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Override PartName="/xl/threadedComments/threadedComment3.xml" ContentType="application/vnd.ms-excel.threadedcomments+xml"/>
  <Override PartName="/xl/documenttasks/documenttask1.xml" ContentType="application/vnd.ms-excel.documenttasks+xml"/>
  <Override PartName="/xl/threadedComments/threadedComment4.xml" ContentType="application/vnd.ms-excel.threadedcomments+xml"/>
  <Override PartName="/xl/threadedComments/threadedComment5.xml" ContentType="application/vnd.ms-excel.threadedcomments+xml"/>
  <Override PartName="/xl/threadedComments/threadedComment6.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24226"/>
  <mc:AlternateContent xmlns:mc="http://schemas.openxmlformats.org/markup-compatibility/2006">
    <mc:Choice Requires="x15">
      <x15ac:absPath xmlns:x15ac="http://schemas.microsoft.com/office/spreadsheetml/2010/11/ac" url="E:\Work\greentech\DATA_INGESTION\All_Vendors\"/>
    </mc:Choice>
  </mc:AlternateContent>
  <xr:revisionPtr revIDLastSave="0" documentId="13_ncr:1_{4FDCB24E-D3D7-45B4-968E-5F916D4D6A2A}" xr6:coauthVersionLast="47" xr6:coauthVersionMax="47" xr10:uidLastSave="{00000000-0000-0000-0000-000000000000}"/>
  <bookViews>
    <workbookView xWindow="-108" yWindow="-108" windowWidth="23256" windowHeight="12456" tabRatio="930" firstSheet="2" activeTab="5" xr2:uid="{00000000-000D-0000-FFFF-FFFF00000000}"/>
  </bookViews>
  <sheets>
    <sheet name="Sheet1" sheetId="27" r:id="rId1"/>
    <sheet name="Dynamics" sheetId="28" r:id="rId2"/>
    <sheet name="Shopify All Product Master" sheetId="24" r:id="rId3"/>
    <sheet name="Competitors Links &amp; Pricings" sheetId="25" state="hidden" r:id="rId4"/>
    <sheet name="Krannich East Panels" sheetId="2" state="hidden" r:id="rId5"/>
    <sheet name="SAW Technology" sheetId="14" r:id="rId6"/>
    <sheet name="Soligent" sheetId="20" r:id="rId7"/>
    <sheet name="The Powerstore" sheetId="16" r:id="rId8"/>
    <sheet name="Krannich East" sheetId="12" r:id="rId9"/>
    <sheet name="Krannich West" sheetId="17" r:id="rId10"/>
    <sheet name="Renon" sheetId="18" r:id="rId11"/>
    <sheet name="Solar Electric" sheetId="15" r:id="rId12"/>
    <sheet name="Pytes" sheetId="13" r:id="rId13"/>
    <sheet name="Platt" sheetId="19" r:id="rId14"/>
    <sheet name="Greentech Renewables" sheetId="22" r:id="rId15"/>
  </sheets>
  <definedNames>
    <definedName name="_xlnm._FilterDatabase" localSheetId="3" hidden="1">'Competitors Links &amp; Pricings'!$A$1:$AD$2881</definedName>
    <definedName name="_xlnm._FilterDatabase" localSheetId="1" hidden="1">Dynamics!$A$1:$J$2989</definedName>
    <definedName name="_xlnm._FilterDatabase" localSheetId="8" hidden="1">'Krannich East'!$A$1:$Q$337</definedName>
    <definedName name="_xlnm._FilterDatabase" localSheetId="9" hidden="1">'Krannich West'!$A$1:$L$600</definedName>
    <definedName name="_xlnm._FilterDatabase" localSheetId="13" hidden="1">Platt!$A$1:$K$21</definedName>
    <definedName name="_xlnm._FilterDatabase" localSheetId="12" hidden="1">Pytes!$A$1:$L$1</definedName>
    <definedName name="_xlnm._FilterDatabase" localSheetId="10" hidden="1">Renon!$A$1:$K$4</definedName>
    <definedName name="_xlnm._FilterDatabase" localSheetId="5" hidden="1">'SAW Technology'!$A$1:$V$88</definedName>
    <definedName name="_xlnm._FilterDatabase" localSheetId="2" hidden="1">'Shopify All Product Master'!$A$1:$AB$2886</definedName>
    <definedName name="_xlnm._FilterDatabase" localSheetId="11" hidden="1">'Solar Electric'!$A$1:$X$25</definedName>
    <definedName name="_xlnm._FilterDatabase" localSheetId="6" hidden="1">Soligent!$A$1:$P$1</definedName>
    <definedName name="_xlnm._FilterDatabase" localSheetId="7" hidden="1">'The Powerstore'!$A$1:$L$2560</definedName>
    <definedName name="OLE_LINK11" localSheetId="8">'Krannich East'!$C$55</definedName>
    <definedName name="OLE_LINK5" localSheetId="8">'Krannich East'!$C$45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38" i="12" l="1"/>
  <c r="X1332" i="24"/>
  <c r="Y3" i="24"/>
  <c r="Z3" i="24"/>
  <c r="AA3" i="24"/>
  <c r="AB3" i="24"/>
  <c r="Y4" i="24"/>
  <c r="Z4" i="24"/>
  <c r="AA4" i="24"/>
  <c r="AB4" i="24"/>
  <c r="Y5" i="24"/>
  <c r="Z5" i="24"/>
  <c r="AA5" i="24"/>
  <c r="AB5" i="24"/>
  <c r="Y6" i="24"/>
  <c r="Z6" i="24"/>
  <c r="AA6" i="24"/>
  <c r="AB6" i="24"/>
  <c r="Y7" i="24"/>
  <c r="Z7" i="24"/>
  <c r="AA7" i="24"/>
  <c r="AB7" i="24"/>
  <c r="Y8" i="24"/>
  <c r="Z8" i="24"/>
  <c r="AA8" i="24"/>
  <c r="AB8" i="24"/>
  <c r="Y9" i="24"/>
  <c r="Z9" i="24"/>
  <c r="AA9" i="24"/>
  <c r="AB9" i="24"/>
  <c r="Y10" i="24"/>
  <c r="Z10" i="24"/>
  <c r="AA10" i="24"/>
  <c r="AB10" i="24"/>
  <c r="Y11" i="24"/>
  <c r="Z11" i="24"/>
  <c r="AA11" i="24"/>
  <c r="AB11" i="24"/>
  <c r="Y12" i="24"/>
  <c r="Z12" i="24"/>
  <c r="AA12" i="24"/>
  <c r="AB12" i="24"/>
  <c r="Y13" i="24"/>
  <c r="Z13" i="24"/>
  <c r="AA13" i="24"/>
  <c r="AB13" i="24"/>
  <c r="Y14" i="24"/>
  <c r="Z14" i="24"/>
  <c r="AA14" i="24"/>
  <c r="AB14" i="24"/>
  <c r="Y15" i="24"/>
  <c r="Z15" i="24"/>
  <c r="AA15" i="24"/>
  <c r="AB15" i="24"/>
  <c r="Y16" i="24"/>
  <c r="Z16" i="24"/>
  <c r="AA16" i="24"/>
  <c r="AB16" i="24"/>
  <c r="Y17" i="24"/>
  <c r="Z17" i="24"/>
  <c r="AA17" i="24"/>
  <c r="AB17" i="24"/>
  <c r="Y18" i="24"/>
  <c r="Z18" i="24"/>
  <c r="AA18" i="24"/>
  <c r="AB18" i="24"/>
  <c r="Y19" i="24"/>
  <c r="Z19" i="24"/>
  <c r="AA19" i="24"/>
  <c r="AB19" i="24"/>
  <c r="Y20" i="24"/>
  <c r="Z20" i="24"/>
  <c r="AA20" i="24"/>
  <c r="AB20" i="24"/>
  <c r="Y21" i="24"/>
  <c r="Z21" i="24"/>
  <c r="AA21" i="24"/>
  <c r="AB21" i="24"/>
  <c r="Y22" i="24"/>
  <c r="Z22" i="24"/>
  <c r="AA22" i="24"/>
  <c r="AB22" i="24"/>
  <c r="Y23" i="24"/>
  <c r="Z23" i="24"/>
  <c r="AA23" i="24"/>
  <c r="AB23" i="24"/>
  <c r="Y24" i="24"/>
  <c r="Z24" i="24"/>
  <c r="AA24" i="24"/>
  <c r="AB24" i="24"/>
  <c r="Y25" i="24"/>
  <c r="Z25" i="24"/>
  <c r="AA25" i="24"/>
  <c r="AB25" i="24"/>
  <c r="Y26" i="24"/>
  <c r="Z26" i="24"/>
  <c r="AA26" i="24"/>
  <c r="AB26" i="24"/>
  <c r="Y27" i="24"/>
  <c r="Z27" i="24"/>
  <c r="AA27" i="24"/>
  <c r="AB27" i="24"/>
  <c r="Y28" i="24"/>
  <c r="Z28" i="24"/>
  <c r="AA28" i="24"/>
  <c r="AB28" i="24"/>
  <c r="Y29" i="24"/>
  <c r="Z29" i="24"/>
  <c r="AA29" i="24"/>
  <c r="AB29" i="24"/>
  <c r="Y30" i="24"/>
  <c r="Z30" i="24"/>
  <c r="AA30" i="24"/>
  <c r="AB30" i="24"/>
  <c r="Y31" i="24"/>
  <c r="Z31" i="24"/>
  <c r="AA31" i="24"/>
  <c r="AB31" i="24"/>
  <c r="Y32" i="24"/>
  <c r="Z32" i="24"/>
  <c r="AA32" i="24"/>
  <c r="AB32" i="24"/>
  <c r="Y33" i="24"/>
  <c r="Z33" i="24"/>
  <c r="AA33" i="24"/>
  <c r="AB33" i="24"/>
  <c r="Y34" i="24"/>
  <c r="Z34" i="24"/>
  <c r="AA34" i="24"/>
  <c r="AB34" i="24"/>
  <c r="Y35" i="24"/>
  <c r="Z35" i="24"/>
  <c r="AA35" i="24"/>
  <c r="AB35" i="24"/>
  <c r="Y36" i="24"/>
  <c r="Z36" i="24"/>
  <c r="AA36" i="24"/>
  <c r="AB36" i="24"/>
  <c r="Y37" i="24"/>
  <c r="Z37" i="24"/>
  <c r="AA37" i="24"/>
  <c r="AB37" i="24"/>
  <c r="Y38" i="24"/>
  <c r="Z38" i="24"/>
  <c r="AA38" i="24"/>
  <c r="AB38" i="24"/>
  <c r="Y39" i="24"/>
  <c r="Z39" i="24"/>
  <c r="AA39" i="24"/>
  <c r="AB39" i="24"/>
  <c r="Y40" i="24"/>
  <c r="Z40" i="24"/>
  <c r="AA40" i="24"/>
  <c r="AB40" i="24"/>
  <c r="Y41" i="24"/>
  <c r="Z41" i="24"/>
  <c r="AA41" i="24"/>
  <c r="AB41" i="24"/>
  <c r="Y42" i="24"/>
  <c r="Z42" i="24"/>
  <c r="AA42" i="24"/>
  <c r="AB42" i="24"/>
  <c r="Y43" i="24"/>
  <c r="Z43" i="24"/>
  <c r="AA43" i="24"/>
  <c r="AB43" i="24"/>
  <c r="Y44" i="24"/>
  <c r="Z44" i="24"/>
  <c r="AA44" i="24"/>
  <c r="AB44" i="24"/>
  <c r="Y45" i="24"/>
  <c r="Z45" i="24"/>
  <c r="AA45" i="24"/>
  <c r="AB45" i="24"/>
  <c r="Y46" i="24"/>
  <c r="Z46" i="24"/>
  <c r="AA46" i="24"/>
  <c r="AB46" i="24"/>
  <c r="Y47" i="24"/>
  <c r="Z47" i="24"/>
  <c r="AA47" i="24"/>
  <c r="AB47" i="24"/>
  <c r="Y48" i="24"/>
  <c r="Z48" i="24"/>
  <c r="AA48" i="24"/>
  <c r="AB48" i="24"/>
  <c r="Y49" i="24"/>
  <c r="Z49" i="24"/>
  <c r="AA49" i="24"/>
  <c r="AB49" i="24"/>
  <c r="Y50" i="24"/>
  <c r="Z50" i="24"/>
  <c r="AA50" i="24"/>
  <c r="AB50" i="24"/>
  <c r="Y51" i="24"/>
  <c r="Z51" i="24"/>
  <c r="AA51" i="24"/>
  <c r="AB51" i="24"/>
  <c r="Y52" i="24"/>
  <c r="Z52" i="24"/>
  <c r="AA52" i="24"/>
  <c r="AB52" i="24"/>
  <c r="Y53" i="24"/>
  <c r="Z53" i="24"/>
  <c r="AA53" i="24"/>
  <c r="AB53" i="24"/>
  <c r="Y54" i="24"/>
  <c r="Z54" i="24"/>
  <c r="AA54" i="24"/>
  <c r="AB54" i="24"/>
  <c r="Y55" i="24"/>
  <c r="Z55" i="24"/>
  <c r="AA55" i="24"/>
  <c r="AB55" i="24"/>
  <c r="Y56" i="24"/>
  <c r="Z56" i="24"/>
  <c r="AA56" i="24"/>
  <c r="AB56" i="24"/>
  <c r="Y57" i="24"/>
  <c r="Z57" i="24"/>
  <c r="AA57" i="24"/>
  <c r="AB57" i="24"/>
  <c r="Y58" i="24"/>
  <c r="Z58" i="24"/>
  <c r="AA58" i="24"/>
  <c r="AB58" i="24"/>
  <c r="Y59" i="24"/>
  <c r="Z59" i="24"/>
  <c r="AA59" i="24"/>
  <c r="AB59" i="24"/>
  <c r="Y60" i="24"/>
  <c r="Z60" i="24"/>
  <c r="AA60" i="24"/>
  <c r="AB60" i="24"/>
  <c r="Y61" i="24"/>
  <c r="Z61" i="24"/>
  <c r="AA61" i="24"/>
  <c r="AB61" i="24"/>
  <c r="Y62" i="24"/>
  <c r="Z62" i="24"/>
  <c r="AA62" i="24"/>
  <c r="AB62" i="24"/>
  <c r="Y63" i="24"/>
  <c r="Z63" i="24"/>
  <c r="AA63" i="24"/>
  <c r="AB63" i="24"/>
  <c r="Y64" i="24"/>
  <c r="Z64" i="24"/>
  <c r="AA64" i="24"/>
  <c r="AB64" i="24"/>
  <c r="Y65" i="24"/>
  <c r="Z65" i="24"/>
  <c r="AA65" i="24"/>
  <c r="AB65" i="24"/>
  <c r="Y66" i="24"/>
  <c r="Z66" i="24"/>
  <c r="AA66" i="24"/>
  <c r="AB66" i="24"/>
  <c r="Y67" i="24"/>
  <c r="Z67" i="24"/>
  <c r="AA67" i="24"/>
  <c r="AB67" i="24"/>
  <c r="Y68" i="24"/>
  <c r="Z68" i="24"/>
  <c r="AA68" i="24"/>
  <c r="AB68" i="24"/>
  <c r="Y69" i="24"/>
  <c r="Z69" i="24"/>
  <c r="AA69" i="24"/>
  <c r="AB69" i="24"/>
  <c r="Y70" i="24"/>
  <c r="Z70" i="24"/>
  <c r="AA70" i="24"/>
  <c r="AB70" i="24"/>
  <c r="Y71" i="24"/>
  <c r="Z71" i="24"/>
  <c r="AA71" i="24"/>
  <c r="AB71" i="24"/>
  <c r="Y72" i="24"/>
  <c r="Z72" i="24"/>
  <c r="AA72" i="24"/>
  <c r="AB72" i="24"/>
  <c r="Y73" i="24"/>
  <c r="Z73" i="24"/>
  <c r="AA73" i="24"/>
  <c r="AB73" i="24"/>
  <c r="Y74" i="24"/>
  <c r="Z74" i="24"/>
  <c r="AA74" i="24"/>
  <c r="AB74" i="24"/>
  <c r="Y75" i="24"/>
  <c r="Z75" i="24"/>
  <c r="AA75" i="24"/>
  <c r="AB75" i="24"/>
  <c r="Y76" i="24"/>
  <c r="Z76" i="24"/>
  <c r="AA76" i="24"/>
  <c r="AB76" i="24"/>
  <c r="Y77" i="24"/>
  <c r="Z77" i="24"/>
  <c r="AA77" i="24"/>
  <c r="AB77" i="24"/>
  <c r="Y78" i="24"/>
  <c r="Z78" i="24"/>
  <c r="AA78" i="24"/>
  <c r="AB78" i="24"/>
  <c r="Y79" i="24"/>
  <c r="Z79" i="24"/>
  <c r="AA79" i="24"/>
  <c r="AB79" i="24"/>
  <c r="Y80" i="24"/>
  <c r="Z80" i="24"/>
  <c r="AA80" i="24"/>
  <c r="AB80" i="24"/>
  <c r="Y81" i="24"/>
  <c r="Z81" i="24"/>
  <c r="AA81" i="24"/>
  <c r="AB81" i="24"/>
  <c r="Y82" i="24"/>
  <c r="Z82" i="24"/>
  <c r="AA82" i="24"/>
  <c r="AB82" i="24"/>
  <c r="Y83" i="24"/>
  <c r="Z83" i="24"/>
  <c r="AA83" i="24"/>
  <c r="AB83" i="24"/>
  <c r="Y84" i="24"/>
  <c r="Z84" i="24"/>
  <c r="AA84" i="24"/>
  <c r="AB84" i="24"/>
  <c r="Y85" i="24"/>
  <c r="Z85" i="24"/>
  <c r="AA85" i="24"/>
  <c r="AB85" i="24"/>
  <c r="Y86" i="24"/>
  <c r="Z86" i="24"/>
  <c r="AA86" i="24"/>
  <c r="AB86" i="24"/>
  <c r="Y87" i="24"/>
  <c r="Z87" i="24"/>
  <c r="AA87" i="24"/>
  <c r="AB87" i="24"/>
  <c r="Y88" i="24"/>
  <c r="Z88" i="24"/>
  <c r="AA88" i="24"/>
  <c r="AB88" i="24"/>
  <c r="Y89" i="24"/>
  <c r="Z89" i="24"/>
  <c r="AA89" i="24"/>
  <c r="AB89" i="24"/>
  <c r="Y90" i="24"/>
  <c r="Z90" i="24"/>
  <c r="AA90" i="24"/>
  <c r="AB90" i="24"/>
  <c r="Y91" i="24"/>
  <c r="Z91" i="24"/>
  <c r="AA91" i="24"/>
  <c r="AB91" i="24"/>
  <c r="Y92" i="24"/>
  <c r="Z92" i="24"/>
  <c r="AA92" i="24"/>
  <c r="AB92" i="24"/>
  <c r="Y93" i="24"/>
  <c r="Z93" i="24"/>
  <c r="AA93" i="24"/>
  <c r="AB93" i="24"/>
  <c r="Y94" i="24"/>
  <c r="Z94" i="24"/>
  <c r="AA94" i="24"/>
  <c r="AB94" i="24"/>
  <c r="Y95" i="24"/>
  <c r="Z95" i="24"/>
  <c r="AA95" i="24"/>
  <c r="AB95" i="24"/>
  <c r="Y96" i="24"/>
  <c r="Z96" i="24"/>
  <c r="AA96" i="24"/>
  <c r="AB96" i="24"/>
  <c r="Y97" i="24"/>
  <c r="Z97" i="24"/>
  <c r="AA97" i="24"/>
  <c r="AB97" i="24"/>
  <c r="Y98" i="24"/>
  <c r="Z98" i="24"/>
  <c r="AA98" i="24"/>
  <c r="AB98" i="24"/>
  <c r="Y99" i="24"/>
  <c r="Z99" i="24"/>
  <c r="AA99" i="24"/>
  <c r="AB99" i="24"/>
  <c r="Y100" i="24"/>
  <c r="Z100" i="24"/>
  <c r="AA100" i="24"/>
  <c r="AB100" i="24"/>
  <c r="Y101" i="24"/>
  <c r="Z101" i="24"/>
  <c r="AA101" i="24"/>
  <c r="AB101" i="24"/>
  <c r="Y102" i="24"/>
  <c r="Z102" i="24"/>
  <c r="AA102" i="24"/>
  <c r="AB102" i="24"/>
  <c r="Y103" i="24"/>
  <c r="Z103" i="24"/>
  <c r="AA103" i="24"/>
  <c r="AB103" i="24"/>
  <c r="Y104" i="24"/>
  <c r="Z104" i="24"/>
  <c r="AA104" i="24"/>
  <c r="AB104" i="24"/>
  <c r="Y105" i="24"/>
  <c r="Z105" i="24"/>
  <c r="AA105" i="24"/>
  <c r="AB105" i="24"/>
  <c r="Y106" i="24"/>
  <c r="Z106" i="24"/>
  <c r="AA106" i="24"/>
  <c r="AB106" i="24"/>
  <c r="Y107" i="24"/>
  <c r="Z107" i="24"/>
  <c r="AA107" i="24"/>
  <c r="AB107" i="24"/>
  <c r="Y108" i="24"/>
  <c r="Z108" i="24"/>
  <c r="AA108" i="24"/>
  <c r="AB108" i="24"/>
  <c r="Y109" i="24"/>
  <c r="Z109" i="24"/>
  <c r="AA109" i="24"/>
  <c r="AB109" i="24"/>
  <c r="Y110" i="24"/>
  <c r="Z110" i="24"/>
  <c r="AA110" i="24"/>
  <c r="AB110" i="24"/>
  <c r="Y111" i="24"/>
  <c r="Z111" i="24"/>
  <c r="AA111" i="24"/>
  <c r="AB111" i="24"/>
  <c r="Y112" i="24"/>
  <c r="Z112" i="24"/>
  <c r="AA112" i="24"/>
  <c r="AB112" i="24"/>
  <c r="Y113" i="24"/>
  <c r="Z113" i="24"/>
  <c r="AA113" i="24"/>
  <c r="AB113" i="24"/>
  <c r="Y114" i="24"/>
  <c r="Z114" i="24"/>
  <c r="AA114" i="24"/>
  <c r="AB114" i="24"/>
  <c r="Y115" i="24"/>
  <c r="Z115" i="24"/>
  <c r="AA115" i="24"/>
  <c r="AB115" i="24"/>
  <c r="Y116" i="24"/>
  <c r="Z116" i="24"/>
  <c r="AA116" i="24"/>
  <c r="AB116" i="24"/>
  <c r="Y117" i="24"/>
  <c r="Z117" i="24"/>
  <c r="AA117" i="24"/>
  <c r="AB117" i="24"/>
  <c r="Y118" i="24"/>
  <c r="Z118" i="24"/>
  <c r="AA118" i="24"/>
  <c r="AB118" i="24"/>
  <c r="Y119" i="24"/>
  <c r="Z119" i="24"/>
  <c r="AA119" i="24"/>
  <c r="AB119" i="24"/>
  <c r="Y120" i="24"/>
  <c r="Z120" i="24"/>
  <c r="AA120" i="24"/>
  <c r="AB120" i="24"/>
  <c r="Y121" i="24"/>
  <c r="Z121" i="24"/>
  <c r="AA121" i="24"/>
  <c r="AB121" i="24"/>
  <c r="Y122" i="24"/>
  <c r="Z122" i="24"/>
  <c r="AA122" i="24"/>
  <c r="AB122" i="24"/>
  <c r="Y123" i="24"/>
  <c r="Z123" i="24"/>
  <c r="AA123" i="24"/>
  <c r="AB123" i="24"/>
  <c r="Y124" i="24"/>
  <c r="Z124" i="24"/>
  <c r="AA124" i="24"/>
  <c r="AB124" i="24"/>
  <c r="Y125" i="24"/>
  <c r="Z125" i="24"/>
  <c r="AA125" i="24"/>
  <c r="AB125" i="24"/>
  <c r="Y126" i="24"/>
  <c r="Z126" i="24"/>
  <c r="AA126" i="24"/>
  <c r="AB126" i="24"/>
  <c r="Y127" i="24"/>
  <c r="Z127" i="24"/>
  <c r="AA127" i="24"/>
  <c r="AB127" i="24"/>
  <c r="Y128" i="24"/>
  <c r="Z128" i="24"/>
  <c r="AA128" i="24"/>
  <c r="AB128" i="24"/>
  <c r="Y129" i="24"/>
  <c r="Z129" i="24"/>
  <c r="AA129" i="24"/>
  <c r="AB129" i="24"/>
  <c r="Y130" i="24"/>
  <c r="Z130" i="24"/>
  <c r="AA130" i="24"/>
  <c r="AB130" i="24"/>
  <c r="Y131" i="24"/>
  <c r="Z131" i="24"/>
  <c r="AA131" i="24"/>
  <c r="AB131" i="24"/>
  <c r="Y132" i="24"/>
  <c r="Z132" i="24"/>
  <c r="AA132" i="24"/>
  <c r="AB132" i="24"/>
  <c r="Y133" i="24"/>
  <c r="Z133" i="24"/>
  <c r="AA133" i="24"/>
  <c r="AB133" i="24"/>
  <c r="Y134" i="24"/>
  <c r="Z134" i="24"/>
  <c r="AA134" i="24"/>
  <c r="AB134" i="24"/>
  <c r="Y135" i="24"/>
  <c r="Z135" i="24"/>
  <c r="AA135" i="24"/>
  <c r="AB135" i="24"/>
  <c r="Y136" i="24"/>
  <c r="Z136" i="24"/>
  <c r="AA136" i="24"/>
  <c r="AB136" i="24"/>
  <c r="Y137" i="24"/>
  <c r="Z137" i="24"/>
  <c r="AA137" i="24"/>
  <c r="AB137" i="24"/>
  <c r="Y138" i="24"/>
  <c r="Z138" i="24"/>
  <c r="AA138" i="24"/>
  <c r="AB138" i="24"/>
  <c r="Y139" i="24"/>
  <c r="Z139" i="24"/>
  <c r="AA139" i="24"/>
  <c r="AB139" i="24"/>
  <c r="Y140" i="24"/>
  <c r="Z140" i="24"/>
  <c r="AA140" i="24"/>
  <c r="AB140" i="24"/>
  <c r="Y141" i="24"/>
  <c r="Z141" i="24"/>
  <c r="AA141" i="24"/>
  <c r="AB141" i="24"/>
  <c r="Y142" i="24"/>
  <c r="Z142" i="24"/>
  <c r="AA142" i="24"/>
  <c r="AB142" i="24"/>
  <c r="Y143" i="24"/>
  <c r="Z143" i="24"/>
  <c r="AA143" i="24"/>
  <c r="AB143" i="24"/>
  <c r="Y144" i="24"/>
  <c r="Z144" i="24"/>
  <c r="AA144" i="24"/>
  <c r="AB144" i="24"/>
  <c r="Y145" i="24"/>
  <c r="Z145" i="24"/>
  <c r="AA145" i="24"/>
  <c r="AB145" i="24"/>
  <c r="Y146" i="24"/>
  <c r="Z146" i="24"/>
  <c r="AA146" i="24"/>
  <c r="AB146" i="24"/>
  <c r="Y147" i="24"/>
  <c r="Z147" i="24"/>
  <c r="AA147" i="24"/>
  <c r="AB147" i="24"/>
  <c r="Y148" i="24"/>
  <c r="Z148" i="24"/>
  <c r="AA148" i="24"/>
  <c r="AB148" i="24"/>
  <c r="Y149" i="24"/>
  <c r="Z149" i="24"/>
  <c r="AA149" i="24"/>
  <c r="AB149" i="24"/>
  <c r="Y150" i="24"/>
  <c r="Z150" i="24"/>
  <c r="AA150" i="24"/>
  <c r="AB150" i="24"/>
  <c r="Y151" i="24"/>
  <c r="Z151" i="24"/>
  <c r="AA151" i="24"/>
  <c r="AB151" i="24"/>
  <c r="Y152" i="24"/>
  <c r="Z152" i="24"/>
  <c r="AA152" i="24"/>
  <c r="AB152" i="24"/>
  <c r="Y153" i="24"/>
  <c r="Z153" i="24"/>
  <c r="AA153" i="24"/>
  <c r="AB153" i="24"/>
  <c r="Y154" i="24"/>
  <c r="Z154" i="24"/>
  <c r="AA154" i="24"/>
  <c r="AB154" i="24"/>
  <c r="Y155" i="24"/>
  <c r="Z155" i="24"/>
  <c r="AA155" i="24"/>
  <c r="AB155" i="24"/>
  <c r="Y156" i="24"/>
  <c r="Z156" i="24"/>
  <c r="AA156" i="24"/>
  <c r="AB156" i="24"/>
  <c r="Y157" i="24"/>
  <c r="Z157" i="24"/>
  <c r="AA157" i="24"/>
  <c r="AB157" i="24"/>
  <c r="Y158" i="24"/>
  <c r="Z158" i="24"/>
  <c r="AA158" i="24"/>
  <c r="AB158" i="24"/>
  <c r="Y159" i="24"/>
  <c r="Z159" i="24"/>
  <c r="AA159" i="24"/>
  <c r="AB159" i="24"/>
  <c r="Y160" i="24"/>
  <c r="Z160" i="24"/>
  <c r="AA160" i="24"/>
  <c r="AB160" i="24"/>
  <c r="Y161" i="24"/>
  <c r="Z161" i="24"/>
  <c r="AA161" i="24"/>
  <c r="AB161" i="24"/>
  <c r="Y162" i="24"/>
  <c r="Z162" i="24"/>
  <c r="AA162" i="24"/>
  <c r="AB162" i="24"/>
  <c r="Y163" i="24"/>
  <c r="Z163" i="24"/>
  <c r="AA163" i="24"/>
  <c r="AB163" i="24"/>
  <c r="Y164" i="24"/>
  <c r="Z164" i="24"/>
  <c r="AA164" i="24"/>
  <c r="AB164" i="24"/>
  <c r="Y165" i="24"/>
  <c r="Z165" i="24"/>
  <c r="AA165" i="24"/>
  <c r="AB165" i="24"/>
  <c r="Y166" i="24"/>
  <c r="Z166" i="24"/>
  <c r="AA166" i="24"/>
  <c r="AB166" i="24"/>
  <c r="Y167" i="24"/>
  <c r="Z167" i="24"/>
  <c r="AA167" i="24"/>
  <c r="AB167" i="24"/>
  <c r="Y168" i="24"/>
  <c r="Z168" i="24"/>
  <c r="AA168" i="24"/>
  <c r="AB168" i="24"/>
  <c r="Y169" i="24"/>
  <c r="Z169" i="24"/>
  <c r="AA169" i="24"/>
  <c r="AB169" i="24"/>
  <c r="Y170" i="24"/>
  <c r="Z170" i="24"/>
  <c r="AA170" i="24"/>
  <c r="AB170" i="24"/>
  <c r="Y171" i="24"/>
  <c r="Z171" i="24"/>
  <c r="AA171" i="24"/>
  <c r="AB171" i="24"/>
  <c r="Y172" i="24"/>
  <c r="Z172" i="24"/>
  <c r="AA172" i="24"/>
  <c r="AB172" i="24"/>
  <c r="Y173" i="24"/>
  <c r="Z173" i="24"/>
  <c r="AA173" i="24"/>
  <c r="AB173" i="24"/>
  <c r="Y174" i="24"/>
  <c r="Z174" i="24"/>
  <c r="AA174" i="24"/>
  <c r="AB174" i="24"/>
  <c r="Y175" i="24"/>
  <c r="Z175" i="24"/>
  <c r="AA175" i="24"/>
  <c r="AB175" i="24"/>
  <c r="Y176" i="24"/>
  <c r="Z176" i="24"/>
  <c r="AA176" i="24"/>
  <c r="AB176" i="24"/>
  <c r="Y177" i="24"/>
  <c r="Z177" i="24"/>
  <c r="AA177" i="24"/>
  <c r="AB177" i="24"/>
  <c r="Y178" i="24"/>
  <c r="Z178" i="24"/>
  <c r="AA178" i="24"/>
  <c r="AB178" i="24"/>
  <c r="Y179" i="24"/>
  <c r="Z179" i="24"/>
  <c r="AA179" i="24"/>
  <c r="AB179" i="24"/>
  <c r="Y180" i="24"/>
  <c r="Z180" i="24"/>
  <c r="AA180" i="24"/>
  <c r="AB180" i="24"/>
  <c r="Y181" i="24"/>
  <c r="Z181" i="24"/>
  <c r="AA181" i="24"/>
  <c r="AB181" i="24"/>
  <c r="Y182" i="24"/>
  <c r="Z182" i="24"/>
  <c r="AA182" i="24"/>
  <c r="AB182" i="24"/>
  <c r="Y183" i="24"/>
  <c r="Z183" i="24"/>
  <c r="AA183" i="24"/>
  <c r="AB183" i="24"/>
  <c r="Y184" i="24"/>
  <c r="Z184" i="24"/>
  <c r="AA184" i="24"/>
  <c r="AB184" i="24"/>
  <c r="Y185" i="24"/>
  <c r="Z185" i="24"/>
  <c r="AA185" i="24"/>
  <c r="AB185" i="24"/>
  <c r="Y186" i="24"/>
  <c r="Z186" i="24"/>
  <c r="AA186" i="24"/>
  <c r="AB186" i="24"/>
  <c r="Y187" i="24"/>
  <c r="Z187" i="24"/>
  <c r="AA187" i="24"/>
  <c r="AB187" i="24"/>
  <c r="Y188" i="24"/>
  <c r="Z188" i="24"/>
  <c r="AA188" i="24"/>
  <c r="AB188" i="24"/>
  <c r="Y189" i="24"/>
  <c r="Z189" i="24"/>
  <c r="AA189" i="24"/>
  <c r="AB189" i="24"/>
  <c r="Y190" i="24"/>
  <c r="Z190" i="24"/>
  <c r="AA190" i="24"/>
  <c r="AB190" i="24"/>
  <c r="Y191" i="24"/>
  <c r="Z191" i="24"/>
  <c r="AA191" i="24"/>
  <c r="AB191" i="24"/>
  <c r="Y192" i="24"/>
  <c r="Z192" i="24"/>
  <c r="AA192" i="24"/>
  <c r="AB192" i="24"/>
  <c r="Y193" i="24"/>
  <c r="Z193" i="24"/>
  <c r="AA193" i="24"/>
  <c r="AB193" i="24"/>
  <c r="Y194" i="24"/>
  <c r="Z194" i="24"/>
  <c r="AA194" i="24"/>
  <c r="AB194" i="24"/>
  <c r="Y195" i="24"/>
  <c r="Z195" i="24"/>
  <c r="AA195" i="24"/>
  <c r="AB195" i="24"/>
  <c r="Y196" i="24"/>
  <c r="Z196" i="24"/>
  <c r="AA196" i="24"/>
  <c r="AB196" i="24"/>
  <c r="Y197" i="24"/>
  <c r="Z197" i="24"/>
  <c r="AA197" i="24"/>
  <c r="AB197" i="24"/>
  <c r="Y198" i="24"/>
  <c r="Z198" i="24"/>
  <c r="AA198" i="24"/>
  <c r="AB198" i="24"/>
  <c r="Y199" i="24"/>
  <c r="Z199" i="24"/>
  <c r="AA199" i="24"/>
  <c r="AB199" i="24"/>
  <c r="Y200" i="24"/>
  <c r="Z200" i="24"/>
  <c r="AA200" i="24"/>
  <c r="AB200" i="24"/>
  <c r="Y201" i="24"/>
  <c r="Z201" i="24"/>
  <c r="AA201" i="24"/>
  <c r="AB201" i="24"/>
  <c r="Y202" i="24"/>
  <c r="Z202" i="24"/>
  <c r="AA202" i="24"/>
  <c r="AB202" i="24"/>
  <c r="Y203" i="24"/>
  <c r="Z203" i="24"/>
  <c r="AA203" i="24"/>
  <c r="AB203" i="24"/>
  <c r="Y204" i="24"/>
  <c r="Z204" i="24"/>
  <c r="AA204" i="24"/>
  <c r="AB204" i="24"/>
  <c r="Y205" i="24"/>
  <c r="Z205" i="24"/>
  <c r="AA205" i="24"/>
  <c r="AB205" i="24"/>
  <c r="Y206" i="24"/>
  <c r="Z206" i="24"/>
  <c r="AA206" i="24"/>
  <c r="AB206" i="24"/>
  <c r="Y207" i="24"/>
  <c r="Z207" i="24"/>
  <c r="AA207" i="24"/>
  <c r="AB207" i="24"/>
  <c r="Y208" i="24"/>
  <c r="Z208" i="24"/>
  <c r="AA208" i="24"/>
  <c r="AB208" i="24"/>
  <c r="Y209" i="24"/>
  <c r="Z209" i="24"/>
  <c r="AA209" i="24"/>
  <c r="AB209" i="24"/>
  <c r="Y210" i="24"/>
  <c r="Z210" i="24"/>
  <c r="AA210" i="24"/>
  <c r="AB210" i="24"/>
  <c r="Y211" i="24"/>
  <c r="Z211" i="24"/>
  <c r="AA211" i="24"/>
  <c r="AB211" i="24"/>
  <c r="Y212" i="24"/>
  <c r="Z212" i="24"/>
  <c r="AA212" i="24"/>
  <c r="AB212" i="24"/>
  <c r="Y213" i="24"/>
  <c r="Z213" i="24"/>
  <c r="AA213" i="24"/>
  <c r="AB213" i="24"/>
  <c r="Y214" i="24"/>
  <c r="Z214" i="24"/>
  <c r="AA214" i="24"/>
  <c r="AB214" i="24"/>
  <c r="Y215" i="24"/>
  <c r="Z215" i="24"/>
  <c r="AA215" i="24"/>
  <c r="AB215" i="24"/>
  <c r="Y216" i="24"/>
  <c r="Z216" i="24"/>
  <c r="AA216" i="24"/>
  <c r="AB216" i="24"/>
  <c r="Y217" i="24"/>
  <c r="Z217" i="24"/>
  <c r="AA217" i="24"/>
  <c r="AB217" i="24"/>
  <c r="Y218" i="24"/>
  <c r="Z218" i="24"/>
  <c r="AA218" i="24"/>
  <c r="AB218" i="24"/>
  <c r="Y219" i="24"/>
  <c r="Z219" i="24"/>
  <c r="AA219" i="24"/>
  <c r="AB219" i="24"/>
  <c r="Y220" i="24"/>
  <c r="Z220" i="24"/>
  <c r="AA220" i="24"/>
  <c r="AB220" i="24"/>
  <c r="Y221" i="24"/>
  <c r="Z221" i="24"/>
  <c r="AA221" i="24"/>
  <c r="AB221" i="24"/>
  <c r="Y222" i="24"/>
  <c r="Z222" i="24"/>
  <c r="AA222" i="24"/>
  <c r="AB222" i="24"/>
  <c r="Y223" i="24"/>
  <c r="Z223" i="24"/>
  <c r="AA223" i="24"/>
  <c r="AB223" i="24"/>
  <c r="Y224" i="24"/>
  <c r="Z224" i="24"/>
  <c r="AA224" i="24"/>
  <c r="AB224" i="24"/>
  <c r="Y225" i="24"/>
  <c r="Z225" i="24"/>
  <c r="AA225" i="24"/>
  <c r="AB225" i="24"/>
  <c r="Y226" i="24"/>
  <c r="Z226" i="24"/>
  <c r="AA226" i="24"/>
  <c r="AB226" i="24"/>
  <c r="Y227" i="24"/>
  <c r="Z227" i="24"/>
  <c r="AA227" i="24"/>
  <c r="AB227" i="24"/>
  <c r="Y228" i="24"/>
  <c r="Z228" i="24"/>
  <c r="AA228" i="24"/>
  <c r="AB228" i="24"/>
  <c r="Y229" i="24"/>
  <c r="Z229" i="24"/>
  <c r="AA229" i="24"/>
  <c r="AB229" i="24"/>
  <c r="Y230" i="24"/>
  <c r="Z230" i="24"/>
  <c r="AA230" i="24"/>
  <c r="AB230" i="24"/>
  <c r="Y231" i="24"/>
  <c r="Z231" i="24"/>
  <c r="AA231" i="24"/>
  <c r="AB231" i="24"/>
  <c r="Y232" i="24"/>
  <c r="Z232" i="24"/>
  <c r="AA232" i="24"/>
  <c r="AB232" i="24"/>
  <c r="Y233" i="24"/>
  <c r="Z233" i="24"/>
  <c r="AA233" i="24"/>
  <c r="AB233" i="24"/>
  <c r="Y234" i="24"/>
  <c r="Z234" i="24"/>
  <c r="AA234" i="24"/>
  <c r="AB234" i="24"/>
  <c r="Y235" i="24"/>
  <c r="Z235" i="24"/>
  <c r="AA235" i="24"/>
  <c r="AB235" i="24"/>
  <c r="Y236" i="24"/>
  <c r="Z236" i="24"/>
  <c r="AA236" i="24"/>
  <c r="AB236" i="24"/>
  <c r="Y237" i="24"/>
  <c r="Z237" i="24"/>
  <c r="AA237" i="24"/>
  <c r="AB237" i="24"/>
  <c r="Y238" i="24"/>
  <c r="Z238" i="24"/>
  <c r="AA238" i="24"/>
  <c r="AB238" i="24"/>
  <c r="Y239" i="24"/>
  <c r="Z239" i="24"/>
  <c r="AA239" i="24"/>
  <c r="AB239" i="24"/>
  <c r="Y240" i="24"/>
  <c r="Z240" i="24"/>
  <c r="AA240" i="24"/>
  <c r="AB240" i="24"/>
  <c r="Y241" i="24"/>
  <c r="Z241" i="24"/>
  <c r="AA241" i="24"/>
  <c r="AB241" i="24"/>
  <c r="Y242" i="24"/>
  <c r="Z242" i="24"/>
  <c r="AA242" i="24"/>
  <c r="AB242" i="24"/>
  <c r="Y243" i="24"/>
  <c r="Z243" i="24"/>
  <c r="AA243" i="24"/>
  <c r="AB243" i="24"/>
  <c r="Y244" i="24"/>
  <c r="Z244" i="24"/>
  <c r="AA244" i="24"/>
  <c r="AB244" i="24"/>
  <c r="Y245" i="24"/>
  <c r="Z245" i="24"/>
  <c r="AA245" i="24"/>
  <c r="AB245" i="24"/>
  <c r="Y246" i="24"/>
  <c r="Z246" i="24"/>
  <c r="AA246" i="24"/>
  <c r="AB246" i="24"/>
  <c r="Y247" i="24"/>
  <c r="Z247" i="24"/>
  <c r="AA247" i="24"/>
  <c r="AB247" i="24"/>
  <c r="Y248" i="24"/>
  <c r="Z248" i="24"/>
  <c r="AA248" i="24"/>
  <c r="AB248" i="24"/>
  <c r="Y249" i="24"/>
  <c r="Z249" i="24"/>
  <c r="AA249" i="24"/>
  <c r="AB249" i="24"/>
  <c r="Y250" i="24"/>
  <c r="Z250" i="24"/>
  <c r="AA250" i="24"/>
  <c r="AB250" i="24"/>
  <c r="Y251" i="24"/>
  <c r="Z251" i="24"/>
  <c r="AA251" i="24"/>
  <c r="AB251" i="24"/>
  <c r="Y252" i="24"/>
  <c r="Z252" i="24"/>
  <c r="AA252" i="24"/>
  <c r="AB252" i="24"/>
  <c r="Y253" i="24"/>
  <c r="Z253" i="24"/>
  <c r="AA253" i="24"/>
  <c r="AB253" i="24"/>
  <c r="Y254" i="24"/>
  <c r="Z254" i="24"/>
  <c r="AA254" i="24"/>
  <c r="AB254" i="24"/>
  <c r="Y255" i="24"/>
  <c r="Z255" i="24"/>
  <c r="AA255" i="24"/>
  <c r="AB255" i="24"/>
  <c r="Y256" i="24"/>
  <c r="Z256" i="24"/>
  <c r="AA256" i="24"/>
  <c r="AB256" i="24"/>
  <c r="Y257" i="24"/>
  <c r="Z257" i="24"/>
  <c r="AA257" i="24"/>
  <c r="AB257" i="24"/>
  <c r="Y258" i="24"/>
  <c r="Z258" i="24"/>
  <c r="AA258" i="24"/>
  <c r="AB258" i="24"/>
  <c r="Y259" i="24"/>
  <c r="Z259" i="24"/>
  <c r="AA259" i="24"/>
  <c r="AB259" i="24"/>
  <c r="Y260" i="24"/>
  <c r="Z260" i="24"/>
  <c r="AA260" i="24"/>
  <c r="AB260" i="24"/>
  <c r="Y261" i="24"/>
  <c r="Z261" i="24"/>
  <c r="AA261" i="24"/>
  <c r="AB261" i="24"/>
  <c r="Y262" i="24"/>
  <c r="Z262" i="24"/>
  <c r="AA262" i="24"/>
  <c r="AB262" i="24"/>
  <c r="Y263" i="24"/>
  <c r="Z263" i="24"/>
  <c r="AA263" i="24"/>
  <c r="AB263" i="24"/>
  <c r="Y264" i="24"/>
  <c r="Z264" i="24"/>
  <c r="AA264" i="24"/>
  <c r="AB264" i="24"/>
  <c r="Y265" i="24"/>
  <c r="Z265" i="24"/>
  <c r="AA265" i="24"/>
  <c r="AB265" i="24"/>
  <c r="Y266" i="24"/>
  <c r="Z266" i="24"/>
  <c r="AA266" i="24"/>
  <c r="AB266" i="24"/>
  <c r="Y267" i="24"/>
  <c r="Z267" i="24"/>
  <c r="AA267" i="24"/>
  <c r="AB267" i="24"/>
  <c r="Y268" i="24"/>
  <c r="Z268" i="24"/>
  <c r="AA268" i="24"/>
  <c r="AB268" i="24"/>
  <c r="Y269" i="24"/>
  <c r="Z269" i="24"/>
  <c r="AA269" i="24"/>
  <c r="AB269" i="24"/>
  <c r="Y270" i="24"/>
  <c r="Z270" i="24"/>
  <c r="AA270" i="24"/>
  <c r="AB270" i="24"/>
  <c r="Y271" i="24"/>
  <c r="Z271" i="24"/>
  <c r="AA271" i="24"/>
  <c r="AB271" i="24"/>
  <c r="Y272" i="24"/>
  <c r="Z272" i="24"/>
  <c r="AA272" i="24"/>
  <c r="AB272" i="24"/>
  <c r="Y273" i="24"/>
  <c r="Z273" i="24"/>
  <c r="AA273" i="24"/>
  <c r="AB273" i="24"/>
  <c r="Y274" i="24"/>
  <c r="Z274" i="24"/>
  <c r="AA274" i="24"/>
  <c r="AB274" i="24"/>
  <c r="Y275" i="24"/>
  <c r="Z275" i="24"/>
  <c r="AA275" i="24"/>
  <c r="AB275" i="24"/>
  <c r="Y276" i="24"/>
  <c r="Z276" i="24"/>
  <c r="AA276" i="24"/>
  <c r="AB276" i="24"/>
  <c r="Y277" i="24"/>
  <c r="Z277" i="24"/>
  <c r="AA277" i="24"/>
  <c r="AB277" i="24"/>
  <c r="Y278" i="24"/>
  <c r="Z278" i="24"/>
  <c r="AA278" i="24"/>
  <c r="AB278" i="24"/>
  <c r="Y279" i="24"/>
  <c r="Z279" i="24"/>
  <c r="AA279" i="24"/>
  <c r="AB279" i="24"/>
  <c r="Y280" i="24"/>
  <c r="Z280" i="24"/>
  <c r="AA280" i="24"/>
  <c r="AB280" i="24"/>
  <c r="Y281" i="24"/>
  <c r="Z281" i="24"/>
  <c r="AA281" i="24"/>
  <c r="AB281" i="24"/>
  <c r="Y282" i="24"/>
  <c r="Z282" i="24"/>
  <c r="AA282" i="24"/>
  <c r="AB282" i="24"/>
  <c r="Y283" i="24"/>
  <c r="Z283" i="24"/>
  <c r="AA283" i="24"/>
  <c r="AB283" i="24"/>
  <c r="Y284" i="24"/>
  <c r="Z284" i="24"/>
  <c r="AA284" i="24"/>
  <c r="AB284" i="24"/>
  <c r="Y285" i="24"/>
  <c r="Z285" i="24"/>
  <c r="AA285" i="24"/>
  <c r="AB285" i="24"/>
  <c r="Y286" i="24"/>
  <c r="Z286" i="24"/>
  <c r="AA286" i="24"/>
  <c r="AB286" i="24"/>
  <c r="Y287" i="24"/>
  <c r="Z287" i="24"/>
  <c r="AA287" i="24"/>
  <c r="AB287" i="24"/>
  <c r="Y288" i="24"/>
  <c r="Z288" i="24"/>
  <c r="AA288" i="24"/>
  <c r="AB288" i="24"/>
  <c r="Y289" i="24"/>
  <c r="Z289" i="24"/>
  <c r="AA289" i="24"/>
  <c r="AB289" i="24"/>
  <c r="Y290" i="24"/>
  <c r="Z290" i="24"/>
  <c r="AA290" i="24"/>
  <c r="AB290" i="24"/>
  <c r="Y291" i="24"/>
  <c r="Z291" i="24"/>
  <c r="AA291" i="24"/>
  <c r="AB291" i="24"/>
  <c r="Y292" i="24"/>
  <c r="Z292" i="24"/>
  <c r="AA292" i="24"/>
  <c r="AB292" i="24"/>
  <c r="Y293" i="24"/>
  <c r="Z293" i="24"/>
  <c r="AA293" i="24"/>
  <c r="AB293" i="24"/>
  <c r="Y294" i="24"/>
  <c r="Z294" i="24"/>
  <c r="AA294" i="24"/>
  <c r="AB294" i="24"/>
  <c r="Y295" i="24"/>
  <c r="Z295" i="24"/>
  <c r="AA295" i="24"/>
  <c r="AB295" i="24"/>
  <c r="Y296" i="24"/>
  <c r="Z296" i="24"/>
  <c r="AA296" i="24"/>
  <c r="AB296" i="24"/>
  <c r="Y297" i="24"/>
  <c r="Z297" i="24"/>
  <c r="AA297" i="24"/>
  <c r="AB297" i="24"/>
  <c r="Y298" i="24"/>
  <c r="Z298" i="24"/>
  <c r="AA298" i="24"/>
  <c r="AB298" i="24"/>
  <c r="Y299" i="24"/>
  <c r="Z299" i="24"/>
  <c r="AA299" i="24"/>
  <c r="AB299" i="24"/>
  <c r="Y300" i="24"/>
  <c r="Z300" i="24"/>
  <c r="AA300" i="24"/>
  <c r="AB300" i="24"/>
  <c r="Y301" i="24"/>
  <c r="Z301" i="24"/>
  <c r="AA301" i="24"/>
  <c r="AB301" i="24"/>
  <c r="Y302" i="24"/>
  <c r="Z302" i="24"/>
  <c r="AA302" i="24"/>
  <c r="AB302" i="24"/>
  <c r="Y303" i="24"/>
  <c r="Z303" i="24"/>
  <c r="AA303" i="24"/>
  <c r="AB303" i="24"/>
  <c r="Y304" i="24"/>
  <c r="Z304" i="24"/>
  <c r="AA304" i="24"/>
  <c r="AB304" i="24"/>
  <c r="Y305" i="24"/>
  <c r="Z305" i="24"/>
  <c r="AA305" i="24"/>
  <c r="AB305" i="24"/>
  <c r="Y306" i="24"/>
  <c r="Z306" i="24"/>
  <c r="AA306" i="24"/>
  <c r="AB306" i="24"/>
  <c r="Y307" i="24"/>
  <c r="Z307" i="24"/>
  <c r="AA307" i="24"/>
  <c r="AB307" i="24"/>
  <c r="Y308" i="24"/>
  <c r="Z308" i="24"/>
  <c r="AA308" i="24"/>
  <c r="AB308" i="24"/>
  <c r="Y309" i="24"/>
  <c r="Z309" i="24"/>
  <c r="AA309" i="24"/>
  <c r="AB309" i="24"/>
  <c r="Y310" i="24"/>
  <c r="Z310" i="24"/>
  <c r="AA310" i="24"/>
  <c r="AB310" i="24"/>
  <c r="Y311" i="24"/>
  <c r="Z311" i="24"/>
  <c r="AA311" i="24"/>
  <c r="AB311" i="24"/>
  <c r="Y312" i="24"/>
  <c r="Z312" i="24"/>
  <c r="AA312" i="24"/>
  <c r="AB312" i="24"/>
  <c r="Y313" i="24"/>
  <c r="Z313" i="24"/>
  <c r="AA313" i="24"/>
  <c r="AB313" i="24"/>
  <c r="Y314" i="24"/>
  <c r="Z314" i="24"/>
  <c r="AA314" i="24"/>
  <c r="AB314" i="24"/>
  <c r="Y315" i="24"/>
  <c r="Z315" i="24"/>
  <c r="AA315" i="24"/>
  <c r="AB315" i="24"/>
  <c r="Y316" i="24"/>
  <c r="Z316" i="24"/>
  <c r="AA316" i="24"/>
  <c r="AB316" i="24"/>
  <c r="Y317" i="24"/>
  <c r="Z317" i="24"/>
  <c r="AA317" i="24"/>
  <c r="AB317" i="24"/>
  <c r="Y318" i="24"/>
  <c r="Z318" i="24"/>
  <c r="AA318" i="24"/>
  <c r="AB318" i="24"/>
  <c r="Y319" i="24"/>
  <c r="Z319" i="24"/>
  <c r="AA319" i="24"/>
  <c r="AB319" i="24"/>
  <c r="Y320" i="24"/>
  <c r="Z320" i="24"/>
  <c r="AA320" i="24"/>
  <c r="AB320" i="24"/>
  <c r="Y321" i="24"/>
  <c r="Z321" i="24"/>
  <c r="AA321" i="24"/>
  <c r="AB321" i="24"/>
  <c r="Y322" i="24"/>
  <c r="Z322" i="24"/>
  <c r="AA322" i="24"/>
  <c r="AB322" i="24"/>
  <c r="Y323" i="24"/>
  <c r="Z323" i="24"/>
  <c r="AA323" i="24"/>
  <c r="AB323" i="24"/>
  <c r="Y324" i="24"/>
  <c r="Z324" i="24"/>
  <c r="AA324" i="24"/>
  <c r="AB324" i="24"/>
  <c r="Y325" i="24"/>
  <c r="Z325" i="24"/>
  <c r="AA325" i="24"/>
  <c r="AB325" i="24"/>
  <c r="Y326" i="24"/>
  <c r="Z326" i="24"/>
  <c r="AA326" i="24"/>
  <c r="AB326" i="24"/>
  <c r="Y327" i="24"/>
  <c r="Z327" i="24"/>
  <c r="AA327" i="24"/>
  <c r="AB327" i="24"/>
  <c r="Y328" i="24"/>
  <c r="Z328" i="24"/>
  <c r="AA328" i="24"/>
  <c r="AB328" i="24"/>
  <c r="Y329" i="24"/>
  <c r="Z329" i="24"/>
  <c r="AA329" i="24"/>
  <c r="AB329" i="24"/>
  <c r="Y330" i="24"/>
  <c r="Z330" i="24"/>
  <c r="AA330" i="24"/>
  <c r="AB330" i="24"/>
  <c r="Y331" i="24"/>
  <c r="Z331" i="24"/>
  <c r="AA331" i="24"/>
  <c r="AB331" i="24"/>
  <c r="Y332" i="24"/>
  <c r="Z332" i="24"/>
  <c r="AA332" i="24"/>
  <c r="AB332" i="24"/>
  <c r="Y333" i="24"/>
  <c r="Z333" i="24"/>
  <c r="AA333" i="24"/>
  <c r="AB333" i="24"/>
  <c r="Y334" i="24"/>
  <c r="Z334" i="24"/>
  <c r="AA334" i="24"/>
  <c r="AB334" i="24"/>
  <c r="Y335" i="24"/>
  <c r="Z335" i="24"/>
  <c r="AA335" i="24"/>
  <c r="AB335" i="24"/>
  <c r="Y336" i="24"/>
  <c r="Z336" i="24"/>
  <c r="AA336" i="24"/>
  <c r="AB336" i="24"/>
  <c r="Y337" i="24"/>
  <c r="Z337" i="24"/>
  <c r="AA337" i="24"/>
  <c r="AB337" i="24"/>
  <c r="Y338" i="24"/>
  <c r="Z338" i="24"/>
  <c r="AA338" i="24"/>
  <c r="AB338" i="24"/>
  <c r="Y339" i="24"/>
  <c r="Z339" i="24"/>
  <c r="AA339" i="24"/>
  <c r="AB339" i="24"/>
  <c r="Y340" i="24"/>
  <c r="Z340" i="24"/>
  <c r="AA340" i="24"/>
  <c r="AB340" i="24"/>
  <c r="Y341" i="24"/>
  <c r="Z341" i="24"/>
  <c r="AA341" i="24"/>
  <c r="AB341" i="24"/>
  <c r="Y342" i="24"/>
  <c r="Z342" i="24"/>
  <c r="AA342" i="24"/>
  <c r="AB342" i="24"/>
  <c r="Y343" i="24"/>
  <c r="Z343" i="24"/>
  <c r="AA343" i="24"/>
  <c r="AB343" i="24"/>
  <c r="Y344" i="24"/>
  <c r="Z344" i="24"/>
  <c r="AA344" i="24"/>
  <c r="AB344" i="24"/>
  <c r="Y345" i="24"/>
  <c r="Z345" i="24"/>
  <c r="AA345" i="24"/>
  <c r="AB345" i="24"/>
  <c r="Y346" i="24"/>
  <c r="Z346" i="24"/>
  <c r="AA346" i="24"/>
  <c r="AB346" i="24"/>
  <c r="Y347" i="24"/>
  <c r="Z347" i="24"/>
  <c r="AA347" i="24"/>
  <c r="AB347" i="24"/>
  <c r="Y348" i="24"/>
  <c r="Z348" i="24"/>
  <c r="AA348" i="24"/>
  <c r="AB348" i="24"/>
  <c r="Y349" i="24"/>
  <c r="Z349" i="24"/>
  <c r="AA349" i="24"/>
  <c r="AB349" i="24"/>
  <c r="Y350" i="24"/>
  <c r="Z350" i="24"/>
  <c r="AA350" i="24"/>
  <c r="AB350" i="24"/>
  <c r="Y351" i="24"/>
  <c r="Z351" i="24"/>
  <c r="AA351" i="24"/>
  <c r="AB351" i="24"/>
  <c r="Y352" i="24"/>
  <c r="Z352" i="24"/>
  <c r="AA352" i="24"/>
  <c r="AB352" i="24"/>
  <c r="Y353" i="24"/>
  <c r="Z353" i="24"/>
  <c r="AA353" i="24"/>
  <c r="AB353" i="24"/>
  <c r="Y354" i="24"/>
  <c r="Z354" i="24"/>
  <c r="AA354" i="24"/>
  <c r="AB354" i="24"/>
  <c r="Y355" i="24"/>
  <c r="Z355" i="24"/>
  <c r="AA355" i="24"/>
  <c r="AB355" i="24"/>
  <c r="Y356" i="24"/>
  <c r="Z356" i="24"/>
  <c r="AA356" i="24"/>
  <c r="AB356" i="24"/>
  <c r="Y357" i="24"/>
  <c r="Z357" i="24"/>
  <c r="AA357" i="24"/>
  <c r="AB357" i="24"/>
  <c r="Y358" i="24"/>
  <c r="Z358" i="24"/>
  <c r="AA358" i="24"/>
  <c r="AB358" i="24"/>
  <c r="Y359" i="24"/>
  <c r="Z359" i="24"/>
  <c r="AA359" i="24"/>
  <c r="AB359" i="24"/>
  <c r="Y360" i="24"/>
  <c r="Z360" i="24"/>
  <c r="AA360" i="24"/>
  <c r="AB360" i="24"/>
  <c r="Y361" i="24"/>
  <c r="Z361" i="24"/>
  <c r="AA361" i="24"/>
  <c r="AB361" i="24"/>
  <c r="Y362" i="24"/>
  <c r="Z362" i="24"/>
  <c r="AA362" i="24"/>
  <c r="AB362" i="24"/>
  <c r="Y363" i="24"/>
  <c r="Z363" i="24"/>
  <c r="AA363" i="24"/>
  <c r="AB363" i="24"/>
  <c r="Y364" i="24"/>
  <c r="Z364" i="24"/>
  <c r="AA364" i="24"/>
  <c r="AB364" i="24"/>
  <c r="Y365" i="24"/>
  <c r="Z365" i="24"/>
  <c r="AA365" i="24"/>
  <c r="AB365" i="24"/>
  <c r="Y366" i="24"/>
  <c r="Z366" i="24"/>
  <c r="AA366" i="24"/>
  <c r="AB366" i="24"/>
  <c r="Y367" i="24"/>
  <c r="Z367" i="24"/>
  <c r="AA367" i="24"/>
  <c r="AB367" i="24"/>
  <c r="Y368" i="24"/>
  <c r="Z368" i="24"/>
  <c r="AA368" i="24"/>
  <c r="AB368" i="24"/>
  <c r="Y369" i="24"/>
  <c r="Z369" i="24"/>
  <c r="AA369" i="24"/>
  <c r="AB369" i="24"/>
  <c r="Y370" i="24"/>
  <c r="Z370" i="24"/>
  <c r="AA370" i="24"/>
  <c r="AB370" i="24"/>
  <c r="Y371" i="24"/>
  <c r="Z371" i="24"/>
  <c r="AA371" i="24"/>
  <c r="AB371" i="24"/>
  <c r="Y372" i="24"/>
  <c r="Z372" i="24"/>
  <c r="AA372" i="24"/>
  <c r="AB372" i="24"/>
  <c r="Y373" i="24"/>
  <c r="Z373" i="24"/>
  <c r="AA373" i="24"/>
  <c r="AB373" i="24"/>
  <c r="Y374" i="24"/>
  <c r="Z374" i="24"/>
  <c r="AA374" i="24"/>
  <c r="AB374" i="24"/>
  <c r="Y375" i="24"/>
  <c r="Z375" i="24"/>
  <c r="AA375" i="24"/>
  <c r="AB375" i="24"/>
  <c r="Y376" i="24"/>
  <c r="Z376" i="24"/>
  <c r="AA376" i="24"/>
  <c r="AB376" i="24"/>
  <c r="Y377" i="24"/>
  <c r="Z377" i="24"/>
  <c r="AA377" i="24"/>
  <c r="AB377" i="24"/>
  <c r="Y378" i="24"/>
  <c r="Z378" i="24"/>
  <c r="AA378" i="24"/>
  <c r="AB378" i="24"/>
  <c r="Y379" i="24"/>
  <c r="Z379" i="24"/>
  <c r="AA379" i="24"/>
  <c r="AB379" i="24"/>
  <c r="Y380" i="24"/>
  <c r="Z380" i="24"/>
  <c r="AA380" i="24"/>
  <c r="AB380" i="24"/>
  <c r="Y381" i="24"/>
  <c r="Z381" i="24"/>
  <c r="AA381" i="24"/>
  <c r="AB381" i="24"/>
  <c r="Y382" i="24"/>
  <c r="Z382" i="24"/>
  <c r="AA382" i="24"/>
  <c r="AB382" i="24"/>
  <c r="Y383" i="24"/>
  <c r="Z383" i="24"/>
  <c r="AA383" i="24"/>
  <c r="AB383" i="24"/>
  <c r="Y384" i="24"/>
  <c r="Z384" i="24"/>
  <c r="AA384" i="24"/>
  <c r="AB384" i="24"/>
  <c r="Y385" i="24"/>
  <c r="Z385" i="24"/>
  <c r="AA385" i="24"/>
  <c r="AB385" i="24"/>
  <c r="Y386" i="24"/>
  <c r="Z386" i="24"/>
  <c r="AA386" i="24"/>
  <c r="AB386" i="24"/>
  <c r="Y387" i="24"/>
  <c r="Z387" i="24"/>
  <c r="AA387" i="24"/>
  <c r="AB387" i="24"/>
  <c r="Y388" i="24"/>
  <c r="Z388" i="24"/>
  <c r="AA388" i="24"/>
  <c r="AB388" i="24"/>
  <c r="Y389" i="24"/>
  <c r="Z389" i="24"/>
  <c r="AA389" i="24"/>
  <c r="AB389" i="24"/>
  <c r="Y390" i="24"/>
  <c r="Z390" i="24"/>
  <c r="AA390" i="24"/>
  <c r="AB390" i="24"/>
  <c r="Y391" i="24"/>
  <c r="Z391" i="24"/>
  <c r="AA391" i="24"/>
  <c r="AB391" i="24"/>
  <c r="Y392" i="24"/>
  <c r="Z392" i="24"/>
  <c r="AA392" i="24"/>
  <c r="AB392" i="24"/>
  <c r="Y393" i="24"/>
  <c r="Z393" i="24"/>
  <c r="AA393" i="24"/>
  <c r="AB393" i="24"/>
  <c r="Y394" i="24"/>
  <c r="Z394" i="24"/>
  <c r="AA394" i="24"/>
  <c r="AB394" i="24"/>
  <c r="Y395" i="24"/>
  <c r="Z395" i="24"/>
  <c r="AA395" i="24"/>
  <c r="AB395" i="24"/>
  <c r="Y396" i="24"/>
  <c r="Z396" i="24"/>
  <c r="AA396" i="24"/>
  <c r="AB396" i="24"/>
  <c r="Y397" i="24"/>
  <c r="Z397" i="24"/>
  <c r="AA397" i="24"/>
  <c r="AB397" i="24"/>
  <c r="Y398" i="24"/>
  <c r="Z398" i="24"/>
  <c r="AA398" i="24"/>
  <c r="AB398" i="24"/>
  <c r="Y399" i="24"/>
  <c r="Z399" i="24"/>
  <c r="AA399" i="24"/>
  <c r="AB399" i="24"/>
  <c r="Y400" i="24"/>
  <c r="Z400" i="24"/>
  <c r="AA400" i="24"/>
  <c r="AB400" i="24"/>
  <c r="Y401" i="24"/>
  <c r="Z401" i="24"/>
  <c r="AA401" i="24"/>
  <c r="AB401" i="24"/>
  <c r="Y402" i="24"/>
  <c r="Z402" i="24"/>
  <c r="AA402" i="24"/>
  <c r="AB402" i="24"/>
  <c r="Y403" i="24"/>
  <c r="Z403" i="24"/>
  <c r="AA403" i="24"/>
  <c r="AB403" i="24"/>
  <c r="Y404" i="24"/>
  <c r="Z404" i="24"/>
  <c r="AA404" i="24"/>
  <c r="AB404" i="24"/>
  <c r="Y405" i="24"/>
  <c r="Z405" i="24"/>
  <c r="AA405" i="24"/>
  <c r="AB405" i="24"/>
  <c r="Y406" i="24"/>
  <c r="Z406" i="24"/>
  <c r="AA406" i="24"/>
  <c r="AB406" i="24"/>
  <c r="Y407" i="24"/>
  <c r="Z407" i="24"/>
  <c r="AA407" i="24"/>
  <c r="AB407" i="24"/>
  <c r="Y408" i="24"/>
  <c r="Z408" i="24"/>
  <c r="AA408" i="24"/>
  <c r="AB408" i="24"/>
  <c r="Y409" i="24"/>
  <c r="Z409" i="24"/>
  <c r="AA409" i="24"/>
  <c r="AB409" i="24"/>
  <c r="Y410" i="24"/>
  <c r="Z410" i="24"/>
  <c r="AA410" i="24"/>
  <c r="AB410" i="24"/>
  <c r="Y411" i="24"/>
  <c r="Z411" i="24"/>
  <c r="AA411" i="24"/>
  <c r="AB411" i="24"/>
  <c r="Y412" i="24"/>
  <c r="Z412" i="24"/>
  <c r="AA412" i="24"/>
  <c r="AB412" i="24"/>
  <c r="Y413" i="24"/>
  <c r="Z413" i="24"/>
  <c r="AA413" i="24"/>
  <c r="AB413" i="24"/>
  <c r="Y414" i="24"/>
  <c r="Z414" i="24"/>
  <c r="AA414" i="24"/>
  <c r="AB414" i="24"/>
  <c r="Y415" i="24"/>
  <c r="Z415" i="24"/>
  <c r="AA415" i="24"/>
  <c r="AB415" i="24"/>
  <c r="Y416" i="24"/>
  <c r="Z416" i="24"/>
  <c r="AA416" i="24"/>
  <c r="AB416" i="24"/>
  <c r="Y417" i="24"/>
  <c r="Z417" i="24"/>
  <c r="AA417" i="24"/>
  <c r="AB417" i="24"/>
  <c r="Y418" i="24"/>
  <c r="Z418" i="24"/>
  <c r="AA418" i="24"/>
  <c r="AB418" i="24"/>
  <c r="Y419" i="24"/>
  <c r="Z419" i="24"/>
  <c r="AA419" i="24"/>
  <c r="AB419" i="24"/>
  <c r="Y420" i="24"/>
  <c r="Z420" i="24"/>
  <c r="AA420" i="24"/>
  <c r="AB420" i="24"/>
  <c r="Y421" i="24"/>
  <c r="Z421" i="24"/>
  <c r="AA421" i="24"/>
  <c r="AB421" i="24"/>
  <c r="Y422" i="24"/>
  <c r="Z422" i="24"/>
  <c r="AA422" i="24"/>
  <c r="AB422" i="24"/>
  <c r="Y423" i="24"/>
  <c r="Z423" i="24"/>
  <c r="AA423" i="24"/>
  <c r="AB423" i="24"/>
  <c r="Y424" i="24"/>
  <c r="Z424" i="24"/>
  <c r="AA424" i="24"/>
  <c r="AB424" i="24"/>
  <c r="Y425" i="24"/>
  <c r="Z425" i="24"/>
  <c r="AA425" i="24"/>
  <c r="AB425" i="24"/>
  <c r="Y426" i="24"/>
  <c r="Z426" i="24"/>
  <c r="AA426" i="24"/>
  <c r="AB426" i="24"/>
  <c r="Y427" i="24"/>
  <c r="Z427" i="24"/>
  <c r="AA427" i="24"/>
  <c r="AB427" i="24"/>
  <c r="Y428" i="24"/>
  <c r="Z428" i="24"/>
  <c r="AA428" i="24"/>
  <c r="AB428" i="24"/>
  <c r="Y429" i="24"/>
  <c r="Z429" i="24"/>
  <c r="AA429" i="24"/>
  <c r="AB429" i="24"/>
  <c r="Y430" i="24"/>
  <c r="Z430" i="24"/>
  <c r="AA430" i="24"/>
  <c r="AB430" i="24"/>
  <c r="Y431" i="24"/>
  <c r="Z431" i="24"/>
  <c r="AA431" i="24"/>
  <c r="AB431" i="24"/>
  <c r="Y432" i="24"/>
  <c r="Z432" i="24"/>
  <c r="AA432" i="24"/>
  <c r="AB432" i="24"/>
  <c r="Y433" i="24"/>
  <c r="Z433" i="24"/>
  <c r="AA433" i="24"/>
  <c r="AB433" i="24"/>
  <c r="Y434" i="24"/>
  <c r="Z434" i="24"/>
  <c r="AA434" i="24"/>
  <c r="AB434" i="24"/>
  <c r="Y435" i="24"/>
  <c r="Z435" i="24"/>
  <c r="AA435" i="24"/>
  <c r="AB435" i="24"/>
  <c r="Y436" i="24"/>
  <c r="Z436" i="24"/>
  <c r="AA436" i="24"/>
  <c r="AB436" i="24"/>
  <c r="Y437" i="24"/>
  <c r="Z437" i="24"/>
  <c r="AA437" i="24"/>
  <c r="AB437" i="24"/>
  <c r="Y438" i="24"/>
  <c r="Z438" i="24"/>
  <c r="AA438" i="24"/>
  <c r="AB438" i="24"/>
  <c r="Y439" i="24"/>
  <c r="Z439" i="24"/>
  <c r="AA439" i="24"/>
  <c r="AB439" i="24"/>
  <c r="Y440" i="24"/>
  <c r="Z440" i="24"/>
  <c r="AA440" i="24"/>
  <c r="AB440" i="24"/>
  <c r="Y441" i="24"/>
  <c r="Z441" i="24"/>
  <c r="AA441" i="24"/>
  <c r="AB441" i="24"/>
  <c r="Y442" i="24"/>
  <c r="Z442" i="24"/>
  <c r="AA442" i="24"/>
  <c r="AB442" i="24"/>
  <c r="Y443" i="24"/>
  <c r="Z443" i="24"/>
  <c r="AA443" i="24"/>
  <c r="AB443" i="24"/>
  <c r="Y444" i="24"/>
  <c r="Z444" i="24"/>
  <c r="AA444" i="24"/>
  <c r="AB444" i="24"/>
  <c r="Y445" i="24"/>
  <c r="Z445" i="24"/>
  <c r="AA445" i="24"/>
  <c r="AB445" i="24"/>
  <c r="Y446" i="24"/>
  <c r="Z446" i="24"/>
  <c r="AA446" i="24"/>
  <c r="AB446" i="24"/>
  <c r="Y447" i="24"/>
  <c r="Z447" i="24"/>
  <c r="AA447" i="24"/>
  <c r="AB447" i="24"/>
  <c r="Y448" i="24"/>
  <c r="Z448" i="24"/>
  <c r="AA448" i="24"/>
  <c r="AB448" i="24"/>
  <c r="Y449" i="24"/>
  <c r="Z449" i="24"/>
  <c r="AA449" i="24"/>
  <c r="AB449" i="24"/>
  <c r="Y450" i="24"/>
  <c r="Z450" i="24"/>
  <c r="AA450" i="24"/>
  <c r="AB450" i="24"/>
  <c r="Y451" i="24"/>
  <c r="Z451" i="24"/>
  <c r="AA451" i="24"/>
  <c r="AB451" i="24"/>
  <c r="Y452" i="24"/>
  <c r="Z452" i="24"/>
  <c r="AA452" i="24"/>
  <c r="AB452" i="24"/>
  <c r="Y453" i="24"/>
  <c r="Z453" i="24"/>
  <c r="AA453" i="24"/>
  <c r="AB453" i="24"/>
  <c r="Y454" i="24"/>
  <c r="Z454" i="24"/>
  <c r="AA454" i="24"/>
  <c r="AB454" i="24"/>
  <c r="Y455" i="24"/>
  <c r="Z455" i="24"/>
  <c r="AA455" i="24"/>
  <c r="AB455" i="24"/>
  <c r="Y456" i="24"/>
  <c r="Z456" i="24"/>
  <c r="AA456" i="24"/>
  <c r="AB456" i="24"/>
  <c r="Y457" i="24"/>
  <c r="Z457" i="24"/>
  <c r="AA457" i="24"/>
  <c r="AB457" i="24"/>
  <c r="Y458" i="24"/>
  <c r="Z458" i="24"/>
  <c r="AA458" i="24"/>
  <c r="AB458" i="24"/>
  <c r="Y459" i="24"/>
  <c r="Z459" i="24"/>
  <c r="AA459" i="24"/>
  <c r="AB459" i="24"/>
  <c r="Y460" i="24"/>
  <c r="Z460" i="24"/>
  <c r="AA460" i="24"/>
  <c r="AB460" i="24"/>
  <c r="Y461" i="24"/>
  <c r="Z461" i="24"/>
  <c r="AA461" i="24"/>
  <c r="AB461" i="24"/>
  <c r="Y462" i="24"/>
  <c r="Z462" i="24"/>
  <c r="AA462" i="24"/>
  <c r="AB462" i="24"/>
  <c r="Y463" i="24"/>
  <c r="Z463" i="24"/>
  <c r="AA463" i="24"/>
  <c r="AB463" i="24"/>
  <c r="Y464" i="24"/>
  <c r="Z464" i="24"/>
  <c r="AA464" i="24"/>
  <c r="AB464" i="24"/>
  <c r="Y465" i="24"/>
  <c r="Z465" i="24"/>
  <c r="AA465" i="24"/>
  <c r="AB465" i="24"/>
  <c r="Y466" i="24"/>
  <c r="Z466" i="24"/>
  <c r="AA466" i="24"/>
  <c r="AB466" i="24"/>
  <c r="Y467" i="24"/>
  <c r="Z467" i="24"/>
  <c r="AA467" i="24"/>
  <c r="AB467" i="24"/>
  <c r="Y468" i="24"/>
  <c r="Z468" i="24"/>
  <c r="AA468" i="24"/>
  <c r="AB468" i="24"/>
  <c r="Y469" i="24"/>
  <c r="Z469" i="24"/>
  <c r="AA469" i="24"/>
  <c r="AB469" i="24"/>
  <c r="Y470" i="24"/>
  <c r="Z470" i="24"/>
  <c r="AA470" i="24"/>
  <c r="AB470" i="24"/>
  <c r="Y471" i="24"/>
  <c r="Z471" i="24"/>
  <c r="AA471" i="24"/>
  <c r="AB471" i="24"/>
  <c r="Y472" i="24"/>
  <c r="Z472" i="24"/>
  <c r="AA472" i="24"/>
  <c r="AB472" i="24"/>
  <c r="Y473" i="24"/>
  <c r="Z473" i="24"/>
  <c r="AA473" i="24"/>
  <c r="AB473" i="24"/>
  <c r="Y474" i="24"/>
  <c r="Z474" i="24"/>
  <c r="AA474" i="24"/>
  <c r="AB474" i="24"/>
  <c r="Y475" i="24"/>
  <c r="Z475" i="24"/>
  <c r="AA475" i="24"/>
  <c r="AB475" i="24"/>
  <c r="Y476" i="24"/>
  <c r="Z476" i="24"/>
  <c r="AA476" i="24"/>
  <c r="AB476" i="24"/>
  <c r="Y477" i="24"/>
  <c r="Z477" i="24"/>
  <c r="AA477" i="24"/>
  <c r="AB477" i="24"/>
  <c r="Y478" i="24"/>
  <c r="Z478" i="24"/>
  <c r="AA478" i="24"/>
  <c r="AB478" i="24"/>
  <c r="Y479" i="24"/>
  <c r="Z479" i="24"/>
  <c r="AA479" i="24"/>
  <c r="AB479" i="24"/>
  <c r="Y480" i="24"/>
  <c r="Z480" i="24"/>
  <c r="AA480" i="24"/>
  <c r="AB480" i="24"/>
  <c r="Y481" i="24"/>
  <c r="Z481" i="24"/>
  <c r="AA481" i="24"/>
  <c r="AB481" i="24"/>
  <c r="Y482" i="24"/>
  <c r="Z482" i="24"/>
  <c r="AA482" i="24"/>
  <c r="AB482" i="24"/>
  <c r="Y483" i="24"/>
  <c r="Z483" i="24"/>
  <c r="AA483" i="24"/>
  <c r="AB483" i="24"/>
  <c r="Y484" i="24"/>
  <c r="Z484" i="24"/>
  <c r="AA484" i="24"/>
  <c r="AB484" i="24"/>
  <c r="Y485" i="24"/>
  <c r="Z485" i="24"/>
  <c r="AA485" i="24"/>
  <c r="AB485" i="24"/>
  <c r="Y486" i="24"/>
  <c r="Z486" i="24"/>
  <c r="AA486" i="24"/>
  <c r="AB486" i="24"/>
  <c r="Y487" i="24"/>
  <c r="Z487" i="24"/>
  <c r="AA487" i="24"/>
  <c r="AB487" i="24"/>
  <c r="Y488" i="24"/>
  <c r="Z488" i="24"/>
  <c r="AA488" i="24"/>
  <c r="AB488" i="24"/>
  <c r="Y489" i="24"/>
  <c r="Z489" i="24"/>
  <c r="AA489" i="24"/>
  <c r="AB489" i="24"/>
  <c r="Y490" i="24"/>
  <c r="Z490" i="24"/>
  <c r="AA490" i="24"/>
  <c r="AB490" i="24"/>
  <c r="Y491" i="24"/>
  <c r="Z491" i="24"/>
  <c r="AA491" i="24"/>
  <c r="AB491" i="24"/>
  <c r="Y492" i="24"/>
  <c r="Z492" i="24"/>
  <c r="AA492" i="24"/>
  <c r="AB492" i="24"/>
  <c r="Y493" i="24"/>
  <c r="Z493" i="24"/>
  <c r="AA493" i="24"/>
  <c r="AB493" i="24"/>
  <c r="Y494" i="24"/>
  <c r="Z494" i="24"/>
  <c r="AA494" i="24"/>
  <c r="AB494" i="24"/>
  <c r="Y495" i="24"/>
  <c r="Z495" i="24"/>
  <c r="AA495" i="24"/>
  <c r="AB495" i="24"/>
  <c r="Y496" i="24"/>
  <c r="Z496" i="24"/>
  <c r="AA496" i="24"/>
  <c r="AB496" i="24"/>
  <c r="Y497" i="24"/>
  <c r="Z497" i="24"/>
  <c r="AA497" i="24"/>
  <c r="AB497" i="24"/>
  <c r="Y498" i="24"/>
  <c r="Z498" i="24"/>
  <c r="AA498" i="24"/>
  <c r="AB498" i="24"/>
  <c r="Y499" i="24"/>
  <c r="Z499" i="24"/>
  <c r="AA499" i="24"/>
  <c r="AB499" i="24"/>
  <c r="Y500" i="24"/>
  <c r="Z500" i="24"/>
  <c r="AA500" i="24"/>
  <c r="AB500" i="24"/>
  <c r="Y501" i="24"/>
  <c r="Z501" i="24"/>
  <c r="AA501" i="24"/>
  <c r="AB501" i="24"/>
  <c r="Y502" i="24"/>
  <c r="Z502" i="24"/>
  <c r="AA502" i="24"/>
  <c r="AB502" i="24"/>
  <c r="Y503" i="24"/>
  <c r="Z503" i="24"/>
  <c r="AA503" i="24"/>
  <c r="AB503" i="24"/>
  <c r="Y504" i="24"/>
  <c r="Z504" i="24"/>
  <c r="AA504" i="24"/>
  <c r="AB504" i="24"/>
  <c r="Y505" i="24"/>
  <c r="Z505" i="24"/>
  <c r="AA505" i="24"/>
  <c r="AB505" i="24"/>
  <c r="Y506" i="24"/>
  <c r="Z506" i="24"/>
  <c r="AA506" i="24"/>
  <c r="AB506" i="24"/>
  <c r="Y507" i="24"/>
  <c r="Z507" i="24"/>
  <c r="AA507" i="24"/>
  <c r="AB507" i="24"/>
  <c r="Y508" i="24"/>
  <c r="Z508" i="24"/>
  <c r="AA508" i="24"/>
  <c r="AB508" i="24"/>
  <c r="Y509" i="24"/>
  <c r="Z509" i="24"/>
  <c r="AA509" i="24"/>
  <c r="AB509" i="24"/>
  <c r="Y510" i="24"/>
  <c r="Z510" i="24"/>
  <c r="AA510" i="24"/>
  <c r="AB510" i="24"/>
  <c r="Y511" i="24"/>
  <c r="Z511" i="24"/>
  <c r="AA511" i="24"/>
  <c r="AB511" i="24"/>
  <c r="Y512" i="24"/>
  <c r="Z512" i="24"/>
  <c r="AA512" i="24"/>
  <c r="AB512" i="24"/>
  <c r="Y513" i="24"/>
  <c r="Z513" i="24"/>
  <c r="AA513" i="24"/>
  <c r="AB513" i="24"/>
  <c r="Y514" i="24"/>
  <c r="Z514" i="24"/>
  <c r="AA514" i="24"/>
  <c r="AB514" i="24"/>
  <c r="Y515" i="24"/>
  <c r="Z515" i="24"/>
  <c r="AA515" i="24"/>
  <c r="AB515" i="24"/>
  <c r="Y516" i="24"/>
  <c r="Z516" i="24"/>
  <c r="AA516" i="24"/>
  <c r="AB516" i="24"/>
  <c r="Y517" i="24"/>
  <c r="Z517" i="24"/>
  <c r="AA517" i="24"/>
  <c r="AB517" i="24"/>
  <c r="Y518" i="24"/>
  <c r="Z518" i="24"/>
  <c r="AA518" i="24"/>
  <c r="AB518" i="24"/>
  <c r="Y519" i="24"/>
  <c r="Z519" i="24"/>
  <c r="AA519" i="24"/>
  <c r="AB519" i="24"/>
  <c r="Y520" i="24"/>
  <c r="Z520" i="24"/>
  <c r="AA520" i="24"/>
  <c r="AB520" i="24"/>
  <c r="Y521" i="24"/>
  <c r="Z521" i="24"/>
  <c r="AA521" i="24"/>
  <c r="AB521" i="24"/>
  <c r="Y522" i="24"/>
  <c r="Z522" i="24"/>
  <c r="AA522" i="24"/>
  <c r="AB522" i="24"/>
  <c r="Y523" i="24"/>
  <c r="Z523" i="24"/>
  <c r="AA523" i="24"/>
  <c r="AB523" i="24"/>
  <c r="Y524" i="24"/>
  <c r="Z524" i="24"/>
  <c r="AA524" i="24"/>
  <c r="AB524" i="24"/>
  <c r="Y525" i="24"/>
  <c r="Z525" i="24"/>
  <c r="AA525" i="24"/>
  <c r="AB525" i="24"/>
  <c r="Y526" i="24"/>
  <c r="Z526" i="24"/>
  <c r="AA526" i="24"/>
  <c r="AB526" i="24"/>
  <c r="Y527" i="24"/>
  <c r="Z527" i="24"/>
  <c r="AA527" i="24"/>
  <c r="AB527" i="24"/>
  <c r="Y528" i="24"/>
  <c r="Z528" i="24"/>
  <c r="AA528" i="24"/>
  <c r="AB528" i="24"/>
  <c r="Y529" i="24"/>
  <c r="Z529" i="24"/>
  <c r="AA529" i="24"/>
  <c r="AB529" i="24"/>
  <c r="Y530" i="24"/>
  <c r="Z530" i="24"/>
  <c r="AA530" i="24"/>
  <c r="AB530" i="24"/>
  <c r="Y531" i="24"/>
  <c r="Z531" i="24"/>
  <c r="AA531" i="24"/>
  <c r="AB531" i="24"/>
  <c r="Y532" i="24"/>
  <c r="Z532" i="24"/>
  <c r="AA532" i="24"/>
  <c r="AB532" i="24"/>
  <c r="Y533" i="24"/>
  <c r="Z533" i="24"/>
  <c r="AA533" i="24"/>
  <c r="AB533" i="24"/>
  <c r="Y534" i="24"/>
  <c r="Z534" i="24"/>
  <c r="AA534" i="24"/>
  <c r="AB534" i="24"/>
  <c r="Y535" i="24"/>
  <c r="Z535" i="24"/>
  <c r="AA535" i="24"/>
  <c r="AB535" i="24"/>
  <c r="Y536" i="24"/>
  <c r="Z536" i="24"/>
  <c r="AA536" i="24"/>
  <c r="AB536" i="24"/>
  <c r="Y537" i="24"/>
  <c r="Z537" i="24"/>
  <c r="AA537" i="24"/>
  <c r="AB537" i="24"/>
  <c r="Y538" i="24"/>
  <c r="Z538" i="24"/>
  <c r="AA538" i="24"/>
  <c r="AB538" i="24"/>
  <c r="Y539" i="24"/>
  <c r="Z539" i="24"/>
  <c r="AA539" i="24"/>
  <c r="AB539" i="24"/>
  <c r="Y540" i="24"/>
  <c r="Z540" i="24"/>
  <c r="AA540" i="24"/>
  <c r="AB540" i="24"/>
  <c r="Y541" i="24"/>
  <c r="Z541" i="24"/>
  <c r="AA541" i="24"/>
  <c r="AB541" i="24"/>
  <c r="Y542" i="24"/>
  <c r="Z542" i="24"/>
  <c r="AA542" i="24"/>
  <c r="AB542" i="24"/>
  <c r="Y543" i="24"/>
  <c r="Z543" i="24"/>
  <c r="AA543" i="24"/>
  <c r="AB543" i="24"/>
  <c r="Y544" i="24"/>
  <c r="Z544" i="24"/>
  <c r="AA544" i="24"/>
  <c r="AB544" i="24"/>
  <c r="Y545" i="24"/>
  <c r="Z545" i="24"/>
  <c r="AA545" i="24"/>
  <c r="AB545" i="24"/>
  <c r="Y546" i="24"/>
  <c r="Z546" i="24"/>
  <c r="AA546" i="24"/>
  <c r="AB546" i="24"/>
  <c r="Y547" i="24"/>
  <c r="Z547" i="24"/>
  <c r="AA547" i="24"/>
  <c r="AB547" i="24"/>
  <c r="Y548" i="24"/>
  <c r="Z548" i="24"/>
  <c r="AA548" i="24"/>
  <c r="AB548" i="24"/>
  <c r="Y549" i="24"/>
  <c r="Z549" i="24"/>
  <c r="AA549" i="24"/>
  <c r="AB549" i="24"/>
  <c r="Y550" i="24"/>
  <c r="Z550" i="24"/>
  <c r="AA550" i="24"/>
  <c r="AB550" i="24"/>
  <c r="Y551" i="24"/>
  <c r="Z551" i="24"/>
  <c r="AA551" i="24"/>
  <c r="AB551" i="24"/>
  <c r="Y552" i="24"/>
  <c r="Z552" i="24"/>
  <c r="AA552" i="24"/>
  <c r="AB552" i="24"/>
  <c r="Y553" i="24"/>
  <c r="Z553" i="24"/>
  <c r="AA553" i="24"/>
  <c r="AB553" i="24"/>
  <c r="Y554" i="24"/>
  <c r="Z554" i="24"/>
  <c r="AA554" i="24"/>
  <c r="AB554" i="24"/>
  <c r="Y555" i="24"/>
  <c r="Z555" i="24"/>
  <c r="AA555" i="24"/>
  <c r="AB555" i="24"/>
  <c r="Y556" i="24"/>
  <c r="Z556" i="24"/>
  <c r="AA556" i="24"/>
  <c r="AB556" i="24"/>
  <c r="Y557" i="24"/>
  <c r="Z557" i="24"/>
  <c r="AA557" i="24"/>
  <c r="AB557" i="24"/>
  <c r="Y558" i="24"/>
  <c r="Z558" i="24"/>
  <c r="AA558" i="24"/>
  <c r="AB558" i="24"/>
  <c r="Y559" i="24"/>
  <c r="Z559" i="24"/>
  <c r="AA559" i="24"/>
  <c r="AB559" i="24"/>
  <c r="Y560" i="24"/>
  <c r="Z560" i="24"/>
  <c r="AA560" i="24"/>
  <c r="AB560" i="24"/>
  <c r="Y561" i="24"/>
  <c r="Z561" i="24"/>
  <c r="AA561" i="24"/>
  <c r="AB561" i="24"/>
  <c r="Y562" i="24"/>
  <c r="Z562" i="24"/>
  <c r="AA562" i="24"/>
  <c r="AB562" i="24"/>
  <c r="Y563" i="24"/>
  <c r="Z563" i="24"/>
  <c r="AA563" i="24"/>
  <c r="AB563" i="24"/>
  <c r="Y564" i="24"/>
  <c r="Z564" i="24"/>
  <c r="AA564" i="24"/>
  <c r="AB564" i="24"/>
  <c r="Y565" i="24"/>
  <c r="Z565" i="24"/>
  <c r="AA565" i="24"/>
  <c r="AB565" i="24"/>
  <c r="Y566" i="24"/>
  <c r="Z566" i="24"/>
  <c r="AA566" i="24"/>
  <c r="AB566" i="24"/>
  <c r="Y567" i="24"/>
  <c r="Z567" i="24"/>
  <c r="AA567" i="24"/>
  <c r="AB567" i="24"/>
  <c r="Y568" i="24"/>
  <c r="Z568" i="24"/>
  <c r="AA568" i="24"/>
  <c r="AB568" i="24"/>
  <c r="Y569" i="24"/>
  <c r="Z569" i="24"/>
  <c r="AA569" i="24"/>
  <c r="AB569" i="24"/>
  <c r="Y570" i="24"/>
  <c r="Z570" i="24"/>
  <c r="AA570" i="24"/>
  <c r="AB570" i="24"/>
  <c r="Y571" i="24"/>
  <c r="Z571" i="24"/>
  <c r="AA571" i="24"/>
  <c r="AB571" i="24"/>
  <c r="Y572" i="24"/>
  <c r="Z572" i="24"/>
  <c r="AA572" i="24"/>
  <c r="AB572" i="24"/>
  <c r="Y573" i="24"/>
  <c r="Z573" i="24"/>
  <c r="AA573" i="24"/>
  <c r="AB573" i="24"/>
  <c r="Y574" i="24"/>
  <c r="Z574" i="24"/>
  <c r="AA574" i="24"/>
  <c r="AB574" i="24"/>
  <c r="Y575" i="24"/>
  <c r="Z575" i="24"/>
  <c r="AA575" i="24"/>
  <c r="AB575" i="24"/>
  <c r="Y576" i="24"/>
  <c r="Z576" i="24"/>
  <c r="AA576" i="24"/>
  <c r="AB576" i="24"/>
  <c r="Y577" i="24"/>
  <c r="Z577" i="24"/>
  <c r="AA577" i="24"/>
  <c r="AB577" i="24"/>
  <c r="Y578" i="24"/>
  <c r="Z578" i="24"/>
  <c r="AA578" i="24"/>
  <c r="AB578" i="24"/>
  <c r="Y579" i="24"/>
  <c r="Z579" i="24"/>
  <c r="AA579" i="24"/>
  <c r="AB579" i="24"/>
  <c r="Y580" i="24"/>
  <c r="Z580" i="24"/>
  <c r="AA580" i="24"/>
  <c r="AB580" i="24"/>
  <c r="Y581" i="24"/>
  <c r="Z581" i="24"/>
  <c r="AA581" i="24"/>
  <c r="AB581" i="24"/>
  <c r="Y582" i="24"/>
  <c r="Z582" i="24"/>
  <c r="AA582" i="24"/>
  <c r="AB582" i="24"/>
  <c r="Y583" i="24"/>
  <c r="Z583" i="24"/>
  <c r="AA583" i="24"/>
  <c r="AB583" i="24"/>
  <c r="Y584" i="24"/>
  <c r="Z584" i="24"/>
  <c r="AA584" i="24"/>
  <c r="AB584" i="24"/>
  <c r="Y585" i="24"/>
  <c r="Z585" i="24"/>
  <c r="AA585" i="24"/>
  <c r="AB585" i="24"/>
  <c r="Y586" i="24"/>
  <c r="Z586" i="24"/>
  <c r="AA586" i="24"/>
  <c r="AB586" i="24"/>
  <c r="Y587" i="24"/>
  <c r="Z587" i="24"/>
  <c r="AA587" i="24"/>
  <c r="AB587" i="24"/>
  <c r="Y588" i="24"/>
  <c r="Z588" i="24"/>
  <c r="AA588" i="24"/>
  <c r="AB588" i="24"/>
  <c r="Y589" i="24"/>
  <c r="Z589" i="24"/>
  <c r="AA589" i="24"/>
  <c r="AB589" i="24"/>
  <c r="Y590" i="24"/>
  <c r="Z590" i="24"/>
  <c r="AA590" i="24"/>
  <c r="AB590" i="24"/>
  <c r="Y591" i="24"/>
  <c r="Z591" i="24"/>
  <c r="AA591" i="24"/>
  <c r="AB591" i="24"/>
  <c r="Y592" i="24"/>
  <c r="Z592" i="24"/>
  <c r="AA592" i="24"/>
  <c r="AB592" i="24"/>
  <c r="Y593" i="24"/>
  <c r="Z593" i="24"/>
  <c r="AA593" i="24"/>
  <c r="AB593" i="24"/>
  <c r="Y594" i="24"/>
  <c r="Z594" i="24"/>
  <c r="AA594" i="24"/>
  <c r="AB594" i="24"/>
  <c r="Y595" i="24"/>
  <c r="Z595" i="24"/>
  <c r="AA595" i="24"/>
  <c r="AB595" i="24"/>
  <c r="Y596" i="24"/>
  <c r="Z596" i="24"/>
  <c r="AA596" i="24"/>
  <c r="AB596" i="24"/>
  <c r="Y597" i="24"/>
  <c r="Z597" i="24"/>
  <c r="AA597" i="24"/>
  <c r="AB597" i="24"/>
  <c r="Y598" i="24"/>
  <c r="Z598" i="24"/>
  <c r="AA598" i="24"/>
  <c r="AB598" i="24"/>
  <c r="Y599" i="24"/>
  <c r="Z599" i="24"/>
  <c r="AA599" i="24"/>
  <c r="AB599" i="24"/>
  <c r="Y600" i="24"/>
  <c r="Z600" i="24"/>
  <c r="AA600" i="24"/>
  <c r="AB600" i="24"/>
  <c r="Y601" i="24"/>
  <c r="Z601" i="24"/>
  <c r="AA601" i="24"/>
  <c r="AB601" i="24"/>
  <c r="Y602" i="24"/>
  <c r="Z602" i="24"/>
  <c r="AA602" i="24"/>
  <c r="AB602" i="24"/>
  <c r="Y603" i="24"/>
  <c r="Z603" i="24"/>
  <c r="AA603" i="24"/>
  <c r="AB603" i="24"/>
  <c r="Y604" i="24"/>
  <c r="Z604" i="24"/>
  <c r="AA604" i="24"/>
  <c r="AB604" i="24"/>
  <c r="Y605" i="24"/>
  <c r="Z605" i="24"/>
  <c r="AA605" i="24"/>
  <c r="AB605" i="24"/>
  <c r="Y606" i="24"/>
  <c r="Z606" i="24"/>
  <c r="AA606" i="24"/>
  <c r="AB606" i="24"/>
  <c r="Y607" i="24"/>
  <c r="Z607" i="24"/>
  <c r="AA607" i="24"/>
  <c r="AB607" i="24"/>
  <c r="Y608" i="24"/>
  <c r="Z608" i="24"/>
  <c r="AA608" i="24"/>
  <c r="AB608" i="24"/>
  <c r="Y609" i="24"/>
  <c r="Z609" i="24"/>
  <c r="AA609" i="24"/>
  <c r="AB609" i="24"/>
  <c r="Y610" i="24"/>
  <c r="Z610" i="24"/>
  <c r="AA610" i="24"/>
  <c r="AB610" i="24"/>
  <c r="Y611" i="24"/>
  <c r="Z611" i="24"/>
  <c r="AA611" i="24"/>
  <c r="AB611" i="24"/>
  <c r="Y612" i="24"/>
  <c r="Z612" i="24"/>
  <c r="AA612" i="24"/>
  <c r="AB612" i="24"/>
  <c r="Y613" i="24"/>
  <c r="Z613" i="24"/>
  <c r="AA613" i="24"/>
  <c r="AB613" i="24"/>
  <c r="Y614" i="24"/>
  <c r="Z614" i="24"/>
  <c r="AA614" i="24"/>
  <c r="AB614" i="24"/>
  <c r="Y615" i="24"/>
  <c r="Z615" i="24"/>
  <c r="AA615" i="24"/>
  <c r="AB615" i="24"/>
  <c r="Y616" i="24"/>
  <c r="Z616" i="24"/>
  <c r="AA616" i="24"/>
  <c r="AB616" i="24"/>
  <c r="Y617" i="24"/>
  <c r="Z617" i="24"/>
  <c r="AA617" i="24"/>
  <c r="AB617" i="24"/>
  <c r="Y618" i="24"/>
  <c r="Z618" i="24"/>
  <c r="AA618" i="24"/>
  <c r="AB618" i="24"/>
  <c r="Y619" i="24"/>
  <c r="Z619" i="24"/>
  <c r="AA619" i="24"/>
  <c r="AB619" i="24"/>
  <c r="Y620" i="24"/>
  <c r="Z620" i="24"/>
  <c r="AA620" i="24"/>
  <c r="AB620" i="24"/>
  <c r="Y621" i="24"/>
  <c r="Z621" i="24"/>
  <c r="AA621" i="24"/>
  <c r="AB621" i="24"/>
  <c r="Y622" i="24"/>
  <c r="Z622" i="24"/>
  <c r="AA622" i="24"/>
  <c r="AB622" i="24"/>
  <c r="Y623" i="24"/>
  <c r="Z623" i="24"/>
  <c r="AA623" i="24"/>
  <c r="AB623" i="24"/>
  <c r="Y624" i="24"/>
  <c r="Z624" i="24"/>
  <c r="AA624" i="24"/>
  <c r="AB624" i="24"/>
  <c r="Y625" i="24"/>
  <c r="Z625" i="24"/>
  <c r="AA625" i="24"/>
  <c r="AB625" i="24"/>
  <c r="Y626" i="24"/>
  <c r="Z626" i="24"/>
  <c r="AA626" i="24"/>
  <c r="AB626" i="24"/>
  <c r="Y627" i="24"/>
  <c r="Z627" i="24"/>
  <c r="AA627" i="24"/>
  <c r="AB627" i="24"/>
  <c r="Y628" i="24"/>
  <c r="Z628" i="24"/>
  <c r="AA628" i="24"/>
  <c r="AB628" i="24"/>
  <c r="Y629" i="24"/>
  <c r="Z629" i="24"/>
  <c r="AA629" i="24"/>
  <c r="AB629" i="24"/>
  <c r="Y630" i="24"/>
  <c r="Z630" i="24"/>
  <c r="AA630" i="24"/>
  <c r="AB630" i="24"/>
  <c r="Y631" i="24"/>
  <c r="Z631" i="24"/>
  <c r="AA631" i="24"/>
  <c r="AB631" i="24"/>
  <c r="Y632" i="24"/>
  <c r="Z632" i="24"/>
  <c r="AA632" i="24"/>
  <c r="AB632" i="24"/>
  <c r="Y633" i="24"/>
  <c r="Z633" i="24"/>
  <c r="AA633" i="24"/>
  <c r="AB633" i="24"/>
  <c r="Y634" i="24"/>
  <c r="Z634" i="24"/>
  <c r="AA634" i="24"/>
  <c r="AB634" i="24"/>
  <c r="Y635" i="24"/>
  <c r="Z635" i="24"/>
  <c r="AA635" i="24"/>
  <c r="AB635" i="24"/>
  <c r="Y636" i="24"/>
  <c r="Z636" i="24"/>
  <c r="AA636" i="24"/>
  <c r="AB636" i="24"/>
  <c r="Y637" i="24"/>
  <c r="Z637" i="24"/>
  <c r="AA637" i="24"/>
  <c r="AB637" i="24"/>
  <c r="Y638" i="24"/>
  <c r="Z638" i="24"/>
  <c r="AA638" i="24"/>
  <c r="AB638" i="24"/>
  <c r="Y639" i="24"/>
  <c r="Z639" i="24"/>
  <c r="AA639" i="24"/>
  <c r="AB639" i="24"/>
  <c r="Y640" i="24"/>
  <c r="Z640" i="24"/>
  <c r="AA640" i="24"/>
  <c r="AB640" i="24"/>
  <c r="Y641" i="24"/>
  <c r="Z641" i="24"/>
  <c r="AA641" i="24"/>
  <c r="AB641" i="24"/>
  <c r="Y642" i="24"/>
  <c r="Z642" i="24"/>
  <c r="AA642" i="24"/>
  <c r="AB642" i="24"/>
  <c r="Y643" i="24"/>
  <c r="Z643" i="24"/>
  <c r="AA643" i="24"/>
  <c r="AB643" i="24"/>
  <c r="Y644" i="24"/>
  <c r="Z644" i="24"/>
  <c r="AA644" i="24"/>
  <c r="AB644" i="24"/>
  <c r="Y645" i="24"/>
  <c r="Z645" i="24"/>
  <c r="AA645" i="24"/>
  <c r="AB645" i="24"/>
  <c r="Y646" i="24"/>
  <c r="Z646" i="24"/>
  <c r="AA646" i="24"/>
  <c r="AB646" i="24"/>
  <c r="Y647" i="24"/>
  <c r="Z647" i="24"/>
  <c r="AA647" i="24"/>
  <c r="AB647" i="24"/>
  <c r="Y648" i="24"/>
  <c r="Z648" i="24"/>
  <c r="AA648" i="24"/>
  <c r="AB648" i="24"/>
  <c r="Y649" i="24"/>
  <c r="Z649" i="24"/>
  <c r="AA649" i="24"/>
  <c r="AB649" i="24"/>
  <c r="Y650" i="24"/>
  <c r="Z650" i="24"/>
  <c r="AA650" i="24"/>
  <c r="AB650" i="24"/>
  <c r="Y651" i="24"/>
  <c r="Z651" i="24"/>
  <c r="AA651" i="24"/>
  <c r="AB651" i="24"/>
  <c r="Y652" i="24"/>
  <c r="Z652" i="24"/>
  <c r="AA652" i="24"/>
  <c r="AB652" i="24"/>
  <c r="Y653" i="24"/>
  <c r="Z653" i="24"/>
  <c r="AA653" i="24"/>
  <c r="AB653" i="24"/>
  <c r="Y654" i="24"/>
  <c r="Z654" i="24"/>
  <c r="AA654" i="24"/>
  <c r="AB654" i="24"/>
  <c r="Y655" i="24"/>
  <c r="Z655" i="24"/>
  <c r="AA655" i="24"/>
  <c r="AB655" i="24"/>
  <c r="Y656" i="24"/>
  <c r="Z656" i="24"/>
  <c r="AA656" i="24"/>
  <c r="AB656" i="24"/>
  <c r="Y657" i="24"/>
  <c r="Z657" i="24"/>
  <c r="AA657" i="24"/>
  <c r="AB657" i="24"/>
  <c r="Y658" i="24"/>
  <c r="Z658" i="24"/>
  <c r="AA658" i="24"/>
  <c r="AB658" i="24"/>
  <c r="Y659" i="24"/>
  <c r="Z659" i="24"/>
  <c r="AA659" i="24"/>
  <c r="AB659" i="24"/>
  <c r="Y660" i="24"/>
  <c r="Z660" i="24"/>
  <c r="AA660" i="24"/>
  <c r="AB660" i="24"/>
  <c r="Y661" i="24"/>
  <c r="Z661" i="24"/>
  <c r="AA661" i="24"/>
  <c r="AB661" i="24"/>
  <c r="Y662" i="24"/>
  <c r="Z662" i="24"/>
  <c r="AA662" i="24"/>
  <c r="AB662" i="24"/>
  <c r="Y663" i="24"/>
  <c r="Z663" i="24"/>
  <c r="AA663" i="24"/>
  <c r="AB663" i="24"/>
  <c r="Y664" i="24"/>
  <c r="Z664" i="24"/>
  <c r="AA664" i="24"/>
  <c r="AB664" i="24"/>
  <c r="Y665" i="24"/>
  <c r="Z665" i="24"/>
  <c r="AA665" i="24"/>
  <c r="AB665" i="24"/>
  <c r="Y666" i="24"/>
  <c r="Z666" i="24"/>
  <c r="AA666" i="24"/>
  <c r="AB666" i="24"/>
  <c r="Y667" i="24"/>
  <c r="Z667" i="24"/>
  <c r="AA667" i="24"/>
  <c r="AB667" i="24"/>
  <c r="Y668" i="24"/>
  <c r="Z668" i="24"/>
  <c r="AA668" i="24"/>
  <c r="AB668" i="24"/>
  <c r="Y669" i="24"/>
  <c r="Z669" i="24"/>
  <c r="AA669" i="24"/>
  <c r="AB669" i="24"/>
  <c r="Y670" i="24"/>
  <c r="Z670" i="24"/>
  <c r="AA670" i="24"/>
  <c r="AB670" i="24"/>
  <c r="Y671" i="24"/>
  <c r="Z671" i="24"/>
  <c r="AA671" i="24"/>
  <c r="AB671" i="24"/>
  <c r="Y672" i="24"/>
  <c r="Z672" i="24"/>
  <c r="AA672" i="24"/>
  <c r="AB672" i="24"/>
  <c r="Y673" i="24"/>
  <c r="Z673" i="24"/>
  <c r="AA673" i="24"/>
  <c r="AB673" i="24"/>
  <c r="Y674" i="24"/>
  <c r="Z674" i="24"/>
  <c r="AA674" i="24"/>
  <c r="AB674" i="24"/>
  <c r="Y675" i="24"/>
  <c r="Z675" i="24"/>
  <c r="AA675" i="24"/>
  <c r="AB675" i="24"/>
  <c r="Y676" i="24"/>
  <c r="Z676" i="24"/>
  <c r="AA676" i="24"/>
  <c r="AB676" i="24"/>
  <c r="Y677" i="24"/>
  <c r="Z677" i="24"/>
  <c r="AA677" i="24"/>
  <c r="AB677" i="24"/>
  <c r="Y678" i="24"/>
  <c r="Z678" i="24"/>
  <c r="AA678" i="24"/>
  <c r="AB678" i="24"/>
  <c r="Y679" i="24"/>
  <c r="Z679" i="24"/>
  <c r="AA679" i="24"/>
  <c r="AB679" i="24"/>
  <c r="Y680" i="24"/>
  <c r="Z680" i="24"/>
  <c r="AA680" i="24"/>
  <c r="AB680" i="24"/>
  <c r="Y681" i="24"/>
  <c r="Z681" i="24"/>
  <c r="AA681" i="24"/>
  <c r="AB681" i="24"/>
  <c r="Y682" i="24"/>
  <c r="Z682" i="24"/>
  <c r="AA682" i="24"/>
  <c r="AB682" i="24"/>
  <c r="Y683" i="24"/>
  <c r="Z683" i="24"/>
  <c r="AA683" i="24"/>
  <c r="AB683" i="24"/>
  <c r="Y684" i="24"/>
  <c r="Z684" i="24"/>
  <c r="AA684" i="24"/>
  <c r="AB684" i="24"/>
  <c r="Y685" i="24"/>
  <c r="Z685" i="24"/>
  <c r="AA685" i="24"/>
  <c r="AB685" i="24"/>
  <c r="Y686" i="24"/>
  <c r="Z686" i="24"/>
  <c r="AA686" i="24"/>
  <c r="AB686" i="24"/>
  <c r="Y687" i="24"/>
  <c r="Z687" i="24"/>
  <c r="AA687" i="24"/>
  <c r="AB687" i="24"/>
  <c r="Y688" i="24"/>
  <c r="Z688" i="24"/>
  <c r="AA688" i="24"/>
  <c r="AB688" i="24"/>
  <c r="Y689" i="24"/>
  <c r="Z689" i="24"/>
  <c r="AA689" i="24"/>
  <c r="AB689" i="24"/>
  <c r="Y690" i="24"/>
  <c r="Z690" i="24"/>
  <c r="AA690" i="24"/>
  <c r="AB690" i="24"/>
  <c r="Y691" i="24"/>
  <c r="Z691" i="24"/>
  <c r="AA691" i="24"/>
  <c r="AB691" i="24"/>
  <c r="Y692" i="24"/>
  <c r="Z692" i="24"/>
  <c r="AA692" i="24"/>
  <c r="AB692" i="24"/>
  <c r="Y693" i="24"/>
  <c r="Z693" i="24"/>
  <c r="AA693" i="24"/>
  <c r="AB693" i="24"/>
  <c r="Y694" i="24"/>
  <c r="Z694" i="24"/>
  <c r="AA694" i="24"/>
  <c r="AB694" i="24"/>
  <c r="Y695" i="24"/>
  <c r="Z695" i="24"/>
  <c r="AA695" i="24"/>
  <c r="AB695" i="24"/>
  <c r="Y696" i="24"/>
  <c r="Z696" i="24"/>
  <c r="AA696" i="24"/>
  <c r="AB696" i="24"/>
  <c r="Y697" i="24"/>
  <c r="Z697" i="24"/>
  <c r="AA697" i="24"/>
  <c r="AB697" i="24"/>
  <c r="Y698" i="24"/>
  <c r="Z698" i="24"/>
  <c r="AA698" i="24"/>
  <c r="AB698" i="24"/>
  <c r="Y699" i="24"/>
  <c r="Z699" i="24"/>
  <c r="AA699" i="24"/>
  <c r="AB699" i="24"/>
  <c r="Y700" i="24"/>
  <c r="Z700" i="24"/>
  <c r="AA700" i="24"/>
  <c r="AB700" i="24"/>
  <c r="Y701" i="24"/>
  <c r="Z701" i="24"/>
  <c r="AA701" i="24"/>
  <c r="AB701" i="24"/>
  <c r="Y702" i="24"/>
  <c r="Z702" i="24"/>
  <c r="AA702" i="24"/>
  <c r="AB702" i="24"/>
  <c r="Y703" i="24"/>
  <c r="Z703" i="24"/>
  <c r="AA703" i="24"/>
  <c r="AB703" i="24"/>
  <c r="Y704" i="24"/>
  <c r="Z704" i="24"/>
  <c r="AA704" i="24"/>
  <c r="AB704" i="24"/>
  <c r="Y705" i="24"/>
  <c r="Z705" i="24"/>
  <c r="AA705" i="24"/>
  <c r="AB705" i="24"/>
  <c r="Y706" i="24"/>
  <c r="Z706" i="24"/>
  <c r="AA706" i="24"/>
  <c r="AB706" i="24"/>
  <c r="Y707" i="24"/>
  <c r="Z707" i="24"/>
  <c r="AA707" i="24"/>
  <c r="AB707" i="24"/>
  <c r="Y708" i="24"/>
  <c r="Z708" i="24"/>
  <c r="AA708" i="24"/>
  <c r="AB708" i="24"/>
  <c r="Y709" i="24"/>
  <c r="Z709" i="24"/>
  <c r="AA709" i="24"/>
  <c r="AB709" i="24"/>
  <c r="Y710" i="24"/>
  <c r="Z710" i="24"/>
  <c r="AA710" i="24"/>
  <c r="AB710" i="24"/>
  <c r="Y711" i="24"/>
  <c r="Z711" i="24"/>
  <c r="AA711" i="24"/>
  <c r="AB711" i="24"/>
  <c r="Y712" i="24"/>
  <c r="Z712" i="24"/>
  <c r="AA712" i="24"/>
  <c r="AB712" i="24"/>
  <c r="Y713" i="24"/>
  <c r="Z713" i="24"/>
  <c r="AA713" i="24"/>
  <c r="AB713" i="24"/>
  <c r="Y714" i="24"/>
  <c r="Z714" i="24"/>
  <c r="AA714" i="24"/>
  <c r="AB714" i="24"/>
  <c r="Y715" i="24"/>
  <c r="Z715" i="24"/>
  <c r="AA715" i="24"/>
  <c r="AB715" i="24"/>
  <c r="Y716" i="24"/>
  <c r="Z716" i="24"/>
  <c r="AA716" i="24"/>
  <c r="AB716" i="24"/>
  <c r="Y717" i="24"/>
  <c r="Z717" i="24"/>
  <c r="AA717" i="24"/>
  <c r="AB717" i="24"/>
  <c r="Y718" i="24"/>
  <c r="Z718" i="24"/>
  <c r="AA718" i="24"/>
  <c r="AB718" i="24"/>
  <c r="Y719" i="24"/>
  <c r="Z719" i="24"/>
  <c r="AA719" i="24"/>
  <c r="AB719" i="24"/>
  <c r="Y720" i="24"/>
  <c r="Z720" i="24"/>
  <c r="AA720" i="24"/>
  <c r="AB720" i="24"/>
  <c r="Y721" i="24"/>
  <c r="Z721" i="24"/>
  <c r="AA721" i="24"/>
  <c r="AB721" i="24"/>
  <c r="Y722" i="24"/>
  <c r="Z722" i="24"/>
  <c r="AA722" i="24"/>
  <c r="AB722" i="24"/>
  <c r="Y723" i="24"/>
  <c r="Z723" i="24"/>
  <c r="AA723" i="24"/>
  <c r="AB723" i="24"/>
  <c r="Y724" i="24"/>
  <c r="Z724" i="24"/>
  <c r="AA724" i="24"/>
  <c r="AB724" i="24"/>
  <c r="Y725" i="24"/>
  <c r="Z725" i="24"/>
  <c r="AA725" i="24"/>
  <c r="AB725" i="24"/>
  <c r="Y726" i="24"/>
  <c r="Z726" i="24"/>
  <c r="AA726" i="24"/>
  <c r="AB726" i="24"/>
  <c r="Y727" i="24"/>
  <c r="Z727" i="24"/>
  <c r="AA727" i="24"/>
  <c r="AB727" i="24"/>
  <c r="Y728" i="24"/>
  <c r="Z728" i="24"/>
  <c r="AA728" i="24"/>
  <c r="AB728" i="24"/>
  <c r="Y729" i="24"/>
  <c r="Z729" i="24"/>
  <c r="AA729" i="24"/>
  <c r="AB729" i="24"/>
  <c r="Y730" i="24"/>
  <c r="Z730" i="24"/>
  <c r="AA730" i="24"/>
  <c r="AB730" i="24"/>
  <c r="Y731" i="24"/>
  <c r="Z731" i="24"/>
  <c r="AA731" i="24"/>
  <c r="AB731" i="24"/>
  <c r="Y732" i="24"/>
  <c r="Z732" i="24"/>
  <c r="AA732" i="24"/>
  <c r="AB732" i="24"/>
  <c r="Y733" i="24"/>
  <c r="Z733" i="24"/>
  <c r="AA733" i="24"/>
  <c r="AB733" i="24"/>
  <c r="Y734" i="24"/>
  <c r="Z734" i="24"/>
  <c r="AA734" i="24"/>
  <c r="AB734" i="24"/>
  <c r="Y735" i="24"/>
  <c r="Z735" i="24"/>
  <c r="AA735" i="24"/>
  <c r="AB735" i="24"/>
  <c r="Y736" i="24"/>
  <c r="Z736" i="24"/>
  <c r="AA736" i="24"/>
  <c r="AB736" i="24"/>
  <c r="Y737" i="24"/>
  <c r="Z737" i="24"/>
  <c r="AA737" i="24"/>
  <c r="AB737" i="24"/>
  <c r="Y738" i="24"/>
  <c r="Z738" i="24"/>
  <c r="AA738" i="24"/>
  <c r="AB738" i="24"/>
  <c r="Y739" i="24"/>
  <c r="Z739" i="24"/>
  <c r="AA739" i="24"/>
  <c r="AB739" i="24"/>
  <c r="Y740" i="24"/>
  <c r="Z740" i="24"/>
  <c r="AA740" i="24"/>
  <c r="AB740" i="24"/>
  <c r="Y741" i="24"/>
  <c r="Z741" i="24"/>
  <c r="AA741" i="24"/>
  <c r="AB741" i="24"/>
  <c r="Y742" i="24"/>
  <c r="Z742" i="24"/>
  <c r="AA742" i="24"/>
  <c r="AB742" i="24"/>
  <c r="Y743" i="24"/>
  <c r="Z743" i="24"/>
  <c r="AA743" i="24"/>
  <c r="AB743" i="24"/>
  <c r="Y744" i="24"/>
  <c r="Z744" i="24"/>
  <c r="AA744" i="24"/>
  <c r="AB744" i="24"/>
  <c r="Y745" i="24"/>
  <c r="Z745" i="24"/>
  <c r="AA745" i="24"/>
  <c r="AB745" i="24"/>
  <c r="Y746" i="24"/>
  <c r="Z746" i="24"/>
  <c r="AA746" i="24"/>
  <c r="AB746" i="24"/>
  <c r="Y747" i="24"/>
  <c r="Z747" i="24"/>
  <c r="AA747" i="24"/>
  <c r="AB747" i="24"/>
  <c r="Y748" i="24"/>
  <c r="Z748" i="24"/>
  <c r="AA748" i="24"/>
  <c r="AB748" i="24"/>
  <c r="Y749" i="24"/>
  <c r="Z749" i="24"/>
  <c r="AA749" i="24"/>
  <c r="AB749" i="24"/>
  <c r="Y750" i="24"/>
  <c r="Z750" i="24"/>
  <c r="AA750" i="24"/>
  <c r="AB750" i="24"/>
  <c r="Y751" i="24"/>
  <c r="Z751" i="24"/>
  <c r="AA751" i="24"/>
  <c r="AB751" i="24"/>
  <c r="Y752" i="24"/>
  <c r="Z752" i="24"/>
  <c r="AA752" i="24"/>
  <c r="AB752" i="24"/>
  <c r="Y753" i="24"/>
  <c r="Z753" i="24"/>
  <c r="AA753" i="24"/>
  <c r="AB753" i="24"/>
  <c r="Y754" i="24"/>
  <c r="Z754" i="24"/>
  <c r="AA754" i="24"/>
  <c r="AB754" i="24"/>
  <c r="Y755" i="24"/>
  <c r="Z755" i="24"/>
  <c r="AA755" i="24"/>
  <c r="AB755" i="24"/>
  <c r="Y756" i="24"/>
  <c r="Z756" i="24"/>
  <c r="AA756" i="24"/>
  <c r="AB756" i="24"/>
  <c r="Y757" i="24"/>
  <c r="Z757" i="24"/>
  <c r="AA757" i="24"/>
  <c r="AB757" i="24"/>
  <c r="Y758" i="24"/>
  <c r="Z758" i="24"/>
  <c r="AA758" i="24"/>
  <c r="AB758" i="24"/>
  <c r="Y759" i="24"/>
  <c r="Z759" i="24"/>
  <c r="AA759" i="24"/>
  <c r="AB759" i="24"/>
  <c r="Y760" i="24"/>
  <c r="Z760" i="24"/>
  <c r="AA760" i="24"/>
  <c r="AB760" i="24"/>
  <c r="Y761" i="24"/>
  <c r="Z761" i="24"/>
  <c r="AA761" i="24"/>
  <c r="AB761" i="24"/>
  <c r="Y762" i="24"/>
  <c r="Z762" i="24"/>
  <c r="AA762" i="24"/>
  <c r="AB762" i="24"/>
  <c r="Y763" i="24"/>
  <c r="Z763" i="24"/>
  <c r="AA763" i="24"/>
  <c r="AB763" i="24"/>
  <c r="Y764" i="24"/>
  <c r="Z764" i="24"/>
  <c r="AA764" i="24"/>
  <c r="AB764" i="24"/>
  <c r="Y765" i="24"/>
  <c r="Z765" i="24"/>
  <c r="AA765" i="24"/>
  <c r="AB765" i="24"/>
  <c r="Y766" i="24"/>
  <c r="Z766" i="24"/>
  <c r="AA766" i="24"/>
  <c r="AB766" i="24"/>
  <c r="Y767" i="24"/>
  <c r="Z767" i="24"/>
  <c r="AA767" i="24"/>
  <c r="AB767" i="24"/>
  <c r="Y768" i="24"/>
  <c r="Z768" i="24"/>
  <c r="AA768" i="24"/>
  <c r="AB768" i="24"/>
  <c r="Y769" i="24"/>
  <c r="Z769" i="24"/>
  <c r="AA769" i="24"/>
  <c r="AB769" i="24"/>
  <c r="Y770" i="24"/>
  <c r="Z770" i="24"/>
  <c r="AA770" i="24"/>
  <c r="AB770" i="24"/>
  <c r="Y771" i="24"/>
  <c r="Z771" i="24"/>
  <c r="AA771" i="24"/>
  <c r="AB771" i="24"/>
  <c r="Y772" i="24"/>
  <c r="Z772" i="24"/>
  <c r="AA772" i="24"/>
  <c r="AB772" i="24"/>
  <c r="Y773" i="24"/>
  <c r="Z773" i="24"/>
  <c r="AA773" i="24"/>
  <c r="AB773" i="24"/>
  <c r="Y774" i="24"/>
  <c r="Z774" i="24"/>
  <c r="AA774" i="24"/>
  <c r="AB774" i="24"/>
  <c r="Y775" i="24"/>
  <c r="Z775" i="24"/>
  <c r="AA775" i="24"/>
  <c r="AB775" i="24"/>
  <c r="Y776" i="24"/>
  <c r="Z776" i="24"/>
  <c r="AA776" i="24"/>
  <c r="AB776" i="24"/>
  <c r="Y777" i="24"/>
  <c r="Z777" i="24"/>
  <c r="AA777" i="24"/>
  <c r="AB777" i="24"/>
  <c r="Y778" i="24"/>
  <c r="Z778" i="24"/>
  <c r="AA778" i="24"/>
  <c r="AB778" i="24"/>
  <c r="Y779" i="24"/>
  <c r="Z779" i="24"/>
  <c r="AA779" i="24"/>
  <c r="AB779" i="24"/>
  <c r="Y780" i="24"/>
  <c r="Z780" i="24"/>
  <c r="AA780" i="24"/>
  <c r="AB780" i="24"/>
  <c r="Y781" i="24"/>
  <c r="Z781" i="24"/>
  <c r="AA781" i="24"/>
  <c r="AB781" i="24"/>
  <c r="Y782" i="24"/>
  <c r="Z782" i="24"/>
  <c r="AA782" i="24"/>
  <c r="AB782" i="24"/>
  <c r="Y783" i="24"/>
  <c r="Z783" i="24"/>
  <c r="AA783" i="24"/>
  <c r="AB783" i="24"/>
  <c r="Y784" i="24"/>
  <c r="Z784" i="24"/>
  <c r="AA784" i="24"/>
  <c r="AB784" i="24"/>
  <c r="Y785" i="24"/>
  <c r="Z785" i="24"/>
  <c r="AA785" i="24"/>
  <c r="AB785" i="24"/>
  <c r="Y786" i="24"/>
  <c r="Z786" i="24"/>
  <c r="AA786" i="24"/>
  <c r="AB786" i="24"/>
  <c r="Y787" i="24"/>
  <c r="Z787" i="24"/>
  <c r="AA787" i="24"/>
  <c r="AB787" i="24"/>
  <c r="Y788" i="24"/>
  <c r="Z788" i="24"/>
  <c r="AA788" i="24"/>
  <c r="AB788" i="24"/>
  <c r="Y789" i="24"/>
  <c r="Z789" i="24"/>
  <c r="AA789" i="24"/>
  <c r="AB789" i="24"/>
  <c r="Y790" i="24"/>
  <c r="Z790" i="24"/>
  <c r="AA790" i="24"/>
  <c r="AB790" i="24"/>
  <c r="Y791" i="24"/>
  <c r="Z791" i="24"/>
  <c r="AA791" i="24"/>
  <c r="AB791" i="24"/>
  <c r="Y792" i="24"/>
  <c r="Z792" i="24"/>
  <c r="AA792" i="24"/>
  <c r="AB792" i="24"/>
  <c r="Y793" i="24"/>
  <c r="Z793" i="24"/>
  <c r="AA793" i="24"/>
  <c r="AB793" i="24"/>
  <c r="Y794" i="24"/>
  <c r="Z794" i="24"/>
  <c r="AA794" i="24"/>
  <c r="AB794" i="24"/>
  <c r="Y795" i="24"/>
  <c r="Z795" i="24"/>
  <c r="AA795" i="24"/>
  <c r="AB795" i="24"/>
  <c r="Y796" i="24"/>
  <c r="Z796" i="24"/>
  <c r="AA796" i="24"/>
  <c r="AB796" i="24"/>
  <c r="Y797" i="24"/>
  <c r="Z797" i="24"/>
  <c r="AA797" i="24"/>
  <c r="AB797" i="24"/>
  <c r="Y798" i="24"/>
  <c r="Z798" i="24"/>
  <c r="AA798" i="24"/>
  <c r="AB798" i="24"/>
  <c r="Y799" i="24"/>
  <c r="Z799" i="24"/>
  <c r="AA799" i="24"/>
  <c r="AB799" i="24"/>
  <c r="Y800" i="24"/>
  <c r="Z800" i="24"/>
  <c r="AA800" i="24"/>
  <c r="AB800" i="24"/>
  <c r="Y801" i="24"/>
  <c r="Z801" i="24"/>
  <c r="AA801" i="24"/>
  <c r="AB801" i="24"/>
  <c r="Y802" i="24"/>
  <c r="Z802" i="24"/>
  <c r="AA802" i="24"/>
  <c r="AB802" i="24"/>
  <c r="Y803" i="24"/>
  <c r="Z803" i="24"/>
  <c r="AA803" i="24"/>
  <c r="AB803" i="24"/>
  <c r="Y804" i="24"/>
  <c r="Z804" i="24"/>
  <c r="AA804" i="24"/>
  <c r="AB804" i="24"/>
  <c r="Y805" i="24"/>
  <c r="Z805" i="24"/>
  <c r="AA805" i="24"/>
  <c r="AB805" i="24"/>
  <c r="Y806" i="24"/>
  <c r="Z806" i="24"/>
  <c r="AA806" i="24"/>
  <c r="AB806" i="24"/>
  <c r="Y807" i="24"/>
  <c r="Z807" i="24"/>
  <c r="AA807" i="24"/>
  <c r="AB807" i="24"/>
  <c r="Y808" i="24"/>
  <c r="Z808" i="24"/>
  <c r="AA808" i="24"/>
  <c r="AB808" i="24"/>
  <c r="Y809" i="24"/>
  <c r="Z809" i="24"/>
  <c r="AA809" i="24"/>
  <c r="AB809" i="24"/>
  <c r="Y810" i="24"/>
  <c r="Z810" i="24"/>
  <c r="AA810" i="24"/>
  <c r="AB810" i="24"/>
  <c r="Y811" i="24"/>
  <c r="Z811" i="24"/>
  <c r="AA811" i="24"/>
  <c r="AB811" i="24"/>
  <c r="Y812" i="24"/>
  <c r="Z812" i="24"/>
  <c r="AA812" i="24"/>
  <c r="AB812" i="24"/>
  <c r="Y813" i="24"/>
  <c r="Z813" i="24"/>
  <c r="AA813" i="24"/>
  <c r="AB813" i="24"/>
  <c r="Y814" i="24"/>
  <c r="Z814" i="24"/>
  <c r="AA814" i="24"/>
  <c r="AB814" i="24"/>
  <c r="Y815" i="24"/>
  <c r="Z815" i="24"/>
  <c r="AA815" i="24"/>
  <c r="AB815" i="24"/>
  <c r="Y816" i="24"/>
  <c r="Z816" i="24"/>
  <c r="AA816" i="24"/>
  <c r="AB816" i="24"/>
  <c r="Y817" i="24"/>
  <c r="Z817" i="24"/>
  <c r="AA817" i="24"/>
  <c r="AB817" i="24"/>
  <c r="Y818" i="24"/>
  <c r="Z818" i="24"/>
  <c r="AA818" i="24"/>
  <c r="AB818" i="24"/>
  <c r="Y819" i="24"/>
  <c r="Z819" i="24"/>
  <c r="AA819" i="24"/>
  <c r="AB819" i="24"/>
  <c r="Y820" i="24"/>
  <c r="Z820" i="24"/>
  <c r="AA820" i="24"/>
  <c r="AB820" i="24"/>
  <c r="Y821" i="24"/>
  <c r="Z821" i="24"/>
  <c r="AA821" i="24"/>
  <c r="AB821" i="24"/>
  <c r="Y822" i="24"/>
  <c r="Z822" i="24"/>
  <c r="AA822" i="24"/>
  <c r="AB822" i="24"/>
  <c r="Y823" i="24"/>
  <c r="Z823" i="24"/>
  <c r="AA823" i="24"/>
  <c r="AB823" i="24"/>
  <c r="Y824" i="24"/>
  <c r="Z824" i="24"/>
  <c r="AA824" i="24"/>
  <c r="AB824" i="24"/>
  <c r="Y825" i="24"/>
  <c r="Z825" i="24"/>
  <c r="AA825" i="24"/>
  <c r="AB825" i="24"/>
  <c r="Y826" i="24"/>
  <c r="Z826" i="24"/>
  <c r="AA826" i="24"/>
  <c r="AB826" i="24"/>
  <c r="Y827" i="24"/>
  <c r="Z827" i="24"/>
  <c r="AA827" i="24"/>
  <c r="AB827" i="24"/>
  <c r="Y828" i="24"/>
  <c r="Z828" i="24"/>
  <c r="AA828" i="24"/>
  <c r="AB828" i="24"/>
  <c r="Y829" i="24"/>
  <c r="Z829" i="24"/>
  <c r="AA829" i="24"/>
  <c r="AB829" i="24"/>
  <c r="Y830" i="24"/>
  <c r="Z830" i="24"/>
  <c r="AA830" i="24"/>
  <c r="AB830" i="24"/>
  <c r="Y831" i="24"/>
  <c r="Z831" i="24"/>
  <c r="AA831" i="24"/>
  <c r="AB831" i="24"/>
  <c r="Y832" i="24"/>
  <c r="Z832" i="24"/>
  <c r="AA832" i="24"/>
  <c r="AB832" i="24"/>
  <c r="Y833" i="24"/>
  <c r="Z833" i="24"/>
  <c r="AA833" i="24"/>
  <c r="AB833" i="24"/>
  <c r="Y834" i="24"/>
  <c r="Z834" i="24"/>
  <c r="AA834" i="24"/>
  <c r="AB834" i="24"/>
  <c r="Y835" i="24"/>
  <c r="Z835" i="24"/>
  <c r="AA835" i="24"/>
  <c r="AB835" i="24"/>
  <c r="Y836" i="24"/>
  <c r="Z836" i="24"/>
  <c r="AA836" i="24"/>
  <c r="AB836" i="24"/>
  <c r="Y837" i="24"/>
  <c r="Z837" i="24"/>
  <c r="AA837" i="24"/>
  <c r="AB837" i="24"/>
  <c r="Y838" i="24"/>
  <c r="Z838" i="24"/>
  <c r="AA838" i="24"/>
  <c r="AB838" i="24"/>
  <c r="Y839" i="24"/>
  <c r="Z839" i="24"/>
  <c r="AA839" i="24"/>
  <c r="AB839" i="24"/>
  <c r="Y840" i="24"/>
  <c r="Z840" i="24"/>
  <c r="AA840" i="24"/>
  <c r="AB840" i="24"/>
  <c r="Y841" i="24"/>
  <c r="Z841" i="24"/>
  <c r="AA841" i="24"/>
  <c r="AB841" i="24"/>
  <c r="Y842" i="24"/>
  <c r="Z842" i="24"/>
  <c r="AA842" i="24"/>
  <c r="AB842" i="24"/>
  <c r="Y843" i="24"/>
  <c r="Z843" i="24"/>
  <c r="AA843" i="24"/>
  <c r="AB843" i="24"/>
  <c r="Y844" i="24"/>
  <c r="Z844" i="24"/>
  <c r="AA844" i="24"/>
  <c r="AB844" i="24"/>
  <c r="Y845" i="24"/>
  <c r="Z845" i="24"/>
  <c r="AA845" i="24"/>
  <c r="AB845" i="24"/>
  <c r="Y846" i="24"/>
  <c r="Z846" i="24"/>
  <c r="AA846" i="24"/>
  <c r="AB846" i="24"/>
  <c r="Y847" i="24"/>
  <c r="Z847" i="24"/>
  <c r="AA847" i="24"/>
  <c r="AB847" i="24"/>
  <c r="Y848" i="24"/>
  <c r="Z848" i="24"/>
  <c r="AA848" i="24"/>
  <c r="AB848" i="24"/>
  <c r="Y849" i="24"/>
  <c r="Z849" i="24"/>
  <c r="AA849" i="24"/>
  <c r="AB849" i="24"/>
  <c r="Y850" i="24"/>
  <c r="Z850" i="24"/>
  <c r="AA850" i="24"/>
  <c r="AB850" i="24"/>
  <c r="Y851" i="24"/>
  <c r="Z851" i="24"/>
  <c r="AA851" i="24"/>
  <c r="AB851" i="24"/>
  <c r="Y852" i="24"/>
  <c r="Z852" i="24"/>
  <c r="AA852" i="24"/>
  <c r="AB852" i="24"/>
  <c r="Y853" i="24"/>
  <c r="Z853" i="24"/>
  <c r="AA853" i="24"/>
  <c r="AB853" i="24"/>
  <c r="Y854" i="24"/>
  <c r="Z854" i="24"/>
  <c r="AA854" i="24"/>
  <c r="AB854" i="24"/>
  <c r="Y855" i="24"/>
  <c r="Z855" i="24"/>
  <c r="AA855" i="24"/>
  <c r="AB855" i="24"/>
  <c r="Y856" i="24"/>
  <c r="Z856" i="24"/>
  <c r="AA856" i="24"/>
  <c r="AB856" i="24"/>
  <c r="Y857" i="24"/>
  <c r="Z857" i="24"/>
  <c r="AA857" i="24"/>
  <c r="AB857" i="24"/>
  <c r="Y858" i="24"/>
  <c r="Z858" i="24"/>
  <c r="AA858" i="24"/>
  <c r="AB858" i="24"/>
  <c r="Y859" i="24"/>
  <c r="Z859" i="24"/>
  <c r="AA859" i="24"/>
  <c r="AB859" i="24"/>
  <c r="Y860" i="24"/>
  <c r="Z860" i="24"/>
  <c r="AA860" i="24"/>
  <c r="AB860" i="24"/>
  <c r="Y861" i="24"/>
  <c r="Z861" i="24"/>
  <c r="AA861" i="24"/>
  <c r="AB861" i="24"/>
  <c r="Y862" i="24"/>
  <c r="Z862" i="24"/>
  <c r="AA862" i="24"/>
  <c r="AB862" i="24"/>
  <c r="Y863" i="24"/>
  <c r="Z863" i="24"/>
  <c r="AA863" i="24"/>
  <c r="AB863" i="24"/>
  <c r="Y864" i="24"/>
  <c r="Z864" i="24"/>
  <c r="AA864" i="24"/>
  <c r="AB864" i="24"/>
  <c r="Y865" i="24"/>
  <c r="Z865" i="24"/>
  <c r="AA865" i="24"/>
  <c r="AB865" i="24"/>
  <c r="Y866" i="24"/>
  <c r="Z866" i="24"/>
  <c r="AA866" i="24"/>
  <c r="AB866" i="24"/>
  <c r="Y867" i="24"/>
  <c r="Z867" i="24"/>
  <c r="AA867" i="24"/>
  <c r="AB867" i="24"/>
  <c r="Y868" i="24"/>
  <c r="Z868" i="24"/>
  <c r="AA868" i="24"/>
  <c r="AB868" i="24"/>
  <c r="Y869" i="24"/>
  <c r="Z869" i="24"/>
  <c r="AA869" i="24"/>
  <c r="AB869" i="24"/>
  <c r="Y870" i="24"/>
  <c r="Z870" i="24"/>
  <c r="AA870" i="24"/>
  <c r="AB870" i="24"/>
  <c r="Y871" i="24"/>
  <c r="Z871" i="24"/>
  <c r="AA871" i="24"/>
  <c r="AB871" i="24"/>
  <c r="Y872" i="24"/>
  <c r="Z872" i="24"/>
  <c r="AA872" i="24"/>
  <c r="AB872" i="24"/>
  <c r="Y873" i="24"/>
  <c r="Z873" i="24"/>
  <c r="AA873" i="24"/>
  <c r="AB873" i="24"/>
  <c r="Y874" i="24"/>
  <c r="Z874" i="24"/>
  <c r="AA874" i="24"/>
  <c r="AB874" i="24"/>
  <c r="Y875" i="24"/>
  <c r="Z875" i="24"/>
  <c r="AA875" i="24"/>
  <c r="AB875" i="24"/>
  <c r="Y876" i="24"/>
  <c r="Z876" i="24"/>
  <c r="AA876" i="24"/>
  <c r="AB876" i="24"/>
  <c r="Y877" i="24"/>
  <c r="Z877" i="24"/>
  <c r="AA877" i="24"/>
  <c r="AB877" i="24"/>
  <c r="Y878" i="24"/>
  <c r="Z878" i="24"/>
  <c r="AA878" i="24"/>
  <c r="AB878" i="24"/>
  <c r="Y879" i="24"/>
  <c r="Z879" i="24"/>
  <c r="AA879" i="24"/>
  <c r="AB879" i="24"/>
  <c r="Y880" i="24"/>
  <c r="Z880" i="24"/>
  <c r="AA880" i="24"/>
  <c r="AB880" i="24"/>
  <c r="Y881" i="24"/>
  <c r="Z881" i="24"/>
  <c r="AA881" i="24"/>
  <c r="AB881" i="24"/>
  <c r="Y882" i="24"/>
  <c r="Z882" i="24"/>
  <c r="AA882" i="24"/>
  <c r="AB882" i="24"/>
  <c r="Y883" i="24"/>
  <c r="Z883" i="24"/>
  <c r="AA883" i="24"/>
  <c r="AB883" i="24"/>
  <c r="Y884" i="24"/>
  <c r="Z884" i="24"/>
  <c r="AA884" i="24"/>
  <c r="AB884" i="24"/>
  <c r="Y885" i="24"/>
  <c r="Z885" i="24"/>
  <c r="AA885" i="24"/>
  <c r="AB885" i="24"/>
  <c r="Y886" i="24"/>
  <c r="Z886" i="24"/>
  <c r="AA886" i="24"/>
  <c r="AB886" i="24"/>
  <c r="Y887" i="24"/>
  <c r="Z887" i="24"/>
  <c r="AA887" i="24"/>
  <c r="AB887" i="24"/>
  <c r="Y888" i="24"/>
  <c r="Z888" i="24"/>
  <c r="AA888" i="24"/>
  <c r="AB888" i="24"/>
  <c r="Y889" i="24"/>
  <c r="Z889" i="24"/>
  <c r="AA889" i="24"/>
  <c r="AB889" i="24"/>
  <c r="Y890" i="24"/>
  <c r="Z890" i="24"/>
  <c r="AA890" i="24"/>
  <c r="AB890" i="24"/>
  <c r="Y891" i="24"/>
  <c r="Z891" i="24"/>
  <c r="AA891" i="24"/>
  <c r="AB891" i="24"/>
  <c r="Y892" i="24"/>
  <c r="Z892" i="24"/>
  <c r="AA892" i="24"/>
  <c r="AB892" i="24"/>
  <c r="Y893" i="24"/>
  <c r="Z893" i="24"/>
  <c r="AA893" i="24"/>
  <c r="AB893" i="24"/>
  <c r="Y894" i="24"/>
  <c r="Z894" i="24"/>
  <c r="AA894" i="24"/>
  <c r="AB894" i="24"/>
  <c r="Y895" i="24"/>
  <c r="Z895" i="24"/>
  <c r="AA895" i="24"/>
  <c r="AB895" i="24"/>
  <c r="Y896" i="24"/>
  <c r="Z896" i="24"/>
  <c r="AA896" i="24"/>
  <c r="AB896" i="24"/>
  <c r="Y897" i="24"/>
  <c r="Z897" i="24"/>
  <c r="AA897" i="24"/>
  <c r="AB897" i="24"/>
  <c r="Y898" i="24"/>
  <c r="Z898" i="24"/>
  <c r="AA898" i="24"/>
  <c r="AB898" i="24"/>
  <c r="Y899" i="24"/>
  <c r="Z899" i="24"/>
  <c r="AA899" i="24"/>
  <c r="AB899" i="24"/>
  <c r="Y900" i="24"/>
  <c r="Z900" i="24"/>
  <c r="AA900" i="24"/>
  <c r="AB900" i="24"/>
  <c r="Y901" i="24"/>
  <c r="Z901" i="24"/>
  <c r="AA901" i="24"/>
  <c r="AB901" i="24"/>
  <c r="Y902" i="24"/>
  <c r="Z902" i="24"/>
  <c r="AA902" i="24"/>
  <c r="AB902" i="24"/>
  <c r="Y903" i="24"/>
  <c r="Z903" i="24"/>
  <c r="AA903" i="24"/>
  <c r="AB903" i="24"/>
  <c r="Y904" i="24"/>
  <c r="Z904" i="24"/>
  <c r="AA904" i="24"/>
  <c r="AB904" i="24"/>
  <c r="Y905" i="24"/>
  <c r="Z905" i="24"/>
  <c r="AA905" i="24"/>
  <c r="AB905" i="24"/>
  <c r="Y906" i="24"/>
  <c r="Z906" i="24"/>
  <c r="AA906" i="24"/>
  <c r="AB906" i="24"/>
  <c r="Y907" i="24"/>
  <c r="Z907" i="24"/>
  <c r="AA907" i="24"/>
  <c r="AB907" i="24"/>
  <c r="Y908" i="24"/>
  <c r="Z908" i="24"/>
  <c r="AA908" i="24"/>
  <c r="AB908" i="24"/>
  <c r="Y909" i="24"/>
  <c r="Z909" i="24"/>
  <c r="AA909" i="24"/>
  <c r="AB909" i="24"/>
  <c r="Y910" i="24"/>
  <c r="Z910" i="24"/>
  <c r="AA910" i="24"/>
  <c r="AB910" i="24"/>
  <c r="Y911" i="24"/>
  <c r="Z911" i="24"/>
  <c r="AA911" i="24"/>
  <c r="AB911" i="24"/>
  <c r="Y912" i="24"/>
  <c r="Z912" i="24"/>
  <c r="AA912" i="24"/>
  <c r="AB912" i="24"/>
  <c r="Y913" i="24"/>
  <c r="Z913" i="24"/>
  <c r="AA913" i="24"/>
  <c r="AB913" i="24"/>
  <c r="Y914" i="24"/>
  <c r="Z914" i="24"/>
  <c r="AA914" i="24"/>
  <c r="AB914" i="24"/>
  <c r="Y915" i="24"/>
  <c r="Z915" i="24"/>
  <c r="AA915" i="24"/>
  <c r="AB915" i="24"/>
  <c r="Y916" i="24"/>
  <c r="Z916" i="24"/>
  <c r="AA916" i="24"/>
  <c r="AB916" i="24"/>
  <c r="Y917" i="24"/>
  <c r="Z917" i="24"/>
  <c r="AA917" i="24"/>
  <c r="AB917" i="24"/>
  <c r="Y918" i="24"/>
  <c r="Z918" i="24"/>
  <c r="AA918" i="24"/>
  <c r="AB918" i="24"/>
  <c r="Y919" i="24"/>
  <c r="Z919" i="24"/>
  <c r="AA919" i="24"/>
  <c r="AB919" i="24"/>
  <c r="Y920" i="24"/>
  <c r="Z920" i="24"/>
  <c r="AA920" i="24"/>
  <c r="AB920" i="24"/>
  <c r="Y921" i="24"/>
  <c r="Z921" i="24"/>
  <c r="AA921" i="24"/>
  <c r="AB921" i="24"/>
  <c r="Y922" i="24"/>
  <c r="Z922" i="24"/>
  <c r="AA922" i="24"/>
  <c r="AB922" i="24"/>
  <c r="Y923" i="24"/>
  <c r="Z923" i="24"/>
  <c r="AA923" i="24"/>
  <c r="AB923" i="24"/>
  <c r="Y924" i="24"/>
  <c r="Z924" i="24"/>
  <c r="AA924" i="24"/>
  <c r="AB924" i="24"/>
  <c r="Y925" i="24"/>
  <c r="Z925" i="24"/>
  <c r="AA925" i="24"/>
  <c r="AB925" i="24"/>
  <c r="Y926" i="24"/>
  <c r="Z926" i="24"/>
  <c r="AA926" i="24"/>
  <c r="AB926" i="24"/>
  <c r="Y927" i="24"/>
  <c r="Z927" i="24"/>
  <c r="AA927" i="24"/>
  <c r="AB927" i="24"/>
  <c r="Y928" i="24"/>
  <c r="Z928" i="24"/>
  <c r="AA928" i="24"/>
  <c r="AB928" i="24"/>
  <c r="Y929" i="24"/>
  <c r="Z929" i="24"/>
  <c r="AA929" i="24"/>
  <c r="AB929" i="24"/>
  <c r="Y930" i="24"/>
  <c r="Z930" i="24"/>
  <c r="AA930" i="24"/>
  <c r="AB930" i="24"/>
  <c r="Y931" i="24"/>
  <c r="Z931" i="24"/>
  <c r="AA931" i="24"/>
  <c r="AB931" i="24"/>
  <c r="Y932" i="24"/>
  <c r="Z932" i="24"/>
  <c r="AA932" i="24"/>
  <c r="AB932" i="24"/>
  <c r="Y933" i="24"/>
  <c r="Z933" i="24"/>
  <c r="AA933" i="24"/>
  <c r="AB933" i="24"/>
  <c r="Y934" i="24"/>
  <c r="Z934" i="24"/>
  <c r="AA934" i="24"/>
  <c r="AB934" i="24"/>
  <c r="Y935" i="24"/>
  <c r="Z935" i="24"/>
  <c r="AA935" i="24"/>
  <c r="AB935" i="24"/>
  <c r="Y936" i="24"/>
  <c r="Z936" i="24"/>
  <c r="AA936" i="24"/>
  <c r="AB936" i="24"/>
  <c r="Y937" i="24"/>
  <c r="Z937" i="24"/>
  <c r="AA937" i="24"/>
  <c r="AB937" i="24"/>
  <c r="Y938" i="24"/>
  <c r="Z938" i="24"/>
  <c r="AA938" i="24"/>
  <c r="AB938" i="24"/>
  <c r="Y939" i="24"/>
  <c r="Z939" i="24"/>
  <c r="AA939" i="24"/>
  <c r="AB939" i="24"/>
  <c r="Y940" i="24"/>
  <c r="Z940" i="24"/>
  <c r="AA940" i="24"/>
  <c r="AB940" i="24"/>
  <c r="Y941" i="24"/>
  <c r="Z941" i="24"/>
  <c r="AA941" i="24"/>
  <c r="AB941" i="24"/>
  <c r="Y942" i="24"/>
  <c r="Z942" i="24"/>
  <c r="AA942" i="24"/>
  <c r="AB942" i="24"/>
  <c r="Y943" i="24"/>
  <c r="Z943" i="24"/>
  <c r="AA943" i="24"/>
  <c r="AB943" i="24"/>
  <c r="Y944" i="24"/>
  <c r="Z944" i="24"/>
  <c r="AA944" i="24"/>
  <c r="AB944" i="24"/>
  <c r="Y945" i="24"/>
  <c r="Z945" i="24"/>
  <c r="AA945" i="24"/>
  <c r="AB945" i="24"/>
  <c r="Y946" i="24"/>
  <c r="Z946" i="24"/>
  <c r="AA946" i="24"/>
  <c r="AB946" i="24"/>
  <c r="Y947" i="24"/>
  <c r="Z947" i="24"/>
  <c r="AA947" i="24"/>
  <c r="AB947" i="24"/>
  <c r="Y948" i="24"/>
  <c r="Z948" i="24"/>
  <c r="AA948" i="24"/>
  <c r="AB948" i="24"/>
  <c r="Y949" i="24"/>
  <c r="Z949" i="24"/>
  <c r="AA949" i="24"/>
  <c r="AB949" i="24"/>
  <c r="Y950" i="24"/>
  <c r="Z950" i="24"/>
  <c r="AA950" i="24"/>
  <c r="AB950" i="24"/>
  <c r="Y951" i="24"/>
  <c r="Z951" i="24"/>
  <c r="AA951" i="24"/>
  <c r="AB951" i="24"/>
  <c r="Y952" i="24"/>
  <c r="Z952" i="24"/>
  <c r="AA952" i="24"/>
  <c r="AB952" i="24"/>
  <c r="Y953" i="24"/>
  <c r="Z953" i="24"/>
  <c r="AA953" i="24"/>
  <c r="AB953" i="24"/>
  <c r="Y954" i="24"/>
  <c r="Z954" i="24"/>
  <c r="AA954" i="24"/>
  <c r="AB954" i="24"/>
  <c r="Y955" i="24"/>
  <c r="Z955" i="24"/>
  <c r="AA955" i="24"/>
  <c r="AB955" i="24"/>
  <c r="Y956" i="24"/>
  <c r="Z956" i="24"/>
  <c r="AA956" i="24"/>
  <c r="AB956" i="24"/>
  <c r="Y957" i="24"/>
  <c r="Z957" i="24"/>
  <c r="AA957" i="24"/>
  <c r="AB957" i="24"/>
  <c r="Y958" i="24"/>
  <c r="Z958" i="24"/>
  <c r="AA958" i="24"/>
  <c r="AB958" i="24"/>
  <c r="Y959" i="24"/>
  <c r="Z959" i="24"/>
  <c r="AA959" i="24"/>
  <c r="AB959" i="24"/>
  <c r="Y960" i="24"/>
  <c r="Z960" i="24"/>
  <c r="AA960" i="24"/>
  <c r="AB960" i="24"/>
  <c r="Y961" i="24"/>
  <c r="Z961" i="24"/>
  <c r="AA961" i="24"/>
  <c r="AB961" i="24"/>
  <c r="Y962" i="24"/>
  <c r="Z962" i="24"/>
  <c r="AA962" i="24"/>
  <c r="AB962" i="24"/>
  <c r="Y963" i="24"/>
  <c r="Z963" i="24"/>
  <c r="AA963" i="24"/>
  <c r="AB963" i="24"/>
  <c r="Y964" i="24"/>
  <c r="Z964" i="24"/>
  <c r="AA964" i="24"/>
  <c r="AB964" i="24"/>
  <c r="Y965" i="24"/>
  <c r="Z965" i="24"/>
  <c r="AA965" i="24"/>
  <c r="AB965" i="24"/>
  <c r="Y966" i="24"/>
  <c r="Z966" i="24"/>
  <c r="AA966" i="24"/>
  <c r="AB966" i="24"/>
  <c r="Y967" i="24"/>
  <c r="Z967" i="24"/>
  <c r="AA967" i="24"/>
  <c r="AB967" i="24"/>
  <c r="Y968" i="24"/>
  <c r="Z968" i="24"/>
  <c r="AA968" i="24"/>
  <c r="AB968" i="24"/>
  <c r="Y969" i="24"/>
  <c r="Z969" i="24"/>
  <c r="AA969" i="24"/>
  <c r="AB969" i="24"/>
  <c r="Y970" i="24"/>
  <c r="Z970" i="24"/>
  <c r="AA970" i="24"/>
  <c r="AB970" i="24"/>
  <c r="Y971" i="24"/>
  <c r="Z971" i="24"/>
  <c r="AA971" i="24"/>
  <c r="AB971" i="24"/>
  <c r="Y972" i="24"/>
  <c r="Z972" i="24"/>
  <c r="AA972" i="24"/>
  <c r="AB972" i="24"/>
  <c r="Y973" i="24"/>
  <c r="Z973" i="24"/>
  <c r="AA973" i="24"/>
  <c r="AB973" i="24"/>
  <c r="Y974" i="24"/>
  <c r="Z974" i="24"/>
  <c r="AA974" i="24"/>
  <c r="AB974" i="24"/>
  <c r="Y975" i="24"/>
  <c r="Z975" i="24"/>
  <c r="AA975" i="24"/>
  <c r="AB975" i="24"/>
  <c r="Y976" i="24"/>
  <c r="Z976" i="24"/>
  <c r="AA976" i="24"/>
  <c r="AB976" i="24"/>
  <c r="Y977" i="24"/>
  <c r="Z977" i="24"/>
  <c r="AA977" i="24"/>
  <c r="AB977" i="24"/>
  <c r="Y978" i="24"/>
  <c r="Z978" i="24"/>
  <c r="AA978" i="24"/>
  <c r="AB978" i="24"/>
  <c r="Y979" i="24"/>
  <c r="Z979" i="24"/>
  <c r="AA979" i="24"/>
  <c r="AB979" i="24"/>
  <c r="Y980" i="24"/>
  <c r="Z980" i="24"/>
  <c r="AA980" i="24"/>
  <c r="AB980" i="24"/>
  <c r="Y981" i="24"/>
  <c r="Z981" i="24"/>
  <c r="AA981" i="24"/>
  <c r="AB981" i="24"/>
  <c r="Y982" i="24"/>
  <c r="Z982" i="24"/>
  <c r="AA982" i="24"/>
  <c r="AB982" i="24"/>
  <c r="Y983" i="24"/>
  <c r="Z983" i="24"/>
  <c r="AA983" i="24"/>
  <c r="AB983" i="24"/>
  <c r="Y984" i="24"/>
  <c r="Z984" i="24"/>
  <c r="AA984" i="24"/>
  <c r="AB984" i="24"/>
  <c r="Y985" i="24"/>
  <c r="Z985" i="24"/>
  <c r="AA985" i="24"/>
  <c r="AB985" i="24"/>
  <c r="Y986" i="24"/>
  <c r="Z986" i="24"/>
  <c r="AA986" i="24"/>
  <c r="AB986" i="24"/>
  <c r="Y987" i="24"/>
  <c r="Z987" i="24"/>
  <c r="AA987" i="24"/>
  <c r="AB987" i="24"/>
  <c r="Y988" i="24"/>
  <c r="Z988" i="24"/>
  <c r="AA988" i="24"/>
  <c r="AB988" i="24"/>
  <c r="Y989" i="24"/>
  <c r="Z989" i="24"/>
  <c r="AA989" i="24"/>
  <c r="AB989" i="24"/>
  <c r="Y990" i="24"/>
  <c r="Z990" i="24"/>
  <c r="AA990" i="24"/>
  <c r="AB990" i="24"/>
  <c r="Y991" i="24"/>
  <c r="Z991" i="24"/>
  <c r="AA991" i="24"/>
  <c r="AB991" i="24"/>
  <c r="Y992" i="24"/>
  <c r="Z992" i="24"/>
  <c r="AA992" i="24"/>
  <c r="AB992" i="24"/>
  <c r="Y993" i="24"/>
  <c r="Z993" i="24"/>
  <c r="AA993" i="24"/>
  <c r="AB993" i="24"/>
  <c r="Y994" i="24"/>
  <c r="Z994" i="24"/>
  <c r="AA994" i="24"/>
  <c r="AB994" i="24"/>
  <c r="Y995" i="24"/>
  <c r="Z995" i="24"/>
  <c r="AA995" i="24"/>
  <c r="AB995" i="24"/>
  <c r="Y996" i="24"/>
  <c r="Z996" i="24"/>
  <c r="AA996" i="24"/>
  <c r="AB996" i="24"/>
  <c r="Y997" i="24"/>
  <c r="Z997" i="24"/>
  <c r="AA997" i="24"/>
  <c r="AB997" i="24"/>
  <c r="Y998" i="24"/>
  <c r="Z998" i="24"/>
  <c r="AA998" i="24"/>
  <c r="AB998" i="24"/>
  <c r="Y999" i="24"/>
  <c r="Z999" i="24"/>
  <c r="AA999" i="24"/>
  <c r="AB999" i="24"/>
  <c r="Y1000" i="24"/>
  <c r="Z1000" i="24"/>
  <c r="AA1000" i="24"/>
  <c r="AB1000" i="24"/>
  <c r="Y1001" i="24"/>
  <c r="Z1001" i="24"/>
  <c r="AA1001" i="24"/>
  <c r="AB1001" i="24"/>
  <c r="Y1002" i="24"/>
  <c r="Z1002" i="24"/>
  <c r="AA1002" i="24"/>
  <c r="AB1002" i="24"/>
  <c r="Y1003" i="24"/>
  <c r="Z1003" i="24"/>
  <c r="AA1003" i="24"/>
  <c r="AB1003" i="24"/>
  <c r="Y1004" i="24"/>
  <c r="Z1004" i="24"/>
  <c r="AA1004" i="24"/>
  <c r="AB1004" i="24"/>
  <c r="Y1005" i="24"/>
  <c r="Z1005" i="24"/>
  <c r="AA1005" i="24"/>
  <c r="AB1005" i="24"/>
  <c r="Y1006" i="24"/>
  <c r="Z1006" i="24"/>
  <c r="AA1006" i="24"/>
  <c r="AB1006" i="24"/>
  <c r="Y1007" i="24"/>
  <c r="Z1007" i="24"/>
  <c r="AA1007" i="24"/>
  <c r="AB1007" i="24"/>
  <c r="Y1008" i="24"/>
  <c r="Z1008" i="24"/>
  <c r="AA1008" i="24"/>
  <c r="AB1008" i="24"/>
  <c r="Y1009" i="24"/>
  <c r="Z1009" i="24"/>
  <c r="AA1009" i="24"/>
  <c r="AB1009" i="24"/>
  <c r="Y1010" i="24"/>
  <c r="Z1010" i="24"/>
  <c r="AA1010" i="24"/>
  <c r="AB1010" i="24"/>
  <c r="Y1011" i="24"/>
  <c r="Z1011" i="24"/>
  <c r="AA1011" i="24"/>
  <c r="AB1011" i="24"/>
  <c r="Y1012" i="24"/>
  <c r="Z1012" i="24"/>
  <c r="AA1012" i="24"/>
  <c r="AB1012" i="24"/>
  <c r="Y1013" i="24"/>
  <c r="Z1013" i="24"/>
  <c r="AA1013" i="24"/>
  <c r="AB1013" i="24"/>
  <c r="Y1014" i="24"/>
  <c r="Z1014" i="24"/>
  <c r="AA1014" i="24"/>
  <c r="AB1014" i="24"/>
  <c r="Y1015" i="24"/>
  <c r="Z1015" i="24"/>
  <c r="AA1015" i="24"/>
  <c r="AB1015" i="24"/>
  <c r="Y1016" i="24"/>
  <c r="Z1016" i="24"/>
  <c r="AA1016" i="24"/>
  <c r="AB1016" i="24"/>
  <c r="Y1017" i="24"/>
  <c r="Z1017" i="24"/>
  <c r="AA1017" i="24"/>
  <c r="AB1017" i="24"/>
  <c r="Y1018" i="24"/>
  <c r="Z1018" i="24"/>
  <c r="AA1018" i="24"/>
  <c r="AB1018" i="24"/>
  <c r="Y1019" i="24"/>
  <c r="Z1019" i="24"/>
  <c r="AA1019" i="24"/>
  <c r="AB1019" i="24"/>
  <c r="Y1020" i="24"/>
  <c r="Z1020" i="24"/>
  <c r="AA1020" i="24"/>
  <c r="AB1020" i="24"/>
  <c r="Y1021" i="24"/>
  <c r="Z1021" i="24"/>
  <c r="AA1021" i="24"/>
  <c r="AB1021" i="24"/>
  <c r="Y1022" i="24"/>
  <c r="Z1022" i="24"/>
  <c r="AA1022" i="24"/>
  <c r="AB1022" i="24"/>
  <c r="Y1023" i="24"/>
  <c r="Z1023" i="24"/>
  <c r="AA1023" i="24"/>
  <c r="AB1023" i="24"/>
  <c r="Y1024" i="24"/>
  <c r="Z1024" i="24"/>
  <c r="AA1024" i="24"/>
  <c r="AB1024" i="24"/>
  <c r="Y1025" i="24"/>
  <c r="Z1025" i="24"/>
  <c r="AA1025" i="24"/>
  <c r="AB1025" i="24"/>
  <c r="Y1026" i="24"/>
  <c r="Z1026" i="24"/>
  <c r="AA1026" i="24"/>
  <c r="AB1026" i="24"/>
  <c r="Y1027" i="24"/>
  <c r="Z1027" i="24"/>
  <c r="AA1027" i="24"/>
  <c r="AB1027" i="24"/>
  <c r="Y1028" i="24"/>
  <c r="Z1028" i="24"/>
  <c r="AA1028" i="24"/>
  <c r="AB1028" i="24"/>
  <c r="Y1029" i="24"/>
  <c r="Z1029" i="24"/>
  <c r="AA1029" i="24"/>
  <c r="AB1029" i="24"/>
  <c r="Y1030" i="24"/>
  <c r="Z1030" i="24"/>
  <c r="AA1030" i="24"/>
  <c r="AB1030" i="24"/>
  <c r="Y1031" i="24"/>
  <c r="Z1031" i="24"/>
  <c r="AA1031" i="24"/>
  <c r="AB1031" i="24"/>
  <c r="Y1032" i="24"/>
  <c r="Z1032" i="24"/>
  <c r="AA1032" i="24"/>
  <c r="AB1032" i="24"/>
  <c r="Y1033" i="24"/>
  <c r="Z1033" i="24"/>
  <c r="AA1033" i="24"/>
  <c r="AB1033" i="24"/>
  <c r="Y1034" i="24"/>
  <c r="Z1034" i="24"/>
  <c r="AA1034" i="24"/>
  <c r="AB1034" i="24"/>
  <c r="Y1035" i="24"/>
  <c r="Z1035" i="24"/>
  <c r="AA1035" i="24"/>
  <c r="AB1035" i="24"/>
  <c r="Y1036" i="24"/>
  <c r="Z1036" i="24"/>
  <c r="AA1036" i="24"/>
  <c r="AB1036" i="24"/>
  <c r="Y1037" i="24"/>
  <c r="Z1037" i="24"/>
  <c r="AA1037" i="24"/>
  <c r="AB1037" i="24"/>
  <c r="Y1038" i="24"/>
  <c r="Z1038" i="24"/>
  <c r="AA1038" i="24"/>
  <c r="AB1038" i="24"/>
  <c r="Y1039" i="24"/>
  <c r="Z1039" i="24"/>
  <c r="AA1039" i="24"/>
  <c r="AB1039" i="24"/>
  <c r="Y1040" i="24"/>
  <c r="Z1040" i="24"/>
  <c r="AA1040" i="24"/>
  <c r="AB1040" i="24"/>
  <c r="Y1041" i="24"/>
  <c r="Z1041" i="24"/>
  <c r="AA1041" i="24"/>
  <c r="AB1041" i="24"/>
  <c r="Y1042" i="24"/>
  <c r="Z1042" i="24"/>
  <c r="AA1042" i="24"/>
  <c r="AB1042" i="24"/>
  <c r="Y1043" i="24"/>
  <c r="Z1043" i="24"/>
  <c r="AA1043" i="24"/>
  <c r="AB1043" i="24"/>
  <c r="Y1044" i="24"/>
  <c r="Z1044" i="24"/>
  <c r="AA1044" i="24"/>
  <c r="AB1044" i="24"/>
  <c r="Y1045" i="24"/>
  <c r="Z1045" i="24"/>
  <c r="AA1045" i="24"/>
  <c r="AB1045" i="24"/>
  <c r="Y1046" i="24"/>
  <c r="Z1046" i="24"/>
  <c r="AA1046" i="24"/>
  <c r="AB1046" i="24"/>
  <c r="Y1047" i="24"/>
  <c r="Z1047" i="24"/>
  <c r="AA1047" i="24"/>
  <c r="AB1047" i="24"/>
  <c r="Y1048" i="24"/>
  <c r="Z1048" i="24"/>
  <c r="AA1048" i="24"/>
  <c r="AB1048" i="24"/>
  <c r="Y1049" i="24"/>
  <c r="Z1049" i="24"/>
  <c r="AA1049" i="24"/>
  <c r="AB1049" i="24"/>
  <c r="Y1050" i="24"/>
  <c r="Z1050" i="24"/>
  <c r="AA1050" i="24"/>
  <c r="AB1050" i="24"/>
  <c r="Y1051" i="24"/>
  <c r="Z1051" i="24"/>
  <c r="AA1051" i="24"/>
  <c r="AB1051" i="24"/>
  <c r="Y1052" i="24"/>
  <c r="Z1052" i="24"/>
  <c r="AA1052" i="24"/>
  <c r="AB1052" i="24"/>
  <c r="Y1053" i="24"/>
  <c r="Z1053" i="24"/>
  <c r="AA1053" i="24"/>
  <c r="AB1053" i="24"/>
  <c r="Y1054" i="24"/>
  <c r="Z1054" i="24"/>
  <c r="AA1054" i="24"/>
  <c r="AB1054" i="24"/>
  <c r="Y1055" i="24"/>
  <c r="Z1055" i="24"/>
  <c r="AA1055" i="24"/>
  <c r="AB1055" i="24"/>
  <c r="Y1056" i="24"/>
  <c r="Z1056" i="24"/>
  <c r="AA1056" i="24"/>
  <c r="AB1056" i="24"/>
  <c r="Y1057" i="24"/>
  <c r="Z1057" i="24"/>
  <c r="AA1057" i="24"/>
  <c r="AB1057" i="24"/>
  <c r="Y1058" i="24"/>
  <c r="Z1058" i="24"/>
  <c r="AA1058" i="24"/>
  <c r="AB1058" i="24"/>
  <c r="Y1059" i="24"/>
  <c r="Z1059" i="24"/>
  <c r="AA1059" i="24"/>
  <c r="AB1059" i="24"/>
  <c r="Y1060" i="24"/>
  <c r="Z1060" i="24"/>
  <c r="AA1060" i="24"/>
  <c r="AB1060" i="24"/>
  <c r="Y1061" i="24"/>
  <c r="Z1061" i="24"/>
  <c r="AA1061" i="24"/>
  <c r="AB1061" i="24"/>
  <c r="Y1062" i="24"/>
  <c r="Z1062" i="24"/>
  <c r="AA1062" i="24"/>
  <c r="AB1062" i="24"/>
  <c r="Y1063" i="24"/>
  <c r="Z1063" i="24"/>
  <c r="AA1063" i="24"/>
  <c r="AB1063" i="24"/>
  <c r="Y1064" i="24"/>
  <c r="Z1064" i="24"/>
  <c r="AA1064" i="24"/>
  <c r="AB1064" i="24"/>
  <c r="Y1065" i="24"/>
  <c r="Z1065" i="24"/>
  <c r="AA1065" i="24"/>
  <c r="AB1065" i="24"/>
  <c r="Y1066" i="24"/>
  <c r="Z1066" i="24"/>
  <c r="AA1066" i="24"/>
  <c r="AB1066" i="24"/>
  <c r="Y1067" i="24"/>
  <c r="Z1067" i="24"/>
  <c r="AA1067" i="24"/>
  <c r="AB1067" i="24"/>
  <c r="Y1068" i="24"/>
  <c r="Z1068" i="24"/>
  <c r="AA1068" i="24"/>
  <c r="AB1068" i="24"/>
  <c r="Y1069" i="24"/>
  <c r="Z1069" i="24"/>
  <c r="AA1069" i="24"/>
  <c r="AB1069" i="24"/>
  <c r="Y1070" i="24"/>
  <c r="Z1070" i="24"/>
  <c r="AA1070" i="24"/>
  <c r="AB1070" i="24"/>
  <c r="Y1071" i="24"/>
  <c r="Z1071" i="24"/>
  <c r="AA1071" i="24"/>
  <c r="AB1071" i="24"/>
  <c r="Y1072" i="24"/>
  <c r="Z1072" i="24"/>
  <c r="AA1072" i="24"/>
  <c r="AB1072" i="24"/>
  <c r="Y1073" i="24"/>
  <c r="Z1073" i="24"/>
  <c r="AA1073" i="24"/>
  <c r="AB1073" i="24"/>
  <c r="Y1074" i="24"/>
  <c r="Z1074" i="24"/>
  <c r="AA1074" i="24"/>
  <c r="AB1074" i="24"/>
  <c r="Y1075" i="24"/>
  <c r="Z1075" i="24"/>
  <c r="AA1075" i="24"/>
  <c r="AB1075" i="24"/>
  <c r="Y1076" i="24"/>
  <c r="Z1076" i="24"/>
  <c r="AA1076" i="24"/>
  <c r="AB1076" i="24"/>
  <c r="Y1077" i="24"/>
  <c r="Z1077" i="24"/>
  <c r="AA1077" i="24"/>
  <c r="AB1077" i="24"/>
  <c r="Y1078" i="24"/>
  <c r="Z1078" i="24"/>
  <c r="AA1078" i="24"/>
  <c r="AB1078" i="24"/>
  <c r="Y1079" i="24"/>
  <c r="Z1079" i="24"/>
  <c r="AA1079" i="24"/>
  <c r="AB1079" i="24"/>
  <c r="Y1080" i="24"/>
  <c r="Z1080" i="24"/>
  <c r="AA1080" i="24"/>
  <c r="AB1080" i="24"/>
  <c r="Y1081" i="24"/>
  <c r="Z1081" i="24"/>
  <c r="AA1081" i="24"/>
  <c r="AB1081" i="24"/>
  <c r="Y1082" i="24"/>
  <c r="Z1082" i="24"/>
  <c r="AA1082" i="24"/>
  <c r="AB1082" i="24"/>
  <c r="Y1083" i="24"/>
  <c r="Z1083" i="24"/>
  <c r="AA1083" i="24"/>
  <c r="AB1083" i="24"/>
  <c r="Y1084" i="24"/>
  <c r="Z1084" i="24"/>
  <c r="AA1084" i="24"/>
  <c r="AB1084" i="24"/>
  <c r="Y1085" i="24"/>
  <c r="Z1085" i="24"/>
  <c r="AA1085" i="24"/>
  <c r="AB1085" i="24"/>
  <c r="Y1086" i="24"/>
  <c r="Z1086" i="24"/>
  <c r="AA1086" i="24"/>
  <c r="AB1086" i="24"/>
  <c r="Y1087" i="24"/>
  <c r="Z1087" i="24"/>
  <c r="AA1087" i="24"/>
  <c r="AB1087" i="24"/>
  <c r="Y1088" i="24"/>
  <c r="Z1088" i="24"/>
  <c r="AA1088" i="24"/>
  <c r="AB1088" i="24"/>
  <c r="Y1089" i="24"/>
  <c r="Z1089" i="24"/>
  <c r="AA1089" i="24"/>
  <c r="AB1089" i="24"/>
  <c r="Y1090" i="24"/>
  <c r="Z1090" i="24"/>
  <c r="AA1090" i="24"/>
  <c r="AB1090" i="24"/>
  <c r="Y1091" i="24"/>
  <c r="Z1091" i="24"/>
  <c r="AA1091" i="24"/>
  <c r="AB1091" i="24"/>
  <c r="Y1092" i="24"/>
  <c r="Z1092" i="24"/>
  <c r="AA1092" i="24"/>
  <c r="AB1092" i="24"/>
  <c r="Y1093" i="24"/>
  <c r="Z1093" i="24"/>
  <c r="AA1093" i="24"/>
  <c r="AB1093" i="24"/>
  <c r="Y1094" i="24"/>
  <c r="Z1094" i="24"/>
  <c r="AA1094" i="24"/>
  <c r="AB1094" i="24"/>
  <c r="Y1095" i="24"/>
  <c r="Z1095" i="24"/>
  <c r="AA1095" i="24"/>
  <c r="AB1095" i="24"/>
  <c r="Y1096" i="24"/>
  <c r="Z1096" i="24"/>
  <c r="AA1096" i="24"/>
  <c r="AB1096" i="24"/>
  <c r="Y1097" i="24"/>
  <c r="Z1097" i="24"/>
  <c r="AA1097" i="24"/>
  <c r="AB1097" i="24"/>
  <c r="Y1098" i="24"/>
  <c r="Z1098" i="24"/>
  <c r="AA1098" i="24"/>
  <c r="AB1098" i="24"/>
  <c r="Y1099" i="24"/>
  <c r="Z1099" i="24"/>
  <c r="AA1099" i="24"/>
  <c r="AB1099" i="24"/>
  <c r="Y1100" i="24"/>
  <c r="Z1100" i="24"/>
  <c r="AA1100" i="24"/>
  <c r="AB1100" i="24"/>
  <c r="Y1101" i="24"/>
  <c r="Z1101" i="24"/>
  <c r="AA1101" i="24"/>
  <c r="AB1101" i="24"/>
  <c r="Y1102" i="24"/>
  <c r="Z1102" i="24"/>
  <c r="AA1102" i="24"/>
  <c r="AB1102" i="24"/>
  <c r="Y1103" i="24"/>
  <c r="Z1103" i="24"/>
  <c r="AA1103" i="24"/>
  <c r="AB1103" i="24"/>
  <c r="Y1104" i="24"/>
  <c r="Z1104" i="24"/>
  <c r="AA1104" i="24"/>
  <c r="AB1104" i="24"/>
  <c r="Y1105" i="24"/>
  <c r="Z1105" i="24"/>
  <c r="AA1105" i="24"/>
  <c r="AB1105" i="24"/>
  <c r="Y1106" i="24"/>
  <c r="Z1106" i="24"/>
  <c r="AA1106" i="24"/>
  <c r="AB1106" i="24"/>
  <c r="Y1107" i="24"/>
  <c r="Z1107" i="24"/>
  <c r="AA1107" i="24"/>
  <c r="AB1107" i="24"/>
  <c r="Y1108" i="24"/>
  <c r="Z1108" i="24"/>
  <c r="AA1108" i="24"/>
  <c r="AB1108" i="24"/>
  <c r="Y1109" i="24"/>
  <c r="Z1109" i="24"/>
  <c r="AA1109" i="24"/>
  <c r="AB1109" i="24"/>
  <c r="Y1110" i="24"/>
  <c r="Z1110" i="24"/>
  <c r="AA1110" i="24"/>
  <c r="AB1110" i="24"/>
  <c r="Y1111" i="24"/>
  <c r="Z1111" i="24"/>
  <c r="AA1111" i="24"/>
  <c r="AB1111" i="24"/>
  <c r="Y1112" i="24"/>
  <c r="Z1112" i="24"/>
  <c r="AA1112" i="24"/>
  <c r="AB1112" i="24"/>
  <c r="Y1113" i="24"/>
  <c r="Z1113" i="24"/>
  <c r="AA1113" i="24"/>
  <c r="AB1113" i="24"/>
  <c r="Y1114" i="24"/>
  <c r="Z1114" i="24"/>
  <c r="AA1114" i="24"/>
  <c r="AB1114" i="24"/>
  <c r="Y1115" i="24"/>
  <c r="Z1115" i="24"/>
  <c r="AA1115" i="24"/>
  <c r="AB1115" i="24"/>
  <c r="Y1116" i="24"/>
  <c r="Z1116" i="24"/>
  <c r="AA1116" i="24"/>
  <c r="AB1116" i="24"/>
  <c r="Y1117" i="24"/>
  <c r="Z1117" i="24"/>
  <c r="AA1117" i="24"/>
  <c r="AB1117" i="24"/>
  <c r="Y1118" i="24"/>
  <c r="Z1118" i="24"/>
  <c r="AA1118" i="24"/>
  <c r="AB1118" i="24"/>
  <c r="Y1119" i="24"/>
  <c r="Z1119" i="24"/>
  <c r="AA1119" i="24"/>
  <c r="AB1119" i="24"/>
  <c r="Y1120" i="24"/>
  <c r="Z1120" i="24"/>
  <c r="AA1120" i="24"/>
  <c r="AB1120" i="24"/>
  <c r="Y1121" i="24"/>
  <c r="Z1121" i="24"/>
  <c r="AA1121" i="24"/>
  <c r="AB1121" i="24"/>
  <c r="Y1122" i="24"/>
  <c r="Z1122" i="24"/>
  <c r="AA1122" i="24"/>
  <c r="AB1122" i="24"/>
  <c r="Y1123" i="24"/>
  <c r="Z1123" i="24"/>
  <c r="AA1123" i="24"/>
  <c r="AB1123" i="24"/>
  <c r="Y1124" i="24"/>
  <c r="Z1124" i="24"/>
  <c r="AA1124" i="24"/>
  <c r="AB1124" i="24"/>
  <c r="Y1125" i="24"/>
  <c r="Z1125" i="24"/>
  <c r="AA1125" i="24"/>
  <c r="AB1125" i="24"/>
  <c r="Y1126" i="24"/>
  <c r="Z1126" i="24"/>
  <c r="AA1126" i="24"/>
  <c r="AB1126" i="24"/>
  <c r="Y1127" i="24"/>
  <c r="Z1127" i="24"/>
  <c r="AA1127" i="24"/>
  <c r="AB1127" i="24"/>
  <c r="Y1128" i="24"/>
  <c r="Z1128" i="24"/>
  <c r="AA1128" i="24"/>
  <c r="AB1128" i="24"/>
  <c r="Y1129" i="24"/>
  <c r="Z1129" i="24"/>
  <c r="AA1129" i="24"/>
  <c r="AB1129" i="24"/>
  <c r="Y1130" i="24"/>
  <c r="Z1130" i="24"/>
  <c r="AA1130" i="24"/>
  <c r="AB1130" i="24"/>
  <c r="Y1131" i="24"/>
  <c r="Z1131" i="24"/>
  <c r="AA1131" i="24"/>
  <c r="AB1131" i="24"/>
  <c r="Y1132" i="24"/>
  <c r="Z1132" i="24"/>
  <c r="AA1132" i="24"/>
  <c r="AB1132" i="24"/>
  <c r="Y1133" i="24"/>
  <c r="Z1133" i="24"/>
  <c r="AA1133" i="24"/>
  <c r="AB1133" i="24"/>
  <c r="Y1134" i="24"/>
  <c r="Z1134" i="24"/>
  <c r="AA1134" i="24"/>
  <c r="AB1134" i="24"/>
  <c r="Y1135" i="24"/>
  <c r="Z1135" i="24"/>
  <c r="AA1135" i="24"/>
  <c r="AB1135" i="24"/>
  <c r="Y1136" i="24"/>
  <c r="Z1136" i="24"/>
  <c r="AA1136" i="24"/>
  <c r="AB1136" i="24"/>
  <c r="Y1137" i="24"/>
  <c r="Z1137" i="24"/>
  <c r="AA1137" i="24"/>
  <c r="AB1137" i="24"/>
  <c r="Y1138" i="24"/>
  <c r="Z1138" i="24"/>
  <c r="AA1138" i="24"/>
  <c r="AB1138" i="24"/>
  <c r="Y1139" i="24"/>
  <c r="Z1139" i="24"/>
  <c r="AA1139" i="24"/>
  <c r="AB1139" i="24"/>
  <c r="Y1140" i="24"/>
  <c r="Z1140" i="24"/>
  <c r="AA1140" i="24"/>
  <c r="AB1140" i="24"/>
  <c r="Y1141" i="24"/>
  <c r="Z1141" i="24"/>
  <c r="AA1141" i="24"/>
  <c r="AB1141" i="24"/>
  <c r="Y1142" i="24"/>
  <c r="Z1142" i="24"/>
  <c r="AA1142" i="24"/>
  <c r="AB1142" i="24"/>
  <c r="Y1143" i="24"/>
  <c r="Z1143" i="24"/>
  <c r="AA1143" i="24"/>
  <c r="AB1143" i="24"/>
  <c r="Y1144" i="24"/>
  <c r="Z1144" i="24"/>
  <c r="AA1144" i="24"/>
  <c r="AB1144" i="24"/>
  <c r="Y1145" i="24"/>
  <c r="Z1145" i="24"/>
  <c r="AA1145" i="24"/>
  <c r="AB1145" i="24"/>
  <c r="Y1146" i="24"/>
  <c r="Z1146" i="24"/>
  <c r="AA1146" i="24"/>
  <c r="AB1146" i="24"/>
  <c r="Y1147" i="24"/>
  <c r="Z1147" i="24"/>
  <c r="AA1147" i="24"/>
  <c r="AB1147" i="24"/>
  <c r="Y1148" i="24"/>
  <c r="Z1148" i="24"/>
  <c r="AA1148" i="24"/>
  <c r="AB1148" i="24"/>
  <c r="Y1149" i="24"/>
  <c r="Z1149" i="24"/>
  <c r="AA1149" i="24"/>
  <c r="AB1149" i="24"/>
  <c r="Y1150" i="24"/>
  <c r="Z1150" i="24"/>
  <c r="AA1150" i="24"/>
  <c r="AB1150" i="24"/>
  <c r="Y1151" i="24"/>
  <c r="Z1151" i="24"/>
  <c r="AA1151" i="24"/>
  <c r="AB1151" i="24"/>
  <c r="Y1152" i="24"/>
  <c r="Z1152" i="24"/>
  <c r="AA1152" i="24"/>
  <c r="AB1152" i="24"/>
  <c r="Y1153" i="24"/>
  <c r="Z1153" i="24"/>
  <c r="AA1153" i="24"/>
  <c r="AB1153" i="24"/>
  <c r="Y1154" i="24"/>
  <c r="Z1154" i="24"/>
  <c r="AA1154" i="24"/>
  <c r="AB1154" i="24"/>
  <c r="Y1155" i="24"/>
  <c r="Z1155" i="24"/>
  <c r="AA1155" i="24"/>
  <c r="AB1155" i="24"/>
  <c r="Y1156" i="24"/>
  <c r="Z1156" i="24"/>
  <c r="AA1156" i="24"/>
  <c r="AB1156" i="24"/>
  <c r="Y1157" i="24"/>
  <c r="Z1157" i="24"/>
  <c r="AA1157" i="24"/>
  <c r="AB1157" i="24"/>
  <c r="Y1158" i="24"/>
  <c r="Z1158" i="24"/>
  <c r="AA1158" i="24"/>
  <c r="AB1158" i="24"/>
  <c r="Y1159" i="24"/>
  <c r="Z1159" i="24"/>
  <c r="AA1159" i="24"/>
  <c r="AB1159" i="24"/>
  <c r="Y1160" i="24"/>
  <c r="Z1160" i="24"/>
  <c r="AA1160" i="24"/>
  <c r="AB1160" i="24"/>
  <c r="Y1161" i="24"/>
  <c r="Z1161" i="24"/>
  <c r="AA1161" i="24"/>
  <c r="AB1161" i="24"/>
  <c r="Y1162" i="24"/>
  <c r="Z1162" i="24"/>
  <c r="AA1162" i="24"/>
  <c r="AB1162" i="24"/>
  <c r="Y1163" i="24"/>
  <c r="Z1163" i="24"/>
  <c r="AA1163" i="24"/>
  <c r="AB1163" i="24"/>
  <c r="Y1164" i="24"/>
  <c r="Z1164" i="24"/>
  <c r="AA1164" i="24"/>
  <c r="AB1164" i="24"/>
  <c r="Y1165" i="24"/>
  <c r="Z1165" i="24"/>
  <c r="AA1165" i="24"/>
  <c r="AB1165" i="24"/>
  <c r="Y1166" i="24"/>
  <c r="Z1166" i="24"/>
  <c r="AA1166" i="24"/>
  <c r="AB1166" i="24"/>
  <c r="Y1167" i="24"/>
  <c r="Z1167" i="24"/>
  <c r="AA1167" i="24"/>
  <c r="AB1167" i="24"/>
  <c r="Y1168" i="24"/>
  <c r="Z1168" i="24"/>
  <c r="AA1168" i="24"/>
  <c r="AB1168" i="24"/>
  <c r="Y1169" i="24"/>
  <c r="Z1169" i="24"/>
  <c r="AA1169" i="24"/>
  <c r="AB1169" i="24"/>
  <c r="Y1170" i="24"/>
  <c r="Z1170" i="24"/>
  <c r="AA1170" i="24"/>
  <c r="AB1170" i="24"/>
  <c r="Y1171" i="24"/>
  <c r="Z1171" i="24"/>
  <c r="AA1171" i="24"/>
  <c r="AB1171" i="24"/>
  <c r="Y1172" i="24"/>
  <c r="Z1172" i="24"/>
  <c r="AA1172" i="24"/>
  <c r="AB1172" i="24"/>
  <c r="Y1173" i="24"/>
  <c r="Z1173" i="24"/>
  <c r="AA1173" i="24"/>
  <c r="AB1173" i="24"/>
  <c r="Y1174" i="24"/>
  <c r="Z1174" i="24"/>
  <c r="AA1174" i="24"/>
  <c r="AB1174" i="24"/>
  <c r="Y1175" i="24"/>
  <c r="Z1175" i="24"/>
  <c r="AA1175" i="24"/>
  <c r="AB1175" i="24"/>
  <c r="Y1176" i="24"/>
  <c r="Z1176" i="24"/>
  <c r="AA1176" i="24"/>
  <c r="AB1176" i="24"/>
  <c r="Y1177" i="24"/>
  <c r="Z1177" i="24"/>
  <c r="AA1177" i="24"/>
  <c r="AB1177" i="24"/>
  <c r="Y1178" i="24"/>
  <c r="Z1178" i="24"/>
  <c r="AA1178" i="24"/>
  <c r="AB1178" i="24"/>
  <c r="Y1179" i="24"/>
  <c r="Z1179" i="24"/>
  <c r="AA1179" i="24"/>
  <c r="AB1179" i="24"/>
  <c r="Y1180" i="24"/>
  <c r="Z1180" i="24"/>
  <c r="AA1180" i="24"/>
  <c r="AB1180" i="24"/>
  <c r="Y1181" i="24"/>
  <c r="Z1181" i="24"/>
  <c r="AA1181" i="24"/>
  <c r="AB1181" i="24"/>
  <c r="Y1182" i="24"/>
  <c r="Z1182" i="24"/>
  <c r="AA1182" i="24"/>
  <c r="AB1182" i="24"/>
  <c r="Y1183" i="24"/>
  <c r="Z1183" i="24"/>
  <c r="AA1183" i="24"/>
  <c r="AB1183" i="24"/>
  <c r="Y1184" i="24"/>
  <c r="Z1184" i="24"/>
  <c r="AA1184" i="24"/>
  <c r="AB1184" i="24"/>
  <c r="Y1185" i="24"/>
  <c r="Z1185" i="24"/>
  <c r="AA1185" i="24"/>
  <c r="AB1185" i="24"/>
  <c r="Y1186" i="24"/>
  <c r="Z1186" i="24"/>
  <c r="AA1186" i="24"/>
  <c r="AB1186" i="24"/>
  <c r="Y1187" i="24"/>
  <c r="Z1187" i="24"/>
  <c r="AA1187" i="24"/>
  <c r="AB1187" i="24"/>
  <c r="Y1188" i="24"/>
  <c r="Z1188" i="24"/>
  <c r="AA1188" i="24"/>
  <c r="AB1188" i="24"/>
  <c r="Y1189" i="24"/>
  <c r="Z1189" i="24"/>
  <c r="AA1189" i="24"/>
  <c r="AB1189" i="24"/>
  <c r="Y1190" i="24"/>
  <c r="Z1190" i="24"/>
  <c r="AA1190" i="24"/>
  <c r="AB1190" i="24"/>
  <c r="Y1191" i="24"/>
  <c r="Z1191" i="24"/>
  <c r="AA1191" i="24"/>
  <c r="AB1191" i="24"/>
  <c r="Y1192" i="24"/>
  <c r="Z1192" i="24"/>
  <c r="AA1192" i="24"/>
  <c r="AB1192" i="24"/>
  <c r="Y1193" i="24"/>
  <c r="Z1193" i="24"/>
  <c r="AA1193" i="24"/>
  <c r="AB1193" i="24"/>
  <c r="Y1194" i="24"/>
  <c r="Z1194" i="24"/>
  <c r="AA1194" i="24"/>
  <c r="AB1194" i="24"/>
  <c r="Y1195" i="24"/>
  <c r="Z1195" i="24"/>
  <c r="AA1195" i="24"/>
  <c r="AB1195" i="24"/>
  <c r="Y1196" i="24"/>
  <c r="Z1196" i="24"/>
  <c r="AA1196" i="24"/>
  <c r="AB1196" i="24"/>
  <c r="Y1197" i="24"/>
  <c r="Z1197" i="24"/>
  <c r="AA1197" i="24"/>
  <c r="AB1197" i="24"/>
  <c r="Y1198" i="24"/>
  <c r="Z1198" i="24"/>
  <c r="AA1198" i="24"/>
  <c r="AB1198" i="24"/>
  <c r="Y1199" i="24"/>
  <c r="Z1199" i="24"/>
  <c r="AA1199" i="24"/>
  <c r="AB1199" i="24"/>
  <c r="Y1200" i="24"/>
  <c r="Z1200" i="24"/>
  <c r="AA1200" i="24"/>
  <c r="AB1200" i="24"/>
  <c r="Y1201" i="24"/>
  <c r="Z1201" i="24"/>
  <c r="AA1201" i="24"/>
  <c r="AB1201" i="24"/>
  <c r="Y1202" i="24"/>
  <c r="Z1202" i="24"/>
  <c r="AA1202" i="24"/>
  <c r="AB1202" i="24"/>
  <c r="Y1203" i="24"/>
  <c r="Z1203" i="24"/>
  <c r="AA1203" i="24"/>
  <c r="AB1203" i="24"/>
  <c r="Y1204" i="24"/>
  <c r="Z1204" i="24"/>
  <c r="AA1204" i="24"/>
  <c r="AB1204" i="24"/>
  <c r="Y1205" i="24"/>
  <c r="Z1205" i="24"/>
  <c r="AA1205" i="24"/>
  <c r="AB1205" i="24"/>
  <c r="Y1206" i="24"/>
  <c r="Z1206" i="24"/>
  <c r="AA1206" i="24"/>
  <c r="AB1206" i="24"/>
  <c r="Y1207" i="24"/>
  <c r="Z1207" i="24"/>
  <c r="AA1207" i="24"/>
  <c r="AB1207" i="24"/>
  <c r="Y1208" i="24"/>
  <c r="Z1208" i="24"/>
  <c r="AA1208" i="24"/>
  <c r="AB1208" i="24"/>
  <c r="Y1209" i="24"/>
  <c r="Z1209" i="24"/>
  <c r="AA1209" i="24"/>
  <c r="AB1209" i="24"/>
  <c r="Y1210" i="24"/>
  <c r="Z1210" i="24"/>
  <c r="AA1210" i="24"/>
  <c r="AB1210" i="24"/>
  <c r="Y1211" i="24"/>
  <c r="Z1211" i="24"/>
  <c r="AA1211" i="24"/>
  <c r="AB1211" i="24"/>
  <c r="Y1212" i="24"/>
  <c r="Z1212" i="24"/>
  <c r="AA1212" i="24"/>
  <c r="AB1212" i="24"/>
  <c r="Y1213" i="24"/>
  <c r="Z1213" i="24"/>
  <c r="AA1213" i="24"/>
  <c r="AB1213" i="24"/>
  <c r="Y1214" i="24"/>
  <c r="Z1214" i="24"/>
  <c r="AA1214" i="24"/>
  <c r="AB1214" i="24"/>
  <c r="Y1215" i="24"/>
  <c r="Z1215" i="24"/>
  <c r="AA1215" i="24"/>
  <c r="AB1215" i="24"/>
  <c r="Y1216" i="24"/>
  <c r="Z1216" i="24"/>
  <c r="AA1216" i="24"/>
  <c r="AB1216" i="24"/>
  <c r="Y1217" i="24"/>
  <c r="Z1217" i="24"/>
  <c r="AA1217" i="24"/>
  <c r="AB1217" i="24"/>
  <c r="Y1218" i="24"/>
  <c r="Z1218" i="24"/>
  <c r="AA1218" i="24"/>
  <c r="AB1218" i="24"/>
  <c r="Y1219" i="24"/>
  <c r="Z1219" i="24"/>
  <c r="AA1219" i="24"/>
  <c r="AB1219" i="24"/>
  <c r="Y1220" i="24"/>
  <c r="Z1220" i="24"/>
  <c r="AA1220" i="24"/>
  <c r="AB1220" i="24"/>
  <c r="Y1221" i="24"/>
  <c r="Z1221" i="24"/>
  <c r="AA1221" i="24"/>
  <c r="AB1221" i="24"/>
  <c r="Y1222" i="24"/>
  <c r="Z1222" i="24"/>
  <c r="AA1222" i="24"/>
  <c r="AB1222" i="24"/>
  <c r="Y1223" i="24"/>
  <c r="Z1223" i="24"/>
  <c r="AA1223" i="24"/>
  <c r="AB1223" i="24"/>
  <c r="Y1224" i="24"/>
  <c r="Z1224" i="24"/>
  <c r="AA1224" i="24"/>
  <c r="AB1224" i="24"/>
  <c r="Y1225" i="24"/>
  <c r="Z1225" i="24"/>
  <c r="AA1225" i="24"/>
  <c r="AB1225" i="24"/>
  <c r="Y1226" i="24"/>
  <c r="Z1226" i="24"/>
  <c r="AA1226" i="24"/>
  <c r="AB1226" i="24"/>
  <c r="Y1227" i="24"/>
  <c r="Z1227" i="24"/>
  <c r="AA1227" i="24"/>
  <c r="AB1227" i="24"/>
  <c r="Y1228" i="24"/>
  <c r="Z1228" i="24"/>
  <c r="AA1228" i="24"/>
  <c r="AB1228" i="24"/>
  <c r="Y1229" i="24"/>
  <c r="Z1229" i="24"/>
  <c r="AA1229" i="24"/>
  <c r="AB1229" i="24"/>
  <c r="Y1230" i="24"/>
  <c r="Z1230" i="24"/>
  <c r="AA1230" i="24"/>
  <c r="AB1230" i="24"/>
  <c r="Y1231" i="24"/>
  <c r="Z1231" i="24"/>
  <c r="AA1231" i="24"/>
  <c r="AB1231" i="24"/>
  <c r="Y1232" i="24"/>
  <c r="Z1232" i="24"/>
  <c r="AA1232" i="24"/>
  <c r="AB1232" i="24"/>
  <c r="Y1233" i="24"/>
  <c r="Z1233" i="24"/>
  <c r="AA1233" i="24"/>
  <c r="AB1233" i="24"/>
  <c r="Y1234" i="24"/>
  <c r="Z1234" i="24"/>
  <c r="AA1234" i="24"/>
  <c r="AB1234" i="24"/>
  <c r="Y1235" i="24"/>
  <c r="Z1235" i="24"/>
  <c r="AA1235" i="24"/>
  <c r="AB1235" i="24"/>
  <c r="Y1236" i="24"/>
  <c r="Z1236" i="24"/>
  <c r="AA1236" i="24"/>
  <c r="AB1236" i="24"/>
  <c r="Y1237" i="24"/>
  <c r="Z1237" i="24"/>
  <c r="AA1237" i="24"/>
  <c r="AB1237" i="24"/>
  <c r="Y1238" i="24"/>
  <c r="Z1238" i="24"/>
  <c r="AA1238" i="24"/>
  <c r="AB1238" i="24"/>
  <c r="Y1239" i="24"/>
  <c r="Z1239" i="24"/>
  <c r="AA1239" i="24"/>
  <c r="AB1239" i="24"/>
  <c r="Y1240" i="24"/>
  <c r="Z1240" i="24"/>
  <c r="AA1240" i="24"/>
  <c r="AB1240" i="24"/>
  <c r="Y1241" i="24"/>
  <c r="Z1241" i="24"/>
  <c r="AA1241" i="24"/>
  <c r="AB1241" i="24"/>
  <c r="Y1242" i="24"/>
  <c r="Z1242" i="24"/>
  <c r="AA1242" i="24"/>
  <c r="AB1242" i="24"/>
  <c r="Y1243" i="24"/>
  <c r="Z1243" i="24"/>
  <c r="AA1243" i="24"/>
  <c r="AB1243" i="24"/>
  <c r="Y1244" i="24"/>
  <c r="Z1244" i="24"/>
  <c r="AA1244" i="24"/>
  <c r="AB1244" i="24"/>
  <c r="Y1245" i="24"/>
  <c r="Z1245" i="24"/>
  <c r="AA1245" i="24"/>
  <c r="AB1245" i="24"/>
  <c r="Y1246" i="24"/>
  <c r="Z1246" i="24"/>
  <c r="AA1246" i="24"/>
  <c r="AB1246" i="24"/>
  <c r="Y1247" i="24"/>
  <c r="Z1247" i="24"/>
  <c r="AA1247" i="24"/>
  <c r="AB1247" i="24"/>
  <c r="Y1248" i="24"/>
  <c r="Z1248" i="24"/>
  <c r="AA1248" i="24"/>
  <c r="AB1248" i="24"/>
  <c r="Y1249" i="24"/>
  <c r="Z1249" i="24"/>
  <c r="AA1249" i="24"/>
  <c r="AB1249" i="24"/>
  <c r="Y1250" i="24"/>
  <c r="Z1250" i="24"/>
  <c r="AA1250" i="24"/>
  <c r="AB1250" i="24"/>
  <c r="Y1251" i="24"/>
  <c r="Z1251" i="24"/>
  <c r="AA1251" i="24"/>
  <c r="AB1251" i="24"/>
  <c r="Y1252" i="24"/>
  <c r="Z1252" i="24"/>
  <c r="AA1252" i="24"/>
  <c r="AB1252" i="24"/>
  <c r="Y1253" i="24"/>
  <c r="Z1253" i="24"/>
  <c r="AA1253" i="24"/>
  <c r="AB1253" i="24"/>
  <c r="Y1254" i="24"/>
  <c r="Z1254" i="24"/>
  <c r="AA1254" i="24"/>
  <c r="AB1254" i="24"/>
  <c r="Y1255" i="24"/>
  <c r="Z1255" i="24"/>
  <c r="AA1255" i="24"/>
  <c r="AB1255" i="24"/>
  <c r="Y1256" i="24"/>
  <c r="Z1256" i="24"/>
  <c r="AA1256" i="24"/>
  <c r="AB1256" i="24"/>
  <c r="Y1257" i="24"/>
  <c r="Z1257" i="24"/>
  <c r="AA1257" i="24"/>
  <c r="AB1257" i="24"/>
  <c r="Y1258" i="24"/>
  <c r="Z1258" i="24"/>
  <c r="AA1258" i="24"/>
  <c r="AB1258" i="24"/>
  <c r="Y1259" i="24"/>
  <c r="Z1259" i="24"/>
  <c r="AA1259" i="24"/>
  <c r="AB1259" i="24"/>
  <c r="Y1260" i="24"/>
  <c r="Z1260" i="24"/>
  <c r="AA1260" i="24"/>
  <c r="AB1260" i="24"/>
  <c r="Y1261" i="24"/>
  <c r="Z1261" i="24"/>
  <c r="AA1261" i="24"/>
  <c r="AB1261" i="24"/>
  <c r="Y1262" i="24"/>
  <c r="Z1262" i="24"/>
  <c r="AA1262" i="24"/>
  <c r="AB1262" i="24"/>
  <c r="Y1263" i="24"/>
  <c r="Z1263" i="24"/>
  <c r="AA1263" i="24"/>
  <c r="AB1263" i="24"/>
  <c r="Y1264" i="24"/>
  <c r="Z1264" i="24"/>
  <c r="AA1264" i="24"/>
  <c r="AB1264" i="24"/>
  <c r="Y1265" i="24"/>
  <c r="Z1265" i="24"/>
  <c r="AA1265" i="24"/>
  <c r="AB1265" i="24"/>
  <c r="Y1266" i="24"/>
  <c r="Z1266" i="24"/>
  <c r="AA1266" i="24"/>
  <c r="AB1266" i="24"/>
  <c r="Y1267" i="24"/>
  <c r="Z1267" i="24"/>
  <c r="AA1267" i="24"/>
  <c r="AB1267" i="24"/>
  <c r="Y1268" i="24"/>
  <c r="Z1268" i="24"/>
  <c r="AA1268" i="24"/>
  <c r="AB1268" i="24"/>
  <c r="Y1269" i="24"/>
  <c r="Z1269" i="24"/>
  <c r="AA1269" i="24"/>
  <c r="AB1269" i="24"/>
  <c r="Y1270" i="24"/>
  <c r="Z1270" i="24"/>
  <c r="AA1270" i="24"/>
  <c r="AB1270" i="24"/>
  <c r="Y1271" i="24"/>
  <c r="Z1271" i="24"/>
  <c r="AA1271" i="24"/>
  <c r="AB1271" i="24"/>
  <c r="Y1272" i="24"/>
  <c r="Z1272" i="24"/>
  <c r="AA1272" i="24"/>
  <c r="AB1272" i="24"/>
  <c r="Y1273" i="24"/>
  <c r="Z1273" i="24"/>
  <c r="AA1273" i="24"/>
  <c r="AB1273" i="24"/>
  <c r="Y1274" i="24"/>
  <c r="Z1274" i="24"/>
  <c r="AA1274" i="24"/>
  <c r="AB1274" i="24"/>
  <c r="Y1275" i="24"/>
  <c r="Z1275" i="24"/>
  <c r="AA1275" i="24"/>
  <c r="AB1275" i="24"/>
  <c r="Y1276" i="24"/>
  <c r="Z1276" i="24"/>
  <c r="AA1276" i="24"/>
  <c r="AB1276" i="24"/>
  <c r="Y1277" i="24"/>
  <c r="Z1277" i="24"/>
  <c r="AA1277" i="24"/>
  <c r="AB1277" i="24"/>
  <c r="Y1278" i="24"/>
  <c r="Z1278" i="24"/>
  <c r="AA1278" i="24"/>
  <c r="AB1278" i="24"/>
  <c r="Y1279" i="24"/>
  <c r="Z1279" i="24"/>
  <c r="AA1279" i="24"/>
  <c r="AB1279" i="24"/>
  <c r="Y1280" i="24"/>
  <c r="Z1280" i="24"/>
  <c r="AA1280" i="24"/>
  <c r="AB1280" i="24"/>
  <c r="Y1281" i="24"/>
  <c r="Z1281" i="24"/>
  <c r="AA1281" i="24"/>
  <c r="AB1281" i="24"/>
  <c r="Y1282" i="24"/>
  <c r="Z1282" i="24"/>
  <c r="AA1282" i="24"/>
  <c r="AB1282" i="24"/>
  <c r="Y1283" i="24"/>
  <c r="Z1283" i="24"/>
  <c r="AA1283" i="24"/>
  <c r="AB1283" i="24"/>
  <c r="Y1284" i="24"/>
  <c r="Z1284" i="24"/>
  <c r="AA1284" i="24"/>
  <c r="AB1284" i="24"/>
  <c r="Y1285" i="24"/>
  <c r="Z1285" i="24"/>
  <c r="AA1285" i="24"/>
  <c r="AB1285" i="24"/>
  <c r="Y1286" i="24"/>
  <c r="Z1286" i="24"/>
  <c r="AA1286" i="24"/>
  <c r="AB1286" i="24"/>
  <c r="Y1287" i="24"/>
  <c r="Z1287" i="24"/>
  <c r="AA1287" i="24"/>
  <c r="AB1287" i="24"/>
  <c r="Y1288" i="24"/>
  <c r="Z1288" i="24"/>
  <c r="AA1288" i="24"/>
  <c r="AB1288" i="24"/>
  <c r="Y1289" i="24"/>
  <c r="Z1289" i="24"/>
  <c r="AA1289" i="24"/>
  <c r="AB1289" i="24"/>
  <c r="Y1290" i="24"/>
  <c r="Z1290" i="24"/>
  <c r="AA1290" i="24"/>
  <c r="AB1290" i="24"/>
  <c r="Y1291" i="24"/>
  <c r="Z1291" i="24"/>
  <c r="AA1291" i="24"/>
  <c r="AB1291" i="24"/>
  <c r="Y1292" i="24"/>
  <c r="Z1292" i="24"/>
  <c r="AA1292" i="24"/>
  <c r="AB1292" i="24"/>
  <c r="Y1293" i="24"/>
  <c r="Z1293" i="24"/>
  <c r="AA1293" i="24"/>
  <c r="AB1293" i="24"/>
  <c r="Y1294" i="24"/>
  <c r="Z1294" i="24"/>
  <c r="AA1294" i="24"/>
  <c r="AB1294" i="24"/>
  <c r="Y1295" i="24"/>
  <c r="Z1295" i="24"/>
  <c r="AA1295" i="24"/>
  <c r="AB1295" i="24"/>
  <c r="Y1296" i="24"/>
  <c r="Z1296" i="24"/>
  <c r="AA1296" i="24"/>
  <c r="AB1296" i="24"/>
  <c r="Y1297" i="24"/>
  <c r="Z1297" i="24"/>
  <c r="AA1297" i="24"/>
  <c r="AB1297" i="24"/>
  <c r="Y1298" i="24"/>
  <c r="Z1298" i="24"/>
  <c r="AA1298" i="24"/>
  <c r="AB1298" i="24"/>
  <c r="Y1299" i="24"/>
  <c r="Z1299" i="24"/>
  <c r="AA1299" i="24"/>
  <c r="AB1299" i="24"/>
  <c r="Y1300" i="24"/>
  <c r="Z1300" i="24"/>
  <c r="AA1300" i="24"/>
  <c r="AB1300" i="24"/>
  <c r="Y1301" i="24"/>
  <c r="Z1301" i="24"/>
  <c r="AA1301" i="24"/>
  <c r="AB1301" i="24"/>
  <c r="Y1302" i="24"/>
  <c r="Z1302" i="24"/>
  <c r="AA1302" i="24"/>
  <c r="AB1302" i="24"/>
  <c r="Y1303" i="24"/>
  <c r="Z1303" i="24"/>
  <c r="AA1303" i="24"/>
  <c r="AB1303" i="24"/>
  <c r="Y1304" i="24"/>
  <c r="Z1304" i="24"/>
  <c r="AA1304" i="24"/>
  <c r="AB1304" i="24"/>
  <c r="Y1305" i="24"/>
  <c r="Z1305" i="24"/>
  <c r="AA1305" i="24"/>
  <c r="AB1305" i="24"/>
  <c r="Y1306" i="24"/>
  <c r="Z1306" i="24"/>
  <c r="AA1306" i="24"/>
  <c r="AB1306" i="24"/>
  <c r="Y1307" i="24"/>
  <c r="Z1307" i="24"/>
  <c r="AA1307" i="24"/>
  <c r="AB1307" i="24"/>
  <c r="Y1308" i="24"/>
  <c r="Z1308" i="24"/>
  <c r="AA1308" i="24"/>
  <c r="AB1308" i="24"/>
  <c r="Y1309" i="24"/>
  <c r="Z1309" i="24"/>
  <c r="AA1309" i="24"/>
  <c r="AB1309" i="24"/>
  <c r="Y1310" i="24"/>
  <c r="Z1310" i="24"/>
  <c r="AA1310" i="24"/>
  <c r="AB1310" i="24"/>
  <c r="Y1311" i="24"/>
  <c r="Z1311" i="24"/>
  <c r="AA1311" i="24"/>
  <c r="AB1311" i="24"/>
  <c r="Y1312" i="24"/>
  <c r="Z1312" i="24"/>
  <c r="AA1312" i="24"/>
  <c r="AB1312" i="24"/>
  <c r="Y1313" i="24"/>
  <c r="Z1313" i="24"/>
  <c r="AA1313" i="24"/>
  <c r="AB1313" i="24"/>
  <c r="Y1314" i="24"/>
  <c r="Z1314" i="24"/>
  <c r="AA1314" i="24"/>
  <c r="AB1314" i="24"/>
  <c r="Y1315" i="24"/>
  <c r="Z1315" i="24"/>
  <c r="AA1315" i="24"/>
  <c r="AB1315" i="24"/>
  <c r="Y1316" i="24"/>
  <c r="Z1316" i="24"/>
  <c r="AA1316" i="24"/>
  <c r="AB1316" i="24"/>
  <c r="Y1317" i="24"/>
  <c r="Z1317" i="24"/>
  <c r="AA1317" i="24"/>
  <c r="AB1317" i="24"/>
  <c r="Y1318" i="24"/>
  <c r="Z1318" i="24"/>
  <c r="AA1318" i="24"/>
  <c r="AB1318" i="24"/>
  <c r="Y1319" i="24"/>
  <c r="Z1319" i="24"/>
  <c r="AA1319" i="24"/>
  <c r="AB1319" i="24"/>
  <c r="Y1320" i="24"/>
  <c r="Z1320" i="24"/>
  <c r="AA1320" i="24"/>
  <c r="AB1320" i="24"/>
  <c r="Y1321" i="24"/>
  <c r="Z1321" i="24"/>
  <c r="AA1321" i="24"/>
  <c r="AB1321" i="24"/>
  <c r="Y1322" i="24"/>
  <c r="Z1322" i="24"/>
  <c r="AA1322" i="24"/>
  <c r="AB1322" i="24"/>
  <c r="Y1323" i="24"/>
  <c r="Z1323" i="24"/>
  <c r="AA1323" i="24"/>
  <c r="AB1323" i="24"/>
  <c r="Y1324" i="24"/>
  <c r="Z1324" i="24"/>
  <c r="AA1324" i="24"/>
  <c r="AB1324" i="24"/>
  <c r="Y1325" i="24"/>
  <c r="Z1325" i="24"/>
  <c r="AA1325" i="24"/>
  <c r="AB1325" i="24"/>
  <c r="Y1326" i="24"/>
  <c r="Z1326" i="24"/>
  <c r="AA1326" i="24"/>
  <c r="AB1326" i="24"/>
  <c r="Y1327" i="24"/>
  <c r="Z1327" i="24"/>
  <c r="AA1327" i="24"/>
  <c r="AB1327" i="24"/>
  <c r="Y1328" i="24"/>
  <c r="Z1328" i="24"/>
  <c r="AA1328" i="24"/>
  <c r="AB1328" i="24"/>
  <c r="Y1329" i="24"/>
  <c r="Z1329" i="24"/>
  <c r="AA1329" i="24"/>
  <c r="AB1329" i="24"/>
  <c r="Y1330" i="24"/>
  <c r="Z1330" i="24"/>
  <c r="AA1330" i="24"/>
  <c r="AB1330" i="24"/>
  <c r="Y1331" i="24"/>
  <c r="Z1331" i="24"/>
  <c r="AA1331" i="24"/>
  <c r="AB1331" i="24"/>
  <c r="Y1332" i="24"/>
  <c r="Z1332" i="24"/>
  <c r="AA1332" i="24"/>
  <c r="AB1332" i="24"/>
  <c r="Y1333" i="24"/>
  <c r="Z1333" i="24"/>
  <c r="AA1333" i="24"/>
  <c r="AB1333" i="24"/>
  <c r="Y1334" i="24"/>
  <c r="Z1334" i="24"/>
  <c r="AA1334" i="24"/>
  <c r="AB1334" i="24"/>
  <c r="Y1335" i="24"/>
  <c r="Z1335" i="24"/>
  <c r="AA1335" i="24"/>
  <c r="AB1335" i="24"/>
  <c r="Y1336" i="24"/>
  <c r="Z1336" i="24"/>
  <c r="AA1336" i="24"/>
  <c r="AB1336" i="24"/>
  <c r="Y1337" i="24"/>
  <c r="Z1337" i="24"/>
  <c r="AA1337" i="24"/>
  <c r="AB1337" i="24"/>
  <c r="Y1338" i="24"/>
  <c r="Z1338" i="24"/>
  <c r="AA1338" i="24"/>
  <c r="AB1338" i="24"/>
  <c r="Y1339" i="24"/>
  <c r="Z1339" i="24"/>
  <c r="AA1339" i="24"/>
  <c r="AB1339" i="24"/>
  <c r="Y1340" i="24"/>
  <c r="Z1340" i="24"/>
  <c r="AA1340" i="24"/>
  <c r="AB1340" i="24"/>
  <c r="Y1341" i="24"/>
  <c r="Z1341" i="24"/>
  <c r="AA1341" i="24"/>
  <c r="AB1341" i="24"/>
  <c r="Y1342" i="24"/>
  <c r="Z1342" i="24"/>
  <c r="AA1342" i="24"/>
  <c r="AB1342" i="24"/>
  <c r="Y1343" i="24"/>
  <c r="Z1343" i="24"/>
  <c r="AA1343" i="24"/>
  <c r="AB1343" i="24"/>
  <c r="Y1344" i="24"/>
  <c r="Z1344" i="24"/>
  <c r="AA1344" i="24"/>
  <c r="AB1344" i="24"/>
  <c r="Y1345" i="24"/>
  <c r="Z1345" i="24"/>
  <c r="AA1345" i="24"/>
  <c r="AB1345" i="24"/>
  <c r="Y1346" i="24"/>
  <c r="Z1346" i="24"/>
  <c r="AA1346" i="24"/>
  <c r="AB1346" i="24"/>
  <c r="Y1347" i="24"/>
  <c r="Z1347" i="24"/>
  <c r="AA1347" i="24"/>
  <c r="AB1347" i="24"/>
  <c r="Y1348" i="24"/>
  <c r="Z1348" i="24"/>
  <c r="AA1348" i="24"/>
  <c r="AB1348" i="24"/>
  <c r="Y1349" i="24"/>
  <c r="Z1349" i="24"/>
  <c r="AA1349" i="24"/>
  <c r="AB1349" i="24"/>
  <c r="Y1350" i="24"/>
  <c r="Z1350" i="24"/>
  <c r="AA1350" i="24"/>
  <c r="AB1350" i="24"/>
  <c r="Y1351" i="24"/>
  <c r="Z1351" i="24"/>
  <c r="AA1351" i="24"/>
  <c r="AB1351" i="24"/>
  <c r="Y1352" i="24"/>
  <c r="Z1352" i="24"/>
  <c r="AA1352" i="24"/>
  <c r="AB1352" i="24"/>
  <c r="Y1353" i="24"/>
  <c r="Z1353" i="24"/>
  <c r="AA1353" i="24"/>
  <c r="AB1353" i="24"/>
  <c r="Y1354" i="24"/>
  <c r="Z1354" i="24"/>
  <c r="AA1354" i="24"/>
  <c r="AB1354" i="24"/>
  <c r="Y1355" i="24"/>
  <c r="Z1355" i="24"/>
  <c r="AA1355" i="24"/>
  <c r="AB1355" i="24"/>
  <c r="Y1356" i="24"/>
  <c r="Z1356" i="24"/>
  <c r="AA1356" i="24"/>
  <c r="AB1356" i="24"/>
  <c r="Y1357" i="24"/>
  <c r="Z1357" i="24"/>
  <c r="AA1357" i="24"/>
  <c r="AB1357" i="24"/>
  <c r="Y1358" i="24"/>
  <c r="Z1358" i="24"/>
  <c r="AA1358" i="24"/>
  <c r="AB1358" i="24"/>
  <c r="Y1359" i="24"/>
  <c r="Z1359" i="24"/>
  <c r="AA1359" i="24"/>
  <c r="AB1359" i="24"/>
  <c r="Y1360" i="24"/>
  <c r="Z1360" i="24"/>
  <c r="AA1360" i="24"/>
  <c r="AB1360" i="24"/>
  <c r="Y1361" i="24"/>
  <c r="Z1361" i="24"/>
  <c r="AA1361" i="24"/>
  <c r="AB1361" i="24"/>
  <c r="Y1362" i="24"/>
  <c r="Z1362" i="24"/>
  <c r="AA1362" i="24"/>
  <c r="AB1362" i="24"/>
  <c r="Y1363" i="24"/>
  <c r="Z1363" i="24"/>
  <c r="AA1363" i="24"/>
  <c r="AB1363" i="24"/>
  <c r="Y1364" i="24"/>
  <c r="Z1364" i="24"/>
  <c r="AA1364" i="24"/>
  <c r="AB1364" i="24"/>
  <c r="Y1365" i="24"/>
  <c r="Z1365" i="24"/>
  <c r="AA1365" i="24"/>
  <c r="AB1365" i="24"/>
  <c r="Y1366" i="24"/>
  <c r="Z1366" i="24"/>
  <c r="AA1366" i="24"/>
  <c r="AB1366" i="24"/>
  <c r="Y1367" i="24"/>
  <c r="Z1367" i="24"/>
  <c r="AA1367" i="24"/>
  <c r="AB1367" i="24"/>
  <c r="Y1368" i="24"/>
  <c r="Z1368" i="24"/>
  <c r="AA1368" i="24"/>
  <c r="AB1368" i="24"/>
  <c r="Y1369" i="24"/>
  <c r="Z1369" i="24"/>
  <c r="AA1369" i="24"/>
  <c r="AB1369" i="24"/>
  <c r="Y1370" i="24"/>
  <c r="Z1370" i="24"/>
  <c r="AA1370" i="24"/>
  <c r="AB1370" i="24"/>
  <c r="Y1371" i="24"/>
  <c r="Z1371" i="24"/>
  <c r="AA1371" i="24"/>
  <c r="AB1371" i="24"/>
  <c r="Y1372" i="24"/>
  <c r="Z1372" i="24"/>
  <c r="AA1372" i="24"/>
  <c r="AB1372" i="24"/>
  <c r="Y1373" i="24"/>
  <c r="Z1373" i="24"/>
  <c r="AA1373" i="24"/>
  <c r="AB1373" i="24"/>
  <c r="Y1374" i="24"/>
  <c r="Z1374" i="24"/>
  <c r="AA1374" i="24"/>
  <c r="AB1374" i="24"/>
  <c r="Y1375" i="24"/>
  <c r="Z1375" i="24"/>
  <c r="AA1375" i="24"/>
  <c r="AB1375" i="24"/>
  <c r="Y1376" i="24"/>
  <c r="Z1376" i="24"/>
  <c r="AA1376" i="24"/>
  <c r="AB1376" i="24"/>
  <c r="Y1377" i="24"/>
  <c r="Z1377" i="24"/>
  <c r="AA1377" i="24"/>
  <c r="AB1377" i="24"/>
  <c r="Y1378" i="24"/>
  <c r="Z1378" i="24"/>
  <c r="AA1378" i="24"/>
  <c r="AB1378" i="24"/>
  <c r="Y1379" i="24"/>
  <c r="Z1379" i="24"/>
  <c r="AA1379" i="24"/>
  <c r="AB1379" i="24"/>
  <c r="Y1380" i="24"/>
  <c r="Z1380" i="24"/>
  <c r="AA1380" i="24"/>
  <c r="AB1380" i="24"/>
  <c r="Y1381" i="24"/>
  <c r="Z1381" i="24"/>
  <c r="AA1381" i="24"/>
  <c r="AB1381" i="24"/>
  <c r="Y1382" i="24"/>
  <c r="Z1382" i="24"/>
  <c r="AA1382" i="24"/>
  <c r="AB1382" i="24"/>
  <c r="Y1383" i="24"/>
  <c r="Z1383" i="24"/>
  <c r="AA1383" i="24"/>
  <c r="AB1383" i="24"/>
  <c r="Y1384" i="24"/>
  <c r="Z1384" i="24"/>
  <c r="AA1384" i="24"/>
  <c r="AB1384" i="24"/>
  <c r="Y1385" i="24"/>
  <c r="Z1385" i="24"/>
  <c r="AA1385" i="24"/>
  <c r="AB1385" i="24"/>
  <c r="Y1386" i="24"/>
  <c r="Z1386" i="24"/>
  <c r="AA1386" i="24"/>
  <c r="AB1386" i="24"/>
  <c r="Y1387" i="24"/>
  <c r="Z1387" i="24"/>
  <c r="AA1387" i="24"/>
  <c r="AB1387" i="24"/>
  <c r="Y1388" i="24"/>
  <c r="Z1388" i="24"/>
  <c r="AA1388" i="24"/>
  <c r="AB1388" i="24"/>
  <c r="Y1389" i="24"/>
  <c r="Z1389" i="24"/>
  <c r="AA1389" i="24"/>
  <c r="AB1389" i="24"/>
  <c r="Y1390" i="24"/>
  <c r="Z1390" i="24"/>
  <c r="AA1390" i="24"/>
  <c r="AB1390" i="24"/>
  <c r="Y1391" i="24"/>
  <c r="Z1391" i="24"/>
  <c r="AA1391" i="24"/>
  <c r="AB1391" i="24"/>
  <c r="Y1392" i="24"/>
  <c r="Z1392" i="24"/>
  <c r="AA1392" i="24"/>
  <c r="AB1392" i="24"/>
  <c r="Y1393" i="24"/>
  <c r="Z1393" i="24"/>
  <c r="AA1393" i="24"/>
  <c r="AB1393" i="24"/>
  <c r="Y1394" i="24"/>
  <c r="Z1394" i="24"/>
  <c r="AA1394" i="24"/>
  <c r="AB1394" i="24"/>
  <c r="Y1395" i="24"/>
  <c r="Z1395" i="24"/>
  <c r="AA1395" i="24"/>
  <c r="AB1395" i="24"/>
  <c r="Y1396" i="24"/>
  <c r="Z1396" i="24"/>
  <c r="AA1396" i="24"/>
  <c r="AB1396" i="24"/>
  <c r="Y1397" i="24"/>
  <c r="Z1397" i="24"/>
  <c r="AA1397" i="24"/>
  <c r="AB1397" i="24"/>
  <c r="Y1398" i="24"/>
  <c r="Z1398" i="24"/>
  <c r="AA1398" i="24"/>
  <c r="AB1398" i="24"/>
  <c r="Y1399" i="24"/>
  <c r="Z1399" i="24"/>
  <c r="AA1399" i="24"/>
  <c r="AB1399" i="24"/>
  <c r="Y1400" i="24"/>
  <c r="Z1400" i="24"/>
  <c r="AA1400" i="24"/>
  <c r="AB1400" i="24"/>
  <c r="Y1401" i="24"/>
  <c r="Z1401" i="24"/>
  <c r="AA1401" i="24"/>
  <c r="AB1401" i="24"/>
  <c r="Y1402" i="24"/>
  <c r="Z1402" i="24"/>
  <c r="AA1402" i="24"/>
  <c r="AB1402" i="24"/>
  <c r="Y1403" i="24"/>
  <c r="Z1403" i="24"/>
  <c r="AA1403" i="24"/>
  <c r="AB1403" i="24"/>
  <c r="Y1404" i="24"/>
  <c r="Z1404" i="24"/>
  <c r="AA1404" i="24"/>
  <c r="AB1404" i="24"/>
  <c r="Y1405" i="24"/>
  <c r="Z1405" i="24"/>
  <c r="AA1405" i="24"/>
  <c r="AB1405" i="24"/>
  <c r="Y1406" i="24"/>
  <c r="Z1406" i="24"/>
  <c r="AA1406" i="24"/>
  <c r="AB1406" i="24"/>
  <c r="Y1407" i="24"/>
  <c r="Z1407" i="24"/>
  <c r="AA1407" i="24"/>
  <c r="AB1407" i="24"/>
  <c r="Y1408" i="24"/>
  <c r="Z1408" i="24"/>
  <c r="AA1408" i="24"/>
  <c r="AB1408" i="24"/>
  <c r="Y1409" i="24"/>
  <c r="Z1409" i="24"/>
  <c r="AA1409" i="24"/>
  <c r="AB1409" i="24"/>
  <c r="Y1410" i="24"/>
  <c r="Z1410" i="24"/>
  <c r="AA1410" i="24"/>
  <c r="AB1410" i="24"/>
  <c r="Y1411" i="24"/>
  <c r="Z1411" i="24"/>
  <c r="AA1411" i="24"/>
  <c r="AB1411" i="24"/>
  <c r="Y1412" i="24"/>
  <c r="Z1412" i="24"/>
  <c r="AA1412" i="24"/>
  <c r="AB1412" i="24"/>
  <c r="Y1413" i="24"/>
  <c r="Z1413" i="24"/>
  <c r="AA1413" i="24"/>
  <c r="AB1413" i="24"/>
  <c r="Y1414" i="24"/>
  <c r="Z1414" i="24"/>
  <c r="AA1414" i="24"/>
  <c r="AB1414" i="24"/>
  <c r="Y1415" i="24"/>
  <c r="Z1415" i="24"/>
  <c r="AA1415" i="24"/>
  <c r="AB1415" i="24"/>
  <c r="Y1416" i="24"/>
  <c r="Z1416" i="24"/>
  <c r="AA1416" i="24"/>
  <c r="AB1416" i="24"/>
  <c r="Y1417" i="24"/>
  <c r="Z1417" i="24"/>
  <c r="AA1417" i="24"/>
  <c r="AB1417" i="24"/>
  <c r="Y1418" i="24"/>
  <c r="Z1418" i="24"/>
  <c r="AA1418" i="24"/>
  <c r="AB1418" i="24"/>
  <c r="Y1419" i="24"/>
  <c r="Z1419" i="24"/>
  <c r="AA1419" i="24"/>
  <c r="AB1419" i="24"/>
  <c r="Y1420" i="24"/>
  <c r="Z1420" i="24"/>
  <c r="AA1420" i="24"/>
  <c r="AB1420" i="24"/>
  <c r="Y1421" i="24"/>
  <c r="Z1421" i="24"/>
  <c r="AA1421" i="24"/>
  <c r="AB1421" i="24"/>
  <c r="Y1422" i="24"/>
  <c r="Z1422" i="24"/>
  <c r="AA1422" i="24"/>
  <c r="AB1422" i="24"/>
  <c r="Y1423" i="24"/>
  <c r="Z1423" i="24"/>
  <c r="AA1423" i="24"/>
  <c r="AB1423" i="24"/>
  <c r="Y1424" i="24"/>
  <c r="Z1424" i="24"/>
  <c r="AA1424" i="24"/>
  <c r="AB1424" i="24"/>
  <c r="Y1425" i="24"/>
  <c r="Z1425" i="24"/>
  <c r="AA1425" i="24"/>
  <c r="AB1425" i="24"/>
  <c r="Y1426" i="24"/>
  <c r="Z1426" i="24"/>
  <c r="AA1426" i="24"/>
  <c r="AB1426" i="24"/>
  <c r="Y1427" i="24"/>
  <c r="Z1427" i="24"/>
  <c r="AA1427" i="24"/>
  <c r="AB1427" i="24"/>
  <c r="Y1428" i="24"/>
  <c r="Z1428" i="24"/>
  <c r="AA1428" i="24"/>
  <c r="AB1428" i="24"/>
  <c r="Y1429" i="24"/>
  <c r="Z1429" i="24"/>
  <c r="AA1429" i="24"/>
  <c r="AB1429" i="24"/>
  <c r="Y1430" i="24"/>
  <c r="Z1430" i="24"/>
  <c r="AA1430" i="24"/>
  <c r="AB1430" i="24"/>
  <c r="Y1431" i="24"/>
  <c r="Z1431" i="24"/>
  <c r="AA1431" i="24"/>
  <c r="AB1431" i="24"/>
  <c r="Y1432" i="24"/>
  <c r="Z1432" i="24"/>
  <c r="AA1432" i="24"/>
  <c r="AB1432" i="24"/>
  <c r="Y1433" i="24"/>
  <c r="Z1433" i="24"/>
  <c r="AA1433" i="24"/>
  <c r="AB1433" i="24"/>
  <c r="Y1434" i="24"/>
  <c r="Z1434" i="24"/>
  <c r="AA1434" i="24"/>
  <c r="AB1434" i="24"/>
  <c r="Y1435" i="24"/>
  <c r="Z1435" i="24"/>
  <c r="AA1435" i="24"/>
  <c r="AB1435" i="24"/>
  <c r="Y1436" i="24"/>
  <c r="Z1436" i="24"/>
  <c r="AA1436" i="24"/>
  <c r="AB1436" i="24"/>
  <c r="Y1437" i="24"/>
  <c r="Z1437" i="24"/>
  <c r="AA1437" i="24"/>
  <c r="AB1437" i="24"/>
  <c r="Y1438" i="24"/>
  <c r="Z1438" i="24"/>
  <c r="AA1438" i="24"/>
  <c r="AB1438" i="24"/>
  <c r="Y1439" i="24"/>
  <c r="Z1439" i="24"/>
  <c r="AA1439" i="24"/>
  <c r="AB1439" i="24"/>
  <c r="Y1440" i="24"/>
  <c r="Z1440" i="24"/>
  <c r="AA1440" i="24"/>
  <c r="AB1440" i="24"/>
  <c r="Y1441" i="24"/>
  <c r="Z1441" i="24"/>
  <c r="AA1441" i="24"/>
  <c r="AB1441" i="24"/>
  <c r="Y1442" i="24"/>
  <c r="Z1442" i="24"/>
  <c r="AA1442" i="24"/>
  <c r="AB1442" i="24"/>
  <c r="Y1443" i="24"/>
  <c r="Z1443" i="24"/>
  <c r="AA1443" i="24"/>
  <c r="AB1443" i="24"/>
  <c r="Y1444" i="24"/>
  <c r="Z1444" i="24"/>
  <c r="AA1444" i="24"/>
  <c r="AB1444" i="24"/>
  <c r="Y1445" i="24"/>
  <c r="Z1445" i="24"/>
  <c r="AA1445" i="24"/>
  <c r="AB1445" i="24"/>
  <c r="Y1446" i="24"/>
  <c r="Z1446" i="24"/>
  <c r="AA1446" i="24"/>
  <c r="AB1446" i="24"/>
  <c r="Y1447" i="24"/>
  <c r="Z1447" i="24"/>
  <c r="AA1447" i="24"/>
  <c r="AB1447" i="24"/>
  <c r="Y1448" i="24"/>
  <c r="Z1448" i="24"/>
  <c r="AA1448" i="24"/>
  <c r="AB1448" i="24"/>
  <c r="Y1449" i="24"/>
  <c r="Z1449" i="24"/>
  <c r="AA1449" i="24"/>
  <c r="AB1449" i="24"/>
  <c r="Y1450" i="24"/>
  <c r="Z1450" i="24"/>
  <c r="AA1450" i="24"/>
  <c r="AB1450" i="24"/>
  <c r="Y1451" i="24"/>
  <c r="Z1451" i="24"/>
  <c r="AA1451" i="24"/>
  <c r="AB1451" i="24"/>
  <c r="Y1452" i="24"/>
  <c r="Z1452" i="24"/>
  <c r="AA1452" i="24"/>
  <c r="AB1452" i="24"/>
  <c r="Y1453" i="24"/>
  <c r="Z1453" i="24"/>
  <c r="AA1453" i="24"/>
  <c r="AB1453" i="24"/>
  <c r="Y1454" i="24"/>
  <c r="Z1454" i="24"/>
  <c r="AA1454" i="24"/>
  <c r="AB1454" i="24"/>
  <c r="Y1455" i="24"/>
  <c r="Z1455" i="24"/>
  <c r="AA1455" i="24"/>
  <c r="AB1455" i="24"/>
  <c r="Y1456" i="24"/>
  <c r="Z1456" i="24"/>
  <c r="AA1456" i="24"/>
  <c r="AB1456" i="24"/>
  <c r="Y1457" i="24"/>
  <c r="Z1457" i="24"/>
  <c r="AA1457" i="24"/>
  <c r="AB1457" i="24"/>
  <c r="Y1458" i="24"/>
  <c r="Z1458" i="24"/>
  <c r="AA1458" i="24"/>
  <c r="AB1458" i="24"/>
  <c r="Y1459" i="24"/>
  <c r="Z1459" i="24"/>
  <c r="AA1459" i="24"/>
  <c r="AB1459" i="24"/>
  <c r="Y1460" i="24"/>
  <c r="Z1460" i="24"/>
  <c r="AA1460" i="24"/>
  <c r="AB1460" i="24"/>
  <c r="Y1461" i="24"/>
  <c r="Z1461" i="24"/>
  <c r="AA1461" i="24"/>
  <c r="AB1461" i="24"/>
  <c r="Y1462" i="24"/>
  <c r="Z1462" i="24"/>
  <c r="AA1462" i="24"/>
  <c r="AB1462" i="24"/>
  <c r="Y1463" i="24"/>
  <c r="Z1463" i="24"/>
  <c r="AA1463" i="24"/>
  <c r="AB1463" i="24"/>
  <c r="Y1464" i="24"/>
  <c r="Z1464" i="24"/>
  <c r="AA1464" i="24"/>
  <c r="AB1464" i="24"/>
  <c r="Y1465" i="24"/>
  <c r="Z1465" i="24"/>
  <c r="AA1465" i="24"/>
  <c r="AB1465" i="24"/>
  <c r="Y1466" i="24"/>
  <c r="Z1466" i="24"/>
  <c r="AA1466" i="24"/>
  <c r="AB1466" i="24"/>
  <c r="Y1467" i="24"/>
  <c r="Z1467" i="24"/>
  <c r="AA1467" i="24"/>
  <c r="AB1467" i="24"/>
  <c r="Y1468" i="24"/>
  <c r="Z1468" i="24"/>
  <c r="AA1468" i="24"/>
  <c r="AB1468" i="24"/>
  <c r="Y1469" i="24"/>
  <c r="Z1469" i="24"/>
  <c r="AA1469" i="24"/>
  <c r="AB1469" i="24"/>
  <c r="Y1470" i="24"/>
  <c r="Z1470" i="24"/>
  <c r="AA1470" i="24"/>
  <c r="AB1470" i="24"/>
  <c r="Y1471" i="24"/>
  <c r="Z1471" i="24"/>
  <c r="AA1471" i="24"/>
  <c r="AB1471" i="24"/>
  <c r="Y1472" i="24"/>
  <c r="Z1472" i="24"/>
  <c r="AA1472" i="24"/>
  <c r="AB1472" i="24"/>
  <c r="Y1473" i="24"/>
  <c r="Z1473" i="24"/>
  <c r="AA1473" i="24"/>
  <c r="AB1473" i="24"/>
  <c r="Y1474" i="24"/>
  <c r="Z1474" i="24"/>
  <c r="AA1474" i="24"/>
  <c r="AB1474" i="24"/>
  <c r="Y1475" i="24"/>
  <c r="Z1475" i="24"/>
  <c r="AA1475" i="24"/>
  <c r="AB1475" i="24"/>
  <c r="Y1476" i="24"/>
  <c r="Z1476" i="24"/>
  <c r="AA1476" i="24"/>
  <c r="AB1476" i="24"/>
  <c r="Y1477" i="24"/>
  <c r="Z1477" i="24"/>
  <c r="AA1477" i="24"/>
  <c r="AB1477" i="24"/>
  <c r="Y1478" i="24"/>
  <c r="Z1478" i="24"/>
  <c r="AA1478" i="24"/>
  <c r="AB1478" i="24"/>
  <c r="Y1479" i="24"/>
  <c r="Z1479" i="24"/>
  <c r="AA1479" i="24"/>
  <c r="AB1479" i="24"/>
  <c r="Y1480" i="24"/>
  <c r="Z1480" i="24"/>
  <c r="AA1480" i="24"/>
  <c r="AB1480" i="24"/>
  <c r="Y1481" i="24"/>
  <c r="Z1481" i="24"/>
  <c r="AA1481" i="24"/>
  <c r="AB1481" i="24"/>
  <c r="Y1482" i="24"/>
  <c r="Z1482" i="24"/>
  <c r="AA1482" i="24"/>
  <c r="AB1482" i="24"/>
  <c r="Y1483" i="24"/>
  <c r="Z1483" i="24"/>
  <c r="AA1483" i="24"/>
  <c r="AB1483" i="24"/>
  <c r="Y1484" i="24"/>
  <c r="Z1484" i="24"/>
  <c r="AA1484" i="24"/>
  <c r="AB1484" i="24"/>
  <c r="Y1485" i="24"/>
  <c r="Z1485" i="24"/>
  <c r="AA1485" i="24"/>
  <c r="AB1485" i="24"/>
  <c r="Y1486" i="24"/>
  <c r="Z1486" i="24"/>
  <c r="AA1486" i="24"/>
  <c r="AB1486" i="24"/>
  <c r="Y1487" i="24"/>
  <c r="Z1487" i="24"/>
  <c r="AA1487" i="24"/>
  <c r="AB1487" i="24"/>
  <c r="Y1488" i="24"/>
  <c r="Z1488" i="24"/>
  <c r="AA1488" i="24"/>
  <c r="AB1488" i="24"/>
  <c r="Y1489" i="24"/>
  <c r="Z1489" i="24"/>
  <c r="AA1489" i="24"/>
  <c r="AB1489" i="24"/>
  <c r="Y1490" i="24"/>
  <c r="Z1490" i="24"/>
  <c r="AA1490" i="24"/>
  <c r="AB1490" i="24"/>
  <c r="Y1491" i="24"/>
  <c r="Z1491" i="24"/>
  <c r="AA1491" i="24"/>
  <c r="AB1491" i="24"/>
  <c r="Y1492" i="24"/>
  <c r="Z1492" i="24"/>
  <c r="AA1492" i="24"/>
  <c r="AB1492" i="24"/>
  <c r="Y1493" i="24"/>
  <c r="Z1493" i="24"/>
  <c r="AA1493" i="24"/>
  <c r="AB1493" i="24"/>
  <c r="Y1494" i="24"/>
  <c r="Z1494" i="24"/>
  <c r="AA1494" i="24"/>
  <c r="AB1494" i="24"/>
  <c r="Y1495" i="24"/>
  <c r="Z1495" i="24"/>
  <c r="AA1495" i="24"/>
  <c r="AB1495" i="24"/>
  <c r="Y1496" i="24"/>
  <c r="Z1496" i="24"/>
  <c r="AA1496" i="24"/>
  <c r="AB1496" i="24"/>
  <c r="Y1497" i="24"/>
  <c r="Z1497" i="24"/>
  <c r="AA1497" i="24"/>
  <c r="AB1497" i="24"/>
  <c r="Y1498" i="24"/>
  <c r="Z1498" i="24"/>
  <c r="AA1498" i="24"/>
  <c r="AB1498" i="24"/>
  <c r="Y1499" i="24"/>
  <c r="Z1499" i="24"/>
  <c r="AA1499" i="24"/>
  <c r="AB1499" i="24"/>
  <c r="Y1500" i="24"/>
  <c r="Z1500" i="24"/>
  <c r="AA1500" i="24"/>
  <c r="AB1500" i="24"/>
  <c r="Y1501" i="24"/>
  <c r="Z1501" i="24"/>
  <c r="AA1501" i="24"/>
  <c r="AB1501" i="24"/>
  <c r="Y1502" i="24"/>
  <c r="Z1502" i="24"/>
  <c r="AA1502" i="24"/>
  <c r="AB1502" i="24"/>
  <c r="Y1503" i="24"/>
  <c r="Z1503" i="24"/>
  <c r="AA1503" i="24"/>
  <c r="AB1503" i="24"/>
  <c r="Y1504" i="24"/>
  <c r="Z1504" i="24"/>
  <c r="AA1504" i="24"/>
  <c r="AB1504" i="24"/>
  <c r="Y1505" i="24"/>
  <c r="Z1505" i="24"/>
  <c r="AA1505" i="24"/>
  <c r="AB1505" i="24"/>
  <c r="Y1506" i="24"/>
  <c r="Z1506" i="24"/>
  <c r="AA1506" i="24"/>
  <c r="AB1506" i="24"/>
  <c r="Y1507" i="24"/>
  <c r="Z1507" i="24"/>
  <c r="AA1507" i="24"/>
  <c r="AB1507" i="24"/>
  <c r="Y1508" i="24"/>
  <c r="Z1508" i="24"/>
  <c r="AA1508" i="24"/>
  <c r="AB1508" i="24"/>
  <c r="Y1509" i="24"/>
  <c r="Z1509" i="24"/>
  <c r="AA1509" i="24"/>
  <c r="AB1509" i="24"/>
  <c r="Y1510" i="24"/>
  <c r="Z1510" i="24"/>
  <c r="AA1510" i="24"/>
  <c r="AB1510" i="24"/>
  <c r="Y1511" i="24"/>
  <c r="Z1511" i="24"/>
  <c r="AA1511" i="24"/>
  <c r="AB1511" i="24"/>
  <c r="Y1512" i="24"/>
  <c r="Z1512" i="24"/>
  <c r="AA1512" i="24"/>
  <c r="AB1512" i="24"/>
  <c r="Y1513" i="24"/>
  <c r="Z1513" i="24"/>
  <c r="AA1513" i="24"/>
  <c r="AB1513" i="24"/>
  <c r="Y1514" i="24"/>
  <c r="Z1514" i="24"/>
  <c r="AA1514" i="24"/>
  <c r="AB1514" i="24"/>
  <c r="Y1515" i="24"/>
  <c r="Z1515" i="24"/>
  <c r="AA1515" i="24"/>
  <c r="AB1515" i="24"/>
  <c r="Y1516" i="24"/>
  <c r="Z1516" i="24"/>
  <c r="AA1516" i="24"/>
  <c r="AB1516" i="24"/>
  <c r="Y1517" i="24"/>
  <c r="Z1517" i="24"/>
  <c r="AA1517" i="24"/>
  <c r="AB1517" i="24"/>
  <c r="Y1518" i="24"/>
  <c r="Z1518" i="24"/>
  <c r="AA1518" i="24"/>
  <c r="AB1518" i="24"/>
  <c r="Y1519" i="24"/>
  <c r="Z1519" i="24"/>
  <c r="AA1519" i="24"/>
  <c r="AB1519" i="24"/>
  <c r="Y1520" i="24"/>
  <c r="Z1520" i="24"/>
  <c r="AA1520" i="24"/>
  <c r="AB1520" i="24"/>
  <c r="Y1521" i="24"/>
  <c r="Z1521" i="24"/>
  <c r="AA1521" i="24"/>
  <c r="AB1521" i="24"/>
  <c r="Y1522" i="24"/>
  <c r="Z1522" i="24"/>
  <c r="AA1522" i="24"/>
  <c r="AB1522" i="24"/>
  <c r="Y1523" i="24"/>
  <c r="Z1523" i="24"/>
  <c r="AA1523" i="24"/>
  <c r="AB1523" i="24"/>
  <c r="Y1524" i="24"/>
  <c r="Z1524" i="24"/>
  <c r="AA1524" i="24"/>
  <c r="AB1524" i="24"/>
  <c r="Y1525" i="24"/>
  <c r="Z1525" i="24"/>
  <c r="AA1525" i="24"/>
  <c r="AB1525" i="24"/>
  <c r="Y1526" i="24"/>
  <c r="Z1526" i="24"/>
  <c r="AA1526" i="24"/>
  <c r="AB1526" i="24"/>
  <c r="Y1527" i="24"/>
  <c r="Z1527" i="24"/>
  <c r="AA1527" i="24"/>
  <c r="AB1527" i="24"/>
  <c r="Y1528" i="24"/>
  <c r="Z1528" i="24"/>
  <c r="AA1528" i="24"/>
  <c r="AB1528" i="24"/>
  <c r="Y1529" i="24"/>
  <c r="Z1529" i="24"/>
  <c r="AA1529" i="24"/>
  <c r="AB1529" i="24"/>
  <c r="Y1530" i="24"/>
  <c r="Z1530" i="24"/>
  <c r="AA1530" i="24"/>
  <c r="AB1530" i="24"/>
  <c r="Y1531" i="24"/>
  <c r="Z1531" i="24"/>
  <c r="AA1531" i="24"/>
  <c r="AB1531" i="24"/>
  <c r="Y1532" i="24"/>
  <c r="Z1532" i="24"/>
  <c r="AA1532" i="24"/>
  <c r="AB1532" i="24"/>
  <c r="Y1533" i="24"/>
  <c r="Z1533" i="24"/>
  <c r="AA1533" i="24"/>
  <c r="AB1533" i="24"/>
  <c r="Y1534" i="24"/>
  <c r="Z1534" i="24"/>
  <c r="AA1534" i="24"/>
  <c r="AB1534" i="24"/>
  <c r="Y1535" i="24"/>
  <c r="Z1535" i="24"/>
  <c r="AA1535" i="24"/>
  <c r="AB1535" i="24"/>
  <c r="Y1536" i="24"/>
  <c r="Z1536" i="24"/>
  <c r="AA1536" i="24"/>
  <c r="AB1536" i="24"/>
  <c r="Y1537" i="24"/>
  <c r="Z1537" i="24"/>
  <c r="AA1537" i="24"/>
  <c r="AB1537" i="24"/>
  <c r="Y1538" i="24"/>
  <c r="Z1538" i="24"/>
  <c r="AA1538" i="24"/>
  <c r="AB1538" i="24"/>
  <c r="Y1539" i="24"/>
  <c r="Z1539" i="24"/>
  <c r="AA1539" i="24"/>
  <c r="AB1539" i="24"/>
  <c r="Y1540" i="24"/>
  <c r="Z1540" i="24"/>
  <c r="AA1540" i="24"/>
  <c r="AB1540" i="24"/>
  <c r="Y1541" i="24"/>
  <c r="Z1541" i="24"/>
  <c r="AA1541" i="24"/>
  <c r="AB1541" i="24"/>
  <c r="Y1542" i="24"/>
  <c r="Z1542" i="24"/>
  <c r="AA1542" i="24"/>
  <c r="AB1542" i="24"/>
  <c r="Y1543" i="24"/>
  <c r="Z1543" i="24"/>
  <c r="AA1543" i="24"/>
  <c r="AB1543" i="24"/>
  <c r="Y1544" i="24"/>
  <c r="Z1544" i="24"/>
  <c r="AA1544" i="24"/>
  <c r="AB1544" i="24"/>
  <c r="Y1545" i="24"/>
  <c r="Z1545" i="24"/>
  <c r="AA1545" i="24"/>
  <c r="AB1545" i="24"/>
  <c r="Y1546" i="24"/>
  <c r="Z1546" i="24"/>
  <c r="AA1546" i="24"/>
  <c r="AB1546" i="24"/>
  <c r="Y1547" i="24"/>
  <c r="Z1547" i="24"/>
  <c r="AA1547" i="24"/>
  <c r="AB1547" i="24"/>
  <c r="Y1548" i="24"/>
  <c r="Z1548" i="24"/>
  <c r="AA1548" i="24"/>
  <c r="AB1548" i="24"/>
  <c r="Y1549" i="24"/>
  <c r="Z1549" i="24"/>
  <c r="AA1549" i="24"/>
  <c r="AB1549" i="24"/>
  <c r="Y1550" i="24"/>
  <c r="Z1550" i="24"/>
  <c r="AA1550" i="24"/>
  <c r="AB1550" i="24"/>
  <c r="Y1551" i="24"/>
  <c r="Z1551" i="24"/>
  <c r="AA1551" i="24"/>
  <c r="AB1551" i="24"/>
  <c r="Y1552" i="24"/>
  <c r="Z1552" i="24"/>
  <c r="AA1552" i="24"/>
  <c r="AB1552" i="24"/>
  <c r="Y1553" i="24"/>
  <c r="Z1553" i="24"/>
  <c r="AA1553" i="24"/>
  <c r="AB1553" i="24"/>
  <c r="Y1554" i="24"/>
  <c r="Z1554" i="24"/>
  <c r="AA1554" i="24"/>
  <c r="AB1554" i="24"/>
  <c r="Y1555" i="24"/>
  <c r="Z1555" i="24"/>
  <c r="AA1555" i="24"/>
  <c r="AB1555" i="24"/>
  <c r="Y1556" i="24"/>
  <c r="Z1556" i="24"/>
  <c r="AA1556" i="24"/>
  <c r="AB1556" i="24"/>
  <c r="Y1557" i="24"/>
  <c r="Z1557" i="24"/>
  <c r="AA1557" i="24"/>
  <c r="AB1557" i="24"/>
  <c r="Y1558" i="24"/>
  <c r="Z1558" i="24"/>
  <c r="AA1558" i="24"/>
  <c r="AB1558" i="24"/>
  <c r="Y1559" i="24"/>
  <c r="Z1559" i="24"/>
  <c r="AA1559" i="24"/>
  <c r="AB1559" i="24"/>
  <c r="Y1560" i="24"/>
  <c r="Z1560" i="24"/>
  <c r="AA1560" i="24"/>
  <c r="AB1560" i="24"/>
  <c r="Y1561" i="24"/>
  <c r="Z1561" i="24"/>
  <c r="AA1561" i="24"/>
  <c r="AB1561" i="24"/>
  <c r="Y1562" i="24"/>
  <c r="Z1562" i="24"/>
  <c r="AA1562" i="24"/>
  <c r="AB1562" i="24"/>
  <c r="Y1563" i="24"/>
  <c r="Z1563" i="24"/>
  <c r="AA1563" i="24"/>
  <c r="AB1563" i="24"/>
  <c r="Y1564" i="24"/>
  <c r="Z1564" i="24"/>
  <c r="AA1564" i="24"/>
  <c r="AB1564" i="24"/>
  <c r="Y1565" i="24"/>
  <c r="Z1565" i="24"/>
  <c r="AA1565" i="24"/>
  <c r="AB1565" i="24"/>
  <c r="Y1566" i="24"/>
  <c r="Z1566" i="24"/>
  <c r="AA1566" i="24"/>
  <c r="AB1566" i="24"/>
  <c r="Y1567" i="24"/>
  <c r="Z1567" i="24"/>
  <c r="AA1567" i="24"/>
  <c r="AB1567" i="24"/>
  <c r="Y1568" i="24"/>
  <c r="Z1568" i="24"/>
  <c r="AA1568" i="24"/>
  <c r="AB1568" i="24"/>
  <c r="Y1569" i="24"/>
  <c r="Z1569" i="24"/>
  <c r="AA1569" i="24"/>
  <c r="AB1569" i="24"/>
  <c r="Y1570" i="24"/>
  <c r="Z1570" i="24"/>
  <c r="AA1570" i="24"/>
  <c r="AB1570" i="24"/>
  <c r="Y1571" i="24"/>
  <c r="Z1571" i="24"/>
  <c r="AA1571" i="24"/>
  <c r="AB1571" i="24"/>
  <c r="Y1572" i="24"/>
  <c r="Z1572" i="24"/>
  <c r="AA1572" i="24"/>
  <c r="AB1572" i="24"/>
  <c r="Y1573" i="24"/>
  <c r="Z1573" i="24"/>
  <c r="AA1573" i="24"/>
  <c r="AB1573" i="24"/>
  <c r="Y1574" i="24"/>
  <c r="Z1574" i="24"/>
  <c r="AA1574" i="24"/>
  <c r="AB1574" i="24"/>
  <c r="Y1575" i="24"/>
  <c r="Z1575" i="24"/>
  <c r="AA1575" i="24"/>
  <c r="AB1575" i="24"/>
  <c r="Y1576" i="24"/>
  <c r="Z1576" i="24"/>
  <c r="AA1576" i="24"/>
  <c r="AB1576" i="24"/>
  <c r="Y1577" i="24"/>
  <c r="Z1577" i="24"/>
  <c r="AA1577" i="24"/>
  <c r="AB1577" i="24"/>
  <c r="Y1578" i="24"/>
  <c r="Z1578" i="24"/>
  <c r="AA1578" i="24"/>
  <c r="AB1578" i="24"/>
  <c r="Y1579" i="24"/>
  <c r="Z1579" i="24"/>
  <c r="AA1579" i="24"/>
  <c r="AB1579" i="24"/>
  <c r="Y1580" i="24"/>
  <c r="Z1580" i="24"/>
  <c r="AA1580" i="24"/>
  <c r="AB1580" i="24"/>
  <c r="Y1581" i="24"/>
  <c r="Z1581" i="24"/>
  <c r="AA1581" i="24"/>
  <c r="AB1581" i="24"/>
  <c r="Y1582" i="24"/>
  <c r="Z1582" i="24"/>
  <c r="AA1582" i="24"/>
  <c r="AB1582" i="24"/>
  <c r="Y1583" i="24"/>
  <c r="Z1583" i="24"/>
  <c r="AA1583" i="24"/>
  <c r="AB1583" i="24"/>
  <c r="Y1584" i="24"/>
  <c r="Z1584" i="24"/>
  <c r="AA1584" i="24"/>
  <c r="AB1584" i="24"/>
  <c r="Y1585" i="24"/>
  <c r="Z1585" i="24"/>
  <c r="AA1585" i="24"/>
  <c r="AB1585" i="24"/>
  <c r="Y1586" i="24"/>
  <c r="Z1586" i="24"/>
  <c r="AA1586" i="24"/>
  <c r="AB1586" i="24"/>
  <c r="Y1587" i="24"/>
  <c r="Z1587" i="24"/>
  <c r="AA1587" i="24"/>
  <c r="AB1587" i="24"/>
  <c r="Y1588" i="24"/>
  <c r="Z1588" i="24"/>
  <c r="AA1588" i="24"/>
  <c r="AB1588" i="24"/>
  <c r="Y1589" i="24"/>
  <c r="Z1589" i="24"/>
  <c r="AA1589" i="24"/>
  <c r="AB1589" i="24"/>
  <c r="Y1590" i="24"/>
  <c r="Z1590" i="24"/>
  <c r="AA1590" i="24"/>
  <c r="AB1590" i="24"/>
  <c r="Y1591" i="24"/>
  <c r="Z1591" i="24"/>
  <c r="AA1591" i="24"/>
  <c r="AB1591" i="24"/>
  <c r="Y1592" i="24"/>
  <c r="Z1592" i="24"/>
  <c r="AA1592" i="24"/>
  <c r="AB1592" i="24"/>
  <c r="Y1593" i="24"/>
  <c r="Z1593" i="24"/>
  <c r="AA1593" i="24"/>
  <c r="AB1593" i="24"/>
  <c r="Y1594" i="24"/>
  <c r="Z1594" i="24"/>
  <c r="AA1594" i="24"/>
  <c r="AB1594" i="24"/>
  <c r="Y1595" i="24"/>
  <c r="Z1595" i="24"/>
  <c r="AA1595" i="24"/>
  <c r="AB1595" i="24"/>
  <c r="Y1596" i="24"/>
  <c r="Z1596" i="24"/>
  <c r="AA1596" i="24"/>
  <c r="AB1596" i="24"/>
  <c r="Y1597" i="24"/>
  <c r="Z1597" i="24"/>
  <c r="AA1597" i="24"/>
  <c r="AB1597" i="24"/>
  <c r="Y1598" i="24"/>
  <c r="Z1598" i="24"/>
  <c r="AA1598" i="24"/>
  <c r="AB1598" i="24"/>
  <c r="Y1599" i="24"/>
  <c r="Z1599" i="24"/>
  <c r="AA1599" i="24"/>
  <c r="AB1599" i="24"/>
  <c r="Y1600" i="24"/>
  <c r="Z1600" i="24"/>
  <c r="AA1600" i="24"/>
  <c r="AB1600" i="24"/>
  <c r="Y1601" i="24"/>
  <c r="Z1601" i="24"/>
  <c r="AA1601" i="24"/>
  <c r="AB1601" i="24"/>
  <c r="Y1602" i="24"/>
  <c r="Z1602" i="24"/>
  <c r="AA1602" i="24"/>
  <c r="AB1602" i="24"/>
  <c r="Y1603" i="24"/>
  <c r="Z1603" i="24"/>
  <c r="AA1603" i="24"/>
  <c r="AB1603" i="24"/>
  <c r="Y1604" i="24"/>
  <c r="Z1604" i="24"/>
  <c r="AA1604" i="24"/>
  <c r="AB1604" i="24"/>
  <c r="Y1605" i="24"/>
  <c r="Z1605" i="24"/>
  <c r="AA1605" i="24"/>
  <c r="AB1605" i="24"/>
  <c r="Y1606" i="24"/>
  <c r="Z1606" i="24"/>
  <c r="AA1606" i="24"/>
  <c r="AB1606" i="24"/>
  <c r="Y1607" i="24"/>
  <c r="Z1607" i="24"/>
  <c r="AA1607" i="24"/>
  <c r="AB1607" i="24"/>
  <c r="Y1608" i="24"/>
  <c r="Z1608" i="24"/>
  <c r="AA1608" i="24"/>
  <c r="AB1608" i="24"/>
  <c r="Y1609" i="24"/>
  <c r="Z1609" i="24"/>
  <c r="AA1609" i="24"/>
  <c r="AB1609" i="24"/>
  <c r="Y1610" i="24"/>
  <c r="Z1610" i="24"/>
  <c r="AA1610" i="24"/>
  <c r="AB1610" i="24"/>
  <c r="Y1611" i="24"/>
  <c r="Z1611" i="24"/>
  <c r="AA1611" i="24"/>
  <c r="AB1611" i="24"/>
  <c r="Y1612" i="24"/>
  <c r="Z1612" i="24"/>
  <c r="AA1612" i="24"/>
  <c r="AB1612" i="24"/>
  <c r="Y1613" i="24"/>
  <c r="Z1613" i="24"/>
  <c r="AA1613" i="24"/>
  <c r="AB1613" i="24"/>
  <c r="Y1614" i="24"/>
  <c r="Z1614" i="24"/>
  <c r="AA1614" i="24"/>
  <c r="AB1614" i="24"/>
  <c r="Y1615" i="24"/>
  <c r="Z1615" i="24"/>
  <c r="AA1615" i="24"/>
  <c r="AB1615" i="24"/>
  <c r="Y1616" i="24"/>
  <c r="Z1616" i="24"/>
  <c r="AA1616" i="24"/>
  <c r="AB1616" i="24"/>
  <c r="Y1617" i="24"/>
  <c r="Z1617" i="24"/>
  <c r="AA1617" i="24"/>
  <c r="AB1617" i="24"/>
  <c r="Y1618" i="24"/>
  <c r="Z1618" i="24"/>
  <c r="AA1618" i="24"/>
  <c r="AB1618" i="24"/>
  <c r="Y1619" i="24"/>
  <c r="Z1619" i="24"/>
  <c r="AA1619" i="24"/>
  <c r="AB1619" i="24"/>
  <c r="Y1620" i="24"/>
  <c r="Z1620" i="24"/>
  <c r="AA1620" i="24"/>
  <c r="AB1620" i="24"/>
  <c r="Y1621" i="24"/>
  <c r="Z1621" i="24"/>
  <c r="AA1621" i="24"/>
  <c r="AB1621" i="24"/>
  <c r="Y1622" i="24"/>
  <c r="Z1622" i="24"/>
  <c r="AA1622" i="24"/>
  <c r="AB1622" i="24"/>
  <c r="Y1623" i="24"/>
  <c r="Z1623" i="24"/>
  <c r="AA1623" i="24"/>
  <c r="AB1623" i="24"/>
  <c r="Y1624" i="24"/>
  <c r="Z1624" i="24"/>
  <c r="AA1624" i="24"/>
  <c r="AB1624" i="24"/>
  <c r="Y1625" i="24"/>
  <c r="Z1625" i="24"/>
  <c r="AA1625" i="24"/>
  <c r="AB1625" i="24"/>
  <c r="Y1626" i="24"/>
  <c r="Z1626" i="24"/>
  <c r="AA1626" i="24"/>
  <c r="AB1626" i="24"/>
  <c r="Y1627" i="24"/>
  <c r="Z1627" i="24"/>
  <c r="AA1627" i="24"/>
  <c r="AB1627" i="24"/>
  <c r="Y1628" i="24"/>
  <c r="Z1628" i="24"/>
  <c r="AA1628" i="24"/>
  <c r="AB1628" i="24"/>
  <c r="Y1629" i="24"/>
  <c r="Z1629" i="24"/>
  <c r="AA1629" i="24"/>
  <c r="AB1629" i="24"/>
  <c r="Y1630" i="24"/>
  <c r="Z1630" i="24"/>
  <c r="AA1630" i="24"/>
  <c r="AB1630" i="24"/>
  <c r="Y1631" i="24"/>
  <c r="Z1631" i="24"/>
  <c r="AA1631" i="24"/>
  <c r="AB1631" i="24"/>
  <c r="Y1632" i="24"/>
  <c r="Z1632" i="24"/>
  <c r="AA1632" i="24"/>
  <c r="AB1632" i="24"/>
  <c r="Y1633" i="24"/>
  <c r="Z1633" i="24"/>
  <c r="AA1633" i="24"/>
  <c r="AB1633" i="24"/>
  <c r="Y1634" i="24"/>
  <c r="Z1634" i="24"/>
  <c r="AA1634" i="24"/>
  <c r="AB1634" i="24"/>
  <c r="Y1635" i="24"/>
  <c r="Z1635" i="24"/>
  <c r="AA1635" i="24"/>
  <c r="AB1635" i="24"/>
  <c r="Y1636" i="24"/>
  <c r="Z1636" i="24"/>
  <c r="AA1636" i="24"/>
  <c r="AB1636" i="24"/>
  <c r="Y1637" i="24"/>
  <c r="Z1637" i="24"/>
  <c r="AA1637" i="24"/>
  <c r="AB1637" i="24"/>
  <c r="Y1638" i="24"/>
  <c r="Z1638" i="24"/>
  <c r="AA1638" i="24"/>
  <c r="AB1638" i="24"/>
  <c r="Y1639" i="24"/>
  <c r="Z1639" i="24"/>
  <c r="AA1639" i="24"/>
  <c r="AB1639" i="24"/>
  <c r="Y1640" i="24"/>
  <c r="Z1640" i="24"/>
  <c r="AA1640" i="24"/>
  <c r="AB1640" i="24"/>
  <c r="Y1641" i="24"/>
  <c r="Z1641" i="24"/>
  <c r="AA1641" i="24"/>
  <c r="AB1641" i="24"/>
  <c r="Y1642" i="24"/>
  <c r="Z1642" i="24"/>
  <c r="AA1642" i="24"/>
  <c r="AB1642" i="24"/>
  <c r="Y1643" i="24"/>
  <c r="Z1643" i="24"/>
  <c r="AA1643" i="24"/>
  <c r="AB1643" i="24"/>
  <c r="Y1644" i="24"/>
  <c r="Z1644" i="24"/>
  <c r="AA1644" i="24"/>
  <c r="AB1644" i="24"/>
  <c r="Y1645" i="24"/>
  <c r="Z1645" i="24"/>
  <c r="AA1645" i="24"/>
  <c r="AB1645" i="24"/>
  <c r="Y1646" i="24"/>
  <c r="Z1646" i="24"/>
  <c r="AA1646" i="24"/>
  <c r="AB1646" i="24"/>
  <c r="Y1647" i="24"/>
  <c r="Z1647" i="24"/>
  <c r="AA1647" i="24"/>
  <c r="AB1647" i="24"/>
  <c r="Y1648" i="24"/>
  <c r="Z1648" i="24"/>
  <c r="AA1648" i="24"/>
  <c r="AB1648" i="24"/>
  <c r="Y1649" i="24"/>
  <c r="Z1649" i="24"/>
  <c r="AA1649" i="24"/>
  <c r="AB1649" i="24"/>
  <c r="Y1650" i="24"/>
  <c r="Z1650" i="24"/>
  <c r="AA1650" i="24"/>
  <c r="AB1650" i="24"/>
  <c r="Y1651" i="24"/>
  <c r="Z1651" i="24"/>
  <c r="AA1651" i="24"/>
  <c r="AB1651" i="24"/>
  <c r="Y1652" i="24"/>
  <c r="Z1652" i="24"/>
  <c r="AA1652" i="24"/>
  <c r="AB1652" i="24"/>
  <c r="Y1653" i="24"/>
  <c r="Z1653" i="24"/>
  <c r="AA1653" i="24"/>
  <c r="AB1653" i="24"/>
  <c r="Y1654" i="24"/>
  <c r="Z1654" i="24"/>
  <c r="AA1654" i="24"/>
  <c r="AB1654" i="24"/>
  <c r="Y1655" i="24"/>
  <c r="Z1655" i="24"/>
  <c r="AA1655" i="24"/>
  <c r="AB1655" i="24"/>
  <c r="Y1656" i="24"/>
  <c r="Z1656" i="24"/>
  <c r="AA1656" i="24"/>
  <c r="AB1656" i="24"/>
  <c r="Y1657" i="24"/>
  <c r="Z1657" i="24"/>
  <c r="AA1657" i="24"/>
  <c r="AB1657" i="24"/>
  <c r="Y1658" i="24"/>
  <c r="Z1658" i="24"/>
  <c r="AA1658" i="24"/>
  <c r="AB1658" i="24"/>
  <c r="Y1659" i="24"/>
  <c r="Z1659" i="24"/>
  <c r="AA1659" i="24"/>
  <c r="AB1659" i="24"/>
  <c r="Y1660" i="24"/>
  <c r="Z1660" i="24"/>
  <c r="AA1660" i="24"/>
  <c r="AB1660" i="24"/>
  <c r="Y1661" i="24"/>
  <c r="Z1661" i="24"/>
  <c r="AA1661" i="24"/>
  <c r="AB1661" i="24"/>
  <c r="Y1662" i="24"/>
  <c r="Z1662" i="24"/>
  <c r="AA1662" i="24"/>
  <c r="AB1662" i="24"/>
  <c r="Y1663" i="24"/>
  <c r="Z1663" i="24"/>
  <c r="AA1663" i="24"/>
  <c r="AB1663" i="24"/>
  <c r="Y1664" i="24"/>
  <c r="Z1664" i="24"/>
  <c r="AA1664" i="24"/>
  <c r="AB1664" i="24"/>
  <c r="Y1665" i="24"/>
  <c r="Z1665" i="24"/>
  <c r="AA1665" i="24"/>
  <c r="AB1665" i="24"/>
  <c r="Y1666" i="24"/>
  <c r="Z1666" i="24"/>
  <c r="AA1666" i="24"/>
  <c r="AB1666" i="24"/>
  <c r="Y1667" i="24"/>
  <c r="Z1667" i="24"/>
  <c r="AA1667" i="24"/>
  <c r="AB1667" i="24"/>
  <c r="Y1668" i="24"/>
  <c r="Z1668" i="24"/>
  <c r="AA1668" i="24"/>
  <c r="AB1668" i="24"/>
  <c r="Y1669" i="24"/>
  <c r="Z1669" i="24"/>
  <c r="AA1669" i="24"/>
  <c r="AB1669" i="24"/>
  <c r="Y1670" i="24"/>
  <c r="Z1670" i="24"/>
  <c r="AA1670" i="24"/>
  <c r="AB1670" i="24"/>
  <c r="Y1671" i="24"/>
  <c r="Z1671" i="24"/>
  <c r="AA1671" i="24"/>
  <c r="AB1671" i="24"/>
  <c r="Y1672" i="24"/>
  <c r="Z1672" i="24"/>
  <c r="AA1672" i="24"/>
  <c r="AB1672" i="24"/>
  <c r="Y1673" i="24"/>
  <c r="Z1673" i="24"/>
  <c r="AA1673" i="24"/>
  <c r="AB1673" i="24"/>
  <c r="Y1674" i="24"/>
  <c r="Z1674" i="24"/>
  <c r="AA1674" i="24"/>
  <c r="AB1674" i="24"/>
  <c r="Y1675" i="24"/>
  <c r="Z1675" i="24"/>
  <c r="AA1675" i="24"/>
  <c r="AB1675" i="24"/>
  <c r="Y1676" i="24"/>
  <c r="Z1676" i="24"/>
  <c r="AA1676" i="24"/>
  <c r="AB1676" i="24"/>
  <c r="Y1677" i="24"/>
  <c r="Z1677" i="24"/>
  <c r="AA1677" i="24"/>
  <c r="AB1677" i="24"/>
  <c r="Y1678" i="24"/>
  <c r="Z1678" i="24"/>
  <c r="AA1678" i="24"/>
  <c r="AB1678" i="24"/>
  <c r="Y1679" i="24"/>
  <c r="Z1679" i="24"/>
  <c r="AA1679" i="24"/>
  <c r="AB1679" i="24"/>
  <c r="Y1680" i="24"/>
  <c r="Z1680" i="24"/>
  <c r="AA1680" i="24"/>
  <c r="AB1680" i="24"/>
  <c r="Y1681" i="24"/>
  <c r="Z1681" i="24"/>
  <c r="AA1681" i="24"/>
  <c r="AB1681" i="24"/>
  <c r="Y1682" i="24"/>
  <c r="Z1682" i="24"/>
  <c r="AA1682" i="24"/>
  <c r="AB1682" i="24"/>
  <c r="Y1683" i="24"/>
  <c r="Z1683" i="24"/>
  <c r="AA1683" i="24"/>
  <c r="AB1683" i="24"/>
  <c r="Y1684" i="24"/>
  <c r="Z1684" i="24"/>
  <c r="AA1684" i="24"/>
  <c r="AB1684" i="24"/>
  <c r="Y1685" i="24"/>
  <c r="Z1685" i="24"/>
  <c r="AA1685" i="24"/>
  <c r="AB1685" i="24"/>
  <c r="Y1686" i="24"/>
  <c r="Z1686" i="24"/>
  <c r="AA1686" i="24"/>
  <c r="AB1686" i="24"/>
  <c r="Y1687" i="24"/>
  <c r="Z1687" i="24"/>
  <c r="AA1687" i="24"/>
  <c r="AB1687" i="24"/>
  <c r="Y1688" i="24"/>
  <c r="Z1688" i="24"/>
  <c r="AA1688" i="24"/>
  <c r="AB1688" i="24"/>
  <c r="Y1689" i="24"/>
  <c r="Z1689" i="24"/>
  <c r="AA1689" i="24"/>
  <c r="AB1689" i="24"/>
  <c r="Y1690" i="24"/>
  <c r="Z1690" i="24"/>
  <c r="AA1690" i="24"/>
  <c r="AB1690" i="24"/>
  <c r="Y1691" i="24"/>
  <c r="Z1691" i="24"/>
  <c r="AA1691" i="24"/>
  <c r="AB1691" i="24"/>
  <c r="Y1692" i="24"/>
  <c r="Z1692" i="24"/>
  <c r="AA1692" i="24"/>
  <c r="AB1692" i="24"/>
  <c r="Y1693" i="24"/>
  <c r="Z1693" i="24"/>
  <c r="AA1693" i="24"/>
  <c r="AB1693" i="24"/>
  <c r="Y1694" i="24"/>
  <c r="Z1694" i="24"/>
  <c r="AA1694" i="24"/>
  <c r="AB1694" i="24"/>
  <c r="Y1695" i="24"/>
  <c r="Z1695" i="24"/>
  <c r="AA1695" i="24"/>
  <c r="AB1695" i="24"/>
  <c r="Y1696" i="24"/>
  <c r="Z1696" i="24"/>
  <c r="AA1696" i="24"/>
  <c r="AB1696" i="24"/>
  <c r="Y1697" i="24"/>
  <c r="Z1697" i="24"/>
  <c r="AA1697" i="24"/>
  <c r="AB1697" i="24"/>
  <c r="Y1698" i="24"/>
  <c r="Z1698" i="24"/>
  <c r="AA1698" i="24"/>
  <c r="AB1698" i="24"/>
  <c r="Y1699" i="24"/>
  <c r="Z1699" i="24"/>
  <c r="AA1699" i="24"/>
  <c r="AB1699" i="24"/>
  <c r="Y1700" i="24"/>
  <c r="Z1700" i="24"/>
  <c r="AA1700" i="24"/>
  <c r="AB1700" i="24"/>
  <c r="Y1701" i="24"/>
  <c r="Z1701" i="24"/>
  <c r="AA1701" i="24"/>
  <c r="AB1701" i="24"/>
  <c r="Y1702" i="24"/>
  <c r="Z1702" i="24"/>
  <c r="AA1702" i="24"/>
  <c r="AB1702" i="24"/>
  <c r="Y1703" i="24"/>
  <c r="Z1703" i="24"/>
  <c r="AA1703" i="24"/>
  <c r="AB1703" i="24"/>
  <c r="Y1704" i="24"/>
  <c r="Z1704" i="24"/>
  <c r="AA1704" i="24"/>
  <c r="AB1704" i="24"/>
  <c r="Y1705" i="24"/>
  <c r="Z1705" i="24"/>
  <c r="AA1705" i="24"/>
  <c r="AB1705" i="24"/>
  <c r="Y1706" i="24"/>
  <c r="Z1706" i="24"/>
  <c r="AA1706" i="24"/>
  <c r="AB1706" i="24"/>
  <c r="Y1707" i="24"/>
  <c r="Z1707" i="24"/>
  <c r="AA1707" i="24"/>
  <c r="AB1707" i="24"/>
  <c r="Y1708" i="24"/>
  <c r="Z1708" i="24"/>
  <c r="AA1708" i="24"/>
  <c r="AB1708" i="24"/>
  <c r="Y1709" i="24"/>
  <c r="Z1709" i="24"/>
  <c r="AA1709" i="24"/>
  <c r="AB1709" i="24"/>
  <c r="Y1710" i="24"/>
  <c r="Z1710" i="24"/>
  <c r="AA1710" i="24"/>
  <c r="AB1710" i="24"/>
  <c r="Y1711" i="24"/>
  <c r="Z1711" i="24"/>
  <c r="AA1711" i="24"/>
  <c r="AB1711" i="24"/>
  <c r="Y1712" i="24"/>
  <c r="Z1712" i="24"/>
  <c r="AA1712" i="24"/>
  <c r="AB1712" i="24"/>
  <c r="Y1713" i="24"/>
  <c r="Z1713" i="24"/>
  <c r="AA1713" i="24"/>
  <c r="AB1713" i="24"/>
  <c r="Y1714" i="24"/>
  <c r="Z1714" i="24"/>
  <c r="AA1714" i="24"/>
  <c r="AB1714" i="24"/>
  <c r="Y1715" i="24"/>
  <c r="Z1715" i="24"/>
  <c r="AA1715" i="24"/>
  <c r="AB1715" i="24"/>
  <c r="Y1716" i="24"/>
  <c r="Z1716" i="24"/>
  <c r="AA1716" i="24"/>
  <c r="AB1716" i="24"/>
  <c r="Y1717" i="24"/>
  <c r="Z1717" i="24"/>
  <c r="AA1717" i="24"/>
  <c r="AB1717" i="24"/>
  <c r="Y1718" i="24"/>
  <c r="Z1718" i="24"/>
  <c r="AA1718" i="24"/>
  <c r="AB1718" i="24"/>
  <c r="Y1719" i="24"/>
  <c r="Z1719" i="24"/>
  <c r="AA1719" i="24"/>
  <c r="AB1719" i="24"/>
  <c r="Y1720" i="24"/>
  <c r="Z1720" i="24"/>
  <c r="AA1720" i="24"/>
  <c r="AB1720" i="24"/>
  <c r="Y1721" i="24"/>
  <c r="Z1721" i="24"/>
  <c r="AA1721" i="24"/>
  <c r="AB1721" i="24"/>
  <c r="Y1722" i="24"/>
  <c r="Z1722" i="24"/>
  <c r="AA1722" i="24"/>
  <c r="AB1722" i="24"/>
  <c r="Y1723" i="24"/>
  <c r="Z1723" i="24"/>
  <c r="AA1723" i="24"/>
  <c r="AB1723" i="24"/>
  <c r="Y1724" i="24"/>
  <c r="Z1724" i="24"/>
  <c r="AA1724" i="24"/>
  <c r="AB1724" i="24"/>
  <c r="Y1725" i="24"/>
  <c r="Z1725" i="24"/>
  <c r="AA1725" i="24"/>
  <c r="AB1725" i="24"/>
  <c r="Y1726" i="24"/>
  <c r="Z1726" i="24"/>
  <c r="AA1726" i="24"/>
  <c r="AB1726" i="24"/>
  <c r="Y1727" i="24"/>
  <c r="Z1727" i="24"/>
  <c r="AA1727" i="24"/>
  <c r="AB1727" i="24"/>
  <c r="Y1728" i="24"/>
  <c r="Z1728" i="24"/>
  <c r="AA1728" i="24"/>
  <c r="AB1728" i="24"/>
  <c r="Y1729" i="24"/>
  <c r="Z1729" i="24"/>
  <c r="AA1729" i="24"/>
  <c r="AB1729" i="24"/>
  <c r="Y1730" i="24"/>
  <c r="Z1730" i="24"/>
  <c r="AA1730" i="24"/>
  <c r="AB1730" i="24"/>
  <c r="Y1731" i="24"/>
  <c r="Z1731" i="24"/>
  <c r="AA1731" i="24"/>
  <c r="AB1731" i="24"/>
  <c r="Y1732" i="24"/>
  <c r="Z1732" i="24"/>
  <c r="AA1732" i="24"/>
  <c r="AB1732" i="24"/>
  <c r="Y1733" i="24"/>
  <c r="Z1733" i="24"/>
  <c r="AA1733" i="24"/>
  <c r="AB1733" i="24"/>
  <c r="Y1734" i="24"/>
  <c r="Z1734" i="24"/>
  <c r="AA1734" i="24"/>
  <c r="AB1734" i="24"/>
  <c r="Y1735" i="24"/>
  <c r="Z1735" i="24"/>
  <c r="AA1735" i="24"/>
  <c r="AB1735" i="24"/>
  <c r="Y1736" i="24"/>
  <c r="Z1736" i="24"/>
  <c r="AA1736" i="24"/>
  <c r="AB1736" i="24"/>
  <c r="Y1737" i="24"/>
  <c r="Z1737" i="24"/>
  <c r="AA1737" i="24"/>
  <c r="AB1737" i="24"/>
  <c r="Y1738" i="24"/>
  <c r="Z1738" i="24"/>
  <c r="AA1738" i="24"/>
  <c r="AB1738" i="24"/>
  <c r="Y1739" i="24"/>
  <c r="Z1739" i="24"/>
  <c r="AA1739" i="24"/>
  <c r="AB1739" i="24"/>
  <c r="Y1740" i="24"/>
  <c r="Z1740" i="24"/>
  <c r="AA1740" i="24"/>
  <c r="AB1740" i="24"/>
  <c r="Y1741" i="24"/>
  <c r="Z1741" i="24"/>
  <c r="AA1741" i="24"/>
  <c r="AB1741" i="24"/>
  <c r="Y1742" i="24"/>
  <c r="Z1742" i="24"/>
  <c r="AA1742" i="24"/>
  <c r="AB1742" i="24"/>
  <c r="Y1743" i="24"/>
  <c r="Z1743" i="24"/>
  <c r="AA1743" i="24"/>
  <c r="AB1743" i="24"/>
  <c r="Y1744" i="24"/>
  <c r="Z1744" i="24"/>
  <c r="AA1744" i="24"/>
  <c r="AB1744" i="24"/>
  <c r="Y1745" i="24"/>
  <c r="Z1745" i="24"/>
  <c r="AA1745" i="24"/>
  <c r="AB1745" i="24"/>
  <c r="Y1746" i="24"/>
  <c r="Z1746" i="24"/>
  <c r="AA1746" i="24"/>
  <c r="AB1746" i="24"/>
  <c r="Y1747" i="24"/>
  <c r="Z1747" i="24"/>
  <c r="AA1747" i="24"/>
  <c r="AB1747" i="24"/>
  <c r="Y1748" i="24"/>
  <c r="Z1748" i="24"/>
  <c r="AA1748" i="24"/>
  <c r="AB1748" i="24"/>
  <c r="Y1749" i="24"/>
  <c r="Z1749" i="24"/>
  <c r="AA1749" i="24"/>
  <c r="AB1749" i="24"/>
  <c r="Y1750" i="24"/>
  <c r="Z1750" i="24"/>
  <c r="AA1750" i="24"/>
  <c r="AB1750" i="24"/>
  <c r="Y1751" i="24"/>
  <c r="Z1751" i="24"/>
  <c r="AA1751" i="24"/>
  <c r="AB1751" i="24"/>
  <c r="Y1752" i="24"/>
  <c r="Z1752" i="24"/>
  <c r="AA1752" i="24"/>
  <c r="AB1752" i="24"/>
  <c r="Y1753" i="24"/>
  <c r="Z1753" i="24"/>
  <c r="AA1753" i="24"/>
  <c r="AB1753" i="24"/>
  <c r="Y1754" i="24"/>
  <c r="Z1754" i="24"/>
  <c r="AA1754" i="24"/>
  <c r="AB1754" i="24"/>
  <c r="Y1755" i="24"/>
  <c r="Z1755" i="24"/>
  <c r="AA1755" i="24"/>
  <c r="AB1755" i="24"/>
  <c r="Y1756" i="24"/>
  <c r="Z1756" i="24"/>
  <c r="AA1756" i="24"/>
  <c r="AB1756" i="24"/>
  <c r="Y1757" i="24"/>
  <c r="Z1757" i="24"/>
  <c r="AA1757" i="24"/>
  <c r="AB1757" i="24"/>
  <c r="Y1758" i="24"/>
  <c r="Z1758" i="24"/>
  <c r="AA1758" i="24"/>
  <c r="AB1758" i="24"/>
  <c r="Y1759" i="24"/>
  <c r="Z1759" i="24"/>
  <c r="AA1759" i="24"/>
  <c r="AB1759" i="24"/>
  <c r="Y1760" i="24"/>
  <c r="Z1760" i="24"/>
  <c r="AA1760" i="24"/>
  <c r="AB1760" i="24"/>
  <c r="Y1761" i="24"/>
  <c r="Z1761" i="24"/>
  <c r="AA1761" i="24"/>
  <c r="AB1761" i="24"/>
  <c r="Y1762" i="24"/>
  <c r="Z1762" i="24"/>
  <c r="AA1762" i="24"/>
  <c r="AB1762" i="24"/>
  <c r="Y1763" i="24"/>
  <c r="Z1763" i="24"/>
  <c r="AA1763" i="24"/>
  <c r="AB1763" i="24"/>
  <c r="Y1764" i="24"/>
  <c r="Z1764" i="24"/>
  <c r="AA1764" i="24"/>
  <c r="AB1764" i="24"/>
  <c r="Y1765" i="24"/>
  <c r="Z1765" i="24"/>
  <c r="AA1765" i="24"/>
  <c r="AB1765" i="24"/>
  <c r="Y1766" i="24"/>
  <c r="Z1766" i="24"/>
  <c r="AA1766" i="24"/>
  <c r="AB1766" i="24"/>
  <c r="Y1767" i="24"/>
  <c r="Z1767" i="24"/>
  <c r="AA1767" i="24"/>
  <c r="AB1767" i="24"/>
  <c r="Y1768" i="24"/>
  <c r="Z1768" i="24"/>
  <c r="AA1768" i="24"/>
  <c r="AB1768" i="24"/>
  <c r="Y1769" i="24"/>
  <c r="Z1769" i="24"/>
  <c r="AA1769" i="24"/>
  <c r="AB1769" i="24"/>
  <c r="Y1770" i="24"/>
  <c r="Z1770" i="24"/>
  <c r="AA1770" i="24"/>
  <c r="AB1770" i="24"/>
  <c r="Y1771" i="24"/>
  <c r="Z1771" i="24"/>
  <c r="AA1771" i="24"/>
  <c r="AB1771" i="24"/>
  <c r="Y1772" i="24"/>
  <c r="Z1772" i="24"/>
  <c r="AA1772" i="24"/>
  <c r="AB1772" i="24"/>
  <c r="Y1773" i="24"/>
  <c r="Z1773" i="24"/>
  <c r="AA1773" i="24"/>
  <c r="AB1773" i="24"/>
  <c r="Y1774" i="24"/>
  <c r="Z1774" i="24"/>
  <c r="AA1774" i="24"/>
  <c r="AB1774" i="24"/>
  <c r="Y1775" i="24"/>
  <c r="Z1775" i="24"/>
  <c r="AA1775" i="24"/>
  <c r="AB1775" i="24"/>
  <c r="Y1776" i="24"/>
  <c r="Z1776" i="24"/>
  <c r="AA1776" i="24"/>
  <c r="AB1776" i="24"/>
  <c r="Y1777" i="24"/>
  <c r="Z1777" i="24"/>
  <c r="AA1777" i="24"/>
  <c r="AB1777" i="24"/>
  <c r="Y1778" i="24"/>
  <c r="Z1778" i="24"/>
  <c r="AA1778" i="24"/>
  <c r="AB1778" i="24"/>
  <c r="Y1779" i="24"/>
  <c r="Z1779" i="24"/>
  <c r="AA1779" i="24"/>
  <c r="AB1779" i="24"/>
  <c r="Y1780" i="24"/>
  <c r="Z1780" i="24"/>
  <c r="AA1780" i="24"/>
  <c r="AB1780" i="24"/>
  <c r="Y1781" i="24"/>
  <c r="Z1781" i="24"/>
  <c r="AA1781" i="24"/>
  <c r="AB1781" i="24"/>
  <c r="Y1782" i="24"/>
  <c r="Z1782" i="24"/>
  <c r="AA1782" i="24"/>
  <c r="AB1782" i="24"/>
  <c r="Y1783" i="24"/>
  <c r="Z1783" i="24"/>
  <c r="AA1783" i="24"/>
  <c r="AB1783" i="24"/>
  <c r="Y1784" i="24"/>
  <c r="Z1784" i="24"/>
  <c r="AA1784" i="24"/>
  <c r="AB1784" i="24"/>
  <c r="Y1785" i="24"/>
  <c r="Z1785" i="24"/>
  <c r="AA1785" i="24"/>
  <c r="AB1785" i="24"/>
  <c r="Y1786" i="24"/>
  <c r="Z1786" i="24"/>
  <c r="AA1786" i="24"/>
  <c r="AB1786" i="24"/>
  <c r="Y1787" i="24"/>
  <c r="Z1787" i="24"/>
  <c r="AA1787" i="24"/>
  <c r="AB1787" i="24"/>
  <c r="Y1788" i="24"/>
  <c r="Z1788" i="24"/>
  <c r="AA1788" i="24"/>
  <c r="AB1788" i="24"/>
  <c r="Y1789" i="24"/>
  <c r="Z1789" i="24"/>
  <c r="AA1789" i="24"/>
  <c r="AB1789" i="24"/>
  <c r="Y1790" i="24"/>
  <c r="Z1790" i="24"/>
  <c r="AA1790" i="24"/>
  <c r="AB1790" i="24"/>
  <c r="Y1791" i="24"/>
  <c r="Z1791" i="24"/>
  <c r="AA1791" i="24"/>
  <c r="AB1791" i="24"/>
  <c r="Y1792" i="24"/>
  <c r="Z1792" i="24"/>
  <c r="AA1792" i="24"/>
  <c r="AB1792" i="24"/>
  <c r="Y1793" i="24"/>
  <c r="Z1793" i="24"/>
  <c r="AA1793" i="24"/>
  <c r="AB1793" i="24"/>
  <c r="Y1794" i="24"/>
  <c r="Z1794" i="24"/>
  <c r="AA1794" i="24"/>
  <c r="AB1794" i="24"/>
  <c r="Y1795" i="24"/>
  <c r="Z1795" i="24"/>
  <c r="AA1795" i="24"/>
  <c r="AB1795" i="24"/>
  <c r="Y1796" i="24"/>
  <c r="Z1796" i="24"/>
  <c r="AA1796" i="24"/>
  <c r="AB1796" i="24"/>
  <c r="Y1797" i="24"/>
  <c r="Z1797" i="24"/>
  <c r="AA1797" i="24"/>
  <c r="AB1797" i="24"/>
  <c r="Y1798" i="24"/>
  <c r="Z1798" i="24"/>
  <c r="AA1798" i="24"/>
  <c r="AB1798" i="24"/>
  <c r="Y1799" i="24"/>
  <c r="Z1799" i="24"/>
  <c r="AA1799" i="24"/>
  <c r="AB1799" i="24"/>
  <c r="Y1800" i="24"/>
  <c r="Z1800" i="24"/>
  <c r="AA1800" i="24"/>
  <c r="AB1800" i="24"/>
  <c r="Y1801" i="24"/>
  <c r="Z1801" i="24"/>
  <c r="AA1801" i="24"/>
  <c r="AB1801" i="24"/>
  <c r="Y1802" i="24"/>
  <c r="Z1802" i="24"/>
  <c r="AA1802" i="24"/>
  <c r="AB1802" i="24"/>
  <c r="Y1803" i="24"/>
  <c r="Z1803" i="24"/>
  <c r="AA1803" i="24"/>
  <c r="AB1803" i="24"/>
  <c r="Y1804" i="24"/>
  <c r="Z1804" i="24"/>
  <c r="AA1804" i="24"/>
  <c r="AB1804" i="24"/>
  <c r="Y1805" i="24"/>
  <c r="Z1805" i="24"/>
  <c r="AA1805" i="24"/>
  <c r="AB1805" i="24"/>
  <c r="Y1806" i="24"/>
  <c r="Z1806" i="24"/>
  <c r="AA1806" i="24"/>
  <c r="AB1806" i="24"/>
  <c r="Y1807" i="24"/>
  <c r="Z1807" i="24"/>
  <c r="AA1807" i="24"/>
  <c r="AB1807" i="24"/>
  <c r="Y1808" i="24"/>
  <c r="Z1808" i="24"/>
  <c r="AA1808" i="24"/>
  <c r="AB1808" i="24"/>
  <c r="Y1809" i="24"/>
  <c r="Z1809" i="24"/>
  <c r="AA1809" i="24"/>
  <c r="AB1809" i="24"/>
  <c r="Y1810" i="24"/>
  <c r="Z1810" i="24"/>
  <c r="AA1810" i="24"/>
  <c r="AB1810" i="24"/>
  <c r="Y1811" i="24"/>
  <c r="Z1811" i="24"/>
  <c r="AA1811" i="24"/>
  <c r="AB1811" i="24"/>
  <c r="Y1812" i="24"/>
  <c r="Z1812" i="24"/>
  <c r="AA1812" i="24"/>
  <c r="AB1812" i="24"/>
  <c r="Y1813" i="24"/>
  <c r="Z1813" i="24"/>
  <c r="AA1813" i="24"/>
  <c r="AB1813" i="24"/>
  <c r="Y1814" i="24"/>
  <c r="Z1814" i="24"/>
  <c r="AA1814" i="24"/>
  <c r="AB1814" i="24"/>
  <c r="Y1815" i="24"/>
  <c r="Z1815" i="24"/>
  <c r="AA1815" i="24"/>
  <c r="AB1815" i="24"/>
  <c r="Y1816" i="24"/>
  <c r="Z1816" i="24"/>
  <c r="AA1816" i="24"/>
  <c r="AB1816" i="24"/>
  <c r="Y1817" i="24"/>
  <c r="Z1817" i="24"/>
  <c r="AA1817" i="24"/>
  <c r="AB1817" i="24"/>
  <c r="Y1818" i="24"/>
  <c r="Z1818" i="24"/>
  <c r="AA1818" i="24"/>
  <c r="AB1818" i="24"/>
  <c r="Y1819" i="24"/>
  <c r="Z1819" i="24"/>
  <c r="AA1819" i="24"/>
  <c r="AB1819" i="24"/>
  <c r="Y1820" i="24"/>
  <c r="Z1820" i="24"/>
  <c r="AA1820" i="24"/>
  <c r="AB1820" i="24"/>
  <c r="Y1821" i="24"/>
  <c r="Z1821" i="24"/>
  <c r="AA1821" i="24"/>
  <c r="AB1821" i="24"/>
  <c r="Y1822" i="24"/>
  <c r="Z1822" i="24"/>
  <c r="AA1822" i="24"/>
  <c r="AB1822" i="24"/>
  <c r="Y1823" i="24"/>
  <c r="Z1823" i="24"/>
  <c r="AA1823" i="24"/>
  <c r="AB1823" i="24"/>
  <c r="Y1824" i="24"/>
  <c r="Z1824" i="24"/>
  <c r="AA1824" i="24"/>
  <c r="AB1824" i="24"/>
  <c r="Y1825" i="24"/>
  <c r="Z1825" i="24"/>
  <c r="AA1825" i="24"/>
  <c r="AB1825" i="24"/>
  <c r="Y1826" i="24"/>
  <c r="Z1826" i="24"/>
  <c r="AA1826" i="24"/>
  <c r="AB1826" i="24"/>
  <c r="Y1827" i="24"/>
  <c r="Z1827" i="24"/>
  <c r="AA1827" i="24"/>
  <c r="AB1827" i="24"/>
  <c r="Y1828" i="24"/>
  <c r="Z1828" i="24"/>
  <c r="AA1828" i="24"/>
  <c r="AB1828" i="24"/>
  <c r="Y1829" i="24"/>
  <c r="Z1829" i="24"/>
  <c r="AA1829" i="24"/>
  <c r="AB1829" i="24"/>
  <c r="Y1830" i="24"/>
  <c r="Z1830" i="24"/>
  <c r="AA1830" i="24"/>
  <c r="AB1830" i="24"/>
  <c r="Y1831" i="24"/>
  <c r="Z1831" i="24"/>
  <c r="AA1831" i="24"/>
  <c r="AB1831" i="24"/>
  <c r="Y1832" i="24"/>
  <c r="Z1832" i="24"/>
  <c r="AA1832" i="24"/>
  <c r="AB1832" i="24"/>
  <c r="Y1833" i="24"/>
  <c r="Z1833" i="24"/>
  <c r="AA1833" i="24"/>
  <c r="AB1833" i="24"/>
  <c r="Y1834" i="24"/>
  <c r="Z1834" i="24"/>
  <c r="AA1834" i="24"/>
  <c r="AB1834" i="24"/>
  <c r="Y1835" i="24"/>
  <c r="Z1835" i="24"/>
  <c r="AA1835" i="24"/>
  <c r="AB1835" i="24"/>
  <c r="Y1836" i="24"/>
  <c r="Z1836" i="24"/>
  <c r="AA1836" i="24"/>
  <c r="AB1836" i="24"/>
  <c r="Y1837" i="24"/>
  <c r="Z1837" i="24"/>
  <c r="AA1837" i="24"/>
  <c r="AB1837" i="24"/>
  <c r="Y1838" i="24"/>
  <c r="Z1838" i="24"/>
  <c r="AA1838" i="24"/>
  <c r="AB1838" i="24"/>
  <c r="Y1839" i="24"/>
  <c r="Z1839" i="24"/>
  <c r="AA1839" i="24"/>
  <c r="AB1839" i="24"/>
  <c r="Y1840" i="24"/>
  <c r="Z1840" i="24"/>
  <c r="AA1840" i="24"/>
  <c r="AB1840" i="24"/>
  <c r="Y1841" i="24"/>
  <c r="Z1841" i="24"/>
  <c r="AA1841" i="24"/>
  <c r="AB1841" i="24"/>
  <c r="Y1842" i="24"/>
  <c r="Z1842" i="24"/>
  <c r="AA1842" i="24"/>
  <c r="AB1842" i="24"/>
  <c r="Y1843" i="24"/>
  <c r="Z1843" i="24"/>
  <c r="AA1843" i="24"/>
  <c r="AB1843" i="24"/>
  <c r="Y1844" i="24"/>
  <c r="Z1844" i="24"/>
  <c r="AA1844" i="24"/>
  <c r="AB1844" i="24"/>
  <c r="Y1845" i="24"/>
  <c r="Z1845" i="24"/>
  <c r="AA1845" i="24"/>
  <c r="AB1845" i="24"/>
  <c r="Y1846" i="24"/>
  <c r="Z1846" i="24"/>
  <c r="AA1846" i="24"/>
  <c r="AB1846" i="24"/>
  <c r="Y1847" i="24"/>
  <c r="Z1847" i="24"/>
  <c r="AA1847" i="24"/>
  <c r="AB1847" i="24"/>
  <c r="Y1848" i="24"/>
  <c r="Z1848" i="24"/>
  <c r="AA1848" i="24"/>
  <c r="AB1848" i="24"/>
  <c r="Y1849" i="24"/>
  <c r="Z1849" i="24"/>
  <c r="AA1849" i="24"/>
  <c r="AB1849" i="24"/>
  <c r="Y1850" i="24"/>
  <c r="Z1850" i="24"/>
  <c r="AA1850" i="24"/>
  <c r="AB1850" i="24"/>
  <c r="Y1851" i="24"/>
  <c r="Z1851" i="24"/>
  <c r="AA1851" i="24"/>
  <c r="AB1851" i="24"/>
  <c r="Y1852" i="24"/>
  <c r="Z1852" i="24"/>
  <c r="AA1852" i="24"/>
  <c r="AB1852" i="24"/>
  <c r="Y1853" i="24"/>
  <c r="Z1853" i="24"/>
  <c r="AA1853" i="24"/>
  <c r="AB1853" i="24"/>
  <c r="Y1854" i="24"/>
  <c r="Z1854" i="24"/>
  <c r="AA1854" i="24"/>
  <c r="AB1854" i="24"/>
  <c r="Y1855" i="24"/>
  <c r="Z1855" i="24"/>
  <c r="AA1855" i="24"/>
  <c r="AB1855" i="24"/>
  <c r="Y1856" i="24"/>
  <c r="Z1856" i="24"/>
  <c r="AA1856" i="24"/>
  <c r="AB1856" i="24"/>
  <c r="Y1857" i="24"/>
  <c r="Z1857" i="24"/>
  <c r="AA1857" i="24"/>
  <c r="AB1857" i="24"/>
  <c r="Y1858" i="24"/>
  <c r="Z1858" i="24"/>
  <c r="AA1858" i="24"/>
  <c r="AB1858" i="24"/>
  <c r="Y1859" i="24"/>
  <c r="Z1859" i="24"/>
  <c r="AA1859" i="24"/>
  <c r="AB1859" i="24"/>
  <c r="Y1860" i="24"/>
  <c r="Z1860" i="24"/>
  <c r="AA1860" i="24"/>
  <c r="AB1860" i="24"/>
  <c r="Y1861" i="24"/>
  <c r="Z1861" i="24"/>
  <c r="AA1861" i="24"/>
  <c r="AB1861" i="24"/>
  <c r="Y1862" i="24"/>
  <c r="Z1862" i="24"/>
  <c r="AA1862" i="24"/>
  <c r="AB1862" i="24"/>
  <c r="Y1863" i="24"/>
  <c r="Z1863" i="24"/>
  <c r="AA1863" i="24"/>
  <c r="AB1863" i="24"/>
  <c r="Y1864" i="24"/>
  <c r="Z1864" i="24"/>
  <c r="AA1864" i="24"/>
  <c r="AB1864" i="24"/>
  <c r="Y1865" i="24"/>
  <c r="Z1865" i="24"/>
  <c r="AA1865" i="24"/>
  <c r="AB1865" i="24"/>
  <c r="Y1866" i="24"/>
  <c r="Z1866" i="24"/>
  <c r="AA1866" i="24"/>
  <c r="AB1866" i="24"/>
  <c r="Y1867" i="24"/>
  <c r="Z1867" i="24"/>
  <c r="AA1867" i="24"/>
  <c r="AB1867" i="24"/>
  <c r="Y1868" i="24"/>
  <c r="Z1868" i="24"/>
  <c r="AA1868" i="24"/>
  <c r="AB1868" i="24"/>
  <c r="Y1869" i="24"/>
  <c r="Z1869" i="24"/>
  <c r="AA1869" i="24"/>
  <c r="AB1869" i="24"/>
  <c r="Y1870" i="24"/>
  <c r="Z1870" i="24"/>
  <c r="AA1870" i="24"/>
  <c r="AB1870" i="24"/>
  <c r="Y1871" i="24"/>
  <c r="Z1871" i="24"/>
  <c r="AA1871" i="24"/>
  <c r="AB1871" i="24"/>
  <c r="Y1872" i="24"/>
  <c r="Z1872" i="24"/>
  <c r="AA1872" i="24"/>
  <c r="AB1872" i="24"/>
  <c r="Y1873" i="24"/>
  <c r="Z1873" i="24"/>
  <c r="AA1873" i="24"/>
  <c r="AB1873" i="24"/>
  <c r="Y1874" i="24"/>
  <c r="Z1874" i="24"/>
  <c r="AA1874" i="24"/>
  <c r="AB1874" i="24"/>
  <c r="Y1875" i="24"/>
  <c r="Z1875" i="24"/>
  <c r="AA1875" i="24"/>
  <c r="AB1875" i="24"/>
  <c r="Y1876" i="24"/>
  <c r="Z1876" i="24"/>
  <c r="AA1876" i="24"/>
  <c r="AB1876" i="24"/>
  <c r="Y1877" i="24"/>
  <c r="Z1877" i="24"/>
  <c r="AA1877" i="24"/>
  <c r="AB1877" i="24"/>
  <c r="Y1878" i="24"/>
  <c r="Z1878" i="24"/>
  <c r="AA1878" i="24"/>
  <c r="AB1878" i="24"/>
  <c r="Y1879" i="24"/>
  <c r="Z1879" i="24"/>
  <c r="AA1879" i="24"/>
  <c r="AB1879" i="24"/>
  <c r="Y1880" i="24"/>
  <c r="Z1880" i="24"/>
  <c r="AA1880" i="24"/>
  <c r="AB1880" i="24"/>
  <c r="Y1881" i="24"/>
  <c r="Z1881" i="24"/>
  <c r="AA1881" i="24"/>
  <c r="AB1881" i="24"/>
  <c r="Y1882" i="24"/>
  <c r="Z1882" i="24"/>
  <c r="AA1882" i="24"/>
  <c r="AB1882" i="24"/>
  <c r="Y1883" i="24"/>
  <c r="Z1883" i="24"/>
  <c r="AA1883" i="24"/>
  <c r="AB1883" i="24"/>
  <c r="Y1884" i="24"/>
  <c r="Z1884" i="24"/>
  <c r="AA1884" i="24"/>
  <c r="AB1884" i="24"/>
  <c r="Y1885" i="24"/>
  <c r="Z1885" i="24"/>
  <c r="AA1885" i="24"/>
  <c r="AB1885" i="24"/>
  <c r="Y1886" i="24"/>
  <c r="Z1886" i="24"/>
  <c r="AA1886" i="24"/>
  <c r="AB1886" i="24"/>
  <c r="Y1887" i="24"/>
  <c r="Z1887" i="24"/>
  <c r="AA1887" i="24"/>
  <c r="AB1887" i="24"/>
  <c r="Y1888" i="24"/>
  <c r="Z1888" i="24"/>
  <c r="AA1888" i="24"/>
  <c r="AB1888" i="24"/>
  <c r="Y1889" i="24"/>
  <c r="Z1889" i="24"/>
  <c r="AA1889" i="24"/>
  <c r="AB1889" i="24"/>
  <c r="Y1890" i="24"/>
  <c r="Z1890" i="24"/>
  <c r="AA1890" i="24"/>
  <c r="AB1890" i="24"/>
  <c r="Y1891" i="24"/>
  <c r="Z1891" i="24"/>
  <c r="AA1891" i="24"/>
  <c r="AB1891" i="24"/>
  <c r="Y1892" i="24"/>
  <c r="Z1892" i="24"/>
  <c r="AA1892" i="24"/>
  <c r="AB1892" i="24"/>
  <c r="Y1893" i="24"/>
  <c r="Z1893" i="24"/>
  <c r="AA1893" i="24"/>
  <c r="AB1893" i="24"/>
  <c r="Y1894" i="24"/>
  <c r="Z1894" i="24"/>
  <c r="AA1894" i="24"/>
  <c r="AB1894" i="24"/>
  <c r="Y1895" i="24"/>
  <c r="Z1895" i="24"/>
  <c r="AA1895" i="24"/>
  <c r="AB1895" i="24"/>
  <c r="Y1896" i="24"/>
  <c r="Z1896" i="24"/>
  <c r="AA1896" i="24"/>
  <c r="AB1896" i="24"/>
  <c r="Y1897" i="24"/>
  <c r="Z1897" i="24"/>
  <c r="AA1897" i="24"/>
  <c r="AB1897" i="24"/>
  <c r="Y1898" i="24"/>
  <c r="Z1898" i="24"/>
  <c r="AA1898" i="24"/>
  <c r="AB1898" i="24"/>
  <c r="Y1899" i="24"/>
  <c r="Z1899" i="24"/>
  <c r="AA1899" i="24"/>
  <c r="AB1899" i="24"/>
  <c r="Y1900" i="24"/>
  <c r="Z1900" i="24"/>
  <c r="AA1900" i="24"/>
  <c r="AB1900" i="24"/>
  <c r="Y1901" i="24"/>
  <c r="Z1901" i="24"/>
  <c r="AA1901" i="24"/>
  <c r="AB1901" i="24"/>
  <c r="Y1902" i="24"/>
  <c r="Z1902" i="24"/>
  <c r="AA1902" i="24"/>
  <c r="AB1902" i="24"/>
  <c r="Y1903" i="24"/>
  <c r="Z1903" i="24"/>
  <c r="AA1903" i="24"/>
  <c r="AB1903" i="24"/>
  <c r="Y1904" i="24"/>
  <c r="Z1904" i="24"/>
  <c r="AA1904" i="24"/>
  <c r="AB1904" i="24"/>
  <c r="Y1905" i="24"/>
  <c r="Z1905" i="24"/>
  <c r="AA1905" i="24"/>
  <c r="AB1905" i="24"/>
  <c r="Y1906" i="24"/>
  <c r="Z1906" i="24"/>
  <c r="AA1906" i="24"/>
  <c r="AB1906" i="24"/>
  <c r="Y1907" i="24"/>
  <c r="Z1907" i="24"/>
  <c r="AA1907" i="24"/>
  <c r="AB1907" i="24"/>
  <c r="Y1908" i="24"/>
  <c r="Z1908" i="24"/>
  <c r="AA1908" i="24"/>
  <c r="AB1908" i="24"/>
  <c r="Y1909" i="24"/>
  <c r="Z1909" i="24"/>
  <c r="AA1909" i="24"/>
  <c r="AB1909" i="24"/>
  <c r="Y1910" i="24"/>
  <c r="Z1910" i="24"/>
  <c r="AA1910" i="24"/>
  <c r="AB1910" i="24"/>
  <c r="Y1911" i="24"/>
  <c r="Z1911" i="24"/>
  <c r="AA1911" i="24"/>
  <c r="AB1911" i="24"/>
  <c r="Y1912" i="24"/>
  <c r="Z1912" i="24"/>
  <c r="AA1912" i="24"/>
  <c r="AB1912" i="24"/>
  <c r="Y1913" i="24"/>
  <c r="Z1913" i="24"/>
  <c r="AA1913" i="24"/>
  <c r="AB1913" i="24"/>
  <c r="Y1914" i="24"/>
  <c r="Z1914" i="24"/>
  <c r="AA1914" i="24"/>
  <c r="AB1914" i="24"/>
  <c r="Y1915" i="24"/>
  <c r="Z1915" i="24"/>
  <c r="AA1915" i="24"/>
  <c r="AB1915" i="24"/>
  <c r="Y1916" i="24"/>
  <c r="Z1916" i="24"/>
  <c r="AA1916" i="24"/>
  <c r="AB1916" i="24"/>
  <c r="Y1917" i="24"/>
  <c r="Z1917" i="24"/>
  <c r="AA1917" i="24"/>
  <c r="AB1917" i="24"/>
  <c r="Y1918" i="24"/>
  <c r="Z1918" i="24"/>
  <c r="AA1918" i="24"/>
  <c r="AB1918" i="24"/>
  <c r="Y1919" i="24"/>
  <c r="Z1919" i="24"/>
  <c r="AA1919" i="24"/>
  <c r="AB1919" i="24"/>
  <c r="Y1920" i="24"/>
  <c r="Z1920" i="24"/>
  <c r="AA1920" i="24"/>
  <c r="AB1920" i="24"/>
  <c r="Y1921" i="24"/>
  <c r="Z1921" i="24"/>
  <c r="AA1921" i="24"/>
  <c r="AB1921" i="24"/>
  <c r="Y1922" i="24"/>
  <c r="Z1922" i="24"/>
  <c r="AA1922" i="24"/>
  <c r="AB1922" i="24"/>
  <c r="Y1923" i="24"/>
  <c r="Z1923" i="24"/>
  <c r="AA1923" i="24"/>
  <c r="AB1923" i="24"/>
  <c r="Y1924" i="24"/>
  <c r="Z1924" i="24"/>
  <c r="AA1924" i="24"/>
  <c r="AB1924" i="24"/>
  <c r="Y1925" i="24"/>
  <c r="Z1925" i="24"/>
  <c r="AA1925" i="24"/>
  <c r="AB1925" i="24"/>
  <c r="Y1926" i="24"/>
  <c r="Z1926" i="24"/>
  <c r="AA1926" i="24"/>
  <c r="AB1926" i="24"/>
  <c r="Y1927" i="24"/>
  <c r="Z1927" i="24"/>
  <c r="AA1927" i="24"/>
  <c r="AB1927" i="24"/>
  <c r="Y1928" i="24"/>
  <c r="Z1928" i="24"/>
  <c r="AA1928" i="24"/>
  <c r="AB1928" i="24"/>
  <c r="Y1929" i="24"/>
  <c r="Z1929" i="24"/>
  <c r="AA1929" i="24"/>
  <c r="AB1929" i="24"/>
  <c r="Y1930" i="24"/>
  <c r="Z1930" i="24"/>
  <c r="AA1930" i="24"/>
  <c r="AB1930" i="24"/>
  <c r="Y1931" i="24"/>
  <c r="Z1931" i="24"/>
  <c r="AA1931" i="24"/>
  <c r="AB1931" i="24"/>
  <c r="Y1932" i="24"/>
  <c r="Z1932" i="24"/>
  <c r="AA1932" i="24"/>
  <c r="AB1932" i="24"/>
  <c r="Y1933" i="24"/>
  <c r="Z1933" i="24"/>
  <c r="AA1933" i="24"/>
  <c r="AB1933" i="24"/>
  <c r="Y1934" i="24"/>
  <c r="Z1934" i="24"/>
  <c r="AA1934" i="24"/>
  <c r="AB1934" i="24"/>
  <c r="Y1935" i="24"/>
  <c r="Z1935" i="24"/>
  <c r="AA1935" i="24"/>
  <c r="AB1935" i="24"/>
  <c r="Y1936" i="24"/>
  <c r="Z1936" i="24"/>
  <c r="AA1936" i="24"/>
  <c r="AB1936" i="24"/>
  <c r="Y1937" i="24"/>
  <c r="Z1937" i="24"/>
  <c r="AA1937" i="24"/>
  <c r="AB1937" i="24"/>
  <c r="Y1938" i="24"/>
  <c r="Z1938" i="24"/>
  <c r="AA1938" i="24"/>
  <c r="AB1938" i="24"/>
  <c r="Y1939" i="24"/>
  <c r="Z1939" i="24"/>
  <c r="AA1939" i="24"/>
  <c r="AB1939" i="24"/>
  <c r="Y1940" i="24"/>
  <c r="Z1940" i="24"/>
  <c r="AA1940" i="24"/>
  <c r="AB1940" i="24"/>
  <c r="Y1941" i="24"/>
  <c r="Z1941" i="24"/>
  <c r="AA1941" i="24"/>
  <c r="AB1941" i="24"/>
  <c r="Y1942" i="24"/>
  <c r="Z1942" i="24"/>
  <c r="AA1942" i="24"/>
  <c r="AB1942" i="24"/>
  <c r="Y1943" i="24"/>
  <c r="Z1943" i="24"/>
  <c r="AA1943" i="24"/>
  <c r="AB1943" i="24"/>
  <c r="Y1944" i="24"/>
  <c r="Z1944" i="24"/>
  <c r="AA1944" i="24"/>
  <c r="AB1944" i="24"/>
  <c r="Y1945" i="24"/>
  <c r="Z1945" i="24"/>
  <c r="AA1945" i="24"/>
  <c r="AB1945" i="24"/>
  <c r="Y1946" i="24"/>
  <c r="Z1946" i="24"/>
  <c r="AA1946" i="24"/>
  <c r="AB1946" i="24"/>
  <c r="Y1947" i="24"/>
  <c r="Z1947" i="24"/>
  <c r="AA1947" i="24"/>
  <c r="AB1947" i="24"/>
  <c r="Y1948" i="24"/>
  <c r="Z1948" i="24"/>
  <c r="AA1948" i="24"/>
  <c r="AB1948" i="24"/>
  <c r="Y1949" i="24"/>
  <c r="Z1949" i="24"/>
  <c r="AA1949" i="24"/>
  <c r="AB1949" i="24"/>
  <c r="Y1950" i="24"/>
  <c r="Z1950" i="24"/>
  <c r="AA1950" i="24"/>
  <c r="AB1950" i="24"/>
  <c r="Y1951" i="24"/>
  <c r="Z1951" i="24"/>
  <c r="AA1951" i="24"/>
  <c r="AB1951" i="24"/>
  <c r="Y1952" i="24"/>
  <c r="Z1952" i="24"/>
  <c r="AA1952" i="24"/>
  <c r="AB1952" i="24"/>
  <c r="Y1953" i="24"/>
  <c r="Z1953" i="24"/>
  <c r="AA1953" i="24"/>
  <c r="AB1953" i="24"/>
  <c r="Y1954" i="24"/>
  <c r="Z1954" i="24"/>
  <c r="AA1954" i="24"/>
  <c r="AB1954" i="24"/>
  <c r="Y1955" i="24"/>
  <c r="Z1955" i="24"/>
  <c r="AA1955" i="24"/>
  <c r="AB1955" i="24"/>
  <c r="Y1956" i="24"/>
  <c r="Z1956" i="24"/>
  <c r="AA1956" i="24"/>
  <c r="AB1956" i="24"/>
  <c r="Y1957" i="24"/>
  <c r="Z1957" i="24"/>
  <c r="AA1957" i="24"/>
  <c r="AB1957" i="24"/>
  <c r="Y1958" i="24"/>
  <c r="Z1958" i="24"/>
  <c r="AA1958" i="24"/>
  <c r="AB1958" i="24"/>
  <c r="Y1959" i="24"/>
  <c r="Z1959" i="24"/>
  <c r="AA1959" i="24"/>
  <c r="AB1959" i="24"/>
  <c r="Y1960" i="24"/>
  <c r="Z1960" i="24"/>
  <c r="AA1960" i="24"/>
  <c r="AB1960" i="24"/>
  <c r="Y1961" i="24"/>
  <c r="Z1961" i="24"/>
  <c r="AA1961" i="24"/>
  <c r="AB1961" i="24"/>
  <c r="Y1962" i="24"/>
  <c r="Z1962" i="24"/>
  <c r="AA1962" i="24"/>
  <c r="AB1962" i="24"/>
  <c r="Y1963" i="24"/>
  <c r="Z1963" i="24"/>
  <c r="AA1963" i="24"/>
  <c r="AB1963" i="24"/>
  <c r="Y1964" i="24"/>
  <c r="Z1964" i="24"/>
  <c r="AA1964" i="24"/>
  <c r="AB1964" i="24"/>
  <c r="Y1965" i="24"/>
  <c r="Z1965" i="24"/>
  <c r="AA1965" i="24"/>
  <c r="AB1965" i="24"/>
  <c r="Y1966" i="24"/>
  <c r="Z1966" i="24"/>
  <c r="AA1966" i="24"/>
  <c r="AB1966" i="24"/>
  <c r="Y1967" i="24"/>
  <c r="Z1967" i="24"/>
  <c r="AA1967" i="24"/>
  <c r="AB1967" i="24"/>
  <c r="Y1968" i="24"/>
  <c r="Z1968" i="24"/>
  <c r="AA1968" i="24"/>
  <c r="AB1968" i="24"/>
  <c r="Y1969" i="24"/>
  <c r="Z1969" i="24"/>
  <c r="AA1969" i="24"/>
  <c r="AB1969" i="24"/>
  <c r="Y1970" i="24"/>
  <c r="Z1970" i="24"/>
  <c r="AA1970" i="24"/>
  <c r="AB1970" i="24"/>
  <c r="Y1971" i="24"/>
  <c r="Z1971" i="24"/>
  <c r="AA1971" i="24"/>
  <c r="AB1971" i="24"/>
  <c r="Y1972" i="24"/>
  <c r="Z1972" i="24"/>
  <c r="AA1972" i="24"/>
  <c r="AB1972" i="24"/>
  <c r="Y1973" i="24"/>
  <c r="Z1973" i="24"/>
  <c r="AA1973" i="24"/>
  <c r="AB1973" i="24"/>
  <c r="Y1974" i="24"/>
  <c r="Z1974" i="24"/>
  <c r="AA1974" i="24"/>
  <c r="AB1974" i="24"/>
  <c r="Y1975" i="24"/>
  <c r="Z1975" i="24"/>
  <c r="AA1975" i="24"/>
  <c r="AB1975" i="24"/>
  <c r="Y1976" i="24"/>
  <c r="Z1976" i="24"/>
  <c r="AA1976" i="24"/>
  <c r="AB1976" i="24"/>
  <c r="Y1977" i="24"/>
  <c r="Z1977" i="24"/>
  <c r="AA1977" i="24"/>
  <c r="AB1977" i="24"/>
  <c r="Y1978" i="24"/>
  <c r="Z1978" i="24"/>
  <c r="AA1978" i="24"/>
  <c r="AB1978" i="24"/>
  <c r="Y1979" i="24"/>
  <c r="Z1979" i="24"/>
  <c r="AA1979" i="24"/>
  <c r="AB1979" i="24"/>
  <c r="Y1980" i="24"/>
  <c r="Z1980" i="24"/>
  <c r="AA1980" i="24"/>
  <c r="AB1980" i="24"/>
  <c r="Y1981" i="24"/>
  <c r="Z1981" i="24"/>
  <c r="AA1981" i="24"/>
  <c r="AB1981" i="24"/>
  <c r="Y1982" i="24"/>
  <c r="Z1982" i="24"/>
  <c r="AA1982" i="24"/>
  <c r="AB1982" i="24"/>
  <c r="Y1983" i="24"/>
  <c r="Z1983" i="24"/>
  <c r="AA1983" i="24"/>
  <c r="AB1983" i="24"/>
  <c r="Y1984" i="24"/>
  <c r="Z1984" i="24"/>
  <c r="AA1984" i="24"/>
  <c r="AB1984" i="24"/>
  <c r="Y1985" i="24"/>
  <c r="Z1985" i="24"/>
  <c r="AA1985" i="24"/>
  <c r="AB1985" i="24"/>
  <c r="Y1986" i="24"/>
  <c r="Z1986" i="24"/>
  <c r="AA1986" i="24"/>
  <c r="AB1986" i="24"/>
  <c r="Y1987" i="24"/>
  <c r="Z1987" i="24"/>
  <c r="AA1987" i="24"/>
  <c r="AB1987" i="24"/>
  <c r="Y1988" i="24"/>
  <c r="Z1988" i="24"/>
  <c r="AA1988" i="24"/>
  <c r="AB1988" i="24"/>
  <c r="Y1989" i="24"/>
  <c r="Z1989" i="24"/>
  <c r="AA1989" i="24"/>
  <c r="AB1989" i="24"/>
  <c r="Y1990" i="24"/>
  <c r="Z1990" i="24"/>
  <c r="AA1990" i="24"/>
  <c r="AB1990" i="24"/>
  <c r="Y1991" i="24"/>
  <c r="Z1991" i="24"/>
  <c r="AA1991" i="24"/>
  <c r="AB1991" i="24"/>
  <c r="Y1992" i="24"/>
  <c r="Z1992" i="24"/>
  <c r="AA1992" i="24"/>
  <c r="AB1992" i="24"/>
  <c r="Y1993" i="24"/>
  <c r="Z1993" i="24"/>
  <c r="AA1993" i="24"/>
  <c r="AB1993" i="24"/>
  <c r="Y1994" i="24"/>
  <c r="Z1994" i="24"/>
  <c r="AA1994" i="24"/>
  <c r="AB1994" i="24"/>
  <c r="Y1995" i="24"/>
  <c r="Z1995" i="24"/>
  <c r="AA1995" i="24"/>
  <c r="AB1995" i="24"/>
  <c r="Y1996" i="24"/>
  <c r="Z1996" i="24"/>
  <c r="AA1996" i="24"/>
  <c r="AB1996" i="24"/>
  <c r="Y1997" i="24"/>
  <c r="Z1997" i="24"/>
  <c r="AA1997" i="24"/>
  <c r="AB1997" i="24"/>
  <c r="Y1998" i="24"/>
  <c r="Z1998" i="24"/>
  <c r="AA1998" i="24"/>
  <c r="AB1998" i="24"/>
  <c r="Y1999" i="24"/>
  <c r="Z1999" i="24"/>
  <c r="AA1999" i="24"/>
  <c r="AB1999" i="24"/>
  <c r="Y2000" i="24"/>
  <c r="Z2000" i="24"/>
  <c r="AA2000" i="24"/>
  <c r="AB2000" i="24"/>
  <c r="Y2001" i="24"/>
  <c r="Z2001" i="24"/>
  <c r="AA2001" i="24"/>
  <c r="AB2001" i="24"/>
  <c r="Y2002" i="24"/>
  <c r="Z2002" i="24"/>
  <c r="AA2002" i="24"/>
  <c r="AB2002" i="24"/>
  <c r="Y2003" i="24"/>
  <c r="Z2003" i="24"/>
  <c r="AA2003" i="24"/>
  <c r="AB2003" i="24"/>
  <c r="Y2004" i="24"/>
  <c r="Z2004" i="24"/>
  <c r="AA2004" i="24"/>
  <c r="AB2004" i="24"/>
  <c r="Y2005" i="24"/>
  <c r="Z2005" i="24"/>
  <c r="AA2005" i="24"/>
  <c r="AB2005" i="24"/>
  <c r="Y2006" i="24"/>
  <c r="Z2006" i="24"/>
  <c r="AA2006" i="24"/>
  <c r="AB2006" i="24"/>
  <c r="Y2007" i="24"/>
  <c r="Z2007" i="24"/>
  <c r="AA2007" i="24"/>
  <c r="AB2007" i="24"/>
  <c r="Y2008" i="24"/>
  <c r="Z2008" i="24"/>
  <c r="AA2008" i="24"/>
  <c r="AB2008" i="24"/>
  <c r="Y2009" i="24"/>
  <c r="Z2009" i="24"/>
  <c r="AA2009" i="24"/>
  <c r="AB2009" i="24"/>
  <c r="Y2010" i="24"/>
  <c r="Z2010" i="24"/>
  <c r="AA2010" i="24"/>
  <c r="AB2010" i="24"/>
  <c r="Y2011" i="24"/>
  <c r="Z2011" i="24"/>
  <c r="AA2011" i="24"/>
  <c r="AB2011" i="24"/>
  <c r="Y2012" i="24"/>
  <c r="Z2012" i="24"/>
  <c r="AA2012" i="24"/>
  <c r="AB2012" i="24"/>
  <c r="Y2013" i="24"/>
  <c r="Z2013" i="24"/>
  <c r="AA2013" i="24"/>
  <c r="AB2013" i="24"/>
  <c r="Y2014" i="24"/>
  <c r="Z2014" i="24"/>
  <c r="AA2014" i="24"/>
  <c r="AB2014" i="24"/>
  <c r="Y2015" i="24"/>
  <c r="Z2015" i="24"/>
  <c r="AA2015" i="24"/>
  <c r="AB2015" i="24"/>
  <c r="Y2016" i="24"/>
  <c r="Z2016" i="24"/>
  <c r="AA2016" i="24"/>
  <c r="AB2016" i="24"/>
  <c r="Y2017" i="24"/>
  <c r="Z2017" i="24"/>
  <c r="AA2017" i="24"/>
  <c r="AB2017" i="24"/>
  <c r="Y2018" i="24"/>
  <c r="Z2018" i="24"/>
  <c r="AA2018" i="24"/>
  <c r="AB2018" i="24"/>
  <c r="Y2019" i="24"/>
  <c r="Z2019" i="24"/>
  <c r="AA2019" i="24"/>
  <c r="AB2019" i="24"/>
  <c r="Y2020" i="24"/>
  <c r="Z2020" i="24"/>
  <c r="AA2020" i="24"/>
  <c r="AB2020" i="24"/>
  <c r="Y2021" i="24"/>
  <c r="Z2021" i="24"/>
  <c r="AA2021" i="24"/>
  <c r="AB2021" i="24"/>
  <c r="Y2022" i="24"/>
  <c r="Z2022" i="24"/>
  <c r="AA2022" i="24"/>
  <c r="AB2022" i="24"/>
  <c r="Y2023" i="24"/>
  <c r="Z2023" i="24"/>
  <c r="AA2023" i="24"/>
  <c r="AB2023" i="24"/>
  <c r="Y2024" i="24"/>
  <c r="Z2024" i="24"/>
  <c r="AA2024" i="24"/>
  <c r="AB2024" i="24"/>
  <c r="Y2025" i="24"/>
  <c r="Z2025" i="24"/>
  <c r="AA2025" i="24"/>
  <c r="AB2025" i="24"/>
  <c r="Y2026" i="24"/>
  <c r="Z2026" i="24"/>
  <c r="AA2026" i="24"/>
  <c r="AB2026" i="24"/>
  <c r="Y2027" i="24"/>
  <c r="Z2027" i="24"/>
  <c r="AA2027" i="24"/>
  <c r="AB2027" i="24"/>
  <c r="Y2028" i="24"/>
  <c r="Z2028" i="24"/>
  <c r="AA2028" i="24"/>
  <c r="AB2028" i="24"/>
  <c r="Y2029" i="24"/>
  <c r="Z2029" i="24"/>
  <c r="AA2029" i="24"/>
  <c r="AB2029" i="24"/>
  <c r="Y2030" i="24"/>
  <c r="Z2030" i="24"/>
  <c r="AA2030" i="24"/>
  <c r="AB2030" i="24"/>
  <c r="Y2031" i="24"/>
  <c r="Z2031" i="24"/>
  <c r="AA2031" i="24"/>
  <c r="AB2031" i="24"/>
  <c r="Y2032" i="24"/>
  <c r="Z2032" i="24"/>
  <c r="AA2032" i="24"/>
  <c r="AB2032" i="24"/>
  <c r="Y2033" i="24"/>
  <c r="Z2033" i="24"/>
  <c r="AA2033" i="24"/>
  <c r="AB2033" i="24"/>
  <c r="Y2034" i="24"/>
  <c r="Z2034" i="24"/>
  <c r="AA2034" i="24"/>
  <c r="AB2034" i="24"/>
  <c r="Y2035" i="24"/>
  <c r="Z2035" i="24"/>
  <c r="AA2035" i="24"/>
  <c r="AB2035" i="24"/>
  <c r="Y2036" i="24"/>
  <c r="Z2036" i="24"/>
  <c r="AA2036" i="24"/>
  <c r="AB2036" i="24"/>
  <c r="Y2037" i="24"/>
  <c r="Z2037" i="24"/>
  <c r="AA2037" i="24"/>
  <c r="AB2037" i="24"/>
  <c r="Y2038" i="24"/>
  <c r="Z2038" i="24"/>
  <c r="AA2038" i="24"/>
  <c r="AB2038" i="24"/>
  <c r="Y2039" i="24"/>
  <c r="Z2039" i="24"/>
  <c r="AA2039" i="24"/>
  <c r="AB2039" i="24"/>
  <c r="Y2040" i="24"/>
  <c r="Z2040" i="24"/>
  <c r="AA2040" i="24"/>
  <c r="AB2040" i="24"/>
  <c r="Y2041" i="24"/>
  <c r="Z2041" i="24"/>
  <c r="AA2041" i="24"/>
  <c r="AB2041" i="24"/>
  <c r="Y2042" i="24"/>
  <c r="Z2042" i="24"/>
  <c r="AA2042" i="24"/>
  <c r="AB2042" i="24"/>
  <c r="Y2043" i="24"/>
  <c r="Z2043" i="24"/>
  <c r="AA2043" i="24"/>
  <c r="AB2043" i="24"/>
  <c r="Y2044" i="24"/>
  <c r="Z2044" i="24"/>
  <c r="AA2044" i="24"/>
  <c r="AB2044" i="24"/>
  <c r="Y2045" i="24"/>
  <c r="Z2045" i="24"/>
  <c r="AA2045" i="24"/>
  <c r="AB2045" i="24"/>
  <c r="Y2046" i="24"/>
  <c r="Z2046" i="24"/>
  <c r="AA2046" i="24"/>
  <c r="AB2046" i="24"/>
  <c r="Y2047" i="24"/>
  <c r="Z2047" i="24"/>
  <c r="AA2047" i="24"/>
  <c r="AB2047" i="24"/>
  <c r="Y2048" i="24"/>
  <c r="Z2048" i="24"/>
  <c r="AA2048" i="24"/>
  <c r="AB2048" i="24"/>
  <c r="Y2049" i="24"/>
  <c r="Z2049" i="24"/>
  <c r="AA2049" i="24"/>
  <c r="AB2049" i="24"/>
  <c r="Y2050" i="24"/>
  <c r="Z2050" i="24"/>
  <c r="AA2050" i="24"/>
  <c r="AB2050" i="24"/>
  <c r="Y2051" i="24"/>
  <c r="Z2051" i="24"/>
  <c r="AA2051" i="24"/>
  <c r="AB2051" i="24"/>
  <c r="Y2052" i="24"/>
  <c r="Z2052" i="24"/>
  <c r="AA2052" i="24"/>
  <c r="AB2052" i="24"/>
  <c r="Y2053" i="24"/>
  <c r="Z2053" i="24"/>
  <c r="AA2053" i="24"/>
  <c r="AB2053" i="24"/>
  <c r="Y2054" i="24"/>
  <c r="Z2054" i="24"/>
  <c r="AA2054" i="24"/>
  <c r="AB2054" i="24"/>
  <c r="Y2055" i="24"/>
  <c r="Z2055" i="24"/>
  <c r="AA2055" i="24"/>
  <c r="AB2055" i="24"/>
  <c r="Y2056" i="24"/>
  <c r="Z2056" i="24"/>
  <c r="AA2056" i="24"/>
  <c r="AB2056" i="24"/>
  <c r="Y2057" i="24"/>
  <c r="Z2057" i="24"/>
  <c r="AA2057" i="24"/>
  <c r="AB2057" i="24"/>
  <c r="Y2058" i="24"/>
  <c r="Z2058" i="24"/>
  <c r="AA2058" i="24"/>
  <c r="AB2058" i="24"/>
  <c r="Y2059" i="24"/>
  <c r="Z2059" i="24"/>
  <c r="AA2059" i="24"/>
  <c r="AB2059" i="24"/>
  <c r="Y2060" i="24"/>
  <c r="Z2060" i="24"/>
  <c r="AA2060" i="24"/>
  <c r="AB2060" i="24"/>
  <c r="Y2061" i="24"/>
  <c r="Z2061" i="24"/>
  <c r="AA2061" i="24"/>
  <c r="AB2061" i="24"/>
  <c r="Y2062" i="24"/>
  <c r="Z2062" i="24"/>
  <c r="AA2062" i="24"/>
  <c r="AB2062" i="24"/>
  <c r="Y2063" i="24"/>
  <c r="Z2063" i="24"/>
  <c r="AA2063" i="24"/>
  <c r="AB2063" i="24"/>
  <c r="Y2064" i="24"/>
  <c r="Z2064" i="24"/>
  <c r="AA2064" i="24"/>
  <c r="AB2064" i="24"/>
  <c r="Y2065" i="24"/>
  <c r="Z2065" i="24"/>
  <c r="AA2065" i="24"/>
  <c r="AB2065" i="24"/>
  <c r="Y2066" i="24"/>
  <c r="Z2066" i="24"/>
  <c r="AA2066" i="24"/>
  <c r="AB2066" i="24"/>
  <c r="Y2067" i="24"/>
  <c r="Z2067" i="24"/>
  <c r="AA2067" i="24"/>
  <c r="AB2067" i="24"/>
  <c r="Y2068" i="24"/>
  <c r="Z2068" i="24"/>
  <c r="AA2068" i="24"/>
  <c r="AB2068" i="24"/>
  <c r="Y2069" i="24"/>
  <c r="Z2069" i="24"/>
  <c r="AA2069" i="24"/>
  <c r="AB2069" i="24"/>
  <c r="Y2070" i="24"/>
  <c r="Z2070" i="24"/>
  <c r="AA2070" i="24"/>
  <c r="AB2070" i="24"/>
  <c r="Y2071" i="24"/>
  <c r="Z2071" i="24"/>
  <c r="AA2071" i="24"/>
  <c r="AB2071" i="24"/>
  <c r="Y2072" i="24"/>
  <c r="Z2072" i="24"/>
  <c r="AA2072" i="24"/>
  <c r="AB2072" i="24"/>
  <c r="Y2073" i="24"/>
  <c r="Z2073" i="24"/>
  <c r="AA2073" i="24"/>
  <c r="AB2073" i="24"/>
  <c r="Y2074" i="24"/>
  <c r="Z2074" i="24"/>
  <c r="AA2074" i="24"/>
  <c r="AB2074" i="24"/>
  <c r="Y2075" i="24"/>
  <c r="Z2075" i="24"/>
  <c r="AA2075" i="24"/>
  <c r="AB2075" i="24"/>
  <c r="Y2076" i="24"/>
  <c r="Z2076" i="24"/>
  <c r="AA2076" i="24"/>
  <c r="AB2076" i="24"/>
  <c r="Y2077" i="24"/>
  <c r="Z2077" i="24"/>
  <c r="AA2077" i="24"/>
  <c r="AB2077" i="24"/>
  <c r="Y2078" i="24"/>
  <c r="Z2078" i="24"/>
  <c r="AA2078" i="24"/>
  <c r="AB2078" i="24"/>
  <c r="Y2079" i="24"/>
  <c r="Z2079" i="24"/>
  <c r="AA2079" i="24"/>
  <c r="AB2079" i="24"/>
  <c r="Y2080" i="24"/>
  <c r="Z2080" i="24"/>
  <c r="AA2080" i="24"/>
  <c r="AB2080" i="24"/>
  <c r="Y2081" i="24"/>
  <c r="Z2081" i="24"/>
  <c r="AA2081" i="24"/>
  <c r="AB2081" i="24"/>
  <c r="Y2082" i="24"/>
  <c r="Z2082" i="24"/>
  <c r="AA2082" i="24"/>
  <c r="AB2082" i="24"/>
  <c r="Y2083" i="24"/>
  <c r="Z2083" i="24"/>
  <c r="AA2083" i="24"/>
  <c r="AB2083" i="24"/>
  <c r="Y2084" i="24"/>
  <c r="Z2084" i="24"/>
  <c r="AA2084" i="24"/>
  <c r="AB2084" i="24"/>
  <c r="Y2085" i="24"/>
  <c r="Z2085" i="24"/>
  <c r="AA2085" i="24"/>
  <c r="AB2085" i="24"/>
  <c r="Y2086" i="24"/>
  <c r="Z2086" i="24"/>
  <c r="AA2086" i="24"/>
  <c r="AB2086" i="24"/>
  <c r="Y2087" i="24"/>
  <c r="Z2087" i="24"/>
  <c r="AA2087" i="24"/>
  <c r="AB2087" i="24"/>
  <c r="Y2088" i="24"/>
  <c r="Z2088" i="24"/>
  <c r="AA2088" i="24"/>
  <c r="AB2088" i="24"/>
  <c r="Y2089" i="24"/>
  <c r="Z2089" i="24"/>
  <c r="AA2089" i="24"/>
  <c r="AB2089" i="24"/>
  <c r="Y2090" i="24"/>
  <c r="Z2090" i="24"/>
  <c r="AA2090" i="24"/>
  <c r="AB2090" i="24"/>
  <c r="Y2091" i="24"/>
  <c r="Z2091" i="24"/>
  <c r="AA2091" i="24"/>
  <c r="AB2091" i="24"/>
  <c r="Y2092" i="24"/>
  <c r="Z2092" i="24"/>
  <c r="AA2092" i="24"/>
  <c r="AB2092" i="24"/>
  <c r="Y2093" i="24"/>
  <c r="Z2093" i="24"/>
  <c r="AA2093" i="24"/>
  <c r="AB2093" i="24"/>
  <c r="Y2094" i="24"/>
  <c r="Z2094" i="24"/>
  <c r="AA2094" i="24"/>
  <c r="AB2094" i="24"/>
  <c r="Y2095" i="24"/>
  <c r="Z2095" i="24"/>
  <c r="AA2095" i="24"/>
  <c r="AB2095" i="24"/>
  <c r="Y2096" i="24"/>
  <c r="Z2096" i="24"/>
  <c r="AA2096" i="24"/>
  <c r="AB2096" i="24"/>
  <c r="Y2097" i="24"/>
  <c r="Z2097" i="24"/>
  <c r="AA2097" i="24"/>
  <c r="AB2097" i="24"/>
  <c r="Y2098" i="24"/>
  <c r="Z2098" i="24"/>
  <c r="AA2098" i="24"/>
  <c r="AB2098" i="24"/>
  <c r="Y2099" i="24"/>
  <c r="Z2099" i="24"/>
  <c r="AA2099" i="24"/>
  <c r="AB2099" i="24"/>
  <c r="Y2100" i="24"/>
  <c r="Z2100" i="24"/>
  <c r="AA2100" i="24"/>
  <c r="AB2100" i="24"/>
  <c r="Y2101" i="24"/>
  <c r="Z2101" i="24"/>
  <c r="AA2101" i="24"/>
  <c r="AB2101" i="24"/>
  <c r="Y2102" i="24"/>
  <c r="Z2102" i="24"/>
  <c r="AA2102" i="24"/>
  <c r="AB2102" i="24"/>
  <c r="Y2103" i="24"/>
  <c r="Z2103" i="24"/>
  <c r="AA2103" i="24"/>
  <c r="AB2103" i="24"/>
  <c r="Y2104" i="24"/>
  <c r="Z2104" i="24"/>
  <c r="AA2104" i="24"/>
  <c r="AB2104" i="24"/>
  <c r="Y2105" i="24"/>
  <c r="Z2105" i="24"/>
  <c r="AA2105" i="24"/>
  <c r="AB2105" i="24"/>
  <c r="Y2106" i="24"/>
  <c r="Z2106" i="24"/>
  <c r="AA2106" i="24"/>
  <c r="AB2106" i="24"/>
  <c r="Y2107" i="24"/>
  <c r="Z2107" i="24"/>
  <c r="AA2107" i="24"/>
  <c r="AB2107" i="24"/>
  <c r="Y2108" i="24"/>
  <c r="Z2108" i="24"/>
  <c r="AA2108" i="24"/>
  <c r="AB2108" i="24"/>
  <c r="Y2109" i="24"/>
  <c r="Z2109" i="24"/>
  <c r="AA2109" i="24"/>
  <c r="AB2109" i="24"/>
  <c r="Y2110" i="24"/>
  <c r="Z2110" i="24"/>
  <c r="AA2110" i="24"/>
  <c r="AB2110" i="24"/>
  <c r="Y2111" i="24"/>
  <c r="Z2111" i="24"/>
  <c r="AA2111" i="24"/>
  <c r="AB2111" i="24"/>
  <c r="Y2112" i="24"/>
  <c r="Z2112" i="24"/>
  <c r="AA2112" i="24"/>
  <c r="AB2112" i="24"/>
  <c r="Y2113" i="24"/>
  <c r="Z2113" i="24"/>
  <c r="AA2113" i="24"/>
  <c r="AB2113" i="24"/>
  <c r="Y2114" i="24"/>
  <c r="Z2114" i="24"/>
  <c r="AA2114" i="24"/>
  <c r="AB2114" i="24"/>
  <c r="Y2115" i="24"/>
  <c r="Z2115" i="24"/>
  <c r="AA2115" i="24"/>
  <c r="AB2115" i="24"/>
  <c r="Y2116" i="24"/>
  <c r="Z2116" i="24"/>
  <c r="AA2116" i="24"/>
  <c r="AB2116" i="24"/>
  <c r="Y2117" i="24"/>
  <c r="Z2117" i="24"/>
  <c r="AA2117" i="24"/>
  <c r="AB2117" i="24"/>
  <c r="Y2118" i="24"/>
  <c r="Z2118" i="24"/>
  <c r="AA2118" i="24"/>
  <c r="AB2118" i="24"/>
  <c r="Y2119" i="24"/>
  <c r="Z2119" i="24"/>
  <c r="AA2119" i="24"/>
  <c r="AB2119" i="24"/>
  <c r="Y2120" i="24"/>
  <c r="Z2120" i="24"/>
  <c r="AA2120" i="24"/>
  <c r="AB2120" i="24"/>
  <c r="Y2121" i="24"/>
  <c r="Z2121" i="24"/>
  <c r="AA2121" i="24"/>
  <c r="AB2121" i="24"/>
  <c r="Y2122" i="24"/>
  <c r="Z2122" i="24"/>
  <c r="AA2122" i="24"/>
  <c r="AB2122" i="24"/>
  <c r="Y2123" i="24"/>
  <c r="Z2123" i="24"/>
  <c r="AA2123" i="24"/>
  <c r="AB2123" i="24"/>
  <c r="Y2124" i="24"/>
  <c r="Z2124" i="24"/>
  <c r="AA2124" i="24"/>
  <c r="AB2124" i="24"/>
  <c r="Y2125" i="24"/>
  <c r="Z2125" i="24"/>
  <c r="AA2125" i="24"/>
  <c r="AB2125" i="24"/>
  <c r="Y2126" i="24"/>
  <c r="Z2126" i="24"/>
  <c r="AA2126" i="24"/>
  <c r="AB2126" i="24"/>
  <c r="Y2127" i="24"/>
  <c r="Z2127" i="24"/>
  <c r="AA2127" i="24"/>
  <c r="AB2127" i="24"/>
  <c r="Y2128" i="24"/>
  <c r="Z2128" i="24"/>
  <c r="AA2128" i="24"/>
  <c r="AB2128" i="24"/>
  <c r="Y2129" i="24"/>
  <c r="Z2129" i="24"/>
  <c r="AA2129" i="24"/>
  <c r="AB2129" i="24"/>
  <c r="Y2130" i="24"/>
  <c r="Z2130" i="24"/>
  <c r="AA2130" i="24"/>
  <c r="AB2130" i="24"/>
  <c r="Y2131" i="24"/>
  <c r="Z2131" i="24"/>
  <c r="AA2131" i="24"/>
  <c r="AB2131" i="24"/>
  <c r="Y2132" i="24"/>
  <c r="Z2132" i="24"/>
  <c r="AA2132" i="24"/>
  <c r="AB2132" i="24"/>
  <c r="Y2133" i="24"/>
  <c r="Z2133" i="24"/>
  <c r="AA2133" i="24"/>
  <c r="AB2133" i="24"/>
  <c r="Y2134" i="24"/>
  <c r="Z2134" i="24"/>
  <c r="AA2134" i="24"/>
  <c r="AB2134" i="24"/>
  <c r="Y2135" i="24"/>
  <c r="Z2135" i="24"/>
  <c r="AA2135" i="24"/>
  <c r="AB2135" i="24"/>
  <c r="Y2136" i="24"/>
  <c r="Z2136" i="24"/>
  <c r="AA2136" i="24"/>
  <c r="AB2136" i="24"/>
  <c r="Y2137" i="24"/>
  <c r="Z2137" i="24"/>
  <c r="AA2137" i="24"/>
  <c r="AB2137" i="24"/>
  <c r="Y2138" i="24"/>
  <c r="Z2138" i="24"/>
  <c r="AA2138" i="24"/>
  <c r="AB2138" i="24"/>
  <c r="Y2139" i="24"/>
  <c r="Z2139" i="24"/>
  <c r="AA2139" i="24"/>
  <c r="AB2139" i="24"/>
  <c r="Y2140" i="24"/>
  <c r="Z2140" i="24"/>
  <c r="AA2140" i="24"/>
  <c r="AB2140" i="24"/>
  <c r="Y2141" i="24"/>
  <c r="Z2141" i="24"/>
  <c r="AA2141" i="24"/>
  <c r="AB2141" i="24"/>
  <c r="Y2142" i="24"/>
  <c r="Z2142" i="24"/>
  <c r="AA2142" i="24"/>
  <c r="AB2142" i="24"/>
  <c r="Y2143" i="24"/>
  <c r="Z2143" i="24"/>
  <c r="AA2143" i="24"/>
  <c r="AB2143" i="24"/>
  <c r="Y2144" i="24"/>
  <c r="Z2144" i="24"/>
  <c r="AA2144" i="24"/>
  <c r="AB2144" i="24"/>
  <c r="Y2145" i="24"/>
  <c r="Z2145" i="24"/>
  <c r="AA2145" i="24"/>
  <c r="AB2145" i="24"/>
  <c r="Y2146" i="24"/>
  <c r="Z2146" i="24"/>
  <c r="AA2146" i="24"/>
  <c r="AB2146" i="24"/>
  <c r="Y2147" i="24"/>
  <c r="Z2147" i="24"/>
  <c r="AA2147" i="24"/>
  <c r="AB2147" i="24"/>
  <c r="Y2148" i="24"/>
  <c r="Z2148" i="24"/>
  <c r="AA2148" i="24"/>
  <c r="AB2148" i="24"/>
  <c r="Y2149" i="24"/>
  <c r="Z2149" i="24"/>
  <c r="AA2149" i="24"/>
  <c r="AB2149" i="24"/>
  <c r="Y2150" i="24"/>
  <c r="Z2150" i="24"/>
  <c r="AA2150" i="24"/>
  <c r="AB2150" i="24"/>
  <c r="Y2151" i="24"/>
  <c r="Z2151" i="24"/>
  <c r="AA2151" i="24"/>
  <c r="AB2151" i="24"/>
  <c r="Y2152" i="24"/>
  <c r="Z2152" i="24"/>
  <c r="AA2152" i="24"/>
  <c r="AB2152" i="24"/>
  <c r="Y2153" i="24"/>
  <c r="Z2153" i="24"/>
  <c r="AA2153" i="24"/>
  <c r="AB2153" i="24"/>
  <c r="Y2154" i="24"/>
  <c r="Z2154" i="24"/>
  <c r="AA2154" i="24"/>
  <c r="AB2154" i="24"/>
  <c r="Y2155" i="24"/>
  <c r="Z2155" i="24"/>
  <c r="AA2155" i="24"/>
  <c r="AB2155" i="24"/>
  <c r="Y2156" i="24"/>
  <c r="Z2156" i="24"/>
  <c r="AA2156" i="24"/>
  <c r="AB2156" i="24"/>
  <c r="Y2157" i="24"/>
  <c r="Z2157" i="24"/>
  <c r="AA2157" i="24"/>
  <c r="AB2157" i="24"/>
  <c r="Y2158" i="24"/>
  <c r="Z2158" i="24"/>
  <c r="AA2158" i="24"/>
  <c r="AB2158" i="24"/>
  <c r="Y2159" i="24"/>
  <c r="Z2159" i="24"/>
  <c r="AA2159" i="24"/>
  <c r="AB2159" i="24"/>
  <c r="Y2160" i="24"/>
  <c r="Z2160" i="24"/>
  <c r="AA2160" i="24"/>
  <c r="AB2160" i="24"/>
  <c r="Y2161" i="24"/>
  <c r="Z2161" i="24"/>
  <c r="AA2161" i="24"/>
  <c r="AB2161" i="24"/>
  <c r="Y2162" i="24"/>
  <c r="Z2162" i="24"/>
  <c r="AA2162" i="24"/>
  <c r="AB2162" i="24"/>
  <c r="Y2163" i="24"/>
  <c r="Z2163" i="24"/>
  <c r="AA2163" i="24"/>
  <c r="AB2163" i="24"/>
  <c r="Y2164" i="24"/>
  <c r="Z2164" i="24"/>
  <c r="AA2164" i="24"/>
  <c r="AB2164" i="24"/>
  <c r="Y2165" i="24"/>
  <c r="Z2165" i="24"/>
  <c r="AA2165" i="24"/>
  <c r="AB2165" i="24"/>
  <c r="Y2166" i="24"/>
  <c r="Z2166" i="24"/>
  <c r="AA2166" i="24"/>
  <c r="AB2166" i="24"/>
  <c r="Y2167" i="24"/>
  <c r="Z2167" i="24"/>
  <c r="AA2167" i="24"/>
  <c r="AB2167" i="24"/>
  <c r="Y2168" i="24"/>
  <c r="Z2168" i="24"/>
  <c r="AA2168" i="24"/>
  <c r="AB2168" i="24"/>
  <c r="Y2169" i="24"/>
  <c r="Z2169" i="24"/>
  <c r="AA2169" i="24"/>
  <c r="AB2169" i="24"/>
  <c r="Y2170" i="24"/>
  <c r="Z2170" i="24"/>
  <c r="AA2170" i="24"/>
  <c r="AB2170" i="24"/>
  <c r="Y2171" i="24"/>
  <c r="Z2171" i="24"/>
  <c r="AA2171" i="24"/>
  <c r="AB2171" i="24"/>
  <c r="Y2172" i="24"/>
  <c r="Z2172" i="24"/>
  <c r="AA2172" i="24"/>
  <c r="AB2172" i="24"/>
  <c r="Y2173" i="24"/>
  <c r="Z2173" i="24"/>
  <c r="AA2173" i="24"/>
  <c r="AB2173" i="24"/>
  <c r="Y2174" i="24"/>
  <c r="Z2174" i="24"/>
  <c r="AA2174" i="24"/>
  <c r="AB2174" i="24"/>
  <c r="Y2175" i="24"/>
  <c r="Z2175" i="24"/>
  <c r="AA2175" i="24"/>
  <c r="AB2175" i="24"/>
  <c r="Y2176" i="24"/>
  <c r="Z2176" i="24"/>
  <c r="AA2176" i="24"/>
  <c r="AB2176" i="24"/>
  <c r="Y2177" i="24"/>
  <c r="Z2177" i="24"/>
  <c r="AA2177" i="24"/>
  <c r="AB2177" i="24"/>
  <c r="Y2178" i="24"/>
  <c r="Z2178" i="24"/>
  <c r="AA2178" i="24"/>
  <c r="AB2178" i="24"/>
  <c r="Y2179" i="24"/>
  <c r="Z2179" i="24"/>
  <c r="AA2179" i="24"/>
  <c r="AB2179" i="24"/>
  <c r="Y2180" i="24"/>
  <c r="Z2180" i="24"/>
  <c r="AA2180" i="24"/>
  <c r="AB2180" i="24"/>
  <c r="Y2181" i="24"/>
  <c r="Z2181" i="24"/>
  <c r="AA2181" i="24"/>
  <c r="AB2181" i="24"/>
  <c r="Y2182" i="24"/>
  <c r="Z2182" i="24"/>
  <c r="AA2182" i="24"/>
  <c r="AB2182" i="24"/>
  <c r="Y2183" i="24"/>
  <c r="Z2183" i="24"/>
  <c r="AA2183" i="24"/>
  <c r="AB2183" i="24"/>
  <c r="Y2184" i="24"/>
  <c r="Z2184" i="24"/>
  <c r="AA2184" i="24"/>
  <c r="AB2184" i="24"/>
  <c r="Y2185" i="24"/>
  <c r="Z2185" i="24"/>
  <c r="AA2185" i="24"/>
  <c r="AB2185" i="24"/>
  <c r="Y2186" i="24"/>
  <c r="Z2186" i="24"/>
  <c r="AA2186" i="24"/>
  <c r="AB2186" i="24"/>
  <c r="Y2187" i="24"/>
  <c r="Z2187" i="24"/>
  <c r="AA2187" i="24"/>
  <c r="AB2187" i="24"/>
  <c r="Y2188" i="24"/>
  <c r="Z2188" i="24"/>
  <c r="AA2188" i="24"/>
  <c r="AB2188" i="24"/>
  <c r="Y2189" i="24"/>
  <c r="Z2189" i="24"/>
  <c r="AA2189" i="24"/>
  <c r="AB2189" i="24"/>
  <c r="Y2190" i="24"/>
  <c r="Z2190" i="24"/>
  <c r="AA2190" i="24"/>
  <c r="AB2190" i="24"/>
  <c r="Y2191" i="24"/>
  <c r="Z2191" i="24"/>
  <c r="AA2191" i="24"/>
  <c r="AB2191" i="24"/>
  <c r="Y2192" i="24"/>
  <c r="Z2192" i="24"/>
  <c r="AA2192" i="24"/>
  <c r="AB2192" i="24"/>
  <c r="Y2193" i="24"/>
  <c r="Z2193" i="24"/>
  <c r="AA2193" i="24"/>
  <c r="AB2193" i="24"/>
  <c r="Y2194" i="24"/>
  <c r="Z2194" i="24"/>
  <c r="AA2194" i="24"/>
  <c r="AB2194" i="24"/>
  <c r="Y2195" i="24"/>
  <c r="Z2195" i="24"/>
  <c r="AA2195" i="24"/>
  <c r="AB2195" i="24"/>
  <c r="Y2196" i="24"/>
  <c r="Z2196" i="24"/>
  <c r="AA2196" i="24"/>
  <c r="AB2196" i="24"/>
  <c r="Y2197" i="24"/>
  <c r="Z2197" i="24"/>
  <c r="AA2197" i="24"/>
  <c r="AB2197" i="24"/>
  <c r="Y2198" i="24"/>
  <c r="Z2198" i="24"/>
  <c r="AA2198" i="24"/>
  <c r="AB2198" i="24"/>
  <c r="Y2199" i="24"/>
  <c r="Z2199" i="24"/>
  <c r="AA2199" i="24"/>
  <c r="AB2199" i="24"/>
  <c r="Y2200" i="24"/>
  <c r="Z2200" i="24"/>
  <c r="AA2200" i="24"/>
  <c r="AB2200" i="24"/>
  <c r="Y2201" i="24"/>
  <c r="Z2201" i="24"/>
  <c r="AA2201" i="24"/>
  <c r="AB2201" i="24"/>
  <c r="Y2202" i="24"/>
  <c r="Z2202" i="24"/>
  <c r="AA2202" i="24"/>
  <c r="AB2202" i="24"/>
  <c r="Y2203" i="24"/>
  <c r="Z2203" i="24"/>
  <c r="AA2203" i="24"/>
  <c r="AB2203" i="24"/>
  <c r="Y2204" i="24"/>
  <c r="Z2204" i="24"/>
  <c r="AA2204" i="24"/>
  <c r="AB2204" i="24"/>
  <c r="Y2205" i="24"/>
  <c r="Z2205" i="24"/>
  <c r="AA2205" i="24"/>
  <c r="AB2205" i="24"/>
  <c r="Y2206" i="24"/>
  <c r="Z2206" i="24"/>
  <c r="AA2206" i="24"/>
  <c r="AB2206" i="24"/>
  <c r="Y2207" i="24"/>
  <c r="Z2207" i="24"/>
  <c r="AA2207" i="24"/>
  <c r="AB2207" i="24"/>
  <c r="Y2208" i="24"/>
  <c r="Z2208" i="24"/>
  <c r="AA2208" i="24"/>
  <c r="AB2208" i="24"/>
  <c r="Y2209" i="24"/>
  <c r="Z2209" i="24"/>
  <c r="AA2209" i="24"/>
  <c r="AB2209" i="24"/>
  <c r="Y2210" i="24"/>
  <c r="Z2210" i="24"/>
  <c r="AA2210" i="24"/>
  <c r="AB2210" i="24"/>
  <c r="Y2211" i="24"/>
  <c r="Z2211" i="24"/>
  <c r="AA2211" i="24"/>
  <c r="AB2211" i="24"/>
  <c r="Y2212" i="24"/>
  <c r="Z2212" i="24"/>
  <c r="AA2212" i="24"/>
  <c r="AB2212" i="24"/>
  <c r="Y2213" i="24"/>
  <c r="Z2213" i="24"/>
  <c r="AA2213" i="24"/>
  <c r="AB2213" i="24"/>
  <c r="Y2214" i="24"/>
  <c r="Z2214" i="24"/>
  <c r="AA2214" i="24"/>
  <c r="AB2214" i="24"/>
  <c r="Y2215" i="24"/>
  <c r="Z2215" i="24"/>
  <c r="AA2215" i="24"/>
  <c r="AB2215" i="24"/>
  <c r="Y2216" i="24"/>
  <c r="Z2216" i="24"/>
  <c r="AA2216" i="24"/>
  <c r="AB2216" i="24"/>
  <c r="Y2217" i="24"/>
  <c r="Z2217" i="24"/>
  <c r="AA2217" i="24"/>
  <c r="AB2217" i="24"/>
  <c r="Y2218" i="24"/>
  <c r="Z2218" i="24"/>
  <c r="AA2218" i="24"/>
  <c r="AB2218" i="24"/>
  <c r="Y2219" i="24"/>
  <c r="Z2219" i="24"/>
  <c r="AA2219" i="24"/>
  <c r="AB2219" i="24"/>
  <c r="Y2220" i="24"/>
  <c r="Z2220" i="24"/>
  <c r="AA2220" i="24"/>
  <c r="AB2220" i="24"/>
  <c r="Y2221" i="24"/>
  <c r="Z2221" i="24"/>
  <c r="AA2221" i="24"/>
  <c r="AB2221" i="24"/>
  <c r="Y2222" i="24"/>
  <c r="Z2222" i="24"/>
  <c r="AA2222" i="24"/>
  <c r="AB2222" i="24"/>
  <c r="Y2223" i="24"/>
  <c r="Z2223" i="24"/>
  <c r="AA2223" i="24"/>
  <c r="AB2223" i="24"/>
  <c r="Y2224" i="24"/>
  <c r="Z2224" i="24"/>
  <c r="AA2224" i="24"/>
  <c r="AB2224" i="24"/>
  <c r="Y2225" i="24"/>
  <c r="Z2225" i="24"/>
  <c r="AA2225" i="24"/>
  <c r="AB2225" i="24"/>
  <c r="Y2226" i="24"/>
  <c r="Z2226" i="24"/>
  <c r="AA2226" i="24"/>
  <c r="AB2226" i="24"/>
  <c r="Y2227" i="24"/>
  <c r="Z2227" i="24"/>
  <c r="AA2227" i="24"/>
  <c r="AB2227" i="24"/>
  <c r="Y2228" i="24"/>
  <c r="Z2228" i="24"/>
  <c r="AA2228" i="24"/>
  <c r="AB2228" i="24"/>
  <c r="Y2229" i="24"/>
  <c r="Z2229" i="24"/>
  <c r="AA2229" i="24"/>
  <c r="AB2229" i="24"/>
  <c r="Y2230" i="24"/>
  <c r="Z2230" i="24"/>
  <c r="AA2230" i="24"/>
  <c r="AB2230" i="24"/>
  <c r="Y2231" i="24"/>
  <c r="Z2231" i="24"/>
  <c r="AA2231" i="24"/>
  <c r="AB2231" i="24"/>
  <c r="Y2232" i="24"/>
  <c r="Z2232" i="24"/>
  <c r="AA2232" i="24"/>
  <c r="AB2232" i="24"/>
  <c r="Y2233" i="24"/>
  <c r="Z2233" i="24"/>
  <c r="AA2233" i="24"/>
  <c r="AB2233" i="24"/>
  <c r="Y2234" i="24"/>
  <c r="Z2234" i="24"/>
  <c r="AA2234" i="24"/>
  <c r="AB2234" i="24"/>
  <c r="Y2235" i="24"/>
  <c r="Z2235" i="24"/>
  <c r="AA2235" i="24"/>
  <c r="AB2235" i="24"/>
  <c r="Y2236" i="24"/>
  <c r="Z2236" i="24"/>
  <c r="AA2236" i="24"/>
  <c r="AB2236" i="24"/>
  <c r="Y2237" i="24"/>
  <c r="Z2237" i="24"/>
  <c r="AA2237" i="24"/>
  <c r="AB2237" i="24"/>
  <c r="Y2238" i="24"/>
  <c r="Z2238" i="24"/>
  <c r="AA2238" i="24"/>
  <c r="AB2238" i="24"/>
  <c r="Y2239" i="24"/>
  <c r="Z2239" i="24"/>
  <c r="AA2239" i="24"/>
  <c r="AB2239" i="24"/>
  <c r="Y2240" i="24"/>
  <c r="Z2240" i="24"/>
  <c r="AA2240" i="24"/>
  <c r="AB2240" i="24"/>
  <c r="Y2241" i="24"/>
  <c r="Z2241" i="24"/>
  <c r="AA2241" i="24"/>
  <c r="AB2241" i="24"/>
  <c r="Y2242" i="24"/>
  <c r="Z2242" i="24"/>
  <c r="AA2242" i="24"/>
  <c r="AB2242" i="24"/>
  <c r="Y2243" i="24"/>
  <c r="Z2243" i="24"/>
  <c r="AA2243" i="24"/>
  <c r="AB2243" i="24"/>
  <c r="Y2244" i="24"/>
  <c r="Z2244" i="24"/>
  <c r="AA2244" i="24"/>
  <c r="AB2244" i="24"/>
  <c r="Y2245" i="24"/>
  <c r="Z2245" i="24"/>
  <c r="AA2245" i="24"/>
  <c r="AB2245" i="24"/>
  <c r="Y2246" i="24"/>
  <c r="Z2246" i="24"/>
  <c r="AA2246" i="24"/>
  <c r="AB2246" i="24"/>
  <c r="Y2247" i="24"/>
  <c r="Z2247" i="24"/>
  <c r="AA2247" i="24"/>
  <c r="AB2247" i="24"/>
  <c r="Y2248" i="24"/>
  <c r="Z2248" i="24"/>
  <c r="AA2248" i="24"/>
  <c r="AB2248" i="24"/>
  <c r="Y2249" i="24"/>
  <c r="Z2249" i="24"/>
  <c r="AA2249" i="24"/>
  <c r="AB2249" i="24"/>
  <c r="Y2250" i="24"/>
  <c r="Z2250" i="24"/>
  <c r="AA2250" i="24"/>
  <c r="AB2250" i="24"/>
  <c r="Y2251" i="24"/>
  <c r="Z2251" i="24"/>
  <c r="AA2251" i="24"/>
  <c r="AB2251" i="24"/>
  <c r="Y2252" i="24"/>
  <c r="Z2252" i="24"/>
  <c r="AA2252" i="24"/>
  <c r="AB2252" i="24"/>
  <c r="Y2253" i="24"/>
  <c r="Z2253" i="24"/>
  <c r="AA2253" i="24"/>
  <c r="AB2253" i="24"/>
  <c r="Y2254" i="24"/>
  <c r="Z2254" i="24"/>
  <c r="AA2254" i="24"/>
  <c r="AB2254" i="24"/>
  <c r="Y2255" i="24"/>
  <c r="Z2255" i="24"/>
  <c r="AA2255" i="24"/>
  <c r="AB2255" i="24"/>
  <c r="Y2256" i="24"/>
  <c r="Z2256" i="24"/>
  <c r="AA2256" i="24"/>
  <c r="AB2256" i="24"/>
  <c r="Y2257" i="24"/>
  <c r="Z2257" i="24"/>
  <c r="AA2257" i="24"/>
  <c r="AB2257" i="24"/>
  <c r="Y2258" i="24"/>
  <c r="Z2258" i="24"/>
  <c r="AA2258" i="24"/>
  <c r="AB2258" i="24"/>
  <c r="Y2259" i="24"/>
  <c r="Z2259" i="24"/>
  <c r="AA2259" i="24"/>
  <c r="AB2259" i="24"/>
  <c r="Y2260" i="24"/>
  <c r="Z2260" i="24"/>
  <c r="AA2260" i="24"/>
  <c r="AB2260" i="24"/>
  <c r="Y2261" i="24"/>
  <c r="Z2261" i="24"/>
  <c r="AA2261" i="24"/>
  <c r="AB2261" i="24"/>
  <c r="Y2262" i="24"/>
  <c r="Z2262" i="24"/>
  <c r="AA2262" i="24"/>
  <c r="AB2262" i="24"/>
  <c r="Y2263" i="24"/>
  <c r="Z2263" i="24"/>
  <c r="AA2263" i="24"/>
  <c r="AB2263" i="24"/>
  <c r="Y2264" i="24"/>
  <c r="Z2264" i="24"/>
  <c r="AA2264" i="24"/>
  <c r="AB2264" i="24"/>
  <c r="Y2265" i="24"/>
  <c r="Z2265" i="24"/>
  <c r="AA2265" i="24"/>
  <c r="AB2265" i="24"/>
  <c r="Y2266" i="24"/>
  <c r="Z2266" i="24"/>
  <c r="AA2266" i="24"/>
  <c r="AB2266" i="24"/>
  <c r="Y2267" i="24"/>
  <c r="Z2267" i="24"/>
  <c r="AA2267" i="24"/>
  <c r="AB2267" i="24"/>
  <c r="Y2268" i="24"/>
  <c r="Z2268" i="24"/>
  <c r="AA2268" i="24"/>
  <c r="AB2268" i="24"/>
  <c r="Y2269" i="24"/>
  <c r="Z2269" i="24"/>
  <c r="AA2269" i="24"/>
  <c r="AB2269" i="24"/>
  <c r="Y2270" i="24"/>
  <c r="Z2270" i="24"/>
  <c r="AA2270" i="24"/>
  <c r="AB2270" i="24"/>
  <c r="Y2271" i="24"/>
  <c r="Z2271" i="24"/>
  <c r="AA2271" i="24"/>
  <c r="AB2271" i="24"/>
  <c r="Y2272" i="24"/>
  <c r="Z2272" i="24"/>
  <c r="AA2272" i="24"/>
  <c r="AB2272" i="24"/>
  <c r="Y2273" i="24"/>
  <c r="Z2273" i="24"/>
  <c r="AA2273" i="24"/>
  <c r="AB2273" i="24"/>
  <c r="Y2274" i="24"/>
  <c r="Z2274" i="24"/>
  <c r="AA2274" i="24"/>
  <c r="AB2274" i="24"/>
  <c r="Y2275" i="24"/>
  <c r="Z2275" i="24"/>
  <c r="AA2275" i="24"/>
  <c r="AB2275" i="24"/>
  <c r="Y2276" i="24"/>
  <c r="Z2276" i="24"/>
  <c r="AA2276" i="24"/>
  <c r="AB2276" i="24"/>
  <c r="Y2277" i="24"/>
  <c r="Z2277" i="24"/>
  <c r="AA2277" i="24"/>
  <c r="AB2277" i="24"/>
  <c r="Y2278" i="24"/>
  <c r="Z2278" i="24"/>
  <c r="AA2278" i="24"/>
  <c r="AB2278" i="24"/>
  <c r="Y2279" i="24"/>
  <c r="Z2279" i="24"/>
  <c r="AA2279" i="24"/>
  <c r="AB2279" i="24"/>
  <c r="Y2280" i="24"/>
  <c r="Z2280" i="24"/>
  <c r="AA2280" i="24"/>
  <c r="AB2280" i="24"/>
  <c r="Y2281" i="24"/>
  <c r="Z2281" i="24"/>
  <c r="AA2281" i="24"/>
  <c r="AB2281" i="24"/>
  <c r="Y2282" i="24"/>
  <c r="Z2282" i="24"/>
  <c r="AA2282" i="24"/>
  <c r="AB2282" i="24"/>
  <c r="Y2283" i="24"/>
  <c r="Z2283" i="24"/>
  <c r="AA2283" i="24"/>
  <c r="AB2283" i="24"/>
  <c r="Y2284" i="24"/>
  <c r="Z2284" i="24"/>
  <c r="AA2284" i="24"/>
  <c r="AB2284" i="24"/>
  <c r="Y2285" i="24"/>
  <c r="Z2285" i="24"/>
  <c r="AA2285" i="24"/>
  <c r="AB2285" i="24"/>
  <c r="Y2286" i="24"/>
  <c r="Z2286" i="24"/>
  <c r="AA2286" i="24"/>
  <c r="AB2286" i="24"/>
  <c r="Y2287" i="24"/>
  <c r="Z2287" i="24"/>
  <c r="AA2287" i="24"/>
  <c r="AB2287" i="24"/>
  <c r="Y2288" i="24"/>
  <c r="Z2288" i="24"/>
  <c r="AA2288" i="24"/>
  <c r="AB2288" i="24"/>
  <c r="Y2289" i="24"/>
  <c r="Z2289" i="24"/>
  <c r="AA2289" i="24"/>
  <c r="AB2289" i="24"/>
  <c r="Y2290" i="24"/>
  <c r="Z2290" i="24"/>
  <c r="AA2290" i="24"/>
  <c r="AB2290" i="24"/>
  <c r="Y2291" i="24"/>
  <c r="Z2291" i="24"/>
  <c r="AA2291" i="24"/>
  <c r="AB2291" i="24"/>
  <c r="Y2292" i="24"/>
  <c r="Z2292" i="24"/>
  <c r="AA2292" i="24"/>
  <c r="AB2292" i="24"/>
  <c r="Y2293" i="24"/>
  <c r="Z2293" i="24"/>
  <c r="AA2293" i="24"/>
  <c r="AB2293" i="24"/>
  <c r="Y2294" i="24"/>
  <c r="Z2294" i="24"/>
  <c r="AA2294" i="24"/>
  <c r="AB2294" i="24"/>
  <c r="Y2295" i="24"/>
  <c r="Z2295" i="24"/>
  <c r="AA2295" i="24"/>
  <c r="AB2295" i="24"/>
  <c r="Y2296" i="24"/>
  <c r="Z2296" i="24"/>
  <c r="AA2296" i="24"/>
  <c r="AB2296" i="24"/>
  <c r="Y2297" i="24"/>
  <c r="Z2297" i="24"/>
  <c r="AA2297" i="24"/>
  <c r="AB2297" i="24"/>
  <c r="Y2298" i="24"/>
  <c r="Z2298" i="24"/>
  <c r="AA2298" i="24"/>
  <c r="AB2298" i="24"/>
  <c r="Y2299" i="24"/>
  <c r="Z2299" i="24"/>
  <c r="AA2299" i="24"/>
  <c r="AB2299" i="24"/>
  <c r="Y2300" i="24"/>
  <c r="Z2300" i="24"/>
  <c r="AA2300" i="24"/>
  <c r="AB2300" i="24"/>
  <c r="Y2301" i="24"/>
  <c r="Z2301" i="24"/>
  <c r="AA2301" i="24"/>
  <c r="AB2301" i="24"/>
  <c r="Y2302" i="24"/>
  <c r="Z2302" i="24"/>
  <c r="AA2302" i="24"/>
  <c r="AB2302" i="24"/>
  <c r="Y2303" i="24"/>
  <c r="Z2303" i="24"/>
  <c r="AA2303" i="24"/>
  <c r="AB2303" i="24"/>
  <c r="Y2304" i="24"/>
  <c r="Z2304" i="24"/>
  <c r="AA2304" i="24"/>
  <c r="AB2304" i="24"/>
  <c r="Y2305" i="24"/>
  <c r="Z2305" i="24"/>
  <c r="AA2305" i="24"/>
  <c r="AB2305" i="24"/>
  <c r="Y2306" i="24"/>
  <c r="Z2306" i="24"/>
  <c r="AA2306" i="24"/>
  <c r="AB2306" i="24"/>
  <c r="Y2307" i="24"/>
  <c r="Z2307" i="24"/>
  <c r="AA2307" i="24"/>
  <c r="AB2307" i="24"/>
  <c r="Y2308" i="24"/>
  <c r="Z2308" i="24"/>
  <c r="AA2308" i="24"/>
  <c r="AB2308" i="24"/>
  <c r="Y2309" i="24"/>
  <c r="Z2309" i="24"/>
  <c r="AA2309" i="24"/>
  <c r="AB2309" i="24"/>
  <c r="Y2310" i="24"/>
  <c r="Z2310" i="24"/>
  <c r="AA2310" i="24"/>
  <c r="AB2310" i="24"/>
  <c r="Y2311" i="24"/>
  <c r="Z2311" i="24"/>
  <c r="AA2311" i="24"/>
  <c r="AB2311" i="24"/>
  <c r="Y2312" i="24"/>
  <c r="Z2312" i="24"/>
  <c r="AA2312" i="24"/>
  <c r="AB2312" i="24"/>
  <c r="Y2313" i="24"/>
  <c r="Z2313" i="24"/>
  <c r="AA2313" i="24"/>
  <c r="AB2313" i="24"/>
  <c r="Y2314" i="24"/>
  <c r="Z2314" i="24"/>
  <c r="AA2314" i="24"/>
  <c r="AB2314" i="24"/>
  <c r="Y2315" i="24"/>
  <c r="Z2315" i="24"/>
  <c r="AA2315" i="24"/>
  <c r="AB2315" i="24"/>
  <c r="Y2316" i="24"/>
  <c r="Z2316" i="24"/>
  <c r="AA2316" i="24"/>
  <c r="AB2316" i="24"/>
  <c r="Y2317" i="24"/>
  <c r="Z2317" i="24"/>
  <c r="AA2317" i="24"/>
  <c r="AB2317" i="24"/>
  <c r="Y2318" i="24"/>
  <c r="Z2318" i="24"/>
  <c r="AA2318" i="24"/>
  <c r="AB2318" i="24"/>
  <c r="Y2319" i="24"/>
  <c r="Z2319" i="24"/>
  <c r="AA2319" i="24"/>
  <c r="AB2319" i="24"/>
  <c r="Y2320" i="24"/>
  <c r="Z2320" i="24"/>
  <c r="AA2320" i="24"/>
  <c r="AB2320" i="24"/>
  <c r="Y2321" i="24"/>
  <c r="Z2321" i="24"/>
  <c r="AA2321" i="24"/>
  <c r="AB2321" i="24"/>
  <c r="Y2322" i="24"/>
  <c r="Z2322" i="24"/>
  <c r="AA2322" i="24"/>
  <c r="AB2322" i="24"/>
  <c r="Y2323" i="24"/>
  <c r="Z2323" i="24"/>
  <c r="AA2323" i="24"/>
  <c r="AB2323" i="24"/>
  <c r="Y2324" i="24"/>
  <c r="Z2324" i="24"/>
  <c r="AA2324" i="24"/>
  <c r="AB2324" i="24"/>
  <c r="Y2325" i="24"/>
  <c r="Z2325" i="24"/>
  <c r="AA2325" i="24"/>
  <c r="AB2325" i="24"/>
  <c r="Y2326" i="24"/>
  <c r="Z2326" i="24"/>
  <c r="AA2326" i="24"/>
  <c r="AB2326" i="24"/>
  <c r="Y2327" i="24"/>
  <c r="Z2327" i="24"/>
  <c r="AA2327" i="24"/>
  <c r="AB2327" i="24"/>
  <c r="Y2328" i="24"/>
  <c r="Z2328" i="24"/>
  <c r="AA2328" i="24"/>
  <c r="AB2328" i="24"/>
  <c r="Y2329" i="24"/>
  <c r="Z2329" i="24"/>
  <c r="AA2329" i="24"/>
  <c r="AB2329" i="24"/>
  <c r="Y2330" i="24"/>
  <c r="Z2330" i="24"/>
  <c r="AA2330" i="24"/>
  <c r="AB2330" i="24"/>
  <c r="Y2331" i="24"/>
  <c r="Z2331" i="24"/>
  <c r="AA2331" i="24"/>
  <c r="AB2331" i="24"/>
  <c r="Y2332" i="24"/>
  <c r="Z2332" i="24"/>
  <c r="AA2332" i="24"/>
  <c r="AB2332" i="24"/>
  <c r="Y2333" i="24"/>
  <c r="Z2333" i="24"/>
  <c r="AA2333" i="24"/>
  <c r="AB2333" i="24"/>
  <c r="Y2334" i="24"/>
  <c r="Z2334" i="24"/>
  <c r="AA2334" i="24"/>
  <c r="AB2334" i="24"/>
  <c r="Y2335" i="24"/>
  <c r="Z2335" i="24"/>
  <c r="AA2335" i="24"/>
  <c r="AB2335" i="24"/>
  <c r="Y2336" i="24"/>
  <c r="Z2336" i="24"/>
  <c r="AA2336" i="24"/>
  <c r="AB2336" i="24"/>
  <c r="Y2337" i="24"/>
  <c r="Z2337" i="24"/>
  <c r="AA2337" i="24"/>
  <c r="AB2337" i="24"/>
  <c r="Y2338" i="24"/>
  <c r="Z2338" i="24"/>
  <c r="AA2338" i="24"/>
  <c r="AB2338" i="24"/>
  <c r="Y2339" i="24"/>
  <c r="Z2339" i="24"/>
  <c r="AA2339" i="24"/>
  <c r="AB2339" i="24"/>
  <c r="Y2340" i="24"/>
  <c r="Z2340" i="24"/>
  <c r="AA2340" i="24"/>
  <c r="AB2340" i="24"/>
  <c r="Y2341" i="24"/>
  <c r="Z2341" i="24"/>
  <c r="AA2341" i="24"/>
  <c r="AB2341" i="24"/>
  <c r="Y2342" i="24"/>
  <c r="Z2342" i="24"/>
  <c r="AA2342" i="24"/>
  <c r="AB2342" i="24"/>
  <c r="Y2343" i="24"/>
  <c r="Z2343" i="24"/>
  <c r="AA2343" i="24"/>
  <c r="AB2343" i="24"/>
  <c r="Y2344" i="24"/>
  <c r="Z2344" i="24"/>
  <c r="AA2344" i="24"/>
  <c r="AB2344" i="24"/>
  <c r="Y2345" i="24"/>
  <c r="Z2345" i="24"/>
  <c r="AA2345" i="24"/>
  <c r="AB2345" i="24"/>
  <c r="Y2346" i="24"/>
  <c r="Z2346" i="24"/>
  <c r="AA2346" i="24"/>
  <c r="AB2346" i="24"/>
  <c r="Y2347" i="24"/>
  <c r="Z2347" i="24"/>
  <c r="AA2347" i="24"/>
  <c r="AB2347" i="24"/>
  <c r="Y2348" i="24"/>
  <c r="Z2348" i="24"/>
  <c r="AA2348" i="24"/>
  <c r="AB2348" i="24"/>
  <c r="Y2349" i="24"/>
  <c r="Z2349" i="24"/>
  <c r="AA2349" i="24"/>
  <c r="AB2349" i="24"/>
  <c r="Y2350" i="24"/>
  <c r="Z2350" i="24"/>
  <c r="AA2350" i="24"/>
  <c r="AB2350" i="24"/>
  <c r="Y2351" i="24"/>
  <c r="Z2351" i="24"/>
  <c r="AA2351" i="24"/>
  <c r="AB2351" i="24"/>
  <c r="Y2352" i="24"/>
  <c r="Z2352" i="24"/>
  <c r="AA2352" i="24"/>
  <c r="AB2352" i="24"/>
  <c r="Y2353" i="24"/>
  <c r="Z2353" i="24"/>
  <c r="AA2353" i="24"/>
  <c r="AB2353" i="24"/>
  <c r="Y2354" i="24"/>
  <c r="Z2354" i="24"/>
  <c r="AA2354" i="24"/>
  <c r="AB2354" i="24"/>
  <c r="Y2355" i="24"/>
  <c r="Z2355" i="24"/>
  <c r="AA2355" i="24"/>
  <c r="AB2355" i="24"/>
  <c r="Y2356" i="24"/>
  <c r="Z2356" i="24"/>
  <c r="AA2356" i="24"/>
  <c r="AB2356" i="24"/>
  <c r="Y2357" i="24"/>
  <c r="Z2357" i="24"/>
  <c r="AA2357" i="24"/>
  <c r="AB2357" i="24"/>
  <c r="Y2358" i="24"/>
  <c r="Z2358" i="24"/>
  <c r="AA2358" i="24"/>
  <c r="AB2358" i="24"/>
  <c r="Y2359" i="24"/>
  <c r="Z2359" i="24"/>
  <c r="AA2359" i="24"/>
  <c r="AB2359" i="24"/>
  <c r="Y2360" i="24"/>
  <c r="Z2360" i="24"/>
  <c r="AA2360" i="24"/>
  <c r="AB2360" i="24"/>
  <c r="Y2361" i="24"/>
  <c r="Z2361" i="24"/>
  <c r="AA2361" i="24"/>
  <c r="AB2361" i="24"/>
  <c r="Y2362" i="24"/>
  <c r="Z2362" i="24"/>
  <c r="AA2362" i="24"/>
  <c r="AB2362" i="24"/>
  <c r="Y2363" i="24"/>
  <c r="Z2363" i="24"/>
  <c r="AA2363" i="24"/>
  <c r="AB2363" i="24"/>
  <c r="Y2364" i="24"/>
  <c r="Z2364" i="24"/>
  <c r="AA2364" i="24"/>
  <c r="AB2364" i="24"/>
  <c r="Y2365" i="24"/>
  <c r="Z2365" i="24"/>
  <c r="AA2365" i="24"/>
  <c r="AB2365" i="24"/>
  <c r="Y2366" i="24"/>
  <c r="Z2366" i="24"/>
  <c r="AA2366" i="24"/>
  <c r="AB2366" i="24"/>
  <c r="Y2367" i="24"/>
  <c r="Z2367" i="24"/>
  <c r="AA2367" i="24"/>
  <c r="AB2367" i="24"/>
  <c r="Y2368" i="24"/>
  <c r="Z2368" i="24"/>
  <c r="AA2368" i="24"/>
  <c r="AB2368" i="24"/>
  <c r="Y2369" i="24"/>
  <c r="Z2369" i="24"/>
  <c r="AA2369" i="24"/>
  <c r="AB2369" i="24"/>
  <c r="Y2370" i="24"/>
  <c r="Z2370" i="24"/>
  <c r="AA2370" i="24"/>
  <c r="AB2370" i="24"/>
  <c r="Y2371" i="24"/>
  <c r="Z2371" i="24"/>
  <c r="AA2371" i="24"/>
  <c r="AB2371" i="24"/>
  <c r="Y2372" i="24"/>
  <c r="Z2372" i="24"/>
  <c r="AA2372" i="24"/>
  <c r="AB2372" i="24"/>
  <c r="Y2373" i="24"/>
  <c r="Z2373" i="24"/>
  <c r="AA2373" i="24"/>
  <c r="AB2373" i="24"/>
  <c r="Y2374" i="24"/>
  <c r="Z2374" i="24"/>
  <c r="AA2374" i="24"/>
  <c r="AB2374" i="24"/>
  <c r="Y2375" i="24"/>
  <c r="Z2375" i="24"/>
  <c r="AA2375" i="24"/>
  <c r="AB2375" i="24"/>
  <c r="Y2376" i="24"/>
  <c r="Z2376" i="24"/>
  <c r="AA2376" i="24"/>
  <c r="AB2376" i="24"/>
  <c r="Y2377" i="24"/>
  <c r="Z2377" i="24"/>
  <c r="AA2377" i="24"/>
  <c r="AB2377" i="24"/>
  <c r="Y2378" i="24"/>
  <c r="Z2378" i="24"/>
  <c r="AA2378" i="24"/>
  <c r="AB2378" i="24"/>
  <c r="Y2379" i="24"/>
  <c r="Z2379" i="24"/>
  <c r="AA2379" i="24"/>
  <c r="AB2379" i="24"/>
  <c r="Y2380" i="24"/>
  <c r="Z2380" i="24"/>
  <c r="AA2380" i="24"/>
  <c r="AB2380" i="24"/>
  <c r="Y2381" i="24"/>
  <c r="Z2381" i="24"/>
  <c r="AA2381" i="24"/>
  <c r="AB2381" i="24"/>
  <c r="Y2382" i="24"/>
  <c r="Z2382" i="24"/>
  <c r="AA2382" i="24"/>
  <c r="AB2382" i="24"/>
  <c r="Y2383" i="24"/>
  <c r="Z2383" i="24"/>
  <c r="AA2383" i="24"/>
  <c r="AB2383" i="24"/>
  <c r="Y2384" i="24"/>
  <c r="Z2384" i="24"/>
  <c r="AA2384" i="24"/>
  <c r="AB2384" i="24"/>
  <c r="Y2385" i="24"/>
  <c r="Z2385" i="24"/>
  <c r="AA2385" i="24"/>
  <c r="AB2385" i="24"/>
  <c r="Y2386" i="24"/>
  <c r="Z2386" i="24"/>
  <c r="AA2386" i="24"/>
  <c r="AB2386" i="24"/>
  <c r="Y2387" i="24"/>
  <c r="Z2387" i="24"/>
  <c r="AA2387" i="24"/>
  <c r="AB2387" i="24"/>
  <c r="Y2388" i="24"/>
  <c r="Z2388" i="24"/>
  <c r="AA2388" i="24"/>
  <c r="AB2388" i="24"/>
  <c r="Y2389" i="24"/>
  <c r="Z2389" i="24"/>
  <c r="AA2389" i="24"/>
  <c r="AB2389" i="24"/>
  <c r="Y2390" i="24"/>
  <c r="Z2390" i="24"/>
  <c r="AA2390" i="24"/>
  <c r="AB2390" i="24"/>
  <c r="Y2391" i="24"/>
  <c r="Z2391" i="24"/>
  <c r="AA2391" i="24"/>
  <c r="AB2391" i="24"/>
  <c r="Y2392" i="24"/>
  <c r="Z2392" i="24"/>
  <c r="AA2392" i="24"/>
  <c r="AB2392" i="24"/>
  <c r="Y2393" i="24"/>
  <c r="Z2393" i="24"/>
  <c r="AA2393" i="24"/>
  <c r="AB2393" i="24"/>
  <c r="Y2394" i="24"/>
  <c r="Z2394" i="24"/>
  <c r="AA2394" i="24"/>
  <c r="AB2394" i="24"/>
  <c r="Y2395" i="24"/>
  <c r="Z2395" i="24"/>
  <c r="AA2395" i="24"/>
  <c r="AB2395" i="24"/>
  <c r="Y2396" i="24"/>
  <c r="Z2396" i="24"/>
  <c r="AA2396" i="24"/>
  <c r="AB2396" i="24"/>
  <c r="Y2397" i="24"/>
  <c r="Z2397" i="24"/>
  <c r="AA2397" i="24"/>
  <c r="AB2397" i="24"/>
  <c r="Y2398" i="24"/>
  <c r="Z2398" i="24"/>
  <c r="AA2398" i="24"/>
  <c r="AB2398" i="24"/>
  <c r="Y2399" i="24"/>
  <c r="Z2399" i="24"/>
  <c r="AA2399" i="24"/>
  <c r="AB2399" i="24"/>
  <c r="Y2400" i="24"/>
  <c r="Z2400" i="24"/>
  <c r="AA2400" i="24"/>
  <c r="AB2400" i="24"/>
  <c r="Y2401" i="24"/>
  <c r="Z2401" i="24"/>
  <c r="AA2401" i="24"/>
  <c r="AB2401" i="24"/>
  <c r="Y2402" i="24"/>
  <c r="Z2402" i="24"/>
  <c r="AA2402" i="24"/>
  <c r="AB2402" i="24"/>
  <c r="Y2403" i="24"/>
  <c r="Z2403" i="24"/>
  <c r="AA2403" i="24"/>
  <c r="AB2403" i="24"/>
  <c r="Y2404" i="24"/>
  <c r="Z2404" i="24"/>
  <c r="AA2404" i="24"/>
  <c r="AB2404" i="24"/>
  <c r="Y2405" i="24"/>
  <c r="Z2405" i="24"/>
  <c r="AA2405" i="24"/>
  <c r="AB2405" i="24"/>
  <c r="Y2406" i="24"/>
  <c r="Z2406" i="24"/>
  <c r="AA2406" i="24"/>
  <c r="AB2406" i="24"/>
  <c r="Y2407" i="24"/>
  <c r="Z2407" i="24"/>
  <c r="AA2407" i="24"/>
  <c r="AB2407" i="24"/>
  <c r="Y2408" i="24"/>
  <c r="Z2408" i="24"/>
  <c r="AA2408" i="24"/>
  <c r="AB2408" i="24"/>
  <c r="Y2409" i="24"/>
  <c r="Z2409" i="24"/>
  <c r="AA2409" i="24"/>
  <c r="AB2409" i="24"/>
  <c r="Y2410" i="24"/>
  <c r="Z2410" i="24"/>
  <c r="AA2410" i="24"/>
  <c r="AB2410" i="24"/>
  <c r="Y2411" i="24"/>
  <c r="Z2411" i="24"/>
  <c r="AA2411" i="24"/>
  <c r="AB2411" i="24"/>
  <c r="Y2412" i="24"/>
  <c r="Z2412" i="24"/>
  <c r="AA2412" i="24"/>
  <c r="AB2412" i="24"/>
  <c r="Y2413" i="24"/>
  <c r="Z2413" i="24"/>
  <c r="AA2413" i="24"/>
  <c r="AB2413" i="24"/>
  <c r="Y2414" i="24"/>
  <c r="Z2414" i="24"/>
  <c r="AA2414" i="24"/>
  <c r="AB2414" i="24"/>
  <c r="Y2415" i="24"/>
  <c r="Z2415" i="24"/>
  <c r="AA2415" i="24"/>
  <c r="AB2415" i="24"/>
  <c r="Y2416" i="24"/>
  <c r="Z2416" i="24"/>
  <c r="AA2416" i="24"/>
  <c r="AB2416" i="24"/>
  <c r="Y2417" i="24"/>
  <c r="Z2417" i="24"/>
  <c r="AA2417" i="24"/>
  <c r="AB2417" i="24"/>
  <c r="Y2418" i="24"/>
  <c r="Z2418" i="24"/>
  <c r="AA2418" i="24"/>
  <c r="AB2418" i="24"/>
  <c r="Y2419" i="24"/>
  <c r="Z2419" i="24"/>
  <c r="AA2419" i="24"/>
  <c r="AB2419" i="24"/>
  <c r="Y2420" i="24"/>
  <c r="Z2420" i="24"/>
  <c r="AA2420" i="24"/>
  <c r="AB2420" i="24"/>
  <c r="Y2421" i="24"/>
  <c r="Z2421" i="24"/>
  <c r="AA2421" i="24"/>
  <c r="AB2421" i="24"/>
  <c r="Y2422" i="24"/>
  <c r="Z2422" i="24"/>
  <c r="AA2422" i="24"/>
  <c r="AB2422" i="24"/>
  <c r="Y2423" i="24"/>
  <c r="Z2423" i="24"/>
  <c r="AA2423" i="24"/>
  <c r="AB2423" i="24"/>
  <c r="Y2424" i="24"/>
  <c r="Z2424" i="24"/>
  <c r="AA2424" i="24"/>
  <c r="AB2424" i="24"/>
  <c r="Y2425" i="24"/>
  <c r="Z2425" i="24"/>
  <c r="AA2425" i="24"/>
  <c r="AB2425" i="24"/>
  <c r="Y2426" i="24"/>
  <c r="Z2426" i="24"/>
  <c r="AA2426" i="24"/>
  <c r="AB2426" i="24"/>
  <c r="Y2427" i="24"/>
  <c r="Z2427" i="24"/>
  <c r="AA2427" i="24"/>
  <c r="AB2427" i="24"/>
  <c r="Y2428" i="24"/>
  <c r="Z2428" i="24"/>
  <c r="AA2428" i="24"/>
  <c r="AB2428" i="24"/>
  <c r="Y2429" i="24"/>
  <c r="Z2429" i="24"/>
  <c r="AA2429" i="24"/>
  <c r="AB2429" i="24"/>
  <c r="Y2430" i="24"/>
  <c r="Z2430" i="24"/>
  <c r="AA2430" i="24"/>
  <c r="AB2430" i="24"/>
  <c r="Y2431" i="24"/>
  <c r="Z2431" i="24"/>
  <c r="AA2431" i="24"/>
  <c r="AB2431" i="24"/>
  <c r="Y2432" i="24"/>
  <c r="Z2432" i="24"/>
  <c r="AA2432" i="24"/>
  <c r="AB2432" i="24"/>
  <c r="Y2433" i="24"/>
  <c r="Z2433" i="24"/>
  <c r="AA2433" i="24"/>
  <c r="AB2433" i="24"/>
  <c r="Y2434" i="24"/>
  <c r="Z2434" i="24"/>
  <c r="AA2434" i="24"/>
  <c r="AB2434" i="24"/>
  <c r="Y2435" i="24"/>
  <c r="Z2435" i="24"/>
  <c r="AA2435" i="24"/>
  <c r="AB2435" i="24"/>
  <c r="Y2436" i="24"/>
  <c r="Z2436" i="24"/>
  <c r="AA2436" i="24"/>
  <c r="AB2436" i="24"/>
  <c r="Y2437" i="24"/>
  <c r="Z2437" i="24"/>
  <c r="AA2437" i="24"/>
  <c r="AB2437" i="24"/>
  <c r="Y2438" i="24"/>
  <c r="Z2438" i="24"/>
  <c r="AA2438" i="24"/>
  <c r="AB2438" i="24"/>
  <c r="Y2439" i="24"/>
  <c r="Z2439" i="24"/>
  <c r="AA2439" i="24"/>
  <c r="AB2439" i="24"/>
  <c r="Y2440" i="24"/>
  <c r="Z2440" i="24"/>
  <c r="AA2440" i="24"/>
  <c r="AB2440" i="24"/>
  <c r="Y2441" i="24"/>
  <c r="Z2441" i="24"/>
  <c r="AA2441" i="24"/>
  <c r="AB2441" i="24"/>
  <c r="Y2442" i="24"/>
  <c r="Z2442" i="24"/>
  <c r="AA2442" i="24"/>
  <c r="AB2442" i="24"/>
  <c r="Y2443" i="24"/>
  <c r="Z2443" i="24"/>
  <c r="AA2443" i="24"/>
  <c r="AB2443" i="24"/>
  <c r="Y2444" i="24"/>
  <c r="Z2444" i="24"/>
  <c r="AA2444" i="24"/>
  <c r="AB2444" i="24"/>
  <c r="Y2445" i="24"/>
  <c r="Z2445" i="24"/>
  <c r="AA2445" i="24"/>
  <c r="AB2445" i="24"/>
  <c r="Y2446" i="24"/>
  <c r="Z2446" i="24"/>
  <c r="AA2446" i="24"/>
  <c r="AB2446" i="24"/>
  <c r="Y2447" i="24"/>
  <c r="Z2447" i="24"/>
  <c r="AA2447" i="24"/>
  <c r="AB2447" i="24"/>
  <c r="Y2448" i="24"/>
  <c r="Z2448" i="24"/>
  <c r="AA2448" i="24"/>
  <c r="AB2448" i="24"/>
  <c r="Y2449" i="24"/>
  <c r="Z2449" i="24"/>
  <c r="AA2449" i="24"/>
  <c r="AB2449" i="24"/>
  <c r="Y2450" i="24"/>
  <c r="Z2450" i="24"/>
  <c r="AA2450" i="24"/>
  <c r="AB2450" i="24"/>
  <c r="Y2451" i="24"/>
  <c r="Z2451" i="24"/>
  <c r="AA2451" i="24"/>
  <c r="AB2451" i="24"/>
  <c r="Y2452" i="24"/>
  <c r="Z2452" i="24"/>
  <c r="AA2452" i="24"/>
  <c r="AB2452" i="24"/>
  <c r="Y2453" i="24"/>
  <c r="Z2453" i="24"/>
  <c r="AA2453" i="24"/>
  <c r="AB2453" i="24"/>
  <c r="Y2454" i="24"/>
  <c r="Z2454" i="24"/>
  <c r="AA2454" i="24"/>
  <c r="AB2454" i="24"/>
  <c r="Y2455" i="24"/>
  <c r="Z2455" i="24"/>
  <c r="AA2455" i="24"/>
  <c r="AB2455" i="24"/>
  <c r="Y2456" i="24"/>
  <c r="Z2456" i="24"/>
  <c r="AA2456" i="24"/>
  <c r="AB2456" i="24"/>
  <c r="Y2457" i="24"/>
  <c r="Z2457" i="24"/>
  <c r="AA2457" i="24"/>
  <c r="AB2457" i="24"/>
  <c r="Y2458" i="24"/>
  <c r="Z2458" i="24"/>
  <c r="AA2458" i="24"/>
  <c r="AB2458" i="24"/>
  <c r="Y2459" i="24"/>
  <c r="Z2459" i="24"/>
  <c r="AA2459" i="24"/>
  <c r="AB2459" i="24"/>
  <c r="Y2460" i="24"/>
  <c r="Z2460" i="24"/>
  <c r="AA2460" i="24"/>
  <c r="AB2460" i="24"/>
  <c r="Y2461" i="24"/>
  <c r="Z2461" i="24"/>
  <c r="AA2461" i="24"/>
  <c r="AB2461" i="24"/>
  <c r="Y2462" i="24"/>
  <c r="Z2462" i="24"/>
  <c r="AA2462" i="24"/>
  <c r="AB2462" i="24"/>
  <c r="Y2463" i="24"/>
  <c r="Z2463" i="24"/>
  <c r="AA2463" i="24"/>
  <c r="AB2463" i="24"/>
  <c r="Y2464" i="24"/>
  <c r="Z2464" i="24"/>
  <c r="AA2464" i="24"/>
  <c r="AB2464" i="24"/>
  <c r="Y2465" i="24"/>
  <c r="Z2465" i="24"/>
  <c r="AA2465" i="24"/>
  <c r="AB2465" i="24"/>
  <c r="Y2466" i="24"/>
  <c r="Z2466" i="24"/>
  <c r="AA2466" i="24"/>
  <c r="AB2466" i="24"/>
  <c r="Y2467" i="24"/>
  <c r="Z2467" i="24"/>
  <c r="AA2467" i="24"/>
  <c r="AB2467" i="24"/>
  <c r="Y2468" i="24"/>
  <c r="Z2468" i="24"/>
  <c r="AA2468" i="24"/>
  <c r="AB2468" i="24"/>
  <c r="Y2469" i="24"/>
  <c r="Z2469" i="24"/>
  <c r="AA2469" i="24"/>
  <c r="AB2469" i="24"/>
  <c r="Y2470" i="24"/>
  <c r="Z2470" i="24"/>
  <c r="AA2470" i="24"/>
  <c r="AB2470" i="24"/>
  <c r="Y2471" i="24"/>
  <c r="Z2471" i="24"/>
  <c r="AA2471" i="24"/>
  <c r="AB2471" i="24"/>
  <c r="Y2472" i="24"/>
  <c r="Z2472" i="24"/>
  <c r="AA2472" i="24"/>
  <c r="AB2472" i="24"/>
  <c r="Y2473" i="24"/>
  <c r="Z2473" i="24"/>
  <c r="AA2473" i="24"/>
  <c r="AB2473" i="24"/>
  <c r="Y2474" i="24"/>
  <c r="Z2474" i="24"/>
  <c r="AA2474" i="24"/>
  <c r="AB2474" i="24"/>
  <c r="Y2475" i="24"/>
  <c r="Z2475" i="24"/>
  <c r="AA2475" i="24"/>
  <c r="AB2475" i="24"/>
  <c r="Y2476" i="24"/>
  <c r="Z2476" i="24"/>
  <c r="AA2476" i="24"/>
  <c r="AB2476" i="24"/>
  <c r="Y2477" i="24"/>
  <c r="Z2477" i="24"/>
  <c r="AA2477" i="24"/>
  <c r="AB2477" i="24"/>
  <c r="Y2478" i="24"/>
  <c r="Z2478" i="24"/>
  <c r="AA2478" i="24"/>
  <c r="AB2478" i="24"/>
  <c r="Y2479" i="24"/>
  <c r="Z2479" i="24"/>
  <c r="AA2479" i="24"/>
  <c r="AB2479" i="24"/>
  <c r="Y2480" i="24"/>
  <c r="Z2480" i="24"/>
  <c r="AA2480" i="24"/>
  <c r="AB2480" i="24"/>
  <c r="Y2481" i="24"/>
  <c r="Z2481" i="24"/>
  <c r="AA2481" i="24"/>
  <c r="AB2481" i="24"/>
  <c r="Y2482" i="24"/>
  <c r="Z2482" i="24"/>
  <c r="AA2482" i="24"/>
  <c r="AB2482" i="24"/>
  <c r="Y2483" i="24"/>
  <c r="Z2483" i="24"/>
  <c r="AA2483" i="24"/>
  <c r="AB2483" i="24"/>
  <c r="Y2484" i="24"/>
  <c r="Z2484" i="24"/>
  <c r="AA2484" i="24"/>
  <c r="AB2484" i="24"/>
  <c r="Y2485" i="24"/>
  <c r="Z2485" i="24"/>
  <c r="AA2485" i="24"/>
  <c r="AB2485" i="24"/>
  <c r="Y2486" i="24"/>
  <c r="Z2486" i="24"/>
  <c r="AA2486" i="24"/>
  <c r="AB2486" i="24"/>
  <c r="Y2487" i="24"/>
  <c r="Z2487" i="24"/>
  <c r="AA2487" i="24"/>
  <c r="AB2487" i="24"/>
  <c r="Y2488" i="24"/>
  <c r="Z2488" i="24"/>
  <c r="AA2488" i="24"/>
  <c r="AB2488" i="24"/>
  <c r="Y2489" i="24"/>
  <c r="Z2489" i="24"/>
  <c r="AA2489" i="24"/>
  <c r="AB2489" i="24"/>
  <c r="Y2490" i="24"/>
  <c r="Z2490" i="24"/>
  <c r="AA2490" i="24"/>
  <c r="AB2490" i="24"/>
  <c r="Y2491" i="24"/>
  <c r="Z2491" i="24"/>
  <c r="AA2491" i="24"/>
  <c r="AB2491" i="24"/>
  <c r="Y2492" i="24"/>
  <c r="Z2492" i="24"/>
  <c r="AA2492" i="24"/>
  <c r="AB2492" i="24"/>
  <c r="Y2493" i="24"/>
  <c r="Z2493" i="24"/>
  <c r="AA2493" i="24"/>
  <c r="AB2493" i="24"/>
  <c r="Y2494" i="24"/>
  <c r="Z2494" i="24"/>
  <c r="AA2494" i="24"/>
  <c r="AB2494" i="24"/>
  <c r="Y2495" i="24"/>
  <c r="Z2495" i="24"/>
  <c r="AA2495" i="24"/>
  <c r="AB2495" i="24"/>
  <c r="Y2496" i="24"/>
  <c r="Z2496" i="24"/>
  <c r="AA2496" i="24"/>
  <c r="AB2496" i="24"/>
  <c r="Y2497" i="24"/>
  <c r="Z2497" i="24"/>
  <c r="AA2497" i="24"/>
  <c r="AB2497" i="24"/>
  <c r="Y2498" i="24"/>
  <c r="Z2498" i="24"/>
  <c r="AA2498" i="24"/>
  <c r="AB2498" i="24"/>
  <c r="Y2499" i="24"/>
  <c r="Z2499" i="24"/>
  <c r="AA2499" i="24"/>
  <c r="AB2499" i="24"/>
  <c r="Y2500" i="24"/>
  <c r="Z2500" i="24"/>
  <c r="AA2500" i="24"/>
  <c r="AB2500" i="24"/>
  <c r="Y2501" i="24"/>
  <c r="Z2501" i="24"/>
  <c r="AA2501" i="24"/>
  <c r="AB2501" i="24"/>
  <c r="Y2502" i="24"/>
  <c r="Z2502" i="24"/>
  <c r="AA2502" i="24"/>
  <c r="AB2502" i="24"/>
  <c r="Y2503" i="24"/>
  <c r="Z2503" i="24"/>
  <c r="AA2503" i="24"/>
  <c r="AB2503" i="24"/>
  <c r="Y2504" i="24"/>
  <c r="Z2504" i="24"/>
  <c r="AA2504" i="24"/>
  <c r="AB2504" i="24"/>
  <c r="Y2505" i="24"/>
  <c r="Z2505" i="24"/>
  <c r="AA2505" i="24"/>
  <c r="AB2505" i="24"/>
  <c r="Y2506" i="24"/>
  <c r="Z2506" i="24"/>
  <c r="AA2506" i="24"/>
  <c r="AB2506" i="24"/>
  <c r="Y2507" i="24"/>
  <c r="Z2507" i="24"/>
  <c r="AA2507" i="24"/>
  <c r="AB2507" i="24"/>
  <c r="Y2508" i="24"/>
  <c r="Z2508" i="24"/>
  <c r="AA2508" i="24"/>
  <c r="AB2508" i="24"/>
  <c r="Y2509" i="24"/>
  <c r="Z2509" i="24"/>
  <c r="AA2509" i="24"/>
  <c r="AB2509" i="24"/>
  <c r="Y2510" i="24"/>
  <c r="Z2510" i="24"/>
  <c r="AA2510" i="24"/>
  <c r="AB2510" i="24"/>
  <c r="Y2511" i="24"/>
  <c r="Z2511" i="24"/>
  <c r="AA2511" i="24"/>
  <c r="AB2511" i="24"/>
  <c r="Y2512" i="24"/>
  <c r="Z2512" i="24"/>
  <c r="AA2512" i="24"/>
  <c r="AB2512" i="24"/>
  <c r="Y2513" i="24"/>
  <c r="Z2513" i="24"/>
  <c r="AA2513" i="24"/>
  <c r="AB2513" i="24"/>
  <c r="Y2514" i="24"/>
  <c r="Z2514" i="24"/>
  <c r="AA2514" i="24"/>
  <c r="AB2514" i="24"/>
  <c r="Y2515" i="24"/>
  <c r="Z2515" i="24"/>
  <c r="AA2515" i="24"/>
  <c r="AB2515" i="24"/>
  <c r="Y2516" i="24"/>
  <c r="Z2516" i="24"/>
  <c r="AA2516" i="24"/>
  <c r="AB2516" i="24"/>
  <c r="Y2517" i="24"/>
  <c r="Z2517" i="24"/>
  <c r="AA2517" i="24"/>
  <c r="AB2517" i="24"/>
  <c r="Y2518" i="24"/>
  <c r="Z2518" i="24"/>
  <c r="AA2518" i="24"/>
  <c r="AB2518" i="24"/>
  <c r="Y2519" i="24"/>
  <c r="Z2519" i="24"/>
  <c r="AA2519" i="24"/>
  <c r="AB2519" i="24"/>
  <c r="Y2520" i="24"/>
  <c r="Z2520" i="24"/>
  <c r="AA2520" i="24"/>
  <c r="AB2520" i="24"/>
  <c r="Y2521" i="24"/>
  <c r="Z2521" i="24"/>
  <c r="AA2521" i="24"/>
  <c r="AB2521" i="24"/>
  <c r="Y2522" i="24"/>
  <c r="Z2522" i="24"/>
  <c r="AA2522" i="24"/>
  <c r="AB2522" i="24"/>
  <c r="Y2523" i="24"/>
  <c r="Z2523" i="24"/>
  <c r="AA2523" i="24"/>
  <c r="AB2523" i="24"/>
  <c r="Y2524" i="24"/>
  <c r="Z2524" i="24"/>
  <c r="AA2524" i="24"/>
  <c r="AB2524" i="24"/>
  <c r="Y2525" i="24"/>
  <c r="Z2525" i="24"/>
  <c r="AA2525" i="24"/>
  <c r="AB2525" i="24"/>
  <c r="Y2526" i="24"/>
  <c r="Z2526" i="24"/>
  <c r="AA2526" i="24"/>
  <c r="AB2526" i="24"/>
  <c r="Y2527" i="24"/>
  <c r="Z2527" i="24"/>
  <c r="AA2527" i="24"/>
  <c r="AB2527" i="24"/>
  <c r="Y2528" i="24"/>
  <c r="Z2528" i="24"/>
  <c r="AA2528" i="24"/>
  <c r="AB2528" i="24"/>
  <c r="Y2529" i="24"/>
  <c r="Z2529" i="24"/>
  <c r="AA2529" i="24"/>
  <c r="AB2529" i="24"/>
  <c r="Y2530" i="24"/>
  <c r="Z2530" i="24"/>
  <c r="AA2530" i="24"/>
  <c r="AB2530" i="24"/>
  <c r="Y2531" i="24"/>
  <c r="Z2531" i="24"/>
  <c r="AA2531" i="24"/>
  <c r="AB2531" i="24"/>
  <c r="Y2532" i="24"/>
  <c r="Z2532" i="24"/>
  <c r="AA2532" i="24"/>
  <c r="AB2532" i="24"/>
  <c r="Y2533" i="24"/>
  <c r="Z2533" i="24"/>
  <c r="AA2533" i="24"/>
  <c r="AB2533" i="24"/>
  <c r="Y2534" i="24"/>
  <c r="Z2534" i="24"/>
  <c r="AA2534" i="24"/>
  <c r="AB2534" i="24"/>
  <c r="Y2535" i="24"/>
  <c r="Z2535" i="24"/>
  <c r="AA2535" i="24"/>
  <c r="AB2535" i="24"/>
  <c r="Y2536" i="24"/>
  <c r="Z2536" i="24"/>
  <c r="AA2536" i="24"/>
  <c r="AB2536" i="24"/>
  <c r="Y2537" i="24"/>
  <c r="Z2537" i="24"/>
  <c r="AA2537" i="24"/>
  <c r="AB2537" i="24"/>
  <c r="Y2538" i="24"/>
  <c r="Z2538" i="24"/>
  <c r="AA2538" i="24"/>
  <c r="AB2538" i="24"/>
  <c r="Y2539" i="24"/>
  <c r="Z2539" i="24"/>
  <c r="AA2539" i="24"/>
  <c r="AB2539" i="24"/>
  <c r="Y2540" i="24"/>
  <c r="Z2540" i="24"/>
  <c r="AA2540" i="24"/>
  <c r="AB2540" i="24"/>
  <c r="Y2541" i="24"/>
  <c r="Z2541" i="24"/>
  <c r="AA2541" i="24"/>
  <c r="AB2541" i="24"/>
  <c r="Y2542" i="24"/>
  <c r="Z2542" i="24"/>
  <c r="AA2542" i="24"/>
  <c r="AB2542" i="24"/>
  <c r="Y2543" i="24"/>
  <c r="Z2543" i="24"/>
  <c r="AA2543" i="24"/>
  <c r="AB2543" i="24"/>
  <c r="Y2544" i="24"/>
  <c r="Z2544" i="24"/>
  <c r="AA2544" i="24"/>
  <c r="AB2544" i="24"/>
  <c r="Y2545" i="24"/>
  <c r="Z2545" i="24"/>
  <c r="AA2545" i="24"/>
  <c r="AB2545" i="24"/>
  <c r="Y2546" i="24"/>
  <c r="Z2546" i="24"/>
  <c r="AA2546" i="24"/>
  <c r="AB2546" i="24"/>
  <c r="Y2547" i="24"/>
  <c r="Z2547" i="24"/>
  <c r="AA2547" i="24"/>
  <c r="AB2547" i="24"/>
  <c r="Y2548" i="24"/>
  <c r="Z2548" i="24"/>
  <c r="AA2548" i="24"/>
  <c r="AB2548" i="24"/>
  <c r="Y2549" i="24"/>
  <c r="Z2549" i="24"/>
  <c r="AA2549" i="24"/>
  <c r="AB2549" i="24"/>
  <c r="Y2550" i="24"/>
  <c r="Z2550" i="24"/>
  <c r="AA2550" i="24"/>
  <c r="AB2550" i="24"/>
  <c r="Y2551" i="24"/>
  <c r="Z2551" i="24"/>
  <c r="AA2551" i="24"/>
  <c r="AB2551" i="24"/>
  <c r="Y2552" i="24"/>
  <c r="Z2552" i="24"/>
  <c r="AA2552" i="24"/>
  <c r="AB2552" i="24"/>
  <c r="Y2553" i="24"/>
  <c r="Z2553" i="24"/>
  <c r="AA2553" i="24"/>
  <c r="AB2553" i="24"/>
  <c r="Y2554" i="24"/>
  <c r="Z2554" i="24"/>
  <c r="AA2554" i="24"/>
  <c r="AB2554" i="24"/>
  <c r="Y2555" i="24"/>
  <c r="Z2555" i="24"/>
  <c r="AA2555" i="24"/>
  <c r="AB2555" i="24"/>
  <c r="Y2556" i="24"/>
  <c r="Z2556" i="24"/>
  <c r="AA2556" i="24"/>
  <c r="AB2556" i="24"/>
  <c r="Y2557" i="24"/>
  <c r="Z2557" i="24"/>
  <c r="AA2557" i="24"/>
  <c r="AB2557" i="24"/>
  <c r="Y2558" i="24"/>
  <c r="Z2558" i="24"/>
  <c r="AA2558" i="24"/>
  <c r="AB2558" i="24"/>
  <c r="Y2559" i="24"/>
  <c r="Z2559" i="24"/>
  <c r="AA2559" i="24"/>
  <c r="AB2559" i="24"/>
  <c r="Y2560" i="24"/>
  <c r="Z2560" i="24"/>
  <c r="AA2560" i="24"/>
  <c r="AB2560" i="24"/>
  <c r="Y2561" i="24"/>
  <c r="Z2561" i="24"/>
  <c r="AA2561" i="24"/>
  <c r="AB2561" i="24"/>
  <c r="Y2562" i="24"/>
  <c r="Z2562" i="24"/>
  <c r="AA2562" i="24"/>
  <c r="AB2562" i="24"/>
  <c r="Y2563" i="24"/>
  <c r="Z2563" i="24"/>
  <c r="AA2563" i="24"/>
  <c r="AB2563" i="24"/>
  <c r="Y2564" i="24"/>
  <c r="Z2564" i="24"/>
  <c r="AA2564" i="24"/>
  <c r="AB2564" i="24"/>
  <c r="Y2565" i="24"/>
  <c r="Z2565" i="24"/>
  <c r="AA2565" i="24"/>
  <c r="AB2565" i="24"/>
  <c r="Y2566" i="24"/>
  <c r="Z2566" i="24"/>
  <c r="AA2566" i="24"/>
  <c r="AB2566" i="24"/>
  <c r="Y2567" i="24"/>
  <c r="Z2567" i="24"/>
  <c r="AA2567" i="24"/>
  <c r="AB2567" i="24"/>
  <c r="Y2568" i="24"/>
  <c r="Z2568" i="24"/>
  <c r="AA2568" i="24"/>
  <c r="AB2568" i="24"/>
  <c r="Y2569" i="24"/>
  <c r="Z2569" i="24"/>
  <c r="AA2569" i="24"/>
  <c r="AB2569" i="24"/>
  <c r="Y2570" i="24"/>
  <c r="Z2570" i="24"/>
  <c r="AA2570" i="24"/>
  <c r="AB2570" i="24"/>
  <c r="Y2571" i="24"/>
  <c r="Z2571" i="24"/>
  <c r="AA2571" i="24"/>
  <c r="AB2571" i="24"/>
  <c r="Y2572" i="24"/>
  <c r="Z2572" i="24"/>
  <c r="AA2572" i="24"/>
  <c r="AB2572" i="24"/>
  <c r="Y2573" i="24"/>
  <c r="Z2573" i="24"/>
  <c r="AA2573" i="24"/>
  <c r="AB2573" i="24"/>
  <c r="Y2574" i="24"/>
  <c r="Z2574" i="24"/>
  <c r="AA2574" i="24"/>
  <c r="AB2574" i="24"/>
  <c r="Y2575" i="24"/>
  <c r="Z2575" i="24"/>
  <c r="AA2575" i="24"/>
  <c r="AB2575" i="24"/>
  <c r="Y2576" i="24"/>
  <c r="Z2576" i="24"/>
  <c r="AA2576" i="24"/>
  <c r="AB2576" i="24"/>
  <c r="Y2577" i="24"/>
  <c r="Z2577" i="24"/>
  <c r="AA2577" i="24"/>
  <c r="AB2577" i="24"/>
  <c r="Y2578" i="24"/>
  <c r="Z2578" i="24"/>
  <c r="AA2578" i="24"/>
  <c r="AB2578" i="24"/>
  <c r="Y2579" i="24"/>
  <c r="Z2579" i="24"/>
  <c r="AA2579" i="24"/>
  <c r="AB2579" i="24"/>
  <c r="Y2580" i="24"/>
  <c r="Z2580" i="24"/>
  <c r="AA2580" i="24"/>
  <c r="AB2580" i="24"/>
  <c r="Y2581" i="24"/>
  <c r="Z2581" i="24"/>
  <c r="AA2581" i="24"/>
  <c r="AB2581" i="24"/>
  <c r="Y2582" i="24"/>
  <c r="Z2582" i="24"/>
  <c r="AA2582" i="24"/>
  <c r="AB2582" i="24"/>
  <c r="Y2583" i="24"/>
  <c r="Z2583" i="24"/>
  <c r="AA2583" i="24"/>
  <c r="AB2583" i="24"/>
  <c r="Y2584" i="24"/>
  <c r="Z2584" i="24"/>
  <c r="AA2584" i="24"/>
  <c r="AB2584" i="24"/>
  <c r="Y2585" i="24"/>
  <c r="Z2585" i="24"/>
  <c r="AA2585" i="24"/>
  <c r="AB2585" i="24"/>
  <c r="Y2586" i="24"/>
  <c r="Z2586" i="24"/>
  <c r="AA2586" i="24"/>
  <c r="AB2586" i="24"/>
  <c r="Y2587" i="24"/>
  <c r="Z2587" i="24"/>
  <c r="AA2587" i="24"/>
  <c r="AB2587" i="24"/>
  <c r="Y2588" i="24"/>
  <c r="Z2588" i="24"/>
  <c r="AA2588" i="24"/>
  <c r="AB2588" i="24"/>
  <c r="Y2589" i="24"/>
  <c r="Z2589" i="24"/>
  <c r="AA2589" i="24"/>
  <c r="AB2589" i="24"/>
  <c r="Y2590" i="24"/>
  <c r="Z2590" i="24"/>
  <c r="AA2590" i="24"/>
  <c r="AB2590" i="24"/>
  <c r="Y2591" i="24"/>
  <c r="Z2591" i="24"/>
  <c r="AA2591" i="24"/>
  <c r="AB2591" i="24"/>
  <c r="Y2592" i="24"/>
  <c r="Z2592" i="24"/>
  <c r="AA2592" i="24"/>
  <c r="AB2592" i="24"/>
  <c r="Y2593" i="24"/>
  <c r="Z2593" i="24"/>
  <c r="AA2593" i="24"/>
  <c r="AB2593" i="24"/>
  <c r="Y2594" i="24"/>
  <c r="Z2594" i="24"/>
  <c r="AA2594" i="24"/>
  <c r="AB2594" i="24"/>
  <c r="Y2595" i="24"/>
  <c r="Z2595" i="24"/>
  <c r="AA2595" i="24"/>
  <c r="AB2595" i="24"/>
  <c r="Y2596" i="24"/>
  <c r="Z2596" i="24"/>
  <c r="AA2596" i="24"/>
  <c r="AB2596" i="24"/>
  <c r="Y2597" i="24"/>
  <c r="Z2597" i="24"/>
  <c r="AA2597" i="24"/>
  <c r="AB2597" i="24"/>
  <c r="Y2598" i="24"/>
  <c r="Z2598" i="24"/>
  <c r="AA2598" i="24"/>
  <c r="AB2598" i="24"/>
  <c r="Y2599" i="24"/>
  <c r="Z2599" i="24"/>
  <c r="AA2599" i="24"/>
  <c r="AB2599" i="24"/>
  <c r="Y2600" i="24"/>
  <c r="Z2600" i="24"/>
  <c r="AA2600" i="24"/>
  <c r="AB2600" i="24"/>
  <c r="Y2601" i="24"/>
  <c r="Z2601" i="24"/>
  <c r="AA2601" i="24"/>
  <c r="AB2601" i="24"/>
  <c r="Y2602" i="24"/>
  <c r="Z2602" i="24"/>
  <c r="AA2602" i="24"/>
  <c r="AB2602" i="24"/>
  <c r="Y2603" i="24"/>
  <c r="Z2603" i="24"/>
  <c r="AA2603" i="24"/>
  <c r="AB2603" i="24"/>
  <c r="Y2604" i="24"/>
  <c r="Z2604" i="24"/>
  <c r="AA2604" i="24"/>
  <c r="AB2604" i="24"/>
  <c r="Y2605" i="24"/>
  <c r="Z2605" i="24"/>
  <c r="AA2605" i="24"/>
  <c r="AB2605" i="24"/>
  <c r="Y2606" i="24"/>
  <c r="Z2606" i="24"/>
  <c r="AA2606" i="24"/>
  <c r="AB2606" i="24"/>
  <c r="Y2607" i="24"/>
  <c r="Z2607" i="24"/>
  <c r="AA2607" i="24"/>
  <c r="AB2607" i="24"/>
  <c r="Y2608" i="24"/>
  <c r="Z2608" i="24"/>
  <c r="AA2608" i="24"/>
  <c r="AB2608" i="24"/>
  <c r="Y2609" i="24"/>
  <c r="Z2609" i="24"/>
  <c r="AA2609" i="24"/>
  <c r="AB2609" i="24"/>
  <c r="Y2610" i="24"/>
  <c r="Z2610" i="24"/>
  <c r="AA2610" i="24"/>
  <c r="AB2610" i="24"/>
  <c r="Y2611" i="24"/>
  <c r="Z2611" i="24"/>
  <c r="AA2611" i="24"/>
  <c r="AB2611" i="24"/>
  <c r="Y2612" i="24"/>
  <c r="Z2612" i="24"/>
  <c r="AA2612" i="24"/>
  <c r="AB2612" i="24"/>
  <c r="Y2613" i="24"/>
  <c r="Z2613" i="24"/>
  <c r="AA2613" i="24"/>
  <c r="AB2613" i="24"/>
  <c r="Y2614" i="24"/>
  <c r="Z2614" i="24"/>
  <c r="AA2614" i="24"/>
  <c r="AB2614" i="24"/>
  <c r="Y2615" i="24"/>
  <c r="Z2615" i="24"/>
  <c r="AA2615" i="24"/>
  <c r="AB2615" i="24"/>
  <c r="Y2616" i="24"/>
  <c r="Z2616" i="24"/>
  <c r="AA2616" i="24"/>
  <c r="AB2616" i="24"/>
  <c r="Y2617" i="24"/>
  <c r="Z2617" i="24"/>
  <c r="AA2617" i="24"/>
  <c r="AB2617" i="24"/>
  <c r="Y2618" i="24"/>
  <c r="Z2618" i="24"/>
  <c r="AA2618" i="24"/>
  <c r="AB2618" i="24"/>
  <c r="Y2619" i="24"/>
  <c r="Z2619" i="24"/>
  <c r="AA2619" i="24"/>
  <c r="AB2619" i="24"/>
  <c r="Y2620" i="24"/>
  <c r="Z2620" i="24"/>
  <c r="AA2620" i="24"/>
  <c r="AB2620" i="24"/>
  <c r="Y2621" i="24"/>
  <c r="Z2621" i="24"/>
  <c r="AA2621" i="24"/>
  <c r="AB2621" i="24"/>
  <c r="Y2622" i="24"/>
  <c r="Z2622" i="24"/>
  <c r="AA2622" i="24"/>
  <c r="AB2622" i="24"/>
  <c r="Y2623" i="24"/>
  <c r="Z2623" i="24"/>
  <c r="AA2623" i="24"/>
  <c r="AB2623" i="24"/>
  <c r="Y2624" i="24"/>
  <c r="Z2624" i="24"/>
  <c r="AA2624" i="24"/>
  <c r="AB2624" i="24"/>
  <c r="Y2625" i="24"/>
  <c r="Z2625" i="24"/>
  <c r="AA2625" i="24"/>
  <c r="AB2625" i="24"/>
  <c r="Y2626" i="24"/>
  <c r="Z2626" i="24"/>
  <c r="AA2626" i="24"/>
  <c r="AB2626" i="24"/>
  <c r="Y2627" i="24"/>
  <c r="Z2627" i="24"/>
  <c r="AA2627" i="24"/>
  <c r="AB2627" i="24"/>
  <c r="Y2628" i="24"/>
  <c r="Z2628" i="24"/>
  <c r="AA2628" i="24"/>
  <c r="AB2628" i="24"/>
  <c r="Y2629" i="24"/>
  <c r="Z2629" i="24"/>
  <c r="AA2629" i="24"/>
  <c r="AB2629" i="24"/>
  <c r="Y2630" i="24"/>
  <c r="Z2630" i="24"/>
  <c r="AA2630" i="24"/>
  <c r="AB2630" i="24"/>
  <c r="Y2631" i="24"/>
  <c r="Z2631" i="24"/>
  <c r="AA2631" i="24"/>
  <c r="AB2631" i="24"/>
  <c r="Y2632" i="24"/>
  <c r="Z2632" i="24"/>
  <c r="AA2632" i="24"/>
  <c r="AB2632" i="24"/>
  <c r="Y2633" i="24"/>
  <c r="Z2633" i="24"/>
  <c r="AA2633" i="24"/>
  <c r="AB2633" i="24"/>
  <c r="Y2634" i="24"/>
  <c r="Z2634" i="24"/>
  <c r="AA2634" i="24"/>
  <c r="AB2634" i="24"/>
  <c r="Y2635" i="24"/>
  <c r="Z2635" i="24"/>
  <c r="AA2635" i="24"/>
  <c r="AB2635" i="24"/>
  <c r="Y2636" i="24"/>
  <c r="Z2636" i="24"/>
  <c r="AA2636" i="24"/>
  <c r="AB2636" i="24"/>
  <c r="Y2637" i="24"/>
  <c r="Z2637" i="24"/>
  <c r="AA2637" i="24"/>
  <c r="AB2637" i="24"/>
  <c r="Y2638" i="24"/>
  <c r="Z2638" i="24"/>
  <c r="AA2638" i="24"/>
  <c r="AB2638" i="24"/>
  <c r="Y2639" i="24"/>
  <c r="Z2639" i="24"/>
  <c r="AA2639" i="24"/>
  <c r="AB2639" i="24"/>
  <c r="Y2640" i="24"/>
  <c r="Z2640" i="24"/>
  <c r="AA2640" i="24"/>
  <c r="AB2640" i="24"/>
  <c r="Y2641" i="24"/>
  <c r="Z2641" i="24"/>
  <c r="AA2641" i="24"/>
  <c r="AB2641" i="24"/>
  <c r="Y2642" i="24"/>
  <c r="Z2642" i="24"/>
  <c r="AA2642" i="24"/>
  <c r="AB2642" i="24"/>
  <c r="Y2643" i="24"/>
  <c r="Z2643" i="24"/>
  <c r="AA2643" i="24"/>
  <c r="AB2643" i="24"/>
  <c r="Y2644" i="24"/>
  <c r="Z2644" i="24"/>
  <c r="AA2644" i="24"/>
  <c r="AB2644" i="24"/>
  <c r="Y2645" i="24"/>
  <c r="Z2645" i="24"/>
  <c r="AA2645" i="24"/>
  <c r="AB2645" i="24"/>
  <c r="Y2646" i="24"/>
  <c r="Z2646" i="24"/>
  <c r="AA2646" i="24"/>
  <c r="AB2646" i="24"/>
  <c r="Y2647" i="24"/>
  <c r="Z2647" i="24"/>
  <c r="AA2647" i="24"/>
  <c r="AB2647" i="24"/>
  <c r="Y2648" i="24"/>
  <c r="Z2648" i="24"/>
  <c r="AA2648" i="24"/>
  <c r="AB2648" i="24"/>
  <c r="Y2649" i="24"/>
  <c r="Z2649" i="24"/>
  <c r="AA2649" i="24"/>
  <c r="AB2649" i="24"/>
  <c r="Y2650" i="24"/>
  <c r="Z2650" i="24"/>
  <c r="AA2650" i="24"/>
  <c r="AB2650" i="24"/>
  <c r="Y2651" i="24"/>
  <c r="Z2651" i="24"/>
  <c r="AA2651" i="24"/>
  <c r="AB2651" i="24"/>
  <c r="Y2652" i="24"/>
  <c r="Z2652" i="24"/>
  <c r="AA2652" i="24"/>
  <c r="AB2652" i="24"/>
  <c r="Y2653" i="24"/>
  <c r="Z2653" i="24"/>
  <c r="AA2653" i="24"/>
  <c r="AB2653" i="24"/>
  <c r="Y2654" i="24"/>
  <c r="Z2654" i="24"/>
  <c r="AA2654" i="24"/>
  <c r="AB2654" i="24"/>
  <c r="Y2655" i="24"/>
  <c r="Z2655" i="24"/>
  <c r="AA2655" i="24"/>
  <c r="AB2655" i="24"/>
  <c r="Y2656" i="24"/>
  <c r="Z2656" i="24"/>
  <c r="AA2656" i="24"/>
  <c r="AB2656" i="24"/>
  <c r="Y2657" i="24"/>
  <c r="Z2657" i="24"/>
  <c r="AA2657" i="24"/>
  <c r="AB2657" i="24"/>
  <c r="Y2658" i="24"/>
  <c r="Z2658" i="24"/>
  <c r="AA2658" i="24"/>
  <c r="AB2658" i="24"/>
  <c r="Y2659" i="24"/>
  <c r="Z2659" i="24"/>
  <c r="AA2659" i="24"/>
  <c r="AB2659" i="24"/>
  <c r="Y2660" i="24"/>
  <c r="Z2660" i="24"/>
  <c r="AA2660" i="24"/>
  <c r="AB2660" i="24"/>
  <c r="Y2661" i="24"/>
  <c r="Z2661" i="24"/>
  <c r="AA2661" i="24"/>
  <c r="AB2661" i="24"/>
  <c r="Y2662" i="24"/>
  <c r="Z2662" i="24"/>
  <c r="AA2662" i="24"/>
  <c r="AB2662" i="24"/>
  <c r="Y2663" i="24"/>
  <c r="Z2663" i="24"/>
  <c r="AA2663" i="24"/>
  <c r="AB2663" i="24"/>
  <c r="Y2664" i="24"/>
  <c r="Z2664" i="24"/>
  <c r="AA2664" i="24"/>
  <c r="AB2664" i="24"/>
  <c r="Y2665" i="24"/>
  <c r="Z2665" i="24"/>
  <c r="AA2665" i="24"/>
  <c r="AB2665" i="24"/>
  <c r="Y2666" i="24"/>
  <c r="Z2666" i="24"/>
  <c r="AA2666" i="24"/>
  <c r="AB2666" i="24"/>
  <c r="Y2667" i="24"/>
  <c r="Z2667" i="24"/>
  <c r="AA2667" i="24"/>
  <c r="AB2667" i="24"/>
  <c r="Y2668" i="24"/>
  <c r="Z2668" i="24"/>
  <c r="AA2668" i="24"/>
  <c r="AB2668" i="24"/>
  <c r="Y2669" i="24"/>
  <c r="Z2669" i="24"/>
  <c r="AA2669" i="24"/>
  <c r="AB2669" i="24"/>
  <c r="Y2670" i="24"/>
  <c r="Z2670" i="24"/>
  <c r="AA2670" i="24"/>
  <c r="AB2670" i="24"/>
  <c r="Y2671" i="24"/>
  <c r="Z2671" i="24"/>
  <c r="AA2671" i="24"/>
  <c r="AB2671" i="24"/>
  <c r="Y2672" i="24"/>
  <c r="Z2672" i="24"/>
  <c r="AA2672" i="24"/>
  <c r="AB2672" i="24"/>
  <c r="Y2673" i="24"/>
  <c r="Z2673" i="24"/>
  <c r="AA2673" i="24"/>
  <c r="AB2673" i="24"/>
  <c r="Y2674" i="24"/>
  <c r="Z2674" i="24"/>
  <c r="AA2674" i="24"/>
  <c r="AB2674" i="24"/>
  <c r="Y2675" i="24"/>
  <c r="Z2675" i="24"/>
  <c r="AA2675" i="24"/>
  <c r="AB2675" i="24"/>
  <c r="Y2676" i="24"/>
  <c r="Z2676" i="24"/>
  <c r="AA2676" i="24"/>
  <c r="AB2676" i="24"/>
  <c r="Y2677" i="24"/>
  <c r="Z2677" i="24"/>
  <c r="AA2677" i="24"/>
  <c r="AB2677" i="24"/>
  <c r="Y2678" i="24"/>
  <c r="Z2678" i="24"/>
  <c r="AA2678" i="24"/>
  <c r="AB2678" i="24"/>
  <c r="Y2679" i="24"/>
  <c r="Z2679" i="24"/>
  <c r="AA2679" i="24"/>
  <c r="AB2679" i="24"/>
  <c r="Y2680" i="24"/>
  <c r="Z2680" i="24"/>
  <c r="AA2680" i="24"/>
  <c r="AB2680" i="24"/>
  <c r="Y2681" i="24"/>
  <c r="Z2681" i="24"/>
  <c r="AA2681" i="24"/>
  <c r="AB2681" i="24"/>
  <c r="Y2682" i="24"/>
  <c r="Z2682" i="24"/>
  <c r="AA2682" i="24"/>
  <c r="AB2682" i="24"/>
  <c r="Y2683" i="24"/>
  <c r="Z2683" i="24"/>
  <c r="AA2683" i="24"/>
  <c r="AB2683" i="24"/>
  <c r="Y2684" i="24"/>
  <c r="Z2684" i="24"/>
  <c r="AA2684" i="24"/>
  <c r="AB2684" i="24"/>
  <c r="Y2685" i="24"/>
  <c r="Z2685" i="24"/>
  <c r="AA2685" i="24"/>
  <c r="AB2685" i="24"/>
  <c r="Y2686" i="24"/>
  <c r="Z2686" i="24"/>
  <c r="AA2686" i="24"/>
  <c r="AB2686" i="24"/>
  <c r="Y2687" i="24"/>
  <c r="Z2687" i="24"/>
  <c r="AA2687" i="24"/>
  <c r="AB2687" i="24"/>
  <c r="Y2688" i="24"/>
  <c r="Z2688" i="24"/>
  <c r="AA2688" i="24"/>
  <c r="AB2688" i="24"/>
  <c r="Y2689" i="24"/>
  <c r="Z2689" i="24"/>
  <c r="AA2689" i="24"/>
  <c r="AB2689" i="24"/>
  <c r="Y2690" i="24"/>
  <c r="Z2690" i="24"/>
  <c r="AA2690" i="24"/>
  <c r="AB2690" i="24"/>
  <c r="Y2691" i="24"/>
  <c r="Z2691" i="24"/>
  <c r="AA2691" i="24"/>
  <c r="AB2691" i="24"/>
  <c r="Y2692" i="24"/>
  <c r="Z2692" i="24"/>
  <c r="AA2692" i="24"/>
  <c r="AB2692" i="24"/>
  <c r="Y2693" i="24"/>
  <c r="Z2693" i="24"/>
  <c r="AA2693" i="24"/>
  <c r="AB2693" i="24"/>
  <c r="Y2694" i="24"/>
  <c r="Z2694" i="24"/>
  <c r="AA2694" i="24"/>
  <c r="AB2694" i="24"/>
  <c r="Y2695" i="24"/>
  <c r="Z2695" i="24"/>
  <c r="AA2695" i="24"/>
  <c r="AB2695" i="24"/>
  <c r="Y2696" i="24"/>
  <c r="Z2696" i="24"/>
  <c r="AA2696" i="24"/>
  <c r="AB2696" i="24"/>
  <c r="Y2697" i="24"/>
  <c r="Z2697" i="24"/>
  <c r="AA2697" i="24"/>
  <c r="AB2697" i="24"/>
  <c r="Y2698" i="24"/>
  <c r="Z2698" i="24"/>
  <c r="AA2698" i="24"/>
  <c r="AB2698" i="24"/>
  <c r="Y2699" i="24"/>
  <c r="Z2699" i="24"/>
  <c r="AA2699" i="24"/>
  <c r="AB2699" i="24"/>
  <c r="Y2700" i="24"/>
  <c r="Z2700" i="24"/>
  <c r="AA2700" i="24"/>
  <c r="AB2700" i="24"/>
  <c r="Y2701" i="24"/>
  <c r="Z2701" i="24"/>
  <c r="AA2701" i="24"/>
  <c r="AB2701" i="24"/>
  <c r="Y2702" i="24"/>
  <c r="Z2702" i="24"/>
  <c r="AA2702" i="24"/>
  <c r="AB2702" i="24"/>
  <c r="Y2703" i="24"/>
  <c r="Z2703" i="24"/>
  <c r="AA2703" i="24"/>
  <c r="AB2703" i="24"/>
  <c r="Y2704" i="24"/>
  <c r="Z2704" i="24"/>
  <c r="AA2704" i="24"/>
  <c r="AB2704" i="24"/>
  <c r="Y2705" i="24"/>
  <c r="Z2705" i="24"/>
  <c r="AA2705" i="24"/>
  <c r="AB2705" i="24"/>
  <c r="Y2706" i="24"/>
  <c r="Z2706" i="24"/>
  <c r="AA2706" i="24"/>
  <c r="AB2706" i="24"/>
  <c r="Y2707" i="24"/>
  <c r="Z2707" i="24"/>
  <c r="AA2707" i="24"/>
  <c r="AB2707" i="24"/>
  <c r="Y2708" i="24"/>
  <c r="Z2708" i="24"/>
  <c r="AA2708" i="24"/>
  <c r="AB2708" i="24"/>
  <c r="Y2709" i="24"/>
  <c r="Z2709" i="24"/>
  <c r="AA2709" i="24"/>
  <c r="AB2709" i="24"/>
  <c r="Y2710" i="24"/>
  <c r="Z2710" i="24"/>
  <c r="AA2710" i="24"/>
  <c r="AB2710" i="24"/>
  <c r="Y2711" i="24"/>
  <c r="Z2711" i="24"/>
  <c r="AA2711" i="24"/>
  <c r="AB2711" i="24"/>
  <c r="Y2712" i="24"/>
  <c r="Z2712" i="24"/>
  <c r="AA2712" i="24"/>
  <c r="AB2712" i="24"/>
  <c r="Y2713" i="24"/>
  <c r="Z2713" i="24"/>
  <c r="AA2713" i="24"/>
  <c r="AB2713" i="24"/>
  <c r="Y2714" i="24"/>
  <c r="Z2714" i="24"/>
  <c r="AA2714" i="24"/>
  <c r="AB2714" i="24"/>
  <c r="Y2715" i="24"/>
  <c r="Z2715" i="24"/>
  <c r="AA2715" i="24"/>
  <c r="AB2715" i="24"/>
  <c r="Y2716" i="24"/>
  <c r="Z2716" i="24"/>
  <c r="AA2716" i="24"/>
  <c r="AB2716" i="24"/>
  <c r="Y2717" i="24"/>
  <c r="Z2717" i="24"/>
  <c r="AA2717" i="24"/>
  <c r="AB2717" i="24"/>
  <c r="Y2718" i="24"/>
  <c r="Z2718" i="24"/>
  <c r="AA2718" i="24"/>
  <c r="AB2718" i="24"/>
  <c r="Y2719" i="24"/>
  <c r="Z2719" i="24"/>
  <c r="AA2719" i="24"/>
  <c r="AB2719" i="24"/>
  <c r="Y2720" i="24"/>
  <c r="Z2720" i="24"/>
  <c r="AA2720" i="24"/>
  <c r="AB2720" i="24"/>
  <c r="Y2721" i="24"/>
  <c r="Z2721" i="24"/>
  <c r="AA2721" i="24"/>
  <c r="AB2721" i="24"/>
  <c r="Y2722" i="24"/>
  <c r="Z2722" i="24"/>
  <c r="AA2722" i="24"/>
  <c r="AB2722" i="24"/>
  <c r="Y2723" i="24"/>
  <c r="Z2723" i="24"/>
  <c r="AA2723" i="24"/>
  <c r="AB2723" i="24"/>
  <c r="Y2724" i="24"/>
  <c r="Z2724" i="24"/>
  <c r="AA2724" i="24"/>
  <c r="AB2724" i="24"/>
  <c r="Y2725" i="24"/>
  <c r="Z2725" i="24"/>
  <c r="AA2725" i="24"/>
  <c r="AB2725" i="24"/>
  <c r="Y2726" i="24"/>
  <c r="Z2726" i="24"/>
  <c r="AA2726" i="24"/>
  <c r="AB2726" i="24"/>
  <c r="Y2727" i="24"/>
  <c r="Z2727" i="24"/>
  <c r="AA2727" i="24"/>
  <c r="AB2727" i="24"/>
  <c r="Y2728" i="24"/>
  <c r="Z2728" i="24"/>
  <c r="AA2728" i="24"/>
  <c r="AB2728" i="24"/>
  <c r="Y2729" i="24"/>
  <c r="Z2729" i="24"/>
  <c r="AA2729" i="24"/>
  <c r="AB2729" i="24"/>
  <c r="Y2730" i="24"/>
  <c r="Z2730" i="24"/>
  <c r="AA2730" i="24"/>
  <c r="AB2730" i="24"/>
  <c r="Y2731" i="24"/>
  <c r="Z2731" i="24"/>
  <c r="AA2731" i="24"/>
  <c r="AB2731" i="24"/>
  <c r="Y2732" i="24"/>
  <c r="Z2732" i="24"/>
  <c r="AA2732" i="24"/>
  <c r="AB2732" i="24"/>
  <c r="Y2733" i="24"/>
  <c r="Z2733" i="24"/>
  <c r="AA2733" i="24"/>
  <c r="AB2733" i="24"/>
  <c r="Y2734" i="24"/>
  <c r="Z2734" i="24"/>
  <c r="AA2734" i="24"/>
  <c r="AB2734" i="24"/>
  <c r="Y2735" i="24"/>
  <c r="Z2735" i="24"/>
  <c r="AA2735" i="24"/>
  <c r="AB2735" i="24"/>
  <c r="Y2736" i="24"/>
  <c r="Z2736" i="24"/>
  <c r="AA2736" i="24"/>
  <c r="AB2736" i="24"/>
  <c r="Y2737" i="24"/>
  <c r="Z2737" i="24"/>
  <c r="AA2737" i="24"/>
  <c r="AB2737" i="24"/>
  <c r="Y2738" i="24"/>
  <c r="Z2738" i="24"/>
  <c r="AA2738" i="24"/>
  <c r="AB2738" i="24"/>
  <c r="Y2739" i="24"/>
  <c r="Z2739" i="24"/>
  <c r="AA2739" i="24"/>
  <c r="AB2739" i="24"/>
  <c r="Y2740" i="24"/>
  <c r="Z2740" i="24"/>
  <c r="AA2740" i="24"/>
  <c r="AB2740" i="24"/>
  <c r="Y2741" i="24"/>
  <c r="Z2741" i="24"/>
  <c r="AA2741" i="24"/>
  <c r="AB2741" i="24"/>
  <c r="Y2742" i="24"/>
  <c r="Z2742" i="24"/>
  <c r="AA2742" i="24"/>
  <c r="AB2742" i="24"/>
  <c r="Y2743" i="24"/>
  <c r="Z2743" i="24"/>
  <c r="AA2743" i="24"/>
  <c r="AB2743" i="24"/>
  <c r="Y2744" i="24"/>
  <c r="Z2744" i="24"/>
  <c r="AA2744" i="24"/>
  <c r="AB2744" i="24"/>
  <c r="Y2745" i="24"/>
  <c r="Z2745" i="24"/>
  <c r="AA2745" i="24"/>
  <c r="AB2745" i="24"/>
  <c r="Y2746" i="24"/>
  <c r="Z2746" i="24"/>
  <c r="AA2746" i="24"/>
  <c r="AB2746" i="24"/>
  <c r="Y2747" i="24"/>
  <c r="Z2747" i="24"/>
  <c r="AA2747" i="24"/>
  <c r="AB2747" i="24"/>
  <c r="Y2748" i="24"/>
  <c r="Z2748" i="24"/>
  <c r="AA2748" i="24"/>
  <c r="AB2748" i="24"/>
  <c r="Y2749" i="24"/>
  <c r="Z2749" i="24"/>
  <c r="AA2749" i="24"/>
  <c r="AB2749" i="24"/>
  <c r="Y2750" i="24"/>
  <c r="Z2750" i="24"/>
  <c r="AA2750" i="24"/>
  <c r="AB2750" i="24"/>
  <c r="Y2751" i="24"/>
  <c r="Z2751" i="24"/>
  <c r="AA2751" i="24"/>
  <c r="AB2751" i="24"/>
  <c r="Y2752" i="24"/>
  <c r="Z2752" i="24"/>
  <c r="AA2752" i="24"/>
  <c r="AB2752" i="24"/>
  <c r="Y2753" i="24"/>
  <c r="Z2753" i="24"/>
  <c r="AA2753" i="24"/>
  <c r="AB2753" i="24"/>
  <c r="Y2754" i="24"/>
  <c r="Z2754" i="24"/>
  <c r="AA2754" i="24"/>
  <c r="AB2754" i="24"/>
  <c r="Y2755" i="24"/>
  <c r="Z2755" i="24"/>
  <c r="AA2755" i="24"/>
  <c r="AB2755" i="24"/>
  <c r="Y2756" i="24"/>
  <c r="Z2756" i="24"/>
  <c r="AA2756" i="24"/>
  <c r="AB2756" i="24"/>
  <c r="Y2757" i="24"/>
  <c r="Z2757" i="24"/>
  <c r="AA2757" i="24"/>
  <c r="AB2757" i="24"/>
  <c r="Y2758" i="24"/>
  <c r="Z2758" i="24"/>
  <c r="AA2758" i="24"/>
  <c r="AB2758" i="24"/>
  <c r="Y2759" i="24"/>
  <c r="Z2759" i="24"/>
  <c r="AA2759" i="24"/>
  <c r="AB2759" i="24"/>
  <c r="Y2760" i="24"/>
  <c r="Z2760" i="24"/>
  <c r="AA2760" i="24"/>
  <c r="AB2760" i="24"/>
  <c r="Y2761" i="24"/>
  <c r="Z2761" i="24"/>
  <c r="AA2761" i="24"/>
  <c r="AB2761" i="24"/>
  <c r="Y2762" i="24"/>
  <c r="Z2762" i="24"/>
  <c r="AA2762" i="24"/>
  <c r="AB2762" i="24"/>
  <c r="Y2763" i="24"/>
  <c r="Z2763" i="24"/>
  <c r="AA2763" i="24"/>
  <c r="AB2763" i="24"/>
  <c r="Y2764" i="24"/>
  <c r="Z2764" i="24"/>
  <c r="AA2764" i="24"/>
  <c r="AB2764" i="24"/>
  <c r="Y2765" i="24"/>
  <c r="Z2765" i="24"/>
  <c r="AA2765" i="24"/>
  <c r="AB2765" i="24"/>
  <c r="Y2766" i="24"/>
  <c r="Z2766" i="24"/>
  <c r="AA2766" i="24"/>
  <c r="AB2766" i="24"/>
  <c r="Y2767" i="24"/>
  <c r="Z2767" i="24"/>
  <c r="AA2767" i="24"/>
  <c r="AB2767" i="24"/>
  <c r="Y2768" i="24"/>
  <c r="Z2768" i="24"/>
  <c r="AA2768" i="24"/>
  <c r="AB2768" i="24"/>
  <c r="Y2769" i="24"/>
  <c r="Z2769" i="24"/>
  <c r="AA2769" i="24"/>
  <c r="AB2769" i="24"/>
  <c r="Y2770" i="24"/>
  <c r="Z2770" i="24"/>
  <c r="AA2770" i="24"/>
  <c r="AB2770" i="24"/>
  <c r="Y2771" i="24"/>
  <c r="Z2771" i="24"/>
  <c r="AA2771" i="24"/>
  <c r="AB2771" i="24"/>
  <c r="Y2772" i="24"/>
  <c r="Z2772" i="24"/>
  <c r="AA2772" i="24"/>
  <c r="AB2772" i="24"/>
  <c r="Y2773" i="24"/>
  <c r="Z2773" i="24"/>
  <c r="AA2773" i="24"/>
  <c r="AB2773" i="24"/>
  <c r="Y2774" i="24"/>
  <c r="Z2774" i="24"/>
  <c r="AA2774" i="24"/>
  <c r="AB2774" i="24"/>
  <c r="Y2775" i="24"/>
  <c r="Z2775" i="24"/>
  <c r="AA2775" i="24"/>
  <c r="AB2775" i="24"/>
  <c r="Y2776" i="24"/>
  <c r="Z2776" i="24"/>
  <c r="AA2776" i="24"/>
  <c r="AB2776" i="24"/>
  <c r="Y2777" i="24"/>
  <c r="Z2777" i="24"/>
  <c r="AA2777" i="24"/>
  <c r="AB2777" i="24"/>
  <c r="Y2778" i="24"/>
  <c r="Z2778" i="24"/>
  <c r="AA2778" i="24"/>
  <c r="AB2778" i="24"/>
  <c r="Y2779" i="24"/>
  <c r="Z2779" i="24"/>
  <c r="AA2779" i="24"/>
  <c r="AB2779" i="24"/>
  <c r="Y2780" i="24"/>
  <c r="Z2780" i="24"/>
  <c r="AA2780" i="24"/>
  <c r="AB2780" i="24"/>
  <c r="Y2781" i="24"/>
  <c r="Z2781" i="24"/>
  <c r="AA2781" i="24"/>
  <c r="AB2781" i="24"/>
  <c r="Y2782" i="24"/>
  <c r="Z2782" i="24"/>
  <c r="AA2782" i="24"/>
  <c r="AB2782" i="24"/>
  <c r="Y2783" i="24"/>
  <c r="Z2783" i="24"/>
  <c r="AA2783" i="24"/>
  <c r="AB2783" i="24"/>
  <c r="Y2784" i="24"/>
  <c r="Z2784" i="24"/>
  <c r="AA2784" i="24"/>
  <c r="AB2784" i="24"/>
  <c r="Y2785" i="24"/>
  <c r="Z2785" i="24"/>
  <c r="AA2785" i="24"/>
  <c r="AB2785" i="24"/>
  <c r="Y2786" i="24"/>
  <c r="Z2786" i="24"/>
  <c r="AA2786" i="24"/>
  <c r="AB2786" i="24"/>
  <c r="Y2787" i="24"/>
  <c r="Z2787" i="24"/>
  <c r="AA2787" i="24"/>
  <c r="AB2787" i="24"/>
  <c r="Y2788" i="24"/>
  <c r="Z2788" i="24"/>
  <c r="AA2788" i="24"/>
  <c r="AB2788" i="24"/>
  <c r="Y2789" i="24"/>
  <c r="Z2789" i="24"/>
  <c r="AA2789" i="24"/>
  <c r="AB2789" i="24"/>
  <c r="Y2790" i="24"/>
  <c r="Z2790" i="24"/>
  <c r="AA2790" i="24"/>
  <c r="AB2790" i="24"/>
  <c r="Y2791" i="24"/>
  <c r="Z2791" i="24"/>
  <c r="AA2791" i="24"/>
  <c r="AB2791" i="24"/>
  <c r="Y2792" i="24"/>
  <c r="Z2792" i="24"/>
  <c r="AA2792" i="24"/>
  <c r="AB2792" i="24"/>
  <c r="Y2793" i="24"/>
  <c r="Z2793" i="24"/>
  <c r="AA2793" i="24"/>
  <c r="AB2793" i="24"/>
  <c r="Y2794" i="24"/>
  <c r="Z2794" i="24"/>
  <c r="AA2794" i="24"/>
  <c r="AB2794" i="24"/>
  <c r="Y2795" i="24"/>
  <c r="Z2795" i="24"/>
  <c r="AA2795" i="24"/>
  <c r="AB2795" i="24"/>
  <c r="Y2796" i="24"/>
  <c r="Z2796" i="24"/>
  <c r="AA2796" i="24"/>
  <c r="AB2796" i="24"/>
  <c r="Y2797" i="24"/>
  <c r="Z2797" i="24"/>
  <c r="AA2797" i="24"/>
  <c r="AB2797" i="24"/>
  <c r="Y2798" i="24"/>
  <c r="Z2798" i="24"/>
  <c r="AA2798" i="24"/>
  <c r="AB2798" i="24"/>
  <c r="Y2799" i="24"/>
  <c r="Z2799" i="24"/>
  <c r="AA2799" i="24"/>
  <c r="AB2799" i="24"/>
  <c r="Y2800" i="24"/>
  <c r="Z2800" i="24"/>
  <c r="AA2800" i="24"/>
  <c r="AB2800" i="24"/>
  <c r="Y2801" i="24"/>
  <c r="Z2801" i="24"/>
  <c r="AA2801" i="24"/>
  <c r="AB2801" i="24"/>
  <c r="Y2802" i="24"/>
  <c r="Z2802" i="24"/>
  <c r="AA2802" i="24"/>
  <c r="AB2802" i="24"/>
  <c r="Y2803" i="24"/>
  <c r="Z2803" i="24"/>
  <c r="AA2803" i="24"/>
  <c r="AB2803" i="24"/>
  <c r="Y2804" i="24"/>
  <c r="Z2804" i="24"/>
  <c r="AA2804" i="24"/>
  <c r="AB2804" i="24"/>
  <c r="Y2805" i="24"/>
  <c r="Z2805" i="24"/>
  <c r="AA2805" i="24"/>
  <c r="AB2805" i="24"/>
  <c r="Y2806" i="24"/>
  <c r="Z2806" i="24"/>
  <c r="AA2806" i="24"/>
  <c r="AB2806" i="24"/>
  <c r="Y2807" i="24"/>
  <c r="Z2807" i="24"/>
  <c r="AA2807" i="24"/>
  <c r="AB2807" i="24"/>
  <c r="Y2808" i="24"/>
  <c r="Z2808" i="24"/>
  <c r="AA2808" i="24"/>
  <c r="AB2808" i="24"/>
  <c r="Y2809" i="24"/>
  <c r="Z2809" i="24"/>
  <c r="AA2809" i="24"/>
  <c r="AB2809" i="24"/>
  <c r="Y2810" i="24"/>
  <c r="Z2810" i="24"/>
  <c r="AA2810" i="24"/>
  <c r="AB2810" i="24"/>
  <c r="Y2811" i="24"/>
  <c r="Z2811" i="24"/>
  <c r="AA2811" i="24"/>
  <c r="AB2811" i="24"/>
  <c r="Y2812" i="24"/>
  <c r="Z2812" i="24"/>
  <c r="AA2812" i="24"/>
  <c r="AB2812" i="24"/>
  <c r="Y2813" i="24"/>
  <c r="Z2813" i="24"/>
  <c r="AA2813" i="24"/>
  <c r="AB2813" i="24"/>
  <c r="Y2814" i="24"/>
  <c r="Z2814" i="24"/>
  <c r="AA2814" i="24"/>
  <c r="AB2814" i="24"/>
  <c r="Y2815" i="24"/>
  <c r="Z2815" i="24"/>
  <c r="AA2815" i="24"/>
  <c r="AB2815" i="24"/>
  <c r="Y2816" i="24"/>
  <c r="Z2816" i="24"/>
  <c r="AA2816" i="24"/>
  <c r="AB2816" i="24"/>
  <c r="Y2817" i="24"/>
  <c r="Z2817" i="24"/>
  <c r="AA2817" i="24"/>
  <c r="AB2817" i="24"/>
  <c r="Y2818" i="24"/>
  <c r="Z2818" i="24"/>
  <c r="AA2818" i="24"/>
  <c r="AB2818" i="24"/>
  <c r="Y2819" i="24"/>
  <c r="Z2819" i="24"/>
  <c r="AA2819" i="24"/>
  <c r="AB2819" i="24"/>
  <c r="Y2820" i="24"/>
  <c r="Z2820" i="24"/>
  <c r="AA2820" i="24"/>
  <c r="AB2820" i="24"/>
  <c r="Y2821" i="24"/>
  <c r="Z2821" i="24"/>
  <c r="AA2821" i="24"/>
  <c r="AB2821" i="24"/>
  <c r="Y2822" i="24"/>
  <c r="Z2822" i="24"/>
  <c r="AA2822" i="24"/>
  <c r="AB2822" i="24"/>
  <c r="Y2823" i="24"/>
  <c r="Z2823" i="24"/>
  <c r="AA2823" i="24"/>
  <c r="AB2823" i="24"/>
  <c r="Y2824" i="24"/>
  <c r="Z2824" i="24"/>
  <c r="AA2824" i="24"/>
  <c r="AB2824" i="24"/>
  <c r="Y2825" i="24"/>
  <c r="Z2825" i="24"/>
  <c r="AA2825" i="24"/>
  <c r="AB2825" i="24"/>
  <c r="Y2826" i="24"/>
  <c r="Z2826" i="24"/>
  <c r="AA2826" i="24"/>
  <c r="AB2826" i="24"/>
  <c r="Y2827" i="24"/>
  <c r="Z2827" i="24"/>
  <c r="AA2827" i="24"/>
  <c r="AB2827" i="24"/>
  <c r="Y2828" i="24"/>
  <c r="Z2828" i="24"/>
  <c r="AA2828" i="24"/>
  <c r="AB2828" i="24"/>
  <c r="Y2829" i="24"/>
  <c r="Z2829" i="24"/>
  <c r="AA2829" i="24"/>
  <c r="AB2829" i="24"/>
  <c r="Y2830" i="24"/>
  <c r="Z2830" i="24"/>
  <c r="AA2830" i="24"/>
  <c r="AB2830" i="24"/>
  <c r="Y2831" i="24"/>
  <c r="Z2831" i="24"/>
  <c r="AA2831" i="24"/>
  <c r="AB2831" i="24"/>
  <c r="Y2832" i="24"/>
  <c r="Z2832" i="24"/>
  <c r="AA2832" i="24"/>
  <c r="AB2832" i="24"/>
  <c r="Y2833" i="24"/>
  <c r="Z2833" i="24"/>
  <c r="AA2833" i="24"/>
  <c r="AB2833" i="24"/>
  <c r="Y2834" i="24"/>
  <c r="Z2834" i="24"/>
  <c r="AA2834" i="24"/>
  <c r="AB2834" i="24"/>
  <c r="Y2835" i="24"/>
  <c r="Z2835" i="24"/>
  <c r="AA2835" i="24"/>
  <c r="AB2835" i="24"/>
  <c r="Y2836" i="24"/>
  <c r="Z2836" i="24"/>
  <c r="AA2836" i="24"/>
  <c r="AB2836" i="24"/>
  <c r="Y2837" i="24"/>
  <c r="Z2837" i="24"/>
  <c r="AA2837" i="24"/>
  <c r="AB2837" i="24"/>
  <c r="Y2838" i="24"/>
  <c r="Z2838" i="24"/>
  <c r="AA2838" i="24"/>
  <c r="AB2838" i="24"/>
  <c r="Y2839" i="24"/>
  <c r="Z2839" i="24"/>
  <c r="AA2839" i="24"/>
  <c r="AB2839" i="24"/>
  <c r="Y2840" i="24"/>
  <c r="Z2840" i="24"/>
  <c r="AA2840" i="24"/>
  <c r="AB2840" i="24"/>
  <c r="Y2841" i="24"/>
  <c r="Z2841" i="24"/>
  <c r="AA2841" i="24"/>
  <c r="AB2841" i="24"/>
  <c r="Y2842" i="24"/>
  <c r="Z2842" i="24"/>
  <c r="AA2842" i="24"/>
  <c r="AB2842" i="24"/>
  <c r="Y2843" i="24"/>
  <c r="Z2843" i="24"/>
  <c r="AA2843" i="24"/>
  <c r="AB2843" i="24"/>
  <c r="Y2844" i="24"/>
  <c r="Z2844" i="24"/>
  <c r="AA2844" i="24"/>
  <c r="AB2844" i="24"/>
  <c r="Y2845" i="24"/>
  <c r="Z2845" i="24"/>
  <c r="AA2845" i="24"/>
  <c r="AB2845" i="24"/>
  <c r="Y2846" i="24"/>
  <c r="Z2846" i="24"/>
  <c r="AA2846" i="24"/>
  <c r="AB2846" i="24"/>
  <c r="Y2847" i="24"/>
  <c r="Z2847" i="24"/>
  <c r="AA2847" i="24"/>
  <c r="AB2847" i="24"/>
  <c r="Y2848" i="24"/>
  <c r="Z2848" i="24"/>
  <c r="AA2848" i="24"/>
  <c r="AB2848" i="24"/>
  <c r="Y2849" i="24"/>
  <c r="Z2849" i="24"/>
  <c r="AA2849" i="24"/>
  <c r="AB2849" i="24"/>
  <c r="Y2850" i="24"/>
  <c r="Z2850" i="24"/>
  <c r="AA2850" i="24"/>
  <c r="AB2850" i="24"/>
  <c r="Y2851" i="24"/>
  <c r="Z2851" i="24"/>
  <c r="AA2851" i="24"/>
  <c r="AB2851" i="24"/>
  <c r="Y2852" i="24"/>
  <c r="Z2852" i="24"/>
  <c r="AA2852" i="24"/>
  <c r="AB2852" i="24"/>
  <c r="Y2853" i="24"/>
  <c r="Z2853" i="24"/>
  <c r="AA2853" i="24"/>
  <c r="AB2853" i="24"/>
  <c r="Y2854" i="24"/>
  <c r="Z2854" i="24"/>
  <c r="AA2854" i="24"/>
  <c r="AB2854" i="24"/>
  <c r="Y2855" i="24"/>
  <c r="Z2855" i="24"/>
  <c r="AA2855" i="24"/>
  <c r="AB2855" i="24"/>
  <c r="Y2856" i="24"/>
  <c r="Z2856" i="24"/>
  <c r="AA2856" i="24"/>
  <c r="AB2856" i="24"/>
  <c r="Y2857" i="24"/>
  <c r="Z2857" i="24"/>
  <c r="AA2857" i="24"/>
  <c r="AB2857" i="24"/>
  <c r="Y2858" i="24"/>
  <c r="Z2858" i="24"/>
  <c r="AA2858" i="24"/>
  <c r="AB2858" i="24"/>
  <c r="Y2859" i="24"/>
  <c r="Z2859" i="24"/>
  <c r="AA2859" i="24"/>
  <c r="AB2859" i="24"/>
  <c r="Y2860" i="24"/>
  <c r="Z2860" i="24"/>
  <c r="AA2860" i="24"/>
  <c r="AB2860" i="24"/>
  <c r="Y2861" i="24"/>
  <c r="Z2861" i="24"/>
  <c r="AA2861" i="24"/>
  <c r="AB2861" i="24"/>
  <c r="Y2862" i="24"/>
  <c r="Z2862" i="24"/>
  <c r="AA2862" i="24"/>
  <c r="AB2862" i="24"/>
  <c r="Y2863" i="24"/>
  <c r="Z2863" i="24"/>
  <c r="AA2863" i="24"/>
  <c r="AB2863" i="24"/>
  <c r="Y2864" i="24"/>
  <c r="Z2864" i="24"/>
  <c r="AA2864" i="24"/>
  <c r="AB2864" i="24"/>
  <c r="Y2865" i="24"/>
  <c r="Z2865" i="24"/>
  <c r="AA2865" i="24"/>
  <c r="AB2865" i="24"/>
  <c r="Y2866" i="24"/>
  <c r="Z2866" i="24"/>
  <c r="AA2866" i="24"/>
  <c r="AB2866" i="24"/>
  <c r="Y2867" i="24"/>
  <c r="Z2867" i="24"/>
  <c r="AA2867" i="24"/>
  <c r="AB2867" i="24"/>
  <c r="Y2868" i="24"/>
  <c r="Z2868" i="24"/>
  <c r="AA2868" i="24"/>
  <c r="AB2868" i="24"/>
  <c r="Y2869" i="24"/>
  <c r="Z2869" i="24"/>
  <c r="AA2869" i="24"/>
  <c r="AB2869" i="24"/>
  <c r="Y2870" i="24"/>
  <c r="Z2870" i="24"/>
  <c r="AA2870" i="24"/>
  <c r="AB2870" i="24"/>
  <c r="Y2871" i="24"/>
  <c r="Z2871" i="24"/>
  <c r="AA2871" i="24"/>
  <c r="AB2871" i="24"/>
  <c r="Y2872" i="24"/>
  <c r="Z2872" i="24"/>
  <c r="AA2872" i="24"/>
  <c r="AB2872" i="24"/>
  <c r="Y2873" i="24"/>
  <c r="Z2873" i="24"/>
  <c r="AA2873" i="24"/>
  <c r="AB2873" i="24"/>
  <c r="Y2874" i="24"/>
  <c r="Z2874" i="24"/>
  <c r="AA2874" i="24"/>
  <c r="AB2874" i="24"/>
  <c r="Y2875" i="24"/>
  <c r="Z2875" i="24"/>
  <c r="AA2875" i="24"/>
  <c r="AB2875" i="24"/>
  <c r="Y2876" i="24"/>
  <c r="Z2876" i="24"/>
  <c r="AA2876" i="24"/>
  <c r="AB2876" i="24"/>
  <c r="Y2877" i="24"/>
  <c r="Z2877" i="24"/>
  <c r="AA2877" i="24"/>
  <c r="AB2877" i="24"/>
  <c r="Y2878" i="24"/>
  <c r="Z2878" i="24"/>
  <c r="AA2878" i="24"/>
  <c r="AB2878" i="24"/>
  <c r="Y2879" i="24"/>
  <c r="Z2879" i="24"/>
  <c r="AA2879" i="24"/>
  <c r="AB2879" i="24"/>
  <c r="Y2880" i="24"/>
  <c r="Z2880" i="24"/>
  <c r="AA2880" i="24"/>
  <c r="AB2880" i="24"/>
  <c r="AB2" i="24"/>
  <c r="AA2" i="24"/>
  <c r="Z2" i="24"/>
  <c r="Y2" i="24"/>
  <c r="G2" i="14" l="1"/>
  <c r="H51" i="20"/>
  <c r="D3" i="24" l="1"/>
  <c r="D4" i="24"/>
  <c r="D5" i="24"/>
  <c r="D6" i="24"/>
  <c r="D7" i="24"/>
  <c r="D8" i="24"/>
  <c r="D9" i="24"/>
  <c r="D10" i="24"/>
  <c r="D11" i="24"/>
  <c r="D12" i="24"/>
  <c r="D13" i="24"/>
  <c r="D14" i="24"/>
  <c r="D15" i="24"/>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D87" i="24"/>
  <c r="D88" i="24"/>
  <c r="D89" i="24"/>
  <c r="D90" i="24"/>
  <c r="D91" i="24"/>
  <c r="D92" i="24"/>
  <c r="D93" i="24"/>
  <c r="D94" i="24"/>
  <c r="D95" i="24"/>
  <c r="D96" i="24"/>
  <c r="D97" i="24"/>
  <c r="D98" i="24"/>
  <c r="D99" i="24"/>
  <c r="D100" i="24"/>
  <c r="D101" i="24"/>
  <c r="D102" i="24"/>
  <c r="D103" i="24"/>
  <c r="D104" i="24"/>
  <c r="D105" i="24"/>
  <c r="D106" i="24"/>
  <c r="D107" i="24"/>
  <c r="D108" i="24"/>
  <c r="D109" i="24"/>
  <c r="D110" i="24"/>
  <c r="D111" i="24"/>
  <c r="D112" i="24"/>
  <c r="D113" i="24"/>
  <c r="D114" i="24"/>
  <c r="D115" i="24"/>
  <c r="D116" i="24"/>
  <c r="D117" i="24"/>
  <c r="D118" i="24"/>
  <c r="D119" i="24"/>
  <c r="D120" i="24"/>
  <c r="D121" i="24"/>
  <c r="D122" i="24"/>
  <c r="D123" i="24"/>
  <c r="D124" i="24"/>
  <c r="D125" i="24"/>
  <c r="D126" i="24"/>
  <c r="D127" i="24"/>
  <c r="D128" i="24"/>
  <c r="D129" i="24"/>
  <c r="D130" i="24"/>
  <c r="D131" i="24"/>
  <c r="D132" i="24"/>
  <c r="D133" i="24"/>
  <c r="D134" i="24"/>
  <c r="D135" i="24"/>
  <c r="D136" i="24"/>
  <c r="D137" i="24"/>
  <c r="D138" i="24"/>
  <c r="D139" i="24"/>
  <c r="D140" i="24"/>
  <c r="D141" i="24"/>
  <c r="D142" i="24"/>
  <c r="D143" i="24"/>
  <c r="D144" i="24"/>
  <c r="D145" i="24"/>
  <c r="D146" i="24"/>
  <c r="D147" i="24"/>
  <c r="D148" i="24"/>
  <c r="D149" i="24"/>
  <c r="D150" i="24"/>
  <c r="D151" i="24"/>
  <c r="D152" i="24"/>
  <c r="D153" i="24"/>
  <c r="D154" i="24"/>
  <c r="D155" i="24"/>
  <c r="D156" i="24"/>
  <c r="D157" i="24"/>
  <c r="D158" i="24"/>
  <c r="D159" i="24"/>
  <c r="D160" i="24"/>
  <c r="D161" i="24"/>
  <c r="D162" i="24"/>
  <c r="D163" i="24"/>
  <c r="D164" i="24"/>
  <c r="D165" i="24"/>
  <c r="D166" i="24"/>
  <c r="D167" i="24"/>
  <c r="D168" i="24"/>
  <c r="D169" i="24"/>
  <c r="D170" i="24"/>
  <c r="D171" i="24"/>
  <c r="D172" i="24"/>
  <c r="D173" i="24"/>
  <c r="D174" i="24"/>
  <c r="D175" i="24"/>
  <c r="D176" i="24"/>
  <c r="D177" i="24"/>
  <c r="D178" i="24"/>
  <c r="D179" i="24"/>
  <c r="D180" i="24"/>
  <c r="D181" i="24"/>
  <c r="D182" i="24"/>
  <c r="D183" i="24"/>
  <c r="D184" i="24"/>
  <c r="D185" i="24"/>
  <c r="D186" i="24"/>
  <c r="D187" i="24"/>
  <c r="D188" i="24"/>
  <c r="D189" i="24"/>
  <c r="D190" i="24"/>
  <c r="D191" i="24"/>
  <c r="D192" i="24"/>
  <c r="D193" i="24"/>
  <c r="D194" i="24"/>
  <c r="D195" i="24"/>
  <c r="D196" i="24"/>
  <c r="D197" i="24"/>
  <c r="D198" i="24"/>
  <c r="D199" i="24"/>
  <c r="D200" i="24"/>
  <c r="D201" i="24"/>
  <c r="D202" i="24"/>
  <c r="D203" i="24"/>
  <c r="D204" i="24"/>
  <c r="D205" i="24"/>
  <c r="D206" i="24"/>
  <c r="D207" i="24"/>
  <c r="D208" i="24"/>
  <c r="D209" i="24"/>
  <c r="D210" i="24"/>
  <c r="D211" i="24"/>
  <c r="D212" i="24"/>
  <c r="D213" i="24"/>
  <c r="D214" i="24"/>
  <c r="D215" i="24"/>
  <c r="D216" i="24"/>
  <c r="D217" i="24"/>
  <c r="D218" i="24"/>
  <c r="D219" i="24"/>
  <c r="D220" i="24"/>
  <c r="D221" i="24"/>
  <c r="D222" i="24"/>
  <c r="D223" i="24"/>
  <c r="D224" i="24"/>
  <c r="D225" i="24"/>
  <c r="D226" i="24"/>
  <c r="D227" i="24"/>
  <c r="D228" i="24"/>
  <c r="D229" i="24"/>
  <c r="D230" i="24"/>
  <c r="D231" i="24"/>
  <c r="D232" i="24"/>
  <c r="D233" i="24"/>
  <c r="D234" i="24"/>
  <c r="D235" i="24"/>
  <c r="D236" i="24"/>
  <c r="D237" i="24"/>
  <c r="D238" i="24"/>
  <c r="D239" i="24"/>
  <c r="D240" i="24"/>
  <c r="D241" i="24"/>
  <c r="D242" i="24"/>
  <c r="D243" i="24"/>
  <c r="D244" i="24"/>
  <c r="D245" i="24"/>
  <c r="D246" i="24"/>
  <c r="D247" i="24"/>
  <c r="D248" i="24"/>
  <c r="D249" i="24"/>
  <c r="D250" i="24"/>
  <c r="D251" i="24"/>
  <c r="D252" i="24"/>
  <c r="D253" i="24"/>
  <c r="D254" i="24"/>
  <c r="D255" i="24"/>
  <c r="D256" i="24"/>
  <c r="D257" i="24"/>
  <c r="D258" i="24"/>
  <c r="D259" i="24"/>
  <c r="D260" i="24"/>
  <c r="D261" i="24"/>
  <c r="D262" i="24"/>
  <c r="D263" i="24"/>
  <c r="D264" i="24"/>
  <c r="D265" i="24"/>
  <c r="D266" i="24"/>
  <c r="D267" i="24"/>
  <c r="D268" i="24"/>
  <c r="D269" i="24"/>
  <c r="D270" i="24"/>
  <c r="D271" i="24"/>
  <c r="D272" i="24"/>
  <c r="D273" i="24"/>
  <c r="D274" i="24"/>
  <c r="D275" i="24"/>
  <c r="D276" i="24"/>
  <c r="D277" i="24"/>
  <c r="D278" i="24"/>
  <c r="D279" i="24"/>
  <c r="D280" i="24"/>
  <c r="D281" i="24"/>
  <c r="D282" i="24"/>
  <c r="D283" i="24"/>
  <c r="D284" i="24"/>
  <c r="D285" i="24"/>
  <c r="D286" i="24"/>
  <c r="D287" i="24"/>
  <c r="D288" i="24"/>
  <c r="D289" i="24"/>
  <c r="D290" i="24"/>
  <c r="D291" i="24"/>
  <c r="D292" i="24"/>
  <c r="D293" i="24"/>
  <c r="D294" i="24"/>
  <c r="D295" i="24"/>
  <c r="D296" i="24"/>
  <c r="D297" i="24"/>
  <c r="D298" i="24"/>
  <c r="D299" i="24"/>
  <c r="D300" i="24"/>
  <c r="D301" i="24"/>
  <c r="D302" i="24"/>
  <c r="D303" i="24"/>
  <c r="D304" i="24"/>
  <c r="D305" i="24"/>
  <c r="D306" i="24"/>
  <c r="D307" i="24"/>
  <c r="D308" i="24"/>
  <c r="D309" i="24"/>
  <c r="D310" i="24"/>
  <c r="D311" i="24"/>
  <c r="D312" i="24"/>
  <c r="D313" i="24"/>
  <c r="D314" i="24"/>
  <c r="D315" i="24"/>
  <c r="D316" i="24"/>
  <c r="D317" i="24"/>
  <c r="D318" i="24"/>
  <c r="D319" i="24"/>
  <c r="D320" i="24"/>
  <c r="D321" i="24"/>
  <c r="D322" i="24"/>
  <c r="D323" i="24"/>
  <c r="D324" i="24"/>
  <c r="D325" i="24"/>
  <c r="D326" i="24"/>
  <c r="D327" i="24"/>
  <c r="D328" i="24"/>
  <c r="D329" i="24"/>
  <c r="D330" i="24"/>
  <c r="D331" i="24"/>
  <c r="D332" i="24"/>
  <c r="D333" i="24"/>
  <c r="D334" i="24"/>
  <c r="D335" i="24"/>
  <c r="D336" i="24"/>
  <c r="D337" i="24"/>
  <c r="D338" i="24"/>
  <c r="D339" i="24"/>
  <c r="D340" i="24"/>
  <c r="D341" i="24"/>
  <c r="D342" i="24"/>
  <c r="D343" i="24"/>
  <c r="D344" i="24"/>
  <c r="D345" i="24"/>
  <c r="D346" i="24"/>
  <c r="D347" i="24"/>
  <c r="D348" i="24"/>
  <c r="D349" i="24"/>
  <c r="D350" i="24"/>
  <c r="D351" i="24"/>
  <c r="D352" i="24"/>
  <c r="D353" i="24"/>
  <c r="D354" i="24"/>
  <c r="D355" i="24"/>
  <c r="D356" i="24"/>
  <c r="D357" i="24"/>
  <c r="D358" i="24"/>
  <c r="D359" i="24"/>
  <c r="D360" i="24"/>
  <c r="D361" i="24"/>
  <c r="D362" i="24"/>
  <c r="D363" i="24"/>
  <c r="D364" i="24"/>
  <c r="D365" i="24"/>
  <c r="D366" i="24"/>
  <c r="D367" i="24"/>
  <c r="D368" i="24"/>
  <c r="D369" i="24"/>
  <c r="D370" i="24"/>
  <c r="D371" i="24"/>
  <c r="D372" i="24"/>
  <c r="D373" i="24"/>
  <c r="D374" i="24"/>
  <c r="D375" i="24"/>
  <c r="D376" i="24"/>
  <c r="D377" i="24"/>
  <c r="D378" i="24"/>
  <c r="D379" i="24"/>
  <c r="D380" i="24"/>
  <c r="D381" i="24"/>
  <c r="D382" i="24"/>
  <c r="D383" i="24"/>
  <c r="D384" i="24"/>
  <c r="D385" i="24"/>
  <c r="D386" i="24"/>
  <c r="D387" i="24"/>
  <c r="D388" i="24"/>
  <c r="D389" i="24"/>
  <c r="D390" i="24"/>
  <c r="D391" i="24"/>
  <c r="D392" i="24"/>
  <c r="D393" i="24"/>
  <c r="D394" i="24"/>
  <c r="D395" i="24"/>
  <c r="D396" i="24"/>
  <c r="D397" i="24"/>
  <c r="D398" i="24"/>
  <c r="D399" i="24"/>
  <c r="D400" i="24"/>
  <c r="D401" i="24"/>
  <c r="D402" i="24"/>
  <c r="D403" i="24"/>
  <c r="D404" i="24"/>
  <c r="D405" i="24"/>
  <c r="D406" i="24"/>
  <c r="D407" i="24"/>
  <c r="D408" i="24"/>
  <c r="D409" i="24"/>
  <c r="D410" i="24"/>
  <c r="D411" i="24"/>
  <c r="D412" i="24"/>
  <c r="D413" i="24"/>
  <c r="D414" i="24"/>
  <c r="D415" i="24"/>
  <c r="D416" i="24"/>
  <c r="D417" i="24"/>
  <c r="D418" i="24"/>
  <c r="D419" i="24"/>
  <c r="D420" i="24"/>
  <c r="D421" i="24"/>
  <c r="D422" i="24"/>
  <c r="D423" i="24"/>
  <c r="D424" i="24"/>
  <c r="D425" i="24"/>
  <c r="D426" i="24"/>
  <c r="D427" i="24"/>
  <c r="D428" i="24"/>
  <c r="D429" i="24"/>
  <c r="D430" i="24"/>
  <c r="D431" i="24"/>
  <c r="D432" i="24"/>
  <c r="D433" i="24"/>
  <c r="D434" i="24"/>
  <c r="D435" i="24"/>
  <c r="D436" i="24"/>
  <c r="D437" i="24"/>
  <c r="D438" i="24"/>
  <c r="D439" i="24"/>
  <c r="D440" i="24"/>
  <c r="D441" i="24"/>
  <c r="D442" i="24"/>
  <c r="D443" i="24"/>
  <c r="D444" i="24"/>
  <c r="D445" i="24"/>
  <c r="D446" i="24"/>
  <c r="D447" i="24"/>
  <c r="D448" i="24"/>
  <c r="D449" i="24"/>
  <c r="D450" i="24"/>
  <c r="D451" i="24"/>
  <c r="D452" i="24"/>
  <c r="D453" i="24"/>
  <c r="D454" i="24"/>
  <c r="D455" i="24"/>
  <c r="D456" i="24"/>
  <c r="D457" i="24"/>
  <c r="D458" i="24"/>
  <c r="D459" i="24"/>
  <c r="D460" i="24"/>
  <c r="D461" i="24"/>
  <c r="D462" i="24"/>
  <c r="D463" i="24"/>
  <c r="D464" i="24"/>
  <c r="D465" i="24"/>
  <c r="D466" i="24"/>
  <c r="D467" i="24"/>
  <c r="D468" i="24"/>
  <c r="D469" i="24"/>
  <c r="D470" i="24"/>
  <c r="D471" i="24"/>
  <c r="D472" i="24"/>
  <c r="D473" i="24"/>
  <c r="D474" i="24"/>
  <c r="D475" i="24"/>
  <c r="D476" i="24"/>
  <c r="D477" i="24"/>
  <c r="D478" i="24"/>
  <c r="D479" i="24"/>
  <c r="D480" i="24"/>
  <c r="D481" i="24"/>
  <c r="D482" i="24"/>
  <c r="D483" i="24"/>
  <c r="D484" i="24"/>
  <c r="D485" i="24"/>
  <c r="D486" i="24"/>
  <c r="D487" i="24"/>
  <c r="D488" i="24"/>
  <c r="D489" i="24"/>
  <c r="D490" i="24"/>
  <c r="D491" i="24"/>
  <c r="D492" i="24"/>
  <c r="D493" i="24"/>
  <c r="D494" i="24"/>
  <c r="D495" i="24"/>
  <c r="D496" i="24"/>
  <c r="D497" i="24"/>
  <c r="D498" i="24"/>
  <c r="D499" i="24"/>
  <c r="D500" i="24"/>
  <c r="D501" i="24"/>
  <c r="D502" i="24"/>
  <c r="D503" i="24"/>
  <c r="D504" i="24"/>
  <c r="D505" i="24"/>
  <c r="D506" i="24"/>
  <c r="D507" i="24"/>
  <c r="D508" i="24"/>
  <c r="D509" i="24"/>
  <c r="D510" i="24"/>
  <c r="D511" i="24"/>
  <c r="D512" i="24"/>
  <c r="D513" i="24"/>
  <c r="D514" i="24"/>
  <c r="D515" i="24"/>
  <c r="D516" i="24"/>
  <c r="D517" i="24"/>
  <c r="D518" i="24"/>
  <c r="D519" i="24"/>
  <c r="D520" i="24"/>
  <c r="D521" i="24"/>
  <c r="D522" i="24"/>
  <c r="D523" i="24"/>
  <c r="D524" i="24"/>
  <c r="D525" i="24"/>
  <c r="D526" i="24"/>
  <c r="D527" i="24"/>
  <c r="D528" i="24"/>
  <c r="D529" i="24"/>
  <c r="D530" i="24"/>
  <c r="D531" i="24"/>
  <c r="D532" i="24"/>
  <c r="D533" i="24"/>
  <c r="D534" i="24"/>
  <c r="D535" i="24"/>
  <c r="D536" i="24"/>
  <c r="D537" i="24"/>
  <c r="D538" i="24"/>
  <c r="D539" i="24"/>
  <c r="D540" i="24"/>
  <c r="D541" i="24"/>
  <c r="D542" i="24"/>
  <c r="D543" i="24"/>
  <c r="D544" i="24"/>
  <c r="D545" i="24"/>
  <c r="D546" i="24"/>
  <c r="D547" i="24"/>
  <c r="D548" i="24"/>
  <c r="D549" i="24"/>
  <c r="D550" i="24"/>
  <c r="D551" i="24"/>
  <c r="D552" i="24"/>
  <c r="D553" i="24"/>
  <c r="D554" i="24"/>
  <c r="D555" i="24"/>
  <c r="D556" i="24"/>
  <c r="D557" i="24"/>
  <c r="D558" i="24"/>
  <c r="D559" i="24"/>
  <c r="D560" i="24"/>
  <c r="D561" i="24"/>
  <c r="D562" i="24"/>
  <c r="D563" i="24"/>
  <c r="D564" i="24"/>
  <c r="D565" i="24"/>
  <c r="D566" i="24"/>
  <c r="D567" i="24"/>
  <c r="D568" i="24"/>
  <c r="D569" i="24"/>
  <c r="D570" i="24"/>
  <c r="D571" i="24"/>
  <c r="D572" i="24"/>
  <c r="D573" i="24"/>
  <c r="D574" i="24"/>
  <c r="D575" i="24"/>
  <c r="D576" i="24"/>
  <c r="D577" i="24"/>
  <c r="D578" i="24"/>
  <c r="D579" i="24"/>
  <c r="D580" i="24"/>
  <c r="D581" i="24"/>
  <c r="D582" i="24"/>
  <c r="D583" i="24"/>
  <c r="D584" i="24"/>
  <c r="D585" i="24"/>
  <c r="D586" i="24"/>
  <c r="D587" i="24"/>
  <c r="D588" i="24"/>
  <c r="D589" i="24"/>
  <c r="D590" i="24"/>
  <c r="D591" i="24"/>
  <c r="D592" i="24"/>
  <c r="D593" i="24"/>
  <c r="D594" i="24"/>
  <c r="D595" i="24"/>
  <c r="D596" i="24"/>
  <c r="D597" i="24"/>
  <c r="D598" i="24"/>
  <c r="D599" i="24"/>
  <c r="D600" i="24"/>
  <c r="D601" i="24"/>
  <c r="D602" i="24"/>
  <c r="D603" i="24"/>
  <c r="D604" i="24"/>
  <c r="D605" i="24"/>
  <c r="D606" i="24"/>
  <c r="D607" i="24"/>
  <c r="D608" i="24"/>
  <c r="D609" i="24"/>
  <c r="D610" i="24"/>
  <c r="D611" i="24"/>
  <c r="D612" i="24"/>
  <c r="D613" i="24"/>
  <c r="D614" i="24"/>
  <c r="D615" i="24"/>
  <c r="D616" i="24"/>
  <c r="D617" i="24"/>
  <c r="D618" i="24"/>
  <c r="D619" i="24"/>
  <c r="D620" i="24"/>
  <c r="D621" i="24"/>
  <c r="D622" i="24"/>
  <c r="D623" i="24"/>
  <c r="D624" i="24"/>
  <c r="D625" i="24"/>
  <c r="D626" i="24"/>
  <c r="D627" i="24"/>
  <c r="D628" i="24"/>
  <c r="D629" i="24"/>
  <c r="D630" i="24"/>
  <c r="D631" i="24"/>
  <c r="D632" i="24"/>
  <c r="D633" i="24"/>
  <c r="D634" i="24"/>
  <c r="D635" i="24"/>
  <c r="D636" i="24"/>
  <c r="D637" i="24"/>
  <c r="D638" i="24"/>
  <c r="D639" i="24"/>
  <c r="D640" i="24"/>
  <c r="D641" i="24"/>
  <c r="D642" i="24"/>
  <c r="D643" i="24"/>
  <c r="D644" i="24"/>
  <c r="D645" i="24"/>
  <c r="D646" i="24"/>
  <c r="D647" i="24"/>
  <c r="D648" i="24"/>
  <c r="D649" i="24"/>
  <c r="D650" i="24"/>
  <c r="D651" i="24"/>
  <c r="D652" i="24"/>
  <c r="D653" i="24"/>
  <c r="D654" i="24"/>
  <c r="D655" i="24"/>
  <c r="D656" i="24"/>
  <c r="D657" i="24"/>
  <c r="D658" i="24"/>
  <c r="D659" i="24"/>
  <c r="D660" i="24"/>
  <c r="D661" i="24"/>
  <c r="D662" i="24"/>
  <c r="D663" i="24"/>
  <c r="D664" i="24"/>
  <c r="D665" i="24"/>
  <c r="D666" i="24"/>
  <c r="D667" i="24"/>
  <c r="D668" i="24"/>
  <c r="D669" i="24"/>
  <c r="D670" i="24"/>
  <c r="D671" i="24"/>
  <c r="D672" i="24"/>
  <c r="D673" i="24"/>
  <c r="D674" i="24"/>
  <c r="D675" i="24"/>
  <c r="D676" i="24"/>
  <c r="D677" i="24"/>
  <c r="D678" i="24"/>
  <c r="D679" i="24"/>
  <c r="D680" i="24"/>
  <c r="D681" i="24"/>
  <c r="D682" i="24"/>
  <c r="D683" i="24"/>
  <c r="D684" i="24"/>
  <c r="D685" i="24"/>
  <c r="D686" i="24"/>
  <c r="D687" i="24"/>
  <c r="D688" i="24"/>
  <c r="D689" i="24"/>
  <c r="D690" i="24"/>
  <c r="D691" i="24"/>
  <c r="D692" i="24"/>
  <c r="D693" i="24"/>
  <c r="D694" i="24"/>
  <c r="D695" i="24"/>
  <c r="D696" i="24"/>
  <c r="D697" i="24"/>
  <c r="D698" i="24"/>
  <c r="D699" i="24"/>
  <c r="D700" i="24"/>
  <c r="D701" i="24"/>
  <c r="D702" i="24"/>
  <c r="D703" i="24"/>
  <c r="D704" i="24"/>
  <c r="D705" i="24"/>
  <c r="D706" i="24"/>
  <c r="D707" i="24"/>
  <c r="D708" i="24"/>
  <c r="D709" i="24"/>
  <c r="D710" i="24"/>
  <c r="D711" i="24"/>
  <c r="D712" i="24"/>
  <c r="D713" i="24"/>
  <c r="D714" i="24"/>
  <c r="D715" i="24"/>
  <c r="D716" i="24"/>
  <c r="D717" i="24"/>
  <c r="D718" i="24"/>
  <c r="D719" i="24"/>
  <c r="D720" i="24"/>
  <c r="D721" i="24"/>
  <c r="D722" i="24"/>
  <c r="D723" i="24"/>
  <c r="D724" i="24"/>
  <c r="D725" i="24"/>
  <c r="D726" i="24"/>
  <c r="D727" i="24"/>
  <c r="D728" i="24"/>
  <c r="D729" i="24"/>
  <c r="D730" i="24"/>
  <c r="D731" i="24"/>
  <c r="D732" i="24"/>
  <c r="D733" i="24"/>
  <c r="D734" i="24"/>
  <c r="D735" i="24"/>
  <c r="D736" i="24"/>
  <c r="D737" i="24"/>
  <c r="D738" i="24"/>
  <c r="D739" i="24"/>
  <c r="D740" i="24"/>
  <c r="D741" i="24"/>
  <c r="D742" i="24"/>
  <c r="D743" i="24"/>
  <c r="D744" i="24"/>
  <c r="D745" i="24"/>
  <c r="D746" i="24"/>
  <c r="D747" i="24"/>
  <c r="D748" i="24"/>
  <c r="D749" i="24"/>
  <c r="D750" i="24"/>
  <c r="D751" i="24"/>
  <c r="D752" i="24"/>
  <c r="D753" i="24"/>
  <c r="D754" i="24"/>
  <c r="D755" i="24"/>
  <c r="D756" i="24"/>
  <c r="D757" i="24"/>
  <c r="D758" i="24"/>
  <c r="D759" i="24"/>
  <c r="D760" i="24"/>
  <c r="D761" i="24"/>
  <c r="D762" i="24"/>
  <c r="D763" i="24"/>
  <c r="D764" i="24"/>
  <c r="D765" i="24"/>
  <c r="D766" i="24"/>
  <c r="D767" i="24"/>
  <c r="D768" i="24"/>
  <c r="D769" i="24"/>
  <c r="D770" i="24"/>
  <c r="D771" i="24"/>
  <c r="D772" i="24"/>
  <c r="D773" i="24"/>
  <c r="D774" i="24"/>
  <c r="D775" i="24"/>
  <c r="D776" i="24"/>
  <c r="D777" i="24"/>
  <c r="D778" i="24"/>
  <c r="D779" i="24"/>
  <c r="D780" i="24"/>
  <c r="D781" i="24"/>
  <c r="D782" i="24"/>
  <c r="D783" i="24"/>
  <c r="D784" i="24"/>
  <c r="D785" i="24"/>
  <c r="D786" i="24"/>
  <c r="D787" i="24"/>
  <c r="D788" i="24"/>
  <c r="D789" i="24"/>
  <c r="D790" i="24"/>
  <c r="D791" i="24"/>
  <c r="D792" i="24"/>
  <c r="D793" i="24"/>
  <c r="D794" i="24"/>
  <c r="D795" i="24"/>
  <c r="D796" i="24"/>
  <c r="D797" i="24"/>
  <c r="D798" i="24"/>
  <c r="D799" i="24"/>
  <c r="D800" i="24"/>
  <c r="D801" i="24"/>
  <c r="D802" i="24"/>
  <c r="D803" i="24"/>
  <c r="D804" i="24"/>
  <c r="D805" i="24"/>
  <c r="D806" i="24"/>
  <c r="D807" i="24"/>
  <c r="D808" i="24"/>
  <c r="D809" i="24"/>
  <c r="D810" i="24"/>
  <c r="D811" i="24"/>
  <c r="D812" i="24"/>
  <c r="D813" i="24"/>
  <c r="D814" i="24"/>
  <c r="D815" i="24"/>
  <c r="D816" i="24"/>
  <c r="D817" i="24"/>
  <c r="D818" i="24"/>
  <c r="D819" i="24"/>
  <c r="D820" i="24"/>
  <c r="D821" i="24"/>
  <c r="D822" i="24"/>
  <c r="D823" i="24"/>
  <c r="D824" i="24"/>
  <c r="D825" i="24"/>
  <c r="D826" i="24"/>
  <c r="D827" i="24"/>
  <c r="D828" i="24"/>
  <c r="D829" i="24"/>
  <c r="D830" i="24"/>
  <c r="D831" i="24"/>
  <c r="D832" i="24"/>
  <c r="D833" i="24"/>
  <c r="D834" i="24"/>
  <c r="D835" i="24"/>
  <c r="D836" i="24"/>
  <c r="D837" i="24"/>
  <c r="D838" i="24"/>
  <c r="D839" i="24"/>
  <c r="D840" i="24"/>
  <c r="D841" i="24"/>
  <c r="D842" i="24"/>
  <c r="D843" i="24"/>
  <c r="D844" i="24"/>
  <c r="D845" i="24"/>
  <c r="D846" i="24"/>
  <c r="D847" i="24"/>
  <c r="D848" i="24"/>
  <c r="D849" i="24"/>
  <c r="D850" i="24"/>
  <c r="D851" i="24"/>
  <c r="D852" i="24"/>
  <c r="D853" i="24"/>
  <c r="D854" i="24"/>
  <c r="D855" i="24"/>
  <c r="D856" i="24"/>
  <c r="D857" i="24"/>
  <c r="D858" i="24"/>
  <c r="D859" i="24"/>
  <c r="D860" i="24"/>
  <c r="D861" i="24"/>
  <c r="D862" i="24"/>
  <c r="D863" i="24"/>
  <c r="D864" i="24"/>
  <c r="D865" i="24"/>
  <c r="D866" i="24"/>
  <c r="D867" i="24"/>
  <c r="D868" i="24"/>
  <c r="D869" i="24"/>
  <c r="D870" i="24"/>
  <c r="D871" i="24"/>
  <c r="D872" i="24"/>
  <c r="D873" i="24"/>
  <c r="D874" i="24"/>
  <c r="D875" i="24"/>
  <c r="D876" i="24"/>
  <c r="D877" i="24"/>
  <c r="D878" i="24"/>
  <c r="D879" i="24"/>
  <c r="D880" i="24"/>
  <c r="D881" i="24"/>
  <c r="D882" i="24"/>
  <c r="D883" i="24"/>
  <c r="D884" i="24"/>
  <c r="D885" i="24"/>
  <c r="D886" i="24"/>
  <c r="D887" i="24"/>
  <c r="D888" i="24"/>
  <c r="D889" i="24"/>
  <c r="D890" i="24"/>
  <c r="D891" i="24"/>
  <c r="D892" i="24"/>
  <c r="D893" i="24"/>
  <c r="D894" i="24"/>
  <c r="D895" i="24"/>
  <c r="D896" i="24"/>
  <c r="D897" i="24"/>
  <c r="D898" i="24"/>
  <c r="D899" i="24"/>
  <c r="D900" i="24"/>
  <c r="D901" i="24"/>
  <c r="D902" i="24"/>
  <c r="D903" i="24"/>
  <c r="D904" i="24"/>
  <c r="D905" i="24"/>
  <c r="D906" i="24"/>
  <c r="D907" i="24"/>
  <c r="D908" i="24"/>
  <c r="D909" i="24"/>
  <c r="D910" i="24"/>
  <c r="D911" i="24"/>
  <c r="D912" i="24"/>
  <c r="D913" i="24"/>
  <c r="D914" i="24"/>
  <c r="D915" i="24"/>
  <c r="D916" i="24"/>
  <c r="D917" i="24"/>
  <c r="D918" i="24"/>
  <c r="D919" i="24"/>
  <c r="D920" i="24"/>
  <c r="D921" i="24"/>
  <c r="D922" i="24"/>
  <c r="D923" i="24"/>
  <c r="D924" i="24"/>
  <c r="D925" i="24"/>
  <c r="D926" i="24"/>
  <c r="D927" i="24"/>
  <c r="D928" i="24"/>
  <c r="D929" i="24"/>
  <c r="D930" i="24"/>
  <c r="D931" i="24"/>
  <c r="D932" i="24"/>
  <c r="D933" i="24"/>
  <c r="D934" i="24"/>
  <c r="D935" i="24"/>
  <c r="D936" i="24"/>
  <c r="D937" i="24"/>
  <c r="D938" i="24"/>
  <c r="D939" i="24"/>
  <c r="D940" i="24"/>
  <c r="D941" i="24"/>
  <c r="D942" i="24"/>
  <c r="D943" i="24"/>
  <c r="D944" i="24"/>
  <c r="D945" i="24"/>
  <c r="D946" i="24"/>
  <c r="D947" i="24"/>
  <c r="D948" i="24"/>
  <c r="D949" i="24"/>
  <c r="D950" i="24"/>
  <c r="D951" i="24"/>
  <c r="D952" i="24"/>
  <c r="D953" i="24"/>
  <c r="D954" i="24"/>
  <c r="D955" i="24"/>
  <c r="D956" i="24"/>
  <c r="D957" i="24"/>
  <c r="D958" i="24"/>
  <c r="D959" i="24"/>
  <c r="D960" i="24"/>
  <c r="D961" i="24"/>
  <c r="D962" i="24"/>
  <c r="D963" i="24"/>
  <c r="D964" i="24"/>
  <c r="D965" i="24"/>
  <c r="D966" i="24"/>
  <c r="D967" i="24"/>
  <c r="D968" i="24"/>
  <c r="D969" i="24"/>
  <c r="D970" i="24"/>
  <c r="D971" i="24"/>
  <c r="D972" i="24"/>
  <c r="D973" i="24"/>
  <c r="D974" i="24"/>
  <c r="D975" i="24"/>
  <c r="D976" i="24"/>
  <c r="D977" i="24"/>
  <c r="D978" i="24"/>
  <c r="D979" i="24"/>
  <c r="D980" i="24"/>
  <c r="D981" i="24"/>
  <c r="D982" i="24"/>
  <c r="D983" i="24"/>
  <c r="D984" i="24"/>
  <c r="D985" i="24"/>
  <c r="D986" i="24"/>
  <c r="D987" i="24"/>
  <c r="D988" i="24"/>
  <c r="D989" i="24"/>
  <c r="D990" i="24"/>
  <c r="D991" i="24"/>
  <c r="D992" i="24"/>
  <c r="D993" i="24"/>
  <c r="D994" i="24"/>
  <c r="D995" i="24"/>
  <c r="D996" i="24"/>
  <c r="D997" i="24"/>
  <c r="D998" i="24"/>
  <c r="D999" i="24"/>
  <c r="D1000" i="24"/>
  <c r="D1001" i="24"/>
  <c r="D1002" i="24"/>
  <c r="D1003" i="24"/>
  <c r="D1004" i="24"/>
  <c r="D1005" i="24"/>
  <c r="D1006" i="24"/>
  <c r="D1007" i="24"/>
  <c r="D1008" i="24"/>
  <c r="D1009" i="24"/>
  <c r="D1010" i="24"/>
  <c r="D1011" i="24"/>
  <c r="D1012" i="24"/>
  <c r="D1013" i="24"/>
  <c r="D1014" i="24"/>
  <c r="D1015" i="24"/>
  <c r="D1016" i="24"/>
  <c r="D1017" i="24"/>
  <c r="D1018" i="24"/>
  <c r="D1019" i="24"/>
  <c r="D1020" i="24"/>
  <c r="D1021" i="24"/>
  <c r="D1022" i="24"/>
  <c r="D1023" i="24"/>
  <c r="D1024" i="24"/>
  <c r="D1025" i="24"/>
  <c r="D1026" i="24"/>
  <c r="D1027" i="24"/>
  <c r="D1028" i="24"/>
  <c r="D1029" i="24"/>
  <c r="D1030" i="24"/>
  <c r="D1031" i="24"/>
  <c r="D1032" i="24"/>
  <c r="D1033" i="24"/>
  <c r="D1034" i="24"/>
  <c r="D1035" i="24"/>
  <c r="D1036" i="24"/>
  <c r="D1037" i="24"/>
  <c r="D1038" i="24"/>
  <c r="D1039" i="24"/>
  <c r="D1040" i="24"/>
  <c r="D1041" i="24"/>
  <c r="D1042" i="24"/>
  <c r="D1043" i="24"/>
  <c r="D1044" i="24"/>
  <c r="D1045" i="24"/>
  <c r="D1046" i="24"/>
  <c r="D1047" i="24"/>
  <c r="D1048" i="24"/>
  <c r="D1049" i="24"/>
  <c r="D1050" i="24"/>
  <c r="D1051" i="24"/>
  <c r="D1052" i="24"/>
  <c r="D1053" i="24"/>
  <c r="D1054" i="24"/>
  <c r="D1055" i="24"/>
  <c r="D1056" i="24"/>
  <c r="D1057" i="24"/>
  <c r="D1058" i="24"/>
  <c r="D1059" i="24"/>
  <c r="D1060" i="24"/>
  <c r="D1061" i="24"/>
  <c r="D1062" i="24"/>
  <c r="D1063" i="24"/>
  <c r="D1064" i="24"/>
  <c r="D1065" i="24"/>
  <c r="D1066" i="24"/>
  <c r="D1067" i="24"/>
  <c r="D1068" i="24"/>
  <c r="D1069" i="24"/>
  <c r="D1070" i="24"/>
  <c r="D1071" i="24"/>
  <c r="D1072" i="24"/>
  <c r="D1073" i="24"/>
  <c r="D1074" i="24"/>
  <c r="D1075" i="24"/>
  <c r="D1076" i="24"/>
  <c r="D1077" i="24"/>
  <c r="D1078" i="24"/>
  <c r="D1079" i="24"/>
  <c r="D1080" i="24"/>
  <c r="D1081" i="24"/>
  <c r="D1082" i="24"/>
  <c r="D1083" i="24"/>
  <c r="D1084" i="24"/>
  <c r="D1085" i="24"/>
  <c r="D1086" i="24"/>
  <c r="D1087" i="24"/>
  <c r="D1088" i="24"/>
  <c r="D1089" i="24"/>
  <c r="D1090" i="24"/>
  <c r="D1091" i="24"/>
  <c r="D1092" i="24"/>
  <c r="D1093" i="24"/>
  <c r="D1094" i="24"/>
  <c r="D1095" i="24"/>
  <c r="D1096" i="24"/>
  <c r="D1097" i="24"/>
  <c r="D1098" i="24"/>
  <c r="D1099" i="24"/>
  <c r="D1100" i="24"/>
  <c r="D1101" i="24"/>
  <c r="D1102" i="24"/>
  <c r="D1103" i="24"/>
  <c r="D1104" i="24"/>
  <c r="D1105" i="24"/>
  <c r="D1106" i="24"/>
  <c r="D1107" i="24"/>
  <c r="D1108" i="24"/>
  <c r="D1109" i="24"/>
  <c r="D1110" i="24"/>
  <c r="D1111" i="24"/>
  <c r="D1112" i="24"/>
  <c r="D1113" i="24"/>
  <c r="D1114" i="24"/>
  <c r="D1115" i="24"/>
  <c r="D1116" i="24"/>
  <c r="D1117" i="24"/>
  <c r="D1118" i="24"/>
  <c r="D1119" i="24"/>
  <c r="D1120" i="24"/>
  <c r="D1121" i="24"/>
  <c r="D1122" i="24"/>
  <c r="D1123" i="24"/>
  <c r="D1124" i="24"/>
  <c r="D1125" i="24"/>
  <c r="D1126" i="24"/>
  <c r="D1127" i="24"/>
  <c r="D1128" i="24"/>
  <c r="D1129" i="24"/>
  <c r="D1130" i="24"/>
  <c r="D1131" i="24"/>
  <c r="D1132" i="24"/>
  <c r="D1133" i="24"/>
  <c r="D1134" i="24"/>
  <c r="D1135" i="24"/>
  <c r="D1136" i="24"/>
  <c r="D1137" i="24"/>
  <c r="D1138" i="24"/>
  <c r="D1139" i="24"/>
  <c r="D1140" i="24"/>
  <c r="D1141" i="24"/>
  <c r="D1142" i="24"/>
  <c r="D1143" i="24"/>
  <c r="D1144" i="24"/>
  <c r="D1145" i="24"/>
  <c r="D1146" i="24"/>
  <c r="D1147" i="24"/>
  <c r="D1148" i="24"/>
  <c r="D1149" i="24"/>
  <c r="D1150" i="24"/>
  <c r="D1151" i="24"/>
  <c r="D1152" i="24"/>
  <c r="D1153" i="24"/>
  <c r="D1154" i="24"/>
  <c r="D1155" i="24"/>
  <c r="D1156" i="24"/>
  <c r="D1157" i="24"/>
  <c r="D1158" i="24"/>
  <c r="D1159" i="24"/>
  <c r="D1160" i="24"/>
  <c r="D1161" i="24"/>
  <c r="D1162" i="24"/>
  <c r="D1163" i="24"/>
  <c r="D1164" i="24"/>
  <c r="D1165" i="24"/>
  <c r="D1166" i="24"/>
  <c r="D1167" i="24"/>
  <c r="D1168" i="24"/>
  <c r="D1169" i="24"/>
  <c r="D1170" i="24"/>
  <c r="D1171" i="24"/>
  <c r="D1172" i="24"/>
  <c r="D1173" i="24"/>
  <c r="D1174" i="24"/>
  <c r="D1175" i="24"/>
  <c r="D1176" i="24"/>
  <c r="D1177" i="24"/>
  <c r="D1178" i="24"/>
  <c r="D1179" i="24"/>
  <c r="D1180" i="24"/>
  <c r="D1181" i="24"/>
  <c r="D1182" i="24"/>
  <c r="D1183" i="24"/>
  <c r="D1184" i="24"/>
  <c r="D1185" i="24"/>
  <c r="D1186" i="24"/>
  <c r="D1187" i="24"/>
  <c r="D1188" i="24"/>
  <c r="D1189" i="24"/>
  <c r="D1190" i="24"/>
  <c r="D1191" i="24"/>
  <c r="D1192" i="24"/>
  <c r="D1193" i="24"/>
  <c r="D1194" i="24"/>
  <c r="D1195" i="24"/>
  <c r="D1196" i="24"/>
  <c r="D1197" i="24"/>
  <c r="D1198" i="24"/>
  <c r="D1199" i="24"/>
  <c r="D1200" i="24"/>
  <c r="D1201" i="24"/>
  <c r="D1202" i="24"/>
  <c r="D1203" i="24"/>
  <c r="D1204" i="24"/>
  <c r="D1205" i="24"/>
  <c r="D1206" i="24"/>
  <c r="D1207" i="24"/>
  <c r="D1208" i="24"/>
  <c r="D1209" i="24"/>
  <c r="D1210" i="24"/>
  <c r="D1211" i="24"/>
  <c r="D1212" i="24"/>
  <c r="D1213" i="24"/>
  <c r="D1214" i="24"/>
  <c r="D1215" i="24"/>
  <c r="D1216" i="24"/>
  <c r="D1217" i="24"/>
  <c r="D1218" i="24"/>
  <c r="D1219" i="24"/>
  <c r="D1220" i="24"/>
  <c r="D1221" i="24"/>
  <c r="D1222" i="24"/>
  <c r="D1223" i="24"/>
  <c r="D1224" i="24"/>
  <c r="D1225" i="24"/>
  <c r="D1226" i="24"/>
  <c r="D1227" i="24"/>
  <c r="D1228" i="24"/>
  <c r="D1229" i="24"/>
  <c r="D1230" i="24"/>
  <c r="D1231" i="24"/>
  <c r="D1232" i="24"/>
  <c r="D1233" i="24"/>
  <c r="D1234" i="24"/>
  <c r="D1235" i="24"/>
  <c r="D1236" i="24"/>
  <c r="D1237" i="24"/>
  <c r="D1238" i="24"/>
  <c r="D1239" i="24"/>
  <c r="D1240" i="24"/>
  <c r="D1241" i="24"/>
  <c r="D1242" i="24"/>
  <c r="D1243" i="24"/>
  <c r="D1244" i="24"/>
  <c r="D1245" i="24"/>
  <c r="D1246" i="24"/>
  <c r="D1247" i="24"/>
  <c r="D1248" i="24"/>
  <c r="D1249" i="24"/>
  <c r="D1250" i="24"/>
  <c r="D1251" i="24"/>
  <c r="D1252" i="24"/>
  <c r="D1253" i="24"/>
  <c r="D1254" i="24"/>
  <c r="D1255" i="24"/>
  <c r="D1256" i="24"/>
  <c r="D1257" i="24"/>
  <c r="D1258" i="24"/>
  <c r="D1259" i="24"/>
  <c r="D1260" i="24"/>
  <c r="D1261" i="24"/>
  <c r="D1262" i="24"/>
  <c r="D1263" i="24"/>
  <c r="D1264" i="24"/>
  <c r="D1265" i="24"/>
  <c r="D1266" i="24"/>
  <c r="D1267" i="24"/>
  <c r="D1268" i="24"/>
  <c r="D1269" i="24"/>
  <c r="D1270" i="24"/>
  <c r="D1271" i="24"/>
  <c r="D1272" i="24"/>
  <c r="D1273" i="24"/>
  <c r="D1274" i="24"/>
  <c r="D1275" i="24"/>
  <c r="D1276" i="24"/>
  <c r="D1277" i="24"/>
  <c r="D1278" i="24"/>
  <c r="D1279" i="24"/>
  <c r="D1280" i="24"/>
  <c r="D1281" i="24"/>
  <c r="D1282" i="24"/>
  <c r="D1283" i="24"/>
  <c r="D1284" i="24"/>
  <c r="D1285" i="24"/>
  <c r="D1286" i="24"/>
  <c r="D1287" i="24"/>
  <c r="D1288" i="24"/>
  <c r="D1289" i="24"/>
  <c r="D1290" i="24"/>
  <c r="D1291" i="24"/>
  <c r="D1292" i="24"/>
  <c r="D1293" i="24"/>
  <c r="D1294" i="24"/>
  <c r="D1295" i="24"/>
  <c r="D1296" i="24"/>
  <c r="D1297" i="24"/>
  <c r="D1298" i="24"/>
  <c r="D1299" i="24"/>
  <c r="D1300" i="24"/>
  <c r="D1301" i="24"/>
  <c r="D1302" i="24"/>
  <c r="D1303" i="24"/>
  <c r="D1304" i="24"/>
  <c r="D1305" i="24"/>
  <c r="D1306" i="24"/>
  <c r="D1307" i="24"/>
  <c r="D1308" i="24"/>
  <c r="D1309" i="24"/>
  <c r="D1310" i="24"/>
  <c r="D1311" i="24"/>
  <c r="D1312" i="24"/>
  <c r="D1313" i="24"/>
  <c r="D1314" i="24"/>
  <c r="D1315" i="24"/>
  <c r="D1316" i="24"/>
  <c r="D1317" i="24"/>
  <c r="D1318" i="24"/>
  <c r="D1319" i="24"/>
  <c r="D1320" i="24"/>
  <c r="D1321" i="24"/>
  <c r="D1322" i="24"/>
  <c r="D1323" i="24"/>
  <c r="D1324" i="24"/>
  <c r="D1325" i="24"/>
  <c r="D1326" i="24"/>
  <c r="D1327" i="24"/>
  <c r="D1328" i="24"/>
  <c r="D1329" i="24"/>
  <c r="D1330" i="24"/>
  <c r="D1331" i="24"/>
  <c r="D1332" i="24"/>
  <c r="D1333" i="24"/>
  <c r="D1334" i="24"/>
  <c r="D1335" i="24"/>
  <c r="D1336" i="24"/>
  <c r="D1337" i="24"/>
  <c r="D1338" i="24"/>
  <c r="D1339" i="24"/>
  <c r="D1340" i="24"/>
  <c r="D1341" i="24"/>
  <c r="D1342" i="24"/>
  <c r="D1343" i="24"/>
  <c r="D1344" i="24"/>
  <c r="D1345" i="24"/>
  <c r="D1346" i="24"/>
  <c r="D1347" i="24"/>
  <c r="D1348" i="24"/>
  <c r="D1349" i="24"/>
  <c r="D1350" i="24"/>
  <c r="D1351" i="24"/>
  <c r="D1352" i="24"/>
  <c r="D1353" i="24"/>
  <c r="D1354" i="24"/>
  <c r="D1355" i="24"/>
  <c r="D1356" i="24"/>
  <c r="D1357" i="24"/>
  <c r="D1358" i="24"/>
  <c r="D1359" i="24"/>
  <c r="D1360" i="24"/>
  <c r="D1361" i="24"/>
  <c r="D1362" i="24"/>
  <c r="D1363" i="24"/>
  <c r="D1364" i="24"/>
  <c r="D1365" i="24"/>
  <c r="D1366" i="24"/>
  <c r="D1367" i="24"/>
  <c r="D1368" i="24"/>
  <c r="D1369" i="24"/>
  <c r="D1370" i="24"/>
  <c r="D1371" i="24"/>
  <c r="D1372" i="24"/>
  <c r="D1373" i="24"/>
  <c r="D1374" i="24"/>
  <c r="D1375" i="24"/>
  <c r="D1376" i="24"/>
  <c r="D1377" i="24"/>
  <c r="D1378" i="24"/>
  <c r="D1379" i="24"/>
  <c r="D1380" i="24"/>
  <c r="D1381" i="24"/>
  <c r="D1382" i="24"/>
  <c r="D1383" i="24"/>
  <c r="D1384" i="24"/>
  <c r="D1385" i="24"/>
  <c r="D1386" i="24"/>
  <c r="D1387" i="24"/>
  <c r="D1388" i="24"/>
  <c r="D1389" i="24"/>
  <c r="D1390" i="24"/>
  <c r="D1391" i="24"/>
  <c r="D1392" i="24"/>
  <c r="D1393" i="24"/>
  <c r="D1394" i="24"/>
  <c r="D1395" i="24"/>
  <c r="D1396" i="24"/>
  <c r="D1397" i="24"/>
  <c r="D1398" i="24"/>
  <c r="D1399" i="24"/>
  <c r="D1400" i="24"/>
  <c r="D1401" i="24"/>
  <c r="D1402" i="24"/>
  <c r="D1403" i="24"/>
  <c r="D1404" i="24"/>
  <c r="D1405" i="24"/>
  <c r="D1406" i="24"/>
  <c r="D1407" i="24"/>
  <c r="D1408" i="24"/>
  <c r="D1409" i="24"/>
  <c r="D1410" i="24"/>
  <c r="D1411" i="24"/>
  <c r="D1412" i="24"/>
  <c r="D1413" i="24"/>
  <c r="D1414" i="24"/>
  <c r="D1415" i="24"/>
  <c r="D1416" i="24"/>
  <c r="D1417" i="24"/>
  <c r="D1418" i="24"/>
  <c r="D1419" i="24"/>
  <c r="D1420" i="24"/>
  <c r="D1421" i="24"/>
  <c r="D1422" i="24"/>
  <c r="D1423" i="24"/>
  <c r="D1424" i="24"/>
  <c r="D1425" i="24"/>
  <c r="D1426" i="24"/>
  <c r="D1427" i="24"/>
  <c r="D1428" i="24"/>
  <c r="D1429" i="24"/>
  <c r="D1430" i="24"/>
  <c r="D1431" i="24"/>
  <c r="D1432" i="24"/>
  <c r="D1433" i="24"/>
  <c r="D1434" i="24"/>
  <c r="D1435" i="24"/>
  <c r="D1436" i="24"/>
  <c r="D1437" i="24"/>
  <c r="D1438" i="24"/>
  <c r="D1439" i="24"/>
  <c r="D1440" i="24"/>
  <c r="D1441" i="24"/>
  <c r="D1442" i="24"/>
  <c r="D1443" i="24"/>
  <c r="D1444" i="24"/>
  <c r="D1445" i="24"/>
  <c r="D1446" i="24"/>
  <c r="D1447" i="24"/>
  <c r="D1448" i="24"/>
  <c r="D1449" i="24"/>
  <c r="D1450" i="24"/>
  <c r="D1451" i="24"/>
  <c r="D1452" i="24"/>
  <c r="D1453" i="24"/>
  <c r="D1454" i="24"/>
  <c r="D1455" i="24"/>
  <c r="D1456" i="24"/>
  <c r="D1457" i="24"/>
  <c r="D1458" i="24"/>
  <c r="D1459" i="24"/>
  <c r="D1460" i="24"/>
  <c r="D1461" i="24"/>
  <c r="D1462" i="24"/>
  <c r="D1463" i="24"/>
  <c r="D1464" i="24"/>
  <c r="D1465" i="24"/>
  <c r="D1466" i="24"/>
  <c r="D1467" i="24"/>
  <c r="D1468" i="24"/>
  <c r="D1469" i="24"/>
  <c r="D1470" i="24"/>
  <c r="D1471" i="24"/>
  <c r="D1472" i="24"/>
  <c r="D1473" i="24"/>
  <c r="D1474" i="24"/>
  <c r="D1475" i="24"/>
  <c r="D1476" i="24"/>
  <c r="D1477" i="24"/>
  <c r="D1478" i="24"/>
  <c r="D1479" i="24"/>
  <c r="D1480" i="24"/>
  <c r="D1481" i="24"/>
  <c r="D1482" i="24"/>
  <c r="D1483" i="24"/>
  <c r="D1484" i="24"/>
  <c r="D1485" i="24"/>
  <c r="D1486" i="24"/>
  <c r="D1487" i="24"/>
  <c r="D1488" i="24"/>
  <c r="D1489" i="24"/>
  <c r="D1490" i="24"/>
  <c r="D1491" i="24"/>
  <c r="D1492" i="24"/>
  <c r="D1493" i="24"/>
  <c r="D1494" i="24"/>
  <c r="D1495" i="24"/>
  <c r="D1496" i="24"/>
  <c r="D1497" i="24"/>
  <c r="D1498" i="24"/>
  <c r="D1499" i="24"/>
  <c r="D1500" i="24"/>
  <c r="D1501" i="24"/>
  <c r="D1502" i="24"/>
  <c r="D1503" i="24"/>
  <c r="D1504" i="24"/>
  <c r="D1505" i="24"/>
  <c r="D1506" i="24"/>
  <c r="D1507" i="24"/>
  <c r="D1508" i="24"/>
  <c r="D1509" i="24"/>
  <c r="D1510" i="24"/>
  <c r="D1511" i="24"/>
  <c r="D1512" i="24"/>
  <c r="D1513" i="24"/>
  <c r="D1514" i="24"/>
  <c r="D1515" i="24"/>
  <c r="D1516" i="24"/>
  <c r="D1517" i="24"/>
  <c r="D1518" i="24"/>
  <c r="D1519" i="24"/>
  <c r="D1520" i="24"/>
  <c r="D1521" i="24"/>
  <c r="D1522" i="24"/>
  <c r="D1523" i="24"/>
  <c r="D1524" i="24"/>
  <c r="D1525" i="24"/>
  <c r="D1526" i="24"/>
  <c r="D1527" i="24"/>
  <c r="D1528" i="24"/>
  <c r="D1529" i="24"/>
  <c r="D1530" i="24"/>
  <c r="D1531" i="24"/>
  <c r="D1532" i="24"/>
  <c r="D1533" i="24"/>
  <c r="D1534" i="24"/>
  <c r="D1535" i="24"/>
  <c r="D1536" i="24"/>
  <c r="D1537" i="24"/>
  <c r="D1538" i="24"/>
  <c r="D1539" i="24"/>
  <c r="D1540" i="24"/>
  <c r="D1541" i="24"/>
  <c r="D1542" i="24"/>
  <c r="D1543" i="24"/>
  <c r="D1544" i="24"/>
  <c r="D1545" i="24"/>
  <c r="D1546" i="24"/>
  <c r="D1547" i="24"/>
  <c r="D1548" i="24"/>
  <c r="D1549" i="24"/>
  <c r="D1550" i="24"/>
  <c r="D1551" i="24"/>
  <c r="D1552" i="24"/>
  <c r="D1553" i="24"/>
  <c r="D1554" i="24"/>
  <c r="D1555" i="24"/>
  <c r="D1556" i="24"/>
  <c r="D1557" i="24"/>
  <c r="D1558" i="24"/>
  <c r="D1559" i="24"/>
  <c r="D1560" i="24"/>
  <c r="D1561" i="24"/>
  <c r="D1562" i="24"/>
  <c r="D1563" i="24"/>
  <c r="D1564" i="24"/>
  <c r="D1565" i="24"/>
  <c r="D1566" i="24"/>
  <c r="D1567" i="24"/>
  <c r="D1568" i="24"/>
  <c r="D1569" i="24"/>
  <c r="D1570" i="24"/>
  <c r="D1571" i="24"/>
  <c r="D1572" i="24"/>
  <c r="D1573" i="24"/>
  <c r="D1574" i="24"/>
  <c r="D1575" i="24"/>
  <c r="D1576" i="24"/>
  <c r="D1577" i="24"/>
  <c r="D1578" i="24"/>
  <c r="D1579" i="24"/>
  <c r="D1580" i="24"/>
  <c r="D1581" i="24"/>
  <c r="D1582" i="24"/>
  <c r="D1583" i="24"/>
  <c r="D1584" i="24"/>
  <c r="D1585" i="24"/>
  <c r="D1586" i="24"/>
  <c r="D1587" i="24"/>
  <c r="D1588" i="24"/>
  <c r="D1589" i="24"/>
  <c r="D1590" i="24"/>
  <c r="D1591" i="24"/>
  <c r="D1592" i="24"/>
  <c r="D1593" i="24"/>
  <c r="D1594" i="24"/>
  <c r="D1595" i="24"/>
  <c r="D1596" i="24"/>
  <c r="D1597" i="24"/>
  <c r="D1598" i="24"/>
  <c r="D1599" i="24"/>
  <c r="D1600" i="24"/>
  <c r="D1601" i="24"/>
  <c r="D1602" i="24"/>
  <c r="D1603" i="24"/>
  <c r="D1604" i="24"/>
  <c r="D1605" i="24"/>
  <c r="D1606" i="24"/>
  <c r="D1607" i="24"/>
  <c r="D1608" i="24"/>
  <c r="D1609" i="24"/>
  <c r="D1610" i="24"/>
  <c r="D1611" i="24"/>
  <c r="D1612" i="24"/>
  <c r="D1613" i="24"/>
  <c r="D1614" i="24"/>
  <c r="D1615" i="24"/>
  <c r="D1616" i="24"/>
  <c r="D1617" i="24"/>
  <c r="D1618" i="24"/>
  <c r="D1619" i="24"/>
  <c r="D1620" i="24"/>
  <c r="D1621" i="24"/>
  <c r="D1622" i="24"/>
  <c r="D1623" i="24"/>
  <c r="D1624" i="24"/>
  <c r="D1625" i="24"/>
  <c r="D1626" i="24"/>
  <c r="D1627" i="24"/>
  <c r="D1628" i="24"/>
  <c r="D1629" i="24"/>
  <c r="D1630" i="24"/>
  <c r="D1631" i="24"/>
  <c r="D1632" i="24"/>
  <c r="D1633" i="24"/>
  <c r="D1634" i="24"/>
  <c r="D1635" i="24"/>
  <c r="D1636" i="24"/>
  <c r="D1637" i="24"/>
  <c r="D1638" i="24"/>
  <c r="D1639" i="24"/>
  <c r="D1640" i="24"/>
  <c r="D1641" i="24"/>
  <c r="D1642" i="24"/>
  <c r="D1643" i="24"/>
  <c r="D1644" i="24"/>
  <c r="D1645" i="24"/>
  <c r="D1646" i="24"/>
  <c r="D1647" i="24"/>
  <c r="D1648" i="24"/>
  <c r="D1649" i="24"/>
  <c r="D1650" i="24"/>
  <c r="D1651" i="24"/>
  <c r="D1652" i="24"/>
  <c r="D1653" i="24"/>
  <c r="D1654" i="24"/>
  <c r="D1655" i="24"/>
  <c r="D1656" i="24"/>
  <c r="D1657" i="24"/>
  <c r="D1658" i="24"/>
  <c r="D1659" i="24"/>
  <c r="D1660" i="24"/>
  <c r="D1661" i="24"/>
  <c r="D1662" i="24"/>
  <c r="D1663" i="24"/>
  <c r="D1664" i="24"/>
  <c r="D1665" i="24"/>
  <c r="D1666" i="24"/>
  <c r="D1667" i="24"/>
  <c r="D1668" i="24"/>
  <c r="D1669" i="24"/>
  <c r="D1670" i="24"/>
  <c r="D1671" i="24"/>
  <c r="D1672" i="24"/>
  <c r="D1673" i="24"/>
  <c r="D1674" i="24"/>
  <c r="D1675" i="24"/>
  <c r="D1676" i="24"/>
  <c r="D1677" i="24"/>
  <c r="D1678" i="24"/>
  <c r="D1679" i="24"/>
  <c r="D1680" i="24"/>
  <c r="D1681" i="24"/>
  <c r="D1682" i="24"/>
  <c r="D1683" i="24"/>
  <c r="D1684" i="24"/>
  <c r="D1685" i="24"/>
  <c r="D1686" i="24"/>
  <c r="D1687" i="24"/>
  <c r="D1688" i="24"/>
  <c r="D1689" i="24"/>
  <c r="D1690" i="24"/>
  <c r="D1691" i="24"/>
  <c r="D1692" i="24"/>
  <c r="D1693" i="24"/>
  <c r="D1694" i="24"/>
  <c r="D1695" i="24"/>
  <c r="D1696" i="24"/>
  <c r="D1697" i="24"/>
  <c r="D1698" i="24"/>
  <c r="D1699" i="24"/>
  <c r="D1700" i="24"/>
  <c r="D1701" i="24"/>
  <c r="D1702" i="24"/>
  <c r="D1703" i="24"/>
  <c r="D1704" i="24"/>
  <c r="D1705" i="24"/>
  <c r="D1706" i="24"/>
  <c r="D1707" i="24"/>
  <c r="D1708" i="24"/>
  <c r="D1709" i="24"/>
  <c r="D1710" i="24"/>
  <c r="D1711" i="24"/>
  <c r="D1712" i="24"/>
  <c r="D1713" i="24"/>
  <c r="D1714" i="24"/>
  <c r="D1715" i="24"/>
  <c r="D1716" i="24"/>
  <c r="D1717" i="24"/>
  <c r="D1718" i="24"/>
  <c r="D1719" i="24"/>
  <c r="D1720" i="24"/>
  <c r="D1721" i="24"/>
  <c r="D1722" i="24"/>
  <c r="D1723" i="24"/>
  <c r="D1724" i="24"/>
  <c r="D1725" i="24"/>
  <c r="D1726" i="24"/>
  <c r="D1727" i="24"/>
  <c r="D1728" i="24"/>
  <c r="D1729" i="24"/>
  <c r="D1730" i="24"/>
  <c r="D1731" i="24"/>
  <c r="D1732" i="24"/>
  <c r="D1733" i="24"/>
  <c r="D1734" i="24"/>
  <c r="D1735" i="24"/>
  <c r="D1736" i="24"/>
  <c r="D1737" i="24"/>
  <c r="D1738" i="24"/>
  <c r="D1739" i="24"/>
  <c r="D1740" i="24"/>
  <c r="D1741" i="24"/>
  <c r="D1742" i="24"/>
  <c r="D1743" i="24"/>
  <c r="D1744" i="24"/>
  <c r="D1745" i="24"/>
  <c r="D1746" i="24"/>
  <c r="D1747" i="24"/>
  <c r="D1748" i="24"/>
  <c r="D1749" i="24"/>
  <c r="D1750" i="24"/>
  <c r="D1751" i="24"/>
  <c r="D1752" i="24"/>
  <c r="D1753" i="24"/>
  <c r="D1754" i="24"/>
  <c r="D1755" i="24"/>
  <c r="D1756" i="24"/>
  <c r="D1757" i="24"/>
  <c r="D1758" i="24"/>
  <c r="D1759" i="24"/>
  <c r="D1760" i="24"/>
  <c r="D1761" i="24"/>
  <c r="D1762" i="24"/>
  <c r="D1763" i="24"/>
  <c r="D1764" i="24"/>
  <c r="D1765" i="24"/>
  <c r="D1766" i="24"/>
  <c r="D1767" i="24"/>
  <c r="D1768" i="24"/>
  <c r="D1769" i="24"/>
  <c r="D1770" i="24"/>
  <c r="D1771" i="24"/>
  <c r="D1772" i="24"/>
  <c r="D1773" i="24"/>
  <c r="D1774" i="24"/>
  <c r="D1775" i="24"/>
  <c r="D1776" i="24"/>
  <c r="D1777" i="24"/>
  <c r="D1778" i="24"/>
  <c r="D1779" i="24"/>
  <c r="D1780" i="24"/>
  <c r="D1781" i="24"/>
  <c r="D1782" i="24"/>
  <c r="D1783" i="24"/>
  <c r="D1784" i="24"/>
  <c r="D1785" i="24"/>
  <c r="D1786" i="24"/>
  <c r="D1787" i="24"/>
  <c r="D1788" i="24"/>
  <c r="D1789" i="24"/>
  <c r="D1790" i="24"/>
  <c r="D1791" i="24"/>
  <c r="D1792" i="24"/>
  <c r="D1793" i="24"/>
  <c r="D1794" i="24"/>
  <c r="D1795" i="24"/>
  <c r="D1796" i="24"/>
  <c r="D1797" i="24"/>
  <c r="D1798" i="24"/>
  <c r="D1799" i="24"/>
  <c r="D1800" i="24"/>
  <c r="D1801" i="24"/>
  <c r="D1802" i="24"/>
  <c r="D1803" i="24"/>
  <c r="D1804" i="24"/>
  <c r="D1805" i="24"/>
  <c r="D1806" i="24"/>
  <c r="D1807" i="24"/>
  <c r="D1808" i="24"/>
  <c r="D1809" i="24"/>
  <c r="D1810" i="24"/>
  <c r="D1811" i="24"/>
  <c r="D1812" i="24"/>
  <c r="D1813" i="24"/>
  <c r="D1814" i="24"/>
  <c r="D1815" i="24"/>
  <c r="D1816" i="24"/>
  <c r="D1817" i="24"/>
  <c r="D1818" i="24"/>
  <c r="D1819" i="24"/>
  <c r="D1820" i="24"/>
  <c r="D1821" i="24"/>
  <c r="D1822" i="24"/>
  <c r="D1823" i="24"/>
  <c r="D1824" i="24"/>
  <c r="D1825" i="24"/>
  <c r="D1826" i="24"/>
  <c r="D1827" i="24"/>
  <c r="D1828" i="24"/>
  <c r="D1829" i="24"/>
  <c r="D1830" i="24"/>
  <c r="D1831" i="24"/>
  <c r="D1832" i="24"/>
  <c r="D1833" i="24"/>
  <c r="D1834" i="24"/>
  <c r="D1835" i="24"/>
  <c r="D1836" i="24"/>
  <c r="D1837" i="24"/>
  <c r="D1838" i="24"/>
  <c r="D1839" i="24"/>
  <c r="D1840" i="24"/>
  <c r="D1841" i="24"/>
  <c r="D1842" i="24"/>
  <c r="D1843" i="24"/>
  <c r="D1844" i="24"/>
  <c r="D1845" i="24"/>
  <c r="D1846" i="24"/>
  <c r="D1847" i="24"/>
  <c r="D1848" i="24"/>
  <c r="D1849" i="24"/>
  <c r="D1850" i="24"/>
  <c r="D1851" i="24"/>
  <c r="D1852" i="24"/>
  <c r="D1853" i="24"/>
  <c r="D1854" i="24"/>
  <c r="D1855" i="24"/>
  <c r="D1856" i="24"/>
  <c r="D1857" i="24"/>
  <c r="D1858" i="24"/>
  <c r="D1859" i="24"/>
  <c r="D1860" i="24"/>
  <c r="D1861" i="24"/>
  <c r="D1862" i="24"/>
  <c r="D1863" i="24"/>
  <c r="D1864" i="24"/>
  <c r="D1865" i="24"/>
  <c r="D1866" i="24"/>
  <c r="D1867" i="24"/>
  <c r="D1868" i="24"/>
  <c r="D1869" i="24"/>
  <c r="D1870" i="24"/>
  <c r="D1871" i="24"/>
  <c r="D1872" i="24"/>
  <c r="D1873" i="24"/>
  <c r="D1874" i="24"/>
  <c r="D1875" i="24"/>
  <c r="D1876" i="24"/>
  <c r="D1877" i="24"/>
  <c r="D1878" i="24"/>
  <c r="D1879" i="24"/>
  <c r="D1880" i="24"/>
  <c r="D1881" i="24"/>
  <c r="D1882" i="24"/>
  <c r="D1883" i="24"/>
  <c r="D1884" i="24"/>
  <c r="D1885" i="24"/>
  <c r="D1886" i="24"/>
  <c r="D1887" i="24"/>
  <c r="D1888" i="24"/>
  <c r="D1889" i="24"/>
  <c r="D1890" i="24"/>
  <c r="D1891" i="24"/>
  <c r="D1892" i="24"/>
  <c r="D1893" i="24"/>
  <c r="D1894" i="24"/>
  <c r="D1895" i="24"/>
  <c r="D1896" i="24"/>
  <c r="D1897" i="24"/>
  <c r="D1898" i="24"/>
  <c r="D1899" i="24"/>
  <c r="D1900" i="24"/>
  <c r="D1901" i="24"/>
  <c r="D1902" i="24"/>
  <c r="D1903" i="24"/>
  <c r="D1904" i="24"/>
  <c r="D1905" i="24"/>
  <c r="D1906" i="24"/>
  <c r="D1907" i="24"/>
  <c r="D1908" i="24"/>
  <c r="D1909" i="24"/>
  <c r="D1910" i="24"/>
  <c r="D1911" i="24"/>
  <c r="D1912" i="24"/>
  <c r="D1913" i="24"/>
  <c r="D1914" i="24"/>
  <c r="D1915" i="24"/>
  <c r="D1916" i="24"/>
  <c r="D1917" i="24"/>
  <c r="D1918" i="24"/>
  <c r="D1919" i="24"/>
  <c r="D1920" i="24"/>
  <c r="D1921" i="24"/>
  <c r="D1922" i="24"/>
  <c r="D1923" i="24"/>
  <c r="D1924" i="24"/>
  <c r="D1925" i="24"/>
  <c r="D1926" i="24"/>
  <c r="D1927" i="24"/>
  <c r="D1928" i="24"/>
  <c r="D1929" i="24"/>
  <c r="D1930" i="24"/>
  <c r="D1931" i="24"/>
  <c r="D1932" i="24"/>
  <c r="D1933" i="24"/>
  <c r="D1934" i="24"/>
  <c r="D1935" i="24"/>
  <c r="D1936" i="24"/>
  <c r="D1937" i="24"/>
  <c r="D1938" i="24"/>
  <c r="D1939" i="24"/>
  <c r="D1940" i="24"/>
  <c r="D1941" i="24"/>
  <c r="D1942" i="24"/>
  <c r="D1943" i="24"/>
  <c r="D1944" i="24"/>
  <c r="D1945" i="24"/>
  <c r="D1946" i="24"/>
  <c r="D1947" i="24"/>
  <c r="D1948" i="24"/>
  <c r="D1949" i="24"/>
  <c r="D1950" i="24"/>
  <c r="D1951" i="24"/>
  <c r="D1952" i="24"/>
  <c r="D1953" i="24"/>
  <c r="D1954" i="24"/>
  <c r="D1955" i="24"/>
  <c r="D1956" i="24"/>
  <c r="D1957" i="24"/>
  <c r="D1958" i="24"/>
  <c r="D1959" i="24"/>
  <c r="D1960" i="24"/>
  <c r="D1961" i="24"/>
  <c r="D1962" i="24"/>
  <c r="D1963" i="24"/>
  <c r="D1964" i="24"/>
  <c r="D1965" i="24"/>
  <c r="D1966" i="24"/>
  <c r="D1967" i="24"/>
  <c r="D1968" i="24"/>
  <c r="D1969" i="24"/>
  <c r="D1970" i="24"/>
  <c r="D1971" i="24"/>
  <c r="D1972" i="24"/>
  <c r="D1973" i="24"/>
  <c r="D1974" i="24"/>
  <c r="D1975" i="24"/>
  <c r="D1976" i="24"/>
  <c r="D1977" i="24"/>
  <c r="D1978" i="24"/>
  <c r="D1979" i="24"/>
  <c r="D1980" i="24"/>
  <c r="D1981" i="24"/>
  <c r="D1982" i="24"/>
  <c r="D1983" i="24"/>
  <c r="D1984" i="24"/>
  <c r="D1985" i="24"/>
  <c r="D1986" i="24"/>
  <c r="D1987" i="24"/>
  <c r="D1988" i="24"/>
  <c r="D1989" i="24"/>
  <c r="D1990" i="24"/>
  <c r="D1991" i="24"/>
  <c r="D1992" i="24"/>
  <c r="D1993" i="24"/>
  <c r="D1994" i="24"/>
  <c r="D1995" i="24"/>
  <c r="D1996" i="24"/>
  <c r="D1997" i="24"/>
  <c r="D1998" i="24"/>
  <c r="D1999" i="24"/>
  <c r="D2000" i="24"/>
  <c r="D2001" i="24"/>
  <c r="D2002" i="24"/>
  <c r="D2003" i="24"/>
  <c r="D2004" i="24"/>
  <c r="D2005" i="24"/>
  <c r="D2006" i="24"/>
  <c r="D2007" i="24"/>
  <c r="D2008" i="24"/>
  <c r="D2009" i="24"/>
  <c r="D2010" i="24"/>
  <c r="D2011" i="24"/>
  <c r="D2012" i="24"/>
  <c r="D2013" i="24"/>
  <c r="D2014" i="24"/>
  <c r="D2015" i="24"/>
  <c r="D2016" i="24"/>
  <c r="D2017" i="24"/>
  <c r="D2018" i="24"/>
  <c r="D2019" i="24"/>
  <c r="D2020" i="24"/>
  <c r="D2021" i="24"/>
  <c r="D2022" i="24"/>
  <c r="D2023" i="24"/>
  <c r="D2024" i="24"/>
  <c r="D2025" i="24"/>
  <c r="D2026" i="24"/>
  <c r="D2027" i="24"/>
  <c r="D2028" i="24"/>
  <c r="D2029" i="24"/>
  <c r="D2030" i="24"/>
  <c r="D2031" i="24"/>
  <c r="D2032" i="24"/>
  <c r="D2033" i="24"/>
  <c r="D2034" i="24"/>
  <c r="D2035" i="24"/>
  <c r="D2036" i="24"/>
  <c r="D2037" i="24"/>
  <c r="D2038" i="24"/>
  <c r="D2039" i="24"/>
  <c r="D2040" i="24"/>
  <c r="D2041" i="24"/>
  <c r="D2042" i="24"/>
  <c r="D2043" i="24"/>
  <c r="D2044" i="24"/>
  <c r="D2045" i="24"/>
  <c r="D2046" i="24"/>
  <c r="D2047" i="24"/>
  <c r="D2048" i="24"/>
  <c r="D2049" i="24"/>
  <c r="D2050" i="24"/>
  <c r="D2051" i="24"/>
  <c r="D2052" i="24"/>
  <c r="D2053" i="24"/>
  <c r="D2054" i="24"/>
  <c r="D2055" i="24"/>
  <c r="D2056" i="24"/>
  <c r="D2057" i="24"/>
  <c r="D2058" i="24"/>
  <c r="D2059" i="24"/>
  <c r="D2060" i="24"/>
  <c r="D2061" i="24"/>
  <c r="D2062" i="24"/>
  <c r="D2063" i="24"/>
  <c r="D2064" i="24"/>
  <c r="D2065" i="24"/>
  <c r="D2066" i="24"/>
  <c r="D2067" i="24"/>
  <c r="D2068" i="24"/>
  <c r="D2069" i="24"/>
  <c r="D2070" i="24"/>
  <c r="D2071" i="24"/>
  <c r="D2072" i="24"/>
  <c r="D2073" i="24"/>
  <c r="D2074" i="24"/>
  <c r="D2075" i="24"/>
  <c r="D2076" i="24"/>
  <c r="D2077" i="24"/>
  <c r="D2078" i="24"/>
  <c r="D2079" i="24"/>
  <c r="D2080" i="24"/>
  <c r="D2081" i="24"/>
  <c r="D2082" i="24"/>
  <c r="D2083" i="24"/>
  <c r="D2084" i="24"/>
  <c r="D2085" i="24"/>
  <c r="D2086" i="24"/>
  <c r="D2087" i="24"/>
  <c r="D2088" i="24"/>
  <c r="D2089" i="24"/>
  <c r="D2090" i="24"/>
  <c r="D2091" i="24"/>
  <c r="D2092" i="24"/>
  <c r="D2093" i="24"/>
  <c r="D2094" i="24"/>
  <c r="D2095" i="24"/>
  <c r="D2096" i="24"/>
  <c r="D2097" i="24"/>
  <c r="D2098" i="24"/>
  <c r="D2099" i="24"/>
  <c r="D2100" i="24"/>
  <c r="D2101" i="24"/>
  <c r="D2102" i="24"/>
  <c r="D2103" i="24"/>
  <c r="D2104" i="24"/>
  <c r="D2105" i="24"/>
  <c r="D2106" i="24"/>
  <c r="D2107" i="24"/>
  <c r="D2108" i="24"/>
  <c r="D2109" i="24"/>
  <c r="D2110" i="24"/>
  <c r="D2111" i="24"/>
  <c r="D2112" i="24"/>
  <c r="D2113" i="24"/>
  <c r="D2114" i="24"/>
  <c r="D2115" i="24"/>
  <c r="D2116" i="24"/>
  <c r="D2117" i="24"/>
  <c r="D2118" i="24"/>
  <c r="D2119" i="24"/>
  <c r="D2120" i="24"/>
  <c r="D2121" i="24"/>
  <c r="D2122" i="24"/>
  <c r="D2123" i="24"/>
  <c r="D2124" i="24"/>
  <c r="D2125" i="24"/>
  <c r="D2126" i="24"/>
  <c r="D2127" i="24"/>
  <c r="D2128" i="24"/>
  <c r="D2129" i="24"/>
  <c r="D2130" i="24"/>
  <c r="D2131" i="24"/>
  <c r="D2132" i="24"/>
  <c r="D2133" i="24"/>
  <c r="D2134" i="24"/>
  <c r="D2135" i="24"/>
  <c r="D2136" i="24"/>
  <c r="D2137" i="24"/>
  <c r="D2138" i="24"/>
  <c r="D2139" i="24"/>
  <c r="D2140" i="24"/>
  <c r="D2141" i="24"/>
  <c r="D2142" i="24"/>
  <c r="D2143" i="24"/>
  <c r="D2144" i="24"/>
  <c r="D2145" i="24"/>
  <c r="D2146" i="24"/>
  <c r="D2147" i="24"/>
  <c r="D2148" i="24"/>
  <c r="D2149" i="24"/>
  <c r="D2150" i="24"/>
  <c r="D2151" i="24"/>
  <c r="D2152" i="24"/>
  <c r="D2153" i="24"/>
  <c r="D2154" i="24"/>
  <c r="D2155" i="24"/>
  <c r="D2156" i="24"/>
  <c r="D2157" i="24"/>
  <c r="D2158" i="24"/>
  <c r="D2159" i="24"/>
  <c r="D2160" i="24"/>
  <c r="D2161" i="24"/>
  <c r="D2162" i="24"/>
  <c r="D2163" i="24"/>
  <c r="D2164" i="24"/>
  <c r="D2165" i="24"/>
  <c r="D2166" i="24"/>
  <c r="D2167" i="24"/>
  <c r="D2168" i="24"/>
  <c r="D2169" i="24"/>
  <c r="D2170" i="24"/>
  <c r="D2171" i="24"/>
  <c r="D2172" i="24"/>
  <c r="D2173" i="24"/>
  <c r="D2174" i="24"/>
  <c r="D2175" i="24"/>
  <c r="D2176" i="24"/>
  <c r="D2177" i="24"/>
  <c r="D2178" i="24"/>
  <c r="D2179" i="24"/>
  <c r="D2180" i="24"/>
  <c r="D2181" i="24"/>
  <c r="D2182" i="24"/>
  <c r="D2183" i="24"/>
  <c r="D2184" i="24"/>
  <c r="D2185" i="24"/>
  <c r="D2186" i="24"/>
  <c r="D2187" i="24"/>
  <c r="D2188" i="24"/>
  <c r="D2189" i="24"/>
  <c r="D2190" i="24"/>
  <c r="D2191" i="24"/>
  <c r="D2192" i="24"/>
  <c r="D2193" i="24"/>
  <c r="D2194" i="24"/>
  <c r="D2195" i="24"/>
  <c r="D2196" i="24"/>
  <c r="D2197" i="24"/>
  <c r="D2198" i="24"/>
  <c r="D2199" i="24"/>
  <c r="D2200" i="24"/>
  <c r="D2201" i="24"/>
  <c r="D2202" i="24"/>
  <c r="D2203" i="24"/>
  <c r="D2204" i="24"/>
  <c r="D2205" i="24"/>
  <c r="D2206" i="24"/>
  <c r="D2207" i="24"/>
  <c r="D2208" i="24"/>
  <c r="D2209" i="24"/>
  <c r="D2210" i="24"/>
  <c r="D2211" i="24"/>
  <c r="D2212" i="24"/>
  <c r="D2213" i="24"/>
  <c r="D2214" i="24"/>
  <c r="D2215" i="24"/>
  <c r="D2216" i="24"/>
  <c r="D2217" i="24"/>
  <c r="D2218" i="24"/>
  <c r="D2219" i="24"/>
  <c r="D2220" i="24"/>
  <c r="D2221" i="24"/>
  <c r="D2222" i="24"/>
  <c r="D2223" i="24"/>
  <c r="D2224" i="24"/>
  <c r="D2225" i="24"/>
  <c r="D2226" i="24"/>
  <c r="D2227" i="24"/>
  <c r="D2228" i="24"/>
  <c r="D2229" i="24"/>
  <c r="D2230" i="24"/>
  <c r="D2231" i="24"/>
  <c r="D2232" i="24"/>
  <c r="D2233" i="24"/>
  <c r="D2234" i="24"/>
  <c r="D2235" i="24"/>
  <c r="D2236" i="24"/>
  <c r="D2237" i="24"/>
  <c r="D2238" i="24"/>
  <c r="D2239" i="24"/>
  <c r="D2240" i="24"/>
  <c r="D2241" i="24"/>
  <c r="D2242" i="24"/>
  <c r="D2243" i="24"/>
  <c r="D2244" i="24"/>
  <c r="D2245" i="24"/>
  <c r="D2246" i="24"/>
  <c r="D2247" i="24"/>
  <c r="D2248" i="24"/>
  <c r="D2249" i="24"/>
  <c r="D2250" i="24"/>
  <c r="D2251" i="24"/>
  <c r="D2252" i="24"/>
  <c r="D2253" i="24"/>
  <c r="D2254" i="24"/>
  <c r="D2255" i="24"/>
  <c r="D2256" i="24"/>
  <c r="D2257" i="24"/>
  <c r="D2258" i="24"/>
  <c r="D2259" i="24"/>
  <c r="D2260" i="24"/>
  <c r="D2261" i="24"/>
  <c r="D2262" i="24"/>
  <c r="D2263" i="24"/>
  <c r="D2264" i="24"/>
  <c r="D2265" i="24"/>
  <c r="D2266" i="24"/>
  <c r="D2267" i="24"/>
  <c r="D2268" i="24"/>
  <c r="D2269" i="24"/>
  <c r="D2270" i="24"/>
  <c r="D2271" i="24"/>
  <c r="D2272" i="24"/>
  <c r="D2273" i="24"/>
  <c r="D2274" i="24"/>
  <c r="D2275" i="24"/>
  <c r="D2276" i="24"/>
  <c r="D2277" i="24"/>
  <c r="D2278" i="24"/>
  <c r="D2279" i="24"/>
  <c r="D2280" i="24"/>
  <c r="D2281" i="24"/>
  <c r="D2282" i="24"/>
  <c r="D2283" i="24"/>
  <c r="D2284" i="24"/>
  <c r="D2285" i="24"/>
  <c r="D2286" i="24"/>
  <c r="D2287" i="24"/>
  <c r="D2288" i="24"/>
  <c r="D2289" i="24"/>
  <c r="D2290" i="24"/>
  <c r="D2291" i="24"/>
  <c r="D2292" i="24"/>
  <c r="D2293" i="24"/>
  <c r="D2294" i="24"/>
  <c r="D2295" i="24"/>
  <c r="D2296" i="24"/>
  <c r="D2297" i="24"/>
  <c r="D2298" i="24"/>
  <c r="D2299" i="24"/>
  <c r="D2300" i="24"/>
  <c r="D2301" i="24"/>
  <c r="D2302" i="24"/>
  <c r="D2303" i="24"/>
  <c r="D2304" i="24"/>
  <c r="D2305" i="24"/>
  <c r="D2306" i="24"/>
  <c r="D2307" i="24"/>
  <c r="D2308" i="24"/>
  <c r="D2309" i="24"/>
  <c r="D2310" i="24"/>
  <c r="D2311" i="24"/>
  <c r="D2312" i="24"/>
  <c r="D2313" i="24"/>
  <c r="D2314" i="24"/>
  <c r="D2315" i="24"/>
  <c r="D2316" i="24"/>
  <c r="D2317" i="24"/>
  <c r="D2318" i="24"/>
  <c r="D2319" i="24"/>
  <c r="D2320" i="24"/>
  <c r="D2321" i="24"/>
  <c r="D2322" i="24"/>
  <c r="D2323" i="24"/>
  <c r="D2324" i="24"/>
  <c r="D2325" i="24"/>
  <c r="D2326" i="24"/>
  <c r="D2327" i="24"/>
  <c r="D2328" i="24"/>
  <c r="D2329" i="24"/>
  <c r="D2330" i="24"/>
  <c r="D2331" i="24"/>
  <c r="D2332" i="24"/>
  <c r="D2333" i="24"/>
  <c r="D2334" i="24"/>
  <c r="D2335" i="24"/>
  <c r="D2336" i="24"/>
  <c r="D2337" i="24"/>
  <c r="D2338" i="24"/>
  <c r="D2339" i="24"/>
  <c r="D2340" i="24"/>
  <c r="D2341" i="24"/>
  <c r="D2342" i="24"/>
  <c r="D2343" i="24"/>
  <c r="D2344" i="24"/>
  <c r="D2345" i="24"/>
  <c r="D2346" i="24"/>
  <c r="D2347" i="24"/>
  <c r="D2348" i="24"/>
  <c r="D2349" i="24"/>
  <c r="D2350" i="24"/>
  <c r="D2351" i="24"/>
  <c r="D2352" i="24"/>
  <c r="D2353" i="24"/>
  <c r="D2354" i="24"/>
  <c r="D2355" i="24"/>
  <c r="D2356" i="24"/>
  <c r="D2357" i="24"/>
  <c r="D2358" i="24"/>
  <c r="D2359" i="24"/>
  <c r="D2360" i="24"/>
  <c r="D2361" i="24"/>
  <c r="D2362" i="24"/>
  <c r="D2363" i="24"/>
  <c r="D2364" i="24"/>
  <c r="D2365" i="24"/>
  <c r="D2366" i="24"/>
  <c r="D2367" i="24"/>
  <c r="D2368" i="24"/>
  <c r="D2369" i="24"/>
  <c r="D2370" i="24"/>
  <c r="D2371" i="24"/>
  <c r="D2372" i="24"/>
  <c r="D2373" i="24"/>
  <c r="D2374" i="24"/>
  <c r="D2375" i="24"/>
  <c r="D2376" i="24"/>
  <c r="D2377" i="24"/>
  <c r="D2378" i="24"/>
  <c r="D2379" i="24"/>
  <c r="D2380" i="24"/>
  <c r="D2381" i="24"/>
  <c r="D2382" i="24"/>
  <c r="D2383" i="24"/>
  <c r="D2384" i="24"/>
  <c r="D2385" i="24"/>
  <c r="D2386" i="24"/>
  <c r="D2387" i="24"/>
  <c r="D2388" i="24"/>
  <c r="D2389" i="24"/>
  <c r="D2390" i="24"/>
  <c r="D2391" i="24"/>
  <c r="D2392" i="24"/>
  <c r="D2393" i="24"/>
  <c r="D2394" i="24"/>
  <c r="D2395" i="24"/>
  <c r="D2396" i="24"/>
  <c r="D2397" i="24"/>
  <c r="D2398" i="24"/>
  <c r="D2399" i="24"/>
  <c r="D2400" i="24"/>
  <c r="D2401" i="24"/>
  <c r="D2402" i="24"/>
  <c r="D2403" i="24"/>
  <c r="D2404" i="24"/>
  <c r="D2405" i="24"/>
  <c r="D2406" i="24"/>
  <c r="D2407" i="24"/>
  <c r="D2408" i="24"/>
  <c r="D2409" i="24"/>
  <c r="D2410" i="24"/>
  <c r="D2411" i="24"/>
  <c r="D2412" i="24"/>
  <c r="D2413" i="24"/>
  <c r="D2414" i="24"/>
  <c r="D2415" i="24"/>
  <c r="D2416" i="24"/>
  <c r="D2417" i="24"/>
  <c r="D2418" i="24"/>
  <c r="D2419" i="24"/>
  <c r="D2420" i="24"/>
  <c r="D2421" i="24"/>
  <c r="D2422" i="24"/>
  <c r="D2423" i="24"/>
  <c r="D2424" i="24"/>
  <c r="D2425" i="24"/>
  <c r="D2426" i="24"/>
  <c r="D2427" i="24"/>
  <c r="D2428" i="24"/>
  <c r="D2429" i="24"/>
  <c r="D2430" i="24"/>
  <c r="D2431" i="24"/>
  <c r="D2432" i="24"/>
  <c r="D2433" i="24"/>
  <c r="D2434" i="24"/>
  <c r="D2435" i="24"/>
  <c r="D2436" i="24"/>
  <c r="D2437" i="24"/>
  <c r="D2438" i="24"/>
  <c r="D2439" i="24"/>
  <c r="D2440" i="24"/>
  <c r="D2441" i="24"/>
  <c r="D2442" i="24"/>
  <c r="D2443" i="24"/>
  <c r="D2444" i="24"/>
  <c r="D2445" i="24"/>
  <c r="D2446" i="24"/>
  <c r="D2447" i="24"/>
  <c r="D2448" i="24"/>
  <c r="D2449" i="24"/>
  <c r="D2450" i="24"/>
  <c r="D2451" i="24"/>
  <c r="D2452" i="24"/>
  <c r="D2453" i="24"/>
  <c r="D2454" i="24"/>
  <c r="D2455" i="24"/>
  <c r="D2456" i="24"/>
  <c r="D2457" i="24"/>
  <c r="D2458" i="24"/>
  <c r="D2459" i="24"/>
  <c r="D2460" i="24"/>
  <c r="D2461" i="24"/>
  <c r="D2462" i="24"/>
  <c r="D2463" i="24"/>
  <c r="D2464" i="24"/>
  <c r="D2465" i="24"/>
  <c r="D2466" i="24"/>
  <c r="D2467" i="24"/>
  <c r="D2468" i="24"/>
  <c r="D2469" i="24"/>
  <c r="D2470" i="24"/>
  <c r="D2471" i="24"/>
  <c r="D2472" i="24"/>
  <c r="D2473" i="24"/>
  <c r="D2474" i="24"/>
  <c r="D2475" i="24"/>
  <c r="D2476" i="24"/>
  <c r="D2477" i="24"/>
  <c r="D2478" i="24"/>
  <c r="D2479" i="24"/>
  <c r="D2480" i="24"/>
  <c r="D2481" i="24"/>
  <c r="D2482" i="24"/>
  <c r="D2483" i="24"/>
  <c r="D2484" i="24"/>
  <c r="D2485" i="24"/>
  <c r="D2486" i="24"/>
  <c r="D2487" i="24"/>
  <c r="D2488" i="24"/>
  <c r="D2489" i="24"/>
  <c r="D2490" i="24"/>
  <c r="D2491" i="24"/>
  <c r="D2492" i="24"/>
  <c r="D2493" i="24"/>
  <c r="D2494" i="24"/>
  <c r="D2495" i="24"/>
  <c r="D2496" i="24"/>
  <c r="D2497" i="24"/>
  <c r="D2498" i="24"/>
  <c r="D2499" i="24"/>
  <c r="D2500" i="24"/>
  <c r="D2501" i="24"/>
  <c r="D2502" i="24"/>
  <c r="D2503" i="24"/>
  <c r="D2504" i="24"/>
  <c r="D2505" i="24"/>
  <c r="D2506" i="24"/>
  <c r="D2507" i="24"/>
  <c r="D2508" i="24"/>
  <c r="D2509" i="24"/>
  <c r="D2510" i="24"/>
  <c r="D2511" i="24"/>
  <c r="D2512" i="24"/>
  <c r="D2513" i="24"/>
  <c r="D2514" i="24"/>
  <c r="D2515" i="24"/>
  <c r="D2516" i="24"/>
  <c r="D2517" i="24"/>
  <c r="D2518" i="24"/>
  <c r="D2519" i="24"/>
  <c r="D2520" i="24"/>
  <c r="D2521" i="24"/>
  <c r="D2522" i="24"/>
  <c r="D2523" i="24"/>
  <c r="D2524" i="24"/>
  <c r="D2525" i="24"/>
  <c r="D2526" i="24"/>
  <c r="D2527" i="24"/>
  <c r="D2528" i="24"/>
  <c r="D2529" i="24"/>
  <c r="D2530" i="24"/>
  <c r="D2531" i="24"/>
  <c r="D2532" i="24"/>
  <c r="D2533" i="24"/>
  <c r="D2534" i="24"/>
  <c r="D2535" i="24"/>
  <c r="D2536" i="24"/>
  <c r="D2537" i="24"/>
  <c r="D2538" i="24"/>
  <c r="D2539" i="24"/>
  <c r="D2540" i="24"/>
  <c r="D2541" i="24"/>
  <c r="D2542" i="24"/>
  <c r="D2543" i="24"/>
  <c r="D2544" i="24"/>
  <c r="D2545" i="24"/>
  <c r="D2546" i="24"/>
  <c r="D2547" i="24"/>
  <c r="D2548" i="24"/>
  <c r="D2549" i="24"/>
  <c r="D2550" i="24"/>
  <c r="D2551" i="24"/>
  <c r="D2552" i="24"/>
  <c r="D2553" i="24"/>
  <c r="D2554" i="24"/>
  <c r="D2555" i="24"/>
  <c r="D2556" i="24"/>
  <c r="D2557" i="24"/>
  <c r="D2558" i="24"/>
  <c r="D2559" i="24"/>
  <c r="D2560" i="24"/>
  <c r="D2561" i="24"/>
  <c r="D2562" i="24"/>
  <c r="D2563" i="24"/>
  <c r="D2564" i="24"/>
  <c r="D2565" i="24"/>
  <c r="D2566" i="24"/>
  <c r="D2567" i="24"/>
  <c r="D2568" i="24"/>
  <c r="D2569" i="24"/>
  <c r="D2570" i="24"/>
  <c r="D2571" i="24"/>
  <c r="D2572" i="24"/>
  <c r="D2573" i="24"/>
  <c r="D2574" i="24"/>
  <c r="D2575" i="24"/>
  <c r="D2576" i="24"/>
  <c r="D2577" i="24"/>
  <c r="D2578" i="24"/>
  <c r="D2579" i="24"/>
  <c r="D2580" i="24"/>
  <c r="D2581" i="24"/>
  <c r="D2582" i="24"/>
  <c r="D2583" i="24"/>
  <c r="D2584" i="24"/>
  <c r="D2585" i="24"/>
  <c r="D2586" i="24"/>
  <c r="D2587" i="24"/>
  <c r="D2588" i="24"/>
  <c r="D2589" i="24"/>
  <c r="D2590" i="24"/>
  <c r="D2591" i="24"/>
  <c r="D2592" i="24"/>
  <c r="D2593" i="24"/>
  <c r="D2594" i="24"/>
  <c r="D2595" i="24"/>
  <c r="D2596" i="24"/>
  <c r="D2597" i="24"/>
  <c r="D2598" i="24"/>
  <c r="D2599" i="24"/>
  <c r="D2600" i="24"/>
  <c r="D2601" i="24"/>
  <c r="D2602" i="24"/>
  <c r="D2603" i="24"/>
  <c r="D2604" i="24"/>
  <c r="D2605" i="24"/>
  <c r="D2606" i="24"/>
  <c r="D2607" i="24"/>
  <c r="D2608" i="24"/>
  <c r="D2609" i="24"/>
  <c r="D2610" i="24"/>
  <c r="D2611" i="24"/>
  <c r="D2612" i="24"/>
  <c r="D2613" i="24"/>
  <c r="D2614" i="24"/>
  <c r="D2615" i="24"/>
  <c r="D2616" i="24"/>
  <c r="D2617" i="24"/>
  <c r="D2618" i="24"/>
  <c r="D2619" i="24"/>
  <c r="D2620" i="24"/>
  <c r="D2621" i="24"/>
  <c r="D2622" i="24"/>
  <c r="D2623" i="24"/>
  <c r="D2624" i="24"/>
  <c r="D2625" i="24"/>
  <c r="D2626" i="24"/>
  <c r="D2627" i="24"/>
  <c r="D2628" i="24"/>
  <c r="D2629" i="24"/>
  <c r="D2630" i="24"/>
  <c r="D2631" i="24"/>
  <c r="D2632" i="24"/>
  <c r="D2633" i="24"/>
  <c r="D2634" i="24"/>
  <c r="D2635" i="24"/>
  <c r="D2636" i="24"/>
  <c r="D2637" i="24"/>
  <c r="D2638" i="24"/>
  <c r="D2639" i="24"/>
  <c r="D2640" i="24"/>
  <c r="D2641" i="24"/>
  <c r="D2642" i="24"/>
  <c r="D2643" i="24"/>
  <c r="D2644" i="24"/>
  <c r="D2645" i="24"/>
  <c r="D2646" i="24"/>
  <c r="D2647" i="24"/>
  <c r="D2648" i="24"/>
  <c r="D2649" i="24"/>
  <c r="D2650" i="24"/>
  <c r="D2651" i="24"/>
  <c r="D2652" i="24"/>
  <c r="D2653" i="24"/>
  <c r="D2654" i="24"/>
  <c r="D2655" i="24"/>
  <c r="D2656" i="24"/>
  <c r="D2657" i="24"/>
  <c r="D2658" i="24"/>
  <c r="D2659" i="24"/>
  <c r="D2660" i="24"/>
  <c r="D2661" i="24"/>
  <c r="D2662" i="24"/>
  <c r="D2663" i="24"/>
  <c r="D2664" i="24"/>
  <c r="D2665" i="24"/>
  <c r="D2666" i="24"/>
  <c r="D2667" i="24"/>
  <c r="D2668" i="24"/>
  <c r="D2669" i="24"/>
  <c r="D2670" i="24"/>
  <c r="D2671" i="24"/>
  <c r="D2672" i="24"/>
  <c r="D2673" i="24"/>
  <c r="D2674" i="24"/>
  <c r="D2675" i="24"/>
  <c r="D2676" i="24"/>
  <c r="D2677" i="24"/>
  <c r="D2678" i="24"/>
  <c r="D2679" i="24"/>
  <c r="D2680" i="24"/>
  <c r="D2681" i="24"/>
  <c r="D2682" i="24"/>
  <c r="D2683" i="24"/>
  <c r="D2684" i="24"/>
  <c r="D2685" i="24"/>
  <c r="D2686" i="24"/>
  <c r="D2687" i="24"/>
  <c r="D2688" i="24"/>
  <c r="D2689" i="24"/>
  <c r="D2690" i="24"/>
  <c r="D2691" i="24"/>
  <c r="D2692" i="24"/>
  <c r="D2693" i="24"/>
  <c r="D2694" i="24"/>
  <c r="D2695" i="24"/>
  <c r="D2696" i="24"/>
  <c r="D2697" i="24"/>
  <c r="D2698" i="24"/>
  <c r="D2699" i="24"/>
  <c r="D2700" i="24"/>
  <c r="D2701" i="24"/>
  <c r="D2702" i="24"/>
  <c r="D2703" i="24"/>
  <c r="D2704" i="24"/>
  <c r="D2705" i="24"/>
  <c r="D2706" i="24"/>
  <c r="D2707" i="24"/>
  <c r="D2708" i="24"/>
  <c r="D2709" i="24"/>
  <c r="D2710" i="24"/>
  <c r="D2711" i="24"/>
  <c r="D2712" i="24"/>
  <c r="D2713" i="24"/>
  <c r="D2714" i="24"/>
  <c r="D2715" i="24"/>
  <c r="D2716" i="24"/>
  <c r="D2717" i="24"/>
  <c r="D2718" i="24"/>
  <c r="D2719" i="24"/>
  <c r="D2720" i="24"/>
  <c r="D2721" i="24"/>
  <c r="D2722" i="24"/>
  <c r="D2723" i="24"/>
  <c r="D2724" i="24"/>
  <c r="D2725" i="24"/>
  <c r="D2726" i="24"/>
  <c r="D2727" i="24"/>
  <c r="D2728" i="24"/>
  <c r="D2729" i="24"/>
  <c r="D2730" i="24"/>
  <c r="D2731" i="24"/>
  <c r="D2732" i="24"/>
  <c r="D2733" i="24"/>
  <c r="D2734" i="24"/>
  <c r="D2735" i="24"/>
  <c r="D2736" i="24"/>
  <c r="D2737" i="24"/>
  <c r="D2738" i="24"/>
  <c r="D2739" i="24"/>
  <c r="D2740" i="24"/>
  <c r="D2741" i="24"/>
  <c r="D2742" i="24"/>
  <c r="D2743" i="24"/>
  <c r="D2744" i="24"/>
  <c r="D2745" i="24"/>
  <c r="D2746" i="24"/>
  <c r="D2747" i="24"/>
  <c r="D2748" i="24"/>
  <c r="D2749" i="24"/>
  <c r="D2750" i="24"/>
  <c r="D2751" i="24"/>
  <c r="D2752" i="24"/>
  <c r="D2753" i="24"/>
  <c r="D2754" i="24"/>
  <c r="D2755" i="24"/>
  <c r="D2756" i="24"/>
  <c r="D2757" i="24"/>
  <c r="D2758" i="24"/>
  <c r="D2759" i="24"/>
  <c r="D2760" i="24"/>
  <c r="D2761" i="24"/>
  <c r="D2762" i="24"/>
  <c r="D2763" i="24"/>
  <c r="D2764" i="24"/>
  <c r="D2765" i="24"/>
  <c r="D2766" i="24"/>
  <c r="D2767" i="24"/>
  <c r="D2768" i="24"/>
  <c r="D2769" i="24"/>
  <c r="D2770" i="24"/>
  <c r="D2771" i="24"/>
  <c r="D2772" i="24"/>
  <c r="D2773" i="24"/>
  <c r="D2774" i="24"/>
  <c r="D2775" i="24"/>
  <c r="D2776" i="24"/>
  <c r="D2777" i="24"/>
  <c r="D2778" i="24"/>
  <c r="D2779" i="24"/>
  <c r="D2780" i="24"/>
  <c r="D2781" i="24"/>
  <c r="D2782" i="24"/>
  <c r="D2783" i="24"/>
  <c r="D2784" i="24"/>
  <c r="D2785" i="24"/>
  <c r="D2786" i="24"/>
  <c r="D2787" i="24"/>
  <c r="D2788" i="24"/>
  <c r="D2789" i="24"/>
  <c r="D2790" i="24"/>
  <c r="D2791" i="24"/>
  <c r="D2792" i="24"/>
  <c r="D2793" i="24"/>
  <c r="D2794" i="24"/>
  <c r="D2795" i="24"/>
  <c r="D2796" i="24"/>
  <c r="D2797" i="24"/>
  <c r="D2798" i="24"/>
  <c r="D2799" i="24"/>
  <c r="D2800" i="24"/>
  <c r="D2801" i="24"/>
  <c r="D2802" i="24"/>
  <c r="D2803" i="24"/>
  <c r="D2804" i="24"/>
  <c r="D2805" i="24"/>
  <c r="D2806" i="24"/>
  <c r="D2807" i="24"/>
  <c r="D2808" i="24"/>
  <c r="D2809" i="24"/>
  <c r="D2810" i="24"/>
  <c r="D2811" i="24"/>
  <c r="D2812" i="24"/>
  <c r="D2813" i="24"/>
  <c r="D2814" i="24"/>
  <c r="D2815" i="24"/>
  <c r="D2816" i="24"/>
  <c r="D2817" i="24"/>
  <c r="D2818" i="24"/>
  <c r="D2819" i="24"/>
  <c r="D2820" i="24"/>
  <c r="D2821" i="24"/>
  <c r="D2822" i="24"/>
  <c r="D2823" i="24"/>
  <c r="D2824" i="24"/>
  <c r="D2825" i="24"/>
  <c r="D2826" i="24"/>
  <c r="D2827" i="24"/>
  <c r="D2828" i="24"/>
  <c r="D2829" i="24"/>
  <c r="D2830" i="24"/>
  <c r="D2831" i="24"/>
  <c r="D2832" i="24"/>
  <c r="D2833" i="24"/>
  <c r="D2834" i="24"/>
  <c r="D2835" i="24"/>
  <c r="D2836" i="24"/>
  <c r="D2837" i="24"/>
  <c r="D2838" i="24"/>
  <c r="D2839" i="24"/>
  <c r="D2840" i="24"/>
  <c r="D2841" i="24"/>
  <c r="D2842" i="24"/>
  <c r="D2843" i="24"/>
  <c r="D2844" i="24"/>
  <c r="D2845" i="24"/>
  <c r="D2846" i="24"/>
  <c r="D2847" i="24"/>
  <c r="D2848" i="24"/>
  <c r="D2849" i="24"/>
  <c r="D2850" i="24"/>
  <c r="D2851" i="24"/>
  <c r="D2852" i="24"/>
  <c r="D2853" i="24"/>
  <c r="D2854" i="24"/>
  <c r="D2855" i="24"/>
  <c r="D2856" i="24"/>
  <c r="D2857" i="24"/>
  <c r="D2858" i="24"/>
  <c r="D2859" i="24"/>
  <c r="D2860" i="24"/>
  <c r="D2861" i="24"/>
  <c r="D2862" i="24"/>
  <c r="D2863" i="24"/>
  <c r="D2864" i="24"/>
  <c r="D2865" i="24"/>
  <c r="D2866" i="24"/>
  <c r="D2867" i="24"/>
  <c r="D2868" i="24"/>
  <c r="D2869" i="24"/>
  <c r="D2870" i="24"/>
  <c r="D2871" i="24"/>
  <c r="D2872" i="24"/>
  <c r="D2873" i="24"/>
  <c r="D2874" i="24"/>
  <c r="D2875" i="24"/>
  <c r="D2876" i="24"/>
  <c r="D2877" i="24"/>
  <c r="D2878" i="24"/>
  <c r="D2879" i="24"/>
  <c r="D2880" i="24"/>
  <c r="D2881" i="24"/>
  <c r="D2882" i="24"/>
  <c r="D2883" i="24"/>
  <c r="D2884" i="24"/>
  <c r="D2885" i="24"/>
  <c r="D2886" i="24"/>
  <c r="D2" i="24"/>
  <c r="V2881" i="24"/>
  <c r="W2881" i="24"/>
  <c r="X2881" i="24"/>
  <c r="Y2881" i="24"/>
  <c r="Z2881" i="24"/>
  <c r="AA2881" i="24"/>
  <c r="AB2881" i="24"/>
  <c r="V2882" i="24"/>
  <c r="W2882" i="24"/>
  <c r="X2882" i="24"/>
  <c r="V2883" i="24"/>
  <c r="W2883" i="24"/>
  <c r="X2883" i="24"/>
  <c r="V2884" i="24"/>
  <c r="W2884" i="24"/>
  <c r="X2884" i="24"/>
  <c r="V2885" i="24"/>
  <c r="W2885" i="24"/>
  <c r="X2885" i="24"/>
  <c r="V2886" i="24"/>
  <c r="W2886" i="24"/>
  <c r="X2886" i="24"/>
  <c r="U2884" i="24" l="1"/>
  <c r="U2883" i="24"/>
  <c r="U2881" i="24"/>
  <c r="U2886" i="24"/>
  <c r="U2882" i="24"/>
  <c r="U2885" i="24"/>
  <c r="F2886" i="24"/>
  <c r="F2882" i="24"/>
  <c r="F2883" i="24"/>
  <c r="F2884" i="24"/>
  <c r="F2885" i="24"/>
  <c r="F2881" i="24"/>
  <c r="J141" i="12"/>
  <c r="J140" i="12"/>
  <c r="F2" i="27"/>
  <c r="F3" i="27"/>
  <c r="F4" i="27"/>
  <c r="F5" i="27"/>
  <c r="F6" i="27"/>
  <c r="I26" i="17"/>
  <c r="A3" i="17"/>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1" i="17" s="1"/>
  <c r="A282" i="17" s="1"/>
  <c r="A283" i="17" s="1"/>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s="1"/>
  <c r="A308" i="17" s="1"/>
  <c r="A309" i="17" s="1"/>
  <c r="A310" i="17" s="1"/>
  <c r="A311" i="17" s="1"/>
  <c r="A312" i="17" s="1"/>
  <c r="A313" i="17" s="1"/>
  <c r="A314" i="17" s="1"/>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s="1"/>
  <c r="A339" i="17" s="1"/>
  <c r="A340" i="17" s="1"/>
  <c r="A341" i="17" s="1"/>
  <c r="A342" i="17" s="1"/>
  <c r="A343" i="17" s="1"/>
  <c r="A344" i="17" s="1"/>
  <c r="A345" i="17" s="1"/>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4" i="17" s="1"/>
  <c r="A375" i="17" s="1"/>
  <c r="A376" i="17" s="1"/>
  <c r="A377" i="17" s="1"/>
  <c r="A378" i="17" s="1"/>
  <c r="A379" i="17" s="1"/>
  <c r="A380" i="17" s="1"/>
  <c r="A381" i="17" s="1"/>
  <c r="A382" i="17" s="1"/>
  <c r="A383" i="17" s="1"/>
  <c r="A384" i="17" s="1"/>
  <c r="A385" i="17" s="1"/>
  <c r="A386" i="17" s="1"/>
  <c r="A387" i="17" s="1"/>
  <c r="A388" i="17" s="1"/>
  <c r="A389" i="17" s="1"/>
  <c r="A390" i="17" s="1"/>
  <c r="A391" i="17" s="1"/>
  <c r="A392" i="17" s="1"/>
  <c r="A393" i="17" s="1"/>
  <c r="A394" i="17" s="1"/>
  <c r="A395" i="17" s="1"/>
  <c r="A396" i="17" s="1"/>
  <c r="A397" i="17" s="1"/>
  <c r="A398" i="17" s="1"/>
  <c r="A399" i="17" s="1"/>
  <c r="A400" i="17" s="1"/>
  <c r="A401" i="17" s="1"/>
  <c r="A402" i="17" s="1"/>
  <c r="A403" i="17" s="1"/>
  <c r="A404" i="17" s="1"/>
  <c r="A405" i="17" s="1"/>
  <c r="A406" i="17" s="1"/>
  <c r="A407" i="17" s="1"/>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6" i="17" s="1"/>
  <c r="A437" i="17" s="1"/>
  <c r="A438" i="17" s="1"/>
  <c r="A439" i="17" s="1"/>
  <c r="A440" i="17" s="1"/>
  <c r="A441" i="17" s="1"/>
  <c r="A442" i="17" s="1"/>
  <c r="A443" i="17" s="1"/>
  <c r="A444" i="17" s="1"/>
  <c r="A445" i="17" s="1"/>
  <c r="A446" i="17" s="1"/>
  <c r="A447" i="17" s="1"/>
  <c r="A448" i="17" s="1"/>
  <c r="A449" i="17" s="1"/>
  <c r="A450" i="17" s="1"/>
  <c r="A451" i="17" s="1"/>
  <c r="A452" i="17" s="1"/>
  <c r="A453" i="17" s="1"/>
  <c r="A454" i="17" s="1"/>
  <c r="A455" i="17" s="1"/>
  <c r="A456" i="17" s="1"/>
  <c r="A457" i="17" s="1"/>
  <c r="A458" i="17" s="1"/>
  <c r="A459" i="17" s="1"/>
  <c r="A460" i="17" s="1"/>
  <c r="A461" i="17" s="1"/>
  <c r="A462" i="17" s="1"/>
  <c r="A463" i="17" s="1"/>
  <c r="A464" i="17" s="1"/>
  <c r="A465" i="17" s="1"/>
  <c r="A466" i="17" s="1"/>
  <c r="A467" i="17" s="1"/>
  <c r="A468" i="17" s="1"/>
  <c r="A469" i="17" s="1"/>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8" i="17" s="1"/>
  <c r="A499" i="17" s="1"/>
  <c r="A500" i="17" s="1"/>
  <c r="A501" i="17" s="1"/>
  <c r="A502" i="17" s="1"/>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29" i="17" s="1"/>
  <c r="A530" i="17" s="1"/>
  <c r="A531" i="17" s="1"/>
  <c r="A532" i="17" s="1"/>
  <c r="A533" i="17" s="1"/>
  <c r="A534" i="17" s="1"/>
  <c r="A535" i="17" s="1"/>
  <c r="A536" i="17" s="1"/>
  <c r="A537" i="17" s="1"/>
  <c r="A538" i="17" s="1"/>
  <c r="A539" i="17" s="1"/>
  <c r="A540" i="17" s="1"/>
  <c r="A541" i="17" s="1"/>
  <c r="A542" i="17" s="1"/>
  <c r="A543" i="17" s="1"/>
  <c r="A544" i="17" s="1"/>
  <c r="A545" i="17" s="1"/>
  <c r="A546" i="17" s="1"/>
  <c r="A547" i="17" s="1"/>
  <c r="A548" i="17" s="1"/>
  <c r="A549" i="17" s="1"/>
  <c r="A550" i="17" s="1"/>
  <c r="A551" i="17" s="1"/>
  <c r="A552" i="17" s="1"/>
  <c r="A553" i="17" s="1"/>
  <c r="A554" i="17" s="1"/>
  <c r="A555" i="17" s="1"/>
  <c r="A556" i="17" s="1"/>
  <c r="A557" i="17" s="1"/>
  <c r="A558" i="17" s="1"/>
  <c r="A559" i="17" s="1"/>
  <c r="A560" i="17" s="1"/>
  <c r="A561" i="17" s="1"/>
  <c r="A562" i="17" s="1"/>
  <c r="A563" i="17" s="1"/>
  <c r="A564" i="17" s="1"/>
  <c r="A565" i="17" s="1"/>
  <c r="A566" i="17" s="1"/>
  <c r="A567" i="17" s="1"/>
  <c r="A568" i="17" s="1"/>
  <c r="A569" i="17" s="1"/>
  <c r="A570" i="17" s="1"/>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1" i="17" s="1"/>
  <c r="A592" i="17" s="1"/>
  <c r="A593" i="17" s="1"/>
  <c r="A594" i="17" s="1"/>
  <c r="A595" i="17" s="1"/>
  <c r="A596" i="17" s="1"/>
  <c r="A597" i="17" s="1"/>
  <c r="A598" i="17" s="1"/>
  <c r="A599" i="17" s="1"/>
  <c r="A600" i="17" s="1"/>
  <c r="J325" i="12"/>
  <c r="A22" i="19"/>
  <c r="A23" i="19"/>
  <c r="E2886" i="24" l="1"/>
  <c r="E2882" i="24"/>
  <c r="E2883" i="24"/>
  <c r="E2881" i="24"/>
  <c r="E2885" i="24"/>
  <c r="E2884" i="24"/>
  <c r="V3" i="24"/>
  <c r="W3" i="24"/>
  <c r="X3" i="24"/>
  <c r="V4" i="24"/>
  <c r="W4" i="24"/>
  <c r="X4" i="24"/>
  <c r="V5" i="24"/>
  <c r="W5" i="24"/>
  <c r="X5" i="24"/>
  <c r="V6" i="24"/>
  <c r="W6" i="24"/>
  <c r="X6" i="24"/>
  <c r="V7" i="24"/>
  <c r="W7" i="24"/>
  <c r="X7" i="24"/>
  <c r="V8" i="24"/>
  <c r="W8" i="24"/>
  <c r="X8" i="24"/>
  <c r="V9" i="24"/>
  <c r="W9" i="24"/>
  <c r="X9" i="24"/>
  <c r="V10" i="24"/>
  <c r="W10" i="24"/>
  <c r="X10" i="24"/>
  <c r="V11" i="24"/>
  <c r="W11" i="24"/>
  <c r="X11" i="24"/>
  <c r="V12" i="24"/>
  <c r="W12" i="24"/>
  <c r="X12" i="24"/>
  <c r="V13" i="24"/>
  <c r="W13" i="24"/>
  <c r="X13" i="24"/>
  <c r="V14" i="24"/>
  <c r="W14" i="24"/>
  <c r="X14" i="24"/>
  <c r="V15" i="24"/>
  <c r="W15" i="24"/>
  <c r="X15" i="24"/>
  <c r="V16" i="24"/>
  <c r="W16" i="24"/>
  <c r="X16" i="24"/>
  <c r="V17" i="24"/>
  <c r="W17" i="24"/>
  <c r="X17" i="24"/>
  <c r="V18" i="24"/>
  <c r="W18" i="24"/>
  <c r="X18" i="24"/>
  <c r="V19" i="24"/>
  <c r="W19" i="24"/>
  <c r="X19" i="24"/>
  <c r="V20" i="24"/>
  <c r="W20" i="24"/>
  <c r="X20" i="24"/>
  <c r="V21" i="24"/>
  <c r="W21" i="24"/>
  <c r="X21" i="24"/>
  <c r="V22" i="24"/>
  <c r="W22" i="24"/>
  <c r="X22" i="24"/>
  <c r="V23" i="24"/>
  <c r="W23" i="24"/>
  <c r="X23" i="24"/>
  <c r="V24" i="24"/>
  <c r="W24" i="24"/>
  <c r="X24" i="24"/>
  <c r="V25" i="24"/>
  <c r="W25" i="24"/>
  <c r="X25" i="24"/>
  <c r="V26" i="24"/>
  <c r="W26" i="24"/>
  <c r="X26" i="24"/>
  <c r="V27" i="24"/>
  <c r="W27" i="24"/>
  <c r="X27" i="24"/>
  <c r="V28" i="24"/>
  <c r="W28" i="24"/>
  <c r="X28" i="24"/>
  <c r="V29" i="24"/>
  <c r="W29" i="24"/>
  <c r="X29" i="24"/>
  <c r="V30" i="24"/>
  <c r="W30" i="24"/>
  <c r="X30" i="24"/>
  <c r="V31" i="24"/>
  <c r="W31" i="24"/>
  <c r="X31" i="24"/>
  <c r="V32" i="24"/>
  <c r="W32" i="24"/>
  <c r="X32" i="24"/>
  <c r="V33" i="24"/>
  <c r="W33" i="24"/>
  <c r="X33" i="24"/>
  <c r="V34" i="24"/>
  <c r="W34" i="24"/>
  <c r="X34" i="24"/>
  <c r="V35" i="24"/>
  <c r="W35" i="24"/>
  <c r="X35" i="24"/>
  <c r="V36" i="24"/>
  <c r="W36" i="24"/>
  <c r="X36" i="24"/>
  <c r="V37" i="24"/>
  <c r="W37" i="24"/>
  <c r="X37" i="24"/>
  <c r="V38" i="24"/>
  <c r="W38" i="24"/>
  <c r="X38" i="24"/>
  <c r="V39" i="24"/>
  <c r="W39" i="24"/>
  <c r="X39" i="24"/>
  <c r="V40" i="24"/>
  <c r="W40" i="24"/>
  <c r="X40" i="24"/>
  <c r="V41" i="24"/>
  <c r="W41" i="24"/>
  <c r="X41" i="24"/>
  <c r="V42" i="24"/>
  <c r="W42" i="24"/>
  <c r="X42" i="24"/>
  <c r="V43" i="24"/>
  <c r="W43" i="24"/>
  <c r="X43" i="24"/>
  <c r="V44" i="24"/>
  <c r="W44" i="24"/>
  <c r="X44" i="24"/>
  <c r="V45" i="24"/>
  <c r="W45" i="24"/>
  <c r="X45" i="24"/>
  <c r="V46" i="24"/>
  <c r="W46" i="24"/>
  <c r="X46" i="24"/>
  <c r="V47" i="24"/>
  <c r="W47" i="24"/>
  <c r="X47" i="24"/>
  <c r="V48" i="24"/>
  <c r="W48" i="24"/>
  <c r="X48" i="24"/>
  <c r="V49" i="24"/>
  <c r="W49" i="24"/>
  <c r="X49" i="24"/>
  <c r="V50" i="24"/>
  <c r="W50" i="24"/>
  <c r="X50" i="24"/>
  <c r="V51" i="24"/>
  <c r="W51" i="24"/>
  <c r="X51" i="24"/>
  <c r="V52" i="24"/>
  <c r="W52" i="24"/>
  <c r="X52" i="24"/>
  <c r="V53" i="24"/>
  <c r="W53" i="24"/>
  <c r="X53" i="24"/>
  <c r="V54" i="24"/>
  <c r="W54" i="24"/>
  <c r="X54" i="24"/>
  <c r="V55" i="24"/>
  <c r="W55" i="24"/>
  <c r="X55" i="24"/>
  <c r="V56" i="24"/>
  <c r="W56" i="24"/>
  <c r="X56" i="24"/>
  <c r="V57" i="24"/>
  <c r="W57" i="24"/>
  <c r="X57" i="24"/>
  <c r="V58" i="24"/>
  <c r="W58" i="24"/>
  <c r="X58" i="24"/>
  <c r="V59" i="24"/>
  <c r="W59" i="24"/>
  <c r="X59" i="24"/>
  <c r="V60" i="24"/>
  <c r="W60" i="24"/>
  <c r="X60" i="24"/>
  <c r="V61" i="24"/>
  <c r="W61" i="24"/>
  <c r="X61" i="24"/>
  <c r="V62" i="24"/>
  <c r="W62" i="24"/>
  <c r="X62" i="24"/>
  <c r="V63" i="24"/>
  <c r="W63" i="24"/>
  <c r="X63" i="24"/>
  <c r="V64" i="24"/>
  <c r="W64" i="24"/>
  <c r="X64" i="24"/>
  <c r="V65" i="24"/>
  <c r="W65" i="24"/>
  <c r="X65" i="24"/>
  <c r="V66" i="24"/>
  <c r="W66" i="24"/>
  <c r="X66" i="24"/>
  <c r="V67" i="24"/>
  <c r="W67" i="24"/>
  <c r="X67" i="24"/>
  <c r="V68" i="24"/>
  <c r="W68" i="24"/>
  <c r="X68" i="24"/>
  <c r="V69" i="24"/>
  <c r="W69" i="24"/>
  <c r="X69" i="24"/>
  <c r="V70" i="24"/>
  <c r="W70" i="24"/>
  <c r="X70" i="24"/>
  <c r="V71" i="24"/>
  <c r="W71" i="24"/>
  <c r="X71" i="24"/>
  <c r="V72" i="24"/>
  <c r="W72" i="24"/>
  <c r="X72" i="24"/>
  <c r="V73" i="24"/>
  <c r="W73" i="24"/>
  <c r="X73" i="24"/>
  <c r="V74" i="24"/>
  <c r="W74" i="24"/>
  <c r="X74" i="24"/>
  <c r="V75" i="24"/>
  <c r="W75" i="24"/>
  <c r="X75" i="24"/>
  <c r="V76" i="24"/>
  <c r="W76" i="24"/>
  <c r="X76" i="24"/>
  <c r="V77" i="24"/>
  <c r="W77" i="24"/>
  <c r="X77" i="24"/>
  <c r="V78" i="24"/>
  <c r="W78" i="24"/>
  <c r="X78" i="24"/>
  <c r="V79" i="24"/>
  <c r="W79" i="24"/>
  <c r="X79" i="24"/>
  <c r="V80" i="24"/>
  <c r="W80" i="24"/>
  <c r="X80" i="24"/>
  <c r="V81" i="24"/>
  <c r="W81" i="24"/>
  <c r="X81" i="24"/>
  <c r="V82" i="24"/>
  <c r="W82" i="24"/>
  <c r="X82" i="24"/>
  <c r="V83" i="24"/>
  <c r="W83" i="24"/>
  <c r="X83" i="24"/>
  <c r="V84" i="24"/>
  <c r="W84" i="24"/>
  <c r="X84" i="24"/>
  <c r="V85" i="24"/>
  <c r="W85" i="24"/>
  <c r="X85" i="24"/>
  <c r="V86" i="24"/>
  <c r="W86" i="24"/>
  <c r="X86" i="24"/>
  <c r="V87" i="24"/>
  <c r="W87" i="24"/>
  <c r="X87" i="24"/>
  <c r="V88" i="24"/>
  <c r="W88" i="24"/>
  <c r="X88" i="24"/>
  <c r="V89" i="24"/>
  <c r="W89" i="24"/>
  <c r="X89" i="24"/>
  <c r="V90" i="24"/>
  <c r="W90" i="24"/>
  <c r="X90" i="24"/>
  <c r="V91" i="24"/>
  <c r="W91" i="24"/>
  <c r="X91" i="24"/>
  <c r="V92" i="24"/>
  <c r="W92" i="24"/>
  <c r="X92" i="24"/>
  <c r="V93" i="24"/>
  <c r="W93" i="24"/>
  <c r="X93" i="24"/>
  <c r="V94" i="24"/>
  <c r="W94" i="24"/>
  <c r="X94" i="24"/>
  <c r="V95" i="24"/>
  <c r="W95" i="24"/>
  <c r="X95" i="24"/>
  <c r="V96" i="24"/>
  <c r="W96" i="24"/>
  <c r="X96" i="24"/>
  <c r="V97" i="24"/>
  <c r="W97" i="24"/>
  <c r="X97" i="24"/>
  <c r="V98" i="24"/>
  <c r="W98" i="24"/>
  <c r="X98" i="24"/>
  <c r="V99" i="24"/>
  <c r="W99" i="24"/>
  <c r="X99" i="24"/>
  <c r="V100" i="24"/>
  <c r="W100" i="24"/>
  <c r="X100" i="24"/>
  <c r="V101" i="24"/>
  <c r="W101" i="24"/>
  <c r="X101" i="24"/>
  <c r="V102" i="24"/>
  <c r="W102" i="24"/>
  <c r="X102" i="24"/>
  <c r="V103" i="24"/>
  <c r="W103" i="24"/>
  <c r="X103" i="24"/>
  <c r="V104" i="24"/>
  <c r="W104" i="24"/>
  <c r="X104" i="24"/>
  <c r="V105" i="24"/>
  <c r="W105" i="24"/>
  <c r="X105" i="24"/>
  <c r="V106" i="24"/>
  <c r="W106" i="24"/>
  <c r="X106" i="24"/>
  <c r="V107" i="24"/>
  <c r="W107" i="24"/>
  <c r="X107" i="24"/>
  <c r="V108" i="24"/>
  <c r="W108" i="24"/>
  <c r="X108" i="24"/>
  <c r="V109" i="24"/>
  <c r="W109" i="24"/>
  <c r="X109" i="24"/>
  <c r="V110" i="24"/>
  <c r="W110" i="24"/>
  <c r="X110" i="24"/>
  <c r="V111" i="24"/>
  <c r="W111" i="24"/>
  <c r="X111" i="24"/>
  <c r="V112" i="24"/>
  <c r="W112" i="24"/>
  <c r="X112" i="24"/>
  <c r="V113" i="24"/>
  <c r="W113" i="24"/>
  <c r="X113" i="24"/>
  <c r="V114" i="24"/>
  <c r="W114" i="24"/>
  <c r="X114" i="24"/>
  <c r="V115" i="24"/>
  <c r="W115" i="24"/>
  <c r="X115" i="24"/>
  <c r="V116" i="24"/>
  <c r="W116" i="24"/>
  <c r="X116" i="24"/>
  <c r="V117" i="24"/>
  <c r="W117" i="24"/>
  <c r="X117" i="24"/>
  <c r="V118" i="24"/>
  <c r="W118" i="24"/>
  <c r="X118" i="24"/>
  <c r="V119" i="24"/>
  <c r="W119" i="24"/>
  <c r="X119" i="24"/>
  <c r="V120" i="24"/>
  <c r="W120" i="24"/>
  <c r="X120" i="24"/>
  <c r="V121" i="24"/>
  <c r="W121" i="24"/>
  <c r="X121" i="24"/>
  <c r="V122" i="24"/>
  <c r="W122" i="24"/>
  <c r="X122" i="24"/>
  <c r="V123" i="24"/>
  <c r="W123" i="24"/>
  <c r="X123" i="24"/>
  <c r="V124" i="24"/>
  <c r="W124" i="24"/>
  <c r="X124" i="24"/>
  <c r="V125" i="24"/>
  <c r="W125" i="24"/>
  <c r="X125" i="24"/>
  <c r="V126" i="24"/>
  <c r="W126" i="24"/>
  <c r="X126" i="24"/>
  <c r="V127" i="24"/>
  <c r="W127" i="24"/>
  <c r="X127" i="24"/>
  <c r="V128" i="24"/>
  <c r="W128" i="24"/>
  <c r="X128" i="24"/>
  <c r="V129" i="24"/>
  <c r="W129" i="24"/>
  <c r="X129" i="24"/>
  <c r="V130" i="24"/>
  <c r="W130" i="24"/>
  <c r="X130" i="24"/>
  <c r="V131" i="24"/>
  <c r="W131" i="24"/>
  <c r="X131" i="24"/>
  <c r="V132" i="24"/>
  <c r="W132" i="24"/>
  <c r="X132" i="24"/>
  <c r="V133" i="24"/>
  <c r="W133" i="24"/>
  <c r="X133" i="24"/>
  <c r="V134" i="24"/>
  <c r="W134" i="24"/>
  <c r="X134" i="24"/>
  <c r="V135" i="24"/>
  <c r="W135" i="24"/>
  <c r="X135" i="24"/>
  <c r="V136" i="24"/>
  <c r="W136" i="24"/>
  <c r="X136" i="24"/>
  <c r="V137" i="24"/>
  <c r="W137" i="24"/>
  <c r="X137" i="24"/>
  <c r="V138" i="24"/>
  <c r="W138" i="24"/>
  <c r="X138" i="24"/>
  <c r="V139" i="24"/>
  <c r="W139" i="24"/>
  <c r="X139" i="24"/>
  <c r="V140" i="24"/>
  <c r="W140" i="24"/>
  <c r="X140" i="24"/>
  <c r="V141" i="24"/>
  <c r="W141" i="24"/>
  <c r="X141" i="24"/>
  <c r="V142" i="24"/>
  <c r="W142" i="24"/>
  <c r="X142" i="24"/>
  <c r="V143" i="24"/>
  <c r="W143" i="24"/>
  <c r="X143" i="24"/>
  <c r="V144" i="24"/>
  <c r="W144" i="24"/>
  <c r="X144" i="24"/>
  <c r="V145" i="24"/>
  <c r="W145" i="24"/>
  <c r="X145" i="24"/>
  <c r="V146" i="24"/>
  <c r="W146" i="24"/>
  <c r="X146" i="24"/>
  <c r="V147" i="24"/>
  <c r="W147" i="24"/>
  <c r="X147" i="24"/>
  <c r="V148" i="24"/>
  <c r="W148" i="24"/>
  <c r="X148" i="24"/>
  <c r="V149" i="24"/>
  <c r="W149" i="24"/>
  <c r="X149" i="24"/>
  <c r="V150" i="24"/>
  <c r="W150" i="24"/>
  <c r="X150" i="24"/>
  <c r="V151" i="24"/>
  <c r="W151" i="24"/>
  <c r="X151" i="24"/>
  <c r="V152" i="24"/>
  <c r="W152" i="24"/>
  <c r="X152" i="24"/>
  <c r="V153" i="24"/>
  <c r="W153" i="24"/>
  <c r="X153" i="24"/>
  <c r="V154" i="24"/>
  <c r="W154" i="24"/>
  <c r="X154" i="24"/>
  <c r="V155" i="24"/>
  <c r="W155" i="24"/>
  <c r="X155" i="24"/>
  <c r="V156" i="24"/>
  <c r="W156" i="24"/>
  <c r="X156" i="24"/>
  <c r="V157" i="24"/>
  <c r="W157" i="24"/>
  <c r="X157" i="24"/>
  <c r="V158" i="24"/>
  <c r="W158" i="24"/>
  <c r="X158" i="24"/>
  <c r="V159" i="24"/>
  <c r="W159" i="24"/>
  <c r="X159" i="24"/>
  <c r="V160" i="24"/>
  <c r="W160" i="24"/>
  <c r="X160" i="24"/>
  <c r="V161" i="24"/>
  <c r="W161" i="24"/>
  <c r="X161" i="24"/>
  <c r="V162" i="24"/>
  <c r="W162" i="24"/>
  <c r="X162" i="24"/>
  <c r="V163" i="24"/>
  <c r="W163" i="24"/>
  <c r="X163" i="24"/>
  <c r="V164" i="24"/>
  <c r="W164" i="24"/>
  <c r="X164" i="24"/>
  <c r="V165" i="24"/>
  <c r="W165" i="24"/>
  <c r="X165" i="24"/>
  <c r="V166" i="24"/>
  <c r="W166" i="24"/>
  <c r="X166" i="24"/>
  <c r="V167" i="24"/>
  <c r="W167" i="24"/>
  <c r="X167" i="24"/>
  <c r="V168" i="24"/>
  <c r="W168" i="24"/>
  <c r="X168" i="24"/>
  <c r="V169" i="24"/>
  <c r="W169" i="24"/>
  <c r="X169" i="24"/>
  <c r="V170" i="24"/>
  <c r="W170" i="24"/>
  <c r="X170" i="24"/>
  <c r="V171" i="24"/>
  <c r="W171" i="24"/>
  <c r="X171" i="24"/>
  <c r="V172" i="24"/>
  <c r="W172" i="24"/>
  <c r="X172" i="24"/>
  <c r="V173" i="24"/>
  <c r="W173" i="24"/>
  <c r="X173" i="24"/>
  <c r="V174" i="24"/>
  <c r="W174" i="24"/>
  <c r="X174" i="24"/>
  <c r="V175" i="24"/>
  <c r="W175" i="24"/>
  <c r="X175" i="24"/>
  <c r="V176" i="24"/>
  <c r="W176" i="24"/>
  <c r="X176" i="24"/>
  <c r="V177" i="24"/>
  <c r="W177" i="24"/>
  <c r="X177" i="24"/>
  <c r="V178" i="24"/>
  <c r="W178" i="24"/>
  <c r="X178" i="24"/>
  <c r="V179" i="24"/>
  <c r="W179" i="24"/>
  <c r="X179" i="24"/>
  <c r="V180" i="24"/>
  <c r="W180" i="24"/>
  <c r="X180" i="24"/>
  <c r="V181" i="24"/>
  <c r="W181" i="24"/>
  <c r="X181" i="24"/>
  <c r="V182" i="24"/>
  <c r="W182" i="24"/>
  <c r="X182" i="24"/>
  <c r="V183" i="24"/>
  <c r="W183" i="24"/>
  <c r="X183" i="24"/>
  <c r="V184" i="24"/>
  <c r="W184" i="24"/>
  <c r="X184" i="24"/>
  <c r="V185" i="24"/>
  <c r="W185" i="24"/>
  <c r="X185" i="24"/>
  <c r="V186" i="24"/>
  <c r="W186" i="24"/>
  <c r="X186" i="24"/>
  <c r="V187" i="24"/>
  <c r="W187" i="24"/>
  <c r="X187" i="24"/>
  <c r="V188" i="24"/>
  <c r="W188" i="24"/>
  <c r="X188" i="24"/>
  <c r="V189" i="24"/>
  <c r="W189" i="24"/>
  <c r="X189" i="24"/>
  <c r="V190" i="24"/>
  <c r="W190" i="24"/>
  <c r="X190" i="24"/>
  <c r="V191" i="24"/>
  <c r="W191" i="24"/>
  <c r="X191" i="24"/>
  <c r="V192" i="24"/>
  <c r="W192" i="24"/>
  <c r="X192" i="24"/>
  <c r="V193" i="24"/>
  <c r="W193" i="24"/>
  <c r="X193" i="24"/>
  <c r="V194" i="24"/>
  <c r="W194" i="24"/>
  <c r="X194" i="24"/>
  <c r="V195" i="24"/>
  <c r="W195" i="24"/>
  <c r="X195" i="24"/>
  <c r="V196" i="24"/>
  <c r="W196" i="24"/>
  <c r="X196" i="24"/>
  <c r="V197" i="24"/>
  <c r="W197" i="24"/>
  <c r="X197" i="24"/>
  <c r="V198" i="24"/>
  <c r="W198" i="24"/>
  <c r="X198" i="24"/>
  <c r="V199" i="24"/>
  <c r="W199" i="24"/>
  <c r="X199" i="24"/>
  <c r="V200" i="24"/>
  <c r="W200" i="24"/>
  <c r="X200" i="24"/>
  <c r="V201" i="24"/>
  <c r="W201" i="24"/>
  <c r="X201" i="24"/>
  <c r="V202" i="24"/>
  <c r="W202" i="24"/>
  <c r="X202" i="24"/>
  <c r="V203" i="24"/>
  <c r="W203" i="24"/>
  <c r="X203" i="24"/>
  <c r="V204" i="24"/>
  <c r="W204" i="24"/>
  <c r="X204" i="24"/>
  <c r="V205" i="24"/>
  <c r="W205" i="24"/>
  <c r="X205" i="24"/>
  <c r="V206" i="24"/>
  <c r="W206" i="24"/>
  <c r="X206" i="24"/>
  <c r="V207" i="24"/>
  <c r="W207" i="24"/>
  <c r="X207" i="24"/>
  <c r="V208" i="24"/>
  <c r="W208" i="24"/>
  <c r="X208" i="24"/>
  <c r="V209" i="24"/>
  <c r="W209" i="24"/>
  <c r="X209" i="24"/>
  <c r="V210" i="24"/>
  <c r="W210" i="24"/>
  <c r="X210" i="24"/>
  <c r="V211" i="24"/>
  <c r="W211" i="24"/>
  <c r="X211" i="24"/>
  <c r="V212" i="24"/>
  <c r="W212" i="24"/>
  <c r="X212" i="24"/>
  <c r="V213" i="24"/>
  <c r="W213" i="24"/>
  <c r="X213" i="24"/>
  <c r="V214" i="24"/>
  <c r="W214" i="24"/>
  <c r="X214" i="24"/>
  <c r="V215" i="24"/>
  <c r="W215" i="24"/>
  <c r="X215" i="24"/>
  <c r="V216" i="24"/>
  <c r="W216" i="24"/>
  <c r="X216" i="24"/>
  <c r="V217" i="24"/>
  <c r="W217" i="24"/>
  <c r="X217" i="24"/>
  <c r="V218" i="24"/>
  <c r="W218" i="24"/>
  <c r="X218" i="24"/>
  <c r="V219" i="24"/>
  <c r="W219" i="24"/>
  <c r="X219" i="24"/>
  <c r="V220" i="24"/>
  <c r="W220" i="24"/>
  <c r="X220" i="24"/>
  <c r="V221" i="24"/>
  <c r="W221" i="24"/>
  <c r="X221" i="24"/>
  <c r="V222" i="24"/>
  <c r="W222" i="24"/>
  <c r="X222" i="24"/>
  <c r="V223" i="24"/>
  <c r="W223" i="24"/>
  <c r="X223" i="24"/>
  <c r="V224" i="24"/>
  <c r="W224" i="24"/>
  <c r="X224" i="24"/>
  <c r="V225" i="24"/>
  <c r="W225" i="24"/>
  <c r="X225" i="24"/>
  <c r="V226" i="24"/>
  <c r="W226" i="24"/>
  <c r="X226" i="24"/>
  <c r="V227" i="24"/>
  <c r="W227" i="24"/>
  <c r="X227" i="24"/>
  <c r="V228" i="24"/>
  <c r="W228" i="24"/>
  <c r="X228" i="24"/>
  <c r="V229" i="24"/>
  <c r="W229" i="24"/>
  <c r="X229" i="24"/>
  <c r="V230" i="24"/>
  <c r="W230" i="24"/>
  <c r="X230" i="24"/>
  <c r="V231" i="24"/>
  <c r="W231" i="24"/>
  <c r="X231" i="24"/>
  <c r="V232" i="24"/>
  <c r="W232" i="24"/>
  <c r="X232" i="24"/>
  <c r="V233" i="24"/>
  <c r="W233" i="24"/>
  <c r="X233" i="24"/>
  <c r="V234" i="24"/>
  <c r="W234" i="24"/>
  <c r="X234" i="24"/>
  <c r="V235" i="24"/>
  <c r="W235" i="24"/>
  <c r="X235" i="24"/>
  <c r="V236" i="24"/>
  <c r="W236" i="24"/>
  <c r="X236" i="24"/>
  <c r="V237" i="24"/>
  <c r="W237" i="24"/>
  <c r="X237" i="24"/>
  <c r="V238" i="24"/>
  <c r="W238" i="24"/>
  <c r="X238" i="24"/>
  <c r="V239" i="24"/>
  <c r="W239" i="24"/>
  <c r="X239" i="24"/>
  <c r="V240" i="24"/>
  <c r="W240" i="24"/>
  <c r="X240" i="24"/>
  <c r="V241" i="24"/>
  <c r="W241" i="24"/>
  <c r="X241" i="24"/>
  <c r="V242" i="24"/>
  <c r="W242" i="24"/>
  <c r="X242" i="24"/>
  <c r="V243" i="24"/>
  <c r="W243" i="24"/>
  <c r="X243" i="24"/>
  <c r="V244" i="24"/>
  <c r="W244" i="24"/>
  <c r="X244" i="24"/>
  <c r="V245" i="24"/>
  <c r="W245" i="24"/>
  <c r="X245" i="24"/>
  <c r="V246" i="24"/>
  <c r="W246" i="24"/>
  <c r="X246" i="24"/>
  <c r="V247" i="24"/>
  <c r="W247" i="24"/>
  <c r="X247" i="24"/>
  <c r="V248" i="24"/>
  <c r="W248" i="24"/>
  <c r="X248" i="24"/>
  <c r="V249" i="24"/>
  <c r="W249" i="24"/>
  <c r="X249" i="24"/>
  <c r="V250" i="24"/>
  <c r="W250" i="24"/>
  <c r="X250" i="24"/>
  <c r="V251" i="24"/>
  <c r="W251" i="24"/>
  <c r="X251" i="24"/>
  <c r="V252" i="24"/>
  <c r="W252" i="24"/>
  <c r="X252" i="24"/>
  <c r="V253" i="24"/>
  <c r="W253" i="24"/>
  <c r="X253" i="24"/>
  <c r="V254" i="24"/>
  <c r="W254" i="24"/>
  <c r="X254" i="24"/>
  <c r="V255" i="24"/>
  <c r="W255" i="24"/>
  <c r="X255" i="24"/>
  <c r="V256" i="24"/>
  <c r="W256" i="24"/>
  <c r="X256" i="24"/>
  <c r="V257" i="24"/>
  <c r="W257" i="24"/>
  <c r="X257" i="24"/>
  <c r="V258" i="24"/>
  <c r="W258" i="24"/>
  <c r="X258" i="24"/>
  <c r="V259" i="24"/>
  <c r="W259" i="24"/>
  <c r="X259" i="24"/>
  <c r="V260" i="24"/>
  <c r="W260" i="24"/>
  <c r="X260" i="24"/>
  <c r="V261" i="24"/>
  <c r="W261" i="24"/>
  <c r="X261" i="24"/>
  <c r="V262" i="24"/>
  <c r="W262" i="24"/>
  <c r="X262" i="24"/>
  <c r="V263" i="24"/>
  <c r="W263" i="24"/>
  <c r="X263" i="24"/>
  <c r="V264" i="24"/>
  <c r="W264" i="24"/>
  <c r="X264" i="24"/>
  <c r="V265" i="24"/>
  <c r="W265" i="24"/>
  <c r="X265" i="24"/>
  <c r="V266" i="24"/>
  <c r="W266" i="24"/>
  <c r="X266" i="24"/>
  <c r="V267" i="24"/>
  <c r="W267" i="24"/>
  <c r="X267" i="24"/>
  <c r="V268" i="24"/>
  <c r="W268" i="24"/>
  <c r="X268" i="24"/>
  <c r="V269" i="24"/>
  <c r="W269" i="24"/>
  <c r="X269" i="24"/>
  <c r="V270" i="24"/>
  <c r="W270" i="24"/>
  <c r="X270" i="24"/>
  <c r="V271" i="24"/>
  <c r="W271" i="24"/>
  <c r="X271" i="24"/>
  <c r="V272" i="24"/>
  <c r="W272" i="24"/>
  <c r="X272" i="24"/>
  <c r="V273" i="24"/>
  <c r="W273" i="24"/>
  <c r="X273" i="24"/>
  <c r="V274" i="24"/>
  <c r="W274" i="24"/>
  <c r="X274" i="24"/>
  <c r="V275" i="24"/>
  <c r="W275" i="24"/>
  <c r="X275" i="24"/>
  <c r="V276" i="24"/>
  <c r="W276" i="24"/>
  <c r="X276" i="24"/>
  <c r="V277" i="24"/>
  <c r="W277" i="24"/>
  <c r="X277" i="24"/>
  <c r="V278" i="24"/>
  <c r="W278" i="24"/>
  <c r="X278" i="24"/>
  <c r="V279" i="24"/>
  <c r="W279" i="24"/>
  <c r="X279" i="24"/>
  <c r="V280" i="24"/>
  <c r="W280" i="24"/>
  <c r="X280" i="24"/>
  <c r="V281" i="24"/>
  <c r="W281" i="24"/>
  <c r="X281" i="24"/>
  <c r="V282" i="24"/>
  <c r="W282" i="24"/>
  <c r="X282" i="24"/>
  <c r="V283" i="24"/>
  <c r="W283" i="24"/>
  <c r="X283" i="24"/>
  <c r="V284" i="24"/>
  <c r="W284" i="24"/>
  <c r="X284" i="24"/>
  <c r="V285" i="24"/>
  <c r="W285" i="24"/>
  <c r="X285" i="24"/>
  <c r="V286" i="24"/>
  <c r="W286" i="24"/>
  <c r="X286" i="24"/>
  <c r="V287" i="24"/>
  <c r="W287" i="24"/>
  <c r="X287" i="24"/>
  <c r="V288" i="24"/>
  <c r="W288" i="24"/>
  <c r="X288" i="24"/>
  <c r="V289" i="24"/>
  <c r="W289" i="24"/>
  <c r="X289" i="24"/>
  <c r="V290" i="24"/>
  <c r="W290" i="24"/>
  <c r="X290" i="24"/>
  <c r="V291" i="24"/>
  <c r="W291" i="24"/>
  <c r="X291" i="24"/>
  <c r="V292" i="24"/>
  <c r="W292" i="24"/>
  <c r="X292" i="24"/>
  <c r="V293" i="24"/>
  <c r="W293" i="24"/>
  <c r="X293" i="24"/>
  <c r="V294" i="24"/>
  <c r="W294" i="24"/>
  <c r="X294" i="24"/>
  <c r="V295" i="24"/>
  <c r="W295" i="24"/>
  <c r="X295" i="24"/>
  <c r="V296" i="24"/>
  <c r="W296" i="24"/>
  <c r="X296" i="24"/>
  <c r="V297" i="24"/>
  <c r="W297" i="24"/>
  <c r="X297" i="24"/>
  <c r="V298" i="24"/>
  <c r="W298" i="24"/>
  <c r="X298" i="24"/>
  <c r="V299" i="24"/>
  <c r="W299" i="24"/>
  <c r="X299" i="24"/>
  <c r="V300" i="24"/>
  <c r="W300" i="24"/>
  <c r="X300" i="24"/>
  <c r="V301" i="24"/>
  <c r="W301" i="24"/>
  <c r="X301" i="24"/>
  <c r="V302" i="24"/>
  <c r="W302" i="24"/>
  <c r="X302" i="24"/>
  <c r="V303" i="24"/>
  <c r="W303" i="24"/>
  <c r="X303" i="24"/>
  <c r="V304" i="24"/>
  <c r="W304" i="24"/>
  <c r="X304" i="24"/>
  <c r="V305" i="24"/>
  <c r="W305" i="24"/>
  <c r="X305" i="24"/>
  <c r="V306" i="24"/>
  <c r="W306" i="24"/>
  <c r="X306" i="24"/>
  <c r="V307" i="24"/>
  <c r="W307" i="24"/>
  <c r="X307" i="24"/>
  <c r="V308" i="24"/>
  <c r="W308" i="24"/>
  <c r="X308" i="24"/>
  <c r="V309" i="24"/>
  <c r="W309" i="24"/>
  <c r="X309" i="24"/>
  <c r="V310" i="24"/>
  <c r="W310" i="24"/>
  <c r="X310" i="24"/>
  <c r="V311" i="24"/>
  <c r="W311" i="24"/>
  <c r="X311" i="24"/>
  <c r="V312" i="24"/>
  <c r="W312" i="24"/>
  <c r="X312" i="24"/>
  <c r="V313" i="24"/>
  <c r="W313" i="24"/>
  <c r="X313" i="24"/>
  <c r="V314" i="24"/>
  <c r="W314" i="24"/>
  <c r="X314" i="24"/>
  <c r="V315" i="24"/>
  <c r="W315" i="24"/>
  <c r="X315" i="24"/>
  <c r="V316" i="24"/>
  <c r="W316" i="24"/>
  <c r="X316" i="24"/>
  <c r="V317" i="24"/>
  <c r="W317" i="24"/>
  <c r="X317" i="24"/>
  <c r="V318" i="24"/>
  <c r="W318" i="24"/>
  <c r="X318" i="24"/>
  <c r="V319" i="24"/>
  <c r="W319" i="24"/>
  <c r="X319" i="24"/>
  <c r="V320" i="24"/>
  <c r="W320" i="24"/>
  <c r="X320" i="24"/>
  <c r="V321" i="24"/>
  <c r="W321" i="24"/>
  <c r="X321" i="24"/>
  <c r="V322" i="24"/>
  <c r="W322" i="24"/>
  <c r="X322" i="24"/>
  <c r="V323" i="24"/>
  <c r="W323" i="24"/>
  <c r="X323" i="24"/>
  <c r="V324" i="24"/>
  <c r="W324" i="24"/>
  <c r="X324" i="24"/>
  <c r="V325" i="24"/>
  <c r="W325" i="24"/>
  <c r="X325" i="24"/>
  <c r="V326" i="24"/>
  <c r="W326" i="24"/>
  <c r="X326" i="24"/>
  <c r="V327" i="24"/>
  <c r="W327" i="24"/>
  <c r="X327" i="24"/>
  <c r="V328" i="24"/>
  <c r="W328" i="24"/>
  <c r="X328" i="24"/>
  <c r="V329" i="24"/>
  <c r="W329" i="24"/>
  <c r="X329" i="24"/>
  <c r="V330" i="24"/>
  <c r="W330" i="24"/>
  <c r="X330" i="24"/>
  <c r="V331" i="24"/>
  <c r="W331" i="24"/>
  <c r="X331" i="24"/>
  <c r="V332" i="24"/>
  <c r="W332" i="24"/>
  <c r="X332" i="24"/>
  <c r="V333" i="24"/>
  <c r="W333" i="24"/>
  <c r="X333" i="24"/>
  <c r="V334" i="24"/>
  <c r="W334" i="24"/>
  <c r="X334" i="24"/>
  <c r="V335" i="24"/>
  <c r="W335" i="24"/>
  <c r="X335" i="24"/>
  <c r="V336" i="24"/>
  <c r="W336" i="24"/>
  <c r="X336" i="24"/>
  <c r="V337" i="24"/>
  <c r="W337" i="24"/>
  <c r="X337" i="24"/>
  <c r="V338" i="24"/>
  <c r="W338" i="24"/>
  <c r="X338" i="24"/>
  <c r="V339" i="24"/>
  <c r="W339" i="24"/>
  <c r="X339" i="24"/>
  <c r="V340" i="24"/>
  <c r="W340" i="24"/>
  <c r="X340" i="24"/>
  <c r="V341" i="24"/>
  <c r="W341" i="24"/>
  <c r="X341" i="24"/>
  <c r="V342" i="24"/>
  <c r="W342" i="24"/>
  <c r="X342" i="24"/>
  <c r="V343" i="24"/>
  <c r="W343" i="24"/>
  <c r="X343" i="24"/>
  <c r="V344" i="24"/>
  <c r="W344" i="24"/>
  <c r="X344" i="24"/>
  <c r="V345" i="24"/>
  <c r="W345" i="24"/>
  <c r="X345" i="24"/>
  <c r="V346" i="24"/>
  <c r="W346" i="24"/>
  <c r="X346" i="24"/>
  <c r="V347" i="24"/>
  <c r="W347" i="24"/>
  <c r="X347" i="24"/>
  <c r="V348" i="24"/>
  <c r="W348" i="24"/>
  <c r="X348" i="24"/>
  <c r="V349" i="24"/>
  <c r="W349" i="24"/>
  <c r="X349" i="24"/>
  <c r="V350" i="24"/>
  <c r="W350" i="24"/>
  <c r="X350" i="24"/>
  <c r="V351" i="24"/>
  <c r="W351" i="24"/>
  <c r="X351" i="24"/>
  <c r="V352" i="24"/>
  <c r="W352" i="24"/>
  <c r="X352" i="24"/>
  <c r="V353" i="24"/>
  <c r="W353" i="24"/>
  <c r="X353" i="24"/>
  <c r="V354" i="24"/>
  <c r="W354" i="24"/>
  <c r="X354" i="24"/>
  <c r="V355" i="24"/>
  <c r="W355" i="24"/>
  <c r="X355" i="24"/>
  <c r="V356" i="24"/>
  <c r="W356" i="24"/>
  <c r="X356" i="24"/>
  <c r="V357" i="24"/>
  <c r="W357" i="24"/>
  <c r="X357" i="24"/>
  <c r="V358" i="24"/>
  <c r="W358" i="24"/>
  <c r="X358" i="24"/>
  <c r="V359" i="24"/>
  <c r="W359" i="24"/>
  <c r="X359" i="24"/>
  <c r="V360" i="24"/>
  <c r="W360" i="24"/>
  <c r="X360" i="24"/>
  <c r="V361" i="24"/>
  <c r="W361" i="24"/>
  <c r="X361" i="24"/>
  <c r="V362" i="24"/>
  <c r="W362" i="24"/>
  <c r="X362" i="24"/>
  <c r="V363" i="24"/>
  <c r="W363" i="24"/>
  <c r="X363" i="24"/>
  <c r="V364" i="24"/>
  <c r="W364" i="24"/>
  <c r="X364" i="24"/>
  <c r="V365" i="24"/>
  <c r="W365" i="24"/>
  <c r="X365" i="24"/>
  <c r="V366" i="24"/>
  <c r="W366" i="24"/>
  <c r="X366" i="24"/>
  <c r="V367" i="24"/>
  <c r="W367" i="24"/>
  <c r="X367" i="24"/>
  <c r="V368" i="24"/>
  <c r="W368" i="24"/>
  <c r="X368" i="24"/>
  <c r="V369" i="24"/>
  <c r="W369" i="24"/>
  <c r="X369" i="24"/>
  <c r="V370" i="24"/>
  <c r="W370" i="24"/>
  <c r="X370" i="24"/>
  <c r="V371" i="24"/>
  <c r="W371" i="24"/>
  <c r="X371" i="24"/>
  <c r="V372" i="24"/>
  <c r="W372" i="24"/>
  <c r="X372" i="24"/>
  <c r="V373" i="24"/>
  <c r="W373" i="24"/>
  <c r="X373" i="24"/>
  <c r="V374" i="24"/>
  <c r="W374" i="24"/>
  <c r="X374" i="24"/>
  <c r="V375" i="24"/>
  <c r="W375" i="24"/>
  <c r="X375" i="24"/>
  <c r="V376" i="24"/>
  <c r="W376" i="24"/>
  <c r="X376" i="24"/>
  <c r="V377" i="24"/>
  <c r="W377" i="24"/>
  <c r="X377" i="24"/>
  <c r="V378" i="24"/>
  <c r="W378" i="24"/>
  <c r="X378" i="24"/>
  <c r="V379" i="24"/>
  <c r="W379" i="24"/>
  <c r="X379" i="24"/>
  <c r="V380" i="24"/>
  <c r="W380" i="24"/>
  <c r="X380" i="24"/>
  <c r="V381" i="24"/>
  <c r="W381" i="24"/>
  <c r="X381" i="24"/>
  <c r="V382" i="24"/>
  <c r="W382" i="24"/>
  <c r="X382" i="24"/>
  <c r="V383" i="24"/>
  <c r="W383" i="24"/>
  <c r="X383" i="24"/>
  <c r="V384" i="24"/>
  <c r="W384" i="24"/>
  <c r="X384" i="24"/>
  <c r="V385" i="24"/>
  <c r="W385" i="24"/>
  <c r="X385" i="24"/>
  <c r="V386" i="24"/>
  <c r="W386" i="24"/>
  <c r="X386" i="24"/>
  <c r="V387" i="24"/>
  <c r="W387" i="24"/>
  <c r="X387" i="24"/>
  <c r="V388" i="24"/>
  <c r="W388" i="24"/>
  <c r="X388" i="24"/>
  <c r="V389" i="24"/>
  <c r="W389" i="24"/>
  <c r="X389" i="24"/>
  <c r="V390" i="24"/>
  <c r="W390" i="24"/>
  <c r="X390" i="24"/>
  <c r="V391" i="24"/>
  <c r="W391" i="24"/>
  <c r="X391" i="24"/>
  <c r="V392" i="24"/>
  <c r="W392" i="24"/>
  <c r="X392" i="24"/>
  <c r="V393" i="24"/>
  <c r="W393" i="24"/>
  <c r="X393" i="24"/>
  <c r="V394" i="24"/>
  <c r="W394" i="24"/>
  <c r="X394" i="24"/>
  <c r="V395" i="24"/>
  <c r="W395" i="24"/>
  <c r="X395" i="24"/>
  <c r="V396" i="24"/>
  <c r="W396" i="24"/>
  <c r="X396" i="24"/>
  <c r="V397" i="24"/>
  <c r="W397" i="24"/>
  <c r="X397" i="24"/>
  <c r="V398" i="24"/>
  <c r="W398" i="24"/>
  <c r="X398" i="24"/>
  <c r="V399" i="24"/>
  <c r="W399" i="24"/>
  <c r="X399" i="24"/>
  <c r="V400" i="24"/>
  <c r="W400" i="24"/>
  <c r="X400" i="24"/>
  <c r="V401" i="24"/>
  <c r="W401" i="24"/>
  <c r="X401" i="24"/>
  <c r="V402" i="24"/>
  <c r="W402" i="24"/>
  <c r="X402" i="24"/>
  <c r="V403" i="24"/>
  <c r="W403" i="24"/>
  <c r="X403" i="24"/>
  <c r="V404" i="24"/>
  <c r="W404" i="24"/>
  <c r="X404" i="24"/>
  <c r="V405" i="24"/>
  <c r="W405" i="24"/>
  <c r="X405" i="24"/>
  <c r="V406" i="24"/>
  <c r="W406" i="24"/>
  <c r="X406" i="24"/>
  <c r="V407" i="24"/>
  <c r="W407" i="24"/>
  <c r="X407" i="24"/>
  <c r="V408" i="24"/>
  <c r="W408" i="24"/>
  <c r="X408" i="24"/>
  <c r="V409" i="24"/>
  <c r="W409" i="24"/>
  <c r="X409" i="24"/>
  <c r="V410" i="24"/>
  <c r="W410" i="24"/>
  <c r="X410" i="24"/>
  <c r="V411" i="24"/>
  <c r="W411" i="24"/>
  <c r="X411" i="24"/>
  <c r="V412" i="24"/>
  <c r="W412" i="24"/>
  <c r="X412" i="24"/>
  <c r="V413" i="24"/>
  <c r="W413" i="24"/>
  <c r="X413" i="24"/>
  <c r="V414" i="24"/>
  <c r="W414" i="24"/>
  <c r="X414" i="24"/>
  <c r="V415" i="24"/>
  <c r="W415" i="24"/>
  <c r="X415" i="24"/>
  <c r="V416" i="24"/>
  <c r="W416" i="24"/>
  <c r="X416" i="24"/>
  <c r="V417" i="24"/>
  <c r="W417" i="24"/>
  <c r="X417" i="24"/>
  <c r="V418" i="24"/>
  <c r="W418" i="24"/>
  <c r="X418" i="24"/>
  <c r="V419" i="24"/>
  <c r="W419" i="24"/>
  <c r="X419" i="24"/>
  <c r="V420" i="24"/>
  <c r="W420" i="24"/>
  <c r="X420" i="24"/>
  <c r="V421" i="24"/>
  <c r="W421" i="24"/>
  <c r="X421" i="24"/>
  <c r="V422" i="24"/>
  <c r="W422" i="24"/>
  <c r="X422" i="24"/>
  <c r="V423" i="24"/>
  <c r="W423" i="24"/>
  <c r="X423" i="24"/>
  <c r="V424" i="24"/>
  <c r="W424" i="24"/>
  <c r="X424" i="24"/>
  <c r="V425" i="24"/>
  <c r="W425" i="24"/>
  <c r="X425" i="24"/>
  <c r="V426" i="24"/>
  <c r="W426" i="24"/>
  <c r="X426" i="24"/>
  <c r="V427" i="24"/>
  <c r="W427" i="24"/>
  <c r="X427" i="24"/>
  <c r="V428" i="24"/>
  <c r="W428" i="24"/>
  <c r="X428" i="24"/>
  <c r="V429" i="24"/>
  <c r="W429" i="24"/>
  <c r="X429" i="24"/>
  <c r="V430" i="24"/>
  <c r="W430" i="24"/>
  <c r="X430" i="24"/>
  <c r="V431" i="24"/>
  <c r="W431" i="24"/>
  <c r="X431" i="24"/>
  <c r="V432" i="24"/>
  <c r="W432" i="24"/>
  <c r="X432" i="24"/>
  <c r="V433" i="24"/>
  <c r="W433" i="24"/>
  <c r="X433" i="24"/>
  <c r="V434" i="24"/>
  <c r="W434" i="24"/>
  <c r="X434" i="24"/>
  <c r="V435" i="24"/>
  <c r="W435" i="24"/>
  <c r="X435" i="24"/>
  <c r="V436" i="24"/>
  <c r="W436" i="24"/>
  <c r="X436" i="24"/>
  <c r="V437" i="24"/>
  <c r="W437" i="24"/>
  <c r="X437" i="24"/>
  <c r="V438" i="24"/>
  <c r="W438" i="24"/>
  <c r="X438" i="24"/>
  <c r="V439" i="24"/>
  <c r="W439" i="24"/>
  <c r="X439" i="24"/>
  <c r="V440" i="24"/>
  <c r="W440" i="24"/>
  <c r="X440" i="24"/>
  <c r="V441" i="24"/>
  <c r="W441" i="24"/>
  <c r="X441" i="24"/>
  <c r="V442" i="24"/>
  <c r="W442" i="24"/>
  <c r="X442" i="24"/>
  <c r="V443" i="24"/>
  <c r="W443" i="24"/>
  <c r="X443" i="24"/>
  <c r="V444" i="24"/>
  <c r="W444" i="24"/>
  <c r="X444" i="24"/>
  <c r="V445" i="24"/>
  <c r="W445" i="24"/>
  <c r="X445" i="24"/>
  <c r="V446" i="24"/>
  <c r="W446" i="24"/>
  <c r="X446" i="24"/>
  <c r="V447" i="24"/>
  <c r="W447" i="24"/>
  <c r="X447" i="24"/>
  <c r="V448" i="24"/>
  <c r="W448" i="24"/>
  <c r="X448" i="24"/>
  <c r="V449" i="24"/>
  <c r="W449" i="24"/>
  <c r="X449" i="24"/>
  <c r="V450" i="24"/>
  <c r="W450" i="24"/>
  <c r="X450" i="24"/>
  <c r="V451" i="24"/>
  <c r="W451" i="24"/>
  <c r="X451" i="24"/>
  <c r="V452" i="24"/>
  <c r="W452" i="24"/>
  <c r="X452" i="24"/>
  <c r="V453" i="24"/>
  <c r="W453" i="24"/>
  <c r="X453" i="24"/>
  <c r="V454" i="24"/>
  <c r="W454" i="24"/>
  <c r="X454" i="24"/>
  <c r="V455" i="24"/>
  <c r="W455" i="24"/>
  <c r="X455" i="24"/>
  <c r="V456" i="24"/>
  <c r="W456" i="24"/>
  <c r="X456" i="24"/>
  <c r="V457" i="24"/>
  <c r="W457" i="24"/>
  <c r="X457" i="24"/>
  <c r="V458" i="24"/>
  <c r="W458" i="24"/>
  <c r="X458" i="24"/>
  <c r="V459" i="24"/>
  <c r="W459" i="24"/>
  <c r="X459" i="24"/>
  <c r="V460" i="24"/>
  <c r="W460" i="24"/>
  <c r="X460" i="24"/>
  <c r="V461" i="24"/>
  <c r="W461" i="24"/>
  <c r="X461" i="24"/>
  <c r="V462" i="24"/>
  <c r="W462" i="24"/>
  <c r="X462" i="24"/>
  <c r="V463" i="24"/>
  <c r="W463" i="24"/>
  <c r="X463" i="24"/>
  <c r="V464" i="24"/>
  <c r="W464" i="24"/>
  <c r="X464" i="24"/>
  <c r="V465" i="24"/>
  <c r="W465" i="24"/>
  <c r="X465" i="24"/>
  <c r="V466" i="24"/>
  <c r="W466" i="24"/>
  <c r="X466" i="24"/>
  <c r="V467" i="24"/>
  <c r="W467" i="24"/>
  <c r="X467" i="24"/>
  <c r="V468" i="24"/>
  <c r="W468" i="24"/>
  <c r="X468" i="24"/>
  <c r="V469" i="24"/>
  <c r="W469" i="24"/>
  <c r="X469" i="24"/>
  <c r="V470" i="24"/>
  <c r="W470" i="24"/>
  <c r="X470" i="24"/>
  <c r="V471" i="24"/>
  <c r="W471" i="24"/>
  <c r="X471" i="24"/>
  <c r="V472" i="24"/>
  <c r="W472" i="24"/>
  <c r="X472" i="24"/>
  <c r="V473" i="24"/>
  <c r="W473" i="24"/>
  <c r="X473" i="24"/>
  <c r="V474" i="24"/>
  <c r="W474" i="24"/>
  <c r="X474" i="24"/>
  <c r="V475" i="24"/>
  <c r="W475" i="24"/>
  <c r="X475" i="24"/>
  <c r="V476" i="24"/>
  <c r="W476" i="24"/>
  <c r="X476" i="24"/>
  <c r="V477" i="24"/>
  <c r="W477" i="24"/>
  <c r="X477" i="24"/>
  <c r="V478" i="24"/>
  <c r="W478" i="24"/>
  <c r="X478" i="24"/>
  <c r="V479" i="24"/>
  <c r="W479" i="24"/>
  <c r="X479" i="24"/>
  <c r="V480" i="24"/>
  <c r="W480" i="24"/>
  <c r="X480" i="24"/>
  <c r="V481" i="24"/>
  <c r="W481" i="24"/>
  <c r="X481" i="24"/>
  <c r="V482" i="24"/>
  <c r="W482" i="24"/>
  <c r="X482" i="24"/>
  <c r="V483" i="24"/>
  <c r="W483" i="24"/>
  <c r="X483" i="24"/>
  <c r="V484" i="24"/>
  <c r="W484" i="24"/>
  <c r="X484" i="24"/>
  <c r="V485" i="24"/>
  <c r="W485" i="24"/>
  <c r="X485" i="24"/>
  <c r="V486" i="24"/>
  <c r="W486" i="24"/>
  <c r="X486" i="24"/>
  <c r="V487" i="24"/>
  <c r="W487" i="24"/>
  <c r="X487" i="24"/>
  <c r="V488" i="24"/>
  <c r="W488" i="24"/>
  <c r="X488" i="24"/>
  <c r="V489" i="24"/>
  <c r="W489" i="24"/>
  <c r="X489" i="24"/>
  <c r="V490" i="24"/>
  <c r="W490" i="24"/>
  <c r="X490" i="24"/>
  <c r="V491" i="24"/>
  <c r="W491" i="24"/>
  <c r="X491" i="24"/>
  <c r="V492" i="24"/>
  <c r="W492" i="24"/>
  <c r="X492" i="24"/>
  <c r="V493" i="24"/>
  <c r="W493" i="24"/>
  <c r="X493" i="24"/>
  <c r="V494" i="24"/>
  <c r="W494" i="24"/>
  <c r="X494" i="24"/>
  <c r="V495" i="24"/>
  <c r="W495" i="24"/>
  <c r="X495" i="24"/>
  <c r="V496" i="24"/>
  <c r="W496" i="24"/>
  <c r="X496" i="24"/>
  <c r="V497" i="24"/>
  <c r="W497" i="24"/>
  <c r="X497" i="24"/>
  <c r="V498" i="24"/>
  <c r="W498" i="24"/>
  <c r="X498" i="24"/>
  <c r="V499" i="24"/>
  <c r="W499" i="24"/>
  <c r="X499" i="24"/>
  <c r="V500" i="24"/>
  <c r="W500" i="24"/>
  <c r="X500" i="24"/>
  <c r="V501" i="24"/>
  <c r="W501" i="24"/>
  <c r="X501" i="24"/>
  <c r="V502" i="24"/>
  <c r="W502" i="24"/>
  <c r="X502" i="24"/>
  <c r="V503" i="24"/>
  <c r="W503" i="24"/>
  <c r="X503" i="24"/>
  <c r="V504" i="24"/>
  <c r="W504" i="24"/>
  <c r="X504" i="24"/>
  <c r="V505" i="24"/>
  <c r="W505" i="24"/>
  <c r="X505" i="24"/>
  <c r="V506" i="24"/>
  <c r="W506" i="24"/>
  <c r="X506" i="24"/>
  <c r="V507" i="24"/>
  <c r="W507" i="24"/>
  <c r="X507" i="24"/>
  <c r="V508" i="24"/>
  <c r="W508" i="24"/>
  <c r="X508" i="24"/>
  <c r="V509" i="24"/>
  <c r="W509" i="24"/>
  <c r="X509" i="24"/>
  <c r="V510" i="24"/>
  <c r="W510" i="24"/>
  <c r="X510" i="24"/>
  <c r="V511" i="24"/>
  <c r="W511" i="24"/>
  <c r="X511" i="24"/>
  <c r="V512" i="24"/>
  <c r="W512" i="24"/>
  <c r="X512" i="24"/>
  <c r="V513" i="24"/>
  <c r="W513" i="24"/>
  <c r="X513" i="24"/>
  <c r="V514" i="24"/>
  <c r="W514" i="24"/>
  <c r="X514" i="24"/>
  <c r="V515" i="24"/>
  <c r="W515" i="24"/>
  <c r="X515" i="24"/>
  <c r="V516" i="24"/>
  <c r="W516" i="24"/>
  <c r="X516" i="24"/>
  <c r="V517" i="24"/>
  <c r="W517" i="24"/>
  <c r="X517" i="24"/>
  <c r="V518" i="24"/>
  <c r="W518" i="24"/>
  <c r="X518" i="24"/>
  <c r="V519" i="24"/>
  <c r="W519" i="24"/>
  <c r="X519" i="24"/>
  <c r="V520" i="24"/>
  <c r="W520" i="24"/>
  <c r="X520" i="24"/>
  <c r="V521" i="24"/>
  <c r="W521" i="24"/>
  <c r="X521" i="24"/>
  <c r="V522" i="24"/>
  <c r="W522" i="24"/>
  <c r="X522" i="24"/>
  <c r="V523" i="24"/>
  <c r="W523" i="24"/>
  <c r="X523" i="24"/>
  <c r="V524" i="24"/>
  <c r="W524" i="24"/>
  <c r="X524" i="24"/>
  <c r="V525" i="24"/>
  <c r="W525" i="24"/>
  <c r="X525" i="24"/>
  <c r="V526" i="24"/>
  <c r="W526" i="24"/>
  <c r="X526" i="24"/>
  <c r="V527" i="24"/>
  <c r="W527" i="24"/>
  <c r="X527" i="24"/>
  <c r="V528" i="24"/>
  <c r="W528" i="24"/>
  <c r="X528" i="24"/>
  <c r="V529" i="24"/>
  <c r="W529" i="24"/>
  <c r="X529" i="24"/>
  <c r="V530" i="24"/>
  <c r="W530" i="24"/>
  <c r="X530" i="24"/>
  <c r="V531" i="24"/>
  <c r="W531" i="24"/>
  <c r="X531" i="24"/>
  <c r="V532" i="24"/>
  <c r="W532" i="24"/>
  <c r="X532" i="24"/>
  <c r="V533" i="24"/>
  <c r="W533" i="24"/>
  <c r="X533" i="24"/>
  <c r="V534" i="24"/>
  <c r="W534" i="24"/>
  <c r="X534" i="24"/>
  <c r="V535" i="24"/>
  <c r="W535" i="24"/>
  <c r="X535" i="24"/>
  <c r="V536" i="24"/>
  <c r="W536" i="24"/>
  <c r="X536" i="24"/>
  <c r="V537" i="24"/>
  <c r="W537" i="24"/>
  <c r="X537" i="24"/>
  <c r="V538" i="24"/>
  <c r="W538" i="24"/>
  <c r="X538" i="24"/>
  <c r="V539" i="24"/>
  <c r="W539" i="24"/>
  <c r="X539" i="24"/>
  <c r="V540" i="24"/>
  <c r="W540" i="24"/>
  <c r="X540" i="24"/>
  <c r="V541" i="24"/>
  <c r="W541" i="24"/>
  <c r="X541" i="24"/>
  <c r="V542" i="24"/>
  <c r="W542" i="24"/>
  <c r="X542" i="24"/>
  <c r="V543" i="24"/>
  <c r="W543" i="24"/>
  <c r="X543" i="24"/>
  <c r="V544" i="24"/>
  <c r="W544" i="24"/>
  <c r="X544" i="24"/>
  <c r="V545" i="24"/>
  <c r="W545" i="24"/>
  <c r="X545" i="24"/>
  <c r="V546" i="24"/>
  <c r="W546" i="24"/>
  <c r="X546" i="24"/>
  <c r="V547" i="24"/>
  <c r="W547" i="24"/>
  <c r="X547" i="24"/>
  <c r="V548" i="24"/>
  <c r="W548" i="24"/>
  <c r="X548" i="24"/>
  <c r="V549" i="24"/>
  <c r="W549" i="24"/>
  <c r="X549" i="24"/>
  <c r="V550" i="24"/>
  <c r="W550" i="24"/>
  <c r="X550" i="24"/>
  <c r="V551" i="24"/>
  <c r="W551" i="24"/>
  <c r="X551" i="24"/>
  <c r="V552" i="24"/>
  <c r="W552" i="24"/>
  <c r="X552" i="24"/>
  <c r="V553" i="24"/>
  <c r="W553" i="24"/>
  <c r="X553" i="24"/>
  <c r="V554" i="24"/>
  <c r="W554" i="24"/>
  <c r="X554" i="24"/>
  <c r="V555" i="24"/>
  <c r="W555" i="24"/>
  <c r="X555" i="24"/>
  <c r="V556" i="24"/>
  <c r="W556" i="24"/>
  <c r="X556" i="24"/>
  <c r="V557" i="24"/>
  <c r="W557" i="24"/>
  <c r="X557" i="24"/>
  <c r="V558" i="24"/>
  <c r="W558" i="24"/>
  <c r="X558" i="24"/>
  <c r="V559" i="24"/>
  <c r="W559" i="24"/>
  <c r="X559" i="24"/>
  <c r="V560" i="24"/>
  <c r="W560" i="24"/>
  <c r="X560" i="24"/>
  <c r="V561" i="24"/>
  <c r="W561" i="24"/>
  <c r="X561" i="24"/>
  <c r="V562" i="24"/>
  <c r="W562" i="24"/>
  <c r="X562" i="24"/>
  <c r="V563" i="24"/>
  <c r="W563" i="24"/>
  <c r="X563" i="24"/>
  <c r="V564" i="24"/>
  <c r="W564" i="24"/>
  <c r="X564" i="24"/>
  <c r="V565" i="24"/>
  <c r="W565" i="24"/>
  <c r="X565" i="24"/>
  <c r="V566" i="24"/>
  <c r="W566" i="24"/>
  <c r="X566" i="24"/>
  <c r="V567" i="24"/>
  <c r="W567" i="24"/>
  <c r="X567" i="24"/>
  <c r="V568" i="24"/>
  <c r="W568" i="24"/>
  <c r="X568" i="24"/>
  <c r="V569" i="24"/>
  <c r="W569" i="24"/>
  <c r="X569" i="24"/>
  <c r="V570" i="24"/>
  <c r="W570" i="24"/>
  <c r="X570" i="24"/>
  <c r="V571" i="24"/>
  <c r="W571" i="24"/>
  <c r="X571" i="24"/>
  <c r="V572" i="24"/>
  <c r="W572" i="24"/>
  <c r="X572" i="24"/>
  <c r="V573" i="24"/>
  <c r="W573" i="24"/>
  <c r="X573" i="24"/>
  <c r="V574" i="24"/>
  <c r="W574" i="24"/>
  <c r="X574" i="24"/>
  <c r="V575" i="24"/>
  <c r="W575" i="24"/>
  <c r="X575" i="24"/>
  <c r="V576" i="24"/>
  <c r="W576" i="24"/>
  <c r="X576" i="24"/>
  <c r="V577" i="24"/>
  <c r="W577" i="24"/>
  <c r="X577" i="24"/>
  <c r="V578" i="24"/>
  <c r="W578" i="24"/>
  <c r="X578" i="24"/>
  <c r="V579" i="24"/>
  <c r="W579" i="24"/>
  <c r="X579" i="24"/>
  <c r="V580" i="24"/>
  <c r="W580" i="24"/>
  <c r="X580" i="24"/>
  <c r="V581" i="24"/>
  <c r="W581" i="24"/>
  <c r="X581" i="24"/>
  <c r="V582" i="24"/>
  <c r="W582" i="24"/>
  <c r="X582" i="24"/>
  <c r="V583" i="24"/>
  <c r="W583" i="24"/>
  <c r="X583" i="24"/>
  <c r="V584" i="24"/>
  <c r="W584" i="24"/>
  <c r="X584" i="24"/>
  <c r="V585" i="24"/>
  <c r="W585" i="24"/>
  <c r="X585" i="24"/>
  <c r="V586" i="24"/>
  <c r="W586" i="24"/>
  <c r="X586" i="24"/>
  <c r="V587" i="24"/>
  <c r="W587" i="24"/>
  <c r="X587" i="24"/>
  <c r="V588" i="24"/>
  <c r="W588" i="24"/>
  <c r="X588" i="24"/>
  <c r="V589" i="24"/>
  <c r="W589" i="24"/>
  <c r="X589" i="24"/>
  <c r="V590" i="24"/>
  <c r="W590" i="24"/>
  <c r="X590" i="24"/>
  <c r="V591" i="24"/>
  <c r="W591" i="24"/>
  <c r="X591" i="24"/>
  <c r="V592" i="24"/>
  <c r="W592" i="24"/>
  <c r="X592" i="24"/>
  <c r="V593" i="24"/>
  <c r="W593" i="24"/>
  <c r="X593" i="24"/>
  <c r="V594" i="24"/>
  <c r="W594" i="24"/>
  <c r="X594" i="24"/>
  <c r="V595" i="24"/>
  <c r="W595" i="24"/>
  <c r="X595" i="24"/>
  <c r="V596" i="24"/>
  <c r="W596" i="24"/>
  <c r="X596" i="24"/>
  <c r="V597" i="24"/>
  <c r="W597" i="24"/>
  <c r="X597" i="24"/>
  <c r="V598" i="24"/>
  <c r="W598" i="24"/>
  <c r="X598" i="24"/>
  <c r="V599" i="24"/>
  <c r="W599" i="24"/>
  <c r="X599" i="24"/>
  <c r="V600" i="24"/>
  <c r="W600" i="24"/>
  <c r="X600" i="24"/>
  <c r="V601" i="24"/>
  <c r="W601" i="24"/>
  <c r="X601" i="24"/>
  <c r="V602" i="24"/>
  <c r="W602" i="24"/>
  <c r="X602" i="24"/>
  <c r="V603" i="24"/>
  <c r="W603" i="24"/>
  <c r="X603" i="24"/>
  <c r="V604" i="24"/>
  <c r="W604" i="24"/>
  <c r="X604" i="24"/>
  <c r="V605" i="24"/>
  <c r="W605" i="24"/>
  <c r="X605" i="24"/>
  <c r="V606" i="24"/>
  <c r="W606" i="24"/>
  <c r="X606" i="24"/>
  <c r="V607" i="24"/>
  <c r="W607" i="24"/>
  <c r="X607" i="24"/>
  <c r="V608" i="24"/>
  <c r="W608" i="24"/>
  <c r="X608" i="24"/>
  <c r="V609" i="24"/>
  <c r="W609" i="24"/>
  <c r="X609" i="24"/>
  <c r="V610" i="24"/>
  <c r="W610" i="24"/>
  <c r="X610" i="24"/>
  <c r="V611" i="24"/>
  <c r="W611" i="24"/>
  <c r="X611" i="24"/>
  <c r="V612" i="24"/>
  <c r="W612" i="24"/>
  <c r="X612" i="24"/>
  <c r="V613" i="24"/>
  <c r="W613" i="24"/>
  <c r="X613" i="24"/>
  <c r="V614" i="24"/>
  <c r="W614" i="24"/>
  <c r="X614" i="24"/>
  <c r="V615" i="24"/>
  <c r="W615" i="24"/>
  <c r="X615" i="24"/>
  <c r="V616" i="24"/>
  <c r="W616" i="24"/>
  <c r="X616" i="24"/>
  <c r="V617" i="24"/>
  <c r="W617" i="24"/>
  <c r="X617" i="24"/>
  <c r="V618" i="24"/>
  <c r="W618" i="24"/>
  <c r="X618" i="24"/>
  <c r="V619" i="24"/>
  <c r="W619" i="24"/>
  <c r="X619" i="24"/>
  <c r="V620" i="24"/>
  <c r="W620" i="24"/>
  <c r="X620" i="24"/>
  <c r="V621" i="24"/>
  <c r="W621" i="24"/>
  <c r="X621" i="24"/>
  <c r="V622" i="24"/>
  <c r="W622" i="24"/>
  <c r="X622" i="24"/>
  <c r="V623" i="24"/>
  <c r="W623" i="24"/>
  <c r="X623" i="24"/>
  <c r="V624" i="24"/>
  <c r="W624" i="24"/>
  <c r="X624" i="24"/>
  <c r="V625" i="24"/>
  <c r="W625" i="24"/>
  <c r="X625" i="24"/>
  <c r="V626" i="24"/>
  <c r="W626" i="24"/>
  <c r="X626" i="24"/>
  <c r="V627" i="24"/>
  <c r="W627" i="24"/>
  <c r="X627" i="24"/>
  <c r="V628" i="24"/>
  <c r="W628" i="24"/>
  <c r="X628" i="24"/>
  <c r="V629" i="24"/>
  <c r="W629" i="24"/>
  <c r="X629" i="24"/>
  <c r="V630" i="24"/>
  <c r="W630" i="24"/>
  <c r="X630" i="24"/>
  <c r="V631" i="24"/>
  <c r="W631" i="24"/>
  <c r="X631" i="24"/>
  <c r="V632" i="24"/>
  <c r="W632" i="24"/>
  <c r="X632" i="24"/>
  <c r="V633" i="24"/>
  <c r="W633" i="24"/>
  <c r="X633" i="24"/>
  <c r="V634" i="24"/>
  <c r="W634" i="24"/>
  <c r="X634" i="24"/>
  <c r="V635" i="24"/>
  <c r="W635" i="24"/>
  <c r="X635" i="24"/>
  <c r="V636" i="24"/>
  <c r="W636" i="24"/>
  <c r="X636" i="24"/>
  <c r="V637" i="24"/>
  <c r="W637" i="24"/>
  <c r="X637" i="24"/>
  <c r="V638" i="24"/>
  <c r="W638" i="24"/>
  <c r="X638" i="24"/>
  <c r="V639" i="24"/>
  <c r="W639" i="24"/>
  <c r="X639" i="24"/>
  <c r="V640" i="24"/>
  <c r="W640" i="24"/>
  <c r="X640" i="24"/>
  <c r="V641" i="24"/>
  <c r="W641" i="24"/>
  <c r="X641" i="24"/>
  <c r="V642" i="24"/>
  <c r="W642" i="24"/>
  <c r="X642" i="24"/>
  <c r="V643" i="24"/>
  <c r="W643" i="24"/>
  <c r="X643" i="24"/>
  <c r="V644" i="24"/>
  <c r="W644" i="24"/>
  <c r="X644" i="24"/>
  <c r="V645" i="24"/>
  <c r="W645" i="24"/>
  <c r="X645" i="24"/>
  <c r="V646" i="24"/>
  <c r="W646" i="24"/>
  <c r="X646" i="24"/>
  <c r="V647" i="24"/>
  <c r="W647" i="24"/>
  <c r="X647" i="24"/>
  <c r="V648" i="24"/>
  <c r="W648" i="24"/>
  <c r="X648" i="24"/>
  <c r="V649" i="24"/>
  <c r="W649" i="24"/>
  <c r="X649" i="24"/>
  <c r="V650" i="24"/>
  <c r="W650" i="24"/>
  <c r="X650" i="24"/>
  <c r="V651" i="24"/>
  <c r="W651" i="24"/>
  <c r="X651" i="24"/>
  <c r="V652" i="24"/>
  <c r="W652" i="24"/>
  <c r="X652" i="24"/>
  <c r="V653" i="24"/>
  <c r="W653" i="24"/>
  <c r="X653" i="24"/>
  <c r="V654" i="24"/>
  <c r="W654" i="24"/>
  <c r="X654" i="24"/>
  <c r="V655" i="24"/>
  <c r="W655" i="24"/>
  <c r="X655" i="24"/>
  <c r="V656" i="24"/>
  <c r="W656" i="24"/>
  <c r="X656" i="24"/>
  <c r="V657" i="24"/>
  <c r="W657" i="24"/>
  <c r="X657" i="24"/>
  <c r="V658" i="24"/>
  <c r="W658" i="24"/>
  <c r="X658" i="24"/>
  <c r="V659" i="24"/>
  <c r="W659" i="24"/>
  <c r="X659" i="24"/>
  <c r="V660" i="24"/>
  <c r="W660" i="24"/>
  <c r="X660" i="24"/>
  <c r="V661" i="24"/>
  <c r="W661" i="24"/>
  <c r="X661" i="24"/>
  <c r="V662" i="24"/>
  <c r="W662" i="24"/>
  <c r="X662" i="24"/>
  <c r="V663" i="24"/>
  <c r="W663" i="24"/>
  <c r="X663" i="24"/>
  <c r="V664" i="24"/>
  <c r="W664" i="24"/>
  <c r="X664" i="24"/>
  <c r="V665" i="24"/>
  <c r="W665" i="24"/>
  <c r="X665" i="24"/>
  <c r="V666" i="24"/>
  <c r="W666" i="24"/>
  <c r="X666" i="24"/>
  <c r="V667" i="24"/>
  <c r="W667" i="24"/>
  <c r="X667" i="24"/>
  <c r="V668" i="24"/>
  <c r="W668" i="24"/>
  <c r="X668" i="24"/>
  <c r="V669" i="24"/>
  <c r="W669" i="24"/>
  <c r="X669" i="24"/>
  <c r="V670" i="24"/>
  <c r="W670" i="24"/>
  <c r="X670" i="24"/>
  <c r="V671" i="24"/>
  <c r="W671" i="24"/>
  <c r="X671" i="24"/>
  <c r="V672" i="24"/>
  <c r="W672" i="24"/>
  <c r="X672" i="24"/>
  <c r="V673" i="24"/>
  <c r="W673" i="24"/>
  <c r="X673" i="24"/>
  <c r="V674" i="24"/>
  <c r="W674" i="24"/>
  <c r="X674" i="24"/>
  <c r="V675" i="24"/>
  <c r="W675" i="24"/>
  <c r="X675" i="24"/>
  <c r="V676" i="24"/>
  <c r="W676" i="24"/>
  <c r="X676" i="24"/>
  <c r="V677" i="24"/>
  <c r="W677" i="24"/>
  <c r="X677" i="24"/>
  <c r="V678" i="24"/>
  <c r="W678" i="24"/>
  <c r="X678" i="24"/>
  <c r="V679" i="24"/>
  <c r="W679" i="24"/>
  <c r="X679" i="24"/>
  <c r="V680" i="24"/>
  <c r="W680" i="24"/>
  <c r="X680" i="24"/>
  <c r="V681" i="24"/>
  <c r="W681" i="24"/>
  <c r="X681" i="24"/>
  <c r="V682" i="24"/>
  <c r="W682" i="24"/>
  <c r="X682" i="24"/>
  <c r="V683" i="24"/>
  <c r="W683" i="24"/>
  <c r="X683" i="24"/>
  <c r="V684" i="24"/>
  <c r="W684" i="24"/>
  <c r="X684" i="24"/>
  <c r="V685" i="24"/>
  <c r="W685" i="24"/>
  <c r="X685" i="24"/>
  <c r="V686" i="24"/>
  <c r="W686" i="24"/>
  <c r="X686" i="24"/>
  <c r="V687" i="24"/>
  <c r="W687" i="24"/>
  <c r="X687" i="24"/>
  <c r="V688" i="24"/>
  <c r="W688" i="24"/>
  <c r="X688" i="24"/>
  <c r="V689" i="24"/>
  <c r="W689" i="24"/>
  <c r="X689" i="24"/>
  <c r="V690" i="24"/>
  <c r="W690" i="24"/>
  <c r="X690" i="24"/>
  <c r="V691" i="24"/>
  <c r="W691" i="24"/>
  <c r="X691" i="24"/>
  <c r="V692" i="24"/>
  <c r="W692" i="24"/>
  <c r="X692" i="24"/>
  <c r="V693" i="24"/>
  <c r="W693" i="24"/>
  <c r="X693" i="24"/>
  <c r="V694" i="24"/>
  <c r="W694" i="24"/>
  <c r="X694" i="24"/>
  <c r="V695" i="24"/>
  <c r="W695" i="24"/>
  <c r="X695" i="24"/>
  <c r="V696" i="24"/>
  <c r="W696" i="24"/>
  <c r="X696" i="24"/>
  <c r="V697" i="24"/>
  <c r="W697" i="24"/>
  <c r="X697" i="24"/>
  <c r="V698" i="24"/>
  <c r="W698" i="24"/>
  <c r="X698" i="24"/>
  <c r="V699" i="24"/>
  <c r="W699" i="24"/>
  <c r="X699" i="24"/>
  <c r="V700" i="24"/>
  <c r="W700" i="24"/>
  <c r="X700" i="24"/>
  <c r="V701" i="24"/>
  <c r="W701" i="24"/>
  <c r="X701" i="24"/>
  <c r="V702" i="24"/>
  <c r="W702" i="24"/>
  <c r="X702" i="24"/>
  <c r="V703" i="24"/>
  <c r="W703" i="24"/>
  <c r="X703" i="24"/>
  <c r="V704" i="24"/>
  <c r="W704" i="24"/>
  <c r="X704" i="24"/>
  <c r="V705" i="24"/>
  <c r="W705" i="24"/>
  <c r="X705" i="24"/>
  <c r="V706" i="24"/>
  <c r="W706" i="24"/>
  <c r="X706" i="24"/>
  <c r="V707" i="24"/>
  <c r="W707" i="24"/>
  <c r="X707" i="24"/>
  <c r="V708" i="24"/>
  <c r="W708" i="24"/>
  <c r="X708" i="24"/>
  <c r="V709" i="24"/>
  <c r="W709" i="24"/>
  <c r="X709" i="24"/>
  <c r="V710" i="24"/>
  <c r="W710" i="24"/>
  <c r="X710" i="24"/>
  <c r="V711" i="24"/>
  <c r="W711" i="24"/>
  <c r="X711" i="24"/>
  <c r="V712" i="24"/>
  <c r="W712" i="24"/>
  <c r="X712" i="24"/>
  <c r="V713" i="24"/>
  <c r="W713" i="24"/>
  <c r="X713" i="24"/>
  <c r="V714" i="24"/>
  <c r="W714" i="24"/>
  <c r="X714" i="24"/>
  <c r="V715" i="24"/>
  <c r="W715" i="24"/>
  <c r="X715" i="24"/>
  <c r="V716" i="24"/>
  <c r="W716" i="24"/>
  <c r="X716" i="24"/>
  <c r="V717" i="24"/>
  <c r="W717" i="24"/>
  <c r="X717" i="24"/>
  <c r="V718" i="24"/>
  <c r="W718" i="24"/>
  <c r="X718" i="24"/>
  <c r="V719" i="24"/>
  <c r="W719" i="24"/>
  <c r="X719" i="24"/>
  <c r="V720" i="24"/>
  <c r="W720" i="24"/>
  <c r="X720" i="24"/>
  <c r="V721" i="24"/>
  <c r="W721" i="24"/>
  <c r="X721" i="24"/>
  <c r="V722" i="24"/>
  <c r="W722" i="24"/>
  <c r="X722" i="24"/>
  <c r="V723" i="24"/>
  <c r="W723" i="24"/>
  <c r="X723" i="24"/>
  <c r="V724" i="24"/>
  <c r="W724" i="24"/>
  <c r="X724" i="24"/>
  <c r="V725" i="24"/>
  <c r="W725" i="24"/>
  <c r="X725" i="24"/>
  <c r="V726" i="24"/>
  <c r="W726" i="24"/>
  <c r="X726" i="24"/>
  <c r="V727" i="24"/>
  <c r="W727" i="24"/>
  <c r="X727" i="24"/>
  <c r="V728" i="24"/>
  <c r="W728" i="24"/>
  <c r="X728" i="24"/>
  <c r="V729" i="24"/>
  <c r="W729" i="24"/>
  <c r="X729" i="24"/>
  <c r="V730" i="24"/>
  <c r="W730" i="24"/>
  <c r="X730" i="24"/>
  <c r="V731" i="24"/>
  <c r="W731" i="24"/>
  <c r="X731" i="24"/>
  <c r="V732" i="24"/>
  <c r="W732" i="24"/>
  <c r="X732" i="24"/>
  <c r="V733" i="24"/>
  <c r="W733" i="24"/>
  <c r="X733" i="24"/>
  <c r="V734" i="24"/>
  <c r="W734" i="24"/>
  <c r="X734" i="24"/>
  <c r="V735" i="24"/>
  <c r="W735" i="24"/>
  <c r="X735" i="24"/>
  <c r="V736" i="24"/>
  <c r="W736" i="24"/>
  <c r="X736" i="24"/>
  <c r="V737" i="24"/>
  <c r="W737" i="24"/>
  <c r="X737" i="24"/>
  <c r="V738" i="24"/>
  <c r="W738" i="24"/>
  <c r="X738" i="24"/>
  <c r="V739" i="24"/>
  <c r="W739" i="24"/>
  <c r="X739" i="24"/>
  <c r="V740" i="24"/>
  <c r="W740" i="24"/>
  <c r="X740" i="24"/>
  <c r="V741" i="24"/>
  <c r="W741" i="24"/>
  <c r="X741" i="24"/>
  <c r="V742" i="24"/>
  <c r="W742" i="24"/>
  <c r="X742" i="24"/>
  <c r="V743" i="24"/>
  <c r="W743" i="24"/>
  <c r="X743" i="24"/>
  <c r="V744" i="24"/>
  <c r="W744" i="24"/>
  <c r="X744" i="24"/>
  <c r="V745" i="24"/>
  <c r="W745" i="24"/>
  <c r="X745" i="24"/>
  <c r="V746" i="24"/>
  <c r="W746" i="24"/>
  <c r="X746" i="24"/>
  <c r="V747" i="24"/>
  <c r="W747" i="24"/>
  <c r="X747" i="24"/>
  <c r="V748" i="24"/>
  <c r="W748" i="24"/>
  <c r="X748" i="24"/>
  <c r="V749" i="24"/>
  <c r="W749" i="24"/>
  <c r="X749" i="24"/>
  <c r="V750" i="24"/>
  <c r="W750" i="24"/>
  <c r="X750" i="24"/>
  <c r="V751" i="24"/>
  <c r="W751" i="24"/>
  <c r="X751" i="24"/>
  <c r="V752" i="24"/>
  <c r="W752" i="24"/>
  <c r="X752" i="24"/>
  <c r="V753" i="24"/>
  <c r="W753" i="24"/>
  <c r="X753" i="24"/>
  <c r="V754" i="24"/>
  <c r="W754" i="24"/>
  <c r="X754" i="24"/>
  <c r="V755" i="24"/>
  <c r="W755" i="24"/>
  <c r="X755" i="24"/>
  <c r="V756" i="24"/>
  <c r="W756" i="24"/>
  <c r="X756" i="24"/>
  <c r="V757" i="24"/>
  <c r="W757" i="24"/>
  <c r="X757" i="24"/>
  <c r="V758" i="24"/>
  <c r="W758" i="24"/>
  <c r="X758" i="24"/>
  <c r="V759" i="24"/>
  <c r="W759" i="24"/>
  <c r="X759" i="24"/>
  <c r="V760" i="24"/>
  <c r="W760" i="24"/>
  <c r="X760" i="24"/>
  <c r="V761" i="24"/>
  <c r="W761" i="24"/>
  <c r="X761" i="24"/>
  <c r="V762" i="24"/>
  <c r="W762" i="24"/>
  <c r="X762" i="24"/>
  <c r="V763" i="24"/>
  <c r="W763" i="24"/>
  <c r="X763" i="24"/>
  <c r="V764" i="24"/>
  <c r="W764" i="24"/>
  <c r="X764" i="24"/>
  <c r="V765" i="24"/>
  <c r="W765" i="24"/>
  <c r="X765" i="24"/>
  <c r="V766" i="24"/>
  <c r="W766" i="24"/>
  <c r="X766" i="24"/>
  <c r="V767" i="24"/>
  <c r="W767" i="24"/>
  <c r="X767" i="24"/>
  <c r="V768" i="24"/>
  <c r="W768" i="24"/>
  <c r="X768" i="24"/>
  <c r="V769" i="24"/>
  <c r="W769" i="24"/>
  <c r="X769" i="24"/>
  <c r="V770" i="24"/>
  <c r="W770" i="24"/>
  <c r="X770" i="24"/>
  <c r="V771" i="24"/>
  <c r="W771" i="24"/>
  <c r="X771" i="24"/>
  <c r="V772" i="24"/>
  <c r="W772" i="24"/>
  <c r="X772" i="24"/>
  <c r="V773" i="24"/>
  <c r="W773" i="24"/>
  <c r="X773" i="24"/>
  <c r="V774" i="24"/>
  <c r="W774" i="24"/>
  <c r="X774" i="24"/>
  <c r="V775" i="24"/>
  <c r="W775" i="24"/>
  <c r="X775" i="24"/>
  <c r="V776" i="24"/>
  <c r="W776" i="24"/>
  <c r="X776" i="24"/>
  <c r="V777" i="24"/>
  <c r="W777" i="24"/>
  <c r="X777" i="24"/>
  <c r="V778" i="24"/>
  <c r="W778" i="24"/>
  <c r="X778" i="24"/>
  <c r="V779" i="24"/>
  <c r="W779" i="24"/>
  <c r="X779" i="24"/>
  <c r="V780" i="24"/>
  <c r="W780" i="24"/>
  <c r="X780" i="24"/>
  <c r="V781" i="24"/>
  <c r="W781" i="24"/>
  <c r="X781" i="24"/>
  <c r="V782" i="24"/>
  <c r="W782" i="24"/>
  <c r="X782" i="24"/>
  <c r="V783" i="24"/>
  <c r="W783" i="24"/>
  <c r="X783" i="24"/>
  <c r="V784" i="24"/>
  <c r="W784" i="24"/>
  <c r="X784" i="24"/>
  <c r="V785" i="24"/>
  <c r="W785" i="24"/>
  <c r="X785" i="24"/>
  <c r="V786" i="24"/>
  <c r="W786" i="24"/>
  <c r="X786" i="24"/>
  <c r="V787" i="24"/>
  <c r="W787" i="24"/>
  <c r="X787" i="24"/>
  <c r="V788" i="24"/>
  <c r="W788" i="24"/>
  <c r="X788" i="24"/>
  <c r="V789" i="24"/>
  <c r="W789" i="24"/>
  <c r="X789" i="24"/>
  <c r="V790" i="24"/>
  <c r="W790" i="24"/>
  <c r="X790" i="24"/>
  <c r="V791" i="24"/>
  <c r="W791" i="24"/>
  <c r="X791" i="24"/>
  <c r="V792" i="24"/>
  <c r="W792" i="24"/>
  <c r="X792" i="24"/>
  <c r="V793" i="24"/>
  <c r="W793" i="24"/>
  <c r="X793" i="24"/>
  <c r="V794" i="24"/>
  <c r="W794" i="24"/>
  <c r="X794" i="24"/>
  <c r="V795" i="24"/>
  <c r="W795" i="24"/>
  <c r="X795" i="24"/>
  <c r="V796" i="24"/>
  <c r="W796" i="24"/>
  <c r="X796" i="24"/>
  <c r="V797" i="24"/>
  <c r="W797" i="24"/>
  <c r="X797" i="24"/>
  <c r="V798" i="24"/>
  <c r="W798" i="24"/>
  <c r="X798" i="24"/>
  <c r="V799" i="24"/>
  <c r="W799" i="24"/>
  <c r="X799" i="24"/>
  <c r="V800" i="24"/>
  <c r="W800" i="24"/>
  <c r="X800" i="24"/>
  <c r="V801" i="24"/>
  <c r="W801" i="24"/>
  <c r="X801" i="24"/>
  <c r="V802" i="24"/>
  <c r="W802" i="24"/>
  <c r="X802" i="24"/>
  <c r="V803" i="24"/>
  <c r="W803" i="24"/>
  <c r="X803" i="24"/>
  <c r="V804" i="24"/>
  <c r="W804" i="24"/>
  <c r="X804" i="24"/>
  <c r="V805" i="24"/>
  <c r="W805" i="24"/>
  <c r="X805" i="24"/>
  <c r="V806" i="24"/>
  <c r="W806" i="24"/>
  <c r="X806" i="24"/>
  <c r="V807" i="24"/>
  <c r="W807" i="24"/>
  <c r="X807" i="24"/>
  <c r="V808" i="24"/>
  <c r="W808" i="24"/>
  <c r="X808" i="24"/>
  <c r="V809" i="24"/>
  <c r="W809" i="24"/>
  <c r="X809" i="24"/>
  <c r="V810" i="24"/>
  <c r="W810" i="24"/>
  <c r="X810" i="24"/>
  <c r="V811" i="24"/>
  <c r="W811" i="24"/>
  <c r="X811" i="24"/>
  <c r="V812" i="24"/>
  <c r="W812" i="24"/>
  <c r="X812" i="24"/>
  <c r="V813" i="24"/>
  <c r="W813" i="24"/>
  <c r="X813" i="24"/>
  <c r="V814" i="24"/>
  <c r="W814" i="24"/>
  <c r="X814" i="24"/>
  <c r="V815" i="24"/>
  <c r="W815" i="24"/>
  <c r="X815" i="24"/>
  <c r="V816" i="24"/>
  <c r="W816" i="24"/>
  <c r="X816" i="24"/>
  <c r="V817" i="24"/>
  <c r="W817" i="24"/>
  <c r="X817" i="24"/>
  <c r="V818" i="24"/>
  <c r="W818" i="24"/>
  <c r="X818" i="24"/>
  <c r="V819" i="24"/>
  <c r="W819" i="24"/>
  <c r="X819" i="24"/>
  <c r="V820" i="24"/>
  <c r="W820" i="24"/>
  <c r="X820" i="24"/>
  <c r="V821" i="24"/>
  <c r="W821" i="24"/>
  <c r="X821" i="24"/>
  <c r="V822" i="24"/>
  <c r="W822" i="24"/>
  <c r="X822" i="24"/>
  <c r="V823" i="24"/>
  <c r="W823" i="24"/>
  <c r="X823" i="24"/>
  <c r="V824" i="24"/>
  <c r="W824" i="24"/>
  <c r="X824" i="24"/>
  <c r="V825" i="24"/>
  <c r="W825" i="24"/>
  <c r="X825" i="24"/>
  <c r="V826" i="24"/>
  <c r="W826" i="24"/>
  <c r="X826" i="24"/>
  <c r="V827" i="24"/>
  <c r="W827" i="24"/>
  <c r="X827" i="24"/>
  <c r="V828" i="24"/>
  <c r="W828" i="24"/>
  <c r="X828" i="24"/>
  <c r="V829" i="24"/>
  <c r="W829" i="24"/>
  <c r="X829" i="24"/>
  <c r="V830" i="24"/>
  <c r="W830" i="24"/>
  <c r="X830" i="24"/>
  <c r="V831" i="24"/>
  <c r="W831" i="24"/>
  <c r="X831" i="24"/>
  <c r="V832" i="24"/>
  <c r="W832" i="24"/>
  <c r="X832" i="24"/>
  <c r="V833" i="24"/>
  <c r="W833" i="24"/>
  <c r="X833" i="24"/>
  <c r="V834" i="24"/>
  <c r="W834" i="24"/>
  <c r="X834" i="24"/>
  <c r="V835" i="24"/>
  <c r="W835" i="24"/>
  <c r="X835" i="24"/>
  <c r="V836" i="24"/>
  <c r="W836" i="24"/>
  <c r="X836" i="24"/>
  <c r="V837" i="24"/>
  <c r="W837" i="24"/>
  <c r="X837" i="24"/>
  <c r="V838" i="24"/>
  <c r="W838" i="24"/>
  <c r="X838" i="24"/>
  <c r="V839" i="24"/>
  <c r="W839" i="24"/>
  <c r="X839" i="24"/>
  <c r="V840" i="24"/>
  <c r="W840" i="24"/>
  <c r="X840" i="24"/>
  <c r="V841" i="24"/>
  <c r="W841" i="24"/>
  <c r="X841" i="24"/>
  <c r="V842" i="24"/>
  <c r="W842" i="24"/>
  <c r="X842" i="24"/>
  <c r="V843" i="24"/>
  <c r="W843" i="24"/>
  <c r="X843" i="24"/>
  <c r="V844" i="24"/>
  <c r="W844" i="24"/>
  <c r="X844" i="24"/>
  <c r="V845" i="24"/>
  <c r="W845" i="24"/>
  <c r="X845" i="24"/>
  <c r="V846" i="24"/>
  <c r="W846" i="24"/>
  <c r="X846" i="24"/>
  <c r="V847" i="24"/>
  <c r="W847" i="24"/>
  <c r="X847" i="24"/>
  <c r="V848" i="24"/>
  <c r="W848" i="24"/>
  <c r="X848" i="24"/>
  <c r="V849" i="24"/>
  <c r="W849" i="24"/>
  <c r="X849" i="24"/>
  <c r="V850" i="24"/>
  <c r="W850" i="24"/>
  <c r="X850" i="24"/>
  <c r="V851" i="24"/>
  <c r="W851" i="24"/>
  <c r="X851" i="24"/>
  <c r="V852" i="24"/>
  <c r="W852" i="24"/>
  <c r="X852" i="24"/>
  <c r="V853" i="24"/>
  <c r="W853" i="24"/>
  <c r="X853" i="24"/>
  <c r="V854" i="24"/>
  <c r="W854" i="24"/>
  <c r="X854" i="24"/>
  <c r="V855" i="24"/>
  <c r="W855" i="24"/>
  <c r="X855" i="24"/>
  <c r="V856" i="24"/>
  <c r="W856" i="24"/>
  <c r="X856" i="24"/>
  <c r="V857" i="24"/>
  <c r="W857" i="24"/>
  <c r="X857" i="24"/>
  <c r="V858" i="24"/>
  <c r="W858" i="24"/>
  <c r="X858" i="24"/>
  <c r="V859" i="24"/>
  <c r="W859" i="24"/>
  <c r="X859" i="24"/>
  <c r="V860" i="24"/>
  <c r="W860" i="24"/>
  <c r="X860" i="24"/>
  <c r="V861" i="24"/>
  <c r="W861" i="24"/>
  <c r="X861" i="24"/>
  <c r="V862" i="24"/>
  <c r="W862" i="24"/>
  <c r="X862" i="24"/>
  <c r="V863" i="24"/>
  <c r="W863" i="24"/>
  <c r="X863" i="24"/>
  <c r="V864" i="24"/>
  <c r="W864" i="24"/>
  <c r="X864" i="24"/>
  <c r="V865" i="24"/>
  <c r="W865" i="24"/>
  <c r="X865" i="24"/>
  <c r="V866" i="24"/>
  <c r="W866" i="24"/>
  <c r="X866" i="24"/>
  <c r="V867" i="24"/>
  <c r="W867" i="24"/>
  <c r="X867" i="24"/>
  <c r="V868" i="24"/>
  <c r="W868" i="24"/>
  <c r="X868" i="24"/>
  <c r="V869" i="24"/>
  <c r="W869" i="24"/>
  <c r="X869" i="24"/>
  <c r="V870" i="24"/>
  <c r="W870" i="24"/>
  <c r="X870" i="24"/>
  <c r="V871" i="24"/>
  <c r="W871" i="24"/>
  <c r="X871" i="24"/>
  <c r="V872" i="24"/>
  <c r="W872" i="24"/>
  <c r="X872" i="24"/>
  <c r="V873" i="24"/>
  <c r="W873" i="24"/>
  <c r="X873" i="24"/>
  <c r="V874" i="24"/>
  <c r="W874" i="24"/>
  <c r="X874" i="24"/>
  <c r="V875" i="24"/>
  <c r="W875" i="24"/>
  <c r="X875" i="24"/>
  <c r="V876" i="24"/>
  <c r="W876" i="24"/>
  <c r="X876" i="24"/>
  <c r="V877" i="24"/>
  <c r="W877" i="24"/>
  <c r="X877" i="24"/>
  <c r="V878" i="24"/>
  <c r="W878" i="24"/>
  <c r="X878" i="24"/>
  <c r="V879" i="24"/>
  <c r="W879" i="24"/>
  <c r="X879" i="24"/>
  <c r="V880" i="24"/>
  <c r="W880" i="24"/>
  <c r="X880" i="24"/>
  <c r="V881" i="24"/>
  <c r="W881" i="24"/>
  <c r="X881" i="24"/>
  <c r="V882" i="24"/>
  <c r="W882" i="24"/>
  <c r="X882" i="24"/>
  <c r="V883" i="24"/>
  <c r="W883" i="24"/>
  <c r="X883" i="24"/>
  <c r="V884" i="24"/>
  <c r="W884" i="24"/>
  <c r="X884" i="24"/>
  <c r="V885" i="24"/>
  <c r="W885" i="24"/>
  <c r="X885" i="24"/>
  <c r="V886" i="24"/>
  <c r="W886" i="24"/>
  <c r="X886" i="24"/>
  <c r="V887" i="24"/>
  <c r="W887" i="24"/>
  <c r="X887" i="24"/>
  <c r="V888" i="24"/>
  <c r="W888" i="24"/>
  <c r="X888" i="24"/>
  <c r="V889" i="24"/>
  <c r="W889" i="24"/>
  <c r="X889" i="24"/>
  <c r="V890" i="24"/>
  <c r="W890" i="24"/>
  <c r="X890" i="24"/>
  <c r="V891" i="24"/>
  <c r="W891" i="24"/>
  <c r="X891" i="24"/>
  <c r="V892" i="24"/>
  <c r="W892" i="24"/>
  <c r="X892" i="24"/>
  <c r="V893" i="24"/>
  <c r="W893" i="24"/>
  <c r="X893" i="24"/>
  <c r="V894" i="24"/>
  <c r="W894" i="24"/>
  <c r="X894" i="24"/>
  <c r="V895" i="24"/>
  <c r="W895" i="24"/>
  <c r="X895" i="24"/>
  <c r="V896" i="24"/>
  <c r="W896" i="24"/>
  <c r="X896" i="24"/>
  <c r="V897" i="24"/>
  <c r="W897" i="24"/>
  <c r="X897" i="24"/>
  <c r="V898" i="24"/>
  <c r="W898" i="24"/>
  <c r="X898" i="24"/>
  <c r="V899" i="24"/>
  <c r="W899" i="24"/>
  <c r="X899" i="24"/>
  <c r="V900" i="24"/>
  <c r="W900" i="24"/>
  <c r="X900" i="24"/>
  <c r="V901" i="24"/>
  <c r="W901" i="24"/>
  <c r="X901" i="24"/>
  <c r="V902" i="24"/>
  <c r="W902" i="24"/>
  <c r="X902" i="24"/>
  <c r="V903" i="24"/>
  <c r="W903" i="24"/>
  <c r="X903" i="24"/>
  <c r="V904" i="24"/>
  <c r="W904" i="24"/>
  <c r="X904" i="24"/>
  <c r="V905" i="24"/>
  <c r="W905" i="24"/>
  <c r="X905" i="24"/>
  <c r="V906" i="24"/>
  <c r="W906" i="24"/>
  <c r="X906" i="24"/>
  <c r="V907" i="24"/>
  <c r="W907" i="24"/>
  <c r="X907" i="24"/>
  <c r="V908" i="24"/>
  <c r="W908" i="24"/>
  <c r="X908" i="24"/>
  <c r="V909" i="24"/>
  <c r="W909" i="24"/>
  <c r="X909" i="24"/>
  <c r="V910" i="24"/>
  <c r="W910" i="24"/>
  <c r="X910" i="24"/>
  <c r="V911" i="24"/>
  <c r="W911" i="24"/>
  <c r="X911" i="24"/>
  <c r="V912" i="24"/>
  <c r="W912" i="24"/>
  <c r="X912" i="24"/>
  <c r="V913" i="24"/>
  <c r="W913" i="24"/>
  <c r="X913" i="24"/>
  <c r="V914" i="24"/>
  <c r="W914" i="24"/>
  <c r="X914" i="24"/>
  <c r="V915" i="24"/>
  <c r="W915" i="24"/>
  <c r="X915" i="24"/>
  <c r="V916" i="24"/>
  <c r="W916" i="24"/>
  <c r="X916" i="24"/>
  <c r="V917" i="24"/>
  <c r="W917" i="24"/>
  <c r="X917" i="24"/>
  <c r="V918" i="24"/>
  <c r="W918" i="24"/>
  <c r="X918" i="24"/>
  <c r="V919" i="24"/>
  <c r="W919" i="24"/>
  <c r="X919" i="24"/>
  <c r="V920" i="24"/>
  <c r="W920" i="24"/>
  <c r="X920" i="24"/>
  <c r="V921" i="24"/>
  <c r="W921" i="24"/>
  <c r="X921" i="24"/>
  <c r="V922" i="24"/>
  <c r="W922" i="24"/>
  <c r="X922" i="24"/>
  <c r="V923" i="24"/>
  <c r="W923" i="24"/>
  <c r="X923" i="24"/>
  <c r="V924" i="24"/>
  <c r="W924" i="24"/>
  <c r="X924" i="24"/>
  <c r="V925" i="24"/>
  <c r="W925" i="24"/>
  <c r="X925" i="24"/>
  <c r="V926" i="24"/>
  <c r="W926" i="24"/>
  <c r="X926" i="24"/>
  <c r="V927" i="24"/>
  <c r="W927" i="24"/>
  <c r="X927" i="24"/>
  <c r="V928" i="24"/>
  <c r="W928" i="24"/>
  <c r="X928" i="24"/>
  <c r="V929" i="24"/>
  <c r="W929" i="24"/>
  <c r="X929" i="24"/>
  <c r="V930" i="24"/>
  <c r="W930" i="24"/>
  <c r="X930" i="24"/>
  <c r="V931" i="24"/>
  <c r="W931" i="24"/>
  <c r="X931" i="24"/>
  <c r="V932" i="24"/>
  <c r="W932" i="24"/>
  <c r="X932" i="24"/>
  <c r="V933" i="24"/>
  <c r="W933" i="24"/>
  <c r="X933" i="24"/>
  <c r="V934" i="24"/>
  <c r="W934" i="24"/>
  <c r="X934" i="24"/>
  <c r="V935" i="24"/>
  <c r="W935" i="24"/>
  <c r="X935" i="24"/>
  <c r="V936" i="24"/>
  <c r="W936" i="24"/>
  <c r="X936" i="24"/>
  <c r="V937" i="24"/>
  <c r="W937" i="24"/>
  <c r="X937" i="24"/>
  <c r="V938" i="24"/>
  <c r="W938" i="24"/>
  <c r="X938" i="24"/>
  <c r="V939" i="24"/>
  <c r="W939" i="24"/>
  <c r="X939" i="24"/>
  <c r="V940" i="24"/>
  <c r="W940" i="24"/>
  <c r="X940" i="24"/>
  <c r="V941" i="24"/>
  <c r="W941" i="24"/>
  <c r="X941" i="24"/>
  <c r="V942" i="24"/>
  <c r="W942" i="24"/>
  <c r="X942" i="24"/>
  <c r="V943" i="24"/>
  <c r="W943" i="24"/>
  <c r="X943" i="24"/>
  <c r="V944" i="24"/>
  <c r="W944" i="24"/>
  <c r="X944" i="24"/>
  <c r="V945" i="24"/>
  <c r="W945" i="24"/>
  <c r="X945" i="24"/>
  <c r="V946" i="24"/>
  <c r="W946" i="24"/>
  <c r="X946" i="24"/>
  <c r="V947" i="24"/>
  <c r="W947" i="24"/>
  <c r="X947" i="24"/>
  <c r="V948" i="24"/>
  <c r="W948" i="24"/>
  <c r="X948" i="24"/>
  <c r="V949" i="24"/>
  <c r="W949" i="24"/>
  <c r="X949" i="24"/>
  <c r="V950" i="24"/>
  <c r="W950" i="24"/>
  <c r="X950" i="24"/>
  <c r="V951" i="24"/>
  <c r="W951" i="24"/>
  <c r="X951" i="24"/>
  <c r="V952" i="24"/>
  <c r="W952" i="24"/>
  <c r="X952" i="24"/>
  <c r="V953" i="24"/>
  <c r="W953" i="24"/>
  <c r="X953" i="24"/>
  <c r="V954" i="24"/>
  <c r="W954" i="24"/>
  <c r="X954" i="24"/>
  <c r="V955" i="24"/>
  <c r="W955" i="24"/>
  <c r="X955" i="24"/>
  <c r="V956" i="24"/>
  <c r="W956" i="24"/>
  <c r="X956" i="24"/>
  <c r="V957" i="24"/>
  <c r="W957" i="24"/>
  <c r="X957" i="24"/>
  <c r="V958" i="24"/>
  <c r="W958" i="24"/>
  <c r="X958" i="24"/>
  <c r="V959" i="24"/>
  <c r="W959" i="24"/>
  <c r="X959" i="24"/>
  <c r="V960" i="24"/>
  <c r="W960" i="24"/>
  <c r="X960" i="24"/>
  <c r="V961" i="24"/>
  <c r="W961" i="24"/>
  <c r="X961" i="24"/>
  <c r="V962" i="24"/>
  <c r="W962" i="24"/>
  <c r="X962" i="24"/>
  <c r="V963" i="24"/>
  <c r="W963" i="24"/>
  <c r="X963" i="24"/>
  <c r="V964" i="24"/>
  <c r="W964" i="24"/>
  <c r="X964" i="24"/>
  <c r="V965" i="24"/>
  <c r="W965" i="24"/>
  <c r="X965" i="24"/>
  <c r="V966" i="24"/>
  <c r="W966" i="24"/>
  <c r="X966" i="24"/>
  <c r="V967" i="24"/>
  <c r="W967" i="24"/>
  <c r="X967" i="24"/>
  <c r="V968" i="24"/>
  <c r="W968" i="24"/>
  <c r="X968" i="24"/>
  <c r="V969" i="24"/>
  <c r="W969" i="24"/>
  <c r="X969" i="24"/>
  <c r="V970" i="24"/>
  <c r="W970" i="24"/>
  <c r="X970" i="24"/>
  <c r="V971" i="24"/>
  <c r="W971" i="24"/>
  <c r="X971" i="24"/>
  <c r="V972" i="24"/>
  <c r="W972" i="24"/>
  <c r="X972" i="24"/>
  <c r="V973" i="24"/>
  <c r="W973" i="24"/>
  <c r="X973" i="24"/>
  <c r="V974" i="24"/>
  <c r="W974" i="24"/>
  <c r="X974" i="24"/>
  <c r="V975" i="24"/>
  <c r="W975" i="24"/>
  <c r="X975" i="24"/>
  <c r="V976" i="24"/>
  <c r="W976" i="24"/>
  <c r="X976" i="24"/>
  <c r="V977" i="24"/>
  <c r="W977" i="24"/>
  <c r="X977" i="24"/>
  <c r="V978" i="24"/>
  <c r="W978" i="24"/>
  <c r="X978" i="24"/>
  <c r="V979" i="24"/>
  <c r="W979" i="24"/>
  <c r="X979" i="24"/>
  <c r="V980" i="24"/>
  <c r="W980" i="24"/>
  <c r="X980" i="24"/>
  <c r="V981" i="24"/>
  <c r="W981" i="24"/>
  <c r="X981" i="24"/>
  <c r="V982" i="24"/>
  <c r="W982" i="24"/>
  <c r="X982" i="24"/>
  <c r="V983" i="24"/>
  <c r="W983" i="24"/>
  <c r="X983" i="24"/>
  <c r="V984" i="24"/>
  <c r="W984" i="24"/>
  <c r="X984" i="24"/>
  <c r="V985" i="24"/>
  <c r="W985" i="24"/>
  <c r="X985" i="24"/>
  <c r="V986" i="24"/>
  <c r="W986" i="24"/>
  <c r="X986" i="24"/>
  <c r="V987" i="24"/>
  <c r="W987" i="24"/>
  <c r="X987" i="24"/>
  <c r="V988" i="24"/>
  <c r="W988" i="24"/>
  <c r="X988" i="24"/>
  <c r="V989" i="24"/>
  <c r="W989" i="24"/>
  <c r="X989" i="24"/>
  <c r="V990" i="24"/>
  <c r="W990" i="24"/>
  <c r="X990" i="24"/>
  <c r="V991" i="24"/>
  <c r="W991" i="24"/>
  <c r="X991" i="24"/>
  <c r="V992" i="24"/>
  <c r="W992" i="24"/>
  <c r="X992" i="24"/>
  <c r="V993" i="24"/>
  <c r="W993" i="24"/>
  <c r="X993" i="24"/>
  <c r="V994" i="24"/>
  <c r="W994" i="24"/>
  <c r="X994" i="24"/>
  <c r="V995" i="24"/>
  <c r="W995" i="24"/>
  <c r="X995" i="24"/>
  <c r="V996" i="24"/>
  <c r="W996" i="24"/>
  <c r="X996" i="24"/>
  <c r="V997" i="24"/>
  <c r="W997" i="24"/>
  <c r="X997" i="24"/>
  <c r="V998" i="24"/>
  <c r="W998" i="24"/>
  <c r="X998" i="24"/>
  <c r="V999" i="24"/>
  <c r="W999" i="24"/>
  <c r="X999" i="24"/>
  <c r="V1000" i="24"/>
  <c r="W1000" i="24"/>
  <c r="X1000" i="24"/>
  <c r="V1001" i="24"/>
  <c r="W1001" i="24"/>
  <c r="X1001" i="24"/>
  <c r="V1002" i="24"/>
  <c r="W1002" i="24"/>
  <c r="X1002" i="24"/>
  <c r="V1003" i="24"/>
  <c r="W1003" i="24"/>
  <c r="X1003" i="24"/>
  <c r="V1004" i="24"/>
  <c r="W1004" i="24"/>
  <c r="X1004" i="24"/>
  <c r="V1005" i="24"/>
  <c r="W1005" i="24"/>
  <c r="X1005" i="24"/>
  <c r="V1006" i="24"/>
  <c r="W1006" i="24"/>
  <c r="X1006" i="24"/>
  <c r="V1007" i="24"/>
  <c r="W1007" i="24"/>
  <c r="X1007" i="24"/>
  <c r="V1008" i="24"/>
  <c r="W1008" i="24"/>
  <c r="X1008" i="24"/>
  <c r="V1009" i="24"/>
  <c r="W1009" i="24"/>
  <c r="X1009" i="24"/>
  <c r="V1010" i="24"/>
  <c r="W1010" i="24"/>
  <c r="X1010" i="24"/>
  <c r="V1011" i="24"/>
  <c r="W1011" i="24"/>
  <c r="X1011" i="24"/>
  <c r="V1012" i="24"/>
  <c r="W1012" i="24"/>
  <c r="X1012" i="24"/>
  <c r="V1013" i="24"/>
  <c r="W1013" i="24"/>
  <c r="X1013" i="24"/>
  <c r="V1014" i="24"/>
  <c r="W1014" i="24"/>
  <c r="X1014" i="24"/>
  <c r="V1015" i="24"/>
  <c r="W1015" i="24"/>
  <c r="X1015" i="24"/>
  <c r="V1016" i="24"/>
  <c r="W1016" i="24"/>
  <c r="X1016" i="24"/>
  <c r="V1017" i="24"/>
  <c r="W1017" i="24"/>
  <c r="X1017" i="24"/>
  <c r="V1018" i="24"/>
  <c r="W1018" i="24"/>
  <c r="X1018" i="24"/>
  <c r="V1019" i="24"/>
  <c r="W1019" i="24"/>
  <c r="X1019" i="24"/>
  <c r="V1020" i="24"/>
  <c r="W1020" i="24"/>
  <c r="X1020" i="24"/>
  <c r="V1021" i="24"/>
  <c r="W1021" i="24"/>
  <c r="X1021" i="24"/>
  <c r="V1022" i="24"/>
  <c r="W1022" i="24"/>
  <c r="X1022" i="24"/>
  <c r="V1023" i="24"/>
  <c r="W1023" i="24"/>
  <c r="X1023" i="24"/>
  <c r="V1024" i="24"/>
  <c r="W1024" i="24"/>
  <c r="X1024" i="24"/>
  <c r="V1025" i="24"/>
  <c r="W1025" i="24"/>
  <c r="X1025" i="24"/>
  <c r="V1026" i="24"/>
  <c r="W1026" i="24"/>
  <c r="X1026" i="24"/>
  <c r="V1027" i="24"/>
  <c r="W1027" i="24"/>
  <c r="X1027" i="24"/>
  <c r="V1028" i="24"/>
  <c r="W1028" i="24"/>
  <c r="X1028" i="24"/>
  <c r="V1029" i="24"/>
  <c r="W1029" i="24"/>
  <c r="X1029" i="24"/>
  <c r="V1030" i="24"/>
  <c r="W1030" i="24"/>
  <c r="X1030" i="24"/>
  <c r="V1031" i="24"/>
  <c r="W1031" i="24"/>
  <c r="X1031" i="24"/>
  <c r="V1032" i="24"/>
  <c r="W1032" i="24"/>
  <c r="X1032" i="24"/>
  <c r="V1033" i="24"/>
  <c r="W1033" i="24"/>
  <c r="X1033" i="24"/>
  <c r="V1034" i="24"/>
  <c r="W1034" i="24"/>
  <c r="X1034" i="24"/>
  <c r="V1035" i="24"/>
  <c r="W1035" i="24"/>
  <c r="X1035" i="24"/>
  <c r="V1036" i="24"/>
  <c r="W1036" i="24"/>
  <c r="X1036" i="24"/>
  <c r="V1037" i="24"/>
  <c r="W1037" i="24"/>
  <c r="X1037" i="24"/>
  <c r="V1038" i="24"/>
  <c r="W1038" i="24"/>
  <c r="X1038" i="24"/>
  <c r="V1039" i="24"/>
  <c r="W1039" i="24"/>
  <c r="X1039" i="24"/>
  <c r="V1040" i="24"/>
  <c r="W1040" i="24"/>
  <c r="X1040" i="24"/>
  <c r="V1041" i="24"/>
  <c r="W1041" i="24"/>
  <c r="X1041" i="24"/>
  <c r="V1042" i="24"/>
  <c r="W1042" i="24"/>
  <c r="X1042" i="24"/>
  <c r="V1043" i="24"/>
  <c r="W1043" i="24"/>
  <c r="X1043" i="24"/>
  <c r="V1044" i="24"/>
  <c r="W1044" i="24"/>
  <c r="X1044" i="24"/>
  <c r="V1045" i="24"/>
  <c r="W1045" i="24"/>
  <c r="X1045" i="24"/>
  <c r="V1046" i="24"/>
  <c r="W1046" i="24"/>
  <c r="X1046" i="24"/>
  <c r="V1047" i="24"/>
  <c r="W1047" i="24"/>
  <c r="X1047" i="24"/>
  <c r="V1048" i="24"/>
  <c r="W1048" i="24"/>
  <c r="X1048" i="24"/>
  <c r="V1049" i="24"/>
  <c r="W1049" i="24"/>
  <c r="X1049" i="24"/>
  <c r="V1050" i="24"/>
  <c r="W1050" i="24"/>
  <c r="X1050" i="24"/>
  <c r="V1051" i="24"/>
  <c r="W1051" i="24"/>
  <c r="X1051" i="24"/>
  <c r="V1052" i="24"/>
  <c r="W1052" i="24"/>
  <c r="X1052" i="24"/>
  <c r="V1053" i="24"/>
  <c r="W1053" i="24"/>
  <c r="X1053" i="24"/>
  <c r="V1054" i="24"/>
  <c r="W1054" i="24"/>
  <c r="X1054" i="24"/>
  <c r="V1055" i="24"/>
  <c r="W1055" i="24"/>
  <c r="X1055" i="24"/>
  <c r="V1056" i="24"/>
  <c r="W1056" i="24"/>
  <c r="X1056" i="24"/>
  <c r="V1057" i="24"/>
  <c r="W1057" i="24"/>
  <c r="X1057" i="24"/>
  <c r="V1058" i="24"/>
  <c r="W1058" i="24"/>
  <c r="X1058" i="24"/>
  <c r="V1059" i="24"/>
  <c r="W1059" i="24"/>
  <c r="X1059" i="24"/>
  <c r="V1060" i="24"/>
  <c r="W1060" i="24"/>
  <c r="X1060" i="24"/>
  <c r="V1061" i="24"/>
  <c r="W1061" i="24"/>
  <c r="X1061" i="24"/>
  <c r="V1062" i="24"/>
  <c r="W1062" i="24"/>
  <c r="X1062" i="24"/>
  <c r="V1063" i="24"/>
  <c r="W1063" i="24"/>
  <c r="X1063" i="24"/>
  <c r="V1064" i="24"/>
  <c r="W1064" i="24"/>
  <c r="X1064" i="24"/>
  <c r="V1065" i="24"/>
  <c r="W1065" i="24"/>
  <c r="X1065" i="24"/>
  <c r="V1066" i="24"/>
  <c r="W1066" i="24"/>
  <c r="X1066" i="24"/>
  <c r="V1067" i="24"/>
  <c r="W1067" i="24"/>
  <c r="X1067" i="24"/>
  <c r="V1068" i="24"/>
  <c r="W1068" i="24"/>
  <c r="X1068" i="24"/>
  <c r="V1069" i="24"/>
  <c r="W1069" i="24"/>
  <c r="X1069" i="24"/>
  <c r="V1070" i="24"/>
  <c r="W1070" i="24"/>
  <c r="X1070" i="24"/>
  <c r="V1071" i="24"/>
  <c r="W1071" i="24"/>
  <c r="X1071" i="24"/>
  <c r="V1072" i="24"/>
  <c r="W1072" i="24"/>
  <c r="X1072" i="24"/>
  <c r="V1073" i="24"/>
  <c r="W1073" i="24"/>
  <c r="X1073" i="24"/>
  <c r="V1074" i="24"/>
  <c r="W1074" i="24"/>
  <c r="X1074" i="24"/>
  <c r="V1075" i="24"/>
  <c r="W1075" i="24"/>
  <c r="X1075" i="24"/>
  <c r="V1076" i="24"/>
  <c r="W1076" i="24"/>
  <c r="X1076" i="24"/>
  <c r="V1077" i="24"/>
  <c r="W1077" i="24"/>
  <c r="X1077" i="24"/>
  <c r="V1078" i="24"/>
  <c r="W1078" i="24"/>
  <c r="X1078" i="24"/>
  <c r="V1079" i="24"/>
  <c r="W1079" i="24"/>
  <c r="X1079" i="24"/>
  <c r="V1080" i="24"/>
  <c r="W1080" i="24"/>
  <c r="X1080" i="24"/>
  <c r="V1081" i="24"/>
  <c r="W1081" i="24"/>
  <c r="X1081" i="24"/>
  <c r="V1082" i="24"/>
  <c r="W1082" i="24"/>
  <c r="X1082" i="24"/>
  <c r="V1083" i="24"/>
  <c r="W1083" i="24"/>
  <c r="X1083" i="24"/>
  <c r="V1084" i="24"/>
  <c r="W1084" i="24"/>
  <c r="X1084" i="24"/>
  <c r="V1085" i="24"/>
  <c r="W1085" i="24"/>
  <c r="X1085" i="24"/>
  <c r="V1086" i="24"/>
  <c r="W1086" i="24"/>
  <c r="X1086" i="24"/>
  <c r="V1087" i="24"/>
  <c r="W1087" i="24"/>
  <c r="X1087" i="24"/>
  <c r="V1088" i="24"/>
  <c r="W1088" i="24"/>
  <c r="X1088" i="24"/>
  <c r="V1089" i="24"/>
  <c r="W1089" i="24"/>
  <c r="X1089" i="24"/>
  <c r="V1090" i="24"/>
  <c r="W1090" i="24"/>
  <c r="X1090" i="24"/>
  <c r="V1091" i="24"/>
  <c r="W1091" i="24"/>
  <c r="X1091" i="24"/>
  <c r="V1092" i="24"/>
  <c r="W1092" i="24"/>
  <c r="X1092" i="24"/>
  <c r="V1093" i="24"/>
  <c r="W1093" i="24"/>
  <c r="X1093" i="24"/>
  <c r="V1094" i="24"/>
  <c r="W1094" i="24"/>
  <c r="X1094" i="24"/>
  <c r="V1095" i="24"/>
  <c r="W1095" i="24"/>
  <c r="X1095" i="24"/>
  <c r="V1096" i="24"/>
  <c r="W1096" i="24"/>
  <c r="X1096" i="24"/>
  <c r="V1097" i="24"/>
  <c r="W1097" i="24"/>
  <c r="X1097" i="24"/>
  <c r="V1098" i="24"/>
  <c r="W1098" i="24"/>
  <c r="X1098" i="24"/>
  <c r="V1099" i="24"/>
  <c r="W1099" i="24"/>
  <c r="X1099" i="24"/>
  <c r="V1100" i="24"/>
  <c r="W1100" i="24"/>
  <c r="X1100" i="24"/>
  <c r="V1101" i="24"/>
  <c r="W1101" i="24"/>
  <c r="X1101" i="24"/>
  <c r="V1102" i="24"/>
  <c r="W1102" i="24"/>
  <c r="X1102" i="24"/>
  <c r="V1103" i="24"/>
  <c r="W1103" i="24"/>
  <c r="X1103" i="24"/>
  <c r="V1104" i="24"/>
  <c r="W1104" i="24"/>
  <c r="X1104" i="24"/>
  <c r="V1105" i="24"/>
  <c r="W1105" i="24"/>
  <c r="X1105" i="24"/>
  <c r="V1106" i="24"/>
  <c r="W1106" i="24"/>
  <c r="X1106" i="24"/>
  <c r="V1107" i="24"/>
  <c r="W1107" i="24"/>
  <c r="X1107" i="24"/>
  <c r="V1108" i="24"/>
  <c r="W1108" i="24"/>
  <c r="X1108" i="24"/>
  <c r="V1109" i="24"/>
  <c r="W1109" i="24"/>
  <c r="X1109" i="24"/>
  <c r="V1110" i="24"/>
  <c r="W1110" i="24"/>
  <c r="X1110" i="24"/>
  <c r="V1111" i="24"/>
  <c r="W1111" i="24"/>
  <c r="X1111" i="24"/>
  <c r="V1112" i="24"/>
  <c r="W1112" i="24"/>
  <c r="X1112" i="24"/>
  <c r="V1113" i="24"/>
  <c r="W1113" i="24"/>
  <c r="X1113" i="24"/>
  <c r="V1114" i="24"/>
  <c r="W1114" i="24"/>
  <c r="X1114" i="24"/>
  <c r="V1115" i="24"/>
  <c r="W1115" i="24"/>
  <c r="X1115" i="24"/>
  <c r="V1116" i="24"/>
  <c r="W1116" i="24"/>
  <c r="X1116" i="24"/>
  <c r="V1117" i="24"/>
  <c r="W1117" i="24"/>
  <c r="X1117" i="24"/>
  <c r="V1118" i="24"/>
  <c r="W1118" i="24"/>
  <c r="X1118" i="24"/>
  <c r="V1119" i="24"/>
  <c r="W1119" i="24"/>
  <c r="X1119" i="24"/>
  <c r="V1120" i="24"/>
  <c r="W1120" i="24"/>
  <c r="X1120" i="24"/>
  <c r="V1121" i="24"/>
  <c r="W1121" i="24"/>
  <c r="X1121" i="24"/>
  <c r="V1122" i="24"/>
  <c r="W1122" i="24"/>
  <c r="X1122" i="24"/>
  <c r="V1123" i="24"/>
  <c r="W1123" i="24"/>
  <c r="X1123" i="24"/>
  <c r="V1124" i="24"/>
  <c r="W1124" i="24"/>
  <c r="X1124" i="24"/>
  <c r="V1125" i="24"/>
  <c r="W1125" i="24"/>
  <c r="X1125" i="24"/>
  <c r="V1126" i="24"/>
  <c r="W1126" i="24"/>
  <c r="X1126" i="24"/>
  <c r="V1127" i="24"/>
  <c r="W1127" i="24"/>
  <c r="X1127" i="24"/>
  <c r="V1128" i="24"/>
  <c r="W1128" i="24"/>
  <c r="X1128" i="24"/>
  <c r="V1129" i="24"/>
  <c r="W1129" i="24"/>
  <c r="X1129" i="24"/>
  <c r="V1130" i="24"/>
  <c r="W1130" i="24"/>
  <c r="X1130" i="24"/>
  <c r="V1131" i="24"/>
  <c r="W1131" i="24"/>
  <c r="X1131" i="24"/>
  <c r="V1132" i="24"/>
  <c r="W1132" i="24"/>
  <c r="X1132" i="24"/>
  <c r="V1133" i="24"/>
  <c r="W1133" i="24"/>
  <c r="X1133" i="24"/>
  <c r="V1134" i="24"/>
  <c r="W1134" i="24"/>
  <c r="X1134" i="24"/>
  <c r="V1135" i="24"/>
  <c r="W1135" i="24"/>
  <c r="X1135" i="24"/>
  <c r="V1136" i="24"/>
  <c r="W1136" i="24"/>
  <c r="X1136" i="24"/>
  <c r="V1137" i="24"/>
  <c r="W1137" i="24"/>
  <c r="X1137" i="24"/>
  <c r="V1138" i="24"/>
  <c r="W1138" i="24"/>
  <c r="X1138" i="24"/>
  <c r="V1139" i="24"/>
  <c r="W1139" i="24"/>
  <c r="X1139" i="24"/>
  <c r="V1140" i="24"/>
  <c r="W1140" i="24"/>
  <c r="X1140" i="24"/>
  <c r="V1141" i="24"/>
  <c r="W1141" i="24"/>
  <c r="X1141" i="24"/>
  <c r="V1142" i="24"/>
  <c r="W1142" i="24"/>
  <c r="X1142" i="24"/>
  <c r="V1143" i="24"/>
  <c r="W1143" i="24"/>
  <c r="X1143" i="24"/>
  <c r="V1144" i="24"/>
  <c r="W1144" i="24"/>
  <c r="X1144" i="24"/>
  <c r="V1145" i="24"/>
  <c r="W1145" i="24"/>
  <c r="X1145" i="24"/>
  <c r="V1146" i="24"/>
  <c r="W1146" i="24"/>
  <c r="X1146" i="24"/>
  <c r="V1147" i="24"/>
  <c r="W1147" i="24"/>
  <c r="X1147" i="24"/>
  <c r="V1148" i="24"/>
  <c r="W1148" i="24"/>
  <c r="X1148" i="24"/>
  <c r="V1149" i="24"/>
  <c r="W1149" i="24"/>
  <c r="X1149" i="24"/>
  <c r="V1150" i="24"/>
  <c r="W1150" i="24"/>
  <c r="X1150" i="24"/>
  <c r="V1151" i="24"/>
  <c r="W1151" i="24"/>
  <c r="X1151" i="24"/>
  <c r="V1152" i="24"/>
  <c r="W1152" i="24"/>
  <c r="X1152" i="24"/>
  <c r="V1153" i="24"/>
  <c r="W1153" i="24"/>
  <c r="X1153" i="24"/>
  <c r="V1154" i="24"/>
  <c r="W1154" i="24"/>
  <c r="X1154" i="24"/>
  <c r="V1155" i="24"/>
  <c r="W1155" i="24"/>
  <c r="X1155" i="24"/>
  <c r="V1156" i="24"/>
  <c r="W1156" i="24"/>
  <c r="X1156" i="24"/>
  <c r="V1157" i="24"/>
  <c r="W1157" i="24"/>
  <c r="X1157" i="24"/>
  <c r="V1158" i="24"/>
  <c r="W1158" i="24"/>
  <c r="X1158" i="24"/>
  <c r="V1159" i="24"/>
  <c r="W1159" i="24"/>
  <c r="X1159" i="24"/>
  <c r="V1160" i="24"/>
  <c r="W1160" i="24"/>
  <c r="X1160" i="24"/>
  <c r="V1161" i="24"/>
  <c r="W1161" i="24"/>
  <c r="X1161" i="24"/>
  <c r="V1162" i="24"/>
  <c r="W1162" i="24"/>
  <c r="X1162" i="24"/>
  <c r="V1163" i="24"/>
  <c r="W1163" i="24"/>
  <c r="X1163" i="24"/>
  <c r="V1164" i="24"/>
  <c r="W1164" i="24"/>
  <c r="X1164" i="24"/>
  <c r="V1165" i="24"/>
  <c r="W1165" i="24"/>
  <c r="X1165" i="24"/>
  <c r="V1166" i="24"/>
  <c r="W1166" i="24"/>
  <c r="X1166" i="24"/>
  <c r="V1167" i="24"/>
  <c r="W1167" i="24"/>
  <c r="X1167" i="24"/>
  <c r="V1168" i="24"/>
  <c r="W1168" i="24"/>
  <c r="X1168" i="24"/>
  <c r="V1169" i="24"/>
  <c r="W1169" i="24"/>
  <c r="X1169" i="24"/>
  <c r="V1170" i="24"/>
  <c r="W1170" i="24"/>
  <c r="X1170" i="24"/>
  <c r="V1171" i="24"/>
  <c r="W1171" i="24"/>
  <c r="X1171" i="24"/>
  <c r="V1172" i="24"/>
  <c r="W1172" i="24"/>
  <c r="X1172" i="24"/>
  <c r="V1173" i="24"/>
  <c r="W1173" i="24"/>
  <c r="X1173" i="24"/>
  <c r="V1174" i="24"/>
  <c r="W1174" i="24"/>
  <c r="X1174" i="24"/>
  <c r="V1175" i="24"/>
  <c r="W1175" i="24"/>
  <c r="X1175" i="24"/>
  <c r="V1176" i="24"/>
  <c r="W1176" i="24"/>
  <c r="X1176" i="24"/>
  <c r="V1177" i="24"/>
  <c r="W1177" i="24"/>
  <c r="X1177" i="24"/>
  <c r="V1178" i="24"/>
  <c r="W1178" i="24"/>
  <c r="X1178" i="24"/>
  <c r="V1179" i="24"/>
  <c r="W1179" i="24"/>
  <c r="X1179" i="24"/>
  <c r="V1180" i="24"/>
  <c r="W1180" i="24"/>
  <c r="X1180" i="24"/>
  <c r="V1181" i="24"/>
  <c r="W1181" i="24"/>
  <c r="X1181" i="24"/>
  <c r="V1182" i="24"/>
  <c r="W1182" i="24"/>
  <c r="X1182" i="24"/>
  <c r="V1183" i="24"/>
  <c r="W1183" i="24"/>
  <c r="X1183" i="24"/>
  <c r="V1184" i="24"/>
  <c r="W1184" i="24"/>
  <c r="X1184" i="24"/>
  <c r="V1185" i="24"/>
  <c r="W1185" i="24"/>
  <c r="X1185" i="24"/>
  <c r="V1186" i="24"/>
  <c r="W1186" i="24"/>
  <c r="X1186" i="24"/>
  <c r="V1187" i="24"/>
  <c r="W1187" i="24"/>
  <c r="X1187" i="24"/>
  <c r="V1188" i="24"/>
  <c r="W1188" i="24"/>
  <c r="X1188" i="24"/>
  <c r="V1189" i="24"/>
  <c r="W1189" i="24"/>
  <c r="X1189" i="24"/>
  <c r="V1190" i="24"/>
  <c r="W1190" i="24"/>
  <c r="X1190" i="24"/>
  <c r="V1191" i="24"/>
  <c r="W1191" i="24"/>
  <c r="X1191" i="24"/>
  <c r="V1192" i="24"/>
  <c r="W1192" i="24"/>
  <c r="X1192" i="24"/>
  <c r="V1193" i="24"/>
  <c r="W1193" i="24"/>
  <c r="X1193" i="24"/>
  <c r="V1194" i="24"/>
  <c r="W1194" i="24"/>
  <c r="X1194" i="24"/>
  <c r="V1195" i="24"/>
  <c r="W1195" i="24"/>
  <c r="X1195" i="24"/>
  <c r="V1196" i="24"/>
  <c r="W1196" i="24"/>
  <c r="X1196" i="24"/>
  <c r="V1197" i="24"/>
  <c r="W1197" i="24"/>
  <c r="X1197" i="24"/>
  <c r="V1198" i="24"/>
  <c r="W1198" i="24"/>
  <c r="X1198" i="24"/>
  <c r="V1199" i="24"/>
  <c r="W1199" i="24"/>
  <c r="X1199" i="24"/>
  <c r="V1200" i="24"/>
  <c r="W1200" i="24"/>
  <c r="X1200" i="24"/>
  <c r="V1201" i="24"/>
  <c r="W1201" i="24"/>
  <c r="X1201" i="24"/>
  <c r="V1202" i="24"/>
  <c r="W1202" i="24"/>
  <c r="X1202" i="24"/>
  <c r="V1203" i="24"/>
  <c r="W1203" i="24"/>
  <c r="X1203" i="24"/>
  <c r="V1204" i="24"/>
  <c r="W1204" i="24"/>
  <c r="X1204" i="24"/>
  <c r="V1205" i="24"/>
  <c r="W1205" i="24"/>
  <c r="X1205" i="24"/>
  <c r="V1206" i="24"/>
  <c r="W1206" i="24"/>
  <c r="X1206" i="24"/>
  <c r="V1207" i="24"/>
  <c r="W1207" i="24"/>
  <c r="X1207" i="24"/>
  <c r="V1208" i="24"/>
  <c r="W1208" i="24"/>
  <c r="X1208" i="24"/>
  <c r="V1209" i="24"/>
  <c r="W1209" i="24"/>
  <c r="X1209" i="24"/>
  <c r="V1210" i="24"/>
  <c r="W1210" i="24"/>
  <c r="X1210" i="24"/>
  <c r="V1211" i="24"/>
  <c r="W1211" i="24"/>
  <c r="X1211" i="24"/>
  <c r="V1212" i="24"/>
  <c r="W1212" i="24"/>
  <c r="X1212" i="24"/>
  <c r="V1213" i="24"/>
  <c r="W1213" i="24"/>
  <c r="X1213" i="24"/>
  <c r="V1214" i="24"/>
  <c r="W1214" i="24"/>
  <c r="X1214" i="24"/>
  <c r="V1215" i="24"/>
  <c r="W1215" i="24"/>
  <c r="X1215" i="24"/>
  <c r="V1216" i="24"/>
  <c r="W1216" i="24"/>
  <c r="X1216" i="24"/>
  <c r="V1217" i="24"/>
  <c r="W1217" i="24"/>
  <c r="X1217" i="24"/>
  <c r="V1218" i="24"/>
  <c r="W1218" i="24"/>
  <c r="X1218" i="24"/>
  <c r="V1219" i="24"/>
  <c r="W1219" i="24"/>
  <c r="X1219" i="24"/>
  <c r="V1220" i="24"/>
  <c r="W1220" i="24"/>
  <c r="X1220" i="24"/>
  <c r="V1221" i="24"/>
  <c r="W1221" i="24"/>
  <c r="X1221" i="24"/>
  <c r="V1222" i="24"/>
  <c r="W1222" i="24"/>
  <c r="X1222" i="24"/>
  <c r="V1223" i="24"/>
  <c r="W1223" i="24"/>
  <c r="X1223" i="24"/>
  <c r="V1224" i="24"/>
  <c r="W1224" i="24"/>
  <c r="X1224" i="24"/>
  <c r="V1225" i="24"/>
  <c r="W1225" i="24"/>
  <c r="X1225" i="24"/>
  <c r="V1226" i="24"/>
  <c r="W1226" i="24"/>
  <c r="X1226" i="24"/>
  <c r="V1227" i="24"/>
  <c r="W1227" i="24"/>
  <c r="X1227" i="24"/>
  <c r="V1228" i="24"/>
  <c r="W1228" i="24"/>
  <c r="X1228" i="24"/>
  <c r="V1229" i="24"/>
  <c r="W1229" i="24"/>
  <c r="X1229" i="24"/>
  <c r="V1230" i="24"/>
  <c r="W1230" i="24"/>
  <c r="X1230" i="24"/>
  <c r="V1231" i="24"/>
  <c r="W1231" i="24"/>
  <c r="X1231" i="24"/>
  <c r="V1232" i="24"/>
  <c r="W1232" i="24"/>
  <c r="X1232" i="24"/>
  <c r="V1233" i="24"/>
  <c r="W1233" i="24"/>
  <c r="X1233" i="24"/>
  <c r="V1234" i="24"/>
  <c r="W1234" i="24"/>
  <c r="X1234" i="24"/>
  <c r="V1235" i="24"/>
  <c r="W1235" i="24"/>
  <c r="X1235" i="24"/>
  <c r="V1236" i="24"/>
  <c r="W1236" i="24"/>
  <c r="X1236" i="24"/>
  <c r="V1237" i="24"/>
  <c r="W1237" i="24"/>
  <c r="X1237" i="24"/>
  <c r="V1238" i="24"/>
  <c r="W1238" i="24"/>
  <c r="X1238" i="24"/>
  <c r="V1239" i="24"/>
  <c r="W1239" i="24"/>
  <c r="X1239" i="24"/>
  <c r="V1240" i="24"/>
  <c r="W1240" i="24"/>
  <c r="X1240" i="24"/>
  <c r="V1241" i="24"/>
  <c r="W1241" i="24"/>
  <c r="X1241" i="24"/>
  <c r="V1242" i="24"/>
  <c r="W1242" i="24"/>
  <c r="X1242" i="24"/>
  <c r="V1243" i="24"/>
  <c r="W1243" i="24"/>
  <c r="X1243" i="24"/>
  <c r="V1244" i="24"/>
  <c r="W1244" i="24"/>
  <c r="X1244" i="24"/>
  <c r="V1245" i="24"/>
  <c r="W1245" i="24"/>
  <c r="X1245" i="24"/>
  <c r="V1246" i="24"/>
  <c r="W1246" i="24"/>
  <c r="X1246" i="24"/>
  <c r="V1247" i="24"/>
  <c r="W1247" i="24"/>
  <c r="X1247" i="24"/>
  <c r="V1248" i="24"/>
  <c r="W1248" i="24"/>
  <c r="X1248" i="24"/>
  <c r="V1249" i="24"/>
  <c r="W1249" i="24"/>
  <c r="X1249" i="24"/>
  <c r="V1250" i="24"/>
  <c r="W1250" i="24"/>
  <c r="X1250" i="24"/>
  <c r="V1251" i="24"/>
  <c r="W1251" i="24"/>
  <c r="X1251" i="24"/>
  <c r="V1252" i="24"/>
  <c r="W1252" i="24"/>
  <c r="X1252" i="24"/>
  <c r="V1253" i="24"/>
  <c r="W1253" i="24"/>
  <c r="X1253" i="24"/>
  <c r="V1254" i="24"/>
  <c r="W1254" i="24"/>
  <c r="X1254" i="24"/>
  <c r="V1255" i="24"/>
  <c r="W1255" i="24"/>
  <c r="X1255" i="24"/>
  <c r="V1256" i="24"/>
  <c r="W1256" i="24"/>
  <c r="X1256" i="24"/>
  <c r="V1257" i="24"/>
  <c r="W1257" i="24"/>
  <c r="X1257" i="24"/>
  <c r="V1258" i="24"/>
  <c r="W1258" i="24"/>
  <c r="X1258" i="24"/>
  <c r="V1259" i="24"/>
  <c r="W1259" i="24"/>
  <c r="X1259" i="24"/>
  <c r="V1260" i="24"/>
  <c r="W1260" i="24"/>
  <c r="X1260" i="24"/>
  <c r="V1261" i="24"/>
  <c r="W1261" i="24"/>
  <c r="X1261" i="24"/>
  <c r="V1262" i="24"/>
  <c r="W1262" i="24"/>
  <c r="X1262" i="24"/>
  <c r="V1263" i="24"/>
  <c r="W1263" i="24"/>
  <c r="X1263" i="24"/>
  <c r="V1264" i="24"/>
  <c r="W1264" i="24"/>
  <c r="X1264" i="24"/>
  <c r="V1265" i="24"/>
  <c r="W1265" i="24"/>
  <c r="X1265" i="24"/>
  <c r="V1266" i="24"/>
  <c r="W1266" i="24"/>
  <c r="X1266" i="24"/>
  <c r="V1267" i="24"/>
  <c r="W1267" i="24"/>
  <c r="X1267" i="24"/>
  <c r="V1268" i="24"/>
  <c r="W1268" i="24"/>
  <c r="X1268" i="24"/>
  <c r="V1269" i="24"/>
  <c r="W1269" i="24"/>
  <c r="X1269" i="24"/>
  <c r="V1270" i="24"/>
  <c r="W1270" i="24"/>
  <c r="X1270" i="24"/>
  <c r="V1271" i="24"/>
  <c r="W1271" i="24"/>
  <c r="X1271" i="24"/>
  <c r="V1272" i="24"/>
  <c r="W1272" i="24"/>
  <c r="X1272" i="24"/>
  <c r="V1273" i="24"/>
  <c r="W1273" i="24"/>
  <c r="X1273" i="24"/>
  <c r="V1274" i="24"/>
  <c r="W1274" i="24"/>
  <c r="X1274" i="24"/>
  <c r="V1275" i="24"/>
  <c r="W1275" i="24"/>
  <c r="X1275" i="24"/>
  <c r="V1276" i="24"/>
  <c r="W1276" i="24"/>
  <c r="X1276" i="24"/>
  <c r="V1277" i="24"/>
  <c r="W1277" i="24"/>
  <c r="X1277" i="24"/>
  <c r="V1278" i="24"/>
  <c r="W1278" i="24"/>
  <c r="X1278" i="24"/>
  <c r="V1279" i="24"/>
  <c r="W1279" i="24"/>
  <c r="X1279" i="24"/>
  <c r="V1280" i="24"/>
  <c r="W1280" i="24"/>
  <c r="X1280" i="24"/>
  <c r="V1281" i="24"/>
  <c r="W1281" i="24"/>
  <c r="X1281" i="24"/>
  <c r="V1282" i="24"/>
  <c r="W1282" i="24"/>
  <c r="X1282" i="24"/>
  <c r="V1283" i="24"/>
  <c r="W1283" i="24"/>
  <c r="X1283" i="24"/>
  <c r="V1284" i="24"/>
  <c r="W1284" i="24"/>
  <c r="X1284" i="24"/>
  <c r="V1285" i="24"/>
  <c r="W1285" i="24"/>
  <c r="X1285" i="24"/>
  <c r="V1286" i="24"/>
  <c r="W1286" i="24"/>
  <c r="X1286" i="24"/>
  <c r="V1287" i="24"/>
  <c r="W1287" i="24"/>
  <c r="X1287" i="24"/>
  <c r="V1288" i="24"/>
  <c r="W1288" i="24"/>
  <c r="X1288" i="24"/>
  <c r="V1289" i="24"/>
  <c r="W1289" i="24"/>
  <c r="X1289" i="24"/>
  <c r="V1290" i="24"/>
  <c r="W1290" i="24"/>
  <c r="X1290" i="24"/>
  <c r="V1291" i="24"/>
  <c r="W1291" i="24"/>
  <c r="X1291" i="24"/>
  <c r="V1292" i="24"/>
  <c r="W1292" i="24"/>
  <c r="X1292" i="24"/>
  <c r="V1293" i="24"/>
  <c r="W1293" i="24"/>
  <c r="X1293" i="24"/>
  <c r="V1294" i="24"/>
  <c r="W1294" i="24"/>
  <c r="X1294" i="24"/>
  <c r="V1295" i="24"/>
  <c r="W1295" i="24"/>
  <c r="X1295" i="24"/>
  <c r="V1296" i="24"/>
  <c r="W1296" i="24"/>
  <c r="X1296" i="24"/>
  <c r="V1297" i="24"/>
  <c r="W1297" i="24"/>
  <c r="X1297" i="24"/>
  <c r="V1298" i="24"/>
  <c r="W1298" i="24"/>
  <c r="X1298" i="24"/>
  <c r="V1299" i="24"/>
  <c r="W1299" i="24"/>
  <c r="X1299" i="24"/>
  <c r="V1300" i="24"/>
  <c r="W1300" i="24"/>
  <c r="X1300" i="24"/>
  <c r="V1301" i="24"/>
  <c r="W1301" i="24"/>
  <c r="X1301" i="24"/>
  <c r="V1302" i="24"/>
  <c r="W1302" i="24"/>
  <c r="X1302" i="24"/>
  <c r="V1303" i="24"/>
  <c r="W1303" i="24"/>
  <c r="X1303" i="24"/>
  <c r="V1304" i="24"/>
  <c r="W1304" i="24"/>
  <c r="X1304" i="24"/>
  <c r="V1305" i="24"/>
  <c r="W1305" i="24"/>
  <c r="X1305" i="24"/>
  <c r="V1306" i="24"/>
  <c r="W1306" i="24"/>
  <c r="X1306" i="24"/>
  <c r="V1307" i="24"/>
  <c r="W1307" i="24"/>
  <c r="X1307" i="24"/>
  <c r="V1308" i="24"/>
  <c r="W1308" i="24"/>
  <c r="X1308" i="24"/>
  <c r="V1309" i="24"/>
  <c r="W1309" i="24"/>
  <c r="X1309" i="24"/>
  <c r="V1310" i="24"/>
  <c r="W1310" i="24"/>
  <c r="X1310" i="24"/>
  <c r="V1311" i="24"/>
  <c r="W1311" i="24"/>
  <c r="X1311" i="24"/>
  <c r="V1312" i="24"/>
  <c r="W1312" i="24"/>
  <c r="X1312" i="24"/>
  <c r="V1313" i="24"/>
  <c r="W1313" i="24"/>
  <c r="X1313" i="24"/>
  <c r="V1314" i="24"/>
  <c r="W1314" i="24"/>
  <c r="X1314" i="24"/>
  <c r="V1315" i="24"/>
  <c r="W1315" i="24"/>
  <c r="X1315" i="24"/>
  <c r="V1316" i="24"/>
  <c r="W1316" i="24"/>
  <c r="X1316" i="24"/>
  <c r="V1317" i="24"/>
  <c r="W1317" i="24"/>
  <c r="X1317" i="24"/>
  <c r="V1318" i="24"/>
  <c r="W1318" i="24"/>
  <c r="X1318" i="24"/>
  <c r="V1319" i="24"/>
  <c r="W1319" i="24"/>
  <c r="X1319" i="24"/>
  <c r="V1320" i="24"/>
  <c r="W1320" i="24"/>
  <c r="X1320" i="24"/>
  <c r="V1321" i="24"/>
  <c r="W1321" i="24"/>
  <c r="X1321" i="24"/>
  <c r="V1322" i="24"/>
  <c r="W1322" i="24"/>
  <c r="X1322" i="24"/>
  <c r="V1323" i="24"/>
  <c r="W1323" i="24"/>
  <c r="X1323" i="24"/>
  <c r="V1324" i="24"/>
  <c r="W1324" i="24"/>
  <c r="X1324" i="24"/>
  <c r="V1325" i="24"/>
  <c r="W1325" i="24"/>
  <c r="X1325" i="24"/>
  <c r="V1326" i="24"/>
  <c r="W1326" i="24"/>
  <c r="X1326" i="24"/>
  <c r="V1327" i="24"/>
  <c r="W1327" i="24"/>
  <c r="X1327" i="24"/>
  <c r="V1328" i="24"/>
  <c r="W1328" i="24"/>
  <c r="X1328" i="24"/>
  <c r="V1329" i="24"/>
  <c r="W1329" i="24"/>
  <c r="X1329" i="24"/>
  <c r="V1330" i="24"/>
  <c r="W1330" i="24"/>
  <c r="X1330" i="24"/>
  <c r="V1331" i="24"/>
  <c r="W1331" i="24"/>
  <c r="X1331" i="24"/>
  <c r="V1332" i="24"/>
  <c r="W1332" i="24"/>
  <c r="V1333" i="24"/>
  <c r="W1333" i="24"/>
  <c r="X1333" i="24"/>
  <c r="V1334" i="24"/>
  <c r="W1334" i="24"/>
  <c r="X1334" i="24"/>
  <c r="V1335" i="24"/>
  <c r="W1335" i="24"/>
  <c r="X1335" i="24"/>
  <c r="V1336" i="24"/>
  <c r="W1336" i="24"/>
  <c r="X1336" i="24"/>
  <c r="V1337" i="24"/>
  <c r="W1337" i="24"/>
  <c r="X1337" i="24"/>
  <c r="V1338" i="24"/>
  <c r="W1338" i="24"/>
  <c r="X1338" i="24"/>
  <c r="V1339" i="24"/>
  <c r="W1339" i="24"/>
  <c r="X1339" i="24"/>
  <c r="V1340" i="24"/>
  <c r="W1340" i="24"/>
  <c r="X1340" i="24"/>
  <c r="V1341" i="24"/>
  <c r="W1341" i="24"/>
  <c r="X1341" i="24"/>
  <c r="V1342" i="24"/>
  <c r="W1342" i="24"/>
  <c r="X1342" i="24"/>
  <c r="V1343" i="24"/>
  <c r="W1343" i="24"/>
  <c r="X1343" i="24"/>
  <c r="V1344" i="24"/>
  <c r="W1344" i="24"/>
  <c r="X1344" i="24"/>
  <c r="V1345" i="24"/>
  <c r="W1345" i="24"/>
  <c r="X1345" i="24"/>
  <c r="V1346" i="24"/>
  <c r="W1346" i="24"/>
  <c r="X1346" i="24"/>
  <c r="V1347" i="24"/>
  <c r="W1347" i="24"/>
  <c r="X1347" i="24"/>
  <c r="V1348" i="24"/>
  <c r="W1348" i="24"/>
  <c r="X1348" i="24"/>
  <c r="V1349" i="24"/>
  <c r="W1349" i="24"/>
  <c r="X1349" i="24"/>
  <c r="V1350" i="24"/>
  <c r="W1350" i="24"/>
  <c r="X1350" i="24"/>
  <c r="V1351" i="24"/>
  <c r="W1351" i="24"/>
  <c r="X1351" i="24"/>
  <c r="V1352" i="24"/>
  <c r="W1352" i="24"/>
  <c r="X1352" i="24"/>
  <c r="V1353" i="24"/>
  <c r="W1353" i="24"/>
  <c r="X1353" i="24"/>
  <c r="V1354" i="24"/>
  <c r="W1354" i="24"/>
  <c r="X1354" i="24"/>
  <c r="V1355" i="24"/>
  <c r="W1355" i="24"/>
  <c r="X1355" i="24"/>
  <c r="V1356" i="24"/>
  <c r="W1356" i="24"/>
  <c r="X1356" i="24"/>
  <c r="V1357" i="24"/>
  <c r="W1357" i="24"/>
  <c r="X1357" i="24"/>
  <c r="V1358" i="24"/>
  <c r="W1358" i="24"/>
  <c r="X1358" i="24"/>
  <c r="V1359" i="24"/>
  <c r="W1359" i="24"/>
  <c r="X1359" i="24"/>
  <c r="V1360" i="24"/>
  <c r="W1360" i="24"/>
  <c r="X1360" i="24"/>
  <c r="V1361" i="24"/>
  <c r="W1361" i="24"/>
  <c r="X1361" i="24"/>
  <c r="V1362" i="24"/>
  <c r="W1362" i="24"/>
  <c r="X1362" i="24"/>
  <c r="V1363" i="24"/>
  <c r="W1363" i="24"/>
  <c r="X1363" i="24"/>
  <c r="V1364" i="24"/>
  <c r="W1364" i="24"/>
  <c r="X1364" i="24"/>
  <c r="V1365" i="24"/>
  <c r="W1365" i="24"/>
  <c r="X1365" i="24"/>
  <c r="V1366" i="24"/>
  <c r="W1366" i="24"/>
  <c r="X1366" i="24"/>
  <c r="V1367" i="24"/>
  <c r="W1367" i="24"/>
  <c r="X1367" i="24"/>
  <c r="V1368" i="24"/>
  <c r="W1368" i="24"/>
  <c r="X1368" i="24"/>
  <c r="V1369" i="24"/>
  <c r="W1369" i="24"/>
  <c r="X1369" i="24"/>
  <c r="V1370" i="24"/>
  <c r="W1370" i="24"/>
  <c r="X1370" i="24"/>
  <c r="V1371" i="24"/>
  <c r="W1371" i="24"/>
  <c r="V1372" i="24"/>
  <c r="W1372" i="24"/>
  <c r="X1372" i="24"/>
  <c r="V1373" i="24"/>
  <c r="W1373" i="24"/>
  <c r="X1373" i="24"/>
  <c r="V1374" i="24"/>
  <c r="X1374" i="24"/>
  <c r="V1375" i="24"/>
  <c r="W1375" i="24"/>
  <c r="X1375" i="24"/>
  <c r="V1376" i="24"/>
  <c r="W1376" i="24"/>
  <c r="X1376" i="24"/>
  <c r="V1377" i="24"/>
  <c r="W1377" i="24"/>
  <c r="X1377" i="24"/>
  <c r="V1378" i="24"/>
  <c r="W1378" i="24"/>
  <c r="X1378" i="24"/>
  <c r="V1379" i="24"/>
  <c r="W1379" i="24"/>
  <c r="X1379" i="24"/>
  <c r="V1380" i="24"/>
  <c r="W1380" i="24"/>
  <c r="X1380" i="24"/>
  <c r="V1381" i="24"/>
  <c r="W1381" i="24"/>
  <c r="X1381" i="24"/>
  <c r="V1382" i="24"/>
  <c r="W1382" i="24"/>
  <c r="X1382" i="24"/>
  <c r="V1383" i="24"/>
  <c r="W1383" i="24"/>
  <c r="X1383" i="24"/>
  <c r="V1384" i="24"/>
  <c r="W1384" i="24"/>
  <c r="X1384" i="24"/>
  <c r="V1385" i="24"/>
  <c r="W1385" i="24"/>
  <c r="X1385" i="24"/>
  <c r="V1386" i="24"/>
  <c r="W1386" i="24"/>
  <c r="X1386" i="24"/>
  <c r="V1387" i="24"/>
  <c r="W1387" i="24"/>
  <c r="X1387" i="24"/>
  <c r="V1388" i="24"/>
  <c r="W1388" i="24"/>
  <c r="X1388" i="24"/>
  <c r="V1389" i="24"/>
  <c r="W1389" i="24"/>
  <c r="X1389" i="24"/>
  <c r="V1390" i="24"/>
  <c r="W1390" i="24"/>
  <c r="X1390" i="24"/>
  <c r="V1391" i="24"/>
  <c r="W1391" i="24"/>
  <c r="X1391" i="24"/>
  <c r="V1392" i="24"/>
  <c r="W1392" i="24"/>
  <c r="X1392" i="24"/>
  <c r="V1393" i="24"/>
  <c r="W1393" i="24"/>
  <c r="X1393" i="24"/>
  <c r="V1394" i="24"/>
  <c r="W1394" i="24"/>
  <c r="X1394" i="24"/>
  <c r="V1395" i="24"/>
  <c r="W1395" i="24"/>
  <c r="X1395" i="24"/>
  <c r="V1396" i="24"/>
  <c r="W1396" i="24"/>
  <c r="X1396" i="24"/>
  <c r="V1397" i="24"/>
  <c r="W1397" i="24"/>
  <c r="X1397" i="24"/>
  <c r="V1398" i="24"/>
  <c r="W1398" i="24"/>
  <c r="X1398" i="24"/>
  <c r="V1399" i="24"/>
  <c r="W1399" i="24"/>
  <c r="X1399" i="24"/>
  <c r="V1400" i="24"/>
  <c r="W1400" i="24"/>
  <c r="X1400" i="24"/>
  <c r="V1401" i="24"/>
  <c r="W1401" i="24"/>
  <c r="X1401" i="24"/>
  <c r="V1402" i="24"/>
  <c r="W1402" i="24"/>
  <c r="X1402" i="24"/>
  <c r="V1403" i="24"/>
  <c r="W1403" i="24"/>
  <c r="X1403" i="24"/>
  <c r="V1404" i="24"/>
  <c r="W1404" i="24"/>
  <c r="X1404" i="24"/>
  <c r="V1405" i="24"/>
  <c r="W1405" i="24"/>
  <c r="X1405" i="24"/>
  <c r="V1406" i="24"/>
  <c r="W1406" i="24"/>
  <c r="X1406" i="24"/>
  <c r="V1407" i="24"/>
  <c r="W1407" i="24"/>
  <c r="X1407" i="24"/>
  <c r="V1408" i="24"/>
  <c r="W1408" i="24"/>
  <c r="X1408" i="24"/>
  <c r="V1409" i="24"/>
  <c r="W1409" i="24"/>
  <c r="X1409" i="24"/>
  <c r="V1410" i="24"/>
  <c r="W1410" i="24"/>
  <c r="X1410" i="24"/>
  <c r="V1411" i="24"/>
  <c r="W1411" i="24"/>
  <c r="X1411" i="24"/>
  <c r="V1412" i="24"/>
  <c r="W1412" i="24"/>
  <c r="X1412" i="24"/>
  <c r="V1413" i="24"/>
  <c r="W1413" i="24"/>
  <c r="X1413" i="24"/>
  <c r="V1414" i="24"/>
  <c r="W1414" i="24"/>
  <c r="X1414" i="24"/>
  <c r="V1415" i="24"/>
  <c r="W1415" i="24"/>
  <c r="X1415" i="24"/>
  <c r="V1416" i="24"/>
  <c r="W1416" i="24"/>
  <c r="X1416" i="24"/>
  <c r="V1417" i="24"/>
  <c r="W1417" i="24"/>
  <c r="X1417" i="24"/>
  <c r="V1418" i="24"/>
  <c r="W1418" i="24"/>
  <c r="X1418" i="24"/>
  <c r="V1419" i="24"/>
  <c r="W1419" i="24"/>
  <c r="X1419" i="24"/>
  <c r="V1420" i="24"/>
  <c r="W1420" i="24"/>
  <c r="X1420" i="24"/>
  <c r="V1421" i="24"/>
  <c r="W1421" i="24"/>
  <c r="X1421" i="24"/>
  <c r="V1422" i="24"/>
  <c r="W1422" i="24"/>
  <c r="X1422" i="24"/>
  <c r="V1423" i="24"/>
  <c r="W1423" i="24"/>
  <c r="X1423" i="24"/>
  <c r="V1424" i="24"/>
  <c r="W1424" i="24"/>
  <c r="X1424" i="24"/>
  <c r="V1425" i="24"/>
  <c r="W1425" i="24"/>
  <c r="X1425" i="24"/>
  <c r="V1426" i="24"/>
  <c r="W1426" i="24"/>
  <c r="X1426" i="24"/>
  <c r="V1427" i="24"/>
  <c r="W1427" i="24"/>
  <c r="X1427" i="24"/>
  <c r="V1428" i="24"/>
  <c r="W1428" i="24"/>
  <c r="X1428" i="24"/>
  <c r="V1429" i="24"/>
  <c r="W1429" i="24"/>
  <c r="X1429" i="24"/>
  <c r="V1430" i="24"/>
  <c r="W1430" i="24"/>
  <c r="X1430" i="24"/>
  <c r="V1431" i="24"/>
  <c r="W1431" i="24"/>
  <c r="X1431" i="24"/>
  <c r="V1432" i="24"/>
  <c r="W1432" i="24"/>
  <c r="X1432" i="24"/>
  <c r="V1433" i="24"/>
  <c r="W1433" i="24"/>
  <c r="X1433" i="24"/>
  <c r="V1434" i="24"/>
  <c r="W1434" i="24"/>
  <c r="X1434" i="24"/>
  <c r="V1435" i="24"/>
  <c r="W1435" i="24"/>
  <c r="X1435" i="24"/>
  <c r="V1436" i="24"/>
  <c r="W1436" i="24"/>
  <c r="X1436" i="24"/>
  <c r="V1437" i="24"/>
  <c r="W1437" i="24"/>
  <c r="X1437" i="24"/>
  <c r="V1438" i="24"/>
  <c r="W1438" i="24"/>
  <c r="X1438" i="24"/>
  <c r="V1439" i="24"/>
  <c r="W1439" i="24"/>
  <c r="X1439" i="24"/>
  <c r="V1440" i="24"/>
  <c r="W1440" i="24"/>
  <c r="X1440" i="24"/>
  <c r="V1441" i="24"/>
  <c r="W1441" i="24"/>
  <c r="X1441" i="24"/>
  <c r="V1442" i="24"/>
  <c r="W1442" i="24"/>
  <c r="X1442" i="24"/>
  <c r="V1443" i="24"/>
  <c r="W1443" i="24"/>
  <c r="X1443" i="24"/>
  <c r="V1444" i="24"/>
  <c r="W1444" i="24"/>
  <c r="X1444" i="24"/>
  <c r="V1445" i="24"/>
  <c r="W1445" i="24"/>
  <c r="X1445" i="24"/>
  <c r="V1446" i="24"/>
  <c r="W1446" i="24"/>
  <c r="X1446" i="24"/>
  <c r="V1447" i="24"/>
  <c r="W1447" i="24"/>
  <c r="X1447" i="24"/>
  <c r="V1448" i="24"/>
  <c r="W1448" i="24"/>
  <c r="X1448" i="24"/>
  <c r="V1449" i="24"/>
  <c r="W1449" i="24"/>
  <c r="X1449" i="24"/>
  <c r="V1450" i="24"/>
  <c r="W1450" i="24"/>
  <c r="X1450" i="24"/>
  <c r="V1451" i="24"/>
  <c r="W1451" i="24"/>
  <c r="X1451" i="24"/>
  <c r="V1452" i="24"/>
  <c r="W1452" i="24"/>
  <c r="X1452" i="24"/>
  <c r="V1453" i="24"/>
  <c r="W1453" i="24"/>
  <c r="X1453" i="24"/>
  <c r="V1454" i="24"/>
  <c r="W1454" i="24"/>
  <c r="X1454" i="24"/>
  <c r="V1455" i="24"/>
  <c r="W1455" i="24"/>
  <c r="X1455" i="24"/>
  <c r="V1456" i="24"/>
  <c r="W1456" i="24"/>
  <c r="X1456" i="24"/>
  <c r="V1457" i="24"/>
  <c r="W1457" i="24"/>
  <c r="X1457" i="24"/>
  <c r="V1458" i="24"/>
  <c r="W1458" i="24"/>
  <c r="X1458" i="24"/>
  <c r="V1459" i="24"/>
  <c r="W1459" i="24"/>
  <c r="X1459" i="24"/>
  <c r="V1460" i="24"/>
  <c r="W1460" i="24"/>
  <c r="X1460" i="24"/>
  <c r="V1461" i="24"/>
  <c r="W1461" i="24"/>
  <c r="X1461" i="24"/>
  <c r="V1462" i="24"/>
  <c r="W1462" i="24"/>
  <c r="X1462" i="24"/>
  <c r="V1463" i="24"/>
  <c r="W1463" i="24"/>
  <c r="X1463" i="24"/>
  <c r="V1464" i="24"/>
  <c r="W1464" i="24"/>
  <c r="X1464" i="24"/>
  <c r="V1465" i="24"/>
  <c r="W1465" i="24"/>
  <c r="X1465" i="24"/>
  <c r="V1466" i="24"/>
  <c r="W1466" i="24"/>
  <c r="X1466" i="24"/>
  <c r="V1467" i="24"/>
  <c r="W1467" i="24"/>
  <c r="X1467" i="24"/>
  <c r="V1468" i="24"/>
  <c r="W1468" i="24"/>
  <c r="X1468" i="24"/>
  <c r="V1469" i="24"/>
  <c r="W1469" i="24"/>
  <c r="X1469" i="24"/>
  <c r="V1470" i="24"/>
  <c r="W1470" i="24"/>
  <c r="X1470" i="24"/>
  <c r="V1471" i="24"/>
  <c r="W1471" i="24"/>
  <c r="X1471" i="24"/>
  <c r="V1472" i="24"/>
  <c r="W1472" i="24"/>
  <c r="X1472" i="24"/>
  <c r="V1473" i="24"/>
  <c r="W1473" i="24"/>
  <c r="X1473" i="24"/>
  <c r="V1474" i="24"/>
  <c r="W1474" i="24"/>
  <c r="X1474" i="24"/>
  <c r="V1475" i="24"/>
  <c r="W1475" i="24"/>
  <c r="X1475" i="24"/>
  <c r="V1476" i="24"/>
  <c r="W1476" i="24"/>
  <c r="X1476" i="24"/>
  <c r="V1477" i="24"/>
  <c r="W1477" i="24"/>
  <c r="X1477" i="24"/>
  <c r="V1478" i="24"/>
  <c r="W1478" i="24"/>
  <c r="X1478" i="24"/>
  <c r="V1479" i="24"/>
  <c r="W1479" i="24"/>
  <c r="X1479" i="24"/>
  <c r="V1480" i="24"/>
  <c r="W1480" i="24"/>
  <c r="X1480" i="24"/>
  <c r="V1481" i="24"/>
  <c r="W1481" i="24"/>
  <c r="X1481" i="24"/>
  <c r="V1482" i="24"/>
  <c r="W1482" i="24"/>
  <c r="X1482" i="24"/>
  <c r="V1483" i="24"/>
  <c r="W1483" i="24"/>
  <c r="X1483" i="24"/>
  <c r="V1484" i="24"/>
  <c r="W1484" i="24"/>
  <c r="X1484" i="24"/>
  <c r="V1485" i="24"/>
  <c r="W1485" i="24"/>
  <c r="X1485" i="24"/>
  <c r="V1486" i="24"/>
  <c r="W1486" i="24"/>
  <c r="X1486" i="24"/>
  <c r="V1487" i="24"/>
  <c r="W1487" i="24"/>
  <c r="X1487" i="24"/>
  <c r="V1488" i="24"/>
  <c r="W1488" i="24"/>
  <c r="X1488" i="24"/>
  <c r="V1489" i="24"/>
  <c r="W1489" i="24"/>
  <c r="X1489" i="24"/>
  <c r="V1490" i="24"/>
  <c r="W1490" i="24"/>
  <c r="X1490" i="24"/>
  <c r="V1491" i="24"/>
  <c r="W1491" i="24"/>
  <c r="X1491" i="24"/>
  <c r="V1492" i="24"/>
  <c r="W1492" i="24"/>
  <c r="X1492" i="24"/>
  <c r="V1493" i="24"/>
  <c r="W1493" i="24"/>
  <c r="X1493" i="24"/>
  <c r="V1494" i="24"/>
  <c r="W1494" i="24"/>
  <c r="X1494" i="24"/>
  <c r="V1495" i="24"/>
  <c r="W1495" i="24"/>
  <c r="X1495" i="24"/>
  <c r="V1496" i="24"/>
  <c r="W1496" i="24"/>
  <c r="X1496" i="24"/>
  <c r="V1497" i="24"/>
  <c r="W1497" i="24"/>
  <c r="X1497" i="24"/>
  <c r="V1498" i="24"/>
  <c r="W1498" i="24"/>
  <c r="X1498" i="24"/>
  <c r="V1499" i="24"/>
  <c r="W1499" i="24"/>
  <c r="X1499" i="24"/>
  <c r="V1500" i="24"/>
  <c r="W1500" i="24"/>
  <c r="X1500" i="24"/>
  <c r="V1501" i="24"/>
  <c r="W1501" i="24"/>
  <c r="X1501" i="24"/>
  <c r="V1502" i="24"/>
  <c r="W1502" i="24"/>
  <c r="X1502" i="24"/>
  <c r="V1503" i="24"/>
  <c r="W1503" i="24"/>
  <c r="X1503" i="24"/>
  <c r="V1504" i="24"/>
  <c r="W1504" i="24"/>
  <c r="X1504" i="24"/>
  <c r="V1505" i="24"/>
  <c r="W1505" i="24"/>
  <c r="X1505" i="24"/>
  <c r="V1506" i="24"/>
  <c r="W1506" i="24"/>
  <c r="X1506" i="24"/>
  <c r="V1507" i="24"/>
  <c r="W1507" i="24"/>
  <c r="X1507" i="24"/>
  <c r="V1508" i="24"/>
  <c r="W1508" i="24"/>
  <c r="X1508" i="24"/>
  <c r="V1509" i="24"/>
  <c r="W1509" i="24"/>
  <c r="X1509" i="24"/>
  <c r="V1510" i="24"/>
  <c r="W1510" i="24"/>
  <c r="X1510" i="24"/>
  <c r="V1511" i="24"/>
  <c r="W1511" i="24"/>
  <c r="X1511" i="24"/>
  <c r="V1512" i="24"/>
  <c r="W1512" i="24"/>
  <c r="X1512" i="24"/>
  <c r="V1513" i="24"/>
  <c r="W1513" i="24"/>
  <c r="X1513" i="24"/>
  <c r="V1514" i="24"/>
  <c r="W1514" i="24"/>
  <c r="X1514" i="24"/>
  <c r="V1515" i="24"/>
  <c r="W1515" i="24"/>
  <c r="X1515" i="24"/>
  <c r="V1516" i="24"/>
  <c r="W1516" i="24"/>
  <c r="X1516" i="24"/>
  <c r="V1517" i="24"/>
  <c r="W1517" i="24"/>
  <c r="X1517" i="24"/>
  <c r="V1518" i="24"/>
  <c r="W1518" i="24"/>
  <c r="X1518" i="24"/>
  <c r="V1519" i="24"/>
  <c r="W1519" i="24"/>
  <c r="X1519" i="24"/>
  <c r="V1520" i="24"/>
  <c r="W1520" i="24"/>
  <c r="X1520" i="24"/>
  <c r="V1521" i="24"/>
  <c r="W1521" i="24"/>
  <c r="X1521" i="24"/>
  <c r="V1522" i="24"/>
  <c r="W1522" i="24"/>
  <c r="X1522" i="24"/>
  <c r="V1523" i="24"/>
  <c r="W1523" i="24"/>
  <c r="X1523" i="24"/>
  <c r="V1524" i="24"/>
  <c r="W1524" i="24"/>
  <c r="X1524" i="24"/>
  <c r="V1525" i="24"/>
  <c r="W1525" i="24"/>
  <c r="X1525" i="24"/>
  <c r="V1526" i="24"/>
  <c r="W1526" i="24"/>
  <c r="X1526" i="24"/>
  <c r="V1527" i="24"/>
  <c r="W1527" i="24"/>
  <c r="X1527" i="24"/>
  <c r="V1528" i="24"/>
  <c r="W1528" i="24"/>
  <c r="X1528" i="24"/>
  <c r="V1529" i="24"/>
  <c r="W1529" i="24"/>
  <c r="X1529" i="24"/>
  <c r="V1530" i="24"/>
  <c r="W1530" i="24"/>
  <c r="X1530" i="24"/>
  <c r="V1531" i="24"/>
  <c r="W1531" i="24"/>
  <c r="X1531" i="24"/>
  <c r="V1532" i="24"/>
  <c r="W1532" i="24"/>
  <c r="X1532" i="24"/>
  <c r="V1533" i="24"/>
  <c r="W1533" i="24"/>
  <c r="X1533" i="24"/>
  <c r="V1534" i="24"/>
  <c r="W1534" i="24"/>
  <c r="X1534" i="24"/>
  <c r="V1535" i="24"/>
  <c r="W1535" i="24"/>
  <c r="X1535" i="24"/>
  <c r="V1536" i="24"/>
  <c r="W1536" i="24"/>
  <c r="X1536" i="24"/>
  <c r="V1537" i="24"/>
  <c r="W1537" i="24"/>
  <c r="X1537" i="24"/>
  <c r="V1538" i="24"/>
  <c r="W1538" i="24"/>
  <c r="X1538" i="24"/>
  <c r="V1539" i="24"/>
  <c r="W1539" i="24"/>
  <c r="X1539" i="24"/>
  <c r="V1540" i="24"/>
  <c r="W1540" i="24"/>
  <c r="X1540" i="24"/>
  <c r="V1541" i="24"/>
  <c r="W1541" i="24"/>
  <c r="X1541" i="24"/>
  <c r="V1542" i="24"/>
  <c r="W1542" i="24"/>
  <c r="X1542" i="24"/>
  <c r="V1543" i="24"/>
  <c r="W1543" i="24"/>
  <c r="X1543" i="24"/>
  <c r="V1544" i="24"/>
  <c r="W1544" i="24"/>
  <c r="X1544" i="24"/>
  <c r="V1545" i="24"/>
  <c r="W1545" i="24"/>
  <c r="X1545" i="24"/>
  <c r="V1546" i="24"/>
  <c r="W1546" i="24"/>
  <c r="X1546" i="24"/>
  <c r="V1547" i="24"/>
  <c r="W1547" i="24"/>
  <c r="X1547" i="24"/>
  <c r="V1548" i="24"/>
  <c r="W1548" i="24"/>
  <c r="X1548" i="24"/>
  <c r="V1549" i="24"/>
  <c r="W1549" i="24"/>
  <c r="X1549" i="24"/>
  <c r="V1550" i="24"/>
  <c r="W1550" i="24"/>
  <c r="X1550" i="24"/>
  <c r="V1551" i="24"/>
  <c r="W1551" i="24"/>
  <c r="X1551" i="24"/>
  <c r="V1552" i="24"/>
  <c r="W1552" i="24"/>
  <c r="X1552" i="24"/>
  <c r="V1553" i="24"/>
  <c r="W1553" i="24"/>
  <c r="X1553" i="24"/>
  <c r="V1554" i="24"/>
  <c r="W1554" i="24"/>
  <c r="X1554" i="24"/>
  <c r="V1555" i="24"/>
  <c r="W1555" i="24"/>
  <c r="X1555" i="24"/>
  <c r="V1556" i="24"/>
  <c r="W1556" i="24"/>
  <c r="X1556" i="24"/>
  <c r="V1557" i="24"/>
  <c r="W1557" i="24"/>
  <c r="X1557" i="24"/>
  <c r="V1558" i="24"/>
  <c r="W1558" i="24"/>
  <c r="X1558" i="24"/>
  <c r="V1559" i="24"/>
  <c r="W1559" i="24"/>
  <c r="X1559" i="24"/>
  <c r="V1560" i="24"/>
  <c r="W1560" i="24"/>
  <c r="X1560" i="24"/>
  <c r="V1561" i="24"/>
  <c r="W1561" i="24"/>
  <c r="X1561" i="24"/>
  <c r="V1562" i="24"/>
  <c r="W1562" i="24"/>
  <c r="X1562" i="24"/>
  <c r="V1563" i="24"/>
  <c r="W1563" i="24"/>
  <c r="X1563" i="24"/>
  <c r="V1564" i="24"/>
  <c r="W1564" i="24"/>
  <c r="X1564" i="24"/>
  <c r="V1565" i="24"/>
  <c r="W1565" i="24"/>
  <c r="X1565" i="24"/>
  <c r="V1566" i="24"/>
  <c r="W1566" i="24"/>
  <c r="X1566" i="24"/>
  <c r="V1567" i="24"/>
  <c r="W1567" i="24"/>
  <c r="X1567" i="24"/>
  <c r="V1568" i="24"/>
  <c r="W1568" i="24"/>
  <c r="X1568" i="24"/>
  <c r="V1569" i="24"/>
  <c r="W1569" i="24"/>
  <c r="X1569" i="24"/>
  <c r="V1570" i="24"/>
  <c r="W1570" i="24"/>
  <c r="X1570" i="24"/>
  <c r="V1571" i="24"/>
  <c r="W1571" i="24"/>
  <c r="X1571" i="24"/>
  <c r="V1572" i="24"/>
  <c r="W1572" i="24"/>
  <c r="X1572" i="24"/>
  <c r="V1573" i="24"/>
  <c r="W1573" i="24"/>
  <c r="X1573" i="24"/>
  <c r="V1574" i="24"/>
  <c r="W1574" i="24"/>
  <c r="X1574" i="24"/>
  <c r="V1575" i="24"/>
  <c r="W1575" i="24"/>
  <c r="X1575" i="24"/>
  <c r="V1576" i="24"/>
  <c r="W1576" i="24"/>
  <c r="X1576" i="24"/>
  <c r="V1577" i="24"/>
  <c r="W1577" i="24"/>
  <c r="X1577" i="24"/>
  <c r="V1578" i="24"/>
  <c r="W1578" i="24"/>
  <c r="X1578" i="24"/>
  <c r="V1579" i="24"/>
  <c r="W1579" i="24"/>
  <c r="X1579" i="24"/>
  <c r="V1580" i="24"/>
  <c r="W1580" i="24"/>
  <c r="X1580" i="24"/>
  <c r="V1581" i="24"/>
  <c r="W1581" i="24"/>
  <c r="X1581" i="24"/>
  <c r="V1582" i="24"/>
  <c r="W1582" i="24"/>
  <c r="X1582" i="24"/>
  <c r="V1583" i="24"/>
  <c r="W1583" i="24"/>
  <c r="X1583" i="24"/>
  <c r="V1584" i="24"/>
  <c r="W1584" i="24"/>
  <c r="X1584" i="24"/>
  <c r="V1585" i="24"/>
  <c r="W1585" i="24"/>
  <c r="X1585" i="24"/>
  <c r="V1586" i="24"/>
  <c r="W1586" i="24"/>
  <c r="X1586" i="24"/>
  <c r="V1587" i="24"/>
  <c r="W1587" i="24"/>
  <c r="X1587" i="24"/>
  <c r="V1588" i="24"/>
  <c r="W1588" i="24"/>
  <c r="X1588" i="24"/>
  <c r="V1589" i="24"/>
  <c r="W1589" i="24"/>
  <c r="X1589" i="24"/>
  <c r="V1590" i="24"/>
  <c r="W1590" i="24"/>
  <c r="X1590" i="24"/>
  <c r="V1591" i="24"/>
  <c r="W1591" i="24"/>
  <c r="X1591" i="24"/>
  <c r="V1592" i="24"/>
  <c r="W1592" i="24"/>
  <c r="X1592" i="24"/>
  <c r="V1593" i="24"/>
  <c r="W1593" i="24"/>
  <c r="X1593" i="24"/>
  <c r="V1594" i="24"/>
  <c r="W1594" i="24"/>
  <c r="X1594" i="24"/>
  <c r="V1595" i="24"/>
  <c r="W1595" i="24"/>
  <c r="X1595" i="24"/>
  <c r="V1596" i="24"/>
  <c r="W1596" i="24"/>
  <c r="X1596" i="24"/>
  <c r="V1597" i="24"/>
  <c r="W1597" i="24"/>
  <c r="X1597" i="24"/>
  <c r="V1598" i="24"/>
  <c r="W1598" i="24"/>
  <c r="X1598" i="24"/>
  <c r="V1599" i="24"/>
  <c r="W1599" i="24"/>
  <c r="X1599" i="24"/>
  <c r="V1600" i="24"/>
  <c r="W1600" i="24"/>
  <c r="X1600" i="24"/>
  <c r="V1601" i="24"/>
  <c r="W1601" i="24"/>
  <c r="X1601" i="24"/>
  <c r="V1602" i="24"/>
  <c r="W1602" i="24"/>
  <c r="X1602" i="24"/>
  <c r="V1603" i="24"/>
  <c r="W1603" i="24"/>
  <c r="X1603" i="24"/>
  <c r="V1604" i="24"/>
  <c r="W1604" i="24"/>
  <c r="X1604" i="24"/>
  <c r="V1605" i="24"/>
  <c r="W1605" i="24"/>
  <c r="X1605" i="24"/>
  <c r="V1606" i="24"/>
  <c r="W1606" i="24"/>
  <c r="X1606" i="24"/>
  <c r="V1607" i="24"/>
  <c r="W1607" i="24"/>
  <c r="X1607" i="24"/>
  <c r="V1608" i="24"/>
  <c r="W1608" i="24"/>
  <c r="X1608" i="24"/>
  <c r="V1609" i="24"/>
  <c r="W1609" i="24"/>
  <c r="X1609" i="24"/>
  <c r="V1610" i="24"/>
  <c r="W1610" i="24"/>
  <c r="X1610" i="24"/>
  <c r="V1611" i="24"/>
  <c r="W1611" i="24"/>
  <c r="X1611" i="24"/>
  <c r="V1612" i="24"/>
  <c r="W1612" i="24"/>
  <c r="X1612" i="24"/>
  <c r="V1613" i="24"/>
  <c r="W1613" i="24"/>
  <c r="X1613" i="24"/>
  <c r="V1614" i="24"/>
  <c r="W1614" i="24"/>
  <c r="X1614" i="24"/>
  <c r="V1615" i="24"/>
  <c r="W1615" i="24"/>
  <c r="X1615" i="24"/>
  <c r="V1616" i="24"/>
  <c r="W1616" i="24"/>
  <c r="X1616" i="24"/>
  <c r="V1617" i="24"/>
  <c r="W1617" i="24"/>
  <c r="X1617" i="24"/>
  <c r="V1618" i="24"/>
  <c r="W1618" i="24"/>
  <c r="X1618" i="24"/>
  <c r="V1619" i="24"/>
  <c r="W1619" i="24"/>
  <c r="X1619" i="24"/>
  <c r="V1620" i="24"/>
  <c r="W1620" i="24"/>
  <c r="X1620" i="24"/>
  <c r="V1621" i="24"/>
  <c r="W1621" i="24"/>
  <c r="X1621" i="24"/>
  <c r="V1622" i="24"/>
  <c r="W1622" i="24"/>
  <c r="X1622" i="24"/>
  <c r="V1623" i="24"/>
  <c r="W1623" i="24"/>
  <c r="X1623" i="24"/>
  <c r="V1624" i="24"/>
  <c r="W1624" i="24"/>
  <c r="X1624" i="24"/>
  <c r="V1625" i="24"/>
  <c r="W1625" i="24"/>
  <c r="X1625" i="24"/>
  <c r="V1626" i="24"/>
  <c r="W1626" i="24"/>
  <c r="X1626" i="24"/>
  <c r="V1627" i="24"/>
  <c r="W1627" i="24"/>
  <c r="X1627" i="24"/>
  <c r="V1628" i="24"/>
  <c r="W1628" i="24"/>
  <c r="X1628" i="24"/>
  <c r="V1629" i="24"/>
  <c r="W1629" i="24"/>
  <c r="X1629" i="24"/>
  <c r="V1630" i="24"/>
  <c r="W1630" i="24"/>
  <c r="X1630" i="24"/>
  <c r="V1631" i="24"/>
  <c r="W1631" i="24"/>
  <c r="X1631" i="24"/>
  <c r="V1632" i="24"/>
  <c r="W1632" i="24"/>
  <c r="X1632" i="24"/>
  <c r="V1633" i="24"/>
  <c r="W1633" i="24"/>
  <c r="X1633" i="24"/>
  <c r="V1634" i="24"/>
  <c r="W1634" i="24"/>
  <c r="X1634" i="24"/>
  <c r="V1635" i="24"/>
  <c r="W1635" i="24"/>
  <c r="X1635" i="24"/>
  <c r="V1636" i="24"/>
  <c r="W1636" i="24"/>
  <c r="X1636" i="24"/>
  <c r="V1637" i="24"/>
  <c r="W1637" i="24"/>
  <c r="X1637" i="24"/>
  <c r="V1638" i="24"/>
  <c r="W1638" i="24"/>
  <c r="X1638" i="24"/>
  <c r="V1639" i="24"/>
  <c r="W1639" i="24"/>
  <c r="X1639" i="24"/>
  <c r="V1640" i="24"/>
  <c r="W1640" i="24"/>
  <c r="X1640" i="24"/>
  <c r="V1641" i="24"/>
  <c r="W1641" i="24"/>
  <c r="X1641" i="24"/>
  <c r="V1642" i="24"/>
  <c r="W1642" i="24"/>
  <c r="X1642" i="24"/>
  <c r="V1643" i="24"/>
  <c r="W1643" i="24"/>
  <c r="X1643" i="24"/>
  <c r="V1644" i="24"/>
  <c r="W1644" i="24"/>
  <c r="X1644" i="24"/>
  <c r="V1645" i="24"/>
  <c r="W1645" i="24"/>
  <c r="X1645" i="24"/>
  <c r="V1646" i="24"/>
  <c r="W1646" i="24"/>
  <c r="X1646" i="24"/>
  <c r="V1647" i="24"/>
  <c r="W1647" i="24"/>
  <c r="X1647" i="24"/>
  <c r="V1648" i="24"/>
  <c r="W1648" i="24"/>
  <c r="X1648" i="24"/>
  <c r="V1649" i="24"/>
  <c r="W1649" i="24"/>
  <c r="X1649" i="24"/>
  <c r="V1650" i="24"/>
  <c r="W1650" i="24"/>
  <c r="X1650" i="24"/>
  <c r="V1651" i="24"/>
  <c r="W1651" i="24"/>
  <c r="X1651" i="24"/>
  <c r="V1652" i="24"/>
  <c r="W1652" i="24"/>
  <c r="X1652" i="24"/>
  <c r="V1653" i="24"/>
  <c r="W1653" i="24"/>
  <c r="X1653" i="24"/>
  <c r="V1654" i="24"/>
  <c r="W1654" i="24"/>
  <c r="X1654" i="24"/>
  <c r="V1655" i="24"/>
  <c r="W1655" i="24"/>
  <c r="X1655" i="24"/>
  <c r="V1656" i="24"/>
  <c r="W1656" i="24"/>
  <c r="X1656" i="24"/>
  <c r="V1657" i="24"/>
  <c r="W1657" i="24"/>
  <c r="X1657" i="24"/>
  <c r="V1658" i="24"/>
  <c r="W1658" i="24"/>
  <c r="X1658" i="24"/>
  <c r="V1659" i="24"/>
  <c r="W1659" i="24"/>
  <c r="X1659" i="24"/>
  <c r="V1660" i="24"/>
  <c r="W1660" i="24"/>
  <c r="X1660" i="24"/>
  <c r="V1661" i="24"/>
  <c r="W1661" i="24"/>
  <c r="X1661" i="24"/>
  <c r="V1662" i="24"/>
  <c r="W1662" i="24"/>
  <c r="X1662" i="24"/>
  <c r="V1663" i="24"/>
  <c r="W1663" i="24"/>
  <c r="X1663" i="24"/>
  <c r="V1664" i="24"/>
  <c r="W1664" i="24"/>
  <c r="X1664" i="24"/>
  <c r="V1665" i="24"/>
  <c r="W1665" i="24"/>
  <c r="X1665" i="24"/>
  <c r="V1666" i="24"/>
  <c r="W1666" i="24"/>
  <c r="X1666" i="24"/>
  <c r="V1667" i="24"/>
  <c r="W1667" i="24"/>
  <c r="X1667" i="24"/>
  <c r="V1668" i="24"/>
  <c r="W1668" i="24"/>
  <c r="X1668" i="24"/>
  <c r="V1669" i="24"/>
  <c r="W1669" i="24"/>
  <c r="X1669" i="24"/>
  <c r="V1670" i="24"/>
  <c r="W1670" i="24"/>
  <c r="X1670" i="24"/>
  <c r="V1671" i="24"/>
  <c r="W1671" i="24"/>
  <c r="X1671" i="24"/>
  <c r="V1672" i="24"/>
  <c r="W1672" i="24"/>
  <c r="X1672" i="24"/>
  <c r="V1673" i="24"/>
  <c r="W1673" i="24"/>
  <c r="X1673" i="24"/>
  <c r="V1674" i="24"/>
  <c r="W1674" i="24"/>
  <c r="X1674" i="24"/>
  <c r="V1675" i="24"/>
  <c r="W1675" i="24"/>
  <c r="X1675" i="24"/>
  <c r="V1676" i="24"/>
  <c r="W1676" i="24"/>
  <c r="X1676" i="24"/>
  <c r="V1677" i="24"/>
  <c r="W1677" i="24"/>
  <c r="X1677" i="24"/>
  <c r="V1678" i="24"/>
  <c r="W1678" i="24"/>
  <c r="X1678" i="24"/>
  <c r="V1679" i="24"/>
  <c r="W1679" i="24"/>
  <c r="X1679" i="24"/>
  <c r="V1680" i="24"/>
  <c r="W1680" i="24"/>
  <c r="X1680" i="24"/>
  <c r="V1681" i="24"/>
  <c r="W1681" i="24"/>
  <c r="X1681" i="24"/>
  <c r="V1682" i="24"/>
  <c r="W1682" i="24"/>
  <c r="X1682" i="24"/>
  <c r="V1683" i="24"/>
  <c r="W1683" i="24"/>
  <c r="X1683" i="24"/>
  <c r="V1684" i="24"/>
  <c r="W1684" i="24"/>
  <c r="X1684" i="24"/>
  <c r="V1685" i="24"/>
  <c r="W1685" i="24"/>
  <c r="X1685" i="24"/>
  <c r="V1686" i="24"/>
  <c r="W1686" i="24"/>
  <c r="X1686" i="24"/>
  <c r="V1687" i="24"/>
  <c r="W1687" i="24"/>
  <c r="X1687" i="24"/>
  <c r="V1688" i="24"/>
  <c r="W1688" i="24"/>
  <c r="X1688" i="24"/>
  <c r="V1689" i="24"/>
  <c r="W1689" i="24"/>
  <c r="X1689" i="24"/>
  <c r="V1690" i="24"/>
  <c r="W1690" i="24"/>
  <c r="X1690" i="24"/>
  <c r="V1691" i="24"/>
  <c r="W1691" i="24"/>
  <c r="X1691" i="24"/>
  <c r="V1692" i="24"/>
  <c r="W1692" i="24"/>
  <c r="X1692" i="24"/>
  <c r="V1693" i="24"/>
  <c r="W1693" i="24"/>
  <c r="X1693" i="24"/>
  <c r="V1694" i="24"/>
  <c r="W1694" i="24"/>
  <c r="X1694" i="24"/>
  <c r="V1695" i="24"/>
  <c r="W1695" i="24"/>
  <c r="X1695" i="24"/>
  <c r="V1696" i="24"/>
  <c r="W1696" i="24"/>
  <c r="X1696" i="24"/>
  <c r="V1697" i="24"/>
  <c r="W1697" i="24"/>
  <c r="X1697" i="24"/>
  <c r="V1698" i="24"/>
  <c r="W1698" i="24"/>
  <c r="X1698" i="24"/>
  <c r="V1699" i="24"/>
  <c r="W1699" i="24"/>
  <c r="X1699" i="24"/>
  <c r="V1700" i="24"/>
  <c r="W1700" i="24"/>
  <c r="X1700" i="24"/>
  <c r="V1701" i="24"/>
  <c r="W1701" i="24"/>
  <c r="X1701" i="24"/>
  <c r="V1702" i="24"/>
  <c r="W1702" i="24"/>
  <c r="X1702" i="24"/>
  <c r="V1703" i="24"/>
  <c r="W1703" i="24"/>
  <c r="X1703" i="24"/>
  <c r="V1704" i="24"/>
  <c r="W1704" i="24"/>
  <c r="X1704" i="24"/>
  <c r="V1705" i="24"/>
  <c r="W1705" i="24"/>
  <c r="X1705" i="24"/>
  <c r="V1706" i="24"/>
  <c r="W1706" i="24"/>
  <c r="X1706" i="24"/>
  <c r="V1707" i="24"/>
  <c r="W1707" i="24"/>
  <c r="X1707" i="24"/>
  <c r="V1708" i="24"/>
  <c r="W1708" i="24"/>
  <c r="X1708" i="24"/>
  <c r="V1709" i="24"/>
  <c r="W1709" i="24"/>
  <c r="X1709" i="24"/>
  <c r="V1710" i="24"/>
  <c r="W1710" i="24"/>
  <c r="X1710" i="24"/>
  <c r="V1711" i="24"/>
  <c r="W1711" i="24"/>
  <c r="X1711" i="24"/>
  <c r="V1712" i="24"/>
  <c r="W1712" i="24"/>
  <c r="X1712" i="24"/>
  <c r="V1713" i="24"/>
  <c r="W1713" i="24"/>
  <c r="X1713" i="24"/>
  <c r="V1714" i="24"/>
  <c r="W1714" i="24"/>
  <c r="X1714" i="24"/>
  <c r="V1715" i="24"/>
  <c r="W1715" i="24"/>
  <c r="X1715" i="24"/>
  <c r="V1716" i="24"/>
  <c r="W1716" i="24"/>
  <c r="X1716" i="24"/>
  <c r="V1717" i="24"/>
  <c r="W1717" i="24"/>
  <c r="X1717" i="24"/>
  <c r="V1718" i="24"/>
  <c r="W1718" i="24"/>
  <c r="X1718" i="24"/>
  <c r="V1719" i="24"/>
  <c r="W1719" i="24"/>
  <c r="X1719" i="24"/>
  <c r="V1720" i="24"/>
  <c r="W1720" i="24"/>
  <c r="X1720" i="24"/>
  <c r="V1721" i="24"/>
  <c r="W1721" i="24"/>
  <c r="X1721" i="24"/>
  <c r="V1722" i="24"/>
  <c r="W1722" i="24"/>
  <c r="X1722" i="24"/>
  <c r="V1723" i="24"/>
  <c r="W1723" i="24"/>
  <c r="X1723" i="24"/>
  <c r="V1724" i="24"/>
  <c r="W1724" i="24"/>
  <c r="X1724" i="24"/>
  <c r="V1725" i="24"/>
  <c r="W1725" i="24"/>
  <c r="X1725" i="24"/>
  <c r="V1726" i="24"/>
  <c r="W1726" i="24"/>
  <c r="X1726" i="24"/>
  <c r="V1727" i="24"/>
  <c r="W1727" i="24"/>
  <c r="X1727" i="24"/>
  <c r="V1728" i="24"/>
  <c r="W1728" i="24"/>
  <c r="X1728" i="24"/>
  <c r="V1729" i="24"/>
  <c r="W1729" i="24"/>
  <c r="X1729" i="24"/>
  <c r="V1730" i="24"/>
  <c r="W1730" i="24"/>
  <c r="X1730" i="24"/>
  <c r="V1731" i="24"/>
  <c r="W1731" i="24"/>
  <c r="X1731" i="24"/>
  <c r="V1732" i="24"/>
  <c r="W1732" i="24"/>
  <c r="X1732" i="24"/>
  <c r="V1733" i="24"/>
  <c r="W1733" i="24"/>
  <c r="X1733" i="24"/>
  <c r="V1734" i="24"/>
  <c r="W1734" i="24"/>
  <c r="X1734" i="24"/>
  <c r="V1735" i="24"/>
  <c r="W1735" i="24"/>
  <c r="X1735" i="24"/>
  <c r="V1736" i="24"/>
  <c r="W1736" i="24"/>
  <c r="X1736" i="24"/>
  <c r="V1737" i="24"/>
  <c r="W1737" i="24"/>
  <c r="X1737" i="24"/>
  <c r="V1738" i="24"/>
  <c r="W1738" i="24"/>
  <c r="X1738" i="24"/>
  <c r="V1739" i="24"/>
  <c r="W1739" i="24"/>
  <c r="X1739" i="24"/>
  <c r="V1740" i="24"/>
  <c r="W1740" i="24"/>
  <c r="X1740" i="24"/>
  <c r="V1741" i="24"/>
  <c r="W1741" i="24"/>
  <c r="X1741" i="24"/>
  <c r="V1742" i="24"/>
  <c r="W1742" i="24"/>
  <c r="X1742" i="24"/>
  <c r="V1743" i="24"/>
  <c r="W1743" i="24"/>
  <c r="X1743" i="24"/>
  <c r="V1744" i="24"/>
  <c r="W1744" i="24"/>
  <c r="X1744" i="24"/>
  <c r="V1745" i="24"/>
  <c r="W1745" i="24"/>
  <c r="X1745" i="24"/>
  <c r="V1746" i="24"/>
  <c r="W1746" i="24"/>
  <c r="X1746" i="24"/>
  <c r="V1747" i="24"/>
  <c r="W1747" i="24"/>
  <c r="X1747" i="24"/>
  <c r="V1748" i="24"/>
  <c r="W1748" i="24"/>
  <c r="X1748" i="24"/>
  <c r="V1749" i="24"/>
  <c r="W1749" i="24"/>
  <c r="X1749" i="24"/>
  <c r="V1750" i="24"/>
  <c r="W1750" i="24"/>
  <c r="X1750" i="24"/>
  <c r="V1751" i="24"/>
  <c r="W1751" i="24"/>
  <c r="X1751" i="24"/>
  <c r="V1752" i="24"/>
  <c r="W1752" i="24"/>
  <c r="X1752" i="24"/>
  <c r="V1753" i="24"/>
  <c r="W1753" i="24"/>
  <c r="X1753" i="24"/>
  <c r="V1754" i="24"/>
  <c r="W1754" i="24"/>
  <c r="X1754" i="24"/>
  <c r="V1755" i="24"/>
  <c r="W1755" i="24"/>
  <c r="X1755" i="24"/>
  <c r="V1756" i="24"/>
  <c r="W1756" i="24"/>
  <c r="X1756" i="24"/>
  <c r="V1757" i="24"/>
  <c r="W1757" i="24"/>
  <c r="X1757" i="24"/>
  <c r="V1758" i="24"/>
  <c r="W1758" i="24"/>
  <c r="X1758" i="24"/>
  <c r="V1759" i="24"/>
  <c r="W1759" i="24"/>
  <c r="X1759" i="24"/>
  <c r="V1760" i="24"/>
  <c r="W1760" i="24"/>
  <c r="X1760" i="24"/>
  <c r="V1761" i="24"/>
  <c r="W1761" i="24"/>
  <c r="X1761" i="24"/>
  <c r="V1762" i="24"/>
  <c r="W1762" i="24"/>
  <c r="X1762" i="24"/>
  <c r="V1763" i="24"/>
  <c r="W1763" i="24"/>
  <c r="X1763" i="24"/>
  <c r="V1764" i="24"/>
  <c r="W1764" i="24"/>
  <c r="X1764" i="24"/>
  <c r="V1765" i="24"/>
  <c r="W1765" i="24"/>
  <c r="X1765" i="24"/>
  <c r="V1766" i="24"/>
  <c r="W1766" i="24"/>
  <c r="X1766" i="24"/>
  <c r="V1767" i="24"/>
  <c r="W1767" i="24"/>
  <c r="X1767" i="24"/>
  <c r="V1768" i="24"/>
  <c r="W1768" i="24"/>
  <c r="X1768" i="24"/>
  <c r="V1769" i="24"/>
  <c r="W1769" i="24"/>
  <c r="X1769" i="24"/>
  <c r="V1770" i="24"/>
  <c r="W1770" i="24"/>
  <c r="X1770" i="24"/>
  <c r="V1771" i="24"/>
  <c r="W1771" i="24"/>
  <c r="X1771" i="24"/>
  <c r="V1772" i="24"/>
  <c r="W1772" i="24"/>
  <c r="X1772" i="24"/>
  <c r="V1773" i="24"/>
  <c r="W1773" i="24"/>
  <c r="X1773" i="24"/>
  <c r="V1774" i="24"/>
  <c r="W1774" i="24"/>
  <c r="X1774" i="24"/>
  <c r="V1775" i="24"/>
  <c r="W1775" i="24"/>
  <c r="X1775" i="24"/>
  <c r="V1776" i="24"/>
  <c r="W1776" i="24"/>
  <c r="X1776" i="24"/>
  <c r="V1777" i="24"/>
  <c r="W1777" i="24"/>
  <c r="X1777" i="24"/>
  <c r="V1778" i="24"/>
  <c r="W1778" i="24"/>
  <c r="X1778" i="24"/>
  <c r="V1779" i="24"/>
  <c r="W1779" i="24"/>
  <c r="X1779" i="24"/>
  <c r="V1780" i="24"/>
  <c r="W1780" i="24"/>
  <c r="X1780" i="24"/>
  <c r="V1781" i="24"/>
  <c r="W1781" i="24"/>
  <c r="X1781" i="24"/>
  <c r="V1782" i="24"/>
  <c r="W1782" i="24"/>
  <c r="X1782" i="24"/>
  <c r="V1783" i="24"/>
  <c r="W1783" i="24"/>
  <c r="X1783" i="24"/>
  <c r="V1784" i="24"/>
  <c r="W1784" i="24"/>
  <c r="X1784" i="24"/>
  <c r="V1785" i="24"/>
  <c r="W1785" i="24"/>
  <c r="X1785" i="24"/>
  <c r="V1786" i="24"/>
  <c r="W1786" i="24"/>
  <c r="X1786" i="24"/>
  <c r="V1787" i="24"/>
  <c r="W1787" i="24"/>
  <c r="X1787" i="24"/>
  <c r="V1788" i="24"/>
  <c r="W1788" i="24"/>
  <c r="X1788" i="24"/>
  <c r="V1789" i="24"/>
  <c r="W1789" i="24"/>
  <c r="X1789" i="24"/>
  <c r="V1790" i="24"/>
  <c r="W1790" i="24"/>
  <c r="X1790" i="24"/>
  <c r="V1791" i="24"/>
  <c r="W1791" i="24"/>
  <c r="X1791" i="24"/>
  <c r="V1792" i="24"/>
  <c r="W1792" i="24"/>
  <c r="X1792" i="24"/>
  <c r="V1793" i="24"/>
  <c r="W1793" i="24"/>
  <c r="X1793" i="24"/>
  <c r="V1794" i="24"/>
  <c r="W1794" i="24"/>
  <c r="X1794" i="24"/>
  <c r="V1795" i="24"/>
  <c r="W1795" i="24"/>
  <c r="X1795" i="24"/>
  <c r="V1796" i="24"/>
  <c r="W1796" i="24"/>
  <c r="X1796" i="24"/>
  <c r="V1797" i="24"/>
  <c r="W1797" i="24"/>
  <c r="X1797" i="24"/>
  <c r="V1798" i="24"/>
  <c r="W1798" i="24"/>
  <c r="X1798" i="24"/>
  <c r="V1799" i="24"/>
  <c r="W1799" i="24"/>
  <c r="X1799" i="24"/>
  <c r="V1800" i="24"/>
  <c r="W1800" i="24"/>
  <c r="X1800" i="24"/>
  <c r="V1801" i="24"/>
  <c r="W1801" i="24"/>
  <c r="X1801" i="24"/>
  <c r="V1802" i="24"/>
  <c r="W1802" i="24"/>
  <c r="X1802" i="24"/>
  <c r="V1803" i="24"/>
  <c r="W1803" i="24"/>
  <c r="X1803" i="24"/>
  <c r="V1804" i="24"/>
  <c r="W1804" i="24"/>
  <c r="X1804" i="24"/>
  <c r="V1805" i="24"/>
  <c r="W1805" i="24"/>
  <c r="X1805" i="24"/>
  <c r="V1806" i="24"/>
  <c r="W1806" i="24"/>
  <c r="X1806" i="24"/>
  <c r="V1807" i="24"/>
  <c r="W1807" i="24"/>
  <c r="X1807" i="24"/>
  <c r="V1808" i="24"/>
  <c r="W1808" i="24"/>
  <c r="X1808" i="24"/>
  <c r="V1809" i="24"/>
  <c r="W1809" i="24"/>
  <c r="X1809" i="24"/>
  <c r="V1810" i="24"/>
  <c r="W1810" i="24"/>
  <c r="X1810" i="24"/>
  <c r="V1811" i="24"/>
  <c r="W1811" i="24"/>
  <c r="X1811" i="24"/>
  <c r="V1812" i="24"/>
  <c r="W1812" i="24"/>
  <c r="X1812" i="24"/>
  <c r="V1813" i="24"/>
  <c r="W1813" i="24"/>
  <c r="X1813" i="24"/>
  <c r="V1814" i="24"/>
  <c r="W1814" i="24"/>
  <c r="X1814" i="24"/>
  <c r="V1815" i="24"/>
  <c r="W1815" i="24"/>
  <c r="X1815" i="24"/>
  <c r="V1816" i="24"/>
  <c r="W1816" i="24"/>
  <c r="X1816" i="24"/>
  <c r="V1817" i="24"/>
  <c r="W1817" i="24"/>
  <c r="X1817" i="24"/>
  <c r="V1818" i="24"/>
  <c r="W1818" i="24"/>
  <c r="X1818" i="24"/>
  <c r="V1819" i="24"/>
  <c r="W1819" i="24"/>
  <c r="X1819" i="24"/>
  <c r="V1820" i="24"/>
  <c r="W1820" i="24"/>
  <c r="X1820" i="24"/>
  <c r="V1821" i="24"/>
  <c r="W1821" i="24"/>
  <c r="X1821" i="24"/>
  <c r="V1822" i="24"/>
  <c r="W1822" i="24"/>
  <c r="X1822" i="24"/>
  <c r="V1823" i="24"/>
  <c r="W1823" i="24"/>
  <c r="X1823" i="24"/>
  <c r="V1824" i="24"/>
  <c r="W1824" i="24"/>
  <c r="X1824" i="24"/>
  <c r="V1825" i="24"/>
  <c r="W1825" i="24"/>
  <c r="X1825" i="24"/>
  <c r="V1826" i="24"/>
  <c r="W1826" i="24"/>
  <c r="X1826" i="24"/>
  <c r="V1827" i="24"/>
  <c r="W1827" i="24"/>
  <c r="X1827" i="24"/>
  <c r="V1828" i="24"/>
  <c r="W1828" i="24"/>
  <c r="X1828" i="24"/>
  <c r="V1829" i="24"/>
  <c r="W1829" i="24"/>
  <c r="X1829" i="24"/>
  <c r="V1830" i="24"/>
  <c r="W1830" i="24"/>
  <c r="X1830" i="24"/>
  <c r="V1831" i="24"/>
  <c r="W1831" i="24"/>
  <c r="X1831" i="24"/>
  <c r="V1832" i="24"/>
  <c r="W1832" i="24"/>
  <c r="X1832" i="24"/>
  <c r="V1833" i="24"/>
  <c r="W1833" i="24"/>
  <c r="X1833" i="24"/>
  <c r="V1834" i="24"/>
  <c r="W1834" i="24"/>
  <c r="X1834" i="24"/>
  <c r="V1835" i="24"/>
  <c r="W1835" i="24"/>
  <c r="X1835" i="24"/>
  <c r="V1836" i="24"/>
  <c r="W1836" i="24"/>
  <c r="X1836" i="24"/>
  <c r="V1837" i="24"/>
  <c r="W1837" i="24"/>
  <c r="X1837" i="24"/>
  <c r="V1838" i="24"/>
  <c r="W1838" i="24"/>
  <c r="X1838" i="24"/>
  <c r="V1839" i="24"/>
  <c r="W1839" i="24"/>
  <c r="X1839" i="24"/>
  <c r="V1840" i="24"/>
  <c r="W1840" i="24"/>
  <c r="X1840" i="24"/>
  <c r="V1841" i="24"/>
  <c r="W1841" i="24"/>
  <c r="X1841" i="24"/>
  <c r="V1842" i="24"/>
  <c r="W1842" i="24"/>
  <c r="X1842" i="24"/>
  <c r="V1843" i="24"/>
  <c r="W1843" i="24"/>
  <c r="X1843" i="24"/>
  <c r="V1844" i="24"/>
  <c r="W1844" i="24"/>
  <c r="X1844" i="24"/>
  <c r="V1845" i="24"/>
  <c r="W1845" i="24"/>
  <c r="X1845" i="24"/>
  <c r="V1846" i="24"/>
  <c r="W1846" i="24"/>
  <c r="X1846" i="24"/>
  <c r="V1847" i="24"/>
  <c r="W1847" i="24"/>
  <c r="X1847" i="24"/>
  <c r="V1848" i="24"/>
  <c r="W1848" i="24"/>
  <c r="X1848" i="24"/>
  <c r="V1849" i="24"/>
  <c r="W1849" i="24"/>
  <c r="X1849" i="24"/>
  <c r="V1850" i="24"/>
  <c r="W1850" i="24"/>
  <c r="X1850" i="24"/>
  <c r="V1851" i="24"/>
  <c r="W1851" i="24"/>
  <c r="X1851" i="24"/>
  <c r="V1852" i="24"/>
  <c r="W1852" i="24"/>
  <c r="X1852" i="24"/>
  <c r="V1853" i="24"/>
  <c r="W1853" i="24"/>
  <c r="X1853" i="24"/>
  <c r="V1854" i="24"/>
  <c r="W1854" i="24"/>
  <c r="X1854" i="24"/>
  <c r="V1855" i="24"/>
  <c r="W1855" i="24"/>
  <c r="X1855" i="24"/>
  <c r="V1856" i="24"/>
  <c r="W1856" i="24"/>
  <c r="X1856" i="24"/>
  <c r="V1857" i="24"/>
  <c r="W1857" i="24"/>
  <c r="X1857" i="24"/>
  <c r="V1858" i="24"/>
  <c r="W1858" i="24"/>
  <c r="X1858" i="24"/>
  <c r="V1859" i="24"/>
  <c r="W1859" i="24"/>
  <c r="X1859" i="24"/>
  <c r="V1860" i="24"/>
  <c r="W1860" i="24"/>
  <c r="X1860" i="24"/>
  <c r="V1861" i="24"/>
  <c r="W1861" i="24"/>
  <c r="X1861" i="24"/>
  <c r="V1862" i="24"/>
  <c r="W1862" i="24"/>
  <c r="X1862" i="24"/>
  <c r="V1863" i="24"/>
  <c r="W1863" i="24"/>
  <c r="X1863" i="24"/>
  <c r="V1864" i="24"/>
  <c r="W1864" i="24"/>
  <c r="X1864" i="24"/>
  <c r="V1865" i="24"/>
  <c r="W1865" i="24"/>
  <c r="X1865" i="24"/>
  <c r="V1866" i="24"/>
  <c r="W1866" i="24"/>
  <c r="X1866" i="24"/>
  <c r="V1867" i="24"/>
  <c r="W1867" i="24"/>
  <c r="X1867" i="24"/>
  <c r="V1868" i="24"/>
  <c r="W1868" i="24"/>
  <c r="X1868" i="24"/>
  <c r="V1869" i="24"/>
  <c r="W1869" i="24"/>
  <c r="X1869" i="24"/>
  <c r="V1870" i="24"/>
  <c r="W1870" i="24"/>
  <c r="X1870" i="24"/>
  <c r="V1871" i="24"/>
  <c r="W1871" i="24"/>
  <c r="X1871" i="24"/>
  <c r="V1872" i="24"/>
  <c r="W1872" i="24"/>
  <c r="X1872" i="24"/>
  <c r="V1873" i="24"/>
  <c r="W1873" i="24"/>
  <c r="X1873" i="24"/>
  <c r="V1874" i="24"/>
  <c r="W1874" i="24"/>
  <c r="X1874" i="24"/>
  <c r="V1875" i="24"/>
  <c r="W1875" i="24"/>
  <c r="X1875" i="24"/>
  <c r="V1876" i="24"/>
  <c r="W1876" i="24"/>
  <c r="X1876" i="24"/>
  <c r="V1877" i="24"/>
  <c r="W1877" i="24"/>
  <c r="X1877" i="24"/>
  <c r="V1878" i="24"/>
  <c r="W1878" i="24"/>
  <c r="X1878" i="24"/>
  <c r="V1879" i="24"/>
  <c r="W1879" i="24"/>
  <c r="X1879" i="24"/>
  <c r="V1880" i="24"/>
  <c r="W1880" i="24"/>
  <c r="X1880" i="24"/>
  <c r="V1881" i="24"/>
  <c r="W1881" i="24"/>
  <c r="X1881" i="24"/>
  <c r="V1882" i="24"/>
  <c r="W1882" i="24"/>
  <c r="X1882" i="24"/>
  <c r="V1883" i="24"/>
  <c r="W1883" i="24"/>
  <c r="X1883" i="24"/>
  <c r="V1884" i="24"/>
  <c r="W1884" i="24"/>
  <c r="X1884" i="24"/>
  <c r="V1885" i="24"/>
  <c r="W1885" i="24"/>
  <c r="X1885" i="24"/>
  <c r="V1886" i="24"/>
  <c r="W1886" i="24"/>
  <c r="X1886" i="24"/>
  <c r="V1887" i="24"/>
  <c r="W1887" i="24"/>
  <c r="X1887" i="24"/>
  <c r="V1888" i="24"/>
  <c r="W1888" i="24"/>
  <c r="X1888" i="24"/>
  <c r="V1889" i="24"/>
  <c r="W1889" i="24"/>
  <c r="X1889" i="24"/>
  <c r="V1890" i="24"/>
  <c r="W1890" i="24"/>
  <c r="X1890" i="24"/>
  <c r="V1891" i="24"/>
  <c r="W1891" i="24"/>
  <c r="X1891" i="24"/>
  <c r="V1892" i="24"/>
  <c r="W1892" i="24"/>
  <c r="X1892" i="24"/>
  <c r="V1893" i="24"/>
  <c r="W1893" i="24"/>
  <c r="X1893" i="24"/>
  <c r="V1894" i="24"/>
  <c r="W1894" i="24"/>
  <c r="X1894" i="24"/>
  <c r="V1895" i="24"/>
  <c r="W1895" i="24"/>
  <c r="X1895" i="24"/>
  <c r="V1896" i="24"/>
  <c r="W1896" i="24"/>
  <c r="X1896" i="24"/>
  <c r="V1897" i="24"/>
  <c r="W1897" i="24"/>
  <c r="X1897" i="24"/>
  <c r="V1898" i="24"/>
  <c r="W1898" i="24"/>
  <c r="X1898" i="24"/>
  <c r="V1899" i="24"/>
  <c r="W1899" i="24"/>
  <c r="X1899" i="24"/>
  <c r="V1900" i="24"/>
  <c r="W1900" i="24"/>
  <c r="X1900" i="24"/>
  <c r="V1901" i="24"/>
  <c r="W1901" i="24"/>
  <c r="X1901" i="24"/>
  <c r="V1902" i="24"/>
  <c r="W1902" i="24"/>
  <c r="X1902" i="24"/>
  <c r="V1903" i="24"/>
  <c r="W1903" i="24"/>
  <c r="X1903" i="24"/>
  <c r="V1904" i="24"/>
  <c r="W1904" i="24"/>
  <c r="X1904" i="24"/>
  <c r="V1905" i="24"/>
  <c r="W1905" i="24"/>
  <c r="X1905" i="24"/>
  <c r="V1906" i="24"/>
  <c r="W1906" i="24"/>
  <c r="X1906" i="24"/>
  <c r="V1907" i="24"/>
  <c r="W1907" i="24"/>
  <c r="X1907" i="24"/>
  <c r="V1908" i="24"/>
  <c r="W1908" i="24"/>
  <c r="X1908" i="24"/>
  <c r="V1909" i="24"/>
  <c r="W1909" i="24"/>
  <c r="X1909" i="24"/>
  <c r="V1910" i="24"/>
  <c r="W1910" i="24"/>
  <c r="X1910" i="24"/>
  <c r="V1911" i="24"/>
  <c r="W1911" i="24"/>
  <c r="X1911" i="24"/>
  <c r="V1912" i="24"/>
  <c r="W1912" i="24"/>
  <c r="X1912" i="24"/>
  <c r="V1913" i="24"/>
  <c r="W1913" i="24"/>
  <c r="X1913" i="24"/>
  <c r="V1914" i="24"/>
  <c r="W1914" i="24"/>
  <c r="X1914" i="24"/>
  <c r="V1915" i="24"/>
  <c r="W1915" i="24"/>
  <c r="X1915" i="24"/>
  <c r="V1916" i="24"/>
  <c r="W1916" i="24"/>
  <c r="X1916" i="24"/>
  <c r="V1917" i="24"/>
  <c r="W1917" i="24"/>
  <c r="X1917" i="24"/>
  <c r="V1918" i="24"/>
  <c r="W1918" i="24"/>
  <c r="X1918" i="24"/>
  <c r="V1919" i="24"/>
  <c r="W1919" i="24"/>
  <c r="X1919" i="24"/>
  <c r="V1920" i="24"/>
  <c r="W1920" i="24"/>
  <c r="X1920" i="24"/>
  <c r="V1921" i="24"/>
  <c r="W1921" i="24"/>
  <c r="X1921" i="24"/>
  <c r="V1922" i="24"/>
  <c r="W1922" i="24"/>
  <c r="X1922" i="24"/>
  <c r="V1923" i="24"/>
  <c r="W1923" i="24"/>
  <c r="X1923" i="24"/>
  <c r="V1924" i="24"/>
  <c r="W1924" i="24"/>
  <c r="X1924" i="24"/>
  <c r="V1925" i="24"/>
  <c r="W1925" i="24"/>
  <c r="X1925" i="24"/>
  <c r="V1926" i="24"/>
  <c r="W1926" i="24"/>
  <c r="X1926" i="24"/>
  <c r="V1927" i="24"/>
  <c r="W1927" i="24"/>
  <c r="X1927" i="24"/>
  <c r="V1928" i="24"/>
  <c r="W1928" i="24"/>
  <c r="X1928" i="24"/>
  <c r="V1929" i="24"/>
  <c r="W1929" i="24"/>
  <c r="X1929" i="24"/>
  <c r="V1930" i="24"/>
  <c r="W1930" i="24"/>
  <c r="X1930" i="24"/>
  <c r="V1931" i="24"/>
  <c r="W1931" i="24"/>
  <c r="X1931" i="24"/>
  <c r="V1932" i="24"/>
  <c r="W1932" i="24"/>
  <c r="X1932" i="24"/>
  <c r="V1933" i="24"/>
  <c r="W1933" i="24"/>
  <c r="X1933" i="24"/>
  <c r="V1934" i="24"/>
  <c r="W1934" i="24"/>
  <c r="X1934" i="24"/>
  <c r="V1935" i="24"/>
  <c r="W1935" i="24"/>
  <c r="X1935" i="24"/>
  <c r="V1936" i="24"/>
  <c r="W1936" i="24"/>
  <c r="X1936" i="24"/>
  <c r="V1937" i="24"/>
  <c r="W1937" i="24"/>
  <c r="X1937" i="24"/>
  <c r="V1938" i="24"/>
  <c r="W1938" i="24"/>
  <c r="X1938" i="24"/>
  <c r="V1939" i="24"/>
  <c r="W1939" i="24"/>
  <c r="X1939" i="24"/>
  <c r="V1940" i="24"/>
  <c r="W1940" i="24"/>
  <c r="X1940" i="24"/>
  <c r="V1941" i="24"/>
  <c r="W1941" i="24"/>
  <c r="X1941" i="24"/>
  <c r="V1942" i="24"/>
  <c r="W1942" i="24"/>
  <c r="X1942" i="24"/>
  <c r="V1943" i="24"/>
  <c r="W1943" i="24"/>
  <c r="X1943" i="24"/>
  <c r="V1944" i="24"/>
  <c r="W1944" i="24"/>
  <c r="X1944" i="24"/>
  <c r="V1945" i="24"/>
  <c r="W1945" i="24"/>
  <c r="X1945" i="24"/>
  <c r="V1946" i="24"/>
  <c r="W1946" i="24"/>
  <c r="X1946" i="24"/>
  <c r="V1947" i="24"/>
  <c r="W1947" i="24"/>
  <c r="X1947" i="24"/>
  <c r="V1948" i="24"/>
  <c r="W1948" i="24"/>
  <c r="X1948" i="24"/>
  <c r="V1949" i="24"/>
  <c r="W1949" i="24"/>
  <c r="X1949" i="24"/>
  <c r="V1950" i="24"/>
  <c r="W1950" i="24"/>
  <c r="X1950" i="24"/>
  <c r="V1951" i="24"/>
  <c r="W1951" i="24"/>
  <c r="X1951" i="24"/>
  <c r="V1952" i="24"/>
  <c r="W1952" i="24"/>
  <c r="X1952" i="24"/>
  <c r="V1953" i="24"/>
  <c r="W1953" i="24"/>
  <c r="X1953" i="24"/>
  <c r="V1954" i="24"/>
  <c r="W1954" i="24"/>
  <c r="X1954" i="24"/>
  <c r="V1955" i="24"/>
  <c r="W1955" i="24"/>
  <c r="X1955" i="24"/>
  <c r="V1956" i="24"/>
  <c r="W1956" i="24"/>
  <c r="X1956" i="24"/>
  <c r="V1957" i="24"/>
  <c r="W1957" i="24"/>
  <c r="X1957" i="24"/>
  <c r="V1958" i="24"/>
  <c r="W1958" i="24"/>
  <c r="X1958" i="24"/>
  <c r="V1959" i="24"/>
  <c r="W1959" i="24"/>
  <c r="X1959" i="24"/>
  <c r="V1960" i="24"/>
  <c r="W1960" i="24"/>
  <c r="X1960" i="24"/>
  <c r="V1961" i="24"/>
  <c r="W1961" i="24"/>
  <c r="X1961" i="24"/>
  <c r="V1962" i="24"/>
  <c r="W1962" i="24"/>
  <c r="X1962" i="24"/>
  <c r="V1963" i="24"/>
  <c r="W1963" i="24"/>
  <c r="X1963" i="24"/>
  <c r="V1964" i="24"/>
  <c r="W1964" i="24"/>
  <c r="X1964" i="24"/>
  <c r="V1965" i="24"/>
  <c r="W1965" i="24"/>
  <c r="X1965" i="24"/>
  <c r="V1966" i="24"/>
  <c r="W1966" i="24"/>
  <c r="X1966" i="24"/>
  <c r="V1967" i="24"/>
  <c r="W1967" i="24"/>
  <c r="X1967" i="24"/>
  <c r="V1968" i="24"/>
  <c r="W1968" i="24"/>
  <c r="X1968" i="24"/>
  <c r="V1969" i="24"/>
  <c r="W1969" i="24"/>
  <c r="X1969" i="24"/>
  <c r="V1970" i="24"/>
  <c r="W1970" i="24"/>
  <c r="X1970" i="24"/>
  <c r="V1971" i="24"/>
  <c r="W1971" i="24"/>
  <c r="X1971" i="24"/>
  <c r="V1972" i="24"/>
  <c r="W1972" i="24"/>
  <c r="X1972" i="24"/>
  <c r="V1973" i="24"/>
  <c r="W1973" i="24"/>
  <c r="X1973" i="24"/>
  <c r="V1974" i="24"/>
  <c r="W1974" i="24"/>
  <c r="X1974" i="24"/>
  <c r="V1975" i="24"/>
  <c r="W1975" i="24"/>
  <c r="X1975" i="24"/>
  <c r="V1976" i="24"/>
  <c r="W1976" i="24"/>
  <c r="X1976" i="24"/>
  <c r="V1977" i="24"/>
  <c r="W1977" i="24"/>
  <c r="X1977" i="24"/>
  <c r="V1978" i="24"/>
  <c r="W1978" i="24"/>
  <c r="X1978" i="24"/>
  <c r="V1979" i="24"/>
  <c r="W1979" i="24"/>
  <c r="X1979" i="24"/>
  <c r="V1980" i="24"/>
  <c r="W1980" i="24"/>
  <c r="X1980" i="24"/>
  <c r="V1981" i="24"/>
  <c r="W1981" i="24"/>
  <c r="X1981" i="24"/>
  <c r="V1982" i="24"/>
  <c r="W1982" i="24"/>
  <c r="X1982" i="24"/>
  <c r="V1983" i="24"/>
  <c r="W1983" i="24"/>
  <c r="X1983" i="24"/>
  <c r="V1984" i="24"/>
  <c r="W1984" i="24"/>
  <c r="X1984" i="24"/>
  <c r="V1985" i="24"/>
  <c r="W1985" i="24"/>
  <c r="X1985" i="24"/>
  <c r="V1986" i="24"/>
  <c r="W1986" i="24"/>
  <c r="X1986" i="24"/>
  <c r="V1987" i="24"/>
  <c r="W1987" i="24"/>
  <c r="X1987" i="24"/>
  <c r="V1988" i="24"/>
  <c r="W1988" i="24"/>
  <c r="X1988" i="24"/>
  <c r="V1989" i="24"/>
  <c r="W1989" i="24"/>
  <c r="X1989" i="24"/>
  <c r="V1990" i="24"/>
  <c r="W1990" i="24"/>
  <c r="X1990" i="24"/>
  <c r="V1991" i="24"/>
  <c r="W1991" i="24"/>
  <c r="X1991" i="24"/>
  <c r="V1992" i="24"/>
  <c r="W1992" i="24"/>
  <c r="X1992" i="24"/>
  <c r="V1993" i="24"/>
  <c r="W1993" i="24"/>
  <c r="X1993" i="24"/>
  <c r="V1994" i="24"/>
  <c r="W1994" i="24"/>
  <c r="X1994" i="24"/>
  <c r="V1995" i="24"/>
  <c r="W1995" i="24"/>
  <c r="X1995" i="24"/>
  <c r="V1996" i="24"/>
  <c r="W1996" i="24"/>
  <c r="X1996" i="24"/>
  <c r="V1997" i="24"/>
  <c r="W1997" i="24"/>
  <c r="X1997" i="24"/>
  <c r="V1998" i="24"/>
  <c r="W1998" i="24"/>
  <c r="X1998" i="24"/>
  <c r="V1999" i="24"/>
  <c r="W1999" i="24"/>
  <c r="X1999" i="24"/>
  <c r="V2000" i="24"/>
  <c r="W2000" i="24"/>
  <c r="X2000" i="24"/>
  <c r="V2001" i="24"/>
  <c r="W2001" i="24"/>
  <c r="X2001" i="24"/>
  <c r="V2002" i="24"/>
  <c r="W2002" i="24"/>
  <c r="X2002" i="24"/>
  <c r="V2003" i="24"/>
  <c r="W2003" i="24"/>
  <c r="X2003" i="24"/>
  <c r="V2004" i="24"/>
  <c r="W2004" i="24"/>
  <c r="X2004" i="24"/>
  <c r="V2005" i="24"/>
  <c r="W2005" i="24"/>
  <c r="X2005" i="24"/>
  <c r="V2006" i="24"/>
  <c r="W2006" i="24"/>
  <c r="X2006" i="24"/>
  <c r="V2007" i="24"/>
  <c r="W2007" i="24"/>
  <c r="X2007" i="24"/>
  <c r="V2008" i="24"/>
  <c r="W2008" i="24"/>
  <c r="X2008" i="24"/>
  <c r="V2009" i="24"/>
  <c r="W2009" i="24"/>
  <c r="X2009" i="24"/>
  <c r="V2010" i="24"/>
  <c r="W2010" i="24"/>
  <c r="X2010" i="24"/>
  <c r="V2011" i="24"/>
  <c r="W2011" i="24"/>
  <c r="X2011" i="24"/>
  <c r="V2012" i="24"/>
  <c r="W2012" i="24"/>
  <c r="X2012" i="24"/>
  <c r="V2013" i="24"/>
  <c r="W2013" i="24"/>
  <c r="X2013" i="24"/>
  <c r="V2014" i="24"/>
  <c r="W2014" i="24"/>
  <c r="X2014" i="24"/>
  <c r="V2015" i="24"/>
  <c r="W2015" i="24"/>
  <c r="X2015" i="24"/>
  <c r="V2016" i="24"/>
  <c r="W2016" i="24"/>
  <c r="X2016" i="24"/>
  <c r="V2017" i="24"/>
  <c r="W2017" i="24"/>
  <c r="X2017" i="24"/>
  <c r="V2018" i="24"/>
  <c r="W2018" i="24"/>
  <c r="X2018" i="24"/>
  <c r="V2019" i="24"/>
  <c r="W2019" i="24"/>
  <c r="X2019" i="24"/>
  <c r="V2020" i="24"/>
  <c r="W2020" i="24"/>
  <c r="X2020" i="24"/>
  <c r="V2021" i="24"/>
  <c r="W2021" i="24"/>
  <c r="X2021" i="24"/>
  <c r="V2022" i="24"/>
  <c r="W2022" i="24"/>
  <c r="X2022" i="24"/>
  <c r="V2023" i="24"/>
  <c r="W2023" i="24"/>
  <c r="X2023" i="24"/>
  <c r="V2024" i="24"/>
  <c r="W2024" i="24"/>
  <c r="X2024" i="24"/>
  <c r="V2025" i="24"/>
  <c r="W2025" i="24"/>
  <c r="X2025" i="24"/>
  <c r="V2026" i="24"/>
  <c r="W2026" i="24"/>
  <c r="X2026" i="24"/>
  <c r="V2027" i="24"/>
  <c r="W2027" i="24"/>
  <c r="X2027" i="24"/>
  <c r="V2028" i="24"/>
  <c r="W2028" i="24"/>
  <c r="X2028" i="24"/>
  <c r="V2029" i="24"/>
  <c r="W2029" i="24"/>
  <c r="X2029" i="24"/>
  <c r="V2030" i="24"/>
  <c r="W2030" i="24"/>
  <c r="X2030" i="24"/>
  <c r="V2031" i="24"/>
  <c r="W2031" i="24"/>
  <c r="X2031" i="24"/>
  <c r="V2032" i="24"/>
  <c r="W2032" i="24"/>
  <c r="X2032" i="24"/>
  <c r="V2033" i="24"/>
  <c r="W2033" i="24"/>
  <c r="X2033" i="24"/>
  <c r="V2034" i="24"/>
  <c r="W2034" i="24"/>
  <c r="X2034" i="24"/>
  <c r="V2035" i="24"/>
  <c r="W2035" i="24"/>
  <c r="X2035" i="24"/>
  <c r="V2036" i="24"/>
  <c r="W2036" i="24"/>
  <c r="X2036" i="24"/>
  <c r="V2037" i="24"/>
  <c r="W2037" i="24"/>
  <c r="X2037" i="24"/>
  <c r="V2038" i="24"/>
  <c r="W2038" i="24"/>
  <c r="X2038" i="24"/>
  <c r="V2039" i="24"/>
  <c r="W2039" i="24"/>
  <c r="X2039" i="24"/>
  <c r="V2040" i="24"/>
  <c r="W2040" i="24"/>
  <c r="X2040" i="24"/>
  <c r="V2041" i="24"/>
  <c r="W2041" i="24"/>
  <c r="X2041" i="24"/>
  <c r="V2042" i="24"/>
  <c r="W2042" i="24"/>
  <c r="X2042" i="24"/>
  <c r="V2043" i="24"/>
  <c r="W2043" i="24"/>
  <c r="X2043" i="24"/>
  <c r="V2044" i="24"/>
  <c r="W2044" i="24"/>
  <c r="X2044" i="24"/>
  <c r="V2045" i="24"/>
  <c r="W2045" i="24"/>
  <c r="X2045" i="24"/>
  <c r="V2046" i="24"/>
  <c r="W2046" i="24"/>
  <c r="X2046" i="24"/>
  <c r="V2047" i="24"/>
  <c r="W2047" i="24"/>
  <c r="X2047" i="24"/>
  <c r="V2048" i="24"/>
  <c r="W2048" i="24"/>
  <c r="X2048" i="24"/>
  <c r="V2049" i="24"/>
  <c r="W2049" i="24"/>
  <c r="X2049" i="24"/>
  <c r="V2050" i="24"/>
  <c r="W2050" i="24"/>
  <c r="X2050" i="24"/>
  <c r="V2051" i="24"/>
  <c r="W2051" i="24"/>
  <c r="X2051" i="24"/>
  <c r="V2052" i="24"/>
  <c r="W2052" i="24"/>
  <c r="X2052" i="24"/>
  <c r="V2053" i="24"/>
  <c r="W2053" i="24"/>
  <c r="X2053" i="24"/>
  <c r="V2054" i="24"/>
  <c r="W2054" i="24"/>
  <c r="X2054" i="24"/>
  <c r="V2055" i="24"/>
  <c r="W2055" i="24"/>
  <c r="X2055" i="24"/>
  <c r="V2056" i="24"/>
  <c r="W2056" i="24"/>
  <c r="X2056" i="24"/>
  <c r="V2057" i="24"/>
  <c r="W2057" i="24"/>
  <c r="X2057" i="24"/>
  <c r="V2058" i="24"/>
  <c r="W2058" i="24"/>
  <c r="X2058" i="24"/>
  <c r="V2059" i="24"/>
  <c r="W2059" i="24"/>
  <c r="X2059" i="24"/>
  <c r="V2060" i="24"/>
  <c r="W2060" i="24"/>
  <c r="X2060" i="24"/>
  <c r="V2061" i="24"/>
  <c r="W2061" i="24"/>
  <c r="X2061" i="24"/>
  <c r="V2062" i="24"/>
  <c r="W2062" i="24"/>
  <c r="X2062" i="24"/>
  <c r="V2063" i="24"/>
  <c r="W2063" i="24"/>
  <c r="X2063" i="24"/>
  <c r="V2064" i="24"/>
  <c r="W2064" i="24"/>
  <c r="X2064" i="24"/>
  <c r="V2065" i="24"/>
  <c r="W2065" i="24"/>
  <c r="X2065" i="24"/>
  <c r="V2066" i="24"/>
  <c r="W2066" i="24"/>
  <c r="X2066" i="24"/>
  <c r="V2067" i="24"/>
  <c r="W2067" i="24"/>
  <c r="X2067" i="24"/>
  <c r="V2068" i="24"/>
  <c r="W2068" i="24"/>
  <c r="X2068" i="24"/>
  <c r="V2069" i="24"/>
  <c r="W2069" i="24"/>
  <c r="X2069" i="24"/>
  <c r="V2070" i="24"/>
  <c r="W2070" i="24"/>
  <c r="X2070" i="24"/>
  <c r="V2071" i="24"/>
  <c r="W2071" i="24"/>
  <c r="X2071" i="24"/>
  <c r="V2072" i="24"/>
  <c r="W2072" i="24"/>
  <c r="X2072" i="24"/>
  <c r="V2073" i="24"/>
  <c r="W2073" i="24"/>
  <c r="X2073" i="24"/>
  <c r="V2074" i="24"/>
  <c r="W2074" i="24"/>
  <c r="X2074" i="24"/>
  <c r="V2075" i="24"/>
  <c r="W2075" i="24"/>
  <c r="X2075" i="24"/>
  <c r="V2076" i="24"/>
  <c r="W2076" i="24"/>
  <c r="X2076" i="24"/>
  <c r="V2077" i="24"/>
  <c r="W2077" i="24"/>
  <c r="X2077" i="24"/>
  <c r="V2078" i="24"/>
  <c r="W2078" i="24"/>
  <c r="X2078" i="24"/>
  <c r="V2079" i="24"/>
  <c r="W2079" i="24"/>
  <c r="X2079" i="24"/>
  <c r="V2080" i="24"/>
  <c r="W2080" i="24"/>
  <c r="X2080" i="24"/>
  <c r="V2081" i="24"/>
  <c r="W2081" i="24"/>
  <c r="X2081" i="24"/>
  <c r="V2082" i="24"/>
  <c r="W2082" i="24"/>
  <c r="X2082" i="24"/>
  <c r="V2083" i="24"/>
  <c r="W2083" i="24"/>
  <c r="X2083" i="24"/>
  <c r="V2084" i="24"/>
  <c r="W2084" i="24"/>
  <c r="X2084" i="24"/>
  <c r="V2085" i="24"/>
  <c r="W2085" i="24"/>
  <c r="X2085" i="24"/>
  <c r="V2086" i="24"/>
  <c r="W2086" i="24"/>
  <c r="X2086" i="24"/>
  <c r="V2087" i="24"/>
  <c r="W2087" i="24"/>
  <c r="X2087" i="24"/>
  <c r="V2088" i="24"/>
  <c r="W2088" i="24"/>
  <c r="X2088" i="24"/>
  <c r="V2089" i="24"/>
  <c r="W2089" i="24"/>
  <c r="X2089" i="24"/>
  <c r="V2090" i="24"/>
  <c r="W2090" i="24"/>
  <c r="X2090" i="24"/>
  <c r="V2091" i="24"/>
  <c r="W2091" i="24"/>
  <c r="X2091" i="24"/>
  <c r="V2092" i="24"/>
  <c r="W2092" i="24"/>
  <c r="X2092" i="24"/>
  <c r="V2093" i="24"/>
  <c r="W2093" i="24"/>
  <c r="X2093" i="24"/>
  <c r="V2094" i="24"/>
  <c r="W2094" i="24"/>
  <c r="X2094" i="24"/>
  <c r="V2095" i="24"/>
  <c r="W2095" i="24"/>
  <c r="X2095" i="24"/>
  <c r="V2096" i="24"/>
  <c r="W2096" i="24"/>
  <c r="X2096" i="24"/>
  <c r="V2097" i="24"/>
  <c r="W2097" i="24"/>
  <c r="X2097" i="24"/>
  <c r="V2098" i="24"/>
  <c r="W2098" i="24"/>
  <c r="X2098" i="24"/>
  <c r="V2099" i="24"/>
  <c r="W2099" i="24"/>
  <c r="X2099" i="24"/>
  <c r="V2100" i="24"/>
  <c r="W2100" i="24"/>
  <c r="X2100" i="24"/>
  <c r="V2101" i="24"/>
  <c r="W2101" i="24"/>
  <c r="X2101" i="24"/>
  <c r="V2102" i="24"/>
  <c r="W2102" i="24"/>
  <c r="X2102" i="24"/>
  <c r="V2103" i="24"/>
  <c r="W2103" i="24"/>
  <c r="X2103" i="24"/>
  <c r="V2104" i="24"/>
  <c r="W2104" i="24"/>
  <c r="X2104" i="24"/>
  <c r="V2105" i="24"/>
  <c r="W2105" i="24"/>
  <c r="X2105" i="24"/>
  <c r="V2106" i="24"/>
  <c r="W2106" i="24"/>
  <c r="X2106" i="24"/>
  <c r="V2107" i="24"/>
  <c r="W2107" i="24"/>
  <c r="X2107" i="24"/>
  <c r="V2108" i="24"/>
  <c r="W2108" i="24"/>
  <c r="X2108" i="24"/>
  <c r="V2109" i="24"/>
  <c r="W2109" i="24"/>
  <c r="X2109" i="24"/>
  <c r="V2110" i="24"/>
  <c r="W2110" i="24"/>
  <c r="X2110" i="24"/>
  <c r="V2111" i="24"/>
  <c r="W2111" i="24"/>
  <c r="X2111" i="24"/>
  <c r="V2112" i="24"/>
  <c r="W2112" i="24"/>
  <c r="X2112" i="24"/>
  <c r="V2113" i="24"/>
  <c r="W2113" i="24"/>
  <c r="X2113" i="24"/>
  <c r="V2114" i="24"/>
  <c r="W2114" i="24"/>
  <c r="X2114" i="24"/>
  <c r="V2115" i="24"/>
  <c r="W2115" i="24"/>
  <c r="X2115" i="24"/>
  <c r="V2116" i="24"/>
  <c r="W2116" i="24"/>
  <c r="X2116" i="24"/>
  <c r="V2117" i="24"/>
  <c r="W2117" i="24"/>
  <c r="X2117" i="24"/>
  <c r="V2118" i="24"/>
  <c r="W2118" i="24"/>
  <c r="X2118" i="24"/>
  <c r="V2119" i="24"/>
  <c r="W2119" i="24"/>
  <c r="X2119" i="24"/>
  <c r="V2120" i="24"/>
  <c r="W2120" i="24"/>
  <c r="X2120" i="24"/>
  <c r="V2121" i="24"/>
  <c r="W2121" i="24"/>
  <c r="X2121" i="24"/>
  <c r="V2122" i="24"/>
  <c r="W2122" i="24"/>
  <c r="X2122" i="24"/>
  <c r="V2123" i="24"/>
  <c r="W2123" i="24"/>
  <c r="X2123" i="24"/>
  <c r="V2124" i="24"/>
  <c r="W2124" i="24"/>
  <c r="X2124" i="24"/>
  <c r="V2125" i="24"/>
  <c r="W2125" i="24"/>
  <c r="X2125" i="24"/>
  <c r="V2126" i="24"/>
  <c r="W2126" i="24"/>
  <c r="X2126" i="24"/>
  <c r="V2127" i="24"/>
  <c r="W2127" i="24"/>
  <c r="X2127" i="24"/>
  <c r="V2128" i="24"/>
  <c r="W2128" i="24"/>
  <c r="X2128" i="24"/>
  <c r="V2129" i="24"/>
  <c r="W2129" i="24"/>
  <c r="X2129" i="24"/>
  <c r="V2130" i="24"/>
  <c r="W2130" i="24"/>
  <c r="X2130" i="24"/>
  <c r="V2131" i="24"/>
  <c r="W2131" i="24"/>
  <c r="X2131" i="24"/>
  <c r="V2132" i="24"/>
  <c r="W2132" i="24"/>
  <c r="X2132" i="24"/>
  <c r="V2133" i="24"/>
  <c r="W2133" i="24"/>
  <c r="X2133" i="24"/>
  <c r="V2134" i="24"/>
  <c r="W2134" i="24"/>
  <c r="X2134" i="24"/>
  <c r="V2135" i="24"/>
  <c r="W2135" i="24"/>
  <c r="X2135" i="24"/>
  <c r="V2136" i="24"/>
  <c r="W2136" i="24"/>
  <c r="X2136" i="24"/>
  <c r="V2137" i="24"/>
  <c r="W2137" i="24"/>
  <c r="X2137" i="24"/>
  <c r="V2138" i="24"/>
  <c r="W2138" i="24"/>
  <c r="X2138" i="24"/>
  <c r="V2139" i="24"/>
  <c r="W2139" i="24"/>
  <c r="X2139" i="24"/>
  <c r="V2140" i="24"/>
  <c r="W2140" i="24"/>
  <c r="X2140" i="24"/>
  <c r="V2141" i="24"/>
  <c r="W2141" i="24"/>
  <c r="X2141" i="24"/>
  <c r="V2142" i="24"/>
  <c r="W2142" i="24"/>
  <c r="X2142" i="24"/>
  <c r="V2143" i="24"/>
  <c r="W2143" i="24"/>
  <c r="X2143" i="24"/>
  <c r="V2144" i="24"/>
  <c r="W2144" i="24"/>
  <c r="X2144" i="24"/>
  <c r="V2145" i="24"/>
  <c r="W2145" i="24"/>
  <c r="X2145" i="24"/>
  <c r="V2146" i="24"/>
  <c r="W2146" i="24"/>
  <c r="X2146" i="24"/>
  <c r="V2147" i="24"/>
  <c r="W2147" i="24"/>
  <c r="X2147" i="24"/>
  <c r="V2148" i="24"/>
  <c r="W2148" i="24"/>
  <c r="X2148" i="24"/>
  <c r="V2149" i="24"/>
  <c r="W2149" i="24"/>
  <c r="X2149" i="24"/>
  <c r="V2150" i="24"/>
  <c r="W2150" i="24"/>
  <c r="X2150" i="24"/>
  <c r="V2151" i="24"/>
  <c r="W2151" i="24"/>
  <c r="X2151" i="24"/>
  <c r="V2152" i="24"/>
  <c r="W2152" i="24"/>
  <c r="X2152" i="24"/>
  <c r="V2153" i="24"/>
  <c r="W2153" i="24"/>
  <c r="X2153" i="24"/>
  <c r="V2154" i="24"/>
  <c r="W2154" i="24"/>
  <c r="X2154" i="24"/>
  <c r="V2155" i="24"/>
  <c r="W2155" i="24"/>
  <c r="X2155" i="24"/>
  <c r="V2156" i="24"/>
  <c r="W2156" i="24"/>
  <c r="X2156" i="24"/>
  <c r="V2157" i="24"/>
  <c r="W2157" i="24"/>
  <c r="X2157" i="24"/>
  <c r="V2158" i="24"/>
  <c r="W2158" i="24"/>
  <c r="X2158" i="24"/>
  <c r="V2159" i="24"/>
  <c r="W2159" i="24"/>
  <c r="X2159" i="24"/>
  <c r="V2160" i="24"/>
  <c r="W2160" i="24"/>
  <c r="X2160" i="24"/>
  <c r="V2161" i="24"/>
  <c r="W2161" i="24"/>
  <c r="X2161" i="24"/>
  <c r="V2162" i="24"/>
  <c r="W2162" i="24"/>
  <c r="X2162" i="24"/>
  <c r="V2163" i="24"/>
  <c r="W2163" i="24"/>
  <c r="X2163" i="24"/>
  <c r="V2164" i="24"/>
  <c r="W2164" i="24"/>
  <c r="X2164" i="24"/>
  <c r="V2165" i="24"/>
  <c r="W2165" i="24"/>
  <c r="X2165" i="24"/>
  <c r="V2166" i="24"/>
  <c r="W2166" i="24"/>
  <c r="X2166" i="24"/>
  <c r="V2167" i="24"/>
  <c r="W2167" i="24"/>
  <c r="X2167" i="24"/>
  <c r="V2168" i="24"/>
  <c r="W2168" i="24"/>
  <c r="X2168" i="24"/>
  <c r="V2169" i="24"/>
  <c r="W2169" i="24"/>
  <c r="X2169" i="24"/>
  <c r="V2170" i="24"/>
  <c r="W2170" i="24"/>
  <c r="X2170" i="24"/>
  <c r="V2171" i="24"/>
  <c r="W2171" i="24"/>
  <c r="X2171" i="24"/>
  <c r="V2172" i="24"/>
  <c r="W2172" i="24"/>
  <c r="X2172" i="24"/>
  <c r="V2173" i="24"/>
  <c r="W2173" i="24"/>
  <c r="X2173" i="24"/>
  <c r="V2174" i="24"/>
  <c r="W2174" i="24"/>
  <c r="X2174" i="24"/>
  <c r="V2175" i="24"/>
  <c r="W2175" i="24"/>
  <c r="X2175" i="24"/>
  <c r="V2176" i="24"/>
  <c r="W2176" i="24"/>
  <c r="X2176" i="24"/>
  <c r="V2177" i="24"/>
  <c r="W2177" i="24"/>
  <c r="X2177" i="24"/>
  <c r="V2178" i="24"/>
  <c r="W2178" i="24"/>
  <c r="X2178" i="24"/>
  <c r="V2179" i="24"/>
  <c r="W2179" i="24"/>
  <c r="X2179" i="24"/>
  <c r="V2180" i="24"/>
  <c r="W2180" i="24"/>
  <c r="X2180" i="24"/>
  <c r="V2181" i="24"/>
  <c r="W2181" i="24"/>
  <c r="X2181" i="24"/>
  <c r="V2182" i="24"/>
  <c r="W2182" i="24"/>
  <c r="X2182" i="24"/>
  <c r="V2183" i="24"/>
  <c r="W2183" i="24"/>
  <c r="X2183" i="24"/>
  <c r="V2184" i="24"/>
  <c r="W2184" i="24"/>
  <c r="X2184" i="24"/>
  <c r="V2185" i="24"/>
  <c r="W2185" i="24"/>
  <c r="X2185" i="24"/>
  <c r="V2186" i="24"/>
  <c r="W2186" i="24"/>
  <c r="X2186" i="24"/>
  <c r="V2187" i="24"/>
  <c r="W2187" i="24"/>
  <c r="X2187" i="24"/>
  <c r="V2188" i="24"/>
  <c r="W2188" i="24"/>
  <c r="X2188" i="24"/>
  <c r="V2189" i="24"/>
  <c r="W2189" i="24"/>
  <c r="X2189" i="24"/>
  <c r="V2190" i="24"/>
  <c r="W2190" i="24"/>
  <c r="X2190" i="24"/>
  <c r="V2191" i="24"/>
  <c r="W2191" i="24"/>
  <c r="X2191" i="24"/>
  <c r="V2192" i="24"/>
  <c r="W2192" i="24"/>
  <c r="X2192" i="24"/>
  <c r="V2193" i="24"/>
  <c r="W2193" i="24"/>
  <c r="X2193" i="24"/>
  <c r="V2194" i="24"/>
  <c r="W2194" i="24"/>
  <c r="X2194" i="24"/>
  <c r="V2195" i="24"/>
  <c r="W2195" i="24"/>
  <c r="X2195" i="24"/>
  <c r="V2196" i="24"/>
  <c r="W2196" i="24"/>
  <c r="X2196" i="24"/>
  <c r="V2197" i="24"/>
  <c r="W2197" i="24"/>
  <c r="X2197" i="24"/>
  <c r="V2198" i="24"/>
  <c r="W2198" i="24"/>
  <c r="X2198" i="24"/>
  <c r="V2199" i="24"/>
  <c r="W2199" i="24"/>
  <c r="X2199" i="24"/>
  <c r="V2200" i="24"/>
  <c r="W2200" i="24"/>
  <c r="X2200" i="24"/>
  <c r="V2201" i="24"/>
  <c r="W2201" i="24"/>
  <c r="X2201" i="24"/>
  <c r="V2202" i="24"/>
  <c r="W2202" i="24"/>
  <c r="X2202" i="24"/>
  <c r="V2203" i="24"/>
  <c r="W2203" i="24"/>
  <c r="X2203" i="24"/>
  <c r="V2204" i="24"/>
  <c r="W2204" i="24"/>
  <c r="X2204" i="24"/>
  <c r="V2205" i="24"/>
  <c r="W2205" i="24"/>
  <c r="X2205" i="24"/>
  <c r="V2206" i="24"/>
  <c r="W2206" i="24"/>
  <c r="X2206" i="24"/>
  <c r="V2207" i="24"/>
  <c r="W2207" i="24"/>
  <c r="X2207" i="24"/>
  <c r="V2208" i="24"/>
  <c r="W2208" i="24"/>
  <c r="X2208" i="24"/>
  <c r="V2209" i="24"/>
  <c r="W2209" i="24"/>
  <c r="X2209" i="24"/>
  <c r="V2210" i="24"/>
  <c r="W2210" i="24"/>
  <c r="X2210" i="24"/>
  <c r="V2211" i="24"/>
  <c r="W2211" i="24"/>
  <c r="X2211" i="24"/>
  <c r="V2212" i="24"/>
  <c r="W2212" i="24"/>
  <c r="X2212" i="24"/>
  <c r="V2213" i="24"/>
  <c r="W2213" i="24"/>
  <c r="X2213" i="24"/>
  <c r="V2214" i="24"/>
  <c r="W2214" i="24"/>
  <c r="X2214" i="24"/>
  <c r="V2215" i="24"/>
  <c r="W2215" i="24"/>
  <c r="X2215" i="24"/>
  <c r="V2216" i="24"/>
  <c r="W2216" i="24"/>
  <c r="X2216" i="24"/>
  <c r="V2217" i="24"/>
  <c r="W2217" i="24"/>
  <c r="X2217" i="24"/>
  <c r="V2218" i="24"/>
  <c r="W2218" i="24"/>
  <c r="X2218" i="24"/>
  <c r="V2219" i="24"/>
  <c r="W2219" i="24"/>
  <c r="X2219" i="24"/>
  <c r="V2220" i="24"/>
  <c r="W2220" i="24"/>
  <c r="X2220" i="24"/>
  <c r="V2221" i="24"/>
  <c r="W2221" i="24"/>
  <c r="X2221" i="24"/>
  <c r="V2222" i="24"/>
  <c r="W2222" i="24"/>
  <c r="X2222" i="24"/>
  <c r="V2223" i="24"/>
  <c r="W2223" i="24"/>
  <c r="X2223" i="24"/>
  <c r="V2224" i="24"/>
  <c r="W2224" i="24"/>
  <c r="X2224" i="24"/>
  <c r="V2225" i="24"/>
  <c r="W2225" i="24"/>
  <c r="X2225" i="24"/>
  <c r="V2226" i="24"/>
  <c r="W2226" i="24"/>
  <c r="X2226" i="24"/>
  <c r="V2227" i="24"/>
  <c r="W2227" i="24"/>
  <c r="X2227" i="24"/>
  <c r="V2228" i="24"/>
  <c r="W2228" i="24"/>
  <c r="X2228" i="24"/>
  <c r="V2229" i="24"/>
  <c r="W2229" i="24"/>
  <c r="X2229" i="24"/>
  <c r="V2230" i="24"/>
  <c r="W2230" i="24"/>
  <c r="X2230" i="24"/>
  <c r="V2231" i="24"/>
  <c r="W2231" i="24"/>
  <c r="X2231" i="24"/>
  <c r="V2232" i="24"/>
  <c r="W2232" i="24"/>
  <c r="X2232" i="24"/>
  <c r="V2233" i="24"/>
  <c r="W2233" i="24"/>
  <c r="X2233" i="24"/>
  <c r="V2234" i="24"/>
  <c r="W2234" i="24"/>
  <c r="X2234" i="24"/>
  <c r="V2235" i="24"/>
  <c r="W2235" i="24"/>
  <c r="X2235" i="24"/>
  <c r="V2236" i="24"/>
  <c r="W2236" i="24"/>
  <c r="X2236" i="24"/>
  <c r="V2237" i="24"/>
  <c r="W2237" i="24"/>
  <c r="X2237" i="24"/>
  <c r="V2238" i="24"/>
  <c r="W2238" i="24"/>
  <c r="X2238" i="24"/>
  <c r="V2239" i="24"/>
  <c r="W2239" i="24"/>
  <c r="X2239" i="24"/>
  <c r="V2240" i="24"/>
  <c r="W2240" i="24"/>
  <c r="X2240" i="24"/>
  <c r="V2241" i="24"/>
  <c r="W2241" i="24"/>
  <c r="X2241" i="24"/>
  <c r="V2242" i="24"/>
  <c r="W2242" i="24"/>
  <c r="X2242" i="24"/>
  <c r="V2243" i="24"/>
  <c r="W2243" i="24"/>
  <c r="X2243" i="24"/>
  <c r="V2244" i="24"/>
  <c r="W2244" i="24"/>
  <c r="X2244" i="24"/>
  <c r="V2245" i="24"/>
  <c r="W2245" i="24"/>
  <c r="X2245" i="24"/>
  <c r="V2246" i="24"/>
  <c r="W2246" i="24"/>
  <c r="X2246" i="24"/>
  <c r="V2247" i="24"/>
  <c r="W2247" i="24"/>
  <c r="X2247" i="24"/>
  <c r="V2248" i="24"/>
  <c r="W2248" i="24"/>
  <c r="X2248" i="24"/>
  <c r="V2249" i="24"/>
  <c r="W2249" i="24"/>
  <c r="X2249" i="24"/>
  <c r="V2250" i="24"/>
  <c r="W2250" i="24"/>
  <c r="X2250" i="24"/>
  <c r="V2251" i="24"/>
  <c r="W2251" i="24"/>
  <c r="X2251" i="24"/>
  <c r="V2252" i="24"/>
  <c r="W2252" i="24"/>
  <c r="X2252" i="24"/>
  <c r="V2253" i="24"/>
  <c r="W2253" i="24"/>
  <c r="X2253" i="24"/>
  <c r="V2254" i="24"/>
  <c r="W2254" i="24"/>
  <c r="X2254" i="24"/>
  <c r="V2255" i="24"/>
  <c r="W2255" i="24"/>
  <c r="X2255" i="24"/>
  <c r="V2256" i="24"/>
  <c r="W2256" i="24"/>
  <c r="X2256" i="24"/>
  <c r="V2257" i="24"/>
  <c r="W2257" i="24"/>
  <c r="X2257" i="24"/>
  <c r="V2258" i="24"/>
  <c r="W2258" i="24"/>
  <c r="X2258" i="24"/>
  <c r="V2259" i="24"/>
  <c r="W2259" i="24"/>
  <c r="X2259" i="24"/>
  <c r="V2260" i="24"/>
  <c r="W2260" i="24"/>
  <c r="X2260" i="24"/>
  <c r="V2261" i="24"/>
  <c r="W2261" i="24"/>
  <c r="X2261" i="24"/>
  <c r="V2262" i="24"/>
  <c r="W2262" i="24"/>
  <c r="X2262" i="24"/>
  <c r="V2263" i="24"/>
  <c r="W2263" i="24"/>
  <c r="X2263" i="24"/>
  <c r="V2264" i="24"/>
  <c r="W2264" i="24"/>
  <c r="X2264" i="24"/>
  <c r="V2265" i="24"/>
  <c r="W2265" i="24"/>
  <c r="X2265" i="24"/>
  <c r="V2266" i="24"/>
  <c r="W2266" i="24"/>
  <c r="X2266" i="24"/>
  <c r="V2267" i="24"/>
  <c r="W2267" i="24"/>
  <c r="X2267" i="24"/>
  <c r="V2268" i="24"/>
  <c r="W2268" i="24"/>
  <c r="X2268" i="24"/>
  <c r="V2269" i="24"/>
  <c r="W2269" i="24"/>
  <c r="X2269" i="24"/>
  <c r="V2270" i="24"/>
  <c r="W2270" i="24"/>
  <c r="X2270" i="24"/>
  <c r="V2271" i="24"/>
  <c r="W2271" i="24"/>
  <c r="X2271" i="24"/>
  <c r="V2272" i="24"/>
  <c r="W2272" i="24"/>
  <c r="X2272" i="24"/>
  <c r="V2273" i="24"/>
  <c r="W2273" i="24"/>
  <c r="X2273" i="24"/>
  <c r="V2274" i="24"/>
  <c r="W2274" i="24"/>
  <c r="X2274" i="24"/>
  <c r="V2275" i="24"/>
  <c r="W2275" i="24"/>
  <c r="X2275" i="24"/>
  <c r="V2276" i="24"/>
  <c r="W2276" i="24"/>
  <c r="X2276" i="24"/>
  <c r="V2277" i="24"/>
  <c r="W2277" i="24"/>
  <c r="X2277" i="24"/>
  <c r="V2278" i="24"/>
  <c r="W2278" i="24"/>
  <c r="X2278" i="24"/>
  <c r="V2279" i="24"/>
  <c r="W2279" i="24"/>
  <c r="X2279" i="24"/>
  <c r="V2280" i="24"/>
  <c r="W2280" i="24"/>
  <c r="X2280" i="24"/>
  <c r="V2281" i="24"/>
  <c r="W2281" i="24"/>
  <c r="X2281" i="24"/>
  <c r="V2282" i="24"/>
  <c r="W2282" i="24"/>
  <c r="X2282" i="24"/>
  <c r="V2283" i="24"/>
  <c r="W2283" i="24"/>
  <c r="X2283" i="24"/>
  <c r="V2284" i="24"/>
  <c r="W2284" i="24"/>
  <c r="X2284" i="24"/>
  <c r="V2285" i="24"/>
  <c r="W2285" i="24"/>
  <c r="X2285" i="24"/>
  <c r="V2286" i="24"/>
  <c r="W2286" i="24"/>
  <c r="X2286" i="24"/>
  <c r="V2287" i="24"/>
  <c r="W2287" i="24"/>
  <c r="X2287" i="24"/>
  <c r="V2288" i="24"/>
  <c r="W2288" i="24"/>
  <c r="X2288" i="24"/>
  <c r="V2289" i="24"/>
  <c r="W2289" i="24"/>
  <c r="X2289" i="24"/>
  <c r="V2290" i="24"/>
  <c r="W2290" i="24"/>
  <c r="X2290" i="24"/>
  <c r="V2291" i="24"/>
  <c r="W2291" i="24"/>
  <c r="X2291" i="24"/>
  <c r="V2292" i="24"/>
  <c r="W2292" i="24"/>
  <c r="X2292" i="24"/>
  <c r="V2293" i="24"/>
  <c r="W2293" i="24"/>
  <c r="X2293" i="24"/>
  <c r="V2294" i="24"/>
  <c r="W2294" i="24"/>
  <c r="X2294" i="24"/>
  <c r="V2295" i="24"/>
  <c r="W2295" i="24"/>
  <c r="X2295" i="24"/>
  <c r="V2296" i="24"/>
  <c r="W2296" i="24"/>
  <c r="X2296" i="24"/>
  <c r="V2297" i="24"/>
  <c r="W2297" i="24"/>
  <c r="X2297" i="24"/>
  <c r="V2298" i="24"/>
  <c r="W2298" i="24"/>
  <c r="X2298" i="24"/>
  <c r="V2299" i="24"/>
  <c r="W2299" i="24"/>
  <c r="X2299" i="24"/>
  <c r="V2300" i="24"/>
  <c r="W2300" i="24"/>
  <c r="X2300" i="24"/>
  <c r="V2301" i="24"/>
  <c r="W2301" i="24"/>
  <c r="X2301" i="24"/>
  <c r="V2302" i="24"/>
  <c r="W2302" i="24"/>
  <c r="X2302" i="24"/>
  <c r="V2303" i="24"/>
  <c r="W2303" i="24"/>
  <c r="X2303" i="24"/>
  <c r="V2304" i="24"/>
  <c r="W2304" i="24"/>
  <c r="X2304" i="24"/>
  <c r="V2305" i="24"/>
  <c r="W2305" i="24"/>
  <c r="X2305" i="24"/>
  <c r="V2306" i="24"/>
  <c r="W2306" i="24"/>
  <c r="X2306" i="24"/>
  <c r="V2307" i="24"/>
  <c r="W2307" i="24"/>
  <c r="X2307" i="24"/>
  <c r="V2308" i="24"/>
  <c r="W2308" i="24"/>
  <c r="X2308" i="24"/>
  <c r="V2309" i="24"/>
  <c r="W2309" i="24"/>
  <c r="X2309" i="24"/>
  <c r="V2310" i="24"/>
  <c r="W2310" i="24"/>
  <c r="X2310" i="24"/>
  <c r="V2311" i="24"/>
  <c r="W2311" i="24"/>
  <c r="X2311" i="24"/>
  <c r="V2312" i="24"/>
  <c r="W2312" i="24"/>
  <c r="X2312" i="24"/>
  <c r="V2313" i="24"/>
  <c r="W2313" i="24"/>
  <c r="X2313" i="24"/>
  <c r="V2314" i="24"/>
  <c r="W2314" i="24"/>
  <c r="X2314" i="24"/>
  <c r="V2315" i="24"/>
  <c r="W2315" i="24"/>
  <c r="X2315" i="24"/>
  <c r="V2316" i="24"/>
  <c r="W2316" i="24"/>
  <c r="X2316" i="24"/>
  <c r="V2317" i="24"/>
  <c r="W2317" i="24"/>
  <c r="X2317" i="24"/>
  <c r="V2318" i="24"/>
  <c r="W2318" i="24"/>
  <c r="X2318" i="24"/>
  <c r="V2319" i="24"/>
  <c r="W2319" i="24"/>
  <c r="X2319" i="24"/>
  <c r="V2320" i="24"/>
  <c r="W2320" i="24"/>
  <c r="X2320" i="24"/>
  <c r="V2321" i="24"/>
  <c r="W2321" i="24"/>
  <c r="X2321" i="24"/>
  <c r="V2322" i="24"/>
  <c r="W2322" i="24"/>
  <c r="X2322" i="24"/>
  <c r="V2323" i="24"/>
  <c r="W2323" i="24"/>
  <c r="X2323" i="24"/>
  <c r="V2324" i="24"/>
  <c r="W2324" i="24"/>
  <c r="X2324" i="24"/>
  <c r="V2325" i="24"/>
  <c r="W2325" i="24"/>
  <c r="X2325" i="24"/>
  <c r="V2326" i="24"/>
  <c r="W2326" i="24"/>
  <c r="X2326" i="24"/>
  <c r="V2327" i="24"/>
  <c r="W2327" i="24"/>
  <c r="X2327" i="24"/>
  <c r="V2328" i="24"/>
  <c r="W2328" i="24"/>
  <c r="X2328" i="24"/>
  <c r="V2329" i="24"/>
  <c r="W2329" i="24"/>
  <c r="X2329" i="24"/>
  <c r="V2330" i="24"/>
  <c r="W2330" i="24"/>
  <c r="X2330" i="24"/>
  <c r="V2331" i="24"/>
  <c r="W2331" i="24"/>
  <c r="X2331" i="24"/>
  <c r="V2332" i="24"/>
  <c r="W2332" i="24"/>
  <c r="X2332" i="24"/>
  <c r="V2333" i="24"/>
  <c r="W2333" i="24"/>
  <c r="X2333" i="24"/>
  <c r="V2334" i="24"/>
  <c r="W2334" i="24"/>
  <c r="X2334" i="24"/>
  <c r="V2335" i="24"/>
  <c r="W2335" i="24"/>
  <c r="X2335" i="24"/>
  <c r="V2336" i="24"/>
  <c r="W2336" i="24"/>
  <c r="X2336" i="24"/>
  <c r="V2337" i="24"/>
  <c r="W2337" i="24"/>
  <c r="X2337" i="24"/>
  <c r="V2338" i="24"/>
  <c r="W2338" i="24"/>
  <c r="X2338" i="24"/>
  <c r="V2339" i="24"/>
  <c r="W2339" i="24"/>
  <c r="X2339" i="24"/>
  <c r="V2340" i="24"/>
  <c r="W2340" i="24"/>
  <c r="X2340" i="24"/>
  <c r="V2341" i="24"/>
  <c r="W2341" i="24"/>
  <c r="X2341" i="24"/>
  <c r="V2342" i="24"/>
  <c r="W2342" i="24"/>
  <c r="X2342" i="24"/>
  <c r="V2343" i="24"/>
  <c r="W2343" i="24"/>
  <c r="X2343" i="24"/>
  <c r="V2344" i="24"/>
  <c r="W2344" i="24"/>
  <c r="X2344" i="24"/>
  <c r="V2345" i="24"/>
  <c r="W2345" i="24"/>
  <c r="X2345" i="24"/>
  <c r="V2346" i="24"/>
  <c r="W2346" i="24"/>
  <c r="X2346" i="24"/>
  <c r="V2347" i="24"/>
  <c r="W2347" i="24"/>
  <c r="X2347" i="24"/>
  <c r="V2348" i="24"/>
  <c r="W2348" i="24"/>
  <c r="X2348" i="24"/>
  <c r="V2349" i="24"/>
  <c r="W2349" i="24"/>
  <c r="X2349" i="24"/>
  <c r="V2350" i="24"/>
  <c r="W2350" i="24"/>
  <c r="X2350" i="24"/>
  <c r="V2351" i="24"/>
  <c r="W2351" i="24"/>
  <c r="X2351" i="24"/>
  <c r="V2352" i="24"/>
  <c r="W2352" i="24"/>
  <c r="X2352" i="24"/>
  <c r="V2353" i="24"/>
  <c r="W2353" i="24"/>
  <c r="X2353" i="24"/>
  <c r="V2354" i="24"/>
  <c r="W2354" i="24"/>
  <c r="X2354" i="24"/>
  <c r="V2355" i="24"/>
  <c r="W2355" i="24"/>
  <c r="X2355" i="24"/>
  <c r="V2356" i="24"/>
  <c r="W2356" i="24"/>
  <c r="X2356" i="24"/>
  <c r="V2357" i="24"/>
  <c r="W2357" i="24"/>
  <c r="X2357" i="24"/>
  <c r="V2358" i="24"/>
  <c r="W2358" i="24"/>
  <c r="X2358" i="24"/>
  <c r="V2359" i="24"/>
  <c r="W2359" i="24"/>
  <c r="X2359" i="24"/>
  <c r="V2360" i="24"/>
  <c r="W2360" i="24"/>
  <c r="X2360" i="24"/>
  <c r="V2361" i="24"/>
  <c r="W2361" i="24"/>
  <c r="X2361" i="24"/>
  <c r="V2362" i="24"/>
  <c r="W2362" i="24"/>
  <c r="X2362" i="24"/>
  <c r="V2363" i="24"/>
  <c r="W2363" i="24"/>
  <c r="X2363" i="24"/>
  <c r="V2364" i="24"/>
  <c r="W2364" i="24"/>
  <c r="X2364" i="24"/>
  <c r="V2365" i="24"/>
  <c r="W2365" i="24"/>
  <c r="X2365" i="24"/>
  <c r="V2366" i="24"/>
  <c r="W2366" i="24"/>
  <c r="X2366" i="24"/>
  <c r="V2367" i="24"/>
  <c r="W2367" i="24"/>
  <c r="X2367" i="24"/>
  <c r="V2368" i="24"/>
  <c r="W2368" i="24"/>
  <c r="X2368" i="24"/>
  <c r="V2369" i="24"/>
  <c r="W2369" i="24"/>
  <c r="X2369" i="24"/>
  <c r="V2370" i="24"/>
  <c r="W2370" i="24"/>
  <c r="X2370" i="24"/>
  <c r="V2371" i="24"/>
  <c r="W2371" i="24"/>
  <c r="X2371" i="24"/>
  <c r="V2372" i="24"/>
  <c r="W2372" i="24"/>
  <c r="X2372" i="24"/>
  <c r="V2373" i="24"/>
  <c r="W2373" i="24"/>
  <c r="X2373" i="24"/>
  <c r="V2374" i="24"/>
  <c r="W2374" i="24"/>
  <c r="X2374" i="24"/>
  <c r="V2375" i="24"/>
  <c r="W2375" i="24"/>
  <c r="X2375" i="24"/>
  <c r="V2376" i="24"/>
  <c r="W2376" i="24"/>
  <c r="X2376" i="24"/>
  <c r="V2377" i="24"/>
  <c r="W2377" i="24"/>
  <c r="X2377" i="24"/>
  <c r="V2378" i="24"/>
  <c r="W2378" i="24"/>
  <c r="X2378" i="24"/>
  <c r="V2379" i="24"/>
  <c r="W2379" i="24"/>
  <c r="X2379" i="24"/>
  <c r="V2380" i="24"/>
  <c r="W2380" i="24"/>
  <c r="X2380" i="24"/>
  <c r="V2381" i="24"/>
  <c r="W2381" i="24"/>
  <c r="X2381" i="24"/>
  <c r="V2382" i="24"/>
  <c r="W2382" i="24"/>
  <c r="X2382" i="24"/>
  <c r="V2383" i="24"/>
  <c r="W2383" i="24"/>
  <c r="X2383" i="24"/>
  <c r="V2384" i="24"/>
  <c r="W2384" i="24"/>
  <c r="X2384" i="24"/>
  <c r="V2385" i="24"/>
  <c r="W2385" i="24"/>
  <c r="X2385" i="24"/>
  <c r="V2386" i="24"/>
  <c r="W2386" i="24"/>
  <c r="X2386" i="24"/>
  <c r="V2387" i="24"/>
  <c r="W2387" i="24"/>
  <c r="X2387" i="24"/>
  <c r="V2388" i="24"/>
  <c r="W2388" i="24"/>
  <c r="X2388" i="24"/>
  <c r="V2389" i="24"/>
  <c r="W2389" i="24"/>
  <c r="X2389" i="24"/>
  <c r="V2390" i="24"/>
  <c r="W2390" i="24"/>
  <c r="X2390" i="24"/>
  <c r="V2391" i="24"/>
  <c r="W2391" i="24"/>
  <c r="X2391" i="24"/>
  <c r="V2392" i="24"/>
  <c r="W2392" i="24"/>
  <c r="X2392" i="24"/>
  <c r="V2393" i="24"/>
  <c r="W2393" i="24"/>
  <c r="X2393" i="24"/>
  <c r="V2394" i="24"/>
  <c r="W2394" i="24"/>
  <c r="X2394" i="24"/>
  <c r="V2395" i="24"/>
  <c r="W2395" i="24"/>
  <c r="X2395" i="24"/>
  <c r="V2396" i="24"/>
  <c r="W2396" i="24"/>
  <c r="X2396" i="24"/>
  <c r="V2397" i="24"/>
  <c r="W2397" i="24"/>
  <c r="X2397" i="24"/>
  <c r="V2398" i="24"/>
  <c r="W2398" i="24"/>
  <c r="X2398" i="24"/>
  <c r="V2399" i="24"/>
  <c r="W2399" i="24"/>
  <c r="X2399" i="24"/>
  <c r="V2400" i="24"/>
  <c r="W2400" i="24"/>
  <c r="X2400" i="24"/>
  <c r="V2401" i="24"/>
  <c r="W2401" i="24"/>
  <c r="X2401" i="24"/>
  <c r="V2402" i="24"/>
  <c r="W2402" i="24"/>
  <c r="X2402" i="24"/>
  <c r="V2403" i="24"/>
  <c r="W2403" i="24"/>
  <c r="X2403" i="24"/>
  <c r="V2404" i="24"/>
  <c r="W2404" i="24"/>
  <c r="X2404" i="24"/>
  <c r="V2405" i="24"/>
  <c r="W2405" i="24"/>
  <c r="X2405" i="24"/>
  <c r="V2406" i="24"/>
  <c r="W2406" i="24"/>
  <c r="X2406" i="24"/>
  <c r="V2407" i="24"/>
  <c r="W2407" i="24"/>
  <c r="X2407" i="24"/>
  <c r="V2408" i="24"/>
  <c r="W2408" i="24"/>
  <c r="X2408" i="24"/>
  <c r="V2409" i="24"/>
  <c r="W2409" i="24"/>
  <c r="X2409" i="24"/>
  <c r="V2410" i="24"/>
  <c r="W2410" i="24"/>
  <c r="X2410" i="24"/>
  <c r="V2411" i="24"/>
  <c r="W2411" i="24"/>
  <c r="X2411" i="24"/>
  <c r="V2412" i="24"/>
  <c r="W2412" i="24"/>
  <c r="X2412" i="24"/>
  <c r="V2413" i="24"/>
  <c r="W2413" i="24"/>
  <c r="X2413" i="24"/>
  <c r="V2414" i="24"/>
  <c r="W2414" i="24"/>
  <c r="X2414" i="24"/>
  <c r="V2415" i="24"/>
  <c r="W2415" i="24"/>
  <c r="X2415" i="24"/>
  <c r="V2416" i="24"/>
  <c r="W2416" i="24"/>
  <c r="X2416" i="24"/>
  <c r="V2417" i="24"/>
  <c r="W2417" i="24"/>
  <c r="X2417" i="24"/>
  <c r="V2418" i="24"/>
  <c r="W2418" i="24"/>
  <c r="X2418" i="24"/>
  <c r="V2419" i="24"/>
  <c r="W2419" i="24"/>
  <c r="X2419" i="24"/>
  <c r="V2420" i="24"/>
  <c r="W2420" i="24"/>
  <c r="X2420" i="24"/>
  <c r="V2421" i="24"/>
  <c r="W2421" i="24"/>
  <c r="X2421" i="24"/>
  <c r="V2422" i="24"/>
  <c r="W2422" i="24"/>
  <c r="X2422" i="24"/>
  <c r="V2423" i="24"/>
  <c r="W2423" i="24"/>
  <c r="X2423" i="24"/>
  <c r="V2424" i="24"/>
  <c r="W2424" i="24"/>
  <c r="X2424" i="24"/>
  <c r="V2425" i="24"/>
  <c r="W2425" i="24"/>
  <c r="X2425" i="24"/>
  <c r="V2426" i="24"/>
  <c r="W2426" i="24"/>
  <c r="X2426" i="24"/>
  <c r="V2427" i="24"/>
  <c r="W2427" i="24"/>
  <c r="X2427" i="24"/>
  <c r="V2428" i="24"/>
  <c r="W2428" i="24"/>
  <c r="X2428" i="24"/>
  <c r="V2429" i="24"/>
  <c r="W2429" i="24"/>
  <c r="X2429" i="24"/>
  <c r="V2430" i="24"/>
  <c r="W2430" i="24"/>
  <c r="X2430" i="24"/>
  <c r="V2431" i="24"/>
  <c r="W2431" i="24"/>
  <c r="X2431" i="24"/>
  <c r="V2432" i="24"/>
  <c r="W2432" i="24"/>
  <c r="X2432" i="24"/>
  <c r="V2433" i="24"/>
  <c r="W2433" i="24"/>
  <c r="X2433" i="24"/>
  <c r="V2434" i="24"/>
  <c r="W2434" i="24"/>
  <c r="X2434" i="24"/>
  <c r="V2435" i="24"/>
  <c r="W2435" i="24"/>
  <c r="X2435" i="24"/>
  <c r="V2436" i="24"/>
  <c r="W2436" i="24"/>
  <c r="X2436" i="24"/>
  <c r="V2437" i="24"/>
  <c r="W2437" i="24"/>
  <c r="X2437" i="24"/>
  <c r="V2438" i="24"/>
  <c r="W2438" i="24"/>
  <c r="X2438" i="24"/>
  <c r="V2439" i="24"/>
  <c r="W2439" i="24"/>
  <c r="X2439" i="24"/>
  <c r="V2440" i="24"/>
  <c r="W2440" i="24"/>
  <c r="X2440" i="24"/>
  <c r="V2441" i="24"/>
  <c r="W2441" i="24"/>
  <c r="X2441" i="24"/>
  <c r="V2442" i="24"/>
  <c r="W2442" i="24"/>
  <c r="X2442" i="24"/>
  <c r="V2443" i="24"/>
  <c r="W2443" i="24"/>
  <c r="X2443" i="24"/>
  <c r="V2444" i="24"/>
  <c r="W2444" i="24"/>
  <c r="X2444" i="24"/>
  <c r="V2445" i="24"/>
  <c r="W2445" i="24"/>
  <c r="X2445" i="24"/>
  <c r="V2446" i="24"/>
  <c r="W2446" i="24"/>
  <c r="X2446" i="24"/>
  <c r="V2447" i="24"/>
  <c r="W2447" i="24"/>
  <c r="X2447" i="24"/>
  <c r="V2448" i="24"/>
  <c r="W2448" i="24"/>
  <c r="X2448" i="24"/>
  <c r="V2449" i="24"/>
  <c r="W2449" i="24"/>
  <c r="X2449" i="24"/>
  <c r="V2450" i="24"/>
  <c r="W2450" i="24"/>
  <c r="X2450" i="24"/>
  <c r="V2451" i="24"/>
  <c r="W2451" i="24"/>
  <c r="X2451" i="24"/>
  <c r="V2452" i="24"/>
  <c r="W2452" i="24"/>
  <c r="X2452" i="24"/>
  <c r="V2453" i="24"/>
  <c r="W2453" i="24"/>
  <c r="X2453" i="24"/>
  <c r="V2454" i="24"/>
  <c r="W2454" i="24"/>
  <c r="X2454" i="24"/>
  <c r="V2455" i="24"/>
  <c r="W2455" i="24"/>
  <c r="X2455" i="24"/>
  <c r="V2456" i="24"/>
  <c r="W2456" i="24"/>
  <c r="X2456" i="24"/>
  <c r="V2457" i="24"/>
  <c r="W2457" i="24"/>
  <c r="X2457" i="24"/>
  <c r="V2458" i="24"/>
  <c r="W2458" i="24"/>
  <c r="X2458" i="24"/>
  <c r="V2459" i="24"/>
  <c r="W2459" i="24"/>
  <c r="X2459" i="24"/>
  <c r="V2460" i="24"/>
  <c r="W2460" i="24"/>
  <c r="X2460" i="24"/>
  <c r="V2461" i="24"/>
  <c r="W2461" i="24"/>
  <c r="X2461" i="24"/>
  <c r="V2462" i="24"/>
  <c r="W2462" i="24"/>
  <c r="X2462" i="24"/>
  <c r="V2463" i="24"/>
  <c r="W2463" i="24"/>
  <c r="X2463" i="24"/>
  <c r="V2464" i="24"/>
  <c r="W2464" i="24"/>
  <c r="X2464" i="24"/>
  <c r="V2465" i="24"/>
  <c r="W2465" i="24"/>
  <c r="X2465" i="24"/>
  <c r="V2466" i="24"/>
  <c r="W2466" i="24"/>
  <c r="X2466" i="24"/>
  <c r="V2467" i="24"/>
  <c r="W2467" i="24"/>
  <c r="X2467" i="24"/>
  <c r="V2468" i="24"/>
  <c r="W2468" i="24"/>
  <c r="X2468" i="24"/>
  <c r="V2469" i="24"/>
  <c r="W2469" i="24"/>
  <c r="X2469" i="24"/>
  <c r="V2470" i="24"/>
  <c r="W2470" i="24"/>
  <c r="X2470" i="24"/>
  <c r="V2471" i="24"/>
  <c r="W2471" i="24"/>
  <c r="X2471" i="24"/>
  <c r="V2472" i="24"/>
  <c r="W2472" i="24"/>
  <c r="X2472" i="24"/>
  <c r="V2473" i="24"/>
  <c r="W2473" i="24"/>
  <c r="X2473" i="24"/>
  <c r="V2474" i="24"/>
  <c r="W2474" i="24"/>
  <c r="X2474" i="24"/>
  <c r="V2475" i="24"/>
  <c r="W2475" i="24"/>
  <c r="X2475" i="24"/>
  <c r="V2476" i="24"/>
  <c r="W2476" i="24"/>
  <c r="X2476" i="24"/>
  <c r="V2477" i="24"/>
  <c r="W2477" i="24"/>
  <c r="X2477" i="24"/>
  <c r="V2478" i="24"/>
  <c r="W2478" i="24"/>
  <c r="X2478" i="24"/>
  <c r="V2479" i="24"/>
  <c r="W2479" i="24"/>
  <c r="X2479" i="24"/>
  <c r="V2480" i="24"/>
  <c r="W2480" i="24"/>
  <c r="X2480" i="24"/>
  <c r="V2481" i="24"/>
  <c r="W2481" i="24"/>
  <c r="X2481" i="24"/>
  <c r="V2482" i="24"/>
  <c r="W2482" i="24"/>
  <c r="X2482" i="24"/>
  <c r="V2483" i="24"/>
  <c r="W2483" i="24"/>
  <c r="X2483" i="24"/>
  <c r="V2484" i="24"/>
  <c r="W2484" i="24"/>
  <c r="X2484" i="24"/>
  <c r="V2485" i="24"/>
  <c r="W2485" i="24"/>
  <c r="X2485" i="24"/>
  <c r="V2486" i="24"/>
  <c r="W2486" i="24"/>
  <c r="X2486" i="24"/>
  <c r="V2487" i="24"/>
  <c r="W2487" i="24"/>
  <c r="X2487" i="24"/>
  <c r="V2488" i="24"/>
  <c r="W2488" i="24"/>
  <c r="X2488" i="24"/>
  <c r="V2489" i="24"/>
  <c r="W2489" i="24"/>
  <c r="X2489" i="24"/>
  <c r="V2490" i="24"/>
  <c r="W2490" i="24"/>
  <c r="X2490" i="24"/>
  <c r="V2491" i="24"/>
  <c r="W2491" i="24"/>
  <c r="X2491" i="24"/>
  <c r="V2492" i="24"/>
  <c r="W2492" i="24"/>
  <c r="X2492" i="24"/>
  <c r="V2493" i="24"/>
  <c r="W2493" i="24"/>
  <c r="X2493" i="24"/>
  <c r="V2494" i="24"/>
  <c r="W2494" i="24"/>
  <c r="X2494" i="24"/>
  <c r="V2495" i="24"/>
  <c r="W2495" i="24"/>
  <c r="X2495" i="24"/>
  <c r="V2496" i="24"/>
  <c r="W2496" i="24"/>
  <c r="X2496" i="24"/>
  <c r="V2497" i="24"/>
  <c r="W2497" i="24"/>
  <c r="X2497" i="24"/>
  <c r="V2498" i="24"/>
  <c r="W2498" i="24"/>
  <c r="X2498" i="24"/>
  <c r="V2499" i="24"/>
  <c r="W2499" i="24"/>
  <c r="X2499" i="24"/>
  <c r="V2500" i="24"/>
  <c r="W2500" i="24"/>
  <c r="X2500" i="24"/>
  <c r="V2501" i="24"/>
  <c r="W2501" i="24"/>
  <c r="X2501" i="24"/>
  <c r="V2502" i="24"/>
  <c r="W2502" i="24"/>
  <c r="X2502" i="24"/>
  <c r="V2503" i="24"/>
  <c r="W2503" i="24"/>
  <c r="X2503" i="24"/>
  <c r="V2504" i="24"/>
  <c r="W2504" i="24"/>
  <c r="X2504" i="24"/>
  <c r="V2505" i="24"/>
  <c r="W2505" i="24"/>
  <c r="X2505" i="24"/>
  <c r="V2506" i="24"/>
  <c r="W2506" i="24"/>
  <c r="X2506" i="24"/>
  <c r="V2507" i="24"/>
  <c r="W2507" i="24"/>
  <c r="X2507" i="24"/>
  <c r="V2508" i="24"/>
  <c r="W2508" i="24"/>
  <c r="X2508" i="24"/>
  <c r="V2509" i="24"/>
  <c r="W2509" i="24"/>
  <c r="X2509" i="24"/>
  <c r="V2510" i="24"/>
  <c r="W2510" i="24"/>
  <c r="X2510" i="24"/>
  <c r="V2511" i="24"/>
  <c r="W2511" i="24"/>
  <c r="X2511" i="24"/>
  <c r="V2512" i="24"/>
  <c r="W2512" i="24"/>
  <c r="X2512" i="24"/>
  <c r="V2513" i="24"/>
  <c r="W2513" i="24"/>
  <c r="X2513" i="24"/>
  <c r="V2514" i="24"/>
  <c r="W2514" i="24"/>
  <c r="X2514" i="24"/>
  <c r="V2515" i="24"/>
  <c r="W2515" i="24"/>
  <c r="X2515" i="24"/>
  <c r="V2516" i="24"/>
  <c r="W2516" i="24"/>
  <c r="X2516" i="24"/>
  <c r="V2517" i="24"/>
  <c r="W2517" i="24"/>
  <c r="X2517" i="24"/>
  <c r="V2518" i="24"/>
  <c r="W2518" i="24"/>
  <c r="X2518" i="24"/>
  <c r="V2519" i="24"/>
  <c r="W2519" i="24"/>
  <c r="X2519" i="24"/>
  <c r="V2520" i="24"/>
  <c r="W2520" i="24"/>
  <c r="X2520" i="24"/>
  <c r="V2521" i="24"/>
  <c r="W2521" i="24"/>
  <c r="X2521" i="24"/>
  <c r="V2522" i="24"/>
  <c r="W2522" i="24"/>
  <c r="X2522" i="24"/>
  <c r="V2523" i="24"/>
  <c r="W2523" i="24"/>
  <c r="X2523" i="24"/>
  <c r="V2524" i="24"/>
  <c r="W2524" i="24"/>
  <c r="X2524" i="24"/>
  <c r="V2525" i="24"/>
  <c r="W2525" i="24"/>
  <c r="X2525" i="24"/>
  <c r="V2526" i="24"/>
  <c r="W2526" i="24"/>
  <c r="X2526" i="24"/>
  <c r="V2527" i="24"/>
  <c r="W2527" i="24"/>
  <c r="X2527" i="24"/>
  <c r="V2528" i="24"/>
  <c r="W2528" i="24"/>
  <c r="X2528" i="24"/>
  <c r="V2529" i="24"/>
  <c r="W2529" i="24"/>
  <c r="X2529" i="24"/>
  <c r="V2530" i="24"/>
  <c r="W2530" i="24"/>
  <c r="X2530" i="24"/>
  <c r="V2531" i="24"/>
  <c r="W2531" i="24"/>
  <c r="X2531" i="24"/>
  <c r="V2532" i="24"/>
  <c r="W2532" i="24"/>
  <c r="X2532" i="24"/>
  <c r="V2533" i="24"/>
  <c r="W2533" i="24"/>
  <c r="X2533" i="24"/>
  <c r="V2534" i="24"/>
  <c r="W2534" i="24"/>
  <c r="X2534" i="24"/>
  <c r="V2535" i="24"/>
  <c r="W2535" i="24"/>
  <c r="X2535" i="24"/>
  <c r="V2536" i="24"/>
  <c r="W2536" i="24"/>
  <c r="X2536" i="24"/>
  <c r="V2537" i="24"/>
  <c r="W2537" i="24"/>
  <c r="X2537" i="24"/>
  <c r="V2538" i="24"/>
  <c r="W2538" i="24"/>
  <c r="X2538" i="24"/>
  <c r="V2539" i="24"/>
  <c r="W2539" i="24"/>
  <c r="X2539" i="24"/>
  <c r="V2540" i="24"/>
  <c r="W2540" i="24"/>
  <c r="X2540" i="24"/>
  <c r="V2541" i="24"/>
  <c r="W2541" i="24"/>
  <c r="X2541" i="24"/>
  <c r="V2542" i="24"/>
  <c r="W2542" i="24"/>
  <c r="X2542" i="24"/>
  <c r="V2543" i="24"/>
  <c r="W2543" i="24"/>
  <c r="X2543" i="24"/>
  <c r="V2544" i="24"/>
  <c r="W2544" i="24"/>
  <c r="X2544" i="24"/>
  <c r="V2545" i="24"/>
  <c r="W2545" i="24"/>
  <c r="X2545" i="24"/>
  <c r="V2546" i="24"/>
  <c r="W2546" i="24"/>
  <c r="X2546" i="24"/>
  <c r="V2547" i="24"/>
  <c r="W2547" i="24"/>
  <c r="X2547" i="24"/>
  <c r="V2548" i="24"/>
  <c r="W2548" i="24"/>
  <c r="X2548" i="24"/>
  <c r="V2549" i="24"/>
  <c r="W2549" i="24"/>
  <c r="X2549" i="24"/>
  <c r="V2550" i="24"/>
  <c r="W2550" i="24"/>
  <c r="X2550" i="24"/>
  <c r="V2551" i="24"/>
  <c r="W2551" i="24"/>
  <c r="X2551" i="24"/>
  <c r="V2552" i="24"/>
  <c r="W2552" i="24"/>
  <c r="X2552" i="24"/>
  <c r="V2553" i="24"/>
  <c r="W2553" i="24"/>
  <c r="X2553" i="24"/>
  <c r="V2554" i="24"/>
  <c r="W2554" i="24"/>
  <c r="X2554" i="24"/>
  <c r="V2555" i="24"/>
  <c r="W2555" i="24"/>
  <c r="X2555" i="24"/>
  <c r="V2556" i="24"/>
  <c r="W2556" i="24"/>
  <c r="X2556" i="24"/>
  <c r="V2557" i="24"/>
  <c r="W2557" i="24"/>
  <c r="X2557" i="24"/>
  <c r="V2558" i="24"/>
  <c r="W2558" i="24"/>
  <c r="X2558" i="24"/>
  <c r="V2559" i="24"/>
  <c r="W2559" i="24"/>
  <c r="X2559" i="24"/>
  <c r="V2560" i="24"/>
  <c r="W2560" i="24"/>
  <c r="X2560" i="24"/>
  <c r="V2561" i="24"/>
  <c r="W2561" i="24"/>
  <c r="X2561" i="24"/>
  <c r="V2562" i="24"/>
  <c r="W2562" i="24"/>
  <c r="X2562" i="24"/>
  <c r="V2563" i="24"/>
  <c r="W2563" i="24"/>
  <c r="X2563" i="24"/>
  <c r="V2564" i="24"/>
  <c r="W2564" i="24"/>
  <c r="X2564" i="24"/>
  <c r="V2565" i="24"/>
  <c r="W2565" i="24"/>
  <c r="X2565" i="24"/>
  <c r="V2566" i="24"/>
  <c r="W2566" i="24"/>
  <c r="X2566" i="24"/>
  <c r="V2567" i="24"/>
  <c r="W2567" i="24"/>
  <c r="X2567" i="24"/>
  <c r="V2568" i="24"/>
  <c r="W2568" i="24"/>
  <c r="X2568" i="24"/>
  <c r="V2569" i="24"/>
  <c r="W2569" i="24"/>
  <c r="X2569" i="24"/>
  <c r="V2570" i="24"/>
  <c r="W2570" i="24"/>
  <c r="X2570" i="24"/>
  <c r="V2571" i="24"/>
  <c r="W2571" i="24"/>
  <c r="X2571" i="24"/>
  <c r="V2572" i="24"/>
  <c r="W2572" i="24"/>
  <c r="X2572" i="24"/>
  <c r="V2573" i="24"/>
  <c r="W2573" i="24"/>
  <c r="X2573" i="24"/>
  <c r="V2574" i="24"/>
  <c r="W2574" i="24"/>
  <c r="X2574" i="24"/>
  <c r="V2575" i="24"/>
  <c r="W2575" i="24"/>
  <c r="X2575" i="24"/>
  <c r="V2576" i="24"/>
  <c r="W2576" i="24"/>
  <c r="X2576" i="24"/>
  <c r="V2577" i="24"/>
  <c r="W2577" i="24"/>
  <c r="X2577" i="24"/>
  <c r="V2578" i="24"/>
  <c r="W2578" i="24"/>
  <c r="X2578" i="24"/>
  <c r="V2579" i="24"/>
  <c r="W2579" i="24"/>
  <c r="X2579" i="24"/>
  <c r="V2580" i="24"/>
  <c r="W2580" i="24"/>
  <c r="X2580" i="24"/>
  <c r="V2581" i="24"/>
  <c r="W2581" i="24"/>
  <c r="X2581" i="24"/>
  <c r="V2582" i="24"/>
  <c r="W2582" i="24"/>
  <c r="X2582" i="24"/>
  <c r="V2583" i="24"/>
  <c r="W2583" i="24"/>
  <c r="X2583" i="24"/>
  <c r="V2584" i="24"/>
  <c r="W2584" i="24"/>
  <c r="X2584" i="24"/>
  <c r="V2585" i="24"/>
  <c r="W2585" i="24"/>
  <c r="X2585" i="24"/>
  <c r="V2586" i="24"/>
  <c r="W2586" i="24"/>
  <c r="X2586" i="24"/>
  <c r="V2587" i="24"/>
  <c r="W2587" i="24"/>
  <c r="X2587" i="24"/>
  <c r="V2588" i="24"/>
  <c r="W2588" i="24"/>
  <c r="X2588" i="24"/>
  <c r="V2589" i="24"/>
  <c r="W2589" i="24"/>
  <c r="X2589" i="24"/>
  <c r="V2590" i="24"/>
  <c r="W2590" i="24"/>
  <c r="X2590" i="24"/>
  <c r="V2591" i="24"/>
  <c r="W2591" i="24"/>
  <c r="X2591" i="24"/>
  <c r="V2592" i="24"/>
  <c r="W2592" i="24"/>
  <c r="X2592" i="24"/>
  <c r="V2593" i="24"/>
  <c r="W2593" i="24"/>
  <c r="X2593" i="24"/>
  <c r="V2594" i="24"/>
  <c r="W2594" i="24"/>
  <c r="X2594" i="24"/>
  <c r="V2595" i="24"/>
  <c r="W2595" i="24"/>
  <c r="X2595" i="24"/>
  <c r="V2596" i="24"/>
  <c r="W2596" i="24"/>
  <c r="X2596" i="24"/>
  <c r="V2597" i="24"/>
  <c r="W2597" i="24"/>
  <c r="X2597" i="24"/>
  <c r="V2598" i="24"/>
  <c r="W2598" i="24"/>
  <c r="X2598" i="24"/>
  <c r="V2599" i="24"/>
  <c r="W2599" i="24"/>
  <c r="X2599" i="24"/>
  <c r="V2600" i="24"/>
  <c r="W2600" i="24"/>
  <c r="X2600" i="24"/>
  <c r="V2601" i="24"/>
  <c r="W2601" i="24"/>
  <c r="X2601" i="24"/>
  <c r="V2602" i="24"/>
  <c r="W2602" i="24"/>
  <c r="X2602" i="24"/>
  <c r="V2603" i="24"/>
  <c r="W2603" i="24"/>
  <c r="X2603" i="24"/>
  <c r="V2604" i="24"/>
  <c r="W2604" i="24"/>
  <c r="X2604" i="24"/>
  <c r="V2605" i="24"/>
  <c r="W2605" i="24"/>
  <c r="X2605" i="24"/>
  <c r="V2606" i="24"/>
  <c r="W2606" i="24"/>
  <c r="X2606" i="24"/>
  <c r="V2607" i="24"/>
  <c r="W2607" i="24"/>
  <c r="X2607" i="24"/>
  <c r="V2608" i="24"/>
  <c r="W2608" i="24"/>
  <c r="X2608" i="24"/>
  <c r="V2609" i="24"/>
  <c r="W2609" i="24"/>
  <c r="X2609" i="24"/>
  <c r="V2610" i="24"/>
  <c r="W2610" i="24"/>
  <c r="X2610" i="24"/>
  <c r="V2611" i="24"/>
  <c r="W2611" i="24"/>
  <c r="X2611" i="24"/>
  <c r="V2612" i="24"/>
  <c r="W2612" i="24"/>
  <c r="X2612" i="24"/>
  <c r="V2613" i="24"/>
  <c r="W2613" i="24"/>
  <c r="X2613" i="24"/>
  <c r="V2614" i="24"/>
  <c r="W2614" i="24"/>
  <c r="X2614" i="24"/>
  <c r="V2615" i="24"/>
  <c r="W2615" i="24"/>
  <c r="X2615" i="24"/>
  <c r="V2616" i="24"/>
  <c r="W2616" i="24"/>
  <c r="X2616" i="24"/>
  <c r="V2617" i="24"/>
  <c r="W2617" i="24"/>
  <c r="X2617" i="24"/>
  <c r="V2618" i="24"/>
  <c r="W2618" i="24"/>
  <c r="X2618" i="24"/>
  <c r="V2619" i="24"/>
  <c r="W2619" i="24"/>
  <c r="X2619" i="24"/>
  <c r="V2620" i="24"/>
  <c r="W2620" i="24"/>
  <c r="X2620" i="24"/>
  <c r="V2621" i="24"/>
  <c r="W2621" i="24"/>
  <c r="X2621" i="24"/>
  <c r="V2622" i="24"/>
  <c r="W2622" i="24"/>
  <c r="X2622" i="24"/>
  <c r="V2623" i="24"/>
  <c r="W2623" i="24"/>
  <c r="X2623" i="24"/>
  <c r="V2624" i="24"/>
  <c r="W2624" i="24"/>
  <c r="X2624" i="24"/>
  <c r="V2625" i="24"/>
  <c r="W2625" i="24"/>
  <c r="X2625" i="24"/>
  <c r="V2626" i="24"/>
  <c r="W2626" i="24"/>
  <c r="X2626" i="24"/>
  <c r="V2627" i="24"/>
  <c r="W2627" i="24"/>
  <c r="X2627" i="24"/>
  <c r="V2628" i="24"/>
  <c r="W2628" i="24"/>
  <c r="X2628" i="24"/>
  <c r="V2629" i="24"/>
  <c r="W2629" i="24"/>
  <c r="X2629" i="24"/>
  <c r="V2630" i="24"/>
  <c r="W2630" i="24"/>
  <c r="X2630" i="24"/>
  <c r="V2631" i="24"/>
  <c r="W2631" i="24"/>
  <c r="X2631" i="24"/>
  <c r="V2632" i="24"/>
  <c r="W2632" i="24"/>
  <c r="X2632" i="24"/>
  <c r="V2633" i="24"/>
  <c r="W2633" i="24"/>
  <c r="X2633" i="24"/>
  <c r="V2634" i="24"/>
  <c r="W2634" i="24"/>
  <c r="X2634" i="24"/>
  <c r="V2635" i="24"/>
  <c r="W2635" i="24"/>
  <c r="X2635" i="24"/>
  <c r="V2636" i="24"/>
  <c r="W2636" i="24"/>
  <c r="X2636" i="24"/>
  <c r="V2637" i="24"/>
  <c r="W2637" i="24"/>
  <c r="X2637" i="24"/>
  <c r="V2638" i="24"/>
  <c r="W2638" i="24"/>
  <c r="X2638" i="24"/>
  <c r="V2639" i="24"/>
  <c r="W2639" i="24"/>
  <c r="X2639" i="24"/>
  <c r="V2640" i="24"/>
  <c r="W2640" i="24"/>
  <c r="X2640" i="24"/>
  <c r="V2641" i="24"/>
  <c r="W2641" i="24"/>
  <c r="X2641" i="24"/>
  <c r="V2642" i="24"/>
  <c r="W2642" i="24"/>
  <c r="X2642" i="24"/>
  <c r="V2643" i="24"/>
  <c r="W2643" i="24"/>
  <c r="X2643" i="24"/>
  <c r="V2644" i="24"/>
  <c r="W2644" i="24"/>
  <c r="X2644" i="24"/>
  <c r="V2645" i="24"/>
  <c r="W2645" i="24"/>
  <c r="X2645" i="24"/>
  <c r="V2646" i="24"/>
  <c r="W2646" i="24"/>
  <c r="X2646" i="24"/>
  <c r="V2647" i="24"/>
  <c r="W2647" i="24"/>
  <c r="X2647" i="24"/>
  <c r="V2648" i="24"/>
  <c r="W2648" i="24"/>
  <c r="X2648" i="24"/>
  <c r="V2649" i="24"/>
  <c r="W2649" i="24"/>
  <c r="X2649" i="24"/>
  <c r="V2650" i="24"/>
  <c r="W2650" i="24"/>
  <c r="X2650" i="24"/>
  <c r="V2651" i="24"/>
  <c r="W2651" i="24"/>
  <c r="X2651" i="24"/>
  <c r="V2652" i="24"/>
  <c r="W2652" i="24"/>
  <c r="X2652" i="24"/>
  <c r="V2653" i="24"/>
  <c r="W2653" i="24"/>
  <c r="X2653" i="24"/>
  <c r="V2654" i="24"/>
  <c r="W2654" i="24"/>
  <c r="X2654" i="24"/>
  <c r="V2655" i="24"/>
  <c r="W2655" i="24"/>
  <c r="X2655" i="24"/>
  <c r="V2656" i="24"/>
  <c r="W2656" i="24"/>
  <c r="X2656" i="24"/>
  <c r="V2657" i="24"/>
  <c r="W2657" i="24"/>
  <c r="X2657" i="24"/>
  <c r="V2658" i="24"/>
  <c r="W2658" i="24"/>
  <c r="X2658" i="24"/>
  <c r="V2659" i="24"/>
  <c r="W2659" i="24"/>
  <c r="X2659" i="24"/>
  <c r="V2660" i="24"/>
  <c r="W2660" i="24"/>
  <c r="X2660" i="24"/>
  <c r="V2661" i="24"/>
  <c r="W2661" i="24"/>
  <c r="X2661" i="24"/>
  <c r="V2662" i="24"/>
  <c r="W2662" i="24"/>
  <c r="X2662" i="24"/>
  <c r="V2663" i="24"/>
  <c r="W2663" i="24"/>
  <c r="X2663" i="24"/>
  <c r="V2664" i="24"/>
  <c r="W2664" i="24"/>
  <c r="X2664" i="24"/>
  <c r="V2665" i="24"/>
  <c r="W2665" i="24"/>
  <c r="X2665" i="24"/>
  <c r="V2666" i="24"/>
  <c r="W2666" i="24"/>
  <c r="X2666" i="24"/>
  <c r="V2667" i="24"/>
  <c r="W2667" i="24"/>
  <c r="X2667" i="24"/>
  <c r="V2668" i="24"/>
  <c r="W2668" i="24"/>
  <c r="X2668" i="24"/>
  <c r="V2669" i="24"/>
  <c r="W2669" i="24"/>
  <c r="X2669" i="24"/>
  <c r="V2670" i="24"/>
  <c r="W2670" i="24"/>
  <c r="X2670" i="24"/>
  <c r="V2671" i="24"/>
  <c r="W2671" i="24"/>
  <c r="X2671" i="24"/>
  <c r="V2672" i="24"/>
  <c r="W2672" i="24"/>
  <c r="X2672" i="24"/>
  <c r="V2673" i="24"/>
  <c r="W2673" i="24"/>
  <c r="X2673" i="24"/>
  <c r="V2674" i="24"/>
  <c r="W2674" i="24"/>
  <c r="X2674" i="24"/>
  <c r="V2675" i="24"/>
  <c r="W2675" i="24"/>
  <c r="X2675" i="24"/>
  <c r="V2676" i="24"/>
  <c r="W2676" i="24"/>
  <c r="X2676" i="24"/>
  <c r="V2677" i="24"/>
  <c r="W2677" i="24"/>
  <c r="X2677" i="24"/>
  <c r="V2678" i="24"/>
  <c r="W2678" i="24"/>
  <c r="X2678" i="24"/>
  <c r="V2679" i="24"/>
  <c r="W2679" i="24"/>
  <c r="X2679" i="24"/>
  <c r="V2680" i="24"/>
  <c r="W2680" i="24"/>
  <c r="X2680" i="24"/>
  <c r="V2681" i="24"/>
  <c r="W2681" i="24"/>
  <c r="X2681" i="24"/>
  <c r="V2682" i="24"/>
  <c r="W2682" i="24"/>
  <c r="X2682" i="24"/>
  <c r="V2683" i="24"/>
  <c r="W2683" i="24"/>
  <c r="X2683" i="24"/>
  <c r="V2684" i="24"/>
  <c r="W2684" i="24"/>
  <c r="X2684" i="24"/>
  <c r="V2685" i="24"/>
  <c r="W2685" i="24"/>
  <c r="X2685" i="24"/>
  <c r="V2686" i="24"/>
  <c r="W2686" i="24"/>
  <c r="X2686" i="24"/>
  <c r="V2687" i="24"/>
  <c r="W2687" i="24"/>
  <c r="X2687" i="24"/>
  <c r="V2688" i="24"/>
  <c r="W2688" i="24"/>
  <c r="X2688" i="24"/>
  <c r="V2689" i="24"/>
  <c r="W2689" i="24"/>
  <c r="X2689" i="24"/>
  <c r="V2690" i="24"/>
  <c r="W2690" i="24"/>
  <c r="X2690" i="24"/>
  <c r="V2691" i="24"/>
  <c r="W2691" i="24"/>
  <c r="X2691" i="24"/>
  <c r="V2692" i="24"/>
  <c r="W2692" i="24"/>
  <c r="X2692" i="24"/>
  <c r="V2693" i="24"/>
  <c r="W2693" i="24"/>
  <c r="X2693" i="24"/>
  <c r="V2694" i="24"/>
  <c r="W2694" i="24"/>
  <c r="X2694" i="24"/>
  <c r="V2695" i="24"/>
  <c r="W2695" i="24"/>
  <c r="X2695" i="24"/>
  <c r="V2696" i="24"/>
  <c r="W2696" i="24"/>
  <c r="X2696" i="24"/>
  <c r="V2697" i="24"/>
  <c r="W2697" i="24"/>
  <c r="X2697" i="24"/>
  <c r="V2698" i="24"/>
  <c r="W2698" i="24"/>
  <c r="X2698" i="24"/>
  <c r="V2699" i="24"/>
  <c r="W2699" i="24"/>
  <c r="X2699" i="24"/>
  <c r="V2700" i="24"/>
  <c r="W2700" i="24"/>
  <c r="X2700" i="24"/>
  <c r="V2701" i="24"/>
  <c r="W2701" i="24"/>
  <c r="X2701" i="24"/>
  <c r="V2702" i="24"/>
  <c r="W2702" i="24"/>
  <c r="X2702" i="24"/>
  <c r="V2703" i="24"/>
  <c r="W2703" i="24"/>
  <c r="X2703" i="24"/>
  <c r="V2704" i="24"/>
  <c r="W2704" i="24"/>
  <c r="X2704" i="24"/>
  <c r="V2705" i="24"/>
  <c r="W2705" i="24"/>
  <c r="X2705" i="24"/>
  <c r="V2706" i="24"/>
  <c r="W2706" i="24"/>
  <c r="X2706" i="24"/>
  <c r="V2707" i="24"/>
  <c r="W2707" i="24"/>
  <c r="X2707" i="24"/>
  <c r="V2708" i="24"/>
  <c r="W2708" i="24"/>
  <c r="X2708" i="24"/>
  <c r="V2709" i="24"/>
  <c r="W2709" i="24"/>
  <c r="X2709" i="24"/>
  <c r="V2710" i="24"/>
  <c r="W2710" i="24"/>
  <c r="X2710" i="24"/>
  <c r="V2711" i="24"/>
  <c r="W2711" i="24"/>
  <c r="X2711" i="24"/>
  <c r="V2712" i="24"/>
  <c r="W2712" i="24"/>
  <c r="X2712" i="24"/>
  <c r="V2713" i="24"/>
  <c r="W2713" i="24"/>
  <c r="X2713" i="24"/>
  <c r="V2714" i="24"/>
  <c r="W2714" i="24"/>
  <c r="X2714" i="24"/>
  <c r="V2715" i="24"/>
  <c r="W2715" i="24"/>
  <c r="X2715" i="24"/>
  <c r="V2716" i="24"/>
  <c r="W2716" i="24"/>
  <c r="X2716" i="24"/>
  <c r="V2717" i="24"/>
  <c r="W2717" i="24"/>
  <c r="X2717" i="24"/>
  <c r="V2718" i="24"/>
  <c r="W2718" i="24"/>
  <c r="X2718" i="24"/>
  <c r="V2719" i="24"/>
  <c r="W2719" i="24"/>
  <c r="X2719" i="24"/>
  <c r="V2720" i="24"/>
  <c r="W2720" i="24"/>
  <c r="X2720" i="24"/>
  <c r="V2721" i="24"/>
  <c r="W2721" i="24"/>
  <c r="X2721" i="24"/>
  <c r="V2722" i="24"/>
  <c r="W2722" i="24"/>
  <c r="X2722" i="24"/>
  <c r="V2723" i="24"/>
  <c r="W2723" i="24"/>
  <c r="X2723" i="24"/>
  <c r="V2724" i="24"/>
  <c r="W2724" i="24"/>
  <c r="X2724" i="24"/>
  <c r="V2725" i="24"/>
  <c r="W2725" i="24"/>
  <c r="X2725" i="24"/>
  <c r="V2726" i="24"/>
  <c r="W2726" i="24"/>
  <c r="X2726" i="24"/>
  <c r="V2727" i="24"/>
  <c r="W2727" i="24"/>
  <c r="X2727" i="24"/>
  <c r="V2728" i="24"/>
  <c r="W2728" i="24"/>
  <c r="X2728" i="24"/>
  <c r="V2729" i="24"/>
  <c r="W2729" i="24"/>
  <c r="X2729" i="24"/>
  <c r="V2730" i="24"/>
  <c r="W2730" i="24"/>
  <c r="X2730" i="24"/>
  <c r="V2731" i="24"/>
  <c r="W2731" i="24"/>
  <c r="X2731" i="24"/>
  <c r="V2732" i="24"/>
  <c r="W2732" i="24"/>
  <c r="X2732" i="24"/>
  <c r="V2733" i="24"/>
  <c r="W2733" i="24"/>
  <c r="X2733" i="24"/>
  <c r="V2734" i="24"/>
  <c r="W2734" i="24"/>
  <c r="X2734" i="24"/>
  <c r="V2735" i="24"/>
  <c r="W2735" i="24"/>
  <c r="X2735" i="24"/>
  <c r="V2736" i="24"/>
  <c r="W2736" i="24"/>
  <c r="X2736" i="24"/>
  <c r="V2737" i="24"/>
  <c r="W2737" i="24"/>
  <c r="X2737" i="24"/>
  <c r="V2738" i="24"/>
  <c r="W2738" i="24"/>
  <c r="X2738" i="24"/>
  <c r="V2739" i="24"/>
  <c r="W2739" i="24"/>
  <c r="X2739" i="24"/>
  <c r="V2740" i="24"/>
  <c r="W2740" i="24"/>
  <c r="X2740" i="24"/>
  <c r="V2741" i="24"/>
  <c r="W2741" i="24"/>
  <c r="X2741" i="24"/>
  <c r="V2742" i="24"/>
  <c r="W2742" i="24"/>
  <c r="X2742" i="24"/>
  <c r="V2743" i="24"/>
  <c r="W2743" i="24"/>
  <c r="X2743" i="24"/>
  <c r="V2744" i="24"/>
  <c r="W2744" i="24"/>
  <c r="X2744" i="24"/>
  <c r="V2745" i="24"/>
  <c r="W2745" i="24"/>
  <c r="X2745" i="24"/>
  <c r="V2746" i="24"/>
  <c r="W2746" i="24"/>
  <c r="X2746" i="24"/>
  <c r="V2747" i="24"/>
  <c r="W2747" i="24"/>
  <c r="X2747" i="24"/>
  <c r="V2748" i="24"/>
  <c r="W2748" i="24"/>
  <c r="X2748" i="24"/>
  <c r="V2749" i="24"/>
  <c r="W2749" i="24"/>
  <c r="X2749" i="24"/>
  <c r="V2750" i="24"/>
  <c r="W2750" i="24"/>
  <c r="X2750" i="24"/>
  <c r="V2751" i="24"/>
  <c r="W2751" i="24"/>
  <c r="X2751" i="24"/>
  <c r="V2752" i="24"/>
  <c r="W2752" i="24"/>
  <c r="X2752" i="24"/>
  <c r="V2753" i="24"/>
  <c r="W2753" i="24"/>
  <c r="X2753" i="24"/>
  <c r="V2754" i="24"/>
  <c r="W2754" i="24"/>
  <c r="X2754" i="24"/>
  <c r="V2755" i="24"/>
  <c r="W2755" i="24"/>
  <c r="X2755" i="24"/>
  <c r="V2756" i="24"/>
  <c r="W2756" i="24"/>
  <c r="X2756" i="24"/>
  <c r="V2757" i="24"/>
  <c r="W2757" i="24"/>
  <c r="X2757" i="24"/>
  <c r="V2758" i="24"/>
  <c r="W2758" i="24"/>
  <c r="X2758" i="24"/>
  <c r="V2759" i="24"/>
  <c r="W2759" i="24"/>
  <c r="X2759" i="24"/>
  <c r="V2760" i="24"/>
  <c r="W2760" i="24"/>
  <c r="X2760" i="24"/>
  <c r="V2761" i="24"/>
  <c r="W2761" i="24"/>
  <c r="X2761" i="24"/>
  <c r="V2762" i="24"/>
  <c r="W2762" i="24"/>
  <c r="X2762" i="24"/>
  <c r="V2763" i="24"/>
  <c r="W2763" i="24"/>
  <c r="X2763" i="24"/>
  <c r="V2764" i="24"/>
  <c r="W2764" i="24"/>
  <c r="X2764" i="24"/>
  <c r="V2765" i="24"/>
  <c r="W2765" i="24"/>
  <c r="X2765" i="24"/>
  <c r="V2766" i="24"/>
  <c r="W2766" i="24"/>
  <c r="X2766" i="24"/>
  <c r="V2767" i="24"/>
  <c r="W2767" i="24"/>
  <c r="X2767" i="24"/>
  <c r="V2768" i="24"/>
  <c r="W2768" i="24"/>
  <c r="X2768" i="24"/>
  <c r="V2769" i="24"/>
  <c r="W2769" i="24"/>
  <c r="X2769" i="24"/>
  <c r="V2770" i="24"/>
  <c r="W2770" i="24"/>
  <c r="X2770" i="24"/>
  <c r="V2771" i="24"/>
  <c r="W2771" i="24"/>
  <c r="X2771" i="24"/>
  <c r="V2772" i="24"/>
  <c r="W2772" i="24"/>
  <c r="X2772" i="24"/>
  <c r="V2773" i="24"/>
  <c r="W2773" i="24"/>
  <c r="X2773" i="24"/>
  <c r="V2774" i="24"/>
  <c r="W2774" i="24"/>
  <c r="X2774" i="24"/>
  <c r="V2775" i="24"/>
  <c r="W2775" i="24"/>
  <c r="X2775" i="24"/>
  <c r="V2776" i="24"/>
  <c r="W2776" i="24"/>
  <c r="X2776" i="24"/>
  <c r="V2777" i="24"/>
  <c r="W2777" i="24"/>
  <c r="X2777" i="24"/>
  <c r="V2778" i="24"/>
  <c r="W2778" i="24"/>
  <c r="X2778" i="24"/>
  <c r="V2779" i="24"/>
  <c r="W2779" i="24"/>
  <c r="X2779" i="24"/>
  <c r="V2780" i="24"/>
  <c r="W2780" i="24"/>
  <c r="X2780" i="24"/>
  <c r="V2781" i="24"/>
  <c r="W2781" i="24"/>
  <c r="X2781" i="24"/>
  <c r="V2782" i="24"/>
  <c r="W2782" i="24"/>
  <c r="X2782" i="24"/>
  <c r="V2783" i="24"/>
  <c r="W2783" i="24"/>
  <c r="X2783" i="24"/>
  <c r="V2784" i="24"/>
  <c r="W2784" i="24"/>
  <c r="X2784" i="24"/>
  <c r="V2785" i="24"/>
  <c r="W2785" i="24"/>
  <c r="X2785" i="24"/>
  <c r="V2786" i="24"/>
  <c r="W2786" i="24"/>
  <c r="X2786" i="24"/>
  <c r="V2787" i="24"/>
  <c r="W2787" i="24"/>
  <c r="X2787" i="24"/>
  <c r="V2788" i="24"/>
  <c r="W2788" i="24"/>
  <c r="X2788" i="24"/>
  <c r="V2789" i="24"/>
  <c r="W2789" i="24"/>
  <c r="X2789" i="24"/>
  <c r="V2790" i="24"/>
  <c r="W2790" i="24"/>
  <c r="X2790" i="24"/>
  <c r="V2791" i="24"/>
  <c r="W2791" i="24"/>
  <c r="X2791" i="24"/>
  <c r="V2792" i="24"/>
  <c r="W2792" i="24"/>
  <c r="X2792" i="24"/>
  <c r="V2793" i="24"/>
  <c r="W2793" i="24"/>
  <c r="X2793" i="24"/>
  <c r="V2794" i="24"/>
  <c r="W2794" i="24"/>
  <c r="X2794" i="24"/>
  <c r="V2795" i="24"/>
  <c r="W2795" i="24"/>
  <c r="X2795" i="24"/>
  <c r="V2796" i="24"/>
  <c r="W2796" i="24"/>
  <c r="X2796" i="24"/>
  <c r="V2797" i="24"/>
  <c r="W2797" i="24"/>
  <c r="X2797" i="24"/>
  <c r="V2798" i="24"/>
  <c r="W2798" i="24"/>
  <c r="X2798" i="24"/>
  <c r="V2799" i="24"/>
  <c r="W2799" i="24"/>
  <c r="X2799" i="24"/>
  <c r="V2800" i="24"/>
  <c r="W2800" i="24"/>
  <c r="X2800" i="24"/>
  <c r="V2801" i="24"/>
  <c r="W2801" i="24"/>
  <c r="X2801" i="24"/>
  <c r="V2802" i="24"/>
  <c r="W2802" i="24"/>
  <c r="X2802" i="24"/>
  <c r="V2803" i="24"/>
  <c r="W2803" i="24"/>
  <c r="X2803" i="24"/>
  <c r="V2804" i="24"/>
  <c r="W2804" i="24"/>
  <c r="X2804" i="24"/>
  <c r="V2805" i="24"/>
  <c r="W2805" i="24"/>
  <c r="X2805" i="24"/>
  <c r="V2806" i="24"/>
  <c r="W2806" i="24"/>
  <c r="X2806" i="24"/>
  <c r="V2807" i="24"/>
  <c r="W2807" i="24"/>
  <c r="X2807" i="24"/>
  <c r="V2808" i="24"/>
  <c r="W2808" i="24"/>
  <c r="X2808" i="24"/>
  <c r="V2809" i="24"/>
  <c r="W2809" i="24"/>
  <c r="X2809" i="24"/>
  <c r="V2810" i="24"/>
  <c r="W2810" i="24"/>
  <c r="X2810" i="24"/>
  <c r="V2811" i="24"/>
  <c r="W2811" i="24"/>
  <c r="X2811" i="24"/>
  <c r="V2812" i="24"/>
  <c r="W2812" i="24"/>
  <c r="X2812" i="24"/>
  <c r="V2813" i="24"/>
  <c r="W2813" i="24"/>
  <c r="X2813" i="24"/>
  <c r="V2814" i="24"/>
  <c r="W2814" i="24"/>
  <c r="X2814" i="24"/>
  <c r="V2815" i="24"/>
  <c r="W2815" i="24"/>
  <c r="X2815" i="24"/>
  <c r="V2816" i="24"/>
  <c r="W2816" i="24"/>
  <c r="X2816" i="24"/>
  <c r="V2817" i="24"/>
  <c r="W2817" i="24"/>
  <c r="X2817" i="24"/>
  <c r="V2818" i="24"/>
  <c r="W2818" i="24"/>
  <c r="X2818" i="24"/>
  <c r="V2819" i="24"/>
  <c r="W2819" i="24"/>
  <c r="X2819" i="24"/>
  <c r="V2820" i="24"/>
  <c r="W2820" i="24"/>
  <c r="X2820" i="24"/>
  <c r="V2821" i="24"/>
  <c r="W2821" i="24"/>
  <c r="X2821" i="24"/>
  <c r="V2822" i="24"/>
  <c r="W2822" i="24"/>
  <c r="X2822" i="24"/>
  <c r="V2823" i="24"/>
  <c r="W2823" i="24"/>
  <c r="X2823" i="24"/>
  <c r="V2824" i="24"/>
  <c r="W2824" i="24"/>
  <c r="X2824" i="24"/>
  <c r="V2825" i="24"/>
  <c r="W2825" i="24"/>
  <c r="X2825" i="24"/>
  <c r="V2826" i="24"/>
  <c r="W2826" i="24"/>
  <c r="X2826" i="24"/>
  <c r="V2827" i="24"/>
  <c r="W2827" i="24"/>
  <c r="X2827" i="24"/>
  <c r="V2828" i="24"/>
  <c r="W2828" i="24"/>
  <c r="X2828" i="24"/>
  <c r="V2829" i="24"/>
  <c r="W2829" i="24"/>
  <c r="X2829" i="24"/>
  <c r="V2830" i="24"/>
  <c r="W2830" i="24"/>
  <c r="X2830" i="24"/>
  <c r="V2831" i="24"/>
  <c r="W2831" i="24"/>
  <c r="X2831" i="24"/>
  <c r="V2832" i="24"/>
  <c r="W2832" i="24"/>
  <c r="X2832" i="24"/>
  <c r="V2833" i="24"/>
  <c r="W2833" i="24"/>
  <c r="X2833" i="24"/>
  <c r="V2834" i="24"/>
  <c r="W2834" i="24"/>
  <c r="X2834" i="24"/>
  <c r="V2835" i="24"/>
  <c r="W2835" i="24"/>
  <c r="X2835" i="24"/>
  <c r="V2836" i="24"/>
  <c r="W2836" i="24"/>
  <c r="X2836" i="24"/>
  <c r="V2837" i="24"/>
  <c r="W2837" i="24"/>
  <c r="X2837" i="24"/>
  <c r="V2838" i="24"/>
  <c r="W2838" i="24"/>
  <c r="X2838" i="24"/>
  <c r="V2839" i="24"/>
  <c r="W2839" i="24"/>
  <c r="X2839" i="24"/>
  <c r="V2840" i="24"/>
  <c r="W2840" i="24"/>
  <c r="X2840" i="24"/>
  <c r="V2841" i="24"/>
  <c r="W2841" i="24"/>
  <c r="X2841" i="24"/>
  <c r="V2842" i="24"/>
  <c r="W2842" i="24"/>
  <c r="X2842" i="24"/>
  <c r="V2843" i="24"/>
  <c r="W2843" i="24"/>
  <c r="X2843" i="24"/>
  <c r="V2844" i="24"/>
  <c r="W2844" i="24"/>
  <c r="X2844" i="24"/>
  <c r="V2845" i="24"/>
  <c r="W2845" i="24"/>
  <c r="X2845" i="24"/>
  <c r="V2846" i="24"/>
  <c r="W2846" i="24"/>
  <c r="X2846" i="24"/>
  <c r="V2847" i="24"/>
  <c r="W2847" i="24"/>
  <c r="X2847" i="24"/>
  <c r="V2848" i="24"/>
  <c r="W2848" i="24"/>
  <c r="X2848" i="24"/>
  <c r="V2849" i="24"/>
  <c r="W2849" i="24"/>
  <c r="X2849" i="24"/>
  <c r="V2850" i="24"/>
  <c r="W2850" i="24"/>
  <c r="X2850" i="24"/>
  <c r="V2851" i="24"/>
  <c r="W2851" i="24"/>
  <c r="X2851" i="24"/>
  <c r="V2852" i="24"/>
  <c r="W2852" i="24"/>
  <c r="X2852" i="24"/>
  <c r="V2853" i="24"/>
  <c r="W2853" i="24"/>
  <c r="X2853" i="24"/>
  <c r="V2854" i="24"/>
  <c r="W2854" i="24"/>
  <c r="X2854" i="24"/>
  <c r="V2855" i="24"/>
  <c r="W2855" i="24"/>
  <c r="X2855" i="24"/>
  <c r="V2856" i="24"/>
  <c r="W2856" i="24"/>
  <c r="X2856" i="24"/>
  <c r="V2857" i="24"/>
  <c r="W2857" i="24"/>
  <c r="X2857" i="24"/>
  <c r="V2858" i="24"/>
  <c r="W2858" i="24"/>
  <c r="X2858" i="24"/>
  <c r="V2859" i="24"/>
  <c r="W2859" i="24"/>
  <c r="X2859" i="24"/>
  <c r="V2860" i="24"/>
  <c r="W2860" i="24"/>
  <c r="X2860" i="24"/>
  <c r="V2861" i="24"/>
  <c r="W2861" i="24"/>
  <c r="X2861" i="24"/>
  <c r="V2862" i="24"/>
  <c r="W2862" i="24"/>
  <c r="X2862" i="24"/>
  <c r="V2863" i="24"/>
  <c r="W2863" i="24"/>
  <c r="X2863" i="24"/>
  <c r="V2864" i="24"/>
  <c r="W2864" i="24"/>
  <c r="X2864" i="24"/>
  <c r="V2865" i="24"/>
  <c r="W2865" i="24"/>
  <c r="X2865" i="24"/>
  <c r="V2866" i="24"/>
  <c r="W2866" i="24"/>
  <c r="X2866" i="24"/>
  <c r="V2867" i="24"/>
  <c r="W2867" i="24"/>
  <c r="X2867" i="24"/>
  <c r="V2868" i="24"/>
  <c r="W2868" i="24"/>
  <c r="X2868" i="24"/>
  <c r="V2869" i="24"/>
  <c r="W2869" i="24"/>
  <c r="X2869" i="24"/>
  <c r="V2870" i="24"/>
  <c r="W2870" i="24"/>
  <c r="X2870" i="24"/>
  <c r="V2871" i="24"/>
  <c r="W2871" i="24"/>
  <c r="X2871" i="24"/>
  <c r="V2872" i="24"/>
  <c r="W2872" i="24"/>
  <c r="X2872" i="24"/>
  <c r="V2873" i="24"/>
  <c r="W2873" i="24"/>
  <c r="X2873" i="24"/>
  <c r="V2874" i="24"/>
  <c r="W2874" i="24"/>
  <c r="X2874" i="24"/>
  <c r="V2875" i="24"/>
  <c r="W2875" i="24"/>
  <c r="X2875" i="24"/>
  <c r="V2876" i="24"/>
  <c r="W2876" i="24"/>
  <c r="X2876" i="24"/>
  <c r="V2877" i="24"/>
  <c r="W2877" i="24"/>
  <c r="X2877" i="24"/>
  <c r="V2878" i="24"/>
  <c r="W2878" i="24"/>
  <c r="X2878" i="24"/>
  <c r="V2879" i="24"/>
  <c r="W2879" i="24"/>
  <c r="X2879" i="24"/>
  <c r="V2880" i="24"/>
  <c r="W2880" i="24"/>
  <c r="X2880" i="24"/>
  <c r="X2" i="24"/>
  <c r="W2" i="24"/>
  <c r="V2" i="24"/>
  <c r="A3" i="13"/>
  <c r="A4" i="13" s="1"/>
  <c r="A5" i="13" s="1"/>
  <c r="A6" i="13" s="1"/>
  <c r="A7" i="13" s="1"/>
  <c r="A8" i="13" s="1"/>
  <c r="A9" i="13" s="1"/>
  <c r="A10" i="13" s="1"/>
  <c r="A11" i="13" s="1"/>
  <c r="A12" i="13" s="1"/>
  <c r="U2878" i="24" l="1"/>
  <c r="U2870" i="24"/>
  <c r="U2879" i="24"/>
  <c r="U2871" i="24"/>
  <c r="U2880" i="24"/>
  <c r="U2872" i="24"/>
  <c r="U2873" i="24"/>
  <c r="U2874" i="24"/>
  <c r="U2875" i="24"/>
  <c r="U2876" i="24"/>
  <c r="U2877" i="24"/>
  <c r="F2847" i="24"/>
  <c r="F2816" i="24"/>
  <c r="F2764" i="24"/>
  <c r="F2760" i="24"/>
  <c r="F2744" i="24"/>
  <c r="F2732" i="24"/>
  <c r="F2879" i="24"/>
  <c r="F2867" i="24"/>
  <c r="F2872" i="24"/>
  <c r="F2860" i="24"/>
  <c r="F2812" i="24"/>
  <c r="F2808" i="24"/>
  <c r="F2792" i="24"/>
  <c r="F2784" i="24"/>
  <c r="F2869" i="24"/>
  <c r="F2857" i="24"/>
  <c r="F2853" i="24"/>
  <c r="F2845" i="24"/>
  <c r="F2841" i="24"/>
  <c r="F2825" i="24"/>
  <c r="F2821" i="24"/>
  <c r="F2878" i="24"/>
  <c r="F2874" i="24"/>
  <c r="F2870" i="24"/>
  <c r="F2866" i="24"/>
  <c r="F2862" i="24"/>
  <c r="F2858" i="24"/>
  <c r="F2854" i="24"/>
  <c r="F2850" i="24"/>
  <c r="F2846" i="24"/>
  <c r="F2842" i="24"/>
  <c r="F2838" i="24"/>
  <c r="F2834" i="24"/>
  <c r="F2830" i="24"/>
  <c r="F2826" i="24"/>
  <c r="F2822" i="24"/>
  <c r="F2818" i="24"/>
  <c r="F2814" i="24"/>
  <c r="F2810" i="24"/>
  <c r="F2806" i="24"/>
  <c r="F2802" i="24"/>
  <c r="F2798" i="24"/>
  <c r="F2794" i="24"/>
  <c r="F2790" i="24"/>
  <c r="F2786" i="24"/>
  <c r="F2782" i="24"/>
  <c r="F2778" i="24"/>
  <c r="F2774" i="24"/>
  <c r="F2770" i="24"/>
  <c r="F2766" i="24"/>
  <c r="F2762" i="24"/>
  <c r="F2758" i="24"/>
  <c r="F2754" i="24"/>
  <c r="F2750" i="24"/>
  <c r="F2746" i="24"/>
  <c r="F2742" i="24"/>
  <c r="F2738" i="24"/>
  <c r="F2734" i="24"/>
  <c r="F2730" i="24"/>
  <c r="F2726" i="24"/>
  <c r="F2722" i="24"/>
  <c r="F2718" i="24"/>
  <c r="F2714" i="24"/>
  <c r="F2710" i="24"/>
  <c r="F2706" i="24"/>
  <c r="F2702" i="24"/>
  <c r="F2698" i="24"/>
  <c r="F2694" i="24"/>
  <c r="F2690" i="24"/>
  <c r="F2686" i="24"/>
  <c r="F2683" i="24"/>
  <c r="F2679" i="24"/>
  <c r="F2675" i="24"/>
  <c r="F2671" i="24"/>
  <c r="F2668" i="24"/>
  <c r="F2665" i="24"/>
  <c r="F2661" i="24"/>
  <c r="F2657" i="24"/>
  <c r="F2653" i="24"/>
  <c r="F2649" i="24"/>
  <c r="F2645" i="24"/>
  <c r="F2641" i="24"/>
  <c r="F2637" i="24"/>
  <c r="F2633" i="24"/>
  <c r="F2629" i="24"/>
  <c r="F2625" i="24"/>
  <c r="F2621" i="24"/>
  <c r="F2617" i="24"/>
  <c r="F2614" i="24"/>
  <c r="F2610" i="24"/>
  <c r="F2606" i="24"/>
  <c r="F2602" i="24"/>
  <c r="F2598" i="24"/>
  <c r="F2594" i="24"/>
  <c r="F2590" i="24"/>
  <c r="F2586" i="24"/>
  <c r="F2582" i="24"/>
  <c r="F2578" i="24"/>
  <c r="F2875" i="24"/>
  <c r="F2871" i="24"/>
  <c r="F2863" i="24"/>
  <c r="F2851" i="24"/>
  <c r="F2843" i="24"/>
  <c r="F2839" i="24"/>
  <c r="F2835" i="24"/>
  <c r="F2831" i="24"/>
  <c r="F2827" i="24"/>
  <c r="F2823" i="24"/>
  <c r="F2819" i="24"/>
  <c r="F2815" i="24"/>
  <c r="F2811" i="24"/>
  <c r="F2807" i="24"/>
  <c r="F2803" i="24"/>
  <c r="F2799" i="24"/>
  <c r="F2795" i="24"/>
  <c r="F2791" i="24"/>
  <c r="F2787" i="24"/>
  <c r="F2783" i="24"/>
  <c r="F2779" i="24"/>
  <c r="F2775" i="24"/>
  <c r="F2771" i="24"/>
  <c r="F2767" i="24"/>
  <c r="F2763" i="24"/>
  <c r="F2759" i="24"/>
  <c r="F2755" i="24"/>
  <c r="F2751" i="24"/>
  <c r="F2747" i="24"/>
  <c r="F2743" i="24"/>
  <c r="F2739" i="24"/>
  <c r="F2735" i="24"/>
  <c r="F2731" i="24"/>
  <c r="F2727" i="24"/>
  <c r="F2723" i="24"/>
  <c r="F2719" i="24"/>
  <c r="F2715" i="24"/>
  <c r="F2711" i="24"/>
  <c r="F2707" i="24"/>
  <c r="F2703" i="24"/>
  <c r="F2699" i="24"/>
  <c r="F2695" i="24"/>
  <c r="F2691" i="24"/>
  <c r="F2687" i="24"/>
  <c r="F2684" i="24"/>
  <c r="F2680" i="24"/>
  <c r="F2676" i="24"/>
  <c r="F2672" i="24"/>
  <c r="F2669" i="24"/>
  <c r="F2666" i="24"/>
  <c r="F2662" i="24"/>
  <c r="F2658" i="24"/>
  <c r="F2654" i="24"/>
  <c r="F2650" i="24"/>
  <c r="F2646" i="24"/>
  <c r="F2642" i="24"/>
  <c r="F2638" i="24"/>
  <c r="F2634" i="24"/>
  <c r="F2630" i="24"/>
  <c r="F2626" i="24"/>
  <c r="F2622" i="24"/>
  <c r="F2618" i="24"/>
  <c r="F2615" i="24"/>
  <c r="F2611" i="24"/>
  <c r="F2607" i="24"/>
  <c r="F2603" i="24"/>
  <c r="F2599" i="24"/>
  <c r="F2595" i="24"/>
  <c r="F2591" i="24"/>
  <c r="F2587" i="24"/>
  <c r="F2583" i="24"/>
  <c r="F2579" i="24"/>
  <c r="F2575" i="24"/>
  <c r="F2571" i="24"/>
  <c r="F2567" i="24"/>
  <c r="F2563" i="24"/>
  <c r="F2559" i="24"/>
  <c r="F2555" i="24"/>
  <c r="F2551" i="24"/>
  <c r="F2547" i="24"/>
  <c r="F2543" i="24"/>
  <c r="F2539" i="24"/>
  <c r="F2535" i="24"/>
  <c r="F2531" i="24"/>
  <c r="F2527" i="24"/>
  <c r="F2523" i="24"/>
  <c r="F2519" i="24"/>
  <c r="F2515" i="24"/>
  <c r="F2511" i="24"/>
  <c r="F2507" i="24"/>
  <c r="F2503" i="24"/>
  <c r="F2499" i="24"/>
  <c r="F2495" i="24"/>
  <c r="F2491" i="24"/>
  <c r="F2487" i="24"/>
  <c r="F2483" i="24"/>
  <c r="F2479" i="24"/>
  <c r="F2859" i="24"/>
  <c r="F2856" i="24"/>
  <c r="F2852" i="24"/>
  <c r="F2844" i="24"/>
  <c r="F2840" i="24"/>
  <c r="F2828" i="24"/>
  <c r="F2824" i="24"/>
  <c r="F2800" i="24"/>
  <c r="F2780" i="24"/>
  <c r="F2772" i="24"/>
  <c r="F2736" i="24"/>
  <c r="F2728" i="24"/>
  <c r="F2724" i="24"/>
  <c r="F2720" i="24"/>
  <c r="F2716" i="24"/>
  <c r="F2712" i="24"/>
  <c r="F2708" i="24"/>
  <c r="F2704" i="24"/>
  <c r="F2700" i="24"/>
  <c r="F2696" i="24"/>
  <c r="F2692" i="24"/>
  <c r="F2688" i="24"/>
  <c r="F2681" i="24"/>
  <c r="F2677" i="24"/>
  <c r="F2673" i="24"/>
  <c r="F2670" i="24"/>
  <c r="F2667" i="24"/>
  <c r="F2663" i="24"/>
  <c r="F2659" i="24"/>
  <c r="F2655" i="24"/>
  <c r="F2651" i="24"/>
  <c r="F2647" i="24"/>
  <c r="F2643" i="24"/>
  <c r="F2639" i="24"/>
  <c r="F2635" i="24"/>
  <c r="F2631" i="24"/>
  <c r="F2627" i="24"/>
  <c r="F2623" i="24"/>
  <c r="F2619" i="24"/>
  <c r="F2616" i="24"/>
  <c r="F2612" i="24"/>
  <c r="F2608" i="24"/>
  <c r="F2604" i="24"/>
  <c r="F2600" i="24"/>
  <c r="F2596" i="24"/>
  <c r="F2592" i="24"/>
  <c r="F2588" i="24"/>
  <c r="F2584" i="24"/>
  <c r="F2580" i="24"/>
  <c r="F2576" i="24"/>
  <c r="F2572" i="24"/>
  <c r="F2568" i="24"/>
  <c r="F2564" i="24"/>
  <c r="F2560" i="24"/>
  <c r="F2556" i="24"/>
  <c r="F2552" i="24"/>
  <c r="F2548" i="24"/>
  <c r="F2544" i="24"/>
  <c r="F2540" i="24"/>
  <c r="F2536" i="24"/>
  <c r="F2532" i="24"/>
  <c r="F2528" i="24"/>
  <c r="F2524" i="24"/>
  <c r="F2520" i="24"/>
  <c r="F2516" i="24"/>
  <c r="F2512" i="24"/>
  <c r="F2508" i="24"/>
  <c r="F2504" i="24"/>
  <c r="F2500" i="24"/>
  <c r="F2496" i="24"/>
  <c r="F2492" i="24"/>
  <c r="F2488" i="24"/>
  <c r="F2484" i="24"/>
  <c r="F2480" i="24"/>
  <c r="F2476" i="24"/>
  <c r="F2472" i="24"/>
  <c r="F2468" i="24"/>
  <c r="F2464" i="24"/>
  <c r="F2855" i="24"/>
  <c r="F2880" i="24"/>
  <c r="F2876" i="24"/>
  <c r="F2868" i="24"/>
  <c r="F2864" i="24"/>
  <c r="F2848" i="24"/>
  <c r="F2836" i="24"/>
  <c r="F2832" i="24"/>
  <c r="F2820" i="24"/>
  <c r="F2804" i="24"/>
  <c r="F2796" i="24"/>
  <c r="F2788" i="24"/>
  <c r="F2776" i="24"/>
  <c r="F2768" i="24"/>
  <c r="F2756" i="24"/>
  <c r="F2752" i="24"/>
  <c r="F2748" i="24"/>
  <c r="F2740" i="24"/>
  <c r="F2877" i="24"/>
  <c r="F2873" i="24"/>
  <c r="F2865" i="24"/>
  <c r="F2861" i="24"/>
  <c r="F2849" i="24"/>
  <c r="F2837" i="24"/>
  <c r="F2833" i="24"/>
  <c r="F2829" i="24"/>
  <c r="F2817" i="24"/>
  <c r="F2813" i="24"/>
  <c r="F2809" i="24"/>
  <c r="F2805" i="24"/>
  <c r="F2801" i="24"/>
  <c r="F2797" i="24"/>
  <c r="F2793" i="24"/>
  <c r="F2789" i="24"/>
  <c r="F2785" i="24"/>
  <c r="F2781" i="24"/>
  <c r="F2777" i="24"/>
  <c r="F2773" i="24"/>
  <c r="F2769" i="24"/>
  <c r="F2765" i="24"/>
  <c r="F2761" i="24"/>
  <c r="F2757" i="24"/>
  <c r="F2753" i="24"/>
  <c r="F2749" i="24"/>
  <c r="F2745" i="24"/>
  <c r="F2741" i="24"/>
  <c r="F2737" i="24"/>
  <c r="F2733" i="24"/>
  <c r="F2729" i="24"/>
  <c r="F2725" i="24"/>
  <c r="F2721" i="24"/>
  <c r="F2717" i="24"/>
  <c r="F2713" i="24"/>
  <c r="F2709" i="24"/>
  <c r="F2705" i="24"/>
  <c r="F2701" i="24"/>
  <c r="F2697" i="24"/>
  <c r="F2693" i="24"/>
  <c r="F2689" i="24"/>
  <c r="F2685" i="24"/>
  <c r="F2682" i="24"/>
  <c r="F2678" i="24"/>
  <c r="F2674" i="24"/>
  <c r="F2664" i="24"/>
  <c r="F2660" i="24"/>
  <c r="F2656" i="24"/>
  <c r="F2652" i="24"/>
  <c r="F2648" i="24"/>
  <c r="F2644" i="24"/>
  <c r="F2640" i="24"/>
  <c r="F2636" i="24"/>
  <c r="F2632" i="24"/>
  <c r="F2628" i="24"/>
  <c r="F2624" i="24"/>
  <c r="F2620" i="24"/>
  <c r="F2613" i="24"/>
  <c r="F2609" i="24"/>
  <c r="F2605" i="24"/>
  <c r="F2601" i="24"/>
  <c r="F2597" i="24"/>
  <c r="F2593" i="24"/>
  <c r="F2589" i="24"/>
  <c r="F2585" i="24"/>
  <c r="F2581" i="24"/>
  <c r="F2577" i="24"/>
  <c r="F2573" i="24"/>
  <c r="F2569" i="24"/>
  <c r="F2565" i="24"/>
  <c r="F2561" i="24"/>
  <c r="F2557" i="24"/>
  <c r="F2553" i="24"/>
  <c r="F2549" i="24"/>
  <c r="F2545" i="24"/>
  <c r="F2541" i="24"/>
  <c r="F2537" i="24"/>
  <c r="F2533" i="24"/>
  <c r="F2529" i="24"/>
  <c r="F2525" i="24"/>
  <c r="F2521" i="24"/>
  <c r="F2517" i="24"/>
  <c r="F2513" i="24"/>
  <c r="F2509" i="24"/>
  <c r="F2505" i="24"/>
  <c r="F2501" i="24"/>
  <c r="F2497" i="24"/>
  <c r="F2493" i="24"/>
  <c r="F2489" i="24"/>
  <c r="F2485" i="24"/>
  <c r="F2481" i="24"/>
  <c r="F2477" i="24"/>
  <c r="F2473" i="24"/>
  <c r="F2469" i="24"/>
  <c r="F2465" i="24"/>
  <c r="F2574" i="24"/>
  <c r="F2570" i="24"/>
  <c r="F2566" i="24"/>
  <c r="F2562" i="24"/>
  <c r="F2558" i="24"/>
  <c r="F2554" i="24"/>
  <c r="F2550" i="24"/>
  <c r="F2546" i="24"/>
  <c r="F2542" i="24"/>
  <c r="F2538" i="24"/>
  <c r="F2534" i="24"/>
  <c r="F2530" i="24"/>
  <c r="F2526" i="24"/>
  <c r="F2522" i="24"/>
  <c r="F2518" i="24"/>
  <c r="F2514" i="24"/>
  <c r="F2510" i="24"/>
  <c r="F2506" i="24"/>
  <c r="F2502" i="24"/>
  <c r="F2498" i="24"/>
  <c r="F2494" i="24"/>
  <c r="F2490" i="24"/>
  <c r="F2486" i="24"/>
  <c r="F2482" i="24"/>
  <c r="F2478" i="24"/>
  <c r="F2474" i="24"/>
  <c r="F2470" i="24"/>
  <c r="F2466" i="24"/>
  <c r="F2462" i="24"/>
  <c r="F2458" i="24"/>
  <c r="F2454" i="24"/>
  <c r="F2450" i="24"/>
  <c r="F2446" i="24"/>
  <c r="F2442" i="24"/>
  <c r="F2438" i="24"/>
  <c r="F2434" i="24"/>
  <c r="F2430" i="24"/>
  <c r="F2426" i="24"/>
  <c r="F2422" i="24"/>
  <c r="F2418" i="24"/>
  <c r="F2415" i="24"/>
  <c r="F2411" i="24"/>
  <c r="F2405" i="24"/>
  <c r="F2401" i="24"/>
  <c r="F2397" i="24"/>
  <c r="F2393" i="24"/>
  <c r="F2389" i="24"/>
  <c r="F2385" i="24"/>
  <c r="F2381" i="24"/>
  <c r="F2377" i="24"/>
  <c r="F2373" i="24"/>
  <c r="F2369" i="24"/>
  <c r="F2365" i="24"/>
  <c r="F2361" i="24"/>
  <c r="F2357" i="24"/>
  <c r="F2353" i="24"/>
  <c r="F2349" i="24"/>
  <c r="F2345" i="24"/>
  <c r="F2341" i="24"/>
  <c r="F2337" i="24"/>
  <c r="F2333" i="24"/>
  <c r="F2329" i="24"/>
  <c r="F2325" i="24"/>
  <c r="F2321" i="24"/>
  <c r="F2317" i="24"/>
  <c r="F2313" i="24"/>
  <c r="F2309" i="24"/>
  <c r="F2305" i="24"/>
  <c r="F2301" i="24"/>
  <c r="F2297" i="24"/>
  <c r="F2293" i="24"/>
  <c r="F2289" i="24"/>
  <c r="F2285" i="24"/>
  <c r="F2281" i="24"/>
  <c r="F2277" i="24"/>
  <c r="F2273" i="24"/>
  <c r="F2269" i="24"/>
  <c r="F2265" i="24"/>
  <c r="F2261" i="24"/>
  <c r="F2257" i="24"/>
  <c r="F2253" i="24"/>
  <c r="F2249" i="24"/>
  <c r="F2245" i="24"/>
  <c r="F2241" i="24"/>
  <c r="F2237" i="24"/>
  <c r="F2233" i="24"/>
  <c r="F2229" i="24"/>
  <c r="F2225" i="24"/>
  <c r="F2221" i="24"/>
  <c r="F2217" i="24"/>
  <c r="F2213" i="24"/>
  <c r="F2209" i="24"/>
  <c r="F2205" i="24"/>
  <c r="F2201" i="24"/>
  <c r="F2197" i="24"/>
  <c r="F2193" i="24"/>
  <c r="F2189" i="24"/>
  <c r="F2185" i="24"/>
  <c r="F2181" i="24"/>
  <c r="F2177" i="24"/>
  <c r="F2173" i="24"/>
  <c r="F2169" i="24"/>
  <c r="F2165" i="24"/>
  <c r="F2161" i="24"/>
  <c r="F2157" i="24"/>
  <c r="F2153" i="24"/>
  <c r="F2149" i="24"/>
  <c r="F2145" i="24"/>
  <c r="F2141" i="24"/>
  <c r="F2137" i="24"/>
  <c r="F2133" i="24"/>
  <c r="F2129" i="24"/>
  <c r="F2125" i="24"/>
  <c r="F2121" i="24"/>
  <c r="F2117" i="24"/>
  <c r="F2113" i="24"/>
  <c r="F2109" i="24"/>
  <c r="F2105" i="24"/>
  <c r="F2101" i="24"/>
  <c r="F2097" i="24"/>
  <c r="F2093" i="24"/>
  <c r="F2089" i="24"/>
  <c r="F2085" i="24"/>
  <c r="F2081" i="24"/>
  <c r="F2077" i="24"/>
  <c r="F2073" i="24"/>
  <c r="F2069" i="24"/>
  <c r="F2065" i="24"/>
  <c r="F2061" i="24"/>
  <c r="F2057" i="24"/>
  <c r="F2053" i="24"/>
  <c r="F2049" i="24"/>
  <c r="F2045" i="24"/>
  <c r="F2041" i="24"/>
  <c r="F2037" i="24"/>
  <c r="F2033" i="24"/>
  <c r="F2029" i="24"/>
  <c r="F2025" i="24"/>
  <c r="F2021" i="24"/>
  <c r="F2017" i="24"/>
  <c r="F2013" i="24"/>
  <c r="F2009" i="24"/>
  <c r="F2006" i="24"/>
  <c r="F2002" i="24"/>
  <c r="F1998" i="24"/>
  <c r="F1994" i="24"/>
  <c r="F1990" i="24"/>
  <c r="F1986" i="24"/>
  <c r="F1982" i="24"/>
  <c r="F1978" i="24"/>
  <c r="F1974" i="24"/>
  <c r="F1970" i="24"/>
  <c r="F1966" i="24"/>
  <c r="F1962" i="24"/>
  <c r="F1958" i="24"/>
  <c r="F1954" i="24"/>
  <c r="F1950" i="24"/>
  <c r="F1946" i="24"/>
  <c r="F1942" i="24"/>
  <c r="F1938" i="24"/>
  <c r="F1934" i="24"/>
  <c r="F1930" i="24"/>
  <c r="F1926" i="24"/>
  <c r="F1922" i="24"/>
  <c r="F1918" i="24"/>
  <c r="F1914" i="24"/>
  <c r="F1910" i="24"/>
  <c r="F1906" i="24"/>
  <c r="F1902" i="24"/>
  <c r="F2475" i="24"/>
  <c r="F2471" i="24"/>
  <c r="F2467" i="24"/>
  <c r="F2463" i="24"/>
  <c r="F2459" i="24"/>
  <c r="F2455" i="24"/>
  <c r="F2451" i="24"/>
  <c r="F2447" i="24"/>
  <c r="F2443" i="24"/>
  <c r="F2439" i="24"/>
  <c r="F2435" i="24"/>
  <c r="F2431" i="24"/>
  <c r="F2427" i="24"/>
  <c r="F2423" i="24"/>
  <c r="F2419" i="24"/>
  <c r="F2412" i="24"/>
  <c r="F2408" i="24"/>
  <c r="F2406" i="24"/>
  <c r="F2402" i="24"/>
  <c r="F2398" i="24"/>
  <c r="F2394" i="24"/>
  <c r="F2390" i="24"/>
  <c r="F2386" i="24"/>
  <c r="F2382" i="24"/>
  <c r="F2378" i="24"/>
  <c r="F2374" i="24"/>
  <c r="F2370" i="24"/>
  <c r="F2366" i="24"/>
  <c r="F2362" i="24"/>
  <c r="F2358" i="24"/>
  <c r="F2354" i="24"/>
  <c r="F2350" i="24"/>
  <c r="F2346" i="24"/>
  <c r="F2342" i="24"/>
  <c r="F2338" i="24"/>
  <c r="F2334" i="24"/>
  <c r="F2330" i="24"/>
  <c r="F2326" i="24"/>
  <c r="F2322" i="24"/>
  <c r="F2318" i="24"/>
  <c r="F2314" i="24"/>
  <c r="F2310" i="24"/>
  <c r="F2306" i="24"/>
  <c r="F2302" i="24"/>
  <c r="F2298" i="24"/>
  <c r="F2294" i="24"/>
  <c r="F2290" i="24"/>
  <c r="F2286" i="24"/>
  <c r="F2282" i="24"/>
  <c r="F2278" i="24"/>
  <c r="F2274" i="24"/>
  <c r="F2270" i="24"/>
  <c r="F2266" i="24"/>
  <c r="F2262" i="24"/>
  <c r="F2258" i="24"/>
  <c r="F2254" i="24"/>
  <c r="F2250" i="24"/>
  <c r="F2246" i="24"/>
  <c r="F2242" i="24"/>
  <c r="F2238" i="24"/>
  <c r="F2234" i="24"/>
  <c r="F2230" i="24"/>
  <c r="F2226" i="24"/>
  <c r="F2222" i="24"/>
  <c r="F2218" i="24"/>
  <c r="F2214" i="24"/>
  <c r="F2210" i="24"/>
  <c r="F2206" i="24"/>
  <c r="F2202" i="24"/>
  <c r="F2198" i="24"/>
  <c r="F2194" i="24"/>
  <c r="F2190" i="24"/>
  <c r="F2186" i="24"/>
  <c r="F2182" i="24"/>
  <c r="F2178" i="24"/>
  <c r="F2174" i="24"/>
  <c r="F2170" i="24"/>
  <c r="F2166" i="24"/>
  <c r="F2162" i="24"/>
  <c r="F2158" i="24"/>
  <c r="F2154" i="24"/>
  <c r="F2150" i="24"/>
  <c r="F2146" i="24"/>
  <c r="F2142" i="24"/>
  <c r="F2138" i="24"/>
  <c r="F2134" i="24"/>
  <c r="F2130" i="24"/>
  <c r="F2126" i="24"/>
  <c r="F2122" i="24"/>
  <c r="F2118" i="24"/>
  <c r="F2114" i="24"/>
  <c r="F2110" i="24"/>
  <c r="F2106" i="24"/>
  <c r="F2102" i="24"/>
  <c r="F2098" i="24"/>
  <c r="F2094" i="24"/>
  <c r="F2090" i="24"/>
  <c r="F2086" i="24"/>
  <c r="F2082" i="24"/>
  <c r="F2078" i="24"/>
  <c r="F2074" i="24"/>
  <c r="F2070" i="24"/>
  <c r="F2066" i="24"/>
  <c r="F2062" i="24"/>
  <c r="F2058" i="24"/>
  <c r="F2054" i="24"/>
  <c r="F2050" i="24"/>
  <c r="F2046" i="24"/>
  <c r="F2042" i="24"/>
  <c r="F2038" i="24"/>
  <c r="F2034" i="24"/>
  <c r="F2030" i="24"/>
  <c r="F2026" i="24"/>
  <c r="F2022" i="24"/>
  <c r="F2018" i="24"/>
  <c r="F2014" i="24"/>
  <c r="F2010" i="24"/>
  <c r="F2003" i="24"/>
  <c r="F1999" i="24"/>
  <c r="F1995" i="24"/>
  <c r="F1991" i="24"/>
  <c r="F1987" i="24"/>
  <c r="F1983" i="24"/>
  <c r="F1979" i="24"/>
  <c r="F1975" i="24"/>
  <c r="F1971" i="24"/>
  <c r="F1967" i="24"/>
  <c r="F1963" i="24"/>
  <c r="F1959" i="24"/>
  <c r="F1955" i="24"/>
  <c r="F1951" i="24"/>
  <c r="F1947" i="24"/>
  <c r="F1943" i="24"/>
  <c r="F1939" i="24"/>
  <c r="F1935" i="24"/>
  <c r="F1931" i="24"/>
  <c r="F1927" i="24"/>
  <c r="F1923" i="24"/>
  <c r="F1919" i="24"/>
  <c r="F1915" i="24"/>
  <c r="F1911" i="24"/>
  <c r="F1907" i="24"/>
  <c r="F2460" i="24"/>
  <c r="F2456" i="24"/>
  <c r="F2452" i="24"/>
  <c r="F2448" i="24"/>
  <c r="F2444" i="24"/>
  <c r="F2440" i="24"/>
  <c r="F2436" i="24"/>
  <c r="F2432" i="24"/>
  <c r="F2428" i="24"/>
  <c r="F2424" i="24"/>
  <c r="F2420" i="24"/>
  <c r="F2416" i="24"/>
  <c r="F2413" i="24"/>
  <c r="F2409" i="24"/>
  <c r="F2403" i="24"/>
  <c r="F2399" i="24"/>
  <c r="F2395" i="24"/>
  <c r="F2391" i="24"/>
  <c r="F2387" i="24"/>
  <c r="F2383" i="24"/>
  <c r="F2379" i="24"/>
  <c r="F2375" i="24"/>
  <c r="F2371" i="24"/>
  <c r="F2367" i="24"/>
  <c r="F2363" i="24"/>
  <c r="F2359" i="24"/>
  <c r="F2355" i="24"/>
  <c r="F2351" i="24"/>
  <c r="F2347" i="24"/>
  <c r="F2343" i="24"/>
  <c r="F2339" i="24"/>
  <c r="F2335" i="24"/>
  <c r="F2331" i="24"/>
  <c r="F2327" i="24"/>
  <c r="F2323" i="24"/>
  <c r="F2319" i="24"/>
  <c r="F2315" i="24"/>
  <c r="F2311" i="24"/>
  <c r="F2307" i="24"/>
  <c r="F2303" i="24"/>
  <c r="F2299" i="24"/>
  <c r="F2295" i="24"/>
  <c r="F2291" i="24"/>
  <c r="F2287" i="24"/>
  <c r="F2283" i="24"/>
  <c r="F2279" i="24"/>
  <c r="F2275" i="24"/>
  <c r="F2271" i="24"/>
  <c r="F2267" i="24"/>
  <c r="F2263" i="24"/>
  <c r="F2259" i="24"/>
  <c r="F2255" i="24"/>
  <c r="F2251" i="24"/>
  <c r="F2247" i="24"/>
  <c r="F2243" i="24"/>
  <c r="F2239" i="24"/>
  <c r="F2235" i="24"/>
  <c r="F2231" i="24"/>
  <c r="F2227" i="24"/>
  <c r="F2223" i="24"/>
  <c r="F2219" i="24"/>
  <c r="F2215" i="24"/>
  <c r="F2211" i="24"/>
  <c r="F2207" i="24"/>
  <c r="F2203" i="24"/>
  <c r="F2199" i="24"/>
  <c r="F2195" i="24"/>
  <c r="F2191" i="24"/>
  <c r="F2187" i="24"/>
  <c r="F2183" i="24"/>
  <c r="F2179" i="24"/>
  <c r="F2175" i="24"/>
  <c r="F2171" i="24"/>
  <c r="F2167" i="24"/>
  <c r="F2163" i="24"/>
  <c r="F2159" i="24"/>
  <c r="F2155" i="24"/>
  <c r="F2151" i="24"/>
  <c r="F2147" i="24"/>
  <c r="F2143" i="24"/>
  <c r="F2139" i="24"/>
  <c r="F2135" i="24"/>
  <c r="F2131" i="24"/>
  <c r="F2127" i="24"/>
  <c r="F2123" i="24"/>
  <c r="F2119" i="24"/>
  <c r="F2115" i="24"/>
  <c r="F2111" i="24"/>
  <c r="F2107" i="24"/>
  <c r="F2103" i="24"/>
  <c r="F2099" i="24"/>
  <c r="F2095" i="24"/>
  <c r="F2091" i="24"/>
  <c r="F2087" i="24"/>
  <c r="F2083" i="24"/>
  <c r="F2079" i="24"/>
  <c r="F2075" i="24"/>
  <c r="F2071" i="24"/>
  <c r="F2067" i="24"/>
  <c r="F2063" i="24"/>
  <c r="F2059" i="24"/>
  <c r="F2055" i="24"/>
  <c r="F2051" i="24"/>
  <c r="F2047" i="24"/>
  <c r="F2043" i="24"/>
  <c r="F2039" i="24"/>
  <c r="F2035" i="24"/>
  <c r="F2031" i="24"/>
  <c r="F2027" i="24"/>
  <c r="F2023" i="24"/>
  <c r="F2019" i="24"/>
  <c r="F2015" i="24"/>
  <c r="F2011" i="24"/>
  <c r="F2007" i="24"/>
  <c r="F2004" i="24"/>
  <c r="F2000" i="24"/>
  <c r="F1996" i="24"/>
  <c r="F1992" i="24"/>
  <c r="F1988" i="24"/>
  <c r="F1984" i="24"/>
  <c r="F1980" i="24"/>
  <c r="F1976" i="24"/>
  <c r="F1972" i="24"/>
  <c r="F1968" i="24"/>
  <c r="F1964" i="24"/>
  <c r="F1960" i="24"/>
  <c r="F1956" i="24"/>
  <c r="F1952" i="24"/>
  <c r="F1948" i="24"/>
  <c r="F1944" i="24"/>
  <c r="F1940" i="24"/>
  <c r="F1936" i="24"/>
  <c r="F1932" i="24"/>
  <c r="F1928" i="24"/>
  <c r="F1924" i="24"/>
  <c r="F1920" i="24"/>
  <c r="F1916" i="24"/>
  <c r="F1912" i="24"/>
  <c r="F1908" i="24"/>
  <c r="F1904" i="24"/>
  <c r="F1900" i="24"/>
  <c r="F1896" i="24"/>
  <c r="F1892" i="24"/>
  <c r="F1888" i="24"/>
  <c r="F1884" i="24"/>
  <c r="F1880" i="24"/>
  <c r="F1876" i="24"/>
  <c r="F1872" i="24"/>
  <c r="F1868" i="24"/>
  <c r="F1864" i="24"/>
  <c r="F1860" i="24"/>
  <c r="F1856" i="24"/>
  <c r="F1852" i="24"/>
  <c r="F2461" i="24"/>
  <c r="F2457" i="24"/>
  <c r="F2453" i="24"/>
  <c r="F2449" i="24"/>
  <c r="F2445" i="24"/>
  <c r="F2441" i="24"/>
  <c r="F2437" i="24"/>
  <c r="F2433" i="24"/>
  <c r="F2429" i="24"/>
  <c r="F2425" i="24"/>
  <c r="F2421" i="24"/>
  <c r="F2417" i="24"/>
  <c r="F2414" i="24"/>
  <c r="F2410" i="24"/>
  <c r="F2407" i="24"/>
  <c r="F2404" i="24"/>
  <c r="F2400" i="24"/>
  <c r="F2396" i="24"/>
  <c r="F2392" i="24"/>
  <c r="F2388" i="24"/>
  <c r="F2384" i="24"/>
  <c r="F2380" i="24"/>
  <c r="F2376" i="24"/>
  <c r="F2372" i="24"/>
  <c r="F2368" i="24"/>
  <c r="F2364" i="24"/>
  <c r="F2360" i="24"/>
  <c r="F2356" i="24"/>
  <c r="F2352" i="24"/>
  <c r="F2348" i="24"/>
  <c r="F2344" i="24"/>
  <c r="F2340" i="24"/>
  <c r="F2336" i="24"/>
  <c r="F2332" i="24"/>
  <c r="F2328" i="24"/>
  <c r="F2324" i="24"/>
  <c r="F2320" i="24"/>
  <c r="F2316" i="24"/>
  <c r="F2312" i="24"/>
  <c r="F2308" i="24"/>
  <c r="F2304" i="24"/>
  <c r="F2300" i="24"/>
  <c r="F2296" i="24"/>
  <c r="F2292" i="24"/>
  <c r="F2288" i="24"/>
  <c r="F2284" i="24"/>
  <c r="F2280" i="24"/>
  <c r="F2276" i="24"/>
  <c r="F2272" i="24"/>
  <c r="F2268" i="24"/>
  <c r="F2264" i="24"/>
  <c r="F2260" i="24"/>
  <c r="F2256" i="24"/>
  <c r="F2252" i="24"/>
  <c r="F2248" i="24"/>
  <c r="F2244" i="24"/>
  <c r="F2240" i="24"/>
  <c r="F2236" i="24"/>
  <c r="F2232" i="24"/>
  <c r="F2228" i="24"/>
  <c r="F2224" i="24"/>
  <c r="F2220" i="24"/>
  <c r="F2216" i="24"/>
  <c r="F2212" i="24"/>
  <c r="F2208" i="24"/>
  <c r="F2204" i="24"/>
  <c r="F2200" i="24"/>
  <c r="F2196" i="24"/>
  <c r="F2192" i="24"/>
  <c r="F2188" i="24"/>
  <c r="F2184" i="24"/>
  <c r="F2180" i="24"/>
  <c r="F2176" i="24"/>
  <c r="F2172" i="24"/>
  <c r="F2168" i="24"/>
  <c r="F2164" i="24"/>
  <c r="F2160" i="24"/>
  <c r="F2156" i="24"/>
  <c r="F2152" i="24"/>
  <c r="F2148" i="24"/>
  <c r="F2144" i="24"/>
  <c r="F2140" i="24"/>
  <c r="F2136" i="24"/>
  <c r="F2132" i="24"/>
  <c r="F2128" i="24"/>
  <c r="F2124" i="24"/>
  <c r="F2120" i="24"/>
  <c r="F2116" i="24"/>
  <c r="F2112" i="24"/>
  <c r="F2108" i="24"/>
  <c r="F2104" i="24"/>
  <c r="F2100" i="24"/>
  <c r="F2096" i="24"/>
  <c r="F2092" i="24"/>
  <c r="F2088" i="24"/>
  <c r="F2084" i="24"/>
  <c r="F2080" i="24"/>
  <c r="F2076" i="24"/>
  <c r="F2072" i="24"/>
  <c r="F2068" i="24"/>
  <c r="F2064" i="24"/>
  <c r="F2060" i="24"/>
  <c r="F2056" i="24"/>
  <c r="F2052" i="24"/>
  <c r="F2048" i="24"/>
  <c r="F2044" i="24"/>
  <c r="F2040" i="24"/>
  <c r="F2036" i="24"/>
  <c r="F2032" i="24"/>
  <c r="F2028" i="24"/>
  <c r="F2024" i="24"/>
  <c r="F2020" i="24"/>
  <c r="F2016" i="24"/>
  <c r="F2012" i="24"/>
  <c r="F2008" i="24"/>
  <c r="F2005" i="24"/>
  <c r="F2001" i="24"/>
  <c r="F1997" i="24"/>
  <c r="F1993" i="24"/>
  <c r="F1989" i="24"/>
  <c r="F1985" i="24"/>
  <c r="F1981" i="24"/>
  <c r="F1977" i="24"/>
  <c r="F1973" i="24"/>
  <c r="F1969" i="24"/>
  <c r="F1965" i="24"/>
  <c r="F1961" i="24"/>
  <c r="F1957" i="24"/>
  <c r="F1953" i="24"/>
  <c r="F1949" i="24"/>
  <c r="F1945" i="24"/>
  <c r="F1941" i="24"/>
  <c r="F1937" i="24"/>
  <c r="F1933" i="24"/>
  <c r="F1929" i="24"/>
  <c r="F1925" i="24"/>
  <c r="F1921" i="24"/>
  <c r="F1917" i="24"/>
  <c r="F1913" i="24"/>
  <c r="F1909" i="24"/>
  <c r="F1905" i="24"/>
  <c r="F1901" i="24"/>
  <c r="F1897" i="24"/>
  <c r="F1893" i="24"/>
  <c r="F1889" i="24"/>
  <c r="F1885" i="24"/>
  <c r="F1881" i="24"/>
  <c r="F1877" i="24"/>
  <c r="F1873" i="24"/>
  <c r="F1869" i="24"/>
  <c r="F1865" i="24"/>
  <c r="F1898" i="24"/>
  <c r="F1894" i="24"/>
  <c r="F1890" i="24"/>
  <c r="F1886" i="24"/>
  <c r="F1882" i="24"/>
  <c r="F1878" i="24"/>
  <c r="F1874" i="24"/>
  <c r="F1870" i="24"/>
  <c r="F1866" i="24"/>
  <c r="F1862" i="24"/>
  <c r="F1858" i="24"/>
  <c r="F1854" i="24"/>
  <c r="F1850" i="24"/>
  <c r="F1846" i="24"/>
  <c r="F1842" i="24"/>
  <c r="F1838" i="24"/>
  <c r="F1834" i="24"/>
  <c r="F1830" i="24"/>
  <c r="F1826" i="24"/>
  <c r="F1822" i="24"/>
  <c r="F1818" i="24"/>
  <c r="F1814" i="24"/>
  <c r="F1810" i="24"/>
  <c r="F1806" i="24"/>
  <c r="F1802" i="24"/>
  <c r="F1798" i="24"/>
  <c r="F1794" i="24"/>
  <c r="F1790" i="24"/>
  <c r="F1786" i="24"/>
  <c r="F1782" i="24"/>
  <c r="F1778" i="24"/>
  <c r="F1774" i="24"/>
  <c r="F1770" i="24"/>
  <c r="F1766" i="24"/>
  <c r="F1762" i="24"/>
  <c r="F1758" i="24"/>
  <c r="F1754" i="24"/>
  <c r="F1750" i="24"/>
  <c r="F1746" i="24"/>
  <c r="F1742" i="24"/>
  <c r="F1738" i="24"/>
  <c r="F1734" i="24"/>
  <c r="F1730" i="24"/>
  <c r="F1726" i="24"/>
  <c r="F1722" i="24"/>
  <c r="F1718" i="24"/>
  <c r="F1714" i="24"/>
  <c r="F1710" i="24"/>
  <c r="F1706" i="24"/>
  <c r="F1702" i="24"/>
  <c r="F1698" i="24"/>
  <c r="F1694" i="24"/>
  <c r="F1690" i="24"/>
  <c r="F1686" i="24"/>
  <c r="F1682" i="24"/>
  <c r="F1678" i="24"/>
  <c r="F1674" i="24"/>
  <c r="F1670" i="24"/>
  <c r="F1666" i="24"/>
  <c r="F1662" i="24"/>
  <c r="F1658" i="24"/>
  <c r="F1654" i="24"/>
  <c r="F1650" i="24"/>
  <c r="F1646" i="24"/>
  <c r="F1642" i="24"/>
  <c r="F1638" i="24"/>
  <c r="F1634" i="24"/>
  <c r="F1630" i="24"/>
  <c r="F1626" i="24"/>
  <c r="F1622" i="24"/>
  <c r="F1618" i="24"/>
  <c r="F1614" i="24"/>
  <c r="F1610" i="24"/>
  <c r="F1606" i="24"/>
  <c r="F1602" i="24"/>
  <c r="F1598" i="24"/>
  <c r="F1594" i="24"/>
  <c r="F1590" i="24"/>
  <c r="F1586" i="24"/>
  <c r="F1582" i="24"/>
  <c r="F1578" i="24"/>
  <c r="F1574" i="24"/>
  <c r="F1570" i="24"/>
  <c r="F1566" i="24"/>
  <c r="F1562" i="24"/>
  <c r="F1558" i="24"/>
  <c r="F1554" i="24"/>
  <c r="F1550" i="24"/>
  <c r="F1546" i="24"/>
  <c r="F1542" i="24"/>
  <c r="F1538" i="24"/>
  <c r="F1534" i="24"/>
  <c r="F1530" i="24"/>
  <c r="F1526" i="24"/>
  <c r="F1522" i="24"/>
  <c r="F1518" i="24"/>
  <c r="F1514" i="24"/>
  <c r="F1510" i="24"/>
  <c r="F1506" i="24"/>
  <c r="F1502" i="24"/>
  <c r="F1498" i="24"/>
  <c r="F1494" i="24"/>
  <c r="F1490" i="24"/>
  <c r="F1486" i="24"/>
  <c r="F1482" i="24"/>
  <c r="F1478" i="24"/>
  <c r="F1474" i="24"/>
  <c r="F1470" i="24"/>
  <c r="F1466" i="24"/>
  <c r="F1462" i="24"/>
  <c r="F1458" i="24"/>
  <c r="F1454" i="24"/>
  <c r="F1450" i="24"/>
  <c r="F1446" i="24"/>
  <c r="F1442" i="24"/>
  <c r="F1438" i="24"/>
  <c r="F1434" i="24"/>
  <c r="F1430" i="24"/>
  <c r="F1426" i="24"/>
  <c r="F1422" i="24"/>
  <c r="F1418" i="24"/>
  <c r="F1414" i="24"/>
  <c r="F1410" i="24"/>
  <c r="F1406" i="24"/>
  <c r="F1402" i="24"/>
  <c r="F1398" i="24"/>
  <c r="F1394" i="24"/>
  <c r="F1390" i="24"/>
  <c r="F1386" i="24"/>
  <c r="F1382" i="24"/>
  <c r="F1378" i="24"/>
  <c r="F1370" i="24"/>
  <c r="F1366" i="24"/>
  <c r="F1362" i="24"/>
  <c r="F1358" i="24"/>
  <c r="F1354" i="24"/>
  <c r="F1350" i="24"/>
  <c r="F1346" i="24"/>
  <c r="F1342" i="24"/>
  <c r="F1338" i="24"/>
  <c r="F1334" i="24"/>
  <c r="F1330" i="24"/>
  <c r="F1326" i="24"/>
  <c r="F1322" i="24"/>
  <c r="F1318" i="24"/>
  <c r="F1314" i="24"/>
  <c r="F1310" i="24"/>
  <c r="F1306" i="24"/>
  <c r="F1302" i="24"/>
  <c r="F1298" i="24"/>
  <c r="F1294" i="24"/>
  <c r="F1290" i="24"/>
  <c r="F1286" i="24"/>
  <c r="F1282" i="24"/>
  <c r="F1278" i="24"/>
  <c r="F1274" i="24"/>
  <c r="F1270" i="24"/>
  <c r="F1266" i="24"/>
  <c r="F1262" i="24"/>
  <c r="F1258" i="24"/>
  <c r="F1254" i="24"/>
  <c r="F1250" i="24"/>
  <c r="F1246" i="24"/>
  <c r="F1242" i="24"/>
  <c r="F1238" i="24"/>
  <c r="F1234" i="24"/>
  <c r="F1230" i="24"/>
  <c r="F1226" i="24"/>
  <c r="F1903" i="24"/>
  <c r="F1899" i="24"/>
  <c r="F1895" i="24"/>
  <c r="F1891" i="24"/>
  <c r="F1887" i="24"/>
  <c r="F1883" i="24"/>
  <c r="F1879" i="24"/>
  <c r="F1875" i="24"/>
  <c r="F1871" i="24"/>
  <c r="F1867" i="24"/>
  <c r="F1863" i="24"/>
  <c r="F1859" i="24"/>
  <c r="F1855" i="24"/>
  <c r="F1851" i="24"/>
  <c r="F1847" i="24"/>
  <c r="F1843" i="24"/>
  <c r="F1839" i="24"/>
  <c r="F1835" i="24"/>
  <c r="F1831" i="24"/>
  <c r="F1827" i="24"/>
  <c r="F1823" i="24"/>
  <c r="F1819" i="24"/>
  <c r="F1815" i="24"/>
  <c r="F1811" i="24"/>
  <c r="F1807" i="24"/>
  <c r="F1803" i="24"/>
  <c r="F1799" i="24"/>
  <c r="F1795" i="24"/>
  <c r="F1791" i="24"/>
  <c r="F1787" i="24"/>
  <c r="F1783" i="24"/>
  <c r="F1779" i="24"/>
  <c r="F1775" i="24"/>
  <c r="F1771" i="24"/>
  <c r="F1767" i="24"/>
  <c r="F1763" i="24"/>
  <c r="F1759" i="24"/>
  <c r="F1755" i="24"/>
  <c r="F1751" i="24"/>
  <c r="F1747" i="24"/>
  <c r="F1743" i="24"/>
  <c r="F1739" i="24"/>
  <c r="F1735" i="24"/>
  <c r="F1731" i="24"/>
  <c r="F1727" i="24"/>
  <c r="F1723" i="24"/>
  <c r="F1719" i="24"/>
  <c r="F1715" i="24"/>
  <c r="F1711" i="24"/>
  <c r="F1707" i="24"/>
  <c r="F1703" i="24"/>
  <c r="F1699" i="24"/>
  <c r="F1695" i="24"/>
  <c r="F1691" i="24"/>
  <c r="F1687" i="24"/>
  <c r="F1683" i="24"/>
  <c r="F1679" i="24"/>
  <c r="F1675" i="24"/>
  <c r="F1671" i="24"/>
  <c r="F1667" i="24"/>
  <c r="F1663" i="24"/>
  <c r="F1659" i="24"/>
  <c r="F1655" i="24"/>
  <c r="F1651" i="24"/>
  <c r="F1647" i="24"/>
  <c r="F1643" i="24"/>
  <c r="F1639" i="24"/>
  <c r="F1635" i="24"/>
  <c r="F1631" i="24"/>
  <c r="F1627" i="24"/>
  <c r="F1623" i="24"/>
  <c r="F1619" i="24"/>
  <c r="F1615" i="24"/>
  <c r="F1611" i="24"/>
  <c r="F1607" i="24"/>
  <c r="F1603" i="24"/>
  <c r="F1599" i="24"/>
  <c r="F1595" i="24"/>
  <c r="F1591" i="24"/>
  <c r="F1587" i="24"/>
  <c r="F1583" i="24"/>
  <c r="F1579" i="24"/>
  <c r="F1575" i="24"/>
  <c r="F1571" i="24"/>
  <c r="F1567" i="24"/>
  <c r="F1563" i="24"/>
  <c r="F1559" i="24"/>
  <c r="F1555" i="24"/>
  <c r="F1551" i="24"/>
  <c r="F1547" i="24"/>
  <c r="F1543" i="24"/>
  <c r="F1539" i="24"/>
  <c r="F1535" i="24"/>
  <c r="F1531" i="24"/>
  <c r="F1527" i="24"/>
  <c r="F1523" i="24"/>
  <c r="F1519" i="24"/>
  <c r="F1515" i="24"/>
  <c r="F1511" i="24"/>
  <c r="F1507" i="24"/>
  <c r="F1503" i="24"/>
  <c r="F1499" i="24"/>
  <c r="F1495" i="24"/>
  <c r="F1491" i="24"/>
  <c r="F1487" i="24"/>
  <c r="F1483" i="24"/>
  <c r="F1479" i="24"/>
  <c r="F1475" i="24"/>
  <c r="F1471" i="24"/>
  <c r="F1467" i="24"/>
  <c r="F1463" i="24"/>
  <c r="F1459" i="24"/>
  <c r="F1455" i="24"/>
  <c r="F1451" i="24"/>
  <c r="F1447" i="24"/>
  <c r="F1443" i="24"/>
  <c r="F1439" i="24"/>
  <c r="F1435" i="24"/>
  <c r="F1431" i="24"/>
  <c r="F1427" i="24"/>
  <c r="F1423" i="24"/>
  <c r="F1419" i="24"/>
  <c r="F1415" i="24"/>
  <c r="F1411" i="24"/>
  <c r="F1407" i="24"/>
  <c r="F1403" i="24"/>
  <c r="F1399" i="24"/>
  <c r="F1395" i="24"/>
  <c r="F1391" i="24"/>
  <c r="F1387" i="24"/>
  <c r="F1383" i="24"/>
  <c r="F1379" i="24"/>
  <c r="F1375" i="24"/>
  <c r="F1367" i="24"/>
  <c r="F1363" i="24"/>
  <c r="F1359" i="24"/>
  <c r="F1355" i="24"/>
  <c r="F1351" i="24"/>
  <c r="F1347" i="24"/>
  <c r="F1343" i="24"/>
  <c r="F1339" i="24"/>
  <c r="F1335" i="24"/>
  <c r="F1331" i="24"/>
  <c r="F1327" i="24"/>
  <c r="F1323" i="24"/>
  <c r="F1319" i="24"/>
  <c r="F1315" i="24"/>
  <c r="F1311" i="24"/>
  <c r="F1307" i="24"/>
  <c r="F1303" i="24"/>
  <c r="F1299" i="24"/>
  <c r="F1295" i="24"/>
  <c r="F1291" i="24"/>
  <c r="F1287" i="24"/>
  <c r="F1283" i="24"/>
  <c r="F1279" i="24"/>
  <c r="F1275" i="24"/>
  <c r="F1271" i="24"/>
  <c r="F1267" i="24"/>
  <c r="F1263" i="24"/>
  <c r="F1259" i="24"/>
  <c r="F1255" i="24"/>
  <c r="F1251" i="24"/>
  <c r="F1247" i="24"/>
  <c r="F1243" i="24"/>
  <c r="F1239" i="24"/>
  <c r="F1235" i="24"/>
  <c r="F1231" i="24"/>
  <c r="F1227" i="24"/>
  <c r="F1848" i="24"/>
  <c r="F1844" i="24"/>
  <c r="F1840" i="24"/>
  <c r="F1836" i="24"/>
  <c r="F1832" i="24"/>
  <c r="F1828" i="24"/>
  <c r="F1824" i="24"/>
  <c r="F1820" i="24"/>
  <c r="F1816" i="24"/>
  <c r="F1812" i="24"/>
  <c r="F1808" i="24"/>
  <c r="F1804" i="24"/>
  <c r="F1800" i="24"/>
  <c r="F1796" i="24"/>
  <c r="F1792" i="24"/>
  <c r="F1788" i="24"/>
  <c r="F1784" i="24"/>
  <c r="F1780" i="24"/>
  <c r="F1776" i="24"/>
  <c r="F1772" i="24"/>
  <c r="F1768" i="24"/>
  <c r="F1764" i="24"/>
  <c r="F1760" i="24"/>
  <c r="F1756" i="24"/>
  <c r="F1752" i="24"/>
  <c r="F1748" i="24"/>
  <c r="F1744" i="24"/>
  <c r="F1740" i="24"/>
  <c r="F1736" i="24"/>
  <c r="F1732" i="24"/>
  <c r="F1728" i="24"/>
  <c r="F1724" i="24"/>
  <c r="F1720" i="24"/>
  <c r="F1716" i="24"/>
  <c r="F1712" i="24"/>
  <c r="F1708" i="24"/>
  <c r="F1704" i="24"/>
  <c r="F1700" i="24"/>
  <c r="F1696" i="24"/>
  <c r="F1692" i="24"/>
  <c r="F1688" i="24"/>
  <c r="F1684" i="24"/>
  <c r="F1680" i="24"/>
  <c r="F1676" i="24"/>
  <c r="F1672" i="24"/>
  <c r="F1668" i="24"/>
  <c r="F1664" i="24"/>
  <c r="F1660" i="24"/>
  <c r="F1656" i="24"/>
  <c r="F1652" i="24"/>
  <c r="F1648" i="24"/>
  <c r="F1644" i="24"/>
  <c r="F1640" i="24"/>
  <c r="F1636" i="24"/>
  <c r="F1632" i="24"/>
  <c r="F1628" i="24"/>
  <c r="F1624" i="24"/>
  <c r="F1620" i="24"/>
  <c r="F1616" i="24"/>
  <c r="F1612" i="24"/>
  <c r="F1608" i="24"/>
  <c r="F1604" i="24"/>
  <c r="F1600" i="24"/>
  <c r="F1596" i="24"/>
  <c r="F1592" i="24"/>
  <c r="F1588" i="24"/>
  <c r="F1584" i="24"/>
  <c r="F1580" i="24"/>
  <c r="F1576" i="24"/>
  <c r="F1572" i="24"/>
  <c r="F1568" i="24"/>
  <c r="F1564" i="24"/>
  <c r="F1560" i="24"/>
  <c r="F1556" i="24"/>
  <c r="F1552" i="24"/>
  <c r="F1548" i="24"/>
  <c r="F1544" i="24"/>
  <c r="F1540" i="24"/>
  <c r="F1536" i="24"/>
  <c r="F1532" i="24"/>
  <c r="F1528" i="24"/>
  <c r="F1524" i="24"/>
  <c r="F1520" i="24"/>
  <c r="F1516" i="24"/>
  <c r="F1512" i="24"/>
  <c r="F1508" i="24"/>
  <c r="F1504" i="24"/>
  <c r="F1500" i="24"/>
  <c r="F1496" i="24"/>
  <c r="F1492" i="24"/>
  <c r="F1488" i="24"/>
  <c r="F1484" i="24"/>
  <c r="F1480" i="24"/>
  <c r="F1476" i="24"/>
  <c r="F1472" i="24"/>
  <c r="F1468" i="24"/>
  <c r="F1464" i="24"/>
  <c r="F1460" i="24"/>
  <c r="F1456" i="24"/>
  <c r="F1452" i="24"/>
  <c r="F1448" i="24"/>
  <c r="F1444" i="24"/>
  <c r="F1440" i="24"/>
  <c r="F1436" i="24"/>
  <c r="F1432" i="24"/>
  <c r="F1428" i="24"/>
  <c r="F1424" i="24"/>
  <c r="F1420" i="24"/>
  <c r="F1416" i="24"/>
  <c r="F1412" i="24"/>
  <c r="F1408" i="24"/>
  <c r="F1404" i="24"/>
  <c r="F1400" i="24"/>
  <c r="F1396" i="24"/>
  <c r="F1392" i="24"/>
  <c r="F1388" i="24"/>
  <c r="F1384" i="24"/>
  <c r="F1380" i="24"/>
  <c r="F1376" i="24"/>
  <c r="F1372" i="24"/>
  <c r="F1368" i="24"/>
  <c r="F1364" i="24"/>
  <c r="F1360" i="24"/>
  <c r="F1356" i="24"/>
  <c r="F1352" i="24"/>
  <c r="F1348" i="24"/>
  <c r="F1344" i="24"/>
  <c r="F1340" i="24"/>
  <c r="F1336" i="24"/>
  <c r="F1332" i="24"/>
  <c r="F1328" i="24"/>
  <c r="F1324" i="24"/>
  <c r="F1320" i="24"/>
  <c r="F1316" i="24"/>
  <c r="F1312" i="24"/>
  <c r="F1308" i="24"/>
  <c r="F1304" i="24"/>
  <c r="F1300" i="24"/>
  <c r="F1296" i="24"/>
  <c r="F1292" i="24"/>
  <c r="F1288" i="24"/>
  <c r="F1284" i="24"/>
  <c r="F1280" i="24"/>
  <c r="F1276" i="24"/>
  <c r="F1272" i="24"/>
  <c r="F1268" i="24"/>
  <c r="F1264" i="24"/>
  <c r="F1260" i="24"/>
  <c r="F1256" i="24"/>
  <c r="F1252" i="24"/>
  <c r="F1248" i="24"/>
  <c r="F1244" i="24"/>
  <c r="F1240" i="24"/>
  <c r="F1236" i="24"/>
  <c r="F1232" i="24"/>
  <c r="F1228" i="24"/>
  <c r="F1224" i="24"/>
  <c r="F1220" i="24"/>
  <c r="F1861" i="24"/>
  <c r="F1857" i="24"/>
  <c r="F1853" i="24"/>
  <c r="F1849" i="24"/>
  <c r="F1845" i="24"/>
  <c r="F1841" i="24"/>
  <c r="F1837" i="24"/>
  <c r="F1833" i="24"/>
  <c r="F1829" i="24"/>
  <c r="F1825" i="24"/>
  <c r="F1821" i="24"/>
  <c r="F1817" i="24"/>
  <c r="F1813" i="24"/>
  <c r="F1809" i="24"/>
  <c r="F1805" i="24"/>
  <c r="F1801" i="24"/>
  <c r="F1797" i="24"/>
  <c r="F1793" i="24"/>
  <c r="F1789" i="24"/>
  <c r="F1785" i="24"/>
  <c r="F1781" i="24"/>
  <c r="F1777" i="24"/>
  <c r="F1773" i="24"/>
  <c r="F1769" i="24"/>
  <c r="F1765" i="24"/>
  <c r="F1761" i="24"/>
  <c r="F1757" i="24"/>
  <c r="F1753" i="24"/>
  <c r="F1749" i="24"/>
  <c r="F1745" i="24"/>
  <c r="F1741" i="24"/>
  <c r="F1737" i="24"/>
  <c r="F1733" i="24"/>
  <c r="F1729" i="24"/>
  <c r="F1725" i="24"/>
  <c r="F1721" i="24"/>
  <c r="F1717" i="24"/>
  <c r="F1713" i="24"/>
  <c r="F1709" i="24"/>
  <c r="F1705" i="24"/>
  <c r="F1701" i="24"/>
  <c r="F1697" i="24"/>
  <c r="F1693" i="24"/>
  <c r="F1689" i="24"/>
  <c r="F1685" i="24"/>
  <c r="F1681" i="24"/>
  <c r="F1677" i="24"/>
  <c r="F1673" i="24"/>
  <c r="F1669" i="24"/>
  <c r="F1665" i="24"/>
  <c r="F1661" i="24"/>
  <c r="F1657" i="24"/>
  <c r="F1653" i="24"/>
  <c r="F1649" i="24"/>
  <c r="F1645" i="24"/>
  <c r="F1641" i="24"/>
  <c r="F1637" i="24"/>
  <c r="F1633" i="24"/>
  <c r="F1629" i="24"/>
  <c r="F1625" i="24"/>
  <c r="F1621" i="24"/>
  <c r="F1617" i="24"/>
  <c r="F1613" i="24"/>
  <c r="F1609" i="24"/>
  <c r="F1605" i="24"/>
  <c r="F1601" i="24"/>
  <c r="F1597" i="24"/>
  <c r="F1593" i="24"/>
  <c r="F1589" i="24"/>
  <c r="F1585" i="24"/>
  <c r="F1581" i="24"/>
  <c r="F1577" i="24"/>
  <c r="F1573" i="24"/>
  <c r="F1569" i="24"/>
  <c r="F1565" i="24"/>
  <c r="F1561" i="24"/>
  <c r="F1557" i="24"/>
  <c r="F1553" i="24"/>
  <c r="F1549" i="24"/>
  <c r="F1545" i="24"/>
  <c r="F1541" i="24"/>
  <c r="F1537" i="24"/>
  <c r="F1533" i="24"/>
  <c r="F1529" i="24"/>
  <c r="F1525" i="24"/>
  <c r="F1521" i="24"/>
  <c r="F1517" i="24"/>
  <c r="F1513" i="24"/>
  <c r="F1509" i="24"/>
  <c r="F1505" i="24"/>
  <c r="F1501" i="24"/>
  <c r="F1497" i="24"/>
  <c r="F1493" i="24"/>
  <c r="F1489" i="24"/>
  <c r="F1485" i="24"/>
  <c r="F1481" i="24"/>
  <c r="F1477" i="24"/>
  <c r="F1473" i="24"/>
  <c r="F1469" i="24"/>
  <c r="F1465" i="24"/>
  <c r="F1461" i="24"/>
  <c r="F1457" i="24"/>
  <c r="F1453" i="24"/>
  <c r="F1449" i="24"/>
  <c r="F1445" i="24"/>
  <c r="F1441" i="24"/>
  <c r="F1437" i="24"/>
  <c r="F1433" i="24"/>
  <c r="F1429" i="24"/>
  <c r="F1425" i="24"/>
  <c r="F1421" i="24"/>
  <c r="F1417" i="24"/>
  <c r="F1413" i="24"/>
  <c r="F1409" i="24"/>
  <c r="F1405" i="24"/>
  <c r="F1401" i="24"/>
  <c r="F1397" i="24"/>
  <c r="F1393" i="24"/>
  <c r="F1389" i="24"/>
  <c r="F1385" i="24"/>
  <c r="F1381" i="24"/>
  <c r="F1377" i="24"/>
  <c r="F1373" i="24"/>
  <c r="F1369" i="24"/>
  <c r="F1365" i="24"/>
  <c r="F1361" i="24"/>
  <c r="F1357" i="24"/>
  <c r="F1353" i="24"/>
  <c r="F1349" i="24"/>
  <c r="F1345" i="24"/>
  <c r="F1341" i="24"/>
  <c r="F1337" i="24"/>
  <c r="F1333" i="24"/>
  <c r="F1329" i="24"/>
  <c r="F1325" i="24"/>
  <c r="F1321" i="24"/>
  <c r="F1317" i="24"/>
  <c r="F1313" i="24"/>
  <c r="F1309" i="24"/>
  <c r="F1305" i="24"/>
  <c r="F1301" i="24"/>
  <c r="F1297" i="24"/>
  <c r="F1293" i="24"/>
  <c r="F1289" i="24"/>
  <c r="F1285" i="24"/>
  <c r="F1281" i="24"/>
  <c r="F1277" i="24"/>
  <c r="F1273" i="24"/>
  <c r="F1269" i="24"/>
  <c r="F1265" i="24"/>
  <c r="F1261" i="24"/>
  <c r="F1257" i="24"/>
  <c r="F1253" i="24"/>
  <c r="F1249" i="24"/>
  <c r="F1245" i="24"/>
  <c r="F1241" i="24"/>
  <c r="F1237" i="24"/>
  <c r="F1233" i="24"/>
  <c r="F1229" i="24"/>
  <c r="F1225" i="24"/>
  <c r="F1222" i="24"/>
  <c r="F1218" i="24"/>
  <c r="F1214" i="24"/>
  <c r="F1210" i="24"/>
  <c r="F1206" i="24"/>
  <c r="F1202" i="24"/>
  <c r="F1198" i="24"/>
  <c r="F1194" i="24"/>
  <c r="F1190" i="24"/>
  <c r="F1186" i="24"/>
  <c r="F1182" i="24"/>
  <c r="F1178" i="24"/>
  <c r="F1174" i="24"/>
  <c r="F1170" i="24"/>
  <c r="F1166" i="24"/>
  <c r="F1162" i="24"/>
  <c r="F1158" i="24"/>
  <c r="F1154" i="24"/>
  <c r="F1150" i="24"/>
  <c r="F1146" i="24"/>
  <c r="F1142" i="24"/>
  <c r="F1138" i="24"/>
  <c r="F1134" i="24"/>
  <c r="F1130" i="24"/>
  <c r="F1126" i="24"/>
  <c r="F1122" i="24"/>
  <c r="F1118" i="24"/>
  <c r="F1114" i="24"/>
  <c r="F1110" i="24"/>
  <c r="F1106" i="24"/>
  <c r="F1102" i="24"/>
  <c r="F1098" i="24"/>
  <c r="F1094" i="24"/>
  <c r="F1090" i="24"/>
  <c r="F1086" i="24"/>
  <c r="F1082" i="24"/>
  <c r="F1078" i="24"/>
  <c r="F1074" i="24"/>
  <c r="F1070" i="24"/>
  <c r="F1066" i="24"/>
  <c r="F1062" i="24"/>
  <c r="F1058" i="24"/>
  <c r="F1054" i="24"/>
  <c r="F1050" i="24"/>
  <c r="F1046" i="24"/>
  <c r="F1042" i="24"/>
  <c r="F1038" i="24"/>
  <c r="F1034" i="24"/>
  <c r="F1030" i="24"/>
  <c r="F1026" i="24"/>
  <c r="F1022" i="24"/>
  <c r="F1018" i="24"/>
  <c r="F1014" i="24"/>
  <c r="F1010" i="24"/>
  <c r="F1006" i="24"/>
  <c r="F1002" i="24"/>
  <c r="F998" i="24"/>
  <c r="F994" i="24"/>
  <c r="F990" i="24"/>
  <c r="F986" i="24"/>
  <c r="F982" i="24"/>
  <c r="F978" i="24"/>
  <c r="F974" i="24"/>
  <c r="F970" i="24"/>
  <c r="F966" i="24"/>
  <c r="F962" i="24"/>
  <c r="F958" i="24"/>
  <c r="F954" i="24"/>
  <c r="F950" i="24"/>
  <c r="F946" i="24"/>
  <c r="F942" i="24"/>
  <c r="F938" i="24"/>
  <c r="F934" i="24"/>
  <c r="F930" i="24"/>
  <c r="F926" i="24"/>
  <c r="F1223" i="24"/>
  <c r="F1219" i="24"/>
  <c r="F1215" i="24"/>
  <c r="F1211" i="24"/>
  <c r="F1207" i="24"/>
  <c r="F1203" i="24"/>
  <c r="F1199" i="24"/>
  <c r="F1195" i="24"/>
  <c r="F1191" i="24"/>
  <c r="F1187" i="24"/>
  <c r="F1183" i="24"/>
  <c r="F1179" i="24"/>
  <c r="F1175" i="24"/>
  <c r="F1171" i="24"/>
  <c r="F1167" i="24"/>
  <c r="F1163" i="24"/>
  <c r="F1159" i="24"/>
  <c r="F1155" i="24"/>
  <c r="F1151" i="24"/>
  <c r="F1147" i="24"/>
  <c r="F1143" i="24"/>
  <c r="F1139" i="24"/>
  <c r="F1135" i="24"/>
  <c r="F1131" i="24"/>
  <c r="F1127" i="24"/>
  <c r="F1123" i="24"/>
  <c r="F1119" i="24"/>
  <c r="F1115" i="24"/>
  <c r="F1111" i="24"/>
  <c r="F1107" i="24"/>
  <c r="F1103" i="24"/>
  <c r="F1099" i="24"/>
  <c r="F1095" i="24"/>
  <c r="F1091" i="24"/>
  <c r="F1087" i="24"/>
  <c r="F1083" i="24"/>
  <c r="F1079" i="24"/>
  <c r="F1075" i="24"/>
  <c r="F1071" i="24"/>
  <c r="F1067" i="24"/>
  <c r="F1063" i="24"/>
  <c r="F1059" i="24"/>
  <c r="F1055" i="24"/>
  <c r="F1051" i="24"/>
  <c r="F1047" i="24"/>
  <c r="F1043" i="24"/>
  <c r="F1039" i="24"/>
  <c r="F1035" i="24"/>
  <c r="F1031" i="24"/>
  <c r="F1027" i="24"/>
  <c r="F1023" i="24"/>
  <c r="F1019" i="24"/>
  <c r="F1015" i="24"/>
  <c r="F1011" i="24"/>
  <c r="F1007" i="24"/>
  <c r="F1003" i="24"/>
  <c r="F999" i="24"/>
  <c r="F995" i="24"/>
  <c r="F991" i="24"/>
  <c r="F987" i="24"/>
  <c r="F983" i="24"/>
  <c r="F979" i="24"/>
  <c r="F975" i="24"/>
  <c r="F971" i="24"/>
  <c r="F967" i="24"/>
  <c r="F963" i="24"/>
  <c r="F959" i="24"/>
  <c r="F955" i="24"/>
  <c r="F951" i="24"/>
  <c r="F947" i="24"/>
  <c r="F943" i="24"/>
  <c r="F939" i="24"/>
  <c r="F935" i="24"/>
  <c r="F931" i="24"/>
  <c r="F927" i="24"/>
  <c r="F1216" i="24"/>
  <c r="F1212" i="24"/>
  <c r="F1208" i="24"/>
  <c r="F1204" i="24"/>
  <c r="F1200" i="24"/>
  <c r="F1196" i="24"/>
  <c r="F1192" i="24"/>
  <c r="F1188" i="24"/>
  <c r="F1184" i="24"/>
  <c r="F1180" i="24"/>
  <c r="F1176" i="24"/>
  <c r="F1172" i="24"/>
  <c r="F1168" i="24"/>
  <c r="F1164" i="24"/>
  <c r="F1160" i="24"/>
  <c r="F1156" i="24"/>
  <c r="F1152" i="24"/>
  <c r="F1148" i="24"/>
  <c r="F1144" i="24"/>
  <c r="F1140" i="24"/>
  <c r="F1136" i="24"/>
  <c r="F1132" i="24"/>
  <c r="F1128" i="24"/>
  <c r="F1124" i="24"/>
  <c r="F1120" i="24"/>
  <c r="F1116" i="24"/>
  <c r="F1112" i="24"/>
  <c r="F1108" i="24"/>
  <c r="F1104" i="24"/>
  <c r="F1100" i="24"/>
  <c r="F1096" i="24"/>
  <c r="F1092" i="24"/>
  <c r="F1088" i="24"/>
  <c r="F1084" i="24"/>
  <c r="F1080" i="24"/>
  <c r="F1076" i="24"/>
  <c r="F1072" i="24"/>
  <c r="F1068" i="24"/>
  <c r="F1064" i="24"/>
  <c r="F1060" i="24"/>
  <c r="F1056" i="24"/>
  <c r="F1052" i="24"/>
  <c r="F1048" i="24"/>
  <c r="F1044" i="24"/>
  <c r="F1040" i="24"/>
  <c r="F1036" i="24"/>
  <c r="F1032" i="24"/>
  <c r="F1028" i="24"/>
  <c r="F1024" i="24"/>
  <c r="F1020" i="24"/>
  <c r="F1016" i="24"/>
  <c r="F1012" i="24"/>
  <c r="F1008" i="24"/>
  <c r="F1004" i="24"/>
  <c r="F1000" i="24"/>
  <c r="F996" i="24"/>
  <c r="F992" i="24"/>
  <c r="F988" i="24"/>
  <c r="F984" i="24"/>
  <c r="F980" i="24"/>
  <c r="F976" i="24"/>
  <c r="F972" i="24"/>
  <c r="F968" i="24"/>
  <c r="F964" i="24"/>
  <c r="F960" i="24"/>
  <c r="F956" i="24"/>
  <c r="F952" i="24"/>
  <c r="F948" i="24"/>
  <c r="F944" i="24"/>
  <c r="F940" i="24"/>
  <c r="F936" i="24"/>
  <c r="F932" i="24"/>
  <c r="F928" i="24"/>
  <c r="F924" i="24"/>
  <c r="F920" i="24"/>
  <c r="F916" i="24"/>
  <c r="F912" i="24"/>
  <c r="F908" i="24"/>
  <c r="F904" i="24"/>
  <c r="F900" i="24"/>
  <c r="F896" i="24"/>
  <c r="F892" i="24"/>
  <c r="F888" i="24"/>
  <c r="F884" i="24"/>
  <c r="F880" i="24"/>
  <c r="F1221" i="24"/>
  <c r="F1217" i="24"/>
  <c r="F1213" i="24"/>
  <c r="F1209" i="24"/>
  <c r="F1205" i="24"/>
  <c r="F1201" i="24"/>
  <c r="F1197" i="24"/>
  <c r="F1193" i="24"/>
  <c r="F1189" i="24"/>
  <c r="F1185" i="24"/>
  <c r="F1181" i="24"/>
  <c r="F1177" i="24"/>
  <c r="F1173" i="24"/>
  <c r="F1169" i="24"/>
  <c r="F1165" i="24"/>
  <c r="F1161" i="24"/>
  <c r="F1157" i="24"/>
  <c r="F1153" i="24"/>
  <c r="F1149" i="24"/>
  <c r="F1145" i="24"/>
  <c r="F1141" i="24"/>
  <c r="F1137" i="24"/>
  <c r="F1133" i="24"/>
  <c r="F1129" i="24"/>
  <c r="F1125" i="24"/>
  <c r="F1121" i="24"/>
  <c r="F1117" i="24"/>
  <c r="F1113" i="24"/>
  <c r="F1109" i="24"/>
  <c r="F1105" i="24"/>
  <c r="F1101" i="24"/>
  <c r="F1097" i="24"/>
  <c r="F1093" i="24"/>
  <c r="F1089" i="24"/>
  <c r="F1085" i="24"/>
  <c r="F1081" i="24"/>
  <c r="F1077" i="24"/>
  <c r="F1073" i="24"/>
  <c r="F1069" i="24"/>
  <c r="F1065" i="24"/>
  <c r="F1061" i="24"/>
  <c r="F1057" i="24"/>
  <c r="F1053" i="24"/>
  <c r="F1049" i="24"/>
  <c r="F1045" i="24"/>
  <c r="F1041" i="24"/>
  <c r="F1037" i="24"/>
  <c r="F1033" i="24"/>
  <c r="F1029" i="24"/>
  <c r="F1025" i="24"/>
  <c r="F1021" i="24"/>
  <c r="F1017" i="24"/>
  <c r="F1013" i="24"/>
  <c r="F1009" i="24"/>
  <c r="F1005" i="24"/>
  <c r="F1001" i="24"/>
  <c r="F997" i="24"/>
  <c r="F993" i="24"/>
  <c r="F989" i="24"/>
  <c r="F985" i="24"/>
  <c r="F981" i="24"/>
  <c r="F977" i="24"/>
  <c r="F973" i="24"/>
  <c r="F969" i="24"/>
  <c r="F965" i="24"/>
  <c r="F961" i="24"/>
  <c r="F957" i="24"/>
  <c r="F953" i="24"/>
  <c r="F949" i="24"/>
  <c r="F945" i="24"/>
  <c r="F941" i="24"/>
  <c r="F937" i="24"/>
  <c r="F933" i="24"/>
  <c r="F929" i="24"/>
  <c r="F925" i="24"/>
  <c r="F921" i="24"/>
  <c r="F917" i="24"/>
  <c r="F913" i="24"/>
  <c r="F909" i="24"/>
  <c r="F905" i="24"/>
  <c r="F901" i="24"/>
  <c r="F897" i="24"/>
  <c r="F893" i="24"/>
  <c r="F889" i="24"/>
  <c r="F885" i="24"/>
  <c r="F881" i="24"/>
  <c r="F877" i="24"/>
  <c r="F873" i="24"/>
  <c r="F922" i="24"/>
  <c r="F918" i="24"/>
  <c r="F914" i="24"/>
  <c r="F910" i="24"/>
  <c r="F906" i="24"/>
  <c r="F902" i="24"/>
  <c r="F898" i="24"/>
  <c r="F894" i="24"/>
  <c r="F890" i="24"/>
  <c r="F886" i="24"/>
  <c r="F882" i="24"/>
  <c r="F878" i="24"/>
  <c r="F874" i="24"/>
  <c r="F870" i="24"/>
  <c r="F867" i="24"/>
  <c r="F863" i="24"/>
  <c r="F857" i="24"/>
  <c r="F853" i="24"/>
  <c r="F849" i="24"/>
  <c r="F845" i="24"/>
  <c r="F841" i="24"/>
  <c r="F837" i="24"/>
  <c r="F833" i="24"/>
  <c r="F829" i="24"/>
  <c r="F825" i="24"/>
  <c r="F821" i="24"/>
  <c r="F817" i="24"/>
  <c r="F813" i="24"/>
  <c r="F809" i="24"/>
  <c r="F805" i="24"/>
  <c r="F801" i="24"/>
  <c r="F797" i="24"/>
  <c r="F793" i="24"/>
  <c r="F789" i="24"/>
  <c r="F785" i="24"/>
  <c r="F781" i="24"/>
  <c r="F777" i="24"/>
  <c r="F773" i="24"/>
  <c r="F769" i="24"/>
  <c r="F765" i="24"/>
  <c r="F761" i="24"/>
  <c r="F757" i="24"/>
  <c r="F753" i="24"/>
  <c r="F749" i="24"/>
  <c r="F745" i="24"/>
  <c r="F741" i="24"/>
  <c r="F737" i="24"/>
  <c r="F733" i="24"/>
  <c r="F729" i="24"/>
  <c r="F725" i="24"/>
  <c r="F721" i="24"/>
  <c r="F717" i="24"/>
  <c r="F713" i="24"/>
  <c r="F709" i="24"/>
  <c r="F705" i="24"/>
  <c r="F701" i="24"/>
  <c r="F697" i="24"/>
  <c r="F693" i="24"/>
  <c r="F689" i="24"/>
  <c r="F685" i="24"/>
  <c r="F681" i="24"/>
  <c r="F677" i="24"/>
  <c r="F673" i="24"/>
  <c r="F669" i="24"/>
  <c r="F665" i="24"/>
  <c r="F661" i="24"/>
  <c r="F657" i="24"/>
  <c r="F923" i="24"/>
  <c r="F919" i="24"/>
  <c r="F915" i="24"/>
  <c r="F911" i="24"/>
  <c r="F907" i="24"/>
  <c r="F903" i="24"/>
  <c r="F899" i="24"/>
  <c r="F895" i="24"/>
  <c r="F891" i="24"/>
  <c r="F887" i="24"/>
  <c r="F883" i="24"/>
  <c r="F879" i="24"/>
  <c r="F875" i="24"/>
  <c r="F871" i="24"/>
  <c r="F864" i="24"/>
  <c r="F858" i="24"/>
  <c r="F854" i="24"/>
  <c r="F850" i="24"/>
  <c r="F846" i="24"/>
  <c r="F842" i="24"/>
  <c r="F838" i="24"/>
  <c r="F834" i="24"/>
  <c r="F830" i="24"/>
  <c r="F826" i="24"/>
  <c r="F822" i="24"/>
  <c r="F818" i="24"/>
  <c r="F814" i="24"/>
  <c r="F810" i="24"/>
  <c r="F806" i="24"/>
  <c r="F802" i="24"/>
  <c r="F798" i="24"/>
  <c r="F794" i="24"/>
  <c r="F790" i="24"/>
  <c r="F786" i="24"/>
  <c r="F782" i="24"/>
  <c r="F778" i="24"/>
  <c r="F774" i="24"/>
  <c r="F770" i="24"/>
  <c r="F766" i="24"/>
  <c r="F762" i="24"/>
  <c r="F758" i="24"/>
  <c r="F754" i="24"/>
  <c r="F750" i="24"/>
  <c r="F746" i="24"/>
  <c r="F742" i="24"/>
  <c r="F738" i="24"/>
  <c r="F734" i="24"/>
  <c r="F730" i="24"/>
  <c r="F726" i="24"/>
  <c r="F722" i="24"/>
  <c r="F718" i="24"/>
  <c r="F714" i="24"/>
  <c r="F710" i="24"/>
  <c r="F706" i="24"/>
  <c r="F702" i="24"/>
  <c r="F698" i="24"/>
  <c r="F694" i="24"/>
  <c r="F690" i="24"/>
  <c r="F686" i="24"/>
  <c r="F682" i="24"/>
  <c r="F678" i="24"/>
  <c r="F674" i="24"/>
  <c r="F670" i="24"/>
  <c r="F666" i="24"/>
  <c r="F662" i="24"/>
  <c r="F658" i="24"/>
  <c r="F654" i="24"/>
  <c r="F650" i="24"/>
  <c r="F646" i="24"/>
  <c r="F642" i="24"/>
  <c r="F638" i="24"/>
  <c r="F634" i="24"/>
  <c r="F630" i="24"/>
  <c r="F626" i="24"/>
  <c r="F622" i="24"/>
  <c r="F618" i="24"/>
  <c r="F614" i="24"/>
  <c r="F610" i="24"/>
  <c r="F606" i="24"/>
  <c r="F602" i="24"/>
  <c r="F598" i="24"/>
  <c r="F594" i="24"/>
  <c r="F590" i="24"/>
  <c r="F876" i="24"/>
  <c r="F872" i="24"/>
  <c r="F868" i="24"/>
  <c r="F865" i="24"/>
  <c r="F861" i="24"/>
  <c r="F859" i="24"/>
  <c r="F855" i="24"/>
  <c r="F851" i="24"/>
  <c r="F847" i="24"/>
  <c r="F843" i="24"/>
  <c r="F839" i="24"/>
  <c r="F835" i="24"/>
  <c r="F831" i="24"/>
  <c r="F827" i="24"/>
  <c r="F823" i="24"/>
  <c r="F819" i="24"/>
  <c r="F815" i="24"/>
  <c r="F811" i="24"/>
  <c r="F807" i="24"/>
  <c r="F803" i="24"/>
  <c r="F799" i="24"/>
  <c r="F795" i="24"/>
  <c r="F791" i="24"/>
  <c r="F787" i="24"/>
  <c r="F783" i="24"/>
  <c r="F779" i="24"/>
  <c r="F775" i="24"/>
  <c r="F771" i="24"/>
  <c r="F767" i="24"/>
  <c r="F763" i="24"/>
  <c r="F759" i="24"/>
  <c r="F755" i="24"/>
  <c r="F751" i="24"/>
  <c r="F747" i="24"/>
  <c r="F743" i="24"/>
  <c r="F739" i="24"/>
  <c r="F735" i="24"/>
  <c r="F731" i="24"/>
  <c r="F727" i="24"/>
  <c r="F723" i="24"/>
  <c r="F719" i="24"/>
  <c r="F715" i="24"/>
  <c r="F711" i="24"/>
  <c r="F707" i="24"/>
  <c r="F703" i="24"/>
  <c r="F699" i="24"/>
  <c r="F695" i="24"/>
  <c r="F691" i="24"/>
  <c r="F687" i="24"/>
  <c r="F683" i="24"/>
  <c r="F679" i="24"/>
  <c r="F675" i="24"/>
  <c r="F671" i="24"/>
  <c r="F667" i="24"/>
  <c r="F663" i="24"/>
  <c r="F659" i="24"/>
  <c r="F655" i="24"/>
  <c r="F651" i="24"/>
  <c r="F647" i="24"/>
  <c r="F869" i="24"/>
  <c r="F866" i="24"/>
  <c r="F862" i="24"/>
  <c r="F860" i="24"/>
  <c r="F856" i="24"/>
  <c r="F852" i="24"/>
  <c r="F848" i="24"/>
  <c r="F844" i="24"/>
  <c r="F840" i="24"/>
  <c r="F836" i="24"/>
  <c r="F832" i="24"/>
  <c r="F828" i="24"/>
  <c r="F824" i="24"/>
  <c r="F820" i="24"/>
  <c r="F816" i="24"/>
  <c r="F812" i="24"/>
  <c r="F808" i="24"/>
  <c r="F804" i="24"/>
  <c r="F800" i="24"/>
  <c r="F796" i="24"/>
  <c r="F792" i="24"/>
  <c r="F788" i="24"/>
  <c r="F784" i="24"/>
  <c r="F780" i="24"/>
  <c r="F776" i="24"/>
  <c r="F772" i="24"/>
  <c r="F768" i="24"/>
  <c r="F764" i="24"/>
  <c r="F760" i="24"/>
  <c r="F756" i="24"/>
  <c r="F752" i="24"/>
  <c r="F748" i="24"/>
  <c r="F744" i="24"/>
  <c r="F740" i="24"/>
  <c r="F736" i="24"/>
  <c r="F732" i="24"/>
  <c r="F728" i="24"/>
  <c r="F724" i="24"/>
  <c r="F720" i="24"/>
  <c r="F716" i="24"/>
  <c r="F712" i="24"/>
  <c r="F708" i="24"/>
  <c r="F704" i="24"/>
  <c r="F700" i="24"/>
  <c r="F696" i="24"/>
  <c r="F692" i="24"/>
  <c r="F688" i="24"/>
  <c r="F684" i="24"/>
  <c r="F680" i="24"/>
  <c r="F676" i="24"/>
  <c r="F672" i="24"/>
  <c r="F668" i="24"/>
  <c r="F664" i="24"/>
  <c r="F660" i="24"/>
  <c r="F656" i="24"/>
  <c r="F652" i="24"/>
  <c r="F648" i="24"/>
  <c r="F653" i="24"/>
  <c r="F649" i="24"/>
  <c r="F645" i="24"/>
  <c r="F641" i="24"/>
  <c r="F637" i="24"/>
  <c r="F633" i="24"/>
  <c r="F629" i="24"/>
  <c r="F625" i="24"/>
  <c r="F621" i="24"/>
  <c r="F617" i="24"/>
  <c r="F613" i="24"/>
  <c r="F609" i="24"/>
  <c r="F605" i="24"/>
  <c r="F601" i="24"/>
  <c r="F597" i="24"/>
  <c r="F593" i="24"/>
  <c r="F589" i="24"/>
  <c r="F585" i="24"/>
  <c r="F581" i="24"/>
  <c r="F577" i="24"/>
  <c r="F573" i="24"/>
  <c r="F569" i="24"/>
  <c r="F565" i="24"/>
  <c r="F561" i="24"/>
  <c r="F557" i="24"/>
  <c r="F553" i="24"/>
  <c r="F549" i="24"/>
  <c r="F545" i="24"/>
  <c r="F541" i="24"/>
  <c r="F537" i="24"/>
  <c r="F533" i="24"/>
  <c r="F529" i="24"/>
  <c r="F525" i="24"/>
  <c r="F521" i="24"/>
  <c r="F517" i="24"/>
  <c r="F513" i="24"/>
  <c r="F509" i="24"/>
  <c r="F505" i="24"/>
  <c r="F501" i="24"/>
  <c r="F497" i="24"/>
  <c r="F493" i="24"/>
  <c r="F489" i="24"/>
  <c r="F485" i="24"/>
  <c r="F481" i="24"/>
  <c r="F477" i="24"/>
  <c r="F473" i="24"/>
  <c r="F469" i="24"/>
  <c r="F465" i="24"/>
  <c r="F461" i="24"/>
  <c r="F457" i="24"/>
  <c r="F453" i="24"/>
  <c r="F449" i="24"/>
  <c r="F445" i="24"/>
  <c r="F441" i="24"/>
  <c r="F437" i="24"/>
  <c r="F433" i="24"/>
  <c r="F429" i="24"/>
  <c r="F425" i="24"/>
  <c r="F421" i="24"/>
  <c r="F417" i="24"/>
  <c r="F413" i="24"/>
  <c r="F409" i="24"/>
  <c r="F405" i="24"/>
  <c r="F401" i="24"/>
  <c r="F397" i="24"/>
  <c r="F393" i="24"/>
  <c r="F389" i="24"/>
  <c r="F385" i="24"/>
  <c r="F381" i="24"/>
  <c r="F377" i="24"/>
  <c r="F373" i="24"/>
  <c r="F369" i="24"/>
  <c r="F365" i="24"/>
  <c r="F361" i="24"/>
  <c r="F357" i="24"/>
  <c r="F353" i="24"/>
  <c r="F349" i="24"/>
  <c r="F345" i="24"/>
  <c r="F341" i="24"/>
  <c r="F337" i="24"/>
  <c r="F333" i="24"/>
  <c r="F329" i="24"/>
  <c r="F325" i="24"/>
  <c r="F321" i="24"/>
  <c r="F586" i="24"/>
  <c r="F582" i="24"/>
  <c r="F578" i="24"/>
  <c r="F574" i="24"/>
  <c r="F570" i="24"/>
  <c r="F566" i="24"/>
  <c r="F562" i="24"/>
  <c r="F558" i="24"/>
  <c r="F554" i="24"/>
  <c r="F550" i="24"/>
  <c r="F546" i="24"/>
  <c r="F542" i="24"/>
  <c r="F538" i="24"/>
  <c r="F534" i="24"/>
  <c r="F530" i="24"/>
  <c r="F526" i="24"/>
  <c r="F522" i="24"/>
  <c r="F518" i="24"/>
  <c r="F514" i="24"/>
  <c r="F510" i="24"/>
  <c r="F506" i="24"/>
  <c r="F502" i="24"/>
  <c r="F498" i="24"/>
  <c r="F494" i="24"/>
  <c r="F490" i="24"/>
  <c r="F486" i="24"/>
  <c r="F482" i="24"/>
  <c r="F478" i="24"/>
  <c r="F474" i="24"/>
  <c r="F470" i="24"/>
  <c r="F466" i="24"/>
  <c r="F462" i="24"/>
  <c r="F458" i="24"/>
  <c r="F454" i="24"/>
  <c r="F450" i="24"/>
  <c r="F446" i="24"/>
  <c r="F442" i="24"/>
  <c r="F438" i="24"/>
  <c r="F434" i="24"/>
  <c r="F430" i="24"/>
  <c r="F426" i="24"/>
  <c r="F422" i="24"/>
  <c r="F418" i="24"/>
  <c r="F414" i="24"/>
  <c r="F410" i="24"/>
  <c r="F406" i="24"/>
  <c r="F402" i="24"/>
  <c r="F398" i="24"/>
  <c r="F394" i="24"/>
  <c r="F390" i="24"/>
  <c r="F386" i="24"/>
  <c r="F382" i="24"/>
  <c r="F378" i="24"/>
  <c r="F374" i="24"/>
  <c r="F370" i="24"/>
  <c r="F366" i="24"/>
  <c r="F362" i="24"/>
  <c r="F358" i="24"/>
  <c r="F354" i="24"/>
  <c r="F350" i="24"/>
  <c r="F346" i="24"/>
  <c r="F342" i="24"/>
  <c r="F338" i="24"/>
  <c r="F334" i="24"/>
  <c r="F330" i="24"/>
  <c r="F643" i="24"/>
  <c r="F639" i="24"/>
  <c r="F635" i="24"/>
  <c r="F631" i="24"/>
  <c r="F627" i="24"/>
  <c r="F623" i="24"/>
  <c r="F619" i="24"/>
  <c r="F615" i="24"/>
  <c r="F611" i="24"/>
  <c r="F607" i="24"/>
  <c r="F603" i="24"/>
  <c r="F599" i="24"/>
  <c r="F595" i="24"/>
  <c r="F591" i="24"/>
  <c r="F587" i="24"/>
  <c r="F583" i="24"/>
  <c r="F579" i="24"/>
  <c r="F575" i="24"/>
  <c r="F571" i="24"/>
  <c r="F567" i="24"/>
  <c r="F563" i="24"/>
  <c r="F559" i="24"/>
  <c r="F555" i="24"/>
  <c r="F551" i="24"/>
  <c r="F547" i="24"/>
  <c r="F543" i="24"/>
  <c r="F539" i="24"/>
  <c r="F535" i="24"/>
  <c r="F531" i="24"/>
  <c r="F527" i="24"/>
  <c r="F523" i="24"/>
  <c r="F519" i="24"/>
  <c r="F515" i="24"/>
  <c r="F511" i="24"/>
  <c r="F507" i="24"/>
  <c r="F503" i="24"/>
  <c r="F499" i="24"/>
  <c r="F495" i="24"/>
  <c r="F491" i="24"/>
  <c r="F487" i="24"/>
  <c r="F483" i="24"/>
  <c r="F479" i="24"/>
  <c r="F475" i="24"/>
  <c r="F471" i="24"/>
  <c r="F467" i="24"/>
  <c r="F463" i="24"/>
  <c r="F459" i="24"/>
  <c r="F455" i="24"/>
  <c r="F451" i="24"/>
  <c r="F447" i="24"/>
  <c r="F443" i="24"/>
  <c r="F439" i="24"/>
  <c r="F435" i="24"/>
  <c r="F431" i="24"/>
  <c r="F427" i="24"/>
  <c r="F423" i="24"/>
  <c r="F419" i="24"/>
  <c r="F415" i="24"/>
  <c r="F411" i="24"/>
  <c r="F407" i="24"/>
  <c r="F403" i="24"/>
  <c r="F399" i="24"/>
  <c r="F395" i="24"/>
  <c r="F391" i="24"/>
  <c r="F387" i="24"/>
  <c r="F383" i="24"/>
  <c r="F379" i="24"/>
  <c r="F375" i="24"/>
  <c r="F371" i="24"/>
  <c r="F367" i="24"/>
  <c r="F363" i="24"/>
  <c r="F359" i="24"/>
  <c r="F355" i="24"/>
  <c r="F351" i="24"/>
  <c r="F347" i="24"/>
  <c r="F343" i="24"/>
  <c r="F339" i="24"/>
  <c r="F335" i="24"/>
  <c r="F331" i="24"/>
  <c r="F327" i="24"/>
  <c r="F323" i="24"/>
  <c r="F319" i="24"/>
  <c r="F644" i="24"/>
  <c r="F640" i="24"/>
  <c r="F636" i="24"/>
  <c r="F632" i="24"/>
  <c r="F628" i="24"/>
  <c r="F624" i="24"/>
  <c r="F620" i="24"/>
  <c r="F616" i="24"/>
  <c r="F612" i="24"/>
  <c r="F608" i="24"/>
  <c r="F604" i="24"/>
  <c r="F600" i="24"/>
  <c r="F596" i="24"/>
  <c r="F592" i="24"/>
  <c r="F588" i="24"/>
  <c r="F584" i="24"/>
  <c r="F580" i="24"/>
  <c r="F576" i="24"/>
  <c r="F572" i="24"/>
  <c r="F568" i="24"/>
  <c r="F564" i="24"/>
  <c r="F560" i="24"/>
  <c r="F556" i="24"/>
  <c r="F552" i="24"/>
  <c r="F548" i="24"/>
  <c r="F544" i="24"/>
  <c r="F540" i="24"/>
  <c r="F536" i="24"/>
  <c r="F532" i="24"/>
  <c r="F528" i="24"/>
  <c r="F524" i="24"/>
  <c r="F520" i="24"/>
  <c r="F516" i="24"/>
  <c r="F512" i="24"/>
  <c r="F508" i="24"/>
  <c r="F504" i="24"/>
  <c r="F500" i="24"/>
  <c r="F496" i="24"/>
  <c r="F492" i="24"/>
  <c r="F488" i="24"/>
  <c r="F484" i="24"/>
  <c r="F480" i="24"/>
  <c r="F476" i="24"/>
  <c r="F472" i="24"/>
  <c r="F468" i="24"/>
  <c r="F464" i="24"/>
  <c r="F460" i="24"/>
  <c r="F456" i="24"/>
  <c r="F452" i="24"/>
  <c r="F448" i="24"/>
  <c r="F444" i="24"/>
  <c r="F440" i="24"/>
  <c r="F436" i="24"/>
  <c r="F432" i="24"/>
  <c r="F428" i="24"/>
  <c r="F424" i="24"/>
  <c r="F420" i="24"/>
  <c r="F416" i="24"/>
  <c r="F412" i="24"/>
  <c r="F408" i="24"/>
  <c r="F404" i="24"/>
  <c r="F400" i="24"/>
  <c r="F396" i="24"/>
  <c r="F392" i="24"/>
  <c r="F388" i="24"/>
  <c r="F384" i="24"/>
  <c r="F380" i="24"/>
  <c r="F376" i="24"/>
  <c r="F372" i="24"/>
  <c r="F368" i="24"/>
  <c r="F364" i="24"/>
  <c r="F360" i="24"/>
  <c r="F356" i="24"/>
  <c r="F352" i="24"/>
  <c r="F348" i="24"/>
  <c r="F344" i="24"/>
  <c r="F340" i="24"/>
  <c r="F336" i="24"/>
  <c r="F332" i="24"/>
  <c r="F328" i="24"/>
  <c r="F324" i="24"/>
  <c r="F320" i="24"/>
  <c r="F316" i="24"/>
  <c r="F312" i="24"/>
  <c r="F308" i="24"/>
  <c r="F326" i="24"/>
  <c r="F322" i="24"/>
  <c r="F318" i="24"/>
  <c r="F314" i="24"/>
  <c r="F310" i="24"/>
  <c r="F306" i="24"/>
  <c r="F302" i="24"/>
  <c r="F298" i="24"/>
  <c r="F294" i="24"/>
  <c r="F290" i="24"/>
  <c r="F286" i="24"/>
  <c r="F282" i="24"/>
  <c r="F278" i="24"/>
  <c r="F274" i="24"/>
  <c r="F270" i="24"/>
  <c r="F266" i="24"/>
  <c r="F262" i="24"/>
  <c r="F258" i="24"/>
  <c r="F254" i="24"/>
  <c r="F250" i="24"/>
  <c r="F246" i="24"/>
  <c r="F242" i="24"/>
  <c r="F238" i="24"/>
  <c r="F234" i="24"/>
  <c r="F230" i="24"/>
  <c r="F226" i="24"/>
  <c r="F222" i="24"/>
  <c r="F218" i="24"/>
  <c r="F214" i="24"/>
  <c r="F210" i="24"/>
  <c r="F206" i="24"/>
  <c r="F202" i="24"/>
  <c r="F198" i="24"/>
  <c r="F194" i="24"/>
  <c r="F190" i="24"/>
  <c r="F186" i="24"/>
  <c r="F182" i="24"/>
  <c r="F178" i="24"/>
  <c r="F174" i="24"/>
  <c r="F170" i="24"/>
  <c r="F166" i="24"/>
  <c r="F162" i="24"/>
  <c r="F158" i="24"/>
  <c r="F154" i="24"/>
  <c r="F150" i="24"/>
  <c r="F146" i="24"/>
  <c r="F142" i="24"/>
  <c r="F138" i="24"/>
  <c r="F134" i="24"/>
  <c r="F130" i="24"/>
  <c r="F126" i="24"/>
  <c r="F122" i="24"/>
  <c r="F118" i="24"/>
  <c r="F114" i="24"/>
  <c r="F110" i="24"/>
  <c r="F106" i="24"/>
  <c r="F102" i="24"/>
  <c r="F98" i="24"/>
  <c r="F94" i="24"/>
  <c r="F90" i="24"/>
  <c r="F85" i="24"/>
  <c r="F82" i="24"/>
  <c r="F78" i="24"/>
  <c r="F74" i="24"/>
  <c r="F70" i="24"/>
  <c r="F66" i="24"/>
  <c r="F62" i="24"/>
  <c r="F58" i="24"/>
  <c r="F54" i="24"/>
  <c r="F50" i="24"/>
  <c r="F46" i="24"/>
  <c r="F42" i="24"/>
  <c r="F38" i="24"/>
  <c r="F34" i="24"/>
  <c r="F30" i="24"/>
  <c r="F26" i="24"/>
  <c r="F22" i="24"/>
  <c r="F18" i="24"/>
  <c r="F14" i="24"/>
  <c r="F10" i="24"/>
  <c r="F6" i="24"/>
  <c r="F315" i="24"/>
  <c r="F311" i="24"/>
  <c r="F307" i="24"/>
  <c r="F303" i="24"/>
  <c r="F299" i="24"/>
  <c r="F295" i="24"/>
  <c r="F291" i="24"/>
  <c r="F287" i="24"/>
  <c r="F283" i="24"/>
  <c r="F279" i="24"/>
  <c r="F275" i="24"/>
  <c r="F271" i="24"/>
  <c r="F267" i="24"/>
  <c r="F263" i="24"/>
  <c r="F259" i="24"/>
  <c r="F255" i="24"/>
  <c r="F251" i="24"/>
  <c r="F247" i="24"/>
  <c r="F243" i="24"/>
  <c r="F239" i="24"/>
  <c r="F235" i="24"/>
  <c r="F231" i="24"/>
  <c r="F227" i="24"/>
  <c r="F223" i="24"/>
  <c r="F219" i="24"/>
  <c r="F215" i="24"/>
  <c r="F211" i="24"/>
  <c r="F207" i="24"/>
  <c r="F203" i="24"/>
  <c r="F199" i="24"/>
  <c r="F195" i="24"/>
  <c r="F191" i="24"/>
  <c r="F187" i="24"/>
  <c r="F183" i="24"/>
  <c r="F179" i="24"/>
  <c r="F175" i="24"/>
  <c r="F171" i="24"/>
  <c r="F167" i="24"/>
  <c r="F163" i="24"/>
  <c r="F159" i="24"/>
  <c r="F155" i="24"/>
  <c r="F151" i="24"/>
  <c r="F147" i="24"/>
  <c r="F143" i="24"/>
  <c r="F139" i="24"/>
  <c r="F135" i="24"/>
  <c r="F131" i="24"/>
  <c r="F127" i="24"/>
  <c r="F123" i="24"/>
  <c r="F119" i="24"/>
  <c r="F115" i="24"/>
  <c r="F111" i="24"/>
  <c r="F107" i="24"/>
  <c r="F103" i="24"/>
  <c r="F99" i="24"/>
  <c r="F95" i="24"/>
  <c r="F91" i="24"/>
  <c r="F87" i="24"/>
  <c r="F86" i="24"/>
  <c r="F83" i="24"/>
  <c r="F79" i="24"/>
  <c r="F75" i="24"/>
  <c r="F71" i="24"/>
  <c r="F67" i="24"/>
  <c r="F63" i="24"/>
  <c r="F59" i="24"/>
  <c r="F55" i="24"/>
  <c r="F51" i="24"/>
  <c r="F47" i="24"/>
  <c r="F43" i="24"/>
  <c r="F39" i="24"/>
  <c r="F35" i="24"/>
  <c r="F31" i="24"/>
  <c r="F27" i="24"/>
  <c r="F23" i="24"/>
  <c r="F19" i="24"/>
  <c r="F15" i="24"/>
  <c r="F11" i="24"/>
  <c r="F7" i="24"/>
  <c r="F3" i="24"/>
  <c r="F304" i="24"/>
  <c r="F300" i="24"/>
  <c r="F296" i="24"/>
  <c r="F292" i="24"/>
  <c r="F288" i="24"/>
  <c r="F284" i="24"/>
  <c r="F280" i="24"/>
  <c r="F276" i="24"/>
  <c r="F272" i="24"/>
  <c r="F268" i="24"/>
  <c r="F264" i="24"/>
  <c r="F260" i="24"/>
  <c r="F256" i="24"/>
  <c r="F252" i="24"/>
  <c r="F248" i="24"/>
  <c r="F244" i="24"/>
  <c r="F240" i="24"/>
  <c r="F236" i="24"/>
  <c r="F232" i="24"/>
  <c r="F228" i="24"/>
  <c r="F224" i="24"/>
  <c r="F220" i="24"/>
  <c r="F216" i="24"/>
  <c r="F212" i="24"/>
  <c r="F208" i="24"/>
  <c r="F204" i="24"/>
  <c r="F200" i="24"/>
  <c r="F196" i="24"/>
  <c r="F192" i="24"/>
  <c r="F188" i="24"/>
  <c r="F184" i="24"/>
  <c r="F180" i="24"/>
  <c r="F176" i="24"/>
  <c r="F172" i="24"/>
  <c r="F168" i="24"/>
  <c r="F164" i="24"/>
  <c r="F160" i="24"/>
  <c r="F156" i="24"/>
  <c r="F152" i="24"/>
  <c r="F148" i="24"/>
  <c r="F144" i="24"/>
  <c r="F140" i="24"/>
  <c r="F136" i="24"/>
  <c r="F132" i="24"/>
  <c r="F128" i="24"/>
  <c r="F124" i="24"/>
  <c r="F120" i="24"/>
  <c r="F116" i="24"/>
  <c r="F112" i="24"/>
  <c r="F108" i="24"/>
  <c r="F104" i="24"/>
  <c r="F100" i="24"/>
  <c r="F96" i="24"/>
  <c r="F92" i="24"/>
  <c r="F88" i="24"/>
  <c r="F84" i="24"/>
  <c r="F80" i="24"/>
  <c r="F76" i="24"/>
  <c r="F72" i="24"/>
  <c r="F68" i="24"/>
  <c r="F64" i="24"/>
  <c r="F60" i="24"/>
  <c r="F56" i="24"/>
  <c r="F52" i="24"/>
  <c r="F48" i="24"/>
  <c r="F44" i="24"/>
  <c r="F40" i="24"/>
  <c r="F36" i="24"/>
  <c r="F32" i="24"/>
  <c r="F28" i="24"/>
  <c r="F24" i="24"/>
  <c r="F20" i="24"/>
  <c r="F16" i="24"/>
  <c r="F12" i="24"/>
  <c r="F8" i="24"/>
  <c r="F4" i="24"/>
  <c r="F317" i="24"/>
  <c r="F313" i="24"/>
  <c r="F309" i="24"/>
  <c r="F305" i="24"/>
  <c r="F301" i="24"/>
  <c r="F297" i="24"/>
  <c r="F293" i="24"/>
  <c r="F289" i="24"/>
  <c r="F285" i="24"/>
  <c r="F281" i="24"/>
  <c r="F277" i="24"/>
  <c r="F273" i="24"/>
  <c r="F269" i="24"/>
  <c r="F265" i="24"/>
  <c r="F261" i="24"/>
  <c r="F257" i="24"/>
  <c r="F253" i="24"/>
  <c r="F249" i="24"/>
  <c r="F245" i="24"/>
  <c r="F241" i="24"/>
  <c r="F237" i="24"/>
  <c r="F233" i="24"/>
  <c r="F229" i="24"/>
  <c r="F225" i="24"/>
  <c r="F221" i="24"/>
  <c r="F217" i="24"/>
  <c r="F213" i="24"/>
  <c r="F209" i="24"/>
  <c r="F205" i="24"/>
  <c r="F201" i="24"/>
  <c r="F197" i="24"/>
  <c r="F193" i="24"/>
  <c r="F189" i="24"/>
  <c r="F185" i="24"/>
  <c r="F181" i="24"/>
  <c r="F177" i="24"/>
  <c r="F173" i="24"/>
  <c r="F169" i="24"/>
  <c r="F165" i="24"/>
  <c r="F161" i="24"/>
  <c r="F157" i="24"/>
  <c r="F153" i="24"/>
  <c r="F149" i="24"/>
  <c r="F145" i="24"/>
  <c r="F141" i="24"/>
  <c r="F137" i="24"/>
  <c r="F133" i="24"/>
  <c r="F129" i="24"/>
  <c r="F125" i="24"/>
  <c r="F121" i="24"/>
  <c r="F117" i="24"/>
  <c r="F113" i="24"/>
  <c r="F109" i="24"/>
  <c r="F105" i="24"/>
  <c r="F101" i="24"/>
  <c r="F97" i="24"/>
  <c r="F93" i="24"/>
  <c r="F89" i="24"/>
  <c r="F81" i="24"/>
  <c r="F77" i="24"/>
  <c r="F73" i="24"/>
  <c r="F69" i="24"/>
  <c r="F65" i="24"/>
  <c r="F61" i="24"/>
  <c r="F57" i="24"/>
  <c r="F53" i="24"/>
  <c r="F49" i="24"/>
  <c r="F45" i="24"/>
  <c r="F41" i="24"/>
  <c r="F37" i="24"/>
  <c r="F33" i="24"/>
  <c r="F29" i="24"/>
  <c r="F25" i="24"/>
  <c r="F21" i="24"/>
  <c r="F17" i="24"/>
  <c r="F13" i="24"/>
  <c r="F9" i="24"/>
  <c r="F5" i="24"/>
  <c r="F2" i="24"/>
  <c r="G260" i="12"/>
  <c r="I260" i="12" s="1"/>
  <c r="G259" i="12"/>
  <c r="I259" i="12" s="1"/>
  <c r="G258" i="12"/>
  <c r="I258" i="12" s="1"/>
  <c r="G257" i="12"/>
  <c r="I257" i="12" s="1"/>
  <c r="G223" i="12"/>
  <c r="I223" i="12" s="1"/>
  <c r="G222" i="12"/>
  <c r="I222" i="12" s="1"/>
  <c r="G221" i="12"/>
  <c r="I221" i="12" s="1"/>
  <c r="G220" i="12"/>
  <c r="I220" i="12" s="1"/>
  <c r="G219" i="12"/>
  <c r="I219" i="12" s="1"/>
  <c r="G218" i="12"/>
  <c r="I218" i="12" s="1"/>
  <c r="G217" i="12"/>
  <c r="I217" i="12" s="1"/>
  <c r="G216" i="12"/>
  <c r="I216" i="12" s="1"/>
  <c r="G215" i="12"/>
  <c r="I215" i="12" s="1"/>
  <c r="G214" i="12"/>
  <c r="I214" i="12" s="1"/>
  <c r="G213" i="12"/>
  <c r="I213" i="12" s="1"/>
  <c r="G212" i="12"/>
  <c r="I212" i="12" s="1"/>
  <c r="G211" i="12"/>
  <c r="I211" i="12" s="1"/>
  <c r="G210" i="12"/>
  <c r="I210" i="12" s="1"/>
  <c r="G209" i="12"/>
  <c r="I209" i="12" s="1"/>
  <c r="G208" i="12"/>
  <c r="I208" i="12" s="1"/>
  <c r="G207" i="12"/>
  <c r="I207" i="12" s="1"/>
  <c r="U2002" i="24" l="1"/>
  <c r="U21" i="24"/>
  <c r="U37" i="24"/>
  <c r="U88" i="24"/>
  <c r="U120" i="24"/>
  <c r="U128" i="24"/>
  <c r="U146" i="24"/>
  <c r="U153" i="24"/>
  <c r="U169" i="24"/>
  <c r="U185" i="24"/>
  <c r="U193" i="24"/>
  <c r="U201" i="24"/>
  <c r="U209" i="24"/>
  <c r="U217" i="24"/>
  <c r="U225" i="24"/>
  <c r="U241" i="24"/>
  <c r="U297" i="24"/>
  <c r="U305" i="24"/>
  <c r="U335" i="24"/>
  <c r="U357" i="24"/>
  <c r="U446" i="24"/>
  <c r="U526" i="24"/>
  <c r="U7" i="24"/>
  <c r="U15" i="24"/>
  <c r="U29" i="24"/>
  <c r="U45" i="24"/>
  <c r="U53" i="24"/>
  <c r="U60" i="24"/>
  <c r="U73" i="24"/>
  <c r="U80" i="24"/>
  <c r="U96" i="24"/>
  <c r="U104" i="24"/>
  <c r="U112" i="24"/>
  <c r="U161" i="24"/>
  <c r="U177" i="24"/>
  <c r="U233" i="24"/>
  <c r="U249" i="24"/>
  <c r="U257" i="24"/>
  <c r="U265" i="24"/>
  <c r="U272" i="24"/>
  <c r="U280" i="24"/>
  <c r="U312" i="24"/>
  <c r="U320" i="24"/>
  <c r="U343" i="24"/>
  <c r="U365" i="24"/>
  <c r="U373" i="24"/>
  <c r="U386" i="24"/>
  <c r="U394" i="24"/>
  <c r="U402" i="24"/>
  <c r="U416" i="24"/>
  <c r="U424" i="24"/>
  <c r="U430" i="24"/>
  <c r="U438" i="24"/>
  <c r="U454" i="24"/>
  <c r="U462" i="24"/>
  <c r="U470" i="24"/>
  <c r="U478" i="24"/>
  <c r="U492" i="24"/>
  <c r="U507" i="24"/>
  <c r="U520" i="24"/>
  <c r="U2010" i="24"/>
  <c r="U2026" i="24"/>
  <c r="U534" i="24"/>
  <c r="U541" i="24"/>
  <c r="U547" i="24"/>
  <c r="U555" i="24"/>
  <c r="U563" i="24"/>
  <c r="U571" i="24"/>
  <c r="U579" i="24"/>
  <c r="U587" i="24"/>
  <c r="U603" i="24"/>
  <c r="U619" i="24"/>
  <c r="U627" i="24"/>
  <c r="U635" i="24"/>
  <c r="U643" i="24"/>
  <c r="U651" i="24"/>
  <c r="U659" i="24"/>
  <c r="U667" i="24"/>
  <c r="U675" i="24"/>
  <c r="U683" i="24"/>
  <c r="U699" i="24"/>
  <c r="U707" i="24"/>
  <c r="U723" i="24"/>
  <c r="U731" i="24"/>
  <c r="U739" i="24"/>
  <c r="U747" i="24"/>
  <c r="U763" i="24"/>
  <c r="U771" i="24"/>
  <c r="U779" i="24"/>
  <c r="U787" i="24"/>
  <c r="U795" i="24"/>
  <c r="U803" i="24"/>
  <c r="U811" i="24"/>
  <c r="U819" i="24"/>
  <c r="U827" i="24"/>
  <c r="U835" i="24"/>
  <c r="U843" i="24"/>
  <c r="U851" i="24"/>
  <c r="U859" i="24"/>
  <c r="U867" i="24"/>
  <c r="U875" i="24"/>
  <c r="U883" i="24"/>
  <c r="U891" i="24"/>
  <c r="U907" i="24"/>
  <c r="U915" i="24"/>
  <c r="U923" i="24"/>
  <c r="U931" i="24"/>
  <c r="U939" i="24"/>
  <c r="U947" i="24"/>
  <c r="U955" i="24"/>
  <c r="U963" i="24"/>
  <c r="U971" i="24"/>
  <c r="U979" i="24"/>
  <c r="U987" i="24"/>
  <c r="U995" i="24"/>
  <c r="U1003" i="24"/>
  <c r="U1011" i="24"/>
  <c r="U1019" i="24"/>
  <c r="U1027" i="24"/>
  <c r="U1035" i="24"/>
  <c r="U1043" i="24"/>
  <c r="U1051" i="24"/>
  <c r="U1059" i="24"/>
  <c r="U1067" i="24"/>
  <c r="U1075" i="24"/>
  <c r="U1083" i="24"/>
  <c r="U1091" i="24"/>
  <c r="U1107" i="24"/>
  <c r="U1115" i="24"/>
  <c r="U1123" i="24"/>
  <c r="U1131" i="24"/>
  <c r="U1139" i="24"/>
  <c r="U1147" i="24"/>
  <c r="U1155" i="24"/>
  <c r="U1163" i="24"/>
  <c r="U1171" i="24"/>
  <c r="U1176" i="24"/>
  <c r="U1184" i="24"/>
  <c r="U1192" i="24"/>
  <c r="U1200" i="24"/>
  <c r="U1208" i="24"/>
  <c r="U1216" i="24"/>
  <c r="U1224" i="24"/>
  <c r="U1232" i="24"/>
  <c r="U1240" i="24"/>
  <c r="U1248" i="24"/>
  <c r="U1256" i="24"/>
  <c r="U1264" i="24"/>
  <c r="U1272" i="24"/>
  <c r="U1280" i="24"/>
  <c r="U1293" i="24"/>
  <c r="U1301" i="24"/>
  <c r="U1309" i="24"/>
  <c r="U1317" i="24"/>
  <c r="U1338" i="24"/>
  <c r="U1346" i="24"/>
  <c r="U1354" i="24"/>
  <c r="U1370" i="24"/>
  <c r="U1378" i="24"/>
  <c r="U1386" i="24"/>
  <c r="U1394" i="24"/>
  <c r="U1402" i="24"/>
  <c r="U1410" i="24"/>
  <c r="U1418" i="24"/>
  <c r="U1426" i="24"/>
  <c r="U1434" i="24"/>
  <c r="U1442" i="24"/>
  <c r="U1450" i="24"/>
  <c r="U1458" i="24"/>
  <c r="U1466" i="24"/>
  <c r="U1474" i="24"/>
  <c r="U1481" i="24"/>
  <c r="U1489" i="24"/>
  <c r="U1497" i="24"/>
  <c r="U1505" i="24"/>
  <c r="U1513" i="24"/>
  <c r="U1521" i="24"/>
  <c r="U1529" i="24"/>
  <c r="U1537" i="24"/>
  <c r="U1545" i="24"/>
  <c r="U1553" i="24"/>
  <c r="U1561" i="24"/>
  <c r="U1577" i="24"/>
  <c r="U1585" i="24"/>
  <c r="U1593" i="24"/>
  <c r="U1601" i="24"/>
  <c r="U1609" i="24"/>
  <c r="U1617" i="24"/>
  <c r="U1633" i="24"/>
  <c r="U1641" i="24"/>
  <c r="U1655" i="24"/>
  <c r="U1663" i="24"/>
  <c r="U1671" i="24"/>
  <c r="U1679" i="24"/>
  <c r="U1686" i="24"/>
  <c r="U1692" i="24"/>
  <c r="U1700" i="24"/>
  <c r="U1707" i="24"/>
  <c r="U1715" i="24"/>
  <c r="U1737" i="24"/>
  <c r="U1756" i="24"/>
  <c r="U1764" i="24"/>
  <c r="U1772" i="24"/>
  <c r="U1780" i="24"/>
  <c r="U1788" i="24"/>
  <c r="U1796" i="24"/>
  <c r="U1804" i="24"/>
  <c r="U1812" i="24"/>
  <c r="U1819" i="24"/>
  <c r="U1827" i="24"/>
  <c r="U1835" i="24"/>
  <c r="U1843" i="24"/>
  <c r="U1851" i="24"/>
  <c r="U1859" i="24"/>
  <c r="U1867" i="24"/>
  <c r="U1875" i="24"/>
  <c r="U1883" i="24"/>
  <c r="U1891" i="24"/>
  <c r="U1899" i="24"/>
  <c r="U1907" i="24"/>
  <c r="U1915" i="24"/>
  <c r="U1923" i="24"/>
  <c r="U1931" i="24"/>
  <c r="U1939" i="24"/>
  <c r="U1947" i="24"/>
  <c r="U1955" i="24"/>
  <c r="U1963" i="24"/>
  <c r="U1971" i="24"/>
  <c r="U1979" i="24"/>
  <c r="U1987" i="24"/>
  <c r="U1995" i="24"/>
  <c r="U2018" i="24"/>
  <c r="U2034" i="24"/>
  <c r="U2042" i="24"/>
  <c r="U2050" i="24"/>
  <c r="U2058" i="24"/>
  <c r="U2066" i="24"/>
  <c r="U2074" i="24"/>
  <c r="U2082" i="24"/>
  <c r="U2090" i="24"/>
  <c r="U2098" i="24"/>
  <c r="U2106" i="24"/>
  <c r="U2114" i="24"/>
  <c r="U2122" i="24"/>
  <c r="U2130" i="24"/>
  <c r="U2138" i="24"/>
  <c r="U2154" i="24"/>
  <c r="U2162" i="24"/>
  <c r="U2170" i="24"/>
  <c r="U2178" i="24"/>
  <c r="U2186" i="24"/>
  <c r="U2194" i="24"/>
  <c r="U2202" i="24"/>
  <c r="U2210" i="24"/>
  <c r="U2218" i="24"/>
  <c r="U2226" i="24"/>
  <c r="U2234" i="24"/>
  <c r="U2242" i="24"/>
  <c r="U2250" i="24"/>
  <c r="U2258" i="24"/>
  <c r="U2266" i="24"/>
  <c r="U2274" i="24"/>
  <c r="U2282" i="24"/>
  <c r="U2290" i="24"/>
  <c r="U2297" i="24"/>
  <c r="U2305" i="24"/>
  <c r="U2311" i="24"/>
  <c r="U2319" i="24"/>
  <c r="U2327" i="24"/>
  <c r="U2335" i="24"/>
  <c r="U2343" i="24"/>
  <c r="U2351" i="24"/>
  <c r="U2359" i="24"/>
  <c r="U2367" i="24"/>
  <c r="U2373" i="24"/>
  <c r="U2381" i="24"/>
  <c r="U2389" i="24"/>
  <c r="U2396" i="24"/>
  <c r="U2404" i="24"/>
  <c r="U2412" i="24"/>
  <c r="U2420" i="24"/>
  <c r="U2428" i="24"/>
  <c r="U2436" i="24"/>
  <c r="U2443" i="24"/>
  <c r="U2451" i="24"/>
  <c r="U2459" i="24"/>
  <c r="U2467" i="24"/>
  <c r="U2475" i="24"/>
  <c r="U2483" i="24"/>
  <c r="U2497" i="24"/>
  <c r="U2505" i="24"/>
  <c r="U2514" i="24"/>
  <c r="U2521" i="24"/>
  <c r="U2529" i="24"/>
  <c r="U2537" i="24"/>
  <c r="U2552" i="24"/>
  <c r="U2560" i="24"/>
  <c r="U2568" i="24"/>
  <c r="U2576" i="24"/>
  <c r="U2584" i="24"/>
  <c r="U2592" i="24"/>
  <c r="U2600" i="24"/>
  <c r="U2608" i="24"/>
  <c r="U2616" i="24"/>
  <c r="U2624" i="24"/>
  <c r="U2632" i="24"/>
  <c r="U2640" i="24"/>
  <c r="U2648" i="24"/>
  <c r="U2655" i="24"/>
  <c r="U2663" i="24"/>
  <c r="U2670" i="24"/>
  <c r="U2677" i="24"/>
  <c r="U2684" i="24"/>
  <c r="U2692" i="24"/>
  <c r="U2706" i="24"/>
  <c r="U2714" i="24"/>
  <c r="U2722" i="24"/>
  <c r="U36" i="24"/>
  <c r="U67" i="24"/>
  <c r="U79" i="24"/>
  <c r="U103" i="24"/>
  <c r="U133" i="24"/>
  <c r="U145" i="24"/>
  <c r="U192" i="24"/>
  <c r="U240" i="24"/>
  <c r="U264" i="24"/>
  <c r="U296" i="24"/>
  <c r="U87" i="24"/>
  <c r="U152" i="24"/>
  <c r="U208" i="24"/>
  <c r="U248" i="24"/>
  <c r="U327" i="24"/>
  <c r="U408" i="24"/>
  <c r="U437" i="24"/>
  <c r="U461" i="24"/>
  <c r="U562" i="24"/>
  <c r="U6" i="24"/>
  <c r="U59" i="24"/>
  <c r="U72" i="24"/>
  <c r="U127" i="24"/>
  <c r="U176" i="24"/>
  <c r="U342" i="24"/>
  <c r="U356" i="24"/>
  <c r="U393" i="24"/>
  <c r="U554" i="24"/>
  <c r="U570" i="24"/>
  <c r="U28" i="24"/>
  <c r="U44" i="24"/>
  <c r="U200" i="24"/>
  <c r="U216" i="24"/>
  <c r="U311" i="24"/>
  <c r="U334" i="24"/>
  <c r="U364" i="24"/>
  <c r="U385" i="24"/>
  <c r="U429" i="24"/>
  <c r="U890" i="24"/>
  <c r="U95" i="24"/>
  <c r="U119" i="24"/>
  <c r="U184" i="24"/>
  <c r="U256" i="24"/>
  <c r="U304" i="24"/>
  <c r="U401" i="24"/>
  <c r="U415" i="24"/>
  <c r="U445" i="24"/>
  <c r="U477" i="24"/>
  <c r="U491" i="24"/>
  <c r="U519" i="24"/>
  <c r="U533" i="24"/>
  <c r="U546" i="24"/>
  <c r="U578" i="24"/>
  <c r="U14" i="24"/>
  <c r="U111" i="24"/>
  <c r="U160" i="24"/>
  <c r="U232" i="24"/>
  <c r="U279" i="24"/>
  <c r="U319" i="24"/>
  <c r="U372" i="24"/>
  <c r="U423" i="24"/>
  <c r="U453" i="24"/>
  <c r="U469" i="24"/>
  <c r="U506" i="24"/>
  <c r="U540" i="24"/>
  <c r="U602" i="24"/>
  <c r="U610" i="24"/>
  <c r="U626" i="24"/>
  <c r="U666" i="24"/>
  <c r="U714" i="24"/>
  <c r="U762" i="24"/>
  <c r="U778" i="24"/>
  <c r="U866" i="24"/>
  <c r="U882" i="24"/>
  <c r="U906" i="24"/>
  <c r="U922" i="24"/>
  <c r="U930" i="24"/>
  <c r="U946" i="24"/>
  <c r="U986" i="24"/>
  <c r="U1042" i="24"/>
  <c r="U1050" i="24"/>
  <c r="U1066" i="24"/>
  <c r="U1074" i="24"/>
  <c r="U1082" i="24"/>
  <c r="U1090" i="24"/>
  <c r="U1106" i="24"/>
  <c r="U1114" i="24"/>
  <c r="U1122" i="24"/>
  <c r="U1130" i="24"/>
  <c r="U1162" i="24"/>
  <c r="U1183" i="24"/>
  <c r="U1191" i="24"/>
  <c r="U1199" i="24"/>
  <c r="U1207" i="24"/>
  <c r="U1215" i="24"/>
  <c r="U1223" i="24"/>
  <c r="U1231" i="24"/>
  <c r="U1239" i="24"/>
  <c r="U1255" i="24"/>
  <c r="U1300" i="24"/>
  <c r="U1308" i="24"/>
  <c r="U1504" i="24"/>
  <c r="U1512" i="24"/>
  <c r="U1520" i="24"/>
  <c r="U1528" i="24"/>
  <c r="U1536" i="24"/>
  <c r="U1544" i="24"/>
  <c r="U1576" i="24"/>
  <c r="U1584" i="24"/>
  <c r="U1592" i="24"/>
  <c r="U1600" i="24"/>
  <c r="U1608" i="24"/>
  <c r="U1640" i="24"/>
  <c r="U1654" i="24"/>
  <c r="U1662" i="24"/>
  <c r="U1670" i="24"/>
  <c r="U1678" i="24"/>
  <c r="U1691" i="24"/>
  <c r="U1706" i="24"/>
  <c r="U1736" i="24"/>
  <c r="U1755" i="24"/>
  <c r="U1763" i="24"/>
  <c r="U1771" i="24"/>
  <c r="U1779" i="24"/>
  <c r="U1787" i="24"/>
  <c r="U1795" i="24"/>
  <c r="U1818" i="24"/>
  <c r="U1842" i="24"/>
  <c r="U1850" i="24"/>
  <c r="U1874" i="24"/>
  <c r="U1882" i="24"/>
  <c r="U1898" i="24"/>
  <c r="U1906" i="24"/>
  <c r="U1914" i="24"/>
  <c r="U1922" i="24"/>
  <c r="U1930" i="24"/>
  <c r="U1938" i="24"/>
  <c r="U1946" i="24"/>
  <c r="U1954" i="24"/>
  <c r="U2001" i="24"/>
  <c r="U2009" i="24"/>
  <c r="U2041" i="24"/>
  <c r="U586" i="24"/>
  <c r="U618" i="24"/>
  <c r="U690" i="24"/>
  <c r="U698" i="24"/>
  <c r="U706" i="24"/>
  <c r="U722" i="24"/>
  <c r="U730" i="24"/>
  <c r="U738" i="24"/>
  <c r="U746" i="24"/>
  <c r="U754" i="24"/>
  <c r="U770" i="24"/>
  <c r="U794" i="24"/>
  <c r="U802" i="24"/>
  <c r="U810" i="24"/>
  <c r="U818" i="24"/>
  <c r="U826" i="24"/>
  <c r="U834" i="24"/>
  <c r="U842" i="24"/>
  <c r="U850" i="24"/>
  <c r="U858" i="24"/>
  <c r="U874" i="24"/>
  <c r="U938" i="24"/>
  <c r="U954" i="24"/>
  <c r="U962" i="24"/>
  <c r="U970" i="24"/>
  <c r="U978" i="24"/>
  <c r="U994" i="24"/>
  <c r="U1002" i="24"/>
  <c r="U1010" i="24"/>
  <c r="U1018" i="24"/>
  <c r="U1026" i="24"/>
  <c r="U1034" i="24"/>
  <c r="U1058" i="24"/>
  <c r="U1138" i="24"/>
  <c r="U1146" i="24"/>
  <c r="U1154" i="24"/>
  <c r="U1170" i="24"/>
  <c r="U1247" i="24"/>
  <c r="U1263" i="24"/>
  <c r="U1271" i="24"/>
  <c r="U1279" i="24"/>
  <c r="U1287" i="24"/>
  <c r="U1316" i="24"/>
  <c r="U1324" i="24"/>
  <c r="U1337" i="24"/>
  <c r="U1345" i="24"/>
  <c r="U1353" i="24"/>
  <c r="U1361" i="24"/>
  <c r="U1369" i="24"/>
  <c r="U1377" i="24"/>
  <c r="U1385" i="24"/>
  <c r="U1393" i="24"/>
  <c r="U1401" i="24"/>
  <c r="U1409" i="24"/>
  <c r="U1417" i="24"/>
  <c r="U1425" i="24"/>
  <c r="U1433" i="24"/>
  <c r="U1441" i="24"/>
  <c r="U1449" i="24"/>
  <c r="U1457" i="24"/>
  <c r="U1465" i="24"/>
  <c r="U1488" i="24"/>
  <c r="U1496" i="24"/>
  <c r="U1552" i="24"/>
  <c r="U1560" i="24"/>
  <c r="U1632" i="24"/>
  <c r="U1648" i="24"/>
  <c r="U1685" i="24"/>
  <c r="U1730" i="24"/>
  <c r="U1748" i="24"/>
  <c r="U1803" i="24"/>
  <c r="U1811" i="24"/>
  <c r="U1834" i="24"/>
  <c r="U1858" i="24"/>
  <c r="U1866" i="24"/>
  <c r="U1890" i="24"/>
  <c r="U1962" i="24"/>
  <c r="U1970" i="24"/>
  <c r="U1978" i="24"/>
  <c r="U1986" i="24"/>
  <c r="U1994" i="24"/>
  <c r="U2017" i="24"/>
  <c r="U2025" i="24"/>
  <c r="U2033" i="24"/>
  <c r="U2049" i="24"/>
  <c r="U2730" i="24"/>
  <c r="U2738" i="24"/>
  <c r="U2746" i="24"/>
  <c r="U2781" i="24"/>
  <c r="U2797" i="24"/>
  <c r="U2805" i="24"/>
  <c r="U914" i="24"/>
  <c r="U2811" i="24"/>
  <c r="U2819" i="24"/>
  <c r="U2826" i="24"/>
  <c r="U2834" i="24"/>
  <c r="U2842" i="24"/>
  <c r="U2856" i="24"/>
  <c r="U2864" i="24"/>
  <c r="U2810" i="24"/>
  <c r="U2818" i="24"/>
  <c r="U2825" i="24"/>
  <c r="U2833" i="24"/>
  <c r="U2841" i="24"/>
  <c r="U2849" i="24"/>
  <c r="U2855" i="24"/>
  <c r="U2863" i="24"/>
  <c r="U94" i="24"/>
  <c r="U102" i="24"/>
  <c r="U118" i="24"/>
  <c r="U183" i="24"/>
  <c r="U223" i="24"/>
  <c r="U247" i="24"/>
  <c r="U363" i="24"/>
  <c r="U392" i="24"/>
  <c r="U407" i="24"/>
  <c r="U414" i="24"/>
  <c r="U422" i="24"/>
  <c r="U436" i="24"/>
  <c r="U468" i="24"/>
  <c r="U490" i="24"/>
  <c r="U601" i="24"/>
  <c r="U617" i="24"/>
  <c r="U625" i="24"/>
  <c r="U649" i="24"/>
  <c r="U12" i="24"/>
  <c r="U26" i="24"/>
  <c r="U34" i="24"/>
  <c r="U42" i="24"/>
  <c r="U101" i="24"/>
  <c r="U117" i="24"/>
  <c r="U198" i="24"/>
  <c r="U262" i="24"/>
  <c r="U302" i="24"/>
  <c r="U317" i="24"/>
  <c r="U443" i="24"/>
  <c r="U451" i="24"/>
  <c r="U467" i="24"/>
  <c r="U475" i="24"/>
  <c r="U483" i="24"/>
  <c r="U489" i="24"/>
  <c r="U500" i="24"/>
  <c r="U517" i="24"/>
  <c r="U531" i="24"/>
  <c r="U538" i="24"/>
  <c r="U552" i="24"/>
  <c r="U560" i="24"/>
  <c r="U568" i="24"/>
  <c r="U576" i="24"/>
  <c r="U584" i="24"/>
  <c r="U600" i="24"/>
  <c r="U608" i="24"/>
  <c r="U616" i="24"/>
  <c r="U624" i="24"/>
  <c r="U640" i="24"/>
  <c r="U648" i="24"/>
  <c r="U656" i="24"/>
  <c r="U688" i="24"/>
  <c r="U704" i="24"/>
  <c r="U712" i="24"/>
  <c r="U720" i="24"/>
  <c r="U728" i="24"/>
  <c r="U736" i="24"/>
  <c r="U744" i="24"/>
  <c r="U752" i="24"/>
  <c r="U760" i="24"/>
  <c r="U768" i="24"/>
  <c r="U776" i="24"/>
  <c r="U784" i="24"/>
  <c r="U792" i="24"/>
  <c r="U800" i="24"/>
  <c r="U808" i="24"/>
  <c r="U816" i="24"/>
  <c r="U824" i="24"/>
  <c r="U832" i="24"/>
  <c r="U840" i="24"/>
  <c r="U848" i="24"/>
  <c r="U856" i="24"/>
  <c r="U864" i="24"/>
  <c r="U872" i="24"/>
  <c r="U880" i="24"/>
  <c r="U888" i="24"/>
  <c r="U896" i="24"/>
  <c r="U904" i="24"/>
  <c r="U912" i="24"/>
  <c r="U920" i="24"/>
  <c r="U928" i="24"/>
  <c r="U936" i="24"/>
  <c r="U944" i="24"/>
  <c r="U952" i="24"/>
  <c r="U960" i="24"/>
  <c r="U968" i="24"/>
  <c r="U976" i="24"/>
  <c r="U984" i="24"/>
  <c r="U992" i="24"/>
  <c r="U1000" i="24"/>
  <c r="U1008" i="24"/>
  <c r="U1016" i="24"/>
  <c r="U1024" i="24"/>
  <c r="U1032" i="24"/>
  <c r="U1040" i="24"/>
  <c r="U1048" i="24"/>
  <c r="U1056" i="24"/>
  <c r="U1064" i="24"/>
  <c r="U1072" i="24"/>
  <c r="U1080" i="24"/>
  <c r="U1088" i="24"/>
  <c r="U1096" i="24"/>
  <c r="U1104" i="24"/>
  <c r="U1112" i="24"/>
  <c r="U1120" i="24"/>
  <c r="U13" i="24"/>
  <c r="U27" i="24"/>
  <c r="U35" i="24"/>
  <c r="U51" i="24"/>
  <c r="U78" i="24"/>
  <c r="U110" i="24"/>
  <c r="U167" i="24"/>
  <c r="U191" i="24"/>
  <c r="U207" i="24"/>
  <c r="U231" i="24"/>
  <c r="U255" i="24"/>
  <c r="U303" i="24"/>
  <c r="U341" i="24"/>
  <c r="U355" i="24"/>
  <c r="U384" i="24"/>
  <c r="U428" i="24"/>
  <c r="U452" i="24"/>
  <c r="U518" i="24"/>
  <c r="U539" i="24"/>
  <c r="U553" i="24"/>
  <c r="U561" i="24"/>
  <c r="U577" i="24"/>
  <c r="U585" i="24"/>
  <c r="U609" i="24"/>
  <c r="U641" i="24"/>
  <c r="U57" i="24"/>
  <c r="U85" i="24"/>
  <c r="U158" i="24"/>
  <c r="U166" i="24"/>
  <c r="U174" i="24"/>
  <c r="U182" i="24"/>
  <c r="U190" i="24"/>
  <c r="U230" i="24"/>
  <c r="U246" i="24"/>
  <c r="U254" i="24"/>
  <c r="U277" i="24"/>
  <c r="U340" i="24"/>
  <c r="U354" i="24"/>
  <c r="U370" i="24"/>
  <c r="U383" i="24"/>
  <c r="U391" i="24"/>
  <c r="U399" i="24"/>
  <c r="U421" i="24"/>
  <c r="U84" i="24"/>
  <c r="U301" i="24"/>
  <c r="U316" i="24"/>
  <c r="U339" i="24"/>
  <c r="U347" i="24"/>
  <c r="U369" i="24"/>
  <c r="U398" i="24"/>
  <c r="U442" i="24"/>
  <c r="U458" i="24"/>
  <c r="U516" i="24"/>
  <c r="U530" i="24"/>
  <c r="U567" i="24"/>
  <c r="U599" i="24"/>
  <c r="U607" i="24"/>
  <c r="U631" i="24"/>
  <c r="U647" i="24"/>
  <c r="U663" i="24"/>
  <c r="U687" i="24"/>
  <c r="U711" i="24"/>
  <c r="U743" i="24"/>
  <c r="U751" i="24"/>
  <c r="U767" i="24"/>
  <c r="U775" i="24"/>
  <c r="U807" i="24"/>
  <c r="U847" i="24"/>
  <c r="U871" i="24"/>
  <c r="U887" i="24"/>
  <c r="U911" i="24"/>
  <c r="U927" i="24"/>
  <c r="U935" i="24"/>
  <c r="U983" i="24"/>
  <c r="U991" i="24"/>
  <c r="U999" i="24"/>
  <c r="U1007" i="24"/>
  <c r="U1015" i="24"/>
  <c r="U1023" i="24"/>
  <c r="U1031" i="24"/>
  <c r="U1039" i="24"/>
  <c r="U1047" i="24"/>
  <c r="U1055" i="24"/>
  <c r="U1063" i="24"/>
  <c r="U1071" i="24"/>
  <c r="U1079" i="24"/>
  <c r="U1087" i="24"/>
  <c r="U1095" i="24"/>
  <c r="U1103" i="24"/>
  <c r="U1111" i="24"/>
  <c r="U1119" i="24"/>
  <c r="U1127" i="24"/>
  <c r="U1135" i="24"/>
  <c r="U1143" i="24"/>
  <c r="U1151" i="24"/>
  <c r="U1159" i="24"/>
  <c r="U1167" i="24"/>
  <c r="U1180" i="24"/>
  <c r="U1188" i="24"/>
  <c r="U1204" i="24"/>
  <c r="U1212" i="24"/>
  <c r="U1220" i="24"/>
  <c r="U1228" i="24"/>
  <c r="U1236" i="24"/>
  <c r="U1244" i="24"/>
  <c r="U1252" i="24"/>
  <c r="U1260" i="24"/>
  <c r="U1268" i="24"/>
  <c r="U1276" i="24"/>
  <c r="U1284" i="24"/>
  <c r="U1297" i="24"/>
  <c r="U1305" i="24"/>
  <c r="U1313" i="24"/>
  <c r="U1321" i="24"/>
  <c r="U1342" i="24"/>
  <c r="U1350" i="24"/>
  <c r="U1358" i="24"/>
  <c r="U5" i="24"/>
  <c r="U43" i="24"/>
  <c r="U66" i="24"/>
  <c r="U144" i="24"/>
  <c r="U175" i="24"/>
  <c r="U215" i="24"/>
  <c r="U263" i="24"/>
  <c r="U278" i="24"/>
  <c r="U285" i="24"/>
  <c r="U326" i="24"/>
  <c r="U476" i="24"/>
  <c r="U505" i="24"/>
  <c r="U65" i="24"/>
  <c r="U77" i="24"/>
  <c r="U93" i="24"/>
  <c r="U214" i="24"/>
  <c r="U325" i="24"/>
  <c r="U348" i="24"/>
  <c r="U413" i="24"/>
  <c r="U435" i="24"/>
  <c r="U459" i="24"/>
  <c r="U3" i="24"/>
  <c r="U11" i="24"/>
  <c r="U25" i="24"/>
  <c r="U33" i="24"/>
  <c r="U76" i="24"/>
  <c r="U92" i="24"/>
  <c r="U108" i="24"/>
  <c r="U116" i="24"/>
  <c r="U124" i="24"/>
  <c r="U157" i="24"/>
  <c r="U165" i="24"/>
  <c r="U181" i="24"/>
  <c r="U189" i="24"/>
  <c r="U205" i="24"/>
  <c r="U221" i="24"/>
  <c r="U237" i="24"/>
  <c r="U253" i="24"/>
  <c r="U261" i="24"/>
  <c r="U269" i="24"/>
  <c r="U309" i="24"/>
  <c r="U331" i="24"/>
  <c r="U353" i="24"/>
  <c r="U474" i="24"/>
  <c r="U482" i="24"/>
  <c r="U510" i="24"/>
  <c r="U537" i="24"/>
  <c r="U551" i="24"/>
  <c r="U615" i="24"/>
  <c r="U623" i="24"/>
  <c r="U679" i="24"/>
  <c r="U695" i="24"/>
  <c r="U735" i="24"/>
  <c r="U759" i="24"/>
  <c r="U895" i="24"/>
  <c r="U943" i="24"/>
  <c r="U959" i="24"/>
  <c r="U18" i="24"/>
  <c r="U32" i="24"/>
  <c r="U48" i="24"/>
  <c r="U63" i="24"/>
  <c r="U91" i="24"/>
  <c r="U99" i="24"/>
  <c r="U123" i="24"/>
  <c r="U149" i="24"/>
  <c r="U164" i="24"/>
  <c r="U172" i="24"/>
  <c r="U180" i="24"/>
  <c r="U196" i="24"/>
  <c r="U244" i="24"/>
  <c r="U252" i="24"/>
  <c r="U260" i="24"/>
  <c r="U268" i="24"/>
  <c r="U275" i="24"/>
  <c r="U323" i="24"/>
  <c r="U338" i="24"/>
  <c r="U346" i="24"/>
  <c r="U360" i="24"/>
  <c r="U368" i="24"/>
  <c r="U376" i="24"/>
  <c r="U411" i="24"/>
  <c r="U419" i="24"/>
  <c r="U426" i="24"/>
  <c r="U441" i="24"/>
  <c r="U473" i="24"/>
  <c r="U487" i="24"/>
  <c r="U536" i="24"/>
  <c r="U558" i="24"/>
  <c r="U566" i="24"/>
  <c r="U574" i="24"/>
  <c r="U590" i="24"/>
  <c r="U598" i="24"/>
  <c r="U606" i="24"/>
  <c r="U614" i="24"/>
  <c r="U622" i="24"/>
  <c r="U630" i="24"/>
  <c r="U654" i="24"/>
  <c r="U662" i="24"/>
  <c r="U686" i="24"/>
  <c r="U702" i="24"/>
  <c r="U718" i="24"/>
  <c r="U742" i="24"/>
  <c r="U58" i="24"/>
  <c r="U86" i="24"/>
  <c r="U126" i="24"/>
  <c r="U151" i="24"/>
  <c r="U159" i="24"/>
  <c r="U199" i="24"/>
  <c r="U239" i="24"/>
  <c r="U290" i="24"/>
  <c r="U318" i="24"/>
  <c r="U333" i="24"/>
  <c r="U371" i="24"/>
  <c r="U400" i="24"/>
  <c r="U444" i="24"/>
  <c r="U460" i="24"/>
  <c r="U532" i="24"/>
  <c r="U545" i="24"/>
  <c r="U569" i="24"/>
  <c r="U633" i="24"/>
  <c r="U657" i="24"/>
  <c r="U4" i="24"/>
  <c r="U109" i="24"/>
  <c r="U143" i="24"/>
  <c r="U270" i="24"/>
  <c r="U332" i="24"/>
  <c r="U362" i="24"/>
  <c r="U41" i="24"/>
  <c r="U49" i="24"/>
  <c r="U64" i="24"/>
  <c r="U100" i="24"/>
  <c r="U142" i="24"/>
  <c r="U173" i="24"/>
  <c r="U197" i="24"/>
  <c r="U213" i="24"/>
  <c r="U229" i="24"/>
  <c r="U245" i="24"/>
  <c r="U276" i="24"/>
  <c r="U324" i="24"/>
  <c r="U361" i="24"/>
  <c r="U377" i="24"/>
  <c r="U390" i="24"/>
  <c r="U412" i="24"/>
  <c r="U420" i="24"/>
  <c r="U434" i="24"/>
  <c r="U450" i="24"/>
  <c r="U466" i="24"/>
  <c r="U488" i="24"/>
  <c r="U499" i="24"/>
  <c r="U559" i="24"/>
  <c r="U575" i="24"/>
  <c r="U583" i="24"/>
  <c r="U639" i="24"/>
  <c r="U655" i="24"/>
  <c r="U703" i="24"/>
  <c r="U719" i="24"/>
  <c r="U727" i="24"/>
  <c r="U791" i="24"/>
  <c r="U799" i="24"/>
  <c r="U815" i="24"/>
  <c r="U823" i="24"/>
  <c r="U831" i="24"/>
  <c r="U839" i="24"/>
  <c r="U855" i="24"/>
  <c r="U863" i="24"/>
  <c r="U879" i="24"/>
  <c r="U903" i="24"/>
  <c r="U919" i="24"/>
  <c r="U951" i="24"/>
  <c r="U967" i="24"/>
  <c r="U975" i="24"/>
  <c r="U10" i="24"/>
  <c r="U24" i="24"/>
  <c r="U40" i="24"/>
  <c r="U75" i="24"/>
  <c r="U83" i="24"/>
  <c r="U107" i="24"/>
  <c r="U115" i="24"/>
  <c r="U141" i="24"/>
  <c r="U156" i="24"/>
  <c r="U188" i="24"/>
  <c r="U204" i="24"/>
  <c r="U228" i="24"/>
  <c r="U236" i="24"/>
  <c r="U283" i="24"/>
  <c r="U300" i="24"/>
  <c r="U308" i="24"/>
  <c r="U315" i="24"/>
  <c r="U330" i="24"/>
  <c r="U352" i="24"/>
  <c r="U389" i="24"/>
  <c r="U397" i="24"/>
  <c r="U405" i="24"/>
  <c r="U433" i="24"/>
  <c r="U449" i="24"/>
  <c r="U457" i="24"/>
  <c r="U465" i="24"/>
  <c r="U481" i="24"/>
  <c r="U515" i="24"/>
  <c r="U523" i="24"/>
  <c r="U529" i="24"/>
  <c r="U550" i="24"/>
  <c r="U582" i="24"/>
  <c r="U646" i="24"/>
  <c r="U710" i="24"/>
  <c r="U726" i="24"/>
  <c r="U750" i="24"/>
  <c r="U758" i="24"/>
  <c r="U8" i="24"/>
  <c r="U16" i="24"/>
  <c r="U22" i="24"/>
  <c r="U30" i="24"/>
  <c r="U38" i="24"/>
  <c r="U46" i="24"/>
  <c r="U54" i="24"/>
  <c r="U61" i="24"/>
  <c r="U81" i="24"/>
  <c r="U89" i="24"/>
  <c r="U97" i="24"/>
  <c r="U105" i="24"/>
  <c r="U113" i="24"/>
  <c r="U121" i="24"/>
  <c r="U129" i="24"/>
  <c r="U139" i="24"/>
  <c r="U147" i="24"/>
  <c r="U154" i="24"/>
  <c r="U162" i="24"/>
  <c r="U170" i="24"/>
  <c r="U178" i="24"/>
  <c r="U186" i="24"/>
  <c r="U194" i="24"/>
  <c r="U202" i="24"/>
  <c r="U234" i="24"/>
  <c r="U242" i="24"/>
  <c r="U250" i="24"/>
  <c r="U258" i="24"/>
  <c r="U266" i="24"/>
  <c r="U273" i="24"/>
  <c r="U281" i="24"/>
  <c r="U292" i="24"/>
  <c r="U298" i="24"/>
  <c r="U306" i="24"/>
  <c r="U313" i="24"/>
  <c r="U321" i="24"/>
  <c r="U336" i="24"/>
  <c r="U344" i="24"/>
  <c r="U358" i="24"/>
  <c r="U366" i="24"/>
  <c r="U374" i="24"/>
  <c r="U380" i="24"/>
  <c r="U387" i="24"/>
  <c r="U395" i="24"/>
  <c r="U403" i="24"/>
  <c r="U417" i="24"/>
  <c r="U439" i="24"/>
  <c r="U447" i="24"/>
  <c r="U455" i="24"/>
  <c r="U471" i="24"/>
  <c r="U479" i="24"/>
  <c r="U493" i="24"/>
  <c r="U508" i="24"/>
  <c r="U513" i="24"/>
  <c r="U521" i="24"/>
  <c r="U527" i="24"/>
  <c r="U542" i="24"/>
  <c r="U548" i="24"/>
  <c r="U556" i="24"/>
  <c r="U564" i="24"/>
  <c r="U572" i="24"/>
  <c r="U580" i="24"/>
  <c r="U588" i="24"/>
  <c r="U596" i="24"/>
  <c r="U604" i="24"/>
  <c r="U612" i="24"/>
  <c r="U644" i="24"/>
  <c r="U652" i="24"/>
  <c r="U660" i="24"/>
  <c r="U668" i="24"/>
  <c r="U676" i="24"/>
  <c r="U692" i="24"/>
  <c r="U700" i="24"/>
  <c r="U708" i="24"/>
  <c r="U716" i="24"/>
  <c r="U724" i="24"/>
  <c r="U732" i="24"/>
  <c r="U740" i="24"/>
  <c r="U748" i="24"/>
  <c r="U756" i="24"/>
  <c r="U764" i="24"/>
  <c r="U772" i="24"/>
  <c r="U780" i="24"/>
  <c r="U788" i="24"/>
  <c r="U796" i="24"/>
  <c r="U804" i="24"/>
  <c r="U820" i="24"/>
  <c r="U828" i="24"/>
  <c r="U836" i="24"/>
  <c r="U844" i="24"/>
  <c r="U852" i="24"/>
  <c r="U860" i="24"/>
  <c r="U868" i="24"/>
  <c r="U876" i="24"/>
  <c r="U884" i="24"/>
  <c r="U892" i="24"/>
  <c r="U908" i="24"/>
  <c r="U916" i="24"/>
  <c r="U924" i="24"/>
  <c r="U932" i="24"/>
  <c r="U940" i="24"/>
  <c r="U948" i="24"/>
  <c r="U956" i="24"/>
  <c r="U964" i="24"/>
  <c r="U972" i="24"/>
  <c r="U980" i="24"/>
  <c r="U988" i="24"/>
  <c r="U996" i="24"/>
  <c r="U1004" i="24"/>
  <c r="U1012" i="24"/>
  <c r="U1020" i="24"/>
  <c r="U1028" i="24"/>
  <c r="U1036" i="24"/>
  <c r="U1044" i="24"/>
  <c r="U1052" i="24"/>
  <c r="U1060" i="24"/>
  <c r="U1068" i="24"/>
  <c r="U1076" i="24"/>
  <c r="U1084" i="24"/>
  <c r="U1092" i="24"/>
  <c r="U1100" i="24"/>
  <c r="U1108" i="24"/>
  <c r="U1116" i="24"/>
  <c r="U1124" i="24"/>
  <c r="U642" i="24"/>
  <c r="U650" i="24"/>
  <c r="U658" i="24"/>
  <c r="U665" i="24"/>
  <c r="U673" i="24"/>
  <c r="U681" i="24"/>
  <c r="U705" i="24"/>
  <c r="U713" i="24"/>
  <c r="U1128" i="24"/>
  <c r="U1136" i="24"/>
  <c r="U1144" i="24"/>
  <c r="U1152" i="24"/>
  <c r="U1160" i="24"/>
  <c r="U1168" i="24"/>
  <c r="U1181" i="24"/>
  <c r="U1189" i="24"/>
  <c r="U1197" i="24"/>
  <c r="U1205" i="24"/>
  <c r="U1213" i="24"/>
  <c r="U1221" i="24"/>
  <c r="U1229" i="24"/>
  <c r="U1237" i="24"/>
  <c r="U1245" i="24"/>
  <c r="U1253" i="24"/>
  <c r="U1261" i="24"/>
  <c r="U1269" i="24"/>
  <c r="U1277" i="24"/>
  <c r="U1285" i="24"/>
  <c r="U1291" i="24"/>
  <c r="U1298" i="24"/>
  <c r="U1306" i="24"/>
  <c r="U1314" i="24"/>
  <c r="U1322" i="24"/>
  <c r="U1343" i="24"/>
  <c r="U1351" i="24"/>
  <c r="U1359" i="24"/>
  <c r="U1375" i="24"/>
  <c r="U1383" i="24"/>
  <c r="U1391" i="24"/>
  <c r="U1399" i="24"/>
  <c r="U1407" i="24"/>
  <c r="U1415" i="24"/>
  <c r="U1423" i="24"/>
  <c r="U1431" i="24"/>
  <c r="U1439" i="24"/>
  <c r="U1447" i="24"/>
  <c r="U1455" i="24"/>
  <c r="U1463" i="24"/>
  <c r="U1471" i="24"/>
  <c r="U1479" i="24"/>
  <c r="U1486" i="24"/>
  <c r="U1494" i="24"/>
  <c r="U1502" i="24"/>
  <c r="U1510" i="24"/>
  <c r="U1518" i="24"/>
  <c r="U1526" i="24"/>
  <c r="U1534" i="24"/>
  <c r="U1542" i="24"/>
  <c r="U1550" i="24"/>
  <c r="U1558" i="24"/>
  <c r="U1566" i="24"/>
  <c r="U1574" i="24"/>
  <c r="U1582" i="24"/>
  <c r="U1590" i="24"/>
  <c r="U1598" i="24"/>
  <c r="U1606" i="24"/>
  <c r="U1630" i="24"/>
  <c r="U1638" i="24"/>
  <c r="U1646" i="24"/>
  <c r="U1660" i="24"/>
  <c r="U1668" i="24"/>
  <c r="U1676" i="24"/>
  <c r="U1683" i="24"/>
  <c r="U1712" i="24"/>
  <c r="U1740" i="24"/>
  <c r="U1746" i="24"/>
  <c r="U1753" i="24"/>
  <c r="U1761" i="24"/>
  <c r="U1769" i="24"/>
  <c r="U1777" i="24"/>
  <c r="U1785" i="24"/>
  <c r="U1793" i="24"/>
  <c r="U1801" i="24"/>
  <c r="U1809" i="24"/>
  <c r="U1824" i="24"/>
  <c r="U1832" i="24"/>
  <c r="U1840" i="24"/>
  <c r="U1848" i="24"/>
  <c r="U1856" i="24"/>
  <c r="U1864" i="24"/>
  <c r="U1872" i="24"/>
  <c r="U1880" i="24"/>
  <c r="U1888" i="24"/>
  <c r="U1896" i="24"/>
  <c r="U1904" i="24"/>
  <c r="U1912" i="24"/>
  <c r="U1920" i="24"/>
  <c r="U1928" i="24"/>
  <c r="U1936" i="24"/>
  <c r="U1944" i="24"/>
  <c r="U1952" i="24"/>
  <c r="U1960" i="24"/>
  <c r="U1968" i="24"/>
  <c r="U1976" i="24"/>
  <c r="U1984" i="24"/>
  <c r="U1992" i="24"/>
  <c r="U1999" i="24"/>
  <c r="U2007" i="24"/>
  <c r="U2015" i="24"/>
  <c r="U2023" i="24"/>
  <c r="U1374" i="24"/>
  <c r="U1382" i="24"/>
  <c r="U1390" i="24"/>
  <c r="U1398" i="24"/>
  <c r="U1406" i="24"/>
  <c r="U1414" i="24"/>
  <c r="U1422" i="24"/>
  <c r="U1430" i="24"/>
  <c r="U1438" i="24"/>
  <c r="U1446" i="24"/>
  <c r="U1454" i="24"/>
  <c r="U1462" i="24"/>
  <c r="U1470" i="24"/>
  <c r="U1478" i="24"/>
  <c r="U1485" i="24"/>
  <c r="U1493" i="24"/>
  <c r="U1501" i="24"/>
  <c r="U1509" i="24"/>
  <c r="U1517" i="24"/>
  <c r="U1525" i="24"/>
  <c r="U1533" i="24"/>
  <c r="U1541" i="24"/>
  <c r="U1549" i="24"/>
  <c r="U1557" i="24"/>
  <c r="U1565" i="24"/>
  <c r="U1581" i="24"/>
  <c r="U1589" i="24"/>
  <c r="U1597" i="24"/>
  <c r="U1605" i="24"/>
  <c r="U1613" i="24"/>
  <c r="U1629" i="24"/>
  <c r="U1637" i="24"/>
  <c r="U1645" i="24"/>
  <c r="U1652" i="24"/>
  <c r="U1659" i="24"/>
  <c r="U1667" i="24"/>
  <c r="U1675" i="24"/>
  <c r="U1682" i="24"/>
  <c r="U1719" i="24"/>
  <c r="U1727" i="24"/>
  <c r="U1745" i="24"/>
  <c r="U1752" i="24"/>
  <c r="U1760" i="24"/>
  <c r="U1776" i="24"/>
  <c r="U1784" i="24"/>
  <c r="U1792" i="24"/>
  <c r="U1800" i="24"/>
  <c r="U1808" i="24"/>
  <c r="U1816" i="24"/>
  <c r="U1823" i="24"/>
  <c r="U1831" i="24"/>
  <c r="U1839" i="24"/>
  <c r="U1847" i="24"/>
  <c r="U1855" i="24"/>
  <c r="U1863" i="24"/>
  <c r="U1871" i="24"/>
  <c r="U1879" i="24"/>
  <c r="U1887" i="24"/>
  <c r="U1895" i="24"/>
  <c r="U1903" i="24"/>
  <c r="U1911" i="24"/>
  <c r="U1919" i="24"/>
  <c r="U1927" i="24"/>
  <c r="U1935" i="24"/>
  <c r="U1943" i="24"/>
  <c r="U1951" i="24"/>
  <c r="U1959" i="24"/>
  <c r="U1967" i="24"/>
  <c r="U1975" i="24"/>
  <c r="U1983" i="24"/>
  <c r="U1991" i="24"/>
  <c r="U2006" i="24"/>
  <c r="U2014" i="24"/>
  <c r="U2022" i="24"/>
  <c r="U2030" i="24"/>
  <c r="U2038" i="24"/>
  <c r="U2046" i="24"/>
  <c r="U2054" i="24"/>
  <c r="U2062" i="24"/>
  <c r="U766" i="24"/>
  <c r="U782" i="24"/>
  <c r="U814" i="24"/>
  <c r="U838" i="24"/>
  <c r="U862" i="24"/>
  <c r="U886" i="24"/>
  <c r="U910" i="24"/>
  <c r="U926" i="24"/>
  <c r="U942" i="24"/>
  <c r="U958" i="24"/>
  <c r="U974" i="24"/>
  <c r="U990" i="24"/>
  <c r="U1006" i="24"/>
  <c r="U1014" i="24"/>
  <c r="U1030" i="24"/>
  <c r="U1054" i="24"/>
  <c r="U1070" i="24"/>
  <c r="U1094" i="24"/>
  <c r="U1110" i="24"/>
  <c r="U1126" i="24"/>
  <c r="U1150" i="24"/>
  <c r="U1158" i="24"/>
  <c r="U1166" i="24"/>
  <c r="U1179" i="24"/>
  <c r="U1187" i="24"/>
  <c r="U1203" i="24"/>
  <c r="U1211" i="24"/>
  <c r="U1219" i="24"/>
  <c r="U1227" i="24"/>
  <c r="U1243" i="24"/>
  <c r="U1251" i="24"/>
  <c r="U1259" i="24"/>
  <c r="U1267" i="24"/>
  <c r="U1275" i="24"/>
  <c r="U1283" i="24"/>
  <c r="U1296" i="24"/>
  <c r="U1304" i="24"/>
  <c r="U1320" i="24"/>
  <c r="U1341" i="24"/>
  <c r="U1349" i="24"/>
  <c r="U1373" i="24"/>
  <c r="U1381" i="24"/>
  <c r="U1389" i="24"/>
  <c r="U1405" i="24"/>
  <c r="U1421" i="24"/>
  <c r="U1429" i="24"/>
  <c r="U1437" i="24"/>
  <c r="U1453" i="24"/>
  <c r="U1492" i="24"/>
  <c r="U1500" i="24"/>
  <c r="U1508" i="24"/>
  <c r="U1580" i="24"/>
  <c r="U1588" i="24"/>
  <c r="U1596" i="24"/>
  <c r="U1604" i="24"/>
  <c r="U1612" i="24"/>
  <c r="U1644" i="24"/>
  <c r="U1703" i="24"/>
  <c r="U1726" i="24"/>
  <c r="U1751" i="24"/>
  <c r="U1775" i="24"/>
  <c r="U1783" i="24"/>
  <c r="U1791" i="24"/>
  <c r="U1815" i="24"/>
  <c r="U1838" i="24"/>
  <c r="U1846" i="24"/>
  <c r="U1870" i="24"/>
  <c r="U1878" i="24"/>
  <c r="U1886" i="24"/>
  <c r="U1894" i="24"/>
  <c r="U1910" i="24"/>
  <c r="U1926" i="24"/>
  <c r="U1934" i="24"/>
  <c r="U2021" i="24"/>
  <c r="U2029" i="24"/>
  <c r="U2069" i="24"/>
  <c r="U2077" i="24"/>
  <c r="U2085" i="24"/>
  <c r="U774" i="24"/>
  <c r="U790" i="24"/>
  <c r="U798" i="24"/>
  <c r="U806" i="24"/>
  <c r="U822" i="24"/>
  <c r="U830" i="24"/>
  <c r="U846" i="24"/>
  <c r="U854" i="24"/>
  <c r="U870" i="24"/>
  <c r="U878" i="24"/>
  <c r="U894" i="24"/>
  <c r="U918" i="24"/>
  <c r="U934" i="24"/>
  <c r="U950" i="24"/>
  <c r="U966" i="24"/>
  <c r="U982" i="24"/>
  <c r="U998" i="24"/>
  <c r="U1022" i="24"/>
  <c r="U1038" i="24"/>
  <c r="U1046" i="24"/>
  <c r="U1062" i="24"/>
  <c r="U1078" i="24"/>
  <c r="U1086" i="24"/>
  <c r="U1118" i="24"/>
  <c r="U1134" i="24"/>
  <c r="U1142" i="24"/>
  <c r="U1235" i="24"/>
  <c r="U1312" i="24"/>
  <c r="U1357" i="24"/>
  <c r="U1413" i="24"/>
  <c r="U1445" i="24"/>
  <c r="U1461" i="24"/>
  <c r="U1469" i="24"/>
  <c r="U1477" i="24"/>
  <c r="U1484" i="24"/>
  <c r="U1516" i="24"/>
  <c r="U1524" i="24"/>
  <c r="U1532" i="24"/>
  <c r="U1540" i="24"/>
  <c r="U1548" i="24"/>
  <c r="U1556" i="24"/>
  <c r="U1564" i="24"/>
  <c r="U1572" i="24"/>
  <c r="U1628" i="24"/>
  <c r="U1636" i="24"/>
  <c r="U1651" i="24"/>
  <c r="U1658" i="24"/>
  <c r="U1666" i="24"/>
  <c r="U1674" i="24"/>
  <c r="U1710" i="24"/>
  <c r="U1733" i="24"/>
  <c r="U1759" i="24"/>
  <c r="U1807" i="24"/>
  <c r="U1822" i="24"/>
  <c r="U1830" i="24"/>
  <c r="U1854" i="24"/>
  <c r="U1862" i="24"/>
  <c r="U1902" i="24"/>
  <c r="U1918" i="24"/>
  <c r="U1942" i="24"/>
  <c r="U1950" i="24"/>
  <c r="U1958" i="24"/>
  <c r="U1966" i="24"/>
  <c r="U1974" i="24"/>
  <c r="U1982" i="24"/>
  <c r="U1990" i="24"/>
  <c r="U2005" i="24"/>
  <c r="U2013" i="24"/>
  <c r="U2037" i="24"/>
  <c r="U2045" i="24"/>
  <c r="U2053" i="24"/>
  <c r="U2061" i="24"/>
  <c r="U1132" i="24"/>
  <c r="U1140" i="24"/>
  <c r="U1148" i="24"/>
  <c r="U1156" i="24"/>
  <c r="U1164" i="24"/>
  <c r="U1172" i="24"/>
  <c r="U1177" i="24"/>
  <c r="U1185" i="24"/>
  <c r="U1201" i="24"/>
  <c r="U1209" i="24"/>
  <c r="U1217" i="24"/>
  <c r="U1225" i="24"/>
  <c r="U1233" i="24"/>
  <c r="U1241" i="24"/>
  <c r="U1249" i="24"/>
  <c r="U1257" i="24"/>
  <c r="U1265" i="24"/>
  <c r="U1273" i="24"/>
  <c r="U1281" i="24"/>
  <c r="U1294" i="24"/>
  <c r="U1302" i="24"/>
  <c r="U1310" i="24"/>
  <c r="U1318" i="24"/>
  <c r="U1339" i="24"/>
  <c r="U1347" i="24"/>
  <c r="U1355" i="24"/>
  <c r="U1371" i="24"/>
  <c r="U1379" i="24"/>
  <c r="U1387" i="24"/>
  <c r="U1395" i="24"/>
  <c r="U1403" i="24"/>
  <c r="U1411" i="24"/>
  <c r="U1419" i="24"/>
  <c r="U1427" i="24"/>
  <c r="U1435" i="24"/>
  <c r="U1443" i="24"/>
  <c r="U1451" i="24"/>
  <c r="U1459" i="24"/>
  <c r="U1467" i="24"/>
  <c r="U1482" i="24"/>
  <c r="U1490" i="24"/>
  <c r="U1498" i="24"/>
  <c r="U1506" i="24"/>
  <c r="U1514" i="24"/>
  <c r="U1522" i="24"/>
  <c r="U1530" i="24"/>
  <c r="U1538" i="24"/>
  <c r="U1546" i="24"/>
  <c r="U1554" i="24"/>
  <c r="U1562" i="24"/>
  <c r="U1570" i="24"/>
  <c r="U1578" i="24"/>
  <c r="U1586" i="24"/>
  <c r="U1594" i="24"/>
  <c r="U1602" i="24"/>
  <c r="U1610" i="24"/>
  <c r="U1618" i="24"/>
  <c r="U1626" i="24"/>
  <c r="U1634" i="24"/>
  <c r="U1642" i="24"/>
  <c r="U1656" i="24"/>
  <c r="U1664" i="24"/>
  <c r="U1672" i="24"/>
  <c r="U1680" i="24"/>
  <c r="U1724" i="24"/>
  <c r="U1743" i="24"/>
  <c r="U1757" i="24"/>
  <c r="U1765" i="24"/>
  <c r="U1781" i="24"/>
  <c r="U1789" i="24"/>
  <c r="U1797" i="24"/>
  <c r="U1805" i="24"/>
  <c r="U1813" i="24"/>
  <c r="U1820" i="24"/>
  <c r="U1828" i="24"/>
  <c r="U1836" i="24"/>
  <c r="U1844" i="24"/>
  <c r="U1852" i="24"/>
  <c r="U1860" i="24"/>
  <c r="U1868" i="24"/>
  <c r="U1876" i="24"/>
  <c r="U1884" i="24"/>
  <c r="U1892" i="24"/>
  <c r="U1900" i="24"/>
  <c r="U1908" i="24"/>
  <c r="U1916" i="24"/>
  <c r="U1924" i="24"/>
  <c r="U1932" i="24"/>
  <c r="U1940" i="24"/>
  <c r="U1948" i="24"/>
  <c r="U1956" i="24"/>
  <c r="U1964" i="24"/>
  <c r="U1972" i="24"/>
  <c r="U1980" i="24"/>
  <c r="U1988" i="24"/>
  <c r="U1996" i="24"/>
  <c r="U2003" i="24"/>
  <c r="U2011" i="24"/>
  <c r="U2019" i="24"/>
  <c r="U2031" i="24"/>
  <c r="U2039" i="24"/>
  <c r="U2047" i="24"/>
  <c r="U2055" i="24"/>
  <c r="U2063" i="24"/>
  <c r="U2071" i="24"/>
  <c r="U2079" i="24"/>
  <c r="U2087" i="24"/>
  <c r="U2095" i="24"/>
  <c r="U2103" i="24"/>
  <c r="U2111" i="24"/>
  <c r="U2119" i="24"/>
  <c r="U2127" i="24"/>
  <c r="U2135" i="24"/>
  <c r="U2143" i="24"/>
  <c r="U2151" i="24"/>
  <c r="U2159" i="24"/>
  <c r="U2167" i="24"/>
  <c r="U2175" i="24"/>
  <c r="U2183" i="24"/>
  <c r="U2191" i="24"/>
  <c r="U2199" i="24"/>
  <c r="U2207" i="24"/>
  <c r="U2215" i="24"/>
  <c r="U2223" i="24"/>
  <c r="U2231" i="24"/>
  <c r="U2239" i="24"/>
  <c r="U2247" i="24"/>
  <c r="U2255" i="24"/>
  <c r="U2263" i="24"/>
  <c r="U2271" i="24"/>
  <c r="U2279" i="24"/>
  <c r="U2287" i="24"/>
  <c r="U2302" i="24"/>
  <c r="U2316" i="24"/>
  <c r="U2324" i="24"/>
  <c r="U2332" i="24"/>
  <c r="U2340" i="24"/>
  <c r="U2348" i="24"/>
  <c r="U2356" i="24"/>
  <c r="U2364" i="24"/>
  <c r="U2371" i="24"/>
  <c r="U2378" i="24"/>
  <c r="U2386" i="24"/>
  <c r="U2393" i="24"/>
  <c r="U2401" i="24"/>
  <c r="U2409" i="24"/>
  <c r="U2417" i="24"/>
  <c r="U2425" i="24"/>
  <c r="U2433" i="24"/>
  <c r="U2440" i="24"/>
  <c r="U2448" i="24"/>
  <c r="U2456" i="24"/>
  <c r="U2464" i="24"/>
  <c r="U2472" i="24"/>
  <c r="U2480" i="24"/>
  <c r="U2488" i="24"/>
  <c r="U2495" i="24"/>
  <c r="U2502" i="24"/>
  <c r="U2510" i="24"/>
  <c r="U2518" i="24"/>
  <c r="U2526" i="24"/>
  <c r="U2534" i="24"/>
  <c r="U2542" i="24"/>
  <c r="U2549" i="24"/>
  <c r="U2557" i="24"/>
  <c r="U2565" i="24"/>
  <c r="U2573" i="24"/>
  <c r="U2581" i="24"/>
  <c r="U2589" i="24"/>
  <c r="U2597" i="24"/>
  <c r="U2605" i="24"/>
  <c r="U2613" i="24"/>
  <c r="U2621" i="24"/>
  <c r="U2629" i="24"/>
  <c r="U2637" i="24"/>
  <c r="U2645" i="24"/>
  <c r="U2652" i="24"/>
  <c r="U2660" i="24"/>
  <c r="U2667" i="24"/>
  <c r="U2674" i="24"/>
  <c r="U2682" i="24"/>
  <c r="U2689" i="24"/>
  <c r="U2696" i="24"/>
  <c r="U2703" i="24"/>
  <c r="U2711" i="24"/>
  <c r="U2719" i="24"/>
  <c r="U2735" i="24"/>
  <c r="U2070" i="24"/>
  <c r="U2078" i="24"/>
  <c r="U2086" i="24"/>
  <c r="U2094" i="24"/>
  <c r="U2102" i="24"/>
  <c r="U2110" i="24"/>
  <c r="U2118" i="24"/>
  <c r="U2126" i="24"/>
  <c r="U2134" i="24"/>
  <c r="U2142" i="24"/>
  <c r="U2150" i="24"/>
  <c r="U2158" i="24"/>
  <c r="U2166" i="24"/>
  <c r="U2174" i="24"/>
  <c r="U2182" i="24"/>
  <c r="U2190" i="24"/>
  <c r="U2198" i="24"/>
  <c r="U2206" i="24"/>
  <c r="U2214" i="24"/>
  <c r="U2222" i="24"/>
  <c r="U2230" i="24"/>
  <c r="U2238" i="24"/>
  <c r="U2246" i="24"/>
  <c r="U2254" i="24"/>
  <c r="U2262" i="24"/>
  <c r="U2270" i="24"/>
  <c r="U2278" i="24"/>
  <c r="U2286" i="24"/>
  <c r="U2301" i="24"/>
  <c r="U2315" i="24"/>
  <c r="U2323" i="24"/>
  <c r="U2331" i="24"/>
  <c r="U2339" i="24"/>
  <c r="U2347" i="24"/>
  <c r="U2355" i="24"/>
  <c r="U2363" i="24"/>
  <c r="U2377" i="24"/>
  <c r="U2385" i="24"/>
  <c r="U2392" i="24"/>
  <c r="U2400" i="24"/>
  <c r="U2408" i="24"/>
  <c r="U2416" i="24"/>
  <c r="U2424" i="24"/>
  <c r="U2432" i="24"/>
  <c r="U2439" i="24"/>
  <c r="U2447" i="24"/>
  <c r="U2455" i="24"/>
  <c r="U2463" i="24"/>
  <c r="U2471" i="24"/>
  <c r="U2479" i="24"/>
  <c r="U2487" i="24"/>
  <c r="U2494" i="24"/>
  <c r="U2501" i="24"/>
  <c r="U2509" i="24"/>
  <c r="U2517" i="24"/>
  <c r="U2525" i="24"/>
  <c r="U2533" i="24"/>
  <c r="U2541" i="24"/>
  <c r="U2548" i="24"/>
  <c r="U2556" i="24"/>
  <c r="U2564" i="24"/>
  <c r="U2572" i="24"/>
  <c r="U2580" i="24"/>
  <c r="U2588" i="24"/>
  <c r="U2596" i="24"/>
  <c r="U2604" i="24"/>
  <c r="U2612" i="24"/>
  <c r="U2620" i="24"/>
  <c r="U2628" i="24"/>
  <c r="U2636" i="24"/>
  <c r="U2644" i="24"/>
  <c r="U2651" i="24"/>
  <c r="U2659" i="24"/>
  <c r="U2666" i="24"/>
  <c r="U2673" i="24"/>
  <c r="U2681" i="24"/>
  <c r="U2688" i="24"/>
  <c r="U2695" i="24"/>
  <c r="U2702" i="24"/>
  <c r="U2710" i="24"/>
  <c r="U2718" i="24"/>
  <c r="U2734" i="24"/>
  <c r="U2742" i="24"/>
  <c r="U2093" i="24"/>
  <c r="U2101" i="24"/>
  <c r="U2109" i="24"/>
  <c r="U2117" i="24"/>
  <c r="U2125" i="24"/>
  <c r="U2133" i="24"/>
  <c r="U2141" i="24"/>
  <c r="U2149" i="24"/>
  <c r="U2157" i="24"/>
  <c r="U2165" i="24"/>
  <c r="U2173" i="24"/>
  <c r="U2181" i="24"/>
  <c r="U2189" i="24"/>
  <c r="U2197" i="24"/>
  <c r="U2205" i="24"/>
  <c r="U2213" i="24"/>
  <c r="U2221" i="24"/>
  <c r="U2229" i="24"/>
  <c r="U2237" i="24"/>
  <c r="U2245" i="24"/>
  <c r="U2253" i="24"/>
  <c r="U2261" i="24"/>
  <c r="U2269" i="24"/>
  <c r="U2277" i="24"/>
  <c r="U2285" i="24"/>
  <c r="U2293" i="24"/>
  <c r="U2300" i="24"/>
  <c r="U2314" i="24"/>
  <c r="U2322" i="24"/>
  <c r="U2330" i="24"/>
  <c r="U2338" i="24"/>
  <c r="U2346" i="24"/>
  <c r="U2354" i="24"/>
  <c r="U2362" i="24"/>
  <c r="U2376" i="24"/>
  <c r="U2384" i="24"/>
  <c r="U2399" i="24"/>
  <c r="U2407" i="24"/>
  <c r="U2415" i="24"/>
  <c r="U2423" i="24"/>
  <c r="U2431" i="24"/>
  <c r="U2438" i="24"/>
  <c r="U2446" i="24"/>
  <c r="U2454" i="24"/>
  <c r="U2462" i="24"/>
  <c r="U2470" i="24"/>
  <c r="U2478" i="24"/>
  <c r="U2486" i="24"/>
  <c r="U2493" i="24"/>
  <c r="U2500" i="24"/>
  <c r="U2508" i="24"/>
  <c r="U2516" i="24"/>
  <c r="U2524" i="24"/>
  <c r="U2532" i="24"/>
  <c r="U2540" i="24"/>
  <c r="U2547" i="24"/>
  <c r="U2555" i="24"/>
  <c r="U2563" i="24"/>
  <c r="U2571" i="24"/>
  <c r="U2579" i="24"/>
  <c r="U2587" i="24"/>
  <c r="U2595" i="24"/>
  <c r="U2603" i="24"/>
  <c r="U2611" i="24"/>
  <c r="U2619" i="24"/>
  <c r="U2627" i="24"/>
  <c r="U2635" i="24"/>
  <c r="U2643" i="24"/>
  <c r="U2650" i="24"/>
  <c r="U2658" i="24"/>
  <c r="U2665" i="24"/>
  <c r="U2680" i="24"/>
  <c r="U2687" i="24"/>
  <c r="U2709" i="24"/>
  <c r="U2717" i="24"/>
  <c r="U2733" i="24"/>
  <c r="U2" i="24"/>
  <c r="U9" i="24"/>
  <c r="U17" i="24"/>
  <c r="U23" i="24"/>
  <c r="U31" i="24"/>
  <c r="U39" i="24"/>
  <c r="U47" i="24"/>
  <c r="U55" i="24"/>
  <c r="U62" i="24"/>
  <c r="U69" i="24"/>
  <c r="U82" i="24"/>
  <c r="U90" i="24"/>
  <c r="U98" i="24"/>
  <c r="U106" i="24"/>
  <c r="U114" i="24"/>
  <c r="U122" i="24"/>
  <c r="U130" i="24"/>
  <c r="U140" i="24"/>
  <c r="U148" i="24"/>
  <c r="U155" i="24"/>
  <c r="U163" i="24"/>
  <c r="U171" i="24"/>
  <c r="U179" i="24"/>
  <c r="U187" i="24"/>
  <c r="U195" i="24"/>
  <c r="U211" i="24"/>
  <c r="U227" i="24"/>
  <c r="U235" i="24"/>
  <c r="U243" i="24"/>
  <c r="U251" i="24"/>
  <c r="U259" i="24"/>
  <c r="U267" i="24"/>
  <c r="U274" i="24"/>
  <c r="U282" i="24"/>
  <c r="U293" i="24"/>
  <c r="U299" i="24"/>
  <c r="U307" i="24"/>
  <c r="U2027" i="24"/>
  <c r="U2035" i="24"/>
  <c r="U2043" i="24"/>
  <c r="U2051" i="24"/>
  <c r="U2059" i="24"/>
  <c r="U2067" i="24"/>
  <c r="U2075" i="24"/>
  <c r="U2083" i="24"/>
  <c r="U2091" i="24"/>
  <c r="U2099" i="24"/>
  <c r="U2107" i="24"/>
  <c r="U2115" i="24"/>
  <c r="U2123" i="24"/>
  <c r="U2131" i="24"/>
  <c r="U2139" i="24"/>
  <c r="U2147" i="24"/>
  <c r="U2155" i="24"/>
  <c r="U2163" i="24"/>
  <c r="U2171" i="24"/>
  <c r="U2179" i="24"/>
  <c r="U2187" i="24"/>
  <c r="U2195" i="24"/>
  <c r="U2203" i="24"/>
  <c r="U2211" i="24"/>
  <c r="U2219" i="24"/>
  <c r="U2227" i="24"/>
  <c r="U2235" i="24"/>
  <c r="U2243" i="24"/>
  <c r="U2251" i="24"/>
  <c r="U2259" i="24"/>
  <c r="U2267" i="24"/>
  <c r="U2275" i="24"/>
  <c r="U2283" i="24"/>
  <c r="U2291" i="24"/>
  <c r="U2298" i="24"/>
  <c r="U2306" i="24"/>
  <c r="U2312" i="24"/>
  <c r="U2320" i="24"/>
  <c r="U2328" i="24"/>
  <c r="U2336" i="24"/>
  <c r="U2344" i="24"/>
  <c r="U2352" i="24"/>
  <c r="U2360" i="24"/>
  <c r="U2368" i="24"/>
  <c r="U2374" i="24"/>
  <c r="U2382" i="24"/>
  <c r="U2390" i="24"/>
  <c r="U2397" i="24"/>
  <c r="U2405" i="24"/>
  <c r="U2413" i="24"/>
  <c r="U2421" i="24"/>
  <c r="U2429" i="24"/>
  <c r="U2444" i="24"/>
  <c r="U2452" i="24"/>
  <c r="U2460" i="24"/>
  <c r="U2468" i="24"/>
  <c r="U2476" i="24"/>
  <c r="U2484" i="24"/>
  <c r="U2491" i="24"/>
  <c r="U2498" i="24"/>
  <c r="U2506" i="24"/>
  <c r="U2522" i="24"/>
  <c r="U2530" i="24"/>
  <c r="U2538" i="24"/>
  <c r="U2553" i="24"/>
  <c r="U2561" i="24"/>
  <c r="U2569" i="24"/>
  <c r="U2577" i="24"/>
  <c r="U2585" i="24"/>
  <c r="U2593" i="24"/>
  <c r="U2601" i="24"/>
  <c r="U2609" i="24"/>
  <c r="U2617" i="24"/>
  <c r="U2625" i="24"/>
  <c r="U2633" i="24"/>
  <c r="U2641" i="24"/>
  <c r="U2656" i="24"/>
  <c r="U2671" i="24"/>
  <c r="U2678" i="24"/>
  <c r="U2685" i="24"/>
  <c r="U2693" i="24"/>
  <c r="U2707" i="24"/>
  <c r="U2715" i="24"/>
  <c r="U2723" i="24"/>
  <c r="U2731" i="24"/>
  <c r="U2057" i="24"/>
  <c r="U2065" i="24"/>
  <c r="U2073" i="24"/>
  <c r="U2081" i="24"/>
  <c r="U2089" i="24"/>
  <c r="U2097" i="24"/>
  <c r="U2105" i="24"/>
  <c r="U2113" i="24"/>
  <c r="U2121" i="24"/>
  <c r="U2129" i="24"/>
  <c r="U2137" i="24"/>
  <c r="U2145" i="24"/>
  <c r="U2153" i="24"/>
  <c r="U2161" i="24"/>
  <c r="U2169" i="24"/>
  <c r="U2177" i="24"/>
  <c r="U2185" i="24"/>
  <c r="U2193" i="24"/>
  <c r="U2201" i="24"/>
  <c r="U2209" i="24"/>
  <c r="U2217" i="24"/>
  <c r="U2225" i="24"/>
  <c r="U2233" i="24"/>
  <c r="U2241" i="24"/>
  <c r="U2249" i="24"/>
  <c r="U2257" i="24"/>
  <c r="U2265" i="24"/>
  <c r="U2273" i="24"/>
  <c r="U2281" i="24"/>
  <c r="U2289" i="24"/>
  <c r="U2296" i="24"/>
  <c r="U2304" i="24"/>
  <c r="U2310" i="24"/>
  <c r="U2318" i="24"/>
  <c r="U2326" i="24"/>
  <c r="U2334" i="24"/>
  <c r="U2342" i="24"/>
  <c r="U2350" i="24"/>
  <c r="U2358" i="24"/>
  <c r="U2366" i="24"/>
  <c r="U2380" i="24"/>
  <c r="U2388" i="24"/>
  <c r="U2395" i="24"/>
  <c r="U2403" i="24"/>
  <c r="U2411" i="24"/>
  <c r="U2419" i="24"/>
  <c r="U2427" i="24"/>
  <c r="U2435" i="24"/>
  <c r="U2442" i="24"/>
  <c r="U2450" i="24"/>
  <c r="U2458" i="24"/>
  <c r="U2466" i="24"/>
  <c r="U2474" i="24"/>
  <c r="U2482" i="24"/>
  <c r="U2504" i="24"/>
  <c r="U2512" i="24"/>
  <c r="U2513" i="24"/>
  <c r="U2520" i="24"/>
  <c r="U2528" i="24"/>
  <c r="U2536" i="24"/>
  <c r="U2544" i="24"/>
  <c r="U2551" i="24"/>
  <c r="U2559" i="24"/>
  <c r="U2567" i="24"/>
  <c r="U2575" i="24"/>
  <c r="U2583" i="24"/>
  <c r="U2591" i="24"/>
  <c r="U2599" i="24"/>
  <c r="U2607" i="24"/>
  <c r="U2615" i="24"/>
  <c r="U2623" i="24"/>
  <c r="U2631" i="24"/>
  <c r="U2639" i="24"/>
  <c r="U2647" i="24"/>
  <c r="U2654" i="24"/>
  <c r="U2662" i="24"/>
  <c r="U2669" i="24"/>
  <c r="U2676" i="24"/>
  <c r="U2691" i="24"/>
  <c r="U2698" i="24"/>
  <c r="U2705" i="24"/>
  <c r="U2713" i="24"/>
  <c r="U2721" i="24"/>
  <c r="U721" i="24"/>
  <c r="U729" i="24"/>
  <c r="U737" i="24"/>
  <c r="U745" i="24"/>
  <c r="U753" i="24"/>
  <c r="U769" i="24"/>
  <c r="U777" i="24"/>
  <c r="U785" i="24"/>
  <c r="U793" i="24"/>
  <c r="U801" i="24"/>
  <c r="U809" i="24"/>
  <c r="U817" i="24"/>
  <c r="U825" i="24"/>
  <c r="U833" i="24"/>
  <c r="U841" i="24"/>
  <c r="U849" i="24"/>
  <c r="U857" i="24"/>
  <c r="U865" i="24"/>
  <c r="U873" i="24"/>
  <c r="U881" i="24"/>
  <c r="U889" i="24"/>
  <c r="U897" i="24"/>
  <c r="U905" i="24"/>
  <c r="U913" i="24"/>
  <c r="U921" i="24"/>
  <c r="U929" i="24"/>
  <c r="U937" i="24"/>
  <c r="U945" i="24"/>
  <c r="U953" i="24"/>
  <c r="U961" i="24"/>
  <c r="U969" i="24"/>
  <c r="U977" i="24"/>
  <c r="U985" i="24"/>
  <c r="U993" i="24"/>
  <c r="U1001" i="24"/>
  <c r="U1009" i="24"/>
  <c r="U1017" i="24"/>
  <c r="U1025" i="24"/>
  <c r="U1033" i="24"/>
  <c r="U1041" i="24"/>
  <c r="U1049" i="24"/>
  <c r="U1057" i="24"/>
  <c r="U1065" i="24"/>
  <c r="U1073" i="24"/>
  <c r="U1081" i="24"/>
  <c r="U1089" i="24"/>
  <c r="U1105" i="24"/>
  <c r="U1113" i="24"/>
  <c r="U1121" i="24"/>
  <c r="U1129" i="24"/>
  <c r="U1137" i="24"/>
  <c r="U1145" i="24"/>
  <c r="U1153" i="24"/>
  <c r="U1161" i="24"/>
  <c r="U1169" i="24"/>
  <c r="U1182" i="24"/>
  <c r="U1190" i="24"/>
  <c r="U1198" i="24"/>
  <c r="U1206" i="24"/>
  <c r="U1214" i="24"/>
  <c r="U1222" i="24"/>
  <c r="U1230" i="24"/>
  <c r="U1238" i="24"/>
  <c r="U1246" i="24"/>
  <c r="U1254" i="24"/>
  <c r="U1262" i="24"/>
  <c r="U1270" i="24"/>
  <c r="U1278" i="24"/>
  <c r="U1286" i="24"/>
  <c r="U1299" i="24"/>
  <c r="U1307" i="24"/>
  <c r="U1315" i="24"/>
  <c r="U1323" i="24"/>
  <c r="U1336" i="24"/>
  <c r="U1344" i="24"/>
  <c r="U1352" i="24"/>
  <c r="U1360" i="24"/>
  <c r="U1376" i="24"/>
  <c r="U1384" i="24"/>
  <c r="U1392" i="24"/>
  <c r="U1400" i="24"/>
  <c r="U1408" i="24"/>
  <c r="U1416" i="24"/>
  <c r="U1424" i="24"/>
  <c r="U1432" i="24"/>
  <c r="U1440" i="24"/>
  <c r="U1448" i="24"/>
  <c r="U1456" i="24"/>
  <c r="U1464" i="24"/>
  <c r="U1472" i="24"/>
  <c r="U1487" i="24"/>
  <c r="U1495" i="24"/>
  <c r="U1503" i="24"/>
  <c r="U1511" i="24"/>
  <c r="U1519" i="24"/>
  <c r="U1527" i="24"/>
  <c r="U1535" i="24"/>
  <c r="U1543" i="24"/>
  <c r="U1551" i="24"/>
  <c r="U1559" i="24"/>
  <c r="U1567" i="24"/>
  <c r="U1575" i="24"/>
  <c r="U1583" i="24"/>
  <c r="U1591" i="24"/>
  <c r="U1599" i="24"/>
  <c r="U1607" i="24"/>
  <c r="U1615" i="24"/>
  <c r="U1631" i="24"/>
  <c r="U1639" i="24"/>
  <c r="U1647" i="24"/>
  <c r="U1661" i="24"/>
  <c r="U1669" i="24"/>
  <c r="U1677" i="24"/>
  <c r="U1684" i="24"/>
  <c r="U1705" i="24"/>
  <c r="U1729" i="24"/>
  <c r="U1735" i="24"/>
  <c r="U1741" i="24"/>
  <c r="U1747" i="24"/>
  <c r="U1754" i="24"/>
  <c r="U1762" i="24"/>
  <c r="U1770" i="24"/>
  <c r="U1778" i="24"/>
  <c r="U1786" i="24"/>
  <c r="U1794" i="24"/>
  <c r="U1802" i="24"/>
  <c r="U1810" i="24"/>
  <c r="U1825" i="24"/>
  <c r="U1833" i="24"/>
  <c r="U1841" i="24"/>
  <c r="U1849" i="24"/>
  <c r="U1857" i="24"/>
  <c r="U1865" i="24"/>
  <c r="U1873" i="24"/>
  <c r="U1881" i="24"/>
  <c r="U1889" i="24"/>
  <c r="U1897" i="24"/>
  <c r="U1905" i="24"/>
  <c r="U1913" i="24"/>
  <c r="U1921" i="24"/>
  <c r="U1929" i="24"/>
  <c r="U1937" i="24"/>
  <c r="U1945" i="24"/>
  <c r="U1953" i="24"/>
  <c r="U1961" i="24"/>
  <c r="U1969" i="24"/>
  <c r="U1977" i="24"/>
  <c r="U1985" i="24"/>
  <c r="U1993" i="24"/>
  <c r="U2000" i="24"/>
  <c r="U2008" i="24"/>
  <c r="U2016" i="24"/>
  <c r="U2024" i="24"/>
  <c r="U2032" i="24"/>
  <c r="U2040" i="24"/>
  <c r="U2048" i="24"/>
  <c r="U2056" i="24"/>
  <c r="U2064" i="24"/>
  <c r="U2072" i="24"/>
  <c r="U2080" i="24"/>
  <c r="U2088" i="24"/>
  <c r="U2096" i="24"/>
  <c r="U2104" i="24"/>
  <c r="U2743" i="24"/>
  <c r="U2750" i="24"/>
  <c r="U2758" i="24"/>
  <c r="U2741" i="24"/>
  <c r="U314" i="24"/>
  <c r="U322" i="24"/>
  <c r="U329" i="24"/>
  <c r="U337" i="24"/>
  <c r="U345" i="24"/>
  <c r="U351" i="24"/>
  <c r="U359" i="24"/>
  <c r="U367" i="24"/>
  <c r="U375" i="24"/>
  <c r="U381" i="24"/>
  <c r="U388" i="24"/>
  <c r="U396" i="24"/>
  <c r="U404" i="24"/>
  <c r="U410" i="24"/>
  <c r="U418" i="24"/>
  <c r="U432" i="24"/>
  <c r="U440" i="24"/>
  <c r="U448" i="24"/>
  <c r="U456" i="24"/>
  <c r="U464" i="24"/>
  <c r="U472" i="24"/>
  <c r="U480" i="24"/>
  <c r="U486" i="24"/>
  <c r="U514" i="24"/>
  <c r="U522" i="24"/>
  <c r="U528" i="24"/>
  <c r="U549" i="24"/>
  <c r="U557" i="24"/>
  <c r="U565" i="24"/>
  <c r="U573" i="24"/>
  <c r="U581" i="24"/>
  <c r="U589" i="24"/>
  <c r="U597" i="24"/>
  <c r="U605" i="24"/>
  <c r="U613" i="24"/>
  <c r="U621" i="24"/>
  <c r="U629" i="24"/>
  <c r="U637" i="24"/>
  <c r="U645" i="24"/>
  <c r="U653" i="24"/>
  <c r="U661" i="24"/>
  <c r="U669" i="24"/>
  <c r="U701" i="24"/>
  <c r="U717" i="24"/>
  <c r="U725" i="24"/>
  <c r="U741" i="24"/>
  <c r="U749" i="24"/>
  <c r="U757" i="24"/>
  <c r="U765" i="24"/>
  <c r="U773" i="24"/>
  <c r="U781" i="24"/>
  <c r="U789" i="24"/>
  <c r="U797" i="24"/>
  <c r="U805" i="24"/>
  <c r="U813" i="24"/>
  <c r="U821" i="24"/>
  <c r="U829" i="24"/>
  <c r="U837" i="24"/>
  <c r="U845" i="24"/>
  <c r="U853" i="24"/>
  <c r="U861" i="24"/>
  <c r="U869" i="24"/>
  <c r="U877" i="24"/>
  <c r="U885" i="24"/>
  <c r="U893" i="24"/>
  <c r="U909" i="24"/>
  <c r="U917" i="24"/>
  <c r="U925" i="24"/>
  <c r="U933" i="24"/>
  <c r="U941" i="24"/>
  <c r="U949" i="24"/>
  <c r="U957" i="24"/>
  <c r="U965" i="24"/>
  <c r="U973" i="24"/>
  <c r="U981" i="24"/>
  <c r="U989" i="24"/>
  <c r="U997" i="24"/>
  <c r="U1005" i="24"/>
  <c r="U1013" i="24"/>
  <c r="U1021" i="24"/>
  <c r="U1029" i="24"/>
  <c r="U1037" i="24"/>
  <c r="U1053" i="24"/>
  <c r="U1077" i="24"/>
  <c r="U1085" i="24"/>
  <c r="U1093" i="24"/>
  <c r="U1101" i="24"/>
  <c r="U1109" i="24"/>
  <c r="U1117" i="24"/>
  <c r="U1125" i="24"/>
  <c r="U1133" i="24"/>
  <c r="U1141" i="24"/>
  <c r="U1149" i="24"/>
  <c r="U1157" i="24"/>
  <c r="U1165" i="24"/>
  <c r="U1178" i="24"/>
  <c r="U1186" i="24"/>
  <c r="U1194" i="24"/>
  <c r="U1202" i="24"/>
  <c r="U1210" i="24"/>
  <c r="U1218" i="24"/>
  <c r="U1226" i="24"/>
  <c r="U1234" i="24"/>
  <c r="U1242" i="24"/>
  <c r="U1250" i="24"/>
  <c r="U1258" i="24"/>
  <c r="U1266" i="24"/>
  <c r="U1274" i="24"/>
  <c r="U1282" i="24"/>
  <c r="U1289" i="24"/>
  <c r="U1295" i="24"/>
  <c r="U1303" i="24"/>
  <c r="U1311" i="24"/>
  <c r="U1319" i="24"/>
  <c r="U1340" i="24"/>
  <c r="U1348" i="24"/>
  <c r="U1356" i="24"/>
  <c r="U1364" i="24"/>
  <c r="U1372" i="24"/>
  <c r="U1380" i="24"/>
  <c r="U1388" i="24"/>
  <c r="U1396" i="24"/>
  <c r="U1404" i="24"/>
  <c r="U1412" i="24"/>
  <c r="U1420" i="24"/>
  <c r="U1428" i="24"/>
  <c r="U1436" i="24"/>
  <c r="U1444" i="24"/>
  <c r="U2112" i="24"/>
  <c r="U2120" i="24"/>
  <c r="U2128" i="24"/>
  <c r="U2136" i="24"/>
  <c r="U2144" i="24"/>
  <c r="U2152" i="24"/>
  <c r="U2160" i="24"/>
  <c r="U2168" i="24"/>
  <c r="U2176" i="24"/>
  <c r="U2184" i="24"/>
  <c r="U2192" i="24"/>
  <c r="U2200" i="24"/>
  <c r="U2208" i="24"/>
  <c r="U2216" i="24"/>
  <c r="U2224" i="24"/>
  <c r="U2232" i="24"/>
  <c r="U2240" i="24"/>
  <c r="U2248" i="24"/>
  <c r="U2256" i="24"/>
  <c r="U2264" i="24"/>
  <c r="U2272" i="24"/>
  <c r="U2280" i="24"/>
  <c r="U2288" i="24"/>
  <c r="U2295" i="24"/>
  <c r="U2303" i="24"/>
  <c r="U2317" i="24"/>
  <c r="U2325" i="24"/>
  <c r="U2333" i="24"/>
  <c r="U2341" i="24"/>
  <c r="U2349" i="24"/>
  <c r="U2357" i="24"/>
  <c r="U2365" i="24"/>
  <c r="U2379" i="24"/>
  <c r="U2387" i="24"/>
  <c r="U2394" i="24"/>
  <c r="U2402" i="24"/>
  <c r="U2410" i="24"/>
  <c r="U2418" i="24"/>
  <c r="U2426" i="24"/>
  <c r="U2434" i="24"/>
  <c r="U2441" i="24"/>
  <c r="U2449" i="24"/>
  <c r="U2457" i="24"/>
  <c r="U2465" i="24"/>
  <c r="U2473" i="24"/>
  <c r="U2481" i="24"/>
  <c r="U2489" i="24"/>
  <c r="U2503" i="24"/>
  <c r="U2511" i="24"/>
  <c r="U2519" i="24"/>
  <c r="U2527" i="24"/>
  <c r="U2535" i="24"/>
  <c r="U2543" i="24"/>
  <c r="U2550" i="24"/>
  <c r="U2558" i="24"/>
  <c r="U2566" i="24"/>
  <c r="U2574" i="24"/>
  <c r="U2582" i="24"/>
  <c r="U2590" i="24"/>
  <c r="U2598" i="24"/>
  <c r="U2606" i="24"/>
  <c r="U2614" i="24"/>
  <c r="U2622" i="24"/>
  <c r="U2630" i="24"/>
  <c r="U2638" i="24"/>
  <c r="U2646" i="24"/>
  <c r="U2653" i="24"/>
  <c r="U2661" i="24"/>
  <c r="U2668" i="24"/>
  <c r="U2675" i="24"/>
  <c r="U2690" i="24"/>
  <c r="U2697" i="24"/>
  <c r="U2704" i="24"/>
  <c r="U2712" i="24"/>
  <c r="U2720" i="24"/>
  <c r="U2736" i="24"/>
  <c r="U2744" i="24"/>
  <c r="U2752" i="24"/>
  <c r="U2768" i="24"/>
  <c r="U2795" i="24"/>
  <c r="U2803" i="24"/>
  <c r="U2751" i="24"/>
  <c r="U2767" i="24"/>
  <c r="U2794" i="24"/>
  <c r="U2802" i="24"/>
  <c r="U2766" i="24"/>
  <c r="U2773" i="24"/>
  <c r="U2778" i="24"/>
  <c r="U2793" i="24"/>
  <c r="U2801" i="24"/>
  <c r="U2809" i="24"/>
  <c r="U2817" i="24"/>
  <c r="U2824" i="24"/>
  <c r="U2832" i="24"/>
  <c r="U2840" i="24"/>
  <c r="U2848" i="24"/>
  <c r="U2854" i="24"/>
  <c r="U2862" i="24"/>
  <c r="U2749" i="24"/>
  <c r="U2757" i="24"/>
  <c r="U2765" i="24"/>
  <c r="U2772" i="24"/>
  <c r="U2777" i="24"/>
  <c r="U2792" i="24"/>
  <c r="U2800" i="24"/>
  <c r="U2808" i="24"/>
  <c r="U2816" i="24"/>
  <c r="U2823" i="24"/>
  <c r="U2831" i="24"/>
  <c r="U2839" i="24"/>
  <c r="U2847" i="24"/>
  <c r="U2853" i="24"/>
  <c r="U2861" i="24"/>
  <c r="U2869" i="24"/>
  <c r="U1452" i="24"/>
  <c r="U1460" i="24"/>
  <c r="U1468" i="24"/>
  <c r="U1476" i="24"/>
  <c r="U1483" i="24"/>
  <c r="U1491" i="24"/>
  <c r="U1499" i="24"/>
  <c r="U1507" i="24"/>
  <c r="U1515" i="24"/>
  <c r="U1523" i="24"/>
  <c r="U1531" i="24"/>
  <c r="U1539" i="24"/>
  <c r="U1547" i="24"/>
  <c r="U1563" i="24"/>
  <c r="U1571" i="24"/>
  <c r="U1579" i="24"/>
  <c r="U1587" i="24"/>
  <c r="U1595" i="24"/>
  <c r="U1603" i="24"/>
  <c r="U1611" i="24"/>
  <c r="U1619" i="24"/>
  <c r="U1627" i="24"/>
  <c r="U1635" i="24"/>
  <c r="U1643" i="24"/>
  <c r="U1650" i="24"/>
  <c r="U1657" i="24"/>
  <c r="U1665" i="24"/>
  <c r="U1673" i="24"/>
  <c r="U1725" i="24"/>
  <c r="U1732" i="24"/>
  <c r="U1750" i="24"/>
  <c r="U1774" i="24"/>
  <c r="U1782" i="24"/>
  <c r="U1790" i="24"/>
  <c r="U1798" i="24"/>
  <c r="U1806" i="24"/>
  <c r="U1814" i="24"/>
  <c r="U1821" i="24"/>
  <c r="U1829" i="24"/>
  <c r="U1837" i="24"/>
  <c r="U1845" i="24"/>
  <c r="U1853" i="24"/>
  <c r="U1861" i="24"/>
  <c r="U1869" i="24"/>
  <c r="U1877" i="24"/>
  <c r="U1885" i="24"/>
  <c r="U1893" i="24"/>
  <c r="U1901" i="24"/>
  <c r="U1909" i="24"/>
  <c r="U1917" i="24"/>
  <c r="U1925" i="24"/>
  <c r="U1933" i="24"/>
  <c r="U1941" i="24"/>
  <c r="U1949" i="24"/>
  <c r="U1957" i="24"/>
  <c r="U1965" i="24"/>
  <c r="U1973" i="24"/>
  <c r="U1981" i="24"/>
  <c r="U1989" i="24"/>
  <c r="U1997" i="24"/>
  <c r="U2004" i="24"/>
  <c r="U2012" i="24"/>
  <c r="U2020" i="24"/>
  <c r="U2028" i="24"/>
  <c r="U2036" i="24"/>
  <c r="U2044" i="24"/>
  <c r="U2052" i="24"/>
  <c r="U2060" i="24"/>
  <c r="U2068" i="24"/>
  <c r="U2076" i="24"/>
  <c r="U2084" i="24"/>
  <c r="U2092" i="24"/>
  <c r="U2100" i="24"/>
  <c r="U2108" i="24"/>
  <c r="U2116" i="24"/>
  <c r="U2124" i="24"/>
  <c r="U2132" i="24"/>
  <c r="U2140" i="24"/>
  <c r="U2148" i="24"/>
  <c r="U2156" i="24"/>
  <c r="U2164" i="24"/>
  <c r="U2172" i="24"/>
  <c r="U2180" i="24"/>
  <c r="U2188" i="24"/>
  <c r="U2196" i="24"/>
  <c r="U2204" i="24"/>
  <c r="U2212" i="24"/>
  <c r="U2220" i="24"/>
  <c r="U2228" i="24"/>
  <c r="U2236" i="24"/>
  <c r="U2244" i="24"/>
  <c r="U2252" i="24"/>
  <c r="U2260" i="24"/>
  <c r="U2268" i="24"/>
  <c r="U2276" i="24"/>
  <c r="U2284" i="24"/>
  <c r="U2292" i="24"/>
  <c r="U2299" i="24"/>
  <c r="U2307" i="24"/>
  <c r="U2313" i="24"/>
  <c r="U2321" i="24"/>
  <c r="U2329" i="24"/>
  <c r="U2337" i="24"/>
  <c r="U2345" i="24"/>
  <c r="U2353" i="24"/>
  <c r="U2361" i="24"/>
  <c r="U2369" i="24"/>
  <c r="U2375" i="24"/>
  <c r="U2383" i="24"/>
  <c r="U2398" i="24"/>
  <c r="U2406" i="24"/>
  <c r="U2414" i="24"/>
  <c r="U2422" i="24"/>
  <c r="U2430" i="24"/>
  <c r="U2445" i="24"/>
  <c r="U2453" i="24"/>
  <c r="U2461" i="24"/>
  <c r="U2469" i="24"/>
  <c r="U2477" i="24"/>
  <c r="U2485" i="24"/>
  <c r="U2492" i="24"/>
  <c r="U2499" i="24"/>
  <c r="U2507" i="24"/>
  <c r="U2523" i="24"/>
  <c r="U2531" i="24"/>
  <c r="U2539" i="24"/>
  <c r="U2546" i="24"/>
  <c r="U2554" i="24"/>
  <c r="U2562" i="24"/>
  <c r="U2570" i="24"/>
  <c r="U2578" i="24"/>
  <c r="U2586" i="24"/>
  <c r="U2594" i="24"/>
  <c r="U2602" i="24"/>
  <c r="U2610" i="24"/>
  <c r="U2618" i="24"/>
  <c r="U2626" i="24"/>
  <c r="U2634" i="24"/>
  <c r="U2642" i="24"/>
  <c r="U2657" i="24"/>
  <c r="U2679" i="24"/>
  <c r="U2686" i="24"/>
  <c r="U2708" i="24"/>
  <c r="U2716" i="24"/>
  <c r="U2732" i="24"/>
  <c r="U2740" i="24"/>
  <c r="U2748" i="24"/>
  <c r="U2756" i="24"/>
  <c r="U2764" i="24"/>
  <c r="U2771" i="24"/>
  <c r="U2791" i="24"/>
  <c r="U2799" i="24"/>
  <c r="U2807" i="24"/>
  <c r="U2815" i="24"/>
  <c r="U2822" i="24"/>
  <c r="U2830" i="24"/>
  <c r="U2838" i="24"/>
  <c r="U2846" i="24"/>
  <c r="U2852" i="24"/>
  <c r="U2860" i="24"/>
  <c r="U2868" i="24"/>
  <c r="U2739" i="24"/>
  <c r="U2747" i="24"/>
  <c r="U2755" i="24"/>
  <c r="U2763" i="24"/>
  <c r="U2770" i="24"/>
  <c r="U2790" i="24"/>
  <c r="U2798" i="24"/>
  <c r="U2806" i="24"/>
  <c r="U2814" i="24"/>
  <c r="U2829" i="24"/>
  <c r="U2837" i="24"/>
  <c r="U2845" i="24"/>
  <c r="U2859" i="24"/>
  <c r="U2867" i="24"/>
  <c r="U2762" i="24"/>
  <c r="U2813" i="24"/>
  <c r="U2828" i="24"/>
  <c r="U2836" i="24"/>
  <c r="U2844" i="24"/>
  <c r="U2858" i="24"/>
  <c r="U2866" i="24"/>
  <c r="U2737" i="24"/>
  <c r="U2745" i="24"/>
  <c r="U2753" i="24"/>
  <c r="U2780" i="24"/>
  <c r="U2796" i="24"/>
  <c r="U2804" i="24"/>
  <c r="U2812" i="24"/>
  <c r="U2820" i="24"/>
  <c r="U2827" i="24"/>
  <c r="U2835" i="24"/>
  <c r="U2843" i="24"/>
  <c r="U2857" i="24"/>
  <c r="U2865" i="24"/>
  <c r="E2872" i="24"/>
  <c r="E2876" i="24"/>
  <c r="E2880" i="24"/>
  <c r="E2873" i="24"/>
  <c r="E2877" i="24"/>
  <c r="E2870" i="24"/>
  <c r="E2874" i="24"/>
  <c r="E2878" i="24"/>
  <c r="E2871" i="24"/>
  <c r="E2875" i="24"/>
  <c r="E2879" i="24"/>
  <c r="U2700" i="24"/>
  <c r="U1718" i="24"/>
  <c r="U1698" i="24"/>
  <c r="U1624" i="24"/>
  <c r="U1623" i="24"/>
  <c r="U1568" i="24"/>
  <c r="U634" i="24"/>
  <c r="U1826" i="24"/>
  <c r="U2728" i="24"/>
  <c r="U591" i="24"/>
  <c r="U2724" i="24"/>
  <c r="U1099" i="24"/>
  <c r="U220" i="24"/>
  <c r="U1097" i="24"/>
  <c r="U812" i="24"/>
  <c r="U125" i="24"/>
  <c r="U1702" i="24"/>
  <c r="U1709" i="24"/>
  <c r="U1195" i="24"/>
  <c r="U1193" i="24"/>
  <c r="U2754" i="24"/>
  <c r="U709" i="24"/>
  <c r="U693" i="24"/>
  <c r="U684" i="24"/>
  <c r="U677" i="24"/>
  <c r="U670" i="24"/>
  <c r="U2761" i="24"/>
  <c r="U1722" i="24"/>
  <c r="U1717" i="24"/>
  <c r="U1695" i="24"/>
  <c r="U1475" i="24"/>
  <c r="U1614" i="24"/>
  <c r="U1367" i="24"/>
  <c r="U902" i="24"/>
  <c r="U1766" i="24"/>
  <c r="U898" i="24"/>
  <c r="U697" i="24"/>
  <c r="U682" i="24"/>
  <c r="U674" i="24"/>
  <c r="U2759" i="24"/>
  <c r="U1758" i="24"/>
  <c r="U1721" i="24"/>
  <c r="U1716" i="24"/>
  <c r="U1711" i="24"/>
  <c r="U1697" i="24"/>
  <c r="U1694" i="24"/>
  <c r="U1688" i="24"/>
  <c r="U1045" i="24"/>
  <c r="U1621" i="24"/>
  <c r="U1573" i="24"/>
  <c r="U1473" i="24"/>
  <c r="U1366" i="24"/>
  <c r="U1362" i="24"/>
  <c r="U1196" i="24"/>
  <c r="U900" i="24"/>
  <c r="U899" i="24"/>
  <c r="U786" i="24"/>
  <c r="U734" i="24"/>
  <c r="U696" i="24"/>
  <c r="U689" i="24"/>
  <c r="U680" i="24"/>
  <c r="U672" i="24"/>
  <c r="U50" i="24"/>
  <c r="U664" i="24"/>
  <c r="U632" i="24"/>
  <c r="U2701" i="24"/>
  <c r="U594" i="24"/>
  <c r="U2727" i="24"/>
  <c r="U224" i="24"/>
  <c r="U219" i="24"/>
  <c r="U210" i="24"/>
  <c r="U761" i="24"/>
  <c r="U288" i="24"/>
  <c r="U238" i="24"/>
  <c r="U1701" i="24"/>
  <c r="U2146" i="24"/>
  <c r="U1689" i="24"/>
  <c r="U1622" i="24"/>
  <c r="U1555" i="24"/>
  <c r="U1363" i="24"/>
  <c r="U1773" i="24"/>
  <c r="U755" i="24"/>
  <c r="U691" i="24"/>
  <c r="U52" i="24"/>
  <c r="U2760" i="24"/>
  <c r="U1728" i="24"/>
  <c r="U1720" i="24"/>
  <c r="U1714" i="24"/>
  <c r="U1699" i="24"/>
  <c r="U1693" i="24"/>
  <c r="U1625" i="24"/>
  <c r="U1620" i="24"/>
  <c r="U1569" i="24"/>
  <c r="U1397" i="24"/>
  <c r="U1365" i="24"/>
  <c r="U901" i="24"/>
  <c r="U1767" i="24"/>
  <c r="U1768" i="24"/>
  <c r="U783" i="24"/>
  <c r="U733" i="24"/>
  <c r="U694" i="24"/>
  <c r="U685" i="24"/>
  <c r="U678" i="24"/>
  <c r="U671" i="24"/>
  <c r="U628" i="24"/>
  <c r="U638" i="24"/>
  <c r="U620" i="24"/>
  <c r="U595" i="24"/>
  <c r="U593" i="24"/>
  <c r="U2726" i="24"/>
  <c r="U226" i="24"/>
  <c r="U1098" i="24"/>
  <c r="U218" i="24"/>
  <c r="U1069" i="24"/>
  <c r="U715" i="24"/>
  <c r="U206" i="24"/>
  <c r="U463" i="24"/>
  <c r="U1708" i="24"/>
  <c r="U1723" i="24"/>
  <c r="U1713" i="24"/>
  <c r="U1696" i="24"/>
  <c r="U1616" i="24"/>
  <c r="U1368" i="24"/>
  <c r="U1799" i="24"/>
  <c r="U636" i="24"/>
  <c r="U611" i="24"/>
  <c r="U2729" i="24"/>
  <c r="U592" i="24"/>
  <c r="U2725" i="24"/>
  <c r="U1102" i="24"/>
  <c r="U222" i="24"/>
  <c r="U212" i="24"/>
  <c r="U1061" i="24"/>
  <c r="U136" i="24"/>
  <c r="U203" i="24"/>
  <c r="U431" i="24"/>
  <c r="U168" i="24"/>
  <c r="E2" i="24" l="1"/>
  <c r="E2857" i="24"/>
  <c r="E2836" i="24"/>
  <c r="E2839" i="24"/>
  <c r="E2837" i="24"/>
  <c r="E2820" i="24"/>
  <c r="E2812" i="24"/>
  <c r="E2815" i="24"/>
  <c r="E2809" i="24"/>
  <c r="E2808" i="24"/>
  <c r="E2806" i="24"/>
  <c r="E2805" i="24"/>
  <c r="E2801" i="24"/>
  <c r="E2797" i="24"/>
  <c r="E2768" i="24"/>
  <c r="E2757" i="24"/>
  <c r="E2749" i="24"/>
  <c r="E2763" i="24"/>
  <c r="E2767" i="24"/>
  <c r="E2750" i="24"/>
  <c r="E2742" i="24"/>
  <c r="E2777" i="24"/>
  <c r="E2741" i="24"/>
  <c r="E2743" i="24"/>
  <c r="E2443" i="24"/>
  <c r="E2439" i="24"/>
  <c r="E2434" i="24"/>
  <c r="E2433" i="24"/>
  <c r="E2430" i="24"/>
  <c r="E2427" i="24"/>
  <c r="E2426" i="24"/>
  <c r="E2423" i="24"/>
  <c r="E2422" i="24"/>
  <c r="E2418" i="24"/>
  <c r="E2417" i="24"/>
  <c r="E2416" i="24"/>
  <c r="E2415" i="24"/>
  <c r="E2411" i="24"/>
  <c r="E2405" i="24"/>
  <c r="E2403" i="24"/>
  <c r="E2401" i="24"/>
  <c r="E2398" i="24"/>
  <c r="E2397" i="24"/>
  <c r="E2394" i="24"/>
  <c r="E2393" i="24"/>
  <c r="E2388" i="24"/>
  <c r="E2386" i="24"/>
  <c r="E2384" i="24"/>
  <c r="E2380" i="24"/>
  <c r="E2376" i="24"/>
  <c r="E2378" i="24"/>
  <c r="E2356" i="24"/>
  <c r="E2354" i="24"/>
  <c r="E2348" i="24"/>
  <c r="E2340" i="24"/>
  <c r="E2338" i="24"/>
  <c r="E2332" i="24"/>
  <c r="E2324" i="24"/>
  <c r="E2322" i="24"/>
  <c r="E2318" i="24"/>
  <c r="E2316" i="24"/>
  <c r="E2310" i="24"/>
  <c r="E2306" i="24"/>
  <c r="E2300" i="24"/>
  <c r="E2298" i="24"/>
  <c r="E2290" i="24"/>
  <c r="E2288" i="24"/>
  <c r="E2281" i="24"/>
  <c r="E2279" i="24"/>
  <c r="E2273" i="24"/>
  <c r="E2275" i="24"/>
  <c r="E2257" i="24"/>
  <c r="E2256" i="24"/>
  <c r="E2252" i="24"/>
  <c r="E2248" i="24"/>
  <c r="E2244" i="24"/>
  <c r="E2241" i="24"/>
  <c r="E2240" i="24"/>
  <c r="E2236" i="24"/>
  <c r="E2232" i="24"/>
  <c r="E2228" i="24"/>
  <c r="E2225" i="24"/>
  <c r="E2224" i="24"/>
  <c r="E2220" i="24"/>
  <c r="E2216" i="24"/>
  <c r="E2212" i="24"/>
  <c r="E2209" i="24"/>
  <c r="E2208" i="24"/>
  <c r="E2204" i="24"/>
  <c r="E2200" i="24"/>
  <c r="E2196" i="24"/>
  <c r="E2193" i="24"/>
  <c r="E2192" i="24"/>
  <c r="E2188" i="24"/>
  <c r="E2184" i="24"/>
  <c r="E2180" i="24"/>
  <c r="E2177" i="24"/>
  <c r="E2176" i="24"/>
  <c r="E2172" i="24"/>
  <c r="E2168" i="24"/>
  <c r="E2164" i="24"/>
  <c r="E2161" i="24"/>
  <c r="E2160" i="24"/>
  <c r="E2156" i="24"/>
  <c r="E2149" i="24"/>
  <c r="E2145" i="24"/>
  <c r="E2144" i="24"/>
  <c r="E2140" i="24"/>
  <c r="E2138" i="24"/>
  <c r="E2137" i="24"/>
  <c r="E2136" i="24"/>
  <c r="E2132" i="24"/>
  <c r="E2129" i="24"/>
  <c r="E2128" i="24"/>
  <c r="E2124" i="24"/>
  <c r="E2110" i="24"/>
  <c r="E2109" i="24"/>
  <c r="E2108" i="24"/>
  <c r="E2104" i="24"/>
  <c r="E2102" i="24"/>
  <c r="E2101" i="24"/>
  <c r="E2100" i="24"/>
  <c r="E2096" i="24"/>
  <c r="E2095" i="24"/>
  <c r="E2094" i="24"/>
  <c r="E2093" i="24"/>
  <c r="E2090" i="24"/>
  <c r="E2085" i="24"/>
  <c r="E2082" i="24"/>
  <c r="E2080" i="24"/>
  <c r="E2079" i="24"/>
  <c r="E2022" i="24"/>
  <c r="E2016" i="24"/>
  <c r="E2014" i="24"/>
  <c r="E2010" i="24"/>
  <c r="E1996" i="24"/>
  <c r="E1988" i="24"/>
  <c r="E2029" i="24"/>
  <c r="E2021" i="24"/>
  <c r="E2019" i="24"/>
  <c r="E2015" i="24"/>
  <c r="E2013" i="24"/>
  <c r="E2006" i="24"/>
  <c r="E2000" i="24"/>
  <c r="E1999" i="24"/>
  <c r="E1991" i="24"/>
  <c r="E1989" i="24"/>
  <c r="E1981" i="24"/>
  <c r="E1980" i="24"/>
  <c r="E1976" i="24"/>
  <c r="E1972" i="24"/>
  <c r="E1969" i="24"/>
  <c r="E1968" i="24"/>
  <c r="E1964" i="24"/>
  <c r="E1963" i="24"/>
  <c r="E1962" i="24"/>
  <c r="E1960" i="24"/>
  <c r="E1959" i="24"/>
  <c r="E1952" i="24"/>
  <c r="E1951" i="24"/>
  <c r="E1948" i="24"/>
  <c r="E1946" i="24"/>
  <c r="E1945" i="24"/>
  <c r="E1944" i="24"/>
  <c r="E1941" i="24"/>
  <c r="E1940" i="24"/>
  <c r="E1936" i="24"/>
  <c r="E1935" i="24"/>
  <c r="E1932" i="24"/>
  <c r="E1930" i="24"/>
  <c r="E1928" i="24"/>
  <c r="E1925" i="24"/>
  <c r="E1924" i="24"/>
  <c r="E1920" i="24"/>
  <c r="E1845" i="24"/>
  <c r="E1843" i="24"/>
  <c r="E1837" i="24"/>
  <c r="E1829" i="24"/>
  <c r="E1825" i="24"/>
  <c r="E1821" i="24"/>
  <c r="E1815" i="24"/>
  <c r="E1811" i="24"/>
  <c r="E1805" i="24"/>
  <c r="E1803" i="24"/>
  <c r="E1797" i="24"/>
  <c r="E1795" i="24"/>
  <c r="E1787" i="24"/>
  <c r="E1783" i="24"/>
  <c r="E1781" i="24"/>
  <c r="E1779" i="24"/>
  <c r="E1771" i="24"/>
  <c r="E1763" i="24"/>
  <c r="E1844" i="24"/>
  <c r="E1836" i="24"/>
  <c r="E1828" i="24"/>
  <c r="E1820" i="24"/>
  <c r="E1816" i="24"/>
  <c r="E1812" i="24"/>
  <c r="E1808" i="24"/>
  <c r="E1804" i="24"/>
  <c r="E1800" i="24"/>
  <c r="E1796" i="24"/>
  <c r="E1790" i="24"/>
  <c r="E1788" i="24"/>
  <c r="E1782" i="24"/>
  <c r="E1780" i="24"/>
  <c r="E1772" i="24"/>
  <c r="E1764" i="24"/>
  <c r="E1762" i="24"/>
  <c r="E1707" i="24"/>
  <c r="E1700" i="24"/>
  <c r="E1684" i="24"/>
  <c r="E1679" i="24"/>
  <c r="E1675" i="24"/>
  <c r="E1673" i="24"/>
  <c r="E1671" i="24"/>
  <c r="E1670" i="24"/>
  <c r="E1669" i="24"/>
  <c r="E1667" i="24"/>
  <c r="E1663" i="24"/>
  <c r="E1659" i="24"/>
  <c r="E1657" i="24"/>
  <c r="E1655" i="24"/>
  <c r="E1654" i="24"/>
  <c r="E1650" i="24"/>
  <c r="E1645" i="24"/>
  <c r="E1644" i="24"/>
  <c r="E1589" i="24"/>
  <c r="E1580" i="24"/>
  <c r="E1579" i="24"/>
  <c r="E1576" i="24"/>
  <c r="E1574" i="24"/>
  <c r="E1572" i="24"/>
  <c r="E1571" i="24"/>
  <c r="E1564" i="24"/>
  <c r="E1561" i="24"/>
  <c r="E1560" i="24"/>
  <c r="E1630" i="24"/>
  <c r="E1628" i="24"/>
  <c r="E1522" i="24"/>
  <c r="E1520" i="24"/>
  <c r="E1606" i="24"/>
  <c r="E1605" i="24"/>
  <c r="E1604" i="24"/>
  <c r="E1600" i="24"/>
  <c r="E1598" i="24"/>
  <c r="E1596" i="24"/>
  <c r="E1550" i="24"/>
  <c r="E1546" i="24"/>
  <c r="E1542" i="24"/>
  <c r="E1538" i="24"/>
  <c r="E1401" i="24"/>
  <c r="E1398" i="24"/>
  <c r="E1386" i="24"/>
  <c r="E1385" i="24"/>
  <c r="E1381" i="24"/>
  <c r="E1379" i="24"/>
  <c r="E1378" i="24"/>
  <c r="E1377" i="24"/>
  <c r="E1375" i="24"/>
  <c r="E1373" i="24"/>
  <c r="E1370" i="24"/>
  <c r="E1369" i="24"/>
  <c r="E1361" i="24"/>
  <c r="E1357" i="24"/>
  <c r="E1353" i="24"/>
  <c r="E1349" i="24"/>
  <c r="E1348" i="24"/>
  <c r="E1341" i="24"/>
  <c r="E1337" i="24"/>
  <c r="E1324" i="24"/>
  <c r="E1320" i="24"/>
  <c r="E1316" i="24"/>
  <c r="E1313" i="24"/>
  <c r="E1508" i="24"/>
  <c r="E1507" i="24"/>
  <c r="E1504" i="24"/>
  <c r="E1503" i="24"/>
  <c r="E1500" i="24"/>
  <c r="E1496" i="24"/>
  <c r="E1492" i="24"/>
  <c r="E1484" i="24"/>
  <c r="E1479" i="24"/>
  <c r="E1478" i="24"/>
  <c r="E1477" i="24"/>
  <c r="E1474" i="24"/>
  <c r="E1472" i="24"/>
  <c r="E1471" i="24"/>
  <c r="E1467" i="24"/>
  <c r="E1463" i="24"/>
  <c r="E1462" i="24"/>
  <c r="E1459" i="24"/>
  <c r="E1457" i="24"/>
  <c r="E1456" i="24"/>
  <c r="E1455" i="24"/>
  <c r="E1451" i="24"/>
  <c r="E1447" i="24"/>
  <c r="E1446" i="24"/>
  <c r="E1443" i="24"/>
  <c r="E1441" i="24"/>
  <c r="E1440" i="24"/>
  <c r="E1439" i="24"/>
  <c r="E1435" i="24"/>
  <c r="E1431" i="24"/>
  <c r="E1427" i="24"/>
  <c r="E1425" i="24"/>
  <c r="E1424" i="24"/>
  <c r="E1423" i="24"/>
  <c r="E1419" i="24"/>
  <c r="E1415" i="24"/>
  <c r="E1411" i="24"/>
  <c r="E1409" i="24"/>
  <c r="E1408" i="24"/>
  <c r="E1407" i="24"/>
  <c r="E1323" i="24"/>
  <c r="E1319" i="24"/>
  <c r="E1163" i="24"/>
  <c r="E1257" i="24"/>
  <c r="E1258" i="24"/>
  <c r="E405" i="24"/>
  <c r="E404" i="24"/>
  <c r="E403" i="24"/>
  <c r="E401" i="24"/>
  <c r="E397" i="24"/>
  <c r="E395" i="24"/>
  <c r="E394" i="24"/>
  <c r="E393" i="24"/>
  <c r="E389" i="24"/>
  <c r="E388" i="24"/>
  <c r="E387" i="24"/>
  <c r="E385" i="24"/>
  <c r="E381" i="24"/>
  <c r="E380" i="24"/>
  <c r="E377" i="24"/>
  <c r="E375" i="24"/>
  <c r="E374" i="24"/>
  <c r="E371" i="24"/>
  <c r="E370" i="24"/>
  <c r="E369" i="24"/>
  <c r="E368" i="24"/>
  <c r="E367" i="24"/>
  <c r="E366" i="24"/>
  <c r="E358" i="24"/>
  <c r="E165" i="24"/>
  <c r="E164" i="24"/>
  <c r="E160" i="24"/>
  <c r="E158" i="24"/>
  <c r="E156" i="24"/>
  <c r="E152" i="24"/>
  <c r="E151" i="24"/>
  <c r="E149" i="24"/>
  <c r="E147" i="24"/>
  <c r="E146" i="24"/>
  <c r="E143" i="24"/>
  <c r="E141" i="24"/>
  <c r="E139" i="24"/>
  <c r="E133" i="24"/>
  <c r="E1269" i="24"/>
  <c r="E551" i="24"/>
  <c r="E1263" i="24"/>
  <c r="E307" i="24"/>
  <c r="E300" i="24"/>
  <c r="E299" i="24"/>
  <c r="E297" i="24"/>
  <c r="E293" i="24"/>
  <c r="E285" i="24"/>
  <c r="E280" i="24"/>
  <c r="E278" i="24"/>
  <c r="E277" i="24"/>
  <c r="E130" i="24"/>
  <c r="E128" i="24"/>
  <c r="E122" i="24"/>
  <c r="E114" i="24"/>
  <c r="E112" i="24"/>
  <c r="E110" i="24"/>
  <c r="E108" i="24"/>
  <c r="E106" i="24"/>
  <c r="E98" i="24"/>
  <c r="E96" i="24"/>
  <c r="E92" i="24"/>
  <c r="E90" i="24"/>
  <c r="E88" i="24"/>
  <c r="E82" i="24"/>
  <c r="E76" i="24"/>
  <c r="E72" i="24"/>
  <c r="E66" i="24"/>
  <c r="E64" i="24"/>
  <c r="E60" i="24"/>
  <c r="E58" i="24"/>
  <c r="E1265" i="24"/>
  <c r="E2568" i="24"/>
  <c r="E2562" i="24"/>
  <c r="E2069" i="24"/>
  <c r="E2045" i="24"/>
  <c r="E1877" i="24"/>
  <c r="E1553" i="24"/>
  <c r="E2379" i="24"/>
  <c r="E1586" i="24"/>
  <c r="E1526" i="24"/>
  <c r="E1176" i="24"/>
  <c r="E1120" i="24"/>
  <c r="E1279" i="24"/>
  <c r="E1147" i="24"/>
  <c r="E1130" i="24"/>
  <c r="E1116" i="24"/>
  <c r="E1087" i="24"/>
  <c r="E1071" i="24"/>
  <c r="E1056" i="24"/>
  <c r="E1049" i="24"/>
  <c r="E1041" i="24"/>
  <c r="E1026" i="24"/>
  <c r="E1010" i="24"/>
  <c r="E994" i="24"/>
  <c r="E979" i="24"/>
  <c r="E963" i="24"/>
  <c r="E947" i="24"/>
  <c r="E931" i="24"/>
  <c r="E908" i="24"/>
  <c r="E1188" i="24"/>
  <c r="E1171" i="24"/>
  <c r="E1112" i="24"/>
  <c r="E1213" i="24"/>
  <c r="E1132" i="24"/>
  <c r="E1114" i="24"/>
  <c r="E1217" i="24"/>
  <c r="E576" i="24"/>
  <c r="E574" i="24"/>
  <c r="E316" i="24"/>
  <c r="E274" i="24"/>
  <c r="E260" i="24"/>
  <c r="E244" i="24"/>
  <c r="E236" i="24"/>
  <c r="E228" i="24"/>
  <c r="E572" i="24"/>
  <c r="E568" i="24"/>
  <c r="E560" i="24"/>
  <c r="E556" i="24"/>
  <c r="E553" i="24"/>
  <c r="E191" i="24"/>
  <c r="E186" i="24"/>
  <c r="E172" i="24"/>
  <c r="E170" i="24"/>
  <c r="E47" i="24"/>
  <c r="E43" i="24"/>
  <c r="E41" i="24"/>
  <c r="E37" i="24"/>
  <c r="E29" i="24"/>
  <c r="E27" i="24"/>
  <c r="E8" i="24"/>
  <c r="E5" i="24"/>
  <c r="E333" i="24"/>
  <c r="E312" i="24"/>
  <c r="E270" i="24"/>
  <c r="E264" i="24"/>
  <c r="E248" i="24"/>
  <c r="E232" i="24"/>
  <c r="E199" i="24"/>
  <c r="E570" i="24"/>
  <c r="E566" i="24"/>
  <c r="E555" i="24"/>
  <c r="E571" i="24"/>
  <c r="E567" i="24"/>
  <c r="E2865" i="24"/>
  <c r="E2832" i="24"/>
  <c r="E2790" i="24"/>
  <c r="E2721" i="24"/>
  <c r="E2709" i="24"/>
  <c r="E2704" i="24"/>
  <c r="E2673" i="24"/>
  <c r="E2655" i="24"/>
  <c r="E2638" i="24"/>
  <c r="E2622" i="24"/>
  <c r="E2609" i="24"/>
  <c r="E2591" i="24"/>
  <c r="E2575" i="24"/>
  <c r="E2559" i="24"/>
  <c r="E2542" i="24"/>
  <c r="E2526" i="24"/>
  <c r="E2517" i="24"/>
  <c r="E2508" i="24"/>
  <c r="E2491" i="24"/>
  <c r="E2482" i="24"/>
  <c r="E2474" i="24"/>
  <c r="E2458" i="24"/>
  <c r="E2371" i="24"/>
  <c r="E2317" i="24"/>
  <c r="E2303" i="24"/>
  <c r="E2299" i="24"/>
  <c r="E2274" i="24"/>
  <c r="E2261" i="24"/>
  <c r="E2059" i="24"/>
  <c r="E1984" i="24"/>
  <c r="E1907" i="24"/>
  <c r="E1891" i="24"/>
  <c r="E1887" i="24"/>
  <c r="E1880" i="24"/>
  <c r="E1876" i="24"/>
  <c r="E1860" i="24"/>
  <c r="E1754" i="24"/>
  <c r="E1750" i="24"/>
  <c r="E1732" i="24"/>
  <c r="E1727" i="24"/>
  <c r="E1719" i="24"/>
  <c r="E1636" i="24"/>
  <c r="E1588" i="24"/>
  <c r="E1584" i="24"/>
  <c r="E1556" i="24"/>
  <c r="E1552" i="24"/>
  <c r="E1536" i="24"/>
  <c r="E1516" i="24"/>
  <c r="E1307" i="24"/>
  <c r="E1303" i="24"/>
  <c r="E1284" i="24"/>
  <c r="E1280" i="24"/>
  <c r="E1268" i="24"/>
  <c r="E1264" i="24"/>
  <c r="E1248" i="24"/>
  <c r="E1232" i="24"/>
  <c r="E1216" i="24"/>
  <c r="E1200" i="24"/>
  <c r="E1183" i="24"/>
  <c r="E1172" i="24"/>
  <c r="E1152" i="24"/>
  <c r="E1148" i="24"/>
  <c r="E1136" i="24"/>
  <c r="E1104" i="24"/>
  <c r="E1088" i="24"/>
  <c r="E1072" i="24"/>
  <c r="E1068" i="24"/>
  <c r="E1058" i="24"/>
  <c r="E1042" i="24"/>
  <c r="E2856" i="24"/>
  <c r="E2831" i="24"/>
  <c r="E2732" i="24"/>
  <c r="E2716" i="24"/>
  <c r="E2712" i="24"/>
  <c r="E2698" i="24"/>
  <c r="E2693" i="24"/>
  <c r="E2676" i="24"/>
  <c r="E2658" i="24"/>
  <c r="E2654" i="24"/>
  <c r="E2641" i="24"/>
  <c r="E2625" i="24"/>
  <c r="E2613" i="24"/>
  <c r="E2586" i="24"/>
  <c r="E2570" i="24"/>
  <c r="E2550" i="24"/>
  <c r="E2529" i="24"/>
  <c r="E2516" i="24"/>
  <c r="E2511" i="24"/>
  <c r="E2507" i="24"/>
  <c r="E2499" i="24"/>
  <c r="E2494" i="24"/>
  <c r="E2481" i="24"/>
  <c r="E2477" i="24"/>
  <c r="E2465" i="24"/>
  <c r="E2461" i="24"/>
  <c r="E2449" i="24"/>
  <c r="E2375" i="24"/>
  <c r="E2353" i="24"/>
  <c r="E2337" i="24"/>
  <c r="E2321" i="24"/>
  <c r="E2264" i="24"/>
  <c r="E1906" i="24"/>
  <c r="E1898" i="24"/>
  <c r="E1890" i="24"/>
  <c r="E1882" i="24"/>
  <c r="E1875" i="24"/>
  <c r="E1871" i="24"/>
  <c r="E1859" i="24"/>
  <c r="E1753" i="24"/>
  <c r="E1730" i="24"/>
  <c r="E1627" i="24"/>
  <c r="E1615" i="24"/>
  <c r="E1611" i="24"/>
  <c r="E1583" i="24"/>
  <c r="E1551" i="24"/>
  <c r="E1535" i="24"/>
  <c r="E1523" i="24"/>
  <c r="E1519" i="24"/>
  <c r="E1310" i="24"/>
  <c r="E1306" i="24"/>
  <c r="E1294" i="24"/>
  <c r="E1287" i="24"/>
  <c r="E1231" i="24"/>
  <c r="E1203" i="24"/>
  <c r="E1155" i="24"/>
  <c r="E1139" i="24"/>
  <c r="E1131" i="24"/>
  <c r="E1123" i="24"/>
  <c r="E1107" i="24"/>
  <c r="E1091" i="24"/>
  <c r="E1079" i="24"/>
  <c r="E1067" i="24"/>
  <c r="E1057" i="24"/>
  <c r="E2867" i="24"/>
  <c r="E2855" i="24"/>
  <c r="E2847" i="24"/>
  <c r="E2792" i="24"/>
  <c r="E2731" i="24"/>
  <c r="E2711" i="24"/>
  <c r="E2697" i="24"/>
  <c r="E2692" i="24"/>
  <c r="E2670" i="24"/>
  <c r="E2653" i="24"/>
  <c r="E2640" i="24"/>
  <c r="E2636" i="24"/>
  <c r="E2624" i="24"/>
  <c r="E2619" i="24"/>
  <c r="E2601" i="24"/>
  <c r="E2585" i="24"/>
  <c r="E2569" i="24"/>
  <c r="E2553" i="24"/>
  <c r="E2532" i="24"/>
  <c r="E2514" i="24"/>
  <c r="E2498" i="24"/>
  <c r="E2488" i="24"/>
  <c r="E2476" i="24"/>
  <c r="E2460" i="24"/>
  <c r="E2456" i="24"/>
  <c r="E2374" i="24"/>
  <c r="E2319" i="24"/>
  <c r="E2311" i="24"/>
  <c r="E2283" i="24"/>
  <c r="E2267" i="24"/>
  <c r="E1913" i="24"/>
  <c r="E1909" i="24"/>
  <c r="E1905" i="24"/>
  <c r="E1889" i="24"/>
  <c r="E1874" i="24"/>
  <c r="E1866" i="24"/>
  <c r="E1858" i="24"/>
  <c r="E1755" i="24"/>
  <c r="E1735" i="24"/>
  <c r="E1590" i="24"/>
  <c r="E1582" i="24"/>
  <c r="E1518" i="24"/>
  <c r="E1309" i="24"/>
  <c r="E1305" i="24"/>
  <c r="E1293" i="24"/>
  <c r="E1286" i="24"/>
  <c r="E1274" i="24"/>
  <c r="E1270" i="24"/>
  <c r="E1246" i="24"/>
  <c r="E1242" i="24"/>
  <c r="E1230" i="24"/>
  <c r="E1226" i="24"/>
  <c r="E1214" i="24"/>
  <c r="E1194" i="24"/>
  <c r="E1189" i="24"/>
  <c r="E1177" i="24"/>
  <c r="E1158" i="24"/>
  <c r="E1146" i="24"/>
  <c r="E1142" i="24"/>
  <c r="E1118" i="24"/>
  <c r="E1094" i="24"/>
  <c r="E1086" i="24"/>
  <c r="E1078" i="24"/>
  <c r="E1070" i="24"/>
  <c r="E1066" i="24"/>
  <c r="E1060" i="24"/>
  <c r="E1048" i="24"/>
  <c r="E1040" i="24"/>
  <c r="E2854" i="24"/>
  <c r="E2833" i="24"/>
  <c r="E2825" i="24"/>
  <c r="E2730" i="24"/>
  <c r="E2710" i="24"/>
  <c r="E2696" i="24"/>
  <c r="E2674" i="24"/>
  <c r="E2656" i="24"/>
  <c r="E2639" i="24"/>
  <c r="E2623" i="24"/>
  <c r="E2610" i="24"/>
  <c r="E2606" i="24"/>
  <c r="E2592" i="24"/>
  <c r="E2588" i="24"/>
  <c r="E2576" i="24"/>
  <c r="E2572" i="24"/>
  <c r="E2552" i="24"/>
  <c r="E2535" i="24"/>
  <c r="E2519" i="24"/>
  <c r="E2501" i="24"/>
  <c r="E2483" i="24"/>
  <c r="E2467" i="24"/>
  <c r="E2451" i="24"/>
  <c r="E2367" i="24"/>
  <c r="E2355" i="24"/>
  <c r="E2351" i="24"/>
  <c r="E2339" i="24"/>
  <c r="E2335" i="24"/>
  <c r="E2323" i="24"/>
  <c r="E2291" i="24"/>
  <c r="E1912" i="24"/>
  <c r="E1908" i="24"/>
  <c r="E1896" i="24"/>
  <c r="E1892" i="24"/>
  <c r="E1852" i="24"/>
  <c r="E1740" i="24"/>
  <c r="E1724" i="24"/>
  <c r="E1585" i="24"/>
  <c r="E1517" i="24"/>
  <c r="E1308" i="24"/>
  <c r="E1304" i="24"/>
  <c r="E1300" i="24"/>
  <c r="E1291" i="24"/>
  <c r="E1285" i="24"/>
  <c r="E1249" i="24"/>
  <c r="E1241" i="24"/>
  <c r="E1221" i="24"/>
  <c r="E1209" i="24"/>
  <c r="E1201" i="24"/>
  <c r="E1197" i="24"/>
  <c r="E1165" i="24"/>
  <c r="E1149" i="24"/>
  <c r="E1133" i="24"/>
  <c r="E1117" i="24"/>
  <c r="E1101" i="24"/>
  <c r="E1085" i="24"/>
  <c r="E1051" i="24"/>
  <c r="E1047" i="24"/>
  <c r="E1043" i="24"/>
  <c r="E1035" i="24"/>
  <c r="E1019" i="24"/>
  <c r="E1011" i="24"/>
  <c r="E1003" i="24"/>
  <c r="E995" i="24"/>
  <c r="E987" i="24"/>
  <c r="E959" i="24"/>
  <c r="E927" i="24"/>
  <c r="E907" i="24"/>
  <c r="E891" i="24"/>
  <c r="E875" i="24"/>
  <c r="E846" i="24"/>
  <c r="E830" i="24"/>
  <c r="E814" i="24"/>
  <c r="E810" i="24"/>
  <c r="E798" i="24"/>
  <c r="E782" i="24"/>
  <c r="E778" i="24"/>
  <c r="E769" i="24"/>
  <c r="E753" i="24"/>
  <c r="E745" i="24"/>
  <c r="E737" i="24"/>
  <c r="E721" i="24"/>
  <c r="E717" i="24"/>
  <c r="E708" i="24"/>
  <c r="E692" i="24"/>
  <c r="E676" i="24"/>
  <c r="E668" i="24"/>
  <c r="E662" i="24"/>
  <c r="E658" i="24"/>
  <c r="E646" i="24"/>
  <c r="E642" i="24"/>
  <c r="E633" i="24"/>
  <c r="E625" i="24"/>
  <c r="E617" i="24"/>
  <c r="E609" i="24"/>
  <c r="E605" i="24"/>
  <c r="E577" i="24"/>
  <c r="E561" i="24"/>
  <c r="E552" i="24"/>
  <c r="E542" i="24"/>
  <c r="E533" i="24"/>
  <c r="E523" i="24"/>
  <c r="E515" i="24"/>
  <c r="E493" i="24"/>
  <c r="E489" i="24"/>
  <c r="E483" i="24"/>
  <c r="E475" i="24"/>
  <c r="E464" i="24"/>
  <c r="E416" i="24"/>
  <c r="E412" i="24"/>
  <c r="E352" i="24"/>
  <c r="E346" i="24"/>
  <c r="E334" i="24"/>
  <c r="E330" i="24"/>
  <c r="E321" i="24"/>
  <c r="E276" i="24"/>
  <c r="E272" i="24"/>
  <c r="E259" i="24"/>
  <c r="E255" i="24"/>
  <c r="E243" i="24"/>
  <c r="E239" i="24"/>
  <c r="E231" i="24"/>
  <c r="E227" i="24"/>
  <c r="E223" i="24"/>
  <c r="E202" i="24"/>
  <c r="E181" i="24"/>
  <c r="E171" i="24"/>
  <c r="E167" i="24"/>
  <c r="E115" i="24"/>
  <c r="E111" i="24"/>
  <c r="E103" i="24"/>
  <c r="E99" i="24"/>
  <c r="E86" i="24"/>
  <c r="E79" i="24"/>
  <c r="E67" i="24"/>
  <c r="E31" i="24"/>
  <c r="E23" i="24"/>
  <c r="E11" i="24"/>
  <c r="E1030" i="24"/>
  <c r="E998" i="24"/>
  <c r="E974" i="24"/>
  <c r="E962" i="24"/>
  <c r="E958" i="24"/>
  <c r="E942" i="24"/>
  <c r="E930" i="24"/>
  <c r="E926" i="24"/>
  <c r="E914" i="24"/>
  <c r="E910" i="24"/>
  <c r="E894" i="24"/>
  <c r="E878" i="24"/>
  <c r="E863" i="24"/>
  <c r="E849" i="24"/>
  <c r="E833" i="24"/>
  <c r="E809" i="24"/>
  <c r="E801" i="24"/>
  <c r="E793" i="24"/>
  <c r="E785" i="24"/>
  <c r="E776" i="24"/>
  <c r="E768" i="24"/>
  <c r="E752" i="24"/>
  <c r="E744" i="24"/>
  <c r="E736" i="24"/>
  <c r="E720" i="24"/>
  <c r="E703" i="24"/>
  <c r="E699" i="24"/>
  <c r="E687" i="24"/>
  <c r="E683" i="24"/>
  <c r="E679" i="24"/>
  <c r="E661" i="24"/>
  <c r="E657" i="24"/>
  <c r="E645" i="24"/>
  <c r="E641" i="24"/>
  <c r="E637" i="24"/>
  <c r="E624" i="24"/>
  <c r="E616" i="24"/>
  <c r="E612" i="24"/>
  <c r="E600" i="24"/>
  <c r="E596" i="24"/>
  <c r="E588" i="24"/>
  <c r="E580" i="24"/>
  <c r="E537" i="24"/>
  <c r="E532" i="24"/>
  <c r="E522" i="24"/>
  <c r="E510" i="24"/>
  <c r="E505" i="24"/>
  <c r="E488" i="24"/>
  <c r="E482" i="24"/>
  <c r="E454" i="24"/>
  <c r="E433" i="24"/>
  <c r="E423" i="24"/>
  <c r="E355" i="24"/>
  <c r="E329" i="24"/>
  <c r="E254" i="24"/>
  <c r="E250" i="24"/>
  <c r="E246" i="24"/>
  <c r="E234" i="24"/>
  <c r="E230" i="24"/>
  <c r="E201" i="24"/>
  <c r="E184" i="24"/>
  <c r="E174" i="24"/>
  <c r="E73" i="24"/>
  <c r="E46" i="24"/>
  <c r="E26" i="24"/>
  <c r="E22" i="24"/>
  <c r="E10" i="24"/>
  <c r="E1033" i="24"/>
  <c r="E1025" i="24"/>
  <c r="E1009" i="24"/>
  <c r="E1001" i="24"/>
  <c r="E993" i="24"/>
  <c r="E985" i="24"/>
  <c r="E977" i="24"/>
  <c r="E969" i="24"/>
  <c r="E961" i="24"/>
  <c r="E953" i="24"/>
  <c r="E945" i="24"/>
  <c r="E929" i="24"/>
  <c r="E921" i="24"/>
  <c r="E913" i="24"/>
  <c r="E905" i="24"/>
  <c r="E897" i="24"/>
  <c r="E881" i="24"/>
  <c r="E866" i="24"/>
  <c r="E860" i="24"/>
  <c r="E852" i="24"/>
  <c r="E844" i="24"/>
  <c r="E836" i="24"/>
  <c r="E828" i="24"/>
  <c r="E820" i="24"/>
  <c r="E804" i="24"/>
  <c r="E788" i="24"/>
  <c r="E780" i="24"/>
  <c r="E775" i="24"/>
  <c r="E771" i="24"/>
  <c r="E751" i="24"/>
  <c r="E739" i="24"/>
  <c r="E735" i="24"/>
  <c r="E727" i="24"/>
  <c r="E723" i="24"/>
  <c r="E706" i="24"/>
  <c r="E698" i="24"/>
  <c r="E690" i="24"/>
  <c r="E686" i="24"/>
  <c r="E656" i="24"/>
  <c r="E640" i="24"/>
  <c r="E627" i="24"/>
  <c r="E623" i="24"/>
  <c r="E615" i="24"/>
  <c r="E607" i="24"/>
  <c r="E599" i="24"/>
  <c r="E587" i="24"/>
  <c r="E579" i="24"/>
  <c r="E563" i="24"/>
  <c r="E536" i="24"/>
  <c r="E527" i="24"/>
  <c r="E517" i="24"/>
  <c r="E500" i="24"/>
  <c r="E487" i="24"/>
  <c r="E477" i="24"/>
  <c r="E467" i="24"/>
  <c r="E453" i="24"/>
  <c r="E449" i="24"/>
  <c r="E432" i="24"/>
  <c r="E422" i="24"/>
  <c r="E418" i="24"/>
  <c r="E354" i="24"/>
  <c r="E348" i="24"/>
  <c r="E327" i="24"/>
  <c r="E323" i="24"/>
  <c r="E311" i="24"/>
  <c r="E269" i="24"/>
  <c r="E261" i="24"/>
  <c r="E253" i="24"/>
  <c r="E237" i="24"/>
  <c r="E229" i="24"/>
  <c r="E225" i="24"/>
  <c r="E221" i="24"/>
  <c r="E200" i="24"/>
  <c r="E179" i="24"/>
  <c r="E113" i="24"/>
  <c r="E109" i="24"/>
  <c r="E97" i="24"/>
  <c r="E81" i="24"/>
  <c r="E77" i="24"/>
  <c r="E65" i="24"/>
  <c r="E49" i="24"/>
  <c r="E9" i="24"/>
  <c r="E1020" i="24"/>
  <c r="E1004" i="24"/>
  <c r="E992" i="24"/>
  <c r="E988" i="24"/>
  <c r="E972" i="24"/>
  <c r="E960" i="24"/>
  <c r="E956" i="24"/>
  <c r="E944" i="24"/>
  <c r="E940" i="24"/>
  <c r="E928" i="24"/>
  <c r="E924" i="24"/>
  <c r="E912" i="24"/>
  <c r="E904" i="24"/>
  <c r="E888" i="24"/>
  <c r="E872" i="24"/>
  <c r="E859" i="24"/>
  <c r="E843" i="24"/>
  <c r="E827" i="24"/>
  <c r="E811" i="24"/>
  <c r="E799" i="24"/>
  <c r="E795" i="24"/>
  <c r="E779" i="24"/>
  <c r="E762" i="24"/>
  <c r="E746" i="24"/>
  <c r="E730" i="24"/>
  <c r="E726" i="24"/>
  <c r="E718" i="24"/>
  <c r="E714" i="24"/>
  <c r="E681" i="24"/>
  <c r="E663" i="24"/>
  <c r="E651" i="24"/>
  <c r="E647" i="24"/>
  <c r="E630" i="24"/>
  <c r="E618" i="24"/>
  <c r="E614" i="24"/>
  <c r="E606" i="24"/>
  <c r="E598" i="24"/>
  <c r="E586" i="24"/>
  <c r="E582" i="24"/>
  <c r="E545" i="24"/>
  <c r="E539" i="24"/>
  <c r="E534" i="24"/>
  <c r="E526" i="24"/>
  <c r="E520" i="24"/>
  <c r="E516" i="24"/>
  <c r="E499" i="24"/>
  <c r="E490" i="24"/>
  <c r="E486" i="24"/>
  <c r="E476" i="24"/>
  <c r="E470" i="24"/>
  <c r="E465" i="24"/>
  <c r="E452" i="24"/>
  <c r="E448" i="24"/>
  <c r="E421" i="24"/>
  <c r="E417" i="24"/>
  <c r="E413" i="24"/>
  <c r="E347" i="24"/>
  <c r="E331" i="24"/>
  <c r="E326" i="24"/>
  <c r="E322" i="24"/>
  <c r="E314" i="24"/>
  <c r="E268" i="24"/>
  <c r="E129" i="24"/>
  <c r="E121" i="24"/>
  <c r="E69" i="24"/>
  <c r="E48" i="24"/>
  <c r="E38" i="24"/>
  <c r="E28" i="24"/>
  <c r="E12" i="24"/>
  <c r="E4" i="24"/>
  <c r="E734" i="24"/>
  <c r="E1573" i="24"/>
  <c r="E2842" i="24"/>
  <c r="E2843" i="24"/>
  <c r="E2835" i="24"/>
  <c r="E2818" i="24"/>
  <c r="E2823" i="24"/>
  <c r="E2813" i="24"/>
  <c r="E2810" i="24"/>
  <c r="E2804" i="24"/>
  <c r="E2800" i="24"/>
  <c r="E2796" i="24"/>
  <c r="E2778" i="24"/>
  <c r="E2766" i="24"/>
  <c r="E2758" i="24"/>
  <c r="E2755" i="24"/>
  <c r="E2773" i="24"/>
  <c r="E2756" i="24"/>
  <c r="E2748" i="24"/>
  <c r="E2740" i="24"/>
  <c r="E2745" i="24"/>
  <c r="E2442" i="24"/>
  <c r="E2438" i="24"/>
  <c r="E2429" i="24"/>
  <c r="E2425" i="24"/>
  <c r="E2421" i="24"/>
  <c r="E2414" i="24"/>
  <c r="E2410" i="24"/>
  <c r="E2407" i="24"/>
  <c r="E2404" i="24"/>
  <c r="E2400" i="24"/>
  <c r="E2396" i="24"/>
  <c r="E2392" i="24"/>
  <c r="E2387" i="24"/>
  <c r="E2383" i="24"/>
  <c r="E2369" i="24"/>
  <c r="E2346" i="24"/>
  <c r="E2330" i="24"/>
  <c r="E2314" i="24"/>
  <c r="E2304" i="24"/>
  <c r="E2296" i="24"/>
  <c r="E2286" i="24"/>
  <c r="E2277" i="24"/>
  <c r="E2255" i="24"/>
  <c r="E2251" i="24"/>
  <c r="E2247" i="24"/>
  <c r="E2243" i="24"/>
  <c r="E2239" i="24"/>
  <c r="E2235" i="24"/>
  <c r="E2231" i="24"/>
  <c r="E2227" i="24"/>
  <c r="E2223" i="24"/>
  <c r="E2219" i="24"/>
  <c r="E2215" i="24"/>
  <c r="E2211" i="24"/>
  <c r="E2207" i="24"/>
  <c r="E2203" i="24"/>
  <c r="E2199" i="24"/>
  <c r="E2195" i="24"/>
  <c r="E2191" i="24"/>
  <c r="E2187" i="24"/>
  <c r="E2183" i="24"/>
  <c r="E2179" i="24"/>
  <c r="E2175" i="24"/>
  <c r="E2171" i="24"/>
  <c r="E2167" i="24"/>
  <c r="E2163" i="24"/>
  <c r="E2159" i="24"/>
  <c r="E2155" i="24"/>
  <c r="E2151" i="24"/>
  <c r="E2147" i="24"/>
  <c r="E2143" i="24"/>
  <c r="E2139" i="24"/>
  <c r="E2135" i="24"/>
  <c r="E2131" i="24"/>
  <c r="E2127" i="24"/>
  <c r="E2123" i="24"/>
  <c r="E2107" i="24"/>
  <c r="E2103" i="24"/>
  <c r="E2099" i="24"/>
  <c r="E2081" i="24"/>
  <c r="E2028" i="24"/>
  <c r="E2020" i="24"/>
  <c r="E2012" i="24"/>
  <c r="E2005" i="24"/>
  <c r="E1994" i="24"/>
  <c r="E1986" i="24"/>
  <c r="E2027" i="24"/>
  <c r="E2004" i="24"/>
  <c r="E1997" i="24"/>
  <c r="E1983" i="24"/>
  <c r="E1975" i="24"/>
  <c r="E1971" i="24"/>
  <c r="E1967" i="24"/>
  <c r="E1947" i="24"/>
  <c r="E1943" i="24"/>
  <c r="E1939" i="24"/>
  <c r="E1931" i="24"/>
  <c r="E1927" i="24"/>
  <c r="E1923" i="24"/>
  <c r="E1835" i="24"/>
  <c r="E1827" i="24"/>
  <c r="E1819" i="24"/>
  <c r="E1809" i="24"/>
  <c r="E1801" i="24"/>
  <c r="E1793" i="24"/>
  <c r="E1785" i="24"/>
  <c r="E1777" i="24"/>
  <c r="E1769" i="24"/>
  <c r="E1761" i="24"/>
  <c r="E1842" i="24"/>
  <c r="E1834" i="24"/>
  <c r="E1818" i="24"/>
  <c r="E1810" i="24"/>
  <c r="E1802" i="24"/>
  <c r="E1794" i="24"/>
  <c r="E1786" i="24"/>
  <c r="E1778" i="24"/>
  <c r="E1770" i="24"/>
  <c r="E1710" i="24"/>
  <c r="E1706" i="24"/>
  <c r="E1683" i="24"/>
  <c r="E1678" i="24"/>
  <c r="E1674" i="24"/>
  <c r="E1666" i="24"/>
  <c r="E1662" i="24"/>
  <c r="E1658" i="24"/>
  <c r="E1648" i="24"/>
  <c r="E1575" i="24"/>
  <c r="E1567" i="24"/>
  <c r="E1563" i="24"/>
  <c r="E1641" i="24"/>
  <c r="E1629" i="24"/>
  <c r="E1603" i="24"/>
  <c r="E1599" i="24"/>
  <c r="E1595" i="24"/>
  <c r="E1549" i="24"/>
  <c r="E1545" i="24"/>
  <c r="E1541" i="24"/>
  <c r="E1537" i="24"/>
  <c r="E1400" i="24"/>
  <c r="E1396" i="24"/>
  <c r="E1384" i="24"/>
  <c r="E1380" i="24"/>
  <c r="E1376" i="24"/>
  <c r="E1372" i="24"/>
  <c r="E1360" i="24"/>
  <c r="E1356" i="24"/>
  <c r="E1352" i="24"/>
  <c r="E1344" i="24"/>
  <c r="E1340" i="24"/>
  <c r="E1336" i="24"/>
  <c r="E1318" i="24"/>
  <c r="E1511" i="24"/>
  <c r="E1499" i="24"/>
  <c r="E1495" i="24"/>
  <c r="E1491" i="24"/>
  <c r="E1487" i="24"/>
  <c r="E1483" i="24"/>
  <c r="E1470" i="24"/>
  <c r="E1466" i="24"/>
  <c r="E1458" i="24"/>
  <c r="E1454" i="24"/>
  <c r="E1450" i="24"/>
  <c r="E1442" i="24"/>
  <c r="E1438" i="24"/>
  <c r="E1434" i="24"/>
  <c r="E1430" i="24"/>
  <c r="E1426" i="24"/>
  <c r="E1422" i="24"/>
  <c r="E1418" i="24"/>
  <c r="E1414" i="24"/>
  <c r="E1410" i="24"/>
  <c r="E1406" i="24"/>
  <c r="E1317" i="24"/>
  <c r="E1259" i="24"/>
  <c r="E1256" i="24"/>
  <c r="E400" i="24"/>
  <c r="E396" i="24"/>
  <c r="E392" i="24"/>
  <c r="E384" i="24"/>
  <c r="E373" i="24"/>
  <c r="E365" i="24"/>
  <c r="E361" i="24"/>
  <c r="E357" i="24"/>
  <c r="E163" i="24"/>
  <c r="E159" i="24"/>
  <c r="E155" i="24"/>
  <c r="E142" i="24"/>
  <c r="E1261" i="24"/>
  <c r="E1164" i="24"/>
  <c r="E298" i="24"/>
  <c r="E292" i="24"/>
  <c r="E283" i="24"/>
  <c r="E279" i="24"/>
  <c r="E120" i="24"/>
  <c r="E104" i="24"/>
  <c r="E80" i="24"/>
  <c r="E2687" i="24"/>
  <c r="E2505" i="24"/>
  <c r="E2073" i="24"/>
  <c r="E2041" i="24"/>
  <c r="E1873" i="24"/>
  <c r="E1533" i="24"/>
  <c r="E2377" i="24"/>
  <c r="E2549" i="24"/>
  <c r="E1239" i="24"/>
  <c r="E1151" i="24"/>
  <c r="E1161" i="24"/>
  <c r="E1103" i="24"/>
  <c r="E1034" i="24"/>
  <c r="E1002" i="24"/>
  <c r="E971" i="24"/>
  <c r="E939" i="24"/>
  <c r="E1233" i="24"/>
  <c r="E1110" i="24"/>
  <c r="E1184" i="24"/>
  <c r="E1204" i="24"/>
  <c r="E332" i="24"/>
  <c r="E266" i="24"/>
  <c r="E204" i="24"/>
  <c r="E564" i="24"/>
  <c r="E194" i="24"/>
  <c r="E180" i="24"/>
  <c r="E3" i="24"/>
  <c r="E325" i="24"/>
  <c r="E275" i="24"/>
  <c r="E256" i="24"/>
  <c r="E196" i="24"/>
  <c r="E562" i="24"/>
  <c r="E2827" i="24"/>
  <c r="E2861" i="24"/>
  <c r="E2828" i="24"/>
  <c r="E2733" i="24"/>
  <c r="E2717" i="24"/>
  <c r="E2685" i="24"/>
  <c r="E2668" i="24"/>
  <c r="E2651" i="24"/>
  <c r="E2634" i="24"/>
  <c r="E2605" i="24"/>
  <c r="E2587" i="24"/>
  <c r="E2571" i="24"/>
  <c r="E2555" i="24"/>
  <c r="E2538" i="24"/>
  <c r="E2522" i="24"/>
  <c r="E2504" i="24"/>
  <c r="E2486" i="24"/>
  <c r="E2470" i="24"/>
  <c r="E2454" i="24"/>
  <c r="E2366" i="24"/>
  <c r="E2313" i="24"/>
  <c r="E2295" i="24"/>
  <c r="E2270" i="24"/>
  <c r="E1919" i="24"/>
  <c r="E1903" i="24"/>
  <c r="E1872" i="24"/>
  <c r="E1851" i="24"/>
  <c r="E1745" i="24"/>
  <c r="E1632" i="24"/>
  <c r="E1612" i="24"/>
  <c r="E1532" i="24"/>
  <c r="E1512" i="24"/>
  <c r="E1299" i="24"/>
  <c r="E1244" i="24"/>
  <c r="E1228" i="24"/>
  <c r="E1212" i="24"/>
  <c r="E1187" i="24"/>
  <c r="E1168" i="24"/>
  <c r="E1128" i="24"/>
  <c r="E1100" i="24"/>
  <c r="E1084" i="24"/>
  <c r="E1054" i="24"/>
  <c r="E1038" i="24"/>
  <c r="E2852" i="24"/>
  <c r="E2708" i="24"/>
  <c r="E2688" i="24"/>
  <c r="E2671" i="24"/>
  <c r="E2637" i="24"/>
  <c r="E2620" i="24"/>
  <c r="E2608" i="24"/>
  <c r="E2598" i="24"/>
  <c r="E2582" i="24"/>
  <c r="E2566" i="24"/>
  <c r="E2546" i="24"/>
  <c r="E2525" i="24"/>
  <c r="E2489" i="24"/>
  <c r="E2473" i="24"/>
  <c r="E2457" i="24"/>
  <c r="E2365" i="24"/>
  <c r="E2349" i="24"/>
  <c r="E2333" i="24"/>
  <c r="E2293" i="24"/>
  <c r="E2260" i="24"/>
  <c r="E1918" i="24"/>
  <c r="E1902" i="24"/>
  <c r="E1886" i="24"/>
  <c r="E1850" i="24"/>
  <c r="E1748" i="24"/>
  <c r="E1726" i="24"/>
  <c r="E1643" i="24"/>
  <c r="E1607" i="24"/>
  <c r="E1559" i="24"/>
  <c r="E1531" i="24"/>
  <c r="E1515" i="24"/>
  <c r="E1302" i="24"/>
  <c r="E1283" i="24"/>
  <c r="E1227" i="24"/>
  <c r="E1199" i="24"/>
  <c r="E1178" i="24"/>
  <c r="E1119" i="24"/>
  <c r="E1075" i="24"/>
  <c r="E1053" i="24"/>
  <c r="E2863" i="24"/>
  <c r="E2780" i="24"/>
  <c r="E2723" i="24"/>
  <c r="E2707" i="24"/>
  <c r="E2684" i="24"/>
  <c r="E2666" i="24"/>
  <c r="E2648" i="24"/>
  <c r="E2632" i="24"/>
  <c r="E2616" i="24"/>
  <c r="E2597" i="24"/>
  <c r="E2581" i="24"/>
  <c r="E2565" i="24"/>
  <c r="E2544" i="24"/>
  <c r="E2528" i="24"/>
  <c r="E2510" i="24"/>
  <c r="E2472" i="24"/>
  <c r="E2364" i="24"/>
  <c r="E2305" i="24"/>
  <c r="E2280" i="24"/>
  <c r="E2263" i="24"/>
  <c r="E1917" i="24"/>
  <c r="E1901" i="24"/>
  <c r="E1885" i="24"/>
  <c r="E1870" i="24"/>
  <c r="E1752" i="24"/>
  <c r="E1729" i="24"/>
  <c r="E1642" i="24"/>
  <c r="E1558" i="24"/>
  <c r="E1514" i="24"/>
  <c r="E1301" i="24"/>
  <c r="E1282" i="24"/>
  <c r="E1266" i="24"/>
  <c r="E1210" i="24"/>
  <c r="E1170" i="24"/>
  <c r="E1154" i="24"/>
  <c r="E1138" i="24"/>
  <c r="E1106" i="24"/>
  <c r="E1090" i="24"/>
  <c r="E1074" i="24"/>
  <c r="E1052" i="24"/>
  <c r="E1036" i="24"/>
  <c r="E2845" i="24"/>
  <c r="E2795" i="24"/>
  <c r="E2722" i="24"/>
  <c r="E2706" i="24"/>
  <c r="E2691" i="24"/>
  <c r="E2669" i="24"/>
  <c r="E2652" i="24"/>
  <c r="E2635" i="24"/>
  <c r="E2618" i="24"/>
  <c r="E2600" i="24"/>
  <c r="E2584" i="24"/>
  <c r="E2564" i="24"/>
  <c r="E2548" i="24"/>
  <c r="E2531" i="24"/>
  <c r="E2497" i="24"/>
  <c r="E2479" i="24"/>
  <c r="E2463" i="24"/>
  <c r="E2447" i="24"/>
  <c r="E2363" i="24"/>
  <c r="E2347" i="24"/>
  <c r="E2331" i="24"/>
  <c r="E2287" i="24"/>
  <c r="E1985" i="24"/>
  <c r="E1904" i="24"/>
  <c r="E1733" i="24"/>
  <c r="E1617" i="24"/>
  <c r="E1581" i="24"/>
  <c r="E1513" i="24"/>
  <c r="E1281" i="24"/>
  <c r="E1237" i="24"/>
  <c r="E1157" i="24"/>
  <c r="E1129" i="24"/>
  <c r="E1113" i="24"/>
  <c r="E1081" i="24"/>
  <c r="E1065" i="24"/>
  <c r="E1031" i="24"/>
  <c r="E1015" i="24"/>
  <c r="E999" i="24"/>
  <c r="E983" i="24"/>
  <c r="E951" i="24"/>
  <c r="E919" i="24"/>
  <c r="E903" i="24"/>
  <c r="E887" i="24"/>
  <c r="E871" i="24"/>
  <c r="E858" i="24"/>
  <c r="E842" i="24"/>
  <c r="E826" i="24"/>
  <c r="E794" i="24"/>
  <c r="E765" i="24"/>
  <c r="E749" i="24"/>
  <c r="E704" i="24"/>
  <c r="E688" i="24"/>
  <c r="E654" i="24"/>
  <c r="E621" i="24"/>
  <c r="E589" i="24"/>
  <c r="E573" i="24"/>
  <c r="E557" i="24"/>
  <c r="E538" i="24"/>
  <c r="E519" i="24"/>
  <c r="E506" i="24"/>
  <c r="E479" i="24"/>
  <c r="E455" i="24"/>
  <c r="E430" i="24"/>
  <c r="E251" i="24"/>
  <c r="E235" i="24"/>
  <c r="E95" i="24"/>
  <c r="E83" i="24"/>
  <c r="E51" i="24"/>
  <c r="E16" i="24"/>
  <c r="E1022" i="24"/>
  <c r="E990" i="24"/>
  <c r="E970" i="24"/>
  <c r="E954" i="24"/>
  <c r="E938" i="24"/>
  <c r="E922" i="24"/>
  <c r="E906" i="24"/>
  <c r="E890" i="24"/>
  <c r="E874" i="24"/>
  <c r="E845" i="24"/>
  <c r="E829" i="24"/>
  <c r="E813" i="24"/>
  <c r="E797" i="24"/>
  <c r="E781" i="24"/>
  <c r="E764" i="24"/>
  <c r="E748" i="24"/>
  <c r="E732" i="24"/>
  <c r="E716" i="24"/>
  <c r="E667" i="24"/>
  <c r="E608" i="24"/>
  <c r="E547" i="24"/>
  <c r="E528" i="24"/>
  <c r="E478" i="24"/>
  <c r="E468" i="24"/>
  <c r="E450" i="24"/>
  <c r="E419" i="24"/>
  <c r="E351" i="24"/>
  <c r="E262" i="24"/>
  <c r="E214" i="24"/>
  <c r="E197" i="24"/>
  <c r="E61" i="24"/>
  <c r="E36" i="24"/>
  <c r="E6" i="24"/>
  <c r="E1021" i="24"/>
  <c r="E1005" i="24"/>
  <c r="E989" i="24"/>
  <c r="E973" i="24"/>
  <c r="E957" i="24"/>
  <c r="E941" i="24"/>
  <c r="E925" i="24"/>
  <c r="E909" i="24"/>
  <c r="E893" i="24"/>
  <c r="E877" i="24"/>
  <c r="E862" i="24"/>
  <c r="E848" i="24"/>
  <c r="E832" i="24"/>
  <c r="E816" i="24"/>
  <c r="E800" i="24"/>
  <c r="E784" i="24"/>
  <c r="E767" i="24"/>
  <c r="E719" i="24"/>
  <c r="E702" i="24"/>
  <c r="E652" i="24"/>
  <c r="E575" i="24"/>
  <c r="E550" i="24"/>
  <c r="E531" i="24"/>
  <c r="E508" i="24"/>
  <c r="E481" i="24"/>
  <c r="E414" i="24"/>
  <c r="E344" i="24"/>
  <c r="E319" i="24"/>
  <c r="E265" i="24"/>
  <c r="E249" i="24"/>
  <c r="E233" i="24"/>
  <c r="E217" i="24"/>
  <c r="E192" i="24"/>
  <c r="E173" i="24"/>
  <c r="E93" i="24"/>
  <c r="E45" i="24"/>
  <c r="E35" i="24"/>
  <c r="E1032" i="24"/>
  <c r="E1016" i="24"/>
  <c r="E1000" i="24"/>
  <c r="E984" i="24"/>
  <c r="E968" i="24"/>
  <c r="E952" i="24"/>
  <c r="E936" i="24"/>
  <c r="E920" i="24"/>
  <c r="E884" i="24"/>
  <c r="E868" i="24"/>
  <c r="E855" i="24"/>
  <c r="E839" i="24"/>
  <c r="E823" i="24"/>
  <c r="E807" i="24"/>
  <c r="E791" i="24"/>
  <c r="E774" i="24"/>
  <c r="E758" i="24"/>
  <c r="E742" i="24"/>
  <c r="E659" i="24"/>
  <c r="E643" i="24"/>
  <c r="E626" i="24"/>
  <c r="E610" i="24"/>
  <c r="E578" i="24"/>
  <c r="E343" i="24"/>
  <c r="E273" i="24"/>
  <c r="E195" i="24"/>
  <c r="E24" i="24"/>
  <c r="E628" i="24"/>
  <c r="E1767" i="24"/>
  <c r="E2724" i="24"/>
  <c r="E2868" i="24"/>
  <c r="E2840" i="24"/>
  <c r="E2841" i="24"/>
  <c r="E2834" i="24"/>
  <c r="E2816" i="24"/>
  <c r="E2819" i="24"/>
  <c r="E2811" i="24"/>
  <c r="E2807" i="24"/>
  <c r="E2803" i="24"/>
  <c r="E2799" i="24"/>
  <c r="E2791" i="24"/>
  <c r="E2772" i="24"/>
  <c r="E2764" i="24"/>
  <c r="E2771" i="24"/>
  <c r="E2753" i="24"/>
  <c r="E2746" i="24"/>
  <c r="E2738" i="24"/>
  <c r="E2747" i="24"/>
  <c r="E2737" i="24"/>
  <c r="E2441" i="24"/>
  <c r="E2436" i="24"/>
  <c r="E2432" i="24"/>
  <c r="E2428" i="24"/>
  <c r="E2424" i="24"/>
  <c r="E2420" i="24"/>
  <c r="E2413" i="24"/>
  <c r="E2409" i="24"/>
  <c r="E2399" i="24"/>
  <c r="E2395" i="24"/>
  <c r="E2390" i="24"/>
  <c r="E2382" i="24"/>
  <c r="E2271" i="24"/>
  <c r="E2352" i="24"/>
  <c r="E2344" i="24"/>
  <c r="E2336" i="24"/>
  <c r="E2328" i="24"/>
  <c r="E2312" i="24"/>
  <c r="E2302" i="24"/>
  <c r="E2292" i="24"/>
  <c r="E2284" i="24"/>
  <c r="E2092" i="24"/>
  <c r="E2258" i="24"/>
  <c r="E2254" i="24"/>
  <c r="E2250" i="24"/>
  <c r="E2246" i="24"/>
  <c r="E2242" i="24"/>
  <c r="E2238" i="24"/>
  <c r="E2234" i="24"/>
  <c r="E2230" i="24"/>
  <c r="E2226" i="24"/>
  <c r="E2222" i="24"/>
  <c r="E2218" i="24"/>
  <c r="E2214" i="24"/>
  <c r="E2210" i="24"/>
  <c r="E2206" i="24"/>
  <c r="E2202" i="24"/>
  <c r="E2198" i="24"/>
  <c r="E2194" i="24"/>
  <c r="E2190" i="24"/>
  <c r="E2186" i="24"/>
  <c r="E2182" i="24"/>
  <c r="E2178" i="24"/>
  <c r="E2174" i="24"/>
  <c r="E2170" i="24"/>
  <c r="E2166" i="24"/>
  <c r="E2162" i="24"/>
  <c r="E2158" i="24"/>
  <c r="E2154" i="24"/>
  <c r="E2150" i="24"/>
  <c r="E2142" i="24"/>
  <c r="E2134" i="24"/>
  <c r="E2130" i="24"/>
  <c r="E2126" i="24"/>
  <c r="E2106" i="24"/>
  <c r="E2098" i="24"/>
  <c r="E2084" i="24"/>
  <c r="E2026" i="24"/>
  <c r="E2018" i="24"/>
  <c r="E2003" i="24"/>
  <c r="E1992" i="24"/>
  <c r="E2025" i="24"/>
  <c r="E2017" i="24"/>
  <c r="E2009" i="24"/>
  <c r="E2002" i="24"/>
  <c r="E1995" i="24"/>
  <c r="E1987" i="24"/>
  <c r="E1982" i="24"/>
  <c r="E1974" i="24"/>
  <c r="E1970" i="24"/>
  <c r="E1966" i="24"/>
  <c r="E1958" i="24"/>
  <c r="E1954" i="24"/>
  <c r="E1950" i="24"/>
  <c r="E1942" i="24"/>
  <c r="E1938" i="24"/>
  <c r="E1934" i="24"/>
  <c r="E1926" i="24"/>
  <c r="E1922" i="24"/>
  <c r="E1841" i="24"/>
  <c r="E1833" i="24"/>
  <c r="E1807" i="24"/>
  <c r="E1791" i="24"/>
  <c r="E1775" i="24"/>
  <c r="E1848" i="24"/>
  <c r="E1840" i="24"/>
  <c r="E1832" i="24"/>
  <c r="E1824" i="24"/>
  <c r="E1792" i="24"/>
  <c r="E1784" i="24"/>
  <c r="E1776" i="24"/>
  <c r="E1705" i="24"/>
  <c r="E1692" i="24"/>
  <c r="E1686" i="24"/>
  <c r="E1682" i="24"/>
  <c r="E1677" i="24"/>
  <c r="E1665" i="24"/>
  <c r="E1661" i="24"/>
  <c r="E1652" i="24"/>
  <c r="E1647" i="24"/>
  <c r="E1578" i="24"/>
  <c r="E1570" i="24"/>
  <c r="E1566" i="24"/>
  <c r="E1562" i="24"/>
  <c r="E1640" i="24"/>
  <c r="E1602" i="24"/>
  <c r="E1594" i="24"/>
  <c r="E1548" i="24"/>
  <c r="E1544" i="24"/>
  <c r="E1540" i="24"/>
  <c r="E1403" i="24"/>
  <c r="E1399" i="24"/>
  <c r="E1395" i="24"/>
  <c r="E1387" i="24"/>
  <c r="E1383" i="24"/>
  <c r="E1371" i="24"/>
  <c r="E1359" i="24"/>
  <c r="E1355" i="24"/>
  <c r="E1351" i="24"/>
  <c r="E1347" i="24"/>
  <c r="E1339" i="24"/>
  <c r="E1510" i="24"/>
  <c r="E1506" i="24"/>
  <c r="E1502" i="24"/>
  <c r="E1498" i="24"/>
  <c r="E1494" i="24"/>
  <c r="E1490" i="24"/>
  <c r="E1486" i="24"/>
  <c r="E1482" i="24"/>
  <c r="E1469" i="24"/>
  <c r="E1465" i="24"/>
  <c r="E1461" i="24"/>
  <c r="E1453" i="24"/>
  <c r="E1449" i="24"/>
  <c r="E1445" i="24"/>
  <c r="E1437" i="24"/>
  <c r="E1433" i="24"/>
  <c r="E1429" i="24"/>
  <c r="E1421" i="24"/>
  <c r="E1417" i="24"/>
  <c r="E1413" i="24"/>
  <c r="E1315" i="24"/>
  <c r="E1275" i="24"/>
  <c r="E399" i="24"/>
  <c r="E383" i="24"/>
  <c r="E376" i="24"/>
  <c r="E372" i="24"/>
  <c r="E364" i="24"/>
  <c r="E360" i="24"/>
  <c r="E166" i="24"/>
  <c r="E162" i="24"/>
  <c r="E154" i="24"/>
  <c r="E145" i="24"/>
  <c r="E309" i="24"/>
  <c r="E301" i="24"/>
  <c r="E290" i="24"/>
  <c r="E282" i="24"/>
  <c r="E126" i="24"/>
  <c r="E118" i="24"/>
  <c r="E102" i="24"/>
  <c r="E94" i="24"/>
  <c r="E85" i="24"/>
  <c r="E78" i="24"/>
  <c r="E1273" i="24"/>
  <c r="E2686" i="24"/>
  <c r="E2445" i="24"/>
  <c r="E2037" i="24"/>
  <c r="E1869" i="24"/>
  <c r="E1525" i="24"/>
  <c r="E2368" i="24"/>
  <c r="E1534" i="24"/>
  <c r="E1223" i="24"/>
  <c r="E1135" i="24"/>
  <c r="E1095" i="24"/>
  <c r="E1219" i="24"/>
  <c r="E1143" i="24"/>
  <c r="E1245" i="24"/>
  <c r="E1182" i="24"/>
  <c r="E1247" i="24"/>
  <c r="E1186" i="24"/>
  <c r="E324" i="24"/>
  <c r="E198" i="24"/>
  <c r="E178" i="24"/>
  <c r="E25" i="24"/>
  <c r="E341" i="24"/>
  <c r="E320" i="24"/>
  <c r="E216" i="24"/>
  <c r="E182" i="24"/>
  <c r="E558" i="24"/>
  <c r="E1137" i="24"/>
  <c r="E2853" i="24"/>
  <c r="E2824" i="24"/>
  <c r="E2713" i="24"/>
  <c r="E2695" i="24"/>
  <c r="E2681" i="24"/>
  <c r="E2663" i="24"/>
  <c r="E2646" i="24"/>
  <c r="E2630" i="24"/>
  <c r="E2617" i="24"/>
  <c r="E2599" i="24"/>
  <c r="E2583" i="24"/>
  <c r="E2567" i="24"/>
  <c r="E2551" i="24"/>
  <c r="E2534" i="24"/>
  <c r="E2500" i="24"/>
  <c r="E2466" i="24"/>
  <c r="E2450" i="24"/>
  <c r="E2362" i="24"/>
  <c r="E2307" i="24"/>
  <c r="E2039" i="24"/>
  <c r="E1915" i="24"/>
  <c r="E1899" i="24"/>
  <c r="E1883" i="24"/>
  <c r="E1868" i="24"/>
  <c r="E1757" i="24"/>
  <c r="E1737" i="24"/>
  <c r="E1608" i="24"/>
  <c r="E1528" i="24"/>
  <c r="E1311" i="24"/>
  <c r="E1295" i="24"/>
  <c r="E1276" i="24"/>
  <c r="E1260" i="24"/>
  <c r="E1240" i="24"/>
  <c r="E1224" i="24"/>
  <c r="E1208" i="24"/>
  <c r="E1160" i="24"/>
  <c r="E1144" i="24"/>
  <c r="E1124" i="24"/>
  <c r="E1096" i="24"/>
  <c r="E1080" i="24"/>
  <c r="E1064" i="24"/>
  <c r="E1050" i="24"/>
  <c r="E2864" i="24"/>
  <c r="E2736" i="24"/>
  <c r="E2720" i="24"/>
  <c r="E2703" i="24"/>
  <c r="E2667" i="24"/>
  <c r="E2650" i="24"/>
  <c r="E2633" i="24"/>
  <c r="E2604" i="24"/>
  <c r="E2594" i="24"/>
  <c r="E2578" i="24"/>
  <c r="E2558" i="24"/>
  <c r="E2541" i="24"/>
  <c r="E2521" i="24"/>
  <c r="E2503" i="24"/>
  <c r="E2485" i="24"/>
  <c r="E2469" i="24"/>
  <c r="E2453" i="24"/>
  <c r="E2361" i="24"/>
  <c r="E2345" i="24"/>
  <c r="E2329" i="24"/>
  <c r="E2289" i="24"/>
  <c r="E2075" i="24"/>
  <c r="E1914" i="24"/>
  <c r="E1867" i="24"/>
  <c r="E1760" i="24"/>
  <c r="E1743" i="24"/>
  <c r="E1635" i="24"/>
  <c r="E1619" i="24"/>
  <c r="E1591" i="24"/>
  <c r="E1527" i="24"/>
  <c r="E1405" i="24"/>
  <c r="E1298" i="24"/>
  <c r="E1251" i="24"/>
  <c r="E1211" i="24"/>
  <c r="E1167" i="24"/>
  <c r="E1115" i="24"/>
  <c r="E2859" i="24"/>
  <c r="E2830" i="24"/>
  <c r="E2735" i="24"/>
  <c r="E2719" i="24"/>
  <c r="E2702" i="24"/>
  <c r="E2679" i="24"/>
  <c r="E2661" i="24"/>
  <c r="E2644" i="24"/>
  <c r="E2628" i="24"/>
  <c r="E2611" i="24"/>
  <c r="E2593" i="24"/>
  <c r="E2577" i="24"/>
  <c r="E2561" i="24"/>
  <c r="E2540" i="24"/>
  <c r="E2524" i="24"/>
  <c r="E2506" i="24"/>
  <c r="E2484" i="24"/>
  <c r="E2468" i="24"/>
  <c r="E2452" i="24"/>
  <c r="E2301" i="24"/>
  <c r="E2276" i="24"/>
  <c r="E2259" i="24"/>
  <c r="E2035" i="24"/>
  <c r="E1897" i="24"/>
  <c r="E1881" i="24"/>
  <c r="E1849" i="24"/>
  <c r="E1747" i="24"/>
  <c r="E1725" i="24"/>
  <c r="E1638" i="24"/>
  <c r="E1610" i="24"/>
  <c r="E1554" i="24"/>
  <c r="E1404" i="24"/>
  <c r="E1297" i="24"/>
  <c r="E1278" i="24"/>
  <c r="E1262" i="24"/>
  <c r="E1238" i="24"/>
  <c r="E1222" i="24"/>
  <c r="E1206" i="24"/>
  <c r="E1185" i="24"/>
  <c r="E1166" i="24"/>
  <c r="E1150" i="24"/>
  <c r="E1134" i="24"/>
  <c r="E2866" i="24"/>
  <c r="E2734" i="24"/>
  <c r="E2718" i="24"/>
  <c r="E2682" i="24"/>
  <c r="E2665" i="24"/>
  <c r="E2647" i="24"/>
  <c r="E2631" i="24"/>
  <c r="E2615" i="24"/>
  <c r="E2596" i="24"/>
  <c r="E2580" i="24"/>
  <c r="E2560" i="24"/>
  <c r="E2543" i="24"/>
  <c r="E2527" i="24"/>
  <c r="E2513" i="24"/>
  <c r="E2492" i="24"/>
  <c r="E2475" i="24"/>
  <c r="E2459" i="24"/>
  <c r="E2381" i="24"/>
  <c r="E2359" i="24"/>
  <c r="E2343" i="24"/>
  <c r="E2327" i="24"/>
  <c r="E2266" i="24"/>
  <c r="E1916" i="24"/>
  <c r="E1900" i="24"/>
  <c r="E1865" i="24"/>
  <c r="E1751" i="24"/>
  <c r="E1637" i="24"/>
  <c r="E1613" i="24"/>
  <c r="E1557" i="24"/>
  <c r="E1312" i="24"/>
  <c r="E1296" i="24"/>
  <c r="E1253" i="24"/>
  <c r="E1229" i="24"/>
  <c r="E1205" i="24"/>
  <c r="E1180" i="24"/>
  <c r="E1153" i="24"/>
  <c r="E1125" i="24"/>
  <c r="E1109" i="24"/>
  <c r="E1093" i="24"/>
  <c r="E1077" i="24"/>
  <c r="E1059" i="24"/>
  <c r="E1027" i="24"/>
  <c r="E975" i="24"/>
  <c r="E943" i="24"/>
  <c r="E915" i="24"/>
  <c r="E883" i="24"/>
  <c r="E854" i="24"/>
  <c r="E838" i="24"/>
  <c r="E822" i="24"/>
  <c r="E806" i="24"/>
  <c r="E790" i="24"/>
  <c r="E729" i="24"/>
  <c r="E713" i="24"/>
  <c r="E700" i="24"/>
  <c r="E650" i="24"/>
  <c r="E601" i="24"/>
  <c r="E585" i="24"/>
  <c r="E569" i="24"/>
  <c r="E451" i="24"/>
  <c r="E424" i="24"/>
  <c r="E407" i="24"/>
  <c r="E342" i="24"/>
  <c r="E263" i="24"/>
  <c r="E247" i="24"/>
  <c r="E215" i="24"/>
  <c r="E190" i="24"/>
  <c r="E107" i="24"/>
  <c r="E91" i="24"/>
  <c r="E42" i="24"/>
  <c r="E1014" i="24"/>
  <c r="E982" i="24"/>
  <c r="E966" i="24"/>
  <c r="E950" i="24"/>
  <c r="E934" i="24"/>
  <c r="E918" i="24"/>
  <c r="E886" i="24"/>
  <c r="E870" i="24"/>
  <c r="E857" i="24"/>
  <c r="E841" i="24"/>
  <c r="E825" i="24"/>
  <c r="E760" i="24"/>
  <c r="E728" i="24"/>
  <c r="E711" i="24"/>
  <c r="E695" i="24"/>
  <c r="E653" i="24"/>
  <c r="E604" i="24"/>
  <c r="E541" i="24"/>
  <c r="E492" i="24"/>
  <c r="E474" i="24"/>
  <c r="E415" i="24"/>
  <c r="E345" i="24"/>
  <c r="E258" i="24"/>
  <c r="E242" i="24"/>
  <c r="E193" i="24"/>
  <c r="E127" i="24"/>
  <c r="E57" i="24"/>
  <c r="E30" i="24"/>
  <c r="E15" i="24"/>
  <c r="E1017" i="24"/>
  <c r="E937" i="24"/>
  <c r="E889" i="24"/>
  <c r="E873" i="24"/>
  <c r="E796" i="24"/>
  <c r="E763" i="24"/>
  <c r="E747" i="24"/>
  <c r="E731" i="24"/>
  <c r="E648" i="24"/>
  <c r="E619" i="24"/>
  <c r="E603" i="24"/>
  <c r="E546" i="24"/>
  <c r="E457" i="24"/>
  <c r="E428" i="24"/>
  <c r="E410" i="24"/>
  <c r="E340" i="24"/>
  <c r="E315" i="24"/>
  <c r="E245" i="24"/>
  <c r="E213" i="24"/>
  <c r="E169" i="24"/>
  <c r="E105" i="24"/>
  <c r="E89" i="24"/>
  <c r="E55" i="24"/>
  <c r="E18" i="24"/>
  <c r="E1028" i="24"/>
  <c r="E1012" i="24"/>
  <c r="E996" i="24"/>
  <c r="E980" i="24"/>
  <c r="E964" i="24"/>
  <c r="E948" i="24"/>
  <c r="E932" i="24"/>
  <c r="E916" i="24"/>
  <c r="E896" i="24"/>
  <c r="E880" i="24"/>
  <c r="E865" i="24"/>
  <c r="E851" i="24"/>
  <c r="E835" i="24"/>
  <c r="E819" i="24"/>
  <c r="E803" i="24"/>
  <c r="E787" i="24"/>
  <c r="E770" i="24"/>
  <c r="E754" i="24"/>
  <c r="E738" i="24"/>
  <c r="E722" i="24"/>
  <c r="E705" i="24"/>
  <c r="E673" i="24"/>
  <c r="E655" i="24"/>
  <c r="E639" i="24"/>
  <c r="E622" i="24"/>
  <c r="E590" i="24"/>
  <c r="E549" i="24"/>
  <c r="E530" i="24"/>
  <c r="E507" i="24"/>
  <c r="E480" i="24"/>
  <c r="E456" i="24"/>
  <c r="E426" i="24"/>
  <c r="E408" i="24"/>
  <c r="E339" i="24"/>
  <c r="E59" i="24"/>
  <c r="E34" i="24"/>
  <c r="E17" i="24"/>
  <c r="E2858" i="24"/>
  <c r="E2838" i="24"/>
  <c r="E2822" i="24"/>
  <c r="E2814" i="24"/>
  <c r="E2802" i="24"/>
  <c r="E2798" i="24"/>
  <c r="E2781" i="24"/>
  <c r="E2770" i="24"/>
  <c r="E2762" i="24"/>
  <c r="E2765" i="24"/>
  <c r="E2751" i="24"/>
  <c r="E2752" i="24"/>
  <c r="E2744" i="24"/>
  <c r="E2739" i="24"/>
  <c r="E2444" i="24"/>
  <c r="E2440" i="24"/>
  <c r="E2435" i="24"/>
  <c r="E2431" i="24"/>
  <c r="E2419" i="24"/>
  <c r="E2412" i="24"/>
  <c r="E2408" i="24"/>
  <c r="E2406" i="24"/>
  <c r="E2402" i="24"/>
  <c r="E2389" i="24"/>
  <c r="E2385" i="24"/>
  <c r="E2350" i="24"/>
  <c r="E2342" i="24"/>
  <c r="E2334" i="24"/>
  <c r="E2326" i="24"/>
  <c r="E2282" i="24"/>
  <c r="E2253" i="24"/>
  <c r="E2249" i="24"/>
  <c r="E2245" i="24"/>
  <c r="E2237" i="24"/>
  <c r="E2233" i="24"/>
  <c r="E2229" i="24"/>
  <c r="E2221" i="24"/>
  <c r="E2217" i="24"/>
  <c r="E2213" i="24"/>
  <c r="E2205" i="24"/>
  <c r="E2201" i="24"/>
  <c r="E2197" i="24"/>
  <c r="E2189" i="24"/>
  <c r="E2185" i="24"/>
  <c r="E2181" i="24"/>
  <c r="E2173" i="24"/>
  <c r="E2169" i="24"/>
  <c r="E2165" i="24"/>
  <c r="E2153" i="24"/>
  <c r="E2141" i="24"/>
  <c r="E2133" i="24"/>
  <c r="E2125" i="24"/>
  <c r="E2105" i="24"/>
  <c r="E2097" i="24"/>
  <c r="E2083" i="24"/>
  <c r="E2024" i="24"/>
  <c r="E2008" i="24"/>
  <c r="E2001" i="24"/>
  <c r="E1990" i="24"/>
  <c r="E2023" i="24"/>
  <c r="E2007" i="24"/>
  <c r="E1993" i="24"/>
  <c r="E1977" i="24"/>
  <c r="E1965" i="24"/>
  <c r="E1961" i="24"/>
  <c r="E1957" i="24"/>
  <c r="E1953" i="24"/>
  <c r="E1949" i="24"/>
  <c r="E1937" i="24"/>
  <c r="E1933" i="24"/>
  <c r="E1929" i="24"/>
  <c r="E1921" i="24"/>
  <c r="E1847" i="24"/>
  <c r="E1839" i="24"/>
  <c r="E1831" i="24"/>
  <c r="E1823" i="24"/>
  <c r="E1813" i="24"/>
  <c r="E1789" i="24"/>
  <c r="E1765" i="24"/>
  <c r="E1846" i="24"/>
  <c r="E1838" i="24"/>
  <c r="E1830" i="24"/>
  <c r="E1822" i="24"/>
  <c r="E1814" i="24"/>
  <c r="E1806" i="24"/>
  <c r="E1798" i="24"/>
  <c r="E1703" i="24"/>
  <c r="E1691" i="24"/>
  <c r="E1685" i="24"/>
  <c r="E1680" i="24"/>
  <c r="E1676" i="24"/>
  <c r="E1672" i="24"/>
  <c r="E1668" i="24"/>
  <c r="E1664" i="24"/>
  <c r="E1660" i="24"/>
  <c r="E1656" i="24"/>
  <c r="E1651" i="24"/>
  <c r="E1646" i="24"/>
  <c r="E1577" i="24"/>
  <c r="E1565" i="24"/>
  <c r="E1639" i="24"/>
  <c r="E1618" i="24"/>
  <c r="E1601" i="24"/>
  <c r="E1597" i="24"/>
  <c r="E1593" i="24"/>
  <c r="E1547" i="24"/>
  <c r="E1543" i="24"/>
  <c r="E1539" i="24"/>
  <c r="E1402" i="24"/>
  <c r="E1382" i="24"/>
  <c r="E1374" i="24"/>
  <c r="E1358" i="24"/>
  <c r="E1354" i="24"/>
  <c r="E1350" i="24"/>
  <c r="E1338" i="24"/>
  <c r="E1322" i="24"/>
  <c r="E1314" i="24"/>
  <c r="E1509" i="24"/>
  <c r="E1505" i="24"/>
  <c r="E1501" i="24"/>
  <c r="E1497" i="24"/>
  <c r="E1493" i="24"/>
  <c r="E1489" i="24"/>
  <c r="E1485" i="24"/>
  <c r="E1481" i="24"/>
  <c r="E1476" i="24"/>
  <c r="E1468" i="24"/>
  <c r="E1464" i="24"/>
  <c r="E1460" i="24"/>
  <c r="E1452" i="24"/>
  <c r="E1448" i="24"/>
  <c r="E1444" i="24"/>
  <c r="E1436" i="24"/>
  <c r="E1432" i="24"/>
  <c r="E1428" i="24"/>
  <c r="E1420" i="24"/>
  <c r="E1416" i="24"/>
  <c r="E1412" i="24"/>
  <c r="E1321" i="24"/>
  <c r="E1254" i="24"/>
  <c r="E1255" i="24"/>
  <c r="E1267" i="24"/>
  <c r="E402" i="24"/>
  <c r="E398" i="24"/>
  <c r="E390" i="24"/>
  <c r="E386" i="24"/>
  <c r="E363" i="24"/>
  <c r="E359" i="24"/>
  <c r="E161" i="24"/>
  <c r="E157" i="24"/>
  <c r="E153" i="24"/>
  <c r="E148" i="24"/>
  <c r="E144" i="24"/>
  <c r="E140" i="24"/>
  <c r="E1277" i="24"/>
  <c r="E1271" i="24"/>
  <c r="E308" i="24"/>
  <c r="E296" i="24"/>
  <c r="E281" i="24"/>
  <c r="E124" i="24"/>
  <c r="E116" i="24"/>
  <c r="E100" i="24"/>
  <c r="E84" i="24"/>
  <c r="E62" i="24"/>
  <c r="E2533" i="24"/>
  <c r="E1884" i="24"/>
  <c r="E1634" i="24"/>
  <c r="E2493" i="24"/>
  <c r="E2360" i="24"/>
  <c r="E1529" i="24"/>
  <c r="E1192" i="24"/>
  <c r="E1018" i="24"/>
  <c r="E986" i="24"/>
  <c r="E955" i="24"/>
  <c r="E923" i="24"/>
  <c r="E1202" i="24"/>
  <c r="E1141" i="24"/>
  <c r="E1215" i="24"/>
  <c r="E1145" i="24"/>
  <c r="E1235" i="24"/>
  <c r="E252" i="24"/>
  <c r="E188" i="24"/>
  <c r="E175" i="24"/>
  <c r="E336" i="24"/>
  <c r="E317" i="24"/>
  <c r="E267" i="24"/>
  <c r="E240" i="24"/>
  <c r="E1122" i="24"/>
  <c r="E2869" i="24"/>
  <c r="E2844" i="24"/>
  <c r="E2794" i="24"/>
  <c r="E2690" i="24"/>
  <c r="E2677" i="24"/>
  <c r="E2659" i="24"/>
  <c r="E2642" i="24"/>
  <c r="E2626" i="24"/>
  <c r="E2614" i="24"/>
  <c r="E2595" i="24"/>
  <c r="E2579" i="24"/>
  <c r="E2563" i="24"/>
  <c r="E2547" i="24"/>
  <c r="E2530" i="24"/>
  <c r="E2512" i="24"/>
  <c r="E2495" i="24"/>
  <c r="E2478" i="24"/>
  <c r="E2462" i="24"/>
  <c r="E2446" i="24"/>
  <c r="E2358" i="24"/>
  <c r="E2278" i="24"/>
  <c r="E2265" i="24"/>
  <c r="E1911" i="24"/>
  <c r="E1895" i="24"/>
  <c r="E1864" i="24"/>
  <c r="E1715" i="24"/>
  <c r="E1592" i="24"/>
  <c r="E1524" i="24"/>
  <c r="E1289" i="24"/>
  <c r="E1272" i="24"/>
  <c r="E1252" i="24"/>
  <c r="E1236" i="24"/>
  <c r="E1220" i="24"/>
  <c r="E1179" i="24"/>
  <c r="E1156" i="24"/>
  <c r="E1140" i="24"/>
  <c r="E1108" i="24"/>
  <c r="E1092" i="24"/>
  <c r="E1076" i="24"/>
  <c r="E1046" i="24"/>
  <c r="E2860" i="24"/>
  <c r="E2680" i="24"/>
  <c r="E2662" i="24"/>
  <c r="E2645" i="24"/>
  <c r="E2629" i="24"/>
  <c r="E2590" i="24"/>
  <c r="E2574" i="24"/>
  <c r="E2554" i="24"/>
  <c r="E2537" i="24"/>
  <c r="E2357" i="24"/>
  <c r="E2341" i="24"/>
  <c r="E2325" i="24"/>
  <c r="E2268" i="24"/>
  <c r="E1910" i="24"/>
  <c r="E1894" i="24"/>
  <c r="E1879" i="24"/>
  <c r="E1863" i="24"/>
  <c r="E1756" i="24"/>
  <c r="E1736" i="24"/>
  <c r="E1631" i="24"/>
  <c r="E1587" i="24"/>
  <c r="E1243" i="24"/>
  <c r="E1207" i="24"/>
  <c r="E1191" i="24"/>
  <c r="E1159" i="24"/>
  <c r="E1127" i="24"/>
  <c r="E1111" i="24"/>
  <c r="E1083" i="24"/>
  <c r="E1037" i="24"/>
  <c r="E2826" i="24"/>
  <c r="E2715" i="24"/>
  <c r="E2675" i="24"/>
  <c r="E2657" i="24"/>
  <c r="E2607" i="24"/>
  <c r="E2589" i="24"/>
  <c r="E2573" i="24"/>
  <c r="E2557" i="24"/>
  <c r="E2536" i="24"/>
  <c r="E2520" i="24"/>
  <c r="E2502" i="24"/>
  <c r="E2480" i="24"/>
  <c r="E2464" i="24"/>
  <c r="E2448" i="24"/>
  <c r="E2315" i="24"/>
  <c r="E2297" i="24"/>
  <c r="E2272" i="24"/>
  <c r="E1893" i="24"/>
  <c r="E1878" i="24"/>
  <c r="E1862" i="24"/>
  <c r="E1759" i="24"/>
  <c r="E1741" i="24"/>
  <c r="E1626" i="24"/>
  <c r="E1530" i="24"/>
  <c r="E1250" i="24"/>
  <c r="E1234" i="24"/>
  <c r="E1218" i="24"/>
  <c r="E1198" i="24"/>
  <c r="E1181" i="24"/>
  <c r="E1162" i="24"/>
  <c r="E1126" i="24"/>
  <c r="E1082" i="24"/>
  <c r="E1044" i="24"/>
  <c r="E2862" i="24"/>
  <c r="E2829" i="24"/>
  <c r="E2714" i="24"/>
  <c r="E2678" i="24"/>
  <c r="E2660" i="24"/>
  <c r="E2643" i="24"/>
  <c r="E2627" i="24"/>
  <c r="E2556" i="24"/>
  <c r="E2539" i="24"/>
  <c r="E2523" i="24"/>
  <c r="E2509" i="24"/>
  <c r="E2487" i="24"/>
  <c r="E2471" i="24"/>
  <c r="E2455" i="24"/>
  <c r="E2373" i="24"/>
  <c r="E2262" i="24"/>
  <c r="E2032" i="24"/>
  <c r="E1861" i="24"/>
  <c r="E1746" i="24"/>
  <c r="E1633" i="24"/>
  <c r="E1609" i="24"/>
  <c r="E1521" i="24"/>
  <c r="E1225" i="24"/>
  <c r="E1169" i="24"/>
  <c r="E1121" i="24"/>
  <c r="E1105" i="24"/>
  <c r="E1089" i="24"/>
  <c r="E1073" i="24"/>
  <c r="E1055" i="24"/>
  <c r="E1039" i="24"/>
  <c r="E1023" i="24"/>
  <c r="E1007" i="24"/>
  <c r="E991" i="24"/>
  <c r="E967" i="24"/>
  <c r="E935" i="24"/>
  <c r="E911" i="24"/>
  <c r="E895" i="24"/>
  <c r="E879" i="24"/>
  <c r="E864" i="24"/>
  <c r="E850" i="24"/>
  <c r="E834" i="24"/>
  <c r="E818" i="24"/>
  <c r="E802" i="24"/>
  <c r="E773" i="24"/>
  <c r="E757" i="24"/>
  <c r="E741" i="24"/>
  <c r="E725" i="24"/>
  <c r="E629" i="24"/>
  <c r="E613" i="24"/>
  <c r="E597" i="24"/>
  <c r="E581" i="24"/>
  <c r="E565" i="24"/>
  <c r="E548" i="24"/>
  <c r="E529" i="24"/>
  <c r="E469" i="24"/>
  <c r="E447" i="24"/>
  <c r="E420" i="24"/>
  <c r="E356" i="24"/>
  <c r="E338" i="24"/>
  <c r="E313" i="24"/>
  <c r="E211" i="24"/>
  <c r="E185" i="24"/>
  <c r="E87" i="24"/>
  <c r="E75" i="24"/>
  <c r="E7" i="24"/>
  <c r="E1006" i="24"/>
  <c r="E978" i="24"/>
  <c r="E946" i="24"/>
  <c r="E882" i="24"/>
  <c r="E867" i="24"/>
  <c r="E853" i="24"/>
  <c r="E837" i="24"/>
  <c r="E821" i="24"/>
  <c r="E805" i="24"/>
  <c r="E789" i="24"/>
  <c r="E772" i="24"/>
  <c r="E756" i="24"/>
  <c r="E740" i="24"/>
  <c r="E724" i="24"/>
  <c r="E707" i="24"/>
  <c r="E675" i="24"/>
  <c r="E649" i="24"/>
  <c r="E584" i="24"/>
  <c r="E518" i="24"/>
  <c r="E429" i="24"/>
  <c r="E411" i="24"/>
  <c r="E337" i="24"/>
  <c r="E205" i="24"/>
  <c r="E189" i="24"/>
  <c r="E123" i="24"/>
  <c r="E1029" i="24"/>
  <c r="E1013" i="24"/>
  <c r="E997" i="24"/>
  <c r="E981" i="24"/>
  <c r="E965" i="24"/>
  <c r="E949" i="24"/>
  <c r="E933" i="24"/>
  <c r="E917" i="24"/>
  <c r="E885" i="24"/>
  <c r="E869" i="24"/>
  <c r="E856" i="24"/>
  <c r="E840" i="24"/>
  <c r="E824" i="24"/>
  <c r="E808" i="24"/>
  <c r="E792" i="24"/>
  <c r="E759" i="24"/>
  <c r="E743" i="24"/>
  <c r="E710" i="24"/>
  <c r="E660" i="24"/>
  <c r="E644" i="24"/>
  <c r="E631" i="24"/>
  <c r="E583" i="24"/>
  <c r="E559" i="24"/>
  <c r="E540" i="24"/>
  <c r="E521" i="24"/>
  <c r="E491" i="24"/>
  <c r="E471" i="24"/>
  <c r="E257" i="24"/>
  <c r="E241" i="24"/>
  <c r="E209" i="24"/>
  <c r="E183" i="24"/>
  <c r="E117" i="24"/>
  <c r="E101" i="24"/>
  <c r="E40" i="24"/>
  <c r="E13" i="24"/>
  <c r="E1024" i="24"/>
  <c r="E1008" i="24"/>
  <c r="E976" i="24"/>
  <c r="E892" i="24"/>
  <c r="E876" i="24"/>
  <c r="E861" i="24"/>
  <c r="E847" i="24"/>
  <c r="E831" i="24"/>
  <c r="E815" i="24"/>
  <c r="E766" i="24"/>
  <c r="E750" i="24"/>
  <c r="E701" i="24"/>
  <c r="E669" i="24"/>
  <c r="E602" i="24"/>
  <c r="E353" i="24"/>
  <c r="E335" i="24"/>
  <c r="E207" i="24"/>
  <c r="E2320" i="24"/>
  <c r="E2114" i="24"/>
  <c r="E1978" i="24"/>
  <c r="E2115" i="24"/>
  <c r="E1979" i="24"/>
  <c r="E302" i="24"/>
  <c r="E2116" i="24"/>
  <c r="E2091" i="24"/>
  <c r="E2030" i="24"/>
  <c r="E1956" i="24"/>
  <c r="E2111" i="24"/>
  <c r="E2817" i="24"/>
  <c r="E2113" i="24"/>
  <c r="E1394" i="24"/>
  <c r="E304" i="24"/>
  <c r="E1063" i="24"/>
  <c r="E2120" i="24"/>
  <c r="E2086" i="24"/>
  <c r="E1488" i="24"/>
  <c r="E2118" i="24"/>
  <c r="E1391" i="24"/>
  <c r="E2119" i="24"/>
  <c r="E2011" i="24"/>
  <c r="E1388" i="24"/>
  <c r="E1364" i="24"/>
  <c r="E2152" i="24"/>
  <c r="E2112" i="24"/>
  <c r="E1393" i="24"/>
  <c r="E2087" i="24"/>
  <c r="E2057" i="24"/>
  <c r="E362" i="24"/>
  <c r="E2053" i="24"/>
  <c r="E53" i="24"/>
  <c r="E2518" i="24"/>
  <c r="E2089" i="24"/>
  <c r="E1955" i="24"/>
  <c r="E1392" i="24"/>
  <c r="E303" i="24"/>
  <c r="E2285" i="24"/>
  <c r="E2269" i="24"/>
  <c r="E2066" i="24"/>
  <c r="E2705" i="24"/>
  <c r="E440" i="24"/>
  <c r="E1712" i="24"/>
  <c r="E2036" i="24"/>
  <c r="E1190" i="24"/>
  <c r="E2049" i="24"/>
  <c r="E33" i="24"/>
  <c r="E208" i="24"/>
  <c r="E2071" i="24"/>
  <c r="E2038" i="24"/>
  <c r="E2046" i="24"/>
  <c r="E2074" i="24"/>
  <c r="E2064" i="24"/>
  <c r="E2055" i="24"/>
  <c r="E2034" i="24"/>
  <c r="E665" i="24"/>
  <c r="E14" i="24"/>
  <c r="E2689" i="24"/>
  <c r="E2033" i="24"/>
  <c r="E1854" i="24"/>
  <c r="E2051" i="24"/>
  <c r="E2031" i="24"/>
  <c r="E2621" i="24"/>
  <c r="E2793" i="24"/>
  <c r="E2048" i="24"/>
  <c r="E2062" i="24"/>
  <c r="E1853" i="24"/>
  <c r="E2042" i="24"/>
  <c r="E21" i="24"/>
  <c r="E466" i="24"/>
  <c r="E2056" i="24"/>
  <c r="E1856" i="24"/>
  <c r="E2054" i="24"/>
  <c r="E2040" i="24"/>
  <c r="E777" i="24"/>
  <c r="E444" i="24"/>
  <c r="E436" i="24"/>
  <c r="E666" i="24"/>
  <c r="E459" i="24"/>
  <c r="E2849" i="24"/>
  <c r="E2122" i="24"/>
  <c r="E1343" i="24"/>
  <c r="E2848" i="24"/>
  <c r="E1855" i="24"/>
  <c r="E2052" i="24"/>
  <c r="E63" i="24"/>
  <c r="E2072" i="24"/>
  <c r="E2088" i="24"/>
  <c r="E306" i="24"/>
  <c r="E2065" i="24"/>
  <c r="E2603" i="24"/>
  <c r="E2070" i="24"/>
  <c r="E2157" i="24"/>
  <c r="E2121" i="24"/>
  <c r="E2117" i="24"/>
  <c r="E1973" i="24"/>
  <c r="E1774" i="24"/>
  <c r="E1390" i="24"/>
  <c r="E1346" i="24"/>
  <c r="E1342" i="24"/>
  <c r="E391" i="24"/>
  <c r="E305" i="24"/>
  <c r="E2077" i="24"/>
  <c r="E2061" i="24"/>
  <c r="E2612" i="24"/>
  <c r="E2602" i="24"/>
  <c r="E2058" i="24"/>
  <c r="E2068" i="24"/>
  <c r="E2063" i="24"/>
  <c r="E2044" i="24"/>
  <c r="E2078" i="24"/>
  <c r="E513" i="24"/>
  <c r="E446" i="24"/>
  <c r="E442" i="24"/>
  <c r="E434" i="24"/>
  <c r="E817" i="24"/>
  <c r="E472" i="24"/>
  <c r="E554" i="24"/>
  <c r="E177" i="24"/>
  <c r="E318" i="24"/>
  <c r="E2148" i="24"/>
  <c r="E1389" i="24"/>
  <c r="E1345" i="24"/>
  <c r="E2076" i="24"/>
  <c r="E2050" i="24"/>
  <c r="E2043" i="24"/>
  <c r="E1857" i="24"/>
  <c r="E2060" i="24"/>
  <c r="E1888" i="24"/>
  <c r="E54" i="24"/>
  <c r="E1694" i="24" l="1"/>
  <c r="E632" i="24"/>
  <c r="E238" i="24"/>
  <c r="E1568" i="24"/>
  <c r="E2760" i="24"/>
  <c r="E212" i="24"/>
  <c r="E715" i="24"/>
  <c r="E761" i="24"/>
  <c r="E1714" i="24"/>
  <c r="E1713" i="24"/>
  <c r="E1758" i="24"/>
  <c r="E2047" i="24"/>
  <c r="E1555" i="24"/>
  <c r="E678" i="24"/>
  <c r="E685" i="24"/>
  <c r="E1711" i="24"/>
  <c r="E638" i="24"/>
  <c r="E1569" i="24"/>
  <c r="E1622" i="24"/>
  <c r="E1721" i="24"/>
  <c r="E611" i="24"/>
  <c r="E1826" i="24"/>
  <c r="E1708" i="24"/>
  <c r="E1195" i="24"/>
  <c r="E52" i="24"/>
  <c r="E898" i="24"/>
  <c r="E222" i="24"/>
  <c r="E634" i="24"/>
  <c r="E1620" i="24"/>
  <c r="E1366" i="24"/>
  <c r="E677" i="24"/>
  <c r="E50" i="24"/>
  <c r="E672" i="24"/>
  <c r="E1069" i="24"/>
  <c r="E2725" i="24"/>
  <c r="E592" i="24"/>
  <c r="E1773" i="24"/>
  <c r="E1696" i="24"/>
  <c r="E203" i="24"/>
  <c r="E210" i="24"/>
  <c r="E696" i="24"/>
  <c r="E1475" i="24"/>
  <c r="E709" i="24"/>
  <c r="E812" i="24"/>
  <c r="E226" i="24"/>
  <c r="E1720" i="24"/>
  <c r="E2700" i="24"/>
  <c r="E136" i="24"/>
  <c r="E1368" i="24"/>
  <c r="E1365" i="24"/>
  <c r="E2146" i="24"/>
  <c r="E2754" i="24"/>
  <c r="E2727" i="24"/>
  <c r="E1723" i="24"/>
  <c r="E900" i="24"/>
  <c r="E219" i="24"/>
  <c r="E1695" i="24"/>
  <c r="E1768" i="24"/>
  <c r="E288" i="24"/>
  <c r="E1621" i="24"/>
  <c r="E1689" i="24"/>
  <c r="E168" i="24"/>
  <c r="E1722" i="24"/>
  <c r="E1397" i="24"/>
  <c r="E595" i="24"/>
  <c r="E431" i="24"/>
  <c r="E2726" i="24"/>
  <c r="E2701" i="24"/>
  <c r="E670" i="24"/>
  <c r="E224" i="24"/>
  <c r="E1699" i="24"/>
  <c r="E593" i="24"/>
  <c r="E1367" i="24"/>
  <c r="E1799" i="24"/>
  <c r="E697" i="24"/>
  <c r="E1698" i="24"/>
  <c r="E902" i="24"/>
  <c r="E682" i="24"/>
  <c r="E1624" i="24"/>
  <c r="E693" i="24"/>
  <c r="E694" i="24"/>
  <c r="E636" i="24"/>
  <c r="E1099" i="24"/>
  <c r="E755" i="24"/>
  <c r="E1196" i="24"/>
  <c r="E1061" i="24"/>
  <c r="E1693" i="24"/>
  <c r="E1362" i="24"/>
  <c r="E218" i="24"/>
  <c r="E1717" i="24"/>
  <c r="E1709" i="24"/>
  <c r="E463" i="24"/>
  <c r="E680" i="24"/>
  <c r="E2761" i="24"/>
  <c r="E187" i="24"/>
  <c r="E443" i="24"/>
  <c r="E460" i="24"/>
  <c r="E458" i="24"/>
  <c r="E435" i="24"/>
  <c r="E712" i="24"/>
  <c r="E44" i="24"/>
  <c r="E461" i="24"/>
  <c r="E176" i="24"/>
  <c r="E1623" i="24"/>
  <c r="E2728" i="24"/>
  <c r="E220" i="24"/>
  <c r="E125" i="24"/>
  <c r="E1193" i="24"/>
  <c r="E684" i="24"/>
  <c r="E674" i="24"/>
  <c r="E1688" i="24"/>
  <c r="E594" i="24"/>
  <c r="E691" i="24"/>
  <c r="E1625" i="24"/>
  <c r="E783" i="24"/>
  <c r="E620" i="24"/>
  <c r="E1728" i="24"/>
  <c r="E1718" i="24"/>
  <c r="E591" i="24"/>
  <c r="E1097" i="24"/>
  <c r="E2759" i="24"/>
  <c r="E1045" i="24"/>
  <c r="E689" i="24"/>
  <c r="E664" i="24"/>
  <c r="E1363" i="24"/>
  <c r="E733" i="24"/>
  <c r="E1098" i="24"/>
  <c r="E206" i="24"/>
  <c r="E1697" i="24"/>
  <c r="E786" i="24"/>
  <c r="E1766" i="24"/>
  <c r="E899" i="24"/>
  <c r="E1701" i="24"/>
  <c r="E1102" i="24"/>
  <c r="E1473" i="24"/>
  <c r="E1616" i="24"/>
  <c r="E1702" i="24"/>
  <c r="E1716" i="24"/>
  <c r="E1614" i="24"/>
  <c r="E901" i="24"/>
  <c r="E2729" i="24"/>
  <c r="E671" i="24"/>
  <c r="E445" i="24"/>
  <c r="E438" i="24"/>
  <c r="E514" i="24"/>
  <c r="E2067" i="24"/>
  <c r="E1062" i="24"/>
  <c r="E39" i="24"/>
  <c r="E2846" i="24"/>
  <c r="E119" i="24"/>
  <c r="E32" i="24"/>
  <c r="E437" i="24"/>
  <c r="E439" i="24"/>
  <c r="E441" i="24"/>
  <c r="E462" i="24"/>
  <c r="E635" i="24"/>
  <c r="E473" i="24"/>
  <c r="A3" i="12" l="1"/>
  <c r="A4" i="12" s="1"/>
  <c r="A5" i="12" s="1"/>
  <c r="A6" i="12" s="1"/>
  <c r="A7" i="12" s="1"/>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81" i="12" s="1"/>
  <c r="A82" i="12" s="1"/>
  <c r="A83" i="12" s="1"/>
  <c r="A84" i="12" s="1"/>
  <c r="A85" i="12" s="1"/>
  <c r="A86" i="12" s="1"/>
  <c r="A87" i="12" s="1"/>
  <c r="A88" i="12" s="1"/>
  <c r="A89" i="12" s="1"/>
  <c r="A90" i="12" s="1"/>
  <c r="A91" i="12" s="1"/>
  <c r="A92" i="12" s="1"/>
  <c r="A93" i="12" s="1"/>
  <c r="A94" i="12" s="1"/>
  <c r="A95" i="12" s="1"/>
  <c r="A96" i="12" s="1"/>
  <c r="A97" i="12" s="1"/>
  <c r="A98" i="12" s="1"/>
  <c r="A99" i="12" s="1"/>
  <c r="A100" i="12" s="1"/>
  <c r="A101" i="12" s="1"/>
  <c r="A102" i="12" s="1"/>
  <c r="A103" i="12" s="1"/>
  <c r="A104" i="12" s="1"/>
  <c r="A105" i="12" s="1"/>
  <c r="A106" i="12" s="1"/>
  <c r="A107" i="12" s="1"/>
  <c r="A108" i="12" s="1"/>
  <c r="A109" i="12" s="1"/>
  <c r="A110" i="12" s="1"/>
  <c r="A111" i="12" s="1"/>
  <c r="A112" i="12" s="1"/>
  <c r="A113" i="12" s="1"/>
  <c r="A114" i="12" s="1"/>
  <c r="A115" i="12" s="1"/>
  <c r="A116" i="12" s="1"/>
  <c r="A117" i="12" s="1"/>
  <c r="A118" i="12" s="1"/>
  <c r="A119" i="12" s="1"/>
  <c r="A120" i="12" s="1"/>
  <c r="A121" i="12" s="1"/>
  <c r="A122" i="12" s="1"/>
  <c r="A123" i="12" s="1"/>
  <c r="A124" i="12" s="1"/>
  <c r="A125" i="12" s="1"/>
  <c r="A126" i="12" s="1"/>
  <c r="A127" i="12" s="1"/>
  <c r="A128" i="12" s="1"/>
  <c r="A129" i="12" s="1"/>
  <c r="A130" i="12" s="1"/>
  <c r="A131" i="12" s="1"/>
  <c r="A132" i="12" s="1"/>
  <c r="A133" i="12" s="1"/>
  <c r="A134" i="12" s="1"/>
  <c r="A135" i="12" s="1"/>
  <c r="A136" i="12" s="1"/>
  <c r="A137" i="12" s="1"/>
  <c r="A138" i="12" s="1"/>
  <c r="A139" i="12" s="1"/>
  <c r="A140" i="12" s="1"/>
  <c r="A141" i="12" s="1"/>
  <c r="A142" i="12" s="1"/>
  <c r="A143" i="12" s="1"/>
  <c r="A144" i="12" s="1"/>
  <c r="A145" i="12" s="1"/>
  <c r="A146" i="12" s="1"/>
  <c r="A147" i="12" s="1"/>
  <c r="A148" i="12" s="1"/>
  <c r="A149" i="12" s="1"/>
  <c r="A150" i="12" s="1"/>
  <c r="A151" i="12" s="1"/>
  <c r="A152" i="12" s="1"/>
  <c r="A153" i="12" s="1"/>
  <c r="A154" i="12" s="1"/>
  <c r="A155" i="12" s="1"/>
  <c r="A156" i="12" s="1"/>
  <c r="A157" i="12" s="1"/>
  <c r="A158" i="12" s="1"/>
  <c r="A159" i="12" s="1"/>
  <c r="A160" i="12" s="1"/>
  <c r="A161" i="12" s="1"/>
  <c r="A162" i="12" s="1"/>
  <c r="A163" i="12" s="1"/>
  <c r="A164" i="12" s="1"/>
  <c r="A165" i="12" s="1"/>
  <c r="A166" i="12" s="1"/>
  <c r="A167" i="12" s="1"/>
  <c r="A168" i="12" s="1"/>
  <c r="A169" i="12" s="1"/>
  <c r="A170" i="12" s="1"/>
  <c r="A171" i="12" s="1"/>
  <c r="A172" i="12" s="1"/>
  <c r="A173" i="12" s="1"/>
  <c r="A174" i="12" s="1"/>
  <c r="A175" i="12" s="1"/>
  <c r="A176" i="12" s="1"/>
  <c r="A177" i="12" s="1"/>
  <c r="A178" i="12" s="1"/>
  <c r="A179" i="12" s="1"/>
  <c r="A180" i="12" s="1"/>
  <c r="A181" i="12" s="1"/>
  <c r="A182" i="12" s="1"/>
  <c r="A183" i="12" s="1"/>
  <c r="A184" i="12" s="1"/>
  <c r="A185" i="12" s="1"/>
  <c r="A186" i="12" s="1"/>
  <c r="A187" i="12" s="1"/>
  <c r="A188" i="12" s="1"/>
  <c r="A189" i="12" s="1"/>
  <c r="A190" i="12" s="1"/>
  <c r="A191" i="12" s="1"/>
  <c r="A192" i="12" s="1"/>
  <c r="A193" i="12" s="1"/>
  <c r="A194" i="12" s="1"/>
  <c r="A195" i="12" s="1"/>
  <c r="A196" i="12" s="1"/>
  <c r="A197" i="12" s="1"/>
  <c r="A198" i="12" s="1"/>
  <c r="A199" i="12" s="1"/>
  <c r="A200" i="12" s="1"/>
  <c r="A201" i="12" s="1"/>
  <c r="A202" i="12" s="1"/>
  <c r="A203" i="12" s="1"/>
  <c r="A204" i="12" s="1"/>
  <c r="A205" i="12" s="1"/>
  <c r="A206" i="12" s="1"/>
  <c r="A207" i="12" s="1"/>
  <c r="A208" i="12" s="1"/>
  <c r="A209" i="12" s="1"/>
  <c r="A210" i="12" s="1"/>
  <c r="A211" i="12" s="1"/>
  <c r="A212" i="12" s="1"/>
  <c r="A213" i="12" s="1"/>
  <c r="A214" i="12" s="1"/>
  <c r="A215" i="12" s="1"/>
  <c r="A216" i="12" s="1"/>
  <c r="A217" i="12" s="1"/>
  <c r="A218" i="12" s="1"/>
  <c r="A219" i="12" s="1"/>
  <c r="A220" i="12" s="1"/>
  <c r="A221" i="12" s="1"/>
  <c r="A222" i="12" s="1"/>
  <c r="A223" i="12" s="1"/>
  <c r="A224" i="12" s="1"/>
  <c r="A225" i="12" s="1"/>
  <c r="A226" i="12" s="1"/>
  <c r="A227" i="12" s="1"/>
  <c r="A228" i="12" s="1"/>
  <c r="A229" i="12" s="1"/>
  <c r="A230" i="12" s="1"/>
  <c r="A231" i="12" s="1"/>
  <c r="A232" i="12" s="1"/>
  <c r="A233" i="12" s="1"/>
  <c r="A234" i="12" s="1"/>
  <c r="A235" i="12" s="1"/>
  <c r="A236" i="12" s="1"/>
  <c r="A237" i="12" s="1"/>
  <c r="A238" i="12" s="1"/>
  <c r="A239" i="12" s="1"/>
  <c r="A240" i="12" s="1"/>
  <c r="A241" i="12" s="1"/>
  <c r="A242" i="12" s="1"/>
  <c r="A243" i="12" s="1"/>
  <c r="A244" i="12" s="1"/>
  <c r="A245" i="12" s="1"/>
  <c r="A246" i="12" s="1"/>
  <c r="A247" i="12" s="1"/>
  <c r="A248" i="12" s="1"/>
  <c r="A249" i="12" s="1"/>
  <c r="A250" i="12" s="1"/>
  <c r="A251" i="12" s="1"/>
  <c r="A252" i="12" s="1"/>
  <c r="A253" i="12" s="1"/>
  <c r="A254" i="12" s="1"/>
  <c r="A255" i="12" s="1"/>
  <c r="A256" i="12" s="1"/>
  <c r="A257" i="12" s="1"/>
  <c r="A258" i="12" s="1"/>
  <c r="A259" i="12" s="1"/>
  <c r="A260" i="12" s="1"/>
  <c r="A261" i="12" s="1"/>
  <c r="A262" i="12" s="1"/>
  <c r="A263" i="12" s="1"/>
  <c r="A264" i="12" s="1"/>
  <c r="A265" i="12" s="1"/>
  <c r="A266" i="12" s="1"/>
  <c r="A267" i="12" s="1"/>
  <c r="A268" i="12" s="1"/>
  <c r="A269" i="12" s="1"/>
  <c r="A270" i="12" s="1"/>
  <c r="A271" i="12" s="1"/>
  <c r="A272" i="12" s="1"/>
  <c r="A273" i="12" s="1"/>
  <c r="A274" i="12" s="1"/>
  <c r="A275" i="12" s="1"/>
  <c r="A276" i="12" s="1"/>
  <c r="A277" i="12" s="1"/>
  <c r="A278" i="12" s="1"/>
  <c r="A279" i="12" s="1"/>
  <c r="A280" i="12" s="1"/>
  <c r="A281" i="12" s="1"/>
  <c r="A282" i="12" s="1"/>
  <c r="A283" i="12" s="1"/>
  <c r="A284" i="12" s="1"/>
  <c r="A285" i="12" s="1"/>
  <c r="A286" i="12" s="1"/>
  <c r="A287" i="12" s="1"/>
  <c r="A288" i="12" s="1"/>
  <c r="A289" i="12" s="1"/>
  <c r="A290" i="12" s="1"/>
  <c r="A291" i="12" s="1"/>
  <c r="A292" i="12" s="1"/>
  <c r="A293" i="12" s="1"/>
  <c r="A294" i="12" s="1"/>
  <c r="A295" i="12" s="1"/>
  <c r="A296" i="12" s="1"/>
  <c r="A297" i="12" s="1"/>
  <c r="A298" i="12" s="1"/>
  <c r="A299" i="12" s="1"/>
  <c r="A300" i="12" s="1"/>
  <c r="A301" i="12" s="1"/>
  <c r="A302" i="12" s="1"/>
  <c r="A303" i="12" s="1"/>
  <c r="A304" i="12" s="1"/>
  <c r="A305" i="12" s="1"/>
  <c r="A306" i="12" s="1"/>
  <c r="A307" i="12" s="1"/>
  <c r="A308" i="12" s="1"/>
  <c r="A309" i="12" s="1"/>
  <c r="A310" i="12" s="1"/>
  <c r="A311" i="12" s="1"/>
  <c r="A312" i="12" s="1"/>
  <c r="A313" i="12" s="1"/>
  <c r="A314" i="12" s="1"/>
  <c r="A315" i="12" s="1"/>
  <c r="A316" i="12" s="1"/>
  <c r="A317" i="12" s="1"/>
  <c r="A318" i="12" s="1"/>
  <c r="A319" i="12" s="1"/>
  <c r="A320" i="12" s="1"/>
  <c r="A321" i="12" s="1"/>
  <c r="A322" i="12" s="1"/>
  <c r="A323" i="12" s="1"/>
  <c r="A324" i="12" s="1"/>
  <c r="A325" i="12" s="1"/>
  <c r="A326" i="12" s="1"/>
  <c r="A327" i="12" s="1"/>
  <c r="A328" i="12" s="1"/>
  <c r="A329" i="12" s="1"/>
  <c r="A330" i="12" s="1"/>
  <c r="A331" i="12" s="1"/>
  <c r="A332" i="12" s="1"/>
  <c r="A333" i="12" s="1"/>
  <c r="A334" i="12" s="1"/>
  <c r="A335" i="12" s="1"/>
  <c r="A336" i="12" s="1"/>
  <c r="A337" i="12" s="1"/>
  <c r="G85" i="14"/>
  <c r="G5" i="14" l="1"/>
  <c r="G9" i="14"/>
  <c r="G13" i="14"/>
  <c r="G17" i="14"/>
  <c r="G21" i="14"/>
  <c r="G25" i="14"/>
  <c r="G28" i="14"/>
  <c r="G32" i="14"/>
  <c r="G35" i="14"/>
  <c r="G39" i="14"/>
  <c r="G43" i="14"/>
  <c r="G47" i="14"/>
  <c r="G51" i="14"/>
  <c r="G55" i="14"/>
  <c r="G59" i="14"/>
  <c r="G61" i="14"/>
  <c r="G62" i="14"/>
  <c r="G66" i="14"/>
  <c r="G70" i="14"/>
  <c r="G74" i="14"/>
  <c r="G81" i="14"/>
  <c r="G6" i="14"/>
  <c r="G10" i="14"/>
  <c r="G14" i="14"/>
  <c r="G18" i="14"/>
  <c r="G22" i="14"/>
  <c r="G29" i="14"/>
  <c r="G36" i="14"/>
  <c r="G40" i="14"/>
  <c r="G44" i="14"/>
  <c r="G48" i="14"/>
  <c r="G52" i="14"/>
  <c r="G56" i="14"/>
  <c r="G63" i="14"/>
  <c r="G67" i="14"/>
  <c r="G71" i="14"/>
  <c r="G75" i="14"/>
  <c r="G78" i="14"/>
  <c r="G82" i="14"/>
  <c r="G86" i="14"/>
  <c r="G87" i="14"/>
  <c r="G3" i="14"/>
  <c r="G7" i="14"/>
  <c r="G11" i="14"/>
  <c r="G15" i="14"/>
  <c r="G19" i="14"/>
  <c r="G23" i="14"/>
  <c r="G26" i="14"/>
  <c r="G30" i="14"/>
  <c r="G33" i="14"/>
  <c r="G37" i="14"/>
  <c r="G41" i="14"/>
  <c r="G45" i="14"/>
  <c r="G49" i="14"/>
  <c r="G53" i="14"/>
  <c r="G57" i="14"/>
  <c r="G64" i="14"/>
  <c r="G68" i="14"/>
  <c r="G72" i="14"/>
  <c r="G76" i="14"/>
  <c r="G79" i="14"/>
  <c r="G83" i="14"/>
  <c r="G4" i="14"/>
  <c r="G8" i="14"/>
  <c r="G12" i="14"/>
  <c r="G16" i="14"/>
  <c r="G20" i="14"/>
  <c r="G24" i="14"/>
  <c r="G27" i="14"/>
  <c r="G31" i="14"/>
  <c r="G34" i="14"/>
  <c r="G38" i="14"/>
  <c r="G42" i="14"/>
  <c r="G46" i="14"/>
  <c r="G50" i="14"/>
  <c r="G54" i="14"/>
  <c r="G58" i="14"/>
  <c r="G60" i="14"/>
  <c r="G65" i="14"/>
  <c r="G69" i="14"/>
  <c r="G73" i="14"/>
  <c r="G77" i="14"/>
  <c r="G80" i="14"/>
  <c r="G84" i="14"/>
  <c r="G88" i="14"/>
  <c r="U2787" i="24" l="1"/>
  <c r="U2309" i="24"/>
  <c r="U2372" i="24"/>
  <c r="U1331" i="24"/>
  <c r="U2784" i="24"/>
  <c r="U1175" i="24"/>
  <c r="U150" i="24"/>
  <c r="U1325" i="24"/>
  <c r="U2789" i="24"/>
  <c r="U2776" i="24"/>
  <c r="U2694" i="24"/>
  <c r="U1330" i="24"/>
  <c r="U1817" i="24"/>
  <c r="U2779" i="24"/>
  <c r="U2370" i="24"/>
  <c r="U2490" i="24"/>
  <c r="U1739" i="24"/>
  <c r="U1328" i="24"/>
  <c r="U2782" i="24"/>
  <c r="U1333" i="24"/>
  <c r="U1174" i="24"/>
  <c r="U2515" i="24"/>
  <c r="U2775" i="24"/>
  <c r="U2437" i="24"/>
  <c r="U2391" i="24"/>
  <c r="U1744" i="24"/>
  <c r="U74" i="24"/>
  <c r="U1173" i="24"/>
  <c r="U2683" i="24"/>
  <c r="U2774" i="24"/>
  <c r="U1332" i="24"/>
  <c r="U2308" i="24"/>
  <c r="U2545" i="24"/>
  <c r="U1327" i="24"/>
  <c r="U2786" i="24"/>
  <c r="U1704" i="24"/>
  <c r="U2649" i="24"/>
  <c r="U1329" i="24"/>
  <c r="U1734" i="24"/>
  <c r="U2294" i="24"/>
  <c r="U2788" i="24"/>
  <c r="U2699" i="24"/>
  <c r="U2783" i="24"/>
  <c r="U1335" i="24"/>
  <c r="U1326" i="24"/>
  <c r="U1334" i="24"/>
  <c r="U1288" i="24"/>
  <c r="U2664" i="24"/>
  <c r="U1742" i="24"/>
  <c r="U2785" i="24"/>
  <c r="U1738" i="24"/>
  <c r="U1749" i="24"/>
  <c r="U2496" i="24"/>
  <c r="U1731" i="24"/>
  <c r="U2672" i="24"/>
  <c r="U2769" i="24"/>
  <c r="U1480" i="24"/>
  <c r="U544" i="24"/>
  <c r="U1690" i="24"/>
  <c r="U378" i="24"/>
  <c r="U295" i="24"/>
  <c r="U535" i="24"/>
  <c r="U134" i="24"/>
  <c r="U1681" i="24"/>
  <c r="U494" i="24"/>
  <c r="U294" i="24"/>
  <c r="U284" i="24"/>
  <c r="U524" i="24"/>
  <c r="U379" i="24"/>
  <c r="U131" i="24"/>
  <c r="U1998" i="24"/>
  <c r="U495" i="24"/>
  <c r="U310" i="24"/>
  <c r="U20" i="24"/>
  <c r="U498" i="24"/>
  <c r="U511" i="24"/>
  <c r="U350" i="24"/>
  <c r="U70" i="24"/>
  <c r="U497" i="24"/>
  <c r="U1290" i="24"/>
  <c r="U425" i="24"/>
  <c r="U271" i="24"/>
  <c r="U409" i="24"/>
  <c r="U501" i="24"/>
  <c r="U71" i="24"/>
  <c r="U496" i="24"/>
  <c r="U328" i="24"/>
  <c r="U1649" i="24"/>
  <c r="U287" i="24"/>
  <c r="U1687" i="24"/>
  <c r="U291" i="24"/>
  <c r="U138" i="24"/>
  <c r="U525" i="24"/>
  <c r="U382" i="24"/>
  <c r="U132" i="24"/>
  <c r="U504" i="24"/>
  <c r="U137" i="24"/>
  <c r="U512" i="24"/>
  <c r="U19" i="24"/>
  <c r="U2850" i="24"/>
  <c r="U56" i="24"/>
  <c r="U484" i="24"/>
  <c r="U502" i="24"/>
  <c r="U1653" i="24"/>
  <c r="U485" i="24"/>
  <c r="U289" i="24"/>
  <c r="U503" i="24"/>
  <c r="U543" i="24"/>
  <c r="U406" i="24"/>
  <c r="U135" i="24"/>
  <c r="U1292" i="24"/>
  <c r="U427" i="24"/>
  <c r="U286" i="24"/>
  <c r="U2821" i="24"/>
  <c r="U2851" i="24"/>
  <c r="U509" i="24"/>
  <c r="U349" i="24"/>
  <c r="U68" i="24"/>
  <c r="A7" i="22"/>
  <c r="A8" i="22" s="1"/>
  <c r="A9" i="22" s="1"/>
  <c r="A10" i="22" s="1"/>
  <c r="A11" i="22" s="1"/>
  <c r="A12" i="22" s="1"/>
  <c r="A13" i="22" s="1"/>
  <c r="A14" i="22" s="1"/>
  <c r="A3" i="22"/>
  <c r="A4" i="22" s="1"/>
  <c r="A5" i="22" s="1"/>
  <c r="A6" i="22" s="1"/>
  <c r="A4" i="19" l="1"/>
  <c r="A5" i="19" s="1"/>
  <c r="A6" i="19" s="1"/>
  <c r="A7" i="19" s="1"/>
  <c r="A8" i="19" s="1"/>
  <c r="A9" i="19" s="1"/>
  <c r="A10" i="19" s="1"/>
  <c r="A11" i="19" s="1"/>
  <c r="A12" i="19" s="1"/>
  <c r="A13" i="19" s="1"/>
  <c r="A14" i="19" s="1"/>
  <c r="A15" i="19" s="1"/>
  <c r="A16" i="19" s="1"/>
  <c r="A17" i="19" s="1"/>
  <c r="A18" i="19" s="1"/>
  <c r="A19" i="19" s="1"/>
  <c r="A20" i="19" s="1"/>
  <c r="A21" i="19" s="1"/>
  <c r="A3" i="18"/>
  <c r="A4" i="18" s="1"/>
  <c r="E2515" i="24" l="1"/>
  <c r="E2785" i="24"/>
  <c r="E1734" i="24"/>
  <c r="E1480" i="24"/>
  <c r="E2784" i="24"/>
  <c r="E544" i="24"/>
  <c r="E535" i="24"/>
  <c r="E524" i="24"/>
  <c r="E495" i="24"/>
  <c r="E20" i="24"/>
  <c r="E511" i="24"/>
  <c r="E1290" i="24"/>
  <c r="E501" i="24"/>
  <c r="E496" i="24"/>
  <c r="E1687" i="24"/>
  <c r="E138" i="24"/>
  <c r="E504" i="24"/>
  <c r="E512" i="24"/>
  <c r="E484" i="24"/>
  <c r="E1653" i="24"/>
  <c r="E289" i="24"/>
  <c r="E543" i="24"/>
  <c r="E427" i="24"/>
  <c r="E509" i="24"/>
  <c r="E68" i="24"/>
  <c r="E295" i="24"/>
  <c r="E134" i="24"/>
  <c r="E494" i="24"/>
  <c r="E284" i="24"/>
  <c r="E310" i="24"/>
  <c r="E498" i="24"/>
  <c r="E497" i="24"/>
  <c r="E425" i="24"/>
  <c r="E409" i="24"/>
  <c r="E71" i="24"/>
  <c r="E287" i="24"/>
  <c r="E291" i="24"/>
  <c r="E525" i="24"/>
  <c r="E19" i="24"/>
  <c r="E502" i="24"/>
  <c r="E485" i="24"/>
  <c r="E503" i="24"/>
  <c r="E2309" i="24"/>
  <c r="E150" i="24"/>
  <c r="E1325" i="24"/>
  <c r="E2779" i="24"/>
  <c r="E2370" i="24"/>
  <c r="E1333" i="24"/>
  <c r="E2437" i="24"/>
  <c r="E1744" i="24"/>
  <c r="E2683" i="24"/>
  <c r="E2545" i="24"/>
  <c r="E1327" i="24"/>
  <c r="E2786" i="24"/>
  <c r="E2649" i="24"/>
  <c r="E2699" i="24"/>
  <c r="E2783" i="24"/>
  <c r="E1335" i="24"/>
  <c r="E1326" i="24"/>
  <c r="E1749" i="24"/>
  <c r="E2672" i="24"/>
  <c r="E2490" i="24"/>
  <c r="E1742" i="24"/>
  <c r="E2496" i="24"/>
  <c r="E74" i="24"/>
  <c r="E1332" i="24"/>
  <c r="E2787" i="24"/>
  <c r="E2308" i="24"/>
  <c r="E1174" i="24"/>
  <c r="E2769" i="24"/>
  <c r="E1738" i="24"/>
  <c r="E2776" i="24"/>
  <c r="E2782" i="24"/>
  <c r="E1704" i="24"/>
  <c r="E1331" i="24"/>
  <c r="E2391" i="24"/>
  <c r="E2774" i="24"/>
  <c r="E1731" i="24"/>
  <c r="E1328" i="24"/>
  <c r="E2694" i="24"/>
  <c r="E1175" i="24"/>
  <c r="E1817" i="24"/>
  <c r="E1329" i="24"/>
  <c r="E2294" i="24"/>
  <c r="E1173" i="24"/>
  <c r="E1288" i="24"/>
  <c r="E2788" i="24"/>
  <c r="E2664" i="24"/>
  <c r="E1739" i="24"/>
  <c r="E1330" i="24"/>
  <c r="E2789" i="24"/>
  <c r="E2775" i="24"/>
  <c r="E1334" i="24"/>
  <c r="E2372" i="24"/>
  <c r="E349" i="24"/>
  <c r="E379" i="24"/>
  <c r="E70" i="24"/>
  <c r="E382" i="24"/>
  <c r="E56" i="24"/>
  <c r="E135" i="24"/>
  <c r="E378" i="24"/>
  <c r="E1292" i="24"/>
  <c r="E294" i="24"/>
  <c r="E271" i="24"/>
  <c r="E2821" i="24"/>
  <c r="E132" i="24"/>
  <c r="E1649" i="24"/>
  <c r="E1681" i="24"/>
  <c r="E350" i="24"/>
  <c r="E406" i="24"/>
  <c r="E131" i="24"/>
  <c r="E1690" i="24"/>
  <c r="E2850" i="24"/>
  <c r="E328" i="24"/>
  <c r="E137" i="24"/>
  <c r="E286" i="24"/>
  <c r="E1998" i="24"/>
  <c r="E2851" i="24"/>
  <c r="A3" i="14"/>
  <c r="A4" i="14" s="1"/>
  <c r="A5" i="14" s="1"/>
  <c r="A6" i="14" s="1"/>
  <c r="A7" i="14" s="1"/>
  <c r="A8" i="14" s="1"/>
  <c r="A9" i="14" s="1"/>
  <c r="A10" i="14" s="1"/>
  <c r="A11" i="14" s="1"/>
  <c r="A12" i="14" s="1"/>
  <c r="A13" i="14" s="1"/>
  <c r="A14" i="14" s="1"/>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2" i="14" s="1"/>
  <c r="A63" i="14" s="1"/>
  <c r="A64" i="14" s="1"/>
  <c r="A65" i="14" s="1"/>
  <c r="A66" i="14" s="1"/>
  <c r="A67" i="14" s="1"/>
  <c r="A68" i="14" s="1"/>
  <c r="A69" i="14" s="1"/>
  <c r="A70" i="14" s="1"/>
  <c r="A71" i="14" s="1"/>
  <c r="A72" i="14" s="1"/>
  <c r="A73" i="14" s="1"/>
  <c r="A74" i="14" s="1"/>
  <c r="A75" i="14" s="1"/>
  <c r="A76" i="14" s="1"/>
  <c r="A77" i="14" s="1"/>
  <c r="A78" i="14" s="1"/>
  <c r="A79" i="14" s="1"/>
  <c r="A80" i="14" s="1"/>
  <c r="A81" i="14" s="1"/>
  <c r="A82" i="14" s="1"/>
  <c r="A83" i="14" s="1"/>
  <c r="A84" i="14" s="1"/>
  <c r="A85" i="14" s="1"/>
  <c r="A86" i="14" s="1"/>
  <c r="A87" i="14" s="1"/>
  <c r="A88" i="14" s="1"/>
  <c r="A3" i="19"/>
  <c r="W1374" i="24" l="1"/>
  <c r="F1374" i="24" s="1"/>
  <c r="X1371" i="24"/>
  <c r="F1371" i="2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tc={798FA8C2-69CF-4347-87A0-9BDEFB30D4BA}</author>
    <author>tc={DE5418B8-642D-409C-9D80-CFF26E2E9E3F}</author>
    <author>tc={DCC495F9-DF4B-4B66-B697-AA014F445EB0}</author>
    <author>tc={EB03ECE7-1997-4F8C-A108-E9C026D364C0}</author>
    <author>tc={18CE2C46-E9E2-4942-A179-F3CC8C17F583}</author>
  </authors>
  <commentList>
    <comment ref="E1" authorId="0" shapeId="0" xr:uid="{798FA8C2-69CF-4347-87A0-9BDEFB30D4BA}">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Updated as per New Catalogue Provided on 19-09-2023</t>
        </r>
      </text>
    </comment>
    <comment ref="F1" authorId="1" shapeId="0" xr:uid="{DE5418B8-642D-409C-9D80-CFF26E2E9E3F}">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Updated as per New Catalogue Provided on 19-09-2023</t>
        </r>
      </text>
    </comment>
    <comment ref="B86" authorId="2" shapeId="0" xr:uid="{DCC495F9-DF4B-4B66-B697-AA014F445EB0}">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Lithium Battery</t>
        </r>
      </text>
    </comment>
    <comment ref="B87" authorId="3" shapeId="0" xr:uid="{EB03ECE7-1997-4F8C-A108-E9C026D364C0}">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Lithium Battery</t>
        </r>
      </text>
    </comment>
    <comment ref="B88" authorId="4" shapeId="0" xr:uid="{18CE2C46-E9E2-4942-A179-F3CC8C17F583}">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Lithium battery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tc={070BC098-828C-479A-90C4-049C6B45B431}</author>
    <author>tc={0DB3E7CD-30F3-480A-BDAC-A0BC79C3A321}</author>
  </authors>
  <commentList>
    <comment ref="F669" authorId="0" shapeId="0" xr:uid="{070BC098-828C-479A-90C4-049C6B45B431}">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Already listed as USMS100-0318 for Single Qty.</t>
        </r>
      </text>
    </comment>
    <comment ref="F1728" authorId="1" shapeId="0" xr:uid="{0DB3E7CD-30F3-480A-BDAC-A0BC79C3A321}">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Product has listed in Soligent website as same K10179-002, which is MPN of "SunModo, Ground Lug, K10179-002"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tc={FD4468B1-E350-480D-B4ED-5F55FC9C8E66}</author>
    <author>tc={2931E9A1-9DCA-4CE6-8782-3BAA8BC5B052}</author>
    <author>tc={36D92B07-799D-4BF9-B829-0451932EE087}</author>
    <author>tc={5BEC2E06-ED16-4424-99D4-9798B7378B0A}</author>
    <author>tc={4B0C4C26-C026-4C53-B776-9FBB8DD7080C}</author>
    <author>tc={BB162FE9-EFBD-43B0-A04A-50B9DAEF1F1E}</author>
    <author>tc={34EF018F-E306-47AB-8F9F-F6E6B23CF13A}</author>
    <author>tc={C57131E4-B9E0-4EDA-9EE1-1E073877558C}</author>
  </authors>
  <commentList>
    <comment ref="F97" authorId="0" shapeId="0" xr:uid="{FD4468B1-E350-480D-B4ED-5F55FC9C8E66}">
      <text>
        <r>
          <rPr>
            <sz val="10"/>
            <color rgb="FF000000"/>
            <rFont val="Times New Roman"/>
            <charset val="204"/>
          </rPr>
          <t xml:space="preserve">[Threaded comment]
Your version of Excel allows you to read this threaded comment; however, any edits to it will get removed if the file is opened in a newer version of Excel. Learn more: https://go.microsoft.com/fwlink/?linkid=870924
Comment:
    Wrong Title mentioned by TPS as Fortress Lithium Ferro Phosphate (LFP) 51.2V(48V), 360 AH, 18.5 KWH total capacity, LCD display; max. 20 units in parallel for 370 KWH; 10 yrs warranty. Includes wall mount bracket. </t>
        </r>
      </text>
    </comment>
    <comment ref="C1657" authorId="1" shapeId="0" xr:uid="{2931E9A1-9DCA-4CE6-8782-3BAA8BC5B052}">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Transfer switches for general application, with time relay and aux contact for Multi/Digital Control Panel. Please consider the Quattro with integrated transfer switch instead!</t>
        </r>
      </text>
    </comment>
    <comment ref="C1658" authorId="2" shapeId="0" xr:uid="{36D92B07-799D-4BF9-B829-0451932EE087}">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Transfer switches for general application, with time relay and aux contact for Multi/Digital Control Panel. Please consider the Quattro with integrated transfer switch instead!</t>
        </r>
      </text>
    </comment>
    <comment ref="C1659" authorId="3" shapeId="0" xr:uid="{5BEC2E06-ED16-4424-99D4-9798B7378B0A}">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Transfer switches for general application, with time relay and aux contact for Multi/Digital Control Panel. Please consider the Quattro with integrated transfer switch instead!</t>
        </r>
      </text>
    </comment>
    <comment ref="C1660" authorId="4" shapeId="0" xr:uid="{4B0C4C26-C026-4C53-B776-9FBB8DD7080C}">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Transfer switches for general application, with time relay and aux contact for Multi/Digital Control Panel. Please consider the Quattro with integrated transfer switch instead!</t>
        </r>
      </text>
    </comment>
    <comment ref="C1661" authorId="5" shapeId="0" xr:uid="{BB162FE9-EFBD-43B0-A04A-50B9DAEF1F1E}">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Transfer switches for general application, with time relay and aux contact for Multi/Digital Control Panel. Please consider the Quattro with integrated transfer switch instead!</t>
        </r>
      </text>
    </comment>
    <comment ref="C1662" authorId="6" shapeId="0" xr:uid="{34EF018F-E306-47AB-8F9F-F6E6B23CF13A}">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Transfer switches for general application, with time relay and aux contact for Multi/Digital Control Panel. Please consider the Quattro with integrated transfer switch instead!</t>
        </r>
      </text>
    </comment>
    <comment ref="C1663" authorId="7" shapeId="0" xr:uid="{C57131E4-B9E0-4EDA-9EE1-1E073877558C}">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Transfer switches for general application, with time relay and aux contact for Multi/Digital Control Panel. Please consider the Quattro with integrated transfer switch instead!</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tc={8FF92D2E-2230-4E82-9B44-5D8FC5985DB8}</author>
  </authors>
  <commentList>
    <comment ref="B228" authorId="0" shapeId="0" xr:uid="{8FF92D2E-2230-4E82-9B44-5D8FC5985DB8}">
      <text>
        <r>
          <rPr>
            <sz val="10"/>
            <color rgb="FF000000"/>
            <rFont val="Times New Roman"/>
            <charset val="204"/>
          </rPr>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@Balendra Singh  Please check this products for pricing differences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tc={7EB27FF5-F7E7-4AA5-A434-52DBE53E40A4}</author>
    <author>tc={E9438835-AFB9-4F7C-8F7E-C5886E52274C}</author>
  </authors>
  <commentList>
    <comment ref="I26" authorId="0" shapeId="0" xr:uid="{7EB27FF5-F7E7-4AA5-A434-52DBE53E40A4}">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Per Panel Price is $157.48</t>
        </r>
      </text>
    </comment>
    <comment ref="I590" authorId="1" shapeId="0" xr:uid="{E9438835-AFB9-4F7C-8F7E-C5886E52274C}">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Per Panel Cost is $201.99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tc={10531469-559C-4A27-9B3F-426D06E8530A}</author>
    <author>tc={84CF6504-6A9E-404D-9E8F-E135711A5D9C}</author>
    <author>tc={9F9D4358-2EFF-4866-857A-0A4FBB48D47A}</author>
    <author>tc={43153F23-6E53-4B8A-9A29-3F723A6108C7}</author>
    <author>tc={A582255C-E87A-489D-A69B-492766F209FD}</author>
    <author>tc={8AFBA9AB-85FE-4651-AD16-E7AC196177F7}</author>
    <author>tc={A37658E6-774D-4B04-90B2-F8CA4453B049}</author>
    <author>tc={FB06032A-E894-450E-BA72-DD1600E7BDA8}</author>
    <author>tc={2BD43BA0-5A6B-47FB-B7FA-B39828E9AA8A}</author>
    <author>tc={3625D8C4-953E-4936-B49B-08C5FBD4BC56}</author>
    <author>tc={F1EE8C17-9D92-4E33-9B7E-7B1BF8D2AE80}</author>
    <author>tc={3C6BA60F-5495-451B-AB7D-F92AF703C0A2}</author>
    <author>tc={B5C7746D-0554-4252-92D3-226A5A890FDC}</author>
    <author>tc={BB3B075F-EE80-45B9-A72B-27495938AF69}</author>
    <author>tc={8E0D627B-419F-4B60-855C-85152BFE29DE}</author>
    <author>tc={A0E52C83-60CB-4AD4-8495-FD4661F75C79}</author>
    <author>tc={D1043D8A-56B3-4290-8D94-161B765AD2B4}</author>
    <author>tc={73307D2E-750F-415B-8999-8146576F0D25}</author>
    <author>tc={1E225B52-ABDE-463F-A119-FE78C36D6790}</author>
    <author>tc={9645F622-5AFE-4252-B28B-D4444EE79569}</author>
    <author>tc={6DF0E600-7088-471A-9E62-7EC6CAE27595}</author>
    <author>tc={622AE8DF-D16D-4104-B3B9-BF9D88651165}</author>
    <author>tc={0198FEB4-478E-4F88-AC45-10B3E04AB644}</author>
    <author>tc={3A5FF3E6-737A-4C75-9308-4C83297A77C0}</author>
    <author>tc={FEF6BEED-E990-44BA-8849-26CBEDC6DBC3}</author>
    <author>tc={65977282-4AD0-4EC3-AD56-297113DCD0E8}</author>
    <author>tc={4F895583-078D-45D9-9419-9E0BC6A19236}</author>
    <author>tc={91078A1F-79AF-476B-A35B-DC19EDB9E653}</author>
    <author>tc={18EB0A21-DEFB-4CE9-9011-E96DB85D1C2F}</author>
    <author>tc={F08571F9-EBC1-46E2-8434-FD728FBB2BE8}</author>
    <author>tc={9E15D817-56F9-4AA9-8735-687B18698F03}</author>
    <author>tc={DCE8AA2E-46DC-4FC0-B013-3F0499C0585E}</author>
  </authors>
  <commentList>
    <comment ref="U5" authorId="0" shapeId="0" xr:uid="{10531469-559C-4A27-9B3F-426D06E8530A}">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V5" authorId="1" shapeId="0" xr:uid="{84CF6504-6A9E-404D-9E8F-E135711A5D9C}">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U6" authorId="2" shapeId="0" xr:uid="{9F9D4358-2EFF-4866-857A-0A4FBB48D47A}">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V6" authorId="3" shapeId="0" xr:uid="{43153F23-6E53-4B8A-9A29-3F723A6108C7}">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U7" authorId="4" shapeId="0" xr:uid="{A582255C-E87A-489D-A69B-492766F209FD}">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V7" authorId="5" shapeId="0" xr:uid="{8AFBA9AB-85FE-4651-AD16-E7AC196177F7}">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U8" authorId="6" shapeId="0" xr:uid="{A37658E6-774D-4B04-90B2-F8CA4453B049}">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V8" authorId="7" shapeId="0" xr:uid="{FB06032A-E894-450E-BA72-DD1600E7BDA8}">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B9" authorId="8" shapeId="0" xr:uid="{2BD43BA0-5A6B-47FB-B7FA-B39828E9AA8A}">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USSP100-0139 but not updated as full pallet only</t>
        </r>
      </text>
    </comment>
    <comment ref="L9" authorId="9" shapeId="0" xr:uid="{3625D8C4-953E-4936-B49B-08C5FBD4BC56}">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Full Pallets Only</t>
        </r>
      </text>
    </comment>
    <comment ref="M9" authorId="10" shapeId="0" xr:uid="{F1EE8C17-9D92-4E33-9B7E-7B1BF8D2AE80}">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Full Pallets Only</t>
        </r>
      </text>
    </comment>
    <comment ref="U9" authorId="11" shapeId="0" xr:uid="{3C6BA60F-5495-451B-AB7D-F92AF703C0A2}">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V9" authorId="12" shapeId="0" xr:uid="{B5C7746D-0554-4252-92D3-226A5A890FDC}">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L10" authorId="13" shapeId="0" xr:uid="{BB3B075F-EE80-45B9-A72B-27495938AF69}">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3+ Pallet Only</t>
        </r>
      </text>
    </comment>
    <comment ref="M10" authorId="14" shapeId="0" xr:uid="{8E0D627B-419F-4B60-855C-85152BFE29DE}">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3+ Pallet Only</t>
        </r>
      </text>
    </comment>
    <comment ref="O10" authorId="15" shapeId="0" xr:uid="{A0E52C83-60CB-4AD4-8495-FD4661F75C79}">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3+ Pallet Only</t>
        </r>
      </text>
    </comment>
    <comment ref="P10" authorId="16" shapeId="0" xr:uid="{D1043D8A-56B3-4290-8D94-161B765AD2B4}">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3+ Pallet Only</t>
        </r>
      </text>
    </comment>
    <comment ref="U12" authorId="17" shapeId="0" xr:uid="{73307D2E-750F-415B-8999-8146576F0D25}">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V12" authorId="18" shapeId="0" xr:uid="{1E225B52-ABDE-463F-A119-FE78C36D6790}">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R13" authorId="19" shapeId="0" xr:uid="{9645F622-5AFE-4252-B28B-D4444EE79569}">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S13" authorId="20" shapeId="0" xr:uid="{6DF0E600-7088-471A-9E62-7EC6CAE27595}">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U13" authorId="21" shapeId="0" xr:uid="{622AE8DF-D16D-4104-B3B9-BF9D88651165}">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V13" authorId="22" shapeId="0" xr:uid="{0198FEB4-478E-4F88-AC45-10B3E04AB644}">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L14" authorId="23" shapeId="0" xr:uid="{3A5FF3E6-737A-4C75-9308-4C83297A77C0}">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Full Pallet+ Only</t>
        </r>
      </text>
    </comment>
    <comment ref="M14" authorId="24" shapeId="0" xr:uid="{FEF6BEED-E990-44BA-8849-26CBEDC6DBC3}">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Full Pallet+ Only</t>
        </r>
      </text>
    </comment>
    <comment ref="U14" authorId="25" shapeId="0" xr:uid="{65977282-4AD0-4EC3-AD56-297113DCD0E8}">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V14" authorId="26" shapeId="0" xr:uid="{4F895583-078D-45D9-9419-9E0BC6A19236}">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B22" authorId="27" shapeId="0" xr:uid="{91078A1F-79AF-476B-A35B-DC19EDB9E653}">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USSP100-0140 as only pallet price</t>
        </r>
      </text>
    </comment>
    <comment ref="L22" authorId="28" shapeId="0" xr:uid="{18EB0A21-DEFB-4CE9-9011-E96DB85D1C2F}">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Full Pallets Only</t>
        </r>
      </text>
    </comment>
    <comment ref="M22" authorId="29" shapeId="0" xr:uid="{F08571F9-EBC1-46E2-8434-FD728FBB2BE8}">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Full Pallets Only</t>
        </r>
      </text>
    </comment>
    <comment ref="R23" authorId="30" shapeId="0" xr:uid="{9E15D817-56F9-4AA9-8735-687B18698F03}">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 ref="S23" authorId="31" shapeId="0" xr:uid="{DCE8AA2E-46DC-4FC0-B013-3F0499C0585E}">
      <text>
        <r>
          <rPr>
            <sz val="10"/>
            <color rgb="FF000000"/>
            <rFont val="Times New Roman"/>
            <charset val="204"/>
          </rPr>
          <t>[Threaded comment]
Your version of Excel allows you to read this threaded comment; however, any edits to it will get removed if the file is opened in a newer version of Excel. Learn more: https://go.microsoft.com/fwlink/?linkid=870924
Comment:
    Call</t>
        </r>
      </text>
    </comment>
  </commentList>
</comments>
</file>

<file path=xl/sharedStrings.xml><?xml version="1.0" encoding="utf-8"?>
<sst xmlns="http://schemas.openxmlformats.org/spreadsheetml/2006/main" count="80472" uniqueCount="26340">
  <si>
    <t>Variant SKU</t>
  </si>
  <si>
    <t>Cost per item</t>
  </si>
  <si>
    <t>Lowest Vendor Price</t>
  </si>
  <si>
    <t>Lowest Competitor's Price</t>
  </si>
  <si>
    <t>Variant Price USD</t>
  </si>
  <si>
    <t>Cost Price Analysis Remarks</t>
  </si>
  <si>
    <t>Model No. / MPN</t>
  </si>
  <si>
    <t>Title</t>
  </si>
  <si>
    <t>Product Category</t>
  </si>
  <si>
    <t>Type</t>
  </si>
  <si>
    <t>Status</t>
  </si>
  <si>
    <t>SAW Technology Cost Price</t>
  </si>
  <si>
    <t>Soligent Cost Price</t>
  </si>
  <si>
    <t>The PowerStore Cost Price</t>
  </si>
  <si>
    <t>Kranich East Cost</t>
  </si>
  <si>
    <t>Krannich West Cost</t>
  </si>
  <si>
    <t>RENON Cost Price</t>
  </si>
  <si>
    <t>Solar Electric Supply</t>
  </si>
  <si>
    <t>Pytes Cost Price</t>
  </si>
  <si>
    <t>Platt Cost Price</t>
  </si>
  <si>
    <t>Greentech Renewables Cost Price</t>
  </si>
  <si>
    <t>Not Available Status as per 9 Vendors</t>
  </si>
  <si>
    <t>Competitor's 1 Link</t>
  </si>
  <si>
    <t>Competitor's 1 Price</t>
  </si>
  <si>
    <t>Competitor's 2 Link</t>
  </si>
  <si>
    <t>Competitor's 2 Price</t>
  </si>
  <si>
    <t>Competitor's 3 Link</t>
  </si>
  <si>
    <t>Competitor's 3 Price</t>
  </si>
  <si>
    <t>Width</t>
  </si>
  <si>
    <t>Length</t>
  </si>
  <si>
    <t>Weight</t>
  </si>
  <si>
    <t>Height</t>
  </si>
  <si>
    <t>Dimensions &amp; Weight Status</t>
  </si>
  <si>
    <t>USEC001-0133</t>
  </si>
  <si>
    <t>Product Cost Not Changed</t>
  </si>
  <si>
    <t>M1080250</t>
  </si>
  <si>
    <t>NEP M1080250 BQ Female Connector</t>
  </si>
  <si>
    <t>Northern Electric Power</t>
  </si>
  <si>
    <t>USEC001-0134</t>
  </si>
  <si>
    <t>M1080249</t>
  </si>
  <si>
    <t>NEP M1080249 BQ Male Connector</t>
  </si>
  <si>
    <t>Solar Equipment</t>
  </si>
  <si>
    <t>USMI100-0049</t>
  </si>
  <si>
    <t>NC0142-L-US-BQ</t>
  </si>
  <si>
    <t>NEP NC0142-L-US-BQ 580W Microinverter with Landscape AC Cables</t>
  </si>
  <si>
    <t>Microinverter</t>
  </si>
  <si>
    <t>USMI100-0048</t>
  </si>
  <si>
    <t>NC0142-US-BQ-A</t>
  </si>
  <si>
    <t>NEP NC0142-US-BQ-A 580W Microinverter with Portrait AC Cables</t>
  </si>
  <si>
    <t>USSP100-0175</t>
  </si>
  <si>
    <t>Not Applicable</t>
  </si>
  <si>
    <t>XL-G11S</t>
  </si>
  <si>
    <t>Q Cell, Q.PEAK DUO XL-G11S 590 Solar Panel</t>
  </si>
  <si>
    <t>Q CELLS</t>
  </si>
  <si>
    <t>USSP100-0180</t>
  </si>
  <si>
    <t>REC370TP2SM72</t>
  </si>
  <si>
    <t>Solar Panel REC370TP2SM72 -Rec Solar</t>
  </si>
  <si>
    <t>REC Solar</t>
  </si>
  <si>
    <t>Solar Panel</t>
  </si>
  <si>
    <t>USSP100-0181</t>
  </si>
  <si>
    <t>To be Check</t>
  </si>
  <si>
    <t>TSM-DE06X.05(II)</t>
  </si>
  <si>
    <t>Trina 360 MULTI-BUSBAR MONO PERC MODULE B-W 132 Cell Multi-Busbar Mono TSM-DE06X.05(II)</t>
  </si>
  <si>
    <t>Trina Solar</t>
  </si>
  <si>
    <t>USWC001-0091</t>
  </si>
  <si>
    <t>PV4080103</t>
  </si>
  <si>
    <t>8 AWG, RHW-2, UL Photovoltaic, 90Â°C, 2000 Volt, Red, PV4080103 (PER UNIT / 1000Mtr.)</t>
  </si>
  <si>
    <t>Omni Cable</t>
  </si>
  <si>
    <t>USWC001-0090</t>
  </si>
  <si>
    <t>PV40801</t>
  </si>
  <si>
    <t>PV Photovoltaic Wire, 8 AWG, Black, 2000 Volts, PV40801 (PER UNIT / 1000Mtr.)</t>
  </si>
  <si>
    <t>USBE100-0062</t>
  </si>
  <si>
    <t>PVI-25TL-208WB-APS</t>
  </si>
  <si>
    <t>Solectria PVI-25TL-208WB-APS Wiring Box</t>
  </si>
  <si>
    <t>Yaskawa Solectria</t>
  </si>
  <si>
    <t>USSE100-0320</t>
  </si>
  <si>
    <t>RT3-04-ENDCAP</t>
  </si>
  <si>
    <t>RFTCH RT3-04-ENDCAP SKIRT END CAP</t>
  </si>
  <si>
    <t>Roof Tech, Inc.</t>
  </si>
  <si>
    <t>USSE100-0319</t>
  </si>
  <si>
    <t>RT3-03-SK80BL</t>
  </si>
  <si>
    <t>RFTCH RT3-03-SK80BL RT-APEX SKIRT 80"" W BONDING CLIP</t>
  </si>
  <si>
    <t>Racking</t>
  </si>
  <si>
    <t>USSE100-0318</t>
  </si>
  <si>
    <t>RT3-01-UE-30</t>
  </si>
  <si>
    <t>RFTCH RT3-01-UE-30 APEX END CLAMP UNIVERSAL</t>
  </si>
  <si>
    <t>USMS100-0703</t>
  </si>
  <si>
    <t>RT3-04-SKSSL</t>
  </si>
  <si>
    <t>RFTCH RT3-04-SKSSL SKIRT BONDING PLICE</t>
  </si>
  <si>
    <t>Hardware</t>
  </si>
  <si>
    <t>USSE100-0317</t>
  </si>
  <si>
    <t>RT3-02-UM-30</t>
  </si>
  <si>
    <t>RFTCH RT3-02-UM-30 APEX MID CLAMP UNIVERSAL</t>
  </si>
  <si>
    <t>USEC001-0127</t>
  </si>
  <si>
    <t>05-520 2020</t>
  </si>
  <si>
    <t>PVLBLÂ 05-520 2020 NEC - ANSI LABEL</t>
  </si>
  <si>
    <t>PV Labels</t>
  </si>
  <si>
    <t>USSE100-0313</t>
  </si>
  <si>
    <t>RT3-00-AXBK</t>
  </si>
  <si>
    <t>RFTCH RT3-00-AXBK RT-APEX BASE W/2 SCREWS, BUTYL TA</t>
  </si>
  <si>
    <t>USSE100-0312</t>
  </si>
  <si>
    <t>THQL2120</t>
  </si>
  <si>
    <t>GEDÂ THQL2120 2P20A 120/240 PLG-IN CB</t>
  </si>
  <si>
    <t>GED Solar</t>
  </si>
  <si>
    <t>USBE100-0061</t>
  </si>
  <si>
    <t>X2-IQ-AM1-240-4</t>
  </si>
  <si>
    <t>ENP X2-IQ-AM1-240-4 AC COMBINER IEEE</t>
  </si>
  <si>
    <t>Enphase</t>
  </si>
  <si>
    <t>USSE100-0310</t>
  </si>
  <si>
    <t>FLNR050</t>
  </si>
  <si>
    <t>LFÂ FLNR050 250V RK5 TD FUSE</t>
  </si>
  <si>
    <t>Littelfuse</t>
  </si>
  <si>
    <t>USSE100-0304</t>
  </si>
  <si>
    <t>TG3222R</t>
  </si>
  <si>
    <t>GEDÂ TG3222R 60A-240V-2P SW</t>
  </si>
  <si>
    <t>USSP100-0131</t>
  </si>
  <si>
    <t>FBM445M7G-BB</t>
  </si>
  <si>
    <t>FBM445M7G-BB / 120 cells 445 Watt Mono-Crystalline PV Module</t>
  </si>
  <si>
    <t>United Renewable Energy</t>
  </si>
  <si>
    <t>USSE100-0311</t>
  </si>
  <si>
    <t>624 1301 3 1 RT</t>
  </si>
  <si>
    <t>RENNSTEIG 624 1301 3 1 RT CRIMPING TOOL</t>
  </si>
  <si>
    <t>Rennsteig Tools, Inc.</t>
  </si>
  <si>
    <t>USSE100-0309</t>
  </si>
  <si>
    <t>AC Connector - M - 12AWG AC Cable Connector - Male - 25A (2300531032)</t>
  </si>
  <si>
    <t>APsystems</t>
  </si>
  <si>
    <t>USSE100-0308</t>
  </si>
  <si>
    <t>"AC Connector - F - 12AWG AC Cable Connector - Female - 25A (2300532032)</t>
  </si>
  <si>
    <t>USSE100-0305</t>
  </si>
  <si>
    <t>APsystems - 32A AC Male Connector (EN, 3-wire)</t>
  </si>
  <si>
    <t>USSE100-0296</t>
  </si>
  <si>
    <t>APsystems - 32A AC Female Connector (EN, 3-wire)</t>
  </si>
  <si>
    <t>USMS100-0715</t>
  </si>
  <si>
    <t>RLSPLCM1</t>
  </si>
  <si>
    <t>UNIRAC NXT HORIZON RLSPLCM1 RAIL SPLICE</t>
  </si>
  <si>
    <t>Unirac</t>
  </si>
  <si>
    <t>USSB100-0109</t>
  </si>
  <si>
    <t>32.0017P0001-UR</t>
  </si>
  <si>
    <t>STAUBLI 18-32.0017P0001-UR MALE MC4 CONNECTOR W/ BOOT</t>
  </si>
  <si>
    <t>STAUBLI</t>
  </si>
  <si>
    <t>USSB100-0108</t>
  </si>
  <si>
    <t>18-32.0016P0001-UR</t>
  </si>
  <si>
    <t>STAUBLI 18-32.0016P0001-UR FEMALE MC4 CONNECTOR</t>
  </si>
  <si>
    <t>USSB100-0106</t>
  </si>
  <si>
    <t>15-Pack-LV</t>
  </si>
  <si>
    <t>Soluna 15-Pack-LV</t>
  </si>
  <si>
    <t>Soluna</t>
  </si>
  <si>
    <t>USSB100-0105</t>
  </si>
  <si>
    <t>SL-10K-PACK-LV</t>
  </si>
  <si>
    <t>Soluna 10K PACK LV</t>
  </si>
  <si>
    <t>USSP100-0130</t>
  </si>
  <si>
    <t>CS3U-345P-Pallet</t>
  </si>
  <si>
    <t>Canadian Solar KuMax CS3U-345P 345W Solar Panel (30 modules per pallet)</t>
  </si>
  <si>
    <t>Canadian Solar</t>
  </si>
  <si>
    <t>USSP100-0127</t>
  </si>
  <si>
    <t>CS3U-345P</t>
  </si>
  <si>
    <t>Canadian Solar KuMax CS3U-345P 345W Solar Panel</t>
  </si>
  <si>
    <t>USSP100-0087</t>
  </si>
  <si>
    <t>TSM-380-DE14A(LL)</t>
  </si>
  <si>
    <t>Trina Solar - Tallmax Plus - TSM-380-DE14A(LL) 380W Clear On Black 72 Cell Mono Solar Panel</t>
  </si>
  <si>
    <t>USMS100-0647</t>
  </si>
  <si>
    <t>QuickBolt Silver Colour 16317, Mounting System Deck Mount Kit - 36 Mounts + 144 Screws</t>
  </si>
  <si>
    <t>QuickBolt</t>
  </si>
  <si>
    <t>USSP100-0102</t>
  </si>
  <si>
    <t>TSM-DE09C.07</t>
  </si>
  <si>
    <t>Trina Solar Vertex S Series TSM-DE09C.07-PALLET 385Watt 120 1/2 Cells Bifacial Clear Monocrystalline (1 Pallet)</t>
  </si>
  <si>
    <t>USMS100-0134</t>
  </si>
  <si>
    <t>TM-FTL-030</t>
  </si>
  <si>
    <t>IronRidge TM-FTL-030 Fixed Tilt Leg</t>
  </si>
  <si>
    <t>Ironridge</t>
  </si>
  <si>
    <t>USCG001-0019</t>
  </si>
  <si>
    <t>950-0016-SMASI</t>
  </si>
  <si>
    <t>Discover Energy 950-0016-SMASI Communication Adapter</t>
  </si>
  <si>
    <t>Discover Energy</t>
  </si>
  <si>
    <t>USSSP110-1377</t>
  </si>
  <si>
    <t>Solis-90K-5G-US-APST</t>
  </si>
  <si>
    <t>Solis-90K-5G-US-APST 100kW Three Phase Ten MPPT w/ AFCI w/ FAN w/APS TX- 10 Year Standard Warranty</t>
  </si>
  <si>
    <t>Ginlong Solis</t>
  </si>
  <si>
    <t>Inverters</t>
  </si>
  <si>
    <t>USSSP110-1376</t>
  </si>
  <si>
    <t>Solis-80K-5G-US-APST</t>
  </si>
  <si>
    <t>Solis-80K-5G-US-APST 75kW Three Phase Nine MPPT w/ AFCI w/ FAN w/APS TX- 10 Year Standard Warranty</t>
  </si>
  <si>
    <t>USSSP110-1375</t>
  </si>
  <si>
    <t>Solis-75K-5G-US-APST</t>
  </si>
  <si>
    <t>Solis-75K-5G-US-APST 75kW Three Phase Eight MPPT w/ AFCI w/ FAN w/APS TX- 10 Year Standard Warranty</t>
  </si>
  <si>
    <t>USSSP110-1374</t>
  </si>
  <si>
    <t>Solis-50K-US-F-LSW-SPRT</t>
  </si>
  <si>
    <t>Solis-50K-US-F-LSW-SPRT 50kW Solis Solar Inverter, 4 - MPPT, W/Fan, 3-phase 480</t>
  </si>
  <si>
    <t>USSSP110-1372</t>
  </si>
  <si>
    <t>Solis-36K-US-F-LSW-SPRT</t>
  </si>
  <si>
    <t>36kW Solis Solar Inverter, 4 - MPPT, W/Fan, 3-phase 480VAC with integrated Sunspec transmitter</t>
  </si>
  <si>
    <t>USSSP110-1365</t>
  </si>
  <si>
    <t>Solis-DLS-C-10</t>
  </si>
  <si>
    <t>Solis-DLS-C-10 Plugin Cellular stick, 10 year plan â€“ 2 year standard warranty</t>
  </si>
  <si>
    <t>USSSP110-1340</t>
  </si>
  <si>
    <t>RHI-1P9K-HVES-5G-SPRT</t>
  </si>
  <si>
    <t>RHI-1P9K-HVES-5G-SPRT 9.0kW Single Phase Dual MPPT</t>
  </si>
  <si>
    <t>USSSP110-1341</t>
  </si>
  <si>
    <t>RHI-1P10K-HVES-5G-SPRT</t>
  </si>
  <si>
    <t>RHI-1P10K-HVES-5G-SPRT 10.0kW Single Phase Dual MPPT</t>
  </si>
  <si>
    <t>USSSP110-1339</t>
  </si>
  <si>
    <t>RHI-1P8K-HVES-5G-SPRT</t>
  </si>
  <si>
    <t>RHI-1P8K-HVES-5G-SPRT 8.0kW Single Phase Dual MPPT</t>
  </si>
  <si>
    <t>USSSP110-1338</t>
  </si>
  <si>
    <t>RHI-1P7.6K-HVES-5G-SPRT</t>
  </si>
  <si>
    <t>RHI-1P7.6K-HVES-5G-SPRT 7.6kW Single Phase Dual MPPT</t>
  </si>
  <si>
    <t>USSSP110-1337</t>
  </si>
  <si>
    <t>RHI-1P7K-HVES-5G-SPRT</t>
  </si>
  <si>
    <t>RHI-1P7K-HVES-5G-SPRT 7.0kW Single Phase Dual MPPT</t>
  </si>
  <si>
    <t>USSSP110-1336</t>
  </si>
  <si>
    <t>RHI-1P6K-HVES-5G-SPRT</t>
  </si>
  <si>
    <t>RHI-1P6K-HVES-5G-SPRT 6.0kW Single Phase Dual MPPT</t>
  </si>
  <si>
    <t>USSSP110-1335</t>
  </si>
  <si>
    <t>RHI-1P5K-HVES-5G-SPRT</t>
  </si>
  <si>
    <t>RHI-1P5K-HVES-5G-SPRT 5.0kW Single Phase Dual MPPT</t>
  </si>
  <si>
    <t>USSSP110-1310</t>
  </si>
  <si>
    <t>Solis-1P9K-4G-US-SPRT</t>
  </si>
  <si>
    <t>Solis-1P9K-4G-US-SPRT 9.0kW Single Phase Four MPPT</t>
  </si>
  <si>
    <t>USSSP110-1309</t>
  </si>
  <si>
    <t>Solis-1P8K-4G-US-SPRT</t>
  </si>
  <si>
    <t>Solis-1P8K-4G-US-SPRT 8.0kW Single Phase Four MPPT</t>
  </si>
  <si>
    <t>USSSP110-1308</t>
  </si>
  <si>
    <t>Solis-1P7K-4G-US-SPRT</t>
  </si>
  <si>
    <t>Solis-1P7K-4G-US-SPRT 7.0kW Single Phase Three MPPT</t>
  </si>
  <si>
    <t>USSSP110-1307</t>
  </si>
  <si>
    <t>Solis-1P6K-4G-US-SPRT</t>
  </si>
  <si>
    <t>Solis-1P6K-4G-US-SPRT 6.0kW Single Phase Three MPPT</t>
  </si>
  <si>
    <t>USSSP110-1306</t>
  </si>
  <si>
    <t>Solis-1P6K2-4G-US-SPRT</t>
  </si>
  <si>
    <t>Solis-1P6K2-4G-US-SPRT 6.0kW Single Phase Dual MPPT</t>
  </si>
  <si>
    <t>USSSP110-1305</t>
  </si>
  <si>
    <t>Solis-1P5K-4G-US-SPRT</t>
  </si>
  <si>
    <t>Solis-1P5K-4G-US-SPRT 5.0kW Single Phase Dual MPPT</t>
  </si>
  <si>
    <t>USSSP110-1304</t>
  </si>
  <si>
    <t>Solis-1P4.6K-4G-US-SPRT</t>
  </si>
  <si>
    <t>Solis-1P4.6K-4G-US-SPRT 4.6kW Single Phase Dual MPPT</t>
  </si>
  <si>
    <t>USSSP110-1303</t>
  </si>
  <si>
    <t>Solis-1P4K-4G-US-SPRT</t>
  </si>
  <si>
    <t>Solis-1P4K-4G-US-SPRT 4.0kW Single Phase Dual MPPT</t>
  </si>
  <si>
    <t>USSSP110-1302</t>
  </si>
  <si>
    <t>Solis-1P3.6K-4G-US-SPRT</t>
  </si>
  <si>
    <t>Solis-1P3.6K-4G-US-SPRT 3.6kW Single Phase Dual MPPT</t>
  </si>
  <si>
    <t>USSSP110-1301</t>
  </si>
  <si>
    <t>Solis-1P3K-4G-US-SPRT</t>
  </si>
  <si>
    <t>Solis-1P3K-4G-US-SPRT 3.0kW Single Phase Dual MPPT</t>
  </si>
  <si>
    <t>USSSP110-1300</t>
  </si>
  <si>
    <t>Solis-1P2.5K-4G-US-SPRT</t>
  </si>
  <si>
    <t>Solis-1P2.5K-4G-US-SPRT 2.5kW Single Phase Dual MPPT</t>
  </si>
  <si>
    <t>USSSP110-1288</t>
  </si>
  <si>
    <t>SE1000-RSD-S3-B</t>
  </si>
  <si>
    <t>SolarEdge SE1000-RSD-S3-B (SRE - SolarEdge Rapid Shutdown Kit for SE14.4KUS &amp; 33.3KUS 3-pha...</t>
  </si>
  <si>
    <t>SolarEdge</t>
  </si>
  <si>
    <t>USSSP110-1286</t>
  </si>
  <si>
    <t>SE-MTR240-NN-S-S1</t>
  </si>
  <si>
    <t>SolarEdge 1PH, 240V Elec. Meter, NEMA3R. Needs 2 CT (either 200 or 400 amp) for</t>
  </si>
  <si>
    <t>USSSP110-1285</t>
  </si>
  <si>
    <t>SE-IAC-RBAT-USYCBL-01</t>
  </si>
  <si>
    <t>SolarEdge SE-IAC-RBAT-USYCBL-01 MC4 Parallel Branch Connectors (bag of 10)</t>
  </si>
  <si>
    <t>USSSP110-1284</t>
  </si>
  <si>
    <t>SE-IAC-RBAT-HANDLE-01</t>
  </si>
  <si>
    <t>SolarEdge SE-IAC-RBAT-HANDLE-01 Reusable Lifting Handles for SolarEdge Battery</t>
  </si>
  <si>
    <t>USSSP110-1283</t>
  </si>
  <si>
    <t>Product Cost Increased</t>
  </si>
  <si>
    <t>SE-IAC-RBAT-FLRSTD-01</t>
  </si>
  <si>
    <t>SolarEdge SE-IAC-RBAT-FLRSTD-01 Energy Bank Floor Stand Kit</t>
  </si>
  <si>
    <t>USSSP110-1282</t>
  </si>
  <si>
    <t>AcuCT-075-200-333</t>
  </si>
  <si>
    <t>AcuCT-075-200-333 SolarEdge 200A CT, Individual</t>
  </si>
  <si>
    <t>USSSP110-1281</t>
  </si>
  <si>
    <t>SE-CT-SPL-225A-T-01</t>
  </si>
  <si>
    <t>SolarEdge SE-CT-SPL-225A-T-01 225 amp clamp style CT. Two needed with each SE-M</t>
  </si>
  <si>
    <t>USSSP110-1279</t>
  </si>
  <si>
    <t>SE-BAT-10K1PS0B-01</t>
  </si>
  <si>
    <t>SolarEdge SE-BAT-10K1PS0B-01 Energy Bank 10 kWh Battery</t>
  </si>
  <si>
    <t>USSSP110-1278</t>
  </si>
  <si>
    <t>BI-NUSGN-02</t>
  </si>
  <si>
    <t>SolarEdge BI-NUSGN-02 Backup Interface for Load Side Connection</t>
  </si>
  <si>
    <t>USSSP110-1274</t>
  </si>
  <si>
    <t>SE3800H-USS3BBC14</t>
  </si>
  <si>
    <t>SE-3800H-USS3BBC14 Single Phase Energy Hub 3.8kW / Grid Capable / EV Charging Inverter</t>
  </si>
  <si>
    <t>USSSP110-1273</t>
  </si>
  <si>
    <t>SE-3000H-USS3BBC14</t>
  </si>
  <si>
    <t>SE-3000H-USS3BBC14 Single Phase Energy Hub 3kW / Grid Capable / EV Charging Inverter</t>
  </si>
  <si>
    <t>USSSP110-1272</t>
  </si>
  <si>
    <t>P-1101-4NMYMRT</t>
  </si>
  <si>
    <t>SolarEdge P-1101-4NMYMRT P1101 Power Optimizer, 1100W/125V, PVRSS Compliant, Ou</t>
  </si>
  <si>
    <t>USSSP110-1271</t>
  </si>
  <si>
    <t>P-960</t>
  </si>
  <si>
    <t>SolarEdge P-960 2:1 Module Power Optimizer, up to 960W via dual 60V MC4 Inputs,</t>
  </si>
  <si>
    <t>USSSP110-1270</t>
  </si>
  <si>
    <t>P-505</t>
  </si>
  <si>
    <t>SolarEdge P-505 - MC4 - 505W Optimizer</t>
  </si>
  <si>
    <t>USSSP110-1269</t>
  </si>
  <si>
    <t>P-485</t>
  </si>
  <si>
    <t>SolarEdge P-485 - MC4 - 485W Optimizer</t>
  </si>
  <si>
    <t>USSSP110-1268</t>
  </si>
  <si>
    <t>P-700</t>
  </si>
  <si>
    <t>SolarEdge P-700 (SolarEdge P-700-2NxxxRS - Commercial)</t>
  </si>
  <si>
    <t>USSSP110-1267</t>
  </si>
  <si>
    <t>P-600</t>
  </si>
  <si>
    <t>SolarEdge P-600 (SolarEdge P-600-2NxxxRS - Commercial)</t>
  </si>
  <si>
    <t>USSSP110-1266</t>
  </si>
  <si>
    <t>P-401</t>
  </si>
  <si>
    <t>SolarEdge P-401 (SolarEdge P-401 Optimizer supports a single high power 60 or 72 cell PV</t>
  </si>
  <si>
    <t>USSSP110-1265</t>
  </si>
  <si>
    <t>S440-1GM4MRM</t>
  </si>
  <si>
    <t>SolarEdge S440-1GM4MRM Optimizer for modules up to 440Wp nd 14.5 A Isc</t>
  </si>
  <si>
    <t>USSSP110-1264</t>
  </si>
  <si>
    <t>SE-SUK-USR0INNN4</t>
  </si>
  <si>
    <t>SE-SUK-USR0INNN4 SE Synergy Unit - Used with Synergy Managers</t>
  </si>
  <si>
    <t>USSSP110-1263</t>
  </si>
  <si>
    <t>SE-120K-US08IBNZ4</t>
  </si>
  <si>
    <t>SE-120K-US08IBNZ4 SE-120K Three Phase Synergy Manager - 480V (3 secondary units required)</t>
  </si>
  <si>
    <t>USSSP110-1262</t>
  </si>
  <si>
    <t>SE-100K-US08IBNZ4</t>
  </si>
  <si>
    <t>SE-100K-US08IBNZ4 SE-100K Three Phase Synergy Manager - 480V (3 secondary units required)</t>
  </si>
  <si>
    <t>USSP100-0143</t>
  </si>
  <si>
    <t>SE-80K-US081BNZ4</t>
  </si>
  <si>
    <t>SE-80K-US081BNZ4 SE-80K Three Phase Synergy Manager - 480V (2 secondary units required)</t>
  </si>
  <si>
    <t>USSSP110-1260</t>
  </si>
  <si>
    <t>SE-66.6K-US08IBNZ4</t>
  </si>
  <si>
    <t>SE-66.6K-US08IBNZ4 SE-66.6K Three Phase Synergy Manager - 480V (2 secondary units required)</t>
  </si>
  <si>
    <t>USSSP110-1259</t>
  </si>
  <si>
    <t>SE-50K-US02IBNZ4</t>
  </si>
  <si>
    <t>SE-50K-US02IBNZ4 SE-50K Three Phase Synergy Manager - 208V (3 secondary units required)</t>
  </si>
  <si>
    <t>USSSP110-1258</t>
  </si>
  <si>
    <t>SE-43.2K-US02IBNZ4</t>
  </si>
  <si>
    <t>SE-43.2K-US02IBNZ4 Three Phase Synergy Manager - 208 V (3 secondary units required)</t>
  </si>
  <si>
    <t>USSSP110-1257</t>
  </si>
  <si>
    <t>SE-40K-USR08IBNZ4</t>
  </si>
  <si>
    <t>SE-40K  SE-40K-USR08IBNZ4 Three Phase Synergy Manager - 480V</t>
  </si>
  <si>
    <t>USSSP110-1233</t>
  </si>
  <si>
    <t>E-2PHI-48-60</t>
  </si>
  <si>
    <t>ExprESS E-2PHI-48-60 7.6 (2x PHI 3.8kWh @ 48V)- with Magnum 4448PAE Inverter &amp;</t>
  </si>
  <si>
    <t>SimpliPhi Power</t>
  </si>
  <si>
    <t>USSSP110-1176</t>
  </si>
  <si>
    <t>900-RC</t>
  </si>
  <si>
    <t>900-RC Remote Control for use with SEC-UL Battery Chargers. Comes with 33' cabl</t>
  </si>
  <si>
    <t>Samlex</t>
  </si>
  <si>
    <t>USSSP110-1175</t>
  </si>
  <si>
    <t>SEC-2440UL</t>
  </si>
  <si>
    <t>SEC-2440UL 3 Stage, 24 VDC, 40 Amp. Comes with Dip Switch and Lugs</t>
  </si>
  <si>
    <t>USSSP110-1174</t>
  </si>
  <si>
    <t>SEC-2425UL</t>
  </si>
  <si>
    <t>SEC-2425UL 3 Stage, 24 VDC, 25 Amp. Comes with Dip Switch &amp; Lugs</t>
  </si>
  <si>
    <t>USSSP110-1173</t>
  </si>
  <si>
    <t>SEC-1280UL</t>
  </si>
  <si>
    <t>SEC-1280UL 3 Stage, 12 VDC, 80 Amp. Comes with Dip Switch &amp; Lugs</t>
  </si>
  <si>
    <t>USSSP110-1172</t>
  </si>
  <si>
    <t>SEC-1250UL</t>
  </si>
  <si>
    <t>SEC-1250UL 3 Stage, 12 VDC, 50 Amp Comes with Dip Switch &amp; Lugs</t>
  </si>
  <si>
    <t>USSSP110-1171</t>
  </si>
  <si>
    <t>STS-30</t>
  </si>
  <si>
    <t>STS-30 Transfer Switch with Inverter Quick Connect 30 Amps</t>
  </si>
  <si>
    <t>USSSP110-1170</t>
  </si>
  <si>
    <t>DC-3500-KIT</t>
  </si>
  <si>
    <t>DC-3500-KIT Inverter Installation Kit Contains (1) 400A Fuse Assembly (includes</t>
  </si>
  <si>
    <t>USSSP110-1169</t>
  </si>
  <si>
    <t>DC-2500-KIT</t>
  </si>
  <si>
    <t>DC-2500-KIT Inverter Installation Kit Contains (1) 300A Fuse Assembly (includes</t>
  </si>
  <si>
    <t>USSSP110-1168</t>
  </si>
  <si>
    <t>DC-2000-KIT</t>
  </si>
  <si>
    <t>DC-2000-KIT Inverter Installation Kit Contains: (1) 200A Fuse Assembly (include</t>
  </si>
  <si>
    <t>USSSP110-1167</t>
  </si>
  <si>
    <t>DC-1000-KIT</t>
  </si>
  <si>
    <t>DC-1000-KIT Inverter Installation Kit Contains: (1) 100A Fuse Assembly (include</t>
  </si>
  <si>
    <t>USSSP110-1166</t>
  </si>
  <si>
    <t>NTX-RC</t>
  </si>
  <si>
    <t>NTX-RC Remote Control with LCD Display for NTX Series Inverters, Comes with 10' Cable</t>
  </si>
  <si>
    <t>USSSP110-1165</t>
  </si>
  <si>
    <t>NTX-3000-12</t>
  </si>
  <si>
    <t>NTX-3000-12 Input: 12 VDC, Output: 115 VAC, 3000 Watts NTX-RC Remote Control Included</t>
  </si>
  <si>
    <t>USSSP110-1164</t>
  </si>
  <si>
    <t>NTX-2000-12</t>
  </si>
  <si>
    <t>NTX-2000-12 Input: 12 VDC, Output: 115 VAC, 2000 Watts NTX-RC Remote Control Included</t>
  </si>
  <si>
    <t>USSSP110-1163</t>
  </si>
  <si>
    <t>NTX-1500-12</t>
  </si>
  <si>
    <t>NTX-1500-12 Input: 12 VDC, Output: 115 VAC, 1500 Watts NTX-RC Remote Control Included</t>
  </si>
  <si>
    <t>USSSP110-1162</t>
  </si>
  <si>
    <t>NTX-1000-12</t>
  </si>
  <si>
    <t>NTX-1000-12 Input: 12 VDC, Output: 115 VAC, 1000 Watts NTX-RC Remote Control Included</t>
  </si>
  <si>
    <t>USSSP110-1161</t>
  </si>
  <si>
    <t>PST-1500-48</t>
  </si>
  <si>
    <t>PST-1500-48 Input: 48 VDC, Output: 120 VAC, 1500 Watts Hardwire Capable</t>
  </si>
  <si>
    <t>USSSP110-1160</t>
  </si>
  <si>
    <t>PST-3000-24</t>
  </si>
  <si>
    <t>PST-3000-24 Input: 24 VDC, Output: 120 VAC, 3000 Watts Hardwire Capable</t>
  </si>
  <si>
    <t>USSSP110-1159</t>
  </si>
  <si>
    <t>PST-2000-24</t>
  </si>
  <si>
    <t>PST-2000-24 Input: 24 VDC, Output: 120 VAC, 2000 Watts Hardwire Capable</t>
  </si>
  <si>
    <t>USSSP110-1158</t>
  </si>
  <si>
    <t>PST-1500-24</t>
  </si>
  <si>
    <t>PST-1500-24 Input: 24 VDC, Output: 120 VAC, 1500 Watts Hardwire Capable</t>
  </si>
  <si>
    <t>USSSP110-1157</t>
  </si>
  <si>
    <t>RC-300</t>
  </si>
  <si>
    <t>RC-300 Remote Control for use with: PST Series inverters 1500W, 2000W and 3000W Comes with 25â€™ cable</t>
  </si>
  <si>
    <t>USSSP110-1156</t>
  </si>
  <si>
    <t>PST-3000-12</t>
  </si>
  <si>
    <t>PST-3000-12 Input: 12 VDC, Output: 120 VAC, 3000 Watts Hardwire Capable</t>
  </si>
  <si>
    <t>USSSP110-1155</t>
  </si>
  <si>
    <t>PST-2000-12</t>
  </si>
  <si>
    <t>PST-2000-12 Input: 12 VDC, Output: 120 VAC, 2000 Watts Hardwire Capable</t>
  </si>
  <si>
    <t>USSSP110-1154</t>
  </si>
  <si>
    <t>PST-1500-12</t>
  </si>
  <si>
    <t>PST-1500-12 Input: 12 VDC, Output: 120 VAC, 1500 Watts Hardwire Capable</t>
  </si>
  <si>
    <t>USSSP110-1153</t>
  </si>
  <si>
    <t>EVO-RC-PLUS</t>
  </si>
  <si>
    <t>EVO-RC-PLUS EVO F Series Optional Remote Control Programmable</t>
  </si>
  <si>
    <t>USSSP110-1152</t>
  </si>
  <si>
    <t>EVO-1224F-HW</t>
  </si>
  <si>
    <t>EVO-1224F-HW Input: 24VDC Output: 120 VAC, 1200 WattsComes with 40 Amp Charger</t>
  </si>
  <si>
    <t>USSSP110-1151</t>
  </si>
  <si>
    <t>EVO-1224F</t>
  </si>
  <si>
    <t>EVO-1224F Input: 24VDC Output: 120 VAC, 1200 WattsComes with 40 Amp Charger</t>
  </si>
  <si>
    <t>USSSP110-1150</t>
  </si>
  <si>
    <t>EVO-1212F</t>
  </si>
  <si>
    <t>EVO-1212F Input: 12VDC Output: 120 VAC, 1200 WattsComes with 60 Amp Charger</t>
  </si>
  <si>
    <t>USSSP110-1149</t>
  </si>
  <si>
    <t>EVO-RC</t>
  </si>
  <si>
    <t>EVO-RC EVO Series Optional Remote ControlProgrammable</t>
  </si>
  <si>
    <t>USSSP110-1148</t>
  </si>
  <si>
    <t>EVO-4024</t>
  </si>
  <si>
    <t>EVO-4024 Input: 24VDC Output: 120 VAC, 4000 WattsComes with 110 Amp Charger</t>
  </si>
  <si>
    <t>USSSP110-1147</t>
  </si>
  <si>
    <t>EVO-2224</t>
  </si>
  <si>
    <t>EVO-2224 Input: 24VDC Output: 120 VAC, 2200 WattsComes with 70 Amp Charger</t>
  </si>
  <si>
    <t>USSSP110-1146</t>
  </si>
  <si>
    <t>EVO-3012</t>
  </si>
  <si>
    <t>EVO-3012 Input: 12VDC Output: 120 VAC, 3000 WattsComes with 130 Amp Charger</t>
  </si>
  <si>
    <t>USSSP110-1145</t>
  </si>
  <si>
    <t>EVO-2212</t>
  </si>
  <si>
    <t>EVO-2212 Input: 12VDC Output: 120 VAC, 2200 WattsComes with 100 Amp Charger</t>
  </si>
  <si>
    <t>USSSP110-1118</t>
  </si>
  <si>
    <t>SPARE-GS-COVR</t>
  </si>
  <si>
    <t>SPARE-GS-COVR Replacement GS inverter cover - grey powder coat finish</t>
  </si>
  <si>
    <t>Outback Power</t>
  </si>
  <si>
    <t>USSSP110-1043</t>
  </si>
  <si>
    <t>MNCLIP4KACX.X</t>
  </si>
  <si>
    <t>4000Watt AC Clipper MNCLIP4KACX.X for Wind or Hydro</t>
  </si>
  <si>
    <t>MidNite Solar</t>
  </si>
  <si>
    <t>USSSP110-1927</t>
  </si>
  <si>
    <t>ASS030520115</t>
  </si>
  <si>
    <t>Victron VE.Bus to VE.Can interface</t>
  </si>
  <si>
    <t>Victron Energy</t>
  </si>
  <si>
    <t>USSSP110-1926</t>
  </si>
  <si>
    <t>ASS030700000</t>
  </si>
  <si>
    <t>Victron VE.Can RJ45 terminator (bag of 2)</t>
  </si>
  <si>
    <t>USSSP110-1925</t>
  </si>
  <si>
    <t>ASS030520410</t>
  </si>
  <si>
    <t>Victron VE.Direct to VE.Can interface</t>
  </si>
  <si>
    <t>USSSP110-1879</t>
  </si>
  <si>
    <t>ASS030066009</t>
  </si>
  <si>
    <t>Victron RJ12 UTP Cable 0,9 m</t>
  </si>
  <si>
    <t>USSSP110-1878</t>
  </si>
  <si>
    <t>ASS030066003</t>
  </si>
  <si>
    <t>Victron RJ12 UTP Cable 0,3 m</t>
  </si>
  <si>
    <t>USSSP110-1877</t>
  </si>
  <si>
    <t>ASS060000100</t>
  </si>
  <si>
    <t>Victron USB extension cable 0,3m one side right angle (for Color Control in wall mountenclosure)</t>
  </si>
  <si>
    <t>USSSP110-1876</t>
  </si>
  <si>
    <t>ASS050600000</t>
  </si>
  <si>
    <t>Victron Wall mount enclosure for Color Control GX and BMV or MPPT Control</t>
  </si>
  <si>
    <t>USSSP110-1875</t>
  </si>
  <si>
    <t>ASS050500000</t>
  </si>
  <si>
    <t>Victron Wall mount enclosure for BMV or MPPT Control</t>
  </si>
  <si>
    <t>USSSP110-1874</t>
  </si>
  <si>
    <t>ASS050400000</t>
  </si>
  <si>
    <t>Victron Wall Mount Enclosure for Color Control GX</t>
  </si>
  <si>
    <t>USSSP110-1871</t>
  </si>
  <si>
    <t>BPA000100000R</t>
  </si>
  <si>
    <t>Battery Alarm GX</t>
  </si>
  <si>
    <t>Victron</t>
  </si>
  <si>
    <t>USSSP110-1858</t>
  </si>
  <si>
    <t>GSM100100400</t>
  </si>
  <si>
    <t>Victron GX GSM (dc supply voltage range: 10-70V) (Small 2G and 3G GSM antenna included</t>
  </si>
  <si>
    <t>USSSP110-1853</t>
  </si>
  <si>
    <t>REC040010210R</t>
  </si>
  <si>
    <t>Victron Phoenix Inverter Control VE.Direct</t>
  </si>
  <si>
    <t>USSSP110-1839</t>
  </si>
  <si>
    <t>SHU050220050</t>
  </si>
  <si>
    <t>Victron SmartShunt 2000A/50mV</t>
  </si>
  <si>
    <t>USSSP110-1824</t>
  </si>
  <si>
    <t>BPP910200100</t>
  </si>
  <si>
    <t>Victron BPP910200100 Octo GX</t>
  </si>
  <si>
    <t>USSSP110-1821</t>
  </si>
  <si>
    <t>BPP900465070</t>
  </si>
  <si>
    <t>Victron BPP900465070 GX Touch 70 Wall Mount</t>
  </si>
  <si>
    <t>USSSP110-1817</t>
  </si>
  <si>
    <t>BPP900455050</t>
  </si>
  <si>
    <t>Victron BPP900455050 GX Touch 50</t>
  </si>
  <si>
    <t>USSSP110-1814</t>
  </si>
  <si>
    <t>CIP140325000</t>
  </si>
  <si>
    <t>Victron CIP140325000 Fuse CNN 325A/80V for Lynx shunt</t>
  </si>
  <si>
    <t>USSSP110-1813</t>
  </si>
  <si>
    <t>CIP106100000</t>
  </si>
  <si>
    <t>Victron CIP106100000 Fuse holder for ANL-fuse</t>
  </si>
  <si>
    <t>USSSP110-1812</t>
  </si>
  <si>
    <t>CIP142500000</t>
  </si>
  <si>
    <t>Victron CIP142500000 ANL-fuse 500A/80V for 48V products (1 pc)</t>
  </si>
  <si>
    <t>USSSP110-1811</t>
  </si>
  <si>
    <t>CIP142400000</t>
  </si>
  <si>
    <t>Victron CIP142400000 ANL-fuse 300A/80V for 48V products (1 pc)</t>
  </si>
  <si>
    <t>USMS100-0440</t>
  </si>
  <si>
    <t>156-02228</t>
  </si>
  <si>
    <t>2-Piece Cable Tie &amp; Edge Clip, 8.0" Long, EC4B, 1â€“3 mm Panel, 50lb, PA66HIRHSUV/PA66HIRHSUVR5, Bk, 2</t>
  </si>
  <si>
    <t>HellermannTyton</t>
  </si>
  <si>
    <t>USSE100-0160</t>
  </si>
  <si>
    <t>OBFH-30-600VDC-DIN</t>
  </si>
  <si>
    <t>OutBack Power FLEXware OBFH-30-600VDC-DIN 30A 600VDC DIN Mount Fuse Holder</t>
  </si>
  <si>
    <t>USSB100-0113</t>
  </si>
  <si>
    <t>DS3/QS1/QT2 AC Bus End Cap</t>
  </si>
  <si>
    <t>APsystems DS3/QS1/QT2 AC Bus End Cap</t>
  </si>
  <si>
    <t>USMI100-0051</t>
  </si>
  <si>
    <t>IQ8A-72-M-US</t>
  </si>
  <si>
    <t>ENPHASE, IQ8A-72-M-US, MC4 DC INPUTS, MICRO-INVERTER, 366W, 240VACSKU</t>
  </si>
  <si>
    <t>USMI100-0042</t>
  </si>
  <si>
    <t>SE10K-USR2IBNZ4</t>
  </si>
  <si>
    <t>SolarEdge Three Phase inverter, 10.0kW, SE10K-USR2IBNZ - 208V</t>
  </si>
  <si>
    <t>USBE100-0060</t>
  </si>
  <si>
    <t>DH364NRK</t>
  </si>
  <si>
    <t>Safety Switch, 200A, 3P, 600VAC/250VDC, Type DH, Fusible, NEMA 3R</t>
  </si>
  <si>
    <t>Eaton</t>
  </si>
  <si>
    <t>USIN100-0124</t>
  </si>
  <si>
    <t>MTC-2.15</t>
  </si>
  <si>
    <t>Chiliconpower CP-MTC-2.15 2.15m 10AWG modular trunk cable</t>
  </si>
  <si>
    <t>Chilicon Power</t>
  </si>
  <si>
    <t>USIN100-0147</t>
  </si>
  <si>
    <t>Product Cost Reduced</t>
  </si>
  <si>
    <t>4,21,00,93,801</t>
  </si>
  <si>
    <t>Fronius, 4,210,093,801, Symo Advanced 20.0-3 480 Vac Lite Solar Inverter</t>
  </si>
  <si>
    <t>Fronius</t>
  </si>
  <si>
    <t>USIN100-0110</t>
  </si>
  <si>
    <t>USSS100-0009</t>
  </si>
  <si>
    <t>FlexTower</t>
  </si>
  <si>
    <t>FORTRESS POWER FLEXTOWER ENERGY STORAGE SYSTEM (81.0KWH CAPACITY)</t>
  </si>
  <si>
    <t>Fortress Power</t>
  </si>
  <si>
    <t>USSS100-0007</t>
  </si>
  <si>
    <t>DuraRack</t>
  </si>
  <si>
    <t>Fortress Power DuraRack For The Fortress eFlex 5.4 kWh Lithium Batteries</t>
  </si>
  <si>
    <t>USSP100-0017</t>
  </si>
  <si>
    <t>Q.PEAK-DUO-L-G7.3-400</t>
  </si>
  <si>
    <t>Hanwha Q Cells Q.PEAK DUO L-G7.3 400 400W Clear On White 144 Half-cell Mono Solar Panel</t>
  </si>
  <si>
    <t>USIN100-0020</t>
  </si>
  <si>
    <t>FRONIUS, 4,210,060,801, PRIMO 8.2-1 208-240VAC LITE (WIFI COMMUNICATION NOT INCLUDED)</t>
  </si>
  <si>
    <t>USSSP110-1924</t>
  </si>
  <si>
    <t>ASS030720050</t>
  </si>
  <si>
    <t>Victron VE.Can to CAN-bus BMS type B cable 5M</t>
  </si>
  <si>
    <t>USSB100-0115</t>
  </si>
  <si>
    <t>BDM-600</t>
  </si>
  <si>
    <t>Northern Electric Power 550W Micro Inverter, BDM-600</t>
  </si>
  <si>
    <t>USSSP110-1923</t>
  </si>
  <si>
    <t>ASS030720018</t>
  </si>
  <si>
    <t>Victron VE.Can to CAN-bus BMS type B Cable 1.8m</t>
  </si>
  <si>
    <t>USSB100-0121</t>
  </si>
  <si>
    <t>M2020098</t>
  </si>
  <si>
    <t>EP M2020098 BQ TAIL CABLE WITH FEMALE CONNECTOR AND 5 METER CABLE</t>
  </si>
  <si>
    <t>USSB100-0122</t>
  </si>
  <si>
    <t>NC0124-US-BK</t>
  </si>
  <si>
    <t>NEP NC0124-US-BK BDG-256 EXTERNAL PACKAGE WITH WI-FI DONGLE WI-FI BOOSTER AND OUTDOOR ENCLOSURE</t>
  </si>
  <si>
    <t>USSSP110-1693</t>
  </si>
  <si>
    <t>ITR000100101</t>
  </si>
  <si>
    <t>Victron ITR000100101 Autotransformer 120/240VAC-100A The ultimate solution for</t>
  </si>
  <si>
    <t>USSSP110-1597</t>
  </si>
  <si>
    <t>PMP242200100</t>
  </si>
  <si>
    <t>Victron Multiplus 24/2000/50-50 120V</t>
  </si>
  <si>
    <t>USSSP110-1543</t>
  </si>
  <si>
    <t>360100 RM GRIDFLEX DEFLECTOR 77-83"</t>
  </si>
  <si>
    <t>GridFlex</t>
  </si>
  <si>
    <t>USSSP110-1542</t>
  </si>
  <si>
    <t>360090 RM GRIDFLEX DEFLECTOR 62-69"</t>
  </si>
  <si>
    <t>USSSP110-1541</t>
  </si>
  <si>
    <t>360081 GRIDFLEX BALLAST, 77-83"</t>
  </si>
  <si>
    <t>USSSP110-1540</t>
  </si>
  <si>
    <t>360071 GRIDFLEX BALLAST, 62-69</t>
  </si>
  <si>
    <t>USSSP110-1539</t>
  </si>
  <si>
    <t>360061 GRIDFLEX HARDWARE KIT</t>
  </si>
  <si>
    <t>USSSP110-1435</t>
  </si>
  <si>
    <t>Sonnen CT Wire Extension Kit for sonnenCore 3000340</t>
  </si>
  <si>
    <t>Sonnen</t>
  </si>
  <si>
    <t>USSSP110-1426</t>
  </si>
  <si>
    <t>Soladeck 01642 Contains (4)fuse holder, (2)bus bar, (1)power block 4 position 8</t>
  </si>
  <si>
    <t>Soladeck</t>
  </si>
  <si>
    <t>USSSP110-1425</t>
  </si>
  <si>
    <t>Soladeck 01633 Contains (6)fuse holder, (2)bus bar, (2)0.5" fitting 5.6mm 3 hol</t>
  </si>
  <si>
    <t>USSSP110-1424</t>
  </si>
  <si>
    <t>Soladeck 01623 Contains (3)fuse holder, (3)gray 8mm terminal block, (1)gray ter</t>
  </si>
  <si>
    <t>USWC001-0077</t>
  </si>
  <si>
    <t>BK-RD-BU</t>
  </si>
  <si>
    <t>APSystems Y3 Bus Cable for QT2 (10AWG, TC-ER , 4m, BK-RD-BU)</t>
  </si>
  <si>
    <t>USSSP110-1880</t>
  </si>
  <si>
    <t>ASS030066018</t>
  </si>
  <si>
    <t>Victron RJ12 UTP Cable 1,8 m</t>
  </si>
  <si>
    <t>USSSP110-1881</t>
  </si>
  <si>
    <t>ASS030066030</t>
  </si>
  <si>
    <t>Victron RJ12 UTP Cable 3 m</t>
  </si>
  <si>
    <t>USSSP110-1922</t>
  </si>
  <si>
    <t>ASS030710050</t>
  </si>
  <si>
    <t>Victron VE.Can to CAN-bus BMS type A cable 5M</t>
  </si>
  <si>
    <t>USSSP110-1882</t>
  </si>
  <si>
    <t>ASS030066050</t>
  </si>
  <si>
    <t>Victron RJ12 UTP Cable 5 m</t>
  </si>
  <si>
    <t>USSSP110-1883</t>
  </si>
  <si>
    <t>ASS030066100</t>
  </si>
  <si>
    <t>Victron RJ12 UTP Cable 10 m</t>
  </si>
  <si>
    <t>USSSP110-1921</t>
  </si>
  <si>
    <t>ASS030710018</t>
  </si>
  <si>
    <t>Victron VE.Can to CAN-bus BMS type A Cable 1.8m</t>
  </si>
  <si>
    <t>USSSP110-1884</t>
  </si>
  <si>
    <t>ASS030066150</t>
  </si>
  <si>
    <t>Victron RJ12 UTP Cable 15 m</t>
  </si>
  <si>
    <t>USSSP110-1885</t>
  </si>
  <si>
    <t>ASS030066300</t>
  </si>
  <si>
    <t>Victron RJ12 UTP Cable 30 m</t>
  </si>
  <si>
    <t>USSSP110-1886</t>
  </si>
  <si>
    <t>ASS030064900</t>
  </si>
  <si>
    <t>Victron RJ45 UTP Cable 0,3 m</t>
  </si>
  <si>
    <t>USSSP110-1887</t>
  </si>
  <si>
    <t>ASS030064920</t>
  </si>
  <si>
    <t>Victron RJ45 UTP Cable 0,9 m</t>
  </si>
  <si>
    <t>USSSP110-1920</t>
  </si>
  <si>
    <t>ASS030520500</t>
  </si>
  <si>
    <t>Victron VE.Direct to RS232 interface</t>
  </si>
  <si>
    <t>USSSP110-1919</t>
  </si>
  <si>
    <t>ASS030200000</t>
  </si>
  <si>
    <t>Victron RS232 to USB converter</t>
  </si>
  <si>
    <t>USSSP110-1888</t>
  </si>
  <si>
    <t>ASS030064950</t>
  </si>
  <si>
    <t>Victron RJ45 UTP Cable 1,8 m</t>
  </si>
  <si>
    <t>USSSP110-1889</t>
  </si>
  <si>
    <t>ASS030064980</t>
  </si>
  <si>
    <t>Victron RJ45 UTP Cable 3 m</t>
  </si>
  <si>
    <t>USSSP110-1890</t>
  </si>
  <si>
    <t>ASS030065000</t>
  </si>
  <si>
    <t>Victron RJ45 UTP Cable 5 m</t>
  </si>
  <si>
    <t>USSSP110-1891</t>
  </si>
  <si>
    <t>ASS030065010</t>
  </si>
  <si>
    <t>Victron RJ45 UTP Cable 10 m</t>
  </si>
  <si>
    <t>USSSP110-1892</t>
  </si>
  <si>
    <t>ASS030065020</t>
  </si>
  <si>
    <t>Victron RJ45 UTP Cable 15 m</t>
  </si>
  <si>
    <t>USSSP110-1893</t>
  </si>
  <si>
    <t>ASS030065030</t>
  </si>
  <si>
    <t>Victron RJ45 UTP Cable 20 m</t>
  </si>
  <si>
    <t>USSSP110-1894</t>
  </si>
  <si>
    <t>ASS030065050</t>
  </si>
  <si>
    <t>Victron RJ45 UTP Cable 30 m</t>
  </si>
  <si>
    <t>USSSP110-1918</t>
  </si>
  <si>
    <t>ASS030120210</t>
  </si>
  <si>
    <t>Victron Interface MK2.2b (VE.Bus to RS232)</t>
  </si>
  <si>
    <t>USSSP110-1896</t>
  </si>
  <si>
    <t>ASS030530209</t>
  </si>
  <si>
    <t>Victron VE.Direct Cable 0,9m</t>
  </si>
  <si>
    <t>USSSP110-1897</t>
  </si>
  <si>
    <t>ASS030530218</t>
  </si>
  <si>
    <t>Victron VE.Direct Cable 1,8m</t>
  </si>
  <si>
    <t>USSSP110-1917</t>
  </si>
  <si>
    <t>ASS030520200</t>
  </si>
  <si>
    <t>Victron VE.Can to NMEA2000 Micro-C male</t>
  </si>
  <si>
    <t>USSSP110-1898</t>
  </si>
  <si>
    <t>ASS030530230</t>
  </si>
  <si>
    <t>Victron VE.Direct Cable 3m</t>
  </si>
  <si>
    <t>USSSP110-1899</t>
  </si>
  <si>
    <t>ASS030530250</t>
  </si>
  <si>
    <t>Victron VE.Direct Cable 5m</t>
  </si>
  <si>
    <t>USSSP110-1900</t>
  </si>
  <si>
    <t>ASS030530310</t>
  </si>
  <si>
    <t>Victron VE.Direct Cable 10m</t>
  </si>
  <si>
    <t>USSSP110-1423</t>
  </si>
  <si>
    <t>Soladeck 01613 Contains (3)black 8mm terminal block, (3)red 8mm terminal block,</t>
  </si>
  <si>
    <t>USSSP110-1422</t>
  </si>
  <si>
    <t>Soladeck 1603</t>
  </si>
  <si>
    <t>Soladeck 01603 Contains (3)black 8mm terminal block, (3)grey 8mm terminal block</t>
  </si>
  <si>
    <t>USWC001-0076</t>
  </si>
  <si>
    <t>TC-ER</t>
  </si>
  <si>
    <t>APSystems Y3 Bus Cable for QT2 (10AWG, TC-ER , 2m)</t>
  </si>
  <si>
    <t>USSSP110-1421</t>
  </si>
  <si>
    <t>0760-41AD</t>
  </si>
  <si>
    <t>SolaDeck flashed PV roof-mount combiner/enclosure 0760-41AD 600 VDC, 120 amp wi</t>
  </si>
  <si>
    <t>USSSP110-1916</t>
  </si>
  <si>
    <t>ASS030520310</t>
  </si>
  <si>
    <t>Victron VE.Direct to NMEA2000 interface</t>
  </si>
  <si>
    <t>USSSP110-1901</t>
  </si>
  <si>
    <t>ASS030531203</t>
  </si>
  <si>
    <t>Victron VE.Direct Cable 0,3m (one side Right Angle conn)</t>
  </si>
  <si>
    <t>USSSP110-1420</t>
  </si>
  <si>
    <t>0799-5G</t>
  </si>
  <si>
    <t>Gray Soladeck flashed PV roof-mount combiner/enclosure 0799-5G 600VDC, 120 amp,</t>
  </si>
  <si>
    <t>USSSP110-1915</t>
  </si>
  <si>
    <t>ASS030520110</t>
  </si>
  <si>
    <t>Victron VE.Bus to NMEA2000 interface</t>
  </si>
  <si>
    <t>USSSP110-1902</t>
  </si>
  <si>
    <t>ASS030531209</t>
  </si>
  <si>
    <t>Victron VE.Direct Cable 0,9m (one side Right Angle conn)</t>
  </si>
  <si>
    <t>USSSP110-1419</t>
  </si>
  <si>
    <t>0799-2G</t>
  </si>
  <si>
    <t>Gray Soladeck flashed PV roof-mount combiner/enclosure 0799-2G 600VDC, 120 amp,</t>
  </si>
  <si>
    <t>USSSP110-1903</t>
  </si>
  <si>
    <t>ASS030531218</t>
  </si>
  <si>
    <t>Victron VE.Direct Cable 1,8m (one side Right Angle conn)</t>
  </si>
  <si>
    <t>USSSP110-1407</t>
  </si>
  <si>
    <t>Solis-100K-5G-US-SPRT</t>
  </si>
  <si>
    <t>Solis-100K-5G-US-SPRT 100kW 3Ã˜ Inverter with fan 10 MPPT â€“ 10 year standard war</t>
  </si>
  <si>
    <t>USSSP110-1904</t>
  </si>
  <si>
    <t>ASS030531230</t>
  </si>
  <si>
    <t>Victron VE.Direct Cable 3m (one side Right Angle conn)</t>
  </si>
  <si>
    <t>USSSP110-1405</t>
  </si>
  <si>
    <t>Solis-66K-US-F-LSW-SPRT</t>
  </si>
  <si>
    <t>Solis-66K-US-F-LSW 66kW Solis Solar Inverter, 4 - MPPT, W/Fan, 3-phase 480VAC - 10 Year Standard Warranty</t>
  </si>
  <si>
    <t>USSSP110-1905</t>
  </si>
  <si>
    <t>ASS030531250</t>
  </si>
  <si>
    <t>Victron VE.Direct Cable 5m (one side Right Angle conn)</t>
  </si>
  <si>
    <t>USSSP110-1906</t>
  </si>
  <si>
    <t>ASS030531320</t>
  </si>
  <si>
    <t>Victron VE.Direct Cable 10m (one side Right Angle conn)</t>
  </si>
  <si>
    <t>USSSP110-1907</t>
  </si>
  <si>
    <t>ASS030560100</t>
  </si>
  <si>
    <t>Victron Male to Female 3 pole 1 m (bag of 2)</t>
  </si>
  <si>
    <t>USSSP110-1914</t>
  </si>
  <si>
    <t>ASS030532010</t>
  </si>
  <si>
    <t>Victron CANUSB interface</t>
  </si>
  <si>
    <t>USSSP110-1908</t>
  </si>
  <si>
    <t>ASS030560200</t>
  </si>
  <si>
    <t>Victron Male to Female 3 pole 2 m (bag of 2)</t>
  </si>
  <si>
    <t>USSSP110-1404</t>
  </si>
  <si>
    <t>Solis-66K-US-F-LSW</t>
  </si>
  <si>
    <t>Solis-66K-US-F-LSW 66kW Solis Solar Inverter, 4 - MPPT, W/Fan, 3-phase 480VAC -</t>
  </si>
  <si>
    <t>USSSP110-1403</t>
  </si>
  <si>
    <t>Solis-60K-US-F-LSW</t>
  </si>
  <si>
    <t>Solis-60K-US-F-LSW 60kW Solis Solar Inverter, 4 - MPPT, W/Fan, 3-phase 480VAC - 10 Year Standard Warranty</t>
  </si>
  <si>
    <t>USSSP110-1402</t>
  </si>
  <si>
    <t>Solis-50K-US-F-LSW</t>
  </si>
  <si>
    <t>Solis-50K-US-F-LSW 50kW Solis Solar Inverter, 4 - MPPT, W/Fan, 3-phase 480VAC - 10 Year Standard Warranty</t>
  </si>
  <si>
    <t>USSSP110-1909</t>
  </si>
  <si>
    <t>ASS030560300</t>
  </si>
  <si>
    <t>Victron Male to Female 3 pole 3 m (bag of 2)</t>
  </si>
  <si>
    <t>USSSP110-1401</t>
  </si>
  <si>
    <t>Solis-40K-US-F-LSW</t>
  </si>
  <si>
    <t>Solis-40K-US-F-LSW 40kW Solis Solar Inverter, 4 - MPPT, W/Fan, 3-phase 480VAC - 10 Year Standard Warranty</t>
  </si>
  <si>
    <t>USSSP110-1910</t>
  </si>
  <si>
    <t>ASS030560500</t>
  </si>
  <si>
    <t>Victron Male to Female 3 pole 5 m (bag of 2)</t>
  </si>
  <si>
    <t>USSSP110-1399</t>
  </si>
  <si>
    <t>Solis-36K-US-F-LSW</t>
  </si>
  <si>
    <t>Solis-36K-US-F-LSW 36kW Solis Solar Inverter, 4 - MPPT, W/Fan, 3-phase 480VAC - 10 Year Standard Warranty</t>
  </si>
  <si>
    <t>USSSP110-1931</t>
  </si>
  <si>
    <t>ASS030510120</t>
  </si>
  <si>
    <t>Victron VE.Bus BMS to BMS 12-200 alternator</t>
  </si>
  <si>
    <t>USSSP110-1396</t>
  </si>
  <si>
    <t>Solis-25K-US-LSW-RSS</t>
  </si>
  <si>
    <t>Solis-25K-US-LSW-RSS 25kW Solis Solar Inverter, 4 - MPPT, 3-phase 480VAC - 10 Y</t>
  </si>
  <si>
    <t>USSSP110-1932</t>
  </si>
  <si>
    <t>ASS030550400</t>
  </si>
  <si>
    <t>Victron Skylla-i remote on-off cable</t>
  </si>
  <si>
    <t>USSSP110-1391</t>
  </si>
  <si>
    <t>S5-GC100K-US-RSS</t>
  </si>
  <si>
    <t>Solis S5-GC100K-US-RSS 100kW Three Phase Ten MPPT w/ AFCI w/ FAN w/TIGO TX - 10</t>
  </si>
  <si>
    <t>USSSP110-1933</t>
  </si>
  <si>
    <t>ASS030065510</t>
  </si>
  <si>
    <t>Victron RJ45-splitter 1xRJ45 male/15cm cable/2xRJ45 female</t>
  </si>
  <si>
    <t>USSSP110-1913</t>
  </si>
  <si>
    <t>ASS030140000</t>
  </si>
  <si>
    <t>Victron Interface MK3-USB (VE.Bus to USB)</t>
  </si>
  <si>
    <t>USSSP110-1390</t>
  </si>
  <si>
    <t>S5-GC90K-US-RSS</t>
  </si>
  <si>
    <t>Solis S5-GC90K-US-RSS 90kW Three Phase Ten MPPT w/ AFCI w/ FAN w/TIGO TX - 10 Year Standard Warranty</t>
  </si>
  <si>
    <t>USSSP110-1934</t>
  </si>
  <si>
    <t>CSE000100000</t>
  </si>
  <si>
    <t>Victron AC Current sensor</t>
  </si>
  <si>
    <t>USSSP110-1389</t>
  </si>
  <si>
    <t>S5-GC80K-US-RSS</t>
  </si>
  <si>
    <t>Solis S5-GC80K-US-RSS 80kW Three Phase Nine MPPT w/ AFCI w/ FAN w/TIGO TX - 10 Year Standard Warranty</t>
  </si>
  <si>
    <t>USSSP110-1936</t>
  </si>
  <si>
    <t>ASS030537010</t>
  </si>
  <si>
    <t>Victron VE.Bus Smart dongle</t>
  </si>
  <si>
    <t>USSSP110-1938</t>
  </si>
  <si>
    <t>REL300100000</t>
  </si>
  <si>
    <t>Victron Energy meter ET112 - 1 phase - max 100A</t>
  </si>
  <si>
    <t>USSSP110-1388</t>
  </si>
  <si>
    <t>S5-GC75K-US-RSS</t>
  </si>
  <si>
    <t>Solis S5-GC75K-US-RSS 75kW Three Phase Eight MPPT w/ AFCI w/ FAN w/TIGO TX - 10</t>
  </si>
  <si>
    <t>USSSP110-1939</t>
  </si>
  <si>
    <t>REL300300000</t>
  </si>
  <si>
    <t>Victron Energy meter ET340 - 3 phase - max 65A/phase</t>
  </si>
  <si>
    <t>USSSP110-1940</t>
  </si>
  <si>
    <t>REL200100000</t>
  </si>
  <si>
    <t>Victron Energy meter EM24 - 3 phase - max 65A/phase</t>
  </si>
  <si>
    <t>USSSP110-1912</t>
  </si>
  <si>
    <t>ASS030130010</t>
  </si>
  <si>
    <t>Victron Interface MK2-USB (for Phoenix Charger only)</t>
  </si>
  <si>
    <t>USSSP110-1387</t>
  </si>
  <si>
    <t>S5-GC100K-US-APST</t>
  </si>
  <si>
    <t>Solis S5-GC100K-US-APST 100kW Three Phase Ten MPPT w/ AFCI w/ FAN w/APS TX - 10</t>
  </si>
  <si>
    <t>USSSP110-1941</t>
  </si>
  <si>
    <t>REL200200100</t>
  </si>
  <si>
    <t>Victron Energy meter EM24 - 3 phase - max 65A/phase Ethernet</t>
  </si>
  <si>
    <t>USSSP110-1911</t>
  </si>
  <si>
    <t>ASS030530010</t>
  </si>
  <si>
    <t>Victron VE.Direct to USB interface</t>
  </si>
  <si>
    <t>USSSP110-1868</t>
  </si>
  <si>
    <t>ASS030540010</t>
  </si>
  <si>
    <t>Victron VE.Direct LoRaWAN US902-928 module</t>
  </si>
  <si>
    <t>USSSP110-1867</t>
  </si>
  <si>
    <t>ASS030538010</t>
  </si>
  <si>
    <t>Victron VE.Direct LoRaWAN EU863-870 module</t>
  </si>
  <si>
    <t>USSSP110-1810</t>
  </si>
  <si>
    <t>CIP142300000</t>
  </si>
  <si>
    <t>Victron CIP142300000 ANL-fuse 400A/80V for 48V products (1 pc)</t>
  </si>
  <si>
    <t>USSSP110-1866</t>
  </si>
  <si>
    <t>ASS030543020</t>
  </si>
  <si>
    <t>Victron GlobalLink 520 (incl. 5 year activated simcard)</t>
  </si>
  <si>
    <t>USSSP110-1865</t>
  </si>
  <si>
    <t>ANT100200200</t>
  </si>
  <si>
    <t>Victron Outdoor LTE-M Puck Antenna</t>
  </si>
  <si>
    <t>USSSP110-1942</t>
  </si>
  <si>
    <t>ASS030572018</t>
  </si>
  <si>
    <t>Victron RS485 to USB interface cable 1,8 m</t>
  </si>
  <si>
    <t>USSSP110-1809</t>
  </si>
  <si>
    <t>CIP100400070</t>
  </si>
  <si>
    <t>Victron CIP100400070 Busbar to connect 6 CIP100200100 (1500 A)</t>
  </si>
  <si>
    <t>USSSP110-1943</t>
  </si>
  <si>
    <t>ASS030572050</t>
  </si>
  <si>
    <t>Victron RS485 to USB interface cable 5 m (needed to connect to the AC sensor to the Color</t>
  </si>
  <si>
    <t>USSSP110-1944</t>
  </si>
  <si>
    <t>ASS300420100</t>
  </si>
  <si>
    <t>Victron Zigbee to RS485 converter</t>
  </si>
  <si>
    <t>USSSP110-1945</t>
  </si>
  <si>
    <t>ASS300420200</t>
  </si>
  <si>
    <t>Victron ASS300420100 Zigbee to USB converter</t>
  </si>
  <si>
    <t>USSSP110-1946</t>
  </si>
  <si>
    <t>RCD000300200</t>
  </si>
  <si>
    <t>Victron RCD000300200 Anti-islanding box 63A Single and Three Phase</t>
  </si>
  <si>
    <t>USSSP110-1947</t>
  </si>
  <si>
    <t>BAM010700000R</t>
  </si>
  <si>
    <t>Victron Battery Monitor BMV-700 9-90 VDC</t>
  </si>
  <si>
    <t>USSSP110-1948</t>
  </si>
  <si>
    <t>BAM010702000R</t>
  </si>
  <si>
    <t>Victron BAM010702000R Battery Monitor BMV-702 9-90 VDC</t>
  </si>
  <si>
    <t>Victron Battery Monitor BMV-702 9-90 VDC</t>
  </si>
  <si>
    <t>USSSP110-1949</t>
  </si>
  <si>
    <t>BAM010702200</t>
  </si>
  <si>
    <t>Victron BAM010702200 (VE - Victron Energy Battery Monitor BMV-702 BLACK)</t>
  </si>
  <si>
    <t>USSSP110-1808</t>
  </si>
  <si>
    <t>CIP100400060</t>
  </si>
  <si>
    <t>Victron CIP100400060 Busbar to connect 5 CIP100200100 (500 A)</t>
  </si>
  <si>
    <t>USSSP110-1950</t>
  </si>
  <si>
    <t>BAM010702200R</t>
  </si>
  <si>
    <t>Victron BAM010702200R Battery Monitor BMV-702 BLACK 9-90 VDC</t>
  </si>
  <si>
    <t>Victron Battery Monitor BMV-702 BLACK 9-90 VDC</t>
  </si>
  <si>
    <t>USSSP110-1951</t>
  </si>
  <si>
    <t>BAM030712000</t>
  </si>
  <si>
    <t>Victron BAM030712000 Battery Monitor BMV-712 Smart 9-90 VDC</t>
  </si>
  <si>
    <t>Victron Battery Monitor BMV-712 Smart 9-90 VDC</t>
  </si>
  <si>
    <t>USSSP110-1952</t>
  </si>
  <si>
    <t>BAM030712200R</t>
  </si>
  <si>
    <t>Victron BAM030712200R Battery Monitor BMV-712 BLACK Smart</t>
  </si>
  <si>
    <t>Victron Battery Monitor BMV-712 BLACK Smart</t>
  </si>
  <si>
    <t>USSSP110-1807</t>
  </si>
  <si>
    <t>CIP100200100</t>
  </si>
  <si>
    <t>Victron CIP100200100 Modular fuse holder for Mega-fuse</t>
  </si>
  <si>
    <t>USSSP110-1953</t>
  </si>
  <si>
    <t>ASS000100000</t>
  </si>
  <si>
    <t>Victron ASS000100000 Temperature sensor for BMV-702/712 BATTERY MONITOR</t>
  </si>
  <si>
    <t>USSSP110-1954</t>
  </si>
  <si>
    <t>ARG080202000R</t>
  </si>
  <si>
    <t>Victron ARG080202000R Argodiode 80-2SC 2 batteries 80A</t>
  </si>
  <si>
    <t>USSSP110-1955</t>
  </si>
  <si>
    <t>ARG080201000R</t>
  </si>
  <si>
    <t>Victron ARG080201000R Argodiode 80-2AC 2 batteries 80A</t>
  </si>
  <si>
    <t>USSSP110-1806</t>
  </si>
  <si>
    <t>CIP050060000</t>
  </si>
  <si>
    <t>Victron CIP050060000 Six-way fuse holder for Mega-fuse with Busbar</t>
  </si>
  <si>
    <t>USSSP110-1956</t>
  </si>
  <si>
    <t>ARG100301000R</t>
  </si>
  <si>
    <t>Victron Argodiode 100-3AC 3 batteries 100A</t>
  </si>
  <si>
    <t>USSSP110-1957</t>
  </si>
  <si>
    <t>ARG120201020R</t>
  </si>
  <si>
    <t>Victron ARG120201020R Argodiode 120-2AC 2 batteries 120A</t>
  </si>
  <si>
    <t>Victron Argodiode 120-2AC 2 batteries 120A</t>
  </si>
  <si>
    <t>USSSP110-1864</t>
  </si>
  <si>
    <t>ANT100200100</t>
  </si>
  <si>
    <t>Victron Outdoor LTE-M Wall Mount Antenna</t>
  </si>
  <si>
    <t>USSSP110-1958</t>
  </si>
  <si>
    <t>ARG140301020R</t>
  </si>
  <si>
    <t>Victron ARG140301020R Argodiode 140-3AC 3 batteries 140A</t>
  </si>
  <si>
    <t>USSSP110-1959</t>
  </si>
  <si>
    <t>ARG160201020</t>
  </si>
  <si>
    <t>Victron ARG160201020 Argodiode 160-2AC 2 Batteries 160A</t>
  </si>
  <si>
    <t>USSSP110-1863</t>
  </si>
  <si>
    <t>Product Mismatched in TPS</t>
  </si>
  <si>
    <t>GSM900200100</t>
  </si>
  <si>
    <t>Victron Active GPS Antenna for GX GSM</t>
  </si>
  <si>
    <t>USSSP110-1960</t>
  </si>
  <si>
    <t>ARG180301020</t>
  </si>
  <si>
    <t>Victron ARG180301020 Argodiode 180-3AC 3 batteries 180A</t>
  </si>
  <si>
    <t>USSSP110-1961</t>
  </si>
  <si>
    <t>ARG100201020 (R)</t>
  </si>
  <si>
    <t>Victron ARG100201020 (R) Argofet 100-2 Two batteries 100A</t>
  </si>
  <si>
    <t>USSSP110-1971</t>
  </si>
  <si>
    <t>BCD000802000</t>
  </si>
  <si>
    <t>Victron BCD000802000 BCD 802 2 Batteries 80A</t>
  </si>
  <si>
    <t>USSSP110-1970</t>
  </si>
  <si>
    <t>BCD000402000</t>
  </si>
  <si>
    <t>Victron BCD000402000 BCD 402 2 batteries 40A</t>
  </si>
  <si>
    <t>USSSP110-1862</t>
  </si>
  <si>
    <t>GSM900100400</t>
  </si>
  <si>
    <t>Victron Outdoor 4G GSM Antenna</t>
  </si>
  <si>
    <t>USSSP110-1969</t>
  </si>
  <si>
    <t>CYR020400000</t>
  </si>
  <si>
    <t>Victron CYR020400000 Cyrix-i 24/48V-400A intelligent combiner</t>
  </si>
  <si>
    <t>USSSP110-1968</t>
  </si>
  <si>
    <t>CYR010400000</t>
  </si>
  <si>
    <t>Victron CYR010400000 Cyrix-i 12/24V-400A Intelligent Combiner</t>
  </si>
  <si>
    <t>USSSP110-1967</t>
  </si>
  <si>
    <t>CYR010230010 (R)</t>
  </si>
  <si>
    <t>Victron CYR010230010 (R) Cyrix-ct 12/24V-230A Intelligent Combiner</t>
  </si>
  <si>
    <t>USSSP110-1966</t>
  </si>
  <si>
    <t>CYR010120110R</t>
  </si>
  <si>
    <t>Victron CYR010120110R Cyrix-ct 12/24V-120A Battery Combiner Kit</t>
  </si>
  <si>
    <t>USSSP110-1965</t>
  </si>
  <si>
    <t>CYR010120011 (R)</t>
  </si>
  <si>
    <t>Victron CYR010120011 (R) Cyrix-ct 12/24V-120A intelligent combiner</t>
  </si>
  <si>
    <t>USSSP110-1964</t>
  </si>
  <si>
    <t>ARG200301020 (R)</t>
  </si>
  <si>
    <t>Victron (R) Argofet 200-3 Three batteries 200A</t>
  </si>
  <si>
    <t>USSSP110-1963</t>
  </si>
  <si>
    <t>ARG200201020 (R)</t>
  </si>
  <si>
    <t>Victron ARG200201020 (R) Argofet 200-2 Two batteries 200A</t>
  </si>
  <si>
    <t>USSSP110-1962</t>
  </si>
  <si>
    <t>ARG100301020 (R)</t>
  </si>
  <si>
    <t>Victron ARG100301020 (R) Argofet 100-3 Three batteries 100A</t>
  </si>
  <si>
    <t>USSSP110-2020</t>
  </si>
  <si>
    <t>SCC125110441</t>
  </si>
  <si>
    <t>Victron SCC125110441 SmartSolar MPPT 75/10</t>
  </si>
  <si>
    <t>USSSP110-1861</t>
  </si>
  <si>
    <t>GSM900100100</t>
  </si>
  <si>
    <t>Victron Outdoor 2G and 3G GSM Antenna for GX GSM</t>
  </si>
  <si>
    <t>USSSP110-1895</t>
  </si>
  <si>
    <t>ASS030530203</t>
  </si>
  <si>
    <t>Victron VE.Direct Cable 0,3m</t>
  </si>
  <si>
    <t>USSSP110-1873</t>
  </si>
  <si>
    <t>DMC000200000R</t>
  </si>
  <si>
    <t>Victron Digital Multi Control 200/200A GX (90Âº RJ45)</t>
  </si>
  <si>
    <t>USSSP110-1685</t>
  </si>
  <si>
    <t>BPC120715106</t>
  </si>
  <si>
    <t>Victron BPC120715106 Blue Smart IP67 Charger 12/7 (1) 120VAC</t>
  </si>
  <si>
    <t>Victron Blue Smart IP67 Charger 12/7 (1) 120VAC</t>
  </si>
  <si>
    <t>USSSP110-1859</t>
  </si>
  <si>
    <t>GSM100200400</t>
  </si>
  <si>
    <t>Victron GX LTE 4G-A (North America)</t>
  </si>
  <si>
    <t>USSSP110-1857</t>
  </si>
  <si>
    <t>BPA000100010R</t>
  </si>
  <si>
    <t>Victron Battery Alarm GX</t>
  </si>
  <si>
    <t>USSSP110-1477</t>
  </si>
  <si>
    <t>004TRWA</t>
  </si>
  <si>
    <t>UNR 004TRWA TR W-TILE ADOBE</t>
  </si>
  <si>
    <t>USSSP110-1856</t>
  </si>
  <si>
    <t>SDRPSKC</t>
  </si>
  <si>
    <t>Victron Skylla Control</t>
  </si>
  <si>
    <t>USSSP110-1475</t>
  </si>
  <si>
    <t>004TRSF</t>
  </si>
  <si>
    <t>UNR 004TRSF TR UNIV SUB-FLASH</t>
  </si>
  <si>
    <t>USSSP110-1454</t>
  </si>
  <si>
    <t>004013C</t>
  </si>
  <si>
    <t>004013C FLASH SOFT AL 18X18 OATEY12836</t>
  </si>
  <si>
    <t>USSSP110-1855</t>
  </si>
  <si>
    <t>SDRPCSV</t>
  </si>
  <si>
    <t>Victron Charger Switch</t>
  </si>
  <si>
    <t>USSSP110-1437</t>
  </si>
  <si>
    <t>346-00000-00</t>
  </si>
  <si>
    <t>346-00000-00 Tigo CCA Standalone Unit</t>
  </si>
  <si>
    <t>Tigo Energy</t>
  </si>
  <si>
    <t>USSSP110-2131</t>
  </si>
  <si>
    <t>REL100100000</t>
  </si>
  <si>
    <t>Victron REL100100000 Anti-islanding Relay UFR1001E; Fulfills The Requirements</t>
  </si>
  <si>
    <t>USSSP110-2130</t>
  </si>
  <si>
    <t>DMC000200010R</t>
  </si>
  <si>
    <t>Victron DMC000200010R Digital Multi Control 200/200A GX (90Âº RJ45) Above panels</t>
  </si>
  <si>
    <t>USSSP110-2129</t>
  </si>
  <si>
    <t>ASS030536011</t>
  </si>
  <si>
    <t>Victron ASS030536011 VE.Direct Bluetooth Smart dongle For iPhone and Android. F</t>
  </si>
  <si>
    <t>USSSP110-2128</t>
  </si>
  <si>
    <t>MNBIGBUSBAR</t>
  </si>
  <si>
    <t>MidNite Five, 5/16 studs for battery connections. MNBIGBUSBAR Comes with auxili</t>
  </si>
  <si>
    <t>USSSP110-2127</t>
  </si>
  <si>
    <t>BAT524050705</t>
  </si>
  <si>
    <t>Victron BAT524050705 Lithium SuperPack 25,6V/50Ah (M8)</t>
  </si>
  <si>
    <t>USSSP110-2125</t>
  </si>
  <si>
    <t>BAT512120705</t>
  </si>
  <si>
    <t>Victron BAT512120705 Lithium Super Pack 12,8V/200Ah (M8)</t>
  </si>
  <si>
    <t>USSSP110-2118</t>
  </si>
  <si>
    <t>ASS070200100</t>
  </si>
  <si>
    <t>Victron ASS070200100 Smart BMS CL 12-100</t>
  </si>
  <si>
    <t>USSSP110-2124</t>
  </si>
  <si>
    <t>BAT512110710</t>
  </si>
  <si>
    <t>Victron BAT512110710 Lithium Super Pack 12,8V/100Ah (M8)</t>
  </si>
  <si>
    <t>USSSP110-2123</t>
  </si>
  <si>
    <t>BAT512060705</t>
  </si>
  <si>
    <t>Victron BAT512060705 Lithium Super Pack 12,8V/60Ah (M6)</t>
  </si>
  <si>
    <t>USSSP110-1854</t>
  </si>
  <si>
    <t>REC000300010R</t>
  </si>
  <si>
    <t>Victron Skylla-i Control GX (90Âº RJ45)</t>
  </si>
  <si>
    <t>USSSP110-2122</t>
  </si>
  <si>
    <t>BAT512020705</t>
  </si>
  <si>
    <t>Victron BAT512020705 Lithium SuperPack 12,8V/20Ah (M5)</t>
  </si>
  <si>
    <t>USSSP110-2121</t>
  </si>
  <si>
    <t>PPP012040000</t>
  </si>
  <si>
    <t>Victron PPP012040000 Peak Power Pack 12,8V/40Ah 512Wh</t>
  </si>
  <si>
    <t>USSSP110-2120</t>
  </si>
  <si>
    <t>PPP012030000</t>
  </si>
  <si>
    <t>Victron PPP012030000 Peak Power Pack 12,8V/30Ah 384Wh</t>
  </si>
  <si>
    <t>USSSP110-2119</t>
  </si>
  <si>
    <t>PPP012020000</t>
  </si>
  <si>
    <t>Victron PPP012020000 Peak Power Pack 12,8V/20Ah 256Wh</t>
  </si>
  <si>
    <t>USSSP110-2117</t>
  </si>
  <si>
    <t>BMS110022000</t>
  </si>
  <si>
    <t>Victron BMS110022000 Smart BMS CL 12-100</t>
  </si>
  <si>
    <t>USSSP110-2116</t>
  </si>
  <si>
    <t>BMS210055000</t>
  </si>
  <si>
    <t>Victron BMS210055000 Smart BMS 12/200</t>
  </si>
  <si>
    <t>USSSP110-2115</t>
  </si>
  <si>
    <t>BMS012201000</t>
  </si>
  <si>
    <t>Victron BMS012201000 Battery Management System 12/200</t>
  </si>
  <si>
    <t>USSSP110-2114</t>
  </si>
  <si>
    <t>CYR010230412</t>
  </si>
  <si>
    <t>Victron CYR010230412 Cyrix-Li-ct 12/24V-230A combiner</t>
  </si>
  <si>
    <t>USSSP110-2113</t>
  </si>
  <si>
    <t>CYR010230430</t>
  </si>
  <si>
    <t>Victron CYR010230430 Cyrix-Li-Charge 12/24V-230A</t>
  </si>
  <si>
    <t>USSSP110-2112</t>
  </si>
  <si>
    <t>CYR020230450</t>
  </si>
  <si>
    <t>Victron CYR020230450 Cyrix-Li-load 24/48V-230A</t>
  </si>
  <si>
    <t>USSSP110-2111</t>
  </si>
  <si>
    <t>CYR010230450</t>
  </si>
  <si>
    <t>Victron CYR010230450 Cyrix-Li-load 12/24V-230A</t>
  </si>
  <si>
    <t>USSSP110-1852</t>
  </si>
  <si>
    <t>REC010001110</t>
  </si>
  <si>
    <t>Victron Phoenix Charger Control</t>
  </si>
  <si>
    <t>USSSP110-2110</t>
  </si>
  <si>
    <t>CYR010120412</t>
  </si>
  <si>
    <t>Victron CYR010120412 Cyrix-Li-ct 12/24V-120A combiner</t>
  </si>
  <si>
    <t>USSSP110-2109</t>
  </si>
  <si>
    <t>CYR010120430</t>
  </si>
  <si>
    <t>Victron CYR010120430 Cyrix-Li-Charge 12/24V-120A</t>
  </si>
  <si>
    <t>USSSP110-2108</t>
  </si>
  <si>
    <t>CYR020120450</t>
  </si>
  <si>
    <t>Victron CYR020120450 Cyrix-Li-load 24/48V-120A</t>
  </si>
  <si>
    <t>USSSP110-2107</t>
  </si>
  <si>
    <t>CYR010120450</t>
  </si>
  <si>
    <t>Victron CYR010120450 Cyrix-Li-load 12/24V-120A</t>
  </si>
  <si>
    <t>USSSP110-2106</t>
  </si>
  <si>
    <t>BMS800200104</t>
  </si>
  <si>
    <t>Victron BMS800200104 SolidSwitch 104</t>
  </si>
  <si>
    <t>USSSP110-2105</t>
  </si>
  <si>
    <t>ASS030550200</t>
  </si>
  <si>
    <t>Victron ASS030550200 Non-inverting remote on-off cable - LITHIUM (LiFePO4) Batteries</t>
  </si>
  <si>
    <t>USSSP110-2104</t>
  </si>
  <si>
    <t>ASS030550120</t>
  </si>
  <si>
    <t>Victron ASS030550120 Inverting remote on-off cable - LITHIUM (LiFePO4) Batteries</t>
  </si>
  <si>
    <t>USSSP110-2101</t>
  </si>
  <si>
    <t>BMS400100000</t>
  </si>
  <si>
    <t>Victron BMS400100000 Mini BMS</t>
  </si>
  <si>
    <t>USSSP110-2100</t>
  </si>
  <si>
    <t>BMS300200200</t>
  </si>
  <si>
    <t>Victron BMS300200200 VE.Bus BMS V2</t>
  </si>
  <si>
    <t>USSSP110-2099</t>
  </si>
  <si>
    <t>BMS300200000</t>
  </si>
  <si>
    <t>Victron BMS300200000 Battery Management System VE.Bus BMS (includes AC detector)</t>
  </si>
  <si>
    <t>USSSP110-2098</t>
  </si>
  <si>
    <t>BAT524120610</t>
  </si>
  <si>
    <t>Victron BAT524120610 LiFePO4 Battery 25,6V/200Ah - Smart-a</t>
  </si>
  <si>
    <t>USSSP110-2097</t>
  </si>
  <si>
    <t>BAT524110610</t>
  </si>
  <si>
    <t>Victron BAT524110610 LiFePO4 Battery 25,6V/100Ah - Smart</t>
  </si>
  <si>
    <t>USSSP110-2096</t>
  </si>
  <si>
    <t>BAT512132410</t>
  </si>
  <si>
    <t>Victron BAT512132410 LiFePO4 Battery 12,8V/330Ah - Smart</t>
  </si>
  <si>
    <t>USSSP110-2095</t>
  </si>
  <si>
    <t>BAT512120610</t>
  </si>
  <si>
    <t>Victron BAT512120610 LiFePO4 Battery 12,8V/200Ah - Smart</t>
  </si>
  <si>
    <t>USSSP110-2094</t>
  </si>
  <si>
    <t>BAT512116610</t>
  </si>
  <si>
    <t>Victron BAT512116610 LiFePO4 battery 12,8V/160Ah - Smart</t>
  </si>
  <si>
    <t>USSSP110-2093</t>
  </si>
  <si>
    <t>BAT512110610</t>
  </si>
  <si>
    <t>Victron LiFePO4 battery 12,8V/100Ah - Smart</t>
  </si>
  <si>
    <t>USSSP110-2092</t>
  </si>
  <si>
    <t>BAT512050610</t>
  </si>
  <si>
    <t>Victron BAT512050610 LiFePO4 battery 12,8V/50Ah - Smart</t>
  </si>
  <si>
    <t>USSSP110-2091</t>
  </si>
  <si>
    <t>BAT612116081</t>
  </si>
  <si>
    <t>Victron BAT612116081 Lead Carbon Battery 12V/160Ah (M8) (with threaded insert terminals)</t>
  </si>
  <si>
    <t>USSSP110-2090</t>
  </si>
  <si>
    <t>BAT612110081</t>
  </si>
  <si>
    <t>Victron BAT612110081 Lead Carbon Battery 12V/106Ah (M8) (with threaded insert terminals)</t>
  </si>
  <si>
    <t>USSSP110-2089</t>
  </si>
  <si>
    <t>BAT412201104</t>
  </si>
  <si>
    <t>Victron BAT412201104 12V/220Ah Gel Deep Cycle Batt.</t>
  </si>
  <si>
    <t>USSSP110-2088</t>
  </si>
  <si>
    <t>BAT412151104</t>
  </si>
  <si>
    <t>Victron BAT412151104 12V/165Ah Gel Deep Cycle Batt</t>
  </si>
  <si>
    <t>USSSP110-2087</t>
  </si>
  <si>
    <t>BAT412121104</t>
  </si>
  <si>
    <t>Victron BAT412121104 12V/130Ah Gel Deep Cycle Batt.</t>
  </si>
  <si>
    <t>USSSP110-2086</t>
  </si>
  <si>
    <t>BAT412101104</t>
  </si>
  <si>
    <t>Victron BAT412101104 12V/110Ah Gel Deep Cycle Batt.</t>
  </si>
  <si>
    <t>USSSP110-1851</t>
  </si>
  <si>
    <t>REC030001210</t>
  </si>
  <si>
    <t>Victron Phoenix Inverter Control</t>
  </si>
  <si>
    <t>USSSP110-1849</t>
  </si>
  <si>
    <t>REC020005010</t>
  </si>
  <si>
    <t>Victron Digital Multi Control 200/200A</t>
  </si>
  <si>
    <t>USSSP110-2085</t>
  </si>
  <si>
    <t>BAT412600104</t>
  </si>
  <si>
    <t>Victron BAT412600104 12V/66Ah Gel Deep Cycle Batt</t>
  </si>
  <si>
    <t>USSSP110-2084</t>
  </si>
  <si>
    <t>BAT412550104</t>
  </si>
  <si>
    <t>Victron BAT412550104 12V/60Ah Gel Deep Cycle Batt</t>
  </si>
  <si>
    <t>USSSP110-2083</t>
  </si>
  <si>
    <t>BAT412181164</t>
  </si>
  <si>
    <t>Victron BAT412181164 12V/200Ah AGM Telecom Batt. (M8)</t>
  </si>
  <si>
    <t>USSSP110-2082</t>
  </si>
  <si>
    <t>BAT412151164</t>
  </si>
  <si>
    <t>Victron BAT412151164 12V/165Ah AGM Telecom Batt. (M8)</t>
  </si>
  <si>
    <t>USSSP110-2081</t>
  </si>
  <si>
    <t>BAT412105164</t>
  </si>
  <si>
    <t>Victron BAT412105164 12V/115Ah AGM Telecom Batt. (M8)</t>
  </si>
  <si>
    <t>USSSP110-2080</t>
  </si>
  <si>
    <t>BAT412123081</t>
  </si>
  <si>
    <t>Victron BAT412123081 12V/230Ah AGM Super Cycle Batt. (M8)</t>
  </si>
  <si>
    <t>USSSP110-2079</t>
  </si>
  <si>
    <t>BAT412117081</t>
  </si>
  <si>
    <t>Victron BAT412117081 12V/170Ah AGM Super Cycle Batt. (M8)</t>
  </si>
  <si>
    <t>USSSP110-2078</t>
  </si>
  <si>
    <t>BAT412112081</t>
  </si>
  <si>
    <t>Victron BAT412112081 12V/125Ah AGM Super Cycle Batt. (M8)</t>
  </si>
  <si>
    <t>USSSP110-2077</t>
  </si>
  <si>
    <t>BAT412110081</t>
  </si>
  <si>
    <t>Victron BAT412110081 12V/100Ah AGM Super Cycle Batt. (M6)</t>
  </si>
  <si>
    <t>Victron 12V/100Ah AGM Super Cycle Batt. (M6)</t>
  </si>
  <si>
    <t>USSSP110-2076</t>
  </si>
  <si>
    <t>BAT412060081</t>
  </si>
  <si>
    <t>Victron BAT412060081 12V60Ah AGM Super Cycle Batt. (M5)</t>
  </si>
  <si>
    <t>USSSP110-2075</t>
  </si>
  <si>
    <t>BAT412038081</t>
  </si>
  <si>
    <t>Victron BAT412038081 12V38Ah AGM Super Cycle Batt. (M5)</t>
  </si>
  <si>
    <t>USSSP110-1848</t>
  </si>
  <si>
    <t>BPP920140100</t>
  </si>
  <si>
    <t>Victron GX Tank</t>
  </si>
  <si>
    <t>USSSP110-2074</t>
  </si>
  <si>
    <t>BAT412025081</t>
  </si>
  <si>
    <t>Victron BAT412025081 12V25Ah AGM Super Cycle Batt. (M5)</t>
  </si>
  <si>
    <t>USSSP110-1805</t>
  </si>
  <si>
    <t>CIP000100001</t>
  </si>
  <si>
    <t>Victron CIP000100001 Fuse Holder for MEGA-Fuse</t>
  </si>
  <si>
    <t>USSSP110-1870</t>
  </si>
  <si>
    <t>ASS050300010</t>
  </si>
  <si>
    <t>Victron Wall Mount Enclosure for 65 x 120 MM GX-panels</t>
  </si>
  <si>
    <t>USSSP110-1804</t>
  </si>
  <si>
    <t>CIP137300010</t>
  </si>
  <si>
    <t>Victron CIP137300010 MEGA-fuse 300A/58V for 48V products (1 pc)</t>
  </si>
  <si>
    <t>USSSP110-2073</t>
  </si>
  <si>
    <t>BAT412201084</t>
  </si>
  <si>
    <t>Victron BAT412201084 12V/220Ah AGM Deep Cycle Batt</t>
  </si>
  <si>
    <t>USSSP110-2072</t>
  </si>
  <si>
    <t>BAT412151084</t>
  </si>
  <si>
    <t>Victron BAT412151084 12V/165Ah AGM Deep Cycle Batt.</t>
  </si>
  <si>
    <t>Victron 12V/165Ah AGM Deep Cycle Batt.</t>
  </si>
  <si>
    <t>USSSP110-1803</t>
  </si>
  <si>
    <t>CIP137250010</t>
  </si>
  <si>
    <t>Victron CIP137250010 MEGA-fuse 250A/58V for 48V Products (1 PC)</t>
  </si>
  <si>
    <t>Victron MEGA-fuse 250A/58V for 48V products (1 pc)</t>
  </si>
  <si>
    <t>USSSP110-2071</t>
  </si>
  <si>
    <t>BAT412121084</t>
  </si>
  <si>
    <t>Victron BAT412121084 12V/130Ah AGM Deep Cycle Batt.</t>
  </si>
  <si>
    <t>Victron 12V/130Ah AGM Deep Cycle Batt.</t>
  </si>
  <si>
    <t>USSSP110-1869</t>
  </si>
  <si>
    <t>ASS030542010</t>
  </si>
  <si>
    <t>Victron VE.Direct LoRaWAN AU902-928 module</t>
  </si>
  <si>
    <t>USSSP110-1802</t>
  </si>
  <si>
    <t>CIP137200010</t>
  </si>
  <si>
    <t>Victron CIP137200010 MEGA-fuse 200A/58V for 48V Products (1 pc)</t>
  </si>
  <si>
    <t>Victron MEGA-fuse 200A/58V for 48V products (1 pc)</t>
  </si>
  <si>
    <t>USSSP110-2070</t>
  </si>
  <si>
    <t>BAT412101084</t>
  </si>
  <si>
    <t>Victron BAT412101084 12V/110Ah AGM Deep Cycle Batt.</t>
  </si>
  <si>
    <t>Victron 12V/110Ah AGM Deep Cycle Batt.</t>
  </si>
  <si>
    <t>USSSP110-1799</t>
  </si>
  <si>
    <t>CIP136400010</t>
  </si>
  <si>
    <t>Victron CIP136400010 MEGA-fuse 400A/32V (Package of 5 pcs)</t>
  </si>
  <si>
    <t>USSSP110-2069</t>
  </si>
  <si>
    <t>BAT412800084</t>
  </si>
  <si>
    <t>Victron BAT412800084 12V/90Ah AGM Deep Cycle Batt.</t>
  </si>
  <si>
    <t>Victron 12V/90Ah AGM Deep Cycle Batt.</t>
  </si>
  <si>
    <t>USSSP110-1798</t>
  </si>
  <si>
    <t>CIP136300010</t>
  </si>
  <si>
    <t>Victron CIP136300010 MEGA-fuse 300A/32V (Package of 5 pcs)</t>
  </si>
  <si>
    <t>USSSP110-2068</t>
  </si>
  <si>
    <t>BAT412550084</t>
  </si>
  <si>
    <t>Victron BAT412550084 12V/60Ah AGM Deep Cycle Batt.</t>
  </si>
  <si>
    <t>Victron 12V/60Ah AGM Deep Cycle Batt.</t>
  </si>
  <si>
    <t>USSSP110-2067</t>
  </si>
  <si>
    <t>BAT412350084</t>
  </si>
  <si>
    <t>Victron BAT412350084 12V/38Ah AGM Deep Cycle Batt.</t>
  </si>
  <si>
    <t>Victron 12V/38Ah AGM Deep Cycle Batt.</t>
  </si>
  <si>
    <t>USSSP110-1797</t>
  </si>
  <si>
    <t>CIP136250010</t>
  </si>
  <si>
    <t>Victron CIP136250010 MEGA-fuse 250A/32V (Package of 5 pcs)</t>
  </si>
  <si>
    <t>USSSP110-1796</t>
  </si>
  <si>
    <t>CIP136225010</t>
  </si>
  <si>
    <t>Victron CIP136225010 MEGA-fuse 225A/32V (package of 5 pcs)</t>
  </si>
  <si>
    <t>USSSP110-2066</t>
  </si>
  <si>
    <t>BAT212200084</t>
  </si>
  <si>
    <t>Victron BAT212200084 12V/22Ah AGM Deep Cycle Batt.</t>
  </si>
  <si>
    <t>Victron 12V/22Ah AGM Deep Cycle Batt.</t>
  </si>
  <si>
    <t>USSSP110-2065</t>
  </si>
  <si>
    <t>BAT212120086</t>
  </si>
  <si>
    <t>Victron BAT212120086 12V/14Ah AGM Deep Cycle Batt.</t>
  </si>
  <si>
    <t>Victron 12V/14Ah AGM Deep Cycle Batt.</t>
  </si>
  <si>
    <t>USSSP110-1795</t>
  </si>
  <si>
    <t>CIP136200010</t>
  </si>
  <si>
    <t>Victron CIP136200010 MEGA-fuse 200A/32V (package of 5 pcs)</t>
  </si>
  <si>
    <t>USSSP110-2063</t>
  </si>
  <si>
    <t>SCC950400310</t>
  </si>
  <si>
    <t>Victron SCC950400310 WireBox-XL MC4 (for MC4 models, h=8.5 inch)</t>
  </si>
  <si>
    <t>USSSP110-1794</t>
  </si>
  <si>
    <t>CIP136175010</t>
  </si>
  <si>
    <t>Victron CIP136175010 MEGA-fuse 175A/32V (package of 5 pcs)</t>
  </si>
  <si>
    <t>USSSP110-2062</t>
  </si>
  <si>
    <t>SCC950400210</t>
  </si>
  <si>
    <t>Victron SCC950400210 WireBox-XL Tr (for Tr models, h=8.5 inch)</t>
  </si>
  <si>
    <t>USSSP110-1793</t>
  </si>
  <si>
    <t>CIP136150010</t>
  </si>
  <si>
    <t>Victron CIP136150010 MEGA-fuse 150A/32V (Package of 5 pcs)</t>
  </si>
  <si>
    <t>USSSP110-1792</t>
  </si>
  <si>
    <t>CIP136125010</t>
  </si>
  <si>
    <t>Victron CIP136125010 MEGA-fuse 125A/32V (package of 5 pcs)</t>
  </si>
  <si>
    <t>USSSP110-1791</t>
  </si>
  <si>
    <t>CIP136100010</t>
  </si>
  <si>
    <t>Victron CIP136100010 MEGA-fuse 100A/32V (package of 5 pcs)</t>
  </si>
  <si>
    <t>USSSP110-2061</t>
  </si>
  <si>
    <t>SCC950300310</t>
  </si>
  <si>
    <t>Victron SCC950300310 MPPT WireBox-L MC4 150-70 &amp; 250/70 VE.Can</t>
  </si>
  <si>
    <t>USSSP110-2060</t>
  </si>
  <si>
    <t>SCC950300300</t>
  </si>
  <si>
    <t>Victron MPPT Wire Box-L MC4 150-45/60/70 &amp; 250-60/70</t>
  </si>
  <si>
    <t>USSSP110-2059</t>
  </si>
  <si>
    <t>SCC950200000</t>
  </si>
  <si>
    <t>Victron SCC950200000 WireBox-M (for models with h=130mm)</t>
  </si>
  <si>
    <t>USSSP110-2058</t>
  </si>
  <si>
    <t>SCC950140000</t>
  </si>
  <si>
    <t>Victron SCC950140000 MPPT WireBox-S 100-20 (for 100/20)</t>
  </si>
  <si>
    <t>USSSP110-1790</t>
  </si>
  <si>
    <t>CIP136080010</t>
  </si>
  <si>
    <t>Victron CIP136080010 MEGA-fuse 80A/32V (package of 5 pcs)</t>
  </si>
  <si>
    <t>USSSP110-2057</t>
  </si>
  <si>
    <t>SCC950120000</t>
  </si>
  <si>
    <t>Victron SCC950120000 MPPT WireBox-S 100-15 (for 100/15)</t>
  </si>
  <si>
    <t>USSSP110-1789</t>
  </si>
  <si>
    <t>CIP136060010</t>
  </si>
  <si>
    <t>Victron CIP136060010 MEGA-fuse 60A/32V (package of 5 pcs)</t>
  </si>
  <si>
    <t>USSSP110-2056</t>
  </si>
  <si>
    <t>SCC950100000</t>
  </si>
  <si>
    <t>Victron SCC950100000 MPPT Wire Box-S 75-10/15 (for 75-10 &amp; 75/15)</t>
  </si>
  <si>
    <t>USSSP110-1788</t>
  </si>
  <si>
    <t>CIP000050001</t>
  </si>
  <si>
    <t>Victron CIP000050001 Fuse Holder for MIDI-Fuse</t>
  </si>
  <si>
    <t>USSSP110-2055</t>
  </si>
  <si>
    <t>SBS050150200</t>
  </si>
  <si>
    <t>Victron SBS050150200 Smart Battery Sense Long Range (up to 10m)</t>
  </si>
  <si>
    <t>USSSP110-1787</t>
  </si>
  <si>
    <t>CIP133100010</t>
  </si>
  <si>
    <t>Victron CIP133100010 MIDI-fuse 100A/58V for 48V products (1 pc)</t>
  </si>
  <si>
    <t>Victron MIDI-fuse 100A/58V for 48V products (1 pc)</t>
  </si>
  <si>
    <t>USSSP110-2053</t>
  </si>
  <si>
    <t>SBS050100200</t>
  </si>
  <si>
    <t>Victron SBS050100200 Smart Battery Sense Short Range (â‰¤ 3m)</t>
  </si>
  <si>
    <t>USSSP110-2052</t>
  </si>
  <si>
    <t>ASS030550320</t>
  </si>
  <si>
    <t>Victron ASS030550320 VE.Direct non Inverting Remote on-off Cable - SOLAR CHARGE CONTROLLERS</t>
  </si>
  <si>
    <t>USSSP110-1786</t>
  </si>
  <si>
    <t>CIP133080010</t>
  </si>
  <si>
    <t>Victron CIP133080010 MIDI-fuse 80A/58V for 48V products (1 pc)</t>
  </si>
  <si>
    <t>USSSP110-2051</t>
  </si>
  <si>
    <t>SCC900500000</t>
  </si>
  <si>
    <t>Victron SCC900500000 MPPT Control (VE.Direct cable not included)</t>
  </si>
  <si>
    <t>USSSP110-1785</t>
  </si>
  <si>
    <t>CIP133060010</t>
  </si>
  <si>
    <t>Victron CIP133060010 MIDI-fuse 60A/58V for 48V products (1 pc)</t>
  </si>
  <si>
    <t>USSSP110-2050</t>
  </si>
  <si>
    <t>SCC900650010</t>
  </si>
  <si>
    <t>Victron SCC900650010 SmartSolar Pluggable Display</t>
  </si>
  <si>
    <t>USSSP110-1784</t>
  </si>
  <si>
    <t>CIP133050010</t>
  </si>
  <si>
    <t>Victron CIP133050010 MIDI-fuse 50A/58V for 48V products (1 pc)</t>
  </si>
  <si>
    <t>USSSP110-2049</t>
  </si>
  <si>
    <t>ASS030550500</t>
  </si>
  <si>
    <t>Victron ASS030550500 VE.Direct TX digital output cable (PWM light dimming cable)</t>
  </si>
  <si>
    <t>USSSP110-2047</t>
  </si>
  <si>
    <t>SCC125110511</t>
  </si>
  <si>
    <t>Victron SCC125110511 SmartSolar MPPT 250/100-MC4 VE.Can</t>
  </si>
  <si>
    <t>USSSP110-2046</t>
  </si>
  <si>
    <t>SCC125110411</t>
  </si>
  <si>
    <t>Victron SCC125110411 SmartSolar MPPT 250/100-Tr VE,Can</t>
  </si>
  <si>
    <t>USSSP110-2045</t>
  </si>
  <si>
    <t>SCC125085511</t>
  </si>
  <si>
    <t>Victron SCC125085511 SmartSolar MPPT 250/85-MC4 VE.Can</t>
  </si>
  <si>
    <t>USSSP110-1847</t>
  </si>
  <si>
    <t>ASS030690000</t>
  </si>
  <si>
    <t>Victron VE.Can Power Cable for BPP900600100</t>
  </si>
  <si>
    <t>USSSP110-1840</t>
  </si>
  <si>
    <t>SHU050150050</t>
  </si>
  <si>
    <t>Victron SHU050150050 SmartShunt 500A/50mV</t>
  </si>
  <si>
    <t>USSSP110-2044</t>
  </si>
  <si>
    <t>SCC125085411</t>
  </si>
  <si>
    <t>Victron SCC125085411 SmartSolar MPPT 250/85-Tr VE.Can</t>
  </si>
  <si>
    <t>USSSP110-2043</t>
  </si>
  <si>
    <t>SCC125070521</t>
  </si>
  <si>
    <t>Victron SCC125070521 SmartSolar MPPT 250/70-MC4</t>
  </si>
  <si>
    <t>USSSP110-1846</t>
  </si>
  <si>
    <t>BPP900600100</t>
  </si>
  <si>
    <t>Victron VE.Can Resistive Tank Sender Adapter</t>
  </si>
  <si>
    <t>USSSP110-2042</t>
  </si>
  <si>
    <t>SCC125070421</t>
  </si>
  <si>
    <t>Victron SCC125070421 SmartSolar MPPT 250/70-Tr VE.Can</t>
  </si>
  <si>
    <t>USSSP110-2041</t>
  </si>
  <si>
    <t>SCC125070221</t>
  </si>
  <si>
    <t>Victron SCC125070221 SmartSolar MPPT 250/70-Tr</t>
  </si>
  <si>
    <t>USSSP110-2040</t>
  </si>
  <si>
    <t>SCC125060321</t>
  </si>
  <si>
    <t>Victron SCC125060321 SmartSolar MPPT 250/60-MC4 VE.Can</t>
  </si>
  <si>
    <t>USSSP110-1801</t>
  </si>
  <si>
    <t>CIP137125010</t>
  </si>
  <si>
    <t>Victron CIP137125010 MEGA-fuse 125A/58V for 48V products (1 pc)</t>
  </si>
  <si>
    <t>USSSP110-2039</t>
  </si>
  <si>
    <t>SCC125060221</t>
  </si>
  <si>
    <t>Victron SCC125060221 SmartSolar MPPT 250/60-Tr VE.Can</t>
  </si>
  <si>
    <t>USSSP110-1845</t>
  </si>
  <si>
    <t>SHU602050200</t>
  </si>
  <si>
    <t>Victron Shunt 6000A/50mV (These shunts do not include the connection PCB to BMV-700/7</t>
  </si>
  <si>
    <t>USSSP110-2038</t>
  </si>
  <si>
    <t>SCC115110511</t>
  </si>
  <si>
    <t>Victron SCC115110511 SmartSolar MPPT 150/100-MC-4 VE.Can</t>
  </si>
  <si>
    <t>USSSP110-1800</t>
  </si>
  <si>
    <t>CIP136500010</t>
  </si>
  <si>
    <t>Victron CIP136500010 MEGA-fuse 500A/32V (package of 5 pcs)</t>
  </si>
  <si>
    <t>USSSP110-2037</t>
  </si>
  <si>
    <t>SCC115110411</t>
  </si>
  <si>
    <t>Victron SCC115110411 SmartSolar MPPT 150/100-Tr VE.Can</t>
  </si>
  <si>
    <t>USSSP110-1783</t>
  </si>
  <si>
    <t>CIP133040010</t>
  </si>
  <si>
    <t>Victron CIP133040010 MIDI-fuse 40A/58V for 48V products (1 pc)</t>
  </si>
  <si>
    <t>USSSP110-2036</t>
  </si>
  <si>
    <t>SCC115085511</t>
  </si>
  <si>
    <t>Victron SCC115085511 SmartSolar MPPT 150/85-MC-4 VE.Can</t>
  </si>
  <si>
    <t>USSSP110-2035</t>
  </si>
  <si>
    <t>SCC115085411</t>
  </si>
  <si>
    <t>Victron SCC115085411 SmartSolar MPPT 150/85-Tr VE.Can</t>
  </si>
  <si>
    <t>USSSP110-1844</t>
  </si>
  <si>
    <t>SHU202050200</t>
  </si>
  <si>
    <t>Victron SHU202050200 Shunt 2000A/50mV</t>
  </si>
  <si>
    <t>USSSP110-1782</t>
  </si>
  <si>
    <t>CIP133030010</t>
  </si>
  <si>
    <t>Victron CIP133030010 MIDI-fuse 30A/58V for 48V products (1 pc)</t>
  </si>
  <si>
    <t>USSSP110-2034</t>
  </si>
  <si>
    <t>SCC115070511</t>
  </si>
  <si>
    <t>Victron SCC115070511 SmartSolar MPPT 150/70-MC4 VE.Can</t>
  </si>
  <si>
    <t>USSSP110-2033</t>
  </si>
  <si>
    <t>SCC115070411</t>
  </si>
  <si>
    <t>Victron SCC115070411 SmartSolar MPPT 150/70-Tr VE.Can</t>
  </si>
  <si>
    <t>USSSP110-1843</t>
  </si>
  <si>
    <t>SHU500050100</t>
  </si>
  <si>
    <t>Victron Shunt 500A/50mV</t>
  </si>
  <si>
    <t>USSSP110-2032</t>
  </si>
  <si>
    <t>SCC115070211</t>
  </si>
  <si>
    <t>Victron SCC115070211 SmartSolar MPPT 150/70-Tr</t>
  </si>
  <si>
    <t>USSSP110-2031</t>
  </si>
  <si>
    <t>SCC115060310</t>
  </si>
  <si>
    <t>Victron SCC115060310 SmartSolar MPPT 150/60-MC4</t>
  </si>
  <si>
    <t>USSSP110-2030</t>
  </si>
  <si>
    <t>SCC115060210</t>
  </si>
  <si>
    <t>Victron SCC115060210 SmartSolar MPPT 150/60-Tr</t>
  </si>
  <si>
    <t>USSSP110-2029</t>
  </si>
  <si>
    <t>SCC115045310</t>
  </si>
  <si>
    <t>Victron SCC115045310 SmartSolar MPPT 150/45-MC4</t>
  </si>
  <si>
    <t>USSSP110-1838</t>
  </si>
  <si>
    <t>SHU050210050</t>
  </si>
  <si>
    <t>Victron SHU050210050 SmartShunt 1000A/50mV</t>
  </si>
  <si>
    <t>USSSP110-2028</t>
  </si>
  <si>
    <t>SCC115045212</t>
  </si>
  <si>
    <t>Victron SCC115045212 SmartSolar MPPT 150/45-Tr</t>
  </si>
  <si>
    <t>USSSP110-2027</t>
  </si>
  <si>
    <t>SCC115035210</t>
  </si>
  <si>
    <t>Victron SCC115035210 SmartSolar MPPT 150/35</t>
  </si>
  <si>
    <t>USSSP110-1836</t>
  </si>
  <si>
    <t>VPN000200000</t>
  </si>
  <si>
    <t>Victron VPN000200000 VE.Net GMDSS Panel</t>
  </si>
  <si>
    <t>USSSP110-2026</t>
  </si>
  <si>
    <t>SCC110050210</t>
  </si>
  <si>
    <t>Victron SCC110050210 SmartSolar MPPT 100/50</t>
  </si>
  <si>
    <t>USSSP110-2025</t>
  </si>
  <si>
    <t>SCC110030210</t>
  </si>
  <si>
    <t>Victron SCC110030210 SmartSolar MPPT 100/30</t>
  </si>
  <si>
    <t>USSSP110-2024</t>
  </si>
  <si>
    <t>SCC110020160R</t>
  </si>
  <si>
    <t>Victron SCC110020160R SmartSolar MPPT 100/30-12V</t>
  </si>
  <si>
    <t>USSSP110-1781</t>
  </si>
  <si>
    <t>CIP132200010</t>
  </si>
  <si>
    <t>Victron CIP132200010 MIDI-fuse 200A/32V (package of 5 pcs)</t>
  </si>
  <si>
    <t>USSSP110-2023</t>
  </si>
  <si>
    <t>SCC110015060R</t>
  </si>
  <si>
    <t>Victron SCC110015060R SmartSolar MPPT 100/20_48V</t>
  </si>
  <si>
    <t>USSSP110-2022</t>
  </si>
  <si>
    <t>SCC075015060R</t>
  </si>
  <si>
    <t>Victron SCC075015060R SmartSolar MPPT 100/15</t>
  </si>
  <si>
    <t>USSSP110-1780</t>
  </si>
  <si>
    <t>CIP132150010</t>
  </si>
  <si>
    <t>Victron CIP132150010 -fuse 150A/32V (package of 5 pcs)</t>
  </si>
  <si>
    <t>USSSP110-1756</t>
  </si>
  <si>
    <t>SDFI0000000</t>
  </si>
  <si>
    <t>Victron SDFI0000000 Filax-2 230V/50Hz-240V/60Hz</t>
  </si>
  <si>
    <t>USSSP110-1755</t>
  </si>
  <si>
    <t>ORI110243610</t>
  </si>
  <si>
    <t>Victron ORI110243610 Orion 110/24-15A (360W)</t>
  </si>
  <si>
    <t>USSSP110-2021</t>
  </si>
  <si>
    <t>SCC075010060R</t>
  </si>
  <si>
    <t>Victron SCC075010060R SmartSolar MPPT 75/15</t>
  </si>
  <si>
    <t>USSSP110-1754</t>
  </si>
  <si>
    <t>ORI110123610</t>
  </si>
  <si>
    <t>Victron ORI110123610 Orion 110/12-30A (360W)</t>
  </si>
  <si>
    <t>USSSP110-1753</t>
  </si>
  <si>
    <t>ORI484841110</t>
  </si>
  <si>
    <t>Victron ORI484841110 Orion-Tr 48/48-8A (380W)</t>
  </si>
  <si>
    <t>USSSP110-1752</t>
  </si>
  <si>
    <t>ORI484828110</t>
  </si>
  <si>
    <t>Victron ORI484828110 Orion-Tr 48/48-6A (280W)</t>
  </si>
  <si>
    <t>USSSP110-1779</t>
  </si>
  <si>
    <t>CIP132125010</t>
  </si>
  <si>
    <t>Victron CIP132125010 MIDI-fuse 125A/32V (package of 5 pcs)</t>
  </si>
  <si>
    <t>USSSP110-1751</t>
  </si>
  <si>
    <t>ORI484810110</t>
  </si>
  <si>
    <t>Victron ORI484810110 Orion-Tr 48/48-2,5A (120W)</t>
  </si>
  <si>
    <t>USSSP110-2019</t>
  </si>
  <si>
    <t>SCC125070441</t>
  </si>
  <si>
    <t>Victron SCC125070441 BlueSolar MPPT 250/100-Tr VE.Can</t>
  </si>
  <si>
    <t>USSSP110-1750</t>
  </si>
  <si>
    <t>ORI482441110</t>
  </si>
  <si>
    <t>Victron ORI482441110 Orion-Tr 48/24-16A (380W)</t>
  </si>
  <si>
    <t>USSSP110-1749</t>
  </si>
  <si>
    <t>ORI482428110</t>
  </si>
  <si>
    <t>Victron ORI482428110 Orion-Tr 48/24-12A (280W)</t>
  </si>
  <si>
    <t>USSSP110-2018</t>
  </si>
  <si>
    <t>SCC115110420</t>
  </si>
  <si>
    <t>Victron SCC115110420 BlueSolar MPPT 250/70-Tr VE.Can</t>
  </si>
  <si>
    <t>USSSP110-1748</t>
  </si>
  <si>
    <t>ORI482410110</t>
  </si>
  <si>
    <t>Victron ORI482410110 Orion-Tr 48/24-5A (120W)</t>
  </si>
  <si>
    <t>USSSP110-1747</t>
  </si>
  <si>
    <t>ORI481240110</t>
  </si>
  <si>
    <t>Victron ORI481240110 Orion-Tr 48/12-30A (360W)</t>
  </si>
  <si>
    <t>USSSP110-1746</t>
  </si>
  <si>
    <t>ORI481224110</t>
  </si>
  <si>
    <t>Victron ORI481224110 Orion-Tr 48/12-20A (240W)</t>
  </si>
  <si>
    <t>USSSP110-1778</t>
  </si>
  <si>
    <t>CIP132100010</t>
  </si>
  <si>
    <t>Victron CIP132100010 MIDI-fuse 100A/32V (package of 5 pcs)</t>
  </si>
  <si>
    <t>USSSP110-2017</t>
  </si>
  <si>
    <t>SCC010070300</t>
  </si>
  <si>
    <t>Victron SCC010070300 BlueSolar MPPT 150/100-Tr VE.Can</t>
  </si>
  <si>
    <t>USSSP110-2016</t>
  </si>
  <si>
    <t>SCC010070200</t>
  </si>
  <si>
    <t>Victron SCC010070200 BlueSolar MPPT 150/70-MC4</t>
  </si>
  <si>
    <t>USSSP110-2015</t>
  </si>
  <si>
    <t>SCC010060300</t>
  </si>
  <si>
    <t>Victron SCC010060300 BlueSolar MPPT 150/70-Tr</t>
  </si>
  <si>
    <t>USSSP110-2014</t>
  </si>
  <si>
    <t>SCC010060200</t>
  </si>
  <si>
    <t>Victron SCC010060200 BlueSolar MPPT 150/60-MC4</t>
  </si>
  <si>
    <t>USSSP110-2013</t>
  </si>
  <si>
    <t>SCC010045300</t>
  </si>
  <si>
    <t>Victron SCC010045300 BlueSolar MPPT 150/60-Tr</t>
  </si>
  <si>
    <t>USSSP110-2012</t>
  </si>
  <si>
    <t>SCC115045222</t>
  </si>
  <si>
    <t>Victron SCC115045222 BlueSolar MPPT 150/45-MC4</t>
  </si>
  <si>
    <t>USSSP110-1745</t>
  </si>
  <si>
    <t>ORI481210110</t>
  </si>
  <si>
    <t>Victron ORI481210110 Orion-Tr 48/12-9A (110W)</t>
  </si>
  <si>
    <t>USSSP110-1777</t>
  </si>
  <si>
    <t>CIP132080010</t>
  </si>
  <si>
    <t>Victron CIP132080010 MIDI-fuse 80A/32V (package of 5 pcs)</t>
  </si>
  <si>
    <t>USSSP110-1744</t>
  </si>
  <si>
    <t>ORI242440120</t>
  </si>
  <si>
    <t>Victron ORI242440120 Orion-Tr Smart 24/24-17A (400W) Isolated DC-DC chargerORI242440120</t>
  </si>
  <si>
    <t>USSSP110-1743</t>
  </si>
  <si>
    <t>ORI242428120</t>
  </si>
  <si>
    <t>Victron ORI242428120 Orion-Tr Smart 24/24-12A (280W) Isolated DC-DC charger</t>
  </si>
  <si>
    <t>USSSP110-2011</t>
  </si>
  <si>
    <t>SCC020035000</t>
  </si>
  <si>
    <t>Victron SCC020035000 BlueSolar MPPT 150/35</t>
  </si>
  <si>
    <t>USSSP110-1742</t>
  </si>
  <si>
    <t>ORI241236120</t>
  </si>
  <si>
    <t>Victron ORI241236120 Orion-Tr Smart 24/12-30A (360W) Isolated DC-DC charger</t>
  </si>
  <si>
    <t>USSSP110-2010</t>
  </si>
  <si>
    <t>SCC020050200</t>
  </si>
  <si>
    <t>Victron SCC020050200 BlueSolar MPPT 100/50</t>
  </si>
  <si>
    <t>USSSP110-1741</t>
  </si>
  <si>
    <t>ORI241224120</t>
  </si>
  <si>
    <t>Victron ORI241224120 Orion-Tr Smart 24/12-20A (240W) Isolated DC-DC charger</t>
  </si>
  <si>
    <t>USSSP110-1740</t>
  </si>
  <si>
    <t>ORI244841110</t>
  </si>
  <si>
    <t>Victron ORI244841110 Orion-Tr 24/48-8,5A (400W)</t>
  </si>
  <si>
    <t>USSSP110-1739</t>
  </si>
  <si>
    <t>ORI244828110</t>
  </si>
  <si>
    <t>Victron ORI244828110 Orion-Tr 24/48-6A (280W)</t>
  </si>
  <si>
    <t>USSSP110-2009</t>
  </si>
  <si>
    <t>SCC020030200</t>
  </si>
  <si>
    <t>Victron SCC020030200 BlueSolar MPPT 100/30</t>
  </si>
  <si>
    <t>USSSP110-1738</t>
  </si>
  <si>
    <t>ORI244810110</t>
  </si>
  <si>
    <t>Victron ORI244810110 Orion-Tr 24/48-2,5A (120W)</t>
  </si>
  <si>
    <t>USIN100-0477</t>
  </si>
  <si>
    <t>STP33-US-41</t>
  </si>
  <si>
    <t>SMA Sunny Tripower CORE1 33.3kW 480VAC TL Inverter, STP33-US-41</t>
  </si>
  <si>
    <t>SMA Solar</t>
  </si>
  <si>
    <t>Inverter</t>
  </si>
  <si>
    <t>USSSP110-1737</t>
  </si>
  <si>
    <t>ORI242441110</t>
  </si>
  <si>
    <t>Victron ORI242441110 Orion-Tr 24/24-17A (400W)</t>
  </si>
  <si>
    <t>USSSP110-2008</t>
  </si>
  <si>
    <t>SCC110020170R</t>
  </si>
  <si>
    <t>Victron SCC110020170R BlueSmart MPPT 100/20 (up to 48V)</t>
  </si>
  <si>
    <t>USSSP110-1736</t>
  </si>
  <si>
    <t>ORI242428110</t>
  </si>
  <si>
    <t>Victron ORI242428110 Orion-Tr 24/24-12A (280W)</t>
  </si>
  <si>
    <t>USSSP110-1776</t>
  </si>
  <si>
    <t>CIP132060010</t>
  </si>
  <si>
    <t>Victron CIP132060010 MIDI-fuse 60A/32V (package of 5 pcs)</t>
  </si>
  <si>
    <t>USSSP110-2007</t>
  </si>
  <si>
    <t>SCC010015200R</t>
  </si>
  <si>
    <t>Victron SCC010015200R BlueSolar MPPT 100/15</t>
  </si>
  <si>
    <t>USSSP110-1735</t>
  </si>
  <si>
    <t>ORI242410110R</t>
  </si>
  <si>
    <t>Victron ORI242410110R Orion-Tr 24/24-5A (120W)</t>
  </si>
  <si>
    <t>USSSP110-1734</t>
  </si>
  <si>
    <t>ORI241240110</t>
  </si>
  <si>
    <t>Victron ORI241240110 Orion-Tr 24/12-30A (360W)</t>
  </si>
  <si>
    <t>USSSP110-2006</t>
  </si>
  <si>
    <t>SCC010015050R</t>
  </si>
  <si>
    <t>Victron SCC010015050R BlueSolar MPPT 75/15</t>
  </si>
  <si>
    <t>USSSP110-1733</t>
  </si>
  <si>
    <t>ORI241224110</t>
  </si>
  <si>
    <t>Victron ORI241224110 Orion-Tr 24/12-20A (240W)</t>
  </si>
  <si>
    <t>USSSP110-1732</t>
  </si>
  <si>
    <t>ORI241210110R</t>
  </si>
  <si>
    <t>Victron ORI241210110R Orion-Tr 24/12-9A (110W)</t>
  </si>
  <si>
    <t>USSSP110-1731</t>
  </si>
  <si>
    <t>ASS070300100</t>
  </si>
  <si>
    <t>Victron ASS070300100 Orion-Tr Isolated DC-DC Charger remote cable</t>
  </si>
  <si>
    <t>USSSP110-1730</t>
  </si>
  <si>
    <t>ORI122436120</t>
  </si>
  <si>
    <t>Victron ORI122436120 Orion-Tr Smart 12/24-15A (360W) Isolated DC-DC charger</t>
  </si>
  <si>
    <t>USSSP110-1729</t>
  </si>
  <si>
    <t>ORI122424120</t>
  </si>
  <si>
    <t>Victron ORI122424120 Orion-Tr Smart 12/24-10A (240W) Isolated DC-DC charger</t>
  </si>
  <si>
    <t>USSSP110-2005</t>
  </si>
  <si>
    <t>SCC010010050R</t>
  </si>
  <si>
    <t>Victron SCC010010050R BlueSolar MPPT 75/10</t>
  </si>
  <si>
    <t>USSSP110-1728</t>
  </si>
  <si>
    <t>ORI121236120</t>
  </si>
  <si>
    <t>Victron ORI121236120 Orion-Tr Smart 12/12-30A (360W) Isolated DC-DC charger</t>
  </si>
  <si>
    <t>USSSP110-1727</t>
  </si>
  <si>
    <t>ORI121222120</t>
  </si>
  <si>
    <t>Victron ORI121222120 Orion-Tr Smart 12/12-18A (220W) Isolated DC-DC charger</t>
  </si>
  <si>
    <t>USSSP110-1726</t>
  </si>
  <si>
    <t>ORI122441110</t>
  </si>
  <si>
    <t>Victron ORI122441110 Orion-Tr 12/24-15A (360W)</t>
  </si>
  <si>
    <t>USSSP110-1725</t>
  </si>
  <si>
    <t>ORI122424110</t>
  </si>
  <si>
    <t>Victron ORI122424110 Orion-Tr 12/24-10 (240W)</t>
  </si>
  <si>
    <t>USSSP110-2003</t>
  </si>
  <si>
    <t>SCC940100200</t>
  </si>
  <si>
    <t>Victron SCC940100200 BlueSolar PWM-Pro to USB interface cable</t>
  </si>
  <si>
    <t>USSSP110-1724</t>
  </si>
  <si>
    <t>ORI122410110</t>
  </si>
  <si>
    <t>Victron ORI122410110 Orion-Tr 12/24-5A (120W)</t>
  </si>
  <si>
    <t>USSSP110-2002</t>
  </si>
  <si>
    <t>SCC940100100</t>
  </si>
  <si>
    <t>Victron SCC940100100 Temperature sensor for BlueSolar PWM-Pro</t>
  </si>
  <si>
    <t>USSSP110-1723</t>
  </si>
  <si>
    <t>ORI121240110</t>
  </si>
  <si>
    <t>Victron ORI121240110 Orion-Tr 12/12-30A (360W)</t>
  </si>
  <si>
    <t>USSSP110-1722</t>
  </si>
  <si>
    <t>ORI121222110</t>
  </si>
  <si>
    <t>Victron ORI121222110 Orion-Tr 12/12-18A (220W)</t>
  </si>
  <si>
    <t>USSSP110-1721</t>
  </si>
  <si>
    <t>ORI121210110R</t>
  </si>
  <si>
    <t>Victron ORI121210110R Orion-Tr 12/12-9A (110W)</t>
  </si>
  <si>
    <t>USSSP110-1720</t>
  </si>
  <si>
    <t>ASS000200100</t>
  </si>
  <si>
    <t>Victron ASS000200100 CAN-bus Temp. sensor for buck-boosted DC-DC converter</t>
  </si>
  <si>
    <t>USSSP110-2000</t>
  </si>
  <si>
    <t>SCC900300000</t>
  </si>
  <si>
    <t>Victron SCC900300000 Remote Panel for BlueSolar DUO</t>
  </si>
  <si>
    <t>USSSP110-1775</t>
  </si>
  <si>
    <t>VBS127010010</t>
  </si>
  <si>
    <t>Victron VBS127010010 Battery switch on/off 275A</t>
  </si>
  <si>
    <t>USSSP110-1999</t>
  </si>
  <si>
    <t>SCC010030010</t>
  </si>
  <si>
    <t>Victron SCC010030010 BlueSolar PWM-Pro 12/24V-30A</t>
  </si>
  <si>
    <t>USSSP110-1998</t>
  </si>
  <si>
    <t>SCC010020110</t>
  </si>
  <si>
    <t>Victron SCC010020110 BlueSolar PWM-Pro 12/24V-20A</t>
  </si>
  <si>
    <t>USSSP110-1774</t>
  </si>
  <si>
    <t>VBB160080010</t>
  </si>
  <si>
    <t>Victron VBB160080010 Busbar 600A 8P +cover</t>
  </si>
  <si>
    <t>USSSP110-1997</t>
  </si>
  <si>
    <t>SCC010010010</t>
  </si>
  <si>
    <t>Victron SCC010010010 BlueSolar PWM-Pro 12/24V-10A</t>
  </si>
  <si>
    <t>USSSP110-1996</t>
  </si>
  <si>
    <t>SCC010005010</t>
  </si>
  <si>
    <t>Victron SCC010005010 BlueSolar PWM-Pro 12/24V-5A</t>
  </si>
  <si>
    <t>USSSP110-1995</t>
  </si>
  <si>
    <t>SCC040010050</t>
  </si>
  <si>
    <t>Victron SCC040010050 BlueSolar PWM-LCD&amp;USB 48V-10A</t>
  </si>
  <si>
    <t>USSSP110-1773</t>
  </si>
  <si>
    <t>VBB160040010</t>
  </si>
  <si>
    <t>Victron VBB160040010 Busbar 600A 4P + cover</t>
  </si>
  <si>
    <t>USSSP110-1994</t>
  </si>
  <si>
    <t>SCC010030050</t>
  </si>
  <si>
    <t>Victron SCC010030050 BlueSolar PWM-LCD&amp;USB 12/24V-30A</t>
  </si>
  <si>
    <t>USSSP110-1993</t>
  </si>
  <si>
    <t>SCC010020060</t>
  </si>
  <si>
    <t>Victron SCC010020060 BlueSolar PWM DUO-LCD&amp;USB 12/24V-20A</t>
  </si>
  <si>
    <t>USSSP110-1772</t>
  </si>
  <si>
    <t>VBB125060020</t>
  </si>
  <si>
    <t>Victron VBB125060020 Busbar 250A 6P + cover</t>
  </si>
  <si>
    <t>USSSP110-1992</t>
  </si>
  <si>
    <t>SCC010020050</t>
  </si>
  <si>
    <t>Victron SCC010020050 BlueSolar PWM-LCD&amp;USB 12/24V-20A</t>
  </si>
  <si>
    <t>USSSP110-1991</t>
  </si>
  <si>
    <t>SCC010010050</t>
  </si>
  <si>
    <t>Victron SCC010010050 BlueSolar PWM-LCD&amp;USB 12/24V-10A</t>
  </si>
  <si>
    <t>USSSP110-1771</t>
  </si>
  <si>
    <t>VBB125040010</t>
  </si>
  <si>
    <t>Victron VBB125040010 Busbar 250A 4P +cover</t>
  </si>
  <si>
    <t>USSSP110-1990</t>
  </si>
  <si>
    <t>SCC010005050</t>
  </si>
  <si>
    <t>Victron SCC010005050 BlueSolar PWM-LCD&amp;USB 12/24V-5A</t>
  </si>
  <si>
    <t>USSSP110-1989</t>
  </si>
  <si>
    <t>SCC040030020</t>
  </si>
  <si>
    <t>Victron SCC040030020 BlueSolar PWM-Light 48V-30A</t>
  </si>
  <si>
    <t>USSSP110-1770</t>
  </si>
  <si>
    <t>VBB125021220</t>
  </si>
  <si>
    <t>Victron VBB125021220 Busbar 250A 2P with 12 screws +cover</t>
  </si>
  <si>
    <t>USSSP110-1988</t>
  </si>
  <si>
    <t>SCC040020020</t>
  </si>
  <si>
    <t>Victron SCC040020020 BlueSolar PWM-Light 48V-20A</t>
  </si>
  <si>
    <t>USSSP110-1987</t>
  </si>
  <si>
    <t>SCC040010020</t>
  </si>
  <si>
    <t>Victron SCC040010020 BlueSolar PWM-Light 48V-10A</t>
  </si>
  <si>
    <t>USSSP110-1986</t>
  </si>
  <si>
    <t>SCC010030020</t>
  </si>
  <si>
    <t>Victron SCC010030020 BlueSolar PWM-Light 12/24V-30A</t>
  </si>
  <si>
    <t>USSSP110-1985</t>
  </si>
  <si>
    <t>SCC010020020</t>
  </si>
  <si>
    <t>Victron SCC010020020 BlueSolar PWM-Light 12/24V-20A</t>
  </si>
  <si>
    <t>USSSP110-1769</t>
  </si>
  <si>
    <t>VBB125020620</t>
  </si>
  <si>
    <t>Victron VBB125020620 Busbar 250A 2P with 6 screws +cover</t>
  </si>
  <si>
    <t>USSSP110-1984</t>
  </si>
  <si>
    <t>SCC010010000</t>
  </si>
  <si>
    <t>Victron SCC010010000 BlueSolar PWM-Light 12/24V-10A</t>
  </si>
  <si>
    <t>USSSP110-1768</t>
  </si>
  <si>
    <t>VBB115060020</t>
  </si>
  <si>
    <t>Victron VBB115060020 Busbar 150A 6P + cover</t>
  </si>
  <si>
    <t>USSSP110-1983</t>
  </si>
  <si>
    <t>SCC010005000</t>
  </si>
  <si>
    <t>Victron SCC010005000 BlueSolar PWM-Light 12/24V-5A</t>
  </si>
  <si>
    <t>USSSP110-1767</t>
  </si>
  <si>
    <t>VBB115040020</t>
  </si>
  <si>
    <t>Victron VBB115040020 Busbar 150A 4P + cover</t>
  </si>
  <si>
    <t>USSSP110-1982</t>
  </si>
  <si>
    <t>SCC145120410</t>
  </si>
  <si>
    <t>Victron SCC145120410 SmartSolar MPPT RS 450/200-TR</t>
  </si>
  <si>
    <t>USSSP110-1981</t>
  </si>
  <si>
    <t>SCC145110410</t>
  </si>
  <si>
    <t>Victron SCC145110410 SmartSolar MPPT RS 450/100-TR</t>
  </si>
  <si>
    <t>USSSP110-1980</t>
  </si>
  <si>
    <t>BPR110048000</t>
  </si>
  <si>
    <t>Victron BPR110048000 Smart BatteryProtect 48V-100A</t>
  </si>
  <si>
    <t>USSSP110-1979</t>
  </si>
  <si>
    <t>BPR122022000</t>
  </si>
  <si>
    <t>Victron BPR122022000 Smart BatteryProtect 12/24V-220A</t>
  </si>
  <si>
    <t>USSSP110-1766</t>
  </si>
  <si>
    <t>VBB115022020</t>
  </si>
  <si>
    <t>Victron VBB115022020 Busbar 150A 2P with 20 screws +cover</t>
  </si>
  <si>
    <t>USSSP110-1719</t>
  </si>
  <si>
    <t>ORI242440140</t>
  </si>
  <si>
    <t>Victron ORI242440140 Orion-Tr Smart 24/24-17A (400W) Non-isolated DC-DC</t>
  </si>
  <si>
    <t>USSSP110-1718</t>
  </si>
  <si>
    <t>ORI241236140</t>
  </si>
  <si>
    <t>Victron ORI241236140 Orion-Tr Smart 24/12-30A (360W) Non-isolated DC-DC</t>
  </si>
  <si>
    <t>USSSP110-1717</t>
  </si>
  <si>
    <t>ORI122436140</t>
  </si>
  <si>
    <t>Victron ORI122436140 Orion-Tr Smart 12/24-15A (360W) Non-isolated DC-DC</t>
  </si>
  <si>
    <t>USSSP110-1765</t>
  </si>
  <si>
    <t>VBB115021020</t>
  </si>
  <si>
    <t>Victron VBB115021020 Busbar 150A 2P with 10 screws +cover</t>
  </si>
  <si>
    <t>USSSP110-1716</t>
  </si>
  <si>
    <t>ORI121236140</t>
  </si>
  <si>
    <t>Victron ORI121236140 Orion-Tr Smart 12/12-30A Non-isolated DC-DC charger</t>
  </si>
  <si>
    <t>USSSP110-1978</t>
  </si>
  <si>
    <t>BPR110022000</t>
  </si>
  <si>
    <t>Victron BPR110022000 Smart BatteryProtect 12/24V-100A</t>
  </si>
  <si>
    <t>USSSP110-1715</t>
  </si>
  <si>
    <t>ORI303100000</t>
  </si>
  <si>
    <t>Victron ORI303100000 100A buck-Boost DC/DC converter</t>
  </si>
  <si>
    <t>USSSP110-1714</t>
  </si>
  <si>
    <t>ORI303050000</t>
  </si>
  <si>
    <t>Victron ORI303050000 50A Buck-Boost DC/DC Converter</t>
  </si>
  <si>
    <t>USSSP110-1713</t>
  </si>
  <si>
    <t>ORI303025000</t>
  </si>
  <si>
    <t>Victron ORI303025000 25A Buck-Boost DC/DC converter</t>
  </si>
  <si>
    <t>USSSP110-1712</t>
  </si>
  <si>
    <t>ORI122420020</t>
  </si>
  <si>
    <t>Victron ORI122420020 Orion 12/24-20</t>
  </si>
  <si>
    <t>USSSP110-1977</t>
  </si>
  <si>
    <t>BPR065022000</t>
  </si>
  <si>
    <t>Victron BPR065022000 Smart BatteryProtect 12/24V 65A</t>
  </si>
  <si>
    <t>USSSP110-1711</t>
  </si>
  <si>
    <t>ORI122410020</t>
  </si>
  <si>
    <t>Victron ORI122410020 Orion 12/24-10</t>
  </si>
  <si>
    <t>USSSP110-1710</t>
  </si>
  <si>
    <t>ORI122408020</t>
  </si>
  <si>
    <t>Victron ORI122408020 Orion 12/24-8</t>
  </si>
  <si>
    <t>USSSP110-1709</t>
  </si>
  <si>
    <t>ORI241270030</t>
  </si>
  <si>
    <t>Victron ORI241270030 Orion 24/12-70 with binding posts</t>
  </si>
  <si>
    <t>USSSP110-1976</t>
  </si>
  <si>
    <t>BPR048100400</t>
  </si>
  <si>
    <t>Victron BPR048100400 BatteryProtect 48V-100A</t>
  </si>
  <si>
    <t>USSSP110-1835</t>
  </si>
  <si>
    <t>ADA500180100</t>
  </si>
  <si>
    <t>Victron ADA500180100 DIN 35 adapter large (per pair) for: MPPT 75/10-15 &amp; 100/15 &amp; Orion 110/120W</t>
  </si>
  <si>
    <t>USSSP110-1708</t>
  </si>
  <si>
    <t>ORI241270020</t>
  </si>
  <si>
    <t>Victron ORI241270020 Orion 24/12-70</t>
  </si>
  <si>
    <t>USSSP110-1707</t>
  </si>
  <si>
    <t>ORI241240021</t>
  </si>
  <si>
    <t>Victron ORI241240021 Orion 24/12-40</t>
  </si>
  <si>
    <t>USSSP110-1975</t>
  </si>
  <si>
    <t>BPR000220400</t>
  </si>
  <si>
    <t>Victron BPR000220400 BatteryProtect 12/24V-220A</t>
  </si>
  <si>
    <t>USSSP110-1974</t>
  </si>
  <si>
    <t>BPR000100400</t>
  </si>
  <si>
    <t>Victron BPR000100400 BatteryProtect 12/24V-100A</t>
  </si>
  <si>
    <t>USSSP110-1973</t>
  </si>
  <si>
    <t>BPR000065400</t>
  </si>
  <si>
    <t>Victron BPR000065400 BatteryProtect 12/24V 65A</t>
  </si>
  <si>
    <t>USSSP110-1834</t>
  </si>
  <si>
    <t>ADA500140100</t>
  </si>
  <si>
    <t>Victron ADA500140100 DIN35 adapter medium (per pair) for: MPPT 100/30-50 &amp; Orio</t>
  </si>
  <si>
    <t>USSSP110-1706</t>
  </si>
  <si>
    <t>ORI241225020</t>
  </si>
  <si>
    <t>Victron ORI241225020 Orion 24/12-25</t>
  </si>
  <si>
    <t>USSSP110-1705</t>
  </si>
  <si>
    <t>ORI241220200 (R)</t>
  </si>
  <si>
    <t>Victron ORI241220200 (R) Orion-Tr 24/12-20 (240W)</t>
  </si>
  <si>
    <t>USSSP110-1972</t>
  </si>
  <si>
    <t>BBA000100100</t>
  </si>
  <si>
    <t>Victron BBA000100100 Battery Balancer</t>
  </si>
  <si>
    <t>USSSP110-1704</t>
  </si>
  <si>
    <t>ORI241215200 (R)</t>
  </si>
  <si>
    <t>Victron ORI241215200 (R) Orion-Tr 24/12-15 (180W</t>
  </si>
  <si>
    <t>USSSP110-1703</t>
  </si>
  <si>
    <t>ORI241210200R</t>
  </si>
  <si>
    <t>Victron ORI241210200R Orion-Tr 24/12-10 (120W)</t>
  </si>
  <si>
    <t>USSSP110-1702</t>
  </si>
  <si>
    <t>ORI241205200R</t>
  </si>
  <si>
    <t>Victron ORI241205200R Orion-Tr 24/12-5 (60W)</t>
  </si>
  <si>
    <t>USSSP110-1701</t>
  </si>
  <si>
    <t>ORI241221226</t>
  </si>
  <si>
    <t>Victron ORI241221226 Orion IP67 24/12-100 (1200W)</t>
  </si>
  <si>
    <t>USSSP110-1700</t>
  </si>
  <si>
    <t>ORI122421226</t>
  </si>
  <si>
    <t>Victron ORI122421226 Orion IP67 12/24-50 (1200W)</t>
  </si>
  <si>
    <t>USSSP110-1699</t>
  </si>
  <si>
    <t>ORI241220260</t>
  </si>
  <si>
    <t>Victron ORI241220260 Orion IP67 24/12-20 (240W)</t>
  </si>
  <si>
    <t>USSSP110-1698</t>
  </si>
  <si>
    <t>ORI241210260</t>
  </si>
  <si>
    <t>Victron ORI241210260 Orion IP67 24/12-10 (120W)</t>
  </si>
  <si>
    <t>USSSP110-1697</t>
  </si>
  <si>
    <t>ORI241205260</t>
  </si>
  <si>
    <t>Victron ORI241205260 Orion IP67 24/12-5 (60W)</t>
  </si>
  <si>
    <t>USSSP110-1696</t>
  </si>
  <si>
    <t>GDI000064000</t>
  </si>
  <si>
    <t>Victron GDI000064000 Galvanic Isolator VDI-64</t>
  </si>
  <si>
    <t>USSSP110-1695</t>
  </si>
  <si>
    <t>GDI000032000</t>
  </si>
  <si>
    <t>Victron GDI000032000 Galvanic Isolator VDI-32</t>
  </si>
  <si>
    <t>USSSP110-1694</t>
  </si>
  <si>
    <t>GDI000016000</t>
  </si>
  <si>
    <t>Victron GDI000016000 Galvanic Isolator VDI-16</t>
  </si>
  <si>
    <t>USSSP110-1692</t>
  </si>
  <si>
    <t>ITR000100001</t>
  </si>
  <si>
    <t>Victron ITR000100001 Autotransformer 120/240VAC-32A</t>
  </si>
  <si>
    <t>USSSP110-1691</t>
  </si>
  <si>
    <t>BPC241215106</t>
  </si>
  <si>
    <t>Victron BPC241215106 Blue Smart IP67 Charger 24/12 (1) 120VAC NEMA 5-15</t>
  </si>
  <si>
    <t>USSSP110-1690</t>
  </si>
  <si>
    <t>BPC240815106</t>
  </si>
  <si>
    <t>Victron BPC240815106 Blue Smart IP67 Charger 24/8 (1) 120VAC NEMA 5-15</t>
  </si>
  <si>
    <t>USSSP110-1689</t>
  </si>
  <si>
    <t>BPC240515106</t>
  </si>
  <si>
    <t>Victron BPC240515106 Blue Smart IP67 Charger 24/5 (1) 120VAC NEMA 5-15</t>
  </si>
  <si>
    <t>USSSP110-1688</t>
  </si>
  <si>
    <t>BPC122547106</t>
  </si>
  <si>
    <t>Victron BPC122547106 Blue Smart IP67 Charger 12/25(1) 120VAC NEMA 5-15</t>
  </si>
  <si>
    <t>USSSP110-1687</t>
  </si>
  <si>
    <t>BPC121715106</t>
  </si>
  <si>
    <t>Victron BPC121715106 Blue Smart IP67 Charger 12/17(1) 120VAC NEMA 5-15</t>
  </si>
  <si>
    <t>USSSP110-1686</t>
  </si>
  <si>
    <t>BPC121315106</t>
  </si>
  <si>
    <t>Victron BPC121315106 Blue Smart IP67 Charger 12/13 (1) 120VAC NEMA 5-15</t>
  </si>
  <si>
    <t>USSSP110-1684</t>
  </si>
  <si>
    <t>CCH024060000</t>
  </si>
  <si>
    <t>Victron CCH024060000 Centaur Charger 24/60 (3)</t>
  </si>
  <si>
    <t>USSSP110-1683</t>
  </si>
  <si>
    <t>CCH024040000</t>
  </si>
  <si>
    <t>Victron CCH024040000 Centaur Charger 24/40 (3)</t>
  </si>
  <si>
    <t>USSSP110-1682</t>
  </si>
  <si>
    <t>CCH024030000</t>
  </si>
  <si>
    <t>Victron CCH024030000 Centaur Charger 24/30 (3)</t>
  </si>
  <si>
    <t>USSSP110-1681</t>
  </si>
  <si>
    <t>CCH024016000</t>
  </si>
  <si>
    <t>Victron CCH024016000 Centaur Charger 24/16 (3)</t>
  </si>
  <si>
    <t>USSSP110-1680</t>
  </si>
  <si>
    <t>CCH012100000</t>
  </si>
  <si>
    <t>Victron CCH012100000 Centaur Charger 12/100 (3)</t>
  </si>
  <si>
    <t>USSSP110-1679</t>
  </si>
  <si>
    <t>CCH012080000</t>
  </si>
  <si>
    <t>Victron CCH012080000 Centaur Charger 12/80 (3)</t>
  </si>
  <si>
    <t>USSSP110-1678</t>
  </si>
  <si>
    <t>CCH012060000</t>
  </si>
  <si>
    <t>Victron CCH012060000 Centaur Charger 12/60 (3)</t>
  </si>
  <si>
    <t>USSSP110-1677</t>
  </si>
  <si>
    <t>CCH012050000</t>
  </si>
  <si>
    <t>Victron CCH012050000 Centaur Charger 12/50 (3)</t>
  </si>
  <si>
    <t>USSSP110-1833</t>
  </si>
  <si>
    <t>ADA500100100</t>
  </si>
  <si>
    <t>Victron ADA500100100 DIN35 adapter small (2x) for: Cerbo GX, (Smart) MPPT 100/2</t>
  </si>
  <si>
    <t>USSSP110-1676</t>
  </si>
  <si>
    <t>CCH012040000</t>
  </si>
  <si>
    <t>Victron CCH012040000 Centaur Charger 12/40 (3)</t>
  </si>
  <si>
    <t>USSSP110-1675</t>
  </si>
  <si>
    <t>CCH012030000</t>
  </si>
  <si>
    <t>Victron CCH012030000 Centaur Charger 12/30 (3)</t>
  </si>
  <si>
    <t>USSSP110-1674</t>
  </si>
  <si>
    <t>CCH012020000</t>
  </si>
  <si>
    <t>Victron CCH012020000 Centaur Charger 12/20 (3)</t>
  </si>
  <si>
    <t>USSSP110-1832</t>
  </si>
  <si>
    <t>BPP900200400</t>
  </si>
  <si>
    <t>Victron BPP900200400 CCGX Wifi module long range (Netgear AC1200)</t>
  </si>
  <si>
    <t>USSSP110-1373</t>
  </si>
  <si>
    <t>Solis-40K-US-SW</t>
  </si>
  <si>
    <t>Solis-40K-US-SW 40kW Solis Solar Inverter, 4 - MPPT, 3-phase 480VAC - 10 Year Standard Warranty</t>
  </si>
  <si>
    <t>USSSP110-1371</t>
  </si>
  <si>
    <t>Solis-36K-US-F-SW</t>
  </si>
  <si>
    <t>Solis-36K-US-F-SW 36kW Solis Solar Inverter, 4 - MPPT, W/Fan, 3-phase 480VAC -</t>
  </si>
  <si>
    <t>USSSP110-1370</t>
  </si>
  <si>
    <t>Solis-36K-US</t>
  </si>
  <si>
    <t>Solis-36K-US 36kW Solis Solar Inverter, 4 - MPPT, 3-phase 480VAC - 10 Year Stan</t>
  </si>
  <si>
    <t>USSSP110-1369</t>
  </si>
  <si>
    <t>Solis-36K-US-SW</t>
  </si>
  <si>
    <t>Solis-36K-US-SW 36kW Solis Solar Inverter, 4 - MPPT, 3-phase 480VAC - 10 Year Standard Warranty</t>
  </si>
  <si>
    <t>USSSP110-1368</t>
  </si>
  <si>
    <t>PLC CCO</t>
  </si>
  <si>
    <t>Solis PLC CCO 1000V Central controller that uses PLC signal to communication wi</t>
  </si>
  <si>
    <t>USSSP110-1367</t>
  </si>
  <si>
    <t>S1-W4G-ST</t>
  </si>
  <si>
    <t>Solis S1-W4G-ST Plugin Cellular stick, SIM card 5 year plan â€“ 2 year standard warranty</t>
  </si>
  <si>
    <t>USSSP110-1366</t>
  </si>
  <si>
    <t>S2-WL-ST</t>
  </si>
  <si>
    <t>Solis S2-WL-ST Wired Multi Inverter WIFI Stick for remote monitoring up to 10pc</t>
  </si>
  <si>
    <t>USSSP110-1364</t>
  </si>
  <si>
    <t>S4-WIFI-ST (USB)</t>
  </si>
  <si>
    <t>S4-WIFI-ST (USB) Solis Plugin WIFI Stick for remote monitoring with USB port</t>
  </si>
  <si>
    <t>USSSP110-1363</t>
  </si>
  <si>
    <t>S3-WIFI-ST</t>
  </si>
  <si>
    <t>Solis Datalogging S3-WIFI-ST WIFI stick - Single Inverter Use</t>
  </si>
  <si>
    <t>USSSP110-1672</t>
  </si>
  <si>
    <t>SKI024100002</t>
  </si>
  <si>
    <t>Victron SKI024100002 Skylla-i 24/100 (3)</t>
  </si>
  <si>
    <t>USSSP110-1362</t>
  </si>
  <si>
    <t>S6-EH1P11.4K-H-US-RSS</t>
  </si>
  <si>
    <t>Solis Hybrid Inverter S6-EH1P11.4K-H-US-RSS 11.4kw S6 Single Phase Four MPPT</t>
  </si>
  <si>
    <t>USSSP110-1671</t>
  </si>
  <si>
    <t>SKI024100000</t>
  </si>
  <si>
    <t>Victron SKI024100000 Skylla-i 24/100 (1+1) 230VAC</t>
  </si>
  <si>
    <t>USSSP110-1361</t>
  </si>
  <si>
    <t>S6-EH1P10K-H-US-RSS</t>
  </si>
  <si>
    <t>Solis Hybrid Inverter S6-EH1P10K-H-US-RSS 10.0kw S6 Single Phase Four MPPT. US</t>
  </si>
  <si>
    <t>USSSP110-1670</t>
  </si>
  <si>
    <t>SKI024080002</t>
  </si>
  <si>
    <t>Victron SKI024080002 Skylla-i 24/80 (3) 230VAC</t>
  </si>
  <si>
    <t>USSSP110-1669</t>
  </si>
  <si>
    <t>SKI024080000</t>
  </si>
  <si>
    <t>Victron SKI024080000 Skylla-i 24/80 (1+1) 230VAC</t>
  </si>
  <si>
    <t>USSSP110-1668</t>
  </si>
  <si>
    <t>SDTG4800501</t>
  </si>
  <si>
    <t>Victron SDTG4800501 Skylla-TG 48/50 (1+1) 230VAC</t>
  </si>
  <si>
    <t>USSSP110-1667</t>
  </si>
  <si>
    <t>SDTG4800251</t>
  </si>
  <si>
    <t>Victron SDTG4800251 Skylla-TG 48/25 (1+1) 230VAC</t>
  </si>
  <si>
    <t>USSSP110-1666</t>
  </si>
  <si>
    <t>SDTG2400504</t>
  </si>
  <si>
    <t>Victron SDTG2400504 Skylla-TG 24/50 GMDSS excl. panel 120-240VAC</t>
  </si>
  <si>
    <t>USSSP110-1360</t>
  </si>
  <si>
    <t>S6-EH1P7.6K-H-US-RSS</t>
  </si>
  <si>
    <t>Solis Hybrid Inverter S6-EH1P7.6K-H-US-RSS 7.6kw S6 Single Phase Fourl MPPT. US</t>
  </si>
  <si>
    <t>USSSP110-1665</t>
  </si>
  <si>
    <t>SDTG2400302</t>
  </si>
  <si>
    <t>Victron SDTG2400302 Skylla-TG 24/30 GMDSS excl. panel 120-240VAC</t>
  </si>
  <si>
    <t>USSSP110-1359</t>
  </si>
  <si>
    <t>S6-EH1P6K-H-US-RSS</t>
  </si>
  <si>
    <t>Solis Hybrid Inverter 6.0kw S6 Single Phase Three MPPT. US Version with tigo transmitter</t>
  </si>
  <si>
    <t>USSSP110-1664</t>
  </si>
  <si>
    <t>SDTG2401003</t>
  </si>
  <si>
    <t>Victron SDTG2401003 Skylla-TG 24/100 (1+1) 120-240VAC</t>
  </si>
  <si>
    <t>USSSP110-1358</t>
  </si>
  <si>
    <t>S6-EH1P5K-H-US-RSS</t>
  </si>
  <si>
    <t>Solis Hybrid Inverter S6-EH1P5K-H-US-RSS 5.0kw S6 Single Phase Threel MPPT. US</t>
  </si>
  <si>
    <t>USSSP110-1357</t>
  </si>
  <si>
    <t>S6-EH1P3.8K-H-US-RSS</t>
  </si>
  <si>
    <t>Solis Hybrid Inverter S6-EH1P3.8K-H-US-RSS 3.8kw S6 Single Phase Dual MPPT. US</t>
  </si>
  <si>
    <t>USSSP110-1356</t>
  </si>
  <si>
    <t>S6-EH1P11.4K-H-US-APST</t>
  </si>
  <si>
    <t>Solis Hybrid Inverter S6-EH1P11.4K-H-US-APST 11.4kw S6 Single Phase Four MPPT.</t>
  </si>
  <si>
    <t>USSSP110-1355</t>
  </si>
  <si>
    <t>S6-EH1P10K-H-US-APST</t>
  </si>
  <si>
    <t>Solis Hybrid Inverter S6-EH1P10K-H-US-APST 10.0kw S6 Single Phase Threel MPPT.</t>
  </si>
  <si>
    <t>USSSP110-1831</t>
  </si>
  <si>
    <t>BPP900200200</t>
  </si>
  <si>
    <t>Victron BPP900200200 CCGX WiFi moldule long reange</t>
  </si>
  <si>
    <t>USSSP110-1663</t>
  </si>
  <si>
    <t>SDTG2400503</t>
  </si>
  <si>
    <t>Victron SDTG2400503 Skylla-TG 24/50 (1+1) 120-240-VAC</t>
  </si>
  <si>
    <t>USSSP110-1354</t>
  </si>
  <si>
    <t>S6-EH1P7.6K-H-US-APST</t>
  </si>
  <si>
    <t>Solis Hybrid Inverter S6-EH1P7.6K-H-US-APST 7.6kw S6 Single Phase Threel MPPT.</t>
  </si>
  <si>
    <t>USSSP110-1353</t>
  </si>
  <si>
    <t>S6-EH1P6K-H-US-APST</t>
  </si>
  <si>
    <t>Solis Hybrid Inverter S6-EH1P6K-H-US-APST 6.0kw S6 Single Phase Threel MPPT. US</t>
  </si>
  <si>
    <t>USSSP110-1662</t>
  </si>
  <si>
    <t>SDTG2400303</t>
  </si>
  <si>
    <t>Victron SDTG2400303 Skylla-TG 24/30 (1+1) 120-240VAC</t>
  </si>
  <si>
    <t>USSSP110-1661</t>
  </si>
  <si>
    <t>STG024100300</t>
  </si>
  <si>
    <t>Victron -Skylla-TG 24/100 3-phase (1+1) 400VAC</t>
  </si>
  <si>
    <t>USSSP110-1660</t>
  </si>
  <si>
    <t>STG024050300</t>
  </si>
  <si>
    <t>Victron STG024050300 Skylla-TG 24/50 3-phase (1+1) 400 VAC</t>
  </si>
  <si>
    <t>USSSP110-1352</t>
  </si>
  <si>
    <t>S6-EH1P5K-H-US-APST</t>
  </si>
  <si>
    <t>Solis Hybrid Inverter S6-EH1P5K-H-US-APST k5.0kw S6 Single Phase Threel MPPT. U</t>
  </si>
  <si>
    <t>USSSP110-1659</t>
  </si>
  <si>
    <t>SKY024035100</t>
  </si>
  <si>
    <t>Victron SKY024035100 Skylla IP65 24/35 (3) 120-240V</t>
  </si>
  <si>
    <t>USSSP110-1351</t>
  </si>
  <si>
    <t>S6-EH1P3.8K-H-US-APST</t>
  </si>
  <si>
    <t>Solis Hybrid Inverter S6-EH1P3.8K-H-US-APST 3.8kw S6 Single Phase Dual MPPT. US</t>
  </si>
  <si>
    <t>USSSP110-1658</t>
  </si>
  <si>
    <t>SKY024035000</t>
  </si>
  <si>
    <t>Victron SKY024035000 Skylla IP65 24/35 (1+1) 120-240V</t>
  </si>
  <si>
    <t>USSSP110-1350</t>
  </si>
  <si>
    <t>Solis-ATR-6K</t>
  </si>
  <si>
    <t>Solis-ATR-6K External auto transformer is required for residential, grid tied b</t>
  </si>
  <si>
    <t>USSSP110-1657</t>
  </si>
  <si>
    <t>SKY012070100</t>
  </si>
  <si>
    <t>Victron SKY012070100 Skylla IP65 12/70 (3) 120-240V</t>
  </si>
  <si>
    <t>USSSP110-1656</t>
  </si>
  <si>
    <t>SKY012070000</t>
  </si>
  <si>
    <t>Victron SKY012070000 Skylla IP65 12/70 (1+1) 120-240V</t>
  </si>
  <si>
    <t>USSSP110-1655</t>
  </si>
  <si>
    <t>PCH024025001</t>
  </si>
  <si>
    <t>Victron PCH024025001 Phoenix Charger 24/25 (2+1)</t>
  </si>
  <si>
    <t>USSSP110-1349</t>
  </si>
  <si>
    <t>RHI-1P10K-HVES-5G-RSS</t>
  </si>
  <si>
    <t>RHI-1P10K-HVES-5G-RSS Hybrid Inverter 10kw 5G Single Phase Dual MPPT. US Versio</t>
  </si>
  <si>
    <t>USSSP110-1654</t>
  </si>
  <si>
    <t>PCH024016001</t>
  </si>
  <si>
    <t>Victron PCH024016001 Phoenix Charger 24/16 (2+1)</t>
  </si>
  <si>
    <t>USSSP110-1348</t>
  </si>
  <si>
    <t>RHI-1P9K-HVES-5G-RSS</t>
  </si>
  <si>
    <t>RHI-1P9K-HVES-5G-RSS Hybrid Inverter 9kw 5G Single Phase Dual MPPT. US Version</t>
  </si>
  <si>
    <t>USSSP110-1653</t>
  </si>
  <si>
    <t>PCH012050001</t>
  </si>
  <si>
    <t>Victron PCH012050001 Phoenix Charger 12/50 (2+1)</t>
  </si>
  <si>
    <t>USSSP110-1347</t>
  </si>
  <si>
    <t>RHI-1P8K-HVES-5G-RSS</t>
  </si>
  <si>
    <t>RHI-1P8K-HVES-5G-RSS Hybrid Inverter 8kw 5G Single Phase Dual MPPT. US Version</t>
  </si>
  <si>
    <t>USSSP110-1652</t>
  </si>
  <si>
    <t>PCH012030001</t>
  </si>
  <si>
    <t>Victron PCH012030001 Phoenix Charger 12/30 (2+1)</t>
  </si>
  <si>
    <t>USSSP110-1346</t>
  </si>
  <si>
    <t>RHI-1P7.6K-HVES-5G-RSS</t>
  </si>
  <si>
    <t>RHI-1P7.6K-HVES-5G-RSS Hybrid Inverter 7.6kw 5G Single Phase Dual MPPT. US Vers</t>
  </si>
  <si>
    <t>USSSP110-1651</t>
  </si>
  <si>
    <t>BPC241648102</t>
  </si>
  <si>
    <t>Victron BPC241648102 Blue Smart IP22 Charger 24/16 (3) 120V</t>
  </si>
  <si>
    <t>USSSP110-1650</t>
  </si>
  <si>
    <t>BPC241647102</t>
  </si>
  <si>
    <t>Victron BPC241647102 Blue Smart IP22 Charger 24/16 (1) 120V</t>
  </si>
  <si>
    <t>USSSP110-1649</t>
  </si>
  <si>
    <t>BPC241245102</t>
  </si>
  <si>
    <t>Victron BPC241245102 Blue Smart IP22 Charger 24/12 (1) 120V</t>
  </si>
  <si>
    <t>USSSP110-1648</t>
  </si>
  <si>
    <t>BPC240845102</t>
  </si>
  <si>
    <t>Victron BPC240845102 Blue Smart IP22 Charger 24/8 (1) 120V</t>
  </si>
  <si>
    <t>USSSP110-1647</t>
  </si>
  <si>
    <t>BPC123048102</t>
  </si>
  <si>
    <t>Victron BPC123048102 Blue Smart IP22 Charger 12/30 (3) 120V</t>
  </si>
  <si>
    <t>USSSP110-1646</t>
  </si>
  <si>
    <t>BPC123047102</t>
  </si>
  <si>
    <t>Victron BPC123047102 Blue Smart IP22 Charger 12/30 (1) 120V</t>
  </si>
  <si>
    <t>USSSP110-1645</t>
  </si>
  <si>
    <t>BPC122046102</t>
  </si>
  <si>
    <t>Victron BPC122046102 Blue Smart IP22 Charger 12/20 (3) 120V</t>
  </si>
  <si>
    <t>USSSP110-1644</t>
  </si>
  <si>
    <t>BPC122045102</t>
  </si>
  <si>
    <t>Victron BPC122045102 Blue Smart IP22 Charger 12/20 (1) 120V</t>
  </si>
  <si>
    <t>USSSP110-1643</t>
  </si>
  <si>
    <t>BPC121546102</t>
  </si>
  <si>
    <t>Victron BPC121546102 Blue Smart IP22 Charger 12/15 (3) 120V</t>
  </si>
  <si>
    <t>USSSP110-1830</t>
  </si>
  <si>
    <t>BPP900100200</t>
  </si>
  <si>
    <t>Victron BPP900100200 CCGX WiFi module simple</t>
  </si>
  <si>
    <t>USSSP110-1642</t>
  </si>
  <si>
    <t>BPC121545102</t>
  </si>
  <si>
    <t>Victron BPC121545102 Blue Smart IP22 Charger 12/15 (1) 120V</t>
  </si>
  <si>
    <t>USSSP110-1641</t>
  </si>
  <si>
    <t>BPC940100100</t>
  </si>
  <si>
    <t>Victron BPC940100100 Carry case for Blue Smart IP65 Chargers and accessories</t>
  </si>
  <si>
    <t>USSSP110-1640</t>
  </si>
  <si>
    <t>BPC920100200</t>
  </si>
  <si>
    <t>Victron BPC920100200 Wall Mount for IP65 Charger 12/10, 12/15, 24/8</t>
  </si>
  <si>
    <t>USSSP110-1639</t>
  </si>
  <si>
    <t>BPC920100100</t>
  </si>
  <si>
    <t>Victron BPC920100100 Rubber bumper for IP65 Charger 12/10, 12/15, 24/8</t>
  </si>
  <si>
    <t>USSSP110-1638</t>
  </si>
  <si>
    <t>BPC900120114</t>
  </si>
  <si>
    <t>Victron BPC900120114 Battery Indicator Eyelet (M8 eyelet / 30A ATO fuse)</t>
  </si>
  <si>
    <t>USSSP110-1637</t>
  </si>
  <si>
    <t>BPC900110114</t>
  </si>
  <si>
    <t>Victron BPC900110114 Battery Indicator Panel (M8 eyelet connector / 30A ATO fuB</t>
  </si>
  <si>
    <t>USSSP110-1636</t>
  </si>
  <si>
    <t>BPC900400014</t>
  </si>
  <si>
    <t>Victron BPC900400014 Clamp connector (with 30A ATO fuse)</t>
  </si>
  <si>
    <t>USSSP110-1635</t>
  </si>
  <si>
    <t>BPC900300014</t>
  </si>
  <si>
    <t>Victron BPC900300014 12 Volt plug (cigarette plug with 16A fuse)</t>
  </si>
  <si>
    <t>USSSP110-1634</t>
  </si>
  <si>
    <t>BPC900200014</t>
  </si>
  <si>
    <t>Victron BPC900200014 2 meter extension cable</t>
  </si>
  <si>
    <t>USSSP110-1633</t>
  </si>
  <si>
    <t>BPC900520014</t>
  </si>
  <si>
    <t>Victron BPC900520014 MagCode Power Port 12V (max. 15A)</t>
  </si>
  <si>
    <t>USSSP110-1632</t>
  </si>
  <si>
    <t>BPC900500014</t>
  </si>
  <si>
    <t>Victron BPC900500014 MagCode Power Clip 12V (max. 15A)</t>
  </si>
  <si>
    <t>USSSP110-1631</t>
  </si>
  <si>
    <t>BPC900110014</t>
  </si>
  <si>
    <t>Victron BPC900110014 M8 eyelet connector (with 30A ATO fuse)</t>
  </si>
  <si>
    <t>USSSP110-1630</t>
  </si>
  <si>
    <t>BPC900100014</t>
  </si>
  <si>
    <t>Victron BPC900100014 M6 eyelet connector (with 30A ATO fuse)</t>
  </si>
  <si>
    <t>USSSP110-1629</t>
  </si>
  <si>
    <t>BPC240831104R</t>
  </si>
  <si>
    <t>Victron Blue Smart BPC240831104R IP65 Charger 24/8 + DC connector 120VAC</t>
  </si>
  <si>
    <t>USSSP110-1628</t>
  </si>
  <si>
    <t>BPC240531104R</t>
  </si>
  <si>
    <t>Victron Blue Smart BPC240531104R IP65 Charger 24/5 + DC connector 120VAC</t>
  </si>
  <si>
    <t>USSSP110-1345</t>
  </si>
  <si>
    <t>RHI-1P7K-HVES-5G-RSS</t>
  </si>
  <si>
    <t>RHI-1P7K-HVES-5G-RSS Hybrid Inverter 7kw 5G Single Phase Dual MPPT. US Version</t>
  </si>
  <si>
    <t>USSSP110-1344</t>
  </si>
  <si>
    <t>RHI-1P6K-HVES-5G-RSS</t>
  </si>
  <si>
    <t>RHI-1P6K-HVES-5G-RSS Hybrid Inverter 6kw 5G Single Phase Dual MPPT. US Version</t>
  </si>
  <si>
    <t>USSSP110-1343</t>
  </si>
  <si>
    <t>RHI-1P5K-HVES-5G-RSS</t>
  </si>
  <si>
    <t>RHI-1P5K-HVES-5G-RSS Solis 5G Hybrid Inverters with Internal Transmitter (Tigo</t>
  </si>
  <si>
    <t>USSSP110-1828</t>
  </si>
  <si>
    <t>ASS000020000</t>
  </si>
  <si>
    <t>Victron ASS000020000 Temperature sensor type C (for Inverter RS)</t>
  </si>
  <si>
    <t>USSSP110-1827</t>
  </si>
  <si>
    <t>ASS000001000</t>
  </si>
  <si>
    <t>Victron ASS000001000 Temperature Sensor VENUS/PMP/Quattro</t>
  </si>
  <si>
    <t>USSSP110-1826</t>
  </si>
  <si>
    <t>BPP900800100</t>
  </si>
  <si>
    <t>Victron BPP900800100 CANvu GX IO Extender and wiring kit</t>
  </si>
  <si>
    <t>USSSP110-1334</t>
  </si>
  <si>
    <t>Solis-1P9K-4G-US</t>
  </si>
  <si>
    <t>Solis Solar Inverter Solis-1P9K-4G-US 9kw 4G Single phase Four MPPT. US Version</t>
  </si>
  <si>
    <t>USSSP110-1333</t>
  </si>
  <si>
    <t>Solis-1P8K-4G-US</t>
  </si>
  <si>
    <t>Solis Solar Inverter Solis-1P8K-4G-US 8kw 4G Single phase Four MPPT. US Version</t>
  </si>
  <si>
    <t>USSSP110-1332</t>
  </si>
  <si>
    <t>Solis-1P7K-4G-US</t>
  </si>
  <si>
    <t>Solis Solar Inverter Solis-1P7K-4G-US 7kw 4G Single phase Three MPPT. US Versio</t>
  </si>
  <si>
    <t>USSSP110-1331</t>
  </si>
  <si>
    <t>Solis-1P6K-4G-US</t>
  </si>
  <si>
    <t>Solis Solar Inverter 6kw 4G Single phase Three MPPT. US Version. with 10 years warranty</t>
  </si>
  <si>
    <t>USSSP110-1330</t>
  </si>
  <si>
    <t>Solis-1P6K2-4G-US</t>
  </si>
  <si>
    <t>Solis Solar Inverter Solis-1P6K2-4G-US 6kw 4G Single phase Dual MPPT. US Versio</t>
  </si>
  <si>
    <t>USSSP110-1329</t>
  </si>
  <si>
    <t>Solis-1P5K-4G-US</t>
  </si>
  <si>
    <t>Solis Solar Inverter Solis-1P5K-4G-US 5kw 4G Single phase Dual MPPT. US Version</t>
  </si>
  <si>
    <t>USSSP110-1825</t>
  </si>
  <si>
    <t>BPP900700100</t>
  </si>
  <si>
    <t>Victron BPP900700100 CANvu GX</t>
  </si>
  <si>
    <t>USSSP110-1328</t>
  </si>
  <si>
    <t>Solis-1P4.6K-4G-US</t>
  </si>
  <si>
    <t>Solis Solar Inverter Solis-1P4.6K-4G-US 4.6kw 4G Single phase Dual MPPT. US Ver</t>
  </si>
  <si>
    <t>USSSP110-1327</t>
  </si>
  <si>
    <t>Solis-1P4K-4G-US</t>
  </si>
  <si>
    <t>Solis Solar Inverter Solis-1P4K-4G-US 4.0kw 4G Single phase Dual MPPT. US Versi</t>
  </si>
  <si>
    <t>USSSP110-1326</t>
  </si>
  <si>
    <t>Solis-1P3.6K-4G-US</t>
  </si>
  <si>
    <t>Solis Solar Inverter Solis-1P3.6K-4G-US 3.6kw 4G Single phase Dual MPPT. US Ver</t>
  </si>
  <si>
    <t>USSSP110-1325</t>
  </si>
  <si>
    <t>Solis-1P3K-4G-US</t>
  </si>
  <si>
    <t>Solis Solar Inverter Solis-1P3K-4G-US 3kw 4G Single phase Dual MPPT. US Version</t>
  </si>
  <si>
    <t>USSSP110-1823</t>
  </si>
  <si>
    <t>BPP900400100</t>
  </si>
  <si>
    <t>Victron BPP900400100 Venus GX System controller</t>
  </si>
  <si>
    <t>USSSP110-1324</t>
  </si>
  <si>
    <t>Solis-1P2.5K-4G-US</t>
  </si>
  <si>
    <t>Solis Solar Inverter Solis-1P2.5K-4G-US 2.5kw 4G Single phase Dual MPPT. US Ver</t>
  </si>
  <si>
    <t>USSSP110-1323</t>
  </si>
  <si>
    <t>Solis-1P10K-4G-US-RSS</t>
  </si>
  <si>
    <t>Solis Solar Inverter Solis-1P10K-4G-US-RSS 10kw 4G Single phase Four MPPT. US V</t>
  </si>
  <si>
    <t>USSSP110-1322</t>
  </si>
  <si>
    <t>Solis-1P9K-4G-US-RSS</t>
  </si>
  <si>
    <t>Solis Solar Inverter Solis-1P9K-4G-US-RSS 9kw 4G Single phase Four MPPT. US Ver</t>
  </si>
  <si>
    <t>USSSP110-1321</t>
  </si>
  <si>
    <t>Solis-1P8K-4G-US-RSS</t>
  </si>
  <si>
    <t>Solis Solar Inverter Solis-1P8K-4G-US-RSS 8kw 4G Single phase Four MPPT. US Ver</t>
  </si>
  <si>
    <t>USSSP110-1822</t>
  </si>
  <si>
    <t>BPP010300100R</t>
  </si>
  <si>
    <t>Victron BPP010300100R Color Control GX System controller with graphical user interface</t>
  </si>
  <si>
    <t>USSSP110-1820</t>
  </si>
  <si>
    <t>BPP900455070</t>
  </si>
  <si>
    <t>Victron BPP900455070 GX Touch 70</t>
  </si>
  <si>
    <t>USSSP110-1320</t>
  </si>
  <si>
    <t>Solis-1P7.6K-4G-US-RSS</t>
  </si>
  <si>
    <t>Solis Solar Inverter Solis-1P7.6K-4G-US-RSS 7.6kw 4G Single phase Three MPPT</t>
  </si>
  <si>
    <t>USSSP110-1319</t>
  </si>
  <si>
    <t>Solis-1P7K-4G-US-RSS</t>
  </si>
  <si>
    <t>Solis Solar Inverter Solis-1P7K-4G-US-RSS 7kw 4G Single phase Three MPPT. US Ve</t>
  </si>
  <si>
    <t>USSSP110-1318</t>
  </si>
  <si>
    <t>Solis-1P6K-4G-US-RSS</t>
  </si>
  <si>
    <t>Solis Solar Inverter Solis-1P6K-4G-US-RSS 6kw 4G Single phase Three MPPT. US Ve</t>
  </si>
  <si>
    <t>USSSP110-1317</t>
  </si>
  <si>
    <t>Solis-1P6K2-4G-US-RSS</t>
  </si>
  <si>
    <t>Solis Solar Inverter Solis-1P6K2-4G-US-RSS 6kw 4G Single phase Dual MPPT. US Ve</t>
  </si>
  <si>
    <t>USSSP110-1316</t>
  </si>
  <si>
    <t>Solis-1P5K-4G-US-RSS</t>
  </si>
  <si>
    <t>Solis Solar Inverter Solis-1P5K-4G-US-RSS 5kw 4G Single phase Dual MPPT. US Ver</t>
  </si>
  <si>
    <t>USSSP110-1315</t>
  </si>
  <si>
    <t>Solis-1P4.6K-4G-US-RSS</t>
  </si>
  <si>
    <t>Solis Solar Inverter Solis-1P4.6K-4G-US-RSS 4.6kw 4G Single phase Dual MPPT. US</t>
  </si>
  <si>
    <t>USSSP110-1314</t>
  </si>
  <si>
    <t>Solis-1P4K-4G-US-RSS</t>
  </si>
  <si>
    <t>Solis Solar Inverter Solis-1P4K-4G-US-RSS 4.0kw 4G Single phase Dual MPPT. US V</t>
  </si>
  <si>
    <t>USSSP110-1313</t>
  </si>
  <si>
    <t>Solis-1P3.6K-4G-US-RSS</t>
  </si>
  <si>
    <t>Solis Solar Inverter Solis-1P3.6K-4G-US-RSS 3.6kw 4G Single phase Dual MPPT. US</t>
  </si>
  <si>
    <t>USSSP110-1312</t>
  </si>
  <si>
    <t>Solis-1P3K-4G-US-RSS</t>
  </si>
  <si>
    <t>Solis Solar Inverter Solis-1P3K-4G-US-RSS 3kw 4G Single phase Dual MPPT. US Ver</t>
  </si>
  <si>
    <t>USSSP110-1311</t>
  </si>
  <si>
    <t>Solis-1P2.5K-4G-US-RSS</t>
  </si>
  <si>
    <t>Solis Solar Inverter Solis-1P2.5K-4G-US-RSS 2.5kw 4G Single phase Dual MPPT. US</t>
  </si>
  <si>
    <t>USSSP110-1298</t>
  </si>
  <si>
    <t>SA-CT-LG</t>
  </si>
  <si>
    <t>Sol-Ark SA-CT-LG 200A Current Transformer (fits up to 4/0) - PER PAIR</t>
  </si>
  <si>
    <t>Sol-Ark</t>
  </si>
  <si>
    <t>USSSP110-1297</t>
  </si>
  <si>
    <t>SA-ETH-PWR</t>
  </si>
  <si>
    <t>Sol-Ark SA-ETH-PWR PowerView Ethernet &amp; Wi-Fi Dongle</t>
  </si>
  <si>
    <t>USSSP110-1819</t>
  </si>
  <si>
    <t>BPP900465050</t>
  </si>
  <si>
    <t>Victron BPP900465050 GX Touch 50 Wall Mount</t>
  </si>
  <si>
    <t>USSSP110-1296</t>
  </si>
  <si>
    <t>SA-60K-3P</t>
  </si>
  <si>
    <t>Sol-Ark SA-60K-3P 60K 3-Phase Output 480/277 Vac Hybrid Inverter. High Voltage</t>
  </si>
  <si>
    <t>USSSP110-1295</t>
  </si>
  <si>
    <t>SA-30K-3P</t>
  </si>
  <si>
    <t>Sol-Ark SA-30K-3P 30K 3-Phase Output 208 / 240Vac Hybrid Inverter. High Voltage</t>
  </si>
  <si>
    <t>USSSP110-1294</t>
  </si>
  <si>
    <t>Sol-Ark-12K-EMP</t>
  </si>
  <si>
    <t>Sol-Ark-12K-EMP Indirect Lightning, Solar Flare &amp; EMP Hardening for Sol-Ark sys</t>
  </si>
  <si>
    <t>USSSP110-1293</t>
  </si>
  <si>
    <t>Sol-Ark-8K-EMP</t>
  </si>
  <si>
    <t>Sol-Ark-8K-EMP Indirect Lightning, Solar Flare &amp; EMP Hardening for Sol-Ark syst</t>
  </si>
  <si>
    <t>USSSP110-1627</t>
  </si>
  <si>
    <t>BPC121531104R</t>
  </si>
  <si>
    <t>Victron Blue Smart BPC121531104R IP65 Charger 12/15 + DC connector 120VAC</t>
  </si>
  <si>
    <t>USSSP110-1626</t>
  </si>
  <si>
    <t>BPC121031104R</t>
  </si>
  <si>
    <t>Victron Blue Smart BPC121031104R IP65 Charger 12/10 + DC connector 120VAC</t>
  </si>
  <si>
    <t>USSSP110-1292</t>
  </si>
  <si>
    <t>SA-Limitless-15K</t>
  </si>
  <si>
    <t>SA-Limitless-15K 120/240/208V-3R. 10 Year-Standard Warranty, NEMA3-R</t>
  </si>
  <si>
    <t>USSSP110-1625</t>
  </si>
  <si>
    <t>BPC120731104R</t>
  </si>
  <si>
    <t>Victron Blue Smart BPC120731104R IP65 Charger 12/7 + DC connector 120VAC</t>
  </si>
  <si>
    <t>USSSP110-1291</t>
  </si>
  <si>
    <t>Sol-Ark-8K-10Y</t>
  </si>
  <si>
    <t>Sol-Ark-8K-10Y 120/240/208V 48V Hybrid All-In-One 10 Year Standard Warranty</t>
  </si>
  <si>
    <t>USSSP110-1624</t>
  </si>
  <si>
    <t>BPC120531104R</t>
  </si>
  <si>
    <t>Victron Blue Smart BPC120531104R IP65 Charger 12/5 + DC connector 120VAC</t>
  </si>
  <si>
    <t>USSSP110-1290</t>
  </si>
  <si>
    <t>Sol-Ark-8K-5Y</t>
  </si>
  <si>
    <t>Sol-Ark-8K-5Y 120/240/208V 48V Hybrid All-In-One 5 Year Standard Warranty</t>
  </si>
  <si>
    <t>USSSP110-1623</t>
  </si>
  <si>
    <t>BPC120134124R</t>
  </si>
  <si>
    <t>Victron Blue Smart BPC120134124R IP65 Charger 6V/12V-1.1 + DC Connector</t>
  </si>
  <si>
    <t>USSSP110-1289</t>
  </si>
  <si>
    <t>Sol-Ark-5K-1P-N</t>
  </si>
  <si>
    <t>Sol-Ark-5K-1P-N 120V or 230V</t>
  </si>
  <si>
    <t>USSSP110-1622</t>
  </si>
  <si>
    <t>PMP482507010</t>
  </si>
  <si>
    <t>Victron EasySolar-II PMP482507010 48/5000/70-50 MPPT 250/100 GX</t>
  </si>
  <si>
    <t>USSSP110-1621</t>
  </si>
  <si>
    <t>PMP485027010</t>
  </si>
  <si>
    <t>Victron EasySolar PMP485027010 48/5000/70 MPPT 150/100 Color Control</t>
  </si>
  <si>
    <t>USSSP110-1620</t>
  </si>
  <si>
    <t>PMP242307010</t>
  </si>
  <si>
    <t>Victron EasySolar-II PMP242307010 24/3000/70-32 MPPT 250/70 GX</t>
  </si>
  <si>
    <t>USSSP110-1619</t>
  </si>
  <si>
    <t>CEP241621010</t>
  </si>
  <si>
    <t>Victron EasySolar CEP241621010 24/1600/40-16 MPPT 100/50</t>
  </si>
  <si>
    <t>USSSP110-1618</t>
  </si>
  <si>
    <t>CEP121621000</t>
  </si>
  <si>
    <t>Victron EasySolar CEP121621000 12/1600/70-16 MPPT 100/50</t>
  </si>
  <si>
    <t>USSSP110-1617</t>
  </si>
  <si>
    <t>VEP250165606</t>
  </si>
  <si>
    <t>Victron VE Panel VEP250165606 5kVA NA 3PH Primary 48Vdc</t>
  </si>
  <si>
    <t>USSSP110-1616</t>
  </si>
  <si>
    <t>VEP250145204</t>
  </si>
  <si>
    <t>Vdc VEP250145204 $868.60 VEP250145204 V</t>
  </si>
  <si>
    <t>USSSP110-1615</t>
  </si>
  <si>
    <t>VEP250125402</t>
  </si>
  <si>
    <t>Victron Electrical VEP250125402 Panel VEP 5kVA 120/240 NA Primary 48Vdc</t>
  </si>
  <si>
    <t>USSSP110-1614</t>
  </si>
  <si>
    <t>VEP230205210</t>
  </si>
  <si>
    <t>Victron VE Panel VEP230205210 Multiplus-II 3kVa 120 Primary 38Vdc Without Bypass</t>
  </si>
  <si>
    <t>USSSP110-1818</t>
  </si>
  <si>
    <t>BPP900460050</t>
  </si>
  <si>
    <t>Victron BPP900460050 GX Touch 50 adapter for CCGX Cut-out</t>
  </si>
  <si>
    <t>USSSP110-1276</t>
  </si>
  <si>
    <t>SE-10000H-USSNBBL14</t>
  </si>
  <si>
    <t>SE-10000H-USSNBBL14 Single Phase Energy Hub 10kW / Grid Capable / EV Charger Inverter</t>
  </si>
  <si>
    <t>USSSP110-1613</t>
  </si>
  <si>
    <t>VEP230185208</t>
  </si>
  <si>
    <t>Victron VE Panel VEP230185208 MultiPlus-II 3kVA 120 Primary 48Vdc with bypass</t>
  </si>
  <si>
    <t>USSSP110-1612</t>
  </si>
  <si>
    <t>VEP230141204</t>
  </si>
  <si>
    <t>Victron VE Panel VEP230141204 3kVA 120 NA Follower 24/48Vdc</t>
  </si>
  <si>
    <t>USSSP110-1611</t>
  </si>
  <si>
    <t>VEP230121402</t>
  </si>
  <si>
    <t>Victron VE Panel VEP230121402 3kVA 120/240 NA Primary 24/48Vdc</t>
  </si>
  <si>
    <t>USSSP110-1256</t>
  </si>
  <si>
    <t>MCB-12U</t>
  </si>
  <si>
    <t>SMA MCB-12U 3-phase Multicluster-Box for 120VAC/60Hz., connections for: 12 x Sunny Island</t>
  </si>
  <si>
    <t>USSSP110-1610</t>
  </si>
  <si>
    <t>QUA483100100</t>
  </si>
  <si>
    <t>Victron Quattro QUA483100100 48/10000/140-100/100 120V VE.Bus</t>
  </si>
  <si>
    <t>USSSP110-1609</t>
  </si>
  <si>
    <t>QUA485021100</t>
  </si>
  <si>
    <t>Victron Quattro QUA485021100 48/5000/70-100/100 120V</t>
  </si>
  <si>
    <t>USSSP110-1255</t>
  </si>
  <si>
    <t>SWDM-US-10-00.01</t>
  </si>
  <si>
    <t>SMA SWDM-US-10-00.01 Speedwire Datalogging/Monitoring Card for -22 and TriPowers</t>
  </si>
  <si>
    <t>USSSP110-1608</t>
  </si>
  <si>
    <t>QUA483021100</t>
  </si>
  <si>
    <t>Victron Quattro QUA483021100 48/3000/35-50/50 120V</t>
  </si>
  <si>
    <t>USSSP110-1254</t>
  </si>
  <si>
    <t>3-150-1500-2-20</t>
  </si>
  <si>
    <t>SMA 3-150-1500-2-20 Sunny Highpower Peak3 (SHP 150-US-20) NEW PRODUCT 150KV 1500V String Inverter</t>
  </si>
  <si>
    <t>USSSP110-1253</t>
  </si>
  <si>
    <t>3-125-1500-2-20</t>
  </si>
  <si>
    <t>SMA 3-125-1500-2-20 Sunny Highpower Peak3 (SHP 125-US-20) NEW PRODUCT 125KV 1500V String Inverter</t>
  </si>
  <si>
    <t>USSSP110-1252</t>
  </si>
  <si>
    <t>RGM05KIT-US-10</t>
  </si>
  <si>
    <t>SMA RGM05KIT-US-10 Revenue Grade Meter for use with Cellular LTE Modem</t>
  </si>
  <si>
    <t>USSSP110-1816</t>
  </si>
  <si>
    <t>BPP9004050120</t>
  </si>
  <si>
    <t>Victron BPP9004050120 Cerbo-S GX</t>
  </si>
  <si>
    <t>USSSP110-1607</t>
  </si>
  <si>
    <t>PMP482305102</t>
  </si>
  <si>
    <t>Victron Multiplus-II PMP482305102 48/3000/35-50 120V</t>
  </si>
  <si>
    <t>USSSP110-1606</t>
  </si>
  <si>
    <t>PMP482305100</t>
  </si>
  <si>
    <t>Victron Multiplus-II PMP482305100 48/3000/35-50 120V</t>
  </si>
  <si>
    <t>USSSP110-1605</t>
  </si>
  <si>
    <t>PMP482200100</t>
  </si>
  <si>
    <t>Victron Multiplus PMP482200100 48/2000/25-50 120V</t>
  </si>
  <si>
    <t>USSSP110-1604</t>
  </si>
  <si>
    <t>QUA245023110</t>
  </si>
  <si>
    <t>Victron Quattro QUA245023110 24/5000/120-100/100 120V</t>
  </si>
  <si>
    <t>USSSP110-1603</t>
  </si>
  <si>
    <t>PMP242305132</t>
  </si>
  <si>
    <t>Victron MultiPlus PMP242305132 24/3000/70-50 2x120V (UL 458)</t>
  </si>
  <si>
    <t>USSSP110-1602</t>
  </si>
  <si>
    <t>PMP242305130</t>
  </si>
  <si>
    <t>Victron MultiPlus PMP242305130 24/3000/70-50 2x120V</t>
  </si>
  <si>
    <t>USSSP110-1601</t>
  </si>
  <si>
    <t>PMP242305102</t>
  </si>
  <si>
    <t>Victron MultiPlus PMP242305102 24/3000/70-50 120V (UL 458)</t>
  </si>
  <si>
    <t>USSSP110-1600</t>
  </si>
  <si>
    <t>PMP242305100</t>
  </si>
  <si>
    <t>Victron MultiPlus PMP242305100 24/3000/70-50 120V</t>
  </si>
  <si>
    <t>USSSP110-1599</t>
  </si>
  <si>
    <t>PMP242301102</t>
  </si>
  <si>
    <t>VICTRON ENERGY, PMP242301102, MULTIPLUS 24/3000/70-50 120V VE.BUS (UL 741)</t>
  </si>
  <si>
    <t>USSSP110-1598</t>
  </si>
  <si>
    <t>PMP243021102</t>
  </si>
  <si>
    <t>VICTRON ENERGY, PMP243021102, MULTIPLUS 24/3000/70-50 - 120V VE.BUS INVERTER/CHARGER</t>
  </si>
  <si>
    <t>USSSP110-1596</t>
  </si>
  <si>
    <t>QUA125021100</t>
  </si>
  <si>
    <t>VICTRON ENERGY, QUA125021100, QUATTRO 12/5000/220-100/100 120V INVERTER/CHARGER</t>
  </si>
  <si>
    <t>USSSP110-1251</t>
  </si>
  <si>
    <t>RGM05KIT-US-10-485</t>
  </si>
  <si>
    <t>SMA RGM05KIT-US-10-485 Revenue Grade Meter RS485 Bundle for use w/o Cellular LTE Modem</t>
  </si>
  <si>
    <t>USSSP110-1595</t>
  </si>
  <si>
    <t>PMP122305100</t>
  </si>
  <si>
    <t>VICTRON ENERGY, PMP122305100, MULTIPLUS-II 12/3000/120-50 2X120V</t>
  </si>
  <si>
    <t>USSSP110-1250</t>
  </si>
  <si>
    <t>MD.SEN-US-40</t>
  </si>
  <si>
    <t>SMA MD.SEN-US-40 Sensor Module for US-40 &amp; Core 1</t>
  </si>
  <si>
    <t>USSSP110-1594</t>
  </si>
  <si>
    <t>PMP122305122</t>
  </si>
  <si>
    <t>VICTRON ENERGY, PMP242200100, MULTIPLUS 24/2000/50-50 120V VE.BUS</t>
  </si>
  <si>
    <t>USSSP110-1249</t>
  </si>
  <si>
    <t>EXTANT-US-40</t>
  </si>
  <si>
    <t>SMA EXTANT-US-40 Wi-Fi antenna Extension Kit for US-40 &amp; Core 1</t>
  </si>
  <si>
    <t>USSSP110-1593</t>
  </si>
  <si>
    <t>PMP122305110</t>
  </si>
  <si>
    <t>Victron Multiplus-II PMP122305110 12/3000/120-50 120V</t>
  </si>
  <si>
    <t>USSSP110-1592</t>
  </si>
  <si>
    <t>PMP122301102</t>
  </si>
  <si>
    <t>Victron MultiPlus PMP122301102 12/3000/120-50 120V (UL 1741 and 458 cert.)</t>
  </si>
  <si>
    <t>USSSP110-1248</t>
  </si>
  <si>
    <t>SMA Sunny Boy 7.7-US</t>
  </si>
  <si>
    <t>SMA Sunny Boy 7.7-US Standard with integrated DC disco, 3-MPPT, AFCI 208/240VAC</t>
  </si>
  <si>
    <t>USSSP110-1591</t>
  </si>
  <si>
    <t>PMP123021102</t>
  </si>
  <si>
    <t>Victron MultiPlus PMP123021102 12/3000/120-50 120V</t>
  </si>
  <si>
    <t>USSSP110-1590</t>
  </si>
  <si>
    <t>PMP122200102</t>
  </si>
  <si>
    <t>Victron Multiplus PMP122200102 12/2000/80-50 120V (UL 458)</t>
  </si>
  <si>
    <t>USSSP110-1589</t>
  </si>
  <si>
    <t>PMP122200100</t>
  </si>
  <si>
    <t>Victron Multiplus PMP122200100 12/2000/80-50 120V</t>
  </si>
  <si>
    <t>USSSP110-1588</t>
  </si>
  <si>
    <t>CMP242200100</t>
  </si>
  <si>
    <t>Victron MultiPlus CMP242200100 C 24/2000/50-50 120V</t>
  </si>
  <si>
    <t>USSSP110-1587</t>
  </si>
  <si>
    <t>CMP122200102</t>
  </si>
  <si>
    <t>Victron Multiplus CMP122200102 C 12/2000/80-50 120V (UL 458)</t>
  </si>
  <si>
    <t>USSSP110-1586</t>
  </si>
  <si>
    <t>CMP122200100</t>
  </si>
  <si>
    <t>Victron MultiPlus CMP122200100 C 12/2000/80-50 120V</t>
  </si>
  <si>
    <t>USSSP110-1585</t>
  </si>
  <si>
    <t>PIN243020100</t>
  </si>
  <si>
    <t>Victron Phoenix PIN243020100 Inverter 24/3000 120VAC</t>
  </si>
  <si>
    <t>USSSP110-1815</t>
  </si>
  <si>
    <t>BPP900450100</t>
  </si>
  <si>
    <t>Victron BPP900450100 Cerbo GX</t>
  </si>
  <si>
    <t>USSSP110-1245</t>
  </si>
  <si>
    <t>B-3.8</t>
  </si>
  <si>
    <t>Simpliphi B-3.8 Brackets PHI 3.8 kWh Wall Mount</t>
  </si>
  <si>
    <t>USSSP110-1244</t>
  </si>
  <si>
    <t>LG-287-12-EK</t>
  </si>
  <si>
    <t>Simpliphi LG-287-12-EK Little Genny 287 Wh 12V Emergency Kit</t>
  </si>
  <si>
    <t>USSSP110-1243</t>
  </si>
  <si>
    <t>LG-287-12</t>
  </si>
  <si>
    <t>Simpliphi LG-287-12 Little Genny 287 Wh 12V</t>
  </si>
  <si>
    <t>USSSP110-1242</t>
  </si>
  <si>
    <t>BG-1200-12-EK</t>
  </si>
  <si>
    <t>Simpliphi BG-1200-12-EK Big Genny 1200 Wh 12V Emergency Kit</t>
  </si>
  <si>
    <t>USSSP110-1241</t>
  </si>
  <si>
    <t>BG-1200-12</t>
  </si>
  <si>
    <t>Simpliphi BG-1200-12 Big Genny 1200 Wh 12V</t>
  </si>
  <si>
    <t>USSSP110-1240</t>
  </si>
  <si>
    <t>RH-1010</t>
  </si>
  <si>
    <t>Rain Hoods RH-1010 for BOSS.12- For Outdoor Installations</t>
  </si>
  <si>
    <t>USSSP110-1239</t>
  </si>
  <si>
    <t>BB-3-6</t>
  </si>
  <si>
    <t>BB-3-6 BOSS.6 Three Batttery Bus Bar Kit: Includes Bus Bar to Terminal Block wi</t>
  </si>
  <si>
    <t>USSSP110-1764</t>
  </si>
  <si>
    <t>VBB413020010</t>
  </si>
  <si>
    <t>Victron VBB413020010 Dual Terminal Stud M8-linked set (1 red/1 black)</t>
  </si>
  <si>
    <t>USSSP110-1238</t>
  </si>
  <si>
    <t>BB-2-6</t>
  </si>
  <si>
    <t>BB-2-6 BOSS.6 Two Batttery Bus Bar Kit: Includes Bus Bar to Terminal Block wiri</t>
  </si>
  <si>
    <t>USMS100-0709</t>
  </si>
  <si>
    <t>QM-QBP-4.5-M1</t>
  </si>
  <si>
    <t>QUICK MOUNT PV QBASE QM-QBP-4.5-M1 4.5" MILL POST</t>
  </si>
  <si>
    <t>USSSP110-1236</t>
  </si>
  <si>
    <t>BB-3-12</t>
  </si>
  <si>
    <t>BB-3-12, Three Battery Bus Bar Kit: Includes Bus Bar to Terminal Block Wiring,</t>
  </si>
  <si>
    <t>USSSP110-1235</t>
  </si>
  <si>
    <t>BB-2-12</t>
  </si>
  <si>
    <t>BB-2-12 Two Batttery Bus Bar Kit- Includes Bus Bar to Terminal Block wiring, 2/</t>
  </si>
  <si>
    <t>USSSP110-1234</t>
  </si>
  <si>
    <t>BOSS-12</t>
  </si>
  <si>
    <t>BOSS-12 Up to 12 Batteries Enclosure with Shelves- Includes 8' 4/0 Battery</t>
  </si>
  <si>
    <t>USSS100-0136</t>
  </si>
  <si>
    <t xml:space="preserve">QM-QBP-4.5-M1 </t>
  </si>
  <si>
    <t>QUICK MOUNT PV QBASE QM-QBP-6.5-M1 6.5" POST</t>
  </si>
  <si>
    <t>USSSP110-1232</t>
  </si>
  <si>
    <t>SCH-865-1060-01</t>
  </si>
  <si>
    <t>Simpliphi SCH-865-1060-01  Schneider Automatic Generator Start</t>
  </si>
  <si>
    <t>USSSP110-1763</t>
  </si>
  <si>
    <t>LYN060102000</t>
  </si>
  <si>
    <t>Victron LYN060102000 Lynx Distributor</t>
  </si>
  <si>
    <t>USSSP110-1231</t>
  </si>
  <si>
    <t>SCH-2430069</t>
  </si>
  <si>
    <t>Simpliphi Schneider SCH-2430069 Conext Gateway PRO</t>
  </si>
  <si>
    <t>USSSP110-1230</t>
  </si>
  <si>
    <t>A-4PHI-SCH-PRO</t>
  </si>
  <si>
    <t>Simpliphi AccESS A-4PHI-SCH-PRO 15.2 (4x PHI 3.8kWh @48V) - with 6.8kW XW PRO I</t>
  </si>
  <si>
    <t>USSSP110-1229</t>
  </si>
  <si>
    <t>A-4PHI-CC-SCH-PRO</t>
  </si>
  <si>
    <t>Simpliphi AccESS A-4PHI-CC-SCH-PRO 15.2 (4x PHI 3.8kWh @48V) - with 6.8kW XW PR</t>
  </si>
  <si>
    <t>USSSP110-1228</t>
  </si>
  <si>
    <t>A-4PHI-OB</t>
  </si>
  <si>
    <t>Simpliphi AccESS A-4PHI-OB w/ 4 x PHI 3.8 kWh Batteries &amp; w/o CC</t>
  </si>
  <si>
    <t>USSSP110-1762</t>
  </si>
  <si>
    <t>LYN040102100</t>
  </si>
  <si>
    <t>Victron LYN040102100 Lynx Shunt VE.Can</t>
  </si>
  <si>
    <t>USSSP110-1584</t>
  </si>
  <si>
    <t>PIN123020100</t>
  </si>
  <si>
    <t>Victron Phoenix PIN123020100 Inverter 12/3000 120VAC</t>
  </si>
  <si>
    <t>USSSP110-1227</t>
  </si>
  <si>
    <t>A-4PHI-2CC-OB</t>
  </si>
  <si>
    <t>Simpliphi AccESS A-4PHI-2CC-OB w/ 4 x PHI 3.5 kWh Batteries &amp; 2 x CC</t>
  </si>
  <si>
    <t>USSSP110-1583</t>
  </si>
  <si>
    <t>PIN482122510</t>
  </si>
  <si>
    <t>Victron Phoenix PIN482122510 48/1200 VE.Direct NEMA GFCI</t>
  </si>
  <si>
    <t>USSSP110-1226</t>
  </si>
  <si>
    <t>A-6AMP-SA-12</t>
  </si>
  <si>
    <t>AmpliPHI AccESS A-6AMP-SA-12 22.8 (6x PHI 3.8kWh @48V)- with 12kW Inverter &amp; In</t>
  </si>
  <si>
    <t>USSSP110-1582</t>
  </si>
  <si>
    <t>PIN485010510</t>
  </si>
  <si>
    <t>Victron Phoenix  PIN485010510 48/500 VE.Direct NEMA GFCI</t>
  </si>
  <si>
    <t>USSSP110-1224</t>
  </si>
  <si>
    <t>A-4PHI-SA-12</t>
  </si>
  <si>
    <t>AccESS A-4PHI-SA-12 15.2 (4x PHI 3.8kWh @48V) - with 12kW Inverter &amp; Integrated Charge Controllers</t>
  </si>
  <si>
    <t>USSSP110-1581</t>
  </si>
  <si>
    <t>PIN483750510</t>
  </si>
  <si>
    <t>Victron Phoenix PIN483750510 48/375 VE.Direct NEMA GFCI</t>
  </si>
  <si>
    <t>USSSP110-1223</t>
  </si>
  <si>
    <t>SPHI-B-4.9</t>
  </si>
  <si>
    <t>SIMPLIPHI SPHI-B-4.9 4.9KWH LITHIUM IRON PHOSPATE BATTERY</t>
  </si>
  <si>
    <t>USSSP110-1580</t>
  </si>
  <si>
    <t>PIN482510510</t>
  </si>
  <si>
    <t>Victron Phoenix PIN482510510 48/250 VE.Direct NEMA GFCI</t>
  </si>
  <si>
    <t>USSSP110-1579</t>
  </si>
  <si>
    <t>PIN482120500</t>
  </si>
  <si>
    <t>Victron Phoenix PIN482120500 48/1200 VE.Direct NEMA 5-15R 120VAC</t>
  </si>
  <si>
    <t>USSSP110-1221</t>
  </si>
  <si>
    <t>ET-GWY-10</t>
  </si>
  <si>
    <t>Simpliphi ET-GWY-10 EnergyTrak Gateway - 1 per system, includes outdoor-rated enclosure</t>
  </si>
  <si>
    <t>USSSP110-1220</t>
  </si>
  <si>
    <t>SPHI-CB</t>
  </si>
  <si>
    <t>Simpliphi SPHI-CB onduit Box - For outdoor battery installations, order one per battery</t>
  </si>
  <si>
    <t>USSSP110-1219</t>
  </si>
  <si>
    <t>SPHI-ESS-40-18</t>
  </si>
  <si>
    <t>Simpliphi SPHI-ESS-40-18 Energy Storage System: 8 Batteries, 39.84 kWh, AC or D</t>
  </si>
  <si>
    <t>Energy Storage System</t>
  </si>
  <si>
    <t>USSSP110-1218</t>
  </si>
  <si>
    <t>SPHI-ESS-30-18</t>
  </si>
  <si>
    <t>Simpliphi SPHI-ESS-30-18 Energy Storage System: 6 Batteries, 29.88 kWh, AC or D</t>
  </si>
  <si>
    <t>USSSP110-1217</t>
  </si>
  <si>
    <t>SPHI-ESS-30-12</t>
  </si>
  <si>
    <t>Simpliphi SPHI-ESS-30-12 Energy Storage System: 6 Batteries, 29.88 kWh, AC or D</t>
  </si>
  <si>
    <t>USSSP110-1216</t>
  </si>
  <si>
    <t>SPHI-ESS-25-12</t>
  </si>
  <si>
    <t>Simpliphi SPHI-ESS-25-12 Energy Storage System: 5 Batteries, 24.9 kWh, AC or DC</t>
  </si>
  <si>
    <t>USSSP110-1578</t>
  </si>
  <si>
    <t>PIN481800500</t>
  </si>
  <si>
    <t>Victron Phoenix PIN481800500 48/800 VE.Direct NEMA 5-15R 120VAC</t>
  </si>
  <si>
    <t>USSSP110-1577</t>
  </si>
  <si>
    <t>PIN485010500</t>
  </si>
  <si>
    <t>Victron Phoenix PIN485010500 48/500 VE.Direct NEMA 5-15R 120VAC</t>
  </si>
  <si>
    <t>USSSP110-1576</t>
  </si>
  <si>
    <t>PIN483750500</t>
  </si>
  <si>
    <t>Victron Phoenix PIN483750500 48/375 VE.Direct NEMA 5-15R 120VAC</t>
  </si>
  <si>
    <t>USSSP110-1215</t>
  </si>
  <si>
    <t>SPHI-ESS-20-12</t>
  </si>
  <si>
    <t>Simpliphi SPHI-ESS-20-12 Energy Storage System: 4 Batteries, 19.92 kWh, AC or D</t>
  </si>
  <si>
    <t>USSSP110-1575</t>
  </si>
  <si>
    <t>PIN482510500</t>
  </si>
  <si>
    <t>Victron Phoenix PIN482510500 48/250 VE.Direct NEMA 5-15R 120VAC</t>
  </si>
  <si>
    <t>USSSP110-1574</t>
  </si>
  <si>
    <t>PIN242122510</t>
  </si>
  <si>
    <t>Victron Phoenix PIN242122510 24/1200 VE.Direct NEMA GFCI</t>
  </si>
  <si>
    <t>USSSP110-1573</t>
  </si>
  <si>
    <t>PIN241800510</t>
  </si>
  <si>
    <t>Victron Phoenix PIN241800510 24/800 VE.Direct NEMA GFCI</t>
  </si>
  <si>
    <t>USSSP110-1572</t>
  </si>
  <si>
    <t>PIN245010510</t>
  </si>
  <si>
    <t>Victron Phoenix PIN245010510 24/500 VE.Direct NEMA GFCI</t>
  </si>
  <si>
    <t>USSSP110-1571</t>
  </si>
  <si>
    <t>PIN243750510</t>
  </si>
  <si>
    <t>Victron Phoenix PIN243750510 24/375 VE.Direct NEMA GFCI</t>
  </si>
  <si>
    <t>USSSP110-1570</t>
  </si>
  <si>
    <t>PIN242510510</t>
  </si>
  <si>
    <t>Victron Phoenix PIN242510510 24/250 VE.Direct NEMA GFCI</t>
  </si>
  <si>
    <t>USSSP110-1214</t>
  </si>
  <si>
    <t>SPHI-ESS-25-6</t>
  </si>
  <si>
    <t>Simpliphi SPHI-ESS-25-6 Energy Storage System: 5 Batteries, 24.9 kWh, AC or DC</t>
  </si>
  <si>
    <t>USSSP110-1569</t>
  </si>
  <si>
    <t>PIN242120500</t>
  </si>
  <si>
    <t>Victron Phoenix PIN242120500 24/1200 VE.Direct NEMA 5-15R 120VAC</t>
  </si>
  <si>
    <t>USSSP110-1568</t>
  </si>
  <si>
    <t>PIN241800500</t>
  </si>
  <si>
    <t>Victron Phoenix PIN241800500 24/800 VE.Direct NEMA 5-15R 120VAC</t>
  </si>
  <si>
    <t>USSSP110-1213</t>
  </si>
  <si>
    <t>SPHI-ESS-20-6</t>
  </si>
  <si>
    <t>Simpliphi SPHI-ESS-20-6 Energy Storage System: 4 Batteries, 19.92 kWh, AC or DC</t>
  </si>
  <si>
    <t>USSSP110-1761</t>
  </si>
  <si>
    <t>LYN034160200</t>
  </si>
  <si>
    <t>Victron LYN034160200 Lynx Smart BMS 500</t>
  </si>
  <si>
    <t>USSSP110-1212</t>
  </si>
  <si>
    <t>SPHI-ESS-15-6</t>
  </si>
  <si>
    <t>Simpliphi SPHI-ESS-15-6 Energy Storage System: 3 Batteries, 14.94 kWh, AC or DC</t>
  </si>
  <si>
    <t>USSSP110-1567</t>
  </si>
  <si>
    <t>PIN245010500</t>
  </si>
  <si>
    <t>Victron Phoenix PIN245010500 24/500 VE.Direct NEMA 5-15R 120VAC</t>
  </si>
  <si>
    <t>USSSP110-1211</t>
  </si>
  <si>
    <t>SPHI-ESS-10-6</t>
  </si>
  <si>
    <t>Simpliphi SPHI-ESS-10-6 Energy Storage System: 2 Batteries, 9.96 kWh, AC or DC</t>
  </si>
  <si>
    <t>USSSP110-1566</t>
  </si>
  <si>
    <t>PIN243750500</t>
  </si>
  <si>
    <t>Victron Phoenix PIN243750500 24/375 VE.Direct NEMA 5-15R 120VAC</t>
  </si>
  <si>
    <t>USSSP110-1565</t>
  </si>
  <si>
    <t>PIN242510500</t>
  </si>
  <si>
    <t>Victron Phoenix PIN242510500 24/250 VE.Direct NEMA 5-15R 120VAC</t>
  </si>
  <si>
    <t>USSSP110-1564</t>
  </si>
  <si>
    <t>PIN122122510</t>
  </si>
  <si>
    <t>Victron Phoenix PIN122122510 12/1200 VE.Direct NEMA GFCI</t>
  </si>
  <si>
    <t>USSSP110-1210</t>
  </si>
  <si>
    <t>PHI-730-12-60</t>
  </si>
  <si>
    <t>Simpliphi PHI-730-12-60 730 Wh LFP Battery, 12V</t>
  </si>
  <si>
    <t>USSSP110-1563</t>
  </si>
  <si>
    <t>PIN121800510</t>
  </si>
  <si>
    <t>Victron Phoenix PIN121800510 12/800 VE.Direct NEMA GFCI</t>
  </si>
  <si>
    <t>USSSP110-1562</t>
  </si>
  <si>
    <t>PIN125010510</t>
  </si>
  <si>
    <t>Victron Phoenix PIN125010510 12/500 VE.Direct NEMA GFCI</t>
  </si>
  <si>
    <t>USSSP110-1561</t>
  </si>
  <si>
    <t>PIN123750510</t>
  </si>
  <si>
    <t>Victron Phoenix PIN123750510 12/375 VE.Direct NEMA GFCI</t>
  </si>
  <si>
    <t>USSSP110-1560</t>
  </si>
  <si>
    <t>PIN122510510</t>
  </si>
  <si>
    <t>Victron Phoenix PIN122510510 12/250 VE.Direct NEMA GFCI</t>
  </si>
  <si>
    <t>USSSP110-1559</t>
  </si>
  <si>
    <t>PIN122122500</t>
  </si>
  <si>
    <t>Victron Phoenix PIN122122500 12/1200 VE.Direct NEMA 5-15R 120VAC</t>
  </si>
  <si>
    <t>USSSP110-1209</t>
  </si>
  <si>
    <t>PHI-730-24-60</t>
  </si>
  <si>
    <t>Simpliphi PHI-730-24-60 730 Wh LFP Battery, 24V</t>
  </si>
  <si>
    <t>USSSP110-1558</t>
  </si>
  <si>
    <t>PIN121800500</t>
  </si>
  <si>
    <t>Victron Phoenix PIN121800500 12/800 VE.Direct NEMA 5-15R 120VAC</t>
  </si>
  <si>
    <t>USSSP110-1557</t>
  </si>
  <si>
    <t>PIN125010500</t>
  </si>
  <si>
    <t>Victron Phoenix PIN125010500 12/500 VE.Direct NEMA 5-15R 120VAC</t>
  </si>
  <si>
    <t>USSSP110-1556</t>
  </si>
  <si>
    <t>PIN123750500</t>
  </si>
  <si>
    <t>Victron Phoenix PIN123750500 12/375 VE.Direct NEMA 5-15R 120VAC</t>
  </si>
  <si>
    <t>USSSP110-1555</t>
  </si>
  <si>
    <t>PIN122510500</t>
  </si>
  <si>
    <t>Victron Phoenix PIN122510500 12/250 VE.Direct NEMA 5-15R 120VAC</t>
  </si>
  <si>
    <t>USSSP110-1553</t>
  </si>
  <si>
    <t>003250W</t>
  </si>
  <si>
    <t>Unirac 003250W (UNIRAC#12-14 X 2.50 SCREW HDW SS SD )</t>
  </si>
  <si>
    <t>USSSP110-1552</t>
  </si>
  <si>
    <t>ES20311H</t>
  </si>
  <si>
    <t>UNIRAC ECOLIBRIUM ECOFOOT2 ES20311H 86" WIND DEFLECTOR</t>
  </si>
  <si>
    <t>USSSP110-1550</t>
  </si>
  <si>
    <t>ES20311A</t>
  </si>
  <si>
    <t>UNIRAC ECOLIBRIUM ECOFOOT2 ES20311A 44" WIND DEFLECTOR</t>
  </si>
  <si>
    <t>USSSP110-1549</t>
  </si>
  <si>
    <t>ES11024</t>
  </si>
  <si>
    <t>UNIRAC ECOLIBRIUM ECOFOOT5D ES11024 86" WIND DEFLECTOR</t>
  </si>
  <si>
    <t>USSSP110-1548</t>
  </si>
  <si>
    <t>ES11023</t>
  </si>
  <si>
    <t>UNIRAC ECOLIBRIUM ECOFOOT5D ES11023 87" BALLAST TRAY</t>
  </si>
  <si>
    <t>USSSP110-1547</t>
  </si>
  <si>
    <t>ES10496</t>
  </si>
  <si>
    <t>UNIRAC ECOLIBRIUM ECOFOOT5D ES10496 82" WIND DEFLECTOR</t>
  </si>
  <si>
    <t>USSSP110-1545</t>
  </si>
  <si>
    <t>ES10488</t>
  </si>
  <si>
    <t>ES10488 ECOFOOT5D 83'' BALLAST TRAY</t>
  </si>
  <si>
    <t>USSSP110-1538</t>
  </si>
  <si>
    <t>360060 GRIDFLEX LANDER PAD</t>
  </si>
  <si>
    <t>USSSP110-1537</t>
  </si>
  <si>
    <t>360050 GRIDFLEX 5D SOUTH CLMP ASSY</t>
  </si>
  <si>
    <t>USSSP110-1536</t>
  </si>
  <si>
    <t>360041 GRIDFLEX 5D NORTH CLMP ASSY</t>
  </si>
  <si>
    <t>USSSP110-1535</t>
  </si>
  <si>
    <t>360030 GRIDFLEX SOUTH RAIL</t>
  </si>
  <si>
    <t>USSSP110-1534</t>
  </si>
  <si>
    <t>360020 GRIDFLEX MID RAIL</t>
  </si>
  <si>
    <t>USSSP110-1533</t>
  </si>
  <si>
    <t>360010 GRIDFLEX NORTH RAIL</t>
  </si>
  <si>
    <t>USSSP110-1532</t>
  </si>
  <si>
    <t>410168M</t>
  </si>
  <si>
    <t>410168M SMHD, RAIL 168" MILL</t>
  </si>
  <si>
    <t>USSSP110-1530</t>
  </si>
  <si>
    <t>404020 GFT RAIL SUPPLEMENTAL HDWR 4-RAIL</t>
  </si>
  <si>
    <t>USSSP110-1529</t>
  </si>
  <si>
    <t>404002 GFT C-PILE, 15</t>
  </si>
  <si>
    <t>USSSP110-1528</t>
  </si>
  <si>
    <t>403216S</t>
  </si>
  <si>
    <t>403216S ULA THREADED FOOT, 2", STL</t>
  </si>
  <si>
    <t>USSSP110-1527</t>
  </si>
  <si>
    <t>330052D</t>
  </si>
  <si>
    <t>330052D BND T-BOLT&amp;NUT 1/4"X2.5" DRKSS</t>
  </si>
  <si>
    <t>USSSP110-1526</t>
  </si>
  <si>
    <t>330051S</t>
  </si>
  <si>
    <t>330051S BND T-BOLT&amp;NUT 1/4"X2.25" SS</t>
  </si>
  <si>
    <t>USSSP110-1208</t>
  </si>
  <si>
    <t>PHI-1.4-12-60</t>
  </si>
  <si>
    <t>Simpliphi PHI-1.4-12-60 1.4 kWh LFP Battery, 12V</t>
  </si>
  <si>
    <t>USSSP110-1207</t>
  </si>
  <si>
    <t>PHI-1.4-24-60</t>
  </si>
  <si>
    <t>Simpliphi PHI-1.4-24-60 1.4 kWh LFP Battery, 24V</t>
  </si>
  <si>
    <t>USSSP110-1206</t>
  </si>
  <si>
    <t>PHI-3.8-24-60-M</t>
  </si>
  <si>
    <t>Simpliphi PHI-3.8-24-60-M 3.8 kWh LFP Battery, 24V</t>
  </si>
  <si>
    <t>USSSP110-1205</t>
  </si>
  <si>
    <t>PHI-3.8-48-60-M</t>
  </si>
  <si>
    <t>Simpliphi PHI-3.8-48-60-M 3.8 kWh LFP Battery, 48V</t>
  </si>
  <si>
    <t>USSSP110-1203</t>
  </si>
  <si>
    <t>RNW8650335</t>
  </si>
  <si>
    <t>Insight Facility RNW8650335</t>
  </si>
  <si>
    <t>Schneider Electric</t>
  </si>
  <si>
    <t>USSSP110-1202</t>
  </si>
  <si>
    <t>RNW8650330</t>
  </si>
  <si>
    <t>Insight Home RNW8650330</t>
  </si>
  <si>
    <t>USSSP110-1201</t>
  </si>
  <si>
    <t>RNW865115501</t>
  </si>
  <si>
    <t>Schneider Conext RNW865115501 Configuration Tool</t>
  </si>
  <si>
    <t>USSSP110-1200</t>
  </si>
  <si>
    <t>RNW865106001</t>
  </si>
  <si>
    <t>Schneider Conext RNW865106001 Auto Generator Start</t>
  </si>
  <si>
    <t>USSSP110-1199</t>
  </si>
  <si>
    <t>RNW865108001</t>
  </si>
  <si>
    <t>Schneider Conext RNW865108001 Battery Monitor 24/48V</t>
  </si>
  <si>
    <t>USSSP110-1198</t>
  </si>
  <si>
    <t>RNW8651017</t>
  </si>
  <si>
    <t>Schneider Conext RNW8651017 SW AC Breaker Panel-120V/240V</t>
  </si>
  <si>
    <t>USSSP110-1197</t>
  </si>
  <si>
    <t>RNW8651016</t>
  </si>
  <si>
    <t>Conext SW DC RNW8651016 Breaker Panel</t>
  </si>
  <si>
    <t>USSSP110-1196</t>
  </si>
  <si>
    <t>865-DCBRK-250</t>
  </si>
  <si>
    <t>DC BREAKER 865-DCBRK-250 250A 160VDC</t>
  </si>
  <si>
    <t>USSSP110-1195</t>
  </si>
  <si>
    <t>865-DCBRK-125</t>
  </si>
  <si>
    <t>DC BREAKER 865-DCBRK-125 125A 125VDC</t>
  </si>
  <si>
    <t>USSSP110-1194</t>
  </si>
  <si>
    <t>865-DCBRK-100</t>
  </si>
  <si>
    <t>DC BREAKER 865-DCBRK-100 100A 125VDC</t>
  </si>
  <si>
    <t>USSSP110-1193</t>
  </si>
  <si>
    <t>865-DCBRK-80</t>
  </si>
  <si>
    <t>DC BREAKER 865-DCBRK-80 80A 125VDC</t>
  </si>
  <si>
    <t>USSSP110-1192</t>
  </si>
  <si>
    <t>865-DCBRK-60</t>
  </si>
  <si>
    <t>DC BREAKER 865-DCBRK-60 60A 160VDC</t>
  </si>
  <si>
    <t>USSSP110-1191</t>
  </si>
  <si>
    <t>RNW865131501</t>
  </si>
  <si>
    <t>Schneider CONEXT RNW865131501 3-phase breaker Kit.</t>
  </si>
  <si>
    <t>USSSP110-1190</t>
  </si>
  <si>
    <t>RNW865121501</t>
  </si>
  <si>
    <t>Schneider Conext RNW865121501 120/240 Breaker Kit. (3) sets</t>
  </si>
  <si>
    <t>USSSP110-1189</t>
  </si>
  <si>
    <t>RNW865102002</t>
  </si>
  <si>
    <t>Schneider Conext RNW865102002 XW+ Connection Kit for INV2</t>
  </si>
  <si>
    <t>USSSP110-1188</t>
  </si>
  <si>
    <t>RNW865102501</t>
  </si>
  <si>
    <t>Schneider Conext RNW865102501 XW+ Conduit Box</t>
  </si>
  <si>
    <t>USSSP110-1187</t>
  </si>
  <si>
    <t>RNW865101501</t>
  </si>
  <si>
    <t>Schneider Conext RNW865101501 XW+ Power Distribution Panel</t>
  </si>
  <si>
    <t>USSSP110-1186</t>
  </si>
  <si>
    <t>RNW865101401</t>
  </si>
  <si>
    <t>CONEXT XW POWER DIST PANEL RNW865101401 1-POLE 250A 160VDC (NO AC CIRCUIT BREAKERS)</t>
  </si>
  <si>
    <t>USSSP110-1185</t>
  </si>
  <si>
    <t>RNW865101301</t>
  </si>
  <si>
    <t>Schneider Conext RNW865101301 XW+ Mini PDP Power Distribution Panel</t>
  </si>
  <si>
    <t>USSSP110-1184</t>
  </si>
  <si>
    <t>RNW8651039</t>
  </si>
  <si>
    <t>Schneider Rapid Shutdown RNW8651039 Initiator Switch</t>
  </si>
  <si>
    <t>USSSP110-1183</t>
  </si>
  <si>
    <t>RNW8651036</t>
  </si>
  <si>
    <t>Schneider MPPT RNW8651036 Disconnect Rapid Shutdown</t>
  </si>
  <si>
    <t>USSSP110-1182</t>
  </si>
  <si>
    <t>RNW8651034</t>
  </si>
  <si>
    <t>Schneider Conext XW-MPPT100-600 100A MPPT RNW8651034 solar charge controller</t>
  </si>
  <si>
    <t>USSSP110-1181</t>
  </si>
  <si>
    <t>RNW8651032</t>
  </si>
  <si>
    <t>Schneider Conext XW-MPPT80-600 80A MPPT RNW8651032 solar charge controller.</t>
  </si>
  <si>
    <t>USSSP110-1180</t>
  </si>
  <si>
    <t>RNW86510301</t>
  </si>
  <si>
    <t>Schneider Conext XW-MPPT60-150 60A MPPT RNW86510301 solar charge controller.</t>
  </si>
  <si>
    <t>USSSP110-1179</t>
  </si>
  <si>
    <t>RNW8654048</t>
  </si>
  <si>
    <t>Schneider Conext SW 4.0KW 48VDC RNW8654048 Inverter/Charger 120/240VAC</t>
  </si>
  <si>
    <t>USSSP110-1178</t>
  </si>
  <si>
    <t>RNW8654024</t>
  </si>
  <si>
    <t>Schneider Conext SW 4.0KW 24VDC RNW8654024 Inverter/Charger 120/240VAC</t>
  </si>
  <si>
    <t>USSSP110-1177</t>
  </si>
  <si>
    <t>RNW865684821</t>
  </si>
  <si>
    <t>Schneider Conext XW+ 6.8KW 48VDC RNW865684821 Inverter/Charger 120/240Vac with</t>
  </si>
  <si>
    <t>USSSP110-1144</t>
  </si>
  <si>
    <t>Roof Screw</t>
  </si>
  <si>
    <t>Roof Screw S-5 - Screw, 1/4-14 x 1-1/2" #2 Self Drill Point ZAC 3/8" AF Zinc al</t>
  </si>
  <si>
    <t>S-5!</t>
  </si>
  <si>
    <t>USSSP110-1143</t>
  </si>
  <si>
    <t>S-5 Nut - 8mm End Nut</t>
  </si>
  <si>
    <t>S-5! S-5 Nut - 8mm End Nut</t>
  </si>
  <si>
    <t>USSSP110-1142</t>
  </si>
  <si>
    <t>S-5 Cable Clip, ACC-F90-1</t>
  </si>
  <si>
    <t>S-5! S-5 Cable Clip, ACC-F90-1</t>
  </si>
  <si>
    <t>USSSP110-1141</t>
  </si>
  <si>
    <t>S-5 Cable Clip, ACC-F2-90</t>
  </si>
  <si>
    <t>S-5! S-5 Cable Clip, ACC-F2-90</t>
  </si>
  <si>
    <t>USSSP110-1140</t>
  </si>
  <si>
    <t>S-5 Cable Clip, ACC-F1-270</t>
  </si>
  <si>
    <t>S-5! S-5 Cable Clip, ACC-F1-270</t>
  </si>
  <si>
    <t>USSSP110-1139</t>
  </si>
  <si>
    <t>S-5 Bonding Jumper DB2C800</t>
  </si>
  <si>
    <t>S-5! S-5 Bonding Jumper DB2C800</t>
  </si>
  <si>
    <t>USSSP110-1138</t>
  </si>
  <si>
    <t>S-5-Bolt - M8-1.25 x 40mm</t>
  </si>
  <si>
    <t>S-5! S-5-Bolt - M8-1.25 x 40mm</t>
  </si>
  <si>
    <t>USSSP110-1137</t>
  </si>
  <si>
    <t>S-5-Bolt - M8-1.25 x 30mm</t>
  </si>
  <si>
    <t>S-5! S-5-Bolt - M8-1.25 x 30mm</t>
  </si>
  <si>
    <t>USSSP110-1136</t>
  </si>
  <si>
    <t>S-5-Bolt - M8-1.25 x 20mm</t>
  </si>
  <si>
    <t>S-5! S-5-Bolt - M8-1.25 x 20mm</t>
  </si>
  <si>
    <t>USSSP110-1135</t>
  </si>
  <si>
    <t>S-5-T Mini</t>
  </si>
  <si>
    <t>S-5! S-5-T Mini</t>
  </si>
  <si>
    <t>USSSP110-1134</t>
  </si>
  <si>
    <t>S-5-T</t>
  </si>
  <si>
    <t>S-5! S-5-T Shaped Standing Seam Roof Clamp</t>
  </si>
  <si>
    <t>USSSP110-1133</t>
  </si>
  <si>
    <t>S-5-R 465</t>
  </si>
  <si>
    <t>S-5! S-5-R 465 Clamp</t>
  </si>
  <si>
    <t>USSSP110-1132</t>
  </si>
  <si>
    <t>S-5-N 1.5 Mini</t>
  </si>
  <si>
    <t>S-5! 1.5 MINI CLAMP</t>
  </si>
  <si>
    <t>USSSP110-1131</t>
  </si>
  <si>
    <t>S-5-GX-50 Insert</t>
  </si>
  <si>
    <t>S-5! S-5-GX-50 Insert</t>
  </si>
  <si>
    <t>USSSP110-1130</t>
  </si>
  <si>
    <t>S-5-GX-10 Insert</t>
  </si>
  <si>
    <t>S-5! S-5-GX-10 Insert</t>
  </si>
  <si>
    <t>USSSP110-1129</t>
  </si>
  <si>
    <t>S-5-K Grip</t>
  </si>
  <si>
    <t>S-5! S5S S-5-K GRIP SNOW</t>
  </si>
  <si>
    <t>USSSP110-1127</t>
  </si>
  <si>
    <t>S-5-E</t>
  </si>
  <si>
    <t>S-5! S-5-E CLAMP</t>
  </si>
  <si>
    <t>USSSP110-1126</t>
  </si>
  <si>
    <t>S-5-B Mini</t>
  </si>
  <si>
    <t>S-5! S-5-B MINI CLAMP</t>
  </si>
  <si>
    <t>USSSP110-1124</t>
  </si>
  <si>
    <t>S-5-RibBracket Mini</t>
  </si>
  <si>
    <t>S-5! Ribbracket Mini Metal Roof Mounting Clamp</t>
  </si>
  <si>
    <t>USSSP110-1123</t>
  </si>
  <si>
    <t>Rbracket</t>
  </si>
  <si>
    <t>Pytes 1 R Bracket carries one battery, can mount 8 layers</t>
  </si>
  <si>
    <t>Pytes</t>
  </si>
  <si>
    <t>USSSP110-1122</t>
  </si>
  <si>
    <t>Power Cable Set</t>
  </si>
  <si>
    <t>Pytes 2m long "Power Cable Set" from battery to charger/load/busbar</t>
  </si>
  <si>
    <t>USSSP110-1121</t>
  </si>
  <si>
    <t>R Box IP 64 outdoor rated</t>
  </si>
  <si>
    <t>Pytes - R Box IP 64 outdoor rated Outdoor cabinet only, designed for 2pcs E-box</t>
  </si>
  <si>
    <t>USSSP110-1120</t>
  </si>
  <si>
    <t>Forest R Cabinet</t>
  </si>
  <si>
    <t>Pytes - Forest R Cabinet Indoor, with capacity carrying 1-6pcs E-box-48100R</t>
  </si>
  <si>
    <t>USSSP110-1760</t>
  </si>
  <si>
    <t>LYN020102000</t>
  </si>
  <si>
    <t>Victron LYN020102000 Lynx Power In</t>
  </si>
  <si>
    <t>USSSP110-1119</t>
  </si>
  <si>
    <t>SPARE-GSLC-COVR</t>
  </si>
  <si>
    <t>SPARE-GSLC-COVR Replacement GSLC inverter cover - grey powder coat finish</t>
  </si>
  <si>
    <t>USSSP110-1117</t>
  </si>
  <si>
    <t>SPARE-307</t>
  </si>
  <si>
    <t>SPARE-307 ICS Plus Combiner Box Replacement Back Panel</t>
  </si>
  <si>
    <t>USSSP110-1116</t>
  </si>
  <si>
    <t>SPARE-306</t>
  </si>
  <si>
    <t>SPARE-306 ICS Plus Switch</t>
  </si>
  <si>
    <t>USSSP110-1115</t>
  </si>
  <si>
    <t>SPARE-304</t>
  </si>
  <si>
    <t>SPARE-304 ICS Plus Combiner Box Replacement PCBA</t>
  </si>
  <si>
    <t>USSSP110-1114</t>
  </si>
  <si>
    <t>SPARE-302</t>
  </si>
  <si>
    <t>SPARE-302 ICS Plus Contactor, 150 Amp 600 VDC</t>
  </si>
  <si>
    <t>USSSP110-1113</t>
  </si>
  <si>
    <t>SPARE-205</t>
  </si>
  <si>
    <t>SPARE-205 GS8048A, GS4048A Power Module Replacement</t>
  </si>
  <si>
    <t>USSSP110-1111</t>
  </si>
  <si>
    <t>SPARE-203</t>
  </si>
  <si>
    <t>SPARE-203 GS7048E, GS3548E Power Module Replacement</t>
  </si>
  <si>
    <t>USSSP110-1759</t>
  </si>
  <si>
    <t>COS230103100</t>
  </si>
  <si>
    <t>Victron COS230103100 VE Transfer Switch 10kVA/230V</t>
  </si>
  <si>
    <t>USSSP110-1110</t>
  </si>
  <si>
    <t>SPARE-202</t>
  </si>
  <si>
    <t>SPARE-202 GS7048E, GS3548E Board Stack Assembly Replacement</t>
  </si>
  <si>
    <t>USSSP110-1109</t>
  </si>
  <si>
    <t>SPARE-047</t>
  </si>
  <si>
    <t>SPARE-047 FM100-300VDC-AFCI AFCI Replacement Kit, not compatible with previous FM100-300VDC</t>
  </si>
  <si>
    <t>USSSP110-1108</t>
  </si>
  <si>
    <t>SPARE-046</t>
  </si>
  <si>
    <t>SPARE-046 FM100-300VDC-AFCI Fan Replacement Kit, not compatible with previous FM100-300VDC</t>
  </si>
  <si>
    <t>USSSP110-1525</t>
  </si>
  <si>
    <t>330051D</t>
  </si>
  <si>
    <t>330051D BND T-BOLT&amp;NUT 1/4"X2.25"DRKSS</t>
  </si>
  <si>
    <t>USSSP110-1758</t>
  </si>
  <si>
    <t>COS230502100</t>
  </si>
  <si>
    <t>Victron COS230502100 VE Transfer Switch 5kVA/230V</t>
  </si>
  <si>
    <t>USSSP110-1107</t>
  </si>
  <si>
    <t>SPARE-515</t>
  </si>
  <si>
    <t>SPARE-515 OGHI8048A BOS Door Hardware Kit - Includes: latch and attachment pins</t>
  </si>
  <si>
    <t>BOS Door</t>
  </si>
  <si>
    <t>USSSP110-1106</t>
  </si>
  <si>
    <t>SPARE-514</t>
  </si>
  <si>
    <t>SPARE-514 OGHI8048A BOS Door - Includes: inverter BOS door, latch and 2 attachment pins</t>
  </si>
  <si>
    <t>USSSP110-1105</t>
  </si>
  <si>
    <t>SPARE-512</t>
  </si>
  <si>
    <t>SPARE-512 OGHI8048A Cover - Includes: inverter upper cover, washers and screws</t>
  </si>
  <si>
    <t>USSSP110-1524</t>
  </si>
  <si>
    <t>320246M-B</t>
  </si>
  <si>
    <t>320246M-B SM RAIL 246" MILL 8 PK</t>
  </si>
  <si>
    <t>USSSP110-1104</t>
  </si>
  <si>
    <t>SPARE-511</t>
  </si>
  <si>
    <t>Mojave SPARE-511 Inv Mtg Brkt - Includes: inverter mounting bracket, screws and washers</t>
  </si>
  <si>
    <t>USSSP110-1523</t>
  </si>
  <si>
    <t>320208M-B</t>
  </si>
  <si>
    <t>320208M-B SM RAIL 208" MILL 8 PK</t>
  </si>
  <si>
    <t>USSSP110-1103</t>
  </si>
  <si>
    <t>SPARE-510</t>
  </si>
  <si>
    <t>Mojave SPARE-510 Antenna Kit - Includes: replacement Antenna, antenna cable, ziptie</t>
  </si>
  <si>
    <t>USSSP110-1521</t>
  </si>
  <si>
    <t>320168M-B</t>
  </si>
  <si>
    <t>320168M-B SolarMount Rail 168" Mill 8 pack</t>
  </si>
  <si>
    <t>USSSP110-1102</t>
  </si>
  <si>
    <t>SPARE-509</t>
  </si>
  <si>
    <t>Mojave SPARE-509 CAN BUS Terminator</t>
  </si>
  <si>
    <t>USSSP110-1520</t>
  </si>
  <si>
    <t>320132M-B</t>
  </si>
  <si>
    <t>320132M-B SM RAIL 132" MILL 8PK</t>
  </si>
  <si>
    <t>USSSP110-1519</t>
  </si>
  <si>
    <t>310882 RM5 ATTACHMENT KIT</t>
  </si>
  <si>
    <t>USSSP110-1101</t>
  </si>
  <si>
    <t>SPARE-508</t>
  </si>
  <si>
    <t>Mojave SPARE-508 OGHI8048A Fan Module - Includes: replacement fans (2) connecte</t>
  </si>
  <si>
    <t>USSSP110-1518</t>
  </si>
  <si>
    <t>310860 RM5/DT 1/4-20 CLIP U-NUT SS</t>
  </si>
  <si>
    <t>USSSP110-1100</t>
  </si>
  <si>
    <t>SPARE-506</t>
  </si>
  <si>
    <t>Mojave SPARE-506 OGHI8048A Power Module - Includes: replacement power module, screws, washers</t>
  </si>
  <si>
    <t>USSSP110-1517</t>
  </si>
  <si>
    <t>310830 RM5/DT PVC ROOF FRICTION PATCH</t>
  </si>
  <si>
    <t>USSSP110-1099</t>
  </si>
  <si>
    <t>SPARE-504</t>
  </si>
  <si>
    <t>Mojave SPARE-504 PWR MDL Carrier Brd - Includes: replacement Carrier board, screws, washers</t>
  </si>
  <si>
    <t>USSSP110-1098</t>
  </si>
  <si>
    <t>SPARE-502</t>
  </si>
  <si>
    <t>Mojave SPARE-502 OGHI8048A AC Brd - Includes: replacement AC board, ribbon cable, screws</t>
  </si>
  <si>
    <t>USSSP110-1516</t>
  </si>
  <si>
    <t>310824 UNIRAC ROOFMOUNT 310824 END CLAMP, 41-45MM</t>
  </si>
  <si>
    <t>USSSP110-1515</t>
  </si>
  <si>
    <t>310823 RMDT MIDCLAMP 46-50MM</t>
  </si>
  <si>
    <t>USSSP110-1097</t>
  </si>
  <si>
    <t>SPARE-501</t>
  </si>
  <si>
    <t>Mojave SPARE-501 OGHI8048A Ctrl Brd - Includes: replacement control board, ribb</t>
  </si>
  <si>
    <t>USSSP110-1514</t>
  </si>
  <si>
    <t>310822 RM5/DT ENDCLAMP 46-50MM</t>
  </si>
  <si>
    <t>USSSP110-1096</t>
  </si>
  <si>
    <t>PWRSPLY-24</t>
  </si>
  <si>
    <t>PWRSPLY-24 DC power supply that provides isolated 24Vdc from 48Vdc nominally-rated battery bank</t>
  </si>
  <si>
    <t>USSSP110-1513</t>
  </si>
  <si>
    <t>310805 RMDT VALLEY BAY, PVC</t>
  </si>
  <si>
    <t>USSSP110-1095</t>
  </si>
  <si>
    <t>CABLEGLAND-5</t>
  </si>
  <si>
    <t>Cable Gland CABLEGLAND-5 , 1" EKO, 5 Hole</t>
  </si>
  <si>
    <t>USSSP110-1512</t>
  </si>
  <si>
    <t>310804 B-LINE SB60310804TG UNIV. DISTRIBUT</t>
  </si>
  <si>
    <t>USSSP110-1511</t>
  </si>
  <si>
    <t>310803 B-LINE SB60310803TG UNIV. DISTRIBUT</t>
  </si>
  <si>
    <t>USSSP110-1510</t>
  </si>
  <si>
    <t>310771 RM10 ATTACHMENT KIT</t>
  </si>
  <si>
    <t>USSSP110-1509</t>
  </si>
  <si>
    <t>310749 RM10 MODULE CLIP W/HEX BOLT</t>
  </si>
  <si>
    <t>USSSP110-1508</t>
  </si>
  <si>
    <t>310246C-B</t>
  </si>
  <si>
    <t>310246C-B SM RAIL 246" CLR 8PK</t>
  </si>
  <si>
    <t>USSSP110-1506</t>
  </si>
  <si>
    <t>310168D-B</t>
  </si>
  <si>
    <t>310168D-B SM RAIL 168" DARK 8PK</t>
  </si>
  <si>
    <t>USSSP110-1505</t>
  </si>
  <si>
    <t>310168C-B</t>
  </si>
  <si>
    <t>310168C-B SM RAIL 168" CLR 8PK</t>
  </si>
  <si>
    <t>USSSP110-1504</t>
  </si>
  <si>
    <t>310132C-B</t>
  </si>
  <si>
    <t>310132C-B SM RAIL 132" CLR 8PK</t>
  </si>
  <si>
    <t>USSSP110-1503</t>
  </si>
  <si>
    <t>307134M</t>
  </si>
  <si>
    <t>307134M SM ADJ TILT LEG, 72", W/HDW</t>
  </si>
  <si>
    <t>USSSP110-1502</t>
  </si>
  <si>
    <t>304002D</t>
  </si>
  <si>
    <t>304002D L-FOOT OPEN SLOT, DRK</t>
  </si>
  <si>
    <t>USSSP110-1501</t>
  </si>
  <si>
    <t>302027C</t>
  </si>
  <si>
    <t>302027C SM BND MIDCLAMP BC SS</t>
  </si>
  <si>
    <t>USSSP110-1507</t>
  </si>
  <si>
    <t>310208C-B</t>
  </si>
  <si>
    <t>310208C-B SM RAIL 208" CLR 8PK</t>
  </si>
  <si>
    <t>USSSP110-1500</t>
  </si>
  <si>
    <t>302026D</t>
  </si>
  <si>
    <t>302026D SM ENDCLAMP K DRK AL</t>
  </si>
  <si>
    <t>USSSP110-1499</t>
  </si>
  <si>
    <t>302026C</t>
  </si>
  <si>
    <t>302026C SM ENDCLAMP K CLR AL</t>
  </si>
  <si>
    <t>USSSP110-1498</t>
  </si>
  <si>
    <t>302025D</t>
  </si>
  <si>
    <t>302025D SM ENDCLAMP F DRK AL</t>
  </si>
  <si>
    <t>USSSP110-1497</t>
  </si>
  <si>
    <t>302024D</t>
  </si>
  <si>
    <t>302024D SM ENDCLAMP E DRK AL</t>
  </si>
  <si>
    <t>USSSP110-1496</t>
  </si>
  <si>
    <t>302024C</t>
  </si>
  <si>
    <t>302024C SM ENDCLAMP E CLR AL</t>
  </si>
  <si>
    <t>USSSP110-1495</t>
  </si>
  <si>
    <t>302023C</t>
  </si>
  <si>
    <t>302023C SM ENDCLAMP D CLR AL</t>
  </si>
  <si>
    <t>USSSP110-1494</t>
  </si>
  <si>
    <t>302022D</t>
  </si>
  <si>
    <t>302022D UNIRAC SOLARMOUNT 302022D DARK END CLAMP, 33-36MM</t>
  </si>
  <si>
    <t>USSSP110-1493</t>
  </si>
  <si>
    <t>302022C</t>
  </si>
  <si>
    <t>302022C SM ENDCLAMP C CLR AL</t>
  </si>
  <si>
    <t>USSSP110-1492</t>
  </si>
  <si>
    <t>302021D</t>
  </si>
  <si>
    <t>302021D UNIRAC SOLARMOUNT 302021D DARK END CLAMP, 30-32MM</t>
  </si>
  <si>
    <t>USSSP110-1491</t>
  </si>
  <si>
    <t>302021C</t>
  </si>
  <si>
    <t>302021C SM ENDCLAMP B CLR AL</t>
  </si>
  <si>
    <t>USSSP110-1489</t>
  </si>
  <si>
    <t>205000S</t>
  </si>
  <si>
    <t>205000S ENPHASE ENGAGE CABLE CLIP</t>
  </si>
  <si>
    <t>USSSP110-1094</t>
  </si>
  <si>
    <t>DIN-2-DC</t>
  </si>
  <si>
    <t>2 Amp 150Vdc Single Pole DIN-2-DC DIN Mount, 0.5â€ (13 mm) wide</t>
  </si>
  <si>
    <t>USSSP110-1093</t>
  </si>
  <si>
    <t>FW-EC-DIN</t>
  </si>
  <si>
    <t>OUT FW-EC-DIN</t>
  </si>
  <si>
    <t>USSSP110-1092</t>
  </si>
  <si>
    <t>OBF-6-600VDC</t>
  </si>
  <si>
    <t>OUT OBF-6-600VDC FUSE 6 AMP 6</t>
  </si>
  <si>
    <t>USSSP110-1091</t>
  </si>
  <si>
    <t>EXT-SP-AC/DC-300V</t>
  </si>
  <si>
    <t>External AC/DC Surge Protection Device (SPD). EXT-SP-AC/DC-300V</t>
  </si>
  <si>
    <t>USSSP110-1087</t>
  </si>
  <si>
    <t>2700RE-24</t>
  </si>
  <si>
    <t>EnergyCell RE High Capacity 24V Battery System 2700RE-24, 2770Ah 4x3 Cell Confi</t>
  </si>
  <si>
    <t>USSSP110-1086</t>
  </si>
  <si>
    <t>2000RE-24</t>
  </si>
  <si>
    <t>EnergyCell RE High Capacity 24V Battery System 2000RE-24, 2070Ah 4x3 Cell Confi</t>
  </si>
  <si>
    <t>USSSP110-1085</t>
  </si>
  <si>
    <t>1600RE-24</t>
  </si>
  <si>
    <t>EnergyCell RE High Capacity 24V Battery System 1600RE-24, 1600Ah 3x4 Cell | Deep Cycle, VRLA, AGM Battery for Solar, Off-grid, and Backup Power</t>
  </si>
  <si>
    <t>USSSP110-1084</t>
  </si>
  <si>
    <t>1300RE-24</t>
  </si>
  <si>
    <t>EnergyCell RE High Capacity 24V Battery System 1300RE-24, 1340Ah 4x3 Cell | Deep Cycle, VRLA, AGM Battery for Solar, Off-grid, and Backup Power</t>
  </si>
  <si>
    <t>USSSP110-1082</t>
  </si>
  <si>
    <t>FP4 VFXR3048E</t>
  </si>
  <si>
    <t>Outback Power FLEXpower FOUR 12kW - 48Vdc Solution, Quad VFXR3048E: A Pre-wired, Modular Inverter System for Off-grid or Grid-tied Applications</t>
  </si>
  <si>
    <t>USSSP110-1081</t>
  </si>
  <si>
    <t>FP4 FXR2348E</t>
  </si>
  <si>
    <t>Outback Power FP4 FXR2348E FLEXpower FOUR 9.2 kW, 48 VDC solution, quad VFXR234</t>
  </si>
  <si>
    <t>USSSP110-1078</t>
  </si>
  <si>
    <t>MNBCM</t>
  </si>
  <si>
    <t>MidNite MNBCM (MN - Midnite Solar Battery Capacity Meter)</t>
  </si>
  <si>
    <t>USSSP110-1077</t>
  </si>
  <si>
    <t>8-003-12</t>
  </si>
  <si>
    <t>MidNite 8-003-12 (Midnite Solar 8-003-12 Replacement Control Board)</t>
  </si>
  <si>
    <t>USSSP110-1076</t>
  </si>
  <si>
    <t>8-003-10</t>
  </si>
  <si>
    <t>MidNite 8-003-10 (Classic 150, 150 Lite &amp; 150 SL Replacement Control Board)</t>
  </si>
  <si>
    <t>USSSP110-1075</t>
  </si>
  <si>
    <t>MNXWP6848D-4CL250</t>
  </si>
  <si>
    <t>MNXWP6848D-4CL250 Comes with 3 additional Classic 250s. The additional Classic</t>
  </si>
  <si>
    <t>USSSP110-1074</t>
  </si>
  <si>
    <t>MNXWP6848D-4CL200</t>
  </si>
  <si>
    <t>MNXWP6848D-4CL200 Comes with 3 additional Classic 200s. The additional Classic</t>
  </si>
  <si>
    <t>USSSP110-1073</t>
  </si>
  <si>
    <t>MNXWP6848D-4CL150</t>
  </si>
  <si>
    <t>MNXWP6848D-4CL150 Comes with 3 additional Classic 150s. The additional Classic</t>
  </si>
  <si>
    <t>USSSP110-1072</t>
  </si>
  <si>
    <t>MNXWP6848D-3CL250</t>
  </si>
  <si>
    <t>MNXWP6848D-3CL250 Comes with 2 additional Classic 250s. The additional Classic</t>
  </si>
  <si>
    <t>USSSP110-1071</t>
  </si>
  <si>
    <t>MNXWP6848D-3CL200</t>
  </si>
  <si>
    <t>MNXWP6848D-3CL200 Comes with 2 additional Classic 200s. The additional Classic</t>
  </si>
  <si>
    <t>USSSP110-1070</t>
  </si>
  <si>
    <t>MNXWP6848D-3CL150</t>
  </si>
  <si>
    <t>MNXWP6848D-3CL150 Comes with 2 additional Classic 150s. The additional Classic</t>
  </si>
  <si>
    <t>USSSP110-1069</t>
  </si>
  <si>
    <t>MNXWP6848D-2CL250 Comes with additional Classic 250. The second Classic will in</t>
  </si>
  <si>
    <t>USSSP110-1068</t>
  </si>
  <si>
    <t>MNXWP6848D-2CL200</t>
  </si>
  <si>
    <t>MNXWP6848D-2CL200 Comes with additional Classic 200. The second Classic will in</t>
  </si>
  <si>
    <t>USSSP110-1067</t>
  </si>
  <si>
    <t>MNXWP6848D-2CL150</t>
  </si>
  <si>
    <t>Pre Wired Dual Schneider Electric Conext MNXWP6848D-2CL150 6.8kW 120/240VAC 48V</t>
  </si>
  <si>
    <t>USSSP110-1066</t>
  </si>
  <si>
    <t>MNXWP6848-2CL250</t>
  </si>
  <si>
    <t>MNXWP6848-2CL250 Comes with additional Classic 250. The second Classic will inc</t>
  </si>
  <si>
    <t>USSSP110-1065</t>
  </si>
  <si>
    <t>MNXWP6848-2CL200</t>
  </si>
  <si>
    <t>MNXWP6848-2CL200 Comes with additional Classic 200. The second Classic will inc</t>
  </si>
  <si>
    <t>USSSP110-1064</t>
  </si>
  <si>
    <t>MNXWP6848-2CL150</t>
  </si>
  <si>
    <t>MNXWP6848-2CL150 Comes with additional Classic 150. The second Classic will inc</t>
  </si>
  <si>
    <t>USSSP110-1063</t>
  </si>
  <si>
    <t>MNXWP6848-CL250</t>
  </si>
  <si>
    <t>MNXWP6848-CL250 With Classic 250 and High Voltage breakers</t>
  </si>
  <si>
    <t>USSSP110-1062</t>
  </si>
  <si>
    <t>MNXWP6848-CL200</t>
  </si>
  <si>
    <t>MNXWP6848-CL200 With Classic 200 and High Voltage Breakers.</t>
  </si>
  <si>
    <t>USSSP110-1061</t>
  </si>
  <si>
    <t>MNXWP6848-CL150</t>
  </si>
  <si>
    <t>Pre Wired Schneider Electric Conext MNXWP6848-CL150 6.8kW 120/240VAC 48V Invert</t>
  </si>
  <si>
    <t>USSSP110-1060</t>
  </si>
  <si>
    <t>MNSW4048-CL250</t>
  </si>
  <si>
    <t>MNSW4048-CL250 With Classic 250 and High Voltage breakers</t>
  </si>
  <si>
    <t>USSSP110-1059</t>
  </si>
  <si>
    <t>MNSW4048-CL200</t>
  </si>
  <si>
    <t>MNSW4048-CL200 With Classic 200 and High Voltage breakers</t>
  </si>
  <si>
    <t>USSSP110-1058</t>
  </si>
  <si>
    <t>MNSW4048-CL150</t>
  </si>
  <si>
    <t>Pre Wired Schneider Electric Conext MNSW4048-CL150 4kW 120/240VAC 48V Inverter</t>
  </si>
  <si>
    <t>USSSP110-1057</t>
  </si>
  <si>
    <t>MNSW4024-CL250</t>
  </si>
  <si>
    <t>MNSW4024-CL250 With Classic 250 and High Voltage breakers.</t>
  </si>
  <si>
    <t>USSSP110-1488</t>
  </si>
  <si>
    <t>030045C</t>
  </si>
  <si>
    <t>030045C STRUCTURAL SCREW 5/16 X 4.5 SS</t>
  </si>
  <si>
    <t>USSSP110-1487</t>
  </si>
  <si>
    <t>030040C</t>
  </si>
  <si>
    <t>030040C STRUCTURAL SCREW 5/16 X 4 SS</t>
  </si>
  <si>
    <t>USSSP110-1486</t>
  </si>
  <si>
    <t>030028C</t>
  </si>
  <si>
    <t>030028C HDW LAG BOLT, 5/16 X 4.5</t>
  </si>
  <si>
    <t>USSSP110-1485</t>
  </si>
  <si>
    <t>009040S</t>
  </si>
  <si>
    <t>009040S SFM TRINUT KIT</t>
  </si>
  <si>
    <t>USSSP110-1056</t>
  </si>
  <si>
    <t>MNSW4024-CL200</t>
  </si>
  <si>
    <t>MNSW4024-CL200 With Classic 200 and High Voltage breakers.</t>
  </si>
  <si>
    <t>USSSP110-1055</t>
  </si>
  <si>
    <t>MNSW4024-CL150</t>
  </si>
  <si>
    <t>Pre Wired Schneider Electric Conext MNSW4024-CL150 4kW 120/240VAC 24V Inverter</t>
  </si>
  <si>
    <t>USSSP110-1484</t>
  </si>
  <si>
    <t>009030S</t>
  </si>
  <si>
    <t>009030S UNIRAC 1/4 HEX TOOL</t>
  </si>
  <si>
    <t>USSSP110-1054</t>
  </si>
  <si>
    <t>MNSW4048-KID-B</t>
  </si>
  <si>
    <t>Pre Wired Schneider Electric Conext MNSW4048-KID-B 4kW 120/240VAC 48V Inverter</t>
  </si>
  <si>
    <t>USSSP110-1483</t>
  </si>
  <si>
    <t>008018S</t>
  </si>
  <si>
    <t>008018S HEYCO SUNRUNNER 4-2U CLIP 100/B</t>
  </si>
  <si>
    <t>USSSP110-1053</t>
  </si>
  <si>
    <t>MNSW4024-KID-B</t>
  </si>
  <si>
    <t>Pre Wired Schneider Electric Conext MNSW4024-KID-B 4kW 120/240VAC 24V inverter</t>
  </si>
  <si>
    <t>USSSP110-1479</t>
  </si>
  <si>
    <t>004TRWM</t>
  </si>
  <si>
    <t>UNR 004TRWM TR W-TILE MILL</t>
  </si>
  <si>
    <t>USSSP110-1478</t>
  </si>
  <si>
    <t>004TRWD</t>
  </si>
  <si>
    <t>UNR 004TRWD TR W-TILE CHARCAL</t>
  </si>
  <si>
    <t>USSSP110-1476</t>
  </si>
  <si>
    <t>004TRSM</t>
  </si>
  <si>
    <t>UNR 004TRSM TR SPAN-TILE MILL</t>
  </si>
  <si>
    <t>USSSP110-1474</t>
  </si>
  <si>
    <t>004TRSD</t>
  </si>
  <si>
    <t>UNR 004TRSD TR SPAN-TILE CHAR</t>
  </si>
  <si>
    <t>USSSP110-1473</t>
  </si>
  <si>
    <t>004TRSA</t>
  </si>
  <si>
    <t>UNR 004TRSA TR SPAN-TILE ADOB</t>
  </si>
  <si>
    <t>USSSP110-1472</t>
  </si>
  <si>
    <t>004TRFD</t>
  </si>
  <si>
    <t>UNR 004TRFD TR FLAT-TILE CHAR</t>
  </si>
  <si>
    <t>USSSP110-1471</t>
  </si>
  <si>
    <t>004TRFA</t>
  </si>
  <si>
    <t>UNR 004TRFA TR FLAT-TILE ADOB</t>
  </si>
  <si>
    <t>USSSP110-1470</t>
  </si>
  <si>
    <t>004ST1S</t>
  </si>
  <si>
    <t>UNR 004ST1S TILE HOOK FLAT SI</t>
  </si>
  <si>
    <t>USSSP110-1469</t>
  </si>
  <si>
    <t>004FLCT</t>
  </si>
  <si>
    <t>UNR 004FLCT TILE HOOK FLSHING</t>
  </si>
  <si>
    <t>USSSP110-1468</t>
  </si>
  <si>
    <t>004CT5S</t>
  </si>
  <si>
    <t>UNR 004CT5S TILE HOOK UNIV SI</t>
  </si>
  <si>
    <t>USSSP110-1467</t>
  </si>
  <si>
    <t>004AT1S</t>
  </si>
  <si>
    <t>UNR 004AT1S TILE HOOK FLAT SI</t>
  </si>
  <si>
    <t>USSSP110-1466</t>
  </si>
  <si>
    <t>004AST1</t>
  </si>
  <si>
    <t>UNR 004AST1 SOLARHOOK AD</t>
  </si>
  <si>
    <t>USSSP110-1465</t>
  </si>
  <si>
    <t>004700D</t>
  </si>
  <si>
    <t>UNIRAC 004700D 7" DARK STANDOFF</t>
  </si>
  <si>
    <t>USSSP110-1464</t>
  </si>
  <si>
    <t>004300M</t>
  </si>
  <si>
    <t>UNIRAC 004300M 3" MILL STANDOFF</t>
  </si>
  <si>
    <t>USSSP110-1461</t>
  </si>
  <si>
    <t>004259M</t>
  </si>
  <si>
    <t>UNR 004259M R-PANEL POWERMOUNT</t>
  </si>
  <si>
    <t>USSSP110-1460</t>
  </si>
  <si>
    <t>004257M</t>
  </si>
  <si>
    <t>UNR 004257M R-PANEL METAL ROOF MNT</t>
  </si>
  <si>
    <t>USSSP110-1459</t>
  </si>
  <si>
    <t>004132M</t>
  </si>
  <si>
    <t>UNR 004132M SEAM CLMP WID 2SS</t>
  </si>
  <si>
    <t>USSSP110-1458</t>
  </si>
  <si>
    <t>004131M</t>
  </si>
  <si>
    <t>UNR 004131M SEAM CLMP SD 2SS</t>
  </si>
  <si>
    <t>USSSP110-1457</t>
  </si>
  <si>
    <t>004130M</t>
  </si>
  <si>
    <t>UNR 004130M SEAM CLMP MIN 1SS</t>
  </si>
  <si>
    <t>USSSP110-1456</t>
  </si>
  <si>
    <t>004080D</t>
  </si>
  <si>
    <t>004080D FLASHKIT SFM NRE COMP DARK</t>
  </si>
  <si>
    <t>USSSP110-1455</t>
  </si>
  <si>
    <t>004055D</t>
  </si>
  <si>
    <t>004055D FLASHKIT PRO, DRK 10PK</t>
  </si>
  <si>
    <t>USSSP110-1452</t>
  </si>
  <si>
    <t>484-00252-24</t>
  </si>
  <si>
    <t>Tigo 484-00252-24 TS4-A-2F, 1500VUL, 2.4M Cable, MC4, Dual Module</t>
  </si>
  <si>
    <t>USSSP110-1052</t>
  </si>
  <si>
    <t>MNE250STSLT</t>
  </si>
  <si>
    <t>MidNite MNE250STSLT Generic E-panel, 250A 125VDC breaker, shunt &amp; busbars</t>
  </si>
  <si>
    <t>USSSP110-1051</t>
  </si>
  <si>
    <t>MNE250STS</t>
  </si>
  <si>
    <t>MidNite MNE250STS Stretched White Steel E-Panel with 250A/125VDC breaker</t>
  </si>
  <si>
    <t>USSSP110-1049</t>
  </si>
  <si>
    <t>MNE175AL-PLUS</t>
  </si>
  <si>
    <t>MidNite MNE175AL-PLUS Solar Stretched aluminum OB with FM/60/80/Classic mountin</t>
  </si>
  <si>
    <t>USSSP110-1048</t>
  </si>
  <si>
    <t>MNE250SW</t>
  </si>
  <si>
    <t>MidNite MNE250SW E-Panel for a single Schneider Electric Conext SW inverter/cha</t>
  </si>
  <si>
    <t>USSSP110-1047</t>
  </si>
  <si>
    <t>MNE175SW</t>
  </si>
  <si>
    <t>MidNite MNE175SW E-Panel for a single Schneider Electric Conext SW inverter/cha</t>
  </si>
  <si>
    <t>USSSP110-1046</t>
  </si>
  <si>
    <t>MNSW-BP</t>
  </si>
  <si>
    <t>MidNite MNSW-BP (MN - Midnite Solar Back plate for the Conext SW inverter and Epanel.)</t>
  </si>
  <si>
    <t>USSSP110-1045</t>
  </si>
  <si>
    <t>MNE125STS</t>
  </si>
  <si>
    <t>MidNite MMNE125STS-L.Gray Steel Stretched E-Panel 125 Amp breaker for 48 Volt i</t>
  </si>
  <si>
    <t>USSSP110-1044</t>
  </si>
  <si>
    <t>MNCLIP4KDCX.X</t>
  </si>
  <si>
    <t>4000Watt DC Clipper MNCLIP4KDCX.X for Wind or Hydro</t>
  </si>
  <si>
    <t>USSSP110-1042</t>
  </si>
  <si>
    <t>MNTRANSFER-60A</t>
  </si>
  <si>
    <t>Dual 60A, 240VAC MNTRANSFER-60A transfer switch</t>
  </si>
  <si>
    <t>USSSP110-1041</t>
  </si>
  <si>
    <t>MNTRANSFER-30A</t>
  </si>
  <si>
    <t>Dual 30A, 240VAC MNTRANSFER-30A Transfer Switch</t>
  </si>
  <si>
    <t>USSSP110-1040</t>
  </si>
  <si>
    <t>MN SOB4X-4P</t>
  </si>
  <si>
    <t>MidNite MNSOB4X-4P. 4 channel 600VDC disconnect (+ve &amp; -ve) for rapid shutdown system</t>
  </si>
  <si>
    <t>USSSP110-1039</t>
  </si>
  <si>
    <t>MNSPDFMB</t>
  </si>
  <si>
    <t>MidNite MNSPDFMB (Surge Protector Flush Mounting Kit)</t>
  </si>
  <si>
    <t>USSSP110-1038</t>
  </si>
  <si>
    <t>MNSPD300ACFM</t>
  </si>
  <si>
    <t>SPD 300 MNSPD300ACFM AC Surge Arrestor along with our new Flush mount box</t>
  </si>
  <si>
    <t>USSSP110-1037</t>
  </si>
  <si>
    <t>MNSPD-600</t>
  </si>
  <si>
    <t>600V MNSPD-600 Surge Protector Device</t>
  </si>
  <si>
    <t>USSSP110-1036</t>
  </si>
  <si>
    <t>MNSPD300-DC</t>
  </si>
  <si>
    <t>300V MNSPD300-DC Surge Protector Device</t>
  </si>
  <si>
    <t>USSSP110-1035</t>
  </si>
  <si>
    <t>MNSPD-300-AC</t>
  </si>
  <si>
    <t>300V AC MNSPD-300-AC Surge Protector Device</t>
  </si>
  <si>
    <t>USSSP110-1034</t>
  </si>
  <si>
    <t>MNSPD-115</t>
  </si>
  <si>
    <t>115V MNSPD-115 Surge Protector Device</t>
  </si>
  <si>
    <t>USSSP110-1033</t>
  </si>
  <si>
    <t>MNEDCQUAD</t>
  </si>
  <si>
    <t>MidNite MNEDCQUAD General use powder coated aluminum enclosure for 4 panel moun</t>
  </si>
  <si>
    <t>USSSP110-1032</t>
  </si>
  <si>
    <t>MNBIGBABY</t>
  </si>
  <si>
    <t>MidNite MNBIGBABY General use powder coated aluminum enclosure - holds up to 4</t>
  </si>
  <si>
    <t>USSSP110-1031</t>
  </si>
  <si>
    <t>MNBABYBOX</t>
  </si>
  <si>
    <t>MidNite MNBABYBOX General use powder coated aluminum enclosure for retrofits, s</t>
  </si>
  <si>
    <t>USSSP110-1029</t>
  </si>
  <si>
    <t>MNDC175PLUS</t>
  </si>
  <si>
    <t>MidNite MNDC175PLUS version of the popular MNDC adds another din rail allowing</t>
  </si>
  <si>
    <t>USSSP110-1028</t>
  </si>
  <si>
    <t>MNDC125PLUS</t>
  </si>
  <si>
    <t>MidNite MNDC125PLUS version of the popular MNDC adds another din rail allowing</t>
  </si>
  <si>
    <t>USSSP110-1451</t>
  </si>
  <si>
    <t>478-00257-00</t>
  </si>
  <si>
    <t>Tigo 478-00257-00 TS4-R-F, 1000V UL/TUV, 1M Cable, MC4 Compatible</t>
  </si>
  <si>
    <t>USSSP110-1450</t>
  </si>
  <si>
    <t>466-00252-32</t>
  </si>
  <si>
    <t>Tigo 466-00252-32 TS4-A-S, 1500VUL/1000VIEC, 1.2M Cable, MC4a</t>
  </si>
  <si>
    <t>USSSP110-1449</t>
  </si>
  <si>
    <t>484-00252-22</t>
  </si>
  <si>
    <t>Tigo 484-00252-22 TS4-A-2F, 1500VUL, 2.2M Cable, MC4, Dual Module</t>
  </si>
  <si>
    <t>USSSP110-1448</t>
  </si>
  <si>
    <t>461-00252-32</t>
  </si>
  <si>
    <t>Tigo 461-00252-32 TS4-A-O, 1500V UL/TUV, 1.2M Cable, MC4; 700W Max Power</t>
  </si>
  <si>
    <t>USSSP110-1027</t>
  </si>
  <si>
    <t>MNDC250-X2</t>
  </si>
  <si>
    <t>MidNite MNDC250-X2 (Midnite Solar MNDC250-X2 250A 125Vdc Mini DC Disconnect Box)</t>
  </si>
  <si>
    <t>USSSP110-1026</t>
  </si>
  <si>
    <t>MNDC175</t>
  </si>
  <si>
    <t>175A MNDC175 Mini DC Disconnect Box</t>
  </si>
  <si>
    <t>USSSP110-1025</t>
  </si>
  <si>
    <t>MNDC125</t>
  </si>
  <si>
    <t>125A MNDC125 Mini DC Disconnect Box</t>
  </si>
  <si>
    <t>USSSP110-1447</t>
  </si>
  <si>
    <t>459-00252-32</t>
  </si>
  <si>
    <t>Tigo 459-00252-32 TS4-A-F, 1000VUL/TUV, 1.2M Cable, MC4 Comparable, 700W</t>
  </si>
  <si>
    <t>USSSP110-1446</t>
  </si>
  <si>
    <t>458-00252-32</t>
  </si>
  <si>
    <t>Tigo 458-00252-32 TS4-A-F, 1000VUL/TUV, 1.2M Cable, MC4 Comparable, 500W</t>
  </si>
  <si>
    <t>USSSP110-1445</t>
  </si>
  <si>
    <t>158-00000-02</t>
  </si>
  <si>
    <t>Tigo 158-00000-02 TAP</t>
  </si>
  <si>
    <t>USSSP110-1024</t>
  </si>
  <si>
    <t>MNDC15</t>
  </si>
  <si>
    <t>General use enclosure MNDC15 for 15 panel mount type breakers from 5 - 100 Amp</t>
  </si>
  <si>
    <t>USSSP110-1444</t>
  </si>
  <si>
    <t>490-00000-10</t>
  </si>
  <si>
    <t>Tigo 490-00000-10 RSS Transmitter Din Rail - Single RSS Core</t>
  </si>
  <si>
    <t>USSSP110-1443</t>
  </si>
  <si>
    <t>492-00000-10</t>
  </si>
  <si>
    <t>Tigo 492-00000-10 RSS Transmitter Din Rail Kit, Single RSS Core, Outdoor</t>
  </si>
  <si>
    <t>USSSP110-1023</t>
  </si>
  <si>
    <t>MNTS-AD</t>
  </si>
  <si>
    <t>MidNite MNTS-AD SolarTouch Safe Fuse Holder by Adler for10x38 mm fuses 1000VDC</t>
  </si>
  <si>
    <t>USSSP110-1442</t>
  </si>
  <si>
    <t>400-00900-00</t>
  </si>
  <si>
    <t>Tigo 400-00900-00 RSS Signal Detector</t>
  </si>
  <si>
    <t>USSSP110-1441</t>
  </si>
  <si>
    <t>490-00000-20</t>
  </si>
  <si>
    <t>Tigo RSS Transmitter Din Rail - Dual RSS Core</t>
  </si>
  <si>
    <t>USSSP110-1022</t>
  </si>
  <si>
    <t>MN1/0SBBC-R (Short red)</t>
  </si>
  <si>
    <t>MidNite MN1/0SBBC-R (Short red) busbar insulator covers help protect from accidental shorts</t>
  </si>
  <si>
    <t>USSSP110-1440</t>
  </si>
  <si>
    <t>492-00000-52</t>
  </si>
  <si>
    <t>Tigo Dual Core Pure Signal RSS Transmitter, Din Rail, 120/240VAC PS, Outdoor Enclosure</t>
  </si>
  <si>
    <t>USSSP110-1021</t>
  </si>
  <si>
    <t>MN1/0LBBC-R (Long red)</t>
  </si>
  <si>
    <t>MidNite MN1/0LBBC-R (Long red) busbar insulator covers help protect from accidental shorts</t>
  </si>
  <si>
    <t>USSSP110-1439</t>
  </si>
  <si>
    <t>492-00000-20</t>
  </si>
  <si>
    <t>492-00000-20 Tigo RSS Transmitter Din Rail Kit, Dual RSS Core, Outdoor</t>
  </si>
  <si>
    <t>USSSP110-1438</t>
  </si>
  <si>
    <t>493-00000-20</t>
  </si>
  <si>
    <t>493-00000-20 Tigo Commercial Dual Core (300A) RSS Din Rail Transmitter Kit, 480/277VAC PS (no enclos</t>
  </si>
  <si>
    <t>USSSP110-1436</t>
  </si>
  <si>
    <t>348-00000-52</t>
  </si>
  <si>
    <t>348-00000-52 Tigo CCA Kit, TAP, Din Rail PS, Outdoor Enclosure</t>
  </si>
  <si>
    <t>USSSP110-1020</t>
  </si>
  <si>
    <t>MN1/0LBBC-W (Long white)</t>
  </si>
  <si>
    <t>MidNite MN1/0LBBC-W (Long white) busbar insulator covers help protect from accidental shorts</t>
  </si>
  <si>
    <t>USSSP110-1434</t>
  </si>
  <si>
    <t>SCORE10-4-1</t>
  </si>
  <si>
    <t>SonnenCore SCORE10-4-1 Smart Energy Storage System - 10kWh Energy Capacity, 4.8kW</t>
  </si>
  <si>
    <t>USSSP110-1019</t>
  </si>
  <si>
    <t>MN1/0SBBC-BLK (Short black)</t>
  </si>
  <si>
    <t>MidNite MN1/0SBBC-BLK (Short black) busbar insulator covers help protect from accidental shorts</t>
  </si>
  <si>
    <t>USSSP110-1433</t>
  </si>
  <si>
    <t>SolaDeck 1440.080 BRU 80A Power Distribution Block</t>
  </si>
  <si>
    <t>USSSP110-1018</t>
  </si>
  <si>
    <t>MN1/0LBBC-BLK (Long black)</t>
  </si>
  <si>
    <t>MidNite MN1/0LBBC-BLK (Long black) busbar insulator covers help protect from accidental shorts.</t>
  </si>
  <si>
    <t>USSSP110-1432</t>
  </si>
  <si>
    <t>SolaDeck 01611 AC PASS-THRU 1 Circuit Kit Terminal Block</t>
  </si>
  <si>
    <t>USSSP110-1431</t>
  </si>
  <si>
    <t>0786K-4C</t>
  </si>
  <si>
    <t>Soladeck 0786K-4C (4 String DC Combiner)</t>
  </si>
  <si>
    <t>USSSP110-1430</t>
  </si>
  <si>
    <t>0786K-3C</t>
  </si>
  <si>
    <t>Soladeck 0786K-3C (SolaDeck 3 String DC Combiner Kit- Contains (3)fuse holder, (1)bus bar</t>
  </si>
  <si>
    <t>USSSP110-1017</t>
  </si>
  <si>
    <t>MN1/0SBBC-G (Short green)</t>
  </si>
  <si>
    <t>MidNite MN1/0SBBC-G (Short green) busbar insulator covers help protect from accidental shorts.</t>
  </si>
  <si>
    <t>USSSP110-1429</t>
  </si>
  <si>
    <t>0786K-2C</t>
  </si>
  <si>
    <t>Soladeck 0786K-2C (2 String DC Combiner)</t>
  </si>
  <si>
    <t>USSSP110-1016</t>
  </si>
  <si>
    <t>MN1/0LBBC-G (Long green)</t>
  </si>
  <si>
    <t>MidNite MN1/0LBBC-G (Long green) busbar insulator covers help protect from accidental shorts.</t>
  </si>
  <si>
    <t>USSSP110-1428</t>
  </si>
  <si>
    <t>0785BB</t>
  </si>
  <si>
    <t>Soladeck 0785BB (RE - Soladeck Negative Bus Bar)</t>
  </si>
  <si>
    <t>USSSP110-1427</t>
  </si>
  <si>
    <t>0784BB</t>
  </si>
  <si>
    <t>SolaDeck 0784BB Positive Bus bar for 4 fuseholders</t>
  </si>
  <si>
    <t>USSSP110-1417</t>
  </si>
  <si>
    <t>Solis-255K EHV-5G-US-PLUS</t>
  </si>
  <si>
    <t>Solis-255K EHV-5G-US-PLUS Solis 255kW Three Phase 12 MPPT - 5 Year Standard Warranty</t>
  </si>
  <si>
    <t>USSSP110-1416</t>
  </si>
  <si>
    <t>Solis-185K-EHV-5G-US-PLUS</t>
  </si>
  <si>
    <t>Solis-185K-EHV-5G-US-PLUS 185kW Three Phase 12 MPPT - 10 Year Standard Warranty</t>
  </si>
  <si>
    <t>USSSP110-1015</t>
  </si>
  <si>
    <t>MN1/0SBBC-W (Short white)</t>
  </si>
  <si>
    <t>MidNite MN1/0SBBC-W (Short white) busbar insulator covers help protect from accidental shorts.</t>
  </si>
  <si>
    <t>USSSP110-1414</t>
  </si>
  <si>
    <t>Solis-125K EHV-5G-US-PLUS-10</t>
  </si>
  <si>
    <t>Solis-125K EHV-5G-US-PLUS 125kW Three Phase 9 MPPT 18 Strings - 10 Year Standard Warranty</t>
  </si>
  <si>
    <t>USSSP110-1413</t>
  </si>
  <si>
    <t>Solis-125K EHV-5G-US-PLUS-5</t>
  </si>
  <si>
    <t>Solis-125K EHV-5G-US-PLUS 125kW Three Phase 9 MPPT 18 Strings - 5 Year Standard Warranty</t>
  </si>
  <si>
    <t>USSSP110-1010</t>
  </si>
  <si>
    <t>MNSBB</t>
  </si>
  <si>
    <t>MidNite 2.3" long. Two 1/0 &amp; four #6 wire slots. 180 amps. MNSBB Comes with mou</t>
  </si>
  <si>
    <t>USSSP110-1412</t>
  </si>
  <si>
    <t>Solis-255K-EHV-5G-US</t>
  </si>
  <si>
    <t>Solis-255K-EHV-5G-US 255kW 3Ã˜ Inverter 14 MPPT â€“ 10 year standard warranty</t>
  </si>
  <si>
    <t>USSSP110-1009</t>
  </si>
  <si>
    <t>MNPV6-250 BUSBAR</t>
  </si>
  <si>
    <t>MidNite 1/8" Thick Tin Plated Copper Accommodates up to Three 300VDC MNPV6-250</t>
  </si>
  <si>
    <t>USSSP110-1411</t>
  </si>
  <si>
    <t>Solis-185K-EHV-5G-US-10</t>
  </si>
  <si>
    <t>Solis-185K-EHV-5G-US 185kW 3Ã˜ Inverter 14 MPPT â€“ 10 year standard warranty</t>
  </si>
  <si>
    <t>USSSP110-1410</t>
  </si>
  <si>
    <t>Solis-185K-EHV-5G-US-5</t>
  </si>
  <si>
    <t>Solis-185K-EHV-5G-US 185kW 3Ã˜ Inverter 14 MPPT â€“ 5 year standard warranty</t>
  </si>
  <si>
    <t>USSSP110-1409</t>
  </si>
  <si>
    <t>Solis-125K1-EHV-5G-US</t>
  </si>
  <si>
    <t>Solis-125K1-EHV-5G-US 125kW 3Ã˜ Inverter 1 MPPT 1 input â€“ 10 year standard warranty</t>
  </si>
  <si>
    <t>USSSP110-1408</t>
  </si>
  <si>
    <t>Solis-125K-EHV-5G-US</t>
  </si>
  <si>
    <t>Solis-125K-EHV-5G-US 125kW 3Ã˜ Inverter 1 MPPT 20 inputs â€“ 10 year standard warranty</t>
  </si>
  <si>
    <t>USSSP110-1406</t>
  </si>
  <si>
    <t>Solis-100K-5G-US-RSS</t>
  </si>
  <si>
    <t>Solis 100kW 3Ã˜ Inverter with fan 10 MPPT â€“ 10 year standard warranty with integrated Tigo transmitte</t>
  </si>
  <si>
    <t>USSSP110-1400</t>
  </si>
  <si>
    <t>Solis-40K-US-LSW</t>
  </si>
  <si>
    <t>Solis-40K-US-LSW 40kW Solis Solar Inverter, 4 - MPPT, 3-phase 480VAC - 10 Year Standard Warranty</t>
  </si>
  <si>
    <t>USSSP110-1398</t>
  </si>
  <si>
    <t>Solis-36K-US-LSW</t>
  </si>
  <si>
    <t>Solis-36K-US-LSW 36kW Solis Solar Inverter, 4 - MPPT, 3-phase 480VAC - 10 Year Standard Warranty</t>
  </si>
  <si>
    <t>USIN100-0363</t>
  </si>
  <si>
    <t>SCA28KTL-DO/US-480</t>
  </si>
  <si>
    <t>Chint Power CPS SCA28KTL-DO/US-480 Inverter</t>
  </si>
  <si>
    <t>Chint Power</t>
  </si>
  <si>
    <t>USSSP110-1757</t>
  </si>
  <si>
    <t>SDFI0000110</t>
  </si>
  <si>
    <t>Victron SDFI0000110 Filax-2 110V/50Hz-120V/60Hz</t>
  </si>
  <si>
    <t>USSSP110-1397</t>
  </si>
  <si>
    <t>Solis-30K-US-LSW</t>
  </si>
  <si>
    <t>Solis-30K-US-LSW 30kW Solis Solar Inverter, 4- MPPT, 3-Phase 480VAC - 10 Year Standard Warranty</t>
  </si>
  <si>
    <t>USSSP110-1395</t>
  </si>
  <si>
    <t>S5-GC100K-US</t>
  </si>
  <si>
    <t>Solis S5-GC100K-US 100kW Three Phase Ten MPPT w/ AFCI w/ FAN - 10 Year Standard Warranty</t>
  </si>
  <si>
    <t>USSSP110-1394</t>
  </si>
  <si>
    <t>S5-GC90K-US</t>
  </si>
  <si>
    <t>Solis S5-GC90K-US 90kW Three Phase Ten MPPT w/ AFCI w/ FAN - 10 Year Standard Warranty</t>
  </si>
  <si>
    <t>USSSP110-1393</t>
  </si>
  <si>
    <t>S5-GC80K-US</t>
  </si>
  <si>
    <t>Solis S5-GC80K-US 80kW Three Phase Nine MPPT w/ AFCI w/ FAN - 10 Year Standard Warranty</t>
  </si>
  <si>
    <t>USSSP110-1392</t>
  </si>
  <si>
    <t>S5-GC75K-US</t>
  </si>
  <si>
    <t>Solis S5-GC75K-US 75kW Three Phase Eight MPPT w/ AFCI w/ FAN - 10 Year Standard Warranty</t>
  </si>
  <si>
    <t>USSSP110-1386</t>
  </si>
  <si>
    <t>S5-GC90K-US-APST</t>
  </si>
  <si>
    <t>Solis S5-GC90K-US-APST 90kW Three Phase Ten MPPT w/ AFCI w/ FAN w/APS TX - 10 Year Standard Warranty</t>
  </si>
  <si>
    <t>USSSP110-1385</t>
  </si>
  <si>
    <t>S5-GC80K-US-APST</t>
  </si>
  <si>
    <t>Solis-S5-GC80K-US-APST 80kW Three Phase Nine MPPT w/ AFCI w/ FAN w/APS TX - 10 Year Standard Warranty</t>
  </si>
  <si>
    <t>USSSP110-1384</t>
  </si>
  <si>
    <t>S5-GC75K-US-APST</t>
  </si>
  <si>
    <t>SOLIS INVERTERS, S5-GC75K-US-RSS, SOLIS 75KW THREE PHASE EIGHT MPPT W/ AFCI W/ FAN W/TIGO TX</t>
  </si>
  <si>
    <t>USSSP110-1383</t>
  </si>
  <si>
    <t>Solis-80K-5G-US</t>
  </si>
  <si>
    <t>Solis-80K-5G-US 80kW Three Phase Ten MPPT w/ AFCI w/ FAN - 10 Year Standard Warranty-</t>
  </si>
  <si>
    <t>USSSP110-1379</t>
  </si>
  <si>
    <t>Solis-75K-5G-US-RSS</t>
  </si>
  <si>
    <t>SOLIS INVERTERS, SOLIS-75K-5G-US-RSS</t>
  </si>
  <si>
    <t>USSSP110-1378</t>
  </si>
  <si>
    <t>Solis-100K-5G-US-APST</t>
  </si>
  <si>
    <t>Solis-100K-5G-US-APST 100kW Three Phase Ten MPPT w/ AFCI w/ FAN w/APS TX- 10 Year Standard Warranty</t>
  </si>
  <si>
    <t>USSP100-0163</t>
  </si>
  <si>
    <t>MSE415SX6Z</t>
  </si>
  <si>
    <t>Mission Solar MSE415SX6Z Black 415W Solar Panel</t>
  </si>
  <si>
    <t>Mission Solar</t>
  </si>
  <si>
    <t>USIN100-0356</t>
  </si>
  <si>
    <t>SA-15K-2P-N</t>
  </si>
  <si>
    <t>SOL-ARK SA-15K-2P-N 15.0KW BATTERY-BASED INVERTER</t>
  </si>
  <si>
    <t>USIN100-0361</t>
  </si>
  <si>
    <t>RPI423M122302</t>
  </si>
  <si>
    <t>RPI423M122302  M42U_122 3-phase inverter</t>
  </si>
  <si>
    <t>Delta Electronics (Americas) Ltd.</t>
  </si>
  <si>
    <t>USIN100-0362</t>
  </si>
  <si>
    <t>RPI124M1110T2</t>
  </si>
  <si>
    <t>PV inverter M125HV_111 GEN2 RPI124M1110T2</t>
  </si>
  <si>
    <t>USIN100-0343</t>
  </si>
  <si>
    <t>SCA60KTL-DO/US-480</t>
  </si>
  <si>
    <t>Chint Power SCA CPS SCA60KTL-DO/US-480 [480V]</t>
  </si>
  <si>
    <t>USSSP110-1013</t>
  </si>
  <si>
    <t>MNSBB-R</t>
  </si>
  <si>
    <t>Midnite MNSBB-R Short Busbar Shorter Version of the Insulated Bus Bars. Red.</t>
  </si>
  <si>
    <t>USSSP110-1012</t>
  </si>
  <si>
    <t>MNSBB-W</t>
  </si>
  <si>
    <t>Midnite MNSBB-W Short Busbar Shorter version of the insulated bus bars. White</t>
  </si>
  <si>
    <t>USSSP110-1011</t>
  </si>
  <si>
    <t>MNSBB-B</t>
  </si>
  <si>
    <t>Midnite MNSBB-B Short Busbar Shorter version of the insulated bus bars. - Black</t>
  </si>
  <si>
    <t>USSSP110-1007</t>
  </si>
  <si>
    <t>MNTBB-W</t>
  </si>
  <si>
    <t>Four 1/0 &amp; Eleven #6 Useable Wire Slots. MNTBB-W 180 amps - White</t>
  </si>
  <si>
    <t>USSSP110-1005</t>
  </si>
  <si>
    <t>MNBREAKER PROTECTOR</t>
  </si>
  <si>
    <t>MidNite The MNBREAKER PROTECTOR will keep the 175 or 250 Amp Breaker from being accidentally hit.</t>
  </si>
  <si>
    <t>USSSP110-1004</t>
  </si>
  <si>
    <t>QM-JBX-RF02-B1</t>
  </si>
  <si>
    <t>IronRidge The roof-mount JayBox QM-JBX-RF02-B1 comes with a JayBox, a flashing, and two deck screws.</t>
  </si>
  <si>
    <t>USSSP110-1003</t>
  </si>
  <si>
    <t xml:space="preserve">QM-JBX-RF01-B1 </t>
  </si>
  <si>
    <t>IronRidge The roof-mount JayBox QM-JBX-RF01-B1 comes with a JayBox, a flashing, and two deck screws.</t>
  </si>
  <si>
    <t>USSSP110-1001</t>
  </si>
  <si>
    <t xml:space="preserve">QM-QBP-3.25-M1 </t>
  </si>
  <si>
    <t>IronRidge QBase 3.25" Post QM-QBP-3.25-M1 (incl. post to rack h/w), Mill</t>
  </si>
  <si>
    <t>USSSP110-1128</t>
  </si>
  <si>
    <t>S-5-E Mini</t>
  </si>
  <si>
    <t>S-5! S-5-E MINI CLAMP</t>
  </si>
  <si>
    <t>USSP100-0126</t>
  </si>
  <si>
    <t>LG370N1K-A6</t>
  </si>
  <si>
    <t>LG NeON2 370W 60 Cell Mono 1000V BLK/BLK Solar Panel, LG370N1K-A6</t>
  </si>
  <si>
    <t>LG</t>
  </si>
  <si>
    <t>USMS100-0702</t>
  </si>
  <si>
    <t>GFT-CAP</t>
  </si>
  <si>
    <t>UNIRAC GFT-CAP BLACK END CAP</t>
  </si>
  <si>
    <t>USMS100-0708</t>
  </si>
  <si>
    <t>UNIRAC GROUND FIXED TILT 404036 TOP CHORD CHANNEL 20/30Â°</t>
  </si>
  <si>
    <t>USSP100-0135</t>
  </si>
  <si>
    <t>LR4-60HPB-350M</t>
  </si>
  <si>
    <t>LONGI SOLAR LR4-60HPB-350M 350W MONO SOLAR PANEL</t>
  </si>
  <si>
    <t>LONGi Solar</t>
  </si>
  <si>
    <t>USIN100-0331</t>
  </si>
  <si>
    <t>15.0-3</t>
  </si>
  <si>
    <t>Fronius Symo 15.0-3 480 Inverter</t>
  </si>
  <si>
    <t>USIN100-0326</t>
  </si>
  <si>
    <t>22.7-3</t>
  </si>
  <si>
    <t>Fronius Symo 22.7-3 480 Inverter</t>
  </si>
  <si>
    <t>USSP100-0136</t>
  </si>
  <si>
    <t>TSM-410DEG15MC.20(II)</t>
  </si>
  <si>
    <t>Trina Solar TSM-410DEG15MC.20(II) (410W) Solar Panel</t>
  </si>
  <si>
    <t>USSP100-0145</t>
  </si>
  <si>
    <t>MSE430SX9Z</t>
  </si>
  <si>
    <t>Mission Solar Mono PERC 430W 72 cell Black/Black</t>
  </si>
  <si>
    <t>USIN100-0224</t>
  </si>
  <si>
    <t>FP2 VFXR3524A-01</t>
  </si>
  <si>
    <t>OUTBACK POWER FLEXPOWER TWO FP2 VFXR3524A-01 7.0KW PRE-WIRED INVERTER SYSTEM W/ 2 FM80S</t>
  </si>
  <si>
    <t>USMS100-0186</t>
  </si>
  <si>
    <t>QM-QBP-14.5-M1</t>
  </si>
  <si>
    <t>Quick Mount PV QM-QBP-14.5-M1 14.5-inch QBase Post w/ Mill Finish</t>
  </si>
  <si>
    <t>USSB100-0103</t>
  </si>
  <si>
    <t>HG-FS48100-15OSJ1-H</t>
  </si>
  <si>
    <t>HomeGrid HG-FS48100-15OSJ1-H 4.8kWh Module with Heating Feature</t>
  </si>
  <si>
    <t>HomeGrid</t>
  </si>
  <si>
    <t>USSB100-0102</t>
  </si>
  <si>
    <t>HG-MC100-200M2-P</t>
  </si>
  <si>
    <t>HOMEGRID, HG-MC100-200M2-P, BMS AND BASE</t>
  </si>
  <si>
    <t>USSB100-0101</t>
  </si>
  <si>
    <t>HG-7-STACK</t>
  </si>
  <si>
    <t>7 Stack: 33.6 kWh/15kW LiFePO4 Battery System</t>
  </si>
  <si>
    <t>USMS100-0701</t>
  </si>
  <si>
    <t>BALLAST BLOCK</t>
  </si>
  <si>
    <t>Ballast Block BALLAST BLOCK</t>
  </si>
  <si>
    <t>RCP Block &amp; Brick Inc</t>
  </si>
  <si>
    <t>USSP100-0129</t>
  </si>
  <si>
    <t>S4AU-144B-550W</t>
  </si>
  <si>
    <t>Solar America S4AU-144B-550W</t>
  </si>
  <si>
    <t>USMS100-0700</t>
  </si>
  <si>
    <t>ES20311K</t>
  </si>
  <si>
    <t>UNR ES20311K ECOFOOT2 92IN</t>
  </si>
  <si>
    <t>USWC001-0088</t>
  </si>
  <si>
    <t>10PV1000VREDX500</t>
  </si>
  <si>
    <t>10 AWG, 1000V, Solar PV Wire 500', Red</t>
  </si>
  <si>
    <t>Halex</t>
  </si>
  <si>
    <t>USWC001-0083</t>
  </si>
  <si>
    <t>6BCSOLX315</t>
  </si>
  <si>
    <t>6 Bare Solid Copper Wire, 315 Ft.</t>
  </si>
  <si>
    <t>Cerro Wire LLC</t>
  </si>
  <si>
    <t>USSE100-0290</t>
  </si>
  <si>
    <t>008003S</t>
  </si>
  <si>
    <t>Wire Management Clips, Stainless, 1-Wire</t>
  </si>
  <si>
    <t>USWC001-0089</t>
  </si>
  <si>
    <t>6BCSTRX315</t>
  </si>
  <si>
    <t>6 Bare Stranded Copper Wire, 315 Ft</t>
  </si>
  <si>
    <t>USWC001-0081</t>
  </si>
  <si>
    <t>8THHNCSTRBLAX500</t>
  </si>
  <si>
    <t>8 AWG THHN/THWN-2 Stranded Copper, Black, 500'</t>
  </si>
  <si>
    <t>USWC001-0080</t>
  </si>
  <si>
    <t>8THHNCSTRREDX500</t>
  </si>
  <si>
    <t>8 AWG THHN/THWN-2 Stranded Copper, Red, 500'</t>
  </si>
  <si>
    <t>USWC001-0079</t>
  </si>
  <si>
    <t>10PV1000VX2500</t>
  </si>
  <si>
    <t>10 AWG 1/2kV Solar PV Wire 2500', Black</t>
  </si>
  <si>
    <t>USEC001-0129</t>
  </si>
  <si>
    <t xml:space="preserve"> 823ART</t>
  </si>
  <si>
    <t>EMT Compression Connector, 1-1/4 inch, Insulated, Raintight,</t>
  </si>
  <si>
    <t>Arlington</t>
  </si>
  <si>
    <t>USMS100-0698</t>
  </si>
  <si>
    <t>114E90</t>
  </si>
  <si>
    <t>1-1/4" EMT 90Â° Elbow</t>
  </si>
  <si>
    <t>USEC001-0128</t>
  </si>
  <si>
    <t>114E</t>
  </si>
  <si>
    <t>EMT Conduit, 1-1/4", Steel, 10'</t>
  </si>
  <si>
    <t>PATTON</t>
  </si>
  <si>
    <t>USWC001-0087</t>
  </si>
  <si>
    <t>1ATHHNCSTRGRAX5000</t>
  </si>
  <si>
    <t>1/0 AWG THHN/THWN-2 Stranded Copper, Gray, 5000'</t>
  </si>
  <si>
    <t>USWC001-0086</t>
  </si>
  <si>
    <t>1ATHHNCSTRORAX5000</t>
  </si>
  <si>
    <t>1/0 AWG THHN/THWN-2 Stranded Copper, Orange, 5000'</t>
  </si>
  <si>
    <t>USWC001-0085</t>
  </si>
  <si>
    <t>1ATHHNCSTRYELX5000</t>
  </si>
  <si>
    <t>1/0 AWG THHN/THWN-2 Stranded Copper, Yellow, 5000'</t>
  </si>
  <si>
    <t>USWC001-0084</t>
  </si>
  <si>
    <t>1ATHHNCSTRBROX5000</t>
  </si>
  <si>
    <t>1/0 AWG THHN/THWN-2 Stranded Copper, Brown, 5000'</t>
  </si>
  <si>
    <t>USMS100-0696</t>
  </si>
  <si>
    <t>114RS1H</t>
  </si>
  <si>
    <t>1-Hole Strap 1-1/4"</t>
  </si>
  <si>
    <t>USMS100-0694</t>
  </si>
  <si>
    <t>DB10</t>
  </si>
  <si>
    <t>Dura-blok Rooftop Channel Support, 1" Channel, 5" x 6" x 9.6"</t>
  </si>
  <si>
    <t>Durablok</t>
  </si>
  <si>
    <t>USSE100-0294</t>
  </si>
  <si>
    <t>IT-1/0</t>
  </si>
  <si>
    <t>Insulated Cable Connector, 1 Side Entry, 14 to 1/0 AWG, AL/CU</t>
  </si>
  <si>
    <t>NSI TORK</t>
  </si>
  <si>
    <t>USSE100-0295</t>
  </si>
  <si>
    <t>008009P</t>
  </si>
  <si>
    <t>UNIRAC ILSCO LAY IN LUG</t>
  </si>
  <si>
    <t>USSB100-0104</t>
  </si>
  <si>
    <t>008114M</t>
  </si>
  <si>
    <t>UniRac 008114M MLPE Mounting Assembly</t>
  </si>
  <si>
    <t>USMS100-0692</t>
  </si>
  <si>
    <t>Junction Box, NEMA 4X, Screw Cover, 12" x 12" x 6"</t>
  </si>
  <si>
    <t>Cantex Inc.</t>
  </si>
  <si>
    <t>USMS100-0690</t>
  </si>
  <si>
    <t>Mounting Feet Cover, Enclosur, 12x12x6"</t>
  </si>
  <si>
    <t>KRALOY</t>
  </si>
  <si>
    <t>USMS100-0691</t>
  </si>
  <si>
    <t>232-01173</t>
  </si>
  <si>
    <t>SNAPNRACK SMART CLIP II 232-01173 STAINLESS STEEL WIRE MANAGEMENT CLIP</t>
  </si>
  <si>
    <t>SnapNRack</t>
  </si>
  <si>
    <t>USSP100-0128</t>
  </si>
  <si>
    <t>LR4-60HPB-355W</t>
  </si>
  <si>
    <t>Solar Panels - Longi LR4-60HPB 355W-360W Solar Panels</t>
  </si>
  <si>
    <t>USMS100-0689</t>
  </si>
  <si>
    <t>ES20311C</t>
  </si>
  <si>
    <t>Unirac Ecolibrium EcoFoot2 ES20311C 82" Flat Roof Wind Deflector</t>
  </si>
  <si>
    <t>USSP100-0125</t>
  </si>
  <si>
    <t>S4A-US330B</t>
  </si>
  <si>
    <t>Solar4America S4A-US330B 330Watt 60 Cells BoW Monocrystalline 35mm Black Frame Solar Panel</t>
  </si>
  <si>
    <t>Solar4America</t>
  </si>
  <si>
    <t>USSP100-0124</t>
  </si>
  <si>
    <t>S4A550-144MH10</t>
  </si>
  <si>
    <t>Solar4America S4A550-144MH10 550Watt 144 1/2 Cells Bifacial Dual Glass Monocrystalline 35mm S</t>
  </si>
  <si>
    <t>USSP100-0123</t>
  </si>
  <si>
    <t>S4A410-MH10</t>
  </si>
  <si>
    <t>Solar4America S4A410-MH10 410Watt 108 1/2 Cells BoB Monocrystalline 30mm Black Frame Solar Panel</t>
  </si>
  <si>
    <t>USSP100-0122</t>
  </si>
  <si>
    <t>AC-400MH/108V</t>
  </si>
  <si>
    <t>Axitec -400 MBT/108/FS40-AU12641AU12641 Axitec-400 MBT</t>
  </si>
  <si>
    <t>Axitec</t>
  </si>
  <si>
    <t>USSP100-0121</t>
  </si>
  <si>
    <t>PS400M6H-18/VHB</t>
  </si>
  <si>
    <t>Phonosolar 400W 108-cell Black Backsheet Black 30MM Frame Module (SKU Part Number PS400M6H-18/VHB)</t>
  </si>
  <si>
    <t>Phono Solar</t>
  </si>
  <si>
    <t>USSP100-0120</t>
  </si>
  <si>
    <t>SIL-400-HCPLUS</t>
  </si>
  <si>
    <t>SILFAB, SIL-400-HCPLUS, 400 W MODULE; 132 HALF CELLS MONO PERC, 9 BUSBARS; BLACK FRAME, BLACK BACKSH</t>
  </si>
  <si>
    <t>Silfab Solar</t>
  </si>
  <si>
    <t>USIN100-0252</t>
  </si>
  <si>
    <t>4,21,00,95,801</t>
  </si>
  <si>
    <t>Fronius, 4,210,095,801, Symo Advanced 24.0-3 480vac Lite</t>
  </si>
  <si>
    <t>USIN100-0167</t>
  </si>
  <si>
    <t>4,21,00,77,801</t>
  </si>
  <si>
    <t>Fronius, 4,210,077,801, Primo 12.5-1 208-240vac Lite</t>
  </si>
  <si>
    <t>USIN100-0320</t>
  </si>
  <si>
    <t>4,21,00,76,801</t>
  </si>
  <si>
    <t>Fronius, 4,210,076,801, Primo 11.4-1 208-240vac Lite</t>
  </si>
  <si>
    <t>USSB100-0087</t>
  </si>
  <si>
    <t> BAM010700100</t>
  </si>
  <si>
    <t>Victron Energy, BAM010700100, Battery Monitor BMV-700h</t>
  </si>
  <si>
    <t>USEC001-0077</t>
  </si>
  <si>
    <t>MNTBB2-5 R</t>
  </si>
  <si>
    <t>Midnite Solar, MNTBB2-5 R, Busbar</t>
  </si>
  <si>
    <t>USSP100-0107</t>
  </si>
  <si>
    <t>Q.PEAK DUO BLK G10+ 365W</t>
  </si>
  <si>
    <t>Q Cells Q.PEAK DUO BLK G10+ 365W Solar Panel</t>
  </si>
  <si>
    <t>USSP100-0118</t>
  </si>
  <si>
    <t xml:space="preserve"> Q CELLS 360W Duo G10+ </t>
  </si>
  <si>
    <t>Q CELLS 360W Duo G10+ Mono BLK</t>
  </si>
  <si>
    <t>USIN100-0214</t>
  </si>
  <si>
    <t>FXR2348E</t>
  </si>
  <si>
    <t>OutBack Power FXR 2300 Watt, 230VAC 48VDC Sealed Grid/Hybrid Inverter/Charger Renewable Energy System (FXR2348E)</t>
  </si>
  <si>
    <t>USCC100-0096</t>
  </si>
  <si>
    <t>FXR3048A-01</t>
  </si>
  <si>
    <t>Outback Power FXR3048A-01 3kW Hybrid On/Off-grid Solar Inverter Charger 1-Ph 48VDC</t>
  </si>
  <si>
    <t>USIN100-0291</t>
  </si>
  <si>
    <t>FXR2024E</t>
  </si>
  <si>
    <t>OutBack Power FXR E-Series FXR2024E 2kW 24VDC 230VAC Sealed Sine Wave Grid/Hybrid Inverter/Charger</t>
  </si>
  <si>
    <t>USMS100-0265</t>
  </si>
  <si>
    <t>S-5-B</t>
  </si>
  <si>
    <t>S-5-B Brass Mini Attachment Clamps for Copper Roofs</t>
  </si>
  <si>
    <t>USMS100-0264</t>
  </si>
  <si>
    <t>S-5-PV Kit 2.0 Edge (Black Anodized</t>
  </si>
  <si>
    <t>S-5-PV KIT 2.0 Edge Black Anodized Metal Roof</t>
  </si>
  <si>
    <t>USMS100-0263</t>
  </si>
  <si>
    <t>S-5-PV Kit 2.0 Edge</t>
  </si>
  <si>
    <t>S-5-PV-Kit-2.0-Edge Grab For Solar Metal Roofs</t>
  </si>
  <si>
    <t>USMS100-0262</t>
  </si>
  <si>
    <t>S-5-PV Kit 2.0 Mid (Black Anodized G</t>
  </si>
  <si>
    <t>S-5-PV-Kit-2.0-Mid(Black Anodized Grab For Solar Metal Roofs)</t>
  </si>
  <si>
    <t>S-5-PV-Kit-2.0-Mid(Black Anodized Grab For Solar Metal Roofs</t>
  </si>
  <si>
    <t>USMS100-0261</t>
  </si>
  <si>
    <t>S-5-PV Kit 2.0 Mid</t>
  </si>
  <si>
    <t>S-5-PV KIT 2.0 Mid Grab Metal Roof Mid Clamp</t>
  </si>
  <si>
    <t>USMS100-0260</t>
  </si>
  <si>
    <t>S-5-VersaGuard</t>
  </si>
  <si>
    <t>S-5-VersaGuard Attachment For Metal Roofs</t>
  </si>
  <si>
    <t>USMS100-0259</t>
  </si>
  <si>
    <t>S-5-VB-67</t>
  </si>
  <si>
    <t>S-5-VB-67 Metal Roof Mounting Clamp</t>
  </si>
  <si>
    <t>USMS100-0258</t>
  </si>
  <si>
    <t>S-5-VB-47</t>
  </si>
  <si>
    <t>S-5-VB-47 Attachment For Metal Roofs</t>
  </si>
  <si>
    <t>USMS100-0256</t>
  </si>
  <si>
    <t>SolarFoot</t>
  </si>
  <si>
    <t>S-5! SolarFoot Brackets Attachment For Metal Roofs</t>
  </si>
  <si>
    <t>USMS100-0255</t>
  </si>
  <si>
    <t>S-5-RibBracket</t>
  </si>
  <si>
    <t>S-5-ribbracket Metal Roof Mounting Clamp</t>
  </si>
  <si>
    <t>USMS100-0254</t>
  </si>
  <si>
    <t>ProteaBracket</t>
  </si>
  <si>
    <t>S-5! Brackets ProteaBracket-SS Attachment For Metal Roofs (Stainless Steel)</t>
  </si>
  <si>
    <t>USMS100-0253</t>
  </si>
  <si>
    <t>S-5-CorruBracket 100T Mini</t>
  </si>
  <si>
    <t>S-5-CorruBracket 100T Mini METAL ROOF MOUNTING CLAMP</t>
  </si>
  <si>
    <t>USBE100-0038</t>
  </si>
  <si>
    <t>R Box indoor rated</t>
  </si>
  <si>
    <t>PYTES, R Box indoor rated, INDOOR ENCLOSURE</t>
  </si>
  <si>
    <t>USBE100-0036</t>
  </si>
  <si>
    <t>Forrest RB</t>
  </si>
  <si>
    <t>Pytes, Forrest Rb, Battery Enclosure [6 Battery Cabinet]</t>
  </si>
  <si>
    <t>USCC100-0092</t>
  </si>
  <si>
    <t>SPARE-215</t>
  </si>
  <si>
    <t>OutBack Power SPARE-215 GS Radian Power Supply Board Replacement</t>
  </si>
  <si>
    <t>USCC100-0091</t>
  </si>
  <si>
    <t>SPARE-204</t>
  </si>
  <si>
    <t>OutBack Power SPARE-204 GS8048A, GS4048A Board Assembly Stack Replacement</t>
  </si>
  <si>
    <t>USCC100-0090</t>
  </si>
  <si>
    <t>SPARE-111</t>
  </si>
  <si>
    <t>OutBack Power SPARE-111 48 Volt FET Board Replacement for FXR Inverter</t>
  </si>
  <si>
    <t>USCC100-0089</t>
  </si>
  <si>
    <t>SPARE-110</t>
  </si>
  <si>
    <t>Outback Power SPARE-110 FET Board</t>
  </si>
  <si>
    <t>USCC100-0088</t>
  </si>
  <si>
    <t>SPARE-109</t>
  </si>
  <si>
    <t>OutBack Power SPARE-109 12 Volt FET Board Replacement for FXR Inverters</t>
  </si>
  <si>
    <t>USCC100-0087</t>
  </si>
  <si>
    <t>SPARE-108</t>
  </si>
  <si>
    <t>Outback Spare-108 Replacement Control Board</t>
  </si>
  <si>
    <t>USCC100-0086</t>
  </si>
  <si>
    <t>SPARE-107</t>
  </si>
  <si>
    <t>Outback Power SPARE-107 AC Board</t>
  </si>
  <si>
    <t>USCC100-0085</t>
  </si>
  <si>
    <t>SPARE-106</t>
  </si>
  <si>
    <t>Outback SPARE-106 FXR Control Board 48V E Models</t>
  </si>
  <si>
    <t>USCC100-0084</t>
  </si>
  <si>
    <t>SPARE-105</t>
  </si>
  <si>
    <t>Outback Power SPARE-105 Control Board</t>
  </si>
  <si>
    <t>USSE100-0161</t>
  </si>
  <si>
    <t>MNEAC20-2P</t>
  </si>
  <si>
    <t>Midnite Solar MNEAC20-2P 2-POLE Din-mount 20a Circuit Breaker</t>
  </si>
  <si>
    <t>USEC001-0046</t>
  </si>
  <si>
    <t>MNEAC60</t>
  </si>
  <si>
    <t>Midnite Solar MNEAC60 Breaker Din Mount 60a Circuit Breaker</t>
  </si>
  <si>
    <t>USSS100-0042</t>
  </si>
  <si>
    <t>GS4048A-01</t>
  </si>
  <si>
    <t>Outback Power Radian GS4048A-01 4.0KW Battery-based Inverter</t>
  </si>
  <si>
    <t>USSB100-0099</t>
  </si>
  <si>
    <t>800RE-24</t>
  </si>
  <si>
    <t>OutBack Power EnergyCell 800RE-24 810Ah 24VDC High Capacity VLRA-AGM Battery</t>
  </si>
  <si>
    <t>USIN100-0250</t>
  </si>
  <si>
    <t>FXR2524A-01</t>
  </si>
  <si>
    <t>OutBack FXR2524A-01 Sealed Inverter/Charger</t>
  </si>
  <si>
    <t>USIN100-0249</t>
  </si>
  <si>
    <t>VFXR3524A-01</t>
  </si>
  <si>
    <t>Outback VFXR3524A-01 3500w Battery Inverter</t>
  </si>
  <si>
    <t>USEC001-0045</t>
  </si>
  <si>
    <t>MNEAC60-2P</t>
  </si>
  <si>
    <t>Midnite Solar MNEAC60-2P Din Mount 60A Circuit Breaker</t>
  </si>
  <si>
    <t>USEC001-0044</t>
  </si>
  <si>
    <t>MNEAC50-2P</t>
  </si>
  <si>
    <t>Midnite Solar MNEAC50-2P Din Mount 50a Circuit Breaker</t>
  </si>
  <si>
    <t>USEC001-0043</t>
  </si>
  <si>
    <t>MNEAC40-2P</t>
  </si>
  <si>
    <t>Midnite Solar MNEAC40-2P Din Mount 40a Circuit Breaker</t>
  </si>
  <si>
    <t>USIN100-0248</t>
  </si>
  <si>
    <t>VFXR3024E</t>
  </si>
  <si>
    <t>Outback Power, VFXR3024E, Grid-interactive Fxr Renewable Series</t>
  </si>
  <si>
    <t>USEC001-0041</t>
  </si>
  <si>
    <t>MNEAC30-2P</t>
  </si>
  <si>
    <t>MIDNITE SOLAR, MNEAC30-2P, CIRCUIT BREAKER, 30 A, 120/240 VAC, 2 POLE</t>
  </si>
  <si>
    <t>USEC001-0040</t>
  </si>
  <si>
    <t>MNEAC25-2P</t>
  </si>
  <si>
    <t>MidNite Solar MNEAC25-2P 25A 120/240VAC 2-Pole Din Rail Mount Circuit Breaker</t>
  </si>
  <si>
    <t>USEC001-0039</t>
  </si>
  <si>
    <t>MNEAC50</t>
  </si>
  <si>
    <t>MidNite Solar MNEAC50 120VAC 50 Amps Breaker</t>
  </si>
  <si>
    <t>USEC001-0038</t>
  </si>
  <si>
    <t>MNEAC40</t>
  </si>
  <si>
    <t>Midnite Solar MNEAC40 120VAC 40 Amps Breaker</t>
  </si>
  <si>
    <t>USSE100-0127</t>
  </si>
  <si>
    <t>MNEAC30</t>
  </si>
  <si>
    <t>Midnite Solar MNEAC30 30AMP Ac Din Rail Mount Breaker</t>
  </si>
  <si>
    <t>USSE100-0126</t>
  </si>
  <si>
    <t>MNEAC25</t>
  </si>
  <si>
    <t>Midnite Solar, MNEAC25, Breaker</t>
  </si>
  <si>
    <t>USMS100-0148</t>
  </si>
  <si>
    <t>QMR-ISL-A-15</t>
  </si>
  <si>
    <t>Ironridge, QMR-ISL-A-15, Qsplice Internal, Light, Mill</t>
  </si>
  <si>
    <t>USCC100-0066</t>
  </si>
  <si>
    <t>SPARE-104</t>
  </si>
  <si>
    <t>Outback SPARE-104 FXR Control Board for FXR 24V E Models</t>
  </si>
  <si>
    <t>USCC100-0065</t>
  </si>
  <si>
    <t>SPARE-103</t>
  </si>
  <si>
    <t>Outback Power SPARE-103 Control Board</t>
  </si>
  <si>
    <t>USCC100-0064</t>
  </si>
  <si>
    <t>SPARE-102</t>
  </si>
  <si>
    <t>OUTBACK SPARE-102 REPLACEMENT CONTROL BOARD</t>
  </si>
  <si>
    <t>USCC100-0063</t>
  </si>
  <si>
    <t>SPARE-101</t>
  </si>
  <si>
    <t>Outback SPARE-101 Replacement Control Board</t>
  </si>
  <si>
    <t>USSE100-0163</t>
  </si>
  <si>
    <t>SPARE-045</t>
  </si>
  <si>
    <t>Outback SPARE-045 GFDI Fuse Replacement Kit</t>
  </si>
  <si>
    <t>USWC001-0026</t>
  </si>
  <si>
    <t>SPARE-040</t>
  </si>
  <si>
    <t>Outback Power SPARE-040 Air Temp Sensor Kit for All OutBack Inverters</t>
  </si>
  <si>
    <t>USCC100-0062</t>
  </si>
  <si>
    <t>SPARE-038</t>
  </si>
  <si>
    <t>Outback Power SPARE-038 Charge Control Replacement Control Board</t>
  </si>
  <si>
    <t>USCC100-0061</t>
  </si>
  <si>
    <t>SPARE-037</t>
  </si>
  <si>
    <t>Outback SPARE-037 FM 60/150 MPPT Control Board</t>
  </si>
  <si>
    <t>USCC100-0060</t>
  </si>
  <si>
    <t>SPARE-036</t>
  </si>
  <si>
    <t>Outback Power SPARE-036 Charge Controller Replacement Power Board for FLEXmax Charge Controller</t>
  </si>
  <si>
    <t>USCC100-0059</t>
  </si>
  <si>
    <t>SPARE-035</t>
  </si>
  <si>
    <t>OutBack Power SPARE-035 Charge Controller Replacement Button Board for FLEXmax Charge Controller</t>
  </si>
  <si>
    <t>USEC001-0020</t>
  </si>
  <si>
    <t>SPARE-002</t>
  </si>
  <si>
    <t>Outback Power, SPARE-002, FM60 Fan Replacement Kit</t>
  </si>
  <si>
    <t>USSE100-0132</t>
  </si>
  <si>
    <t>SPARE-001</t>
  </si>
  <si>
    <t>Outback Power, SPARE-001, FM80 Fan Replacement Kit</t>
  </si>
  <si>
    <t>USMI100-0031</t>
  </si>
  <si>
    <t>FX/GS FAN KIT</t>
  </si>
  <si>
    <t>Outback Power FX/GS Replacement Inverter Fan Kit</t>
  </si>
  <si>
    <t>USMI100-0030</t>
  </si>
  <si>
    <t>FX-CNTRL</t>
  </si>
  <si>
    <t>Outback FX-CNTRL Replacement Inverter 48V FET Board</t>
  </si>
  <si>
    <t>USMI100-0029</t>
  </si>
  <si>
    <t>FX-FET</t>
  </si>
  <si>
    <t>Outback FX-FET Replacement Inverter 48V FET Board</t>
  </si>
  <si>
    <t>USMI100-0028</t>
  </si>
  <si>
    <t>FX-AC</t>
  </si>
  <si>
    <t>Outback FX-AC Replacement FX VFX Inverter AC Board</t>
  </si>
  <si>
    <t>USMI100-0027</t>
  </si>
  <si>
    <t>OGHI8048A</t>
  </si>
  <si>
    <t>OutBack Power Mojave Inverter OGHI8048A Off-Grid and Grid-Hybrid 48VDC 120/240VAC</t>
  </si>
  <si>
    <t>USIN100-0152</t>
  </si>
  <si>
    <t>SCH275KTL-DO/US-800</t>
  </si>
  <si>
    <t>Chint SCH275KTL-DO/US-800 275kW 3Phase String Inverter, 1500VDC, 12 MPPT, 800Vac (Specify 24 or 36 input)</t>
  </si>
  <si>
    <t>USMS100-0206</t>
  </si>
  <si>
    <t>MNEAC20</t>
  </si>
  <si>
    <t>20A 120VAC Din Rail Mount Breaker MNEAC20</t>
  </si>
  <si>
    <t>USWC001-0021</t>
  </si>
  <si>
    <t>OBCT-200</t>
  </si>
  <si>
    <t>Outback Power OBCT-200 Current Transformer</t>
  </si>
  <si>
    <t>USMS100-0651</t>
  </si>
  <si>
    <t>1L01-M1</t>
  </si>
  <si>
    <t>Ironridge Ko Deck Flashing KODF-1L01-M1</t>
  </si>
  <si>
    <t>USWC001-0020</t>
  </si>
  <si>
    <t>OBCT-100</t>
  </si>
  <si>
    <t>Outback OBCT-100 100A Current Transformer</t>
  </si>
  <si>
    <t>USMS100-0036</t>
  </si>
  <si>
    <t>OBR-16-24-DIN</t>
  </si>
  <si>
    <t>Outback Power OBR-16-24-DIN Rail Mount Relay 16 Amp, 24VDC Coil, 30VDC/250VAC</t>
  </si>
  <si>
    <t>USWC001-0019</t>
  </si>
  <si>
    <t>OBFRS-SIGCAB1.8-F</t>
  </si>
  <si>
    <t>Outback Power OBFRS-SIGCAB1.8-F 70" Signal Cable</t>
  </si>
  <si>
    <t>USEC001-0010</t>
  </si>
  <si>
    <t>OBFRS-ESW1</t>
  </si>
  <si>
    <t>OutBack FireRaptor OBFRS-ESW1 Emergency Shutdown Switch</t>
  </si>
  <si>
    <t>USEC001-0009</t>
  </si>
  <si>
    <t>OBFRS-01</t>
  </si>
  <si>
    <t>OutBack Power OBFRS-01 FireRaptor Rapid Shutdown Unit</t>
  </si>
  <si>
    <t>USBE100-0013</t>
  </si>
  <si>
    <t>LBL-PVRSS</t>
  </si>
  <si>
    <t>OutBack Power LBL-PVRSS FLEXware ICS Plus 6-String Fused Combiner Box</t>
  </si>
  <si>
    <t>USEC001-0008</t>
  </si>
  <si>
    <t>PNL-75Q-DC-RT</t>
  </si>
  <si>
    <t>Outback Power PNL-75Q-DC-RT 75 Amp 300 VDC Quad Pole Remote-Trip Circuit Breaker for ICS Plus Rapid Shutdown System</t>
  </si>
  <si>
    <t>USEC001-0007</t>
  </si>
  <si>
    <t>PNL-75D-DC-RT</t>
  </si>
  <si>
    <t>Outback Power PNL-75D-DC-RT 75 Amp 300 VDC Double Pole Remote-Trip Circuit Breaker for ICS Plus Rapid Shutdown System</t>
  </si>
  <si>
    <t>USEC001-0006</t>
  </si>
  <si>
    <t>PNL-75-DC-RT</t>
  </si>
  <si>
    <t>Outback PNL-75-DC-RT 75A 1-pole Circuit Breaker</t>
  </si>
  <si>
    <t>USCC100-0058</t>
  </si>
  <si>
    <t>BKR-CTRL-DC</t>
  </si>
  <si>
    <t>Outback Power BKR-CTRL-DC ICS Plus Circuit Breaker Control Module</t>
  </si>
  <si>
    <t>USEC001-0005</t>
  </si>
  <si>
    <t>RSI</t>
  </si>
  <si>
    <t>Outback Power RSI Remote Shutdown Initiator for ICS Plus Rapid Shutdown Systems</t>
  </si>
  <si>
    <t>USCC100-0057</t>
  </si>
  <si>
    <t>FWPV3-FH600-S2D</t>
  </si>
  <si>
    <t>OutBack Power FWPV3-FH600-S2D PV Rapid Shutdown Combiner For SkyBox</t>
  </si>
  <si>
    <t>USCC100-0056</t>
  </si>
  <si>
    <t>VFX2612EM</t>
  </si>
  <si>
    <t>OutBack Power VFX2612EM 2.6kW 12VDC 230VAC Vented Off-Grid Mobile &amp; Marine True Sinewave Inverter/Charger</t>
  </si>
  <si>
    <t>USCC100-0055</t>
  </si>
  <si>
    <t>VFX3024EM</t>
  </si>
  <si>
    <t>OutBack Power VFX3024EM 3kW 24VDC 230VAC Vented Off-Grid Mobile &amp; Marine True Sinewave</t>
  </si>
  <si>
    <t>USCC100-0054</t>
  </si>
  <si>
    <t>VFX3048EM</t>
  </si>
  <si>
    <t>OutBack Power VFX3048EM 3kW 48VDC 230VAC Vented Off-Grid Mobile &amp; Marine True Sinewave Inverter/Charger</t>
  </si>
  <si>
    <t>USCC100-0053</t>
  </si>
  <si>
    <t>FX2012MT</t>
  </si>
  <si>
    <t>Outback Power FX2012MT 2000 Watt Sine Wave Mobile Inverter</t>
  </si>
  <si>
    <t>USCC100-0052</t>
  </si>
  <si>
    <t>FX2012EMT</t>
  </si>
  <si>
    <t>OutBack Power FX2012EMT 2kW 12VDC 230VAC Sealed Mobile &amp; Marine Inverter/Charge</t>
  </si>
  <si>
    <t>USCC100-0051</t>
  </si>
  <si>
    <t>VFX2812M</t>
  </si>
  <si>
    <t>OutBack VFX2812M 2800W 12V Vented Sine Wave Inverter Charger</t>
  </si>
  <si>
    <t>USCC100-0050</t>
  </si>
  <si>
    <t>FX2024EMT</t>
  </si>
  <si>
    <t>OutBack Power FX2024EMT 2kW 24VDC 230VAC Sealed Mobile &amp; Marine Inverter/Charger</t>
  </si>
  <si>
    <t>USCC100-0049</t>
  </si>
  <si>
    <t>Outback Power VFX3524M 3500 Watt Sine Wave Inverter</t>
  </si>
  <si>
    <t>USCC100-0048</t>
  </si>
  <si>
    <t>FX2524MT</t>
  </si>
  <si>
    <t>Outback Power FX2524MT 2500 Watt Sine Wave Mobile Inverter</t>
  </si>
  <si>
    <t>USCC100-0047</t>
  </si>
  <si>
    <t>FX2348EMT</t>
  </si>
  <si>
    <t>OutBack Power FX2348EMT 2.3kW 48VDC 230VAC Sealed Mobile &amp; Marine Inverter/Charger</t>
  </si>
  <si>
    <t>USCC100-0046</t>
  </si>
  <si>
    <t>VFX3648M</t>
  </si>
  <si>
    <t>Outback Power VFX3648M 3600 Watt 120VAC 48VDC Mobile Sine Wave Inverter</t>
  </si>
  <si>
    <t>USCC100-0045</t>
  </si>
  <si>
    <t>FX3048MT</t>
  </si>
  <si>
    <t>Outback Power FX3048MT 3000 Watt 120VAC 48VDC Mobile Sine Wave Inverter</t>
  </si>
  <si>
    <t>USBE100-0012</t>
  </si>
  <si>
    <t>FWPV-12</t>
  </si>
  <si>
    <t>OutBack Power FLEXware FWPV-12 Combiner Box Configured For (12) 150VDC Rated Breakers</t>
  </si>
  <si>
    <t>USBE100-0011</t>
  </si>
  <si>
    <t>FWPV-8</t>
  </si>
  <si>
    <t>Outback Power FWPV-8 Array Combiner Box</t>
  </si>
  <si>
    <t>USBE100-0035</t>
  </si>
  <si>
    <t>FWPV6-FH600</t>
  </si>
  <si>
    <t>Outback Power FWPV6-FH600 ICS Combiner Box With Six Fuse Holders</t>
  </si>
  <si>
    <t>USBE100-0010</t>
  </si>
  <si>
    <t>FWPV4-FH600</t>
  </si>
  <si>
    <t>Outback Power FWPV4-FH600 ICS Combiner Box With Four Fuse Holders</t>
  </si>
  <si>
    <t>USBE100-0009</t>
  </si>
  <si>
    <t>FWPV6</t>
  </si>
  <si>
    <t>OutBack FWPV6 FLEXware ICS Combiner Box</t>
  </si>
  <si>
    <t>USWC001-0048</t>
  </si>
  <si>
    <t>OBCATV-50</t>
  </si>
  <si>
    <t>OutBack Power OBCATV-50 50ft (16 meter) 300V Rated Communications Cable</t>
  </si>
  <si>
    <t>USWC001-0018</t>
  </si>
  <si>
    <t>OBCATV-10</t>
  </si>
  <si>
    <t>OutBack Power OBCATV-10 10ft (3 meter) 300V Rated Communications Cable</t>
  </si>
  <si>
    <t>USWC001-0017</t>
  </si>
  <si>
    <t>OBCATV-6</t>
  </si>
  <si>
    <t>OutBack Power OBCATV-6 6ft (2 meter) 300V Rated Communications Cable</t>
  </si>
  <si>
    <t>USWC001-0016</t>
  </si>
  <si>
    <t>OBCATV-3</t>
  </si>
  <si>
    <t>OutBack Power OBCATV-3 3ft (1 meter) 300V Rated Communications Cable</t>
  </si>
  <si>
    <t>USWC001-0015</t>
  </si>
  <si>
    <t>FW-CABLE250-36W</t>
  </si>
  <si>
    <t>OutBack Power FLEXware FW-CABLE250-36W 250A 36-inch 4/0 AWG DC Ring Terminal Cable w/ White Heat Shrink</t>
  </si>
  <si>
    <t>USWC001-0014</t>
  </si>
  <si>
    <t>FW-CABLE250-36R</t>
  </si>
  <si>
    <t>OutBack Power FLEXware FW-CABLE250-36R 250A 36-inch 4/0 AWG DC Ring Terminal Cable w/ Red Heat Shrink</t>
  </si>
  <si>
    <t>USWC001-0013</t>
  </si>
  <si>
    <t>FW-CABLE250-15R</t>
  </si>
  <si>
    <t>OutBack Power FW-CABLE250-15R FLEXware DC Cable Assembly</t>
  </si>
  <si>
    <t>USWC001-0012</t>
  </si>
  <si>
    <t>FW-CABLE175-120W</t>
  </si>
  <si>
    <t>OutBack Power FLEXware FW-CABLE175-120W 175A 120-inch 2/0 AWG DC Ring Terminal Cable w/ White Heat Shrink</t>
  </si>
  <si>
    <t>USWC001-0011</t>
  </si>
  <si>
    <t>FW-CABLE175-120R</t>
  </si>
  <si>
    <t>OutBack Power FLEXware FW-CABLE175-120R 175A 120-inch 2/0 AWG DC Ring Terminal Cable w/ Red Heat Shrink</t>
  </si>
  <si>
    <t>USWC001-0010</t>
  </si>
  <si>
    <t>FW-CABLE175-36W</t>
  </si>
  <si>
    <t>OutBack Power FLEXware FW-CABLE175-36W 175A 36-inch 2/0 AWG DC Ring Terminal Cable w/ White Heat Shrink</t>
  </si>
  <si>
    <t>USWC001-0009</t>
  </si>
  <si>
    <t>FW-CABLE175-36R</t>
  </si>
  <si>
    <t>OutBack Power FLEXware FW-CABLE175-36R 175A 36-inch 2/0 AWG DC Ring Terminal Cable w/ Red Heat Shrink</t>
  </si>
  <si>
    <t>USWC001-0008</t>
  </si>
  <si>
    <t>FW-CABLE175-15R</t>
  </si>
  <si>
    <t>OutBack Power FLEXware FW-CABLE175-15R 175A 15-inch 2/0 AWG DC Ring Terminal Cable w/ Red Heat Shrink</t>
  </si>
  <si>
    <t>USSE100-0065</t>
  </si>
  <si>
    <t>OBTFB-400</t>
  </si>
  <si>
    <t>Outback OBTFB-400 400A Fuse Block</t>
  </si>
  <si>
    <t>USSE100-0064</t>
  </si>
  <si>
    <t>OBTFB-300</t>
  </si>
  <si>
    <t>Outback OBTFB-300 300Amp Class T Fuse and Holder</t>
  </si>
  <si>
    <t>USSPO001-0012</t>
  </si>
  <si>
    <t>P1101</t>
  </si>
  <si>
    <t>Solaredge P1101 1.1kw Optimizer</t>
  </si>
  <si>
    <t>USSPO001-0001</t>
  </si>
  <si>
    <t>S500B</t>
  </si>
  <si>
    <t>SolarEdge Power Optimizer S500B</t>
  </si>
  <si>
    <t>USSE100-0063</t>
  </si>
  <si>
    <t>PNL-GFDI-80Q</t>
  </si>
  <si>
    <t>OutBack Power PNL-GFDI-80Q PV Ground Fault Detector 4-Pole Circuit Breaker</t>
  </si>
  <si>
    <t>USSE100-0062</t>
  </si>
  <si>
    <t>PNL-GFDI-80D</t>
  </si>
  <si>
    <t>OutBack Power PNL-GFDI-80D 2-Pole Panel Mount 80A Circuit Breaker</t>
  </si>
  <si>
    <t>USSE100-0061</t>
  </si>
  <si>
    <t>PNL-GFDI-80</t>
  </si>
  <si>
    <t>OutBack Power PNL-GFDI-80 80A GFDI Circuit Breaker</t>
  </si>
  <si>
    <t>USSE100-0060</t>
  </si>
  <si>
    <t>PNL-250-DC</t>
  </si>
  <si>
    <t>OutBack Power PNL-250-DC 250A Single Pole  Panel Mount Circuit Breaker</t>
  </si>
  <si>
    <t>USSE100-0059</t>
  </si>
  <si>
    <t>PNL-175-DC</t>
  </si>
  <si>
    <t>OutBack Power PNL-175-DC 175A 1-Pole Panel Mount Circuit Breaker</t>
  </si>
  <si>
    <t>USSE100-0058</t>
  </si>
  <si>
    <t>PNL-125-300VDC</t>
  </si>
  <si>
    <t>OutBack Power PNL-125-300VDC 1-Pole 125A Circuit Breaker</t>
  </si>
  <si>
    <t>USSE100-0057</t>
  </si>
  <si>
    <t>PNL-125-DC</t>
  </si>
  <si>
    <t>OutBack Power PNL-125-DC Panel Mount 1-Pole 125A Circuit Breaker</t>
  </si>
  <si>
    <t>USSE100-0056</t>
  </si>
  <si>
    <t>PNL-100-300VDC</t>
  </si>
  <si>
    <t>OutBack Power PNL-100-300VDC 1-Pole 100A Circuit Breaker</t>
  </si>
  <si>
    <t>USSE100-0055</t>
  </si>
  <si>
    <t>PNL-100-DC</t>
  </si>
  <si>
    <t>OutBack Power PNL-100-DC 100A 125Vdc, 5/16â€ stud terminals Circuit Breaker</t>
  </si>
  <si>
    <t>USSE100-0054</t>
  </si>
  <si>
    <t>PNL-80D-300VDC</t>
  </si>
  <si>
    <t>OutBack Power PNL-80D-300VDC 80A 2-Pole Panel Mount Circuit Breaker</t>
  </si>
  <si>
    <t>USSE100-0053</t>
  </si>
  <si>
    <t>PNL-80-300VDC</t>
  </si>
  <si>
    <t>OutBack Power PNL-80-300VDC 80A Panel Mount Circuit Breaker</t>
  </si>
  <si>
    <t>USSE100-0052</t>
  </si>
  <si>
    <t>PNL-80-DC</t>
  </si>
  <si>
    <t>OutBack Power PNL-80-DC 80A Single Pole Panel Mount Circuit Breaker</t>
  </si>
  <si>
    <t>USSE100-0051</t>
  </si>
  <si>
    <t>PNL-60D-300VDC</t>
  </si>
  <si>
    <t>OutBack PoweR PNL-60D-300VDC 2-Pole 60A Circuit Breaker</t>
  </si>
  <si>
    <t>USSE100-0050</t>
  </si>
  <si>
    <t>PNL-60-300VDC</t>
  </si>
  <si>
    <t>OutBack Power PNL-60-300VDC 1-Pole 60A Circuit Breaker</t>
  </si>
  <si>
    <t>USSE100-0049</t>
  </si>
  <si>
    <t>PNL-60-AC/DC</t>
  </si>
  <si>
    <t>OutBack Power PNL-60-AC/DC 60 Amp, 150Vdc and 120Vac, 1/4 Circuit Breaker</t>
  </si>
  <si>
    <t>USSE100-0048</t>
  </si>
  <si>
    <t>PNL-50-AC/DC</t>
  </si>
  <si>
    <t>OutBack Power PNL-50-AC/DC 50A 1-Pole Panel Mount Circuit Breaker</t>
  </si>
  <si>
    <t>USSE100-0047</t>
  </si>
  <si>
    <t>PNL-40D-300VDC</t>
  </si>
  <si>
    <t>OutBack Power PNL-40D-300VDC 40A 2-Pole Panel Mount Circuit Breaker</t>
  </si>
  <si>
    <t>USSE100-0046</t>
  </si>
  <si>
    <t>PNL-40-300VDC</t>
  </si>
  <si>
    <t>OutBack Power PNL-40-300VDC 1-Pole 40A Circuit Breaker</t>
  </si>
  <si>
    <t>USSE100-0045</t>
  </si>
  <si>
    <t>PNL-40-AC/DC</t>
  </si>
  <si>
    <t>Outback Power PNL-40-AC/DC 1-Pole 40A Circuit Breaker</t>
  </si>
  <si>
    <t>USSE100-0044</t>
  </si>
  <si>
    <t>PNL-30-AC</t>
  </si>
  <si>
    <t>OutBack Power PNL-30-AC 30A 1-Pole Circuit Breaker</t>
  </si>
  <si>
    <t>USSE100-0043</t>
  </si>
  <si>
    <t>PNL-30-AC/DC</t>
  </si>
  <si>
    <t>OutBack Power PNL-30-AC/DC 1-Pole Panel Mount 30A Circuit Breaker</t>
  </si>
  <si>
    <t>USSE100-0042</t>
  </si>
  <si>
    <t>PNL-20-AC/DC</t>
  </si>
  <si>
    <t>OutBack Power PNL-20-AC/DC 1-Pole Panel Mount 20A Circuit Breaker</t>
  </si>
  <si>
    <t>USSE100-0041</t>
  </si>
  <si>
    <t>PNL-15-AC/DC</t>
  </si>
  <si>
    <t>OutBack Power PNL-15-AC/DC 1-Pole Panel Mount 15A Circuit Breaker</t>
  </si>
  <si>
    <t>USSE100-0040</t>
  </si>
  <si>
    <t>PNL-10-AC/DC</t>
  </si>
  <si>
    <t>OutBack Power PNL-10-AC/DC 1-Pole Panel Mount 10A Circuit Breaker</t>
  </si>
  <si>
    <t>USSE100-0039</t>
  </si>
  <si>
    <t>PNL-5-AC/DC</t>
  </si>
  <si>
    <t>OutBack Power PNL-5-AC/DC 1-Pole Panel Mount 5A Circuit Breaker</t>
  </si>
  <si>
    <t>USSE100-0038</t>
  </si>
  <si>
    <t>PNL-1-AC/DC</t>
  </si>
  <si>
    <t>OutBack Power PNL-1-AC/DC 1-Pole Panel Mount 1A Circuit Breaker</t>
  </si>
  <si>
    <t>USSE100-0037</t>
  </si>
  <si>
    <t>DIN-60D-AC-480</t>
  </si>
  <si>
    <t>OutBack Power DIN-60D-AC-480 2-Pole Din Mount 60A Circuit Breaker</t>
  </si>
  <si>
    <t>USSE100-0036</t>
  </si>
  <si>
    <t>DIN-60-AC-277</t>
  </si>
  <si>
    <t>OutBack Power DIN-60-AC-277 60 Amp 277Vac 50/60Hz Single Pole 0.5 Circuit Breaker</t>
  </si>
  <si>
    <t>USSE100-0035</t>
  </si>
  <si>
    <t>DIN-50T-AC-480</t>
  </si>
  <si>
    <t>OutBack Power DIN-50T-AC-480 50 Amp 277/480Vac 50/60Hz Three Pole 1.5 Circuit Breaker</t>
  </si>
  <si>
    <t>USSE100-0034</t>
  </si>
  <si>
    <t>DIN-50D-AC-480</t>
  </si>
  <si>
    <t>OutBack Power DIN-50D-AC-480 50 Amp 277/480Vac 50/60Hz Dual Pole 1.0 Circuit Breaker</t>
  </si>
  <si>
    <t>USSE100-0033</t>
  </si>
  <si>
    <t>DIN-50-AC-277</t>
  </si>
  <si>
    <t>OutBack Power DIN-50-AC-277 50 Amp 277Vac 50/60Hz Single Pole 0.5 Circuit Breaker</t>
  </si>
  <si>
    <t>USSE100-0028</t>
  </si>
  <si>
    <t>DIN-30T-AC-480</t>
  </si>
  <si>
    <t>OutBack Power DIN-30T-AC-480 30 Amp 277/480Vac 50/60Hz Three Pole 1.5 Circuit Breaker</t>
  </si>
  <si>
    <t>USSE100-0027</t>
  </si>
  <si>
    <t>DIN-30D-AC-480</t>
  </si>
  <si>
    <t>OutBack Power DIN-30D-AC-480 30 Amp 277/480Vac 50/60Hz Dual Pole 1.0 Circuit Breaker</t>
  </si>
  <si>
    <t>USSE100-0026</t>
  </si>
  <si>
    <t>DIN-30-AC-277</t>
  </si>
  <si>
    <t>OutBack Power, DIN-30-AC-277, 30 AMP 277 VAC 50/60 Hz Single Pole 0.5 Circuit Breaker</t>
  </si>
  <si>
    <t>USSE100-0025</t>
  </si>
  <si>
    <t>DIN-15-AC-277</t>
  </si>
  <si>
    <t>OutBack Power DIN-15-AC-277 Din Mount 1-Pole 15A Circuit Breaker</t>
  </si>
  <si>
    <t>USSE100-0024</t>
  </si>
  <si>
    <t>DIN-10-AC-277</t>
  </si>
  <si>
    <t>OutBack Power DIN-10-AC-277 10 Amp 277VAC 50/60Hz Single Pole Circuit Breaker</t>
  </si>
  <si>
    <t>USCC100-0098</t>
  </si>
  <si>
    <t>EBox-BLE-01</t>
  </si>
  <si>
    <t>EPEVER eBox-BLE-01 Bluetooth Adapter</t>
  </si>
  <si>
    <t>Epsolar Epever</t>
  </si>
  <si>
    <t>USCC100-0100</t>
  </si>
  <si>
    <t>MT-50 Remote Meter</t>
  </si>
  <si>
    <t>MPPT MT50 Remote Meter</t>
  </si>
  <si>
    <t>USCC100-0101</t>
  </si>
  <si>
    <t>Tracer 10415</t>
  </si>
  <si>
    <t>EPEVER 100A MPPT Solar Charge Controller  (Tracer 10415 )</t>
  </si>
  <si>
    <t>USCC100-0097</t>
  </si>
  <si>
    <t>XTRA 4215N-XDS2</t>
  </si>
  <si>
    <t>Epever XTRA 4215N-XDS2 40A MPPT Charge Controller</t>
  </si>
  <si>
    <t>Epever XTRA 4215N 40A MPPT Charge Controller</t>
  </si>
  <si>
    <t>USCC100-0095</t>
  </si>
  <si>
    <t>XTRA2210N-XDS2</t>
  </si>
  <si>
    <t>Epever XTRA 2210N-XDS2 20A MPPT solar charge controller</t>
  </si>
  <si>
    <t>USIN100-0251</t>
  </si>
  <si>
    <t> </t>
  </si>
  <si>
    <t>Schneider  Insight Home Energy Management Device</t>
  </si>
  <si>
    <t>USCC100-0093</t>
  </si>
  <si>
    <t>MPPT 60-150</t>
  </si>
  <si>
    <t>Schneider Conext MPPT 60-150 solar charge controller</t>
  </si>
  <si>
    <t>USSE100-0032</t>
  </si>
  <si>
    <t>Schneider Conext SW 865-1017 AC Breaker Panel</t>
  </si>
  <si>
    <t>USSE100-0029</t>
  </si>
  <si>
    <t>Schneider Electric 865-1016 Conext SW DC Power Distribution Panel</t>
  </si>
  <si>
    <t>USSS100-0041</t>
  </si>
  <si>
    <t>SW 4048</t>
  </si>
  <si>
    <t>Schneider Conext 4048 4.0kw Hybrid Inverters</t>
  </si>
  <si>
    <t>USIN100-0151</t>
  </si>
  <si>
    <t>SW4024</t>
  </si>
  <si>
    <t>Schneider Conext SW4024 4.0kw Hybrid Inverter</t>
  </si>
  <si>
    <t>USIN100-0148</t>
  </si>
  <si>
    <t>Symo-12.5-3-480</t>
  </si>
  <si>
    <t>Fronius Symo 12.5-3 480 Solar Inverter</t>
  </si>
  <si>
    <t>USSE100-0023</t>
  </si>
  <si>
    <t>DIN-25D-AC</t>
  </si>
  <si>
    <t>OutBack Power DIN-25D-AC &gt; 25 Amp 120 / 240 VAC Dual Pole DIN Mount Break</t>
  </si>
  <si>
    <t>USSE100-0022</t>
  </si>
  <si>
    <t>DIN-20D-AC</t>
  </si>
  <si>
    <t>OutBack Power DIN-20D-AC &gt; 20 Amp 120 / 240 VAC Dual Pole DIN Mount Breaker</t>
  </si>
  <si>
    <t>USSE100-0021</t>
  </si>
  <si>
    <t>DIN-20-AC</t>
  </si>
  <si>
    <t>OutBack Power DIN-20-AC 20A 120VAC Single Pole DIN Rail Mount AC Breaker</t>
  </si>
  <si>
    <t>USSE100-0020</t>
  </si>
  <si>
    <t>DIN-15D-AC</t>
  </si>
  <si>
    <t>OutBack Power DIN-15D-AC 15A 120/240VAC Dual Pole DIN Rail Mount AC Breaker</t>
  </si>
  <si>
    <t>USSB100-0001</t>
  </si>
  <si>
    <t>16 kWh LG Chem Lithium Ion Home Battery RESU16H (RESU 16H) Prime HV Battery</t>
  </si>
  <si>
    <t>USSE100-0019</t>
  </si>
  <si>
    <t>DIN-15-AC</t>
  </si>
  <si>
    <t>OutBack Power DIN-15-AC 15A 120/240VAC Single Pole DIN Rail Mount AC Breaker</t>
  </si>
  <si>
    <t>USSE100-0018</t>
  </si>
  <si>
    <t>DIN-60-DC</t>
  </si>
  <si>
    <t>OutBack Power DIN-60-DC PV Array Circuit Breaker 60A 125V</t>
  </si>
  <si>
    <t>USSE100-0017</t>
  </si>
  <si>
    <t>DIN-50-DC</t>
  </si>
  <si>
    <t>OutBack DIN-50-DC Circuit Breaker</t>
  </si>
  <si>
    <t>USSE100-0016</t>
  </si>
  <si>
    <t>DIN-30-DC</t>
  </si>
  <si>
    <t>OutBack Power DIN-30-DC 30A 125VDC Single Pole DIN Rail Mount PV Array Breaker</t>
  </si>
  <si>
    <t>USSE100-0015</t>
  </si>
  <si>
    <t>DIN-20-DC</t>
  </si>
  <si>
    <t>OutBack Power DIN-20-DC 20A 125VDC Single Pole DIN Rail Mount PV Array Breaker</t>
  </si>
  <si>
    <t>USSE100-0014</t>
  </si>
  <si>
    <t>DIN-15-DC</t>
  </si>
  <si>
    <t>OutBack Power DIN-15-DC 15A 150VDC Single Pole DIN Rail Mount PV Array Breaker</t>
  </si>
  <si>
    <t>USSE100-0013</t>
  </si>
  <si>
    <t>DIN-10-DC</t>
  </si>
  <si>
    <t>OutBack Power DIN-10-DC 10A 150VDC Single Pole DIN Rail Mount PV Array Breaker</t>
  </si>
  <si>
    <t>USSE100-0012</t>
  </si>
  <si>
    <t>DIN-9-DC</t>
  </si>
  <si>
    <t>OutBack DIN-9-DC Circuit Breaker</t>
  </si>
  <si>
    <t>USSE100-0011</t>
  </si>
  <si>
    <t>DIN-8-DC</t>
  </si>
  <si>
    <t>OutBack Power DIN-8-DC &gt; 8 Amp 150 VDC Single Pole DIN Mount Breaker</t>
  </si>
  <si>
    <t>USSE100-0010</t>
  </si>
  <si>
    <t>DIN-6-DC</t>
  </si>
  <si>
    <t>OutBack Power DIN-6-DC &gt; 6 Amp 150 VDC Single Pole DIN Mount Breaker</t>
  </si>
  <si>
    <t>USSE100-0009</t>
  </si>
  <si>
    <t>DIN-5-DC</t>
  </si>
  <si>
    <t>OutBack Power DIN-5-DC &gt; 5 Amp 150 VDC Single Pole DIN Mount Breaker</t>
  </si>
  <si>
    <t>USSE100-0008</t>
  </si>
  <si>
    <t>DIN-4-DC</t>
  </si>
  <si>
    <t>OutBack Power DIN-4-DC &gt; 4 Amp 150 VDC Single Pole DIN Mount Breaker</t>
  </si>
  <si>
    <t>USSE100-0007</t>
  </si>
  <si>
    <t>DIN-3-DC</t>
  </si>
  <si>
    <t>OutBack Power DIN-3-DC &gt; 3 Amp 150 VDC Single Pole DIN Mount Breaker</t>
  </si>
  <si>
    <t>USSE100-0005</t>
  </si>
  <si>
    <t>DIN-1-DC</t>
  </si>
  <si>
    <t>OutBack Power DIN-1-DC 1A 125VDC Single Pole DIN Rail Mount PV Array Breaker</t>
  </si>
  <si>
    <t>USSE100-0004</t>
  </si>
  <si>
    <t>FH-30-1000VDC-DIN</t>
  </si>
  <si>
    <t>OutBack Power FH-30-1000VDC-DIN 30A 1000VDC High Voltage DC DIN Rail Mount Fuse Holder</t>
  </si>
  <si>
    <t>USSE100-0003</t>
  </si>
  <si>
    <t>OBF-15-600VDC</t>
  </si>
  <si>
    <t>OutBack Power OBF-15-600VDC 15A 600VDC Fuse</t>
  </si>
  <si>
    <t>USSE100-0002</t>
  </si>
  <si>
    <t>OBF-10-600VDC</t>
  </si>
  <si>
    <t>OutBack Power OBF-10-600VDC 10A 600VDC Fuse</t>
  </si>
  <si>
    <t>USBE100-0034</t>
  </si>
  <si>
    <t>FW-SP-R</t>
  </si>
  <si>
    <t>OutBack Power FLEXware FW-SP-R Replacement Surge Protector</t>
  </si>
  <si>
    <t>USBE100-0033</t>
  </si>
  <si>
    <t>FW-SP-ACA</t>
  </si>
  <si>
    <t>Outback Power FW-SP-ACA FLEXware Surge Protector</t>
  </si>
  <si>
    <t>USEC001-0001</t>
  </si>
  <si>
    <t>FW-SP-250</t>
  </si>
  <si>
    <t>Outback Power, FW-SP-250, Flexware 250 Compatible Flexware Surge Protector</t>
  </si>
  <si>
    <t>USSE100-0159</t>
  </si>
  <si>
    <t>FW-IOB-T-230/400VAC</t>
  </si>
  <si>
    <t>OutBack FW-IOB-T-230/400VAC FlexWare Input/Output/Bypass Kit</t>
  </si>
  <si>
    <t>USSE100-0158</t>
  </si>
  <si>
    <t>FW-IOB-T-120/208VAC</t>
  </si>
  <si>
    <t>Outback FW-IOB-T-120/208VAC Triple inverter Input-Output Bypass for FW1000-120/208VAC</t>
  </si>
  <si>
    <t>USSE100-0157</t>
  </si>
  <si>
    <t>FW-IOB-Q-230VAC</t>
  </si>
  <si>
    <t>OutBack FW-IOB-Q-230VAC FlexWare Quad Inverter Input/Output/Bypass Kit</t>
  </si>
  <si>
    <t>USSE100-0156</t>
  </si>
  <si>
    <t>FW-IOB-Q-120/240VAC</t>
  </si>
  <si>
    <t>OutBack FW-IOB-Q-120/240VAC FlexWare Input/Output/Bypass Kit</t>
  </si>
  <si>
    <t>USSE100-0155</t>
  </si>
  <si>
    <t>FW-IOB-D-230VAC</t>
  </si>
  <si>
    <t>Outback Flexware FW-IOB-D-230VAC Input/output/bypass Assembly</t>
  </si>
  <si>
    <t>USSE100-0154</t>
  </si>
  <si>
    <t>FW-IOB-D-120VAC</t>
  </si>
  <si>
    <t>OutBack FW-IOB-D-120VAC FlexWare Input/Output/Bypass Kit</t>
  </si>
  <si>
    <t>USSE100-0153</t>
  </si>
  <si>
    <t>FW-IOB-D-120/240VAC</t>
  </si>
  <si>
    <t>Outback FW-IOB-D-120/240VAC Dual inverter Input-Output-Bypass for FW500</t>
  </si>
  <si>
    <t>OutBack Power GSLC175-PV-230 Pre-Wired GS Load Center For 230VAC Applications (2 PV Disconnect)</t>
  </si>
  <si>
    <t>USSE100-0152</t>
  </si>
  <si>
    <t>FW-IOB-S-230VAC</t>
  </si>
  <si>
    <t>Outback Power FLEXware FW-IOB-S-230VAC Input-Output Bypass Kit</t>
  </si>
  <si>
    <t>USSE100-0151</t>
  </si>
  <si>
    <t>FW-IOB-S-120VAC</t>
  </si>
  <si>
    <t>OutBack FW-IOBS-120VAC FlexWare Input/Output/Bypass Kit</t>
  </si>
  <si>
    <t>USBE100-0032</t>
  </si>
  <si>
    <t>FW1000-DC</t>
  </si>
  <si>
    <t>OutBack FW1000-DC &gt; FLEXware 1000 Amp DC Disconnect Box</t>
  </si>
  <si>
    <t>USBE100-0031</t>
  </si>
  <si>
    <t>FW1000-AC</t>
  </si>
  <si>
    <t>OutBack FW1000-AC FlexWare Disconnect Box</t>
  </si>
  <si>
    <t>USBE100-0030</t>
  </si>
  <si>
    <t>FW500-DC</t>
  </si>
  <si>
    <t>OutBack FW500-DC Flexware 500DC Enclosure</t>
  </si>
  <si>
    <t>USBE100-0029</t>
  </si>
  <si>
    <t>FW500-AC</t>
  </si>
  <si>
    <t>OutBack FW500-AC Flexware 500AC Enclosure</t>
  </si>
  <si>
    <t>USEC001-0053</t>
  </si>
  <si>
    <t>FW250</t>
  </si>
  <si>
    <t>Outback Flexware 250 FW250 AC/DC Disconnect</t>
  </si>
  <si>
    <t>USSB100-0058</t>
  </si>
  <si>
    <t>EXT-DCBUS</t>
  </si>
  <si>
    <t>OutBack Power EXT-DCBUS External DC Grounding Bus Connector</t>
  </si>
  <si>
    <t>USSE100-0150</t>
  </si>
  <si>
    <t>PSR-SCT</t>
  </si>
  <si>
    <t>Outback PSR-SCT Battery Spill Containment Tray</t>
  </si>
  <si>
    <t>USWC001-0035</t>
  </si>
  <si>
    <t>RTS</t>
  </si>
  <si>
    <t>Outback RTS Battery Remote Temperature Sensor</t>
  </si>
  <si>
    <t>USIN100-0247</t>
  </si>
  <si>
    <t>FXTURBOKIT</t>
  </si>
  <si>
    <t>OutBack Power FXTURBOKIT DC Wiring Cover w/ Turbo Fan For Sealed Inverters</t>
  </si>
  <si>
    <t>USIN100-0246</t>
  </si>
  <si>
    <t>DCC</t>
  </si>
  <si>
    <t>OutBack Power DCC DC Wiring Cover For FX &amp; VFX Series Inverter/Chargers</t>
  </si>
  <si>
    <t>USSE100-0149</t>
  </si>
  <si>
    <t>TBB-BROWN</t>
  </si>
  <si>
    <t>OutBack Power TBB-BROWN Terminal Bus Bar w/ Brown Insulators</t>
  </si>
  <si>
    <t>USSE100-0148</t>
  </si>
  <si>
    <t>TBB-WHITE</t>
  </si>
  <si>
    <t>OutBack Power TBB-WHITE Terminal Bus Bar w/ White Insulators</t>
  </si>
  <si>
    <t>USSE100-0147</t>
  </si>
  <si>
    <t>TBB-RED</t>
  </si>
  <si>
    <t>OutBack Power TBB-RED Terminal Bus Bars</t>
  </si>
  <si>
    <t>USSE100-0146</t>
  </si>
  <si>
    <t>TBB-BLUE</t>
  </si>
  <si>
    <t>OutBack TBB-BLUE Terminal Busbar</t>
  </si>
  <si>
    <t>USSE100-0145</t>
  </si>
  <si>
    <t>TBB-BLACK</t>
  </si>
  <si>
    <t>OutBack Power TBB-BLACK Terminal Bus Bar w/ Black Insulator</t>
  </si>
  <si>
    <t>USSE100-0144</t>
  </si>
  <si>
    <t>TBB-GROUND</t>
  </si>
  <si>
    <t>OutBack Power TBB-GROUND Terminal Bus Bars</t>
  </si>
  <si>
    <t>USIN100-0245</t>
  </si>
  <si>
    <t>PSX-240-RELAY</t>
  </si>
  <si>
    <t>Outback Power PSX-240-Relay Autotransformer With Auto-Disconnect</t>
  </si>
  <si>
    <t>USIN100-0244</t>
  </si>
  <si>
    <t>PSX-240</t>
  </si>
  <si>
    <t>OutBack Power PSX-240 6kVA Rated Auto Transformer w/ Housing &amp; Cooling Fan</t>
  </si>
  <si>
    <t>USMS100-0250</t>
  </si>
  <si>
    <t>OBR-16-DIN</t>
  </si>
  <si>
    <t>Outback OBR-16-DIN Relay DIN Mount 16A 30VDC 250VAC Relay Din Mount</t>
  </si>
  <si>
    <t>USIN100-0243</t>
  </si>
  <si>
    <t>FW-X240</t>
  </si>
  <si>
    <t>Outback Power FW-X240 Auto Transformer</t>
  </si>
  <si>
    <t>USSE100-0143</t>
  </si>
  <si>
    <t>FW-SHUNT500</t>
  </si>
  <si>
    <t>Outback FW-Shunt500 500A 50mV DC Current Shunt</t>
  </si>
  <si>
    <t>USSE100-0142</t>
  </si>
  <si>
    <t>FW-SHUNT250</t>
  </si>
  <si>
    <t>Outback FW-SHUNT250 with Terminal Bus Bar</t>
  </si>
  <si>
    <t>USSE100-0141</t>
  </si>
  <si>
    <t>FW-SBUS</t>
  </si>
  <si>
    <t>OutBack FW-SBUS FLEXware Shunt Bus</t>
  </si>
  <si>
    <t>USSE100-0140</t>
  </si>
  <si>
    <t>FW-CBUS-12</t>
  </si>
  <si>
    <t>Outback FW-CBUS-12 Reversible Combiner Busbar</t>
  </si>
  <si>
    <t>USSE100-0130</t>
  </si>
  <si>
    <t>FW-CBUS-8</t>
  </si>
  <si>
    <t>OutBack FW-CBUS-8 Reversible Combiner Busbar</t>
  </si>
  <si>
    <t>USSE100-0131</t>
  </si>
  <si>
    <t>FW-BBUS</t>
  </si>
  <si>
    <t>OutBack FW-BBUS Breaker Bus</t>
  </si>
  <si>
    <t>USSE100-0129</t>
  </si>
  <si>
    <t>DCA</t>
  </si>
  <si>
    <t>OutBack Power DCA DC Conduit Adapter For FX Series Inverters/Chargers</t>
  </si>
  <si>
    <t>USEC001-0055</t>
  </si>
  <si>
    <t>MN1000FUSE-30</t>
  </si>
  <si>
    <t>Midnite Solar, MN1000FUSE-30-10PK, Fuses</t>
  </si>
  <si>
    <t>USEC001-0056</t>
  </si>
  <si>
    <t>MN1000FUSE-20</t>
  </si>
  <si>
    <t>Midnite Solar MN1000FUSE-20 PV Midget Fuse, 20 AMP, 1000V Fuse UL2579</t>
  </si>
  <si>
    <t>USEC001-0057</t>
  </si>
  <si>
    <t>MN1000FUSE-15</t>
  </si>
  <si>
    <t>MidNite Solar MN1000FUSE-15-10PK 15A 1000VDC, 15 AMP, 1000V Fuse UL2579</t>
  </si>
  <si>
    <t>USEC001-0058</t>
  </si>
  <si>
    <t>MN1000FUSE-12</t>
  </si>
  <si>
    <t>Midnight Solar 12a 1000v DC Fuse #MN1000FUSE-12, 12 amp, 1000v Fuse UL2579</t>
  </si>
  <si>
    <t>USEC001-0059</t>
  </si>
  <si>
    <t>MN1000FUSE-10</t>
  </si>
  <si>
    <t>MidNite Solar MN1000FUSE-10 1000VDC Fuse, 10 AMP, 1000v Fuse UL2579</t>
  </si>
  <si>
    <t>USEC001-0060</t>
  </si>
  <si>
    <t>MN1000FUSE-08</t>
  </si>
  <si>
    <t>Midnite Solar,MN1000FUSE-08, Fuse, 8 AMP, 1000V Fuse UL2579</t>
  </si>
  <si>
    <t>USEC001-0061</t>
  </si>
  <si>
    <t>MN1000FUSE-01</t>
  </si>
  <si>
    <t>MidNite Solar MN1000FUSE-01, 10mm x 38mm Fuses for MNTS, 1 AMP, 1000v Fuse UL2579</t>
  </si>
  <si>
    <t>USEC001-0062</t>
  </si>
  <si>
    <t>MNTPW2</t>
  </si>
  <si>
    <t>MidNite Solar MNTPW2 Combiner for Tesla Power</t>
  </si>
  <si>
    <t>USEC001-0063</t>
  </si>
  <si>
    <t>MNPV4HV-DISCO</t>
  </si>
  <si>
    <t>Midnite Solar MNPV4HV-DISCO 3R-DLX Disconnect Combiner</t>
  </si>
  <si>
    <t>USBE100-0002</t>
  </si>
  <si>
    <t>MNPV8-MC4</t>
  </si>
  <si>
    <t>Midnite Solar MNPV8-MC4 Combiner Box</t>
  </si>
  <si>
    <t>USBE100-0003</t>
  </si>
  <si>
    <t>MNPV4-MC4</t>
  </si>
  <si>
    <t>Midnite Solar MNPV4-MC4 Combiner Box</t>
  </si>
  <si>
    <t>USEC001-0064</t>
  </si>
  <si>
    <t>MNPV6-Disco</t>
  </si>
  <si>
    <t>MidNite Solar MNPV6-Disco Combiner Disconnect</t>
  </si>
  <si>
    <t>USSE100-0128</t>
  </si>
  <si>
    <t>FW-ACA</t>
  </si>
  <si>
    <t>OutBack FW-ACA AC Conduit Adapter</t>
  </si>
  <si>
    <t>USMS100-0209</t>
  </si>
  <si>
    <t>MNPV6-DISCO AC MICRO</t>
  </si>
  <si>
    <t>MIDNITE SOLAR MNPV6 DISCO AC COMBINER BOX</t>
  </si>
  <si>
    <t>USBE100-0001</t>
  </si>
  <si>
    <t>MNPV10-1000</t>
  </si>
  <si>
    <t>Midnite Solar MNPV10-1000 Combiner Box</t>
  </si>
  <si>
    <t>USMS100-0247</t>
  </si>
  <si>
    <t>FW-MP</t>
  </si>
  <si>
    <t>OutBack Power FW-MP &gt; Flexware Mounting Plate</t>
  </si>
  <si>
    <t>USBE100-0004</t>
  </si>
  <si>
    <t>MNPV4-1000</t>
  </si>
  <si>
    <t>MidNite Solar MNPV4-1000 Combiner 4x 1000VDC Fuse Holders</t>
  </si>
  <si>
    <t>USMS100-0675</t>
  </si>
  <si>
    <t>FW-MB2</t>
  </si>
  <si>
    <t>OutBack FW-MB2 FLEXware MATE2 Mounting Bracket</t>
  </si>
  <si>
    <t>USMS100-0245</t>
  </si>
  <si>
    <t>FW-MB1</t>
  </si>
  <si>
    <t>OutBack FW-MB1 FlexWare MATE Mounting Bracket</t>
  </si>
  <si>
    <t>USMS100-0244</t>
  </si>
  <si>
    <t>FW-MB3-S</t>
  </si>
  <si>
    <t>Outback FW-MB3-S &gt; Surface Mounting Bracket for Mate 3</t>
  </si>
  <si>
    <t>USSE100-0139</t>
  </si>
  <si>
    <t>FW-MB3-F</t>
  </si>
  <si>
    <t>Outback Fw-mb3-f, Flexware Mate3 Flat Mount Wall Plate</t>
  </si>
  <si>
    <t>USMS100-0677</t>
  </si>
  <si>
    <t>FW-MB3</t>
  </si>
  <si>
    <t>Outback Power Flexware FW-MB3 Mounting Bracket</t>
  </si>
  <si>
    <t>USCC100-0076</t>
  </si>
  <si>
    <t>FW-CCB2-T</t>
  </si>
  <si>
    <t>OutBack FW-CCB2-T Top Mounting Bracket for Two FLEXmax Controllers</t>
  </si>
  <si>
    <t>USCC100-0075</t>
  </si>
  <si>
    <t>FW-CCB2</t>
  </si>
  <si>
    <t>OutBack FW-CCB2 Mounting bracket for two side-mounted charge controllers</t>
  </si>
  <si>
    <t>USCC100-0074</t>
  </si>
  <si>
    <t>FW-CCB</t>
  </si>
  <si>
    <t>OutBack FW-CCB Mounting bracket for one side-mounted charge controller</t>
  </si>
  <si>
    <t>USEC001-0126</t>
  </si>
  <si>
    <t>FN-DC</t>
  </si>
  <si>
    <t>Outback FN-DC FLEXNET Dc System Monitor</t>
  </si>
  <si>
    <t>USSE100-0122</t>
  </si>
  <si>
    <t>CSIP BRIDGE</t>
  </si>
  <si>
    <t>OutBack Power CSIP BRIDGE System Display and Controller Communications Accessory</t>
  </si>
  <si>
    <t>USSE100-0121</t>
  </si>
  <si>
    <t>AXS Port</t>
  </si>
  <si>
    <t>Outback Axs Port Modbus/tcp Interface</t>
  </si>
  <si>
    <t>USSE100-0240</t>
  </si>
  <si>
    <t>HUB10.3</t>
  </si>
  <si>
    <t>Outback Power HUB10.3 10 Port Communications Manager</t>
  </si>
  <si>
    <t>USEC001-0094</t>
  </si>
  <si>
    <t> MNEAC35-2P</t>
  </si>
  <si>
    <t>Mindnite Solar MNEAC35-2P, 35A 120VAC 2-pole Din Rail Mount breaker</t>
  </si>
  <si>
    <t>USSB100-0052</t>
  </si>
  <si>
    <t>MNLBC</t>
  </si>
  <si>
    <t>MidNite Solar MNLBC Lithium Battery Combiner</t>
  </si>
  <si>
    <t>USBE100-0005</t>
  </si>
  <si>
    <t xml:space="preserve">MNPV12-250 </t>
  </si>
  <si>
    <t>MidNite Solar MNPV12-250 Combiner Box</t>
  </si>
  <si>
    <t>MNPV12-250</t>
  </si>
  <si>
    <t>USSE100-0224</t>
  </si>
  <si>
    <t>MNPV6-250</t>
  </si>
  <si>
    <t>MidNite Solar MNPV6-250 Solar Array Combiner</t>
  </si>
  <si>
    <t>USSE100-0225</t>
  </si>
  <si>
    <t>MNPV3</t>
  </si>
  <si>
    <t>Midnite Solar MNPV3 Combiner Box</t>
  </si>
  <si>
    <t>USSE100-0226</t>
  </si>
  <si>
    <t>MNTRANSITION</t>
  </si>
  <si>
    <t>MidNite Solar MNTRANSITION Transition Box 1000VDC Type 3R</t>
  </si>
  <si>
    <t>USSE100-0227</t>
  </si>
  <si>
    <t>MNSR-1000</t>
  </si>
  <si>
    <t>MidNite Solar MNSR-1000 Heyco Strain Relief 1/2 in 1000V</t>
  </si>
  <si>
    <t>USSE100-0228</t>
  </si>
  <si>
    <t>MNSR-600</t>
  </si>
  <si>
    <t>MidNite Solar MNSR-600 Heyco Strain Relief Connector With Locknut0+</t>
  </si>
  <si>
    <t>USSE100-0229</t>
  </si>
  <si>
    <t>MNPV6DF</t>
  </si>
  <si>
    <t>Midnite Solar, MNPV6DF, Replacement Dead Front For MNPV6</t>
  </si>
  <si>
    <t>MNPV6</t>
  </si>
  <si>
    <t>USSE100-0230</t>
  </si>
  <si>
    <t>MNNW10</t>
  </si>
  <si>
    <t>MIDNITE SOLAR, MNNW10, CONTROL NETWORK CABLE 10 IN</t>
  </si>
  <si>
    <t>USSE100-0232</t>
  </si>
  <si>
    <t>MNNWC3</t>
  </si>
  <si>
    <t>Midnite Solar, MNNWC3, Control Network Cable 3ft</t>
  </si>
  <si>
    <t>USSE100-0233</t>
  </si>
  <si>
    <t>MNKID-CDT-KIT</t>
  </si>
  <si>
    <t>MidNite Solar MNKID-CDT-KIT Conduit Kit for MNKID</t>
  </si>
  <si>
    <t>USSE100-0234</t>
  </si>
  <si>
    <t>MNKID-ASSY-KIT-W</t>
  </si>
  <si>
    <t>Midnite Solar MNKID-ASSY-KIT-W The Kid Accessory Kit</t>
  </si>
  <si>
    <t>USSE100-0235</t>
  </si>
  <si>
    <t>MNKID-ASSY-KIT-B</t>
  </si>
  <si>
    <t>MidNite Solar MNKID-ASSY-KIT-B The KID Accessory Kit</t>
  </si>
  <si>
    <t>USIN100-0239</t>
  </si>
  <si>
    <t>HUB4</t>
  </si>
  <si>
    <t>Outback Power HUB4 Communications Manager</t>
  </si>
  <si>
    <t>USWC001-0032</t>
  </si>
  <si>
    <t>MATE3-USB</t>
  </si>
  <si>
    <t>Outback MATE3-USB Communication Card</t>
  </si>
  <si>
    <t>USSE100-0236</t>
  </si>
  <si>
    <t>MNSHUNT-1000/100</t>
  </si>
  <si>
    <t>Midnite Solar, MNSHUNT-1000/100, SHUNT</t>
  </si>
  <si>
    <t>USCC100-0070</t>
  </si>
  <si>
    <t>MATE2</t>
  </si>
  <si>
    <t>OutBack MATE2 Communications Controller for FlexWare</t>
  </si>
  <si>
    <t>USMS100-0656</t>
  </si>
  <si>
    <t>MNSHUNT</t>
  </si>
  <si>
    <t>Midnite Solar, MNSHUNT, Shunt</t>
  </si>
  <si>
    <t>USSE100-0223</t>
  </si>
  <si>
    <t>MNSHUNT BUSBAR</t>
  </si>
  <si>
    <t>MidNite Solar, MNSHUNT BUSBAR</t>
  </si>
  <si>
    <t>USCC100-0069</t>
  </si>
  <si>
    <t>MATE3s</t>
  </si>
  <si>
    <t>Outback Power MATE3S System Display and Controller for UL 1741 SA Compliance</t>
  </si>
  <si>
    <t>USCC100-0068</t>
  </si>
  <si>
    <t>MATE_B</t>
  </si>
  <si>
    <t>Outback Power G/FX version, MATE_B Black oval housing with RS232 serial port</t>
  </si>
  <si>
    <t>USCC100-0067</t>
  </si>
  <si>
    <t>MATE</t>
  </si>
  <si>
    <t>Outback Power G/FX version, Gray oval housing with RS232 serial port</t>
  </si>
  <si>
    <t>USSE100-0237</t>
  </si>
  <si>
    <t>MNSHUNT-1000/50</t>
  </si>
  <si>
    <t>MidNite Solar MNSHUNT-1000/50 1000 Amp 50 mV Shunt</t>
  </si>
  <si>
    <t>USSE100-0106</t>
  </si>
  <si>
    <t>STBB-BROWN</t>
  </si>
  <si>
    <t>Outback STBB-Brown Short Terminal Bus Bar With Brown Insulators</t>
  </si>
  <si>
    <t>USCC100-0010</t>
  </si>
  <si>
    <t>MidNite Solar MNKID-WMBB-W Pre-Wired Mounting Bracket</t>
  </si>
  <si>
    <t>USMS100-0001</t>
  </si>
  <si>
    <t>MidNite Solar MNKID-WMBB-B Wall Mounting Bracket, Black</t>
  </si>
  <si>
    <t>USCC100-0102</t>
  </si>
  <si>
    <t>MNKID-M-BKT-W</t>
  </si>
  <si>
    <t>MidNite Solar MNKID-M-BKT-W Marine Mounting Bracket White</t>
  </si>
  <si>
    <t>USMS100-0411</t>
  </si>
  <si>
    <t>MNKID-M-BKT-B</t>
  </si>
  <si>
    <t>MidNite Solar MNKID-M-BKT-B Marine Mounting Bracket Black</t>
  </si>
  <si>
    <t>USCC100-0103</t>
  </si>
  <si>
    <t>MNKID-BREAKER-30A</t>
  </si>
  <si>
    <t>MidNite Kid Breaker 30A MNKID-BREAKER-30A</t>
  </si>
  <si>
    <t>USSE100-0105</t>
  </si>
  <si>
    <t>STBB-BLUE</t>
  </si>
  <si>
    <t>OutBack Power STBB-BLUE Short Bus Bar Kit</t>
  </si>
  <si>
    <t>USSE100-0108</t>
  </si>
  <si>
    <t>STBB-WHITE</t>
  </si>
  <si>
    <t>Outback STBB-White Short Terminal Bus Bar With White Insulators</t>
  </si>
  <si>
    <t>USSE100-0104</t>
  </si>
  <si>
    <t>STBB-RED</t>
  </si>
  <si>
    <t>Outback STBB-Red Short Terminal Bus Bar With Red Insulators</t>
  </si>
  <si>
    <t>USSE100-0102</t>
  </si>
  <si>
    <t>STBB-BLACK</t>
  </si>
  <si>
    <t>Outback STBB-Black Short Terminal Bus Bar With Black Insulators</t>
  </si>
  <si>
    <t>USSE100-0103</t>
  </si>
  <si>
    <t>PNL-50-AC-250</t>
  </si>
  <si>
    <t>Outback PNL-50-AC-250 50A 1-pole Circuit Breaker</t>
  </si>
  <si>
    <t>USSE100-0138</t>
  </si>
  <si>
    <t>PNL-50D-AC-120/240</t>
  </si>
  <si>
    <t>Outback PNL-50D-AC-120/240 50A 120/240 Panel Mount Breaker</t>
  </si>
  <si>
    <t>USSE100-0137</t>
  </si>
  <si>
    <t>PNL-30D-AC-120/240</t>
  </si>
  <si>
    <t>Outback PNL-30D-AC-120/240 30A 120/240 Panel Mount Breaker</t>
  </si>
  <si>
    <t>USSE100-0238</t>
  </si>
  <si>
    <t>MNBTS</t>
  </si>
  <si>
    <t>Midnite Solar MNBTS Battery Temp Sensor</t>
  </si>
  <si>
    <t>USSE100-0136</t>
  </si>
  <si>
    <t>GS-AC-GEN-KIT</t>
  </si>
  <si>
    <t>OutBack Power GS-AC-Gen-Kit Generator Back Up Protection Kit for AC Coupled Radian systems</t>
  </si>
  <si>
    <t>USSE100-0135</t>
  </si>
  <si>
    <t>GS-SBUS</t>
  </si>
  <si>
    <t>Outback Power, GS-SBUS, Dc Shunt Bus For Gs Load Center</t>
  </si>
  <si>
    <t>USCC100-0104</t>
  </si>
  <si>
    <t>MNWBJR</t>
  </si>
  <si>
    <t>Midnite Solar MNWBJR Whiz Bang Jr</t>
  </si>
  <si>
    <t>USSE100-0134</t>
  </si>
  <si>
    <t>GS-IOB-230VAC</t>
  </si>
  <si>
    <t>Outback GS-IOB-230VAC Ac Bypass Kit</t>
  </si>
  <si>
    <t>USSE100-0133</t>
  </si>
  <si>
    <t>GS-IOB-120/240VAC</t>
  </si>
  <si>
    <t>OutBack GS-IOB-120/240VAC Radian GS Input/Output/Bypass Kit</t>
  </si>
  <si>
    <t>USCC100-0083</t>
  </si>
  <si>
    <t>GSLC175PV1-230</t>
  </si>
  <si>
    <t>OutBack Power GSLC175PV1-230 Pre-Wired GS Load Center For 230VAC Applications (1 PV Disconnect)</t>
  </si>
  <si>
    <t>USCC100-0082</t>
  </si>
  <si>
    <t>GSLC175-PV-230</t>
  </si>
  <si>
    <t>USBE100-0052</t>
  </si>
  <si>
    <t>GSLC175-230</t>
  </si>
  <si>
    <t>Outback GSLC175-230 &gt; Pre-Wired GS Load Center</t>
  </si>
  <si>
    <t>USCC100-0080</t>
  </si>
  <si>
    <t>GSLC-PV1-300VDC-230</t>
  </si>
  <si>
    <t>OutBack GSLC-PV1-300VDC-230 Prewired Radian GS Load Center</t>
  </si>
  <si>
    <t>USCC100-0079</t>
  </si>
  <si>
    <t>GSLC-PV-300VDC-230</t>
  </si>
  <si>
    <t>Outback Power Radian Prewired GS-3548E Load Center GSLC-PV-300VDC-230</t>
  </si>
  <si>
    <t>USCC100-0008</t>
  </si>
  <si>
    <t>MNKID-HWB</t>
  </si>
  <si>
    <t>MidNite Solar The Kid MPPT Wind and Hydro Charge Controller</t>
  </si>
  <si>
    <t>USCC100-0009</t>
  </si>
  <si>
    <t>MNKID-M-W</t>
  </si>
  <si>
    <t>MidNite Kid MNKID-M-W Marine (White) Charge Controller</t>
  </si>
  <si>
    <t>USCC100-0114</t>
  </si>
  <si>
    <t>MNKID-W</t>
  </si>
  <si>
    <t>MidNite Solar The Kid MPPT Solar Charge Controller in White</t>
  </si>
  <si>
    <t>USCC100-0011</t>
  </si>
  <si>
    <t>MidNite Solar MNGP DUMMY Display for Classic Controllers</t>
  </si>
  <si>
    <t>USCC100-0012</t>
  </si>
  <si>
    <t>CLASSIC-200-SL</t>
  </si>
  <si>
    <t>Midnite Solar Classic 200-SL MPPT Charge Controller</t>
  </si>
  <si>
    <t>USCC100-0013</t>
  </si>
  <si>
    <t>CLASSIC-200</t>
  </si>
  <si>
    <t>MidNite Solar Classic 200 MPPT Charge Controller</t>
  </si>
  <si>
    <t>USCC100-0014</t>
  </si>
  <si>
    <t>MidNite Solar Classic 150-SL MPPT PV Charge Controller</t>
  </si>
  <si>
    <t>USCC100-0105</t>
  </si>
  <si>
    <t>MNBRATKIT</t>
  </si>
  <si>
    <t>MidNite Solar MNBRATKIT Brat PWM Charge Controller Kit</t>
  </si>
  <si>
    <t>USSE100-0239</t>
  </si>
  <si>
    <t>MNBRAT</t>
  </si>
  <si>
    <t>MidNite Solar MNBRAT Charge Controller 30A</t>
  </si>
  <si>
    <t>USCC100-0044</t>
  </si>
  <si>
    <t xml:space="preserve">CLASSIC 250-SL </t>
  </si>
  <si>
    <t>MidNite Solar Classic 250-SL MPPT PV Charge Controller</t>
  </si>
  <si>
    <t>USCC100-0078</t>
  </si>
  <si>
    <t>GSLC-PV1-300VDC</t>
  </si>
  <si>
    <t>OutBack GSLC-PV1-300VDC Perwired Load Center</t>
  </si>
  <si>
    <t>USEC001-0092</t>
  </si>
  <si>
    <t>MNEAC15-2P</t>
  </si>
  <si>
    <t>MidNite Solar MNEAC15-2P Breaker 15A</t>
  </si>
  <si>
    <t>USBE100-0053</t>
  </si>
  <si>
    <t>GSLC175PV1-120/240</t>
  </si>
  <si>
    <t>Outback Power GSLC175-PV1-120/240 Load Center for Radian Series Inverters</t>
  </si>
  <si>
    <t>USSE100-0241</t>
  </si>
  <si>
    <t>MNEAC10</t>
  </si>
  <si>
    <t>MidNite Solar MNEAC10 10A 120VAC Din Rail Mount Circuit Breaker</t>
  </si>
  <si>
    <t>USCC100-0077</t>
  </si>
  <si>
    <t>GSLC-PV-300VDC</t>
  </si>
  <si>
    <t>Outback GSLC-PV-300VDC Prewired Load Center for Two Charge Controllers</t>
  </si>
  <si>
    <t>USEC001-0095</t>
  </si>
  <si>
    <t>MNEAC5</t>
  </si>
  <si>
    <t>MidNite Solar MNEAC5 Circuit Breaker 5A 120VAC</t>
  </si>
  <si>
    <t>USWC001-0034</t>
  </si>
  <si>
    <t>GSLC175-PV-120/240</t>
  </si>
  <si>
    <t>OutBack GSLC175-PV-120/240 Prewired Radian GS Load Center</t>
  </si>
  <si>
    <t>USEC001-0096</t>
  </si>
  <si>
    <t>MNEAC60QZD</t>
  </si>
  <si>
    <t>Midnite Solar, MNEAC60QZD-2P, Breaker</t>
  </si>
  <si>
    <t>USBE100-0051</t>
  </si>
  <si>
    <t>GSLC175-120/240</t>
  </si>
  <si>
    <t>OutBack GSLC175-120/240 Prewired Radian GS Load Center</t>
  </si>
  <si>
    <t>USSE100-0243</t>
  </si>
  <si>
    <t>MNEPV20-600RT</t>
  </si>
  <si>
    <t>MidNite Solar, MNEPV20-600RT, Circuit Breaker</t>
  </si>
  <si>
    <t>USSE100-0244</t>
  </si>
  <si>
    <t>MNEPV16-600RT</t>
  </si>
  <si>
    <t>Midnite Solar MNEPV16-600RT Din Mount 16A Circuit Breaker</t>
  </si>
  <si>
    <t>USSE100-0245</t>
  </si>
  <si>
    <t>MNEPV50-300</t>
  </si>
  <si>
    <t>Midnite Solar, MNEPV50-300, Circuit Breaker</t>
  </si>
  <si>
    <t>USSB100-0041</t>
  </si>
  <si>
    <t>2700RE</t>
  </si>
  <si>
    <t>Outback Energy Cell RE High Capacity 48V Battery System, 2770Ah</t>
  </si>
  <si>
    <t>USSE100-0246</t>
  </si>
  <si>
    <t>MNEPV30-300</t>
  </si>
  <si>
    <t>Midnite Solar, MNEPV30-300, Circuit Breaker</t>
  </si>
  <si>
    <t>USSB100-0040</t>
  </si>
  <si>
    <t>2200RE</t>
  </si>
  <si>
    <t>OutBack EnergyCell RE High Capacity 48V Battery System, 2140Ah</t>
  </si>
  <si>
    <t>USSB100-0039</t>
  </si>
  <si>
    <t>2000RE</t>
  </si>
  <si>
    <t>Outback EnergyCell 2000RE High Capacity AGM Battery Bank 1716 Amp-hour 48VDC</t>
  </si>
  <si>
    <t>USSE100-0247</t>
  </si>
  <si>
    <t>MNEPV20-300</t>
  </si>
  <si>
    <t>MidNite Solar MNEPV20-300 Circuit Breaker 20A 300VDC</t>
  </si>
  <si>
    <t>USSB100-0038</t>
  </si>
  <si>
    <t>1600RE</t>
  </si>
  <si>
    <t>Outback EnergyCell 1600RE High Capacity AGM Battery Bank 1378 Amp-hour 48VDC</t>
  </si>
  <si>
    <t>USSB100-0037</t>
  </si>
  <si>
    <t>1300RE</t>
  </si>
  <si>
    <t>Outback Power 48V EnergyCell RE Battery 1340Ah, 1300RE</t>
  </si>
  <si>
    <t>Outback EnergyCell 1300RE High Capacity AGM Battery Bank 1148 Amp-hour 48VDC</t>
  </si>
  <si>
    <t>USSB100-0036</t>
  </si>
  <si>
    <t>1100RE</t>
  </si>
  <si>
    <t>Outback EnergyCell 1100RE High Capacity AGM Battery Bank 960 Amp-hour 48VDC</t>
  </si>
  <si>
    <t>USSB100-0035</t>
  </si>
  <si>
    <t>800RE</t>
  </si>
  <si>
    <t>EnergyCell RE High Capacity 48V Battery System, 810Ah</t>
  </si>
  <si>
    <t>USSB100-0025</t>
  </si>
  <si>
    <t>NSB190FT BLUE+</t>
  </si>
  <si>
    <t>OutBack Power NorthStar NSB190FT BLUE+ 202Ah VRLA-AGM Pure Lead Carbon Battery</t>
  </si>
  <si>
    <t>USEC001-0113</t>
  </si>
  <si>
    <t>MNEPV15-300</t>
  </si>
  <si>
    <t>Midnite Solar MNEPV15-300 1-pole 15a Circuit Breaker</t>
  </si>
  <si>
    <t>USEC001-0111</t>
  </si>
  <si>
    <t>MNEPV12-300</t>
  </si>
  <si>
    <t>Midnite Solar MNEPV12-300 Din Mount 12a Circuit Breaker</t>
  </si>
  <si>
    <t>USEC001-0110</t>
  </si>
  <si>
    <t>MNEPV10-300</t>
  </si>
  <si>
    <t>Midnite Solar, MNEPV10-300, Circuit Breaker</t>
  </si>
  <si>
    <t>USSE100-0251</t>
  </si>
  <si>
    <t>MNEPV7-300</t>
  </si>
  <si>
    <t>Midnite Solar, MNEPV7-300, Circuit Breaker</t>
  </si>
  <si>
    <t>USSE100-0253</t>
  </si>
  <si>
    <t>MNEPV100</t>
  </si>
  <si>
    <t>Midnite Solar MNEPV100 Din Mount 100A Circuit Breaker</t>
  </si>
  <si>
    <t>USSE100-0254</t>
  </si>
  <si>
    <t>MNEPV80</t>
  </si>
  <si>
    <t>MidNite Solar MNEPV80 DIN Circuit Breaker 80A 150VDC</t>
  </si>
  <si>
    <t>USMS100-0413</t>
  </si>
  <si>
    <t>MNEPV63</t>
  </si>
  <si>
    <t>Midnite Solar, MNEPV63, Circuit Breaker, 63A 150VDC, 1-POLE, Din Mount</t>
  </si>
  <si>
    <t>USEC001-0023</t>
  </si>
  <si>
    <t>MNEPV60</t>
  </si>
  <si>
    <t>Midnite Solar, MNEPV60, 60 AMP, 150VDC Din Rail Mount Breaker</t>
  </si>
  <si>
    <t>USMS100-0415</t>
  </si>
  <si>
    <t>MNEPV50</t>
  </si>
  <si>
    <t>MidNite Solar MNEPV50 Din Mount 50A Circuit Breaker</t>
  </si>
  <si>
    <t>USMS100-0416</t>
  </si>
  <si>
    <t>MNEPV40</t>
  </si>
  <si>
    <t>Midnite Solar, MNEPV40, 40 AMP, 150VDC Din Rail Mount Breaker</t>
  </si>
  <si>
    <t>USMS100-0417</t>
  </si>
  <si>
    <t>MNEPV30</t>
  </si>
  <si>
    <t>Midnite Solar, MNEPV30-300, Circuit Breaker, 30A 300VDC, 1-POLE, Din Mount</t>
  </si>
  <si>
    <t>USEC001-0115</t>
  </si>
  <si>
    <t>MNEPV20</t>
  </si>
  <si>
    <t>Midnite Solar, MNEPV20, 20 AMP, 150VDC Din Rail Mount Breaker</t>
  </si>
  <si>
    <t>USEC001-0112</t>
  </si>
  <si>
    <t>MNEPV15</t>
  </si>
  <si>
    <t>Midnite Solar MNEPV15 Din Mount 15A Circuit Breaker</t>
  </si>
  <si>
    <t>USMS100-0420</t>
  </si>
  <si>
    <t>MNEPV10</t>
  </si>
  <si>
    <t>Midnite Solar MNEPV10 Din Mount 10A Circuit Breaker</t>
  </si>
  <si>
    <t>USMS100-0421</t>
  </si>
  <si>
    <t>MNEPV9</t>
  </si>
  <si>
    <t>Midnite Solar, MNEPV9, Circuit Breaker, 9A 150VDC, 1-pole, Din Mount</t>
  </si>
  <si>
    <t>USMS100-0424</t>
  </si>
  <si>
    <t>MNEPV8</t>
  </si>
  <si>
    <t>Midnite Solar, MNEPV8, Circuit Breaker, 8A 150VDC, 1-POLE, Din Mount</t>
  </si>
  <si>
    <t>USMS100-0203</t>
  </si>
  <si>
    <t>MNEPV7</t>
  </si>
  <si>
    <t>Midnite Solar MNEPV7 Circuit Breaker Din Mount 7A 150VDC</t>
  </si>
  <si>
    <t>USMS100-0202</t>
  </si>
  <si>
    <t>MNEPV6</t>
  </si>
  <si>
    <t>Midnite Solar, MNEPV6, Circuit Breaker, 6a 150vdc, 1-pole, Din Mount</t>
  </si>
  <si>
    <t>USMS100-0201</t>
  </si>
  <si>
    <t>MNEPV5</t>
  </si>
  <si>
    <t>MidNite Solar MNEPV5 5A 150VDC Polarized 1-Pole Din Rail Mount Circuit Breaker</t>
  </si>
  <si>
    <t>USMS100-0200</t>
  </si>
  <si>
    <t>MNEPV4</t>
  </si>
  <si>
    <t>Midnite Solar, MNEPV4, Circuit Breaker, 4A 150VDC, 1-POLE, Din Mount</t>
  </si>
  <si>
    <t>USMS100-0199</t>
  </si>
  <si>
    <t>MNEPV3</t>
  </si>
  <si>
    <t>Midnite Solar, MNEPV3, Circuit Breaker, 3A 150VDC, 1-pole, Din Mount</t>
  </si>
  <si>
    <t>USEC001-0114</t>
  </si>
  <si>
    <t>MNEPV2</t>
  </si>
  <si>
    <t>Midnite Solar, MNEPV2, Circuit Breaker, 2a 150vdc, 1-pole, Din Mount</t>
  </si>
  <si>
    <t>USMS100-0197</t>
  </si>
  <si>
    <t>MNEPV1</t>
  </si>
  <si>
    <t>Midnite Solar, MNEPV1, Circuit Breaker, 1A 150VDC, 1-POLE, Din Mount</t>
  </si>
  <si>
    <t>USMS100-0428</t>
  </si>
  <si>
    <t>QMR-WC-A-300 IronRidge</t>
  </si>
  <si>
    <t>IronRidge Trunk/PV Cable QMR-WC-A-300, SS</t>
  </si>
  <si>
    <t>USEC001-0099</t>
  </si>
  <si>
    <t>MNEDC250RT</t>
  </si>
  <si>
    <t>MidNite Solar MNEDC250RT Remote Trip Circuit Breaker 250A</t>
  </si>
  <si>
    <t>USMS100-0195</t>
  </si>
  <si>
    <t>MNEDC175RT</t>
  </si>
  <si>
    <t>Midnite Solar, MNEDC175RT, Circuit Breaker, 175A, 125VDC, 1 Pole, Shunt Trip, Pnl Mount, 3/8in Stud Term, 1.5 In Wide</t>
  </si>
  <si>
    <t>USMS100-0241</t>
  </si>
  <si>
    <t>QMR-ECW-A-50</t>
  </si>
  <si>
    <t>Ironridge Weeb Bmc QMR-ECW-A-50, SS</t>
  </si>
  <si>
    <t>USMS100-0429</t>
  </si>
  <si>
    <t>QMR-ECW-A-50  Quick Mount</t>
  </si>
  <si>
    <t>Quick Mount PV QMR-ECW-A-50 WEEB BMC</t>
  </si>
  <si>
    <t>USBE100-0055</t>
  </si>
  <si>
    <t>MNEDC125RT</t>
  </si>
  <si>
    <t>MidNite Solar MNEDC125RT Remote Trip Circuit Breaker 125A</t>
  </si>
  <si>
    <t>USMS100-0240</t>
  </si>
  <si>
    <t>QMR-GLQ-A-50</t>
  </si>
  <si>
    <t>IronRidge Grounding lug QMR-GLQ-A-50, QRail, AL, w/T-Bolt</t>
  </si>
  <si>
    <t>USSE100-0258</t>
  </si>
  <si>
    <t>QMR-GLQ-A-50 Quick Mount</t>
  </si>
  <si>
    <t>Quick Mount PV QMR-GLQ-A-50 Weeb Lug</t>
  </si>
  <si>
    <t>USEC001-0108</t>
  </si>
  <si>
    <t>MNEDC80-300</t>
  </si>
  <si>
    <t>MidNite Solar MNEDC80-300 Circuit Breaker</t>
  </si>
  <si>
    <t>USEC001-0106</t>
  </si>
  <si>
    <t>MNEDC60-300</t>
  </si>
  <si>
    <t>Midnite Solar, MNEDC60-300, Circuit Breaker, 60A 300VDC, 1-pole, Panel Mount</t>
  </si>
  <si>
    <t>USEC001-0101</t>
  </si>
  <si>
    <t>MNEDC30-300</t>
  </si>
  <si>
    <t>MidNite Solar MNEDC30-300 30A 300VDC Non-Polarized Panel Mount Circuit Breaker</t>
  </si>
  <si>
    <t>USEC001-0098</t>
  </si>
  <si>
    <t>MNEDC250</t>
  </si>
  <si>
    <t>MidNite Solar MNEDC250 250 Amp Panel Mount DC Circuit Breaker, 125 VDC</t>
  </si>
  <si>
    <t>USMS100-0238</t>
  </si>
  <si>
    <t>QMCPT-A-12</t>
  </si>
  <si>
    <t>IronRidge Conduit Penetration Flashing QMCPT-A-12, Tile, Mill</t>
  </si>
  <si>
    <t>USEC001-0097</t>
  </si>
  <si>
    <t>MidNite Solar MNEDC175 175 Amp Panel Mount DC Circuit Breaker, 125 VDC</t>
  </si>
  <si>
    <t>USWC001-0074</t>
  </si>
  <si>
    <t>MNEDC100</t>
  </si>
  <si>
    <t>Midnite Solar, MNEDC100, Circuit Breaker, 100A 150VDC, 1-pole, Panel Mount</t>
  </si>
  <si>
    <t>USEC001-0109</t>
  </si>
  <si>
    <t>MNEDC90</t>
  </si>
  <si>
    <t>Midnite Solar, MNEDC90, Circuit Breaker 90A 150VDC/AC 1 Pole, Panel Mount</t>
  </si>
  <si>
    <t>USEC001-0107</t>
  </si>
  <si>
    <t>MNEDC80</t>
  </si>
  <si>
    <t>Midnite Solar MNEDC80  Panel Mount 80A Circuit Breaker</t>
  </si>
  <si>
    <t>USEC001-0105</t>
  </si>
  <si>
    <t>MNEDC60</t>
  </si>
  <si>
    <t>Midnite Solar, MNEDC60, Circuit Breaker, 60A 300VDC, 1-pole, Panel Mount</t>
  </si>
  <si>
    <t>USEC001-0104</t>
  </si>
  <si>
    <t>MNEDC50</t>
  </si>
  <si>
    <t>MidNite Solar MNEDC50 50A 150VDC 120VAC Non-Polarized Panel Mount Circuit Breaker</t>
  </si>
  <si>
    <t>USSB100-0024</t>
  </si>
  <si>
    <t>NSB170FT BLUE+</t>
  </si>
  <si>
    <t>OutBack Power NorthStar NSB170FT BLUE+ 182Ah VRLA-AGM Pure Lead Carbon Battery</t>
  </si>
  <si>
    <t>USEC001-0102</t>
  </si>
  <si>
    <t>MNEDC40</t>
  </si>
  <si>
    <t>MidNite MNEDC40 40 Amp Panel Mount Breaker</t>
  </si>
  <si>
    <t>USSB100-0023</t>
  </si>
  <si>
    <t>NSB100FT BLUE+</t>
  </si>
  <si>
    <t>OutBack Power NorthStar NSB100FT BLUE+ 100Ah VRLA-AGM Pure Lead Carbon Battery</t>
  </si>
  <si>
    <t>USSB100-0022</t>
  </si>
  <si>
    <t>NSB40FT BLU</t>
  </si>
  <si>
    <t>OutBack Power NorthStar NSB40FT BLUE+ 37Ah VRLA-AGM Pure Lead Carbon Battery</t>
  </si>
  <si>
    <t>OutBack Power NorthStar NSB40FT BLUE+ 40Ah VRLA-AGM Pure Lead Carbon Battery</t>
  </si>
  <si>
    <t>USMS100-0235</t>
  </si>
  <si>
    <t>QMCC-A-12</t>
  </si>
  <si>
    <t>IronRidge Classic Conduit Composition Mount QMCC-A-12, 9" x 12", Mill</t>
  </si>
  <si>
    <t>USEC001-0100</t>
  </si>
  <si>
    <t>MNEDC30</t>
  </si>
  <si>
    <t>MidNite Solar MNEDC30 Circuit Breaker 30A 150VDC</t>
  </si>
  <si>
    <t>USSB100-0021</t>
  </si>
  <si>
    <t>200PLR</t>
  </si>
  <si>
    <t>OutBack Power EnergyCell 200PLR 200Ah VRLA-AGM Pure Lead Battery</t>
  </si>
  <si>
    <t>USMS100-0231</t>
  </si>
  <si>
    <t>QMC-TRF-W-A-12</t>
  </si>
  <si>
    <t>IronRidge Tile Replacement Flashing QMC-TRF-W-A-12, W-Tile, Mill</t>
  </si>
  <si>
    <t>USSB100-0019</t>
  </si>
  <si>
    <t>525FLA</t>
  </si>
  <si>
    <t>OutBack Power EnergyCell 525FLA 6 Volt 525Ah Deep Cycle Flooded Battery</t>
  </si>
  <si>
    <t>USSB100-0020</t>
  </si>
  <si>
    <t>290FLA</t>
  </si>
  <si>
    <t>OutBack Power EnergyCell 290FLA 6 Volt 290Ah Deep Cycle Flooded Battery</t>
  </si>
  <si>
    <t>USMS100-0230</t>
  </si>
  <si>
    <t>QMC-TRF-S-A-12</t>
  </si>
  <si>
    <t>IronRidge Tile Replacement Flashing QMC-TRF-S-A-12, S-Tile, Mill</t>
  </si>
  <si>
    <t>USIN100-0238</t>
  </si>
  <si>
    <t>GS7048E</t>
  </si>
  <si>
    <t>Outback Power GS7048E Radian Inverter/Charger</t>
  </si>
  <si>
    <t>USIN100-0236</t>
  </si>
  <si>
    <t>GS3548E</t>
  </si>
  <si>
    <t>Outback Power GS3548E Radian Inverter/Charger</t>
  </si>
  <si>
    <t>USEC001-0078</t>
  </si>
  <si>
    <t>GS8048A-AC-KIT</t>
  </si>
  <si>
    <t>OutBack Power GS8048A-AC-KIT Radian AC Coupling Bundle</t>
  </si>
  <si>
    <t>USIN100-0234</t>
  </si>
  <si>
    <t>GS4048A-AC-KIT</t>
  </si>
  <si>
    <t>OutBack Power GS4048A-AC-KIT Radian AC Coupling Bundle</t>
  </si>
  <si>
    <t>USIN100-0232</t>
  </si>
  <si>
    <t>VFXR2612E</t>
  </si>
  <si>
    <t>OutbackVFXR2612E 2600W Battery Inverter</t>
  </si>
  <si>
    <t>USIN100-0231</t>
  </si>
  <si>
    <t>FXR2012E</t>
  </si>
  <si>
    <t>OutBack Power FXR E-Series FXR2012E 2kW 12VDC 230VAC Sealed True Sine Grid/Hybrid Inverter/Charger</t>
  </si>
  <si>
    <t>USIN100-0229</t>
  </si>
  <si>
    <t>FXR2012A</t>
  </si>
  <si>
    <t>Outback Power Sealed FXR2012A 2000W 12VDC Hybrid Series Sine Wave Inverter</t>
  </si>
  <si>
    <t>USIN100-0228</t>
  </si>
  <si>
    <t>FP3 VFXR3024E</t>
  </si>
  <si>
    <t>OutBack Power FP3 VFXR3024E &gt; 9.0kW FLEXpower THREE International Fully Pre-Wired &amp; Factory Tested Triple Inverter System</t>
  </si>
  <si>
    <t>USIN100-0227</t>
  </si>
  <si>
    <t>FP3 FXR2024E</t>
  </si>
  <si>
    <t>Outback Power FP3 FXR2024E Flex Power Three 6 KW, 24 VDC Wired Inverter System</t>
  </si>
  <si>
    <t>USIN100-0226</t>
  </si>
  <si>
    <t>FP2 VFXR3024E</t>
  </si>
  <si>
    <t>OutBack Power FP2 VFXR3024E European Flexpower Pre-Wired AC/DC System</t>
  </si>
  <si>
    <t>USIN100-0225</t>
  </si>
  <si>
    <t>FP1 VFXR3024E</t>
  </si>
  <si>
    <t>Outback FP1 VFXR3024E, FM80 FLEXpower ONE, Single Inverter System, Export</t>
  </si>
  <si>
    <t>USIN100-0223</t>
  </si>
  <si>
    <t>FP2 FXR2524A-01</t>
  </si>
  <si>
    <t>Outback FLEXpower Two FP2 FXR2524A-01 5,000 Watts 24 Volts for Off-Grid and Grid-Tie</t>
  </si>
  <si>
    <t>USIN100-0221</t>
  </si>
  <si>
    <t>FP1 FXR2524A-01</t>
  </si>
  <si>
    <t>Outback FLEXpower One FP1 FXR2524A-01 2,500 Watts 24 Volts for Off-Grid and Grid-Tie</t>
  </si>
  <si>
    <t>USIN100-0220</t>
  </si>
  <si>
    <t>SE-860XLC-300AFCI</t>
  </si>
  <si>
    <t>OutBack Power SE-860XLC-300AFCI SystemEdge 8.0 kW FLEXpower Radian w/ 59kWh Energy Storage Package</t>
  </si>
  <si>
    <t>USMS100-0147</t>
  </si>
  <si>
    <t>QMR-QSE-B-12</t>
  </si>
  <si>
    <t>IronRidge QSkirt QMR-QSE-B-12, End Cap Pairs</t>
  </si>
  <si>
    <t>USMS100-0146</t>
  </si>
  <si>
    <t>QMR-QSS-A-12</t>
  </si>
  <si>
    <t>IronRidge QSkirt QMR-QSS-A-12, Splice</t>
  </si>
  <si>
    <t>USMS100-0145</t>
  </si>
  <si>
    <t>QMR-QS14-B-24</t>
  </si>
  <si>
    <t>IronRidge QSkirt QMR-QS14-B-24 , 14ft</t>
  </si>
  <si>
    <t>USBE100-0057</t>
  </si>
  <si>
    <t>MNEDC20</t>
  </si>
  <si>
    <t>MidNite Solar MNEDC20 20 Amps 150 Volts  DC  Panel Mount Breaker</t>
  </si>
  <si>
    <t>USMS100-0228</t>
  </si>
  <si>
    <t>QMTR-W4-B-12</t>
  </si>
  <si>
    <t>IronRidge Tile Replacement QMTR-W4-B-12, W-Tile, 4" Post, Black</t>
  </si>
  <si>
    <t>USMS100-0227</t>
  </si>
  <si>
    <t>QMTR-W4-A-12</t>
  </si>
  <si>
    <t>IronRidge Tile Replacement QMTR-W4-A-12, W-Tile, 4" Post, Mill</t>
  </si>
  <si>
    <t>USBE100-0056</t>
  </si>
  <si>
    <t>MNEDC15</t>
  </si>
  <si>
    <t>MidNite Solar MNEDC15 Circuit Breaker 15A 150VDC</t>
  </si>
  <si>
    <t>USMS100-0672</t>
  </si>
  <si>
    <t>QMTR-F3.25-A-12</t>
  </si>
  <si>
    <t>IronRidge Tile Replacement QMTR-F3.25-A-12, Flat Tile, 3-1/4" Post, Mill</t>
  </si>
  <si>
    <t>USMS100-0673</t>
  </si>
  <si>
    <t>QMTR-S3.25-B-12</t>
  </si>
  <si>
    <t>IronRidge Tile Replacement QMTR-S3.25-B-12, S-Tile, 3-1/4" Post, Black</t>
  </si>
  <si>
    <t>USMS100-0223</t>
  </si>
  <si>
    <t>QMTR-S3.25-A-12</t>
  </si>
  <si>
    <t>IronRidge Tile Replacement QMTR-S3.25-A-12, S-Tile, 3-1/4" Post, Mill</t>
  </si>
  <si>
    <t>USBE100-0054</t>
  </si>
  <si>
    <t>MNEDC10</t>
  </si>
  <si>
    <t>MNEDC-10 Panel Mount Breaker</t>
  </si>
  <si>
    <t>USMS100-0671</t>
  </si>
  <si>
    <t>QMTR-BM-A-12</t>
  </si>
  <si>
    <t>IronRidge Tile Replacement QMTR-BM-A-12, Base Mount, Mill</t>
  </si>
  <si>
    <t>USEC001-0103</t>
  </si>
  <si>
    <t>MNEDC5</t>
  </si>
  <si>
    <t>MidNite Solar MNEDC5 5A 150VDC Non-Polarized Panel Mount Circuit Breaker</t>
  </si>
  <si>
    <t>USMS100-0158</t>
  </si>
  <si>
    <t>QMUTM-A-12</t>
  </si>
  <si>
    <t>IronRidge QBase Universal Tile Mount QMUTM-A-12, 6.5" Post - 7" Net, 18" x 18", Mill</t>
  </si>
  <si>
    <t>USMS100-0221</t>
  </si>
  <si>
    <t>QMHLS-NF-A-12</t>
  </si>
  <si>
    <t>IronRidge Quick Hook Low Height Hook for Side Mounted Rails QMHLS-NF-A-12, (No Flashing), Mill</t>
  </si>
  <si>
    <t>USMS100-0220</t>
  </si>
  <si>
    <t>QMNS-A-12</t>
  </si>
  <si>
    <t>IronRidge QBase Metal QMNS-A-12, Shake &amp; Slate, 3.25" Post - 3.75" Net, 18" x 18", Mill</t>
  </si>
  <si>
    <t>USMS100-0683</t>
  </si>
  <si>
    <t>QMLC-A-12</t>
  </si>
  <si>
    <t>IronRidge Classic Shake Mount QMLC-A-12, 18" x 18", Mill</t>
  </si>
  <si>
    <t>USEC001-0037</t>
  </si>
  <si>
    <t>MNDC-GFP100RT-2P</t>
  </si>
  <si>
    <t>MidNite Solar MNDC-GFP100RT-2P Circuit Breaker</t>
  </si>
  <si>
    <t>USMS100-0218</t>
  </si>
  <si>
    <t>QMNC-A-12</t>
  </si>
  <si>
    <t>IronRidge QBase Composition Mount QMNC-A-12, 3.25" Post - 3.75" Net, 12" x 12", Mill</t>
  </si>
  <si>
    <t>USMS100-0144</t>
  </si>
  <si>
    <t>QMR-RS14-B-60</t>
  </si>
  <si>
    <t>IronRidge QRail Standard, 14 ft., Black QMR-RS14-B-60</t>
  </si>
  <si>
    <t>USMS100-0217</t>
  </si>
  <si>
    <t>QMC-LF-B-12</t>
  </si>
  <si>
    <t>IronRidge L-foot QMC-LF-B-12, Black</t>
  </si>
  <si>
    <t>USMS100-0681</t>
  </si>
  <si>
    <t>QMC-LF-A-12</t>
  </si>
  <si>
    <t>IronRidge L-foot QMC-LF-A-12, Mill</t>
  </si>
  <si>
    <t>USMS100-0128</t>
  </si>
  <si>
    <t>QMR-RS14-A-60</t>
  </si>
  <si>
    <t>Quick Mount PV QMR-RS14-A-60 168" (14') Mill Standard Rail</t>
  </si>
  <si>
    <t>USMS100-0658</t>
  </si>
  <si>
    <t>QMR-HEC-A-20</t>
  </si>
  <si>
    <t>IronRidge Hidden End Clamp QMR-HEC-A-20, Mill</t>
  </si>
  <si>
    <t>USSB100-0018</t>
  </si>
  <si>
    <t>MNDC-GFP80</t>
  </si>
  <si>
    <t>Midnite Solar, MNDC-GFP80, Dc Ground Fault Protector, 80A 150VDC, 1-pole, Panel Mount</t>
  </si>
  <si>
    <t>USMS100-0687</t>
  </si>
  <si>
    <t>QMR-UEC3045-A-20</t>
  </si>
  <si>
    <t>IronRidge Universal End Clamp PV QMR-UEC3045-A-20, 30-45mm, Mill</t>
  </si>
  <si>
    <t>USMS100-0181</t>
  </si>
  <si>
    <t>QMR-UMC3045BP1.2 A 20</t>
  </si>
  <si>
    <t>IronRidge Universal Mid Clamp QMR-UMC3045BP1.2 A 20, 30-45mm, w/ Bonding, Mill</t>
  </si>
  <si>
    <t>USSB100-0017</t>
  </si>
  <si>
    <t>MNDC-GFP63</t>
  </si>
  <si>
    <t>Midnite Solar-MNDC-GFP63</t>
  </si>
  <si>
    <t>USMS100-0432</t>
  </si>
  <si>
    <t>QMR-CPL-B-50 Quick Mount</t>
  </si>
  <si>
    <t>Quick Mount PV QMR-CPL-B-50 Light Rail End Cap</t>
  </si>
  <si>
    <t>USSB100-0016</t>
  </si>
  <si>
    <t>MNGBB-BUSBAR</t>
  </si>
  <si>
    <t>MidNite Solar MNGBB-BUSBAR Ground Bus Bar</t>
  </si>
  <si>
    <t>USMS100-0037</t>
  </si>
  <si>
    <t>QMR-RL14-A-60</t>
  </si>
  <si>
    <t>IronRidge QRail Light, QMR-RL14-A-60 14 ft., Mill</t>
  </si>
  <si>
    <t>USSB100-0015</t>
  </si>
  <si>
    <t>MNBCB-BUSBAR</t>
  </si>
  <si>
    <t>MidNite Solar MNBCB-BUSBAR Battery Combiner Busbar</t>
  </si>
  <si>
    <t>USMS100-0237</t>
  </si>
  <si>
    <t>QMCPC-A-12</t>
  </si>
  <si>
    <t>IronRidge Conduit Penetration Flashing QMCPC-A-12, Mill</t>
  </si>
  <si>
    <t>USSB100-0014</t>
  </si>
  <si>
    <t>MNBCB 1000/100</t>
  </si>
  <si>
    <t>MidNite Solar MNBCB-1000/100 Battery Combiner</t>
  </si>
  <si>
    <t>USSB100-0013</t>
  </si>
  <si>
    <t>MNBCB 1000/50</t>
  </si>
  <si>
    <t>Midnite Solar, MNBCB 1000/50, Battery Combiner</t>
  </si>
  <si>
    <t>USSB100-0012</t>
  </si>
  <si>
    <t>MNHYDROMETER</t>
  </si>
  <si>
    <t>MidNite Battery MNHYDROMETER for use on flooded batteries to check specific gravity</t>
  </si>
  <si>
    <t>USSB100-0011</t>
  </si>
  <si>
    <t>BATTERY ENCLOSUREKEY</t>
  </si>
  <si>
    <t>MidNite Solar Battery Enclosure Key</t>
  </si>
  <si>
    <t>USMS100-0234</t>
  </si>
  <si>
    <t>QMC-F18X18-A-1</t>
  </si>
  <si>
    <t>IronRidge Seamless Flashing QMC-F18X18-A-1, 18" x 18", Mill, 3003</t>
  </si>
  <si>
    <t>USMS100-0233</t>
  </si>
  <si>
    <t>QMC-F12X12-A-1</t>
  </si>
  <si>
    <t>IronRidge Seamless Flashing QMC-F12X12-A-1, 12" x 12", Mill, 3003</t>
  </si>
  <si>
    <t>USBE100-0028</t>
  </si>
  <si>
    <t>MNSHELF</t>
  </si>
  <si>
    <t>MidNite Solar MNSHELF Extra Shelf for MNBE Type Battery Enclosures</t>
  </si>
  <si>
    <t>USBE100-0059</t>
  </si>
  <si>
    <t>SE-830PLR-300AFCI</t>
  </si>
  <si>
    <t>OutBack Power SE-830PLR-300AFCI SystemEdge Package</t>
  </si>
  <si>
    <t>USMS100-0062</t>
  </si>
  <si>
    <t>BX-TCL-33MM-M1</t>
  </si>
  <si>
    <t>IronRidge BX Top Clamp, 33mm, Mill ,BX-TCL-33MM-M1</t>
  </si>
  <si>
    <t>USBE100-0058</t>
  </si>
  <si>
    <t>SE-420PLR-300AFCI</t>
  </si>
  <si>
    <t>OutBack Power SE-420PLR-300AFCI SystemEdge Package</t>
  </si>
  <si>
    <t>USMS100-0434</t>
  </si>
  <si>
    <t>QMC-F9X9-A-1</t>
  </si>
  <si>
    <t>Quick Mount PV QMC-F9X9-A-1 Mill Seamless Sub-flashing</t>
  </si>
  <si>
    <t>USIN100-0217</t>
  </si>
  <si>
    <t>SE-830BLU-300AFCI</t>
  </si>
  <si>
    <t>OutBack Power SE-830BLU-300AFCI 8,000 Watt Grid-tie and Off Grid Energy System</t>
  </si>
  <si>
    <t>USIN100-0215</t>
  </si>
  <si>
    <t>OutBack Power SE-420BLU-300AFCI 4,000 Watt Grid-tie and Off-Grid Energy System</t>
  </si>
  <si>
    <t>USIN100-0213</t>
  </si>
  <si>
    <t>FP3 VFXR3048E</t>
  </si>
  <si>
    <t>OutBack Power FP3 VFXR3048E &gt; 9.0kW FLEXpower THREE International Fully Pre-Wired</t>
  </si>
  <si>
    <t>USIN100-0212</t>
  </si>
  <si>
    <t>FP2 VFXR3048E</t>
  </si>
  <si>
    <t>OutBack Power FP2 VFXR3048E &gt; 6.0 kW FLEXpower TWO Fully Pre-Wired</t>
  </si>
  <si>
    <t>USIN100-0211</t>
  </si>
  <si>
    <t>FP1 VFXR3048E</t>
  </si>
  <si>
    <t>Outback FP1 VFXR3048E, FM80 FLEXpower ONE, Single Inverter System</t>
  </si>
  <si>
    <t>USIN100-0210</t>
  </si>
  <si>
    <t>FP4 VFXR3648A-01</t>
  </si>
  <si>
    <t>Outback FLEXpower Four FP4 VFXR3648A-01 Off-Grid and Grid-Tie 14,400 Watts 48 Volts DC</t>
  </si>
  <si>
    <t>USBE100-0025</t>
  </si>
  <si>
    <t>PLC+C180FT</t>
  </si>
  <si>
    <t>Leoch PLC+C180FT 12V 180Ahr (C20) VRLA Pure Lead With Carbon, 3000 Cycles at 50% DoD (SKU Part Number PLC+C180FT)</t>
  </si>
  <si>
    <t>USIN100-0209</t>
  </si>
  <si>
    <t>FP4 FXR3048A-01</t>
  </si>
  <si>
    <t>OutBack FP4 FXR3048A-01 Pre-Wired Quad Power Center</t>
  </si>
  <si>
    <t>USEC001-0049</t>
  </si>
  <si>
    <t>SI32-PEL64R-8</t>
  </si>
  <si>
    <t>SI32-PEL64R-8, UL508 DC Isolator, Enclosed</t>
  </si>
  <si>
    <t>USMS100-0435</t>
  </si>
  <si>
    <t>QMTR-W4-B-12 Quick Mount</t>
  </si>
  <si>
    <t>Quick Mount PV QMTR-W4-B-12 Black Flashing</t>
  </si>
  <si>
    <t>USIN100-0208</t>
  </si>
  <si>
    <t>FP3 VFXR3648A-01</t>
  </si>
  <si>
    <t>Outback FLEXpower Three FP3 VFXR3648A-01 10,800 Watts 48 Volts for Off-Grid and Grid-Tie</t>
  </si>
  <si>
    <t>USEC001-0036</t>
  </si>
  <si>
    <t>SI25-PEL64R-4</t>
  </si>
  <si>
    <t>Imo SI25-PEL64R-4 Isolator 4P 25A 600V</t>
  </si>
  <si>
    <t>USIN100-0207</t>
  </si>
  <si>
    <t>FP3 FXR3048A-01</t>
  </si>
  <si>
    <t>OutBack FP3 FXR3048A-01 FLEXpower THREE</t>
  </si>
  <si>
    <t>USEC001-0035</t>
  </si>
  <si>
    <t>PE69-3063</t>
  </si>
  <si>
    <t>AC Enclosed Disconnect Switch PE69-3063</t>
  </si>
  <si>
    <t>USIN100-0205</t>
  </si>
  <si>
    <t>FP1 FXR3048A-01</t>
  </si>
  <si>
    <t>OutBack FP1 FXR3048A-01 FLEXpower ONE</t>
  </si>
  <si>
    <t>USMS100-0437</t>
  </si>
  <si>
    <t>MNTBB2-5 BLK</t>
  </si>
  <si>
    <t>MNTBB2-5 Blk MidNite 2/0 Busbar, 5 wire locations</t>
  </si>
  <si>
    <t>USSE100-0110</t>
  </si>
  <si>
    <t>MNTBB2-5 W</t>
  </si>
  <si>
    <t>MidNite Solar MNTBB2-5 W Busbar</t>
  </si>
  <si>
    <t>USSE100-0162</t>
  </si>
  <si>
    <t>MNTBB2-5</t>
  </si>
  <si>
    <t>MidNite Solar MNTBB2-5 2/0 Busbar 5 Wire</t>
  </si>
  <si>
    <t>USSE100-0109</t>
  </si>
  <si>
    <t>MNPV12FA</t>
  </si>
  <si>
    <t>MidNite Solar MNPV12FA Replacement Fuse Adapter</t>
  </si>
  <si>
    <t>USMS100-0213</t>
  </si>
  <si>
    <t>MNPV6-FUSE-BUSBAR</t>
  </si>
  <si>
    <t>Midnite MNPV6-FUSE-BUSBAR Fuse Busbar Four Terminal</t>
  </si>
  <si>
    <t>USMS100-0212</t>
  </si>
  <si>
    <t>MNPV6-BREAKER-BB</t>
  </si>
  <si>
    <t>MidNite Solar MNPV6-BREAKER-BB Circuit Breaker Replacement</t>
  </si>
  <si>
    <t>USMS100-0211</t>
  </si>
  <si>
    <t>MNAC BUSBAR MICRO</t>
  </si>
  <si>
    <t>MidNite Solar MNAC BUSBAR MICRO Busbar</t>
  </si>
  <si>
    <t>USMS100-0210</t>
  </si>
  <si>
    <t>MNPV3-BUSBAR</t>
  </si>
  <si>
    <t>MidNite Solar MNPV3-BUSBAR Three-Breaker Busbar</t>
  </si>
  <si>
    <t>USMS100-0224</t>
  </si>
  <si>
    <t xml:space="preserve">QMTR-S3.25-B-12 </t>
  </si>
  <si>
    <t>Quick Mount PV QMTR-S3.25-B-12 Black S-tile Flashing</t>
  </si>
  <si>
    <t>USMS100-0222</t>
  </si>
  <si>
    <t>Quick Mount PV QMTR-BM-A-12 Mill Base Mount</t>
  </si>
  <si>
    <t>USEC001-0034</t>
  </si>
  <si>
    <t>PE69-3032</t>
  </si>
  <si>
    <t>IMO PE69-3032 3 Pole 32 Amp Isolator Encloser</t>
  </si>
  <si>
    <t>USEC001-0033</t>
  </si>
  <si>
    <t>PE69-30100</t>
  </si>
  <si>
    <t>AC Enclosed Disconnect Switch PE69-30100</t>
  </si>
  <si>
    <t>USWC001-0031</t>
  </si>
  <si>
    <t>FRS-SIGCAB1.8-F</t>
  </si>
  <si>
    <t>OutBack FireRaptor OBFRS-SIGCAB1.8-F Pigtail Wire For First OBFRS-01 RSD Unit, 71" Cable with Tyco Female Connector</t>
  </si>
  <si>
    <t>USEC001-0032</t>
  </si>
  <si>
    <t>FRS-ESW1-K</t>
  </si>
  <si>
    <t>OutBack Power IMO FRS-ESW1 &gt; FireRaptor Rapid Shutdown Switch IP66 (for FRS-01)</t>
  </si>
  <si>
    <t>USEC001-0031</t>
  </si>
  <si>
    <t>BG10P34-11</t>
  </si>
  <si>
    <t>Apsystems, BG10P34-11, IMO Rapid Shutdown Initiator Switch, No-NC Contacts, Outdoor Rated, Ul Listedmkl</t>
  </si>
  <si>
    <t>USEC001-0125</t>
  </si>
  <si>
    <t>FRS-ESW1-24</t>
  </si>
  <si>
    <t>IMO Fireraptor Shutdown Switch for FRS-ESW1-24</t>
  </si>
  <si>
    <t>USMS100-0156</t>
  </si>
  <si>
    <t>QMHSS-NF-A-12</t>
  </si>
  <si>
    <t>IronRidge Quick Hook Standard Height Hook for Side Mounted Rails QMHSS-NF-A-12, (No Flashing), Mill</t>
  </si>
  <si>
    <t>USMS100-0178</t>
  </si>
  <si>
    <t>CTR-TR84-01-B1</t>
  </si>
  <si>
    <t>Ironridge Contour CTR-TR84-01-B1 84 In Black Trim Rail</t>
  </si>
  <si>
    <t>USMS100-0177</t>
  </si>
  <si>
    <t>CTR-SPLC-01-M1</t>
  </si>
  <si>
    <t>Ironridge, Contour Trim Splice, Qty. 1, CTR-SPLC-01-M1</t>
  </si>
  <si>
    <t>USMS100-0176</t>
  </si>
  <si>
    <t>CTR-OUT-01-B1</t>
  </si>
  <si>
    <t>IronRidge Contour CTR-OUT-01-B1 Black Trim Outer Corner Cap</t>
  </si>
  <si>
    <t>USMS100-0135</t>
  </si>
  <si>
    <t>29-4000-077</t>
  </si>
  <si>
    <t>IronRidge 29-4000-077 Wire Clip</t>
  </si>
  <si>
    <t>USIN100-0199</t>
  </si>
  <si>
    <t>HG-FS48100-PB-A1</t>
  </si>
  <si>
    <t>Homegrid, HG-FS48100-PB-A1, Hg Cube</t>
  </si>
  <si>
    <t>USMS100-0142</t>
  </si>
  <si>
    <t>GM-DB3-TB01-M1</t>
  </si>
  <si>
    <t>IronRidge GM-DB3-TB01-M1 GM Diagonal Brace</t>
  </si>
  <si>
    <t>USMS100-0141</t>
  </si>
  <si>
    <t xml:space="preserve">GM-DB3-SLV01-M1 </t>
  </si>
  <si>
    <t>IronRidge GM-DB3-SLV01-M1 GM 3 Inch Sleeve for Diagonal Brace</t>
  </si>
  <si>
    <t>USIN100-0198</t>
  </si>
  <si>
    <t>HG-FS48100-INT-A1</t>
  </si>
  <si>
    <t>HG-FS48100-INT-A1, Integrated Series Cabinet</t>
  </si>
  <si>
    <t>USMS100-0140</t>
  </si>
  <si>
    <t>GM-DB2-TB02-M1</t>
  </si>
  <si>
    <t>IronRidge GM-DB2-TB02-M1 GM Diagonal Brace 2 Inch Square Tube</t>
  </si>
  <si>
    <t>USMS100-0219</t>
  </si>
  <si>
    <t> QMLC-A-12</t>
  </si>
  <si>
    <t>Quick Mount PV QMLC-A-12 Mill Shake Mount Flashing</t>
  </si>
  <si>
    <t>USMS100-0139</t>
  </si>
  <si>
    <t>GM-DB2-TB01-M1</t>
  </si>
  <si>
    <t>IronRidge GM-DB2-TB01-M1 GM Diagonal Brace 2.5 Inch Square Tube</t>
  </si>
  <si>
    <t>USMS100-0175</t>
  </si>
  <si>
    <t>CTR-IN-01-B1</t>
  </si>
  <si>
    <t>Ironridge Contour CTR-IN-01-B1 Black Trim Inside Corner Cap</t>
  </si>
  <si>
    <t>USSB100-0010</t>
  </si>
  <si>
    <t>C1-LFP05120-1A01</t>
  </si>
  <si>
    <t>Homegrid, C1-LFP05120-1A01, 5.12 KWH Compact</t>
  </si>
  <si>
    <t>USMS100-0183</t>
  </si>
  <si>
    <t>QMSRC-B-12</t>
  </si>
  <si>
    <t>IronRidge Shared Rail Mount QMSRC-B-12, Comp, Black</t>
  </si>
  <si>
    <t>USMS100-0138</t>
  </si>
  <si>
    <t>GM-DB2-SLV01-M1</t>
  </si>
  <si>
    <t>IronRidge GM-DB2-SLV01-M1 GM 2" Sleeve</t>
  </si>
  <si>
    <t>USMS100-0174</t>
  </si>
  <si>
    <t>CTR-CL-01-B1</t>
  </si>
  <si>
    <t>Ironridge Contour CTR-CL-01-B1 Clamp</t>
  </si>
  <si>
    <t>USMS100-0215</t>
  </si>
  <si>
    <t>Quick Mount PV QMC-LF-B-12 Black Slotted L-foot</t>
  </si>
  <si>
    <t>USMS100-0056</t>
  </si>
  <si>
    <t>70-0205-CBR</t>
  </si>
  <si>
    <t>IronRidge 70-0205-CBR Brace Assembly Kit</t>
  </si>
  <si>
    <t>USMS100-0132</t>
  </si>
  <si>
    <t>TM-FTL-020</t>
  </si>
  <si>
    <t>IronRidge TM-FTL-020 Fixed Tilt Leg Kit</t>
  </si>
  <si>
    <t>USMS100-0131</t>
  </si>
  <si>
    <t>TM-FTL-015</t>
  </si>
  <si>
    <t>IronRidge TM-FTL-015 Fixed Tilt Leg Kit</t>
  </si>
  <si>
    <t>USMS100-0130</t>
  </si>
  <si>
    <t>TM-FTL-010</t>
  </si>
  <si>
    <t>IronRidge TM-FTL-010 Fixed Tilt Leg</t>
  </si>
  <si>
    <t>USSB100-0008</t>
  </si>
  <si>
    <t>HG- 6-Stack</t>
  </si>
  <si>
    <t>HomeGrid 6 Modules Stack'd 28.8 kWh, 28.8 kW 48V lithium Iron Battery</t>
  </si>
  <si>
    <t>USMS100-0216</t>
  </si>
  <si>
    <t xml:space="preserve">QMC-LF-A-12 </t>
  </si>
  <si>
    <t>Quick Mount PV QMC-LF-A-12 Mill Slotted L-foot</t>
  </si>
  <si>
    <t>USMS100-0214</t>
  </si>
  <si>
    <t>Quick Mount PV QMR-HEC-A-20 Universal Hidden End Clamp</t>
  </si>
  <si>
    <t>USSS100-0056</t>
  </si>
  <si>
    <t>HG- 4-Stack</t>
  </si>
  <si>
    <t>4 Stack: 19.2kWh/15kW LiFePO4 Battery System</t>
  </si>
  <si>
    <t>USMS100-0042</t>
  </si>
  <si>
    <t>FRA-M60T-MH-W1</t>
  </si>
  <si>
    <t>IronRidge FRA-M60T-MH-W1 Flat Roof Attachment</t>
  </si>
  <si>
    <t>USMS100-0124</t>
  </si>
  <si>
    <t>KOB-1L02-B1</t>
  </si>
  <si>
    <t>IronRidge KOB-1L02-B1 Tile Replacement Base in Black</t>
  </si>
  <si>
    <t>USMS100-0121</t>
  </si>
  <si>
    <t>FRA-M60P-MH-W1</t>
  </si>
  <si>
    <t>IronRidge FRA-M60P-MH-W1 Flat Roof Attachment</t>
  </si>
  <si>
    <t>USMS100-0041</t>
  </si>
  <si>
    <t>FRA-M60T-JM-W1</t>
  </si>
  <si>
    <t>IronRidge FRA-M60T-JM-W1 Flat Roof Attachment</t>
  </si>
  <si>
    <t>USMS100-0049</t>
  </si>
  <si>
    <t>FMLS-EC-001-B</t>
  </si>
  <si>
    <t>IronRidge FMLS-EC-001-B Frameless Module End Clamp, Black</t>
  </si>
  <si>
    <t>IronRidge Frameless Module End Clamp, Black</t>
  </si>
  <si>
    <t>USMS100-0117</t>
  </si>
  <si>
    <t>FF2-02-B2</t>
  </si>
  <si>
    <t>IronRidge FF2-02-B2 9x12-inch FlashFoot2 w/ Mill Finish</t>
  </si>
  <si>
    <t>USMS100-0116</t>
  </si>
  <si>
    <t>FF2-02-M2</t>
  </si>
  <si>
    <t>IronRidge FF2-02-M2 9x12-inch FlashFoot2 w/ Mill Finish</t>
  </si>
  <si>
    <t>USMS100-0173</t>
  </si>
  <si>
    <t>CTR-CAP-01-B1</t>
  </si>
  <si>
    <t>Ironridge Contour CTR-CAP-01-B1 Black Trim End Caps</t>
  </si>
  <si>
    <t>USMS100-0172</t>
  </si>
  <si>
    <t>51-6004-500L</t>
  </si>
  <si>
    <t>IronRidge 51-6004-500L (Flush Mount Standoff 4" Standoff,Mill)</t>
  </si>
  <si>
    <t>USMS100-0151</t>
  </si>
  <si>
    <t>QMR-UMC3045-B-20</t>
  </si>
  <si>
    <t>IronRidge Universal Mid Clamp QMR-UMC3045-B-20, 30-45mm, w/ Bonding, Black</t>
  </si>
  <si>
    <t>USSB100-0007</t>
  </si>
  <si>
    <t>HG- 3-Stack</t>
  </si>
  <si>
    <t>HomeGrid Stack'd 14.4kWh &gt; 14.4 kWh Lithium Iron Stack'd Battery Storage - 3 Battery Modules</t>
  </si>
  <si>
    <t>USSB100-0006</t>
  </si>
  <si>
    <t>HG- 2-Stack</t>
  </si>
  <si>
    <t>HomeGrid 2 Modules Stack'd 9.6 kWh, 9.6 kW 48V lithium Iron Battery</t>
  </si>
  <si>
    <t>USMS100-0441</t>
  </si>
  <si>
    <t>QMR-UMC3045BP1.2 A 20 Quick Mount</t>
  </si>
  <si>
    <t>Quick Mount PV QMR-UMC3045BP1.2A20 Mill Mid Clamp, 30-45mm</t>
  </si>
  <si>
    <t>USMS100-0580</t>
  </si>
  <si>
    <t>151-02189</t>
  </si>
  <si>
    <t>Low Profile 90Â° Metal Edge Clip, 1.5â€“2.0mm Panel Thickness, 6â€“6.2mm Cable Range, SS304, 100/bag</t>
  </si>
  <si>
    <t>USMS100-0154</t>
  </si>
  <si>
    <t>151-01699</t>
  </si>
  <si>
    <t>Low Profile Metal Edge Clip, 1.5 - 2.0mm Panel Thickness, 4.1 - 7mm Cable Range, SS304, 100/bag</t>
  </si>
  <si>
    <t>USMS100-0579</t>
  </si>
  <si>
    <t>151-00982</t>
  </si>
  <si>
    <t>Heavy Duty Metal Edge Clip, 1â€“3mm Panel Thickness, 5â€“7.6mm Cable Range, SS304, 100/bag</t>
  </si>
  <si>
    <t>USMS100-0150</t>
  </si>
  <si>
    <t>QMR-CPS-B-50</t>
  </si>
  <si>
    <t>IronRidge QMR-CPS-B-50, End Cap Standard, Black</t>
  </si>
  <si>
    <t>USSS100-0035</t>
  </si>
  <si>
    <t>QM-TLF10-M1</t>
  </si>
  <si>
    <t>Quick Mount Pv QM-TLF10-M1 Mill Fixed L-foot</t>
  </si>
  <si>
    <t>USWC001-0066</t>
  </si>
  <si>
    <t>111-01752</t>
  </si>
  <si>
    <t>Heavy Duty Cable Tie, 21" Long, 175lb Tensile Strength, PA12, Black, 25/pkg</t>
  </si>
  <si>
    <t>USSE100-0094</t>
  </si>
  <si>
    <t>T120R0HIRH5</t>
  </si>
  <si>
    <t>Heavy Duty Cable Tie, 15.2" Long, UL Rated, 120lb Tensile Strength, PA66HIRHSUV, Black,  25/pkg</t>
  </si>
  <si>
    <t>USWC001-0065</t>
  </si>
  <si>
    <t>111-00931</t>
  </si>
  <si>
    <t>High-Temp Cable Tie, 8" Long, UL Rated, 50lb Tensile Strength, PA66HIRHSUV, Black, 25/pkg</t>
  </si>
  <si>
    <t>USSE100-0092</t>
  </si>
  <si>
    <t>156-02227</t>
  </si>
  <si>
    <t>2-Piece Cable Tie &amp; Edge Clip, 8.0" Long, EC5A, 1â€“3 mm Panel, 50lb, PA66HIRHSUV/PA66HIRHSUVR5, Bk, 25/pkg</t>
  </si>
  <si>
    <t>USMS100-0074</t>
  </si>
  <si>
    <t>156-02225</t>
  </si>
  <si>
    <t>2-Piece Cable Tie &amp; Edge Clip, 8.0" Long, EC5B, 1â€“3 mm Panel, PA66HIRHSUV/PA66HIRHSUVR5 50lb, Bk, 25/pkg</t>
  </si>
  <si>
    <t>USIN100-0194</t>
  </si>
  <si>
    <t>GW9600A-TX</t>
  </si>
  <si>
    <t>Brand New Goodwe Auto Transformer GW9600A-TX</t>
  </si>
  <si>
    <t>GoodWe</t>
  </si>
  <si>
    <t>USIN100-0193</t>
  </si>
  <si>
    <t>GW9600A-BP</t>
  </si>
  <si>
    <t>Goodwe, GW9600A-BP, Ac Coupled Hv Retrofit Inverter, 9600W</t>
  </si>
  <si>
    <t>USMS100-0107</t>
  </si>
  <si>
    <t>UFO-STP-46MM-B1</t>
  </si>
  <si>
    <t>IronRidge UFO-STP-46MM-B1 Stopper Sleeve</t>
  </si>
  <si>
    <t>USMS100-0105</t>
  </si>
  <si>
    <t>UFO-STP-42MM-B1</t>
  </si>
  <si>
    <t>IronRidge UFO Series UFO-STP-42MM-B1 42mm Stopper Sleeve w/ Clear Anodized Aluminum Finish</t>
  </si>
  <si>
    <t>USMS100-0104</t>
  </si>
  <si>
    <t>UFO-STP-42MM-M1</t>
  </si>
  <si>
    <t>IronRidge UFO Series UFO-STP-42MM-M1 42mm Stopper Sleeve w/ Clear Anodized Aluminum Finish</t>
  </si>
  <si>
    <t>USMS100-0096</t>
  </si>
  <si>
    <t>UFO-STP-33MM-M1</t>
  </si>
  <si>
    <t>IronRidge UFO Series UFO-STP-33MM-M1 33mm Stopper Sleeve w/ Clear Anodized Aluminum Finish</t>
  </si>
  <si>
    <t>USIN100-0296</t>
  </si>
  <si>
    <t>SE20KUS-SetApp-3PH</t>
  </si>
  <si>
    <t>SolarEdge SE20KUS-SetApp-3PH, Grid Tied Inverter</t>
  </si>
  <si>
    <t>USMS100-0080</t>
  </si>
  <si>
    <t>XR-1000-SPLC-M1</t>
  </si>
  <si>
    <t>IronRidge XR-1000-SPLC-M1 Kit, XR1000 Bonded Splice</t>
  </si>
  <si>
    <t>USIN100-0129</t>
  </si>
  <si>
    <t>CXSC100A3</t>
  </si>
  <si>
    <t>Generac CXSC100A3 PWRcell 100A Automatic Transfer Switch 120/240V</t>
  </si>
  <si>
    <t>Generac Power Systems</t>
  </si>
  <si>
    <t>USIN100-0181</t>
  </si>
  <si>
    <t>CXSW200A3</t>
  </si>
  <si>
    <t>Generac CXSW200A3 PWRcell 200A 1ph-120/240V Service Rated Nema 3R Automatic Transfer Switch</t>
  </si>
  <si>
    <t>USIN100-0130</t>
  </si>
  <si>
    <t>APKE00036</t>
  </si>
  <si>
    <t>Generac PWRcell Inverter DC Breaker Lockout Kit, APKE00036</t>
  </si>
  <si>
    <t>USSE100-0088</t>
  </si>
  <si>
    <t>APKE00006</t>
  </si>
  <si>
    <t>Generac APKE00006 600A Current Transformer Kit</t>
  </si>
  <si>
    <t>USMS100-0670</t>
  </si>
  <si>
    <t xml:space="preserve">QM-TLF5-M1 </t>
  </si>
  <si>
    <t>IronRidge L-Foot, Fixed Tilt, 5 Degree, Mill QM-TLF5-M1,</t>
  </si>
  <si>
    <t>USIN100-0192</t>
  </si>
  <si>
    <t>GW8600A-BP</t>
  </si>
  <si>
    <t>Goodwe, GW8600A-BP, Ac Coupled HV Retrofit Inverter, 8600W</t>
  </si>
  <si>
    <t>USIN100-0191</t>
  </si>
  <si>
    <t>GW7600A-BP</t>
  </si>
  <si>
    <t>Goodwe, GW7600A-BP, Ac Coupled Hv Retrofit Inverter, 7600w</t>
  </si>
  <si>
    <t>USIN100-0190</t>
  </si>
  <si>
    <t>GW7000A-BP</t>
  </si>
  <si>
    <t>Goodwe, GW7000A-BP, Ac Coupled Hv Retrofit Inverter, 7000W</t>
  </si>
  <si>
    <t>USIN100-0189</t>
  </si>
  <si>
    <t>GW6000A-BP</t>
  </si>
  <si>
    <t>Goodwe, GW6000A-BP, Ac Coupled Hv Retrofit Inverter, 6000W</t>
  </si>
  <si>
    <t>USSE100-0286</t>
  </si>
  <si>
    <t>GM-DB-HW01-M1</t>
  </si>
  <si>
    <t>IronRidge GM-DB-HW01-M1, GM Diagonal Brace Hardware (For 2" &amp; 3" Pipe)</t>
  </si>
  <si>
    <t>USIN100-0188</t>
  </si>
  <si>
    <t>GW5000A-BP</t>
  </si>
  <si>
    <t>Goodwe, GW5000A-BP, Ac Coupled Hv Retrofit Inverter, 5000W</t>
  </si>
  <si>
    <t>USIN100-0187</t>
  </si>
  <si>
    <t>GW9600A-ES</t>
  </si>
  <si>
    <t>Goodwe, GW9600A-ES, Split Phase Hybrid Inverter, 9600W 4 MPPT With Ac Bypass</t>
  </si>
  <si>
    <t>USIN100-0186</t>
  </si>
  <si>
    <t>GW8600A-ES</t>
  </si>
  <si>
    <t>Goodwe, GW8600A-ES, Split Phase Hybrid Inverter, 8600w 4 MPPT With Ac Bypass</t>
  </si>
  <si>
    <t>USMS100-0143</t>
  </si>
  <si>
    <t>GM-DB3-TB02-M1</t>
  </si>
  <si>
    <t>IronRidge GM Diagonal Brace GM-DB3-TB02-M1, 2.5" Square Tube, 105.0" LG (For 3" Pipe)</t>
  </si>
  <si>
    <t>USIN100-0185</t>
  </si>
  <si>
    <t>GW7600A-ES</t>
  </si>
  <si>
    <t>Goodwe, GW7600A-ES Split Phase Hybrid Inverter, 7600w 4 MPPT With Ac Bypass</t>
  </si>
  <si>
    <t>USIN100-0184</t>
  </si>
  <si>
    <t>GW7000A-ES</t>
  </si>
  <si>
    <t>Goodwe, GW7000A-ES, Split Phase Hybrid Inverter, 7000W 4 MPPT With Ac Bypass</t>
  </si>
  <si>
    <t>USIN100-0183</t>
  </si>
  <si>
    <t>GW6000A-ES</t>
  </si>
  <si>
    <t>Goodwe, GW6000A-ES, Split Phase Hybrid Inverter, 6000w 2 MPPT With Ac Bypass</t>
  </si>
  <si>
    <t>USIN100-0182</t>
  </si>
  <si>
    <t>GW5000A-ES</t>
  </si>
  <si>
    <t>Goodwe, GW5000A-ES, Split Phase Hybrid Inverter, 5000W 2 MPPT With Ac Bypass</t>
  </si>
  <si>
    <t>USEC001-0024</t>
  </si>
  <si>
    <t>Generac Pwrcell Ats Controller Kit, 8006</t>
  </si>
  <si>
    <t>USIN100-0178</t>
  </si>
  <si>
    <t>Generac Pwrgenerator 9kw Dc Backup Generator For Pwrcell Battery 8005</t>
  </si>
  <si>
    <t>USSB100-0004</t>
  </si>
  <si>
    <t>APKE00043</t>
  </si>
  <si>
    <t>Generac PWRcell APKE00043 Battery Foot Bracket Kit</t>
  </si>
  <si>
    <t>USSB100-0003</t>
  </si>
  <si>
    <t>APKE00042</t>
  </si>
  <si>
    <t>Generac APKE00042 PWRcell Outdoor Rated Battery Cabinet</t>
  </si>
  <si>
    <t>USEC001-0025</t>
  </si>
  <si>
    <t>PCLTE1</t>
  </si>
  <si>
    <t>Generac PCLTE1 Cell Modem (5-year Verizon Plan)</t>
  </si>
  <si>
    <t>USSB100-0002</t>
  </si>
  <si>
    <t>G0080040</t>
  </si>
  <si>
    <t>Generac G0080040 &gt; DCB Battery Module for PWRcell - Li-Ion Battery Module - 3.0 kWh usable power</t>
  </si>
  <si>
    <t>USSB100-0097</t>
  </si>
  <si>
    <t>G0080003</t>
  </si>
  <si>
    <t>Generac Li-ion G0080003 3.0kWh PWRcell Solar Power Battery Module USED</t>
  </si>
  <si>
    <t>USWC001-0068</t>
  </si>
  <si>
    <t>EN-Q-CUT-PORT-01</t>
  </si>
  <si>
    <t>Enphase EN-Q-CUT-PORT-01 Portrait Q Cable For 60/72 Cell Modules</t>
  </si>
  <si>
    <t>USIN100-0176</t>
  </si>
  <si>
    <t>XVT114G03</t>
  </si>
  <si>
    <t>Generac, XVT114G03, Pwrcell, Battery Inverter (W/ Cts), Grid Tie, 11400w, 3p-120/208vac, Storage</t>
  </si>
  <si>
    <t>USSE100-0083</t>
  </si>
  <si>
    <t>CA2,0201,5443</t>
  </si>
  <si>
    <t>Fronius, Ca2,0201,5443, Shade Cover For Symo/Primo Inverters</t>
  </si>
  <si>
    <t>USWC001-0067</t>
  </si>
  <si>
    <t>EN-Q-CUT-LAND-01</t>
  </si>
  <si>
    <t>Enphase EN-Q-CUT-LAND-01 Landscape Q Cable For 60 Cell Modules</t>
  </si>
  <si>
    <t>USIN100-0175</t>
  </si>
  <si>
    <t>Fronius Symo 43,0004,5998 MC-4 Connectors</t>
  </si>
  <si>
    <t>USIN100-0173</t>
  </si>
  <si>
    <t>4,21,00,94,801</t>
  </si>
  <si>
    <t>Fronius, 4,210,094,801, Symo Advanced 22.7-3 480vac Lite</t>
  </si>
  <si>
    <t>USSE100-0076</t>
  </si>
  <si>
    <t>Q-BA-CAP-01</t>
  </si>
  <si>
    <t>Enphase Q-BA-CAP-01 Male Sealing Cap</t>
  </si>
  <si>
    <t>USIN100-0307</t>
  </si>
  <si>
    <t>4,21,00,92,801</t>
  </si>
  <si>
    <t>Fronius, 4,210,092,801, Symo Advanced 15.0-3 480 Vac, Lite</t>
  </si>
  <si>
    <t>USIN100-0170</t>
  </si>
  <si>
    <t>4,21,00,52,841</t>
  </si>
  <si>
    <t>Fronius, 4,210,052,841, Symo 15.0-3 208, Non-isolated String Inverter</t>
  </si>
  <si>
    <t>USIN100-0169</t>
  </si>
  <si>
    <t>Fronius, 4,210,091,801, Symo Advanced 12.0-3 208/240 Lite</t>
  </si>
  <si>
    <t>USIN100-0010</t>
  </si>
  <si>
    <t>43.0001.3591</t>
  </si>
  <si>
    <t>Fronius Smart Meter WR 100-600V-3 (Model: 43,0001,3591)</t>
  </si>
  <si>
    <t>Fronius, 43.0001.3591, Smart Meter Wr 100-600v-3</t>
  </si>
  <si>
    <t>USIN100-0012</t>
  </si>
  <si>
    <t>4,21,00,78,801</t>
  </si>
  <si>
    <t>Fronius Primo 15.0-1 Lite, 15 kW PV 208-240V, dual-MPPT, with AFCI, 4,210,078,801</t>
  </si>
  <si>
    <t>USIN100-0013</t>
  </si>
  <si>
    <t>4,21,00,75,801</t>
  </si>
  <si>
    <t>Fronius, 4,210,075,801, Primo 10.0-1 208-240vac</t>
  </si>
  <si>
    <t>USIN100-0014</t>
  </si>
  <si>
    <t>4,21,00,60,801</t>
  </si>
  <si>
    <t>Fronius, 4,210,060,801, Primo 8.2-1 208-240vac Lite</t>
  </si>
  <si>
    <t>USSE100-0073</t>
  </si>
  <si>
    <t>Enphase Q-CLIP-100 Q-Cable Rail Mount Cable Management Clip</t>
  </si>
  <si>
    <t>USWC001-0030</t>
  </si>
  <si>
    <t>EN-Q-12-RAW-300</t>
  </si>
  <si>
    <t>Enphase Bulk EN-Q-12-RAW-300 300m Q Cable 12 AWG</t>
  </si>
  <si>
    <t>USEC001-0052</t>
  </si>
  <si>
    <t>EN-EP200G-NA-02-RSD</t>
  </si>
  <si>
    <t>Enphase EP200G-NA-02-RSD Rapid Shutdown Switch</t>
  </si>
  <si>
    <t>USIN100-0015</t>
  </si>
  <si>
    <t>4,21,00,62,801</t>
  </si>
  <si>
    <t>Fronius, 4,210,062,801, Primo 6.0-1 208-240vac Lite</t>
  </si>
  <si>
    <t>USIN100-0016</t>
  </si>
  <si>
    <t>4,21,00,63,801</t>
  </si>
  <si>
    <t>Fronius, 4,210,063,801, Primo 5.0-1 208-240vac Lite</t>
  </si>
  <si>
    <t>USIN100-0017</t>
  </si>
  <si>
    <t>4,21,00,64,801</t>
  </si>
  <si>
    <t>Fronius, 4,210,064,801, Primo 3.8-1 208-240vac Lite</t>
  </si>
  <si>
    <t>USSE100-0067</t>
  </si>
  <si>
    <t>ACCY-SCV1-US</t>
  </si>
  <si>
    <t>Franklinwh ACCY-SCV1-US Smart Circuits Module</t>
  </si>
  <si>
    <t>FranklinWH Energy Storage Inc.</t>
  </si>
  <si>
    <t>USEC001-0050</t>
  </si>
  <si>
    <t>Agate</t>
  </si>
  <si>
    <t>Franklinwh Agate Control System Interfaces</t>
  </si>
  <si>
    <t>USIN100-0166</t>
  </si>
  <si>
    <t>Apower</t>
  </si>
  <si>
    <t>Franklinwh, Apower, Power Battery With Built-in Advanced Inverter</t>
  </si>
  <si>
    <t>USCG001-0005</t>
  </si>
  <si>
    <t>Guardian Battery Monitoring</t>
  </si>
  <si>
    <t>Fortress Power Guardian Battery Monitoring Gateway</t>
  </si>
  <si>
    <t>USBE100-0020</t>
  </si>
  <si>
    <t>JB-1.XL</t>
  </si>
  <si>
    <t>EZ Solar JB-1.XL Rooftop PV Junction Box</t>
  </si>
  <si>
    <t>EZ Solar</t>
  </si>
  <si>
    <t>USBE100-0019</t>
  </si>
  <si>
    <t>JB-1.2</t>
  </si>
  <si>
    <t>EZ Solar JB-1.2 Rooftop PV Junction Box</t>
  </si>
  <si>
    <t>USBE100-0018</t>
  </si>
  <si>
    <t>X-IQ-AM1-240-B M</t>
  </si>
  <si>
    <t>Enphase X-IQ-AM1-240-B M Combiner Box With Envoy</t>
  </si>
  <si>
    <t>USBE100-0017</t>
  </si>
  <si>
    <t>USBE100-0016</t>
  </si>
  <si>
    <t>EN-X-IQ-AM1-240-3-ES</t>
  </si>
  <si>
    <t>Enphase X-IQ-AM1-240-3-ES, AC Combiner Box with Enphase IQ Envoy</t>
  </si>
  <si>
    <t>USSE100-0082</t>
  </si>
  <si>
    <t xml:space="preserve">EN-Q-SEAL-01 </t>
  </si>
  <si>
    <t>Enphase Q-SEAL-10 (Q-SEAL-01) Female Sealing Cap</t>
  </si>
  <si>
    <t>USIN100-0107</t>
  </si>
  <si>
    <t>EN-Q-LCF-064-1P</t>
  </si>
  <si>
    <t>Enphase, Q-LCF-064-1P, 240V Single Phase Line Communication Filter, 64A, L-l Comm</t>
  </si>
  <si>
    <t>USSS100-0023</t>
  </si>
  <si>
    <t>EN-B03-T01-US00-1-3</t>
  </si>
  <si>
    <t>Enphase, B03-T01-US00-1-3, Iq Battery 3t Base, (1x Iq Battery 3t Unit)</t>
  </si>
  <si>
    <t>USSS100-0024</t>
  </si>
  <si>
    <t>EN-B10T-C-1290-O</t>
  </si>
  <si>
    <t>Enphase IQ Battery 10T, EN-B03-T01-US00-1-3, Cover Kit</t>
  </si>
  <si>
    <t>USSE100-0081</t>
  </si>
  <si>
    <t>Q-LCF-250-3P</t>
  </si>
  <si>
    <t>Radius Power Q-LCF-250-3P Line Filter</t>
  </si>
  <si>
    <t>USWC001-0075</t>
  </si>
  <si>
    <t>PYTES-NEG-B2I-6.5</t>
  </si>
  <si>
    <t>Pytes Negative Battery-to-Inverter Power Cable 6' 5"</t>
  </si>
  <si>
    <t>PYTES</t>
  </si>
  <si>
    <t>USSE100-0284</t>
  </si>
  <si>
    <t>Bus Bar</t>
  </si>
  <si>
    <t>Pytes Bus Bar, 300A, 2pcs/pair, 12+2 terminal</t>
  </si>
  <si>
    <t>USWC001-0063</t>
  </si>
  <si>
    <t>Pytes Communication Cable</t>
  </si>
  <si>
    <t>Pytes Communication Cable 3.5 meter for battery to inverter</t>
  </si>
  <si>
    <t>USSS100-0089</t>
  </si>
  <si>
    <t>PYTES-EBOX-R-BRACKET</t>
  </si>
  <si>
    <t>R Bracket set for E-Box-48100R, One Pair Includes 2pcs</t>
  </si>
  <si>
    <t>USIN100-0164</t>
  </si>
  <si>
    <t>DBA04-600V/US</t>
  </si>
  <si>
    <t>Chint AC Combiner DBA04-600V/US, 4:1, 100/125kW, 600Va</t>
  </si>
  <si>
    <t>USIN100-0163</t>
  </si>
  <si>
    <t>SCA25KTL-DO/US-208-APS</t>
  </si>
  <si>
    <t>Chint 25kW 3-Phase String Inverter SCA25KTL-DO/US-208-APS, 208Vac, APS RSD Wirebox)</t>
  </si>
  <si>
    <t>USSS100-0088</t>
  </si>
  <si>
    <t>Forest 12K/15K</t>
  </si>
  <si>
    <t>Pytes Forest RB Indoor Cabinet, 1-6pcs E-box-48100R, Bus Bar</t>
  </si>
  <si>
    <t>USIN100-0161</t>
  </si>
  <si>
    <t>SCA 25KTL-DO-R/US-208-TIGO</t>
  </si>
  <si>
    <t>Chint 25Kw 3-Phase String Inverter SCA 25KTL-DO-R/US-208-TIGO, 208Vac, Tigo RSD Wiring Box</t>
  </si>
  <si>
    <t>USBE100-0049</t>
  </si>
  <si>
    <t>48100R Expansion</t>
  </si>
  <si>
    <t>Pytes, Communication Hub, Battery Hub For The Pytes E-BOX-48100R Expansion</t>
  </si>
  <si>
    <t>USIN100-0162</t>
  </si>
  <si>
    <t xml:space="preserve">SCA25KTL-DO-R/US-APS </t>
  </si>
  <si>
    <t>Chint 25kW 3Phase String Inverter SCA25KTL-DO-R/US-APS, 480Vac (APS RSD Wiringbox)</t>
  </si>
  <si>
    <t>USIN100-0160</t>
  </si>
  <si>
    <t>SCA25KTL-DO-R/US-TIGO</t>
  </si>
  <si>
    <t>Chint 25kW 3Phase String Inverter SCA25KTL-DO-R/US-TIGO, 480Vac (Tigo RSD Wiring Box)</t>
  </si>
  <si>
    <t>USIN100-0159</t>
  </si>
  <si>
    <t>SCA36KTL-DO/US</t>
  </si>
  <si>
    <t>Chint 36kW 3-Phase 480VAC, 1000VDC String Inverter SCA36KTL-DO/US-480 V2, (Wirebox)</t>
  </si>
  <si>
    <t>USIN100-0158</t>
  </si>
  <si>
    <t>SCA60KTL-DO/US -APS</t>
  </si>
  <si>
    <t>Chint 60kW 3Phase String Inverter SCA60KTL-DO/US -APS, 3 MPPT, RSD Wirebox, 1000VDC</t>
  </si>
  <si>
    <t>USIN100-0157</t>
  </si>
  <si>
    <t xml:space="preserve">SCA60KTL-DO/US-T </t>
  </si>
  <si>
    <t>Chint 60kW 3Phase String Inverter SCA60KTL-DO/US-T, 3 MPPT, RSD Wirebox, 1000VDC</t>
  </si>
  <si>
    <t>USIN100-0156</t>
  </si>
  <si>
    <t>SCA50KTL-DO/US-T</t>
  </si>
  <si>
    <t>Chint 50kW 3Phase String Inverter SCA50KTL-DO/US-T, 3 MPPT, RSD Wirebox, 1000VDC</t>
  </si>
  <si>
    <t>USIN100-0155</t>
  </si>
  <si>
    <t>SCA50KTL-DO/US-APS</t>
  </si>
  <si>
    <t>Chint 50kW 3Phase String Inverter SCA50KTL-DO/US-APS, 3 MPPT, RSD Wirebox, 1000VDC</t>
  </si>
  <si>
    <t>USIN100-0154</t>
  </si>
  <si>
    <t>SCA60KTL-DO/US-A</t>
  </si>
  <si>
    <t>Chint 60kW 3Phase String Inverter SCA60KTL-DO/US-A, 3 MPPT, Std Wirebox, 1000VDC</t>
  </si>
  <si>
    <t>USSE100-0070</t>
  </si>
  <si>
    <t>FlexOM-PP-Meter-4G</t>
  </si>
  <si>
    <t>Chint Flex Performance Package FlexOM-PP-Meter-4G with Revenue Meter, Services &amp; Cellular</t>
  </si>
  <si>
    <t>USIN100-0153</t>
  </si>
  <si>
    <t>SCA50KTL-DO/US-A</t>
  </si>
  <si>
    <t>Chint 50kW 3Phase String Inverter SCA50KTL-DO/US-A, 3 MPPT, Std Wirebox, 1000VDC</t>
  </si>
  <si>
    <t>USSE100-0069</t>
  </si>
  <si>
    <t>FlexOM-PP-Meter</t>
  </si>
  <si>
    <t>Chint Flex Performance FlexOM-PP-Meter Package with Revenue Meter, Services</t>
  </si>
  <si>
    <t>USSS100-0064</t>
  </si>
  <si>
    <t>RENON Xcellent</t>
  </si>
  <si>
    <t>Renon</t>
  </si>
  <si>
    <t>USSS100-0084</t>
  </si>
  <si>
    <t>R-EB005160</t>
  </si>
  <si>
    <t>RENON EBrick Series R-EB005160</t>
  </si>
  <si>
    <t>USBE100-0039</t>
  </si>
  <si>
    <t>R-BOX-IP64</t>
  </si>
  <si>
    <t>PYTES Energy R-BOX-IP64 Outdoor Enclosure forBYD, BYD-HVL-8, Battery-box Premium HVL (US) - 32 KWH, (1) Base, (8) Battery Module, 32 kWh</t>
  </si>
  <si>
    <t>USMI100-0022</t>
  </si>
  <si>
    <t>SCH125KTL-DO/US-600 + Centralized Wire-box</t>
  </si>
  <si>
    <t>Chint 125kW 3Phase String Inverter SCH125KTL-DO/US-600-C - Centralized WB, 1500VDC, 1MPPT</t>
  </si>
  <si>
    <t>USMI100-0021</t>
  </si>
  <si>
    <t>SCH125KTL-DO/US-600 + Standard Wire-box</t>
  </si>
  <si>
    <t>Chint 125kW 3Phase String Inverter SCH125KTL-DO/US-600-D Distributed WB, 1500VDC, 1MPPT</t>
  </si>
  <si>
    <t>USMI100-0024</t>
  </si>
  <si>
    <t>SCH100KTL-DO/US-600 + Centralized Wire-box</t>
  </si>
  <si>
    <t>Chint 100kW 3Phase String Inverter SCH100KTL-DO/US-600-C - Centralized WB, 1500VDC, 1MPPT</t>
  </si>
  <si>
    <t>USMI100-0023</t>
  </si>
  <si>
    <t>SCH100KTL-DO/US-600 + Standard Wire-box</t>
  </si>
  <si>
    <t>Chint 100kW 3Phase String Inverter SCH100KTL-DO/US-600-D - Distributed WB, 1500VDC, 1 MPPT</t>
  </si>
  <si>
    <t>USMI100-0026</t>
  </si>
  <si>
    <t>SCH100KTL-DO/US-480 + Centralized Wire-box</t>
  </si>
  <si>
    <t>Chint 100kW 3Phase String Inverter SCH100KTL-DO/US-480-Centralized WB, 1500VDC, 1 MPPT-480Vac</t>
  </si>
  <si>
    <t>USMI100-0025</t>
  </si>
  <si>
    <t>SCH100KTL-DO/US-480 + Standard Wire-box</t>
  </si>
  <si>
    <t>Chint 100kW 3Phase String Inverter SCH100KTL-DO/US-480 - Distributed WB, 1500VDC, 1 MPPT-480Vac</t>
  </si>
  <si>
    <t>USBE100-0040</t>
  </si>
  <si>
    <t>BYD-HVL-8</t>
  </si>
  <si>
    <t>BYD, BYD-HVL-8, Battery-box Premium HVL (US) - 32 KWH, (1) Base, (8) Battery Module, 32 kWh</t>
  </si>
  <si>
    <t>BYD Energy Storage System</t>
  </si>
  <si>
    <t>USSS100-0086</t>
  </si>
  <si>
    <t>R-BOX-IP20</t>
  </si>
  <si>
    <t>PYTES Energy R-BOX Indoor Enclosure for E-BOX-48100R</t>
  </si>
  <si>
    <t>USBE100-0041</t>
  </si>
  <si>
    <t>BYD-HVL-7</t>
  </si>
  <si>
    <t>BYD, BYD-HVL-7, Battery-Box Premium HVL (US) , (1) Base, (7) Battery Module, 28 kWh</t>
  </si>
  <si>
    <t>USBE100-0042</t>
  </si>
  <si>
    <t>BYD-HVL-4</t>
  </si>
  <si>
    <t>BYD, BYD-HVL-4, Battery-box Premium HVL (US), (1) base, (4) Battery Module, 16 kWh</t>
  </si>
  <si>
    <t>USBE100-0043</t>
  </si>
  <si>
    <t>BYD-HVL-6</t>
  </si>
  <si>
    <t>BYD BYD-HVL-6 Battery-box Premium HVL (US) - (1) base, (6) Battery Module, 24 kWh</t>
  </si>
  <si>
    <t>USBE100-0044</t>
  </si>
  <si>
    <t>E-BOX-48100R</t>
  </si>
  <si>
    <t>PYTES Energy E-BOX-48100R LFP Battery 5.12kW 100Ah 48VDC</t>
  </si>
  <si>
    <t>USSP100-0104</t>
  </si>
  <si>
    <t>JKM430M-72HLM-TV</t>
  </si>
  <si>
    <t>Jinko Eagle 72 JKM430M-72HLMV-TV G4b 430W Bifacial Solar Panel</t>
  </si>
  <si>
    <t>JINKO</t>
  </si>
  <si>
    <t>USSP100-0105</t>
  </si>
  <si>
    <t>JKM410M-72HL-V</t>
  </si>
  <si>
    <t>Jinko Eagle 72 JKM410M-72HL-V G2 410W Solar Panel</t>
  </si>
  <si>
    <t>USSP100-0106</t>
  </si>
  <si>
    <t>EVPV370PK</t>
  </si>
  <si>
    <t>Panasonic EverVolt Series EVPV370PK 370Watt 120 1/2 Cells BoB Monocrystalline 30mm Black Frame Solar Panel</t>
  </si>
  <si>
    <t>Panasonic</t>
  </si>
  <si>
    <t>USSP100-0074</t>
  </si>
  <si>
    <t>MSE420SX6W</t>
  </si>
  <si>
    <t>Mission Solar MSE420SX6W 420W Solar Panel</t>
  </si>
  <si>
    <t>USSB100-0044</t>
  </si>
  <si>
    <t>BYD-HVL-5</t>
  </si>
  <si>
    <t>Byd, BYD-HVL-5, Battery-box Premium Hvl (Us) - 20 Kwh</t>
  </si>
  <si>
    <t>USSP100-0073</t>
  </si>
  <si>
    <t>MSE385SX5R</t>
  </si>
  <si>
    <t>Mission Solar, MSE385SX5R, 385W PV Module</t>
  </si>
  <si>
    <t>USCC100-0099</t>
  </si>
  <si>
    <t>R-XH020040-V2</t>
  </si>
  <si>
    <t>RENON Xtreme 2.0</t>
  </si>
  <si>
    <t>USSS100-0002</t>
  </si>
  <si>
    <t>BYD-HVL-3</t>
  </si>
  <si>
    <t>Byd, BYD-HVL-3 Battery-box Premium HVL (US) - 12 KWH</t>
  </si>
  <si>
    <t>USSS100-0003</t>
  </si>
  <si>
    <t>BYD-HVL-4.0</t>
  </si>
  <si>
    <t>BYD Battery-Box Premium HVL Module BYD-HVL-4.0 4.0 kWh Battery Module</t>
  </si>
  <si>
    <t>USSS100-0004</t>
  </si>
  <si>
    <t>HVL BCU</t>
  </si>
  <si>
    <t>BYD BYD-BCU-HVL Battery-Box Control Unit For High Voltage Lithium Battery</t>
  </si>
  <si>
    <t>BYD Battery-Box Premium HVL BCU</t>
  </si>
  <si>
    <t>USEC001-0029</t>
  </si>
  <si>
    <t>APSmart Dual Core Transmitter-PLC Outdoor Kit IP65 - with 277/480 VAC Power Supply</t>
  </si>
  <si>
    <t>USEC001-0021</t>
  </si>
  <si>
    <t>APSystems 408006 APSmart Single Core Transmitter-PLC Outdoor Kit IP65 with 120/240VAC Power Supply</t>
  </si>
  <si>
    <t>USSE100-0030</t>
  </si>
  <si>
    <t>Apsmart 406000 Rapid Shutdown Transmitter</t>
  </si>
  <si>
    <t>USEC001-0019</t>
  </si>
  <si>
    <t>Apsystems 406001 Rapid Shutdown Transmitter</t>
  </si>
  <si>
    <t>USEC001-0022</t>
  </si>
  <si>
    <t>RSD-D-20</t>
  </si>
  <si>
    <t>APSmart RSD-D (duo) PLC, 20A, 1500V UL/1000V TUV, 0.5m Input/2.2m</t>
  </si>
  <si>
    <t>USEC001-0016</t>
  </si>
  <si>
    <t>ECU-C Gateway</t>
  </si>
  <si>
    <t>APsystems ECU-C Zigbee Communications Gateway</t>
  </si>
  <si>
    <t>USIN100-0089</t>
  </si>
  <si>
    <t>SB7.7-1SP-US-41-V2</t>
  </si>
  <si>
    <t>SMA Sunny Boy SB7.7-1SP-US-41-V2 Inverter NO WLAN (Wi-Fi)</t>
  </si>
  <si>
    <t>USIN100-0021</t>
  </si>
  <si>
    <t>PRIMO 6.0-1-L</t>
  </si>
  <si>
    <t>Fronius Primo LITE 6.0-1 6,000 Watt Grid-Tie Inverter Without Data Manager</t>
  </si>
  <si>
    <t>USIN100-0099</t>
  </si>
  <si>
    <t>QT2 - 408V</t>
  </si>
  <si>
    <t>APsystems QT2 3-Phase 480V Commercial Quad Microinverter</t>
  </si>
  <si>
    <t>USIN100-0100</t>
  </si>
  <si>
    <t>QT2 - 208V</t>
  </si>
  <si>
    <t>APsystems QT2-208V  3-Phase Commercial Quad Microinverter</t>
  </si>
  <si>
    <t>USWC001-0022</t>
  </si>
  <si>
    <t>Y3 Bus Cable - 4M</t>
  </si>
  <si>
    <t>APsystems Y3 AC Bus Trunk Cable for DS3, Y600/QS1 - 4 Meter</t>
  </si>
  <si>
    <t>USEC001-0011</t>
  </si>
  <si>
    <t>Y3 Bus Cable - 2m - 12AWG</t>
  </si>
  <si>
    <t>APSystems Y3 Trunk cable for DS3/QS1 - 2m</t>
  </si>
  <si>
    <t>USMI100-0020</t>
  </si>
  <si>
    <t>QS1 - NA</t>
  </si>
  <si>
    <t>APsystems QS1 Single Phase 4PV Module Microinverter 240V AC-60Hz 1200W 300W Per Channel</t>
  </si>
  <si>
    <t>USSE100-0255</t>
  </si>
  <si>
    <t>CB-UPG-63-01</t>
  </si>
  <si>
    <t>Solaredge CB-UPG-63-01 Din Mount, 2-POLE 63A Breaker</t>
  </si>
  <si>
    <t>USSE100-0086</t>
  </si>
  <si>
    <t>RS802</t>
  </si>
  <si>
    <t>Generac, RS802, Snaprs Gen 2 - Inline Pv Disconnect For Nec 2017 Pv Rapid Shut Down Compliance</t>
  </si>
  <si>
    <t>USSE100-0205</t>
  </si>
  <si>
    <t>X-IQ-NA-HD-125A</t>
  </si>
  <si>
    <t>Enphase X-IQ-NA-HD-125A Hold Down Kit For PV Breakers In IQ Combiner</t>
  </si>
  <si>
    <t>USEC001-0047</t>
  </si>
  <si>
    <t>SOLIS-DLS-LAN</t>
  </si>
  <si>
    <t>Solis Inverters, SOLIS-DLS-LAN, Data Logging Stick</t>
  </si>
  <si>
    <t>USIN100-0046</t>
  </si>
  <si>
    <t>CELL-A-R05-US-P-S4</t>
  </si>
  <si>
    <t>Solaredge CELL-A-R05-US-P-S4  Replacement 4g Cell Modem</t>
  </si>
  <si>
    <t>USSP100-0049</t>
  </si>
  <si>
    <t>TSM-365-DE06X.05(II)</t>
  </si>
  <si>
    <t>Trina Solar Residential Module TSM-365-DE06X.05(II) 365W Black On Black 132 Half-cell Mono Solar Panel</t>
  </si>
  <si>
    <t>USSP100-0027</t>
  </si>
  <si>
    <t>REC400NP3</t>
  </si>
  <si>
    <t>Rec REC400NP3 Black 400w Black On Black 132 Half-cell Mono Solar Panel</t>
  </si>
  <si>
    <t>USSE100-0256</t>
  </si>
  <si>
    <t>A-ENDCAP-1</t>
  </si>
  <si>
    <t>Prosolar A-ENDCAP-1 1.5" Clear End Cap</t>
  </si>
  <si>
    <t>ProSolar</t>
  </si>
  <si>
    <t>USSE100-0257</t>
  </si>
  <si>
    <t>A-ENDCAPXD-1B</t>
  </si>
  <si>
    <t>Prosolar A-ENDCAPXD-1B 3" Black End Cap</t>
  </si>
  <si>
    <t>USSE100-0222</t>
  </si>
  <si>
    <t>Quick Bolt 15890 S-Tile Wide Base Hook Flashing</t>
  </si>
  <si>
    <t>USMS100-0423</t>
  </si>
  <si>
    <t>QMC-LS5.5SP</t>
  </si>
  <si>
    <t>Quick Mount PV QMC-LS5.5SP Lag Screw Hardware Kit</t>
  </si>
  <si>
    <t>USMS100-0309</t>
  </si>
  <si>
    <t>309003P</t>
  </si>
  <si>
    <t>Unirac Solarmount 309003P Black End Cap for SolarMount Standard Rail</t>
  </si>
  <si>
    <t>USMS100-0425</t>
  </si>
  <si>
    <t>A-EZECAP-1</t>
  </si>
  <si>
    <t>Prosolar A-EZECAP-1 1.5" Clear End Cap</t>
  </si>
  <si>
    <t>USMS100-0427</t>
  </si>
  <si>
    <t>C1660EC-1</t>
  </si>
  <si>
    <t>Prosolar C1660EC-1 Clear End Clamp, 42.0-42.6mm</t>
  </si>
  <si>
    <t>USMS100-0652</t>
  </si>
  <si>
    <t>C1762EC-1B</t>
  </si>
  <si>
    <t>Prosolar C1762EC-1B Black End Clamp, 44.7-45.2mm</t>
  </si>
  <si>
    <t>USMS100-0430</t>
  </si>
  <si>
    <t>A20288-206-ML</t>
  </si>
  <si>
    <t>Sunmodo A20288-206-ML 206" (17') Mill Rail, Mill Finish</t>
  </si>
  <si>
    <t>SunModo Corp.</t>
  </si>
  <si>
    <t>USMS100-0383</t>
  </si>
  <si>
    <t>Unirac Flashloc 004085D Dark Comp Kit</t>
  </si>
  <si>
    <t>USMS100-0388</t>
  </si>
  <si>
    <t>ES10260</t>
  </si>
  <si>
    <t>Unirac Ecolibrium ECOX ES10260 Bonding Clip</t>
  </si>
  <si>
    <t>USMS100-0431</t>
  </si>
  <si>
    <t>POLY GF NEO</t>
  </si>
  <si>
    <t>Ecofasten Poly Gf Neo Washer</t>
  </si>
  <si>
    <t>EcoFasten</t>
  </si>
  <si>
    <t>USMS100-0334</t>
  </si>
  <si>
    <t xml:space="preserve">009010S </t>
  </si>
  <si>
    <t>Unirac Solarmount 009010S Splice Screw</t>
  </si>
  <si>
    <t>USMS100-0433</t>
  </si>
  <si>
    <t>004AT1H</t>
  </si>
  <si>
    <t>Unirac 004AT1H Flat Tile Roof Hook</t>
  </si>
  <si>
    <t>USMS100-0436</t>
  </si>
  <si>
    <t>CFJE-450-1</t>
  </si>
  <si>
    <t>Prosolar Fastjack Commercial E-series CFJE-450-1 4.5" Standoff</t>
  </si>
  <si>
    <t>USMS100-0438</t>
  </si>
  <si>
    <t>242-92093</t>
  </si>
  <si>
    <t>Snapnrack 242-92093 MLPE Rail Attachment Kit</t>
  </si>
  <si>
    <t>USMS100-0106</t>
  </si>
  <si>
    <t>UFO-STP-46MM-M1</t>
  </si>
  <si>
    <t>Ironridge UFO-STP-46MM-M1 Clear Stopper Sleeve</t>
  </si>
  <si>
    <t>USMS100-0326</t>
  </si>
  <si>
    <t>302023D</t>
  </si>
  <si>
    <t>Unirac Solarmount 302023D Dark End Clamp, 38-40mm</t>
  </si>
  <si>
    <t>USMS100-0399</t>
  </si>
  <si>
    <t>00802JB</t>
  </si>
  <si>
    <t>Unirac E-BOSS 00802JB Mounting Bracket</t>
  </si>
  <si>
    <t>USMS100-0091</t>
  </si>
  <si>
    <t>UFO-STP-32MM-M1</t>
  </si>
  <si>
    <t>Ironridge Ufo UFO-STP-32MM-M1 Clear Stopper Sleeve</t>
  </si>
  <si>
    <t>USMS100-0290</t>
  </si>
  <si>
    <t xml:space="preserve">330050S </t>
  </si>
  <si>
    <t>Unirac SOLARMOUNT 330050S T-bolt And Nut</t>
  </si>
  <si>
    <t>USMS100-0348</t>
  </si>
  <si>
    <t>UniRac, RoofMount, RM5, Hardware kit for Wind Deflector</t>
  </si>
  <si>
    <t>USMS100-0439</t>
  </si>
  <si>
    <t>Oatey Master Flash 14050 Flashing</t>
  </si>
  <si>
    <t>Oatey</t>
  </si>
  <si>
    <t>USMS100-0442</t>
  </si>
  <si>
    <t>QMR-WC-A-300</t>
  </si>
  <si>
    <t>Quick Mount PV QMR-WC-A-300 SS Wire Management Clip</t>
  </si>
  <si>
    <t>USMS100-0443</t>
  </si>
  <si>
    <t>POLY KIT</t>
  </si>
  <si>
    <t>Ecofasten Poly Kit Simple Seal Bushing</t>
  </si>
  <si>
    <t>USMS100-0288</t>
  </si>
  <si>
    <t>410144M</t>
  </si>
  <si>
    <t>UNIRAC SOLARMOUNT 410144M 144" (12') MILL RAIL</t>
  </si>
  <si>
    <t>USMS100-0444</t>
  </si>
  <si>
    <t>17-9</t>
  </si>
  <si>
    <t>Hollaender 17-9 Adjustable Elbow Structural Fitting</t>
  </si>
  <si>
    <t>Hollaender</t>
  </si>
  <si>
    <t>USMS100-0445</t>
  </si>
  <si>
    <t>FJ-300-1</t>
  </si>
  <si>
    <t>Prosolar Fastjack FJ-300-1 3" Standoff</t>
  </si>
  <si>
    <t>USMS100-0446</t>
  </si>
  <si>
    <t>17E-8 Elbow-E</t>
  </si>
  <si>
    <t>Hollaender 17E-8  Adjustable Elbow-e Structural Fitting</t>
  </si>
  <si>
    <t>USMS100-0149</t>
  </si>
  <si>
    <t>QMR-CPL-B-50</t>
  </si>
  <si>
    <t>IronRidge End Cap Light QMR-CPL-B-50, Black [5 bags of 10]</t>
  </si>
  <si>
    <t>USMS100-0448</t>
  </si>
  <si>
    <t>242-01220</t>
  </si>
  <si>
    <t>Snapnrack Ultra Rail 242-01220 Black L-foot</t>
  </si>
  <si>
    <t>USMS100-0449</t>
  </si>
  <si>
    <t xml:space="preserve">PRM-EP6 </t>
  </si>
  <si>
    <t>Dpw Powerrail PRM-EP6 6" Clear Standoff</t>
  </si>
  <si>
    <t>DPW Solar</t>
  </si>
  <si>
    <t>USMS100-0450</t>
  </si>
  <si>
    <t>PRM-EP4</t>
  </si>
  <si>
    <t>Dpw Powerrail PRM-EP4 4" Clear Standoff</t>
  </si>
  <si>
    <t>USMS100-0067</t>
  </si>
  <si>
    <t>BX-MB8-M1</t>
  </si>
  <si>
    <t>Ironridge BX BX-MB8-M1 8" Bonding Jumper</t>
  </si>
  <si>
    <t>USMS100-0451</t>
  </si>
  <si>
    <t>TPM2-H</t>
  </si>
  <si>
    <t>TPM2-H; Plp, Tpm, Top-of-pole Mount For 2 Type-h Module</t>
  </si>
  <si>
    <t>USMS100-0133</t>
  </si>
  <si>
    <t>TM-FTL-025</t>
  </si>
  <si>
    <t>Ironridge TM-FTL-025 25" Mill Fixed Tilt Leg</t>
  </si>
  <si>
    <t>USMS100-0412</t>
  </si>
  <si>
    <t>A50164-066 66</t>
  </si>
  <si>
    <t>SUNMODO SUNTURF A50164-066 66 IN DIAGONAL BRACE</t>
  </si>
  <si>
    <t>USMS100-0453</t>
  </si>
  <si>
    <t>TPM9-G</t>
  </si>
  <si>
    <t>PLP TPM9-G TOP-OF-POLE MOUNT FOR 9 TYPE-G MODULES,</t>
  </si>
  <si>
    <t>USMS100-0454</t>
  </si>
  <si>
    <t>TPM8-G</t>
  </si>
  <si>
    <t>PLP TPM8-G Top-of-pole Mount For 8 Type-g Modules, 6" Pipe</t>
  </si>
  <si>
    <t>USMS100-0455</t>
  </si>
  <si>
    <t>TPM6-G</t>
  </si>
  <si>
    <t>PLP TPM6-G Top-of-pole Mount For 6 Type-g Modules, 6" Pipe</t>
  </si>
  <si>
    <t>USMS100-0456</t>
  </si>
  <si>
    <t>TPM4-G</t>
  </si>
  <si>
    <t>PLP TPM4-G Top-of-pole Mount For 4 Type-g Modules</t>
  </si>
  <si>
    <t>USMS100-0457</t>
  </si>
  <si>
    <t>TPM3-G</t>
  </si>
  <si>
    <t>PLP TPM3-G Top-of-pole Mount For 3 Type-g Modules, 4" Pipe</t>
  </si>
  <si>
    <t>USMS100-0458</t>
  </si>
  <si>
    <t xml:space="preserve">TPM2-G </t>
  </si>
  <si>
    <t>PLP TPM2-G Top-of-pole Mount For 2 Type-G Modules, 3" Pipe</t>
  </si>
  <si>
    <t>USMS100-0055</t>
  </si>
  <si>
    <t>70-0200-CBR</t>
  </si>
  <si>
    <t>Ironridge CBR 70-0200-CBR Brace Assembly Kit</t>
  </si>
  <si>
    <t>USMS100-0459</t>
  </si>
  <si>
    <t>OATEY 11859 GALV Black Flashing</t>
  </si>
  <si>
    <t>USMS100-0460</t>
  </si>
  <si>
    <t>Oatey 11831 Galv Clear Flashing</t>
  </si>
  <si>
    <t>USMS100-0462</t>
  </si>
  <si>
    <t>030003C</t>
  </si>
  <si>
    <t>UNIRAC 030003C Break Away Nut</t>
  </si>
  <si>
    <t>USMS100-0280</t>
  </si>
  <si>
    <t>403202C</t>
  </si>
  <si>
    <t>Unirac U-LA 403202C 168' Brace Assembly</t>
  </si>
  <si>
    <t>USMS100-0282</t>
  </si>
  <si>
    <t>403200C</t>
  </si>
  <si>
    <t>Unirac U-LA 403200C 84' Aluminum Diagonal Brace</t>
  </si>
  <si>
    <t>USMS100-0464</t>
  </si>
  <si>
    <t>OATEY 11840 CLEAR FLASHING</t>
  </si>
  <si>
    <t>USMS100-0659</t>
  </si>
  <si>
    <t>TEMP-STD</t>
  </si>
  <si>
    <t>Prosolar TEMP-STD 4" Flashing, Flashing Standard Template, Temp-STP</t>
  </si>
  <si>
    <t>USMS100-0330</t>
  </si>
  <si>
    <t>302000C</t>
  </si>
  <si>
    <t>Unirac Solarmount 302000C Clear Bottom Clamp</t>
  </si>
  <si>
    <t>USMS100-0328</t>
  </si>
  <si>
    <t xml:space="preserve">302006C </t>
  </si>
  <si>
    <t>Unirac Solarmount 302006C Clear End Clamp, 45-47MM</t>
  </si>
  <si>
    <t>USMS100-0405</t>
  </si>
  <si>
    <t>209000c</t>
  </si>
  <si>
    <t>Unirac 209000c 1" Cap Strip Screw</t>
  </si>
  <si>
    <t>USMS100-0466</t>
  </si>
  <si>
    <t>AURORA 12802</t>
  </si>
  <si>
    <t>Oatey Aurora 12802 Galv Clear Flashing</t>
  </si>
  <si>
    <t>USMS100-0475</t>
  </si>
  <si>
    <t>Ecofasten GF1-MLL-0812</t>
  </si>
  <si>
    <t>Ecofasten Greenfasten GF1-MLL-0812 Mill Comp Shingle Flashing</t>
  </si>
  <si>
    <t>USMS100-0058</t>
  </si>
  <si>
    <t>70-0305-CBR</t>
  </si>
  <si>
    <t>IronRidge Cbr 70-0305-CBR Brace Assembly Kit</t>
  </si>
  <si>
    <t>USMS100-0476</t>
  </si>
  <si>
    <t>29-7000-150</t>
  </si>
  <si>
    <t>IronRidge 29-7000-150 End Clamp, 38.1mm</t>
  </si>
  <si>
    <t>USMS100-0478</t>
  </si>
  <si>
    <t>S-5! Corrubracket 100T</t>
  </si>
  <si>
    <t>S-5! Corrubracket 100T Mini Metal Roof Mounting Bracket</t>
  </si>
  <si>
    <t>USMS100-0479</t>
  </si>
  <si>
    <t>A-SHIM-100</t>
  </si>
  <si>
    <t>Prosolar Fastjack A-SHIM-100 SHIM (100ct)</t>
  </si>
  <si>
    <t>USMS100-0481</t>
  </si>
  <si>
    <t>PEF-2.0</t>
  </si>
  <si>
    <t>Dpw PEF-2.0 Easy Feet L-foot</t>
  </si>
  <si>
    <t>USMS100-0386</t>
  </si>
  <si>
    <t>ES11108</t>
  </si>
  <si>
    <t>Unirac Ecolibrium METALX ES11108 Bonding Clip</t>
  </si>
  <si>
    <t>USMS100-0357</t>
  </si>
  <si>
    <t>Unirac Roofmount 310801 Ballast Bay</t>
  </si>
  <si>
    <t>USMS100-0467</t>
  </si>
  <si>
    <t>A-2.0 ENDCAP-24B</t>
  </si>
  <si>
    <t>Prosolar A-2.0 Endcap-24b Black End Cap</t>
  </si>
  <si>
    <t>USMS100-0469</t>
  </si>
  <si>
    <t>R-164XD</t>
  </si>
  <si>
    <t>Prosolar Rooftrac R-164XD 164" (14') Clear Extra Deep Support Rail</t>
  </si>
  <si>
    <t>USMS100-0349</t>
  </si>
  <si>
    <t>Unirac Roofmount 310851 Wire Management Clip</t>
  </si>
  <si>
    <t>USMS100-0471</t>
  </si>
  <si>
    <t>A-SLE-1</t>
  </si>
  <si>
    <t>Prosolar Groundtrac A-SLE-1 Clear Snow Load Enhancer</t>
  </si>
  <si>
    <t>USMS100-0101</t>
  </si>
  <si>
    <t>UFO-STP-38MM-B1</t>
  </si>
  <si>
    <t>Ironridge UFO-STP-38MM-B1 Black Stopper Sleeve</t>
  </si>
  <si>
    <t>USMS100-0472</t>
  </si>
  <si>
    <t>S-5-CorruBracket-100T</t>
  </si>
  <si>
    <t>S-5! Corrubracket 100t Mill Metal Roof Mounting Bracket</t>
  </si>
  <si>
    <t>USMS100-0473</t>
  </si>
  <si>
    <t>A20288-168-ML</t>
  </si>
  <si>
    <t>SunModo A20288-168-ML 168" (14') MILL RAIL</t>
  </si>
  <si>
    <t>USMS100-0474</t>
  </si>
  <si>
    <t>FMJ-450-38-1L</t>
  </si>
  <si>
    <t>Prosolar Foamjack FMJ-450-38-1l 4.5" Standoff</t>
  </si>
  <si>
    <t>USMS100-0283</t>
  </si>
  <si>
    <t>209001C</t>
  </si>
  <si>
    <t>Unirac Sunframe 209001C 1" Cap Strip Screw</t>
  </si>
  <si>
    <t>USMS100-0485</t>
  </si>
  <si>
    <t>004300D</t>
  </si>
  <si>
    <t>Unirac 004300D 3" Dark Standoff</t>
  </si>
  <si>
    <t>USMS100-0655</t>
  </si>
  <si>
    <t>C1210EC-1B-G</t>
  </si>
  <si>
    <t>Prosolar Rooftrac C1210EC-1B-G Black End Clamp, 30.7-32mm</t>
  </si>
  <si>
    <t>USMS100-0350</t>
  </si>
  <si>
    <t>Unirac Roofmount 310850 Wire Management Clip</t>
  </si>
  <si>
    <t>USMS100-0402</t>
  </si>
  <si>
    <t>307120M</t>
  </si>
  <si>
    <t>Unirac 307120M 44" Clear Adjustable Tilt Leg</t>
  </si>
  <si>
    <t>USMS100-0314</t>
  </si>
  <si>
    <t>302050M</t>
  </si>
  <si>
    <t>Unirac Solarmount 302050M Mill End Clamp, 30-46mm (Universal-AF)</t>
  </si>
  <si>
    <t>USMS100-0353</t>
  </si>
  <si>
    <t>Unirac Roofmount 310821 End Clamp, 41-45MM</t>
  </si>
  <si>
    <t>USMS100-0482</t>
  </si>
  <si>
    <t>Oatey 11832 Alum Clear Flashing</t>
  </si>
  <si>
    <t>USMS100-0355</t>
  </si>
  <si>
    <t>UNIRAC ROOFMOUNT 310810 WIND DEFLECTOR</t>
  </si>
  <si>
    <t>USMS100-0483</t>
  </si>
  <si>
    <t>S-5-NH 1.5</t>
  </si>
  <si>
    <t>S-5! S-5-NH 1.5 Metal Roof Clamp</t>
  </si>
  <si>
    <t>USMS100-0316</t>
  </si>
  <si>
    <t>302045M</t>
  </si>
  <si>
    <t>Unirac Solarmount 302045M Mill Mid Clamp, 30-46mm (Universal-AF)</t>
  </si>
  <si>
    <t>USMS100-0325</t>
  </si>
  <si>
    <t>302025C</t>
  </si>
  <si>
    <t>Unirac Solarmount 302025C Clear End Clamp, 45-75mm</t>
  </si>
  <si>
    <t>USMS100-0358</t>
  </si>
  <si>
    <t>UNIRAC ROOFMOUNT 310800 BALLAST BAY</t>
  </si>
  <si>
    <t>USMS100-0484</t>
  </si>
  <si>
    <t>C200IMC-1-G</t>
  </si>
  <si>
    <t>Prosolar C200IMC-1-G Clear Mid Clamp, 30.7-32mm</t>
  </si>
  <si>
    <t>USMS100-0486</t>
  </si>
  <si>
    <t>K10373-001</t>
  </si>
  <si>
    <t>Sunmodo Sunturf K10373-001 Swivel Pipe Cap Kit</t>
  </si>
  <si>
    <t>USMS100-0083</t>
  </si>
  <si>
    <t>XR-10-CAP</t>
  </si>
  <si>
    <t>Ironridge XR-10-CAP End Cap</t>
  </si>
  <si>
    <t>USMS100-0710</t>
  </si>
  <si>
    <t>QM-QBP-12.5-M1</t>
  </si>
  <si>
    <t>Quick Mount PV Qbase QM-QBP-12.5-M1 12.5" Mill Post</t>
  </si>
  <si>
    <t>USMS100-0487</t>
  </si>
  <si>
    <t>S-5! S-5-S</t>
  </si>
  <si>
    <t>S-5-PV KIT 2.0</t>
  </si>
  <si>
    <t>USMS100-0488</t>
  </si>
  <si>
    <t>P-CN-1-bond</t>
  </si>
  <si>
    <t>Prosolar P-CN-1-bond Silver Channel Nut</t>
  </si>
  <si>
    <t>USMS100-0102</t>
  </si>
  <si>
    <t>UFO-STP-40MM-M1</t>
  </si>
  <si>
    <t>Ironridge Ufo UFO-STP-40MM-M1 Clear Stopper Sleeve</t>
  </si>
  <si>
    <t>USMS100-0409</t>
  </si>
  <si>
    <t>QMR-ISS-A-15</t>
  </si>
  <si>
    <t>Quick Mount Pv QMR-ISS-A-15 Mill Splice Bar</t>
  </si>
  <si>
    <t>USMS100-0490</t>
  </si>
  <si>
    <t>2.5” Metal to Wood Screw</t>
  </si>
  <si>
    <t>S-5! 2.5â€ Metal To Wood Screw</t>
  </si>
  <si>
    <t>USMS100-0248</t>
  </si>
  <si>
    <t>QMCPT-A-12-MILL</t>
  </si>
  <si>
    <t>Quick Mount PV QMCPT-A-12 MILL Conduit Penetration Flashing</t>
  </si>
  <si>
    <t>USMS100-0492</t>
  </si>
  <si>
    <t>UFO-RS-GDXP-001</t>
  </si>
  <si>
    <t>Ironridge Ufo UFO-RS-GDXP-001 Clear Bonding Strap</t>
  </si>
  <si>
    <t>USMS100-0396</t>
  </si>
  <si>
    <t xml:space="preserve">008115M </t>
  </si>
  <si>
    <t>Unirac Ecolibrium 008115M MLPE Tiger Clip</t>
  </si>
  <si>
    <t>USMS100-0493</t>
  </si>
  <si>
    <t>FM-FF1-002</t>
  </si>
  <si>
    <t>IronRidge Flashfoot FM-FF1-002 Mill Flashing Kit</t>
  </si>
  <si>
    <t>USMS100-0494</t>
  </si>
  <si>
    <t>FX-MOUNT-32MM-B</t>
  </si>
  <si>
    <t>Ironridge Fx Rail-less FX-MOUNT-32MM-B 32MM Black Rail-less Mount</t>
  </si>
  <si>
    <t>USMS100-0345</t>
  </si>
  <si>
    <t>004020D</t>
  </si>
  <si>
    <t>Unirac SFM Infinity 004020D Dark Seal Flashing</t>
  </si>
  <si>
    <t>USWC001-0046</t>
  </si>
  <si>
    <t>240905C</t>
  </si>
  <si>
    <t>Unirac 240905C Microrail Trim Clip</t>
  </si>
  <si>
    <t>USMS100-0665</t>
  </si>
  <si>
    <t>Unirac 404015 Wire Management Clip</t>
  </si>
  <si>
    <t>USMS100-0376</t>
  </si>
  <si>
    <t>Unirac GFT 404014 Splice Kit</t>
  </si>
  <si>
    <t>USMS100-0375</t>
  </si>
  <si>
    <t>411166m</t>
  </si>
  <si>
    <t>Unirac GFT 411166M 166" (14') Mill Ground Tilt Rail</t>
  </si>
  <si>
    <t>USMS100-0378</t>
  </si>
  <si>
    <t>UNIRAC GFT 404001 150" (13') Ground Fixed Tilt C-PILE</t>
  </si>
  <si>
    <t>USMS100-0351</t>
  </si>
  <si>
    <t>310826 Mid Clamp</t>
  </si>
  <si>
    <t>Unirac Roofmount 310826 Mid Clamp, 32-35mm</t>
  </si>
  <si>
    <t>USMS100-0352</t>
  </si>
  <si>
    <t>Unirac Roofmount 310825 Mid Clamp, 36-40mm</t>
  </si>
  <si>
    <t>USMS100-0356</t>
  </si>
  <si>
    <t>Unirac Roofmount 310802 Ballast Bay</t>
  </si>
  <si>
    <t>USMS100-0120</t>
  </si>
  <si>
    <t>FM-CM-001-B</t>
  </si>
  <si>
    <t>IronRidge FM-CM-001-B Black Comp Shingle Conduit Mount</t>
  </si>
  <si>
    <t>USMS100-0496</t>
  </si>
  <si>
    <t>QMC-TRF-F-A-12</t>
  </si>
  <si>
    <t>Quick Mount PV QMC-TRF-F-A-12 MILL Flat Tile Replacement Flashing</t>
  </si>
  <si>
    <t>USMS100-0155</t>
  </si>
  <si>
    <t>QMLM-A-12</t>
  </si>
  <si>
    <t>Quick Mount PV QMLM-A-12 Mill Flashing W/ L-foot</t>
  </si>
  <si>
    <t>USMS100-0497</t>
  </si>
  <si>
    <t>FX-TRIM-CAP</t>
  </si>
  <si>
    <t>Ironridge FX RAIL-LESS FX-TRIM-CAP Trim Cap</t>
  </si>
  <si>
    <t>USMS100-0498</t>
  </si>
  <si>
    <t>FX-TRIM-40MM-B-2P</t>
  </si>
  <si>
    <t>Ironridge Fx RAIL-LESS FX-TRIM-40MM-B-2P Rail-less Trim</t>
  </si>
  <si>
    <t>USMS100-0499</t>
  </si>
  <si>
    <t>FX RAIL-LESS FX-NORTH-screw</t>
  </si>
  <si>
    <t>Ironridge FX RAIL-LESS FX-NORTH-screw Bridge Screw Kit</t>
  </si>
  <si>
    <t>USMS100-0500</t>
  </si>
  <si>
    <t>FX RAIL-LESS FX-BRIDGE-40MM-B</t>
  </si>
  <si>
    <t>Ironridge FX RAIL-LESS FX-BRIDGE-40MM-B 40mm Black, FX, Rail-Less Bridge</t>
  </si>
  <si>
    <t>USMS100-0501</t>
  </si>
  <si>
    <t>FX RAIL-LESS FX-FLASH-HW</t>
  </si>
  <si>
    <t>Ironridge FX RAIL-LESS FX-FLASH-HW Flashing Hardware Kit</t>
  </si>
  <si>
    <t>USMS100-0502</t>
  </si>
  <si>
    <t>FX-FLASH-B</t>
  </si>
  <si>
    <t>IronRidge FX RAIL-LESS FX-FLASH-B Black Flashing</t>
  </si>
  <si>
    <t>USMS100-0504</t>
  </si>
  <si>
    <t>FX-MOUNT-40MM-B</t>
  </si>
  <si>
    <t>Ironridge FX RAIL-LESS FX-MOUNT-40MM-B 40MM Black Rail-less Mount</t>
  </si>
  <si>
    <t>USMS100-0505</t>
  </si>
  <si>
    <t>18-S6437</t>
  </si>
  <si>
    <t>Heyco 18-S6437 Sunscreen (Critter-guard) Stainless Steel Wire Mesh Clip, Color: Grey, Qty.1 Box of 100</t>
  </si>
  <si>
    <t>Heyco</t>
  </si>
  <si>
    <t>USMS100-0506</t>
  </si>
  <si>
    <t>18-S6466</t>
  </si>
  <si>
    <t>Heyco, Sunscreen (Critter-guard) Galvanized Welded Steel Mesh, Pvc Coated, Width: 6", Mesh Dimension: 1/2" X 1/2", Quy. 100ft Roll, 18-18-S6466</t>
  </si>
  <si>
    <t>USMS100-0339</t>
  </si>
  <si>
    <t>004CT1S S</t>
  </si>
  <si>
    <t>Unirac Solarhook 004CT1S S-tile Roof Hook</t>
  </si>
  <si>
    <t>USMS100-0372</t>
  </si>
  <si>
    <t>Unirac Ground Fixed TILT 404031 Diagonal Brace Assembly, 20D</t>
  </si>
  <si>
    <t>USMS100-0127</t>
  </si>
  <si>
    <t>QMR-RL14-B-60</t>
  </si>
  <si>
    <t>Quick Mount PV QMR-RL14-B-60 168" (14') Black Light Rail</t>
  </si>
  <si>
    <t>USMS100-0097</t>
  </si>
  <si>
    <t>UFO-STP-33MM-B1</t>
  </si>
  <si>
    <t>Ironridge Ufo UFO-STP-33MM-B1 Black Stopper Sleeve</t>
  </si>
  <si>
    <t>USMS100-0100</t>
  </si>
  <si>
    <t>UFO-STP-38MM-M1</t>
  </si>
  <si>
    <t>Ironridge UFO UFO-STP-38MM-M1 Clear Stopper Sleeve</t>
  </si>
  <si>
    <t>USMS100-0507</t>
  </si>
  <si>
    <t>QM-JBX-RL02-B1</t>
  </si>
  <si>
    <t>Ironridge Quickmount QM-JBX-RL02-B1 Black Junction Box</t>
  </si>
  <si>
    <t>USMS100-0508</t>
  </si>
  <si>
    <t>QMTR-F3.25-B-12</t>
  </si>
  <si>
    <t>Quick Mount PV QMTR-F3.25-B-12 Black Flat Tile Flashing</t>
  </si>
  <si>
    <t>USMS100-0291</t>
  </si>
  <si>
    <t>330050D</t>
  </si>
  <si>
    <t>Unirac Solarmount 330050D T-BOLT AND NUT</t>
  </si>
  <si>
    <t>USMS100-0509</t>
  </si>
  <si>
    <t>XR-10-168M</t>
  </si>
  <si>
    <t>Ironridge XR RAIL XR-10-168M 168" (14') Mill Rail</t>
  </si>
  <si>
    <t>USMS100-0510</t>
  </si>
  <si>
    <t>F1367GR</t>
  </si>
  <si>
    <t>Chemlink F1367GR 5" Gray E-Curb Round Seal Kit</t>
  </si>
  <si>
    <t>ChemLink</t>
  </si>
  <si>
    <t>USMS100-0370</t>
  </si>
  <si>
    <t>404034 3-RAIL</t>
  </si>
  <si>
    <t>UNIRAC GROUND FIXED TILT 404034 3-RAIL HARDWARE KIT</t>
  </si>
  <si>
    <t>USMS100-0371</t>
  </si>
  <si>
    <t>Unirac Ground Fixed Tilt 404032 Diagonal Brace Assembly, 30D</t>
  </si>
  <si>
    <t>USMS100-0511</t>
  </si>
  <si>
    <t>RT2-04-FBN25</t>
  </si>
  <si>
    <t>Roof Tech RT2-04-FBN25 5/16"X 1" Flange Bolt &amp; Nut, Bag Of 100</t>
  </si>
  <si>
    <t>USMS100-0512</t>
  </si>
  <si>
    <t>RibBracket II</t>
  </si>
  <si>
    <t>S-5! Ribbracket II Metal Roof Clamp</t>
  </si>
  <si>
    <t>USMS100-0513</t>
  </si>
  <si>
    <t>ES10843</t>
  </si>
  <si>
    <t>Ecolibrium ES10843 Roof To Strut Hardware Kit</t>
  </si>
  <si>
    <t>USMS100-0089</t>
  </si>
  <si>
    <t>UFO-STP-30MM-M1</t>
  </si>
  <si>
    <t>Ironridge UFO UFO-STP-30MM-M1 Clear Stopper Sleeve</t>
  </si>
  <si>
    <t>USMS100-0514</t>
  </si>
  <si>
    <t>ES10844</t>
  </si>
  <si>
    <t>Ecolibrium ES10844 Strut To Module Hardware Kit</t>
  </si>
  <si>
    <t>USMS100-0340</t>
  </si>
  <si>
    <t>008025S</t>
  </si>
  <si>
    <t>Unirac Solarframe Mount 008025S Wire Clip</t>
  </si>
  <si>
    <t>USMS100-0301</t>
  </si>
  <si>
    <t>UNIRAC SOLARMOUNT 315240D 240" (20') DARK RAIL</t>
  </si>
  <si>
    <t>USMS100-0129</t>
  </si>
  <si>
    <t>KOF-W01-T1</t>
  </si>
  <si>
    <t>Ironridge Ko KOF-W01-T1 Tan W-tile Flashing</t>
  </si>
  <si>
    <t>USMS100-0126</t>
  </si>
  <si>
    <t>KOF-S01-T1</t>
  </si>
  <si>
    <t>Ironridge KO KOF-S01-T1 Tan S Tile Flashing, Tile Replacement â€˜Sâ€™ Flashing</t>
  </si>
  <si>
    <t>USMS100-0153</t>
  </si>
  <si>
    <t>QMR-UEC3045-B-20</t>
  </si>
  <si>
    <t>IronRidge Universal End Clamp, 30-45mm, Black QMR-UEC3045-B-20</t>
  </si>
  <si>
    <t>USMS100-0515</t>
  </si>
  <si>
    <t>S-5! M8 1.25X16MM Flange Bolt, Hex Head Flanged Bolt</t>
  </si>
  <si>
    <t>USMS100-0660</t>
  </si>
  <si>
    <t>IRONRIDGE XR-100-183A 183" (15') CLEAR RAIL</t>
  </si>
  <si>
    <t>USMS100-0045</t>
  </si>
  <si>
    <t>FRA-M60P-SN-W1</t>
  </si>
  <si>
    <t>IronRidge FRA-M60P-SN-W1 PVC, Sarnafil, White Flat Roof Attachment Membrane</t>
  </si>
  <si>
    <t>USMS100-0044</t>
  </si>
  <si>
    <t>FRA-M60K-CA-W1</t>
  </si>
  <si>
    <t>Ironridge UFO FRA-M60K-CA-W1 7" White Roof Attachment</t>
  </si>
  <si>
    <t>USMS100-0090</t>
  </si>
  <si>
    <t>UFO-STP-30MM-B1</t>
  </si>
  <si>
    <t>Ironridge UFO UFO-STP-30MM-B1 Black Stopper Sleeve</t>
  </si>
  <si>
    <t>USMS100-0392</t>
  </si>
  <si>
    <t>ECOFOOT5D ES10480</t>
  </si>
  <si>
    <t>Unirac Ecolibrium ECOFOOT5D ES10480 Mid-support Kit</t>
  </si>
  <si>
    <t>UNIRAC</t>
  </si>
  <si>
    <t>USMS100-0516</t>
  </si>
  <si>
    <t>Oatey Aurora 12801 GALV Clear Flashing</t>
  </si>
  <si>
    <t>USMS100-0517</t>
  </si>
  <si>
    <t>Sunmodo Sunturf A50164-092 92 In Diagonal Brace</t>
  </si>
  <si>
    <t>USMS100-0518</t>
  </si>
  <si>
    <t>Quick Mount PV QMC-F9X14-A-1 Mill Hook Flashing</t>
  </si>
  <si>
    <t>USMS100-0373</t>
  </si>
  <si>
    <t>404013 4-RAIL</t>
  </si>
  <si>
    <t>UNIRAC Ground Fixed Tilt 404013 4-RAIL Hardware Kit</t>
  </si>
  <si>
    <t>USMS100-0519</t>
  </si>
  <si>
    <t>Prosolar Rooftrac C1572EC-1-G Clear End Clamp, 39.9-40.4mm</t>
  </si>
  <si>
    <t>USMS100-0667</t>
  </si>
  <si>
    <t>Quick Mount PV QMTR-S3.25-A-12 Mill S-tile Flashing</t>
  </si>
  <si>
    <t>USMS100-0366</t>
  </si>
  <si>
    <t>ENDCAPD1</t>
  </si>
  <si>
    <t>Unirac Nxt Horizon ENDCAPD1 Rail &amp; Clamp Cap Kit</t>
  </si>
  <si>
    <t>USMS100-0520</t>
  </si>
  <si>
    <t>Quick Mount PV QMTR-W4-A-12 4" Mill W-tile Flashing</t>
  </si>
  <si>
    <t>USMS100-0521</t>
  </si>
  <si>
    <t>Prosolar C1180EC-1B End Clamp, 30mm</t>
  </si>
  <si>
    <t>USMS100-0522</t>
  </si>
  <si>
    <t>242-01214</t>
  </si>
  <si>
    <t>Snapnrack Ultra Rail 242-01214 Black Ultra Rail Splice</t>
  </si>
  <si>
    <t>USMS100-0393</t>
  </si>
  <si>
    <t>ES20311B</t>
  </si>
  <si>
    <t>Unirac Ecolibrium ECOFOOT2 ES20311B 70" Wind Deflector</t>
  </si>
  <si>
    <t>USMS100-0407</t>
  </si>
  <si>
    <t>S-5! Proteabracket Mounting Screws</t>
  </si>
  <si>
    <t>USMS100-0359</t>
  </si>
  <si>
    <t>Unirac Roofmount 310751 Hex Bolt</t>
  </si>
  <si>
    <t>USMS100-0523</t>
  </si>
  <si>
    <t>Quick Mount PV Quick Rack QMQR-SL 65.8 B 4 65.8 In Bronze Landscape Skirt</t>
  </si>
  <si>
    <t>USMS100-0674</t>
  </si>
  <si>
    <t>ES10494</t>
  </si>
  <si>
    <t>Unirac Ecolibrium Ecofoot5D ES10494 70" Wind Deflector</t>
  </si>
  <si>
    <t>USMS100-0524</t>
  </si>
  <si>
    <t>S-5! S-5-H Metal Roof Clamp</t>
  </si>
  <si>
    <t>USMS100-0157</t>
  </si>
  <si>
    <t>QM-LF-M1</t>
  </si>
  <si>
    <t>IronRidge QM-LF-M1 (L-Foot Open Slotted, Mill), Quick Mount Single Slot L-Foot Only, Mill Finish</t>
  </si>
  <si>
    <t>USMS100-0043</t>
  </si>
  <si>
    <t>FRA-M60T-CA-W1</t>
  </si>
  <si>
    <t>Ironridge FRA-M60T-CA-W1 Flat Roof Attachment Membrane</t>
  </si>
  <si>
    <t>USMS100-0048</t>
  </si>
  <si>
    <t>FMLS-BHW</t>
  </si>
  <si>
    <t>IronRidge FMLS FMLS-BHW Frameless Bonding Clamp</t>
  </si>
  <si>
    <t>USMS100-0050</t>
  </si>
  <si>
    <t>FMLS-MC-001-B</t>
  </si>
  <si>
    <t>Ironridge FMLS FMLS-MC-001-B Black Mid Clamp, 1.8-9.6mm</t>
  </si>
  <si>
    <t>USMS100-0335</t>
  </si>
  <si>
    <t>00802RT</t>
  </si>
  <si>
    <t>Unirac Solarmount 00802RT Rail Tray</t>
  </si>
  <si>
    <t>USMS100-0344</t>
  </si>
  <si>
    <t>004200D</t>
  </si>
  <si>
    <t>Unirac SFM Infinity 004200D Comp Shingle Flashing Kit Trim</t>
  </si>
  <si>
    <t>USMS100-0343</t>
  </si>
  <si>
    <t>004270D</t>
  </si>
  <si>
    <t>Unirac SFM Infinity 004270D Flashing Kit Slider</t>
  </si>
  <si>
    <t>USMS100-0341</t>
  </si>
  <si>
    <t>250030U</t>
  </si>
  <si>
    <t>Unirac SFM INFINITY 250030U 8" Attached Splice</t>
  </si>
  <si>
    <t>USSE100-0202</t>
  </si>
  <si>
    <t>Unirac Solarmount 310246D 246" (21') Dark Standard Rail</t>
  </si>
  <si>
    <t>USMS100-0073</t>
  </si>
  <si>
    <t>BX-RB38-M1</t>
  </si>
  <si>
    <t>IronRidge BX BX-RB38-M1 38" Silver Bonding Jumper</t>
  </si>
  <si>
    <t>USMS100-0065</t>
  </si>
  <si>
    <t>BX-TCL-46MM-M1</t>
  </si>
  <si>
    <t>IronRidge BX BX-TCL-46MM-M1 Mill Top Clamp, 46mm</t>
  </si>
  <si>
    <t>USMS100-0064</t>
  </si>
  <si>
    <t>BX-TCL-38MM-M1</t>
  </si>
  <si>
    <t>Ironridge BX BX-TCL-38MM-M1 Mill Top Clamp, 38mm</t>
  </si>
  <si>
    <t>USMS100-0395</t>
  </si>
  <si>
    <t>ES20142</t>
  </si>
  <si>
    <t>Unirac Ecolibrium Ecofoot2 ES20142 Ballast Base</t>
  </si>
  <si>
    <t>USMS100-0525</t>
  </si>
  <si>
    <t>S-5! S-5-U MINI (No Bolt) Metal Roof Clamp</t>
  </si>
  <si>
    <t>USMS100-0526</t>
  </si>
  <si>
    <t>S-5! S-5-N Mini 1.5 (No Bolt) Mounting Clamp</t>
  </si>
  <si>
    <t>USMS100-0527</t>
  </si>
  <si>
    <t>S-5! S-5-H Mini Metal Roof Clamp</t>
  </si>
  <si>
    <t>USMS100-0528</t>
  </si>
  <si>
    <t>S-5! S-5-V Metal Roof Clamp</t>
  </si>
  <si>
    <t>USMS100-0529</t>
  </si>
  <si>
    <t>S-5! S-5-H90 Metal Roof Clamp</t>
  </si>
  <si>
    <t>USMS100-0530</t>
  </si>
  <si>
    <t>Hollaender 48h-9 Rectangular Base Flange</t>
  </si>
  <si>
    <t>USMS100-0531</t>
  </si>
  <si>
    <t>Prosolar C1180EC-1-G Clear End Clamp, 30mm</t>
  </si>
  <si>
    <t>USMS100-0377</t>
  </si>
  <si>
    <t>UniRac GFT 404004 126" (11') Ground Fixed Tilt C-PILE</t>
  </si>
  <si>
    <t>USMS100-0664</t>
  </si>
  <si>
    <t>FV-GCP-01-B1</t>
  </si>
  <si>
    <t>Ironridge Flashvue FV-GCP-01-B1 GRIPCAP+, Taller than Standard GripCap</t>
  </si>
  <si>
    <t>USMS100-0532</t>
  </si>
  <si>
    <t>Ecolibrium ES10810 6" Wire Management Ecotray Base</t>
  </si>
  <si>
    <t>USMS100-0662</t>
  </si>
  <si>
    <t>QM-QBP-11.5-M1</t>
  </si>
  <si>
    <t>Quick Mount PV QM-QBP-11.5-M1 11.5" Mill Post</t>
  </si>
  <si>
    <t>USMS100-0533</t>
  </si>
  <si>
    <t>DPW PA-GMC-40-46-RAD Clear Mid Clamp, 40-46mm, Mid AMP Clamp with RAD Turn Bolt</t>
  </si>
  <si>
    <t>USMS100-0534</t>
  </si>
  <si>
    <t>Prosolar Groundtrac A-UAS-1S-2 2" CLEAR U-BOLT Assembly</t>
  </si>
  <si>
    <t>USMS100-0363</t>
  </si>
  <si>
    <t>WRMCLPD1</t>
  </si>
  <si>
    <t>Unirac Nxt Horizon WRMCLPD1 Wire Management Clip</t>
  </si>
  <si>
    <t>USMS100-0118</t>
  </si>
  <si>
    <t>QM-THDF-01-M1</t>
  </si>
  <si>
    <t>Ironridge Quickmount QM-THDF-01-M1 Mill Tile Hook Flashing</t>
  </si>
  <si>
    <t>USMS100-0387</t>
  </si>
  <si>
    <t>ES10674</t>
  </si>
  <si>
    <t>Unirac Ecolibrium METALX ES10674 Standing Seam Clamp</t>
  </si>
  <si>
    <t>USMS100-0535</t>
  </si>
  <si>
    <t>S-5! S-5-NH 1.5 Mini Metal Roof Clamp</t>
  </si>
  <si>
    <t>USMS100-0536</t>
  </si>
  <si>
    <t>S-5! CORRUBRACKET500T Corrugated Metal Roof Bracket</t>
  </si>
  <si>
    <t>USMS100-0551</t>
  </si>
  <si>
    <t>Ecofasten Greenfasten GF1-GAL-MLL-812 8" Flashing Galvalume Base For Single Bracket, Mill Finish</t>
  </si>
  <si>
    <t>USMS100-0323</t>
  </si>
  <si>
    <t>302028C</t>
  </si>
  <si>
    <t>Unirac Solarmount 302028C, 45-52mm SolarMount Preassembled Mill Mid Clamp</t>
  </si>
  <si>
    <t>USMS100-0403</t>
  </si>
  <si>
    <t>307115M</t>
  </si>
  <si>
    <t>Unirac 307115M 30" Clear Adjustable Tilt Leg</t>
  </si>
  <si>
    <t>USMS100-0669</t>
  </si>
  <si>
    <t>242-02215</t>
  </si>
  <si>
    <t>Snapnrack 242-02215 Universal End Clamp</t>
  </si>
  <si>
    <t>USMS100-0537</t>
  </si>
  <si>
    <t>242-02071</t>
  </si>
  <si>
    <t>Snapnrack Ultra Rail 242-02071 Black Mid Clamp</t>
  </si>
  <si>
    <t>USMS100-0539</t>
  </si>
  <si>
    <t>RT2-04-MINBUTYL</t>
  </si>
  <si>
    <t>Roof Tech RT2-04-MINBUTYL RT-[E] Mount Butyl Tape</t>
  </si>
  <si>
    <t>USMS100-0300</t>
  </si>
  <si>
    <t>315246M</t>
  </si>
  <si>
    <t>UniRac SOLARMOUNT 315246M 246" (21') MILL LIGHT RAIL</t>
  </si>
  <si>
    <t>USMS100-0540</t>
  </si>
  <si>
    <t>1.5” Metal to Wood Screw</t>
  </si>
  <si>
    <t>S-5! 1.5â€ Metal To Wood Screw</t>
  </si>
  <si>
    <t>USMS100-0541</t>
  </si>
  <si>
    <t>XR-1000-132A</t>
  </si>
  <si>
    <t>IronRidge XR RAIL XR-1000-132A 132" (11') Clear Rail</t>
  </si>
  <si>
    <t>USMS100-0542</t>
  </si>
  <si>
    <t>5EXT-8</t>
  </si>
  <si>
    <t>Hollaender 5EXT-8 1.5" Extended Barrel Tee</t>
  </si>
  <si>
    <t>USMS100-0308</t>
  </si>
  <si>
    <t>310132C</t>
  </si>
  <si>
    <t>UNIRAC SOLARMOUNT 310132C 132" (11') CLEAR RAIL</t>
  </si>
  <si>
    <t>USMS100-0543</t>
  </si>
  <si>
    <t>GF1-GAL-BLK-0812</t>
  </si>
  <si>
    <t>EcoFasten Greenfasten GF1-GAL-BLK-0812 Matte Black Flashing</t>
  </si>
  <si>
    <t>USMS100-0401</t>
  </si>
  <si>
    <t>Unirac 310760 Black Roof Pad Roofmount Roof Pad</t>
  </si>
  <si>
    <t>USMS100-0092</t>
  </si>
  <si>
    <t>UFO-STP-32MM-B1</t>
  </si>
  <si>
    <t>Ironridge Ufo UFO-STP-32MM-B1 Black Stopper Sleeve</t>
  </si>
  <si>
    <t>USMS100-0332</t>
  </si>
  <si>
    <t>009021S</t>
  </si>
  <si>
    <t>UNIRAC SOLARMOUNT 009021S BONDING T-BOLT &amp; NUT 3/8" X 1"</t>
  </si>
  <si>
    <t>USMS100-0390</t>
  </si>
  <si>
    <t xml:space="preserve">ES10490 </t>
  </si>
  <si>
    <t>Unirac Ecolibrium ECOFOOT5D ES10490 Ballast Base</t>
  </si>
  <si>
    <t>USMS100-0544</t>
  </si>
  <si>
    <t>FJ-750-1</t>
  </si>
  <si>
    <t>Prosolar Fastjack FJ-750-1 7.5" Standoff</t>
  </si>
  <si>
    <t>USMS100-0545</t>
  </si>
  <si>
    <t>R-136BLACK</t>
  </si>
  <si>
    <t>ProSolar Rooftrac R-136BLACK 136" (11') Black Standard Support Rail</t>
  </si>
  <si>
    <t>USMS100-0546</t>
  </si>
  <si>
    <t>QMSE-LAG-A-12</t>
  </si>
  <si>
    <t>Quick Mount PV QMSE-LAG-A-12 Mill E-mount Flashing</t>
  </si>
  <si>
    <t>USMS100-0071</t>
  </si>
  <si>
    <t>XR-10-204B</t>
  </si>
  <si>
    <t>Ironridge XR RAIL XR-10-204B 204" (17') Black Rail Low-profile Mounting Rail.</t>
  </si>
  <si>
    <t>USMS100-0310</t>
  </si>
  <si>
    <t>304001D</t>
  </si>
  <si>
    <t>Unirac Solarmount 304001D Dark Serrated L-foot</t>
  </si>
  <si>
    <t>USMS100-0547</t>
  </si>
  <si>
    <t>RT2-04-SD5-60</t>
  </si>
  <si>
    <t>Roof Tech RT2-04-SD5-60 5x60mm Screw, Bag Of 50</t>
  </si>
  <si>
    <t>USMS100-0548</t>
  </si>
  <si>
    <t>1.5" Metal to Metal Screw</t>
  </si>
  <si>
    <t>S-5! 1.5" Metal To Metal Screw</t>
  </si>
  <si>
    <t>USMS100-0549</t>
  </si>
  <si>
    <t>A-2.0 SPLICE-20</t>
  </si>
  <si>
    <t>Prosolar A-2.0 SPLICE-20 Universal Self-grounding Splice With Hardware</t>
  </si>
  <si>
    <t>USMS100-0558</t>
  </si>
  <si>
    <t>0.90 Round Point Setscrew</t>
  </si>
  <si>
    <t>S-5! 3/8-24 X .90â€ Round Point Set Screw Replacement</t>
  </si>
  <si>
    <t>USMS100-0347</t>
  </si>
  <si>
    <t>Unirac Roofmount RM10 EVO 370022 Module Clamp Side Bolt</t>
  </si>
  <si>
    <t>USMS100-0559</t>
  </si>
  <si>
    <t>17667SS</t>
  </si>
  <si>
    <t>QuickBOLT 17667SS Microflashing 3 In With 5 1/4 In Hanger Bolt And Flanged Hex Nut</t>
  </si>
  <si>
    <t>USMS100-0661</t>
  </si>
  <si>
    <t>QMSE-A-12</t>
  </si>
  <si>
    <t>Quick Mount PV QMSE-A-12 Mill E-mount Flashing</t>
  </si>
  <si>
    <t>Quick Mount</t>
  </si>
  <si>
    <t>USMS100-0561</t>
  </si>
  <si>
    <t>XR-10-132A</t>
  </si>
  <si>
    <t>IRONRIDGE XR RAIL XR-10-132A 132" (11') CLEAR RAIL</t>
  </si>
  <si>
    <t>USMS100-0360</t>
  </si>
  <si>
    <t>Unirac Roofmount 310750 Module Clip</t>
  </si>
  <si>
    <t>USMS100-0276</t>
  </si>
  <si>
    <t>FLANGE BOLT</t>
  </si>
  <si>
    <t>5/16'-18 X 3/4" FLANGE BOLT</t>
  </si>
  <si>
    <t>USMS100-0322</t>
  </si>
  <si>
    <t>302028D</t>
  </si>
  <si>
    <t>Unirac Solarmount 302028D Dark Mid Clamp, 45-52mm</t>
  </si>
  <si>
    <t>USMS100-0305</t>
  </si>
  <si>
    <t>310208C</t>
  </si>
  <si>
    <t>UNIRAC SOLARMOUNT 310208C 208" (17') CLEAR RAIL</t>
  </si>
  <si>
    <t>USWC001-0050</t>
  </si>
  <si>
    <t>40.0000-R</t>
  </si>
  <si>
    <t>40.0000-R 12" Red Battery Cable</t>
  </si>
  <si>
    <t>Cobra Energy</t>
  </si>
  <si>
    <t>USMS100-0554</t>
  </si>
  <si>
    <t>FJ-450-18</t>
  </si>
  <si>
    <t>Prosolar Fastjack FJ-450-1 4.5" Standoff</t>
  </si>
  <si>
    <t>USMS100-0555</t>
  </si>
  <si>
    <t>P-CN-1</t>
  </si>
  <si>
    <t>Prosolar P-CN-1 Channel Nut</t>
  </si>
  <si>
    <t>USMS100-0289</t>
  </si>
  <si>
    <t>330052S</t>
  </si>
  <si>
    <t>Unirac Solarmount 330052S T-BOLT</t>
  </si>
  <si>
    <t>USSS100-0062</t>
  </si>
  <si>
    <t>MNE250SMA-OG/AC</t>
  </si>
  <si>
    <t>MIDNITE SOLAR MNE250SMA-OG/AC DM SMA E-PANEL</t>
  </si>
  <si>
    <t>USMS100-0556</t>
  </si>
  <si>
    <t>EJOT 3340898905 Stainless Steel Hanger Bolt for wood</t>
  </si>
  <si>
    <t>Ejot</t>
  </si>
  <si>
    <t>USMS100-0557</t>
  </si>
  <si>
    <t>C1210EC-1-G</t>
  </si>
  <si>
    <t>Prosolar C1210EC-1-G Clear End Clamp, 30.7-32mm</t>
  </si>
  <si>
    <t>USMS100-0162</t>
  </si>
  <si>
    <t>QM-LYNX-SS-M1</t>
  </si>
  <si>
    <t>Ironridge Quickmount Lynx QM-LYNX-SS-M1 Standing Seam Clamp</t>
  </si>
  <si>
    <t>USMS100-0562</t>
  </si>
  <si>
    <t>Prosolar Solarwedge SW5A-1 Tilted Racking System</t>
  </si>
  <si>
    <t>USMS100-0103</t>
  </si>
  <si>
    <t>UFO-STP-40MM-B1</t>
  </si>
  <si>
    <t>Ironridge Ufo UFO-STP-40MM-B1 Black Stopper Sleeve</t>
  </si>
  <si>
    <t>USMS100-0563</t>
  </si>
  <si>
    <t>EJOT 6660108008 HANGER BOLT</t>
  </si>
  <si>
    <t>USMS100-0564</t>
  </si>
  <si>
    <t>EJOT 6660108009 HANGER BOLT</t>
  </si>
  <si>
    <t>USMS100-0565</t>
  </si>
  <si>
    <t>C1358EC-1B-G</t>
  </si>
  <si>
    <t>ProSolar Rooftrac C1358EC-1B-G Black End Clamp, 34.4-35.0mm</t>
  </si>
  <si>
    <t>USMS100-0299</t>
  </si>
  <si>
    <t>320132M</t>
  </si>
  <si>
    <t>UNIRAC SOLARMOUNT 320132M 132" (11') MILL RAIL</t>
  </si>
  <si>
    <t>USMS100-0566</t>
  </si>
  <si>
    <t>Unirac 004CT1H S-TILE Hook Side Mount</t>
  </si>
  <si>
    <t>USMS100-0663</t>
  </si>
  <si>
    <t>QM-QBP-8.5-M1</t>
  </si>
  <si>
    <t>Quick Mount Pv Qbase QM-QBP-8.5-M1 8.5" Mill Post</t>
  </si>
  <si>
    <t>USMS100-0567</t>
  </si>
  <si>
    <t>242-92266</t>
  </si>
  <si>
    <t>Snapnrack 242-92266 4 In Umbrella Lag Bolt</t>
  </si>
  <si>
    <t>USMS100-0568</t>
  </si>
  <si>
    <t>UNIRAC 030027C 5/16 X 4" LAG BOLT</t>
  </si>
  <si>
    <t>USMS100-0569</t>
  </si>
  <si>
    <t>SCL-101-3</t>
  </si>
  <si>
    <t>Ecofasten Scl-101-3 3" Slotted L-foot</t>
  </si>
  <si>
    <t>USMS100-0293</t>
  </si>
  <si>
    <t>320246M</t>
  </si>
  <si>
    <t>UNIRAC SOLARMOUNT 320246M 246" (21') MILL RAIL</t>
  </si>
  <si>
    <t>USMS100-0171</t>
  </si>
  <si>
    <t>QM-QBP-17.5-M1</t>
  </si>
  <si>
    <t>Quick Mount PV QM-QBP-17.5-M1 17" Post</t>
  </si>
  <si>
    <t>USSS100-0095</t>
  </si>
  <si>
    <t>Enphase Enpower EP200G-HNDL-R1 Handle Kit</t>
  </si>
  <si>
    <t>USMS100-0571</t>
  </si>
  <si>
    <t>Prosolar A-SPLICE-1-G Clear Grounding Splice</t>
  </si>
  <si>
    <t>USEC001-0083</t>
  </si>
  <si>
    <t>WHSSCK1</t>
  </si>
  <si>
    <t>Sonnen WHSSCK1 Self-consumption Kit</t>
  </si>
  <si>
    <t>USMS100-0281</t>
  </si>
  <si>
    <t>403201C</t>
  </si>
  <si>
    <t>Unirac U-LA 403201C Mill Brace Assembly</t>
  </si>
  <si>
    <t>USMS100-0572</t>
  </si>
  <si>
    <t>CFJE-800 -18</t>
  </si>
  <si>
    <t>Prosolar Fastjack Commercial E-SERIES CFJE-800-1 Standoff</t>
  </si>
  <si>
    <t>USMS100-0249</t>
  </si>
  <si>
    <t>Tesla Multi Powerwall Stacking Kit</t>
  </si>
  <si>
    <t>Tesla Powerwall</t>
  </si>
  <si>
    <t>USMS100-0573</t>
  </si>
  <si>
    <t>Heyco, Sunscreen (Critter-guard) Stainless Steel Wire Mesh Clip, Color: Black, Qty, 1, 18-S6438</t>
  </si>
  <si>
    <t>USSS100-0096</t>
  </si>
  <si>
    <t>Generac PWRCELL HSBK Battery Enclosure</t>
  </si>
  <si>
    <t>USSB100-0043</t>
  </si>
  <si>
    <t>IBR-3-48-175</t>
  </si>
  <si>
    <t>Outback Power IBR-3-48-175-LI Integrated Battery Rack Systems</t>
  </si>
  <si>
    <t>USMS100-0574</t>
  </si>
  <si>
    <t>Prosolar C200IMC-1B-G Black Mid Clamp, 30-32mm</t>
  </si>
  <si>
    <t>USMS100-0292</t>
  </si>
  <si>
    <t>330007M</t>
  </si>
  <si>
    <t>Unirac Solarmount 330007M Bolt W/ Epdm Washer</t>
  </si>
  <si>
    <t>USSS100-0077</t>
  </si>
  <si>
    <t>Boss 12</t>
  </si>
  <si>
    <t>Simpliphi Boss 12 Battery Enclosure</t>
  </si>
  <si>
    <t>USMS100-0391</t>
  </si>
  <si>
    <t>ES10486</t>
  </si>
  <si>
    <t>Unirac Ecolibrium ECOFOOT5D ES10486 71" Ballast Tray</t>
  </si>
  <si>
    <t>USMS100-0040</t>
  </si>
  <si>
    <t>FRA-M60P-GF-W1</t>
  </si>
  <si>
    <t>Ironridge FRA-M60P-GF-W1 Flat Roof Attachment Membrane</t>
  </si>
  <si>
    <t>USMS100-0575</t>
  </si>
  <si>
    <t>IRONRIDGE XR RAIL XR-100-132B 132" (11') BLACK RAIL</t>
  </si>
  <si>
    <t>USMS100-0680</t>
  </si>
  <si>
    <t>LFT-03-B1</t>
  </si>
  <si>
    <t>Ironridge UFO LFT-03-B1 Black Slotted L-foot</t>
  </si>
  <si>
    <t>USMS100-0576</t>
  </si>
  <si>
    <t>UNIRAC 004600M 6" Mill Standoff</t>
  </si>
  <si>
    <t>USMS100-0306</t>
  </si>
  <si>
    <t>UNIRAC SOLARMOUNT 310168D 168" (14') DARK RAIL</t>
  </si>
  <si>
    <t>USMS100-0337</t>
  </si>
  <si>
    <t xml:space="preserve">008004S </t>
  </si>
  <si>
    <t>Unirac SOLARMOUNT 008004S Two-wire Clip</t>
  </si>
  <si>
    <t>USSS100-0074</t>
  </si>
  <si>
    <t>RH-44</t>
  </si>
  <si>
    <t>Simpliphi RH-44 Rain Hood</t>
  </si>
  <si>
    <t>USMS100-0338</t>
  </si>
  <si>
    <t>008002S</t>
  </si>
  <si>
    <t>Unirac Solarmount 008002S Grounding Lug</t>
  </si>
  <si>
    <t>USEC001-0065</t>
  </si>
  <si>
    <t>Generac Pwrview SYCOM2 CT-Y Adapter</t>
  </si>
  <si>
    <t>USMS100-0315</t>
  </si>
  <si>
    <t xml:space="preserve">302050D </t>
  </si>
  <si>
    <t>Unirac Solarmount 302050D Dark End Clamp, 30-46MM (UNIVERSAL-AF)</t>
  </si>
  <si>
    <t>USMS100-0369</t>
  </si>
  <si>
    <t>168RLD1</t>
  </si>
  <si>
    <t>UNIRAC NXT HORIZON 168RLD1 168" (14') DARK RAIL</t>
  </si>
  <si>
    <t>USMS100-0577</t>
  </si>
  <si>
    <t>Prosolar Fastjack Commercial E-series CFJE-1000-1 10" Standoff</t>
  </si>
  <si>
    <t>USSB100-0053</t>
  </si>
  <si>
    <t>950-0018</t>
  </si>
  <si>
    <t>Discover ENERGY 950-0018 Wall Mounting Battery Bracket</t>
  </si>
  <si>
    <t>USSS100-0097</t>
  </si>
  <si>
    <t>Plp EN-SS-1290 EV Charging Station Foundation</t>
  </si>
  <si>
    <t>Cable Services Group</t>
  </si>
  <si>
    <t>USSS100-0098</t>
  </si>
  <si>
    <t>Morningstar Tristar TS-RM-2 Remote Digital Meter</t>
  </si>
  <si>
    <t>Morningstar Corporation</t>
  </si>
  <si>
    <t>USBE100-0015</t>
  </si>
  <si>
    <t>EN-B03-C-0430-O</t>
  </si>
  <si>
    <t>Enphase B03T-C-0430-O Battery Enclosure</t>
  </si>
  <si>
    <t>USSS100-0099</t>
  </si>
  <si>
    <t>Endurenergy IE00020 Battery Enclosure With Bms For 4 ESP-5100</t>
  </si>
  <si>
    <t>ENDURENERGY</t>
  </si>
  <si>
    <t>USSB100-0045</t>
  </si>
  <si>
    <t>Endurenergy IE00010 Battery Enclosure With Bms For 2 ESP-5100</t>
  </si>
  <si>
    <t>USSS100-0100</t>
  </si>
  <si>
    <t>E00020</t>
  </si>
  <si>
    <t>Endurenergy E00020 Battery Enclosure With Bms For 4 ESP-5100</t>
  </si>
  <si>
    <t>USSS100-0101</t>
  </si>
  <si>
    <t>Endurenergy E00015 Battery Enclosure With Bms For 3 ESP-5100</t>
  </si>
  <si>
    <t>USSS100-0102</t>
  </si>
  <si>
    <t>Endurenergy E00010 Battery Enclosure With Bms For 2 Esp-5100</t>
  </si>
  <si>
    <t>USSS100-0072</t>
  </si>
  <si>
    <t>Solaredge HD-WAVE SE-EV-KIT-V3UPG-01 Charging Kit</t>
  </si>
  <si>
    <t>USSS100-0103</t>
  </si>
  <si>
    <t>Tesla Powerwall Backup Gateway 2 Communications Gateway</t>
  </si>
  <si>
    <t>USSE100-0201</t>
  </si>
  <si>
    <t>PUP1-U-1-6-C</t>
  </si>
  <si>
    <t>Wallbox PUP1-U-1-6-C 002A 25' Smart EV Charger</t>
  </si>
  <si>
    <t>Wallbox</t>
  </si>
  <si>
    <t>USSS100-0104</t>
  </si>
  <si>
    <t>SaticShield PPSD, SD Super Duty Power Perfect Box</t>
  </si>
  <si>
    <t>SATIC USA</t>
  </si>
  <si>
    <t>USSS100-0105</t>
  </si>
  <si>
    <t>PPB</t>
  </si>
  <si>
    <t>Satic Saticshield PPB Standard Power Perfect Box</t>
  </si>
  <si>
    <t>USEC001-0090</t>
  </si>
  <si>
    <t>Magnum ME-BMK Battery Monitor Kit</t>
  </si>
  <si>
    <t>Magnum Energy</t>
  </si>
  <si>
    <t>USBE100-0027</t>
  </si>
  <si>
    <t>MNBE-D</t>
  </si>
  <si>
    <t>MIDNITE SOLAR MNBE-D BATTERY ENCLOSURE</t>
  </si>
  <si>
    <t>USBE100-0026</t>
  </si>
  <si>
    <t>MNBE-A</t>
  </si>
  <si>
    <t>MidNite Solar MNBE-A Battery Enclosure</t>
  </si>
  <si>
    <t>USWC001-0042</t>
  </si>
  <si>
    <t>4/0 X 12</t>
  </si>
  <si>
    <t>4/0 X 12" Black Battery Cable</t>
  </si>
  <si>
    <t>USWC001-0038</t>
  </si>
  <si>
    <t>2/0 X 12</t>
  </si>
  <si>
    <t>2/0 X 12" BLACK BATTERY CABLE</t>
  </si>
  <si>
    <t>USWC001-0041</t>
  </si>
  <si>
    <t>4/0 5</t>
  </si>
  <si>
    <t>4/0 5' Black Battery Cable</t>
  </si>
  <si>
    <t>USWC001-0040</t>
  </si>
  <si>
    <t>2/0 X 3</t>
  </si>
  <si>
    <t>2/0 X 3' Black Battery Cable, 3/8" Lugs</t>
  </si>
  <si>
    <t>USWC001-0039</t>
  </si>
  <si>
    <t>2/0 X 24</t>
  </si>
  <si>
    <t>2/0 X 24" Black Battery Cable, 3/8" Lugs</t>
  </si>
  <si>
    <t>USWC001-0043</t>
  </si>
  <si>
    <t>4/0 X 24</t>
  </si>
  <si>
    <t>4/0 X 24" Black Battery Cable</t>
  </si>
  <si>
    <t>USCC100-0106</t>
  </si>
  <si>
    <t>Savant HST-DIRECTOR-00 Power Director</t>
  </si>
  <si>
    <t>SAVANT</t>
  </si>
  <si>
    <t>USEC001-0048</t>
  </si>
  <si>
    <t>GPM-H1R60240-21</t>
  </si>
  <si>
    <t>Savant GPM-H1R60240-21 1 In Single 60A Power Module Pigtail</t>
  </si>
  <si>
    <t>USSPO001-0006</t>
  </si>
  <si>
    <t>GPM-H1R30240-21 1SAVANT GPM-H1R30240-21 1 In Single 30a Power Module Pigtail</t>
  </si>
  <si>
    <t>USEC001-0066</t>
  </si>
  <si>
    <t>Savant GPM-H2R20120-21 1 In Dual 20a Power Module Pigtail</t>
  </si>
  <si>
    <t>USSPO001-0007</t>
  </si>
  <si>
    <t>Schneider Conext XW 865-1080-01 Battery Monitor</t>
  </si>
  <si>
    <t>USSB100-0042</t>
  </si>
  <si>
    <t>IBR-2-48-175</t>
  </si>
  <si>
    <t>Outback 2-shelf comprehensive battery enclosure (SKU Part Number IBR-2-48-175)</t>
  </si>
  <si>
    <t>Outback Power IBR-2-48-175 Integrated Battery Rack</t>
  </si>
  <si>
    <t>USWC001-0051</t>
  </si>
  <si>
    <t>Magnum ME-BMK-NS Battery Monitor Kit</t>
  </si>
  <si>
    <t>USSB100-0054</t>
  </si>
  <si>
    <t>Midnite Solar MNLBC-W250 Battery Combiner</t>
  </si>
  <si>
    <t>USSS100-0069</t>
  </si>
  <si>
    <t>EXTCAB31</t>
  </si>
  <si>
    <t>Sonnen EXTCAB31 Battery Enclosure</t>
  </si>
  <si>
    <t>USEC001-0067</t>
  </si>
  <si>
    <t>Morningstar RTS Remote Temperature Sensor</t>
  </si>
  <si>
    <t>USWC001-0052</t>
  </si>
  <si>
    <t>Cobra 4/0-X-FLEX-B 4/0 Battery Cable</t>
  </si>
  <si>
    <t>USWC001-0053</t>
  </si>
  <si>
    <t>2/0-X-FLEX-B 2/0 Black Battery Cable</t>
  </si>
  <si>
    <t>USSS100-0016</t>
  </si>
  <si>
    <t>BI-EUSGN-02</t>
  </si>
  <si>
    <t>Solaredge BI-EUSGN-02 Energy Hub Backup Interface</t>
  </si>
  <si>
    <t>USSG001-0002</t>
  </si>
  <si>
    <t>RG04845ANAX</t>
  </si>
  <si>
    <t>Generac Protector RG04845ANAX 48.0KW Standby Generator</t>
  </si>
  <si>
    <t>USSS100-0107</t>
  </si>
  <si>
    <t>Generac 7038 20.0KW Standby Generator</t>
  </si>
  <si>
    <t>USSS100-0108</t>
  </si>
  <si>
    <t>Generac 5685 Air Cooled Generator Transport Cart</t>
  </si>
  <si>
    <t>USSG001-0001</t>
  </si>
  <si>
    <t>RG04845C</t>
  </si>
  <si>
    <t>Generac Protector RG04845C 48.0KW Standby Generator</t>
  </si>
  <si>
    <t>USSS100-0109</t>
  </si>
  <si>
    <t>RXSW100A3</t>
  </si>
  <si>
    <t>Generac RXSW100A3 100A Automatic Transfer Switch</t>
  </si>
  <si>
    <t>USSS100-0111</t>
  </si>
  <si>
    <t>7043-3</t>
  </si>
  <si>
    <t>Generac Guardian 7043-3 22.0KW Standby Generator</t>
  </si>
  <si>
    <t>USSG001-0006</t>
  </si>
  <si>
    <t>7172-0</t>
  </si>
  <si>
    <t>Generac Guardian 7172-0 10.0KW Standby Generator</t>
  </si>
  <si>
    <t>USSG001-0008</t>
  </si>
  <si>
    <t>Generac Ecogen 7163 15.0KW Off-grid Standby Generator</t>
  </si>
  <si>
    <t>USSE100-0089</t>
  </si>
  <si>
    <t>APKE00032</t>
  </si>
  <si>
    <t>Generac Pwrcell APKE00032 Current Transformer Kit</t>
  </si>
  <si>
    <t>USSS100-0114</t>
  </si>
  <si>
    <t>Generac 7006 100A Smart Management Module for Automatic Load Shedding</t>
  </si>
  <si>
    <t>USSS100-0115</t>
  </si>
  <si>
    <t>Generac Guardian 7173 13.0KW Standby Generator</t>
  </si>
  <si>
    <t>USSG001-0005</t>
  </si>
  <si>
    <t>Generac Guardian 7171 10.0KW Standby Generator</t>
  </si>
  <si>
    <t>USEC001-0028</t>
  </si>
  <si>
    <t>ME-AGS-N</t>
  </si>
  <si>
    <t>Magnum ME-AGS-N Automatic Generator Start Module</t>
  </si>
  <si>
    <t>USSS100-0119</t>
  </si>
  <si>
    <t>K10179-002</t>
  </si>
  <si>
    <t>Generac K10179-002 200A 3-phase Automatic Transfer Switch</t>
  </si>
  <si>
    <t>USEC001-0081</t>
  </si>
  <si>
    <t>Generac 8009 Pwrmanager Load Management Device</t>
  </si>
  <si>
    <t>USSS100-0120</t>
  </si>
  <si>
    <t>7042-3</t>
  </si>
  <si>
    <t>Generac Guardian 7042-3 22.0KW Standby Generator</t>
  </si>
  <si>
    <t>USSS100-0121</t>
  </si>
  <si>
    <t>GENERAC 7000 50A Smart Management Module</t>
  </si>
  <si>
    <t>USIN100-0180</t>
  </si>
  <si>
    <t>CXSW100A3</t>
  </si>
  <si>
    <t>Generac CXSW100A3 PWRcell 100A 1ph-120/240V Service Rated Nema 3R Automatic Transfer Switch</t>
  </si>
  <si>
    <t>USSS100-0122</t>
  </si>
  <si>
    <t>Generac 5819 Wet Cell Battery</t>
  </si>
  <si>
    <t>USMS100-0331</t>
  </si>
  <si>
    <t>206072D-B</t>
  </si>
  <si>
    <t>Unirac Solarmount 206072D-B 168 In Black Trim Rail 14 FT</t>
  </si>
  <si>
    <t>USSS100-0123</t>
  </si>
  <si>
    <t>RXSC200A3</t>
  </si>
  <si>
    <t>GENERAC RXSC200A3 AUTOMATIC TRANSFER SWITCH</t>
  </si>
  <si>
    <t>USMS100-0317</t>
  </si>
  <si>
    <t>302045D</t>
  </si>
  <si>
    <t>Unirac Solarmount 302045D Dark Mid Clamp, 30-46mm (Universal-af)</t>
  </si>
  <si>
    <t>USMS100-0085</t>
  </si>
  <si>
    <t>XR-1000-CAP</t>
  </si>
  <si>
    <t>Ironridge XR-1000-cap End Cap</t>
  </si>
  <si>
    <t>USMS100-0084</t>
  </si>
  <si>
    <t>XR-100-CAP</t>
  </si>
  <si>
    <t>IronRidge XR-100-CAP End Cap</t>
  </si>
  <si>
    <t>USSG001-0003</t>
  </si>
  <si>
    <t>RG03624A</t>
  </si>
  <si>
    <t>Generac Protector RG03624A 36.0KW Standby Generator</t>
  </si>
  <si>
    <t>USMS100-0398</t>
  </si>
  <si>
    <t>E-BOSS SOLOBOX-D</t>
  </si>
  <si>
    <t>Unirac E-BOSS SOLOBOX-D Junction Box Mounting Bracket</t>
  </si>
  <si>
    <t>USSG001-0007</t>
  </si>
  <si>
    <t>Generac Guardian 7209 24.0KW Standby Generator</t>
  </si>
  <si>
    <t>USMS100-0098</t>
  </si>
  <si>
    <t>UFO-STP-35MM-M1</t>
  </si>
  <si>
    <t>Ironridge Ufo UFO-STP-35MM-M1 Clear Stopper Sleeve</t>
  </si>
  <si>
    <t>USSS100-0126</t>
  </si>
  <si>
    <t>RXSW200A3</t>
  </si>
  <si>
    <t>Generac RXSW200A3 200A Automatic Transfer Switch</t>
  </si>
  <si>
    <t>USEC001-0030</t>
  </si>
  <si>
    <t>865-1060-01</t>
  </si>
  <si>
    <t>Schneider 865-1060-01 Automatic Generator Start Module</t>
  </si>
  <si>
    <t>USSB100-0055</t>
  </si>
  <si>
    <t>8AGC2-DEKA</t>
  </si>
  <si>
    <t>MK BATTERY DEKA 8AGC2-DEKA 190AH 6V AGM BATTERY</t>
  </si>
  <si>
    <t>MK Battery</t>
  </si>
  <si>
    <t>USSB100-0056</t>
  </si>
  <si>
    <t>8G24UT-DEKA</t>
  </si>
  <si>
    <t>Mk Battery 8G24UT-DEKA 74AH 12V Gel Battery</t>
  </si>
  <si>
    <t>USSB100-0057</t>
  </si>
  <si>
    <t>PVX-9150T</t>
  </si>
  <si>
    <t>Concorde Sunxtender PVX-9150T 915AH 2V Agm Battery</t>
  </si>
  <si>
    <t>Concorde Sun Xtender</t>
  </si>
  <si>
    <t>USSB100-0059</t>
  </si>
  <si>
    <t>8GGC2-DEKA</t>
  </si>
  <si>
    <t>MK BATTERY DEKA 8GGC2-DEKA 180AH 6V GEL BATTERY</t>
  </si>
  <si>
    <t>USSB100-0060</t>
  </si>
  <si>
    <t>J185H-AC</t>
  </si>
  <si>
    <t>TROJAN J185H-AC 225AH 12V FLOODED BATTERY</t>
  </si>
  <si>
    <t>TROJAN Battery</t>
  </si>
  <si>
    <t>USSS100-0128</t>
  </si>
  <si>
    <t>Trojan, Flooded Battery, 12V, 105Ah @ 20Hr, Group 27, Wingnut Terminal, 27TMX</t>
  </si>
  <si>
    <t>USSP100-0048</t>
  </si>
  <si>
    <t xml:space="preserve">TSM-DEG19C.20-BF </t>
  </si>
  <si>
    <t>Trina 535W TSM-DEG19C.20-BF Mono XL Bifacial Solar Panel</t>
  </si>
  <si>
    <t>USSB100-0093</t>
  </si>
  <si>
    <t>5SHP-GEL</t>
  </si>
  <si>
    <t>TROJAN 5SHP-GEL 125AH 12V GEL BATTERY</t>
  </si>
  <si>
    <t>USSP100-0051</t>
  </si>
  <si>
    <t>TSM-DE09C.07 385W</t>
  </si>
  <si>
    <t>Trina Solar Vertex S Series TSM-DE09C.07-PALLET 385Watt 120 1/2 Cells Bifacial Clear Monocrystalline</t>
  </si>
  <si>
    <t>USSB100-0092</t>
  </si>
  <si>
    <t>PVX-12150HT</t>
  </si>
  <si>
    <t>Concorde Sunxtender PVX-12150HT 1,215AH 2V Agm Battery</t>
  </si>
  <si>
    <t>USSP100-0052</t>
  </si>
  <si>
    <t>TSM-DE09C.07 390W</t>
  </si>
  <si>
    <t>Trina Solar Vertex S Series 390W TSM-DE09C.07 120 1/2 Cells Bifacial Clear Monocrystalline Solar Panel</t>
  </si>
  <si>
    <t>USSP100-0077</t>
  </si>
  <si>
    <t>SE-182*91-410M-108N</t>
  </si>
  <si>
    <t>Solarever USA HC 108M Series SE-182*91-410M-108N 410Watt 108 1/2 Cells BoB Monocrystalline</t>
  </si>
  <si>
    <t>Solarever USA</t>
  </si>
  <si>
    <t>USSP100-0069</t>
  </si>
  <si>
    <t>SIL-490-HN</t>
  </si>
  <si>
    <t>SILFAB Solar SIL-490-HN 490Watt 156 1/2 Cells BoW Monocrystalline</t>
  </si>
  <si>
    <t>USSP100-0070</t>
  </si>
  <si>
    <t>SIL-370 HC</t>
  </si>
  <si>
    <t>SILFAB 370W 120 Half-Cell Mono BLK/BLK 1000V Solar Panel, SIL-370 HC</t>
  </si>
  <si>
    <t>USSP100-0066</t>
  </si>
  <si>
    <t xml:space="preserve">S4A410-72MH5 </t>
  </si>
  <si>
    <t>Solar4America S4A410-72MH5 410Watt 72 Cells BoB Monocrystalline</t>
  </si>
  <si>
    <t>USSP100-0067</t>
  </si>
  <si>
    <t>S4AI-120B-380C</t>
  </si>
  <si>
    <t>Solar4America S4AI-120B-380C 330Watt 120 1/2 Cells BoW Monocrystalline 35mm</t>
  </si>
  <si>
    <t>USSP100-0023</t>
  </si>
  <si>
    <t>PS545M6-24/TH</t>
  </si>
  <si>
    <t>Phono Solar - PS545M6-24/TH Silver Frame 144 Mono Cells</t>
  </si>
  <si>
    <t>USSP100-0108</t>
  </si>
  <si>
    <t>PS400M6-18/VHB-Pallet</t>
  </si>
  <si>
    <t>Phono Solar - 400W - PS400M6-18/VHB Black on Black 108 Mono Cells- Pallet Quantities (26)</t>
  </si>
  <si>
    <t>PS400M6-18/VHB</t>
  </si>
  <si>
    <t>USSP100-0024</t>
  </si>
  <si>
    <t>PS370M4H-20/UHB</t>
  </si>
  <si>
    <t>Phono Solar 370W Solar Panel 120 cell PS370M4H-20/UHB</t>
  </si>
  <si>
    <t>USSP100-0071</t>
  </si>
  <si>
    <t>CRS-380W-BB</t>
  </si>
  <si>
    <t>Crossroads Solar CRS-380W-BB 380Watt 72 Cells BoB Monocrystalline</t>
  </si>
  <si>
    <t>Crossroads Solar</t>
  </si>
  <si>
    <t>USSP100-0007</t>
  </si>
  <si>
    <t>CS3W-445</t>
  </si>
  <si>
    <t>Canadian Solar Inc. HiKu CS3W-445 Silver Frame 144 Mono Cells</t>
  </si>
  <si>
    <t>USSP100-0058</t>
  </si>
  <si>
    <t>AXITEC</t>
  </si>
  <si>
    <t>AXITEC - 540W - AXIbipremium XXL HC MW - AC-540MBT/144V</t>
  </si>
  <si>
    <t>USSB100-0100</t>
  </si>
  <si>
    <t>8A4DLTP-DEKA</t>
  </si>
  <si>
    <t>MK BATTERY 8A4DLTP-DEKA 198AH 12V AGM BATTERY</t>
  </si>
  <si>
    <t>USSB100-0051</t>
  </si>
  <si>
    <t>A0000391219 3.38kwh</t>
  </si>
  <si>
    <t>Generac PWRcell A0000391219 3.38kwh Lithium-ion Battery</t>
  </si>
  <si>
    <t>USSS100-0078</t>
  </si>
  <si>
    <t>AMPLIPHI-3.8-48</t>
  </si>
  <si>
    <t>NEW! AmpliPHI 3.8kWh LFP Battery, 48V with Integrated BMS w/ Communications- SolArkIncludes 4' CAT5 Cable &amp; Terminator</t>
  </si>
  <si>
    <t>USSB100-0062</t>
  </si>
  <si>
    <t>ECOLXBATT</t>
  </si>
  <si>
    <t>Sonnen ECOLXBATT 2.0KWH Lithium Iron Phospate Battery</t>
  </si>
  <si>
    <t>USSB100-0027</t>
  </si>
  <si>
    <t>1000XLC</t>
  </si>
  <si>
    <t>Outback Power Energycell 1000XLC 972AH 48V Agm Battery</t>
  </si>
  <si>
    <t>USSB100-0063</t>
  </si>
  <si>
    <t>SSIG 06 490</t>
  </si>
  <si>
    <t>TROJAN SIGNATURE SSIG 06 490 443AH 6V FLOODED BATTERY</t>
  </si>
  <si>
    <t>USSB100-0064</t>
  </si>
  <si>
    <t>6AVR95-11</t>
  </si>
  <si>
    <t>Mk Battery Unigy II 6AVR95-11 580AH 12V Agm Battery</t>
  </si>
  <si>
    <t>USSB100-0088</t>
  </si>
  <si>
    <t>8A31DT-DEKA</t>
  </si>
  <si>
    <t>MK BATTERY 8A31DT-DEKA 104AH 12V AGM BATTERY</t>
  </si>
  <si>
    <t>USSB100-0065</t>
  </si>
  <si>
    <t>PVX-2580L</t>
  </si>
  <si>
    <t>Concorde Sunxtender PVX-2580L 258AH 12V Agm Battery</t>
  </si>
  <si>
    <t>USSB100-0090</t>
  </si>
  <si>
    <t>PHI-1.4-12-T</t>
  </si>
  <si>
    <t>Simpliphi PHI-1.4-12-T 1.4KWH 12V Lithium Iron Phosphate Battery</t>
  </si>
  <si>
    <t>USEC001-0080</t>
  </si>
  <si>
    <t>ESP-5100</t>
  </si>
  <si>
    <t>Endurenergy ESP-5100 B0005 5.1KWH 100AH 48V Battery Pack</t>
  </si>
  <si>
    <t>USSB100-0067</t>
  </si>
  <si>
    <t>42-48-6650</t>
  </si>
  <si>
    <t>Discover Energy 42-48-6650 7.4kwh 48v Lithium Iron Phospate Battery</t>
  </si>
  <si>
    <t>USSB100-0068</t>
  </si>
  <si>
    <t>BJ-DCB105ZKT</t>
  </si>
  <si>
    <t>Panasonic Evervolt BJ-DCB105ZKT 2.85KWH Lithium-ion Battery</t>
  </si>
  <si>
    <t>USSB100-0070</t>
  </si>
  <si>
    <t>8G8DLTP-DEKA</t>
  </si>
  <si>
    <t>Mk Battery 8G8DLTP-DEKA 225AH 12V Gel Battery</t>
  </si>
  <si>
    <t>USSB100-0071</t>
  </si>
  <si>
    <t>PVX-1040T</t>
  </si>
  <si>
    <t>Concorde PVX-1040T 104AH 12V Agm Battery</t>
  </si>
  <si>
    <t>USMS100-0586</t>
  </si>
  <si>
    <t>M-1 F1270</t>
  </si>
  <si>
    <t>Chemlink M-1 F1270 Gray Adhesive &amp; Sealant</t>
  </si>
  <si>
    <t>USMS100-0585</t>
  </si>
  <si>
    <t>OATEY 11833 Alum Clear Flashing</t>
  </si>
  <si>
    <t>USMS100-0278</t>
  </si>
  <si>
    <t>403215C</t>
  </si>
  <si>
    <t>Unirac U-LA 403215C 2" Aluminum Slider</t>
  </si>
  <si>
    <t>USMS100-0584</t>
  </si>
  <si>
    <t>17587(1)</t>
  </si>
  <si>
    <t>QuickBolt 17587(1) All Tile Roof Hook, Side Mount Rails</t>
  </si>
  <si>
    <t>USMS100-0406</t>
  </si>
  <si>
    <t>QMSC-A-12</t>
  </si>
  <si>
    <t>Quick Mount PV QMSC-A-12 MILL Comp Shingle Flashing</t>
  </si>
  <si>
    <t>USMS100-0346</t>
  </si>
  <si>
    <t>Unirac Roofmount RM10 EVO 370023 Module Clamp</t>
  </si>
  <si>
    <t>USMS100-0099</t>
  </si>
  <si>
    <t>UFO-STP-35MM-B1</t>
  </si>
  <si>
    <t>Ironridge Ufo Ufo-stp-35mm-b1 Black Stopper Sleeve</t>
  </si>
  <si>
    <t>USMS100-0054</t>
  </si>
  <si>
    <t>GM-HSHW-01-M1</t>
  </si>
  <si>
    <t>Ironridge GM-HSHW-01-M1 Ground Screw Attachment Bolt, Hex Head W/ Thread Loc</t>
  </si>
  <si>
    <t>USMS100-0583</t>
  </si>
  <si>
    <t>L-102-3-BLK</t>
  </si>
  <si>
    <t>Ecofasten L-102-3-blk Black Metal Roof Slotted L-foot</t>
  </si>
  <si>
    <t>USMS100-0582</t>
  </si>
  <si>
    <t>QuickBOLT 17612 Height Adjustable Roof Hook For Side Mount Rails</t>
  </si>
  <si>
    <t>USMS100-0125</t>
  </si>
  <si>
    <t>KOF-F01-T1</t>
  </si>
  <si>
    <t>Ironridge  KO KOF-F01-T1Tan Flat Tile Flashing</t>
  </si>
  <si>
    <t>USSB100-0072</t>
  </si>
  <si>
    <t>8GU1H-DEKA</t>
  </si>
  <si>
    <t>MK BATTERY 8GU1H-DEKA 31AH 12V GEL BATTERY</t>
  </si>
  <si>
    <t>USSB100-0074</t>
  </si>
  <si>
    <t>8G30H-DEKA</t>
  </si>
  <si>
    <t>MK BATTERY DEKA 8G30H-DEKA 98AH 12V GEL BATTERY</t>
  </si>
  <si>
    <t>USMS100-0600</t>
  </si>
  <si>
    <t>C1572EC-1B-G</t>
  </si>
  <si>
    <t>Prosolar Rooftrac C1572EC-1B-G Black End Clamp, 39.9-40.4mm</t>
  </si>
  <si>
    <t>USSB100-0075</t>
  </si>
  <si>
    <t>31-AGM</t>
  </si>
  <si>
    <t>TROJAN 31-AGM 100AH 12V AGM BATTERY</t>
  </si>
  <si>
    <t>USSB100-0076</t>
  </si>
  <si>
    <t>PVX-3050T</t>
  </si>
  <si>
    <t>Concorde Sunxtender PVX-3050T 305AH 6V Agm Battery</t>
  </si>
  <si>
    <t>USSB100-0077</t>
  </si>
  <si>
    <t>SPRE 06 415</t>
  </si>
  <si>
    <t>TROJAN SPRE 06 415 377AH 6V FLOODED BATTERY</t>
  </si>
  <si>
    <t>USSB100-0026</t>
  </si>
  <si>
    <t>NSB210FT BLUE+</t>
  </si>
  <si>
    <t>Outback Power NSB210FT BLUE+ 200AH 12V Agm Battery</t>
  </si>
  <si>
    <t>USMS100-0601</t>
  </si>
  <si>
    <t>004400M</t>
  </si>
  <si>
    <t>Unirac 004400M 4" Mill Standoff</t>
  </si>
  <si>
    <t>USSB100-0078</t>
  </si>
  <si>
    <t>L16G-AC</t>
  </si>
  <si>
    <t>Trojan L16G-AC 390AH 6V Flooded Battery</t>
  </si>
  <si>
    <t>USSB100-0079</t>
  </si>
  <si>
    <t>ES7-12</t>
  </si>
  <si>
    <t>MK BATTERY DEKA ES7-12 7AH 12V AGM BATTERY</t>
  </si>
  <si>
    <t>USSS100-0131</t>
  </si>
  <si>
    <t>T125</t>
  </si>
  <si>
    <t>Trojan T125 240AH 6V Flooded Battery</t>
  </si>
  <si>
    <t>USSB100-0094</t>
  </si>
  <si>
    <t>Mk Battery 8L16LTP-DEKA 370AH 6V Flooded Battery</t>
  </si>
  <si>
    <t>USSB100-0091</t>
  </si>
  <si>
    <t>PVX-4050HT</t>
  </si>
  <si>
    <t>Concorde Sunxtender PVX-4050HT 405AH 6V Agm Battery</t>
  </si>
  <si>
    <t>USSB100-0081</t>
  </si>
  <si>
    <t>8G31-DEKA</t>
  </si>
  <si>
    <t>MK BATTERY 8G31-DEKA 98AH 12V GEL BATTERY</t>
  </si>
  <si>
    <t>USMS100-0410</t>
  </si>
  <si>
    <t>QMSC-B-12</t>
  </si>
  <si>
    <t>Quick Mount PV QMSC-B-12 Bronze Comp Shingle Flashing</t>
  </si>
  <si>
    <t>USMS100-0618</t>
  </si>
  <si>
    <t>F1354</t>
  </si>
  <si>
    <t>ChemLink E-Curb F1354 4" Gray Seal Kit</t>
  </si>
  <si>
    <t>USSB100-0083</t>
  </si>
  <si>
    <t xml:space="preserve">G008004 </t>
  </si>
  <si>
    <t>Generac Pwrcell G008004 3.0KWH Lithium-ion Battery Module</t>
  </si>
  <si>
    <t>USSB100-0084</t>
  </si>
  <si>
    <t>8A27-DEKA</t>
  </si>
  <si>
    <t>Mk Battery 8A27-DEKA 92AH 12V Agm Battery</t>
  </si>
  <si>
    <t>USMS100-0307</t>
  </si>
  <si>
    <t xml:space="preserve">310168C </t>
  </si>
  <si>
    <t>UNIRAC SOLARMOUNT 310168C 168" (14') CLEAR RAIL</t>
  </si>
  <si>
    <t>USSS100-0005</t>
  </si>
  <si>
    <t xml:space="preserve">STOR-102-BY-US-10 </t>
  </si>
  <si>
    <t>SMA BYD STOR-102-BY-US-10 10.2kwh Lithium Iron Phospate Battery</t>
  </si>
  <si>
    <t>USMS100-0122</t>
  </si>
  <si>
    <t>FRA-M60T-FS-W1</t>
  </si>
  <si>
    <t>Ironridge FRA-M60T-FS-W1 White Attachment Membrane</t>
  </si>
  <si>
    <t>USSB100-0085</t>
  </si>
  <si>
    <t>PVX-1530T</t>
  </si>
  <si>
    <t>Concorde Sunxtender PVX-1530T 153AH 12V Agm Battery</t>
  </si>
  <si>
    <t>USMS100-0382</t>
  </si>
  <si>
    <t>004085M</t>
  </si>
  <si>
    <t>Unirac Flashloc 004085M Mill Comp Kit, With Lag Bolt, Chemlink Sealant And Rail Hardware</t>
  </si>
  <si>
    <t>USSS100-0133</t>
  </si>
  <si>
    <t xml:space="preserve">115TT </t>
  </si>
  <si>
    <t>OUTBACK POWER ENERGYCELL 115TT 112AH 12V AGM BATTERY</t>
  </si>
  <si>
    <t>USMS100-0123</t>
  </si>
  <si>
    <t>KOB-1L01-B1</t>
  </si>
  <si>
    <t>Ironridge Ko KOB-1L01-B1 Black Tile Replacement Base</t>
  </si>
  <si>
    <t>USMS100-0623</t>
  </si>
  <si>
    <t>S-5-N Mini</t>
  </si>
  <si>
    <t>S-5! S-5-N Mini (New) (No Bolt) Metal Roof Clamp</t>
  </si>
  <si>
    <t>USSS100-0008</t>
  </si>
  <si>
    <t>eVault Max 18.5</t>
  </si>
  <si>
    <t>Fortress Power Evault Max 18.5 18.5KWH 48V Lithium Iron Phospate Battery</t>
  </si>
  <si>
    <t>USSB100-0089</t>
  </si>
  <si>
    <t>PHI-3.8-48-M</t>
  </si>
  <si>
    <t>Simpliphi PHI-3.8-48-M 3.8KWH Lithium Iron Phospate Battery (White Metal Case)</t>
  </si>
  <si>
    <t>USSS100-0068</t>
  </si>
  <si>
    <t>SCORE10-4</t>
  </si>
  <si>
    <t>Sonnen SCORE10-4 4.8KW Energy Storage System (10.0kwh Capacity)</t>
  </si>
  <si>
    <t>USSS100-0014</t>
  </si>
  <si>
    <t>BATB-102-BY-US-10</t>
  </si>
  <si>
    <t>SMA BATB-102-BY-US-10 6.0KW Energy Storage System (10.2kwh Capacity)</t>
  </si>
  <si>
    <t>USSS100-0091</t>
  </si>
  <si>
    <t>EVDC-105-4</t>
  </si>
  <si>
    <t>Panasonic Evervolt EVDC-105-4 5.5KW  Dc-coupled Energy Storage System (11.4kwh Capacity)</t>
  </si>
  <si>
    <t>USSS100-0079</t>
  </si>
  <si>
    <t xml:space="preserve">A-6PHI-SA-12 </t>
  </si>
  <si>
    <t>Simpliphi Access A-6PHI-SA-12 12.0KW Energy Storage System (22.8kwh Capacity) With SOL-ARK SA-12K</t>
  </si>
  <si>
    <t>USSS100-0134</t>
  </si>
  <si>
    <t>ECOLX12SS-15</t>
  </si>
  <si>
    <t>Sonnen ECOLX12SS-15 8.0KW Energy Storage System (12.0kwh Capacity)</t>
  </si>
  <si>
    <t>USSS100-0080</t>
  </si>
  <si>
    <t xml:space="preserve">A-4PHI-SA-12 </t>
  </si>
  <si>
    <t>Simpliphi A-4PHI-SA-12 12.0kw Energy Storage System (15.2kwh Capacity)</t>
  </si>
  <si>
    <t>USSS100-0070</t>
  </si>
  <si>
    <t>ECOLX30SC-15</t>
  </si>
  <si>
    <t>Sonnen ECOLX30SC-15 8.0KW Energy Storage System (30.0kwh Capacity), Ca Model</t>
  </si>
  <si>
    <t>USSS100-0071</t>
  </si>
  <si>
    <t>ECOLX20SS-15</t>
  </si>
  <si>
    <t>Sonnen  ECOLX20SS-15 8.0KW  Energy Storage System (20.0kwh Capacity)</t>
  </si>
  <si>
    <t>USSS100-0081</t>
  </si>
  <si>
    <t>EVAC-105-4</t>
  </si>
  <si>
    <t>Panasonic Evervolt EVAC-105-4 5.5KW Ac-coupled Energy Storage System (11.4kwh Capacity)</t>
  </si>
  <si>
    <t>USSS100-0124</t>
  </si>
  <si>
    <t>OGHESS8015A</t>
  </si>
  <si>
    <t>Outback Power MOJAVE OGHESS8015A 14.8KW Energy Storage System (11.8kwh Capacity)</t>
  </si>
  <si>
    <t>USMS100-0081</t>
  </si>
  <si>
    <t>XR10-BOSS-01-M1</t>
  </si>
  <si>
    <t>Ironridge XR10-BOSS-01-M1 Mill Bonded Structural Splice</t>
  </si>
  <si>
    <t>USMS100-0622</t>
  </si>
  <si>
    <t>XR-10-132B</t>
  </si>
  <si>
    <t>IRONRIDGE XR RAIL XR-10-132B 132" (11') BLACK RAIL</t>
  </si>
  <si>
    <t>USSS100-0090</t>
  </si>
  <si>
    <t>EVAC-105-6</t>
  </si>
  <si>
    <t>Panasonic EVERVOLT EVAC-105-6 5.5kw Ac-coupled Energy Storage System (17.1kwh Capacity)</t>
  </si>
  <si>
    <t>USMS100-0277</t>
  </si>
  <si>
    <t xml:space="preserve">403216M </t>
  </si>
  <si>
    <t>Unirac U-LA 403216M 2" Mounting Bracket</t>
  </si>
  <si>
    <t>USSS100-0135</t>
  </si>
  <si>
    <t>ENCHARGE-3T-1P-NA</t>
  </si>
  <si>
    <t>Enphase Encharge ENCHARGE-3T-1P-NA 1.3KW Energy Storage System (3.4kwh Capacity)</t>
  </si>
  <si>
    <t>USMS100-0312</t>
  </si>
  <si>
    <t xml:space="preserve">303019M </t>
  </si>
  <si>
    <t>Unirac Solarmount 303019M Mill Splice Bar</t>
  </si>
  <si>
    <t>USSS100-0092</t>
  </si>
  <si>
    <t>EVDC-105-6</t>
  </si>
  <si>
    <t>Panasonic Evervolt EVDC-105-6 5.5KW Dc-coupled Energy Storage System (17.1kwh Capacity)</t>
  </si>
  <si>
    <t>USMS100-0624</t>
  </si>
  <si>
    <t>A-UAS-1S</t>
  </si>
  <si>
    <t>Prosolar Groundtrac A-UAS-1S Clear U-bolt Assembly</t>
  </si>
  <si>
    <t>USMS100-0279</t>
  </si>
  <si>
    <t>403211C</t>
  </si>
  <si>
    <t>Unirac U-LA 403211C 2" Aluminum Front Cap</t>
  </si>
  <si>
    <t>USMS100-0625</t>
  </si>
  <si>
    <t>17589(1)</t>
  </si>
  <si>
    <t>Quickbolt 17589(1) All Tile Roof Hook, Side Mount Rails</t>
  </si>
  <si>
    <t>USSS100-0112</t>
  </si>
  <si>
    <t>ECOLX12SC-15</t>
  </si>
  <si>
    <t>Sonnen ECOLX12SC-15 8.0KW Energy Storage System (12.0kwh Capacity), Ca Model</t>
  </si>
  <si>
    <t>USMS100-0626</t>
  </si>
  <si>
    <t>A20144-206-ML</t>
  </si>
  <si>
    <t>SUNMODO A20144-206-ML 206" (17') MILL RAIL</t>
  </si>
  <si>
    <t>USMS100-0627</t>
  </si>
  <si>
    <t>VERSABRACKET-47</t>
  </si>
  <si>
    <t>S-5! VERSABRACKET-47 Metal Roof Mounting Bracket</t>
  </si>
  <si>
    <t>USMS100-0628</t>
  </si>
  <si>
    <t>FJ-600-1</t>
  </si>
  <si>
    <t>Prosolar Fastjack FJ-600-1 6" Standoff</t>
  </si>
  <si>
    <t>USMS100-0400</t>
  </si>
  <si>
    <t xml:space="preserve">00802CM </t>
  </si>
  <si>
    <t>Unirac E-BOSS 00802CM Conduit Mount</t>
  </si>
  <si>
    <t>USMS100-0629</t>
  </si>
  <si>
    <t>C250IMC-1B-G</t>
  </si>
  <si>
    <t>Prosolar C250IMC-1B-G Black Mid Clamp, 42.0-46.4MM</t>
  </si>
  <si>
    <t>USMS100-0630</t>
  </si>
  <si>
    <t>OATEY 11830 Galv Clear Flashing</t>
  </si>
  <si>
    <t>USMS100-0295</t>
  </si>
  <si>
    <t>Unirac U-LA 403214C Mill Rear Cap</t>
  </si>
  <si>
    <t>USMS100-0631</t>
  </si>
  <si>
    <t xml:space="preserve">004400D </t>
  </si>
  <si>
    <t>Unirac 004400D 4" Dark Standoff</t>
  </si>
  <si>
    <t>USMS100-0287</t>
  </si>
  <si>
    <t xml:space="preserve">410246M </t>
  </si>
  <si>
    <t>Unirac Solarmount 410246m 246" (21') Mill Heavy Duty Rail</t>
  </si>
  <si>
    <t>USMS100-0115</t>
  </si>
  <si>
    <t>ATH-01-M1</t>
  </si>
  <si>
    <t>Ironridge UFO ATH-01-M1 Tile Hook Side Mount</t>
  </si>
  <si>
    <t>USMS100-0294</t>
  </si>
  <si>
    <t>320208M</t>
  </si>
  <si>
    <t>UNIRAC SOLARMOUNT 320208M 208" (17') MILL RAIL</t>
  </si>
  <si>
    <t>USMS100-0336</t>
  </si>
  <si>
    <t>008013S</t>
  </si>
  <si>
    <t>Unirac Solarmount 008013S T-Bolt</t>
  </si>
  <si>
    <t>USMS100-0404</t>
  </si>
  <si>
    <t>307107M</t>
  </si>
  <si>
    <t>UNIRAC 307107M 12" Clear Adjustable Tilt Leg</t>
  </si>
  <si>
    <t>USSB100-0086</t>
  </si>
  <si>
    <t>HQCAESS1118</t>
  </si>
  <si>
    <t>Hanwha Q CELLS HQCAESS1118 7.6kw Energy Storage System (18.9kwh Capacity)</t>
  </si>
  <si>
    <t>USSS100-0026</t>
  </si>
  <si>
    <t>ENCHARGE-10T-1P-NA</t>
  </si>
  <si>
    <t>Enphase Encharge ENCHARGE-10T-1P-NA 3.8KW Energy Storage System (10.5kawh Capacity)</t>
  </si>
  <si>
    <t>USMS100-0632</t>
  </si>
  <si>
    <t>QuickBolt 17608 Flat Tile Roof Hook, Side Mount Rails</t>
  </si>
  <si>
    <t>USMS100-0633</t>
  </si>
  <si>
    <t>RibBracket</t>
  </si>
  <si>
    <t>S-5! Ribbracket Metal Roof Clamp</t>
  </si>
  <si>
    <t>USMS100-0318</t>
  </si>
  <si>
    <t>302035M-1</t>
  </si>
  <si>
    <t>Unirac Solarmount 302035M End Clamp</t>
  </si>
  <si>
    <t>USIN100-0054</t>
  </si>
  <si>
    <t>SE3800A-USS2RLCB2</t>
  </si>
  <si>
    <t>SolarEdge Storedge SE3800A-US SE3800A-USS2RLCB2 3.8KW 1-Ph Inverter</t>
  </si>
  <si>
    <t>USMS100-0587</t>
  </si>
  <si>
    <t>S-5-Versagard METAL ROOF L-FOOT</t>
  </si>
  <si>
    <t>USMS100-0588</t>
  </si>
  <si>
    <t>EJOT 6660108006 HANGER BOLT</t>
  </si>
  <si>
    <t>USIN100-0055</t>
  </si>
  <si>
    <t>SE7600H-US000BNI4</t>
  </si>
  <si>
    <t>Solaredge HD-WAVE SE7600H-US000BNI4 7.6KW 1-ph Inverter</t>
  </si>
  <si>
    <t>USMS100-0589</t>
  </si>
  <si>
    <t>Ironridge XR1000-BOSS-01-M1 Mill Bonded Structural Splice</t>
  </si>
  <si>
    <t>USIN100-0056</t>
  </si>
  <si>
    <t>SE11400H-US000BEI4</t>
  </si>
  <si>
    <t>SolarEdge, SE11400H-US SE11400H-US000BEI4, HD-Wave, 1-Ph, Grid Tied Inverter</t>
  </si>
  <si>
    <t>USMS100-0374</t>
  </si>
  <si>
    <t>411246M</t>
  </si>
  <si>
    <t>Unirac GFT 411246M 246" (21') Mill Ground Tilt Rail</t>
  </si>
  <si>
    <t>USMS100-0319</t>
  </si>
  <si>
    <t>302030M</t>
  </si>
  <si>
    <t>Unirac Solarmount 302030M Mill Mid Clamp, 30-51mm</t>
  </si>
  <si>
    <t>USMS100-0304</t>
  </si>
  <si>
    <t>UNIRAC SOLARMOUNT 310246C 246" (21') CLEAR RAIL</t>
  </si>
  <si>
    <t>USMS100-0590</t>
  </si>
  <si>
    <t>S-5-CorruBracket</t>
  </si>
  <si>
    <t>S-5! Corrubracket Metal Roof Mounting Bracket</t>
  </si>
  <si>
    <t>USMS100-0591</t>
  </si>
  <si>
    <t>QMCMT-A-12</t>
  </si>
  <si>
    <t>Quick Mount PV QMCMT-A-12 Mill Conduit Mount</t>
  </si>
  <si>
    <t>USIN100-0057</t>
  </si>
  <si>
    <t>SE3800H-US000BEI4</t>
  </si>
  <si>
    <t>SolarEdge HD-WAVE SE3800H-US SE3800H-US000BNI4 3.8KW 1-Ph Grid Tied Inverter</t>
  </si>
  <si>
    <t>SE3800H-US000BNI4</t>
  </si>
  <si>
    <t>USMS100-0592</t>
  </si>
  <si>
    <t>S-5-S mini</t>
  </si>
  <si>
    <t>S-5! S-5-S Mini (No Bolt) Metal Roof Clamp</t>
  </si>
  <si>
    <t>USIN100-0058</t>
  </si>
  <si>
    <t>SE5000H-US000NNV2</t>
  </si>
  <si>
    <t>SolarEdge HD-WAVE  SE5000H-US000NNV2 5.0kw 1-ph Inverter W/ Ev Charger</t>
  </si>
  <si>
    <t>USMS100-0068</t>
  </si>
  <si>
    <t>XR-10-168A</t>
  </si>
  <si>
    <t>IRONRIDGE XR RAIL XR-10-168A 168" (14') CLEAR RAIL</t>
  </si>
  <si>
    <t>USIN100-0322</t>
  </si>
  <si>
    <t>XVT076A03</t>
  </si>
  <si>
    <t>Generac XVT076A03 Pwrcell Battery Inverter (W/ Cts), Grid Tie, 7600w, 1p-120/240vac, Storage</t>
  </si>
  <si>
    <t>USMS100-0593</t>
  </si>
  <si>
    <t>Prosolar Fastjack FJE-450-1 4.5" Standoff</t>
  </si>
  <si>
    <t>USIN100-0059</t>
  </si>
  <si>
    <t>SE7600H-US000BEI4</t>
  </si>
  <si>
    <t>SolarEdge HD-WAVE SE7600H-US000BEI4 7.6kw 1-ph Inverter</t>
  </si>
  <si>
    <t>USIN100-0060</t>
  </si>
  <si>
    <t>SE5000H-US000BEI4</t>
  </si>
  <si>
    <t>SolarEdge HD-WAVE SE5000H-US000BEI4 5.0kw 1-ph Inverter</t>
  </si>
  <si>
    <t>USMS100-0321</t>
  </si>
  <si>
    <t>302030D</t>
  </si>
  <si>
    <t>Unirac Solarmount 302030D Dark Mid Clamp, 30-51mm</t>
  </si>
  <si>
    <t>USIN100-0061</t>
  </si>
  <si>
    <t>SE3800H-US000BEU4</t>
  </si>
  <si>
    <t>Solaredge HD-WAVE SE3800H SE3800H-US000BEU4 3.8KW 1-PH Grid Tied Inverter</t>
  </si>
  <si>
    <t>USIN100-0062</t>
  </si>
  <si>
    <t>Solaredge Hd-wave SE10000H-US  SE10000H- US000BEU4 10.0KW 1-ph Inverter</t>
  </si>
  <si>
    <t>USIN100-0063</t>
  </si>
  <si>
    <t>SE7600A-USS2RLCB2</t>
  </si>
  <si>
    <t>SolarEdge StorEdge SE7600A-USS2RLCB2 7.6KW 1-PH Inverter</t>
  </si>
  <si>
    <t>USIN100-0240</t>
  </si>
  <si>
    <t>SE3800A-USS2RNCB2</t>
  </si>
  <si>
    <t>SolarEdge StorEdge SE3800A-US SE3800A-USS2RNCB2 3.8KW 1-Ph Grid Tied Inverter</t>
  </si>
  <si>
    <t>USIN100-0064</t>
  </si>
  <si>
    <t>SE7600A-USS2RNCB2</t>
  </si>
  <si>
    <t>SolarEdge StorEdge SE7600A-USS2RNCB2 7.6KW 1-PH Inverter</t>
  </si>
  <si>
    <t>USIN100-0083</t>
  </si>
  <si>
    <t>SB7.7-1SP-US-41</t>
  </si>
  <si>
    <t>Sma Sunny Boy SB7.7-1SP-US-41 7.7KW 1-ph Inverter</t>
  </si>
  <si>
    <t>USIN100-0295</t>
  </si>
  <si>
    <t>SB5.0-1SP-US-41</t>
  </si>
  <si>
    <t>SMA SUNNY BOY SB5.0-1SP-US-41 5.0KW 1-PH INVERTER</t>
  </si>
  <si>
    <t>USIN100-0146</t>
  </si>
  <si>
    <t>SE11400H-US000BEU4</t>
  </si>
  <si>
    <t>SolarEdge HD-WAVE SE11400H-US SE11400H-US000BEU4 11.4kw 1-ph Inverter</t>
  </si>
  <si>
    <t>USIN100-0066</t>
  </si>
  <si>
    <t>SE7600H-US000BNU4</t>
  </si>
  <si>
    <t>SolarEdge HD-WAVE SE7600H-US000BNU4 7.6KW 1-ph Inverter</t>
  </si>
  <si>
    <t>USIN100-0067</t>
  </si>
  <si>
    <t>SE10000H-US000BNU4</t>
  </si>
  <si>
    <t>SolarEdge HD-Wave SE10000H-US000BNU4 10.0kw 1-ph Inverter</t>
  </si>
  <si>
    <t>USIN100-0068</t>
  </si>
  <si>
    <t>SE7600H-USMNBBL14</t>
  </si>
  <si>
    <t>SolarEdge Energy Hub HD-WAVE SE7600H-USMNBBL14 7.6kw 1-ph Inverter</t>
  </si>
  <si>
    <t>USIN100-0069</t>
  </si>
  <si>
    <t>SE5000H-US000BEU4</t>
  </si>
  <si>
    <t>SolarEdge HD-WAVE SE5000H-US000BEU4 5.0kw 1-ph Inverter</t>
  </si>
  <si>
    <t>USIN100-0150</t>
  </si>
  <si>
    <t>SE6000H-US000BNU4</t>
  </si>
  <si>
    <t>Solaredge HD-WAVE SE6000H-US000BNU4 6.0KW 1-PH Grid Tied Inverter</t>
  </si>
  <si>
    <t>USIN100-0070</t>
  </si>
  <si>
    <t>SE7600H-US000BEU4</t>
  </si>
  <si>
    <t>Solaredge HD-WAVE SE7600H-US 7.6KW 1-ph Inverter</t>
  </si>
  <si>
    <t>USMS100-0298</t>
  </si>
  <si>
    <t xml:space="preserve">320168M </t>
  </si>
  <si>
    <t>UNIRAC SOLARMOUNT 320168M 168" (14') MILL RAIL</t>
  </si>
  <si>
    <t>USMS100-0161</t>
  </si>
  <si>
    <t>QM-LMST-01-B1</t>
  </si>
  <si>
    <t>Ironridge Quickmount QM-LMST-01-B1 Black 9 X 12â€ Flashing With L-foot, Structural Screw</t>
  </si>
  <si>
    <t>USMS100-0361</t>
  </si>
  <si>
    <t>Unirac Roofmount 310710 Ballast Bay</t>
  </si>
  <si>
    <t>USMS100-0333</t>
  </si>
  <si>
    <t>009020S T</t>
  </si>
  <si>
    <t>Unirac Solarmount 009020s T-bolt</t>
  </si>
  <si>
    <t>USIN100-0201</t>
  </si>
  <si>
    <t>FPR-4048A-300AFCI</t>
  </si>
  <si>
    <t>Outback Power Flexpower Radian FPR-4048A-300AFCI 4.0kw Power Center</t>
  </si>
  <si>
    <t>USMS100-0594</t>
  </si>
  <si>
    <t>IRONRIDGE XR RAIL XR-100-132A 132" (11') CLEAR RAIL</t>
  </si>
  <si>
    <t>USMS100-0311</t>
  </si>
  <si>
    <t>Unirac Solarmount 304001C Clear Serrated L-foot</t>
  </si>
  <si>
    <t>USIN100-0204</t>
  </si>
  <si>
    <t>FPR-8048A-300A-LT</t>
  </si>
  <si>
    <t>Outback Power Flexpower Radian FPR-8048A-300A-LT 8.0KW Power Center</t>
  </si>
  <si>
    <t>USMS100-0596</t>
  </si>
  <si>
    <t>Prosolar Fastjack Commercial E-series CFJE-600-1 6" Standoff</t>
  </si>
  <si>
    <t>USMS100-0313</t>
  </si>
  <si>
    <t>Unirac Solarmount 303019D Dark Splice Bar</t>
  </si>
  <si>
    <t>USIN100-0143</t>
  </si>
  <si>
    <t>MNEMS4448PAECL150</t>
  </si>
  <si>
    <t>Midnite Solar MNEMS4448PAECL150 Pre-wired Inverter System</t>
  </si>
  <si>
    <t>USMS100-0354</t>
  </si>
  <si>
    <t>Unirac Roofmount 310820 End Clamp, 30-40MM</t>
  </si>
  <si>
    <t>USMS100-0110</t>
  </si>
  <si>
    <t>FV-01-M1</t>
  </si>
  <si>
    <t>Ironridge Flashvue FV-01-M1 Flashing W/ Gripcap</t>
  </si>
  <si>
    <t>USEC001-0079</t>
  </si>
  <si>
    <t>FP2 VFXR3648A-01</t>
  </si>
  <si>
    <t>Outback Power Flexpower TWO FP2 VFXR3648A-01 7.2KW Pre-wired Inverter System</t>
  </si>
  <si>
    <t>USIN100-0222</t>
  </si>
  <si>
    <t>FP1 VFXR3524A-01</t>
  </si>
  <si>
    <t>Outback Power Flexpower One FP1 VFXR3524A-01 3.5kw Power Center</t>
  </si>
  <si>
    <t>USMS100-0057</t>
  </si>
  <si>
    <t>70-0300-CBR</t>
  </si>
  <si>
    <t>Ironridge CBR 70-0300-CBR 7.5' Brace Assembly Kit</t>
  </si>
  <si>
    <t>USIN100-0206</t>
  </si>
  <si>
    <t>FP1 VFXR3648A-01</t>
  </si>
  <si>
    <t>Outback Power Flexpower FP1 VFXR3648A-01 3.6KW Battery-based Pre-wired Inverter System</t>
  </si>
  <si>
    <t>USIN100-0202</t>
  </si>
  <si>
    <t>FPR-8048A-01</t>
  </si>
  <si>
    <t>Outback Power Flexpower FPR-8048A-01 8.0KW Battery-based Pre-wired Inverter System</t>
  </si>
  <si>
    <t>USIN100-0203</t>
  </si>
  <si>
    <t>FPR-8048A-300AFCI</t>
  </si>
  <si>
    <t>Outback Power Flexpower FPR-8048A-300AFCI Battery-based Pre-wired Inverter System</t>
  </si>
  <si>
    <t>USMS100-0653</t>
  </si>
  <si>
    <t>S-5-N 1.5</t>
  </si>
  <si>
    <t>S-5! S-5-N 1.5 Metal Roof Clamp</t>
  </si>
  <si>
    <t>USIN100-0141</t>
  </si>
  <si>
    <t>MNEMS4024PAECL150</t>
  </si>
  <si>
    <t>MidNite Solar MNEMS4024PAECL150 4.0KW Pre-wired Inverter System</t>
  </si>
  <si>
    <t>USMS100-0597</t>
  </si>
  <si>
    <t>Roof Tech RT2-00-MINIBK2 Rt-mini Ii Base Kit, Pack Of 20 Flashing Bases</t>
  </si>
  <si>
    <t>USIN100-0002</t>
  </si>
  <si>
    <t>SA-12K</t>
  </si>
  <si>
    <t>Sol-Ark SA-12K 12.0kw Battery-based Inverter</t>
  </si>
  <si>
    <t>USMS100-0598</t>
  </si>
  <si>
    <t>Prosolar Fastjack FJE-FLASH-1 Black Flashing And Collar</t>
  </si>
  <si>
    <t>USIN100-0200</t>
  </si>
  <si>
    <t>FPR-4048A-01</t>
  </si>
  <si>
    <t>Outback Power Flexpower FPR-4048A-01 4.0kw Battery-based Pre-wired Inverter System,48VDC W 1 FM80</t>
  </si>
  <si>
    <t>USMS100-0635</t>
  </si>
  <si>
    <t>PROSOLAR ROOFTRAC R-172D 172" (14') ALUMINUM DEEP RAIL</t>
  </si>
  <si>
    <t>USMS100-0602</t>
  </si>
  <si>
    <t>UNIRAC 004700M 7" Mill Standoff</t>
  </si>
  <si>
    <t>USMS100-0603</t>
  </si>
  <si>
    <t>F1331</t>
  </si>
  <si>
    <t>Chemlink F1331 E-CURB 3" Seal Kit</t>
  </si>
  <si>
    <t>USMS100-0069</t>
  </si>
  <si>
    <t>XR-10-168B</t>
  </si>
  <si>
    <t>IRONRIDGE XR RAIL XR-10-168B 168" (14') BLACK RAIL</t>
  </si>
  <si>
    <t>USMI100-0006</t>
  </si>
  <si>
    <t>MAC-400R</t>
  </si>
  <si>
    <t>Aptos MAC-400R 400W Microinverter</t>
  </si>
  <si>
    <t>Aptos</t>
  </si>
  <si>
    <t>USMS100-0365</t>
  </si>
  <si>
    <t>LUGMLPE1</t>
  </si>
  <si>
    <t>Unirac Nxt Horizon Lugmlpe1 MLPE &amp; Lug Clamp</t>
  </si>
  <si>
    <t>USMS100-0604</t>
  </si>
  <si>
    <t>FJE-300-1</t>
  </si>
  <si>
    <t>Prosolar Fastjack FJE-300-1 3" Standoff</t>
  </si>
  <si>
    <t>USMS100-0605</t>
  </si>
  <si>
    <t>SW15A-1</t>
  </si>
  <si>
    <t>Prosolar Solarwedge SW15A-1 Tilted Racking System</t>
  </si>
  <si>
    <t>USIN100-0101</t>
  </si>
  <si>
    <t>DS3 117001</t>
  </si>
  <si>
    <t>Apsystems DS3 117001 880W Microinverter</t>
  </si>
  <si>
    <t>USMS100-0606</t>
  </si>
  <si>
    <t>C225IMC-1B-G</t>
  </si>
  <si>
    <t>Prosolar C225IMC-1B-G Black Mid Clamp, 32.8-41.3mm</t>
  </si>
  <si>
    <t>USMI100-0011</t>
  </si>
  <si>
    <t>DS3-L-NA-768VA</t>
  </si>
  <si>
    <t>Apsystems DS3 118001 DS3-L 768VA Microinverter</t>
  </si>
  <si>
    <t>USIN100-0108</t>
  </si>
  <si>
    <t>IQ8H-240-72-2-US</t>
  </si>
  <si>
    <t>Enphase IQ8H-240-72-2-us 384W Microinverter</t>
  </si>
  <si>
    <t>USMI100-0037</t>
  </si>
  <si>
    <t>IQ7X-96-2-US</t>
  </si>
  <si>
    <t>Enphase IQ7 IQ7X-96-2-US 320W Microinverter</t>
  </si>
  <si>
    <t>USMS100-0159</t>
  </si>
  <si>
    <t>QM-LM-01-M1</t>
  </si>
  <si>
    <t>Ironridge Quickmount QM-LM-01-M1 MILL 9 X 12â€ Flashing With L-foot</t>
  </si>
  <si>
    <t>USMS100-0397</t>
  </si>
  <si>
    <t>ES10466</t>
  </si>
  <si>
    <t>UNIRAC ES10466 ECOFOOT UNIVERSAL CLAMP KIT</t>
  </si>
  <si>
    <t>USMS100-0039</t>
  </si>
  <si>
    <t>FRA-M60T-GF-W1</t>
  </si>
  <si>
    <t>Ironridge FRA-M60T-GF-W1 Flat Roof Attachment Membrane</t>
  </si>
  <si>
    <t>USMS100-0394</t>
  </si>
  <si>
    <t>ES20207</t>
  </si>
  <si>
    <t>UNIRAC ECOLIBRIUM ECOFOOT2 ES20207 BALLAST BASE</t>
  </si>
  <si>
    <t>USMS100-0163</t>
  </si>
  <si>
    <t xml:space="preserve">QM-QBB-01-M1 </t>
  </si>
  <si>
    <t>Quick Mount Pv Qbase QM-QBB-01-M1 Post-style Mount With 5/16-18-8 Ss Bolt</t>
  </si>
  <si>
    <t>USMI100-0005</t>
  </si>
  <si>
    <t>Aptos MAC-800R 800W Microinverter</t>
  </si>
  <si>
    <t>USMS100-0384</t>
  </si>
  <si>
    <t>004055M</t>
  </si>
  <si>
    <t>Unirac Flashkit Pro 004055M Mill Flashing Kit</t>
  </si>
  <si>
    <t>USMS100-0324</t>
  </si>
  <si>
    <t>302027D</t>
  </si>
  <si>
    <t>Unirac Solarmount 302027D Dark Mid Clamp, 30-36mm</t>
  </si>
  <si>
    <t>USIN100-0112</t>
  </si>
  <si>
    <t>IQ7PLUS-72-2-US</t>
  </si>
  <si>
    <t>Enphase IQ7 IQ7PLUS-72-2-US 295W Microinverter</t>
  </si>
  <si>
    <t>USMS100-0607</t>
  </si>
  <si>
    <t>QMR-TB20P-A-300</t>
  </si>
  <si>
    <t>Quick Mount PV Qrail QMR-TB20P-A-300 20MM T-bolt W/nut Nylon Patch</t>
  </si>
  <si>
    <t>USMS100-0608</t>
  </si>
  <si>
    <t>S-5! S-5-U M8 Metal Roof Clamp</t>
  </si>
  <si>
    <t>USMI100-0012</t>
  </si>
  <si>
    <t>Enphase IQ IQ7PLUS-72-M-US 295W Microinverter</t>
  </si>
  <si>
    <t>USMS100-0609</t>
  </si>
  <si>
    <t>Unirac 004600D 6" Dark Standoff</t>
  </si>
  <si>
    <t>USMS100-0610</t>
  </si>
  <si>
    <t>R172-2.0B</t>
  </si>
  <si>
    <t>PROSOLAR ROOFTRAC R172-2.0B 172" (14') BLACK DEEP RAIL</t>
  </si>
  <si>
    <t>USMS100-0654</t>
  </si>
  <si>
    <t>S-5! Metal Roof Clamp</t>
  </si>
  <si>
    <t>USIN100-0113</t>
  </si>
  <si>
    <t>IQ8A-72-2-US</t>
  </si>
  <si>
    <t>Enphase IQ8A-72-2-US 366w Microinverter</t>
  </si>
  <si>
    <t>USMS100-0611</t>
  </si>
  <si>
    <t>QMAFBU-A-25</t>
  </si>
  <si>
    <t>Quick Mount PV QMAFBU-A-25 Accessory Frame Bracket</t>
  </si>
  <si>
    <t>USIN100-0114</t>
  </si>
  <si>
    <t>IQ8M-72-2-US</t>
  </si>
  <si>
    <t>Enphase IQ8 IQ8M-72-2-US 330W Microinverter</t>
  </si>
  <si>
    <t>USMS100-0612</t>
  </si>
  <si>
    <t>242-01223</t>
  </si>
  <si>
    <t>Snapnrack Ultra Rail 242-01223 Silver L-foot</t>
  </si>
  <si>
    <t>USIN100-0115</t>
  </si>
  <si>
    <t>IQ7-60-2-US</t>
  </si>
  <si>
    <t>Enphase IQ7 IQ7-60-2-US 250W Microinverter</t>
  </si>
  <si>
    <t>USMS100-0051</t>
  </si>
  <si>
    <t>BHW-MI-01-A1</t>
  </si>
  <si>
    <t>Ironridge Ufo BHW-MI-01-A1 Microinverter Mounting Kit</t>
  </si>
  <si>
    <t>USMS100-0613</t>
  </si>
  <si>
    <t>232-02538</t>
  </si>
  <si>
    <t>SNAPNRACK 232-02538 172" (14') BLACK RAIL</t>
  </si>
  <si>
    <t>USMS100-0637</t>
  </si>
  <si>
    <t>Prosolar Rooftrac R-172XD 172" (14') Clear Extra Deep Support Rail</t>
  </si>
  <si>
    <t>USIN100-0116</t>
  </si>
  <si>
    <t>IQ8-60-2-US</t>
  </si>
  <si>
    <t>Enphase IQ8-60-2-US 245w Microinverter</t>
  </si>
  <si>
    <t>USMS100-0047</t>
  </si>
  <si>
    <t>BHW-TB-02-A1</t>
  </si>
  <si>
    <t>Ironridge Ufo BHW-TB-02-A1 Mill T-bolt L-foot Bonding Hardware</t>
  </si>
  <si>
    <t>USMS100-0267</t>
  </si>
  <si>
    <t>232-02536</t>
  </si>
  <si>
    <t>SNAPNRACK 232-02536 172" (14') MILL RAIL</t>
  </si>
  <si>
    <t>USMS100-0614</t>
  </si>
  <si>
    <t>232-02537</t>
  </si>
  <si>
    <t>SNAPNRACK 232-02537 172" (14') SILVER RAIL</t>
  </si>
  <si>
    <t>USMS100-0108</t>
  </si>
  <si>
    <t>LFT-03-M1</t>
  </si>
  <si>
    <t>Ironridge UFO LFT-03-M1 Mill Slotted L-foot</t>
  </si>
  <si>
    <t>USMS100-0160</t>
  </si>
  <si>
    <t xml:space="preserve">QM-LM-01-B1 </t>
  </si>
  <si>
    <t>IronRidge Quickmount QM-LM-01-B1 Black 9 X 12â€ Flashing With L-foot</t>
  </si>
  <si>
    <t>USMS100-0038</t>
  </si>
  <si>
    <t>FRA-BASE-01-M1</t>
  </si>
  <si>
    <t>Ironridge UFO FRA-BASE-01-M1 Flat Roof Attachment</t>
  </si>
  <si>
    <t>USSP100-0119</t>
  </si>
  <si>
    <t>BHW-SQ-02-A1</t>
  </si>
  <si>
    <t>Ironridge Ufo BHW-SQ-02-A1 Bonding Attachment Square Bolt</t>
  </si>
  <si>
    <t>USCG001-0006</t>
  </si>
  <si>
    <t>ENET-HBNP-01</t>
  </si>
  <si>
    <t>Solaredge Energy Hub Hd-wave ENET-HBNP-01 Communications Gateway</t>
  </si>
  <si>
    <t>USEC001-0069</t>
  </si>
  <si>
    <t>CELL-B-R05-US-S-S5</t>
  </si>
  <si>
    <t>Solaredge CELL-B-R05-US-S-S5 Commercial Cellular Plug-in W/ 5 Year Data Plan, â‰¤1000kw</t>
  </si>
  <si>
    <t>USCG001-0007</t>
  </si>
  <si>
    <t>Solaredge SE1000-CCG-G-S1 Communications Gateway</t>
  </si>
  <si>
    <t>USCG001-0012</t>
  </si>
  <si>
    <t>Solaredge SE1000-DTLG-S1 Communications Gateway</t>
  </si>
  <si>
    <t>USSE100-0214</t>
  </si>
  <si>
    <t xml:space="preserve">SMA MC-PB </t>
  </si>
  <si>
    <t>SMA MC-PB Piggyback Communications Card</t>
  </si>
  <si>
    <t>USIN100-0242</t>
  </si>
  <si>
    <t>SE30K-USR8IBNZ4</t>
  </si>
  <si>
    <t>SolarEdge SE30K-USR8IBNZ4 Inverter</t>
  </si>
  <si>
    <t>USCG001-0011</t>
  </si>
  <si>
    <t>Solaredge CELL-A-R05-US-P-S2 Replacement 4G Cell Modem</t>
  </si>
  <si>
    <t>USCG001-0010</t>
  </si>
  <si>
    <t>Solaredge CELL-B-R05-US-P-S5 Replacement 4g Cell Modem</t>
  </si>
  <si>
    <t>USSE100-0283</t>
  </si>
  <si>
    <t>Solaredge CELL-A-R05-US-P-S5 Replacement 4G Cell Modem</t>
  </si>
  <si>
    <t>USCG001-0018</t>
  </si>
  <si>
    <t>CELL-B-R05-US-P-S4</t>
  </si>
  <si>
    <t>Solaredge CELL-B-R05-US-P-S4 Replacement 4g Cell Modem</t>
  </si>
  <si>
    <t>USCG001-0013</t>
  </si>
  <si>
    <t>Aptos DTU_MAC_WIFI Data Transfer Unit</t>
  </si>
  <si>
    <t>USCG001-0009</t>
  </si>
  <si>
    <t>Aptos DTU_MAC_4G Data Transfer Unit</t>
  </si>
  <si>
    <t>USCG001-0002</t>
  </si>
  <si>
    <t>Solis SOLIS-DLS-C-5 Cellular 4g Data Logger</t>
  </si>
  <si>
    <t>USCG001-0003</t>
  </si>
  <si>
    <t>Solectria SRV-LCD-3PTL-OUTDOOR Communications Gateway</t>
  </si>
  <si>
    <t>USSE100-0216</t>
  </si>
  <si>
    <t>DM-485CB-US-10</t>
  </si>
  <si>
    <t>Sma DM-485CB-US-10 Data Module</t>
  </si>
  <si>
    <t>USWC001-0071</t>
  </si>
  <si>
    <t>ME-MW-E</t>
  </si>
  <si>
    <t>Magnum ME-MW-E Ethernet Monitoring Kit</t>
  </si>
  <si>
    <t>USSE100-0218</t>
  </si>
  <si>
    <t>485USPB-NR</t>
  </si>
  <si>
    <t>SMA 485USPB-NR Communication Adapter</t>
  </si>
  <si>
    <t>USSE100-0266</t>
  </si>
  <si>
    <t>Solectria ENC-PORT-C510 Connectivity Package</t>
  </si>
  <si>
    <t>USMS100-0086</t>
  </si>
  <si>
    <t>CAMO-01-M1</t>
  </si>
  <si>
    <t>Ironridge UFO CAMO-01-M1 Mill Universal Bonding Hidden End Clamp</t>
  </si>
  <si>
    <t>USSE100-0267</t>
  </si>
  <si>
    <t>Solaredge SE-WFRPT-B-S1-NA Wifi Repeater</t>
  </si>
  <si>
    <t>USMS100-0638</t>
  </si>
  <si>
    <t>PROSOLAR ROOFTRAC R130-2.0B 130" (11') BLACK 2" DEEP RAIL</t>
  </si>
  <si>
    <t>USEC001-0087</t>
  </si>
  <si>
    <t>USMS100-0082</t>
  </si>
  <si>
    <t>XR100-BOSS-01-M1</t>
  </si>
  <si>
    <t>Ironridge XR100-BOSS-01-M1 Mill Bonded Structural Splice</t>
  </si>
  <si>
    <t>USSE100-0269</t>
  </si>
  <si>
    <t>SMA CELLMODKIT-US-10 Cellular Kit</t>
  </si>
  <si>
    <t>USCG001-0004</t>
  </si>
  <si>
    <t>ENV-IQ-AM3-3P</t>
  </si>
  <si>
    <t>Enphase Envoy ENV-IQ-AM3-3P Communications Gateway</t>
  </si>
  <si>
    <t>USEC001-0084</t>
  </si>
  <si>
    <t>SE-GSM-R05-US-S2</t>
  </si>
  <si>
    <t>Solaredge SE-GSM-R05-US-S2 Cellular Plug-in For Storedge Inverters W/ 5 Year Data Plan</t>
  </si>
  <si>
    <t>USMS100-0367</t>
  </si>
  <si>
    <t>CCLAMPD1</t>
  </si>
  <si>
    <t>Unirac Nxt Horizon CCLAMPD1 Dark Mid/end Combo Clamp, 30-40mm</t>
  </si>
  <si>
    <t>USBE100-0050</t>
  </si>
  <si>
    <t>TS4-R 150-00000-50</t>
  </si>
  <si>
    <t>SMA TS4-R 150-00000-50 Communications Gateway</t>
  </si>
  <si>
    <t>USMS100-0650</t>
  </si>
  <si>
    <t>S-5! Proteabracket-AL Aluminum Bracket</t>
  </si>
  <si>
    <t>USCG001-0016</t>
  </si>
  <si>
    <t>865-0330</t>
  </si>
  <si>
    <t>Schneider 865-0330 Insight Home Energy Management Device</t>
  </si>
  <si>
    <t>USSE100-0270</t>
  </si>
  <si>
    <t>Schneider 865-0335 Insight Facility (Gateway)</t>
  </si>
  <si>
    <t>USEC001-0086</t>
  </si>
  <si>
    <t>Solaredge SE CELL-B-R05-US-S-S2 Residential Cellular Plug-in W/ 5 Year Data Plan</t>
  </si>
  <si>
    <t>USMS100-0639</t>
  </si>
  <si>
    <t>Quick Mount PV QMCC-A-12 Mill Comp Shingle Flashing</t>
  </si>
  <si>
    <t>USEC001-0015</t>
  </si>
  <si>
    <t>ECU-R Gateway</t>
  </si>
  <si>
    <t>Apsystems ECU-R Communications Gateway</t>
  </si>
  <si>
    <t>USMS100-0303</t>
  </si>
  <si>
    <t>UNIRAC SOLARMOUNT 315168D 168" (14') DARK RAIL</t>
  </si>
  <si>
    <t>USSE100-0215</t>
  </si>
  <si>
    <t>EDMM-10.A</t>
  </si>
  <si>
    <t>SMA EDMM-10.A Data Manager</t>
  </si>
  <si>
    <t>USCG001-0014</t>
  </si>
  <si>
    <t>348-00000-40</t>
  </si>
  <si>
    <t>SMA 348-00000-40 COMMUNICATIONS HUB</t>
  </si>
  <si>
    <t>USMS100-0640</t>
  </si>
  <si>
    <t>SD-0799-5B</t>
  </si>
  <si>
    <t>Soladeck SD-0799-5B Flashed Enclosure</t>
  </si>
  <si>
    <t>USMS100-0070</t>
  </si>
  <si>
    <t>XR-10-204A</t>
  </si>
  <si>
    <t>IRONRIDGE XR RAIL XR-10-204A 204" (17') CLEAR RAIL</t>
  </si>
  <si>
    <t>USSE100-0217</t>
  </si>
  <si>
    <t>COMGW-US-10</t>
  </si>
  <si>
    <t>SMA COMGW-US-10 Communications Gateway</t>
  </si>
  <si>
    <t>USMS100-0076</t>
  </si>
  <si>
    <t>XR-100-204A</t>
  </si>
  <si>
    <t>IRONRIDGE XR RAIL XR-100-204A 204" (17') CLEAR RAIL</t>
  </si>
  <si>
    <t>USMS100-0381</t>
  </si>
  <si>
    <t>Unirac FLASHLOC 310999 Roof Attachment Kit (10-pack)</t>
  </si>
  <si>
    <t>USSE100-0272</t>
  </si>
  <si>
    <t>ENV-S-AM1-120</t>
  </si>
  <si>
    <t>Enphase ENVOY-S ENV-S-AM1-120 Communications Gateway</t>
  </si>
  <si>
    <t>USMS100-0111</t>
  </si>
  <si>
    <t>FV-01-B1</t>
  </si>
  <si>
    <t>Ironridge Flashvue FV-01-B1 Black Flashing</t>
  </si>
  <si>
    <t>USMS100-0641</t>
  </si>
  <si>
    <t>PROSOLAR ROOFTRAC R172-2.0 172" (14') CLEAR 2" DEEP RAIL</t>
  </si>
  <si>
    <t>USEC001-0089</t>
  </si>
  <si>
    <t>SolarEdge CELL-A-R05-US-S-S4 Commercial Cellular Plug-in W/ 5 Year Data Plan, â‰¤200kw</t>
  </si>
  <si>
    <t>USMS100-0686</t>
  </si>
  <si>
    <t>Quick Mount PV QBASE QMNC-A-12 Mill Comp Shingle Flashing</t>
  </si>
  <si>
    <t>USSE100-0274</t>
  </si>
  <si>
    <t>SMA Speedwire SWPB-US-10 Communication Adapter</t>
  </si>
  <si>
    <t>USEC001-0051</t>
  </si>
  <si>
    <t>EN-CELLMODEM-M1-06-SP-05</t>
  </si>
  <si>
    <t>Enphase Mobile Connect+ CELLMODEM-M1-06-SP-05 Cell Modem</t>
  </si>
  <si>
    <t>USMS100-0053</t>
  </si>
  <si>
    <t>UFO GM-BRC-003</t>
  </si>
  <si>
    <t>IronRidge UFO GM-BRC-003 Bonding Rail Connector</t>
  </si>
  <si>
    <t>USSE100-0072</t>
  </si>
  <si>
    <t>EN-COMMS-KIT-01</t>
  </si>
  <si>
    <t>Enphase Ensemble COMMS-KIT-01 Wireless Usb Adapter Kit</t>
  </si>
  <si>
    <t>USEC001-0088</t>
  </si>
  <si>
    <t>CELL-A-R05-US-S-S2</t>
  </si>
  <si>
    <t>Solaredge CELL-A-R05-US-S-S2 Residential Cellular Plug-in W/ 5-year Data Plan</t>
  </si>
  <si>
    <t>USEC001-0085</t>
  </si>
  <si>
    <t>SolarEdge SE-CELL-R05-S-S5 Commercial Cellular Plugin W/ 5 Year Data Plan, â‰¤1000kw</t>
  </si>
  <si>
    <t>USMS100-0137</t>
  </si>
  <si>
    <t xml:space="preserve">70-0300-SGA </t>
  </si>
  <si>
    <t>Ironridge Sga 70-0300-SGA Bonding Rail Connector Top Cap</t>
  </si>
  <si>
    <t>USSPO001-0005</t>
  </si>
  <si>
    <t>Enphase EN-X-IQ-AM1-240-4 AC Combiner With IQ Envoy</t>
  </si>
  <si>
    <t>USMS100-0052</t>
  </si>
  <si>
    <t>70-0200-SGA</t>
  </si>
  <si>
    <t>Ironridge 70-0200-SGA 2" Top Cap</t>
  </si>
  <si>
    <t>USMS100-0113</t>
  </si>
  <si>
    <t>FF2-01-M2</t>
  </si>
  <si>
    <t>Ironridge Flashfoot2 FF2-01-M2 Mill Comp Shingle Flashing With Cap-foot</t>
  </si>
  <si>
    <t>USSSP110-1287</t>
  </si>
  <si>
    <t>SE-WFGW-B-S1-NA</t>
  </si>
  <si>
    <t>Solaredge SE-WFGW-B-S1-NA Wireless Gateway</t>
  </si>
  <si>
    <t>USMS100-0114</t>
  </si>
  <si>
    <t>FF2-01-B2</t>
  </si>
  <si>
    <t>Ironridge Flashfoot2 FF2-01-B2 Black Comp Shingle Flashing</t>
  </si>
  <si>
    <t>USMS100-0075</t>
  </si>
  <si>
    <t>XR-100-168B</t>
  </si>
  <si>
    <t>IRONRIDGE XR RAIL XR-100-168B 168" (14') BLACK RAIL</t>
  </si>
  <si>
    <t>USCG001-0017</t>
  </si>
  <si>
    <t>MAC–DTU</t>
  </si>
  <si>
    <t>Aptos MACâ€“DTU Data Transfer Unit</t>
  </si>
  <si>
    <t>USMS100-0079</t>
  </si>
  <si>
    <t>XR-1000-204A</t>
  </si>
  <si>
    <t>IRONRIDGE XR RAIL XR-1000-204A 204" (17') CLEAR RAIL</t>
  </si>
  <si>
    <t>USIN100-0309</t>
  </si>
  <si>
    <t>PVI 50TL/60TL</t>
  </si>
  <si>
    <t>Solectria Fuse Bypass Kit For PVI 50TL/60TL Inverters</t>
  </si>
  <si>
    <t>USMS100-0072</t>
  </si>
  <si>
    <t>XR-100-168A</t>
  </si>
  <si>
    <t>IRONRIDGE XR RAIL XR-100-168A 168" (14') CLEAR RAIL</t>
  </si>
  <si>
    <t>USMS100-0666</t>
  </si>
  <si>
    <t>4,30,00,11,190</t>
  </si>
  <si>
    <t>Fronius Datcom Module Temperature Sensor 43,0001,1190</t>
  </si>
  <si>
    <t>USSE100-0278</t>
  </si>
  <si>
    <t>4,30,00,11,189</t>
  </si>
  <si>
    <t>Fronius Datcom Irradiance Sensor 43,0001,1189</t>
  </si>
  <si>
    <t>USSE100-0279</t>
  </si>
  <si>
    <t>BP-S</t>
  </si>
  <si>
    <t>Magnum BP-S Back Plate</t>
  </si>
  <si>
    <t>USMS100-0077</t>
  </si>
  <si>
    <t>XR-100-204B</t>
  </si>
  <si>
    <t>IRONRIDGE XR RAIL XR-100-204B 204" (17') BLACK RAIL</t>
  </si>
  <si>
    <t>USSE100-0280</t>
  </si>
  <si>
    <t>ME-RSA-M</t>
  </si>
  <si>
    <t>Magnum ME-RSA-M Remote Switch Adapter</t>
  </si>
  <si>
    <t>USMS100-0302</t>
  </si>
  <si>
    <t>315168M</t>
  </si>
  <si>
    <t>UNIRAC SOLARMOUNT 315168M 168" (14') MILL RAIL</t>
  </si>
  <si>
    <t>USMS100-0078</t>
  </si>
  <si>
    <t>XR-1000-168A</t>
  </si>
  <si>
    <t>IRONRIDGE XR RAIL XR-1000-168A 168" (14') CLEAR RAIL</t>
  </si>
  <si>
    <t>USMS100-0284</t>
  </si>
  <si>
    <t>SHCLMPM1</t>
  </si>
  <si>
    <t>Unirac Stronghold SHCLMPM1 Mill Rail Clamp</t>
  </si>
  <si>
    <t>USMS100-0615</t>
  </si>
  <si>
    <t>UMS_KIT-10</t>
  </si>
  <si>
    <t>SMA UMS_KIT-10 Mounting Bracket</t>
  </si>
  <si>
    <t>USMS100-0380</t>
  </si>
  <si>
    <t>004275D</t>
  </si>
  <si>
    <t>Unirac Flashloc DUO 004275D Dark Comp Kit</t>
  </si>
  <si>
    <t>USMS100-0616</t>
  </si>
  <si>
    <t>UNIRAC 004CT5H</t>
  </si>
  <si>
    <t>Unirac 004CT5H Tile Hook Side Mount</t>
  </si>
  <si>
    <t>USMS100-0379</t>
  </si>
  <si>
    <t>004275M</t>
  </si>
  <si>
    <t>Unirac FLASHLOC DUO 004275M Mill Comp Kit</t>
  </si>
  <si>
    <t>USWC001-0056</t>
  </si>
  <si>
    <t>M Male</t>
  </si>
  <si>
    <t>Aptos AC_CONNECTOR_M Male Ac Connector</t>
  </si>
  <si>
    <t>USWC001-0057</t>
  </si>
  <si>
    <t>F Female Ac</t>
  </si>
  <si>
    <t>Aptos AC_connector_F Female Ac Connector</t>
  </si>
  <si>
    <t>USWC001-0058</t>
  </si>
  <si>
    <t>TS4-A-O 700W</t>
  </si>
  <si>
    <t>Tigo TS4-A-O 700W Optimizer</t>
  </si>
  <si>
    <t>USMS100-0617</t>
  </si>
  <si>
    <t>T6 Male</t>
  </si>
  <si>
    <t>Chilicon T6 Male Terminator Cap</t>
  </si>
  <si>
    <t>USBE100-0045</t>
  </si>
  <si>
    <t>25TL-208WB-TGO</t>
  </si>
  <si>
    <t>Solectria PVI-25TL-208WB-TGO Wiring Box</t>
  </si>
  <si>
    <t>USBE100-0046</t>
  </si>
  <si>
    <t>PVI-50-60TL-WB-APS</t>
  </si>
  <si>
    <t>Solectria PVI-50-60TL-WB-APS Wiring Box</t>
  </si>
  <si>
    <t>USSE100-0212</t>
  </si>
  <si>
    <t xml:space="preserve">P1100 </t>
  </si>
  <si>
    <t>Solaredge P1100 1.1kw Optimizer</t>
  </si>
  <si>
    <t>USWC001-0059</t>
  </si>
  <si>
    <t>Apsystems 2322302552 AC Bus Trunk Cable</t>
  </si>
  <si>
    <t>USWC001-0060</t>
  </si>
  <si>
    <t>Apsystems 2322402552 14AWG Ac Bus Trunk Cable For YC1000 Micro Inverters</t>
  </si>
  <si>
    <t>USBE100-0047</t>
  </si>
  <si>
    <t>PVI-50-60TL-BX-R</t>
  </si>
  <si>
    <t>Solectria PVI-50-60TL-BX-R Wiring Box</t>
  </si>
  <si>
    <t>USBE100-0048</t>
  </si>
  <si>
    <t>PVI-50-60TL</t>
  </si>
  <si>
    <t>Solectria PVI-50-60TL-WB-TGO Wiring Box</t>
  </si>
  <si>
    <t>USSE100-0281</t>
  </si>
  <si>
    <t>Aptos Ac_trunk Connecto Connector</t>
  </si>
  <si>
    <t>USSE100-0259</t>
  </si>
  <si>
    <t xml:space="preserve">trunk Connector Unlock </t>
  </si>
  <si>
    <t>Aptos Ac_trunk Connector Unlock Tool Disconnect Tool</t>
  </si>
  <si>
    <t>USSE100-0001</t>
  </si>
  <si>
    <t>AC_TRUNK PORT DISCO</t>
  </si>
  <si>
    <t>AC_TRUNK Port Disconnect Tool</t>
  </si>
  <si>
    <t>USWC001-0061</t>
  </si>
  <si>
    <t>4.2m Trunk Cable</t>
  </si>
  <si>
    <t>Aptos Ac Trunk Cable_ 4.2m Trunk Cable</t>
  </si>
  <si>
    <t>USMS100-0619</t>
  </si>
  <si>
    <t>K50052-002 SMR</t>
  </si>
  <si>
    <t>SunModo SMR K50052-002 SMR Microinverter Mount Kit</t>
  </si>
  <si>
    <t>USEC001-0070</t>
  </si>
  <si>
    <t>ME-ARC50 Lcd</t>
  </si>
  <si>
    <t>Magnum ME-ARC50 Lcd Display</t>
  </si>
  <si>
    <t>USMS100-0285</t>
  </si>
  <si>
    <t>008000C</t>
  </si>
  <si>
    <t>Unirac SOLARMOUNT-I 008000C Mounting Kit For Enphase Microinverters</t>
  </si>
  <si>
    <t>USSE100-0203</t>
  </si>
  <si>
    <t>BP-D</t>
  </si>
  <si>
    <t>Magnum BP-D Back Plate</t>
  </si>
  <si>
    <t>USMS100-0364</t>
  </si>
  <si>
    <t>SHCPKTM1</t>
  </si>
  <si>
    <t>Unirac Nxt Horizon SHCPKTM1 Slotted L-foot Kit (20 L-feet, 2 Sealant)</t>
  </si>
  <si>
    <t>USMS100-0368</t>
  </si>
  <si>
    <t>168RLM1</t>
  </si>
  <si>
    <t>UNIRAC NXT HORIZON 168RLM1 168" (14') MILL RAIL</t>
  </si>
  <si>
    <t>USMS100-0620</t>
  </si>
  <si>
    <t>EFM-CC Connector</t>
  </si>
  <si>
    <t>Enphase EFM-CC Connector Clip</t>
  </si>
  <si>
    <t>USEC001-0072</t>
  </si>
  <si>
    <t>FLEXWARE DCA</t>
  </si>
  <si>
    <t>Outback Power FLEXWARE DCA Conduit Adapter</t>
  </si>
  <si>
    <t>USIN100-0292</t>
  </si>
  <si>
    <t>DC-SPD-KIT4-10</t>
  </si>
  <si>
    <t>Sma DC-SPD-KIT4-10 Dc Surge Protector For Core1 Inverters</t>
  </si>
  <si>
    <t>USEC001-0073</t>
  </si>
  <si>
    <t>SE1000-SEN-TMOD-S2 Module</t>
  </si>
  <si>
    <t>Solaredge SE1000-SEN-TMOD-S2 Module Temperature Sensor</t>
  </si>
  <si>
    <t>USEC001-0074</t>
  </si>
  <si>
    <t>SE-RGMTR-3Y-480V-A</t>
  </si>
  <si>
    <t>Solaredge SE-RGMTR-3Y-480V-A Consumption Meter</t>
  </si>
  <si>
    <t>USSE100-0208</t>
  </si>
  <si>
    <t>P850 850W</t>
  </si>
  <si>
    <t>Solaredge P850 850W Optimizer</t>
  </si>
  <si>
    <t>USEC001-0075</t>
  </si>
  <si>
    <t>3Y-208V-A</t>
  </si>
  <si>
    <t>Solaredge SE-RGMTR-3Y-208V-A Consumption Meter</t>
  </si>
  <si>
    <t>USWC001-0064</t>
  </si>
  <si>
    <t>Apsystems 2322401303 Y3 AC  Bus Trunk Cable</t>
  </si>
  <si>
    <t>USEC001-0082</t>
  </si>
  <si>
    <t>P485 485W</t>
  </si>
  <si>
    <t>Solaredge P485 485W Optimizer</t>
  </si>
  <si>
    <t>USSPO001-0011</t>
  </si>
  <si>
    <t>P960 960W</t>
  </si>
  <si>
    <t>Solaredge P960 960W Optimizer</t>
  </si>
  <si>
    <t>USCC100-0018</t>
  </si>
  <si>
    <t>Midnite Solar Classic 250 63A 250VDC MPPT Charge Controller</t>
  </si>
  <si>
    <t>USEC001-0017</t>
  </si>
  <si>
    <t>MC4 Caps</t>
  </si>
  <si>
    <t>APsystems, Sealing cap for MC-4 DC  plugs/caps, pair</t>
  </si>
  <si>
    <t>USCC100-0039</t>
  </si>
  <si>
    <t>15L 15A 75VDC</t>
  </si>
  <si>
    <t>Morningstar Sunsaver SS-MPPT-15L 15A 75VDC MPPT Charge Controller</t>
  </si>
  <si>
    <t>USSE100-0260</t>
  </si>
  <si>
    <t>Apsystems 2060402006 Dc Connector Cap</t>
  </si>
  <si>
    <t>USSE100-0079</t>
  </si>
  <si>
    <t>EN-Q-DCC-2</t>
  </si>
  <si>
    <t>Enphase Q-DCC-2 Replacement Adapter</t>
  </si>
  <si>
    <t>USCC100-0107</t>
  </si>
  <si>
    <t>SL-10L-12V</t>
  </si>
  <si>
    <t>Morningstar Sunlight SL-10L-12V 10A 12VDC PWM Charge Controller</t>
  </si>
  <si>
    <t>USWC001-0029</t>
  </si>
  <si>
    <t>EN-Q-12-20-200</t>
  </si>
  <si>
    <t>Enphase Q-12-20-200 Landscape Trunk Cable</t>
  </si>
  <si>
    <t>USCC100-0108</t>
  </si>
  <si>
    <t>SL-20L-12V 20A</t>
  </si>
  <si>
    <t>Morningstar Sunlight SL-20L-12V 20A 12VDC PWM Charge Controller</t>
  </si>
  <si>
    <t>USSE100-0261</t>
  </si>
  <si>
    <t>18-32.0107P2000</t>
  </si>
  <si>
    <t>Titan 18-32.0107P2000 STAUBLI MC4 Female Contact Socket</t>
  </si>
  <si>
    <t>OneMonroe Titan Wire &amp; Cable</t>
  </si>
  <si>
    <t>USCC100-0109</t>
  </si>
  <si>
    <t>SS-20L-12V 20A</t>
  </si>
  <si>
    <t>Morningstar Sunsaver SS-20L-12V 20A 12VDC PWM Charge Controller</t>
  </si>
  <si>
    <t>USSE100-0262</t>
  </si>
  <si>
    <t xml:space="preserve">18-32.0507P2000 </t>
  </si>
  <si>
    <t>TITAN 18-32.0507P2000 STAUBLI MC4 Male Contact Pin</t>
  </si>
  <si>
    <t>USSE100-0263</t>
  </si>
  <si>
    <t>ET-SEAL-10</t>
  </si>
  <si>
    <t>Enphase ET-SEAL-10 Water Tight Cap</t>
  </si>
  <si>
    <t>USCC100-0110</t>
  </si>
  <si>
    <t>SS-20L-24V 20A 24VDC</t>
  </si>
  <si>
    <t>Morningstar Sunsaver SS-20L-24V 20A 24VDC PWM Charge Controller</t>
  </si>
  <si>
    <t>USCC100-0111</t>
  </si>
  <si>
    <t>SS-6L-12V</t>
  </si>
  <si>
    <t>Morningstar Sunsaver SS-6L-12V 6A 12VDC PWM Charge Controller</t>
  </si>
  <si>
    <t>USCC100-0040</t>
  </si>
  <si>
    <t>TS-45 45A</t>
  </si>
  <si>
    <t>Morningstar Tristar TS-45 45A PWM Charge Controller</t>
  </si>
  <si>
    <t>USCC100-0113</t>
  </si>
  <si>
    <t>TS-60 60A</t>
  </si>
  <si>
    <t>Morningstar Tristar TS-60 60A PWM Charge Controller</t>
  </si>
  <si>
    <t>USSE100-0118</t>
  </si>
  <si>
    <t>K10363-001</t>
  </si>
  <si>
    <t>Sunmodo K10363-001 HR Rail Microinverter Mount Kit</t>
  </si>
  <si>
    <t>USSE100-0119</t>
  </si>
  <si>
    <t>Q-BA-CAP-10</t>
  </si>
  <si>
    <t>Enphase Q-BA-CAP-10 Male Sealing Cap</t>
  </si>
  <si>
    <t>USSPO001-0009</t>
  </si>
  <si>
    <t>P730 730w</t>
  </si>
  <si>
    <t>Solaredge P730 730w Optimizer</t>
  </si>
  <si>
    <t>USMS100-0634</t>
  </si>
  <si>
    <t>Q-SEAL-10</t>
  </si>
  <si>
    <t>Enphase Q-SEAL-10 Sealing Cap</t>
  </si>
  <si>
    <t>USSE100-0264</t>
  </si>
  <si>
    <t>PSX-240 6KW</t>
  </si>
  <si>
    <t>Outback Power PSX-240 6KW Autotransformer W/ Enclosure</t>
  </si>
  <si>
    <t>USSE100-0282</t>
  </si>
  <si>
    <t>Schneider Conext XW 865-1020-02 Installation Kit</t>
  </si>
  <si>
    <t>USSE100-0087</t>
  </si>
  <si>
    <t>APKE00010</t>
  </si>
  <si>
    <t>Generac Pwrzone APKE00010 2.5KW  Optimizer</t>
  </si>
  <si>
    <t>USSE100-0074</t>
  </si>
  <si>
    <t>Q-CONN-10F</t>
  </si>
  <si>
    <t>Enphase Iq Q-CONN-10F Female Field-wireable Connector For Q Cable</t>
  </si>
  <si>
    <t>USSE100-0075</t>
  </si>
  <si>
    <t>Q-CONN-10M</t>
  </si>
  <si>
    <t>Enphase IQ Q-CONN-10M Male Field-wireable Connector For Q Cable</t>
  </si>
  <si>
    <t>USEC001-0124</t>
  </si>
  <si>
    <t>Enphase Q-TERM-10 Terminator Cap</t>
  </si>
  <si>
    <t>USIN100-0165</t>
  </si>
  <si>
    <t>EN-EP200G-SC2-RSD-KIT</t>
  </si>
  <si>
    <t>Enphase EP200G-SC2-RSD-KIT IQ Systems Controller 2</t>
  </si>
  <si>
    <t>USSPO001-0010</t>
  </si>
  <si>
    <t>P950 950W</t>
  </si>
  <si>
    <t>Solaredge P950 950W Optimizer</t>
  </si>
  <si>
    <t>USSPO001-0002</t>
  </si>
  <si>
    <t>P505 505W</t>
  </si>
  <si>
    <t>SolarEdge P505 505W Optimizer</t>
  </si>
  <si>
    <t>USSPO001-0013</t>
  </si>
  <si>
    <t>P401 400W</t>
  </si>
  <si>
    <t>Solaredge P401 400W Optimizer</t>
  </si>
  <si>
    <t>USIN100-0071</t>
  </si>
  <si>
    <t>SESUK-USR0INNN4</t>
  </si>
  <si>
    <t>Solaredge SESUK-USR0INNN4 3-PH Secondary Inverter</t>
  </si>
  <si>
    <t>USIN100-0300</t>
  </si>
  <si>
    <t>PVI-50TL-480</t>
  </si>
  <si>
    <t>Solectria PVI-50TL-480 50.0KW 3-PH Inverter</t>
  </si>
  <si>
    <t>USIN100-0302</t>
  </si>
  <si>
    <t>PVI-25TL-480-TGO20</t>
  </si>
  <si>
    <t>Solectria PVI-25TL-480-TGO20 25.0kw 3-ph Inverter</t>
  </si>
  <si>
    <t>USIN100-0303</t>
  </si>
  <si>
    <t>PVI-25TL-480-APS20</t>
  </si>
  <si>
    <t>Solectria PVI-25TL-480-APS20 25.0KW 3-PH Inverter</t>
  </si>
  <si>
    <t>USIN100-0072</t>
  </si>
  <si>
    <t>SE14.4K-US</t>
  </si>
  <si>
    <t>Solaredge SE14.4K-US 14.4KW 3-PH Inverter</t>
  </si>
  <si>
    <t>USIN100-0301</t>
  </si>
  <si>
    <t>PVI-36TL-480</t>
  </si>
  <si>
    <t>Solectria PVI-36TL-480 36.0KW 3-ph Inverter</t>
  </si>
  <si>
    <t>USIN100-0311</t>
  </si>
  <si>
    <t>PVI-25TL-208</t>
  </si>
  <si>
    <t>Solectria PVI-25TL-208 25.0KW 3-PH Compact Grid-tied, Transformerless Three-phase String Inverter</t>
  </si>
  <si>
    <t>USIN100-0299</t>
  </si>
  <si>
    <t>PVI-60TL-480</t>
  </si>
  <si>
    <t>Solectria PVI-60TL-480 60.0KW 3-PH Inverter</t>
  </si>
  <si>
    <t>USIN100-0073</t>
  </si>
  <si>
    <t>SE80K-US08IBNW4</t>
  </si>
  <si>
    <t>SolarEdge Synergy SE80K-US08IBNW4 80.0KW 3-ph Inverter</t>
  </si>
  <si>
    <t>USIN100-0305</t>
  </si>
  <si>
    <t>SE17.3K-USR2IBNZ4</t>
  </si>
  <si>
    <t>SolarEdge SE17.3K-USR2IBNZ4 17.3kw 3-PH Inverter</t>
  </si>
  <si>
    <t>USIN100-0312</t>
  </si>
  <si>
    <t xml:space="preserve">FX2536MT </t>
  </si>
  <si>
    <t>Outback Power FX2536MT 2.5KW Battery-based Inverter</t>
  </si>
  <si>
    <t>USSS100-0093</t>
  </si>
  <si>
    <t>JK-Q3C31-D02</t>
  </si>
  <si>
    <t>Panasonic Evervolt JK-Q3C31-D02 Battery-based Dc Inverter</t>
  </si>
  <si>
    <t>USIN100-0298</t>
  </si>
  <si>
    <t>STORZ POWER 10328</t>
  </si>
  <si>
    <t>Storz Power 10328 12.0KW Battery-based Inverter</t>
  </si>
  <si>
    <t>Storz Power</t>
  </si>
  <si>
    <t>USIN100-0306</t>
  </si>
  <si>
    <t>SPHI-IN-6</t>
  </si>
  <si>
    <t>Simpliphi SPHI-IN-6 6.0KW Battery-based Inverter</t>
  </si>
  <si>
    <t>USIN100-0090</t>
  </si>
  <si>
    <t>SBS5.0-US-10</t>
  </si>
  <si>
    <t>SMA Sunny Boy Storage SBS5.0-US-10 5.0kw Hybrid Inverter</t>
  </si>
  <si>
    <t>USIN100-0313</t>
  </si>
  <si>
    <t>MS2812-L</t>
  </si>
  <si>
    <t>Magnum MS2812-L 2.8KW Battery-based Inverter</t>
  </si>
  <si>
    <t>USIN100-0314</t>
  </si>
  <si>
    <t>865-4024</t>
  </si>
  <si>
    <t>Schneider Conext SW 865-4024 4.0kw Hybrid Inverter</t>
  </si>
  <si>
    <t>USIN100-0315</t>
  </si>
  <si>
    <t>865-4048</t>
  </si>
  <si>
    <t>Schneider Conext 865-4048 4.0kw Hybrid Inverter</t>
  </si>
  <si>
    <t>USIN100-0230</t>
  </si>
  <si>
    <t>VFXR2812A</t>
  </si>
  <si>
    <t>Outback Power VFXR VFXR2812A 2.8KW Battery-based Inverter</t>
  </si>
  <si>
    <t>USIN100-0144</t>
  </si>
  <si>
    <t>MN5048DIY</t>
  </si>
  <si>
    <t>Midnite Solar MN5048DIY 5.0kw Battery-based Inverter</t>
  </si>
  <si>
    <t>USCC100-0022</t>
  </si>
  <si>
    <t>PS-15M 15A</t>
  </si>
  <si>
    <t>Morningstar Prostar PS-15M 15A PWM Charge Controller</t>
  </si>
  <si>
    <t>USCC100-0023</t>
  </si>
  <si>
    <t>PS-30 30A</t>
  </si>
  <si>
    <t>Morningstar Prostar PS-30 30A PWM Charge Controller</t>
  </si>
  <si>
    <t>USCC100-0031</t>
  </si>
  <si>
    <t>SL-20L-24V 20A</t>
  </si>
  <si>
    <t>Morningstar Sunlight SL-20L-24V 20A 24VDC PWM Charge Controller</t>
  </si>
  <si>
    <t>USCC100-0002</t>
  </si>
  <si>
    <t>FM60-150VDC</t>
  </si>
  <si>
    <t>Outback Power Flexmax FM60-150VDC Mppt Charge Controller</t>
  </si>
  <si>
    <t>USIN100-0256</t>
  </si>
  <si>
    <t>865-6848-21</t>
  </si>
  <si>
    <t>Schneider Conext XW PRO 6848 6.8kw Hybrid Inverter</t>
  </si>
  <si>
    <t>USCC100-0016</t>
  </si>
  <si>
    <t>MidNite Solar Classic 150 96A 150VDC MPPT Charge Controller</t>
  </si>
  <si>
    <t>USIN100-0308</t>
  </si>
  <si>
    <t>Outback Power GS8048A-01 8.0KW Battery-based Inverter</t>
  </si>
  <si>
    <t>USCC100-0020</t>
  </si>
  <si>
    <t>Midnite Solar MNKID-B 30A 150VDC MPPT Charge Controller</t>
  </si>
  <si>
    <t>USCC100-0007</t>
  </si>
  <si>
    <t>XW 865-1030-1 60A</t>
  </si>
  <si>
    <t>Schneider Conext XW 865-1030-1 60A 150VDC MPPT Charge Controller</t>
  </si>
  <si>
    <t>USCC100-0021</t>
  </si>
  <si>
    <t>MNMPPT60DIY</t>
  </si>
  <si>
    <t>MidNite Solar MNMPPT60DIY 60A 150VDC MPPT Charge Controller</t>
  </si>
  <si>
    <t>USIN100-0142</t>
  </si>
  <si>
    <t>MN3024DIY</t>
  </si>
  <si>
    <t>MidNite Solar MN3024DIY 3.0KW Battery Based Inverter W/ 100V MPPT Charge Controller</t>
  </si>
  <si>
    <t>USCC100-0028</t>
  </si>
  <si>
    <t>SG-4 4.5A</t>
  </si>
  <si>
    <t>Morningstar Sunguard SG-4 4.5A 12VDC PWM Charge Controller</t>
  </si>
  <si>
    <t>USCC100-0032</t>
  </si>
  <si>
    <t xml:space="preserve">SS-10-12V </t>
  </si>
  <si>
    <t>Morningstar Sunsaver SS-10-12V 10A 12VDC PWM Charge Controller</t>
  </si>
  <si>
    <t>USCC100-0033</t>
  </si>
  <si>
    <t xml:space="preserve">SS-10-12V 10A </t>
  </si>
  <si>
    <t>Morningstar Sunsaver SS-10L-12V 10A 12VDC Pwm Charge Controller</t>
  </si>
  <si>
    <t>USCC100-0024</t>
  </si>
  <si>
    <t>PS-30M 30A</t>
  </si>
  <si>
    <t>Morningstar Prostar PS-30M 30A PWM Charge Controller</t>
  </si>
  <si>
    <t>USCC100-0042</t>
  </si>
  <si>
    <t>TS-MPPT-60 60A</t>
  </si>
  <si>
    <t>Morningstar Tristar TS-MPPT-60 60A 150VDC MPPT Charge Controller</t>
  </si>
  <si>
    <t>USCC100-0027</t>
  </si>
  <si>
    <t>PS-MPPT-40M 40A</t>
  </si>
  <si>
    <t>Morningstar Prostar PS-MPPT-40M 40A Mppt Charge Controller</t>
  </si>
  <si>
    <t>USCC100-0026</t>
  </si>
  <si>
    <t>PS-MPPT-25M 25A</t>
  </si>
  <si>
    <t>Morningstar PROSTAR PS-MPPT-25M 25A MPPT Charge Controller</t>
  </si>
  <si>
    <t>USCC100-0025</t>
  </si>
  <si>
    <t>PS-MPPT-25 25A</t>
  </si>
  <si>
    <t>Morningstar Prostar PS-MPPT-25 25A MPPT Charge Controller</t>
  </si>
  <si>
    <t>USCC100-0034</t>
  </si>
  <si>
    <t>SS-10L-24V 10A</t>
  </si>
  <si>
    <t>Morningstar Sunsaver SS-10L-24V 10A 24VDC Pwm Charge Controller</t>
  </si>
  <si>
    <t>USCC100-0043</t>
  </si>
  <si>
    <t>PT-100 100A 200VDC</t>
  </si>
  <si>
    <t>Magnum PT-100 100A 200VDC MPPT Charge Controller</t>
  </si>
  <si>
    <t>USCC100-0037</t>
  </si>
  <si>
    <t>SS-6-12V</t>
  </si>
  <si>
    <t>Morningstar Sunsaver SS-6-12V 6A 12VDC PWM Charge Controller</t>
  </si>
  <si>
    <t>USCC100-0005</t>
  </si>
  <si>
    <t>1032 80A 600VDC</t>
  </si>
  <si>
    <t>Schneider Conext 865-1032 80A 600VDC MPPT Charge Controller</t>
  </si>
  <si>
    <t>USCC100-0004</t>
  </si>
  <si>
    <t>FM80-150VDC</t>
  </si>
  <si>
    <t>Outback Power Flexmax FM80-150VDC MPPT Charge Controller</t>
  </si>
  <si>
    <t>USCC100-0001</t>
  </si>
  <si>
    <t>FM100-300VDC-AFCI</t>
  </si>
  <si>
    <t>Outback Power Flexmax FM100-300VDC-AFCI MPPT Charge Controller</t>
  </si>
  <si>
    <t>USCC100-0006</t>
  </si>
  <si>
    <t>865-1034 100A</t>
  </si>
  <si>
    <t>Schneider Conext 865-1034 100A 600VDC MPPT Charge Controller</t>
  </si>
  <si>
    <t>USSP100-0050</t>
  </si>
  <si>
    <t>TSM-DEG19C.20-BF</t>
  </si>
  <si>
    <t>Trina 535W TSM-DEG19C.20-BF Mono XL Bifacial Solar Panel- (Pallet Of 36 Modules)</t>
  </si>
  <si>
    <t>USSP100-0109</t>
  </si>
  <si>
    <t>390W TSM-DE09C.07</t>
  </si>
  <si>
    <t>Trina Solar Vertex S Series 390W TSM-DE09C.07-PALLET 120 1/2 Cells Bifacial Clear Monocrystalline Solar Panel (Pallet Of 36 Modules)</t>
  </si>
  <si>
    <t>USSP100-0117</t>
  </si>
  <si>
    <t>USA HC 108M Series</t>
  </si>
  <si>
    <t>Solarever USA HC 108M Series SE-182*91-410M-108N -PALLET 410Watt 108 1/2 Cells BoB Monocrystalline (Pallet Of 31 Modules)</t>
  </si>
  <si>
    <t>USSP100-0068</t>
  </si>
  <si>
    <t>SIL-490 HN</t>
  </si>
  <si>
    <t>SILFAB Solar SIL-490-HN 490Watt 156 1/2 Cells BoW Monocrystalline - Full Pallet (26)</t>
  </si>
  <si>
    <t>USSP100-0110</t>
  </si>
  <si>
    <t>SIL-370 HC-Pallet</t>
  </si>
  <si>
    <t>SILFAB 370W 120 Half-Cell Mono BLK/BLK 1000V Solar Panel, SIL-370 HC- Full Pallet (26)</t>
  </si>
  <si>
    <t>USSP100-0111</t>
  </si>
  <si>
    <t>S4A410-72MH5</t>
  </si>
  <si>
    <t>Solar4America S4A410-72MH5 410Watt 72 Cells BoB Monocrystalline- Full Pallet (31)</t>
  </si>
  <si>
    <t>USSP100-0065</t>
  </si>
  <si>
    <t>S4AI-120B-380C-Pallet</t>
  </si>
  <si>
    <t>Solar4America S4AI-120B-380C 330Watt 120 1/2 Cells BoW Monocrystalline 35mm- Full Pallet (28)</t>
  </si>
  <si>
    <t>USSP100-0112</t>
  </si>
  <si>
    <t>PS370M4H-20</t>
  </si>
  <si>
    <t>Phono Solar 370W Solar Panel 120 cell PS370M4H-20/UHB - Full Pallet (31)</t>
  </si>
  <si>
    <t>USSP100-0113</t>
  </si>
  <si>
    <t>CRS-380W-BB-Pallet</t>
  </si>
  <si>
    <t>Crossroads Solar CRS-380W-BB 380Watt 72 Cells BoB Monocrystalline - Full Pallet (26)</t>
  </si>
  <si>
    <t>USSP100-0114</t>
  </si>
  <si>
    <t>CS3W-445-Pallet</t>
  </si>
  <si>
    <t>Canadian Solar Inc. HiKu CS3W-445 Silver Frame 144 Mono Cells- Pallet Quantity - 27 Solar Panels</t>
  </si>
  <si>
    <t>USSP100-0014</t>
  </si>
  <si>
    <t>E440HCM120B-1400</t>
  </si>
  <si>
    <t>Emmvee E440HCM120B-1400 440W Black On Black 120 Half-cell Mono Solar Panel</t>
  </si>
  <si>
    <t>Emmvee</t>
  </si>
  <si>
    <t>USSP100-0103</t>
  </si>
  <si>
    <t>SM400-M754SH-BB</t>
  </si>
  <si>
    <t>Sunmac SM400-M754SH-BB 400W Black On Black 108 Half-cell Mono Solar Panel</t>
  </si>
  <si>
    <t>SUNMAC Solar</t>
  </si>
  <si>
    <t>USMS100-0119</t>
  </si>
  <si>
    <t>XR-LUG-03-A1</t>
  </si>
  <si>
    <t>IRONRIDGE UFO XR-LUG-03-A1 Grounding Lug</t>
  </si>
  <si>
    <t>USMS100-0136</t>
  </si>
  <si>
    <t>GM-BRC-002</t>
  </si>
  <si>
    <t>IronRidge UFO GM-BRC-002 Bonding Rail Connector</t>
  </si>
  <si>
    <t>USMS100-0088</t>
  </si>
  <si>
    <t>UFO-CL-01-B1</t>
  </si>
  <si>
    <t>IRONRIDGE UFO UFO-CL-01-B1 Black Universal Bonding Module Clamp</t>
  </si>
  <si>
    <t>USMS100-0087</t>
  </si>
  <si>
    <t>UFO-CL-01-A1</t>
  </si>
  <si>
    <t>IRONRIDGE UFO UFO-CL-01-A1 Clear Universal Bonding Module Clamp</t>
  </si>
  <si>
    <t>USMS100-0642</t>
  </si>
  <si>
    <t>HOLLAENDER 5E-8 1.5"</t>
  </si>
  <si>
    <t>Hollaender 5E-8 1.5" Tee-e Structural Fitting</t>
  </si>
  <si>
    <t>K2 System</t>
  </si>
  <si>
    <t>USMS100-0006</t>
  </si>
  <si>
    <t>K2 System 4000100</t>
  </si>
  <si>
    <t>K2 Systems Bracket Kit, 1.5 In. Pipe, 4000100</t>
  </si>
  <si>
    <t>USMS100-0007</t>
  </si>
  <si>
    <t>K2 4001221</t>
  </si>
  <si>
    <t>K2 4001221 crossrail 80 End Cap 10pcs/pack</t>
  </si>
  <si>
    <t>USMS100-0643</t>
  </si>
  <si>
    <t>ST-055</t>
  </si>
  <si>
    <t>SolaTrim ST-055 Pest Abatement Barrier 5.50IN</t>
  </si>
  <si>
    <t>SolaTrim</t>
  </si>
  <si>
    <t>USMS100-0009</t>
  </si>
  <si>
    <t>4000602-H</t>
  </si>
  <si>
    <t>K2 SYSTEMS 4000602-H Dark Mid Clamp, 30-47MM</t>
  </si>
  <si>
    <t>USMS100-0008</t>
  </si>
  <si>
    <t>K2 System 4000330 2.0" Pipe L-Bracket Kit</t>
  </si>
  <si>
    <t>USMS100-0644</t>
  </si>
  <si>
    <t>K2 System 4000091 end clamp Dark; 30-40mm; pack of 20</t>
  </si>
  <si>
    <t>USMS100-0645</t>
  </si>
  <si>
    <t>K2 System 4000090 end clamp Mill; 30-40mm; pack of 20</t>
  </si>
  <si>
    <t>USMS100-0060</t>
  </si>
  <si>
    <t>BX-10D-P1</t>
  </si>
  <si>
    <t>Ironridge BX-10D-P1 bx chassis 10 Degree</t>
  </si>
  <si>
    <t>USMS100-0646</t>
  </si>
  <si>
    <t>4000601-H</t>
  </si>
  <si>
    <t>K2 System 4000601-H mid clamps Mill; 30-47mm, 13mm Hex; pack of 20</t>
  </si>
  <si>
    <t>USMS100-0012</t>
  </si>
  <si>
    <t>K2 System 4000705 Crossrail 48 XL 166" Rail Dark</t>
  </si>
  <si>
    <t>USMS100-0015</t>
  </si>
  <si>
    <t>K2 System 4000433 crossrail 48 x End Cap 10pcs/pack</t>
  </si>
  <si>
    <t>USMS100-0016</t>
  </si>
  <si>
    <t>K2 System 4000386 Crossrail 48 x Black Connector SET</t>
  </si>
  <si>
    <t>USMS100-0017</t>
  </si>
  <si>
    <t>K2 System 4000385 Crossrail 48 x Connector SET</t>
  </si>
  <si>
    <t>USMS100-0018</t>
  </si>
  <si>
    <t>K2 System 4000663 Crossrail 48 X 166" Rail Dark</t>
  </si>
  <si>
    <t>USMS100-0010</t>
  </si>
  <si>
    <t>K2 System 4006042 tilt up kit Climber Set 48/80, Hole</t>
  </si>
  <si>
    <t>USMS100-0005</t>
  </si>
  <si>
    <t>K2 SYSTEMS 4000019 166" (14') MILL CROSSRAIL</t>
  </si>
  <si>
    <t>USMS100-0180</t>
  </si>
  <si>
    <t>BX-CT-UV-P1</t>
  </si>
  <si>
    <t>Ironridge BX-CT-UV-P1 Black Cable Tie</t>
  </si>
  <si>
    <t>USMS100-0649</t>
  </si>
  <si>
    <t>IRONRIDGE BX-10D-P1</t>
  </si>
  <si>
    <t>Ironridge BX-10D-P1 BX Chassis 5 Degree</t>
  </si>
  <si>
    <t>USMS100-0002</t>
  </si>
  <si>
    <t>4000629-H</t>
  </si>
  <si>
    <t>K2 System 4000629-H accessories Micro Optimizer Mounting Kit</t>
  </si>
  <si>
    <t>USMS100-0003</t>
  </si>
  <si>
    <t>4000006-H</t>
  </si>
  <si>
    <t>K2 System 4000006-H accessories Ground Lug Set</t>
  </si>
  <si>
    <t>USEC001-0026</t>
  </si>
  <si>
    <t>PV-LUG-01-A1</t>
  </si>
  <si>
    <t>IronRidge PV-LUG-01-A1 PV Grounding Lug</t>
  </si>
  <si>
    <t>USMS100-0004</t>
  </si>
  <si>
    <t>K2 System 4000366 ecmop 8"x12" Black</t>
  </si>
  <si>
    <t>USEC001-0027</t>
  </si>
  <si>
    <t>BX-CT-EC-P1</t>
  </si>
  <si>
    <t>Ironridge BX BX-CT-EC-P1 UV Cable Tie/Edge clip</t>
  </si>
  <si>
    <t>USMS100-0011</t>
  </si>
  <si>
    <t>K2 System 4000367 8"x12" Mill; pack of 20</t>
  </si>
  <si>
    <t>USMS100-0066</t>
  </si>
  <si>
    <t>BX-BCL-M1</t>
  </si>
  <si>
    <t>IRONRIDGE, BX-BCL-M1, BX Bottom Clamp w/ Hardware- Mill</t>
  </si>
  <si>
    <t>USMS100-0094</t>
  </si>
  <si>
    <t>BX-CMA-MI-M1</t>
  </si>
  <si>
    <t>IronRidge BX-CMA-MI-M1 BX MLPE Mounting Assembly</t>
  </si>
  <si>
    <t>USMS100-0093</t>
  </si>
  <si>
    <t>BX-CMA-SI-M1</t>
  </si>
  <si>
    <t>IronRidge BX System Inverter Mounting Assembly w/ Rail &amp; Hardware, BX-CMA-SI-M1</t>
  </si>
  <si>
    <t>USMS100-0095</t>
  </si>
  <si>
    <t>BX-MA-FRA-M1</t>
  </si>
  <si>
    <t>Ironridge BX-MA-FRA-M1 Flat Roof Attachment Kit</t>
  </si>
  <si>
    <t>USIN100-0122</t>
  </si>
  <si>
    <t>Gen5</t>
  </si>
  <si>
    <t>Chilicon ZW095-A Power Meter accessories Gen5 HomePower Meter</t>
  </si>
  <si>
    <t>USMS100-0013</t>
  </si>
  <si>
    <t>K2 System 4001196 Connector SET; ETL bonded</t>
  </si>
  <si>
    <t>USIN100-0290</t>
  </si>
  <si>
    <t>DPI Cable</t>
  </si>
  <si>
    <t>Yotta DPI Cable DPI AC Trunk Cable 4M</t>
  </si>
  <si>
    <t>Yotta Energy</t>
  </si>
  <si>
    <t>USMS100-0179</t>
  </si>
  <si>
    <t>BX-TCL-40MM-M1</t>
  </si>
  <si>
    <t>Ironridge BX-TCL-40MM-M1 40MM Top Clamp</t>
  </si>
  <si>
    <t>USMS100-0063</t>
  </si>
  <si>
    <t>BX-TCL-35MM-M1</t>
  </si>
  <si>
    <t>Ironridge Bx-tcl-35mm-m1 35mm Top Clamp, Mill</t>
  </si>
  <si>
    <t>USSE100-0100</t>
  </si>
  <si>
    <t>BX-TCL-32MM-M1</t>
  </si>
  <si>
    <t>Ironridge Bx Top Clamp - BX-TCL-32MM-M1</t>
  </si>
  <si>
    <t>USIN100-0126</t>
  </si>
  <si>
    <t>Chiliconpower MTC-2.15 2.15m 10AWG modular trunk cable</t>
  </si>
  <si>
    <t>USSE100-0198</t>
  </si>
  <si>
    <t>APsystems 426101 RSD-D Rapid Shutdown-D (Duo)</t>
  </si>
  <si>
    <t>USMS100-0019</t>
  </si>
  <si>
    <t>K2 Systems Rail Connector CR 44-X, Set, Mill, 4000051</t>
  </si>
  <si>
    <t>USMS100-0014</t>
  </si>
  <si>
    <t>K2 Systems 4000508 CrossRail 168, RAIL MILL</t>
  </si>
  <si>
    <t>USMS100-0020</t>
  </si>
  <si>
    <t>K2 System 4000020 166" Rail Dark Crossrail 44-x Is A Smaller Rail Profile Than The 48-x</t>
  </si>
  <si>
    <t>USMS100-0678</t>
  </si>
  <si>
    <t>QuickBOLT 17662 4IN QB2 3IN Microflash + SS-LFT</t>
  </si>
  <si>
    <t>USIN100-0289</t>
  </si>
  <si>
    <t>SE5000H-US000BNI4</t>
  </si>
  <si>
    <t>SolarEdge SE5000H-US000BNI4 5kW 380VDC 240VAC Single Phase Inverter w/ SetApp HD-Wave Technology</t>
  </si>
  <si>
    <t>USMS100-0275</t>
  </si>
  <si>
    <t>EcoFasten Solar L-102-3 S 3" Tall L Foot With SIM SEAL Bushing</t>
  </si>
  <si>
    <t>USMS100-0274</t>
  </si>
  <si>
    <t>EcoFasten D145/16X4 Solar Lag Bolt, Stainless Steel, 5/16 x 4 inch</t>
  </si>
  <si>
    <t>USMS100-0273</t>
  </si>
  <si>
    <t>EcoFasten SIMPLEBLOCK-U-AL 2in Utility Block SSR-AL 2-Set Screw For Vertical Seam Metal Roof</t>
  </si>
  <si>
    <t>USSE100-0090</t>
  </si>
  <si>
    <t>BX-TCL-30MM-M1</t>
  </si>
  <si>
    <t>Ironridge BX-TCL-30MM-M1 30mm, Mill Top Clamp</t>
  </si>
  <si>
    <t>USMS100-0272</t>
  </si>
  <si>
    <t>EcoFasten Solar L-102-3-Anodized Black Flashing Anodized Compression Adjustable L-foot Bracket</t>
  </si>
  <si>
    <t>USIN100-0288</t>
  </si>
  <si>
    <t>SolarEdge SE3800H-US000BNI4 3.8kW 380VDC 240VAC Single Phase Non-Isolated Grid Tied Inverter w/ SetApp HD-Wave Technology, Arc Fault Protection &amp; Revenue Grade Meter (RGM)</t>
  </si>
  <si>
    <t>USMS100-0271</t>
  </si>
  <si>
    <t>EcoFasten GF1-GAL-BLK-812 Galvalume Roof Flashing 8 x 12 In. Black</t>
  </si>
  <si>
    <t>USMS100-0270</t>
  </si>
  <si>
    <t> ROCK-IT SYSTEM</t>
  </si>
  <si>
    <t>EcoFasten ROCK-IT SYSTEM SLIDE Slide Tile 8â€ V2 or V3</t>
  </si>
  <si>
    <t>USMS100-0269</t>
  </si>
  <si>
    <t>ROCK-IT-V3-SKIRT-A65</t>
  </si>
  <si>
    <t>EcoFasten ROCK-IT V3 SKIRT A65 Array Skirt 65â€</t>
  </si>
  <si>
    <t>USSE100-0196</t>
  </si>
  <si>
    <t>ROCK-IT-V3-SKIRT-A79</t>
  </si>
  <si>
    <t>EcoFasten ROCK-IT V3 SKIRT A79 Array Skirt 79â€</t>
  </si>
  <si>
    <t>USIN100-0287</t>
  </si>
  <si>
    <t>Solaredge, SE3000H-US000BNI4,HD Wave, Set App String Inverter,3000W, 240VAC, With Rgm And Consumption Monitoring</t>
  </si>
  <si>
    <t>USMS100-0059</t>
  </si>
  <si>
    <t>BX-5D-P1</t>
  </si>
  <si>
    <t>IRONRIDGE BX-5D-P1 5Â° CHASSIS</t>
  </si>
  <si>
    <t>USSE100-0195</t>
  </si>
  <si>
    <t>SolarEdge SE-EV-KIT-25J40-2 40A Level 2 EV Charger Holder w/ 25ft Cable &amp; J1772 Connector</t>
  </si>
  <si>
    <t>USMS100-0268</t>
  </si>
  <si>
    <t>ROCK-IT SLIDECOMP</t>
  </si>
  <si>
    <t>EcoFasten ROCK-IT SLIDECOMP Slide Comp. V2 or V3</t>
  </si>
  <si>
    <t>USIN100-0125</t>
  </si>
  <si>
    <t>MTC-1.7</t>
  </si>
  <si>
    <t>Chiliconpower MTC-1.7 1.7m 10AWG modular trunk cable</t>
  </si>
  <si>
    <t>USWC001-0070</t>
  </si>
  <si>
    <t>Enphase Q-12-10-240 Q Cable for 60/72 Cell Module, Portrait Layout</t>
  </si>
  <si>
    <t>USSE100-0192</t>
  </si>
  <si>
    <t>Q-12-17-240</t>
  </si>
  <si>
    <t>Enphase Q-12-17-240, 1.7M Landscape Trunk Cable</t>
  </si>
  <si>
    <t>USSE100-0191</t>
  </si>
  <si>
    <t>Enphase Mobile Connect + CELLMODEM-M1-M Cell Modem</t>
  </si>
  <si>
    <t>USSE100-0071</t>
  </si>
  <si>
    <t>EN-CT-200-SPLIT</t>
  </si>
  <si>
    <t>Enphase EN-CT-200-SPLIT Split-Core Current Transformer</t>
  </si>
  <si>
    <t>USCG001-0001</t>
  </si>
  <si>
    <t>EN-ENV-IQ-AM1-240-M</t>
  </si>
  <si>
    <t>Enphase ENV-IQ-AM1-240-M IQ Envoy Communications Gateway</t>
  </si>
  <si>
    <t>USMI100-0033</t>
  </si>
  <si>
    <t>Enphase HCS-40, 32 Amp, Level 2 EVSE, 240V, Hardwired, with 25 ft cable, ETL Listed, Energy Star Certified</t>
  </si>
  <si>
    <t>USWC001-0027</t>
  </si>
  <si>
    <t>EN-Q-12-10-240</t>
  </si>
  <si>
    <t>Enphase C Portrait field-wireable connectors</t>
  </si>
  <si>
    <t>USWC001-0028</t>
  </si>
  <si>
    <t>EN-Q-12-17-240</t>
  </si>
  <si>
    <t>Enphase EN-Q-12-17-240 Landscape field-wireable connectors</t>
  </si>
  <si>
    <t>USSE100-0006</t>
  </si>
  <si>
    <t>Enphase EN-Q-DISC-10 Disconnect Tool</t>
  </si>
  <si>
    <t>USSE100-0188</t>
  </si>
  <si>
    <t>Enphase Q-TERM-01 IQ Inverter Q Cable Branch Terminator Cap</t>
  </si>
  <si>
    <t>USIN100-0106</t>
  </si>
  <si>
    <t>Enphase IQ7PLUS-72-2-INT 7+ Microinverter</t>
  </si>
  <si>
    <t>USIN100-0119</t>
  </si>
  <si>
    <t>IQ8PLUS-72-2-US</t>
  </si>
  <si>
    <t>Enphase, IQ8PLUS-72-2-US, MC4 DC Inputs, Micro-Inverter, 300W, 240VAC</t>
  </si>
  <si>
    <t>USSE100-0187</t>
  </si>
  <si>
    <t>SolarEdge Cellular Plug-in w/ 5 Year Data Plan, ACâ‰¤1000kW, SE-CELL-B-R05-S-S5</t>
  </si>
  <si>
    <t>USSE100-0186</t>
  </si>
  <si>
    <t>SE-CELL-B-R05-S-S4</t>
  </si>
  <si>
    <t>SolarEdge Cellular Plug-in w/ 5 Year Data Plan, ACâ‰¤200kW, SE-CELL-B-R05-S-S4</t>
  </si>
  <si>
    <t>USSE100-0185</t>
  </si>
  <si>
    <t>BRK-20A-2P-240V-B</t>
  </si>
  <si>
    <t>Enphase Iq Combiner BRK-20A-2P-240V-B 2-pole 20a Combiner Breaker</t>
  </si>
  <si>
    <t>USIN100-0039</t>
  </si>
  <si>
    <t>SE40K-USR8IBNZ4</t>
  </si>
  <si>
    <t>SolarEdge SE40K-USR8IBNZ4 40000W 3-Phase Inverter, 277/480V</t>
  </si>
  <si>
    <t>USIN100-0074</t>
  </si>
  <si>
    <t>SolarEdge SE33.3K-USR48BNU4 Three Phase Inverter 33.3.0kW, 270/480V</t>
  </si>
  <si>
    <t>USIN100-0038</t>
  </si>
  <si>
    <t>SE20K-USR8TBNU4</t>
  </si>
  <si>
    <t>SolarEdge SE20K-USR8TBNU4 20kW 480VDC 3-Phase SetAPP Inverter w/ AC RSD, DC Safety Switch &amp; AFCI</t>
  </si>
  <si>
    <t>USSE100-0184</t>
  </si>
  <si>
    <t>SEACTL-1250-300-C3</t>
  </si>
  <si>
    <t>SolarEdge SEACTL-1250-300-C3 300A Current Transformer</t>
  </si>
  <si>
    <t>USSPO001-0014</t>
  </si>
  <si>
    <t>SE5000H-US000BNV4</t>
  </si>
  <si>
    <t>SolarEdge SE5000H-US000BNV4 5000w HD Wave &amp; EV Charger</t>
  </si>
  <si>
    <t>USSE100-0182</t>
  </si>
  <si>
    <t>SEACT0750-200NA</t>
  </si>
  <si>
    <t>SolarEdge SEACT0750-200NA 200A CT Electricity Meter</t>
  </si>
  <si>
    <t>USSE100-0181</t>
  </si>
  <si>
    <t xml:space="preserve">SE-MTR240-0-000-S2 </t>
  </si>
  <si>
    <t>SolarEdge SE-MTR240-0-000-S2 Inverters NEMA3R 1PH 240V Electricity Meter</t>
  </si>
  <si>
    <t>USIN100-0041</t>
  </si>
  <si>
    <t>SolarEdge, SE1000-DTLG-S1</t>
  </si>
  <si>
    <t>SolarEdge, SE1000-DTLG-S1, Communication Data Logger</t>
  </si>
  <si>
    <t>USSE100-0180</t>
  </si>
  <si>
    <t>SolarEdge SE-CELL-B-R05-S-S2 Cellular Plugin With 5 Year Data Plan For Residential SETAPP Solar Inverters</t>
  </si>
  <si>
    <t>USSS100-0015</t>
  </si>
  <si>
    <t>SBS-ABU-200-US-10</t>
  </si>
  <si>
    <t>SMA SBS-ABU-200-US-10 Automatic Backup Unit</t>
  </si>
  <si>
    <t>USIN100-0004</t>
  </si>
  <si>
    <t>Sol-Ark-12K-P</t>
  </si>
  <si>
    <t>Sol-Ark, Sol-Ark-12K-P, 12KW Inverter 120/240VAC, 48VDC, Indoor/Outdoor</t>
  </si>
  <si>
    <t>USIN100-0241</t>
  </si>
  <si>
    <t>SE11400H-US000BNU4</t>
  </si>
  <si>
    <t>SolarEdge SE11400H-US000BNU4 11.4kW 240VAC Single Phase String Inverter w/ SetApp HD-Wave Technology</t>
  </si>
  <si>
    <t>USIN100-0005</t>
  </si>
  <si>
    <t>Sol-Ark-8K-48-ST</t>
  </si>
  <si>
    <t>Sol-Ark, Sol-Ark-8K-48-ST, 8KW Inverter 120/240VAC, Indoor/Outdoor</t>
  </si>
  <si>
    <t>USIN100-0006</t>
  </si>
  <si>
    <t>Sol-Ark-5K-48-ST</t>
  </si>
  <si>
    <t>Sol-Ark, Sol-Ark-5K-48-ST, 5KW Inverter 120/240VAC, Indoor/Outdoor</t>
  </si>
  <si>
    <t>USIN100-0137</t>
  </si>
  <si>
    <t>GEH7.6-1U-US10 9.6kW</t>
  </si>
  <si>
    <t>GE, GEH7.6-1U-US10 9.6kW, Split-phase Hybrid Inverter</t>
  </si>
  <si>
    <t>General Electric</t>
  </si>
  <si>
    <t>USIN100-0279</t>
  </si>
  <si>
    <t>SolarEdge SE10000H-US000BNU4 10kW 240VAC Single Phase String Inverter w/ SetApp HD-Wave Technology</t>
  </si>
  <si>
    <t>USIN100-0138</t>
  </si>
  <si>
    <t>GEH7.6-1U-US10 7.6kW</t>
  </si>
  <si>
    <t>GE, GEH7.6-1U-US10 7.6kW , Split-phase AC Retrofit Inverter</t>
  </si>
  <si>
    <t>USIN100-0139</t>
  </si>
  <si>
    <t>GEC9.6-1U-US10</t>
  </si>
  <si>
    <t>GE, GEC9.6-1U-US10, Split-phase AC Retrofit Inverter</t>
  </si>
  <si>
    <t>USIN100-0140</t>
  </si>
  <si>
    <t>GEC7.6-1U-US10</t>
  </si>
  <si>
    <t>GE, GEC7.6-1U-US10, Split-phase AC Retrofit Inverter</t>
  </si>
  <si>
    <t>USIN100-0278</t>
  </si>
  <si>
    <t>USIN100-0277</t>
  </si>
  <si>
    <t>Accu-CT</t>
  </si>
  <si>
    <t>CCS ACTL Series Split-Core Current Transformers SBS6.0-US-10,  Accu-CT up to 250A</t>
  </si>
  <si>
    <t>USIN100-0275</t>
  </si>
  <si>
    <t>SE5000H-US000BNU4</t>
  </si>
  <si>
    <t>SolarEdge SE5000H-US000BNU4 5kW 240VAC Single Phase String Inverter w/ SetApp HD-Wave Technology</t>
  </si>
  <si>
    <t>USIN100-0286</t>
  </si>
  <si>
    <t>SE3800H-US000BNU4</t>
  </si>
  <si>
    <t>SolarEdge SE3800H-US000BNU4 Single Phase Inverter</t>
  </si>
  <si>
    <t>USIN100-0052</t>
  </si>
  <si>
    <t>SE3000H-US000BNU4</t>
  </si>
  <si>
    <t>SolarEdge SE3000H-US000BNU4 3kW 240VAC Single Phase String Inverter w/ Setapp HD-Wave Technology &amp; AFCI</t>
  </si>
  <si>
    <t>USIN100-0274</t>
  </si>
  <si>
    <t>SolarEdge SE-RS485-SPD2-K1 RS485 Surge Suppression Kit</t>
  </si>
  <si>
    <t>USSS100-0055</t>
  </si>
  <si>
    <t>SMA SBS5.0-US-10 WattNodeÂ® Modbus 3 phase accessories</t>
  </si>
  <si>
    <t>USSS100-0018</t>
  </si>
  <si>
    <t>SOLAREDGE IAC-RBAT-FLRSTD-01 Energy Bank Battery Floor Stand</t>
  </si>
  <si>
    <t>USMS100-0679</t>
  </si>
  <si>
    <t>SolarEdge IAC-RBAT-HANDLE-01 Energy Bank Handles</t>
  </si>
  <si>
    <t>USSS100-0017</t>
  </si>
  <si>
    <t>BI-EUSGN-01</t>
  </si>
  <si>
    <t>SOLAREDGE STOREDGE BI-EUSGN-01 ENERGY HUB BACKUP INTERFACE</t>
  </si>
  <si>
    <t>USIN100-0087</t>
  </si>
  <si>
    <t>119814-00.01</t>
  </si>
  <si>
    <t>SMA 119814-00.01 JMS-F shutdown module</t>
  </si>
  <si>
    <t>USWC001-0072</t>
  </si>
  <si>
    <t>IAC-RBAT-USYCBL-01</t>
  </si>
  <si>
    <t>SOLAREDGE IAC-RBAT-USYCBL-01 Black Branch Connector</t>
  </si>
  <si>
    <t>USSS100-0019</t>
  </si>
  <si>
    <t>SolarEdge BAT-10K1PS0B-01 9.7KWH Lithium-ion Battery, Nmc (Nickel-manganese-cobalt)</t>
  </si>
  <si>
    <t>USIN100-0037</t>
  </si>
  <si>
    <t>SE11400H-USSNBBL14</t>
  </si>
  <si>
    <t>SolarEdge SE11400H-USSNBBL14 11.4kW 380VDC 240VAC Single Phase Energy Hub Inverter w/ SetApp HD-Wave Technology, RGM &amp; Consumption Meter</t>
  </si>
  <si>
    <t>USIN100-0088</t>
  </si>
  <si>
    <t>03-125-1500-2-20</t>
  </si>
  <si>
    <t>SMA 03-125-1500-2-20 SHP 125-US-20 peak3</t>
  </si>
  <si>
    <t>USSS100-0020</t>
  </si>
  <si>
    <t>USIN100-0086</t>
  </si>
  <si>
    <t>EDMM-US-10</t>
  </si>
  <si>
    <t>SMA EDMM-US-10 Data Manager M with Sunny Portal by ennexOS</t>
  </si>
  <si>
    <t>USIN100-0048</t>
  </si>
  <si>
    <t>Solaredge Energy Hub SE6000H-USS3BBC14 6KW Inverter W/ Rgm</t>
  </si>
  <si>
    <t>USSE100-0200</t>
  </si>
  <si>
    <t>CELLMODKIT-US-10</t>
  </si>
  <si>
    <t>SMA CELLMODKIT-US-10 Cellular LTE Modem w/ 5-Year Data Plan</t>
  </si>
  <si>
    <t>USIN100-0085</t>
  </si>
  <si>
    <t>DC_SPD_KIT5_T1T2</t>
  </si>
  <si>
    <t>SMA DC_SPD_KIT5_T1T2 DC surge protection for CORE1-US Type 1/2</t>
  </si>
  <si>
    <t>USSE100-0179</t>
  </si>
  <si>
    <t>AC_SPD_KIT2_T1T2 AC</t>
  </si>
  <si>
    <t>SMA AC_SPD_KIT2_T1T2 AC Surge Protection for CORE1-US Type 1/2 (STPXX-US-40/1)</t>
  </si>
  <si>
    <t>USSE100-0178</t>
  </si>
  <si>
    <t>SMA, RSC-1X-US-10, Rapid Shutdown Controller</t>
  </si>
  <si>
    <t>USIN100-0093</t>
  </si>
  <si>
    <t>03-62-1000-2-41</t>
  </si>
  <si>
    <t>SMA 03-62-1000-2-41 Sunny Tripower CORE1-US (STP62-US-41) Includes Integrated Communications AC and DC Disconnect &amp; Sunspec</t>
  </si>
  <si>
    <t>USIN100-0094</t>
  </si>
  <si>
    <t>03-50-1000-2-41</t>
  </si>
  <si>
    <t>SMA 03-50-1000-2-41 Sunny Tripower CORE1-US (STP50-US-41) Includes Integrated Communications AC and DC Disconnect &amp; Sunspec</t>
  </si>
  <si>
    <t>USSS100-0021</t>
  </si>
  <si>
    <t>SE6000H-US000BEU4</t>
  </si>
  <si>
    <t>SolarEdge HD-WAVE SE6000H-US000BEU4 6.0KW 1-PH Inverter</t>
  </si>
  <si>
    <t>USSS100-0022</t>
  </si>
  <si>
    <t>SE10000H-USSNBBL14</t>
  </si>
  <si>
    <t>SolarEdge Energy Hub HD-WAVE SE10000H-USSNBBL14 10.0KW Battery-based Inverter W/RGM</t>
  </si>
  <si>
    <t>USSS100-0028</t>
  </si>
  <si>
    <t>Enphase BRK-40A-2P-240V, Circuit Breaker BR240B For Enpower, 2P, 40A, 120/240V</t>
  </si>
  <si>
    <t>USSE100-0099</t>
  </si>
  <si>
    <t>BR220</t>
  </si>
  <si>
    <t>Enphase BRK-20A-2P-240V-B Circuit Breaker BR220B For Enpower 2P, 20A, 120/240V</t>
  </si>
  <si>
    <t>USIN100-0092</t>
  </si>
  <si>
    <t>SI6048-US-10</t>
  </si>
  <si>
    <t>SMA Sunny Island SI6048-US-10 5.8KW Battery-Based Inverter</t>
  </si>
  <si>
    <t>USSS100-0027</t>
  </si>
  <si>
    <t>Enphase EN-EP200G101-M240US01 IQ System Controller 2 w/ Neutral-Forming Transformer, Microgrid Interconnect Device &amp; Breakers</t>
  </si>
  <si>
    <t>USSS100-0029</t>
  </si>
  <si>
    <t>EP-NA-LK02-040</t>
  </si>
  <si>
    <t>Enphase EP-NA-LK02-040 Accessory IQ Load Controller</t>
  </si>
  <si>
    <t>USMI100-0001</t>
  </si>
  <si>
    <t>ENCHARGE-3-1P</t>
  </si>
  <si>
    <t>Enphase EN-ENCHARGE-3-1P-NA Encharge 3 Battery Storage System w/ Integrated Enphase Microinverters &amp; Battery Management Unit</t>
  </si>
  <si>
    <t>USIN100-0033</t>
  </si>
  <si>
    <t>Solis-DLB-WIFI</t>
  </si>
  <si>
    <t>Solis -DLB-WIFI Box plugin</t>
  </si>
  <si>
    <t>USSE100-0177</t>
  </si>
  <si>
    <t>Solis-DLS-WIFI Stick plugin</t>
  </si>
  <si>
    <t>USSE100-0176</t>
  </si>
  <si>
    <t>Solis-MLRSD-R2-1G 2 Panels RSD string level shutdown</t>
  </si>
  <si>
    <t>USSE100-0175</t>
  </si>
  <si>
    <t>GINLONG RAPID SHUTDOWN BOX - SOLIS - SOLIS-RSD1L-1G</t>
  </si>
  <si>
    <t>USIN100-0023</t>
  </si>
  <si>
    <t>RHI-1P10K-HVES-5G-SP</t>
  </si>
  <si>
    <t>Solis RHI-1P10K-HVES-5G-SP 10.0kw hybrid single phase</t>
  </si>
  <si>
    <t>USIN100-0034</t>
  </si>
  <si>
    <t>RHI-1P9K-HVES-5G</t>
  </si>
  <si>
    <t>Solis RHI-1P9K-HVES-5G 9.0kw hybrid single phase</t>
  </si>
  <si>
    <t>USIN100-0035</t>
  </si>
  <si>
    <t>RHI-1P8K-HVES-5G</t>
  </si>
  <si>
    <t>Solis RHI-1P8K-HVES-5G  Hybrid 8Kw Solar Inverter</t>
  </si>
  <si>
    <t>USIN100-0024</t>
  </si>
  <si>
    <t>RHI-1P7.6K-HVES-5G-S</t>
  </si>
  <si>
    <t>Solis RHI-1P7.6K-HVES-5G-S 7.6kw hybrid single phase</t>
  </si>
  <si>
    <t>USIN100-0036</t>
  </si>
  <si>
    <t>RHI-1P7K-HVES-5G</t>
  </si>
  <si>
    <t>Solis RHI-1P7K-HVES-5G 7.0kw hybrid single phase</t>
  </si>
  <si>
    <t>USIN100-0025</t>
  </si>
  <si>
    <t>RHI-1P6K-HVES-5G</t>
  </si>
  <si>
    <t>Solis RHI-1P6K-HVES-5G 6.0kw hybrid single phase</t>
  </si>
  <si>
    <t>USSPO001-0003</t>
  </si>
  <si>
    <t>G007006</t>
  </si>
  <si>
    <t>Generac G007006 Load Control Module 100A</t>
  </si>
  <si>
    <t>USSPO001-0004</t>
  </si>
  <si>
    <t>G0070000</t>
  </si>
  <si>
    <t>Generac G0070000 50A Smart Management Module</t>
  </si>
  <si>
    <t>USIN100-0132</t>
  </si>
  <si>
    <t>A0000391219 2.85kWh</t>
  </si>
  <si>
    <t>Generac A0000391219 2.85kWh PWRcell Battery Module</t>
  </si>
  <si>
    <t>USSE100-0287</t>
  </si>
  <si>
    <t>APKE00009</t>
  </si>
  <si>
    <t>Generac PWRcell APKE00009 Battery Module Upgrade Kit</t>
  </si>
  <si>
    <t>USIN100-0134</t>
  </si>
  <si>
    <t>APKE00008</t>
  </si>
  <si>
    <t>Generac APKE00008 Spacer For Pwrcell Cabinet</t>
  </si>
  <si>
    <t>USIN100-0096</t>
  </si>
  <si>
    <t>03-33-1000-2-41</t>
  </si>
  <si>
    <t>SMA 03-33-1000-2-41 Sunny Tripower CORE1-US (STP33-US-41) 480V, Integrated Communication</t>
  </si>
  <si>
    <t>USSE100-0174</t>
  </si>
  <si>
    <t>Generac SnapRS APKE00011 Inline Disconnect Switch For Rapid Shut Down</t>
  </si>
  <si>
    <t>USIN100-0133</t>
  </si>
  <si>
    <t>APKE00028</t>
  </si>
  <si>
    <t>Generac APKE00028 Pwrcell 3R Rated Battery Cabinet (Indoor Or Outdoor Installation) Battery Unit Temperature / Environmental Limits Must Be Observed</t>
  </si>
  <si>
    <t>USIN100-0135</t>
  </si>
  <si>
    <t>APKE00007</t>
  </si>
  <si>
    <t>Generac PWRcell APKE00007 Battery Enclosure (Indoor Only)</t>
  </si>
  <si>
    <t>USIN100-0284</t>
  </si>
  <si>
    <t>APKE00013</t>
  </si>
  <si>
    <t>Generac PWRcell APKE00013 11.4kW 3Ã˜ Inverter w/ Current Transformers</t>
  </si>
  <si>
    <t>USIN100-0297</t>
  </si>
  <si>
    <t>APKE00014</t>
  </si>
  <si>
    <t>GENERAC PWRCELL APKE00014 7.6KW 1-PH INVERTER</t>
  </si>
  <si>
    <t>USIN100-0026</t>
  </si>
  <si>
    <t>100K-5G US-F</t>
  </si>
  <si>
    <t>Solis - 100K-5G US-F 100kW with fan three phase</t>
  </si>
  <si>
    <t>USIN100-0283</t>
  </si>
  <si>
    <t>Solis -75K-5G-US-F</t>
  </si>
  <si>
    <t>Solis -75K-5G-US-F 75kW with fan three phase</t>
  </si>
  <si>
    <t>USIN100-0029</t>
  </si>
  <si>
    <t>Solis-66K-US-F-SW</t>
  </si>
  <si>
    <t>Solis Inverters, Solis-66K-US-F-SW, 66KW without fan 3 Phase US Inverter (No Transmitter)</t>
  </si>
  <si>
    <t>USIN100-0282</t>
  </si>
  <si>
    <t>Solis-60K-US-F-SW</t>
  </si>
  <si>
    <t>Solis Inverters, Solis-60K-US-F-SW, 60KW without fan 3 Phase US Inverter (No Transmitter)</t>
  </si>
  <si>
    <t>USIN100-0030</t>
  </si>
  <si>
    <t>Solis-50K-US-F-SW</t>
  </si>
  <si>
    <t>Solis Inverters, Solis-50K-US-F-SW, 50KW without fan 3 Phase US Inverter (No Transmitter)</t>
  </si>
  <si>
    <t>USIN100-0281</t>
  </si>
  <si>
    <t>Solis-40K-US-F-SW</t>
  </si>
  <si>
    <t>Solis Inverters, Solis-40K-US-F-SW, 40KW without fan 3 Phase US Inverter (No Transmitter)</t>
  </si>
  <si>
    <t>USIN100-0031</t>
  </si>
  <si>
    <t>Solis-30K-US-SW</t>
  </si>
  <si>
    <t>Solis Inverters, Solis-30K-US-SW, 30KW without fan 3 Phase US Inverter (No Transmitter)</t>
  </si>
  <si>
    <t>USIN100-0032</t>
  </si>
  <si>
    <t>Solis-25K-US-SW,</t>
  </si>
  <si>
    <t>Solis Inverters, Solis-25K-US-SW, 25kW without fan 3 Phase US Inverter (No Transmitter)</t>
  </si>
  <si>
    <t>USIN100-0028</t>
  </si>
  <si>
    <t>Solis-1P10K-4G-US-SPRT</t>
  </si>
  <si>
    <t>Solis Inverters, Solis-1P10K-4G-US-SPRT 10kW 4 MPPT String Inverter With SunSpec Transmitter</t>
  </si>
  <si>
    <t>USIN100-0027</t>
  </si>
  <si>
    <t>Solis-1P7.6K-4G-US-SPRT</t>
  </si>
  <si>
    <t>Solis Inverters, Solis-1P7.6K-4G-US-SPRT, 7.6KW Single Phase 3 MPPT</t>
  </si>
  <si>
    <t>USIN100-0273</t>
  </si>
  <si>
    <t>SE120K-USG8IBNZ4</t>
  </si>
  <si>
    <t>SolarEdge SE120K-USG8IBNZ4 120KW-GM Synergy Manager 480v</t>
  </si>
  <si>
    <t>USIN100-0076</t>
  </si>
  <si>
    <t>SE120K-US08IBNZ4</t>
  </si>
  <si>
    <t>SOLAREDGE, SE120K-US08IBNZ4, NON-ISOLATED STRING INVERTER-PRIMARY UNIT</t>
  </si>
  <si>
    <t>USIN100-0272</t>
  </si>
  <si>
    <t>SE100K-US08IBNZ4</t>
  </si>
  <si>
    <t>SOLAREDGE SYNERGY  SE100K-US 100.0KW 3-PH INVERTER(Manager)</t>
  </si>
  <si>
    <t>USIN100-0078</t>
  </si>
  <si>
    <t>SE80K-US08IBNZ4</t>
  </si>
  <si>
    <t>SolarEdge SE80K-US08IBNZ4 80kW 480VAC 3-Phase Primary Synergy Manager w/ DC Safety Switch &amp; AC/DC SPD</t>
  </si>
  <si>
    <t>USIN100-0040</t>
  </si>
  <si>
    <t>SE50K-US02IBNZ4</t>
  </si>
  <si>
    <t>SolarEdge SE50K-US02IBNZ4 50kW 208VAC 3-Phase Primary Non-Isolated String Inverter w/ AC Rapid Shut Down</t>
  </si>
  <si>
    <t>USIN100-0079</t>
  </si>
  <si>
    <t>SE66.6K-US08IBNZ4</t>
  </si>
  <si>
    <t>SolarEdge SE66.6K-US08IBNZ4 66.6KW synergy manager 480v</t>
  </si>
  <si>
    <t>USIN100-0053</t>
  </si>
  <si>
    <t>SE43.2K-US02IBNZ4</t>
  </si>
  <si>
    <t>SolarEdge SE43.2K-US02IBNZ4 43.2kW 183/208/229BVAC 3-Phase Primary Synergy Manager w/ AC RSD, DC Safety Switch &amp; AC/DC SPD</t>
  </si>
  <si>
    <t>USIN100-0080</t>
  </si>
  <si>
    <t>SE100K-USRP0BNU4</t>
  </si>
  <si>
    <t>SolarEdge SE100K-USRP0BNU4 - 100KW Primary 3-Phase Inverter</t>
  </si>
  <si>
    <t>USIN100-0044</t>
  </si>
  <si>
    <t>SE66.6K-USRP0BNU4</t>
  </si>
  <si>
    <t>SolarEdge SE66.6K-USRP0BNU4 66.6KW Primary Synergy 277-480v</t>
  </si>
  <si>
    <t>USIN100-0051</t>
  </si>
  <si>
    <t>SE14.4K-USR28BNU4</t>
  </si>
  <si>
    <t>SolarEdge SE14.4K-USR28BNU4 14.4-US w/AC RSD three phase 208v</t>
  </si>
  <si>
    <t>USIN100-0043</t>
  </si>
  <si>
    <t>SE9K-USR2TBNU4</t>
  </si>
  <si>
    <t>SolarEdge SE9K-USR2TBNU4 9kW 208VAC Three Phase Y Or Delta Inverter w/ SetApp</t>
  </si>
  <si>
    <t>USIN100-0042</t>
  </si>
  <si>
    <t>SESU-USRS0NNN4</t>
  </si>
  <si>
    <t>SolarEdge SESU-USRS0NNN4, Grid Tied Commercial Inverter, Secondary Unit, 3ph-208/480vac, With Ac Rsd</t>
  </si>
  <si>
    <t>USMI100-0036</t>
  </si>
  <si>
    <t>SE43.2K-USRP0BNU4</t>
  </si>
  <si>
    <t>SolarEdge - SE43.2K-USRP0BNU4 - 43.2kW 208V 3-Phase Inverter (Primary), ( Each )</t>
  </si>
  <si>
    <t>USSE100-0173</t>
  </si>
  <si>
    <t>P960 960W - MC4</t>
  </si>
  <si>
    <t>SolarEdge P960 960W - MC4 optimizers</t>
  </si>
  <si>
    <t>USSE100-0172</t>
  </si>
  <si>
    <t>P860-LONG</t>
  </si>
  <si>
    <t>SolarEdge - P860-LONG - 2:1 Optimizer, Commercial, ( Each )</t>
  </si>
  <si>
    <t>USSE100-0171</t>
  </si>
  <si>
    <t>P860 860</t>
  </si>
  <si>
    <t>SolarEdge P-Series P860 860Watt 60VDC Power Optimizer For 2 x 72-Cell Modules</t>
  </si>
  <si>
    <t>USSE100-0170</t>
  </si>
  <si>
    <t>S500</t>
  </si>
  <si>
    <t>SolarEdge, S500, SERIES-SXX, DC Optimizer, 500W, MAX VOC 60V, MC4 Type Input/Output</t>
  </si>
  <si>
    <t>USSE100-0169</t>
  </si>
  <si>
    <t>S440</t>
  </si>
  <si>
    <t>SolarEdge S440 440Watt 60VDC Power Optimizer For Residential Installation</t>
  </si>
  <si>
    <t>USWC001-0054</t>
  </si>
  <si>
    <t>SE-EV-SA-KIT-LJ40P</t>
  </si>
  <si>
    <t>SolarEdge SE-EV-SA-KIT-LJ40P 40A 240VAC AC Level 2 Smart EV Charger w/ 25ft Cable &amp; Holder</t>
  </si>
  <si>
    <t>USIN100-0050</t>
  </si>
  <si>
    <t>SE11400H-US000BNI4</t>
  </si>
  <si>
    <t>SolarEdge SE11400H-US000BNI4 11.4kW 400VDC 240VAC Single Phase Inverter w/ SetApp HD-Wave Technology, RGM &amp; Consumption Meter</t>
  </si>
  <si>
    <t>USIN100-0049</t>
  </si>
  <si>
    <t>SE10000H-US000BNI4</t>
  </si>
  <si>
    <t>SolarEdge SE10000H-US000BNI4 10kW 240VAC Single Phase HD-Wave Inverter w/ RGM &amp; Consumption Monitoring</t>
  </si>
  <si>
    <t>USIN100-0270</t>
  </si>
  <si>
    <t>SE6000H-US000BNI4</t>
  </si>
  <si>
    <t>SolerEdge SE6000H-US000BNI4 6000w &amp; RGM hd wave</t>
  </si>
  <si>
    <t>USIN100-0095</t>
  </si>
  <si>
    <t>SB 7.0-1SP-US-41</t>
  </si>
  <si>
    <t>SMA Sunny Boy SB7.0-1SP-US-41 7kW 208/240VAC String Inverter</t>
  </si>
  <si>
    <t>USIN100-0084</t>
  </si>
  <si>
    <t>SB6.0-1SP-US-41</t>
  </si>
  <si>
    <t>SMA Sunny Boy SB6.0-1SP-US-41 6kW 208/240VAC String Inverter</t>
  </si>
  <si>
    <t>USSS100-0051</t>
  </si>
  <si>
    <t>RSD-S-PLC</t>
  </si>
  <si>
    <t>APsystems 415002 RSD-S-PLC Rapid Shutdown PLC Device</t>
  </si>
  <si>
    <t>USIN100-0102</t>
  </si>
  <si>
    <t>APSystems 2m DC Extension Cable (MC4) 2310360214</t>
  </si>
  <si>
    <t>USIN100-0103</t>
  </si>
  <si>
    <t>2060401(2)006</t>
  </si>
  <si>
    <t>APsystems 2060401(2)006 Trunk Cable MC4 Caps Kit</t>
  </si>
  <si>
    <t>USEC001-0013</t>
  </si>
  <si>
    <t>APsystems 2352000001 AC Connector Unlocking Tool</t>
  </si>
  <si>
    <t>USEC001-0014</t>
  </si>
  <si>
    <t>APsystems 2061702007 Bus Connector Cap</t>
  </si>
  <si>
    <t>USWC001-0023</t>
  </si>
  <si>
    <t>APsystems 2060700007 Bus End Cap</t>
  </si>
  <si>
    <t>USIN100-0091</t>
  </si>
  <si>
    <t>SBS6.0-US-10</t>
  </si>
  <si>
    <t>Sma Sunny Boy Storage SBS6.0-US-10 6.0KW Hybrid Inverter</t>
  </si>
  <si>
    <t>USWC001-0069</t>
  </si>
  <si>
    <t>APsmart 2322301303 6ft Y3 AC Bus Trunk Cable For YC600 &amp; QS1 Microinverters</t>
  </si>
  <si>
    <t>USSS100-0030</t>
  </si>
  <si>
    <t>EP200G101-M240US00</t>
  </si>
  <si>
    <t>Enphase Enpower EP200G101-M240US00 System Controller</t>
  </si>
  <si>
    <t>USSS100-0049</t>
  </si>
  <si>
    <t>ENCHARGE-10-1P-NA</t>
  </si>
  <si>
    <t>Enphase ENCHARGE-10-1P-NA 3.8kw Energy Storage System</t>
  </si>
  <si>
    <t>USSS100-0012</t>
  </si>
  <si>
    <t>eVault 18.5</t>
  </si>
  <si>
    <t>Fortress Power Evault 18.5 18.5kwh 360AH 48V Lithium Iron Phospate Battery</t>
  </si>
  <si>
    <t>USSS100-0013</t>
  </si>
  <si>
    <t>eFLEX 5.4</t>
  </si>
  <si>
    <t>SB FP eFlex 5.4 Lithium Ferro Phosphate</t>
  </si>
  <si>
    <t>USSB100-0098</t>
  </si>
  <si>
    <t>RESU-10H-PRIME</t>
  </si>
  <si>
    <t>Lg Chem, RESU-10H-PRIME, 9.6kwh Battery Pack</t>
  </si>
  <si>
    <t>USIN100-0081</t>
  </si>
  <si>
    <t>SB3.8-1SP-US-41</t>
  </si>
  <si>
    <t>SMA Sunny Boy SB3.8-1SP-US-41 3.8kW 208/240VAC String Inverter</t>
  </si>
  <si>
    <t>USIN100-0097</t>
  </si>
  <si>
    <t>SB 3.0-1SP-US-41</t>
  </si>
  <si>
    <t>SMA Sunny Boy SB 3.0-1SP-US-41 3.0kW String Inverter W/ SPS 2 MPPT</t>
  </si>
  <si>
    <t>USMI100-0010</t>
  </si>
  <si>
    <t>118001 DS3-L</t>
  </si>
  <si>
    <t>APsystems DS3 118001 DS3-l 768W Microinverter</t>
  </si>
  <si>
    <t>USSE100-0167</t>
  </si>
  <si>
    <t>Fronius 42,0201,4480 Part B bus connector kit</t>
  </si>
  <si>
    <t>USSE100-0084</t>
  </si>
  <si>
    <t>Fronius 42,0201,4479 Part A bus connector kit</t>
  </si>
  <si>
    <t>USBE100-0024</t>
  </si>
  <si>
    <t>42,40,154</t>
  </si>
  <si>
    <t>Fronius 4,240,154 Rapid Shutdown Box-Quattro</t>
  </si>
  <si>
    <t>USBE100-0023</t>
  </si>
  <si>
    <t>42,40,153</t>
  </si>
  <si>
    <t>Fronius 4,240,153 Rapid Shutdown Box-Duo</t>
  </si>
  <si>
    <t>USIN100-0011</t>
  </si>
  <si>
    <t>4,240,038,Z</t>
  </si>
  <si>
    <t>Fronius 4,240,038,Z Datamanager 2.0 primo snap Inverter</t>
  </si>
  <si>
    <t>USSS100-0001</t>
  </si>
  <si>
    <t>B-Plus-H</t>
  </si>
  <si>
    <t>BYD B-Plus-H 2.5 HV Battery Module box</t>
  </si>
  <si>
    <t>USIN100-0104</t>
  </si>
  <si>
    <t>119001 DS3-S</t>
  </si>
  <si>
    <t>APsystems 119001 DS3-S Single Phase Dual-Module Microinverter</t>
  </si>
  <si>
    <t>USIN100-0253</t>
  </si>
  <si>
    <t>4,21,00,90,801</t>
  </si>
  <si>
    <t>Fronius 4,210,090,801 10.0-3 208/240 symo advanced Inverters</t>
  </si>
  <si>
    <t>USIN100-0257</t>
  </si>
  <si>
    <t>Fronius 4,210,078,800 Primo 15.0-1 snap Inverter</t>
  </si>
  <si>
    <t>USMI100-0003</t>
  </si>
  <si>
    <t>CP-250E-iBC</t>
  </si>
  <si>
    <t>Chiliconpower CP-250E-iBC Microinverter</t>
  </si>
  <si>
    <t>USIN100-0254</t>
  </si>
  <si>
    <t>4,21,00,77,800</t>
  </si>
  <si>
    <t>Fronius 4,210,077,800 Primo 12.5-1 snap Inverter</t>
  </si>
  <si>
    <t>USIN100-0268</t>
  </si>
  <si>
    <t>4,21,00,76,800</t>
  </si>
  <si>
    <t>Fronius 4,210,076,800 Primo 11.4-1 snap Inverter</t>
  </si>
  <si>
    <t>USIN100-0267</t>
  </si>
  <si>
    <t>4,21,00,75,800</t>
  </si>
  <si>
    <t>Fronius 4,210,075,800 Primo 10.0-1 Snap Inverter</t>
  </si>
  <si>
    <t>USIN100-0022</t>
  </si>
  <si>
    <t>4,21,00,60,800</t>
  </si>
  <si>
    <t>Fronius 4,210,060,800 Primo 8.2-1 snap Inverter</t>
  </si>
  <si>
    <t>USIN100-0259</t>
  </si>
  <si>
    <t>4,21,00,61,800</t>
  </si>
  <si>
    <t>Fronius 4,210,061,800 Primo 7.6-1 snap Inverter</t>
  </si>
  <si>
    <t>USIN100-0009</t>
  </si>
  <si>
    <t>4,21,00,62,800</t>
  </si>
  <si>
    <t>Fronius 4,210,062,800 Primo 6.0-1 Snap Inverter</t>
  </si>
  <si>
    <t>USIN100-0258</t>
  </si>
  <si>
    <t>4,21,00,63,800</t>
  </si>
  <si>
    <t>Fronius 4,210,063,800 Primo 5.0-1 snap Inverter</t>
  </si>
  <si>
    <t>USIN100-0255</t>
  </si>
  <si>
    <t>4,21,00,64,800</t>
  </si>
  <si>
    <t>Fronius 4,210,064,800 Primo 3.8-1 snap Inverter</t>
  </si>
  <si>
    <t>USIN100-0127</t>
  </si>
  <si>
    <t>SL-1000</t>
  </si>
  <si>
    <t>Yotta SL-1000 SolarLeaf panel level storage Microinverters</t>
  </si>
  <si>
    <t>USIN100-0128</t>
  </si>
  <si>
    <t>DPI-1200.25</t>
  </si>
  <si>
    <t>Yotta DPI-1200.25 Dual power Inverter</t>
  </si>
  <si>
    <t>USMI100-0035</t>
  </si>
  <si>
    <t>CP-720-iBC</t>
  </si>
  <si>
    <t>Chiliconpower CP-720-IBC Cp 720 Microinverter</t>
  </si>
  <si>
    <t>USSS100-0006</t>
  </si>
  <si>
    <t>B-BOX B-PLUS-H</t>
  </si>
  <si>
    <t>BYD B-BOX B-PLUS-H 2.56KW Lithium Iron Battery Module</t>
  </si>
  <si>
    <t>USIN100-0098</t>
  </si>
  <si>
    <t>QS1</t>
  </si>
  <si>
    <t>APSystems QS1 4-Module Micro Inverter For 375W+ Modules</t>
  </si>
  <si>
    <t>USIN100-0123</t>
  </si>
  <si>
    <t>CP-GWY-1000</t>
  </si>
  <si>
    <t>Chiliconpower CP-GWY-1000 Gateway CP-100</t>
  </si>
  <si>
    <t>USSE100-0165</t>
  </si>
  <si>
    <t>10-7-500-SGL</t>
  </si>
  <si>
    <t>10AWG 500' 10-7-500-SGL Black Use-2 Cable</t>
  </si>
  <si>
    <t>USSE100-0166</t>
  </si>
  <si>
    <t>PV-1019X-SJ-RD-2N</t>
  </si>
  <si>
    <t>Titan 01-PV-1019X-SJ-RD-2N 10AWG 1,000' Red PV Wire</t>
  </si>
  <si>
    <t>USSP100-0100</t>
  </si>
  <si>
    <t>HY-DH144P8</t>
  </si>
  <si>
    <t>Hyperion HY-DH144P8 144 Half-cell Bifacial Module 530-550w Solar Panel</t>
  </si>
  <si>
    <t>Hyperion Solar</t>
  </si>
  <si>
    <t>USSP100-0022</t>
  </si>
  <si>
    <t>Q.PEAK DUO BLK ML G10+ 400</t>
  </si>
  <si>
    <t>Hanwha Q Cells Q.Peak Duo BLK ML G10+ 400 Black 400W Mono Solar Panel</t>
  </si>
  <si>
    <t>USSP100-0028</t>
  </si>
  <si>
    <t>REC400AA</t>
  </si>
  <si>
    <t>REC Alpha REC400AA Pure 400W Black Mono Solar Panel</t>
  </si>
  <si>
    <t>USSP100-0061</t>
  </si>
  <si>
    <t>SS-M-450-B</t>
  </si>
  <si>
    <t>Sonali SS-M-450-B Black On Black 120 Half-Cell Mono Solar Panel</t>
  </si>
  <si>
    <t>Sonali Solar</t>
  </si>
  <si>
    <t>USSP100-0004</t>
  </si>
  <si>
    <t>DNA-120-BF26-370W</t>
  </si>
  <si>
    <t>Aptos DNA-120-BF26-370W Bifacial Solar Panel</t>
  </si>
  <si>
    <t>USSP100-0039</t>
  </si>
  <si>
    <t>PowerXT-430R-PL</t>
  </si>
  <si>
    <t>Solaria PowerXT-430R-PL 430W Solar Panel</t>
  </si>
  <si>
    <t>Solaria</t>
  </si>
  <si>
    <t>USSP100-0040</t>
  </si>
  <si>
    <t xml:space="preserve">PowerX-400R </t>
  </si>
  <si>
    <t>Solaria PowerX-400R 400W Solar Panel</t>
  </si>
  <si>
    <t>USSP100-0043</t>
  </si>
  <si>
    <t>VSUN365-120M-BB</t>
  </si>
  <si>
    <t>Sunergy VSUN365-120M-BB 365W Black 144 Half-cell Mono Solar Panel</t>
  </si>
  <si>
    <t>Sunergy Solar</t>
  </si>
  <si>
    <t>USSP100-0062</t>
  </si>
  <si>
    <t>SS-M-390-B</t>
  </si>
  <si>
    <t>Sonali SS-M-390-B 390W Black On Black 120 Half-cell Mono Solar Panel</t>
  </si>
  <si>
    <t>USSP100-0055</t>
  </si>
  <si>
    <t>ZXM6-NH120-370/M</t>
  </si>
  <si>
    <t>ZNShine ZXM6-NH120-370/M 370W Solar Panel 120 Cell</t>
  </si>
  <si>
    <t>Znshine Solar</t>
  </si>
  <si>
    <t>USSP100-0044</t>
  </si>
  <si>
    <t xml:space="preserve">VSUN370-120BMH-500 </t>
  </si>
  <si>
    <t>Sunergy VSUN370-120BMH-500 370W Black On Clear 120 Half-cell Mono Solar Panel</t>
  </si>
  <si>
    <t>USSP100-0056</t>
  </si>
  <si>
    <t>ZXM6-NH120-365-M</t>
  </si>
  <si>
    <t>ZNShine Solar ZXM6-NH120-365-M 365Watt 120 1/2 Cells BoW Monocrystalline 35mm Black Frame Solar Panel</t>
  </si>
  <si>
    <t>USIN100-0111</t>
  </si>
  <si>
    <t>IQ7A-72-2-US</t>
  </si>
  <si>
    <t>Enphase IQ7A-72-2-US IQ7A Microinverter</t>
  </si>
  <si>
    <t>USSP100-0045</t>
  </si>
  <si>
    <t>VSUN545-144BMH-DG</t>
  </si>
  <si>
    <t>Sunergy VSUN545-144BMH-DG 545W Clear On White 144 Half-cell Mono Solar Panel</t>
  </si>
  <si>
    <t>USSP100-0042</t>
  </si>
  <si>
    <t>VSUN400-108BMH-500</t>
  </si>
  <si>
    <t>Sunergy, Bifacial VSUN VSUN400-108BMH-500 400W Solar Panel 108 cell Black Frame Solar Panel</t>
  </si>
  <si>
    <t>USSP100-0063</t>
  </si>
  <si>
    <t>SS-M-440-B</t>
  </si>
  <si>
    <t>Sonali SS-M-440-B 440W Black On Black 120 Half-cell Mono Solar Panel</t>
  </si>
  <si>
    <t>USSP100-0098</t>
  </si>
  <si>
    <t>SM405-M754SH-BB</t>
  </si>
  <si>
    <t>SUNMAC SM405-M754SH-BB 405W Black On Black 108 Half-cell Mono Solar Panel</t>
  </si>
  <si>
    <t>USSP100-0046</t>
  </si>
  <si>
    <t>VSUN370-120BMH-1300</t>
  </si>
  <si>
    <t>Sunergy VSUN370-120BMH-1300 370W Black On Black 120 Half-cell Mono Solar Panel</t>
  </si>
  <si>
    <t>USSP100-0026</t>
  </si>
  <si>
    <t>REC410AA</t>
  </si>
  <si>
    <t>REC REC410AA Solar 410 Watt Alpha Pure R 30mm Black Frame Solar Panel</t>
  </si>
  <si>
    <t>USSP100-0029</t>
  </si>
  <si>
    <t>REC405AA</t>
  </si>
  <si>
    <t>REC Solar REC405AA Pure Black (405W) 132 Half-Cell Solar Panel</t>
  </si>
  <si>
    <t>USSP100-0030</t>
  </si>
  <si>
    <t>REC395AA</t>
  </si>
  <si>
    <t>REC Solar Alpha REC395AA Pure 395W Black Solar Panel</t>
  </si>
  <si>
    <t>USSP100-0031</t>
  </si>
  <si>
    <t>REC390NP3</t>
  </si>
  <si>
    <t>REC Solar REC390NP3 390W Black 133 Half-Cell Solar Panel</t>
  </si>
  <si>
    <t>USSP100-0032</t>
  </si>
  <si>
    <t>REC370NP2</t>
  </si>
  <si>
    <t>REC N-Peak 2 REC370NP2 Black 370W Solar Panel</t>
  </si>
  <si>
    <t>USSP100-0008</t>
  </si>
  <si>
    <t>CS3K-315P/MS</t>
  </si>
  <si>
    <t>Canadian Solar CS3K-315P/MS 315W Mono-Crystalline Solar Panel (Silver)</t>
  </si>
  <si>
    <t>USSP100-0097</t>
  </si>
  <si>
    <t>CS3K-315P/MS-Pallet</t>
  </si>
  <si>
    <t>Canadian Solar 9.45kW Pallet - 315W Solar Panel (Silver) | Mono-Crystalline | CS3K-315P/MS | Full Pallet (30)</t>
  </si>
  <si>
    <t>USSP100-0033</t>
  </si>
  <si>
    <t>REC365NP2</t>
  </si>
  <si>
    <t>REC Solar REC365NP2-Black N-PEAK 2 Black Series 365 Watt Monocrystalline Solar Module</t>
  </si>
  <si>
    <t>USSP100-0034</t>
  </si>
  <si>
    <t>REC360NP2</t>
  </si>
  <si>
    <t>REC REC360NP2 360W Black On Black 120 Half-cell Mono Solar Panel</t>
  </si>
  <si>
    <t>USSP100-0095</t>
  </si>
  <si>
    <t>EVPV410H</t>
  </si>
  <si>
    <t>Panasonic Evervolt EVPV410H 410W Black On White Mono Solar Panel</t>
  </si>
  <si>
    <t>USSP100-0094</t>
  </si>
  <si>
    <t>EVPV400H</t>
  </si>
  <si>
    <t>Panasonic EverVolt Series EVPV400H 400W Black/White Solar Panel</t>
  </si>
  <si>
    <t>USSP100-0093</t>
  </si>
  <si>
    <t>EVPV360PK</t>
  </si>
  <si>
    <t>Panasonic EVPV360PK 360W 120 Cell EverVolt PERC Solar Panel</t>
  </si>
  <si>
    <t>USSP100-0092</t>
  </si>
  <si>
    <t>M390-A1F</t>
  </si>
  <si>
    <t>Mitrex M390-A1F 390Watt 72 Cells BoB Monocrystalline 40mm Black Frame Solar Panel</t>
  </si>
  <si>
    <t>Mitrex</t>
  </si>
  <si>
    <t>USSP100-0072</t>
  </si>
  <si>
    <t>MSE380SX5R</t>
  </si>
  <si>
    <t>Mission Solar Energy MSE380SX5R 380W 66 Cell Perc Black/black 1000v Solar Panel.</t>
  </si>
  <si>
    <t>USSP100-0091</t>
  </si>
  <si>
    <t>JKM390M-72HBL-V-D1</t>
  </si>
  <si>
    <t>JINKO JKM390M-72HBL-V-D1 390w Black On Black 144 Half-cell Mono Solar Panel</t>
  </si>
  <si>
    <t>USSP100-0090</t>
  </si>
  <si>
    <t>HiS-S400YH(BK)</t>
  </si>
  <si>
    <t>Hyundai Energy Solutions YH Series HiS-S400YH(BK) 132 Half Cell Black/Black Solar Panel</t>
  </si>
  <si>
    <t>Hyundai Energy Solutions</t>
  </si>
  <si>
    <t>USSP100-0018</t>
  </si>
  <si>
    <t>XL-G10/BFG</t>
  </si>
  <si>
    <t>Hanwha Q CELLS Q.PEAK DUO XL-G10/BFG 480 480Watt 156 1/2 Cells Bifacial Double Glass Monocrystalline 35mm Silver Frame Solar Panel</t>
  </si>
  <si>
    <t>USSP100-0021</t>
  </si>
  <si>
    <t>BLK-G10+365</t>
  </si>
  <si>
    <t>Hanwha Q Cells Q.PEAK DUO BLK-G10+ 365 365W Black On Black 120 Half-Cell Mono Solar Panel</t>
  </si>
  <si>
    <t>USSP100-0011</t>
  </si>
  <si>
    <t>CS3N-395MS-BLK</t>
  </si>
  <si>
    <t>Canadian Solar CS3N-395MS-BLK HiKu Black Mono PERC Solar Panel</t>
  </si>
  <si>
    <t>USSP100-0010</t>
  </si>
  <si>
    <t>CS3N-395MS, F23</t>
  </si>
  <si>
    <t>Canadian Solar CS3N-395MS, F23 Frame 395 Watt Mono PERC Solar Panel - All Black</t>
  </si>
  <si>
    <t>USSP100-0009</t>
  </si>
  <si>
    <t>CS3N-390MS</t>
  </si>
  <si>
    <t>Canadian Solar CS3N-390MS 390W Black On Black Mono Solar Panel</t>
  </si>
  <si>
    <t>USSP100-0089</t>
  </si>
  <si>
    <t>LR4-60HPB-345M</t>
  </si>
  <si>
    <t>LONGI 345W Solar Panel LR4-60HPB-345M Black 120 Half Cut Cell</t>
  </si>
  <si>
    <t>USIN100-0007</t>
  </si>
  <si>
    <t>Sol-Ark SA-5K</t>
  </si>
  <si>
    <t>Sol-Ark SA-5K 5.0KW Battery-Based Inverter</t>
  </si>
  <si>
    <t>USIN100-0008</t>
  </si>
  <si>
    <t>Sol-Ark SA-8K</t>
  </si>
  <si>
    <t>Sol-Ark SA-8K 8.0KW Battery-Based Inverter</t>
  </si>
  <si>
    <t>USIN100-0001</t>
  </si>
  <si>
    <t>SA-15K</t>
  </si>
  <si>
    <t>Sol-Ark SA-15K 15.0KW Battery-Based Inverter</t>
  </si>
  <si>
    <t>USSP100-0053</t>
  </si>
  <si>
    <t>ZXM7-SH108-405/M</t>
  </si>
  <si>
    <t>ZNSHINE ZXM7-SH108-405/M 405W BLACK ON BLACK 108 HALF-CELL MONO SOLAR PANEL</t>
  </si>
  <si>
    <t>USSP100-0054</t>
  </si>
  <si>
    <t>ZXM7-SHLDD144-540/M</t>
  </si>
  <si>
    <t>ZNShine ZXM7-SHLDD144-540/M 540W Clear On White 144 Half-cell Mono Solar Panel</t>
  </si>
  <si>
    <t>USSP100-0064</t>
  </si>
  <si>
    <t>SS-M-370</t>
  </si>
  <si>
    <t>Sonali SS-M-370 370w Clear On White 120 Half-cell Mono Solar Panel</t>
  </si>
  <si>
    <t>USSP100-0060</t>
  </si>
  <si>
    <t>SS-M-440</t>
  </si>
  <si>
    <t>Sonali SS-M-440 440w Clear On White 144 Half-cell Mono Solar Panel</t>
  </si>
  <si>
    <t>USSP100-0038</t>
  </si>
  <si>
    <t>POWERXT-400R-PM</t>
  </si>
  <si>
    <t>Solaria POWERXT-400R-PM 400W Black On Black Mono Solar Panel</t>
  </si>
  <si>
    <t>USSP100-0047</t>
  </si>
  <si>
    <t>VSUN370-120M-BB</t>
  </si>
  <si>
    <t>Sunergy VSUN370-120M-BB 370W Black On Black 120 Half-cell Mono Solar Panel</t>
  </si>
  <si>
    <t>USSP100-0086</t>
  </si>
  <si>
    <t>VSUN400-108BMH</t>
  </si>
  <si>
    <t>Sunergy VSUN400-108BMH 400W Black On Black 108 Half-cell Mono Solar Panel</t>
  </si>
  <si>
    <t>USSP100-0035</t>
  </si>
  <si>
    <t>REC390AA</t>
  </si>
  <si>
    <t>REC Alpha REC390AA PURE 390W Black On Black 132 Half-cell Mono Solar Panel</t>
  </si>
  <si>
    <t>USSP100-0037</t>
  </si>
  <si>
    <t>REC365TP4</t>
  </si>
  <si>
    <t>REC Twinpeak 4 REC365TP4 BLACK 365W Black On Black 120 Half-cell Mono Solar Panel</t>
  </si>
  <si>
    <t>USSP100-0075</t>
  </si>
  <si>
    <t>MSE345SX5T</t>
  </si>
  <si>
    <t>Mission Solar MSE345SX5T 345W Black On Black 60 Cell Mono Solar Panel</t>
  </si>
  <si>
    <t>USSP100-0076</t>
  </si>
  <si>
    <t>MSE340SX5T</t>
  </si>
  <si>
    <t>Mission Solar MSE340SX5T 340W Black On Black 60 Cell Mono Solar Panel</t>
  </si>
  <si>
    <t>USSP100-0020</t>
  </si>
  <si>
    <t>Q.PEAK DUO L-G8.2 420</t>
  </si>
  <si>
    <t>Hanwha Q Cells Q.PEAK DUO L-G8.2 420 420w Clear On White 144 Half-cell Mono Solar Panel</t>
  </si>
  <si>
    <t>USSP100-0019</t>
  </si>
  <si>
    <t>Q.PEAK DUO BLK-G10+ 365</t>
  </si>
  <si>
    <t>HANWHA Q CELLS Q.PEAK Q.PEAK DUO BLK-G10+ 365 365W BLACK ON BLACK 120 HALF-CELL MONO SOLAR PANEL</t>
  </si>
  <si>
    <t>USSP100-0015</t>
  </si>
  <si>
    <t>E440HCM120B</t>
  </si>
  <si>
    <t>Emmvee E440HCM120B 440W Black On Black 120 Half-cell Mono Solar Panel</t>
  </si>
  <si>
    <t>USSP100-0016</t>
  </si>
  <si>
    <t>E395M72-B</t>
  </si>
  <si>
    <t>Emmvee E395M72-B 395W Black On Black 72 Cell Mono Solar Panel</t>
  </si>
  <si>
    <t>USSP100-0137</t>
  </si>
  <si>
    <t>CS3W-440MS</t>
  </si>
  <si>
    <t>Canadian Solar Hiku CS3W-440MS 440W Clear On Black 144 Half-cell Mono Solar Panel</t>
  </si>
  <si>
    <t>USSP100-0139</t>
  </si>
  <si>
    <t>CS3W-455MB-AG</t>
  </si>
  <si>
    <t>Canadian Solar Bihiku CS3W-455MB-AG 455W Clear On White 144 Half-cell Mono Solar Panel</t>
  </si>
  <si>
    <t>USSP100-0140</t>
  </si>
  <si>
    <t>CS3W-450MB-AG</t>
  </si>
  <si>
    <t>Canadian Solar Bihiku CS3W-450MB-AG 450W Clear On White 144 Half-cell Bifacial Mono Solar Panel</t>
  </si>
  <si>
    <t>USSP100-0150</t>
  </si>
  <si>
    <t>BVM6610M-370S-H-HC-BF</t>
  </si>
  <si>
    <t>Boviet Vega BVM6610M-370S-H-HC-BF 370W Black On Black 120 Half-cell Mono Solar Panel</t>
  </si>
  <si>
    <t>Boviet Solar</t>
  </si>
  <si>
    <t>USSP100-0142</t>
  </si>
  <si>
    <t>DNA-120-MF26-365W</t>
  </si>
  <si>
    <t>Aptos DNA-120-MF26-365W Black On Black 120 Half-cell Mono Solar Panel</t>
  </si>
  <si>
    <t>USSP100-0151</t>
  </si>
  <si>
    <t>DNA-144-BF26-440W</t>
  </si>
  <si>
    <t>Aptos DNA-144-BF26-440W 440W Black On Black 144 Half-cell Mono Solar Panel</t>
  </si>
  <si>
    <t>USSP100-0155</t>
  </si>
  <si>
    <t>DNA-144-MF26-440W</t>
  </si>
  <si>
    <t>Aptos DNA-144-MF26-440W 440W Black On Black 144 Half-cell Mono Solar Panel</t>
  </si>
  <si>
    <t>USSP100-0156</t>
  </si>
  <si>
    <t>DNA-120-MF26-370W</t>
  </si>
  <si>
    <t>Aptos DNA-120-MF26-370W 370W Black On Black 120 Half-cell Mono Solar Panel</t>
  </si>
  <si>
    <t>USSP100-0146</t>
  </si>
  <si>
    <t>AC-540MBT/144V</t>
  </si>
  <si>
    <t>AXITEC - 540W - AXIbipremium XXL HC MW - AC-540MBT/144V- Full Pallet (31)</t>
  </si>
  <si>
    <t>USSP100-0147</t>
  </si>
  <si>
    <t>AC-390MH/108V</t>
  </si>
  <si>
    <t>AXITEC - 390W - AXIblackpremium XXL HC - AC-390MH/108V</t>
  </si>
  <si>
    <t>USSP100-0166</t>
  </si>
  <si>
    <t>DE09C.07</t>
  </si>
  <si>
    <t>Trina Solar - Vertex S - 380W-405W - DE09C.07  Solar Panel (Pallet Of 36 Modules)</t>
  </si>
  <si>
    <t>USSP100-0148</t>
  </si>
  <si>
    <t>PS545M6-24/TH-Pallet</t>
  </si>
  <si>
    <t>Phono Solar - PS545M6-24/TH Silver Frame 144 Mono Cells solar Pallets (31)</t>
  </si>
  <si>
    <t>USSP100-0157</t>
  </si>
  <si>
    <t>Phono Solar - 400W - PS400M6-18/VHB Black on Black 108 Mono Cells</t>
  </si>
  <si>
    <t>USSP100-0134</t>
  </si>
  <si>
    <t>BSM550M10-72HBD</t>
  </si>
  <si>
    <t>Bluesun - 550W - Bifacial Dual Glass Solar Panel - BSM550M10-72HBD - (31) Pallet Only</t>
  </si>
  <si>
    <t>Bluesun Solar Co.,Ltd</t>
  </si>
  <si>
    <t>USSP100-0133</t>
  </si>
  <si>
    <t>BSM460M-72HBD</t>
  </si>
  <si>
    <t>Bluesun - 460W - Bifacial Mono Perc Solar Panel - BSM460M-72HBD - (36) Pallet Only</t>
  </si>
  <si>
    <t>USSP100-0132</t>
  </si>
  <si>
    <t>BSM415M10-54HPH</t>
  </si>
  <si>
    <t>Bluesun - 415W - Black Mono-Facial Perc Solar Panel - US Solar Supplier - BSM415M10-54HPH - Pallet Only</t>
  </si>
  <si>
    <t>USSP100-0138</t>
  </si>
  <si>
    <t>BSM370M-60HPH</t>
  </si>
  <si>
    <t>BLUESUN BSM370M-60HPH 370W BLACK ON BLACK 120 HALF-CELL MONO SOLAR PANEL</t>
  </si>
  <si>
    <t>USSP100-0160</t>
  </si>
  <si>
    <t>SI-300-115V-UL</t>
  </si>
  <si>
    <t>MorningStar SI-300-115V-UL AC/DC Inverter</t>
  </si>
  <si>
    <t>USSP100-0161</t>
  </si>
  <si>
    <t>VFXR3648A-01</t>
  </si>
  <si>
    <t>OUTBACK POWER VFXR3648A-01 3.6KW BATTERY-BASED INVERTER</t>
  </si>
  <si>
    <t>USSP100-0162</t>
  </si>
  <si>
    <t>BP-MMP</t>
  </si>
  <si>
    <t>MAGNUM, Backplate (BP-MMP)</t>
  </si>
  <si>
    <t>USSP100-0170</t>
  </si>
  <si>
    <t>MPSL250-30D</t>
  </si>
  <si>
    <t>MAGNUM, MPSL250-30D Magnum Panel</t>
  </si>
  <si>
    <t>USSP100-0171</t>
  </si>
  <si>
    <t>RD2824</t>
  </si>
  <si>
    <t>MAGNUM, 2800W 24VDC Modified Sine Inverter Charger RD2824 Series</t>
  </si>
  <si>
    <t>USSP100-0172</t>
  </si>
  <si>
    <t>MS4448PAE</t>
  </si>
  <si>
    <t>MAGNUM MS4448PAE 4400W 48VDC Pure Sine Inverter Charger</t>
  </si>
  <si>
    <t>USSP100-0173</t>
  </si>
  <si>
    <t>MS4024PAE</t>
  </si>
  <si>
    <t>MAGNUM, 4000W 24VDC Pure Sine Inverter Charger MS4024PAE</t>
  </si>
  <si>
    <t>USSP100-0174</t>
  </si>
  <si>
    <t>MS2012-20BL-U</t>
  </si>
  <si>
    <t>MAGNUM, 2000W 12VDC Pure Sine Inverter Charger MS2012-20BL-U Series</t>
  </si>
  <si>
    <t>US Solar SKU No.</t>
  </si>
  <si>
    <t>Display Name</t>
  </si>
  <si>
    <t>MPN</t>
  </si>
  <si>
    <t>USMS100-0465</t>
  </si>
  <si>
    <t>260-0239</t>
  </si>
  <si>
    <t>310-0597</t>
  </si>
  <si>
    <t>USIN100-0321</t>
  </si>
  <si>
    <t>USIN100-0145</t>
  </si>
  <si>
    <t>Energy Storage</t>
  </si>
  <si>
    <t>310-0656</t>
  </si>
  <si>
    <t>USBE100-0021</t>
  </si>
  <si>
    <t>480-0137</t>
  </si>
  <si>
    <t>USSE100-0265</t>
  </si>
  <si>
    <t>570-2241</t>
  </si>
  <si>
    <t>https://www.solaris-shop.com/midnite-solar-mnpv10-1000-combiner-box/</t>
  </si>
  <si>
    <t>https://www.thesolarbiz.com/midnite-mnpv10-1000-combiner-box.html</t>
  </si>
  <si>
    <t>https://www.solarflexion.com/product-p/mnpv10-1000.htm</t>
  </si>
  <si>
    <t>https://ressupply.com/electrical-distribution-parts/midnite-solar-mnpv8-mc4-pre-wired-combiner-box</t>
  </si>
  <si>
    <t>https://www.ecodirect.com/Midnite-Solar-MNPV8-MC4-Pre-Wired-Combiner-Box-p/midnite-mnpv8-mc4.htm</t>
  </si>
  <si>
    <t>https://www.solaris-shop.com/midnite-solar-mnpv8-mc4-combiner-box/</t>
  </si>
  <si>
    <t>https://www.solar-electric.com/misomnsoarco4.html</t>
  </si>
  <si>
    <t>https://www.stellavolta.com/midnite-solar-mnpv4-mc4-pre-wired-combiner-4-position/</t>
  </si>
  <si>
    <t>https://www.invertersupply.com/index.php?main_page=product_info&amp;products_id=29698</t>
  </si>
  <si>
    <t>https://www.solar-electric.com/midnite-solar-mnpv4-1000-enclosure.html</t>
  </si>
  <si>
    <t>https://www.solarflexion.com/product-p/mnpv4-1000.htm</t>
  </si>
  <si>
    <t>https://www.invertersupply.com/index.php?main_page=product_info&amp;products_id=25602</t>
  </si>
  <si>
    <t>https://www.solaris-shop.com/midnite-solar-mnpv12-250-combiner-box/</t>
  </si>
  <si>
    <t>https://www.solacity.com/product/midnite-solar-mnpv12-250/</t>
  </si>
  <si>
    <t>https://www.ecodirect.com/Midnite-Solar-MNPV12-250-Breaker-Box-p/midnite-mnpv12-250.htm</t>
  </si>
  <si>
    <t>https://www.thesolarbiz.com/outback-flexware-fwpv6-fh600-integrated-combine</t>
  </si>
  <si>
    <t>https:/www.stellavolta.com/outback-power-fwpv6-fh600-flexware-ics-combiner/</t>
  </si>
  <si>
    <t>https:/www.ecodirect.com/OutBack-Power-FWPV4-FH600-4-String-Combiner-Box-p/outback-fwpv4-fh600.htm</t>
  </si>
  <si>
    <t>https:/www.stellavolta.com/outback-power-fwpv4-fh600-flexware-ics-combiner/</t>
  </si>
  <si>
    <t>https:/www.ecodirect.com/Outback-FLEXware-FWPV-8-Combiner-Box-N3R-p/outback-fwpv-8.htm</t>
  </si>
  <si>
    <t>https:/www.stellavolta.com/Outback-Power-FLEXware-PV8-Combiner-FWPV-8.htm</t>
  </si>
  <si>
    <t>https:/www.invertersupply.com/index.php?main_page=product_info&amp;products_id=25395</t>
  </si>
  <si>
    <t>https:/www.ecodirect.com/Outback-FLEXware-FWPV-12-12-Breaker-Combiner-Box-p/outback-fwpv-12.htm</t>
  </si>
  <si>
    <t>https:/thesolarstore.com/outback-fwpv-12-pv-combiner-box-for-12-150vdc-breakers-or-600vdc-p-246.html</t>
  </si>
  <si>
    <t>https:/ressupply.com/electrical-distribution-parts/outback-fwpv-12-combiner-box</t>
  </si>
  <si>
    <t>https:/www.platt.com/p/1831895/outback-power/out-lblpvrss/outlblpvrss</t>
  </si>
  <si>
    <t>https:/www.ecodirect.com/OutBack-Power-FWPV6-FH600-SDA-FLEXware-ICS-Plus-p/outback-fwpv6-fh600-sda.htm</t>
  </si>
  <si>
    <t>Not Found</t>
  </si>
  <si>
    <t xml:space="preserve"> </t>
  </si>
  <si>
    <t>https:/ressupply.com/batteries-and-enclosures/enphase-encharge-3-1p-na-storage-system</t>
  </si>
  <si>
    <t>https:/www.batteriesinaflash.com/solar/enphase-encharge-3-36kwh-lfp-battery-with-4-integrated-iq8x-batt-inverters-nema-3r-encharge-3t-1p-na</t>
  </si>
  <si>
    <t>https:/tandem-solar-systems.com/product/enphase-iq-battery-3kwh-encharge-3-and-3t/</t>
  </si>
  <si>
    <t>https:/www.solar-electric.com/enphase-x-iq-am1-240-3-es-combiner-box.html</t>
  </si>
  <si>
    <t>https:/www.solaris-shop.com/enphase-x-iq-am1-240-3-es-iq-combiner-box-w-envoy/</t>
  </si>
  <si>
    <t>https://www.ecodirect.com/Enphase-X-IQ-AM1-240-4C-IQ-AC-Combiner-Cell-Plan-p/enphase-x-iq-am1-240-4c.htm</t>
  </si>
  <si>
    <t>https://www.solaris-shop.com/enphase-x-iq-am1-240-4c-combiner-box-w-envoy/</t>
  </si>
  <si>
    <t>https://ressupply.com/monitoring-equipment/enphase-x-iq-am1-240-4c-iq-combiner</t>
  </si>
  <si>
    <t>https:/www.solaris-shop.com/enphase-x-iq-am1-240-b-m-combiner-box-with-envoy/</t>
  </si>
  <si>
    <t>https:/www.stellavolta.com/ez-solar-jb-1-2-rooftop-pv-junction-box/</t>
  </si>
  <si>
    <t>https:/www.solar-electric.com/ez-solar-jb-1-2-rooftop-pv-junction-box.html</t>
  </si>
  <si>
    <t>https:/www.stellavolta.com/ez-solar-jb-1-xl-rooftop-pv-junction-box/</t>
  </si>
  <si>
    <t>https:/www.solar-electric.com/ez-solar-jb-1-xl-rooftop-pv-junction-box.html</t>
  </si>
  <si>
    <t>https:/www.stellavolta.com/fronius-4-240-153-rapid-shutdown-box-duo/</t>
  </si>
  <si>
    <t>https:/www.solaris-shop.com/fronius-quattro-rapid-shutdown-box/</t>
  </si>
  <si>
    <t>https:/www.stellavolta.com/fronius-4-240-154-rapid-shutdown-box-quattro/</t>
  </si>
  <si>
    <t>https:/www.thebatteryandscooterstore.com/p-2560-plc-c180-ft-pure-lead-carbon-battery.aspx</t>
  </si>
  <si>
    <t>https:/www.stellavolta.com/Midnite-Solar-MNBE-A-Battery-Enclosure.htm</t>
  </si>
  <si>
    <t>https:/www.thesolarbiz.com/midnite-mnbe-a-battery-enclosure-2.html</t>
  </si>
  <si>
    <t>https:/www.solar-electric.com/midnite-solar-mnbe-d-battery-enclosure.html</t>
  </si>
  <si>
    <t>https:/www.stellavolta.com/Midnite-Solar-Extra-Shelf-for-MNBE-Type-Battery-Enclosures-MN-SHELF.htm</t>
  </si>
  <si>
    <t>https:/www.solarpanelstore.com/products/flexware-500-ac-enclosure</t>
  </si>
  <si>
    <t>https:/www.ecodirect.com/OutBack-Flexware-500-Amp-DC-Enclosure-p/outback-fw500-dc.htm</t>
  </si>
  <si>
    <t>https:/www.altestore.com/store/enclosures-electrical-safety/electrical-enclosures/disconnectload-enclosures/ac/outback-flexware-fw1000-ac-breaker-enclosure-p5579/</t>
  </si>
  <si>
    <t>https:/www.mrsolar.com/outback-flexware-1000w-dc-disconnect-box/</t>
  </si>
  <si>
    <t>https:/www.solar-electric.com/ouacasupr.html</t>
  </si>
  <si>
    <t>https:/www.altestore.com/store/enclosures-electrical-safety/lightning-protection/outback-fw-aca-flexware-surge-protector-p5962/</t>
  </si>
  <si>
    <t>https:/www.invertersupply.com/index.php?main_page=product_info&amp;products_id=6298</t>
  </si>
  <si>
    <t>https:/www.altestore.com/store/enclosures-electrical-safety/lightning-protection/outback-fw-sp-r-replacement-flexware-surge-protector-p7886/</t>
  </si>
  <si>
    <t>https:/www.solarflexion.com/product-p/fw-sp-r.htm</t>
  </si>
  <si>
    <t>https:/www.invertersupply.com/index.php?main_page=product_info&amp;products_id=25477</t>
  </si>
  <si>
    <t>https:/www.solarflexion.com/product-p/fwpv6-fh600-sda.htm</t>
  </si>
  <si>
    <t>https:/www.invertersupply.com/index.php?main_page=product_info&amp;products_id=202843</t>
  </si>
  <si>
    <t>https://www.invertersupply.com/index.php?main_page=product_info&amp;products_id=202845</t>
  </si>
  <si>
    <t>https://www.stellavolta.com/pytes-energy-r-box-ip64-kit-outdoor-with-2x-e-box-48100r</t>
  </si>
  <si>
    <t>https://www.invertersupply.com/index.php?main_page=product_info&amp;products_id=202844</t>
  </si>
  <si>
    <t>https://foreversolarpr.com/products/r-box-ip64-outdoor-enclosure-2-unit</t>
  </si>
  <si>
    <t>https://www.invertersupply.com/index.php?main_page=product_info&amp;products_id=201744</t>
  </si>
  <si>
    <t>https://www.invertersupply.com/index.php?main_page=product_info&amp;products_id=201743</t>
  </si>
  <si>
    <t>https://www.invertersupply.com/index.php?main_page=product_info&amp;products_id=201742</t>
  </si>
  <si>
    <t>https://www.dandelionrenewables.com/product/e-box-48100r-pytes-off-grid/</t>
  </si>
  <si>
    <t>https://www.invertersupply.com/index.php?main_page=product_info&amp;products_id=202842</t>
  </si>
  <si>
    <t>https://www.audaciahome.com/products/solectria-pvi-25tl-208wb-tgo-wiring-box</t>
  </si>
  <si>
    <t>https://www.audaciahome.com/products/solectria-pvi-50-60tl-bx-r-wiring-box</t>
  </si>
  <si>
    <t>https://www.invertersupply.com/index.php?main_page=product_info&amp;products_id=200993</t>
  </si>
  <si>
    <t>https://kinectsolar.com/product/yaskawa-solectria-pvi-50-60tl-wb-tgo-wire-box-for-pvi-50tl-60tl-inverters-15-fused-inputs-5-per-zone-20a-fuses-plc-transmitter-bleed-down-circuit-for-module-level-rss-with-tigo-ts4-f-ts4-a-f-v/</t>
  </si>
  <si>
    <t>https://www.solar-electric.com/pytes-battery-hub.html</t>
  </si>
  <si>
    <t>https://www.invertersupply.com/index.php?main_page=product_info&amp;products_id=202846</t>
  </si>
  <si>
    <t>https://www.stellavolta.com/sma-150-00000-50-ts4-gateway/</t>
  </si>
  <si>
    <t>https://www.solarflexion.com/product-p/150-00000-50.htm</t>
  </si>
  <si>
    <t>https:/www.mrsolar.com/outback-gslc175-120-240-radian-prewired-gslc/</t>
  </si>
  <si>
    <t>https:/www.invertersupply.com/index.php?main_page=product_info&amp;products_id=1402</t>
  </si>
  <si>
    <t>https:/www.ecodirect.com/Outback-GSLC175-230-Pre-Wired-GS-Load-Center-p/outback-gslc175-230.htm</t>
  </si>
  <si>
    <t>https:/thesolarstore.com/outback-power-gslc175-230-load-center-for-radian-series-inverters-p-1712.html</t>
  </si>
  <si>
    <t>https:/www.solarflexion.com/product-p/gslc175-230.htm</t>
  </si>
  <si>
    <t>https:/thesolarstore.com/outback-power-gslc175-pv1-120240-load-center-for-radian-series-inverters-p-1559.html</t>
  </si>
  <si>
    <t>https:/www.solar-electric.com/outback-power-gslc175pv1-120-240.html</t>
  </si>
  <si>
    <t>https:/www.invertersupply.com/index.php?main_page=product_info&amp;products_id=1405</t>
  </si>
  <si>
    <t>https:/www.invertersupply.com/index.php?main_page=product_info&amp;products_id=32317</t>
  </si>
  <si>
    <t>https:/www.ecodirect.com/MidNite-Solar-MNEDC10-10A-150VDC-PNL-Breaker-p/midnite-mnedc10.htm</t>
  </si>
  <si>
    <t>https:/www.sunwize.com/product/006346-cb-panel-mount-10-amp-1-pole-1-space-mid-mnedc10/</t>
  </si>
  <si>
    <t>https:/www.solar-electric.com/midnite-solar-mnedc125rt-remote-trip-circuit-breaker.html</t>
  </si>
  <si>
    <t>https:/www.ecodirect.com/MidNite-Solar-125A-125VDC-Panel-Breaker-MNEDC125RT-p/midnite-solar-mnedc125rt.htm</t>
  </si>
  <si>
    <t>https:/www.stellavolta.com/MidNite-Solar-MNEDC125RT-Circuit-Breaker.htm</t>
  </si>
  <si>
    <t>https:/www.invertersupply.com/index.php?main_page=product_info&amp;products_id=32318</t>
  </si>
  <si>
    <t>https:/www.solarflexion.com/product-p/mnedc15.htm</t>
  </si>
  <si>
    <t>https:/www.thesolarbiz.com/midnite-solar-mnedc-15amp-panel-mount-breaker.html</t>
  </si>
  <si>
    <t>https:/www.invertersupply.com/index.php?main_page=product_info&amp;products_id=32319</t>
  </si>
  <si>
    <t>https:/www.solarflexion.com/product-p/mnedc20.htm</t>
  </si>
  <si>
    <t>https:/www.sunwize.com/product/006349-cb-panel-mount-20-amp-1-pole-1-space-mid-mnedc20/</t>
  </si>
  <si>
    <t>https:/www.solar-electric.com/outback-power-se-420plr-300-systemedge-package.html</t>
  </si>
  <si>
    <t>https:/www.solarflexion.com/product-p/se-420plr-300afci.htm</t>
  </si>
  <si>
    <t>https:/www.thesolarbiz.com/outback-se-420plr-300afci-systemedge-package.html</t>
  </si>
  <si>
    <t>https:/www.solar-electric.com/outback-power-se-830plr-300-package.html</t>
  </si>
  <si>
    <t>https:/www.ecodirect.com/OutBack-SystemEdge-8kW-FLEXpower-Radian-p/outback-systemedge-se-830plr.htm</t>
  </si>
  <si>
    <t>https:/www.solarflexion.com/product-p/se-830plr-300afci.htm</t>
  </si>
  <si>
    <t>https:/www.invertersupply.com/index.php?main_page=product_info&amp;products_id=194784</t>
  </si>
  <si>
    <t>https:/www.solarflexion.com/product-p/fm60-150vdc.htm</t>
  </si>
  <si>
    <t>https:/www.stellavolta.com/Outback-Power-FLEXMax-60-Charge-Controller-FM60-150VDC.htm</t>
  </si>
  <si>
    <t>https:/solartown.com/solar-products/outback-power-flexmax-fm80-150vdc-mppt-charge-controller/</t>
  </si>
  <si>
    <t>https://ware.solar/products/schneider-conext-865-1032-80a-600vdc-mppt-charge-controller</t>
  </si>
  <si>
    <t>https://www.solar-electric.com/schneider-conext-865-1034-mppt-solar-charge-controller.html</t>
  </si>
  <si>
    <t>https://www.solarflexion.com/product-p/865-1034.htm</t>
  </si>
  <si>
    <t>https://ware.solar/products/schneider-conext-xw-865-1030-1-60a-150vdc-mppt-charge-controller</t>
  </si>
  <si>
    <t>https://windandsolar.com/midnite-kid-marine-charge-controller/</t>
  </si>
  <si>
    <t>https://www.stellavolta.com/midnite-solar-mnkid-m-w-marine-mppt-controller-in-white/</t>
  </si>
  <si>
    <t>https://www.stellavolta.com/midnite-solar-mnkid-wmbb-w-wall-mounting-bracket-white/</t>
  </si>
  <si>
    <t>https://www.solar-electric.com/midnite-solar-mnkid-wmbb-w-wired-mounting-bracket-white.html</t>
  </si>
  <si>
    <t>https://www.stellavolta.com/midnite-solar-mngp-dummy-display-for-classic-controllers/</t>
  </si>
  <si>
    <t>https://www.altestore.com/store/charge-controllers/solar-charge-controllers/mppt-solar-charge-controllers/midnite-solar-classic-200-sl-mppt-charge-controller-p11903/</t>
  </si>
  <si>
    <t>https://ressupply.com/charge-controllers/midnite-solar-classic-200-sl-mppt-charge-controller</t>
  </si>
  <si>
    <t>https://www.invertersupply.com/index.php?main_page=product_info&amp;products_id=5170</t>
  </si>
  <si>
    <t>https://www.solar-electric.com/midnite-solar-classic-150-sl-charge-controller.html</t>
  </si>
  <si>
    <t>https://www.stellavolta.com/midnite-solar-classic-150-sl-mppt-charge-controller/</t>
  </si>
  <si>
    <t>https://ressupply.com/charge-controllers/midnite-solar-classic-150-charge-controller</t>
  </si>
  <si>
    <t>https://www.altestore.com/store/charge-controllers/solar-charge-controllers/mppt-solar-charge-controllers/midnite-solar-classic-150-mppt-charge-controller-150v-96a-p8753/</t>
  </si>
  <si>
    <t>https://www.solarflexion.com/product-p/classic-250-sl.htm</t>
  </si>
  <si>
    <t>https://ressupply.com/charge-controllers/midnite-solar-classic-250-charge-controller</t>
  </si>
  <si>
    <t>https://www.solarflexion.com/product-p/mnkid-b.htm</t>
  </si>
  <si>
    <t>https://www.thesolarbiz.com/midnite-mnkid-b-black-solar-charge-controller.html</t>
  </si>
  <si>
    <t>https://www.raysolar.ca/shop/product/midnite-solar-diy-60a-mppt-charge-controller/</t>
  </si>
  <si>
    <t>https://www.solar-electric.com/midnite-solar-mnmppt60diy-charge-controller.html</t>
  </si>
  <si>
    <t>https://www.solar-store.com/store/morningstar-prostar-ps-15m-15a-charge-controller/</t>
  </si>
  <si>
    <t>https://www.solarshoppingmall.com/Morningstar-Prostar-PS-30-30A-Charge-Controller_p_96.html</t>
  </si>
  <si>
    <t>https://www.stellavolta.com/Morningstar-ProStar-Solar-Controller-PS-30M-30A-wLCD-Monitor.htm</t>
  </si>
  <si>
    <t>https://www.solar-electric.com/morningstar-prostar-ps-30m-solar-charge-controller-display.html</t>
  </si>
  <si>
    <t>https://www.solarpanelstore.com/products/morningstar-prostar-mppt-ps-mppt-25-m-25a-12-24v</t>
  </si>
  <si>
    <t>https://invertersrus.com/product/morningstar-prostar-mppt-charge-controller/</t>
  </si>
  <si>
    <t>https://www.solar-electric.com/morningstar-prostar-mppt-controller-ps-mppt-25.html</t>
  </si>
  <si>
    <t>https://www.ecodirect.com/Morningstar-ProStar-PS-MPPT-25M-25-Amp-12-24-V-p/morningstar-ps-mppt-25m.htm</t>
  </si>
  <si>
    <t>https://northwestscada.com/product/morningstar-prostar-25-amp-mppt-charge-controller-ps-mppt-25m/</t>
  </si>
  <si>
    <t>https://www.batterystuff.com/solar-chargers/solar-charge-controllers/morningstar-corporation-prostar-12v-24v-25-amp-mppt-solar-charge-controller-with-meter-ps-mppt-25m.html</t>
  </si>
  <si>
    <t>https://a1solarstore.com/morningstar-charge-controller-prostar-ps-mppt-40m-40a-mppt.html</t>
  </si>
  <si>
    <t>https://www.altestore.com/store/charge-controllers/solar-charge-controllers/pwm-solar-charge-controllers/morningstar-sg-4-sunguard-45-amp-12-volt-solar-charge-controller-p793/</t>
  </si>
  <si>
    <t>https://www.ecodirect.com/Morningstar-SunGuard-SG-4-12-Volt-4-5-Amp-p/morningstar-sunguard-sg-4.htm</t>
  </si>
  <si>
    <t>https://www.solaris-shop.com/morningstar-sunguard-sg-4-pwm-charge-controller/</t>
  </si>
  <si>
    <t>https://www.solarflexion.com/product-p/sl-20l-24v.htm</t>
  </si>
  <si>
    <t>https://www.batteriesinaflash.com/solar/morningstar-sl-20l-24v-sunlight-charge-lighting-controller-20a-24vdc</t>
  </si>
  <si>
    <t>https://www.stellavolta.com/Morningstar-SunSaver-Solar-Controller-SS-10-12V.htm</t>
  </si>
  <si>
    <t>https://www.solarflexion.com/product-p/ss-10-12v.htm</t>
  </si>
  <si>
    <t>https://www.solaris-shop.com/morningstar-sunsaver-ss-10-12v-pwm-charge-controller/</t>
  </si>
  <si>
    <t>https://www.sunwize.com/product/charge-controllers-morningstar-ss-10l-24v-c1d2/</t>
  </si>
  <si>
    <t>https://www.altestore.com/store/charge-controllers/solar-charge-controllers/pwm-solar-charge-controllers/morningstar-sunsaver-ss-10l-12v-10a-12v-solar-charge-controller-wlvd-gen-3-p10191/</t>
  </si>
  <si>
    <t>https://www.altestore.com/store/charge-controllers/solar-charge-controllers/mppt-solar-charge-controllers/morningstar-prostar-mppt-25a-solar-charge-controller-without-display-p11987/</t>
  </si>
  <si>
    <t>https://www.solarflexion.com/product-p/ps-mppt-25m.htm</t>
  </si>
  <si>
    <t>https://www.invertersupply.com/index.php?main_page=product_info&amp;products_id=200918</t>
  </si>
  <si>
    <t>https://www.stellavolta.com/Morningstar-SunSaver-Solar-Controller-SS-6L-12V.htm</t>
  </si>
  <si>
    <t>https://www.solar-electric.com/ss-6.html</t>
  </si>
  <si>
    <t>https://www.solar-electric.com/mosumpsochco.html</t>
  </si>
  <si>
    <t>https://www.sunwize.com/product/charge-controllers-morningstar-ss-mppt-15l/</t>
  </si>
  <si>
    <t>https://www.batterystuff.com/solar-chargers/solar-charge-controllers/morningstar-12v-24v-sunsaver-mppt-solar-charge-controller-ss-mppt-15l.html</t>
  </si>
  <si>
    <t>https://www.solar-electric.com/trts12vochco.html</t>
  </si>
  <si>
    <t>https://www.solaris-shop.com/morningstar-tristar-ts-45-pwm-charge-controller/</t>
  </si>
  <si>
    <t>https://www.stellavolta.com/Morningstar-TriStar-TS-45-Solar-Charge-Controller.htm</t>
  </si>
  <si>
    <t>https://www.stellavolta.com/morningstar-ts-mppt-60m-mppt-solar-controller-with-meter/</t>
  </si>
  <si>
    <t>https://www.solarflexion.com/product-p/ts-mppt-60.htm</t>
  </si>
  <si>
    <t>https://www.mrsolar.com/morningstar-tristar-mppt-ts-mppt-60m-charge-controller/</t>
  </si>
  <si>
    <t>https://www.emarineinc.com/Magnum-PT-100-MPPT-Charge-Controller</t>
  </si>
  <si>
    <t>https://tdsolarshop.ca/products/magnum-pt-100-100a-mppt-charge-controller</t>
  </si>
  <si>
    <t>https://www.solaris-shop.com/midnite-solar-classic-250-sl-mppt-charge-controller/</t>
  </si>
  <si>
    <t>https://www.solar-electric.com/midnite-solar-classic-250-sl-charge-controller.html</t>
  </si>
  <si>
    <t>https:/www.solar-electric.com/outback-power-fx3048mt-mobile-sine-wave-inverter.html</t>
  </si>
  <si>
    <t>https:/www.stellavolta.com/outback-power-fx3048mt-mobile-marine-inverter-charger/</t>
  </si>
  <si>
    <t>https:/www.invertersupply.com/index.php?main_page=product_info&amp;products_id=1388</t>
  </si>
  <si>
    <t>https:/www.solar-electric.com/outback-power-vfx3648m-mobile-sine-wave-inverter.html</t>
  </si>
  <si>
    <t>https:/www.mrsolar.com/outback-power-vfx3648m-mobile-and-marine-inverter-charger/</t>
  </si>
  <si>
    <t>https:/www.altestore.com/store/inverters/marine-inverters/outback-power-vfx3648m-3600w-48v-off-grid-mobilemarine-invertercharger-p11296/</t>
  </si>
  <si>
    <t>https:/www.solarflexion.com/product-p/fx2348emt.htm</t>
  </si>
  <si>
    <t>https:/www.boatandrvaccessories.com/products/outback-power-fx2348emt-2300-watt-60hz-120vac-pure-sine-wave-sealed-mobile-marine-inverter-charger</t>
  </si>
  <si>
    <t>https:/www.ecodirect.com/OutBack-FX2524MT-2500-Watts-24-Volts-p/outback-fx2524mt.htm</t>
  </si>
  <si>
    <t>https:/windandsolar.com/Outback-Power-FX2524MT-2500-Watt-24-Volt-Inverter-Charger_p_1685.html/</t>
  </si>
  <si>
    <t>https://www.solar-electric.com/outback-power-mobile-sinewave-inverter-vfx3524m.html</t>
  </si>
  <si>
    <t>https://ressupply.com/inverters/outback-vfx3524m-vented-inverter</t>
  </si>
  <si>
    <t>https://www.altestore.com/store/inverters/marine-inverters/outback-power-vfx3524m-vented-off-grid-mobilemarine-invertercharger-p928/</t>
  </si>
  <si>
    <t>https:/www.solarflexion.com/product-p/fx2024emt.htm</t>
  </si>
  <si>
    <t>https:/www.boatandrvaccessories.com/products/outback-power-fx2024emt-2000-watt-50hz-230vac-pure-sine-wave-sealed-mobile-marine-inverter-charger</t>
  </si>
  <si>
    <t>https:/www.ecodirect.com/OutBack-VFX2812M-2800-Watts-12-Volts-p/outback-vfx2812m.htm</t>
  </si>
  <si>
    <t>https:/www.invertersupply.com/index.php?main_page=product_info&amp;products_id=1436</t>
  </si>
  <si>
    <t>https:/www.solarflexion.com/product-p/fx2012emt.htm</t>
  </si>
  <si>
    <t>https:/www.boatandrvaccessories.com/products/outback-power-fx2012emt-2000-watt-50hz-230vac-pure-sine-wave-sealed-mobile-marine-inverter-charger</t>
  </si>
  <si>
    <t>https:/www.solar-electric.com/outback-power-mobile-sinewave-inverter-fx2012mt.html</t>
  </si>
  <si>
    <t>https:/www.altestore.com/store/inverters/marine-inverters/outback-power-fx2012mt-2000-watt-12v-mobilemarine-invertercharger-p842/</t>
  </si>
  <si>
    <t>https:/www.stellavolta.com/outback-power-fx2012mt-mobile-marine-inverter-charger/</t>
  </si>
  <si>
    <t>https:/www.solarflexion.com/product-p/vfx3048em.htm</t>
  </si>
  <si>
    <t>https:/www.boatandrvaccessories.com/products/outback-power-vfx3048em-3000-watt-50hz-230vac-pure-sine-wave-sealed-mobile-marine-inverter-charger</t>
  </si>
  <si>
    <t>https:/www.solarflexion.com/product-p/vfx3024em.htm</t>
  </si>
  <si>
    <t>https:/www.boatandrvaccessories.com/products/outback-power-vfx3024em-3000-watt-50hz-230vac-pure-sine-wave-sealed-mobile-marine-inverter-charger</t>
  </si>
  <si>
    <t>https:/www.solarflexion.com/product-p/vfx2612em.htm</t>
  </si>
  <si>
    <t>https:/www.boatandrvaccessories.com/products/outback-power-vfx2612em-3000-watt-50hz-230vac-pure-sine-wave-vented-mobile-marine-inverter-charger</t>
  </si>
  <si>
    <t>https:/www.solar-electric.com/outback-power-fwpv3-fh600-s2d-pv-rapid-shutdown-combiner.html</t>
  </si>
  <si>
    <t>https:/www.thesolarbiz.com/outback-skybox-fwpv3-fh600-s2d-combiner-box.html</t>
  </si>
  <si>
    <t>https:/www.invertersupply.com/index.php?main_page=product_info&amp;products_id=25413</t>
  </si>
  <si>
    <t>https:/www.ecodirect.com/OutBack-BKR-CTRL-DC-ICS-Plus-DC-Breaker-Control-p/outback-bkr-ctrl-dc.htm</t>
  </si>
  <si>
    <t>https:/www.stellavolta.com/outback-power-bkr-ctrl-dc-ics-plus-breaker-control-module/</t>
  </si>
  <si>
    <t>https:/www.solar-electric.com/outback-power-spare-035-charge-controller-replacement-button-board.html</t>
  </si>
  <si>
    <t>https:/www.zonnaenergy.com/parts/spare-035-solar-controller-replacement-button-board-for-fm60-fm80/</t>
  </si>
  <si>
    <t>https:/solarboxaustralia.au/products/outback-power-replacement-button-board-for-fm60-fm80-spare-035</t>
  </si>
  <si>
    <t>https:/www.solar-electric.com/outback-power-spare-036-charge-controller-replacement-power-board.html</t>
  </si>
  <si>
    <t>https:/www.zonnaenergy.com/parts/spare-036-solar-controller-replacement-power-board-for-fm60-fm80/</t>
  </si>
  <si>
    <t>https:/www.zonnaenergy.com/parts/spare-037-solar-controller-replacement-control-board-for-fm60/</t>
  </si>
  <si>
    <t>https:/www.platt.com/p/1831852/outback-power/out-spare-037-fm60-150vdc-rep/outspare037</t>
  </si>
  <si>
    <t>https:/www.solar-electric.com/outback-power-spare-038-control-board-replacement.html</t>
  </si>
  <si>
    <t>https:/www.zonnaenergy.com/parts/spare-038-solar-controller-replacement-control-board-for-fm80/</t>
  </si>
  <si>
    <t>https:/www.thesolarbiz.com/outback-fm80-150-mppt-control-board.html</t>
  </si>
  <si>
    <t>https:/www.zonnaenergy.com/parts/outback-power-spare-101-control-board/</t>
  </si>
  <si>
    <t>https:/www.thesolarbiz.com/outback-fxr-control-board-for-fxr-12v.html</t>
  </si>
  <si>
    <t>https:/www.thesolarbiz.com/outback-spare-102-fxr-control-board-for-fxr-12v.html</t>
  </si>
  <si>
    <t>https:/www.platt.com/p/1831860/outback-power/outspare102</t>
  </si>
  <si>
    <t>https:/www.zonnaenergy.com/parts/outback-power-spare-103-control-board/</t>
  </si>
  <si>
    <t>https:/www.thesolarbiz.com/outback-fxr-control-board-for-fxr-24v.html</t>
  </si>
  <si>
    <t>https:/www.thesolarbiz.com/outback-spare-104-fxr-control-board-for-fxr-24v.html</t>
  </si>
  <si>
    <t>https:/www.ecodirect.com/OutBack-MATE-p/outback-mate.htm</t>
  </si>
  <si>
    <t>https:/www.invertersupply.com/index.php?main_page=product_info&amp;products_id=6288</t>
  </si>
  <si>
    <t>https:/www.solar-electric.com/outback-power-mate-systems-display-controller-black.html</t>
  </si>
  <si>
    <t>https:/www.solar-electric.com/outback-power-mate3s-system-display-controller.html</t>
  </si>
  <si>
    <t>https:/www.thesolarbiz.com/outback-mate3s-system-controller.html</t>
  </si>
  <si>
    <t>https:/www.stellavolta.com/Outback-Power-MATE2-System-Display-and-Controller.htm</t>
  </si>
  <si>
    <t>https:/www.solar-electric.com/ps2-ccb.html</t>
  </si>
  <si>
    <t>https:/www.invertersupply.com/index.php?main_page=product_info&amp;products_id=25470</t>
  </si>
  <si>
    <t>https:/www.solar-electric.com/outback-flexware-fw-ccb2-t.html</t>
  </si>
  <si>
    <t>https:/www.ecodirect.com/OutBack-FW-CCB2-Flexware-Mounting-Bracket-p/outback-fw-ccb2.htm</t>
  </si>
  <si>
    <t>https:/www.stellavolta.com/outback-power-fw-ccb2-t-flexware-mounting-bracket/</t>
  </si>
  <si>
    <t>https:/www.invertersupply.com/index.php?main_page=product_info&amp;products_id=25472</t>
  </si>
  <si>
    <t>https:/www.solar-electric.com/outback-gslc-pv-300vdc-prewired-load-center.html</t>
  </si>
  <si>
    <t>https:/www.invertersupply.com/index.php?main_page=product_info&amp;products_id=194132</t>
  </si>
  <si>
    <t>https:/www.solar-electric.com/outback-gslc-pv1-300vdc-perwired-load-center.html</t>
  </si>
  <si>
    <t>https:/firemountainsolar.com/products/outback-gslc-pv1-300vdc-radian-load-center/</t>
  </si>
  <si>
    <t>https:/sunwatts.com/outback-power-radian-prewired-gs-3548e-load-center-gslc-pv-300vdc-230/</t>
  </si>
  <si>
    <t>https:/sunwatts.com/outback-power-radian-prewired-gs-7048e-load-center-gslc-pv-300vdc-230/</t>
  </si>
  <si>
    <t>https:/www.esolarcenter.com/PV-Storage/Outback-Radian-Prewired-GS-3548E-Load-Center/</t>
  </si>
  <si>
    <t>https:/www.solarflexion.com/product-p/gslc175-pv-230.htm</t>
  </si>
  <si>
    <t>https:/www.ecodirect.com/Outback-GSLC175-PV-230-Pre-Wired-GS-Load-Center-p/outback-gslc175-pv-230.htm</t>
  </si>
  <si>
    <t>https:/www.invertersupply.com/index.php?main_page=product_info&amp;products_id=201882</t>
  </si>
  <si>
    <t>https:/www.audaciahome.com/products/outback-power-radian-gslc175pv1-120-240-pre-wired-load-center</t>
  </si>
  <si>
    <t>https:/www.solaris-shop.com/outback-radian-gslc175pv1-230-prewired-gs-load-center/</t>
  </si>
  <si>
    <t>https:/www.zonnaenergy.com/parts/outback-power-spare-105-control-board/</t>
  </si>
  <si>
    <t>https:/www.platt.com/p/1831863/outback-power/out-spare-105-fxr-control-boa/outspare105</t>
  </si>
  <si>
    <t>https:/www.thesolarbiz.com/outback-spare-106-fxr-control-board-48v-e-models.html</t>
  </si>
  <si>
    <t>https:/www.platt.com/p/1831864/outback-power/out-spare-106-fxr-control-boa/outspare106</t>
  </si>
  <si>
    <t>https:/www.zonnaenergy.com/parts/outback-power-spare-107-ac-board/</t>
  </si>
  <si>
    <t>https:/www.solar-electric.com/outback-power-spare-107-120-volt-ac-board-replacement.html</t>
  </si>
  <si>
    <t>https:/www.thesolarbiz.com/outback-spare108-fxr-230v-ac-board.html</t>
  </si>
  <si>
    <t>https:/www.solaris-shop.com/outback-spare-108-replacement-control-board/</t>
  </si>
  <si>
    <t>https:/www.zonnaenergy.com/parts/outback-power-spare-109-fet-board/</t>
  </si>
  <si>
    <t>https:/www.solar-electric.com/outback-power-spare-109-12-volt-fet-board-replacement.html</t>
  </si>
  <si>
    <t>https://www.zonnaenergy.com/parts/outback-power-spare-110-fet-board/</t>
  </si>
  <si>
    <t>https:/www.zonnaenergy.com/parts/outback-power-spare-111-fet-board/</t>
  </si>
  <si>
    <t>https:/www.solar-electric.com/outback-power-spare-111-48-volt-fet-board-replacement.html</t>
  </si>
  <si>
    <t>https:/www.thesolarbiz.com/outback-spare-111-fxr-48v-fet-board.html</t>
  </si>
  <si>
    <t>https:/www.solar-electric.com/outback-power-gs8048a-gs4048a-board-assembly-stack-replacement.html</t>
  </si>
  <si>
    <t>https:/www.platt.com/p/1831873/outback-power/outspare204</t>
  </si>
  <si>
    <t>https:/www.solar-electric.com/outback-power-gs-radian-power-supply-board-replacement.html</t>
  </si>
  <si>
    <t>https:/www.thesolarbiz.com/gs8048a-radian-power-supply-board-replacement.html</t>
  </si>
  <si>
    <t>https:/www.platt.com/p/1831875/outback-power/outspare215</t>
  </si>
  <si>
    <t>https:/realgoods.com/schneider-conext-mppt-60-150-charge-controller</t>
  </si>
  <si>
    <t>https:/signaturesolar.com/schneider-charge-controller-mppt-60-150/</t>
  </si>
  <si>
    <t>https:/www.solarshoppingmall.com/Epsolar-Epever-XTRA-2210N-20A-MPPT-charge-controller_p_109.html</t>
  </si>
  <si>
    <t>https:/www.solacity.com/product/epsolar-epever-xtra2210n-xds2/</t>
  </si>
  <si>
    <t>https:/www.invertersupply.com/index.php?main_page=product_info&amp;products_id=4494</t>
  </si>
  <si>
    <t>https:/www.mrsolar.com/outback-power-vfxr3024e-grid-interactive-inverter-charger/</t>
  </si>
  <si>
    <t>https:/solarpowerdepot.ca/epever-4215n-40a-mppt-solar-charge-controller/</t>
  </si>
  <si>
    <t>https:/www.solarshoppingmall.com/Epsolar-Epever-XTRA-4215N-40A-MPPT-charge-controller_p_108.html</t>
  </si>
  <si>
    <t>https://suntechsolar.ca/product/ebox-ble-01-blue-tooth-dongle/</t>
  </si>
  <si>
    <t>https://tdsolarshop.ca/fr/products/mt50-remote-meter-for-epsolar-tracer-mppt-series-charge-controllers</t>
  </si>
  <si>
    <t>https://www.bhphotovideo.com/c/product/1625764-REG/acopower_hy_as_mt50_mt_50_remote_meter.html</t>
  </si>
  <si>
    <t>https://www.batterycentralbrisbane.com.au/batteries/camping-caravan-4wd/epever-mt-50/</t>
  </si>
  <si>
    <t>https://www.santansolar.com/product/epever-10415an-100a-mppt-solar-charge-controller/</t>
  </si>
  <si>
    <t>https://www.stellavolta.com/midnite-solar-mnkid-m-bkt-w-marine-mounting-bracket-white/</t>
  </si>
  <si>
    <t>https://www.invertersupply.com/index.php?main_page=product_info&amp;products_id=25593</t>
  </si>
  <si>
    <t>https://www.invertersupply.com/index.php?main_page=product_info&amp;products_id=5885</t>
  </si>
  <si>
    <t>https://www.solarflexion.com/product-p/mnkid-breaker-30a.htm</t>
  </si>
  <si>
    <t>https://www.stellavolta.com/midnite-solar-mnkid-breaker-30a-thermal-circuit-breaker/</t>
  </si>
  <si>
    <t>https://www.solar-electric.com/midnite-solar-whiz-bang-jr-current-sense-module.html</t>
  </si>
  <si>
    <t>https://www.ervsolar.com/MidNite-Solar-Whiz-Bang-Jr-MNWBJR</t>
  </si>
  <si>
    <t>https://www.invertersupply.com/index.php?main_page=product_info&amp;products_id=198578</t>
  </si>
  <si>
    <t>https://www.stellavolta.com/midnite-solar-mnbratkit-brat-pwm-charge-controller-kit/</t>
  </si>
  <si>
    <t>https://www.solarflexion.com/product-p/mnbratkit.htm</t>
  </si>
  <si>
    <t>https://www.stellavolta.com/savant-hst-director-00-power-director/</t>
  </si>
  <si>
    <t>https://www.batterystuff.com/solar-chargers/solar-charge-controllers/morningstar-sunlight-10-12v-10-amp-solar-charge-controller-with-automatic-lighting-control-sl-10l-12v.html</t>
  </si>
  <si>
    <t>https://www.solarflexion.com/product-p/sl-10l-12v.htm</t>
  </si>
  <si>
    <t>https://www.solarflexion.com/product-p/sl-20l-12v.htm</t>
  </si>
  <si>
    <t>https://www.stellavolta.com/Morningstar-SunLight-Solar-Lighting-Controller-SL-20L-12V.htm</t>
  </si>
  <si>
    <t>https://www.altestore.com/store/charge-controllers/solar-lighting-controllers/morningstar-sunlight-sl-20l-12v-20a-lighting-controller-with-lvd-p797/</t>
  </si>
  <si>
    <t>https://www.solarflexion.com/product-p/ss-20l-12v.htm</t>
  </si>
  <si>
    <t>https://www.solar-store.com/store/morningstar-sunsaver-ss-20l-12v-20a-charge-controller/</t>
  </si>
  <si>
    <t>https://www.solarpanelstore.com/products/sunsaver-20-24v-w-lvd-ss-20l-24v</t>
  </si>
  <si>
    <t>https://www.solarflexion.com/product-p/ss-20l-24v.htm</t>
  </si>
  <si>
    <t>https://www.stellavolta.com/Morningstar-SunSaver-Solar-Controller-SS-20L-24V.htm</t>
  </si>
  <si>
    <t>https://www.solar-electric.com/ss-6l.html</t>
  </si>
  <si>
    <t>https://www.solarflexion.com/product-p/ss-6l-12v.htm</t>
  </si>
  <si>
    <t>https://www.solarpanelstore.com/products/sunsaver-6-12v-w-lvd-ss-6l-12v</t>
  </si>
  <si>
    <t>https://www.solaris-shop.com/morningstar-tristar-ts-60-pwm-charge-controller/</t>
  </si>
  <si>
    <t>https://www.stellavolta.com/Morningstar-TriStar-TS-60-Solar-Charge-Controller.htm</t>
  </si>
  <si>
    <t>https://thesolarstore.com/morningstar-tristar-ts-60-pwm-solar-charge-controller-60-amp-12v-24v-48v-no-digital-display-p-454.html</t>
  </si>
  <si>
    <t>https://ressupply.com/charge-controllers/midnite-solar-mnkid-w-the-kid-charge-controller</t>
  </si>
  <si>
    <t>https://www.solaris-shop.com/midnite-solar-mnkid-w-the-kid-mppt-charge-controller/</t>
  </si>
  <si>
    <t>https://www.solarpanelstore.com/products/midnite-kid-30a-mppt-charge-controller-white-mnkid</t>
  </si>
  <si>
    <t>https:/www.solaris-shop.com/enphase-env-iq-am1-240-m-iq-envoy-communications-gateway/</t>
  </si>
  <si>
    <t>https://shopsolarkits.com/products/solis-cellular-data-logger</t>
  </si>
  <si>
    <t>https://www.sunhub.com/product/JQOG/solis-cellular-data-logger</t>
  </si>
  <si>
    <t>https://www.invertersupply.com/index.php?main_page=product_info&amp;products_id=201224</t>
  </si>
  <si>
    <t>https://www.solaris-shop.com/solectria-srv-lcd-3ptl-outdoor-lcd-gateway/</t>
  </si>
  <si>
    <t>https:/www.ecodirect.com/Enphase-ENV-IQ-AM3-3P-Envoy-Commercial-Gateway-p/enphase-env-iq-am3-3p.htm</t>
  </si>
  <si>
    <t>https:/www.invertersupply.com/index.php?main_page=product_info&amp;products_id=32054</t>
  </si>
  <si>
    <t>https:/www.solar-electric.com/fortress-power-guardian-battery-monitor.html</t>
  </si>
  <si>
    <t>https:/www.ecodirect.com/Fortress-Power-Guardian-Battery-Monitoring-Gateway-p/fortress-power-guardian.htm</t>
  </si>
  <si>
    <t>https://www.solarflexion.com/product-p/enet-hbnp-01.htm</t>
  </si>
  <si>
    <t>https://www.platt.com/p/2005632/solaredge/energy-net-communications-plug/sedenethbnp01</t>
  </si>
  <si>
    <t>https://www.platt.com/p/0162114/solaredge/commercial-control-and-communication-gateway/sedse1000ccggs1</t>
  </si>
  <si>
    <t>https://www.renewableshub.io/products/hoymiles-ac-trunk-connector/3502813000000415044</t>
  </si>
  <si>
    <t>https://www.solaris-shop.com/solaredge-cell-b-r05-us-s-s4-commercial-cellular-plug-in/</t>
  </si>
  <si>
    <t>https://www.invertersupply.com/index.php?main_page=product_info&amp;products_id=195379</t>
  </si>
  <si>
    <t>https://www.platt.com/p/2011142/solaredge/sedcellar05usps2</t>
  </si>
  <si>
    <t>https://www.invertersupply.com/index.php?main_page=product_info&amp;products_id=199183</t>
  </si>
  <si>
    <t>https://www.savegreenmoney.com/product-p/300-09421-20.htm</t>
  </si>
  <si>
    <t>https://www.platt.com/p/1433072/solaredge/data-logger/sedse1000dtlgs1</t>
  </si>
  <si>
    <t>https://www.solaris-shop.com/solaredge-se1000-dtlg-s1-communications-gateway/</t>
  </si>
  <si>
    <t>https://www.invertersupply.com/index.php?main_page=product_info&amp;products_id=194406</t>
  </si>
  <si>
    <t>https://www.batteriesinaflash.com/solar/aptos-data-transfer-unit-dtu-ethernet-or-wi-fi-connection-to-the-local-network-mac-dtu</t>
  </si>
  <si>
    <t>https://ressupply.com/monitoring-equipment/sma-348-00000-00-ts4-cloud-connect-advanced-cca-outdoor-kit</t>
  </si>
  <si>
    <t>https://www.sunhub.com/product/0L5OQ6HL/sma-cloud-connect-advanced-communications</t>
  </si>
  <si>
    <t>https:/ressupply.com/monitoring-equipment/schneider-electric-865-0330-insighthome-gateway</t>
  </si>
  <si>
    <t>https:/www.stellavolta.com/schneider-electric-865-0330-insighthome-edge-device/</t>
  </si>
  <si>
    <t>https:/www.solarshoppingmall.com/Schneider-InsightHome-Energy-Monitoring_p_1534.html</t>
  </si>
  <si>
    <t>https://www.solarflexion.com/product-p/cell-b-r05-us-p-s4.htm</t>
  </si>
  <si>
    <t>https:/www.solar-electric.com/outback-fw-sp-250-flexware-250-compatible-surge-protector.html</t>
  </si>
  <si>
    <t>https:/www.invertersupply.com/index.php?main_page=product_info&amp;products_id=6297</t>
  </si>
  <si>
    <t>https:/www.solarflexion.com/product-p/fw-sp-250.htm</t>
  </si>
  <si>
    <t>https://www.solar-electric.com/outback-power-rsi-remote-shutdown-initiator.html</t>
  </si>
  <si>
    <t>https:/www.solar-electric.com/outback-power-pnl-75-dc-rt-remote-trip-breaker.html</t>
  </si>
  <si>
    <t>https:/www.ecodirect.com/OutBack-Power-PNL-75-DC-RT-FLEXware-ICS-Breaker-p/outback-pnl-75-dc-rt.htm</t>
  </si>
  <si>
    <t>https:/www.solarflexion.com/product-p/pnl-75-dc-rt.htm</t>
  </si>
  <si>
    <t>https:/www.solar-electric.com/outback-power-pnl-75d-dc-rt-remote-trip-breaker.html</t>
  </si>
  <si>
    <t>https:/www.invertersupply.com/index.php?main_page=product_info&amp;products_id=201885</t>
  </si>
  <si>
    <t>https:/www.solarflexion.com/product-p/pnl-75d-dc-rt.htm</t>
  </si>
  <si>
    <t>https:/www.solar-electric.com/outback-power-pnl-75q-dc-rt-remote-trip-breaker.html</t>
  </si>
  <si>
    <t>https:/www.solarflexion.com/product-p/pnl-75q-dc-rt.htm</t>
  </si>
  <si>
    <t>https:/www.invertersupply.com/index.php?main_page=product_info&amp;products_id=201886</t>
  </si>
  <si>
    <t>https:/www.solar-electric.com/outback-power-obfrs-01-fireraptor-rapid-shutdown.html</t>
  </si>
  <si>
    <t>https:/www.solaris-shop.com/outback-fireraptor-obfrs-01-rapid-shutdown-unit/</t>
  </si>
  <si>
    <t>https:/www.invertersupply.com/index.php?main_page=product_info&amp;products_id=195344</t>
  </si>
  <si>
    <t>https:/www.solaris-shop.com/outback-fireraptor-obfrs-esw1-shut-off-switch/</t>
  </si>
  <si>
    <t>https:/shopsolarkits.com/products/apsystems-trunk-cable-for-y600-qs1-2m-sku-part-number-y3-bus-cable-2m</t>
  </si>
  <si>
    <t>https:/firemountainsolar.com/products/apsystems-yc600-qs1-2m-ac-trunk-cable/</t>
  </si>
  <si>
    <t>https:/www.stellavolta.com/apsystems-ac-connector-cable-unlock-tool/</t>
  </si>
  <si>
    <t>https:/ware.solar/products/apsystems-2061702007-bus-connector-cap</t>
  </si>
  <si>
    <t>https:/a1solarstore.com/apsystems-ecu-r-communications-gateway.html</t>
  </si>
  <si>
    <t>https:/shop.suppliedenergy.com/products/ap-systems-ecu-r-gateway</t>
  </si>
  <si>
    <t>https:/a1solarstore.com/apsystems-ecu-c-zigbee-communications-gateway.html</t>
  </si>
  <si>
    <t>https:/www.invertersupply.com/index.php?main_page=product_info&amp;products_id=194787</t>
  </si>
  <si>
    <t>https:/www.ars-solaris.com/products/apsystems-power-communication-system-with-wifi-and-zero-injection-for-yc600-and-qs1-230v-ac-50hz-ecu-c-zigbee</t>
  </si>
  <si>
    <t>https:/ressupply.com/inverters/apsystems-mc4-cap-dc-connector-caps</t>
  </si>
  <si>
    <t>https:/www.stellavolta.com/apsystems-mc4-dc-plug-caps-male-and-female-pair/</t>
  </si>
  <si>
    <t>https:/shopsolarkits.com/products/apsystems-mc-4-dc-plugs-caps-pair-sku-part-number-mc4-caps</t>
  </si>
  <si>
    <t>https:/www.solarflexion.com/product-p/406000.htm</t>
  </si>
  <si>
    <t>https:/www.invertersupply.com/index.php?main_page=product_info&amp;products_id=199735</t>
  </si>
  <si>
    <t>https:/www.ecodirect.com/APsmart-Single-CT-Transmitter-PLC-for-RSS-p/apsmart-transmitter-plc-406001.htm</t>
  </si>
  <si>
    <t>https:/www.invertersupply.com/index.php?main_page=product_info&amp;products_id=25443</t>
  </si>
  <si>
    <t>https:/www.ecodirect.com/OutBack-SPARE-002-FM60-Fan-Replacement-Kit-p/outback-fm60-spare-002-fan.htm</t>
  </si>
  <si>
    <t>https:/solarboxaustralia.au/products/outback-power-fm60-fan-replacement-kit-spare-002</t>
  </si>
  <si>
    <t>https:/www.solarflexion.com/product-p/408006.htm</t>
  </si>
  <si>
    <t>https:/www.stellavolta.com/apsystems-408006-apsmart-single-core-transmitter-outdoor-kit/</t>
  </si>
  <si>
    <t>https:/unboundsolar.com/10000003/ap-smart/inverter-accessories</t>
  </si>
  <si>
    <t>https://www.solar-store.com/store/midnite-solar-mnepv60-60-amp-150-volt-din-rail-mount-breaker/</t>
  </si>
  <si>
    <t>https://www.invertersupply.com/index.php?main_page=product_info&amp;products_id=199126</t>
  </si>
  <si>
    <t>https://www.thesolarbiz.com/midnite-solar-din-rail-60amp-150vdc-breaker-mnepv60.html</t>
  </si>
  <si>
    <t>https:/apelectric.com/generac-apke00001-pwrcell-ats-control-adapter-kit/</t>
  </si>
  <si>
    <t>https:/www.gensysparts.com/generac-assy-module-pwrcell-ats-controller-v2-a0001243729/</t>
  </si>
  <si>
    <t>https:/www.invertersupply.com/index.php?main_page=product_info&amp;products_id=201322</t>
  </si>
  <si>
    <t>https:/ware.solar/products/generac-pclte1-cell-modem-5-year-verizon-plan</t>
  </si>
  <si>
    <t>https:/www.generac.com/all-products/parts-accessories/mobile-link-4g-lte</t>
  </si>
  <si>
    <t>https://connect.soligent.net/IronRidge-BX-BX-TCL-35MM-M1-Mill-Top-Clamp</t>
  </si>
  <si>
    <t>https://www.ecodirect.com/IronRidge-BX-Module-Grounding-Lug-with-hardware-p/ironridge-bx-pv-lug-01-a1.htm</t>
  </si>
  <si>
    <t>https://www.invertersupply.com/index.php?main_page=product_info&amp;products_id=202689</t>
  </si>
  <si>
    <t>https://www.ecodirect.com/IronRidge-BX-Edge-Clip-UV-Cable-Tie-Qnty-1-p/ironridge-bx-ct-ec-p1.htm</t>
  </si>
  <si>
    <t>https://unboundsolar.com/6600075/ironridge/racking/bx-ct-ec-p1-cable-tie-and-edge-clip-uv-rated-black</t>
  </si>
  <si>
    <t>https://www.altestore.com/store/enclosures-electrical-safety/miscellaneous-electrical-parts/generator-starters/magnum-me-ags-n-auto-gen-start-p741/</t>
  </si>
  <si>
    <t>http://www.wegosolar.com/products.php?product=Magnum-ME%252dAGS%252dN-Automatic-Generator-Start-Module-</t>
  </si>
  <si>
    <t>https:/www.solarflexion.com/product-p/408005.htm</t>
  </si>
  <si>
    <t>https://ressupply.com/converters-and-controls/schneider-electric-865-1060-01-conext-automatic-generator-start-module</t>
  </si>
  <si>
    <t>https://www.solarflexion.com/product-p/865-1060-01.htm</t>
  </si>
  <si>
    <t>https:/www.solar-electric.com/imo-bg10p34-11-emergency-stop-pushbutton.html</t>
  </si>
  <si>
    <t>https:/www.ecodirect.com/OutBack-Power-FireRaptor-Solar-Panel-RSD-p/outback-imo-esw1.htm</t>
  </si>
  <si>
    <t>https:/www.industrialcontroldirect.com/ac-enclosed-disconnect-switch-pe69-30100-5654.html</t>
  </si>
  <si>
    <t>https:/www.ecodirect.com/IMO-Isolator-3-Pole-100A-Enclosed-IP66-p/imo-pe69-30100.htm</t>
  </si>
  <si>
    <t>https:/www.newark.com/imo-precision-controls/pe69-3032/switch-isolator-3-pole-32a-415v/dp/74R5521</t>
  </si>
  <si>
    <t>https:/www.solar-electric.com/imo-pe69-3032-3-pole-32a-isolator.html</t>
  </si>
  <si>
    <t>https:/www.solar-electric.com/imo-pe69-3063-3-pole-63a-isolater.html</t>
  </si>
  <si>
    <t>https:/www.industrialcontroldirect.com/ac-enclosed-disconnect-switch-pe69-3063-4069.html</t>
  </si>
  <si>
    <t>https:/www.ecodirect.com/IMO-Isolator-3-Pole-63A-Grey-Enclosure-IP66-p/imo-pe69-3063-grey.htm</t>
  </si>
  <si>
    <t>https:/www.industrialcontroldirect.com/dc-disconnect-si25-pel64r-4-4089.html</t>
  </si>
  <si>
    <t>https:/www.factorymation.com/SI25-PEL64R-4</t>
  </si>
  <si>
    <t>https:/www.solar-electric.com/midnite-solar-mndc-gfp100rt-2p-remote-trip-circuit-breaker.html</t>
  </si>
  <si>
    <t>https:/ressupply.com/electrical-distribution-parts/midnite-solar-mndc-gfp100rt-2p-circuit-breaker</t>
  </si>
  <si>
    <t>https:/www.stellavolta.com/MidNite-Solar-MNDC-GFP100RT-2P-Circuit-Breaker.htm</t>
  </si>
  <si>
    <t>https:/www.solar-electric.com/midnite-solar-mneac40-breaker.html</t>
  </si>
  <si>
    <t>https:/www.thesolarbiz.com/midnite-solar-din-rail-breaker-40amp-120vac-mneac40.html</t>
  </si>
  <si>
    <t>https:/www.solarpanelstore.com/products/midnite-solar-circuit-breaker-40-amp-din-rail-mount-120vac-mneac40</t>
  </si>
  <si>
    <t>https:/www.solar-electric.com/midnite-solar-mneac50-breaker.html</t>
  </si>
  <si>
    <t>https:/www.stellavolta.com/midnite-solar-mneac50-circuit-breaker-50a-120vac/</t>
  </si>
  <si>
    <t>https:/www.thesolarbiz.com/midnite-solar-din-rail-breaker-50amp-120vac-mneac50.html</t>
  </si>
  <si>
    <t>https:/www.stellavolta.com/midnite-solar-mneac25-2p-circuit-breaker-120-240v-25a-2p/</t>
  </si>
  <si>
    <t>https:/www.solarflexion.com/product-p/mneac25-2p.htm</t>
  </si>
  <si>
    <t>https:/www.thesolarbiz.com/midnite-solar-din-mneac30-2p-2-pole-30amp-120-240vac.html</t>
  </si>
  <si>
    <t>https:/www.solarflexion.com/product-p/mneac30-2p.htm</t>
  </si>
  <si>
    <t>https:/www.stellavolta.com/midnite-solar-mneac40-2p-circuit-breaker-40a-120-240vac/</t>
  </si>
  <si>
    <t>https:/www.solarflexion.com/product-p/mneac35-2p.htm</t>
  </si>
  <si>
    <t>https:/www.solaris-shop.com/midnite-solar-mneac40-2p-din-mount-40a-circuit-breaker/</t>
  </si>
  <si>
    <t>https:/www.stellavolta.com/midnite-solar-mneac50-2p-circuit-breaker-50a-120-240vac/</t>
  </si>
  <si>
    <t>https:/www.solarflexion.com/product-p/mneac50-2p.htm</t>
  </si>
  <si>
    <t>https:/www.solaris-shop.com/midnite-solar-mneac50-2p-din-mount-50a-circuit-breaker/</t>
  </si>
  <si>
    <t>https:/www.midnitesolar.com/productPhoto.php?product_ID=191&amp;productCatName=BREAKERS&amp;productCat_ID=16&amp;sortOrder=9&amp;act=pl</t>
  </si>
  <si>
    <t>https:/www.solarflexion.com/product-p/mneac60-2p.htm</t>
  </si>
  <si>
    <t>https:/www.solaris-shop.com/midnite-solar-mneac60-2p-din-mount-60a-circuit-breaker/</t>
  </si>
  <si>
    <t>https:/www.invertersupply.com/index.php?main_page=product_info&amp;products_id=32312</t>
  </si>
  <si>
    <t>https:/www.solarflexion.com/product-p/mneac60qzd-2p.htm</t>
  </si>
  <si>
    <t>https:/www.stellavolta.com/midnite-solar-mneac-qzd-2p-277vac-circuit-breaker/</t>
  </si>
  <si>
    <t>https:/www.invertersupply.com/index.php?main_page=product_info&amp;products_id=201227</t>
  </si>
  <si>
    <t>https:/www.sustainable-energy-solutions.co.za/products/solis-data-logging-stick-wired-lan</t>
  </si>
  <si>
    <t>https://csesolarusa.com/product/savant-gpm-h1r60240-21-1-in-single-60a-power-module-pigtail/</t>
  </si>
  <si>
    <t>https:/www.factorymation.com/SI32-PEL64R-8</t>
  </si>
  <si>
    <t>https:/www.infiniteenergyadvisors.com/shop-iea/p/franklinwh-agate-agate-only</t>
  </si>
  <si>
    <t>http:/www.ecodirect.com/-p/FranklinWH-FHP-aGate.htm</t>
  </si>
  <si>
    <t>https:/www.invertersupply.com/index.php?main_page=product_info&amp;products_id=202417</t>
  </si>
  <si>
    <t>https:/enphase.com/store/communication/mobile-connect</t>
  </si>
  <si>
    <t>https:/ressupply.com/monitoring-equipment/enphase-cellmodem-m1-cell-modem</t>
  </si>
  <si>
    <t>https:/unboundsolar.com/10000169/enphase-energy/inverter-accessories/enphase-rsd-switch</t>
  </si>
  <si>
    <t>https:/www.solar-electric.com/enphase-ep200g-na-02-rsd-rapid-system-shutdown-switch.html</t>
  </si>
  <si>
    <t>https:/www.solaris-shop.com/outback-flexware-250-fw250-ac-dc-disconnect/</t>
  </si>
  <si>
    <t>https:/www.mrsolar.com/outback-flexware-250w-ac-dc-disconnect-box/</t>
  </si>
  <si>
    <t>https://www.thesolarbiz.com/midnite-solar-fuse-1000vdc-mn1000fuse-30-30amp.html</t>
  </si>
  <si>
    <t>https://www.savegreenmoney.com/product-p/053-03168.htm</t>
  </si>
  <si>
    <t>https://www.solaris-shop.com/midnite-solar-mn1000fuse-20-20a-pv-midget-fuse/</t>
  </si>
  <si>
    <t>https://realgoods.com/midnite-fuse-20amp-1000v</t>
  </si>
  <si>
    <t>https://www.solar-electric.com/midnite-solar-mnfuse15.html</t>
  </si>
  <si>
    <t>https://shopsolarkits.com/products/midnite-solar-1000v-fuse-ul2579-mn1000fuse</t>
  </si>
  <si>
    <t>https://realgoods.com/midnite-fuse-15amp-1000v</t>
  </si>
  <si>
    <t>https://www.invertersupply.com/index.php?main_page=product_info&amp;cPath=2979_3016_511_619&amp;products_id=200740</t>
  </si>
  <si>
    <t>https://www.solarpanelstore.com/products/hp101000v-midget-fuse-1a-30a-choose-ampere-rating-mn1000fuse-x</t>
  </si>
  <si>
    <t>https://www.invertersupply.com/index.php?main_page=product_info&amp;products_id=202248</t>
  </si>
  <si>
    <t>https://www.solarflexion.com/product-p/mn1000fuse-10-10pk.htm</t>
  </si>
  <si>
    <t>https://marinepartssource.com/10-amp-fuse-midnite-solar-mn1000fuse-10</t>
  </si>
  <si>
    <t>https://www.invertersupply.com/index.php?main_page=product_info&amp;products_id=200738</t>
  </si>
  <si>
    <t>https://www.solarflexion.com/product-p/mn1000fuse-08-10pk.htm</t>
  </si>
  <si>
    <t>https://marinepartssource.com/8a-1000vdc-fuse</t>
  </si>
  <si>
    <t>https://www.savegreenmoney.com/product-p/053-03166.htm</t>
  </si>
  <si>
    <t>https://www.altestore.com/store/enclosures-electrical-safety/overcurrent-devices-fuses-breakers/fuse-fuseblocks/1000-vdc-photovoltaic-fuses-p42406/</t>
  </si>
  <si>
    <t>https://www.solarflexion.com/product-p/mntpw2.htm</t>
  </si>
  <si>
    <t>https://www.stellavolta.com/midnite-solar-mntpw2-combiner-for-tesla-power-wall/</t>
  </si>
  <si>
    <t>https://www.ecodirect.com/Midnite-Solar-MNPV4HV-DISCO-3R-DLX-4-String-Disc-p/midnite-mnpv4hv-deluxe.htm</t>
  </si>
  <si>
    <t>https://www.invertersupply.com/index.php?main_page=product_info&amp;products_id=198597</t>
  </si>
  <si>
    <t>https://www.solarflexion.com/product-p/mnpv4hv-disco-3r-dlx.htm</t>
  </si>
  <si>
    <t>https://www.ecodirect.com/Midnite-Solar-MNPV6-DISCO-AC-Micro-Combiner-p/midnite-mnpv6-disco-ac-micro.htm</t>
  </si>
  <si>
    <t>https://volts.ca/products/midnite-solar-mnpv6-250-dico</t>
  </si>
  <si>
    <t>http://www.wegosolar.com/products.php?product=MNPV6%252dDISCO-Solar-Combiner-Box</t>
  </si>
  <si>
    <t>https://www.gensysparts.com/generac-smart-ct-y-adapters-model-sycom2/</t>
  </si>
  <si>
    <t>https://www.electricgeneratorsdirect.com/Generac-PWRcell-SYCOM2/p107084.html</t>
  </si>
  <si>
    <t>https://apelectric.com/generac-sycom2-pwrview-smart-ct-y-adapters/</t>
  </si>
  <si>
    <t>https://csesolarusa.com/product/savant-gpm-h2r20120-21-1-in-dual-20a-power-module-pigtail/</t>
  </si>
  <si>
    <t>https://www.solar-electric.com/prosremtempr.html</t>
  </si>
  <si>
    <t>https://www.sunwize.com/product/charge-controllers-rts/</t>
  </si>
  <si>
    <t>https://thesolarstore.com/morningstar-remote-temperature-sensor-rts-p-462.html</t>
  </si>
  <si>
    <t>https://www.capitalelectricsupply.com/product/detail/1502701/solaredge-cell-b-r05-us-s-s5</t>
  </si>
  <si>
    <t>https://www.solarflexion.com/product-p/cell-b-r05-us-s-s5.htm</t>
  </si>
  <si>
    <t>https://www.platt.com/p/1590749/solaredge/cellular-plug-in-5yr-prepaid-plan/sedcellbr05usts5</t>
  </si>
  <si>
    <t>https://www.invertersupply.com/index.php?main_page=product_info&amp;products_id=2588</t>
  </si>
  <si>
    <t>https://ressupply.com/monitoring-equipment/magnum-energy-me-arc50-advanced-remote-control</t>
  </si>
  <si>
    <t>https://www.solarpanelstore.com/products/magnum-me-arc50-remote-panel</t>
  </si>
  <si>
    <t>https://www.solarpanelstore.com/products/fx-dca-conduit-adapter</t>
  </si>
  <si>
    <t>https://www.ecodirect.com/OutBack-FW-ACA-AC-Adapter-p/outback-fw-dca.htm</t>
  </si>
  <si>
    <t>https://www.solarflexion.com/product-p/se1000-sen-tmod-s2.htm</t>
  </si>
  <si>
    <t>https://www.platt.com/p/1433086/solaredge/sedse1000sentmods2</t>
  </si>
  <si>
    <t>https://www.platt.com/p/1821867/solaredge/energy-meter-3-phase-revenue-grade-480v/sedsergmt</t>
  </si>
  <si>
    <t>https://ware.solar/products/solaredge-se-rgmtr-3y-480v-a-consumption-meter</t>
  </si>
  <si>
    <t>https://www.platt.com/p/1821866/solaredge/sed-se-rgmtr-3y-208v-a/sedsergmtr3y208va</t>
  </si>
  <si>
    <t>https://www.solarflexion.com/product-p/se-1000-ccg-g-s1.htm</t>
  </si>
  <si>
    <t>https:/www.stellavolta.com/midnite-solar-mntbb2-5-2-0-busbar-5-wire/</t>
  </si>
  <si>
    <t>https:/www.invertersupply.com/index.php?main_page=product_info&amp;products_id=32547</t>
  </si>
  <si>
    <t>https:/www.thesolarbiz.com/outback-gs8048-ac-kit-inverter-power-center-kit.</t>
  </si>
  <si>
    <t>https:/www.boatandrvaccessories.com/products/outback-power-gs8048a-ac-kit-radian-ac-coupling-bundle</t>
  </si>
  <si>
    <t>https:/www.invertersupply.com/index.php?main_page=product_info&amp;products_id=4680</t>
  </si>
  <si>
    <t>https://www.ecodirect.com/EndurEnergy-Systems-ESP-5100-HL-Solar-Battery-p/endurenergy-esp-5100-hl.htm</t>
  </si>
  <si>
    <t>https://sunwatts.com/endurenergy-battery-enclosure-with-bms-for-4-esp-5100/</t>
  </si>
  <si>
    <t>https://practicalpreppers.com/product/endurenergy-esp-5100-battery-storage/</t>
  </si>
  <si>
    <t>https:/www.nationwidegenerators.com/generac-g0080090-clean-energy-kwh-pwr-manager/</t>
  </si>
  <si>
    <t>https://ware.solar/products/solaredge-p485-485w-optimizer</t>
  </si>
  <si>
    <t>https:/www.invertersupply.com/index.php?main_page=product_info&amp;products_id=200984</t>
  </si>
  <si>
    <t>https:/www.platt.com/p/0520429/sonnen/sonnen-whole-home-self-consumption-kit/snnwhssck1</t>
  </si>
  <si>
    <t>https:/www.partsxp.com/sonnen-whssck1-sonnen-whole-home-self-consumption-kit</t>
  </si>
  <si>
    <t>https://www.solaris-shop.com/solaredge-se-gsm-r05-us-s2-gsm-modem/</t>
  </si>
  <si>
    <t>https://www.neobits.com/solaredge_se_gsm_r05_us_s2_storedge_cellular_kit_p11549360.html</t>
  </si>
  <si>
    <t>https://www.ecodirect.com/SolarEdge-Cellular-Plug-in-w-Commercial-Data-Plan-p/solaredge-cell-b-r05-s-s4.htm</t>
  </si>
  <si>
    <t>https://www.solaris-shop.com/solaredge-cell-b-r05-us-s-s2-residential-cellular-plug-in/</t>
  </si>
  <si>
    <t>https://www.invertersupply.com/index.php?main_page=product_info&amp;products_id=195380</t>
  </si>
  <si>
    <t>https://www.solarflexion.com/product-p/cell-b-r05-us-s-s4.htm</t>
  </si>
  <si>
    <t>https://www.capitalelectricsupply.com/product/detail/1502697/solaredge-cell-b-r05-us-s-s4</t>
  </si>
  <si>
    <t>https://www.ecodirect.com/SolarEdge-SE-CELL-A-R05-US-S-S2-Cellular-GSM-Kit-p/solaredge-se-cell-a-r05-us-s-s.htm</t>
  </si>
  <si>
    <t>https://www.solarflexion.com/product-p/cell-a-r05-us-s-s4.htm</t>
  </si>
  <si>
    <t>https://www.solar-electric.com/me-bmk.html</t>
  </si>
  <si>
    <t>https://www.solaris-shop.com/magnum-me-bmk-battery-monitoring-kit/</t>
  </si>
  <si>
    <t>https:/www.stellavolta.com/midnite-solar-mneac15-2p-breaker-15a-120-240vac-2p/</t>
  </si>
  <si>
    <t>https:/www.invertersupply.com/index.php?main_page=product_info&amp;products_id=32303</t>
  </si>
  <si>
    <t>https:/www.solarflexion.com/product-p/mneac15-2p.htm</t>
  </si>
  <si>
    <t>https://www.stellavolta.com/midnite-solar-mneac35-2p-circuit-breaker-35a-120-240vac/</t>
  </si>
  <si>
    <t>https://www.invertersupply.com/index.php?main_page=product_info&amp;products_id=5877</t>
  </si>
  <si>
    <t>https://www.solar-electric.com/midnite-solar-mneac50-2p-breaker.html</t>
  </si>
  <si>
    <t>https://www.solarflexion.com/product-p/mneac50-2p.htm</t>
  </si>
  <si>
    <t>https://www.thesolarbiz.com/midnite-solar-mneac50-2p-2-pole-50amp-120-240vac.html</t>
  </si>
  <si>
    <t>https://www.solaris-shop.com/midnite-solar-mnedc175-175a-circuit-breaker/</t>
  </si>
  <si>
    <t>https://www.solarpanelstore.com/products/obdc-175</t>
  </si>
  <si>
    <t>https:/www.invertersupply.com/index.php?main_page=product_info&amp;products_id=5841</t>
  </si>
  <si>
    <t>https:/www.solaris-shop.com/midnite-solar-mnedc250-250a-circuit-breaker/</t>
  </si>
  <si>
    <t>https:/www.stellavolta.com/midnite-solar-mnedc250-circuit-breaker-250a-125vdc/</t>
  </si>
  <si>
    <t>https:/www.solar-electric.com/midnite-solar-mnedc250rt-remote-trip-circuit-breaker.html</t>
  </si>
  <si>
    <t>https:/www.stellavolta.com/midnite-solar-mnedc250rt-remote-trip-circuit-breaker-125vdc/</t>
  </si>
  <si>
    <t>https:/www.invertersupply.com/index.php?main_page=product_info&amp;products_id=29692</t>
  </si>
  <si>
    <t>https:/www.invertersupply.com/index.php?main_page=product_info&amp;products_id=5882</t>
  </si>
  <si>
    <t>https:/www.solar-electric.com/midnite-solar-300-volt-30-amp-dc-circuit-breaker-mnedc30-300.html</t>
  </si>
  <si>
    <t>https:/realgoods.com/midnite-solar-dc-breaker-30a-300v-mnedc30-300</t>
  </si>
  <si>
    <t>https:/www.midnitesolar.com/productPhoto.php?product_ID=271&amp;productCatName=BREAKERS&amp;productCat_ID=16&amp;sortOrder=16&amp;act=pl</t>
  </si>
  <si>
    <t>https:/www.invertersupply.com/index.php?main_page=product_info&amp;products_id=32321</t>
  </si>
  <si>
    <t>https:/www.thesolarbiz.com/midnite-solar-mnedc40-40-amp-panel-mount-breaker.html</t>
  </si>
  <si>
    <t>https:/www.solarflexion.com/product-p/mnedc40.htm</t>
  </si>
  <si>
    <t>https:/www.solar-electric.com/midnite-solar-150-volts-5-amps-dc-panel-mount-circuit-breaker.html</t>
  </si>
  <si>
    <t>https:/www.invertersupply.com/index.php?main_page=product_info&amp;products_id=32322</t>
  </si>
  <si>
    <t>https:/www.thesolarbiz.com/midnite-solar-mnedc5-5-amp-panel-mount-breaker.html</t>
  </si>
  <si>
    <t>https:/www.invertersupply.com/index.php?main_page=product_info&amp;products_id=32323</t>
  </si>
  <si>
    <t>https:/www.thesolarbiz.com/midnite-solar-mnedc50-50-amp-panel-mount-breaker.html</t>
  </si>
  <si>
    <t>https:/www.sunwize.com/product/006357-cb-panel-mount-50-amp-1-pole-1-space-mid-mnedc50/</t>
  </si>
  <si>
    <t>https:/www.sunwize.com/product/006307-cb-panel-mount-60-amp-1-pole-1-space-mid-mnedc60/</t>
  </si>
  <si>
    <t>https:/ressupply.com/electrical-distribution-parts/midnite-solar-mnedc60-circuit-breaker</t>
  </si>
  <si>
    <t>https:/www.mrsolar.com/midnite-solar-60a-150vdc-panel-mount-circuit-breaker/</t>
  </si>
  <si>
    <t>https:/www.solarflexion.com/product-p/mnedc60-300.htm</t>
  </si>
  <si>
    <t>https:/www.solar-electric.com/60amp30pamoc.html</t>
  </si>
  <si>
    <t>https:/www.ecodirect.com/MidNite-Solar-MNEDC60-300-60A-300VDC-PNL-Breaker-p/midnite-mnedc60-300.htm</t>
  </si>
  <si>
    <t>https:/www.invertersupply.com/index.php?main_page=product_info&amp;products_id=32326</t>
  </si>
  <si>
    <t>https:/www.solarflexion.com/product-p/mnedc80.htm</t>
  </si>
  <si>
    <t>https:/www.mrsolar.com/midnite-solar-80a-150vdc-panel-mount-circuit-breaker/</t>
  </si>
  <si>
    <t>https:/www.solaris-shop.com/midnite-solar-mnedc80-300-80a-circuit-breaker/</t>
  </si>
  <si>
    <t>https:/ressupply.com/electrical-distribution-parts/midnite-solar-mnedc80-300-circuit-breaker</t>
  </si>
  <si>
    <t>https:/www.solarflexion.com/product-p/mnedc80-300.htm</t>
  </si>
  <si>
    <t>https:/www.invertersupply.com/index.php?main_page=product_info&amp;products_id=5860</t>
  </si>
  <si>
    <t>https:/ressupply.com/electrical-distribution-parts/midnite-solar-mnedc90-circuit-breaker</t>
  </si>
  <si>
    <t>https:/www.solarflexion.com/product-p/mnedc90.htm</t>
  </si>
  <si>
    <t>https://www.invertersupply.com/index.php?main_page=product_info&amp;products_id=5867</t>
  </si>
  <si>
    <t>https://www.ecodirect.com/Midnite-Solar-MNEPV10-300-10A-300VDC-DIN-Breaker-p/midnite-mnepv10-300.htm</t>
  </si>
  <si>
    <t>https://www.solarpanelstore.com/products/midnite-10a-300vdc-pv-breaker</t>
  </si>
  <si>
    <t>https://www.invertersupply.com/index.php?main_page=product_info&amp;products_id=5868</t>
  </si>
  <si>
    <t>https://www.solaris-shop.com/midnite-solar-mnepv12-300-din-mount-12a-circuit-breaker/</t>
  </si>
  <si>
    <t>https://www.ecodirect.com/Midnite-Solar-MNEPV12-300-12A-300VDC-DIN-Breaker-p/midnite-mnepv12-300.htm</t>
  </si>
  <si>
    <t>https://www.ecodirect.com/MidNite-Solar-15-amp-150-VDC-DIN-Breaker-MNEPV15-p/midnite-solar-mnepv15.htm</t>
  </si>
  <si>
    <t>https://www.mrsolar.com/midnite-solar-15a-150vdc-din-mount-circuit-breaker/</t>
  </si>
  <si>
    <t>https://www.solaris-shop.com/midnite-solar-mnepv15-din-mount-15a-circuit-breaker/</t>
  </si>
  <si>
    <t>https://www.mrsolar.com/midnite-solar-15a-300vdc-din-mount-circuit-breaker/</t>
  </si>
  <si>
    <t>https://www.solaris-shop.com/midnite-solar-mnepv15-300-din-mount-15a-circuit-breaker/</t>
  </si>
  <si>
    <t>https://www.ecodirect.com/Midnite-Solar-MNEPV15-300-15A-300VDC-DIN-Breaker-p/midnite-mnepv15-300.htm</t>
  </si>
  <si>
    <t>https:/www.solarflexion.com/product-p/mnepv2.htm</t>
  </si>
  <si>
    <t>https:/www.solaris-shop.com/midnite-solar-mnepv2-din-mount-2a-circuit-breaker/</t>
  </si>
  <si>
    <t>https:/www.hurricanewindpower.com/midnite-solar-mnepv2-circuit-breaker-2a-150vdc-1-pole-din-mount/</t>
  </si>
  <si>
    <t>https://www.invertersupply.com/index.php?main_page=product_info&amp;products_id=5872</t>
  </si>
  <si>
    <t>https://volts.ca/products/mnepv20</t>
  </si>
  <si>
    <t>https://www.thesolarbiz.com/midnite-solar-din-rail-20-amp-150vdc-breaker-mnepv20.html</t>
  </si>
  <si>
    <t>https:/solartown.com/solar-panels/batteries/solar-batteries/enphase-q-term-10-terminator-cap/</t>
  </si>
  <si>
    <t>https:/www.platt.com/p/0233270/enphase/q-terminator-cap-/ephqterm10</t>
  </si>
  <si>
    <t>https:/www.industrialcontroldirect.com/frs-esw1-24-6059.html</t>
  </si>
  <si>
    <t>https:/www.solar-electric.com/oupoflsymo.html</t>
  </si>
  <si>
    <t>https://www.coburns.com/products/arl823art-823art-arlington-1-14-in-emt-comp-conn-rt</t>
  </si>
  <si>
    <t>https:/www.solar-electric.com/sol-ark-sa-15k-pre-wired-hybrid-inverter-system.html</t>
  </si>
  <si>
    <t>https:/www.solarflexion.com/product-p/sa-15k.htm</t>
  </si>
  <si>
    <t>https:/www.batteriesinaflash.com/solar/sol-ark-sa-15k-pre-wired-hybrid-inverter-system</t>
  </si>
  <si>
    <t>https:/www.solarflexion.com/product-p/sa-12k.htm</t>
  </si>
  <si>
    <t>https:/tandem-solar-systems.com/product/sol-ark-sa-12k-pre-wired-hybrid-inverter-system/</t>
  </si>
  <si>
    <t>https:/watts247.com/product/sol-ark-sa-12k-pre-wired-hybrid-solar-inverter-system/</t>
  </si>
  <si>
    <t>https:/www.ecodirect.com/Sol-Ark-12K-12kW-48-Volt-Hybrid-Inverter-p/sol-ark-12k-p.htm</t>
  </si>
  <si>
    <t>https:/www.renvu.com/Sol-Ark-12K-120-240-208V-48V-Hybrid-All-in-One-Inverter</t>
  </si>
  <si>
    <t>https:/www.stellavolta.com/sol-ark-8k-hybrid-inverter-solar-generator-48vdc/</t>
  </si>
  <si>
    <t>https:/liniotech.com/sol-ark-8k-120-240-208v-48v-all-in-one-hybrid-inverter-indoor-outdoor-nema-3r-5-year-warranty-solar-inverter-solar-power-system/</t>
  </si>
  <si>
    <t>https:/www.solarshoppingmall.com/Sol-Ark-5K-All-in-One-Hybrid-Inverter-System_p_1537.html</t>
  </si>
  <si>
    <t>https:/solarpowerdepot.ca/sol-ark-5k-hybrid-solar-inverter-system-2/</t>
  </si>
  <si>
    <t>https:/sunwatts.com/5kw-hybrid-on-off-grid-inverter-battery-charger-sol-ark/</t>
  </si>
  <si>
    <t>https:/sunwatts.com/8kw-hybrid-on-off-grid-inverter-battery-charger-sol-ark/</t>
  </si>
  <si>
    <t>https:/www.solaris-shop.com/fronius-primo-6-0-1-tl-6kw-inverter/</t>
  </si>
  <si>
    <t>https:/www.greensolarelectric.com/products/copy-of-copy-of-fronius-primo-6-0-1</t>
  </si>
  <si>
    <t>https:/www.esolarcenter.com/GT-Inverters/Fronius-Primo-6.0-1-208/240-TL-Grid-Tied-Inverter-1-Ph/</t>
  </si>
  <si>
    <t>https:/www.invertersupply.com/index.php?main_page=product_info&amp;products_id=202558</t>
  </si>
  <si>
    <t>https:/www.stellavolta.com/fronius-43-0001-3591-smart-meter-wr-100-600v/</t>
  </si>
  <si>
    <t>https:/solarboss.ie/en-gb/products/fronius-smart-meter-wr-100-600</t>
  </si>
  <si>
    <t>https:/www.savegreenmoney.com/product-p/300-00132.htm</t>
  </si>
  <si>
    <t>https:/www.stellavolta.com/fronius-4-240-038-z-datamanager-2-0-wlan/</t>
  </si>
  <si>
    <t>https:/www.invertersupply.com/index.php?main_page=product_info&amp;products_id=202064</t>
  </si>
  <si>
    <t>https:/www.stellavolta.com/fronius-4-210-075-801-primo-10-0-lite-wifi-card-not-included/</t>
  </si>
  <si>
    <t>https:/shop.frankensolar.ca/fronius-primo-10-0-1-lite/</t>
  </si>
  <si>
    <t>https:/www.stellavolta.com/fronius-4-210-060-801-primo-8-2-lite-wifi-card-not-included/</t>
  </si>
  <si>
    <t>https:/www.solar-electric.com/fronius-primo-lite-8-2-1-grid-tie-inverter-without-data-manager.html</t>
  </si>
  <si>
    <t>https:/www.invertersupply.com/index.php?main_page=product_info&amp;products_id=202061</t>
  </si>
  <si>
    <t>https:/www.stellavolta.com/fronius-4-210-062-801-primo-6-0-lite-wifi-card-not-included/</t>
  </si>
  <si>
    <t>https:/shop.frankensolar.ca/fronius-primo-6-0-1-lite/</t>
  </si>
  <si>
    <t>https:/www.invertersupply.com/index.php?main_page=product_info&amp;products_id=202062</t>
  </si>
  <si>
    <t>https:/www.stellavolta.com/fronius-4-210-063-801-primo-5-0-lite-wifi-card-not-included/</t>
  </si>
  <si>
    <t>https:/shop.frankensolar.ca/fronius-primo-5-0-1-lite/</t>
  </si>
  <si>
    <t>https:/www.solar-electric.com/fronius-primo-lite-3-8-1-grid-tie-inverter-without-data-manager.html</t>
  </si>
  <si>
    <t>https://www.solar-electric.com/fronius-primo-lite-6-0-1-grid-tie-inverter-without-data-manager.html</t>
  </si>
  <si>
    <t>solarflexion.com/product-p/fro-p-6.0-1-208-240-l.htm</t>
  </si>
  <si>
    <t>https:/www.solacity.com/product/fronius-primo-8-2-1-full/</t>
  </si>
  <si>
    <t>https:/www.esolarcenter.com/GT-Inverters/Fronius-Primo-8.2-1-208/240-TL-Grid-Tied-Inverter-1-Ph/</t>
  </si>
  <si>
    <t>https:/www.greensolarelectric.com/products/fronius-primo-8-2-1</t>
  </si>
  <si>
    <t>https:/www.renvu.com/Solis-7.6kW-Single-Phase-Dual-MPPT-Energy-Storage-Hybrid-Inverter</t>
  </si>
  <si>
    <t>https:/www.sunhub.com/product/JKT0/solis-7-6kw-energy-storage-single-phase-hybrid-inverter</t>
  </si>
  <si>
    <t>https://www.invertersupply.com/index.php?main_page=product_info&amp;products_id=202547</t>
  </si>
  <si>
    <t>https:/www.invertersupply.com/index.php?main_page=product_info&amp;products_id=199391</t>
  </si>
  <si>
    <t>https:/www.sunhub.com/product/JLS8/solis-7-6kw-single-phase-string-inverter-dual-3-mppt</t>
  </si>
  <si>
    <t>https:/www.invertersupply.com/index.php?main_page=product_info&amp;products_id=199394</t>
  </si>
  <si>
    <t>https:/www.sunhub.com/product/JMRG/solis-10kw-single-phase-string-inverter-dual-4-mppt</t>
  </si>
  <si>
    <t>https://www.ecodirect.com/Solis-Wired-Multi-Inverter-WiFi-Box-DLB-WiFi-p/solis-dlb-wifi.htm</t>
  </si>
  <si>
    <t>https://www.solaris-shop.com/ginlong-solis-dlb-wifi-data-logger-box/</t>
  </si>
  <si>
    <t>https://shopsolarkits.com/products/solis-wired-multi-inverter-wifi-box-solis-dlb-wifi</t>
  </si>
  <si>
    <t>https://www.invertersupply.com/index.php?main_page=product_info&amp;products_id=202549</t>
  </si>
  <si>
    <t>https:/www.ecodirect.com/SolarEdge-Energy-Hub-10-Watt-Inverter-p/solaredge-se11400h-ussnbbl14.htm</t>
  </si>
  <si>
    <t>https:/www.solarflexion.com/product-p/se20k-usr8tbnu4.htm</t>
  </si>
  <si>
    <t>https:/www.solaris-shop.com/solaredge-three-phase-se20k-us-20kw-inverter/</t>
  </si>
  <si>
    <t>https://www.solaris-shop.com/solaredge-three-phase-se40k-us-40kw-inverter/</t>
  </si>
  <si>
    <t>https://www.invertersupply.com/index.php?main_page=product_info&amp;products_id=200444</t>
  </si>
  <si>
    <t>https://sunwatts.com/40kw-solaredge-three-phase-inverter-277-480v/</t>
  </si>
  <si>
    <t>https:/www.invertersupply.com/index.php?main_page=product_info&amp;products_id=200624</t>
  </si>
  <si>
    <t>https:/www.audaciahome.com/products/solaredge-se50k-us02ibnz4-non-isolated-string-inverter-primary-unit-50000w-3ph-y-208vac-with-ac-rsd</t>
  </si>
  <si>
    <t>https://www.invertersupply.com/index.php?main_page=product_info&amp;products_id=202422</t>
  </si>
  <si>
    <t>https://www.partsxp.com/solaredge-sesu-usrs0nnn4-solaredge-208480v-3-phase-secondary-inverter</t>
  </si>
  <si>
    <t>https://www.solaris-shop.com/solaredge-three-phase-se9k-us-9kw-inverter/</t>
  </si>
  <si>
    <t>https://www.sunhub.com/product/AQQXZHHG/solaredge-9-0kw-three-phase-setapp-inverter</t>
  </si>
  <si>
    <t>https://www.pacificelectricalresource.com/products/solaredge-solaredge-se9k-usr2tbnu4-9kw-three-phase-inverter-solaredge-se9k-usr2tbnu4</t>
  </si>
  <si>
    <t>https:/www.solaris-shop.com/solaredge-three-phase-se66-6k-us-66-6kw-primary-inverter/</t>
  </si>
  <si>
    <t>https:/solarfreedomusa.com/product/solaredge-66-6kw-277-480v-3-phase-inverter-primary-se66-6k-usrp0bnu4/</t>
  </si>
  <si>
    <t>https:/www.partsxp.com/solaredge-se666k-usrp0bnu4-pv-inverter-3-phase-666kw</t>
  </si>
  <si>
    <t>https://www.platt.com/p/2011144/solaredge/sed-cell-a-r05-us-p-s4/sedcellar05usps4</t>
  </si>
  <si>
    <t>https://www.invertersupply.com/index.php?main_page=product_info&amp;products_id=200193</t>
  </si>
  <si>
    <t>https://www.sunhub.com/product/PQNTBBL0/solaredge-6-0kw-single-phase-energy-hub</t>
  </si>
  <si>
    <t>https://a1solarstore.com/solaredge-se6000h-uss3bbc14-6.0kw-inverter.html</t>
  </si>
  <si>
    <t>https:/www.solarflexion.com/product-p/se10000h-us000bni4.htm</t>
  </si>
  <si>
    <t>https:/www.solaris-shop.com/solaredge-hd-wave-se10000h-us-10kw-inverter-w-rgm/</t>
  </si>
  <si>
    <t>https:/www.solarpanelstore.com/products/copy-of-solaredge-hd-wave-inverter-grid-tied-single-phase-10000w-se10000h-us000bnu4</t>
  </si>
  <si>
    <t>https:/www.solaris-shop.com/solaredge-hd-wave-se11400h-us-11-4kw-inverter-w-rgm/</t>
  </si>
  <si>
    <t>https:/www.invertersupply.com/index.php?main_page=product_info&amp;products_id=201186</t>
  </si>
  <si>
    <t>https:/www.solarflexion.com/product-p/se11400h-us000bni4.htm</t>
  </si>
  <si>
    <t>https:/a1solarstore.com/solaredge-14.4kus-three-phase-inverter-w-ac-rsd.html</t>
  </si>
  <si>
    <t>https:/www.solaris-shop.com/solaredge-se14-4kus-14-4kw-3-ph-inverter/</t>
  </si>
  <si>
    <t>https:/www.invertersupply.com/index.php?main_page=product_info&amp;products_id=193988</t>
  </si>
  <si>
    <t>https:/www.gmes.com/catalog/product/view/id/4742/s/solaredge-se3000h-us-3kw-single-phase-hd-wave-non-isolated-string-inverter1725219/category/1559/</t>
  </si>
  <si>
    <t>https:/www.solarflexion.com/product-p/se43.2k-us02ibnz4.htm</t>
  </si>
  <si>
    <t>https:/www.solarpanelstore.com/collections/inverters/products/solaredge-inverter-grid-tied-single-phase-3800w-se3800a-uss2rlcb2</t>
  </si>
  <si>
    <t>https:/a1solarstore.com/solaredge-inverter-3.8kw-se3800a-us.html</t>
  </si>
  <si>
    <t>https:/www.invertersupply.com/index.php?main_page=product_info&amp;products_id=199174</t>
  </si>
  <si>
    <t>https:/www.solaris-shop.com/solaredge-hd-wave-se7600h-us-7-6kw-inverter-w-rgm/</t>
  </si>
  <si>
    <t>https:/www.solarpanelstore.com/products/solaredge-hd-wave-inverter-grid-tied-single-phase-7600w-w-rgm-se7600h-us000bni4</t>
  </si>
  <si>
    <t>https:/www.capitalelectricsupply.com/product/detail/1807433/solaredge-se11400h-us000bei4</t>
  </si>
  <si>
    <t>https:/www.solarflexion.com/product-p/se11400h-us000bei4.htm</t>
  </si>
  <si>
    <t>https:/www.solaris-shop.com/solaredge-hd-wave-se3800h-us-3-8kw-inverter-w-rgm/</t>
  </si>
  <si>
    <t>https:/a1solarstore.com/solaredge-inverter-3.8kw-se3800h-us000bni4.html</t>
  </si>
  <si>
    <t>https://kinectsolar.com/product/solaredge-se5000h-us000nnv2-5000w-ev-charger-gridtie-inverter-240v/</t>
  </si>
  <si>
    <t>https:/www.solarflexion.com/product-p/se7600h-us000bei4.htm</t>
  </si>
  <si>
    <t>https:/solartown.com/solar-products/se7600h-home-wave-set-app-string-inverter-7600w-240vac-with-rgm-consumption-monitoring-itc26/</t>
  </si>
  <si>
    <t>https:/www.solarflexion.com/product-p/se5000h-us000bei4.htm</t>
  </si>
  <si>
    <t>https:/www.solarpanelstore.com/products/solaredge-hd-wave-inverter-grid-tied-single-phase-5000w-w-rgm-se5000h-us000bei4</t>
  </si>
  <si>
    <t>http:/www.ecodirect.com/-p/SolarEdge-SE3800H-US000BEU4.htm</t>
  </si>
  <si>
    <t>https:/www.solarpanelstore.com/products/solaredge-storedge-se7600a-us</t>
  </si>
  <si>
    <t>https:/www.solaris-shop.com/solaredge-storedge-se7600a-uss-7-6kw-hybrid-inverter/</t>
  </si>
  <si>
    <t>https:/www.sunhub.com/product/9L7J3OTF/solaredge-storedge-7-6kw-single-phase-inverter</t>
  </si>
  <si>
    <t>https:/www.1sourcedist.com/product/detail/4957422/solaredge-technologies-se7600a-uss2rncb2</t>
  </si>
  <si>
    <t>https:/globalsolarsupply.com/product/solaredge-se7600a-uss2rncb2/</t>
  </si>
  <si>
    <t>https:/www.solarflexion.com/product-p/se7600a-uss2rncb2.htm</t>
  </si>
  <si>
    <t>https:/www.invertersupply.com/index.php?main_page=product_info&amp;products_id=193986</t>
  </si>
  <si>
    <t>https:/www.ecodirect.com/SolarEdge-HD-Wave-SE7600H-US000BNU4-7-6kW-Inverter-p/solaredge-se7600h-us000bnu4.htm</t>
  </si>
  <si>
    <t>https:/www.solarpanelstore.com/collections/solaredge-inverters/products/copy-of-solaredge-hd-wave-inverter-grid-tied-single-phase-10000w-se10000h-us000beu4</t>
  </si>
  <si>
    <t>https:/www.invertersupply.com/index.php?main_page=product_info&amp;products_id=201466</t>
  </si>
  <si>
    <t>https:/www.ecodirect.com/SolarEdge-Energy-Hub-Inverter-w-Prism-Technology-p/solaredge-se7600h-ussnbbl14.htm</t>
  </si>
  <si>
    <t>https:/www.ecodirect.com/SolarEdge-HD-Wave-SE5000H-US000BEU4-5-0kW-inverter-p/solaredge-se5000h-us000beu4.htm</t>
  </si>
  <si>
    <t>https:/www.solarflexion.com/product-p/se5000h-us000beu4.htm</t>
  </si>
  <si>
    <t>https:/www.solarflexion.com/product-p/se7600h-us000beu4.htm</t>
  </si>
  <si>
    <t>https:/www.codale.com/product/detail/4407353/solaredge</t>
  </si>
  <si>
    <t>https:/www.invertersupply.com/index.php?main_page=product_info&amp;products_id=200626</t>
  </si>
  <si>
    <t>https:/www.solarflexion.com/product-p/sesuk-usr0innn4.htm</t>
  </si>
  <si>
    <t>https:/www.platt.com/p/1950419/solaredge/synergy-unit/sedsesukusr0innn4</t>
  </si>
  <si>
    <t>https://www.solarflexion.com/product-p/se14.4k-usr2ibnz4.htm</t>
  </si>
  <si>
    <t>https://sunwatts.com/14-4kw-solaredge-three-phase-inverter-120-208v/</t>
  </si>
  <si>
    <t>https:/www.solarflexion.com/product-p/se80k-us08ibnw4.htm</t>
  </si>
  <si>
    <t>https:/www.invertersupply.com/index.php?main_page=product_info&amp;products_id=200625</t>
  </si>
  <si>
    <t>https:/www.solarflexion.com/product-p/se-33.3k-usr48bnu4.htm</t>
  </si>
  <si>
    <t>https:/sunwatts.com/33-3kw-solaredge-three-phase-inverter-277-480v/</t>
  </si>
  <si>
    <t>https:/www.invertersupply.com/index.php?main_page=product_info&amp;products_id=200623</t>
  </si>
  <si>
    <t>https:/www.sunhub.com/product/JB4G/solaredge-120kw-three-phase-synergy-manager</t>
  </si>
  <si>
    <t>https:/www.audaciahome.com/products/solaredge-se80k-us08ibnz4-non-isolated-string-inverter-primary-unit-80000w-3ph-y-480vac-with-ac-rsd</t>
  </si>
  <si>
    <t>https:/www.ecodirect.com/SolarEdge-66-6kW-2277-480-VAC-3-Phase-Inverter-p/solaredge-66.6k-us08ibnz4.htm</t>
  </si>
  <si>
    <t>https:/www.solaris-shop.com/solaredge-three-phase-se100k-us-100kw-primary-inverter/</t>
  </si>
  <si>
    <t>https:/sunwatts.com/100kw-solaredge-three-phase-inverter-with-synergy-technology-277-480v/</t>
  </si>
  <si>
    <t>https:/www.solaris-shop.com/sma-sunny-boy-sb3-8-1sp-us-41-3-8kw-inverter/</t>
  </si>
  <si>
    <t>https:/www.solarflexion.com/product-p/sb-3.8-1sp-us-41.htm</t>
  </si>
  <si>
    <t>https:/voltaico.com/product/sma-sunny-boy-3800w-inverter-sb3-8-1sp-us-41/</t>
  </si>
  <si>
    <t>https:/www.solaris-shop.com/sma-sunny-boy-sb7-7-1sp-us-41-7-7kw-inverter/</t>
  </si>
  <si>
    <t>https:/ressupply.com/inverters/sma-sunny-boy-sb7.7-1sp-us-41-v2-inverter</t>
  </si>
  <si>
    <t>https:/www.solar-electric.com/sma-sunny-boy-7-7-1sp-us-41-grid-tie-inverter.html</t>
  </si>
  <si>
    <t>https:/www.solaris-shop.com/sma-sunny-boy-sb6-0-1sp-us-41-6-0kw-inverter/</t>
  </si>
  <si>
    <t>https:/www.solarflexion.com/product-p/sb-6.0-1sp-us-41.htm</t>
  </si>
  <si>
    <t>https:/www.solar-electric.com/sma-sunny-boy-6-0-1sp-us-41-grid-tie-inverter.html</t>
  </si>
  <si>
    <t>https://www.solarflexion.com/product-p/sma-dc-spd-kit5-t1t2.htm</t>
  </si>
  <si>
    <t>https://www.solaris-shop.com/sma-edmm-us-10-data-manager-m/</t>
  </si>
  <si>
    <t>https://www.stellavolta.com/sma-edmm-us-10-data-manager-m-with-sunny-portal-by-ennexos/</t>
  </si>
  <si>
    <t>https:/www.invertersupply.com/index.php?main_page=product_info&amp;products_id=200243</t>
  </si>
  <si>
    <t>https://www.solarflexion.com/product-p/119814-00.01.htm</t>
  </si>
  <si>
    <t>https://www.invertersupply.com/index.php?main_page=product_info&amp;products_id=185759</t>
  </si>
  <si>
    <t>https://shop.frankensolar.ca/sma-highpower-peak3-us-shp125-us-20/</t>
  </si>
  <si>
    <t>https://shop.frankensolar.ca/sma-sb7-7-1sp-us-41-w-o-wifi/</t>
  </si>
  <si>
    <t>https://ressupply.com/inverters/sma-sunny-boy-storage-sbs5.0-us-10-inverter</t>
  </si>
  <si>
    <t>https://www.solaris-shop.com/sma-sunnyboy-storage-sbs5-0-us-10-5kw-hybrid-inverter/</t>
  </si>
  <si>
    <t>https://www.stellavolta.com/sma-sbs5-0-us-10-sunny-boy-5-0-us-standard-storage-battery-inverter/</t>
  </si>
  <si>
    <t>https:/www.solaris-shop.com/sma-sunnyboy-storage-sbs6-0-us-10-6kw-hybrid-inverter/</t>
  </si>
  <si>
    <t>https:/www.invertersupply.com/index.php?main_page=product_info&amp;products_id=202132</t>
  </si>
  <si>
    <t>https:/shop.frankensolar.ca/sma-sbs6-0-us-10-battery-storage-inverter/</t>
  </si>
  <si>
    <t>https:/www.solaris-shop.com/sma-sunny-island-si6048-us-10-5-75kw-battery-inverter/</t>
  </si>
  <si>
    <t>https:/thesolarstore.com/sma-sunny-island-battery-based-inverter-si6048-us-10-p-2590.html</t>
  </si>
  <si>
    <t>https:/www.gmes.com/sma-03-62-1000-2-41-sunny-tripower-core1-us-stp62-us-41-includes-integrated-communications-ac-and-dc-disconnect-sunspec2190838.html</t>
  </si>
  <si>
    <t>https:/www.neobits.com/sma_solar_03_62_1000_2_41_sma_03_62_1000_2_41_pv_p14916341.html</t>
  </si>
  <si>
    <t>https:/www.neobits.com/sma_solar_03_50_1000_2_41_sma_03_50_1000_2_41_p14916340.html</t>
  </si>
  <si>
    <t>https:/www.gmes.com/sma-03-50-1000-2-41-sunny-tripower-core1-us-stp50-us-41-includes-integrated-communications-ac-and-dc-disconnect-sunspec2190836.html</t>
  </si>
  <si>
    <t>https:/www.solarflexion.com/product-p/sb-7.0-1sp-us-41.htm</t>
  </si>
  <si>
    <t>https:/www.solaris-shop.com/sma-sunny-boy-sb7-0-1sp-us-41-7-0kw-inverter/</t>
  </si>
  <si>
    <t>https:/shop.suppliedenergy.com/products/sma-sunny-tripower-core1-us-stp33-us-41-480v-integrated-communication</t>
  </si>
  <si>
    <t>https:/www.gmes.com/sma-03-33-1000-2-41-sunny-tripower-core1-us-stp33-us-41-includes-integrated-communications-ac-and-dc-disconnect-sunspec2190837.html</t>
  </si>
  <si>
    <t>https:/www.solaris-shop.com/sma-sunny-boy-sb3-0-1sp-us-41-3kw-inverter/</t>
  </si>
  <si>
    <t>https://www.invertersupply.com/index.php?main_page=product_info&amp;products_id=194194</t>
  </si>
  <si>
    <t>https://prairiesunsolar.com/product/qs1-quad-micro-inverters/</t>
  </si>
  <si>
    <t>https://a1solarstore.com/aps-qs1-high-capacity-4-module-microinverter.html</t>
  </si>
  <si>
    <t>https:/northwestscada.com/product/apsystems-qt2-3-phase-micro-inverter-480v/</t>
  </si>
  <si>
    <t>https:/www.invertersupply.com/index.php?main_page=product_info&amp;cPath=3611_3612&amp;products_id=202743</t>
  </si>
  <si>
    <t>https:/northwestscada.com/product/apsystems-qt2-3-phase-micro-inverter-208v/</t>
  </si>
  <si>
    <t>https:/www.invertersupply.com/index.php?main_page=product_info&amp;cPath=3611_3612&amp;products_id=202742</t>
  </si>
  <si>
    <t>https:/www.batteriesinaflash.com/solar/apsystems-117001-ds3-micro-inverter-compatible-with-dual-60-72-cell-pv-modules-240-volt-60hz-880va-peak-power-60vdc-20a-x-2-max-input-mc4-type-connector</t>
  </si>
  <si>
    <t>https:/www.renvu.com/APsystems-DS3-Single-Phase-Dual-Module-Microinverter</t>
  </si>
  <si>
    <t>https:/www.renvu.com/APSystems-2m-DC-Extension-Cable-MC4-2310360214</t>
  </si>
  <si>
    <t>https:/www.invertersupply.com/index.php?main_page=product_info&amp;products_id=201747</t>
  </si>
  <si>
    <t>https:/www.invertersupply.com/index.php?main_page=product_info&amp;products_id=201536</t>
  </si>
  <si>
    <t>https:/www.batteriesinaflash.com/solar/apsystems-119001-ds3-s-micro-inverter-compatible-with-dual-60-72-cell-pv-modules-240-volt-60hz-640va-peak-power-60vdc-16a-x-2-max-input-mc4-connector</t>
  </si>
  <si>
    <t>https:/amrtechsolar.com/products/apsystems-ds3-s-dual-microinverter</t>
  </si>
  <si>
    <t>USIN100-0105</t>
  </si>
  <si>
    <t>https://www.invertersupply.com/index.php?main_page=product_info&amp;products_id=202441</t>
  </si>
  <si>
    <t>https://www.solaris-shop.com/enphase-iq7plus-72-2-us-235w-440w-microinverter/</t>
  </si>
  <si>
    <t>https://www.solarshoponline.com.au/product/enphase-iq7-plus-microinverter-60-cell-and-72-cell-pv-modules-iq7plus-72-2-int/</t>
  </si>
  <si>
    <t>https:/www.invertersupply.com/index.php?main_page=product_info&amp;products_id=29808</t>
  </si>
  <si>
    <t>https:/www.solarflexion.com/product-p/q-lcf-064-1p.htm</t>
  </si>
  <si>
    <t>https:/www.ecodirect.com/Enphase-IQ-8H-384-Watt-MC4-Micro-Inverter-p/enphase-iq8h-240-72-m-us.htm</t>
  </si>
  <si>
    <t>https:/www.acosolar.com/products/enphase-iq8h-240-72-2-us-384w-microinverter</t>
  </si>
  <si>
    <t>https://ressupply.com/inverters/enphase-iq7a-72-2-us-iq-microinverter</t>
  </si>
  <si>
    <t>https://www.invertersupply.com/index.php?main_page=product_info&amp;products_id=194815</t>
  </si>
  <si>
    <t>https://prairiesunsolar.com/product/enphase-iq7a-366w-micro-inverter/</t>
  </si>
  <si>
    <t>https:/www.solar-electric.com/enphase-iq7a-72-2-us-micro-inverter.html</t>
  </si>
  <si>
    <t>https:/www.ecodirect.com/Enphase-IQ-7A-366-Watt-MC4-Micro-Inverter-p/enphase-iq7a-72-2-us.htm</t>
  </si>
  <si>
    <t>https:/www.invertersupply.com/index.php?main_page=product_info&amp;products_id=202441</t>
  </si>
  <si>
    <t>https:/www.solaris-shop.com/enphase-iq7plus-72-2-us-235w-440w-microinverter/</t>
  </si>
  <si>
    <t>https:/www.invertersupply.com/index.php?main_page=product_info&amp;products_id=202443</t>
  </si>
  <si>
    <t>https:/realgoods.com/enphase-iq-8a-micro-inverter-iq8a-72-2-us</t>
  </si>
  <si>
    <t>https:/www.invertersupply.com/index.php?main_page=product_info&amp;products_id=201483</t>
  </si>
  <si>
    <t>https:/www.altestore.com/store/inverters/micro-inverters/enphase-energy-micro-inverters-p40450/</t>
  </si>
  <si>
    <t>https:/www.invertersupply.com/index.php?main_page=product_info&amp;products_id=29801</t>
  </si>
  <si>
    <t>https:/www.invertersupply.com/index.php?main_page=product_info&amp;products_id=201179</t>
  </si>
  <si>
    <t>https:/www.ecodirect.com/Enphase-IQ8-60-2-US-IQ-8-245W-Micro-Inverter-p/enphase-iq8-60-2-us.htm</t>
  </si>
  <si>
    <t>https:/www.ecodirect.com/Enphase-IQ8-72-2-US-IQ-8-300W-Micro-Inverter-p/enphase-iq8plus-72-2-us.htm</t>
  </si>
  <si>
    <t>https://www.solarflexion.com/product-p/gen5-home-power.htm</t>
  </si>
  <si>
    <t>https://kinectsolar.com/product/chilicon-cp-hem-gen5-home-power-consumption-power-meter/</t>
  </si>
  <si>
    <t>https:/www.invertersupply.com/index.php?main_page=product_info&amp;products_id=199240</t>
  </si>
  <si>
    <t>https:/www.solaris-shop.com/chilicon-power-mtc-1-7-67trunk-cable/</t>
  </si>
  <si>
    <t>https:/www.invertersupply.com/index.php?main_page=index&amp;manufacturers_id=3097</t>
  </si>
  <si>
    <t>https:/www.nationwidegenerators.com/generac-cxsc100a3-pwrcell-100a-automatic-transfer-switch-120-240v-1ph/</t>
  </si>
  <si>
    <t>https:/apelectric.com/generac-cxsc100a3-pwrcell-100a-1ph-120-240v-nema-3r-automatic-transfer-switch/</t>
  </si>
  <si>
    <t>https:/a1solarstore.com/generac-pwrcell-100a-automatic-transfer-switch-ats-cxsc100a3.html</t>
  </si>
  <si>
    <t>https:/apelectric.com/generac-apke00036-pwrcell-dc-breaker-lockout-kit/</t>
  </si>
  <si>
    <t>https:/www.platt.com/p/1864468/generac/dc-breaker-lockout-kit/696471081909/gpsapke00036</t>
  </si>
  <si>
    <t>https:/www.mrosupply.com/power-tools/6132892_a0000391219_generac/</t>
  </si>
  <si>
    <t>https:/www.invertersupply.com/index.php?main_page=product_info&amp;products_id=201326</t>
  </si>
  <si>
    <t>https:/www.ecodirect.com/Generac-PWRcell-Battery-Enclosure-Module-Spacer-p/generac-apke00008.htm</t>
  </si>
  <si>
    <t>https:/norwall.com/products/generac-pwrcell-spacer-kit-apke00008</t>
  </si>
  <si>
    <t>https:/www.solarflexion.com/product-p/apke00007.htm</t>
  </si>
  <si>
    <t>https:/amrtechsolar.com/products/copy-of-generac-generators-pwrcell-g0080040-lithium-ion-battery-module-400vdc-3-0-kwh</t>
  </si>
  <si>
    <t>https:/www.invertersupply.com/index.php?main_page=product_info&amp;products_id=201750</t>
  </si>
  <si>
    <t>https:/www.solarflexion.com/product-p/geh7.6-1u-us10.htm</t>
  </si>
  <si>
    <t>https:/www.invertersupply.com/index.php?main_page=product_info&amp;products_id=201749</t>
  </si>
  <si>
    <t>https:/www.invertersupply.com/index.php?main_page=product_info&amp;products_id=201748</t>
  </si>
  <si>
    <t>https:/www.audaciahome.com/products/midnite-solar-mnems4024paecl150-4-0kw-pre-wired-inverter-system</t>
  </si>
  <si>
    <t>https:/www.bluepacificsolar.com/midnite-solar/midnite-mnems4024paecl150.html</t>
  </si>
  <si>
    <t>https:/www.altestore.com/store/inverter-power-panels-prewired-systems/midnite-solar-power-panels/midnite-solar-mnems4024paecl150-pre-wired-system-p8994/?nbt=nb%3Aadwords%3Ax%3A19010328159%3A%3A&amp;nb_adtype=&amp;nb_kwd=&amp;nb_ti=&amp;nb_mi=&amp;nb_pc=&amp;nb_pi=&amp;nb_ppi=&amp;nb_placement=&amp;nb_li_ms=&amp;nb_lp_ms=&amp;nb_fii=&amp;nb_ap=&amp;nb_mt=&amp;gclid=Cj0KCQjwxMmhBhDJARIsANFGOSvHC7F8lqag1PDeNZV470tb3XzKBQ6tznAadjENBWvjq8FRxhPklR8aAiMcEALw_wcB</t>
  </si>
  <si>
    <t>https:/firemountainsolar.com/products/midnite-solar-mn3024diy-inverter-charger/</t>
  </si>
  <si>
    <t>https:/www.stellavolta.com/midnite-solar-mn3024diy-mppt-inverter-charger-120vac-24vdc/</t>
  </si>
  <si>
    <t>https:/www.invertersupply.com/index.php?main_page=product_info&amp;products_id=200351</t>
  </si>
  <si>
    <t>https:/www.solaris-shop.com/midnite-solar-mnems4448paecl150-pre-wired-off-grid-system/</t>
  </si>
  <si>
    <t>https:/www.altestore.com/store/inverter-power-panels-prewired-systems/midnite-solar-power-panels/midnite-solar-mnems4448paecl150-pre-wired-system-p8991/</t>
  </si>
  <si>
    <t>https:/www.invertersupply.com/index.php?main_page=product_info&amp;products_id=5215</t>
  </si>
  <si>
    <t>https:/www.altestore.com/store/inverters/off-grid-inverters/3000-to-7000-watts/midnite-solar-diy-series-invertercharger-p41647/?nbt=nb%3Aadwords%3Ax%3A19010328159%3A%3A&amp;nb_adtype=&amp;nb_kwd=&amp;nb_ti=&amp;nb_mi=&amp;nb_pc=&amp;nb_pi=&amp;nb_ppi=&amp;nb_placement=&amp;nb_li_ms=&amp;nb_lp_ms=&amp;nb_fii=&amp;nb_ap=&amp;nb_mt=&amp;gclid=Cj0KCQjwxMmhBhDJARIsANFGOSvRzn6ZmXTVVdrHlrmOjBUeRiw1SYTGGZ7uAWCfOXU-VEasBGjYmcEaAgupEALw_wcB#MIDMN5048DIY</t>
  </si>
  <si>
    <t>https:/www.solarflexion.com/product-p/se11400h-us000beu4.htm</t>
  </si>
  <si>
    <t>https:/www.ecodirect.com/SolarEdge-HD-Wave-SE11400H-US000BEU4-11-4kW-p/solaredge-se11400h-us000beu4.htm</t>
  </si>
  <si>
    <t>https:/www.solacity.com/product/fronius-symo-advanced-20-0-3-480-lite/</t>
  </si>
  <si>
    <t>https:/www.invertersupply.com/index.php?main_page=product_info&amp;products_id=185492</t>
  </si>
  <si>
    <t>https:/shop.frankensolar.ca/fronius-symo-advanced-20-0-3-480-lite/</t>
  </si>
  <si>
    <t>https:/www.greensolarelectric.com/products/fronius-symo-12-5-3-480v</t>
  </si>
  <si>
    <t>https://www.ecodirect.com/SolarEdge-HD-Wave-S6-0kW-Grid-Tie-Inverter-p/solaredge-se6000h-us000bnu4.htm</t>
  </si>
  <si>
    <t>https://www.solaris-shop.com/solaredge-hd-wave-se6000h-us-6kw-inverter/</t>
  </si>
  <si>
    <t>https:/www.hurricanewindpower.com/schneider-electric-conext-sw-4kw-24vdc-inverter-charger-120-240vac/</t>
  </si>
  <si>
    <t>https:/www.ozimall.com.au/products/conext-sw-4024-inverter-charger-4-0kw-24v</t>
  </si>
  <si>
    <t>https:/ware.solar/products/schneider-conext-sw-865-4024-4-0kw-hybrid-inverter</t>
  </si>
  <si>
    <t>https:/www.ecodirect.com/CPS-25kW-208-VAC-Commercial-Inverter-p/cps-sca25ktl-do-us-208vac.htm</t>
  </si>
  <si>
    <t>https://www.ecodirect.com/CPS-36KW-480V-3-Phase-Inverter-p/cps-sca36ktl-do-us-480-aps-rsd.htm</t>
  </si>
  <si>
    <t>https:/unboundsolar.com/10000303/enphase-energy/inverter-accessories/enphase-iq-system-controller-2-kit</t>
  </si>
  <si>
    <t>https:/www.solarflexion.com/category-s/281.htm</t>
  </si>
  <si>
    <t>http:/www.ecodirect.com/-p/FranklinWH-FHP-aPower.htm</t>
  </si>
  <si>
    <t>https:/inxeptionmarketplace-crate.inxeption.io/purl/inxeptionenergymarketplace-test-franklinwh-apower-agate-battery-system-13-6-204kwh</t>
  </si>
  <si>
    <t>https:/www.invertersupply.com/index.php?main_page=product_info&amp;products_id=202066</t>
  </si>
  <si>
    <t>https:/www.stellavolta.com/fronius-4-210-077-801-primo-12-5-lite-wifi-card-not-included/</t>
  </si>
  <si>
    <t>https:/shop.frankensolar.ca/fronius-primo-12-5-1-lite/</t>
  </si>
  <si>
    <t>https:/www.invertersupply.com/index.php?main_page=product_info&amp;products_id=185490</t>
  </si>
  <si>
    <t>https:/shop.frankensolar.ca/fronius-symo-12-0-3-208/</t>
  </si>
  <si>
    <t>https:/www.invertersupply.com/index.php?main_page=product_info&amp;products_id=6258</t>
  </si>
  <si>
    <t>https:/www.stellavolta.com/fronius-4-210-052-841-symo-15-0-3-208v-ac-3-phase-inverter/</t>
  </si>
  <si>
    <t>https:/www.solaris-shop.com/fronius-symo-lite-15-0-3-15kw-3-ph-inverter/</t>
  </si>
  <si>
    <t>https:/www.stellavolta.com/fronius-4-210-094-801-symo-advanced-22-7-3-480vac-22-7kw/</t>
  </si>
  <si>
    <t>https:/www.solacity.com/product/fronius-symo-advanced-22-7-3-480-lite/</t>
  </si>
  <si>
    <t>https:/www.invertersupply.com/index.php?main_page=product_info&amp;products_id=185493</t>
  </si>
  <si>
    <t>https:/www.invertersupply.com/index.php?main_page=product_info&amp;products_id=202123</t>
  </si>
  <si>
    <t>https:/www.electricgeneratorsdirect.com/Generac-PWRcell-APKE00013/p107076.html</t>
  </si>
  <si>
    <t>https://www.ecomfort.com/Generac-PWRcell-APKE00013/p107076.html</t>
  </si>
  <si>
    <t>https://www.nationwidegenerators.com/generac-8005-9kw-dc-pwrgenerator-1ph-alum-enclosure/</t>
  </si>
  <si>
    <t>https:/apelectric.com/generac-cxsw100a3-pwrcell-100a-1ph-120-240v-service-rated-nema-3r-automatic-transfer-switch/</t>
  </si>
  <si>
    <t>https:/www.nationwidegenerators.com/generac-cxsw100a3-pwrcell-100a-service-rated-ats-120-240v-1ph/</t>
  </si>
  <si>
    <t>https:/apelectric.com/generac-cxsw200a3-pwrcell-200a-1ph-120-240v-service-rated-nema-3r-automatic-transfer-switch/</t>
  </si>
  <si>
    <t>https:/www.nationwidegenerators.com/generac-cxsw200a3-pwrcell-200a-service-rated-ats-120-240v-1ph/</t>
  </si>
  <si>
    <t>https:/megamartwarehouse.com/products/new-goodwe-gw7600a-es-split-phase-hybrid-inverter-7600w-4-mppt-with-ac-bypass</t>
  </si>
  <si>
    <t>https:/www.invertersupply.com/index.php?main_page=product_info&amp;products_id=201775</t>
  </si>
  <si>
    <t>https:/www.invertersupply.com/index.php?main_page=product_info&amp;products_id=201776</t>
  </si>
  <si>
    <t>https:/www.invertersupply.com/index.php?main_page=product_info&amp;products_id=201777</t>
  </si>
  <si>
    <t>https:/www.invertersupply.com/index.php?main_page=product_info&amp;products_id=201778</t>
  </si>
  <si>
    <t>https:/www.invertersupply.com/index.php?main_page=product_info&amp;products_id=201779</t>
  </si>
  <si>
    <t>https:/www.invertersupply.com/index.php?main_page=product_info&amp;products_id=201780</t>
  </si>
  <si>
    <t>https:/powerstore.com/goodwe-autotransformer-sku-part-number-gw9600a-tx.html</t>
  </si>
  <si>
    <t>https:/megamartwarehouse.com/products/brand-new-goodwe-auto-transformer-gw9600a-tx</t>
  </si>
  <si>
    <t>https:/www.solar-electric.com/residential/inverters.html?p=2</t>
  </si>
  <si>
    <t>https:/www.invertersupply.com/index.php?main_page=product_info&amp;products_id=202835</t>
  </si>
  <si>
    <t>https:/www.stellavolta.com/copy-of-outback-power-fpr-8048a-01-flexpower-radian-8kw-inverter/</t>
  </si>
  <si>
    <t>https:/www.solarflexion.com/product-p/fpr-4048a-01.htm</t>
  </si>
  <si>
    <t>https:/www.invertersupply.com/index.php?main_page=product_info&amp;products_id=195390</t>
  </si>
  <si>
    <t>https:/www.invertersupply.com/index.php?main_page=product_info&amp;products_id=25392</t>
  </si>
  <si>
    <t>https:/www.invertersupply.com/index.php?main_page=product_info&amp;products_id=195388</t>
  </si>
  <si>
    <t>https:/www.ecodirect.com/Outback-Power-FPR-8048A-300A-LT-FLEXpower-Radian-p/outback-fpr-8048a-300a-lt.htm</t>
  </si>
  <si>
    <t>https:/www.solar-electric.com/outback-flexpower-inverter-system-fp1-fxr3048a-01.html</t>
  </si>
  <si>
    <t>https:/www.stellavolta.com/OutBack-Power-FLEXpower-ONE-FP1-FXR3048A-Pre-Wired-120VAC-System.htm</t>
  </si>
  <si>
    <t>https:/www.altestore.com/store/inverter-power-panels-prewired-systems/outback-flexpower-systems/outback-flexpower-one-fp1-vfxr3648a-01-48vdc120vac-ul1741-sa-p40907/</t>
  </si>
  <si>
    <t>https:/www.solar-electric.com/outback-flexpower-inverter-system-fp3-fxr3048a-01.html</t>
  </si>
  <si>
    <t>https:/www.ecodirect.com/OutBack-Power-FP3-FXR3048A-01-9-0-kW-FLEXpower-T-p/outback-fp3-fxr3048a-01.htm</t>
  </si>
  <si>
    <t>https:/www.solar-electric.com/outback-flexpower-inverter-system-fp3-vfxr3648a-01.html</t>
  </si>
  <si>
    <t>https:/www.ecodirect.com/OutBack-Power-FP3-VFXR3648A-01-10-3-kW-Inverter-p/outback-fp3-vfxr3648a-01.htm</t>
  </si>
  <si>
    <t>https:/www.solar-electric.com/outback-flexpower-inverter-system-fp4-fxr3048a-01.html</t>
  </si>
  <si>
    <t>https:/www.ecodirect.com/OutBack-FP4-FXR3048A-01-12kW-Inverter-System-p/outback-fp4-fxr3048a-01.htm</t>
  </si>
  <si>
    <t>https:/www.ecodirect.com/OutBack-FP4-VFXR3648A-01-FLEXpower-14-4kW-System-p/outback-fp4-vfxr3648a-01.htm</t>
  </si>
  <si>
    <t>https:/www.solar-electric.com/outback-flexpower-inverter-system-fp4-vfxr3648a-01.html</t>
  </si>
  <si>
    <t>https:/www.greensolarelectric.com/products/outback-power-systems-flexpowerone-fp1-vfxr3048e</t>
  </si>
  <si>
    <t>https:/unboundsolar.com/5500230/outback-power/power-centers/outback-power-fp2-vfxr3048e-w-2-fm80s-flexpower-two-export</t>
  </si>
  <si>
    <t>https:/sunwatts.com/6kw-outback-power-flexpower-two-fxr-inverter-charger-system-230vac-48vdc/</t>
  </si>
  <si>
    <t>https:/sunwatts.com/9kw-outback-power-flexpower-three-fxr-inverter-charger-system-230vac-48vdc/</t>
  </si>
  <si>
    <t>https:/www.boatandrvaccessories.com/products/outback-power-fp3-vfxr3048e-flex-power-three-9-kw-48-vdc-inverter-system</t>
  </si>
  <si>
    <t>https:/solarboxaustralia.au/products/outback-power-inverter-charger-48v-2300w-230v-fxr2348e</t>
  </si>
  <si>
    <t>https:/www.thesolarbiz.com/outback-fxr2348e-230vac-inverter-charger.html</t>
  </si>
  <si>
    <t>https:/www.mrsolar.com/outback-power-fxr3048a-3000-watt-grid-hybrid-inverter/</t>
  </si>
  <si>
    <t>https://www.solar-electric.com/outback-power-se-420blu-300afci-grid-tie-off-grid-energy-system.html</t>
  </si>
  <si>
    <t>https://www.thesolarbiz.com/outback-se-420blu-300afci-systemedge-package.html</t>
  </si>
  <si>
    <t>https://www.solarflexion.com/product-p/se-420blu-300afci.htm</t>
  </si>
  <si>
    <t>https:/www.solarflexion.com/product-p/se-830blu-300afci.htm</t>
  </si>
  <si>
    <t>https:/www.thesolarbiz.com/outback-se-830blu-300afci-systemedge-package.html</t>
  </si>
  <si>
    <t>https:/www.solar-electric.com/outback-power-se-830blu-300afci-grid-tie-off-grid-energy-system.html</t>
  </si>
  <si>
    <t>https:/www.solar-electric.com/outback-power-se-860xlc-300-systemedge-package.html</t>
  </si>
  <si>
    <t>https:/www.solarflexion.com/product-p/se-860xlc-300afci.htm</t>
  </si>
  <si>
    <t>https:/www.ecodirect.com/OutBack-SystemEdge-8kW-FLEXpower-Radian-p/outback-systemedge-se-860xlc.htm</t>
  </si>
  <si>
    <t>https:/www.solar-electric.com/outback-flexpower-inverter-system-fp1-fxr2524a-01.html</t>
  </si>
  <si>
    <t>https:/www.altestore.com/store/inverter-power-panels-prewired-systems/outback-flexpower-systems/outback-flexpower-one-fp1-fxr2524a-01-24vdc120vac-ul1741-sa-p40886/</t>
  </si>
  <si>
    <t>https:/www.altestore.com/store/inverter-power-panels-prewired-systems/outback-flexpower-systems/outback-flexpower-one-fp1-vfxr3524a-24vdc120vac-ul1741-sa-p40887/</t>
  </si>
  <si>
    <t>https:/www.solar-electric.com/outback-flexpower-one-fp1-vfxr3524a-01-3-500-watts-24-volts-for-off-grid-and-grid-tie.html</t>
  </si>
  <si>
    <t>https:/www.solar-electric.com/outback-flexpower-inverter-system-fp2-fxr2524a-01.html</t>
  </si>
  <si>
    <t>https:/www.ecodirect.com/OutBack-FP2-FXR2524A-01-5-0-kW-UL-1741-SA-p/outback-fp2-fxr2524a-01.htm</t>
  </si>
  <si>
    <t>https://www.solar-electric.com/outback-flexpower-inverter-system-fp2-vfxr3524a-01.html</t>
  </si>
  <si>
    <t>https://ressupply.com/power-panels/outback-fp2-vfxr3524a-01-flexpower-two</t>
  </si>
  <si>
    <t>https://www.invertersupply.com/index.php?main_page=product_info&amp;products_id=4681</t>
  </si>
  <si>
    <t>https:/www.greensolarelectric.com/products/outback-power-systems-flexpowerone-fp1-vfxr3024e-1</t>
  </si>
  <si>
    <t>https:/unboundsolar.com/5500225/outback-power/power-centers/outback-power-fp2-vfxr3024e-w-2-fm80s-flexpower-two-export</t>
  </si>
  <si>
    <t>https:/www.boatandrvaccessories.com/products/outback-power-fp3-fxr2024e-flex-power-three-6-kw-24-vdc-wired-inverter-system</t>
  </si>
  <si>
    <t>https:/sunwatts.com/6kw-outback-power-flexpower-three-fxr-inverter-charger-system-230vac-24vdc/</t>
  </si>
  <si>
    <t>https:/diysolardepot.com/product/inverters/outback-flexpower-three-prewired-6kw-fxr2024e-and-flexmax-80-fp3-fxr2024e/</t>
  </si>
  <si>
    <t>https:/sunwatts.com/9kw-outback-power-flexpower-three-fxr-inverter-charger-system-230vac-24vdc/</t>
  </si>
  <si>
    <t>https:/www.esolarcenter.com/PV-Inverters/Outback-FLEXpowerTHREE-ROW-Three-VFXR3024E-9kW/</t>
  </si>
  <si>
    <t>https:/www.solar-electric.com/outback-power-fxr2012a-hybrid-inverter.html</t>
  </si>
  <si>
    <t>https:/www.altestore.com/store/inverters/hybrid-inverters/outback-power-fxrvfxr-series-inverter-chargers-p40835/</t>
  </si>
  <si>
    <t>https:/www.solar-electric.com/outback-power-vfxr2812a-hybrid-inverter.html</t>
  </si>
  <si>
    <t>https:/www.stellavolta.com/Outback-Power-VFXR2812A-Vented-120V-A-Model-Inverter-Charger.htm</t>
  </si>
  <si>
    <t>https:/www.thesolarbiz.com/outback-fxr2012e-230vac-inverter-charger.html</t>
  </si>
  <si>
    <t>https:/www.mrsolar.com/outback-fxr-renewable-series-fxr2012e-230vac-inverter/</t>
  </si>
  <si>
    <t>https:/www.solarflexion.com/product-p/vfxr2612e.htm</t>
  </si>
  <si>
    <t>https:/www.solaris-shop.com/outback-vfxr2612e-2600w-battery-inverter/</t>
  </si>
  <si>
    <t>https:/www.boatandrvaccessories.com/products/outback-power-gs4048a-ac-kit-radian-ac-coupling-bundle</t>
  </si>
  <si>
    <t>https:/www.platt.com/p/1831669/outback-power/outgs4048aackit</t>
  </si>
  <si>
    <t>https:/www.solarflexion.com/product-p/gs3548e.htm</t>
  </si>
  <si>
    <t>https:/www.boatandrvaccessories.com/products/outback-power-gs3548e-e-series-50hz-230v-inverter-charger</t>
  </si>
  <si>
    <t>https:/thesolarstore.com/outback-power-radian-grid-tie-off-grid-inverter-gs7048e-230vac-48v-p-1557.html</t>
  </si>
  <si>
    <t>https:/www.mrsolar.com/outback-power-radian-grid-hybrid-7000-watt-48v-full-flexibility-grid-interactive-off-grid-inverter-charger-gs3548e/</t>
  </si>
  <si>
    <t>https:/www.solarflexion.com/product-p/gs7048e.htm</t>
  </si>
  <si>
    <t>https:/www.solar-electric.com/hub4.html</t>
  </si>
  <si>
    <t>https:/www.solarflexion.com/product-p/hub4.htm</t>
  </si>
  <si>
    <t>https:/www.invertersupply.com/index.php?main_page=product_info&amp;products_id=195383</t>
  </si>
  <si>
    <t>https:/www.solarpanelstore.com/collections/solaredge-inverters/products/solaredge-storedge-grid-tied-single-phase-3800w-se3800a-uss2rncb2</t>
  </si>
  <si>
    <t>https:/www.invertersupply.com/index.php?main_page=product_info&amp;products_id=193995</t>
  </si>
  <si>
    <t>https:/www.solarflexion.com/product-p/se11400h-us000bnu4.htm</t>
  </si>
  <si>
    <t>https:/www.invertersupply.com/index.php?main_page=product_info&amp;products_id=199304</t>
  </si>
  <si>
    <t>https:/www.solar-electric.com/x-240.html</t>
  </si>
  <si>
    <t>https:/www.solar-electric.com/outback-psx-240-relay-autotransformer.html</t>
  </si>
  <si>
    <t>https:/thesolarstore.com/outback-power-systems-psx-240-6kw-120240-vac-auto-transformer-p-1055.html</t>
  </si>
  <si>
    <t>https:/www.altestore.com/store/enclosures-electrical-safety/miscellaneous-electrical-parts/transformers/outback-</t>
  </si>
  <si>
    <t>https:/www.invertersupply.com/index.php?main_page=product_info&amp;products_id=4570</t>
  </si>
  <si>
    <t>https:/www.invertersupply.com/index.php?main_page=product_info&amp;products_id=25531</t>
  </si>
  <si>
    <t>https:/www.thesolarbiz.com/outback-dc-wiring-cover-for-fxr-and-vfxr-series-inverter-chargers.html</t>
  </si>
  <si>
    <t>https:/www.solarflexion.com/product-p/fxturbokit.htm</t>
  </si>
  <si>
    <t>https:/www.altestore.com/store/enclosures-electrical-safety/outback-flexware-components/outback-fxturbokit-fan-to-cool-sealed-inverters-p850/</t>
  </si>
  <si>
    <t>https:/www.thesolarbiz.com/outback-fx-turbo-fan-kit.html</t>
  </si>
  <si>
    <t>https:/thesolarstore.com/outback-vfxr3024e-vented-inverter-charger-3000w-off-gridgrid-tie-24-vdc-230-vac-50-hz-p-1175.html</t>
  </si>
  <si>
    <t>https:/www.solarflexion.com/product-p/vfxr3024e.htm</t>
  </si>
  <si>
    <t>https:/www.solaris-shop.com/outback-vfxr3524a-01-3500w-battery-inverter/</t>
  </si>
  <si>
    <t>https:/www.invertersupply.com/index.php?main_page=product_info&amp;products_id=4355</t>
  </si>
  <si>
    <t>https:/www.solar-electric.com/outback-power-fxr2524a-hybrid-inverter.html</t>
  </si>
  <si>
    <t>https:/www.thesolarbiz.com/outback-fxr2524a-01-120vac-inverter-charger.html</t>
  </si>
  <si>
    <t>https://www.solar-electric.com/insighthome-energy-management-device-systems.html</t>
  </si>
  <si>
    <t>https:/www.stellavolta.com/fronius-4-210-095-801-symo-advanced-24-0-3-480vac-24kw/</t>
  </si>
  <si>
    <t>https:/www.invertersupply.com/index.php?main_page=product_info&amp;products_id=185489</t>
  </si>
  <si>
    <t>https:/www.stellavolta.com/fronius-4-210-090-801-symo-advanced-10-0-3-208-240vac/</t>
  </si>
  <si>
    <t>https://www.greensolarelectric.com/products/fronius-primo-12-5-2?variant=6844501983279</t>
  </si>
  <si>
    <t>https://www.sunhub.com/product/T9Y7INUB/fronius-primo-12-5kw-solar-inverter-single-phase</t>
  </si>
  <si>
    <t>https:/www.solaris-shop.com/fronius-primo-3-8-1-tl-3-8kw-inverter/</t>
  </si>
  <si>
    <t>https:/www.esolarcenter.com/GT-Inverters/Fronius-Primo-3.8-1-208/240-TL-Grid-Tied-Inverter-1-Ph/</t>
  </si>
  <si>
    <t>https:/www.solacity.com/product/fronius-primo-3-8-1-full/</t>
  </si>
  <si>
    <t>https:/sunwatts.com/6-8kw-schneider-conext-xw-pro-hybrid-inverter-battery-charger-120-240v/</t>
  </si>
  <si>
    <t>https:/beyondoilsolar.com/product/schneider-conext-xw-pro-6848-hybrid-inverter/</t>
  </si>
  <si>
    <t>https:/www.thesolarbiz.com/schneider-conext-xw-pro-6-8-kw-ul-120-240v-inverter-48v-charger.html</t>
  </si>
  <si>
    <t>https:/www.solaris-shop.com/fronius-primo-15-0-1-15kw-inverter/</t>
  </si>
  <si>
    <t>https:/www.greensolarelectric.com/products/copy-of-fronius-primo-15-0-1</t>
  </si>
  <si>
    <t>https:/www.solacity.com/product/fronius-primo-5-0-1-full/</t>
  </si>
  <si>
    <t>https:/www.solaris-shop.com/fronius-primo-5-0-1-tl-5kw-inverter/</t>
  </si>
  <si>
    <t>https:/www.sunhub.com/product/6QVEJYE5/fronius-primo-5kw-solar-inverter-single-phase</t>
  </si>
  <si>
    <t>https:/www.solaris-shop.com/fronius-primo-7-6-1-tl-7-6kw-inverter/</t>
  </si>
  <si>
    <t>https:/www.esolarcenter.com/GT-Inverters/Fronius-Primo-7.6-1-208/240-TL-Grid-Tied-Inverter-1-Ph/</t>
  </si>
  <si>
    <t>https://www.solaris-shop.com/fronius-primo-10-0-1-10kw-inverter/</t>
  </si>
  <si>
    <t>https://a1solarstore.com/fro-p-10.0-1-208-240.html</t>
  </si>
  <si>
    <t>https://www.solacity.com/product/fronius-primo-10-0-1-full/</t>
  </si>
  <si>
    <t>https://www.greensolarelectric.com/products/fronius-primo-10-0-1?variant=6844452798511</t>
  </si>
  <si>
    <t>https://thesolarstore.com/fronius-primo-114-grid-tie-inverter-114kw-208240-vac-p-2226.html</t>
  </si>
  <si>
    <t>https:/www.savegreenmoney.com/product-p/030-09608-20.htm</t>
  </si>
  <si>
    <t>https:/sunwatts.com/6kw-grid-tied-inverter-solaredge-hd-wave-1-ph-208-240vac-with-rgm-and-consumption-meter/</t>
  </si>
  <si>
    <t>https:/www.invertersupply.com/index.php?main_page=product_info&amp;products_id=200619</t>
  </si>
  <si>
    <t>https:/www.solarflexion.com/product-p/se100k-us08ibnz4.htm</t>
  </si>
  <si>
    <t>https:/www.ecodirect.com/SolarEdge-100kW-277-480-VAC-3-Phase-Inverter-p/solaredge-100k-us08ibnz4.htm</t>
  </si>
  <si>
    <t>https:/www.platt.com/p/1973312/solaredge/sed-se120k-usg8ibnz4-three-ph/sedse120kusg8ibnz4</t>
  </si>
  <si>
    <t>https:/www.solarflexion.com/product-p/se120k-usg8ibnz4.htm</t>
  </si>
  <si>
    <t>https://www.solaris-shop.com/solaredge-se-rs485-spd2-k1-surge-protection-kit/</t>
  </si>
  <si>
    <t>https://www.solarflexion.com/product-p/se-rs485-spd2-k1.htm</t>
  </si>
  <si>
    <t>https://ressupply.com/inverters/solaredge-se5000h-us000bnu4-hd-wave-inverter</t>
  </si>
  <si>
    <t>https://www.invertersupply.com/index.php?main_page=product_info&amp;products_id=193990</t>
  </si>
  <si>
    <t>https://www.stellavolta.com/solaredge-se5000h-us000bnu4-single-phase-inverter/</t>
  </si>
  <si>
    <t>https://inspectortools.com/onset-accu-ct-current-transformer-250amp-333mv-t-act-0750-250/</t>
  </si>
  <si>
    <t>https://aimdynamics.com/product/actl-0750-100-opt-c0-6/</t>
  </si>
  <si>
    <t>https://ctlsys.com/product/accu-ct-actl-0750-split-core-ct/</t>
  </si>
  <si>
    <t>https://ressupply.com/inverters/solaredge-se7600h-us000bnu4-hd-wave-inverter</t>
  </si>
  <si>
    <t>https://ressupply.com/inverters/solaredge-se10000h-us000bnu4-hd-wave-inverter</t>
  </si>
  <si>
    <t>https://www.invertersupply.com/index.php?main_page=product_info&amp;products_id=201236</t>
  </si>
  <si>
    <t>https://www.invertersupply.com/index.php?main_page=product_info&amp;cPath=3835_3966&amp;products_id=201866</t>
  </si>
  <si>
    <t>https://ressupply.com/inverters/solaredge-se3800h-us000bnu4-hd-wave-inverter</t>
  </si>
  <si>
    <t>https://www.invertersupply.com/index.php?main_page=product_info&amp;products_id=193989</t>
  </si>
  <si>
    <t>https://solartown.com/solar-panels/inverters/grid-tie/solaredge-se3800h-us-hd-wave-inverter/</t>
  </si>
  <si>
    <t>https://www.invertersupply.com/index.php?main_page=product_info&amp;products_id=201187</t>
  </si>
  <si>
    <t>https://www.solarflexion.com/product-p/se3000h-us000bni4.htm</t>
  </si>
  <si>
    <t>https://www.capitalelectricsupply.com/product/detail/1530788/solaredge-se3000h-us000bni4</t>
  </si>
  <si>
    <t>https:/www.solaris-shop.com/solaredge-hd-wave-se5000h-us-5kw-inverter-w-rgm/</t>
  </si>
  <si>
    <t>https:/www.capitalelectricsupply.com/product/detail/1530414/solaredge-se5000h-us000bni4</t>
  </si>
  <si>
    <t>https:/www.invertersupply.com/index.php?main_page=product_info&amp;products_id=201904</t>
  </si>
  <si>
    <t>https:/www.solarflexion.com/product-p/fxr2024e.htm</t>
  </si>
  <si>
    <t>https:/www.mrsolar.com/outback-fxr-renewable-series-fxr2024e-230vac-inverter/</t>
  </si>
  <si>
    <t>https:/sunwatts.com/2kw-outback-power-hybrid-on-off-grid-solar-inverter-charger-1-ph-24vdc-fxr2024e/</t>
  </si>
  <si>
    <t>https:/www.solarflexion.com/product-p/sma-dc-spd-kit4-10.htm</t>
  </si>
  <si>
    <t>https:/www.solar-pur.com/en/products/sma-uberspannungsschutz-fur-core1-dc-spd-kit4-10-1</t>
  </si>
  <si>
    <t>https:/www.solarflexion.com/product-p/SB5.0-1SP-US-41-V2.htm</t>
  </si>
  <si>
    <t>https:/voltaico.com/product/sma-sunny-boy-5000w-inverter-sb5-0-1sp-us-41/</t>
  </si>
  <si>
    <t>https://ca.a1solarstore.com/inverters/solaredge-se20kus-setapp-3ph/</t>
  </si>
  <si>
    <t>https://www.solarflexion.com/product-p/xvt076a03.htm</t>
  </si>
  <si>
    <t>https://ressupply.com/inverters/generac-pwrcell-xvt076a03-inverter</t>
  </si>
  <si>
    <t>https://ware.solar/products/storz-power-10328-12-0kw-battery-based-inverter</t>
  </si>
  <si>
    <t>https:/www.solaris-shop.com/solectria-pvi-60tl-480-60kw-3-phase-inverter/</t>
  </si>
  <si>
    <t>https:/www.audaciahome.com/products/solectria-pvi-60tl-480-60-0kw-3-ph-inverter</t>
  </si>
  <si>
    <t>https:/kinectsolar.com/product/yaskawa-solectria-pvi-60tl-480-60kw-grid-tie-inverter-480v-does-not-include-wirebox/</t>
  </si>
  <si>
    <t>https:/www.solaris-shop.com/solectria-pvi-50tl-480-50kw-3-phase-inverter/</t>
  </si>
  <si>
    <t>https:/www.audaciahome.com/products/solectria-pvi-50tl-480-50-0kw-3-ph-inverter</t>
  </si>
  <si>
    <t>https:/kinectsolar.com/product/yaskawa-solectria-pvi-50tl-480-50kw-grid-tie-inverter-480v-does-not-include-wirebox/</t>
  </si>
  <si>
    <t>https:/www.audaciahome.com/products/solectria-pvi-36tl-480-36-0kw-3-ph-inverter</t>
  </si>
  <si>
    <t>https:/www.solaris-shop.com/solectria-pvi-36tl-480-36kw-3-phase-inverter/</t>
  </si>
  <si>
    <t>https:/www.invertersupply.com/index.php?main_page=product_info&amp;products_id=5657</t>
  </si>
  <si>
    <t>https:/www.invertersupply.com/index.php?main_page=product_info&amp;products_id=200564</t>
  </si>
  <si>
    <t>https:/www.audaciahome.com/products/solectria-pvi-25tl-480-tgo20-25-0kw-3-ph-inverter</t>
  </si>
  <si>
    <t>https:/kinectsolar.com/product/yaskawa-solectria-pvi-25tl-480-tgo20-25kw-grid-tie-inverter-480v-tigo-transmitter/</t>
  </si>
  <si>
    <t>https:/www.invertersupply.com/index.php?main_page=product_info&amp;products_id=200563</t>
  </si>
  <si>
    <t>https:/www.audaciahome.com/products/solectria-pvi-25tl-480-aps20-25-0kw-3-ph-inverter</t>
  </si>
  <si>
    <t>https:/sunwatts.com/25kw-yaskawa-solectria-3-phase-grid-tied-inverter-480v-with-apsmart-receiver/</t>
  </si>
  <si>
    <t>https:/www.solaris-shop.com/solaredge-three-phase-se17-3k-us-17-3kw-inverter/</t>
  </si>
  <si>
    <t>https:/www.invertersupply.com/index.php?main_page=product_info&amp;products_id=200442</t>
  </si>
  <si>
    <t>https://www.batteriesinaflash.com/solar/simpliphi-ess-inverter-sphi-in-6-6kw-hybrid-inverter-with-dual-mppt-inputs-ip65-outdoor-rated-with-ags</t>
  </si>
  <si>
    <t>https:/www.invertersupply.com/index.php?main_page=product_info&amp;products_id=185491</t>
  </si>
  <si>
    <t>https:/www.solacity.com/product/fronius-symo-advanced-15-0-3-480-lite/</t>
  </si>
  <si>
    <t>https:/www.stellavolta.com/fronius-4-210-092-801-symo-advanced-15-0-3-480vac-15kw/</t>
  </si>
  <si>
    <t>https:/www.invertersupply.com/index.php?main_page=product_info&amp;products_id=21306</t>
  </si>
  <si>
    <t>https://www.audaciahome.com/products/solectria-pvi-25tl-208-25-0kw-3-ph-inverter</t>
  </si>
  <si>
    <t>https://www.invertersupply.com/index.php?main_page=product_info&amp;products_id=200561</t>
  </si>
  <si>
    <t>https://ware.solar/products/outback-power-fx2536mt-2-5kw-battery-based-inverter?pr_prod_strat=use_description&amp;pr_rec_id=48e39741e&amp;pr_rec_pid=7850571137281&amp;pr_ref_pid=7850560815361&amp;pr_seq=uniform</t>
  </si>
  <si>
    <t>https://sunwatts.com/2-5kw-outback-power-hybrid-on-off-grid-solar-inverter-charger-1-ph-36vdc/</t>
  </si>
  <si>
    <t>https://www.solarflexion.com/product-p/ms2812-l-u.htm</t>
  </si>
  <si>
    <t>https://unboundsolar.com/2928122/magnum-energy-ms2812-l-u-2800-watt-12v-inverter-125-amp-pfc-charger</t>
  </si>
  <si>
    <t>https://www.stellavolta.com/schneider-electric-865-4024-21-conext-sw-inverter-charger/</t>
  </si>
  <si>
    <t>https://www.solarflexion.com/product-p/865-4048-21.htm</t>
  </si>
  <si>
    <t>https://www.stellavolta.com/schneider-electric-865-4048-21-conext-inverter-charger/</t>
  </si>
  <si>
    <t>https:/www.invertersupply.com/index.php?main_page=product_info&amp;products_id=202065</t>
  </si>
  <si>
    <t>https:/shop.frankensolar.ca/fronius-primo-11-4-1-lite/</t>
  </si>
  <si>
    <t>https:/www.stellavolta.com/fronius-4-210-076-801-primo-11-4-lite-wifi-card-not-included/</t>
  </si>
  <si>
    <t>https:/www.nationwidegenerators.com/generac-xvt076a03-pwrcell-inverter-7-6kw-single-phase-inverter-w-cts/</t>
  </si>
  <si>
    <t>https:/apelectric.com/generac-XVT076A03-pwrcell-7-6kw-1ph-inverter-with-cts/</t>
  </si>
  <si>
    <t>https://sunwatts.com/22-7kw-fronius-symo-advanced-22-7-3-480v-3-phase-string-inverter/</t>
  </si>
  <si>
    <t>https://www.stellavolta.com/fronius-4-210-094-801-symo-advanced-22-7-3-480vac-22-7kw/</t>
  </si>
  <si>
    <t>https://sunwatts.com/15kw-fronius-symo-advanced-15-0-3-480v-3-phase-string-inverter/</t>
  </si>
  <si>
    <t>https://www.solarflexion.com/product-p/fro-sa-15.0-3-480.htm</t>
  </si>
  <si>
    <t>https://www.invertersupply.com/index.php?main_page=product_info&amp;products_id=185491</t>
  </si>
  <si>
    <t>https://ware.solar/products/sol-ark-sa-15k-2p-n-15-0kw-battery-based-inverter-1</t>
  </si>
  <si>
    <t>https://www.gmes.com/sma-03-33-1000-2-41-sunny-tripower-core1-us-stp33-us-41-includes-integrated-communications-ac-and-dc-disconnect-sunspec2190837.html</t>
  </si>
  <si>
    <t>https:/www.invertersupply.com/index.php?main_page=product_info&amp;products_id=199234</t>
  </si>
  <si>
    <t>https:/firemountainsolar.com/products/chilicon-power-cp-250e-ibc-microinverter/</t>
  </si>
  <si>
    <t>USMI100-0004</t>
  </si>
  <si>
    <t>https://www.invertersupply.com/index.php?main_page=product_info&amp;cPath=4106_4161&amp;products_id=201832</t>
  </si>
  <si>
    <t>https://www.batteriesinaflash.com/solar/aptos-mac-800r-800w-microinverter</t>
  </si>
  <si>
    <t>https://www.invertersupply.com/index.php?main_page=product_info&amp;products_id=201833</t>
  </si>
  <si>
    <t>https:/www.invertersupply.com/index.php?main_page=product_info&amp;products_id=201745</t>
  </si>
  <si>
    <t>https:/www.renvu.com/APsystems-DS3-L-Single-Phase-Dual-Module-Microinverter</t>
  </si>
  <si>
    <t>https:/ware.solar/products/apsystems-ds3-118001-ds3-l-768w-microinverter</t>
  </si>
  <si>
    <t>https:/www.batteriesinaflash.com/solar/apsystems-118001-ds3-l-micro-inverter-compatible-with-dual-60-72-cell-pv-modules-240-volt-60hz-768va-peak-power-60vdc-18a-x-2-max-input-mc4-connector</t>
  </si>
  <si>
    <t>https:/www.stellavolta.com/apsystems-ds3-l-na-768va-dual-module-microinverter-768w/</t>
  </si>
  <si>
    <t>https://www.platt.com/p/1996767/enphase/microinverter-w-integrated-mc4-connectors/ephiq7plus72mus</t>
  </si>
  <si>
    <t>https:/www.invertersupply.com/index.php?main_page=product_info&amp;products_id=194194</t>
  </si>
  <si>
    <t>https:/www.sunhub.com/product/IRGG/apsystems-qs1-single-phase-4pv-module-microinverter</t>
  </si>
  <si>
    <t>https:/www.solar-electric.com/outback-oghi8048a-mojave-inverter.html</t>
  </si>
  <si>
    <t>https:/www.thesolarbiz.com/outback-mojave-grid-hybrid-inverter.html</t>
  </si>
  <si>
    <t>https:/www.thesolarbiz.com/outback-fx-ac-inverter-replacement-board.html</t>
  </si>
  <si>
    <t>https:/www.thesolarbiz.com/outback-fx-fet-replacement-12v-inverter-board.html</t>
  </si>
  <si>
    <t>https:/www.thesolarbiz.com/outback-fx-fet-replacement-48v-inverter-board.html</t>
  </si>
  <si>
    <t>https:/www.fisheriessupply.com/outback-power-fx-vfx-fet-board/fx-fet</t>
  </si>
  <si>
    <t>https://www.ecodirect.com/Outback-PFX-CNTRL-FX-VFX-Replacement-Control-Board-p/outback-fx-cntrl.htm</t>
  </si>
  <si>
    <t>https:/www.invertersupply.com/index.php?main_page=product_info&amp;products_id=25548</t>
  </si>
  <si>
    <t>https:/www.thesolarbiz.com/outback-fx-and-gs-replacement-fan.html</t>
  </si>
  <si>
    <t>https:/www.zonnaenergy.com/parts/outback-power-fx-gs-fan-kit-fan/</t>
  </si>
  <si>
    <t>https://enphase.com/store/ev-chargers/residential-ev-chargers/clippercreek-hcs-40p-nema-6-50-plug-32</t>
  </si>
  <si>
    <t>https:/www.invertersupply.com/index.php?main_page=product_info&amp;products_id=199236</t>
  </si>
  <si>
    <t>https:/www.solaris-shop.com/solaredge-three-phase-se43-2k-us-43-2kw-primary-inverter/</t>
  </si>
  <si>
    <t>https:/www.partsxp.com/solaredge-se432k-usrp0bnu4-432kw-208v-3-phase-inverter-primary</t>
  </si>
  <si>
    <t>https://www.solaris-shop.com/enphase-iq7x-96-2-us-320w-460w-microinverter/</t>
  </si>
  <si>
    <t>https://ressupply.com/inverters/enphase-iq8a-72-m-us-iq-microinverter</t>
  </si>
  <si>
    <t>https://www.invertersupply.com/index.php?main_page=product_info&amp;products_id=202443</t>
  </si>
  <si>
    <t>https://www.solar-electric.com/enphase-iq8a-72-m-us-micro-inverter.html</t>
  </si>
  <si>
    <t>https://www.invertersupply.com/index.php?main_page=product_info&amp;products_id=25664</t>
  </si>
  <si>
    <t>https://www.solarflexion.com/product-p/mnkid-wmbb-b.htm</t>
  </si>
  <si>
    <t>https://www.invertersupply.com/index.php?main_page=product_info&amp;products_id=203061</t>
  </si>
  <si>
    <t>https://greenetechenergy.com/product/k2-systems-crossrail-ground-lug-set/?v=3e8d115eb4b3</t>
  </si>
  <si>
    <t>https://www.invertersupply.com/index.php?main_page=product_info&amp;products_id=202946</t>
  </si>
  <si>
    <t>https://www.invertersupply.com/index.php?main_page=product_info&amp;products_id=202997</t>
  </si>
  <si>
    <t>https://www.invertersupply.com/index.php?main_page=product_info&amp;products_id=202998</t>
  </si>
  <si>
    <t>https://www.invertersupply.com/index.php?main_page=product_info&amp;products_id=203059</t>
  </si>
  <si>
    <t>https://www.ebay.com/p/26056282206</t>
  </si>
  <si>
    <t>https://www.invertersupply.com/index.php?main_page=product_info&amp;products_id=203062</t>
  </si>
  <si>
    <t>https://sunwatts.com/crossrail-climber-set-with-hole/</t>
  </si>
  <si>
    <t>https://www.invertersupply.com/index.php?main_page=product_info&amp;products_id=203035</t>
  </si>
  <si>
    <t>https://www.invertersupply.com/index.php?main_page=product_info&amp;products_id=203037</t>
  </si>
  <si>
    <t>https://www.invertersupply.com/index.php?main_page=product_info&amp;products_id=203022</t>
  </si>
  <si>
    <t>https://www.invertersupply.com/index.php?main_page=product_info&amp;products_id=203004</t>
  </si>
  <si>
    <t>https://www.invertersupply.com/index.php?main_page=product_info&amp;products_id=203003</t>
  </si>
  <si>
    <t>https://sunwatts.com/crossrail-48-x-166-inches/</t>
  </si>
  <si>
    <t>https://www.santansolar.com/product/k2-rail-connector-cross-rail-44-x-mill/</t>
  </si>
  <si>
    <t>https://www.invertersupply.com/index.php?main_page=product_info&amp;products_id=202948</t>
  </si>
  <si>
    <t>https:/www.invertersupply.com/index.php?main_page=product_info&amp;products_id=199666</t>
  </si>
  <si>
    <t>https:/www.invertersupply.com/index.php?main_page=product_info&amp;products_id=195345</t>
  </si>
  <si>
    <t>https:/www.solar-electric.com/outback-obr-16-din-16a-30vdc-250vac-relay-din-mount.html</t>
  </si>
  <si>
    <t>https:/www.solaris-shop.com/ironridge-fra-base-01-m1-flat-roof-attachment/</t>
  </si>
  <si>
    <t>https:/www.stellavolta.com/ironridge-fra-base-01-m1-flat-roof-attachment-mill-base/</t>
  </si>
  <si>
    <t>https:/www.ecodirect.com/IronRidge-FRA-BASE-01-M1-Flat-Roof-Attachment-p/ironridge-fra-base-01-m1.htm</t>
  </si>
  <si>
    <t>https:/www.solaris-shop.com/ironridge-fra-m60t-gf-w1-attachment-membrane/</t>
  </si>
  <si>
    <t>https:/www.invertersupply.com/index.php?main_page=product_info&amp;products_id=202658</t>
  </si>
  <si>
    <t>https:/www.stellavolta.com/ironridge-fra-m60t-jm-w1-flat-roof-attachment-membrane/</t>
  </si>
  <si>
    <t>https:/www.invertersupply.com/index.php?main_page=product_info&amp;products_id=202667</t>
  </si>
  <si>
    <t>https:/www.solaris-shop.com/ironridge-fra-m60t-ca-w1-attachment-membrane/</t>
  </si>
  <si>
    <t>https:/www.stellavolta.com/ironridge-fra-m60k-ca-w1-flat-roof-attachment-membrane/</t>
  </si>
  <si>
    <t>https:/www.ecodirect.com/IronRidge-Flat-Roof-Attachment-Membrane-GAF-White-p/ironridge-fra-m60p-sn-w1.htm</t>
  </si>
  <si>
    <t>https:/sunwatts.com/ironridge-flat-roof-attachment-pvc-membrane-white/</t>
  </si>
  <si>
    <t>https:/solarflexion.com/product-p/BHW-TB-02-A1.htm</t>
  </si>
  <si>
    <t>https:/www.solarpanelstore.com/products/ironridge-ufo-series-bonding-hardware-t-bolt-bhw-tb-02-a1</t>
  </si>
  <si>
    <t>https:/www.solarflexion.com/product-p/fmls-bhw.htm</t>
  </si>
  <si>
    <t>https:/www.stellavolta.com/ironridge-fmls-bhw-frameless-module-bonding-hardware-4pcs/</t>
  </si>
  <si>
    <t>https:/www.solaris-shop.com/ironridge-fmls-ec-001-b-frameless-end-clamp/</t>
  </si>
  <si>
    <t>https:/www.stellavolta.com/ironridge-fmls-ec-001-b-frameless-module-end-clamp-black/</t>
  </si>
  <si>
    <t>https:/www.solaris-shop.com/ironridge-fmls-mc-001-b-frameless-mid-clamp/</t>
  </si>
  <si>
    <t>https:/ware.solar/products/ironridge-fmls-fmls-mc-001-b-black-mid-clamp-1-8-9-6mm</t>
  </si>
  <si>
    <t>https:/ressupply.com/racking-and-mounting/ironridge-bhw-mi-01-a1-microinverteroptimizer-mounting-hardware</t>
  </si>
  <si>
    <t>https:/www.ecodirect.com/IronRidge-BHW-MI-01-UFO-Microinverter-Mounting-Kit-p/ironridge-bhw-mi-01-a1.htm</t>
  </si>
  <si>
    <t>https:/www.solaris-shop.com/ironridge-70-0200-sga-2-top-cap/</t>
  </si>
  <si>
    <t>https:/ressupply.com/racking-and-mounting/ironridge-70-0200-sga-top-cap</t>
  </si>
  <si>
    <t>https:/tandem-solar-systems.com/product/ironridge-70-0200-sga-2-sga-top-cap/</t>
  </si>
  <si>
    <t>https:/www.solaris-shop.com/ironridge-gm-brc-003-bonding-rail-connector/</t>
  </si>
  <si>
    <t>https:/ressupply.com/racking-and-mounting/ironridge-gm-brc-003-sga-bonded-rail-connector</t>
  </si>
  <si>
    <t>https:/www.solar-electric.com/ironridge-gm-brc-003-bonded-rail-connector.html</t>
  </si>
  <si>
    <t>https:/www.altestore.com/store/solar-panel-mounts/ground-mounts-for-solar-panels/ironridge-hex-head-set-screw-for-ground-screws-each-p42203/</t>
  </si>
  <si>
    <t>https:/www.platt.com/p/1945965/ironridge/hex-head-set-screw-for-ground-screws/irngmhshw01m1</t>
  </si>
  <si>
    <t>https:/www.solaris-shop.com/ironridge-70-0200-cbr-sga-brace-assembly-kit/</t>
  </si>
  <si>
    <t>https:/www.stellavolta.com/IronRidge-70-0200-CBR-Diagonal-Brace-Assembly-Kit-2-Inch.htm</t>
  </si>
  <si>
    <t>https:/ressupply.com/racking-and-mounting/ironridge-70-0200-cbr-brace-assembly-kit</t>
  </si>
  <si>
    <t>https:/www.solaris-shop.com/ironridge-70-0205-cbr-sga-brace-assembly-kit/</t>
  </si>
  <si>
    <t>https:/ressupply.com/racking-and-mounting/ironridge-70-0205-cbr-brace-assembly-kit</t>
  </si>
  <si>
    <t>https:/www.stellavolta.com/ironridge-70-0205-cbr-diagonal-brace-assembly-kit-2-inch/</t>
  </si>
  <si>
    <t>https:/www.stellavolta.com/IronRidge-70-0300-CBR-Diagonal-Brace-Assembly-Kit-3-Inch.htm</t>
  </si>
  <si>
    <t>https:/ressupply.com/racking-and-mounting/ironridge-70-0300-cbr-brace-assembly-kit</t>
  </si>
  <si>
    <t>https:/www.ecodirect.com/IronRidge-SGA-3-7-5-Brace-Assembly-70-0300-CBR-p/ironridge-70-0300-cbr.htm</t>
  </si>
  <si>
    <t>https:/www.solaris-shop.com/ironridge-70-0305-cbr-sga-brace-assembly-kit/</t>
  </si>
  <si>
    <t>https:/www.solarflexion.com/product-p/70-0305-cbr.htm</t>
  </si>
  <si>
    <t>https:/www.stellavolta.com/ironridge-70-0305-cbr-diagonal-brace-assembly-kit-3-inch/</t>
  </si>
  <si>
    <t>https:/www.solaris-shop.com/ironridge-bx-5d-p1-5-chassis/</t>
  </si>
  <si>
    <t>https:/www.solar-electric.com/ironridge-bx-5d-p1-5-degree-chassis-mount.html</t>
  </si>
  <si>
    <t>https:/www.ecodirect.com/IronRidge-BX-5D-P1-5-Chassis-BX-Ballasted-Mount-p/ironridge-bx-5d-p1.htm</t>
  </si>
  <si>
    <t>https:/www.solar-electric.com/ironridge-bx-10d-p1-10-degree-chassis-mount.html</t>
  </si>
  <si>
    <t>https:/sunwatts.com/ironridge-ballast-roof-mount-chassis-10-degrees/</t>
  </si>
  <si>
    <t>https:/tandem-solar-systems.com/product/ironridge-bx-10d-p1-ballast-chassis/</t>
  </si>
  <si>
    <t>https://www.platt.com/p/1883110/ironridge/irnbxtcl33mmm1</t>
  </si>
  <si>
    <t>https:/www.solar-electric.com/ironridge-bx-tcl-35mm-m1-35mm-top-clamp.html</t>
  </si>
  <si>
    <t>https:/www.ecodirect.com/IronRidge-BX-35mm-Top-Clamp-Mill-Finish-1-Unit-p/ironridge-bx-tcl-35mm-m1.htm</t>
  </si>
  <si>
    <t>https:/www.solar-electric.com/ironridge-bx-tcl-38mm-m1-38mm-top-clamp.html</t>
  </si>
  <si>
    <t>https:/www.ecodirect.com/IronRidge-BX-38mm-Top-Clamp-Mill-Finish-1-Unit-p/ironridge-bx-tcl-38mm-m1.htm</t>
  </si>
  <si>
    <t>https://www.invertersupply.com/index.php?main_page=product_info&amp;products_id=202703</t>
  </si>
  <si>
    <t>https://www.solaris-shop.com/ironridge-bx-mb8-m1-8-row-bonding-jumper/</t>
  </si>
  <si>
    <t>https://www.solarflexion.com/product-p/bx-mb8-m1.htm</t>
  </si>
  <si>
    <t>https:/www.solaris-shop.com/ironridge-xr-10-168a-14-clear-xr10-rail/</t>
  </si>
  <si>
    <t>https:/ressupply.com/racking-and-mounting/ironridge-xr-10-168a-rail</t>
  </si>
  <si>
    <t>https:/www.invertersupply.com/index.php?main_page=product_info&amp;products_id=202647</t>
  </si>
  <si>
    <t>https:/www.solaris-shop.com/ironridge-xr-100-168b-14-black-xr100-rail/</t>
  </si>
  <si>
    <t>https:/voltaico.com/product/ironridge-xr10-rail-168-14-feet-black/</t>
  </si>
  <si>
    <t>https:/www.solaris-shop.com/ironridge-xr-10-204a-17-clear-xr10-rail/</t>
  </si>
  <si>
    <t>https:/ressupply.com/racking-and-mounting/ironridge-xr-1000-204a-rail</t>
  </si>
  <si>
    <t>https:/sunwatts.com/ironridge-204-xr10-rail-clear/</t>
  </si>
  <si>
    <t>https:/sunwatts.com/ironridge-204-xr-10-rail-black/</t>
  </si>
  <si>
    <t>https:/www.invertersupply.com/index.php?main_page=product_info&amp;products_id=202641</t>
  </si>
  <si>
    <t>https:/www.solaris-shop.com/ironridge-xr-100-204b-17-black-xr100-rail/</t>
  </si>
  <si>
    <t>https:/www.solaris-shop.com/ironridge-xr-100-168a-14-clear-xr100-rail/</t>
  </si>
  <si>
    <t>https:/ressupply.com/racking-and-mounting/ironridge-xr-100-168a-rail</t>
  </si>
  <si>
    <t>https://www.solaris-shop.com/ironridge-bx-rb38-m1-38-row-bonding-jumper/</t>
  </si>
  <si>
    <t>https://www.platt.com/p/1527935/ironridge/38-row-bonding-jumper/irnbxrb38m1</t>
  </si>
  <si>
    <t>https:/www.platt.com/p/1214766/hellermanntyton/edgeclip-family-article-number-156-02225/089306412625/tyn15602225</t>
  </si>
  <si>
    <t>https:/www.iesupply.com/product/detail/626628/tyton-international-156-02225</t>
  </si>
  <si>
    <t>https:/www.tti.com/content/ttiinc/en/apps/part-detail.html?partsNumber=156-02225&amp;mfgShortname=HTY&amp;utm=top&amp;gclid=CjwKCAjwitShBhA6EiwAq3RqA-5IGhi5Cxyn3qO49Cb1Rjw8IMgtYL_TMVV5Md5AR-cGC4EFlggWpBoCHX8QAvD_BwE</t>
  </si>
  <si>
    <t>https:/www.solar-electric.com/ironridge-xr-100-168b-solar-panel-mounting-rail-14ft.html</t>
  </si>
  <si>
    <t>https:/www.solaris-shop.com/ironridge-xr-100-204a-17-clear-xr100-rail/</t>
  </si>
  <si>
    <t>https:/sunwatts.com/ironridge-204-xr100-rail-black/</t>
  </si>
  <si>
    <t>https:/www.solaris-shop.com/ironridge-xr-1000-168a-14-clear-xr1000-rail/</t>
  </si>
  <si>
    <t>https:/sunwatts.com/ironridge-168-xr1000-rail/</t>
  </si>
  <si>
    <t>https:/voltaico.com/product/ironridge-xr1000-rail-132-11-feet-clear/</t>
  </si>
  <si>
    <t>https:/www.solaris-shop.com/ironridge-xr-1000-204a-17-clear-xr1000-rail/</t>
  </si>
  <si>
    <t>https:/sunwatts.com/ironridge-204-xr1000-rail-clear/</t>
  </si>
  <si>
    <t>https:/www.solarflexion.com/product-p/xr-1000-splc-m1.htm</t>
  </si>
  <si>
    <t>https:/sunwatts.com/ironridge-xr1000-rail-splice/</t>
  </si>
  <si>
    <t>https:/www.solarpanelstore.com/products/ironridge-xr1000-bonded-internal-splice-bar-xr-1000-splc-m1</t>
  </si>
  <si>
    <t>https:/ressupply.com/racking-and-mounting/ironridge-xr10-boss-01-m1-bonded-structural-splice</t>
  </si>
  <si>
    <t>https:/www.stellavolta.com/ironridge-xr10-boss-01-m1-boss-bonded-structural-splice/</t>
  </si>
  <si>
    <t>https:/ressupply.com/racking-and-mounting/ironridge-xr100-boss-01-m1-bonded-structural-splice</t>
  </si>
  <si>
    <t>https:/www.solarpanelstore.com/products/ironridge-bonded-splice-bar-for-xr-100-rail-xr-100-splc-m1</t>
  </si>
  <si>
    <t>https:/www.solaris-shop.com/ironridge-xr-10-cap-end-cap/</t>
  </si>
  <si>
    <t>https:/ressupply.com/racking-and-mounting/ironridge-xr-10-cap-end-cap</t>
  </si>
  <si>
    <t>https:/www.altestore.com/store/solar-panel-mounts/roof-mounts-for-solar-panels/splices-endcaps/ironridge-end-cap-for-xr-10-rails-pair-leftright-p11411/</t>
  </si>
  <si>
    <t>https:/ressupply.com/racking-and-mounting/ironridge-xr-100-cap-end-cap</t>
  </si>
  <si>
    <t>https:/tandem-solar-systems.com/product/ironridge-xr-100-end-cap/</t>
  </si>
  <si>
    <t>https:/www.solar-electric.com/ironridge-xr-100-cap.html</t>
  </si>
  <si>
    <t>https:/www.solaris-shop.com/ironridge-xr-1000-cap-end-cap/</t>
  </si>
  <si>
    <t>https:/ressupply.com/racking-and-mounting/ironridge-xr-1000-cap-end-cap</t>
  </si>
  <si>
    <t>https:/www.invertersupply.com/index.php?main_page=product_info&amp;products_id=202674</t>
  </si>
  <si>
    <t>https:/www.solaris-shop.com/ironridge-camo-01-m1-universal-hidden-end-clamp/</t>
  </si>
  <si>
    <t>https:/ressupply.com/racking-and-mounting/ironridge-camo-01-m1-universal-hidden-end-clamp</t>
  </si>
  <si>
    <t>https:/www.stellavolta.com/ironridge-camo-01-m1-hidden-end-cam/</t>
  </si>
  <si>
    <t>https:/www.solar-electric.com/ironridge-universal-fastening-object-ufo-cl-01-a1.html</t>
  </si>
  <si>
    <t>https:/www.stellavolta.com/ironridge-ufo-cl-01-a1-universal-module-clamp-clear/</t>
  </si>
  <si>
    <t>https:/www.solar-electric.com/ironridge-universal-fastening-object-ufo-cl-01-b1.html</t>
  </si>
  <si>
    <t>https:/www.invertersupply.com/index.php?main_page=product_info&amp;products_id=202694</t>
  </si>
  <si>
    <t>https:/www.solar-electric.com/ironridge-ufo-stp-30mm-m1-stopper-sleeve.html</t>
  </si>
  <si>
    <t>https:/ressupply.com/racking-and-mounting/ironridge-ufo-stp-30mm-m1-stopper-sleeve</t>
  </si>
  <si>
    <t>https:/www.solar-electric.com/ironridge-ufo-stp-30mm-b1-stopper-sleeve-black.html</t>
  </si>
  <si>
    <t>https:/ressupply.com/racking-and-mounting/ironridge-ufo-stp-30mm-b1-stopper-sleeve</t>
  </si>
  <si>
    <t>https:/www.solar-electric.com/ironridge-ufo-stp-32mm-m1-stopper-sleeve.html</t>
  </si>
  <si>
    <t>https:/www.ecodirect.com/IronRidge-32mm-Stopper-Sleeve-for-UFO-p/ironridge-ufo-stp-32mm-m1.htm</t>
  </si>
  <si>
    <t>https:/www.solar-electric.com/ironridge-ufo-stp-32mm-b1-stopper-sleeve.html</t>
  </si>
  <si>
    <t>https:/ressupply.com/racking-and-mounting/ironridge-ufo-stp-32mm-b1-stopper-sleeve</t>
  </si>
  <si>
    <t>https://www.invertersupply.com/index.php?main_page=product_info&amp;products_id=202704</t>
  </si>
  <si>
    <t>https://www.solarflexion.com/product-p/bx-cma-mi-m1.htm</t>
  </si>
  <si>
    <t>https://www.solaris-shop.com/ironridge-bx-ma-fra-m1-flat-roof-attachment-kit/</t>
  </si>
  <si>
    <t>https://www.ecodirect.com/IronRidge-BX-Flat-Roof-Attachment-Kit-p/ironridge-bx-ma-fra-m1.htm</t>
  </si>
  <si>
    <t>https://www.gmes.com/ironridge-bx-ma-fra-m1-bx-l-foot-mounting-assembly-hardware-mill2237907.html</t>
  </si>
  <si>
    <t>https:/www.solarflexion.com/product-p/ufo-stp-33mm-m1.htm</t>
  </si>
  <si>
    <t>https:/www.solar-electric.com/ironridge-ufo-stp-33mm-m1-stopper-sleeve.html</t>
  </si>
  <si>
    <t>https:/www.solaris-shop.com/ironridge-ufo-stp-33mm-m1-stopper-sleeve/</t>
  </si>
  <si>
    <t>https:/www.solar-electric.com/ironridge-ufo-stp-33mm-b1-stopper-sleeve.html</t>
  </si>
  <si>
    <t>https:/ressupply.com/racking-and-mounting/ironridge-ufo-stp-33mm-b1-stopper-sleeve</t>
  </si>
  <si>
    <t>https:/www.solar-electric.com/ironridge-ufo-stp-35mm-m1-stopper-sleeve.html</t>
  </si>
  <si>
    <t>https:/ressupply.com/racking-and-mounting/ironridge-ufo-stp-35mm-m1-stopper-sleeve</t>
  </si>
  <si>
    <t>https:/www.solar-electric.com/ironridge-ufo-stp-35mm-b1-stopper-sleeve.html</t>
  </si>
  <si>
    <t>https:/ressupply.com/racking-and-mounting/ironridge-ufo-stp-35mm-b1-stopper-sleeve</t>
  </si>
  <si>
    <t>https:/www.solar-electric.com/ironridge-ufo-stp-38mm-m1-stopper-sleeve.html</t>
  </si>
  <si>
    <t>https:/www.solarflexion.com/product-p/ufo-stp-38mm-m1.htm</t>
  </si>
  <si>
    <t>https:/www.solaris-shop.com/ironridge-ufo-stp-38mm-b1-stopper-sleeve/</t>
  </si>
  <si>
    <t>https:/www.solar-electric.com/ironridge-ufo-stp-38mm-b1-stopper-sleeve.html</t>
  </si>
  <si>
    <t>https:/ressupply.com/racking-and-mounting/ironridge-ufo-stp-38mm-b1-stopper-sleeve</t>
  </si>
  <si>
    <t>https:/www.solar-electric.com/ironridge-ufo-stp-40mm-m1-stopper-sleeve.html</t>
  </si>
  <si>
    <t>https:/ressupply.com/racking-and-mounting/ironridge-ufo-stp-40mm-m1-stopper-sleeve</t>
  </si>
  <si>
    <t>https:/www.solar-electric.com/ironridge-ufo-stp-40mm-b1-stopper-sleeve.html</t>
  </si>
  <si>
    <t>https:/ressupply.com/racking-and-mounting/ironridge-ufo-stp-40mm-b1-stopper-sleeve</t>
  </si>
  <si>
    <t>https:/www.solarflexion.com/product-p/ufo-stp-42mm-m1.htm</t>
  </si>
  <si>
    <t>https://www.solaris-shop.com/ironridge-ufo-stp-42mm-b1-stopper-sleeve/</t>
  </si>
  <si>
    <t>https://www.gmes.com/catalog/product/view/id/5715/s/ironridge-ufo-stp-42mm-b1-stopper-sleeve-42mm-black2103793/category/1177/</t>
  </si>
  <si>
    <t>https://sunwatts.com/ironridge-stopper-sleeve-42mm-black/</t>
  </si>
  <si>
    <t>https:/www.solaris-shop.com/ironridge-ufo-stp-46mm-m1-stopper-sleeve/</t>
  </si>
  <si>
    <t>https:/www.solar-electric.com/ironridge-ufo-stp-46mm-m1-stopper-sleeve.html</t>
  </si>
  <si>
    <t>https:/ressupply.com/racking-and-mounting/ironridge-ufo-stp-46mm-m1-stopper-sleeve</t>
  </si>
  <si>
    <t>https:/www.solar-electric.com/ironridge-ufo-stp-46mm-b1-stopper-sleeve.html</t>
  </si>
  <si>
    <t>https:/ressupply.com/racking-and-mounting/ironridge-lft-03-m1-mill-slotted-l-foot</t>
  </si>
  <si>
    <t>https:/www.ecodirect.com/IronRidge-LFT-03-M1-UFO-Series-Slotted-L-Foot-p/ironridge-lft-03-m1.htm</t>
  </si>
  <si>
    <t>https:/www.solaris-shop.com/ironridge-flashvu-fv-01-m1-flashing-w-gripcap/</t>
  </si>
  <si>
    <t>https:/www.solar-electric.com/ironridge-fv-01-m1-flashvue-solar-flashing-mill-finish.html</t>
  </si>
  <si>
    <t>https:/www.solar-electric.com/ironridge-fv-01-b1-flashvue-solar-flashing-black.html</t>
  </si>
  <si>
    <t>https:/ressupply.com/racking-and-mounting/ironridge-fv-01-b1-flashvue-flashing</t>
  </si>
  <si>
    <t>https:/www.stellavolta.com/ironridge-ff2-01-m2-or-ff2-01-b2-flashfoot2/</t>
  </si>
  <si>
    <t>https:/www.solar-electric.com/ironridge-ff2-01-m1-flashfoot2-mill.html</t>
  </si>
  <si>
    <t>https:/www.solar-electric.com/ironridge-ff2-01-b1-flashfoot2-black.html</t>
  </si>
  <si>
    <t>https:/ressupply.com/racking-and-mounting/ironridge-ff2-01-b1-flashfoot2</t>
  </si>
  <si>
    <t>https:/www.platt.com/p/1796625/ironridge/composition-mount-flashing-discontinued-see-recommended-replacement-ff2-02-b2-/irnff201b2</t>
  </si>
  <si>
    <t>https:/www.solaris-shop.com/ironridge-ath-01-m1-side-mount-tile-hook/</t>
  </si>
  <si>
    <t>https:/www.solarflexion.com/product-p/ath-01-m1.htm</t>
  </si>
  <si>
    <t>https:/www.solarflexion.com/product-p/ff2-02-m2.htm</t>
  </si>
  <si>
    <t>https:/www.invertersupply.com/index.php?main_page=product_info&amp;products_id=202663</t>
  </si>
  <si>
    <t>https://www.invertersupply.com/index.php?main_page=product_info&amp;products_id=202696</t>
  </si>
  <si>
    <t>https://unboundsolar.com/10000206/ironridge/solar-panels/quick-mount-tile-hook-deck-flashing-mill</t>
  </si>
  <si>
    <t>https:/www.solar-electric.com/ironridge-xr-lug-03-a1-grounding-lug.html</t>
  </si>
  <si>
    <t>https:/ressupply.com/racking-and-mounting/ironridge-xr-lug-03-a1-grounding-lug</t>
  </si>
  <si>
    <t>https:/www.solaris-shop.com/ironridge-fm-cm-001-b-conduit-mount/</t>
  </si>
  <si>
    <t>https:/www.stellavolta.com/ironridge-fm-cm-001-b-conduit-mount-kit-in-black-qty-1/</t>
  </si>
  <si>
    <t>https:/ressupply.com/racking-and-mounting/ironridge-fm-cm-001-b-conduit-mount</t>
  </si>
  <si>
    <t>https:/www.invertersupply.com/index.php?main_page=product_info&amp;products_id=202659</t>
  </si>
  <si>
    <t>https:/www.stellavolta.com/ironridge-fra-m60t-fs-w1-flat-roof-attachment-membrane/</t>
  </si>
  <si>
    <t>https:/sunwatts.com/ironridge-tile-replacement-base-black/</t>
  </si>
  <si>
    <t>https:/ressupply.com/racking-and-mounting/ironridge-kob-1l01-b1-tile-replacement-base</t>
  </si>
  <si>
    <t>https:/www.solarflexion.com/product-p/kob-1l01-b1.htm</t>
  </si>
  <si>
    <t>https:/www.solaris-shop.com/ironridge-kof-f01-t1-flat-tile-flashing/</t>
  </si>
  <si>
    <t>https:/ressupply.com/racking-and-mounting/ironridge-kof-f01-t1-tile-replacement-flat-flashing</t>
  </si>
  <si>
    <t>https:/www.solaris-shop.com/ironridge-kof-s01-t1-s-tile-flashing/</t>
  </si>
  <si>
    <t>https:/www.solarflexion.com/product-p/qmr-rl14-b-60.htm</t>
  </si>
  <si>
    <t>https:/sunwatts.com/qrail-standard-168-mill-finish/</t>
  </si>
  <si>
    <t>https:/www.invertersupply.com/index.php?main_page=product_info&amp;products_id=202621</t>
  </si>
  <si>
    <t>https:/www.solaris-shop.com/ironridge-kof-w01-t1-w-tile-flashing/</t>
  </si>
  <si>
    <t>https:/www.invertersupply.com/index.php?main_page=product_info&amp;products_id=202671</t>
  </si>
  <si>
    <t>https:/www.ecodirect.com/IronRidge-TM-FTL-010-10-Inch-Fixed-Tilt-Leg-Kit-p/ironridge-tm-ftl-010.htm</t>
  </si>
  <si>
    <t>https:/www.solar-electric.com/ironridge-tm-ftl-010-tilt-leg-kit.html</t>
  </si>
  <si>
    <t>https:/www.solar-electric.com/ironridge-tm-ftl-015-tilt-leg-kit.html</t>
  </si>
  <si>
    <t>https:/ressupply.com/racking-and-mounting/ironridge-tm-ftl-015-fixed-tilt-leg-kit</t>
  </si>
  <si>
    <t>https:/www.solaris-shop.com/ironridge-tm-ftl-020-fixed-tilt-leg/</t>
  </si>
  <si>
    <t>https:/www.solar-electric.com/ironridge-tm-ftl-020-tilt-leg-kit.html</t>
  </si>
  <si>
    <t>https:/www.solaris-shop.com/ironridge-tm-ftl-025-fixed-tilt-leg/</t>
  </si>
  <si>
    <t>https:/ressupply.com/racking-and-mounting/ironridge-tm-ftl-025-fixed-tilt-leg-kit</t>
  </si>
  <si>
    <t>https:/www.solaris-shop.com/ironridge-29-4000-077-wire-clip/</t>
  </si>
  <si>
    <t>https:/ressupply.com/racking-and-mounting/ironridge-29-4000-077-wire-clip</t>
  </si>
  <si>
    <t>https:/ressupply.com/racking-and-mounting/ironridge-gm-brc-002-sga-bonded-rail-connector</t>
  </si>
  <si>
    <t>https:/www.solar-electric.com/ironridge-gm-brc-002-bonded-rail-connector.html</t>
  </si>
  <si>
    <t>https:/www.ecodirect.com/IronRidge-Ground-Mount-Bonding-Rail-Connector-2-p/ironridge-gm-brc-002.htm</t>
  </si>
  <si>
    <t>https:/www.solaris-shop.com/ironridge-70-0300-sga-3-top-cap/</t>
  </si>
  <si>
    <t>https:/ressupply.com/racking-and-mounting/ironridge-70-0300-sga-top-cap</t>
  </si>
  <si>
    <t>https:/www.altestore.com/store/solar-panel-mounts/ground-mounts-for-solar-panels/ironridge-sga-top-cap-for-3-pipe-p8903/</t>
  </si>
  <si>
    <t>https://www.platt.com/p/2090648/ironridge/irn-gm-db2-slv01-m1-gm-2-slee/irngmdb2slv01m1</t>
  </si>
  <si>
    <t>https:/www.solar-electric.com/ironridge-gm-db2-tb01-m1-gm-2in-square-tube-88-5in-long.html</t>
  </si>
  <si>
    <t>https:/www.solar-electric.com/ironridge-gm-db2-tb02-m1-gm-2-in-square-tube-106-5in-long.html</t>
  </si>
  <si>
    <t>https:/www.solar-electric.com/ironridge-gm-db3-slv01-m1-gm-3in-sleeve.html</t>
  </si>
  <si>
    <t>https:/www.platt.com/p/2090651/ironridge/irngmdb3slv01m1</t>
  </si>
  <si>
    <t>https:/www.solar-electric.com/ironridge-gm-db3-tb01-m1-gm-2-5in-square-tube-87in-long.html</t>
  </si>
  <si>
    <t>https:/www.platt.com/p/2090652/ironridge/irngmdb3tb01m1</t>
  </si>
  <si>
    <t>https://www.solar-electric.com/ironridge-gm-db3-tb02-m1-gm-2-5in-square-tube-105in-long.html</t>
  </si>
  <si>
    <t>https:/www.platt.com/p/1883111/ironridge/qmpqmrqs14b24</t>
  </si>
  <si>
    <t>https:/sunwatts.com/qskirt-rail-skirt-14ft/</t>
  </si>
  <si>
    <t>https:/www.platt.com/p/1883112/ironridge/qmpqmrqssa12</t>
  </si>
  <si>
    <t>https:/www.platt.com/p/1199281/ironridge/qmpqmrcpsb50</t>
  </si>
  <si>
    <t>https://www.invertersupply.com/index.php?main_page=product_info&amp;products_id=202594</t>
  </si>
  <si>
    <t>https:/www.solarflexion.com/product-p/qmr-uec3045-b-20.htm</t>
  </si>
  <si>
    <t>https:/www.cabletiesunlimited.com/hellermanntyton-151-01699-low-profile-metal-edge-clip-1-5-2-0mm-panel-thickness-4-1-7mm-cable-range-ss304-100-bag.html</t>
  </si>
  <si>
    <t>https:/www.gmes.com/catalog/product/view/id/4312/s/hellermanntyton-151-01699-metal-edge-clip-low-profile-1-5-2-0mm-panel-6-6-2mm-cable-100-bag2061042/category/1559/</t>
  </si>
  <si>
    <t>https:/www.neobits.com/hellermann_tyton_151_01699_hellermanntyton_151_p13474282.html</t>
  </si>
  <si>
    <t>https://sunwatts.com/l-mount-9x12-flashing-with-l-foot-lag-screw-mill-finish/</t>
  </si>
  <si>
    <t>https:/amrtechsolar.com/es/products/copy-of-quick-mount-qmtr-f3-25-a1-tile-replacement-flat-tile-single</t>
  </si>
  <si>
    <t>https:/ressupply.com/racking-and-mounting/quick-mount-pv-qmutm-a-1-qbase-universal-tile-mount</t>
  </si>
  <si>
    <t>https:/www.platt.com/p/0868198/ironridge/qbase-universal-tile-mount/qmpqmutma12</t>
  </si>
  <si>
    <t>https:/www.solaris-shop.com/quick-mount-pv-qmlm-b-1-blk-l-mount-flashing/</t>
  </si>
  <si>
    <t>https:/sunwatts.com/l-mount-9x12-flashing-with-l-foot-lag-screw-mill-finish/</t>
  </si>
  <si>
    <t>https://www.solarflexion.com/product-p/qm-lynx-ss-m1.htm</t>
  </si>
  <si>
    <t>https:/ware.solar/products/quick-mount-pv-qbase-qm-qbb-01-m1-post-style-mount-with-5-16-18-8-ss-bolt?variant=43546338689281</t>
  </si>
  <si>
    <t>https://www.invertersupply.com/index.php?main_page=product_info&amp;products_id=202580</t>
  </si>
  <si>
    <t>https:/www.solaris-shop.com/ironridge-51-6004-500l-4-standoff-flush-mount/</t>
  </si>
  <si>
    <t>https:/sunwatts.com/ironridge-flush-mount-4-post/</t>
  </si>
  <si>
    <t>https:/www.solarflexion.com/product-p/51-6004-500l.htm</t>
  </si>
  <si>
    <t>https:/ressupply.com/racking-and-mounting/ironridge-ctr-cap-01-b1-contour-end-caps</t>
  </si>
  <si>
    <t>https:/www.ecodirect.com/IronRidge-Contour-End-Caps-L-R-Pair-1-Pair-p/ironridge-ctr-cap-01-b1.htm</t>
  </si>
  <si>
    <t>https:/ressupply.com/racking-and-mounting/ironridge-ctr-cl-01-b1-contour-clamp</t>
  </si>
  <si>
    <t>https:/www.solarflexion.com/product-p/ctr-cl-01-b1.htm</t>
  </si>
  <si>
    <t>https:/ressupply.com/racking-and-mounting/ironridge-ctr-in-01-b1-contour-inner-corner-cap</t>
  </si>
  <si>
    <t>https:/www.invertersupply.com/index.php?main_page=product_info&amp;products_id=202652</t>
  </si>
  <si>
    <t>https://www.ecodirect.com/IronRidge-CTR-IN-01-B1-Contour-Inner-Corner-Cap-p/ironridge-ctr-in-01-b1.htm</t>
  </si>
  <si>
    <t>https://www.solarflexion.com/product-p/ctr-out-01-b1.htm</t>
  </si>
  <si>
    <t>https://www.solarflexion.com/product-p/ctr-splc-01-m1.htm</t>
  </si>
  <si>
    <t>https://ressupply.com/racking-and-mounting/ironridge-ctr-splc-01-m1-contour-splice</t>
  </si>
  <si>
    <t>https:/www.altestore.com/store/solar-panel-mounts/roof-mounts-for-solar-panels/ironridge-roof-mount-rails-c1157/</t>
  </si>
  <si>
    <t>https://www.ecodirect.com/IronRidge-BX-CT-UV-P1-BX-12-UV-Cable-Tie-Qnty-p/ironridge-bx-ct-uv-p1.htm</t>
  </si>
  <si>
    <t>https://unboundsolar.com/6600080/ironridge/racking/ironridge-bx-ct-uv-p1-cable-tie-uv-rated-black</t>
  </si>
  <si>
    <t>https:/www.invertersupply.com/index.php?main_page=product_info&amp;products_id=202594</t>
  </si>
  <si>
    <t> https://www.solarflexion.com/product-p/qm-qbp-14.5-m1.htm</t>
  </si>
  <si>
    <t>https:/www.invertersupply.com/index.php?main_page=product_info&amp;products_id=29691</t>
  </si>
  <si>
    <t>https:/www.solaris-shop.com/midnite-solar-mnedc175-175a-circuit-breaker/</t>
  </si>
  <si>
    <t>https:/www.solarflexion.com/product-p/mnepv1.htm</t>
  </si>
  <si>
    <t>https:/www.solaris-shop.com/midnite-solar-mnepv1-din-mount-1a-circuit-breaker/</t>
  </si>
  <si>
    <t>https:/www.invertersupply.com/index.php?main_page=product_info&amp;products_id=199127</t>
  </si>
  <si>
    <t>https:/www.solarflexion.com/product-p/mnepv3.htm</t>
  </si>
  <si>
    <t>https:/www.invertersupply.com/index.php?main_page=product_info&amp;products_id=199129</t>
  </si>
  <si>
    <t>https:/www.hurricanewindpower.com/midnite-solar-mnepv3-circuit-breaker-3a-150vdc-1-pole-din-mount/</t>
  </si>
  <si>
    <t>https:/www.solarflexion.com/product-p/mnepv4.htm</t>
  </si>
  <si>
    <t>https:/www.invertersupply.com/index.php?main_page=product_info&amp;products_id=199130</t>
  </si>
  <si>
    <t>https:/ressupply.com/electrical-distribution-parts/midnite-solar-mnepv4-circuit-breaker</t>
  </si>
  <si>
    <t>https:/www.solarflexion.com/product-p/mnepv5.htm</t>
  </si>
  <si>
    <t>https:/www.stellavolta.com/midnite-solar-mnepv-circuit-breakers-150vdc-1-pole/</t>
  </si>
  <si>
    <t>https:/www.mrsolar.com/midnite-solar-5a-150vdc-din-mount-circuit-breaker/</t>
  </si>
  <si>
    <t>https:/www.solaris-shop.com/midnite-solar-mnepv6-din-mount-6a-circuit-breaker/</t>
  </si>
  <si>
    <t>https:/www.solarflexion.com/product-p/mnepv6.htm</t>
  </si>
  <si>
    <t>https:/www.hurricanewindpower.com/midnite-solar-mnepv6-circuit-breaker-6a-150vdc-1-pole-din-mount/</t>
  </si>
  <si>
    <t>https://ressupply.com/electrical-distribution-parts/midnite-solar-mnepv7-circuit-breaker</t>
  </si>
  <si>
    <t>https://www.solarflexion.com/product-p/mnepv7.htm</t>
  </si>
  <si>
    <t>https://www.solaris-shop.com/midnite-solar-mnepv7-circuit-breaker-din-mount-7a-150vdc/</t>
  </si>
  <si>
    <t>https:/www.solarflexion.com/product-p/mneac20.htm</t>
  </si>
  <si>
    <t>https:/www.boatandrvaccessories.com/products/midnite-solar-mnpv6-250-busbar</t>
  </si>
  <si>
    <t>https:/www.solaris-shop.com/midnite-solar-mnpv3-busbar/</t>
  </si>
  <si>
    <t>https:/www.solacity.com/product/midnite-solar-mnpv3-busbar/</t>
  </si>
  <si>
    <t>https:/www.solar-electric.com/mnpv3-bb.html</t>
  </si>
  <si>
    <t>https:/www.ecodirect.com/Midnite-Solar-MNAC-Bus-Bar-p/midnite-mnac.htm</t>
  </si>
  <si>
    <t>https:/www.invertersupply.com/index.php?main_page=product_info&amp;products_id=25647</t>
  </si>
  <si>
    <t>https:/www.stellavolta.com/midnite-solar-mnac-busbar-micro-busbar/</t>
  </si>
  <si>
    <t>https:/www.invertersupply.com/index.php?main_page=product_info&amp;products_id=25674</t>
  </si>
  <si>
    <t>https:/www.solaris-shop.com/midnite-solar-mnpv6-breaker-bb-circuit-breaker/</t>
  </si>
  <si>
    <t>https:/ressupply.com/electrical-distribution-parts/midnite-solar-mnpv6-breaker-bb-circuit-breaker-replacement</t>
  </si>
  <si>
    <t>https:/www.solarflexion.com/product-p/mnpv6-fuse-busbar.htm</t>
  </si>
  <si>
    <t>https:/www.solar-electric.com/mnpv6-fuse-bb.html</t>
  </si>
  <si>
    <t>https://www.solarflexion.com/product-p/qmr-hec-a-20.htm</t>
  </si>
  <si>
    <t>https://www.invertersupply.com/index.php?main_page=product_info&amp;products_id=202617</t>
  </si>
  <si>
    <t>https://www.invertersupply.com/index.php?main_page=product_info&amp;products_id=202573</t>
  </si>
  <si>
    <t>https://www.invertersupply.com/index.php?main_page=product_info&amp;products_id=202572</t>
  </si>
  <si>
    <t>https:/www.solaris-shop.com/quick-mount-pv-qmc-lf-b-1-black-slotted-l-foot/</t>
  </si>
  <si>
    <t>https:/www.platt.com/p/1199276/ironridge/qmpqmclfb12</t>
  </si>
  <si>
    <t>https://www.invertersupply.com/index.php?main_page=product_info&amp;products_id=202613</t>
  </si>
  <si>
    <t>https://www.platt.com/p/0859970/ironridge/e-mount-flashing/qmpqmlca12</t>
  </si>
  <si>
    <t>https:/ressupply.com/racking-and-mounting/quick-mount-pv-qmns-a-1-qbase-shake-and-slate-mount</t>
  </si>
  <si>
    <t>https://ressupply.com/racking-and-mounting/quick-mount-pv-qmtr-bm-a-12-base-mount</t>
  </si>
  <si>
    <t>https://www.solaris-shop.com/quick-mount-pv-qmtr-bm-a-12-tile-base-mount-1/</t>
  </si>
  <si>
    <t>https:/www.platt.com/p/0126686/ironridge/s-tile-replacement/qmpqmtrs325a12</t>
  </si>
  <si>
    <t>https://ressupply.com/racking-and-mounting/quick-mount-pv-qmtr-s3.25-b-12-tile-replacement-flashing</t>
  </si>
  <si>
    <t>https://sunwatts.com/s-tile-replacement-flashing-3-1-4-post-black-finish/</t>
  </si>
  <si>
    <t>https:/ressupply.com/racking-and-mounting/quick-mount-pv-qmtr-w4-a-12-tile-replacement-flashing</t>
  </si>
  <si>
    <t>https:/ressupply.com/racking-and-mounting/quick-mount-pv-qmtr-w4-b-12-tile-replacement-flashing</t>
  </si>
  <si>
    <t>https://sunwatts.com/unirac-quickmount-tile-replacement-flashing-s-tile-mill-finish/</t>
  </si>
  <si>
    <t>https:/www.solaris-shop.com/quick-mount-pv-qmc-trf-w-a-12-w-tile-flashing/</t>
  </si>
  <si>
    <t>https:/www.platt.com/p/0146219/ironridge/seamless-flashing-12-in-x-12-in-3003-mill/qmpqmcf12x12a1</t>
  </si>
  <si>
    <t>https:/www.platt.com/p/0122091/ironridge/classic-conduit-composition-mount/qmpqmcca12</t>
  </si>
  <si>
    <t>https:/electricalparts.com/products/ironridge-qmcc-a-12</t>
  </si>
  <si>
    <t>https:/www.platt.com/p/0102980/ironridge/conduit-penetration-flashing/qmpqmcpca12</t>
  </si>
  <si>
    <t>https:/electricalparts.com/products/ironridge-qmcpca12</t>
  </si>
  <si>
    <t>https:/ressupply.com/racking-and-mounting/quick-mount-pv-qmcpt-a-1-conduit-penetration-flashing</t>
  </si>
  <si>
    <t>https:/www.solaris-shop.com/outback-fw-mb3-s-mate3-wall-bracket/</t>
  </si>
  <si>
    <t>https:/www.solarflexion.com/product-p/fw-mb3-s.htm</t>
  </si>
  <si>
    <t>https:/www.ecodirect.com/Outback-FW-MB3-S-MATE3-Surface-Mount-Bracket-p/outback-fw-mb3-s.htm</t>
  </si>
  <si>
    <t>https:/www.invertersupply.com/index.php?main_page=product_info&amp;products_id=200129</t>
  </si>
  <si>
    <t>https:/www.solar-electric.com/ps2mp.html</t>
  </si>
  <si>
    <t>https:/www.ecodirect.com/OutBack-FW-MP-Flexware-Mouting-Plate-p/outback-fw-mp.htm</t>
  </si>
  <si>
    <t>https://ressupply.com/racking-and-mounting/quick-mount-pv-qmcpt-a-1-conduit-penetration-flashing</t>
  </si>
  <si>
    <t>https://www.solarflexion.com/product-p/qmcpt-a-12.htm</t>
  </si>
  <si>
    <t>https://sunwatts.com/tile-conduit-penetration-flashing/</t>
  </si>
  <si>
    <t>https:/realgoods.com/outback-flexware-generator-start-relay</t>
  </si>
  <si>
    <t>https://sunwatts.com/corrubracket-corrugated-metal-roof-bracket-100t-mini/</t>
  </si>
  <si>
    <t>https:/www.solarflexion.com/product-p/s-5-proteabracket-ss.htm</t>
  </si>
  <si>
    <t>https:/buys-5.com/product/s-5-proteabracket/</t>
  </si>
  <si>
    <t>https:/www.bigrocksupply.com/proteabracket-aluminum.aspx</t>
  </si>
  <si>
    <t>https://www.solaris-shop.com/s-5-ribbracket-iii-metal-roof-mounting-clamp/</t>
  </si>
  <si>
    <t>https://www.s-5.com/products/solarfoot/</t>
  </si>
  <si>
    <t>https://powerstore.com/s-5-vb-47.html</t>
  </si>
  <si>
    <t>https://www.stellavolta.com/s-5-s-5-vb-47-versabracket-mounting-bracket/</t>
  </si>
  <si>
    <t>https://www.solaris-shop.com/s-5-versabracket-67-metal-roof-mounting-clamp/</t>
  </si>
  <si>
    <t>https://www.bigrocksupply.com/s-5-versagard.aspx</t>
  </si>
  <si>
    <t xml:space="preserve">https://www.solarflexion.com/product-p/s-5-versagard.htm </t>
  </si>
  <si>
    <t>https://www.solarflexion.com/product-p/s-5-pv-kit-2.0-midgrab.htm</t>
  </si>
  <si>
    <t>https://www.unistrutohio.com/s-5-s-5-pv-mid-grab</t>
  </si>
  <si>
    <t>https://www.ecodirect.com/S-5-PV-2-0-Edge-Grab-Kit-for-1-29-to-1-81-f-p/s-5-pv-2.0-kit-edge-grab.htm</t>
  </si>
  <si>
    <t>https://rapidmaterials.com/product/pvkit-2-0-midgrab-with-black-anodized-top-grab/</t>
  </si>
  <si>
    <t>https://www.solaris-shop.com/s-5-s-5-pv-kit-2-0-edgegrab-metal-roof-end-clamp/</t>
  </si>
  <si>
    <t>https://www.solarpanelstore.com/products/s-5-pv-kit-2-0-edge-grab-s-5-pv-kit-2-0-edge</t>
  </si>
  <si>
    <t>https://www.solar-electric.com/s-5-pvkit-2-0-edgegrab-solar-rooftop-solutions.html</t>
  </si>
  <si>
    <t>https://www.altestore.com/store/solar-panel-mounts/standing-seam-metal-roof-mounts/s-5-pv-ul-kit-20-p41160/</t>
  </si>
  <si>
    <t>https://www.unistrutohio.com/s-5-b-mini-clamp-for-standing-seam-roof-clip</t>
  </si>
  <si>
    <t>https://www.invertersupply.com/index.php?main_page=product_info&amp;products_id=200764</t>
  </si>
  <si>
    <t>https://www.capitalelectricsupply.com/product/detail/1708201/snaprack-pv-mounting-systems-232-02536</t>
  </si>
  <si>
    <t>https://www.1sourcedist.com/product/detail/4879518/ecofasten-solar</t>
  </si>
  <si>
    <t>https://www.needco.com/product/detail/1273598/ecofasten-3012010</t>
  </si>
  <si>
    <t>https://www.gmes.com/catalog/product/view/id/4811/s/ecofasten-gf1-gal-blk-812-galvalume-roof-flashing-8-x-12-in-black2079327/category/1177/</t>
  </si>
  <si>
    <t>https://www.altestore.com/store/solar-panel-mounts/roof-mounts-for-solar-panels/flashing-and-l-feet/ecofasten-solar-greenfasten-8x12-galvalume-flashing-black-p41586/</t>
  </si>
  <si>
    <t>https://www.capitalelectricsupply.com/product/detail/852010/ecofasten-3011015</t>
  </si>
  <si>
    <t>https://www.altestore.com/store/solar-panel-mounts/roof-mounts-for-solar-panels/flashing-and-l-feet/ecofasten-solar-l-102-3-tall-l-bracket-black-compression-bracket-p10369/</t>
  </si>
  <si>
    <t>https://www.solaris-shop.com/ecofasten-l-102-3-blk-3-blk-slotted-l-bracket/</t>
  </si>
  <si>
    <t>https://www.gmes.com/catalog/product/view/id/7176/s/ecofasten-simpleblock-u-al-rail-mounting-block-for-vertical-standing-seam-roofs1938578/category/1559/</t>
  </si>
  <si>
    <t>https://www.codale.com/product/detail/4222322/solar-power-products-simpleblock-u-al</t>
  </si>
  <si>
    <t>https://www.altestore.com/store/solar-panel-mounts/roof-mounts-for-solar-panels/flashing-and-l-feet/ecofasten-solar-stainless-steel-lag-bolt-516-x-4-p10384/</t>
  </si>
  <si>
    <t>https://www.hurricanewindpower.com/ecofasten-solar-l-102-3-s-3-tall-l-foot-with-simple-seal-bushing/</t>
  </si>
  <si>
    <t>https:/www.invertersupply.com/index.php?main_page=product_info&amp;products_id=202204</t>
  </si>
  <si>
    <t>https:/ware.solar/products/unirac-u-la-403216m-2-mounting-bracket</t>
  </si>
  <si>
    <t>https:/ressupply.com/racking-and-mounting/unirac-403215c-u-la-2-slider</t>
  </si>
  <si>
    <t>https:/www.invertersupply.com/index.php?main_page=product_info&amp;products_id=202203</t>
  </si>
  <si>
    <t>https:/www.solaris-shop.com/unirac-u-la-403211c-front-cap/</t>
  </si>
  <si>
    <t>https:/ressupply.com/racking-and-mounting/unirac-403211c-u-la-2-front-cap</t>
  </si>
  <si>
    <t>https:/www.infinigi.com/unirac-403211c-ula-2-front-cap-aluminum-p-4236.html</t>
  </si>
  <si>
    <t>https:/www.infinigi.com/unirac-403202c-ula-14-brace-for-2-pipe-aluminum-p-4239.html</t>
  </si>
  <si>
    <t>https:/www.solaris-shop.com/unirac-u-la-403202c-14-brace/</t>
  </si>
  <si>
    <t>https:/ressupply.com/racking-and-mounting/unirac-403202c-u-la-2-brace</t>
  </si>
  <si>
    <t>https:/www.solaris-shop.com/unirac-u-la-403201c-10-5-brace/</t>
  </si>
  <si>
    <t>https:/ressupply.com/racking-and-mounting/unirac-403201c-u-la-2-brace</t>
  </si>
  <si>
    <t>https:/www.invertersupply.com/index.php?main_page=product_info&amp;products_id=202200</t>
  </si>
  <si>
    <t>https:/www.solaris-shop.com/unirac-u-la-403200c-7-brace/</t>
  </si>
  <si>
    <t>https:/ressupply.com/racking-and-mounting/unirac-403200c-u-la-2-brace</t>
  </si>
  <si>
    <t>https:/www.infinigi.com/unirac-403200c-ula-7-brace-for-2-pipe-aluminum-p-4238.html</t>
  </si>
  <si>
    <t>https:/www.munroelectric.com/silvereclipse/index.jsp?path=product&amp;part=1762129&amp;ds=dept&amp;process=search&amp;text=unirac</t>
  </si>
  <si>
    <t>https:/www.solaris-shop.com/unirac-209001c-sunframe-cap-strip-screw/</t>
  </si>
  <si>
    <t>https:/www.partsxp.com/unirac-209001c-sunframe-cap-screw</t>
  </si>
  <si>
    <t>https:/www.platt.com/p/2010534/unirac/unrshclmpm1</t>
  </si>
  <si>
    <t>https:/www.invertersupply.com/index.php?main_page=product_info&amp;products_id=202167</t>
  </si>
  <si>
    <t>https://ressupply.com/racking-and-mounting/unirac-008000c-sm-i-mounting-kit-for-microinverters-and-optimizers</t>
  </si>
  <si>
    <t>https:/sunwatts.com/unirac-solarmount-246-heavy-duty-rail-mill-finish/</t>
  </si>
  <si>
    <t>https:/ressupply.com/racking-and-mounting/unirac-410246m-solarmount-heavy-duty-rail</t>
  </si>
  <si>
    <t>https:/www.platt.com/p/1443457/unirac/unr410246m</t>
  </si>
  <si>
    <t>https:/www.solaris-shop.com/unirac-solarmount-410144m-144-heavy-duty-rail/</t>
  </si>
  <si>
    <t>https:/www.platt.com/p/0894443/unirac/smhd-rail-144-mill/unr410144m</t>
  </si>
  <si>
    <t>https:/www.unitedelectric.com/buy/product/URC410144M-SOLARMOUNT-HEAVY-DUTY-SMHD-RAIL-144-MILL-FINISH-ALUMINUM-UNIRAC/645781</t>
  </si>
  <si>
    <t>https:/www.ecodirect.com/UniRac-SolarMount-Integrated-Bonding-T-Bolt-2-5-p/unirac-330052s.htm</t>
  </si>
  <si>
    <t>https:/www.crawfordelectricsupply.com/product/detail/569765/unirac-inc-330052s</t>
  </si>
  <si>
    <t>https:/www.partsxp.com/unirac-330052s-14-x-250-t-bolt</t>
  </si>
  <si>
    <t>https://ware.solar/products/unirac-solarmount-330050s-t-bolt-and-nut</t>
  </si>
  <si>
    <t>https://www.solaris-shop.com/unirac-solarmount-330050s-t-bolt-and-nut/</t>
  </si>
  <si>
    <t>https:/www.platt.com/p/0532033/unirac/bnd-t-boltnut-1-4x2-drk-ss/unr330050d</t>
  </si>
  <si>
    <t>https:/www.ecodirect.com/UniRac-SolarMount-Integrated-Bonding-T-Bolt-2-p/unirac-330050d.htm</t>
  </si>
  <si>
    <t>https:/www.solarflexion.com/product-p/330050d.htm</t>
  </si>
  <si>
    <t>https:/www.crawfordelectricsupply.com/product/detail/569759/unirac-inc-330007m</t>
  </si>
  <si>
    <t>https:/www.partsxp.com/unirac-330007m-38-boltwasher-to-al-standoff</t>
  </si>
  <si>
    <t>https:/www.platt.com/p/0939861/unirac/3-8-bolt-washer-to-al-standoff-/unr330007m</t>
  </si>
  <si>
    <t>https:/www.solaris-shop.com/unirac-solarmount-320246m-246-standard-rail/</t>
  </si>
  <si>
    <t>https:/www.ecodirect.com/UniRac-320246M-SolarMount-246-Inch-Rail-Mill-p/unirac-320246m.htm</t>
  </si>
  <si>
    <t>https:/ressupply.com/racking-and-mounting/unirac-320208m-solarmount-rail</t>
  </si>
  <si>
    <t>https:/www.ecodirect.com/UniRac-SolarMount-320208MC-208-Rail-Mill-p/unirac-320208m.htm</t>
  </si>
  <si>
    <t>https://ressupply.com/racking-and-mounting/unirac-403214c-u-la-2-rear-cap</t>
  </si>
  <si>
    <t>https:/ressupply.com/racking-and-mounting/unirac-320168m-solarmount-rail</t>
  </si>
  <si>
    <t>https:/www.solarpanelstore.com/products/unirac-solarmount-standard-rail-168-inch-mill-finish-320168m</t>
  </si>
  <si>
    <t>https:/www.ecodirect.com/UniRac-SolarMount-320168MC-168-Rail-Mill-p/unirac-320168m.htm</t>
  </si>
  <si>
    <t>https://ressupply.com/racking-and-mounting/unirac-310132m-solarmount-rail</t>
  </si>
  <si>
    <t>https://www.invertersupply.com/index.php?main_page=product_info&amp;products_id=202766</t>
  </si>
  <si>
    <t>https://ware.solar/products/unirac-solarmount-320132m-132-11-mill-rail</t>
  </si>
  <si>
    <t>https://www.ecodirect.com/UniRac-315246M-SolarMount-Light-Rail-246-Rail-p/unirac-315246m.htm</t>
  </si>
  <si>
    <t>https://ressupply.com/racking-and-mounting/unirac-315246m-solarmount-light-rail</t>
  </si>
  <si>
    <t>https://www.platt.com/p/1843281/unirac/unr-315246m-sm-light-rail-246/810039361696/unr315246m</t>
  </si>
  <si>
    <t>https://ressupply.com/racking-and-mounting/unirac-302030m-solarmount-pro-series-universal-mid-clamp</t>
  </si>
  <si>
    <t>https://www.invertersupply.com/index.php?main_page=product_info&amp;cPath=698_3832&amp;products_id=6209</t>
  </si>
  <si>
    <t>https://www.solarpanelstore.com/collections/unirac-solarmount</t>
  </si>
  <si>
    <t>https://ressupply.com/racking-and-mounting/unirac-315168m-solarmount-light-rail</t>
  </si>
  <si>
    <t>https://www.solarflexion.com/product-p/315168m.htm</t>
  </si>
  <si>
    <t>https://ressupply.com/racking-and-mounting/unirac-315168d-solarmount-light-rail</t>
  </si>
  <si>
    <t>https://www.solaris-shop.com/unirac-solarmount-315168d-168-light-blk-rail/</t>
  </si>
  <si>
    <t>https://tandem-solar-systems.com/product/unirac-315168m-sm-light-rail-168-dark/</t>
  </si>
  <si>
    <t>https://sunwatts.com/unirac-solarmount-rail-246-clear-anodized-finish/</t>
  </si>
  <si>
    <t>https://ressupply.com/racking-and-mounting/unirac-310246c-solarmount-rail</t>
  </si>
  <si>
    <t>https://www.capitalelectricsupply.com/product/detail/1426966/unirac-inc-310246c</t>
  </si>
  <si>
    <t>https://ressupply.com/racking-and-mounting/unirac-310208c-solarmount-rail</t>
  </si>
  <si>
    <t>https://www.solarpanelstore.com/products/unirac-solarmount-standard-rail-208-inch-clear-finish-310208c</t>
  </si>
  <si>
    <t>https://www.solarflexion.com/product-p/310208c.htm</t>
  </si>
  <si>
    <t>https://www.solaris-shop.com/unirac-solarmount-310168d-168-standard-blk-rail/</t>
  </si>
  <si>
    <t>https://ressupply.com/racking-and-mounting/unirac-310168d-solarmount-rail</t>
  </si>
  <si>
    <t>https://www.renvu.com/UNIRAC-SolarMount-168in-Rail-310168D-Black</t>
  </si>
  <si>
    <t>https://ressupply.com/racking-and-mounting/unirac-310168c-solarmount-rail</t>
  </si>
  <si>
    <t>https://www.solarpanelstore.com/products/unirac-solarmount-standard-rail-168-inch-clear-finish-310168c</t>
  </si>
  <si>
    <t>https://www.solarflexion.com/product-p/310168c.htm</t>
  </si>
  <si>
    <t>https://www.solarpanelstore.com/products/unirac-solarmount-standard-rail-132-inch-clear-finish-310132c</t>
  </si>
  <si>
    <t>https://www.platt.com/p/0870677/unirac/sm-rail-132-clr/unr310132c</t>
  </si>
  <si>
    <t>https://www.platt.com/p/1443449/unirac/unr309003p</t>
  </si>
  <si>
    <t>https://www.solarflexion.com/product-p/304001d.htm</t>
  </si>
  <si>
    <t>https://www.invertersupply.com/index.php?main_page=product_info&amp;products_id=6216</t>
  </si>
  <si>
    <t>https://www.platt.com/p/0138670/unirac/l-foot-serrated-w-t-bolt-drk/unr304001d</t>
  </si>
  <si>
    <t>https://sunwatts.com/unirac-solarmount-l-foot-with-t-bolt-clear-finish/</t>
  </si>
  <si>
    <t>https://www.iesupply.com/product/detail/427870/unirac-304001c</t>
  </si>
  <si>
    <t>https://www.solaris-shop.com/unirac-solarmount-304001c-serrated-l-foot/</t>
  </si>
  <si>
    <t>https://ressupply.com/racking-and-mounting/unirac-303019m-solarmount-integrated-bonding-splice-bar</t>
  </si>
  <si>
    <t>https://www.solarpanelstore.com/products/unirac-solarmount-pro-series-bonding-splice-bar-mill-finish-303019m</t>
  </si>
  <si>
    <t>https://www.crawfordelectricsupply.com/product/detail/755944/unirac-inc-303019m</t>
  </si>
  <si>
    <t>https://ressupply.com/racking-and-mounting/unirac-303019d-solarmount-integrated-bonding-splice-bar</t>
  </si>
  <si>
    <t>https://www.ecodirect.com/Unirac-SOLARMOUNT-303019D-Dark-Splice-Bar-p/unirac-303019d.htm</t>
  </si>
  <si>
    <t>https://tandem-solar-systems.com/product/unirac-303019d-bonded-splice-bar-serrated-black/</t>
  </si>
  <si>
    <t>https://www.ecodirect.com/UniRac-SolarMount-Universal-AF-End-Clamp-p/unirac-302050m.htm</t>
  </si>
  <si>
    <t>https://www.solarflexion.com/product-p/302050m.htm</t>
  </si>
  <si>
    <t>https://www.invertersupply.com/index.php?main_page=product_info&amp;products_id=200343</t>
  </si>
  <si>
    <t>https://www.invertersupply.com/index.php?main_page=product_info&amp;products_id=200342</t>
  </si>
  <si>
    <t>https://www.ecodirect.com/UniRac-SolarMount-Universal-AF-Mid-Clamp-p/unirac-302045m.htm</t>
  </si>
  <si>
    <t>https://www.solarflexion.com/product-p/302045m.htm</t>
  </si>
  <si>
    <t>https://www.ecodirect.com/UniRac-SolarMount-Universal-AF-Mid-Clamp-p/unirac-302045d.htm</t>
  </si>
  <si>
    <t>https://www.1sourcedist.com/product/detail/5027554/unirac-inc-302045d</t>
  </si>
  <si>
    <t>https://www.solarflexion.com/product-p/302045d.htm</t>
  </si>
  <si>
    <t>https://www.ecodirect.com/UniRac-302035M-SolarMount-Pro-Series-End-Clamp-p/unirac-302035m.htm</t>
  </si>
  <si>
    <t>https://ressupply.com/racking-and-mounting/unirac-302035m-solarmount-pro-series-universal-end-clamp</t>
  </si>
  <si>
    <t>https:/ressupply.com/racking-and-mounting/unirac-302030m-solarmount-pro-series-universal-mid-clamp</t>
  </si>
  <si>
    <t>https:/www.solarflexion.com/product-p/302030m.htm</t>
  </si>
  <si>
    <t>https:/ressupply.com/racking-and-mounting/unirac-302030d-solarmount-pro-series-universal-mid-clamp</t>
  </si>
  <si>
    <t>https:/www.solarflexion.com/product-p/302030d.htm</t>
  </si>
  <si>
    <t>https:/www.ecodirect.com/UniRac-302030M-SolarMount-Mid-Clamp-p/unirac-302030d.htm</t>
  </si>
  <si>
    <t>https:/ressupply.com/racking-and-mounting/unirac-302028d-solarmount-preassembled-mid-clamp</t>
  </si>
  <si>
    <t>https:/www.solaris-shop.com/unirac-solarmount-302028d-dark-mid-clamp/</t>
  </si>
  <si>
    <t>https:/www.invertersupply.com/index.php?main_page=product_info&amp;products_id=202769</t>
  </si>
  <si>
    <t>https:/ressupply.com/racking-and-mounting/unirac-302028c-solarmount-preassembled-mid-clamp</t>
  </si>
  <si>
    <t>https:/www.solarflexion.com/product-p/302028c.htm</t>
  </si>
  <si>
    <t>https:/www.platt.com/p/0138252/unirac/sm-bnd-midclamp-ef-ss/unr302028c</t>
  </si>
  <si>
    <t>https:/ressupply.com/racking-and-mounting/unirac-302027d-solarmount-preassembled-mid-clamp</t>
  </si>
  <si>
    <t>https:/www.solaris-shop.com/unirac-solarmount-302027d-dark-mid-clamp/</t>
  </si>
  <si>
    <t>https:/www.solarflexion.com/product-p/302027d.htm</t>
  </si>
  <si>
    <t>https://www.solaris-shop.com/unirac-solarmount-302023d-dark-end-clamp/</t>
  </si>
  <si>
    <t>https://ressupply.com/racking-and-mounting/unirac-302023d-solarmount-preassembled-end-clamp</t>
  </si>
  <si>
    <t>https://www.invertersupply.com/index.php?main_page=product_info&amp;products_id=202768</t>
  </si>
  <si>
    <t>https://ressupply.com/racking-and-mounting/unirac-302006c-solarmount-end-clamp</t>
  </si>
  <si>
    <t>https://www.ecodirect.com/UniRac-302006C-SolarMount-End-Clamp-F-Clear-p/unirac-302006c.htm</t>
  </si>
  <si>
    <t>https://www.solaris-shop.com/unirac-solarmount-302000c-solarmount-bottom-clamp/</t>
  </si>
  <si>
    <t>https://ressupply.com/racking-and-mounting/unirac-302000c-solarmount-bottom-mount-clamp</t>
  </si>
  <si>
    <t>https:/ressupply.com/racking-and-mounting/unirac-206072d-b-solarmount-trim</t>
  </si>
  <si>
    <t>https:/www.ecodirect.com/UniRac-206072D-B-SolarMount-Trim-Skirt-168-inch-p/unirac-206072d-b.htm</t>
  </si>
  <si>
    <t>https:/www.invertersupply.com/index.php?main_page=product_info&amp;products_id=190059</t>
  </si>
  <si>
    <t>https:/www.platt.com/p/1971390/unirac/810039363249/unr009021s</t>
  </si>
  <si>
    <t>https:/www.solarflexion.com/product-p/009021s.htm</t>
  </si>
  <si>
    <t>https://www.solaris-shop.com/unirac-solarmount-009020s-t-bolt-and-nut/</t>
  </si>
  <si>
    <t>https:/www.ecodirect.com/UniRac-009010S-Integrated-Bonding-Screw-p/unirac-009010s.htm</t>
  </si>
  <si>
    <t>https:/www.solarflexion.com/product-p/00802rt.htm</t>
  </si>
  <si>
    <t>https:/ressupply.com/racking-and-mounting/unirac-008013s-solarmount-integrated-bonding-microinverter-mount</t>
  </si>
  <si>
    <t>https:/www.solarflexion.com/product-p/008013s.htm</t>
  </si>
  <si>
    <t>https:/www.ecodirect.com/Unirac-008013S-Micro-Management-T-Bolt-p/unirac-008013s.htm</t>
  </si>
  <si>
    <t>https:/www.ecodirect.com/UniRac-008004S-Two-Wire-Clip-p/unirac-008004s.htm</t>
  </si>
  <si>
    <t>https:/www.solarflexion.com/product-p/008004s.htm</t>
  </si>
  <si>
    <t>https:/globalsolarsupply.com/product/unirac-two-wire-management-clip-008004s/</t>
  </si>
  <si>
    <t>https://www.solaris-shop.com/unirac-solarhook-004ct1s-s-tile-hook/</t>
  </si>
  <si>
    <t>https:/www.solarflexion.com/product-p/008025s.htm</t>
  </si>
  <si>
    <t>https:/www.invertersupply.com/index.php?main_page=product_info&amp;products_id=195770</t>
  </si>
  <si>
    <t>https:/www.solarflexion.com/product-p/250030u.htm</t>
  </si>
  <si>
    <t>https:/sunwatts.com/unirac-sfm-infinity-rail-less-8-attached-splice/</t>
  </si>
  <si>
    <t>https:/www.solarflexion.com/product-p/004270d.htm</t>
  </si>
  <si>
    <t>https:/www.crawfordelectricsupply.com/product/detail/787089/unirac-inc-004270d</t>
  </si>
  <si>
    <t>https:/www.platt.com/p/1843251/unirac/810039360484/unr004270d</t>
  </si>
  <si>
    <t>https:/www.capitalelectricsupply.com/product/detail/1440496/unirac-inc-004200d</t>
  </si>
  <si>
    <t>https:/www.solarflexion.com/product-p/004200d.htm</t>
  </si>
  <si>
    <t>https:/sunwatts.com/unirac-microrail-with-raised-seal-flashing/</t>
  </si>
  <si>
    <t>https://www.solarflexion.com/product-p/370023.htm</t>
  </si>
  <si>
    <t>https://www.solarflexion.com/product-p/370022.htm</t>
  </si>
  <si>
    <t>https://www.invertersupply.com/index.php?main_page=product_info&amp;products_id=202777</t>
  </si>
  <si>
    <t>https:/www.invertersupply.com/index.php?main_page=product_info&amp;products_id=202796</t>
  </si>
  <si>
    <t>https:/www.platt.com/p/0216891/unirac/rm5-wind-deflector-hdw-kit/unr310861</t>
  </si>
  <si>
    <t>https:/www.codale.com/product/detail/4126781/unirac-310861</t>
  </si>
  <si>
    <t>https://www.solaris-shop.com/unirac-roofmount-310851-wd-wire-management-clip/</t>
  </si>
  <si>
    <t>https://www.invertersupply.com/index.php?main_page=product_info&amp;products_id=202794</t>
  </si>
  <si>
    <t>https://www.1sourcedist.com/product/detail/4910231/UNIRAC-INC-310851</t>
  </si>
  <si>
    <t>https:/www.platt.com/p/0414205/unirac/wire-management-clip/unr310850</t>
  </si>
  <si>
    <t>https:/www.platt.com/p/0532030/unirac/rmdt-midclamp-32-35mm-/unr310826</t>
  </si>
  <si>
    <t>https:/www.solarflexion.com/product-p/310825.htm</t>
  </si>
  <si>
    <t>https://www.solaris-shop.com/unirac-roofmount-310821-end-clamp/</t>
  </si>
  <si>
    <t>https:/www.codale.com/product/detail/4126785/unirac-310820</t>
  </si>
  <si>
    <t>https:/www.platt.com/p/0220341/unirac/rm5-dt-endclamp-30-40mm/unr310820</t>
  </si>
  <si>
    <t>https://www.solaris-shop.com/unirac-roofmount-310810-rm5-wind-deflector/</t>
  </si>
  <si>
    <t>https://sunwatts.com/unirac-roofmount-wind-deflector/</t>
  </si>
  <si>
    <t>https://www.1sourcedist.com/product/detail/4759945/UNIRAC-INC-310810</t>
  </si>
  <si>
    <t>https:/www.solarflexion.com/product-p/310802.htm</t>
  </si>
  <si>
    <t>https:/www.invertersupply.com/index.php?main_page=product_info&amp;products_id=202760</t>
  </si>
  <si>
    <t>https://www.solaris-shop.com/unirac-roofmount-310801-rmdt-ballast-bay/</t>
  </si>
  <si>
    <t>https://www.solarflexion.com/product-p/310801.htm</t>
  </si>
  <si>
    <t>https:/www.invertersupply.com/index.php?main_page=product_info&amp;products_id=202789</t>
  </si>
  <si>
    <t>https:/www.solarflexion.com/product-p/310751.htm</t>
  </si>
  <si>
    <t>https:/www.crawfordelectricsupply.com/product/detail/415042/unirac-inc-310751</t>
  </si>
  <si>
    <t>https:/www.1sourcedist.com/product/detail/4522750/unirac-inc-310751</t>
  </si>
  <si>
    <t>https:/www.ecodirect.com/UniRac-RoofMount-310750-RM10-Module-Clip-p/unirac-310750.htm</t>
  </si>
  <si>
    <t>https:/www.1sourcedist.com/product/detail/4522743/unirac-inc-310750</t>
  </si>
  <si>
    <t>https:/www.solarflexion.com/product-p/310750.htm</t>
  </si>
  <si>
    <t>https:/ressupply.com/racking-and-mounting/unirac-310710-roof-mount-ballast-bay</t>
  </si>
  <si>
    <t>https:/www.solarflexion.com/product-p/310710.htm</t>
  </si>
  <si>
    <t>https:/www.crawfordelectricsupply.com/product/detail/415039/unirac-inc-310710</t>
  </si>
  <si>
    <t>https:/www.invertersupply.com/index.php?main_page=product_info&amp;products_id=202168</t>
  </si>
  <si>
    <t>https:/ware.solar/products/unirac-nxt-horizon-wrmclpd1-wire-management-clip</t>
  </si>
  <si>
    <t>https:/www.invertersupply.com/index.php?main_page=product_info&amp;products_id=202801</t>
  </si>
  <si>
    <t>https:/www.platt.com/p/2010530/unirac/mlpe-and-lug-clamp-nxt-horizon-series/unrlugmlpe1</t>
  </si>
  <si>
    <t>https:/www.invertersupply.com/index.php?main_page=product_info&amp;products_id=202163</t>
  </si>
  <si>
    <t>https:/www.capitalelectricsupply.com/product/detail/1760979/unirac-inc-lugmlpe1</t>
  </si>
  <si>
    <t>https:/ware.solar/products/unirac-nxt-horizon-endcapd1-rail-clamp-cap-kit</t>
  </si>
  <si>
    <t>https:/www.platt.com/p/2010527/unirac/combo-clamp-nxt-horizon-series-for-use-with-30-40mm-modules/unrcclampd1</t>
  </si>
  <si>
    <t>https:/www.crescentelectric.com/solar-and-renewable-energy/solar-products/racking-and-mounting-hardware/nxt-horizon-combo-clamp--dark</t>
  </si>
  <si>
    <t>https:/www.invertersupply.com/index.php?main_page=product_info&amp;products_id=202159</t>
  </si>
  <si>
    <t>https:/www.platt.com/p/2010523/unirac/unr-168rlm1-nxt-horizon-rail/unr168rlm1</t>
  </si>
  <si>
    <t>https:/www.invertersupply.com/index.php?main_page=product_info&amp;products_id=202158</t>
  </si>
  <si>
    <t>https:/www.platt.com/p/2010524/unirac/rail-nxt-horizon-series-168-black/unr168rld1</t>
  </si>
  <si>
    <t>https:/www.invertersupply.com/index.php?main_page=product_info&amp;cPath=698_3833&amp;products_id=202158</t>
  </si>
  <si>
    <t>https:/www.solaris-shop.com/unirac-gft-404034-hardware-kit/</t>
  </si>
  <si>
    <t>https:/www.invertersupply.com/index.php?main_page=product_info&amp;products_id=202786.</t>
  </si>
  <si>
    <t>https:/www.solarflexion.com/product-p/404034.htm</t>
  </si>
  <si>
    <t>https:/www.nationaltoolwarehouse.com/USB-CABLE-P261402.aspx</t>
  </si>
  <si>
    <t>https:/www.napaonline.com/en/p/NEX404032</t>
  </si>
  <si>
    <t>https:/www.zoro.com/nexiq-technologies-nexiq-technologies-mps-404032-latching-usb-cable-mps-404032/i/G603893754/</t>
  </si>
  <si>
    <t>https:/www.solaris-shop.com/unirac-gft-404031-diagonal-brace-assembly/</t>
  </si>
  <si>
    <t>https:/www.invertersupply.com/index.php?main_page=product_info&amp;products_id=202780</t>
  </si>
  <si>
    <t>https:/ware.solar/products/unirac-ground-fixed-tilt-404013-4-rail-hardware-kit</t>
  </si>
  <si>
    <t>https:/www.solarflexion.com/product-p/411246m.htm</t>
  </si>
  <si>
    <t>https:/www.invertersupply.com/index.php?main_page=product_info&amp;products_id=202783</t>
  </si>
  <si>
    <t>https:/www.solaris-shop.com/unirac-411246m-246-ground-tilt-rail/</t>
  </si>
  <si>
    <t>https:/www.solaris-shop.com/unirac-411166m-166-ground-tilt-rail/</t>
  </si>
  <si>
    <t>https:/www.crawfordelectricsupply.com/product/detail/709392/unirac-inc-411166m</t>
  </si>
  <si>
    <t>https:/sunwatts.com/unirac-dgft-ground-fixed-tilt-rail-166-mill-finish/</t>
  </si>
  <si>
    <t>https:/www.solaris-shop.com/unirac-gft-404014-ground-fixed-rail-splice/</t>
  </si>
  <si>
    <t>https:/www.invertersupply.com/index.php?main_page=product_info&amp;products_id=202156</t>
  </si>
  <si>
    <t>https:/www.crawfordelectricsupply.com/product/detail/709393/unirac-inc-404014</t>
  </si>
  <si>
    <t>https://sunwatts.com/ground-fixed-tilt-c-pile-126-inches/</t>
  </si>
  <si>
    <t>https:/www.invertersupply.com/index.php?main_page=product_info&amp;products_id=202779</t>
  </si>
  <si>
    <t>https://www.invertersupply.com/index.php?main_page=product_info&amp;cPath=698_701&amp;products_id=202154</t>
  </si>
  <si>
    <t>https://www.platt.com/p/1971384/unirac/unr004275m</t>
  </si>
  <si>
    <t>https:/www.invertersupply.com/index.php?main_page=product_info&amp;products_id=202758</t>
  </si>
  <si>
    <t>https:/www.ecodirect.com/Unirac-FlashLoc-RM-Flat-Roof-Attachment-Base-Kit-p/unirac-310999.htm</t>
  </si>
  <si>
    <t>https:/www.capitalelectricsupply.com/product/detail/1602237/unirac-inc-310999</t>
  </si>
  <si>
    <t>https:/www.platt.com/p/1843248/unirac/flashloc-rm/810039362075/unr310999</t>
  </si>
  <si>
    <t>https:/www.invertersupply.com/index.php?main_page=product_info&amp;products_id=195748</t>
  </si>
  <si>
    <t>https:/ressupply.com/racking-and-mounting/unirac-004055m-flashkit-pro</t>
  </si>
  <si>
    <t>https:/www.ecodirect.com/Unirac-004055M-FlashKit-Pro-8-x-12-Flashing-p/unirac-004055m.htm</t>
  </si>
  <si>
    <t>https:/www.invertersupply.com/index.php?main_page=product_info&amp;products_id=195771</t>
  </si>
  <si>
    <t>https:/www.platt.com/p/1971452/unirac/810039362938/unres11108</t>
  </si>
  <si>
    <t>https:/spareto.com/products/delphi-lambda-sensor/es11108-12b1</t>
  </si>
  <si>
    <t>https:/partshawk.com/delphi-es10674-oxygen-sensor.html</t>
  </si>
  <si>
    <t>https:/www.platt.com/p/1971424/unirac/unr-es10674-standing-seam-sta/810039362679/unres10674</t>
  </si>
  <si>
    <t>https:/www.platt.com/p/1971411/unirac/810039362433/unres10260</t>
  </si>
  <si>
    <t>https:/ware.solar/products/unirac-ecolibrium-ecox-es10260-bonding-clip</t>
  </si>
  <si>
    <t>https:/www.invertersupply.com/index.php?main_page=product_info&amp;products_id=202754</t>
  </si>
  <si>
    <t>https:/danabiosci.com/products/zn180-rabbit-polyclonal-antibody-es10486</t>
  </si>
  <si>
    <t>https:/www.platt.com/p/1971418/unirac/810039362525/unres10486</t>
  </si>
  <si>
    <t>https:/ware.solar/products/unirac-ecolibrium-ecofoot5d-es10486-71-ballast-tray</t>
  </si>
  <si>
    <t>https:/www.platt.com/p/1971417/unirac/810039362518/unres10480</t>
  </si>
  <si>
    <t>https:/www.platt.com/p/1971458/unirac/810039362990/unres20311b</t>
  </si>
  <si>
    <t>https:/www.platt.com/p/1971456/unirac/unr-es20207-ecofoot2-base/810039362976/unres20207</t>
  </si>
  <si>
    <t>https:/www.platt.com/p/1971455/unirac/810039362969/unres20142</t>
  </si>
  <si>
    <t>https:/www.platt.com/p/1971388/unirac/810039362174/unr008115m</t>
  </si>
  <si>
    <t>https:/www.capitalelectricsupply.com/product/detail/1760859/unirac-inc-008115m</t>
  </si>
  <si>
    <t>https:/ware.solar/products/unirac-ecofoot2-es10466-universal-clamp-kit</t>
  </si>
  <si>
    <t>https:/www.neobits.com/unirac_es10466_ecofoot_universal_clamp_kit_w_poer_p14348244.html</t>
  </si>
  <si>
    <t>https:/farwestproductsales.com/products/unirac-solobox-d-junction-box-eboss-new-free-shipping</t>
  </si>
  <si>
    <t>https:/www.invertersupply.com/index.php?main_page=product_info&amp;products_id=195755</t>
  </si>
  <si>
    <t>https:/ware.solar/products/unirac-e-boss-00802jb-mounting-bracket?pr_prod_strat=use_description&amp;pr_rec_id=d29d63ef5&amp;pr_rec_pid=7850486104321&amp;pr_ref_pid=7850475258113&amp;pr_seq=uniform</t>
  </si>
  <si>
    <t>https:/sunwatts.com/unirac-e-boss-j-box-mount/</t>
  </si>
  <si>
    <t>https://ware.solar/products/unirac-e-boss-00802cm-conduit-mount</t>
  </si>
  <si>
    <t>https://www.solaris-shop.com/unirac-e-boss-00802cm-conduit-mount/</t>
  </si>
  <si>
    <t>https://www.solaris-shop.com/unirac-e-boss-00802cm-conduit-mount-pack/</t>
  </si>
  <si>
    <t>https:/www.ecodirect.com/UniRac-RoofMount-310760-RM10-Roof-Pad-p/unirac-310760.htm</t>
  </si>
  <si>
    <t>https:/www.solarflexion.com/product-p/310760.htm</t>
  </si>
  <si>
    <t>https:/www.invertersupply.com/index.php?main_page=product_info&amp;products_id=190064</t>
  </si>
  <si>
    <t>https:/ressupply.com/racking-and-mounting/unirac-307120m-low-profile-tilt-leg</t>
  </si>
  <si>
    <t>https:/www.crawfordelectricsupply.com/product/detail/506358/unirac-inc-307120m</t>
  </si>
  <si>
    <t>https:/www.platt.com/p/0906787/unirac/sm-adj-tilt-leg-44-w-hdw/unr307120m</t>
  </si>
  <si>
    <t>https:/www.ecodirect.com/UniRac-307115M-18-30-Adjustable-Tilt-Leg-Kit-p/unirac-307115m.htm</t>
  </si>
  <si>
    <t>https:/ressupply.com/racking-and-mounting/unirac-307115m-low-profile-tilt-leg</t>
  </si>
  <si>
    <t>https:/www.solarpanelstore.com/products/copy-of-unirac-adjustable-tilt-leg-12-without-l-foot-307107m</t>
  </si>
  <si>
    <t>https:/www.solarpanelstore.com/products/copy-of-unirac-solarmount-pro-series-universal-end-clamp-w-rail-end-cap-302035m</t>
  </si>
  <si>
    <t>https:/www.invertersupply.com/index.php?main_page=product_info&amp;products_id=202172</t>
  </si>
  <si>
    <t>https:/www.1sourcedist.com/product/detail/4585219/UNIRAC-INC-307107M</t>
  </si>
  <si>
    <t>https://ressupply.com/racking-and-mounting/unirac-209000c-sunframe-cap-strip-screws</t>
  </si>
  <si>
    <t>https://www.solaris-shop.com/quick-mount-pv-qmsc-a-12-mill-comp-flashing</t>
  </si>
  <si>
    <t>USMS100-0408</t>
  </si>
  <si>
    <t>https://www.solar-electric.com/ironridge-gm-db-hw01-m1-diagonal-brace-hardware.html</t>
  </si>
  <si>
    <t>https://www.solarflexion.com/product-p/qmr-iss-a-15.htm</t>
  </si>
  <si>
    <t>https://sunwatts.com/qsplice-internal-for-standard-rail/</t>
  </si>
  <si>
    <t>https://www.solarflexion.com/product-p/qmsc-b-12.htm</t>
  </si>
  <si>
    <t>https://www.stellavolta.com/midnite-solar-mnkid-m-bkt-b-marine-mounting-bracket-black/</t>
  </si>
  <si>
    <t>https://www.solarflexion.com/product-p/mnkid-m-bkt-b.htm</t>
  </si>
  <si>
    <t>https://ware.solar/products/ironridge-29-7000-150-end-clamp-38-1mm</t>
  </si>
  <si>
    <t>https://www.ecodirect.com/MidNite-Solar-63-amp-150-VDC-DIN-Breaker-MNEP63-p/midnite-solar-mnepv63.htm</t>
  </si>
  <si>
    <t>https://ressupply.com/electrical-distribution-parts/midnite-solar-mnepv63-circuit-breaker</t>
  </si>
  <si>
    <t>https://www.sunwize.com/product/006236-cb-din-mount-63-amp-1-pole-1-space-mid-mnepv63/</t>
  </si>
  <si>
    <t>https://ressupply.com/electrical-distribution-parts/midnite-solar-mnepv50-300-circuit-breaker/htm</t>
  </si>
  <si>
    <t>https://www.solaris-shop.com/midnite-solar-mnepv50-din-mount-50a-circuit-breaker/htm</t>
  </si>
  <si>
    <t>https://www.solarflexion.com/product-p/mnepv50.htm</t>
  </si>
  <si>
    <t>https://www.invertersupply.com/index.php?main_page=product_info&amp;products_id=199124</t>
  </si>
  <si>
    <t>https://www.solaris-shop.com/midnite-solar-mnepv40-40a-din-mount-circuit-breaker/</t>
  </si>
  <si>
    <t>https://www.invertersupply.com/index.php?main_page=product_info&amp;products_id=5873</t>
  </si>
  <si>
    <t>https://www.solaris-shop.com/midnite-solar-mnepv30-din-mount-30a-circuit-breaker/</t>
  </si>
  <si>
    <t>https://www.mrsolar.com/midnite-solar-10a-150vdc-din-mount-circuit-breaker/</t>
  </si>
  <si>
    <t>https://volts.ca/products/mnepv10</t>
  </si>
  <si>
    <t>https://www.solaris-shop.com/midnite-solar-mnepv10-din-mount-10a-circuit-breaker/</t>
  </si>
  <si>
    <t>https://www.invertersupply.com/index.php?main_page=product_info&amp;products_id=199134</t>
  </si>
  <si>
    <t>https://www.solarflexion.com/product-p/QMC-LS5.5SP.htm</t>
  </si>
  <si>
    <t>https://www.1sourcedist.com/product/detail/4640736/QUICK-MOUNT-PV-QMC-LS5-5SP12</t>
  </si>
  <si>
    <t>https://ware.solar/products/quick-mount-pv-qmc-ls5-5sp-lag-screw-hardware-kit?variant=43546394558721</t>
  </si>
  <si>
    <t>https://www.solarflexion.com/product-p/mnepv8.htm</t>
  </si>
  <si>
    <t>https://www.invertersupply.com/index.php?main_page=product_info&amp;products_id=199133</t>
  </si>
  <si>
    <t>https://ressupply.com/racking-and-mounting/prosolar-a-ezecap-1-end-cap</t>
  </si>
  <si>
    <t>https://www.solaris-shop.com/prosolar-c1660ec-1-g-clear-end-clamp/</t>
  </si>
  <si>
    <t>https://www.solarflexion.com/product-p/qmr-wc-a-300.htm</t>
  </si>
  <si>
    <t>https://www.invertersupply.com/index.php?main_page=product_info&amp;products_id=202586</t>
  </si>
  <si>
    <t>https://www.solarflexion.com/product-p/QMR-ECW-A-50.htm</t>
  </si>
  <si>
    <t>https://ware.solar/products/ecofasten-poly-gf-neo-washer</t>
  </si>
  <si>
    <t>https://www.solaris-shop.com/ecofasten-simpleseal-bonded-washer/</t>
  </si>
  <si>
    <t>https://www.solarflexion.com/product-p/qmr-cpl-b-50.htm</t>
  </si>
  <si>
    <t>https://www.platt.com/p/1843252/unirac/810039360583/unr004at1h</t>
  </si>
  <si>
    <t>https://www.platt.com/p/1883124/ironridge/qmpqmcf9x9a1</t>
  </si>
  <si>
    <t>https://ressupply.com/racking-and-mounting/quick-mount-pv-qmtr-w4-b-12-tile-replacement-flashing</t>
  </si>
  <si>
    <t>https://www.solarflexion.com/product-p/qmtr-w4-b-12.htm</t>
  </si>
  <si>
    <t>https://www.invertersupply.com/index.php?main_page=product_info&amp;products_id=202601</t>
  </si>
  <si>
    <t>https://ressupply.com/racking-and-mounting/prosolar-cfje-450-1-fastjack-standoff</t>
  </si>
  <si>
    <t>https://www.solaris-shop.com/prosolar-fastjack-cfje-450-1-4-5-standoff/</t>
  </si>
  <si>
    <t>https://www.solarflexion.com/product-p/cfje-450-18.htm</t>
  </si>
  <si>
    <t>https://www.solarflexion.com/product-p/mntbb2-5-blk.htm</t>
  </si>
  <si>
    <t>https://www.stellavolta.com/midnite-solar-mntbb2-5-2-0-busbar-5-wire/</t>
  </si>
  <si>
    <t>https://www.bingspirit.com/archive/Midnite-Solar-Charge-Controller-Mppt-Type-Bracket-Outback-Xantrex-Mnccb-l/zr19dbagf7d77ef.html</t>
  </si>
  <si>
    <t>https://www.solarflexion.com/product-p/242-92093.htm</t>
  </si>
  <si>
    <t>https://www.platt.com/p/0027527/snapnrack/mlpe-rail-attachment-kit/srk24292093</t>
  </si>
  <si>
    <t>https://www.capitalelectricsupply.com/product/detail/1092759/SNAPRACK-PV-MOUNTING-SYSTEMS-242-92093</t>
  </si>
  <si>
    <t>https://ressupply.com/racking-and-mounting/oatey-14050-flashing</t>
  </si>
  <si>
    <t>https://www.pexuniverse.com/oatey-14050-master-flash-roof-flashing</t>
  </si>
  <si>
    <t>https://megadepot.com/product/oatey-14050-master-flash-1-4-to-2-roof-flashing-4-1-2-x-4-1-2-base</t>
  </si>
  <si>
    <t>https://www.solaris-shop.com/ecofasten-simpleseal-poly-kit/</t>
  </si>
  <si>
    <t>https://www.raptorsupplies.com/pd/hollaender/17-9</t>
  </si>
  <si>
    <t>https://www.solarflexion.com/product-p/fj-300-18.htm</t>
  </si>
  <si>
    <t>https://ressupply.com/racking-and-mounting/prosolar-fj-300-1-fastjack-standoff</t>
  </si>
  <si>
    <t>https://ressupply.com/racking-and-mounting/snapnrack-242-01220-umbrella-l-foot</t>
  </si>
  <si>
    <t>https://www.invertersupply.com/index.php?main_page=product_info&amp;products_id=193573</t>
  </si>
  <si>
    <t>https://www.solarflexion.com/product-p/242-01220.htm</t>
  </si>
  <si>
    <t>https://ware.solar/products/dpw-powerrail-prm-ep6-6-clear-standoff</t>
  </si>
  <si>
    <t>https://www.solaris-shop.com/dpw-powerrail-prm-ep4-4-stand-off/</t>
  </si>
  <si>
    <t>https://ressupply.com/racking-and-mounting/dpw-tpm2-h-top-of-pole-mount</t>
  </si>
  <si>
    <t>https://ware.solar/products/tpm2-h-plp-tpm-top-of-pole-mount-for-2-type-h-module-38-42-x-67-82-1hx2w-p-3-pipe-enter-module-and-manufacturer</t>
  </si>
  <si>
    <t>https://sunwatts.com/top-of-pole-mount-for-2-type-h-modules/</t>
  </si>
  <si>
    <t>https://ressupply.com/racking-and-mounting/dpw-tpm9-g-top-of-pole-mount</t>
  </si>
  <si>
    <t>https://ressupply.com/racking-and-mounting/dpw-tpm8-g-top-of-pole-mount</t>
  </si>
  <si>
    <t>https://ressupply.com/racking-and-mounting/dpw-tpm6-g-top-of-pole-mount</t>
  </si>
  <si>
    <t>https://www.invertersupply.com/index.php?main_page=product_info&amp;products_id=202406</t>
  </si>
  <si>
    <t>https://ressupply.com/racking-and-mounting/dpw-tpm4-g-top-of-pole-mount</t>
  </si>
  <si>
    <t>https://ressupply.com/racking-and-mounting/dpw-tpm3-g-top-of-pole-mount</t>
  </si>
  <si>
    <t>https://ressupply.com/racking-and-mounting/dpw-tpm2-g-top-of-pole-mount</t>
  </si>
  <si>
    <t>https://ressupply.com/racking-and-mounting/oatey-11859-flashing</t>
  </si>
  <si>
    <t>https://www.bakerpipe.com/Goldsboro-North-Carolina/Oatey-11859-No-Finish-Group-Flashing.HTM</t>
  </si>
  <si>
    <t>https://ressupply.com/racking-and-mounting/oatey-11831-flashing</t>
  </si>
  <si>
    <t>https://www.ecodirect.com/Oatey-11830-Galvanized-Solar-Flashing-p/oatey-11831.htm</t>
  </si>
  <si>
    <t>https://www.ecodirect.com/UniRac-030003C-1-4-Breakaway-Nut-p/unirac-030003c.htm</t>
  </si>
  <si>
    <t>https://ressupply.com/racking-and-mounting/oatey-11840-flashing</t>
  </si>
  <si>
    <t>https://www.supplyhouse.com/Oatey-11840-1-25-to-1-5-No-Caulk-Roof-Flashing-Galvanized-Steel</t>
  </si>
  <si>
    <t>https://www.solaris-shop.com/oatey-12802-alum-clear-flashing/</t>
  </si>
  <si>
    <t>https://ressupply.com/racking-and-mounting/oatey-12801-flashing</t>
  </si>
  <si>
    <t>https://ware.solar/products/prosolar-a-2-0-endcap-24b-black-end-cap</t>
  </si>
  <si>
    <t>https://www.solarflexion.com/product-p/r-164xd.htm</t>
  </si>
  <si>
    <t>https://sunwatts.com/extra-deep-support-rail-3-x-164/</t>
  </si>
  <si>
    <t>https://www.solaris-shop.com/prosolar-a-sle-1-snow-load-rail-enhancer/</t>
  </si>
  <si>
    <t>https://metalplusllc.com/product/corrubracket/</t>
  </si>
  <si>
    <t>https://rapidmaterials.com/product/corrubracket/</t>
  </si>
  <si>
    <t>https://ressupply.com/racking-and-mounting/prosolar-c1210ec-1b-g-end-clamp</t>
  </si>
  <si>
    <t>https://www.ecodirect.com/ProSolar-C1210EC-1B-G-Bonding-End-Clamp-Grounded-p/prosolar-c1210ec-1b-g.htm</t>
  </si>
  <si>
    <t>https://www.solaris-shop.com/prosolar-c1210ec-1b-g-black-end-clamp/</t>
  </si>
  <si>
    <t>https://ressupply.com/racking-and-mounting/prosolar-fmj-450-38-1l-foamjack-standoff</t>
  </si>
  <si>
    <t>https://www.solaris-shop.com/prosolar-foamjack-fmj-450-38-1l-4-5-standoff/</t>
  </si>
  <si>
    <t>https://www.greensolarelectric.com/products/prosolar-foamjack</t>
  </si>
  <si>
    <t>https://www.ecodirect.com/EcoFasten-GF1-MLL-0812-8-INCH-x-12-IN-Base-Plat-p/ecofasten-gf1-mll-0812.htm</t>
  </si>
  <si>
    <t>https://www.solaris-shop.com/s-5-corrubracket-100t-metal-roof-mounting-clamp/</t>
  </si>
  <si>
    <t>https://www.ecodirect.com/S-5-CorruBracket-100T-Corrugated-Roofing-Mount-p/s-5-100t.htm</t>
  </si>
  <si>
    <t>https://www.solar-electric.com/s5-corrubracket-100t.html</t>
  </si>
  <si>
    <t>https://www.solarflexion.com/product-p/a-shim-100.htm</t>
  </si>
  <si>
    <t>https://www.greensolarelectric.com/products/prosolar-fastjack-shim-a-shim-100-quantity-x-100</t>
  </si>
  <si>
    <t>https://sunwatts.com/powerrail-p6-p8-easy-pivot-feet-clear-with-2-screw/</t>
  </si>
  <si>
    <t>https://ressupply.com/racking-and-mounting/oatey-11832-flashing</t>
  </si>
  <si>
    <t>https://megadepot.com/product/oatey-11832-no-calk-all-flash-9-x-12-1-2-standard-base-1-2-to-1-roof-flashing</t>
  </si>
  <si>
    <t>https://buys-5.com/product/s-5-nh-1-5/</t>
  </si>
  <si>
    <t>https://www.solar-electric.com/s5-s-5-nh-1-5-clamp.html</t>
  </si>
  <si>
    <t>https://ressupply.com/racking-and-mounting/prosolar-c200imc-1-g-mid-clamp</t>
  </si>
  <si>
    <t>https://www.ecodirect.com/Unirac-004300D-3-2-Piece-Standoff-Dark-p/unirac-004300d.htm</t>
  </si>
  <si>
    <t>https://ressupply.com/racking-and-mounting/unirac-004300d-flat-top-standoff</t>
  </si>
  <si>
    <t>https://www.platt.com/p/0102796/unirac/standoff-3-2-piece-al-drk/unr004300d</t>
  </si>
  <si>
    <t>https://www.platt.com/p/1859050/sunmodo/swivel-pipe-cap-kit/snmk10373001</t>
  </si>
  <si>
    <t>https://www.no1roofing.com.au/product/s-5-s-clamps/</t>
  </si>
  <si>
    <t>https://www.no1roofing.com.au/product/s-5-s-mini-clamps/</t>
  </si>
  <si>
    <t>https://ware.solar/products/prosolar-p-cn-1-bond-silver-channel-nut?pr_prod_strat=use_description&amp;pr_rec_id=199938d86&amp;pr_rec_pid=7850466672897&amp;pr_ref_pid=7850463232257&amp;pr_seq=uniform</t>
  </si>
  <si>
    <t>https://www.solarflexion.com/product-p/extant-us-40.htm</t>
  </si>
  <si>
    <t>https://ressupply.com/inverters/sma-extant-us-40-wi-fi-antenna-extension-kit</t>
  </si>
  <si>
    <t>https://www.ecodirect.com/IronRidge-RS-GDXP-001-Ground-Strap-Expand-Joint-p/ironridge-rs-gdxp-001.htm</t>
  </si>
  <si>
    <t>https://sunwatts.com/ironridge-bonding-strap-expansion-joint/</t>
  </si>
  <si>
    <t>https://globalsolarsupply.com/product/ironridge-fm-ff1-002-mill-flashfoot-mounting-kit/</t>
  </si>
  <si>
    <t>https://www.ecodirect.com/IronRidge-32mm-Mount-FX-for-FX-Rail-Less-System-p/ironridge-fx-mount-32mm-b.htm</t>
  </si>
  <si>
    <t>https://www.solaris-shop.com/ironridge-fx-trim-cap-rail-less-trim-cap/</t>
  </si>
  <si>
    <t>https://www.ecodirect.com/IronRidge-40mm-Trim-FX-for-FX-Rail-Less-System-79-p/ironridge-fx-trim-40mm-b-2p.htm</t>
  </si>
  <si>
    <t>https://www.solaris-shop.com/ironridge-fx-trim-40mm-b-2p-rail-less-trim/</t>
  </si>
  <si>
    <t>https://ware.solar/products/ironridge-fx-rail-less-fx-flash-hw-flashing-hardware-kit</t>
  </si>
  <si>
    <t>https://www.solaris-shop.com/ironridge-fx-flash-b-rail-less-flashing/</t>
  </si>
  <si>
    <t>https://www.solaris-shop.com/ironridge-fx-mount-40mm-b-rail-less-mount/</t>
  </si>
  <si>
    <t>https://www.ecodirect.com/IronRidge-40mm-Mount-FX-for-FX-Rail-Less-System-p/ironridge-fx-mount-40mm-b.htm</t>
  </si>
  <si>
    <t>https://ressupply.com/electrical-distribution-parts/ironridge-quick-mount-pv-qm-jbx-rl02-b1-jaybox-junction-box</t>
  </si>
  <si>
    <t>https://www.stellavolta.com/ironridge-qm-jbx-rl02-b1-jaybox-rail-mounted-junction-box/</t>
  </si>
  <si>
    <t>https://ressupply.com/racking-and-mounting/quick-mount-pv-qmtr-f3.25-b-12-tile-replacement-flashing</t>
  </si>
  <si>
    <t>https://sunwatts.com/ironridge-168-xr10-rail-mill-finish/</t>
  </si>
  <si>
    <t>https://www.solarflexion.com/product-p/xr-10-168m.htm</t>
  </si>
  <si>
    <t>https://www.solarflexion.com/product-p/f1367gr.htm</t>
  </si>
  <si>
    <t>https://northwestscada.com/product/rt-hex-flange-bolt-nut-5-16x-1-rt2-04-fbn25-bags-of-100/</t>
  </si>
  <si>
    <t>https://www.no1roofing.com.au/product/ribbracket-2/</t>
  </si>
  <si>
    <t>https://sunwatts.com/ribbracket-ii-mount-for-corrugated-metal-roofs/</t>
  </si>
  <si>
    <t>https://www.invertersupply.com/index.php?main_page=product_info&amp;products_id=202757</t>
  </si>
  <si>
    <t>https://www.platt.com/p/1971433/unirac/unr-es10843-ecofoot-roof-to-s/810039362815/unres10843</t>
  </si>
  <si>
    <t>https://www.platt.com/p/1971434/unirac/810039362822/unres10844</t>
  </si>
  <si>
    <t>https://www.solaris-shop.com/oatey-12801-galv-clear-flashing/</t>
  </si>
  <si>
    <t>https://ware.solar/products/oatey-aurora-12801-galv-clear-flashing</t>
  </si>
  <si>
    <t>https://www.platt.com/s/solar-racking-hardware?cat=wrixflnv&amp;mfr=8vsmt6</t>
  </si>
  <si>
    <t>https://www.solarflexion.com/product-p/qmc-f9x14-a-1.htm</t>
  </si>
  <si>
    <t>https://www.greensolarelectric.com/products/prosolar-mid-clamp</t>
  </si>
  <si>
    <t>https://www.solarflexion.com/product-p/c1572ec-24.htm</t>
  </si>
  <si>
    <t>https://ressupply.com/racking-and-mounting/quick-mount-pv-qmtr-w4-a-12-tile-replacement-flashing</t>
  </si>
  <si>
    <t>https://www.invertersupply.com/index.php?main_page=product_info&amp;products_id=202627</t>
  </si>
  <si>
    <t>https://sunwatts.com/w-tile-replacement-flashing-4-post-black-finish/</t>
  </si>
  <si>
    <t>https://www.solaris-shop.com/snapnrack-ur-40-242-01214-black-splice/</t>
  </si>
  <si>
    <t>https://ressupply.com/racking-and-mounting/snapnrack-242-01214-ultra-rail-splice</t>
  </si>
  <si>
    <t>https://ressupply.com/racking-and-mounting/quick-mount-pv-quick-rack-qmqr-sl-65.8-b-4-65.8-landscape-skirt</t>
  </si>
  <si>
    <t>https://buys-5.com/product/s-5-h-seam-clamp/</t>
  </si>
  <si>
    <t>https://www.solar-electric.com/s5-s-5-h.html</t>
  </si>
  <si>
    <t>https://www.solar-electric.com/s5-s-5-h-mini.html</t>
  </si>
  <si>
    <t>https://www.unistrutohio.com/s-5-u-mini-clamp-for-standing-seam-roof</t>
  </si>
  <si>
    <t>https://ressupply.com/racking-and-mounting/s-5-s-5-u-mini-clamp-universal-fit</t>
  </si>
  <si>
    <t>https://www.solar-electric.com/s5-s-5-n-1-5-mini.html</t>
  </si>
  <si>
    <t>https://www.bigrocksupply.com/s-5-h-mini-clamp.aspx</t>
  </si>
  <si>
    <t>https://www.solaris-shop.com/s-5-s-5-h-mini-metal-roof-mounting-clamp/</t>
  </si>
  <si>
    <t>https://www.unistrutohio.com/s-5-v-clamp-for-standing-seam-roof-clip</t>
  </si>
  <si>
    <t>https://buys-5.com/product/s-5-v-seam-clamp/</t>
  </si>
  <si>
    <t>https://www.solarflexion.com/product-p/s-5-v.htm</t>
  </si>
  <si>
    <t>https://www.solar-electric.com/s5-s-5-h90.html</t>
  </si>
  <si>
    <t>https://buys-5.com/product/s-5-h90-seam-clamp/</t>
  </si>
  <si>
    <t>https://www.unistrutohio.com/s-5-s-5-h90-clamps-for-standing-seam-roofs</t>
  </si>
  <si>
    <t>https://www.solaris-shop.com/prosolar-c1968ec-1-g-clear-end-clamp/</t>
  </si>
  <si>
    <t>https://ware.solar/products/prosolar-c1180ec-1-g-clear-end-clamp-30mm</t>
  </si>
  <si>
    <t>https://globalsolarsupply.com/product/dpw-rad-mid-clamp-2-12in-black-gmc-40-46-rad-b/</t>
  </si>
  <si>
    <t>https://globalsolarsupply.com/product/dpw-solar-universal-mid-clamp-gmc4046radss/</t>
  </si>
  <si>
    <t>https://www.solaris-shop.com/dpw-powerrail-mc-40-46-rad-mid-clamp/</t>
  </si>
  <si>
    <t>https://www.ecodirect.com/S-5-CorruBracket-500T-Corrugated-Roofing-Mount-p/s-5-500t.htm</t>
  </si>
  <si>
    <t>https://www.solarflexion.com/product-p/s-5-corrubracket-500t-pv.htm</t>
  </si>
  <si>
    <t>https://ressupply.com/racking-and-mounting/snapnrack-242-02071-ultra-rail-mid-clamp-assembly</t>
  </si>
  <si>
    <t>https://www.solarpanelstore.com/products/snapnrack-ultra-rail-mid-clamp-black-242-02071</t>
  </si>
  <si>
    <t>https://www.solarflexion.com/product-p/242-02071.htm</t>
  </si>
  <si>
    <t>https://www.neobits.com/roof_tech_rt204minbutyl_roof_tech_rt2_04_minbutyl_p23269011.html</t>
  </si>
  <si>
    <t>https://www.altestore.com/store/solar-panel-mounts/standing-seam-metal-roof-mounts/s-5-15-metal-to-wood-screw-p41422/</t>
  </si>
  <si>
    <t>https://ressupply.com/racking-and-mounting/ironridge-xr-1000-132a-rail</t>
  </si>
  <si>
    <t>https://sunwatts.com/ironridge-132-xr1000-rail-clear/</t>
  </si>
  <si>
    <t>https://ressupply.com/racking-and-mounting/hollaender-5ext-8-snapnrack-172-05818-extended-barrel-tee</t>
  </si>
  <si>
    <t>https://www.invertersupply.com/index.php?main_page=product_info&amp;products_id=200328</t>
  </si>
  <si>
    <t>https://www.solarflexion.com/product-p/172-05818.htm</t>
  </si>
  <si>
    <t>https://ware.solar/products/ecofasten-greenfasten-gf1-gal-blk-0812-matte-black-flashing</t>
  </si>
  <si>
    <t>https://ressupply.com/racking-and-mounting/prosolar-fj-750-1-fastjack-standoff</t>
  </si>
  <si>
    <t>https://sunwatts.com/standard-support-rail-1-5-x-136-black/</t>
  </si>
  <si>
    <t>https://www.solarflexion.com/product-p/qmse-lag-a-12.htm</t>
  </si>
  <si>
    <t>https://ware.solar/products/quick-mount-pv-qmsc-b-12-bronze-comp-shingle-flashing</t>
  </si>
  <si>
    <t>https://www.needco.com/product/detail/1347878/roof-tech-inc-rt2-04-sd5-60</t>
  </si>
  <si>
    <t>https://www.crawfordelectricsupply.com/product/detail/849731/rooftec-rt2-04-sd5-60</t>
  </si>
  <si>
    <t>https://www.solarflexion.com/product-p/a-2.0splice-20.htm</t>
  </si>
  <si>
    <t>https://ressupply.com/racking-and-mounting/prosolar-a-2.0-splice-universal-self-grounding-splice</t>
  </si>
  <si>
    <t>https://www.solaris-shop.com/ecofasten-gf1-mll-0812-alum-flashing/</t>
  </si>
  <si>
    <t>https://www.solar-electric.com/s5-s-5-e-mini.html</t>
  </si>
  <si>
    <t>https://www.solaris-shop.com/prosolar-fastjack-fj-450-1-4-5-standoff/</t>
  </si>
  <si>
    <t>https://www.greensolarelectric.com/products/prosolar-fastjack-standoff-e-series</t>
  </si>
  <si>
    <t>https://ressupply.com/racking-and-mounting/prosolar-c1210ec-1-g-end-clamp</t>
  </si>
  <si>
    <t>https://www.solaris-shop.com/prosolar-c1210ec-1-g-clear-end-clamp/</t>
  </si>
  <si>
    <t>https://www.infinigi.com/prosolar-c1210ec1g-end-clamp-1205-1230in-clear-p-6415.html</t>
  </si>
  <si>
    <t>https://www.quickbolt.com/product/17667ss</t>
  </si>
  <si>
    <t>https://www.platt.com/p/1322660/quickbolt/multi-roof-mount-kit-5-16-x-5-1-4/qsc17667ss</t>
  </si>
  <si>
    <t>https://ressupply.com/racking-and-mounting/ironridge-xr-10-132a-rail</t>
  </si>
  <si>
    <t>https://www.solarflexion.com/product-p/xr-10-132a.htm</t>
  </si>
  <si>
    <t>https://www.solar-electric.com/ironridge-xr-10-132a-solar-panel-mounting-rail-11ft.html</t>
  </si>
  <si>
    <t>https://ressupply.com/racking-and-mounting/prosolar-sw5a-1-5-degree-solarwedge-kit</t>
  </si>
  <si>
    <t>https://www.ecodirect.com/ProSolar-SW5-1A-5-Deg-SolarWedge-Tilt-Up-Kit-p/prosolar-sw5a-1.htm</t>
  </si>
  <si>
    <t>https://www.solaris-shop.com/ejot-6660108008-stainless-steel-hanger-bolt/</t>
  </si>
  <si>
    <t>https://www.solaris-shop.com/ejot-6660108009-stainless-steel-hanger-bolt/</t>
  </si>
  <si>
    <t>https://www.solaris-shop.com/prosolar-c1358ec-1-g-clear-end-clamp/</t>
  </si>
  <si>
    <t>https://www.ecodirect.com/ProSolar-C1358EC-1B-G-1-353-1-378-End-Clamp-p/prosolar-c1358ec-1b-g.htm</t>
  </si>
  <si>
    <t>https://www.infinigi.com/prosolar-c1358ec1g-end-clamp-1353-1378in-clear-p-6417.html</t>
  </si>
  <si>
    <t>https://www.renvu.com/UNIRAC-SOLARHOOK-SPANISH-SIDE-MT-CT1-004CT1H_3</t>
  </si>
  <si>
    <t>https://www.solarflexion.com/product-p/004ct1h.htm</t>
  </si>
  <si>
    <t>https://tandem-solar-systems.com/product/unirac-004ct1h-tile-hook-spanish-side-mt/</t>
  </si>
  <si>
    <t>https://www.iesupply.com/product/detail/570138/snapnrack-242-9266</t>
  </si>
  <si>
    <t>https://www.capitalelectricsupply.com/product/detail/1355770/SNAPRACK-PV-MOUNTING-SYSTEMS-242-92266</t>
  </si>
  <si>
    <t>https://www.needco.com/product/detail/1355770/snaprack-pv-mounting-systems-242-92266</t>
  </si>
  <si>
    <t>https://www.platt.com/p/0232919/unirac/hdw-lag-bolt-5-16-x-4/unr030027c</t>
  </si>
  <si>
    <t>https://www.solarflexion.com/product-p/030027c.htm</t>
  </si>
  <si>
    <t>https://www.solaris-shop.com/unirac-030027c-5-16-x-4-lag-bolt/</t>
  </si>
  <si>
    <t>https://www.solaris-shop.com/ecofasten-scl-101-3-3-slotted-l-bracket/</t>
  </si>
  <si>
    <t>https://www.altestore.com/store/solar-panel-mounts/roof-mounts-for-solar-panels/flashing-and-l-feet/ecofasten-solar-scl-101-3-3-black-open-slotted-l-foot-p11278/</t>
  </si>
  <si>
    <t>https://ressupply.com/racking-and-mounting/prosolar-a-splice-1-g-universal-self-grounding-splice</t>
  </si>
  <si>
    <t>https://www.ecodirect.com/ProSolar-A-SPLICE-1-G-Self-Grounding-Splice-p/prosolar-a-splice-1-g.htm</t>
  </si>
  <si>
    <t>https://www.solaris-shop.com/prosolar-a-splice-1-g-clear-universal-self-grounding-splice/</t>
  </si>
  <si>
    <t>https://ressupply.com/racking-and-mounting/prosolar-cfje-800-1-fastjack-standoff</t>
  </si>
  <si>
    <t>https://www.solaris-shop.com/prosolar-cfje-800-1-commercial-flashjack-e-series-8-standoff/</t>
  </si>
  <si>
    <t>https://setpile.com/product/heyco-sunscreen-18-s6438-wire-mesh-clip</t>
  </si>
  <si>
    <t>https://ware.solar/products/prosolar-c200imc-1b-g-black-mid-clamp-30-32mm</t>
  </si>
  <si>
    <t>https://www.ecodirect.com/ProSolar-C200IMC-1B-G-2-00-Bonding-Mid-Clamp-p/prosolar-c200imc-1b-g.htm</t>
  </si>
  <si>
    <t>https://www.renvu.com/IRONRIDGE-XR100-Rail-132-11-Feet-Black-For-3-modules-in-Portrait</t>
  </si>
  <si>
    <t>https://www.solar-electric.com/ironridge-xr-100-132b-solar-panel-mounting-rail-11ft.html</t>
  </si>
  <si>
    <t>https://sunwatts.com/ironridge-132-xr100-rail-black/</t>
  </si>
  <si>
    <t>https://www.platt.com/p/0870662/unirac/6-aluminum-flat-top-standoff-/unr004600m</t>
  </si>
  <si>
    <t>https://ware.solar/products/unirac-004600m-6-mill-standoff</t>
  </si>
  <si>
    <t>https://www.solaris-shop.com/unirac-004600m-6-mill-stand-off/</t>
  </si>
  <si>
    <t>https://www.solaris-shop.com/prosolar-flashjack-cfje-1000-1-10-commercial-standoff/</t>
  </si>
  <si>
    <t>https://www.solarflexion.com/product-p/cfje-1000-18.htm</t>
  </si>
  <si>
    <t>https://www.ecodirect.com/ProSolar-CFJE-1000-Fast-Jack-10-Standoff-p/prosolar-cfje-1000.htm</t>
  </si>
  <si>
    <t>USMS100-0578</t>
  </si>
  <si>
    <t>https://ressupply.com/power-panels/outback-fw-mb3-s-flexware-mate3-surface-mount-wall-bracket</t>
  </si>
  <si>
    <t>https:/www.cabletiesunlimited.com/hellermanntyton-151-00982-heavy-duty-metal-edge-clip-1-3mm-panel-thickness-5-7-6mm-cable-range-ss304-100-bag.html</t>
  </si>
  <si>
    <t>https:/www.gmes.com/catalog/product/view/id/5520/s/hellermanntyton-151-00982-heavy-duty-metal-edge-clip-5-7-6mm-cable-range-100-bg2095591/category/1181/</t>
  </si>
  <si>
    <t>https:/specialtysolarsupply.com/products/edge-clip-151-00982</t>
  </si>
  <si>
    <t>https:/www.cabletiesunlimited.com/hellermanntyton-151-02189-low-profile-90-metal-edge-clip-1-5-2-0mm-panel-thickness-6-6-2mm-cable-range-ss304-100-bag.html</t>
  </si>
  <si>
    <t>https:/www.gmes.com/catalog/product/view/id/4333/s/hellermanntyton-151-02189-metal-edge-clip-low-profile-90deg-1-5-2-0mm-panel-6-6-2mm-cable-100-bag2061172/category/1559/</t>
  </si>
  <si>
    <t>https://quickbolt.com/product/17612</t>
  </si>
  <si>
    <t>https://shop.buildwithrise.com/products/quickbolt-stone-coated-roof-steel-hook-for-solar-panel-side-mount-rails</t>
  </si>
  <si>
    <t>https://globalsolarsupply.com/product/solar-roof-hook-tile-hook-bracket-with-flashing-for-solar-panel-pv-module-mounting-175871/</t>
  </si>
  <si>
    <t>https://setpile.com/product/quickbolt-175871-all-tile-roof-hook-side-mount-rails</t>
  </si>
  <si>
    <t>https://ressupply.com/racking-and-mounting/oatey-11833-flashing</t>
  </si>
  <si>
    <t>https://megadepot.com/product/oatey-11833-no-calk-all-flash-18-x-18-aluminum-base-1-2-to-1-roof-flashing</t>
  </si>
  <si>
    <t>https://ware.solar/products/chemlink-m-1-f1270-gray-adhesive-sealant?pr_prod_strat=use_description&amp;pr_rec_id=b31db927b&amp;pr_rec_pid=7850455302401&amp;pr_ref_pid=7850477420801&amp;pr_seq=uniform</t>
  </si>
  <si>
    <t>https://www.solaris-shop.com/s-5-versagard-metal-roof-l-foot/</t>
  </si>
  <si>
    <t>https://www.solarflexion.com/product-p/s-5-versagard.htm</t>
  </si>
  <si>
    <t>https://www.solaris-shop.com/ejot-6660108006-stainless-steel-hanger-bolt/</t>
  </si>
  <si>
    <t>https://ressupply.com/racking-and-mounting/ironridge-xr1000-boss-01-m1-bonded-structural-splice</t>
  </si>
  <si>
    <t>https://www.stellavolta.com/ironridge-xr1000-boss-01-m1-boss-bonded-structural-splice/</t>
  </si>
  <si>
    <t>https://www.solarflexion.com/product-p/s-5-corrubracket.htm</t>
  </si>
  <si>
    <t>https://www.solaris-shop.com/quick-mount-pv-qmcmt-a-12-conduit-mount/</t>
  </si>
  <si>
    <t>https://www.solarflexion.com/product-p/qmcmt-a-12.htm</t>
  </si>
  <si>
    <t>https://www.unistrutohio.com/s-5-s-mini-clamps-for-standing-seam-roof-clip</t>
  </si>
  <si>
    <t>https://ressupply.com/racking-and-mounting/s-5-s-5-n-mini-clamp</t>
  </si>
  <si>
    <t>https://www.solarflexion.com/product-p/fje-450-18.htm</t>
  </si>
  <si>
    <t>https://www.ecodirect.com/ProSolar-FJE-450-Fast-Jack-4-5-Standoff-p/prosolar-fje-450.htm</t>
  </si>
  <si>
    <t>https://ressupply.com/racking-and-mounting/prosolar-fje-450-1-fastjack-standoff</t>
  </si>
  <si>
    <t>https://www.solaris-shop.com/ironridge-xr-100-132a-11-clear-xr100-rail/</t>
  </si>
  <si>
    <t>https://sunwatts.com/ironridge-132-xr100-rail-clear/</t>
  </si>
  <si>
    <t>https://www.ecodirect.com/IronRidge-XR-100-Rail-11ft-Clear-Anodized-Finish-p/ironridge-xr-100-132a.htm</t>
  </si>
  <si>
    <t>https://www.solarflexion.com/product-p/cfje-600-18.htm</t>
  </si>
  <si>
    <t>https://ressupply.com/racking-and-mounting/prosolar-cfje-600-1-fastjack-standoff</t>
  </si>
  <si>
    <t>https://www.ecodirect.com/ProSolar-CFJE-600-Fast-Jack-6-Standoff-p/prosolar-cfje-600.htm</t>
  </si>
  <si>
    <t>https://www.capitalelectricsupply.com/product/detail/1700323/roof-tech-inc-rt2-00-minibk2</t>
  </si>
  <si>
    <t>https://www.capitalelectricsupply.com/product/detail/1347880/roof-tech-inc-rt2-00-minibk</t>
  </si>
  <si>
    <t>https://shop.frankensolar.ca/roof-tech-rt-mini-2/</t>
  </si>
  <si>
    <t>https://www.solaris-shop.com/prosolar-fastjack-fje-flash-1-flashing-w-collar/</t>
  </si>
  <si>
    <t>https://www.solarflexion.com/product-p/fje-flash-18.htm</t>
  </si>
  <si>
    <t>https://ressupply.com/racking-and-mounting/prosolar-fje-flash-1-fastjack-flashing-and-collar</t>
  </si>
  <si>
    <t>https://ressupply.com/racking-and-mounting/prosolar-c1572ec-1b-g-end-clamp</t>
  </si>
  <si>
    <t>https://ware.solar/products/prosolar-rooftrac-c1572ec-1b-g-black-end-clamp-39-9-40-4mm</t>
  </si>
  <si>
    <t>https://www.ecodirect.com/Unirac-004400M-4-Inch-2-Piece-Standoff-Mill-Fi-p/unirac-004400m.htm</t>
  </si>
  <si>
    <t>https://ressupply.com/racking-and-mounting/unirac-004400m-flat-top-standoff</t>
  </si>
  <si>
    <t>https://www.solarflexion.com/product-p/004400m.htm</t>
  </si>
  <si>
    <t>https://www.ecodirect.com/Unirac-004700M-7-Inch-2-Piece-Standoff-Mill-Fi-p/unirac-004700m.htm</t>
  </si>
  <si>
    <t>https://www.solaris-shop.com/unirac-004700m-7-mill-stand-off/</t>
  </si>
  <si>
    <t>https://tandem-solar-systems.com/product/unirac-004700m-7in-solarmount-standoff-mill/</t>
  </si>
  <si>
    <t>https://sunwatts.com/chemlink-e-curb-3-round-roof-penetration-seal-10pk/</t>
  </si>
  <si>
    <t>https://ressupply.com/racking-and-mounting/chemlink-f1331-3-diameter-e-curb-round-kit</t>
  </si>
  <si>
    <t>https://www.solarflexion.com/product-p/f1331.htm</t>
  </si>
  <si>
    <t>https://ressupply.com/racking-and-mounting/prosolar-fje-300-1-fastjack-standoff</t>
  </si>
  <si>
    <t>https://www.ecodirect.com/ProSolar-FJE-300-Fast-Jack-3-Standoff-p/prosolar-fje-300.htm</t>
  </si>
  <si>
    <t>https://www.solarflexion.com/product-p/fje-300-18.htm</t>
  </si>
  <si>
    <t>https://www.ecodirect.com/ProSolar-SW15-1A-15-SolarWedge-Tilt-Up-Kit-p/prosolar-sw15a-1.htm</t>
  </si>
  <si>
    <t>https://ressupply.com/racking-and-mounting/prosolar-sw15-1-15-degree-solarwedge-kit</t>
  </si>
  <si>
    <t>https://ware.solar/products/prosolar-solarwedge-sw15a-1-tilted-racking-system?variant=43546338558209</t>
  </si>
  <si>
    <t>https://ressupply.com/racking-and-mounting/prosolar-c225imc-1b-g-mid-clamp</t>
  </si>
  <si>
    <t>https://www.ecodirect.com/ProSolar-C225IMC-1B-G-Black-Bonding-Mid-Clamp-p/prosolar-c225imc-1b-g.htm</t>
  </si>
  <si>
    <t>https://www.solaris-shop.com/prosolar-c225imc-1b-g-black-mid-clamp/</t>
  </si>
  <si>
    <t>https://www.invertersupply.com/index.php?main_page=product_info&amp;products_id=202592</t>
  </si>
  <si>
    <t>https://www.platt.com/p/1883133/ironridge/qmp-qmr-tb20p-a-300-20mm-t-bo/qmpqmrtb20pa300</t>
  </si>
  <si>
    <t>https://sno-safe.com/s5uclamp.html</t>
  </si>
  <si>
    <t>https://www.solarpanelstore.com/collections/s-5-parts/products/s-5-u-standing-seam-clamp-s-5-u-m8?view=quickview</t>
  </si>
  <si>
    <t>https://www.solaris-shop.com/s-5-s-5-u-m8-metal-roof-mounting-clamp/</t>
  </si>
  <si>
    <t>https://www.ecodirect.com/Unirac-004600D-6-2-Piece-Standoff-Dark-p/unirac-004600d.htm</t>
  </si>
  <si>
    <t>https://www.solaris-shop.com/unirac-004600d-6-dark-stand-off/</t>
  </si>
  <si>
    <t>https://ressupply.com/racking-and-mounting/unirac-004600d-6-flat-top-standoff</t>
  </si>
  <si>
    <t>https://ressupply.com/racking-and-mounting/prosolar-r172-2.0b-support-rail</t>
  </si>
  <si>
    <t>https://www.ecodirect.com/ProSolar-R-172D-172-Deep-Support-Rail-p/prosolar-r172-2.0.htm</t>
  </si>
  <si>
    <t>https://ware.solar/products/prosolar-rooftrac-r172-2-0b-172-14-black-deep-rail</t>
  </si>
  <si>
    <t>https://www.solarflexion.com/product-p/qmafbu-a-25.htm</t>
  </si>
  <si>
    <t>https://www.gmes.com/catalog/product/view/id/7421/s/quick-mount-pv-qmafbu-a-25-accessory-frame-bracket-assembly-universal1939988/category/1559/</t>
  </si>
  <si>
    <t>https://www.invertersupply.com/index.php?main_page=product_info&amp;products_id=193578</t>
  </si>
  <si>
    <t>https://www.capitalelectricsupply.com/product/detail/1423322/SNAPRACK-PV-MOUNTING-SYSTEMS-242-01223</t>
  </si>
  <si>
    <t>https://www.neobits.com/snapnrack_242_01223_ultra_rail_all_purpose_l_foot_p17155652.html</t>
  </si>
  <si>
    <t>https://www.invertersupply.com/index.php?main_page=product_info&amp;products_id=193570</t>
  </si>
  <si>
    <t>https://www.invertersupply.com/index.php?main_page=product_info&amp;products_id=200765</t>
  </si>
  <si>
    <t>https://www.ecodirect.com/SnapNrack-UR-40-Rail-172-Inch-Ultra-Rail-144-Rails-p/snapnrack-232-02537.htm</t>
  </si>
  <si>
    <t>https://www.solarflexion.com/product-p/232-02537.htm</t>
  </si>
  <si>
    <t>https://www.solarflexion.com/product-p/ums-kit-10.htm</t>
  </si>
  <si>
    <t>https://www.solarflexion.com/product-p/004ct5h.htm</t>
  </si>
  <si>
    <t>https://www.crawfordelectricsupply.com/product/detail/811458/unirac-inc-004ct5h</t>
  </si>
  <si>
    <t>https://www.solarflexion.com/product-p/t6-male-cap.htm</t>
  </si>
  <si>
    <t>https://www.solaris-shop.com/chilicon-power-t6-male-termination-cap/</t>
  </si>
  <si>
    <t>https://ressupply.com/racking-and-mounting/chemlink-f1354-4-diameter-e-curb-round-kit</t>
  </si>
  <si>
    <t>https://www.ecodirect.com/Chemlink-F1354-Solar-penetration-seals-4-Curbs-p/chemlink-f1354.htm</t>
  </si>
  <si>
    <t>https://www.platt.com/p/1964049/sunmodo/smr-microinverter-mount-kit/snmk50052002</t>
  </si>
  <si>
    <t>https://solarsuperstore.ca/products/sunmodo-k50052-002-smr-microinverter-mount-kit</t>
  </si>
  <si>
    <t>https://www.solarflexion.com/product-p/en-efm-cc.htm</t>
  </si>
  <si>
    <t>https://www.invertersupply.com/index.php?main_page=product_info&amp;products_id=200329</t>
  </si>
  <si>
    <t>https://ressupply.com/racking-and-mounting/ironridge-xr-10-132b-rail</t>
  </si>
  <si>
    <t>https://www.platt.com/p/0187753/ironridge/mounting-rail-11-black/irnxr10132b</t>
  </si>
  <si>
    <t>https://sunwatts.com/ironridge-132-xr10-rail-black/</t>
  </si>
  <si>
    <t>https://www.bigrocksupply.com/S-5-N-Clamp.aspx</t>
  </si>
  <si>
    <t>https://www.solar-electric.com/s5-s-5-n.html</t>
  </si>
  <si>
    <t>https://ressupply.com/racking-and-mounting/prosolar-a-uas-1s-u-bolt-assembly</t>
  </si>
  <si>
    <t>https://www.solaris-shop.com/prosolar-a-uas-1s-clear-u-bolt-assembly/</t>
  </si>
  <si>
    <t>https://ware.solar/products/prosolar-groundtrac-a-uas-1s-clear-u-bolt-assembly</t>
  </si>
  <si>
    <t>https://www.solaris-shop.com/quickbolt-17589-side-mount-adj-hook/</t>
  </si>
  <si>
    <t>https://www.platt.com/p/1842046/sunmodo/snma20144206ml</t>
  </si>
  <si>
    <t>https://www.solar-electric.com/s5-versabracket-47.html</t>
  </si>
  <si>
    <t>https://www.altestore.com/store/solar-panel-mounts/standing-seam-metal-roof-mounts/s-5-versabracket-47-p10399/</t>
  </si>
  <si>
    <t>https://sno-safe.com/s5versabracket47.html</t>
  </si>
  <si>
    <t>https://ressupply.com/racking-and-mounting/prosolar-fj-600-1-fastjack-standoff</t>
  </si>
  <si>
    <t>https://www.solarflexion.com/product-p/fj-600-18.htm</t>
  </si>
  <si>
    <t>https://ressupply.com/racking-and-mounting/prosolar-c250imc-1b-g-mid-clamp</t>
  </si>
  <si>
    <t>https://www.ecodirect.com/Oatey-11830-Galvanized-Solar-Flashing-p/oatey-11830.htm</t>
  </si>
  <si>
    <t>https://ressupply.com/racking-and-mounting/oatey-11830-flashing</t>
  </si>
  <si>
    <t>https://www.ecodirect.com/Unirac-004400D-4-2-Piece-Standoff-Dark-p/unirac-004400d.htm</t>
  </si>
  <si>
    <t>https://ressupply.com/racking-and-mounting/unirac-004400d-flat-top-standoff</t>
  </si>
  <si>
    <t>https://www.invertersupply.com/index.php?main_page=product_info&amp;products_id=202767</t>
  </si>
  <si>
    <t>https://www.solaris-shop.com/quickbolt-17608-flat-tile-hook/</t>
  </si>
  <si>
    <t>https://ressupply.com/racking-and-mounting/s-5-ribbracket-clamp-for-corrugated-metal-roofs</t>
  </si>
  <si>
    <t>https://www.invertersupply.com/index.php?main_page=product_info&amp;products_id=25706</t>
  </si>
  <si>
    <t>https://www.solaris-shop.com/enphase-q-seal-01-female-sealing-cap/</t>
  </si>
  <si>
    <t>https://www.ecodirect.com/ProSolar-R-172DBLACK-172-Deep-Support-Rail-p/prosolar-r-172dblack.htm</t>
  </si>
  <si>
    <t>https://www.solarflexion.com/product-p/r-172-2.0-b.htm</t>
  </si>
  <si>
    <t>https://ressupply.com/racking-and-mounting/prosolar-r-172xd-xtra-deep-support-rail</t>
  </si>
  <si>
    <t>https://www.solarflexion.com/product-p/r-172xd.htm</t>
  </si>
  <si>
    <t>https://sunwatts.com/extra-deep-support-rail-3-x-172/</t>
  </si>
  <si>
    <t>https://ressupply.com/racking-and-mounting/prosolar-r130-2.0b-support-rail</t>
  </si>
  <si>
    <t>https://sunwatts.com/soladeck-shingle-rooftop-enclosure-flashing-black-finish/</t>
  </si>
  <si>
    <t>https://www.ecodirect.com/SolaDeck-SD-0799-5B-Roof-Mount-Enclosure-Black-p/soladeck-sd-0799-5b.htm</t>
  </si>
  <si>
    <t>https://ressupply.com/electrical-distribution-parts/soladeck-0799-5b-flashed-enclosure</t>
  </si>
  <si>
    <t>https://www.solarflexion.com/product-p/r-172-2.0-stock.htm</t>
  </si>
  <si>
    <t>https://www.solaris-shop.com/hollaender-5e-8-1-1-5-t-fitting/</t>
  </si>
  <si>
    <t>https://www.invertersupply.com/index.php?main_page=product_info&amp;products_id=202960</t>
  </si>
  <si>
    <t>https://www.invertersupply.com/index.php?main_page=product_info&amp;products_id=202958</t>
  </si>
  <si>
    <t>https://www.invertersupply.com/index.php?main_page=product_info&amp;products_id=203057</t>
  </si>
  <si>
    <t>https://www.solaris-shop.com/ironridge-bx-10d-p1-10-chassis/</t>
  </si>
  <si>
    <t>https://www.solar-electric.com/ironridge-bx-10d-p1-10-degree-chassis-mount.html</t>
  </si>
  <si>
    <t>https://sunwatts.com/ironridge-ballast-roof-mount-chassis-10-degrees/</t>
  </si>
  <si>
    <t>https://ressupply.com/racking-and-mounting/s-5-proteabracket</t>
  </si>
  <si>
    <t>https://scmetal.co/products/s-5-proteabracket-al</t>
  </si>
  <si>
    <t>https://www.bigrocksupply.com/proteabracket-aluminum.aspx</t>
  </si>
  <si>
    <t>https://www.solar-electric.com/ironridge-kodf-1l01-m1-knockout-deck-flashing.html</t>
  </si>
  <si>
    <t>https://www.platt.com/p/2072544/ironridge/irnkodf1l01m1</t>
  </si>
  <si>
    <t>https://ressupply.com/racking-and-mounting/prosolar-c1762ec-1b-end-clamp</t>
  </si>
  <si>
    <t>https://buys-5.com/product/s-5-n-seam-clamp/</t>
  </si>
  <si>
    <t>https://www.solacity.com/product/midnite-solar-mnshunt-sh-500-50/</t>
  </si>
  <si>
    <t>https://www.solar-electric.com/midnite-mnshunt-1000-50-1000-amp-50-mv-shunt.html</t>
  </si>
  <si>
    <t>https:/www.solarflexion.com/product-p/qmr-hec-a-20.htm</t>
  </si>
  <si>
    <t>https:/www.ecodirect.com/-p/QuickMount-QM-QBP-11.5-M1.htm</t>
  </si>
  <si>
    <t>https:/www.solarflexion.com/product-p/qm-qbp-8.5-m1.htm</t>
  </si>
  <si>
    <t>https://www.solarflexion.com/product-p/fv-gcp-01-b1.htm</t>
  </si>
  <si>
    <t>https://www.platt.com/p/1865038/ironridge/flashvue-gripcap-plus-black/irnfvgcp01b1</t>
  </si>
  <si>
    <t>https:/www.invertersupply.com/index.php?main_page=product_info&amp;products_id=202188</t>
  </si>
  <si>
    <t>https:/www.crawfordelectricsupply.com/product/detail/709396/unirac-inc-404015</t>
  </si>
  <si>
    <t>https://www.solaris-shop.com/fronius-sensor-module-temperature-43-0001-1190/</t>
  </si>
  <si>
    <t>https://ware.solar/products/fronius-datcom-module-temperature-sensor-43-0001-1190</t>
  </si>
  <si>
    <t>https://ressupply.com/racking-and-mounting/quick-mount-pv-qmtr-s3.25-a-12-tile-replacement-flashing</t>
  </si>
  <si>
    <t>https://www.invertersupply.com/index.php?main_page=product_info&amp;products_id=202599</t>
  </si>
  <si>
    <t>https://www.solarflexion.com/product-p/242-02215.htm</t>
  </si>
  <si>
    <t>https://www.invertersupply.com/index.php?main_page=product_info&amp;products_id=17306</t>
  </si>
  <si>
    <t>https://www.solarpanelstore.com/products/universal-end-clamp-uec</t>
  </si>
  <si>
    <t>https:/www.invertersupply.com/index.php?main_page=product_info&amp;products_id=202596</t>
  </si>
  <si>
    <t>https:/www.platt.com/p/0109539/ironridge/tile-replacement-base-mount/qmpqmtrbma12</t>
  </si>
  <si>
    <t>https:/www.solaris-shop.com/quick-mount-pv-qmtr-bm-a-1-tile-base-mount/</t>
  </si>
  <si>
    <t>https:/www.platt.com/p/0104455/ironridge/flat-tile-replacement/qmpqmtrf325a12</t>
  </si>
  <si>
    <t>https:/ressupply.com/racking-and-mounting/quick-mount-pv-qmtr-f3.25-a-12-tile-replacement-flashing</t>
  </si>
  <si>
    <t>https:/ressupply.com/racking-and-mounting/quick-mount-pv-qmtr-s3.25-b-12-tile-replacement-flashing</t>
  </si>
  <si>
    <t>https:/amrtechsolar.com/products/copy-of-quick-mount-qmtr-bm-a-tile-replacement-base-mount-single</t>
  </si>
  <si>
    <t>https:/www.platt.com/p/1971421/unirac/810039362556/unres10494</t>
  </si>
  <si>
    <t>https:/www.invertersupply.com/index.php?main_page=product_info&amp;products_id=200130</t>
  </si>
  <si>
    <t>https:/www.solaris-shop.com/outback-fw-mb2-flexware-mate2-mounting-bracket/</t>
  </si>
  <si>
    <t>https:/www.stellavolta.com/outback-power-flexware-fw-mb3-mounting-bracket-for-mate-displays/</t>
  </si>
  <si>
    <t>https://www.quickbolt.com/product/17662</t>
  </si>
  <si>
    <t>https://www.codale.com/product/detail/4329149/quick-mount-pv-17662</t>
  </si>
  <si>
    <t>https://www.solarflexion.com/product-p/iac-rbat-handle-01.htm</t>
  </si>
  <si>
    <t>https://www.platt.com/p/2005630/solaredge/battery-handles/sediacrbathandle01</t>
  </si>
  <si>
    <t>https://www.invertersupply.com/index.php?main_page=product_info&amp;products_id=201471</t>
  </si>
  <si>
    <t>https:/ressupply.com/racking-and-mounting/ironridge-lft-03-b1-black-slotted-l-foot</t>
  </si>
  <si>
    <t>https:/www.stellavolta.com/ironridge-lft-03-b1-slotted-l-foot-black-qty-1/</t>
  </si>
  <si>
    <t>https:/www.platt.com/p/1199275/ironridge/qmpqmclfa12</t>
  </si>
  <si>
    <t>https:/www.invertersupply.com/index.php?main_page=product_info&amp;products_id=202610</t>
  </si>
  <si>
    <t>https:/sunwatts.com/qbase-shake-slate-mount-18x18-3-1-4-post/</t>
  </si>
  <si>
    <t>https://www.solarflexion.com/product-p/qmnc-a-12.htm</t>
  </si>
  <si>
    <t>https://sunwatts.com/qbase-composition-mount-12x12-3-1-4-post/</t>
  </si>
  <si>
    <t>https://www.invertersupply.com/index.php?main_page=product_info&amp;products_id=195451</t>
  </si>
  <si>
    <t>https://ware.solar/products/snapnrack-smart-clip-ii-232-01173-stainless-steel-wire-management-clip-1</t>
  </si>
  <si>
    <t>https://ressupply.com/racking-and-mounting/snapnrack-232-01106-wire-retention-clip</t>
  </si>
  <si>
    <t>https://www.wistexllc.com/enclosures/pju14126-14-x-12-x-6-nema-4x-junction-box-lift-off-screw-cover.html</t>
  </si>
  <si>
    <t>https://www.platt.com/p/1985185/unirac/unr-es20311k-ecofoot2-92in/unres20311k</t>
  </si>
  <si>
    <t>USSSP110-1531</t>
  </si>
  <si>
    <t>https://www.ecodirect.com/Quick-Mount-PV-12-5-QBase-Post-Style-Mount-p/quickmount-qm-qbp-12.5-m1.htm</t>
  </si>
  <si>
    <t>https://www.invertersupply.com/index.php?main_page=product_info&amp;products_id=202578</t>
  </si>
  <si>
    <t>https://www.invertersupply.com/index.php?main_page=product_info&amp;products_id=202165</t>
  </si>
  <si>
    <t>https://ressupply.com/batteries-and-enclosures/lg-energy-solution-resu16h-prime-hv-battery</t>
  </si>
  <si>
    <t>https://sunwatts.com/16-kwh-lg-chem-lithium-ion-home-battery-resu16h-prime/</t>
  </si>
  <si>
    <t>https:/www.ecodirect.com/Generac-DCB-Battery-Module-for-PWRcell-p/generac-g0080040.htm</t>
  </si>
  <si>
    <t>https:/www.nationwidegenerators.com/generac-apke00042-pwrcell-outdoor-rated-battery-cabinet/</t>
  </si>
  <si>
    <t>https:/www.invertersupply.com/index.php?main_page=product_info&amp;products_id=202815</t>
  </si>
  <si>
    <t>https:/www.sunhub.com/product/1VTSO/generac-pwrcell-outdoor-rated-battery-cabinet</t>
  </si>
  <si>
    <t>https://www.invertersupply.com/index.php?main_page=product_info&amp;products_id=202814</t>
  </si>
  <si>
    <t>https://www.solarflexion.com/product-p/apke00043.htm</t>
  </si>
  <si>
    <t>https://mygeneracgenerator.com/products/home-solar-products/generac-pwrcell-battery-foot-bracket-kit-model-apke00043-52984235</t>
  </si>
  <si>
    <t>https:/www.solar-electric.com/homegrid-pf5-lfp09600-2a01-9-6kw-48v-lithium-iron-battery.html</t>
  </si>
  <si>
    <t>https:/www.ecodirect.com/HomeGrid-Stack-d-9-6kWh-Lithium-Iron-Battery-Bank-p/homegrid-stackd-9.6kwh.htm</t>
  </si>
  <si>
    <t>https:/thesolarstore.com/homegrid-stackd-series-96kwh-modules-p-3142.html</t>
  </si>
  <si>
    <t>https:/www.ecodirect.com/HomeGrid-Stack-d-14-4kWh-Lithium-Iron-Battery-Bank-p/homegrid-stackd-14.4kwh.htm</t>
  </si>
  <si>
    <t>https:/thesolarstore.com/homegrid-stackd-series-144kwh-modules-p-3144.html</t>
  </si>
  <si>
    <t>https:/www.batteriesinaflash.com/solar/homegrid-14-4-kwh-stack-d-series-battery-energy-storage-solution</t>
  </si>
  <si>
    <t>https:/www.solar-electric.com/homegrid-pf5-lfp28800-2a01-28-8-kw-48v-lithium-iron-battery.html</t>
  </si>
  <si>
    <t>http:/www.ecodirect.com/HomeGrid-Stack-d-28-8kWh-Lithium-Iron-Battery-Bank-p/homegrid-stackd-28.8kwh.htm</t>
  </si>
  <si>
    <t>https:/shopsolarkits.com/products/homegrid-stackd-28-8kwh</t>
  </si>
  <si>
    <t>https:/www.invertersupply.com/index.php?main_page=product_info&amp;products_id=202834</t>
  </si>
  <si>
    <t>https:/www.batteriesinaflash.com/solar/homegrid-c1-lfp19200-1a01-compact-series-5-12-kwh-lithium-iron-battery</t>
  </si>
  <si>
    <t>https:/www.ecodirect.com/HomeGrid-Compact-Series-5-12-kWh-Lithium-Battery-p/homegrid-c1-lfp19200-1a01.htm</t>
  </si>
  <si>
    <t>https:/airstreamsupplycompany.com/products/key-pre-cut-ch501/</t>
  </si>
  <si>
    <t>https:/www.solar-electric.com/midnite-solar-battery-hydrometer.html</t>
  </si>
  <si>
    <t>https:/windandsolar.com/hydrovolt-battery-hydrometer/</t>
  </si>
  <si>
    <t>https:/www.solar-electric.com/midnite-mnbcb-1000-50-1000amp-battery-combiner-box.html</t>
  </si>
  <si>
    <t>https:/www.solaris-shop.com/midnite-solar-mnbcb-1000-50-battery-combiner-1/</t>
  </si>
  <si>
    <t>https:/www.midnitesolar.com/productPhoto.php?product_ID=481&amp;productCatName=BATTERY%20ACCESSORIES&amp;productCat_ID=39&amp;sortOrder=5&amp;act=pl</t>
  </si>
  <si>
    <t>https:/www.solar-electric.com/midnite-solar-battery-combiner-busbar.html</t>
  </si>
  <si>
    <t>https:/www.stellavolta.com/midnite-solar-mnbcb-busbar-battery-combiner-busbar-1000a/</t>
  </si>
  <si>
    <t>https:/www.thesolarbiz.com/midnite-solar-mnbcb-busbar-battery-combiner-busbar.html</t>
  </si>
  <si>
    <t>https:/www.solar-electric.com/mngbb.html</t>
  </si>
  <si>
    <t>https:/www.altestore.com/store/enclosures-electrical-safety/ground-fault-protection/mndc-gfp-63-amp-dc-ground-fault-protector-p2413/</t>
  </si>
  <si>
    <t>https:/www.invertersupply.com/index.php?main_page=product_info&amp;products_id=25656</t>
  </si>
  <si>
    <t>https:/www.solar-electric.com/mndc-gfp.html</t>
  </si>
  <si>
    <t>https:/www.solar-electric.com/mndc-gfp80.html</t>
  </si>
  <si>
    <t>https:/www.invertersupply.com/index.php?main_page=product_info&amp;products_id=25657</t>
  </si>
  <si>
    <t>https:/www.solaris-shop.com/midnite-solar-mndc-gfp80-ground-fault-circuit-breaker/</t>
  </si>
  <si>
    <t>https:/www.solar-electric.com/outback-power-energycell-525fla-deep-cycle-flooded-battery.html</t>
  </si>
  <si>
    <t>https:/www.sunwize.com/product/019355-battery-6v-525ah-at-c-100-flooded-out-525fla/</t>
  </si>
  <si>
    <t>https:/www.mrsolar.com/outback-energycell-525fla-6v-525ah-group-l16-deep-cycle-flooded-battery/</t>
  </si>
  <si>
    <t>https:/www.ecodirect.com/Outback-EnergyCell-290FLA-251-Amp-Hour-6-Volt-p/outback-290fla.htm</t>
  </si>
  <si>
    <t>https:/www.solar-electric.com/outback-power-energycell-290fla-deep-cycle-flooded-battery.html</t>
  </si>
  <si>
    <t>https:/www.altestore.com/store/deep-cycle-batteries/sealed-agm-batteries/outback-power-energycell-200plr-203ah-12v-agm-battery-p41146/</t>
  </si>
  <si>
    <t>https:/www.mrsolar.com/outback-power-energycell-12v-200ah-advanced-pure-lead-runtime-sealed-deep-cycle-vrla-agm-battery-200plr/</t>
  </si>
  <si>
    <t>https:/www.rackmountsolutions.net/nsb40ft-blue-northstar-battery/</t>
  </si>
  <si>
    <t>https:/www.serverrack.com/nsb40ft-blue-northstar-battery/</t>
  </si>
  <si>
    <t>https:/www.solar-electric.com/outback-power-northstar-nsb40ft-blue-agm-pure-lead-carbon-battery.html</t>
  </si>
  <si>
    <t>https:/www.solar-electric.com/outback-power-northstar-nsb100ft-blue-agm-pure-lead-carbon-battery.html</t>
  </si>
  <si>
    <t>https:/www.rackmountsolutions.net/nsb100ft-blue-northstar-battery/</t>
  </si>
  <si>
    <t>https:/www.solar-electric.com/outback-power-northstar-nsb170ft-blue-agm-pure-lead-carbon-battery.html</t>
  </si>
  <si>
    <t>https:/www.invertersupply.com/index.php?main_page=product_info&amp;products_id=194760</t>
  </si>
  <si>
    <t>https:/www.solar-electric.com/outback-power-northstar-nsb190ft-blue-agm-pure-lead-carbon-battery.html</t>
  </si>
  <si>
    <t>https:/www.mrsolar.com/northstar-blue-vrla-agm-pure-lead-carbon-183ah-12v-front-terminal-nsb190ft-blue/</t>
  </si>
  <si>
    <t>https:/www.solar-electric.com/outback-power-northstar-nsb210ft-blue-agm-pure-lead-carbon-battery.html</t>
  </si>
  <si>
    <t>https:/www.osibatteries.com/northstar-nsb210ft-blue-battery-12v-front-terminal-telecom</t>
  </si>
  <si>
    <t>https:/www.solar-electric.com/outback-power-energycell-1000xlc-48vdc-high-capacity-lead-carbon-battery.html</t>
  </si>
  <si>
    <t>https:/www.altestore.com/store/deep-cycle-batteries/sealed-agm-batteries/outback-power-energycell-1000xlc-high-capacity-battery-p41529/</t>
  </si>
  <si>
    <t>https:/sunwatts.com/46-kwh-outback-power-agm-battery-energycell-1000xlc/</t>
  </si>
  <si>
    <t>https:/www.solar-electric.com/outback-power-energycell-800re-24vdc-agm-deep-cycle-battery-bank.html</t>
  </si>
  <si>
    <t>https:/www.mrsolar.com/outback-energycell-800re-high-capacity-48v-810ah-agm-and-rack-system/</t>
  </si>
  <si>
    <t>https:/www.ecodirect.com/Outback-EnergyCell-800RE-672-AH-48V-Battery-p/outback-800re.htm</t>
  </si>
  <si>
    <t>https:/www.solar-electric.com/outback-power-energycell-1100re-48vdc-agm-deep-cycle-battery-bank.html</t>
  </si>
  <si>
    <t>https:/www.solar-electric.com/outback-power-energycell-1100re-24vdc-agm-deep-cycle-battery-bank.html</t>
  </si>
  <si>
    <t>https:/www.solarflexion.com/product-p/1100re-48.htm</t>
  </si>
  <si>
    <t>https:/www.solar-electric.com/outback-power-energycell-1300re-48vdc-agm-deep-cycle-battery-bank.html</t>
  </si>
  <si>
    <t>https:/www.solaris-shop.com/outback-energycell-1300re-24-24v-1148ah-agm-battery/</t>
  </si>
  <si>
    <t>https:/www.mrsolar.com/outback-energycell-1300re-high-capacity-48v-1340ah-agm-and-rack-system/</t>
  </si>
  <si>
    <t>https:/www.solar-electric.com/outback-power-energycell-1600re-48vdc-agm-deep-cycle-battery-bank.html</t>
  </si>
  <si>
    <t>https:/www.ecodirect.com/Outback-EnergyCell-1600RE-1378AH-24V-Battery-p/outback-1600re-24.htm</t>
  </si>
  <si>
    <t>https:/www.solaris-shop.com/outback-energycell-re-1600re-24-24v-1378ah-agm-battery/</t>
  </si>
  <si>
    <t>https:/www.solar-electric.com/outback-power-energycell-2000re-24vdc-agm-deep-cycle-battery-bank.html</t>
  </si>
  <si>
    <t>https:/www.solaris-shop.com/outback-energycell-2000re-24-24v-1716ah-agm-battery/</t>
  </si>
  <si>
    <t>https:/www.ecodirect.com/Outback-EnergyCell-2000RE-1716-AH-48V-Battery-p/outback-2000re-48.htm</t>
  </si>
  <si>
    <t>https:/www.solar-electric.com/outback-power-energycell-2200re-24vdc-agm-deep-cycle-battery-bank.html</t>
  </si>
  <si>
    <t>https:/www.mrsolar.com/outback-energycell-2200re-high-capacity-48v-2140ah-agm-and-rack-system/</t>
  </si>
  <si>
    <t>https:/www.solarflexion.com/product-p/2200re-24.htm</t>
  </si>
  <si>
    <t>https:/www.solar-electric.com/outback-power-energycell-2700re-24vdc-agm-deep-cycle-battery-bank.html</t>
  </si>
  <si>
    <t>https:/sunwatts.com/113-kwh-outback-power-48v-agm-battery-energycell-2700re/</t>
  </si>
  <si>
    <t>https:/www.solaris-shop.com/outback-energycell-2700re-48v-2288ah-agm-battery/</t>
  </si>
  <si>
    <t>https:/www.solar-electric.com/outback-ibr-2-48-175-battery-enclosure.html</t>
  </si>
  <si>
    <t>https:/www.invertersupply.com/index.php?main_page=product_info&amp;products_id=4577</t>
  </si>
  <si>
    <t>https:/www.invertersupply.com/index.php?main_page=product_info&amp;products_id=4578</t>
  </si>
  <si>
    <t>https://sunwatts.com/endurenergy-battery-enclosure-with-bms-for-2-esp-5100/</t>
  </si>
  <si>
    <t>https://www.ecodirect.com/EndurEnergy-ESP-BU10-10-24-kWh-Battery-Rack-p/endurenergy-esp-bu10.htm</t>
  </si>
  <si>
    <t>https://www.solar-electric.com/midnite-solar-mnlbc-w250-lithium-battery-combiner.html</t>
  </si>
  <si>
    <t>https://www.invertersupply.com/index.php?main_page=product_info&amp;products_id=198596</t>
  </si>
  <si>
    <t>https://unboundsolar.com/9110164/midnite-solar/inverter-accessories/mnlbc-lithium-battery-combiner</t>
  </si>
  <si>
    <t>https://www.solarflexion.com/product-p/950-0018.htm</t>
  </si>
  <si>
    <t>https://www.invertersupply.com/index.php?main_page=product_info&amp;products_id=195402</t>
  </si>
  <si>
    <t>https://www.ecodirect.com/Midnite-Solar-10-String-Lithium-Battery-Combiner-p/midnite-mnlbc-w250.htm</t>
  </si>
  <si>
    <t>https://www.solarflexion.com/product-p/mnlbc-w250.htm</t>
  </si>
  <si>
    <t>https://ressupply.com/batteries-and-enclosures/deka-8agc2-deka-sealed-agm-battery</t>
  </si>
  <si>
    <t>https://www.sunwize.com/product/002802-battery-12v-84-5ah-at-c-100-gel-mk-8g24ut-deka/</t>
  </si>
  <si>
    <t>https://ressupply.com/batteries-and-enclosures/deka-8g24ut-deka-sealed-gel-battery</t>
  </si>
  <si>
    <t>https://bdbatteries.com/products/sunxtender-pvx-9150t</t>
  </si>
  <si>
    <t>https://sunwatts.com/1-8-kwh-concorde-sun-xtender-2v-agm-battery-pvx-9150t/</t>
  </si>
  <si>
    <t>https:/www.solarflexion.com/product-p/ext-dcbus.htm</t>
  </si>
  <si>
    <t>https://www.sunwize.com/product/002807-battery-6v-198ah-at-c-100-gel-mk-8ggc2-deka/</t>
  </si>
  <si>
    <t>https://www.thesolarbiz.com/trojan-j185h-ac-12v-225-ah-battery.html</t>
  </si>
  <si>
    <t>https://canadianbatterystore.ca/product/trojan-j185h-ac-flooded-deep-cycle-battery/</t>
  </si>
  <si>
    <t>https://www.invertersupply.com/index.php?main_page=product_info&amp;products_id=200986</t>
  </si>
  <si>
    <t>https://generationecostore.com/products/sonnen-ecolxbatt-2-0kwh-lithium-iron-phospate-battery</t>
  </si>
  <si>
    <t>https://www.audaciahome.com/products/sonnen-ecolxbatt-2-0kwh-lithium-iron-phospate-battery</t>
  </si>
  <si>
    <t>https://www.invertersupply.com/index.php?main_page=product_info&amp;products_id=25385</t>
  </si>
  <si>
    <t>https://www.altestore.com/store/deep-cycle-batteries/sealed-agm-batteries/mk-battery-unigy-ii-6avr95-11-565ah-12v-agm-battery-il-p7809/</t>
  </si>
  <si>
    <t>https://sunwatts.com/6-9-kwh-mk-deka-unigy-ii-agm-battery-6avr95-11/</t>
  </si>
  <si>
    <t>https://www.esolarcenter.com/PV-Storage/MK-Battery-Unigy-II-12V-6-Cell-Module-580Ah/</t>
  </si>
  <si>
    <t>https://bdbatteries.com/products/sunxtender-pvx-2580l</t>
  </si>
  <si>
    <t>https://www.solar-electric.com/concorde-sunxtender-pvx-2580l.html</t>
  </si>
  <si>
    <t>https://shop.frankensolar.ca/discover-energy-aes-42-48-6650/</t>
  </si>
  <si>
    <t>https://www.esolarcenter.com/PV-Storage/Panasonic-EverVolt-Lithium-Ion-Battery-2.85-kWh/</t>
  </si>
  <si>
    <t>https://www.audaciahome.com/products/panasonic-evervolt-bj-dcb105zkt-2-85kwh-lithium-ion-battery</t>
  </si>
  <si>
    <t>https://www.platt.com/p/1844036/panasonic-solar/pslbjdcb105zkt</t>
  </si>
  <si>
    <t>https://www.sunwize.com/product/batteries-mk-8g8dltp-deka/</t>
  </si>
  <si>
    <t>https://ressupply.com/batteries-and-enclosures/deka-8g8dltp-deka-sealed-gel-battery</t>
  </si>
  <si>
    <t>https://www.invertersupply.com/index.php?main_page=product_info&amp;products_id=5719</t>
  </si>
  <si>
    <t>https://www.solarpanelstore.com/products/sun-xtender-battery-104ah-12v-sealed-agm-pvx-1040t</t>
  </si>
  <si>
    <t>https://ressupply.com/batteries-and-enclosures/deka-8gu1h-deka-sealed-gel-battery</t>
  </si>
  <si>
    <t>https://www.invertersupply.com/index.php?main_page=product_info&amp;products_id=202358</t>
  </si>
  <si>
    <t>https://www.sunwize.com/product/batteries-mk-8g30h-deka/</t>
  </si>
  <si>
    <t>https://ressupply.com/batteries-and-enclosures/deka-8g30h-deka-sealed-gel-battery</t>
  </si>
  <si>
    <t>https://sunwatts.com/1-2-kwh-mk-deka-sealed-gel-battery-8g30h-deka/</t>
  </si>
  <si>
    <t>https://www.solarflexion.com/product-p/31-agm.htm</t>
  </si>
  <si>
    <t>https://ressupply.com/batteries-and-enclosures/trojan-31-agm-sealed-agm-battery</t>
  </si>
  <si>
    <t>https://innpo.eu/12v-lead-acid-batteries/battery-trojan-31-agm-trojan-battery-12v-lead-acid-batteries.html</t>
  </si>
  <si>
    <t>https://www.solarflexion.com/product-p/pvx-3050t.htm</t>
  </si>
  <si>
    <t>https://www.invertersupply.com/index.php?main_page=product_info&amp;products_id=5721</t>
  </si>
  <si>
    <t>https://www.solar-electric.com/concorde-sunxtender-pvx-3050t.html</t>
  </si>
  <si>
    <t>https://www.invertersupply.com/index.php?main_page=product_info&amp;products_id=25377</t>
  </si>
  <si>
    <t>https://www.solaris-shop.com/trojan-premium-spre-06-415-flooded-6v-415ah-battery/</t>
  </si>
  <si>
    <t>https://ressupply.com/batteries-and-enclosures/trojan-l16re-b-flooded-battery</t>
  </si>
  <si>
    <t>https://batteryfactory.co.uk/products/l16g-ac-trojan-deep-cycle-battery-6v-390ah</t>
  </si>
  <si>
    <t>https://www.invertersupply.com/index.php?main_page=product_info&amp;products_id=25362</t>
  </si>
  <si>
    <t>https://www.batterycentralbrisbane.com.au/batteries/deep-cycle/trojan-l16g-6v-deep-cycle-wet-battery/</t>
  </si>
  <si>
    <t>https://www.sunwize.com/product/002769-battery-12v-7ah-at-c-20-agm-mk-es7-12/</t>
  </si>
  <si>
    <t>https://store.tremtech.com/mk-battery-12v-7ah-es7-12/</t>
  </si>
  <si>
    <t>https://ressupply.com/batteries-and-enclosures/deka-8g31-deka-sealed-gel-battery</t>
  </si>
  <si>
    <t>https://www.invertersupply.com/index.php?main_page=product_info&amp;products_id=202377</t>
  </si>
  <si>
    <t>https://sunwatts.com/1-2-kwh-mk-deka-sealed-gel-battery-8g31-deka/</t>
  </si>
  <si>
    <t>https://www.audaciahome.com/products/generac-pwrcell-g008004-3-0kwh-lithium-ion-battery-module</t>
  </si>
  <si>
    <t>https://www.gmes.com/generac-8004-g0080040-3-0kwh-dcb-pwrcell-ex-battery-module228</t>
  </si>
  <si>
    <t>https://www.invertersupply.com/index.php?main_page=product_info&amp;products_id=202367</t>
  </si>
  <si>
    <t>https://ressupply.com/batteries-and-enclosures/deka-8a27-deka-sealed-agm-battery</t>
  </si>
  <si>
    <t>https://www.invertersupply.com/index.php?main_page=product_info&amp;products_id=185445</t>
  </si>
  <si>
    <t>https://www.solarflexion.com/product-p/pvx-1530t.htm</t>
  </si>
  <si>
    <t>https://www.solar-electric.com/concorde-sunxtender-pvx-1530t.html</t>
  </si>
  <si>
    <t>https://www.audaciahome.com/products/q-cells-hqcaess1118-7-6kw-energy-storage-system-18-9kwh-capacity</t>
  </si>
  <si>
    <t>https://ware.solar/products/hanwha-q-cells-hqcaess1117-7-6kw-energy-storage-system-13-5kwh-capacity?pr_prod_strat=use_description&amp;pr_rec_id=4a6140884&amp;pr_rec_pid=7850568974593&amp;pr_ref_pid=7850507665665&amp;pr_seq=uniform</t>
  </si>
  <si>
    <t>https://www.invertersupply.com/index.php?main_page=product_info&amp;products_id=4515</t>
  </si>
  <si>
    <t>https://www.invertersupply.com/index.php?main_page=product_info&amp;products_id=202372</t>
  </si>
  <si>
    <t>https://sunwatts.com/1-2-kwh-mk-deka-sealed-agm-battery-8a31dt-deka/</t>
  </si>
  <si>
    <t>https:/www.solar-electric.com/simpliphi-phi-3-8-48-60-m-lithium-ferro-phosphate-battery-with-metal-case.html</t>
  </si>
  <si>
    <t>https:/www.off-the-grid-solar.com/products/simpliphi-3-8-kwh-48v-lithium-ion-battery</t>
  </si>
  <si>
    <t>https:/www.stellavolta.com/simpliphi-phi-3-8-48-m-phi-3-8-lithium-battery-3-8-kwh-48v/.</t>
  </si>
  <si>
    <t>https:/www.solar-electric.com/simpliphi-phi-1-4-12-60-lithium-ferro-phosphate-battery.html</t>
  </si>
  <si>
    <t>https:/www.batteriesinaflash.com/solar/simpliphi-powers-phi-1-4-12-t-phi-1-4-12v-battery-with-battery-management-system-bms</t>
  </si>
  <si>
    <t>https:/www.audaciahome.com/products/simpliphi-phi-1-4-12-t-1-4kwh-12v-lithium-iron-phosphate-battery</t>
  </si>
  <si>
    <t>https://www.solar-electric.com/concorde-sunxtender-pvx-12150ht.html</t>
  </si>
  <si>
    <t>https://www.solarflexion.com/product-p/pvx-12150ht.htm</t>
  </si>
  <si>
    <t>https://www.invertersupply.com/index.php?main_page=product_info&amp;products_id=5927</t>
  </si>
  <si>
    <t>https://www.solarflexion.com/product-p/5shp-gel.htm</t>
  </si>
  <si>
    <t>https://ressupply.com/batteries-and-enclosures/deka-8l16-deka-flooded-monobloc-battery</t>
  </si>
  <si>
    <t>https:/www.ebay.com/p/7059078910</t>
  </si>
  <si>
    <t>https://ressupply.com/batteries-and-enclosures/lg-energy-solution-resu10h-prime-hv-battery</t>
  </si>
  <si>
    <t>https:/www.ecodirect.com/Outback-Power-EnergyCell-800RE-24-High-Capacity-p/outback-800re-24.htm</t>
  </si>
  <si>
    <t>https:/www.solarflexion.com/product-p/800re-24.htm</t>
  </si>
  <si>
    <t>https:/www.mrsolar.com/outback-energycell-800re-24-high-capacity-24v-810ah-agm-and-rack-system/</t>
  </si>
  <si>
    <t>https://sunwatts.com/2-4-kwh-mk-deka-sealed-agm-battery-8a4dltp-deka/</t>
  </si>
  <si>
    <t>https://www.solar-electric.com/homegrid-pf5-lfp33600-2a01-33-6-kw-48v-lithium-iron-battery.html</t>
  </si>
  <si>
    <t>https://www.ecodirect.com/HomeGrid-Stack-d-36-6kWh-Lithium-Iron-Battery-Bank-p/homegrid-stackd-36.6kwh.htm</t>
  </si>
  <si>
    <t>https://www.invertersupply.com/index.php?main_page=product_info&amp;products_id=202831</t>
  </si>
  <si>
    <t>https://www.solar-electric.com/homegrid-hg-fs48100-15osj1-h-4-8kwh-module.html</t>
  </si>
  <si>
    <t>https://www.invertersupply.com/index.php?main_page=product_info&amp;products_id=202830</t>
  </si>
  <si>
    <t>https://www.solaris-shop.com/unirac-sfm-infinity-008114m-microrail-mlpe-mount/</t>
  </si>
  <si>
    <t>https://www.ecodirect.com/Unirac-008013S-Micro-Management-T-Bolt-p/unirac-008114m.htm</t>
  </si>
  <si>
    <t>https://ressupply.com/racking-and-mounting/unirac-008114m-mlpe-mounting-assembly</t>
  </si>
  <si>
    <t>USSB100-0117</t>
  </si>
  <si>
    <t>https:/www.solarflexion.com/product-p/OBF-10-600Vdc.htm</t>
  </si>
  <si>
    <t>https:/www.solaris-shop.com/outback-obf-10-600vdc-10a-fuse/</t>
  </si>
  <si>
    <t>https:/www.solarflexion.com/product-p/obf-15-600vdc.htm</t>
  </si>
  <si>
    <t>https:/www.platt.com/p/1831794/outback-power/outobf15600vdc</t>
  </si>
  <si>
    <t>https:/www.solarflexion.com/product-p/fh-30-1000vdc-din.htm</t>
  </si>
  <si>
    <t>https:/www.invertersupply.com/index.php?main_page=product_info&amp;products_id=25482</t>
  </si>
  <si>
    <t>https:/www.platt.com/p/1831796/outback-power/outfh301000vdcdin</t>
  </si>
  <si>
    <t>https:/www.infinigi.com/outback-power-din1dc-1-amp-pv-array-breaker-p-5923.html</t>
  </si>
  <si>
    <t>https:/www.solarflexion.com/product-p/din-1-dc.htm</t>
  </si>
  <si>
    <t>https:/www.boatandrvaccessories.com/products/outback-power-din-1-dc-din-rail-mount-with-set-screw-compression-terminals</t>
  </si>
  <si>
    <t>https://ressupply.com/inverters/enphase-q-disc-10-disconnect-tool</t>
  </si>
  <si>
    <t>https:/www.solarflexion.com/product-p/din-3-dc.htm</t>
  </si>
  <si>
    <t>https:/www.ecodirect.com/OutBack-DIN-3-DC-3A-1250VDC-DIN-Mount-Breaker-p/outback-din-3-dc.htm</t>
  </si>
  <si>
    <t>https:/www.solarflexion.com/product-p/din-4-dc.htm</t>
  </si>
  <si>
    <t>https:/www.sunwize.com/product/006073-cb-din-mount-4-amp-1-pole-1-space-out-din-4-dc/</t>
  </si>
  <si>
    <t>https:/www.ecodirect.com/OutBack-DIN-4-DC-4A-1250VDC-DIN-Mount-Breaker-p/outback-din-4-dc.htm</t>
  </si>
  <si>
    <t>https:/www.solarflexion.com/product-p/DIN-5-DC.htm</t>
  </si>
  <si>
    <t>https:/www.solaris-shop.com/outback-din-5-dc-5a-circuit-breaker/</t>
  </si>
  <si>
    <t>https:/www.ecodirect.com/OutBack-DIN-5-DC-5A-1250VDC-DIN-Mount-Breaker-p/outback-din-5-dc.htm</t>
  </si>
  <si>
    <t>https:/www.solarflexion.com/product-p/din-6-dc.htm</t>
  </si>
  <si>
    <t>https:/www.solarflexion.com/product-p/din-8-dc.htm</t>
  </si>
  <si>
    <t>https:/ressupply.com/electrical-distribution-parts/outback-din-9-dc-circuit-breaker</t>
  </si>
  <si>
    <t>https:/www.solarflexion.com/product-p/din-9-dc.htm</t>
  </si>
  <si>
    <t>https:/www.ecodirect.com/OutBack-DIN-9-DC-9A-1250VDC-DIN-Mount-Breaker-p/outback-din-9-dc.htm</t>
  </si>
  <si>
    <t>https:/www.solarflexion.com/product-p/din-10-dc.htm</t>
  </si>
  <si>
    <t>https:/www.ecodirect.com/OutBack-DIN-10-DC-10A-1250VDC-DIN-Mount-Breaker-p/outback-din-10-dc.htm</t>
  </si>
  <si>
    <t>https:/www.solar-electric.com/outback-din-10-dc-10-amp-150vdc-single-pole-din-mount-0-5-13-mm-wide.html</t>
  </si>
  <si>
    <t>https:/www.solarflexion.com/product-p/din-15-dc.htm</t>
  </si>
  <si>
    <t>https:/www.stellavolta.com/outback-power-din-15-dc-pv-array-din-breaker-15a-150v/</t>
  </si>
  <si>
    <t>https:/www.ecodirect.com/OutBack-DIN-15-DC-15A-150VDC-DIN-Mount-Breaker-p/outback-din-15-dc.htm</t>
  </si>
  <si>
    <t>https:/www.solarflexion.com/product-p/din-20-dc.htm</t>
  </si>
  <si>
    <t>https:/www.stellavolta.com/outback-power-din-20-dc-pv-array-circuit-breaker-20a-125v/</t>
  </si>
  <si>
    <t>https:/www.ecodirect.com/OutBack-DIN-20-DC-20A-150VDC-DIN-Mount-Breaker-p/outback-din-20-dc.htm</t>
  </si>
  <si>
    <t>https:/www.solarflexion.com/product-p/din-30-dc.htm</t>
  </si>
  <si>
    <t>https:/www.stellavolta.com/outback-power-din-30-dc-pv-array-din-breaker-30a-125v/</t>
  </si>
  <si>
    <t>https:/www.solar-electric.com/outback-din-30-dc-30-amp-125vdc-single-pole-din-mount-0-5-13-mm-wide.html</t>
  </si>
  <si>
    <t>https:/ressupply.com/electrical-distribution-parts/outback-din-50-dc-circuit-breaker</t>
  </si>
  <si>
    <t>https:/www.solar-electric.com/outback-din-50-dc-50-amp-125vdc-single-pole-din-mount-0-5-13-mm-wide.html</t>
  </si>
  <si>
    <t>https:/www.stellavolta.com/outback-power-din-50-dc-pv-array-din-breaker-50a-125v/</t>
  </si>
  <si>
    <t>https:/www.stellavolta.com/outback-power-din-60-dc-pv-array-circuit-breaker-60a-125v/</t>
  </si>
  <si>
    <t>https:/www.solar-electric.com/outback-din-60-dc-60-amp-125vdc-single-pole-din-mount-0-5-13-mm-wide.html</t>
  </si>
  <si>
    <t>https:/www.solarflexion.com/product-p/din-60-dc.htm</t>
  </si>
  <si>
    <t>https:/www.solarflexion.com/product-p/din-15-ac.htm</t>
  </si>
  <si>
    <t>https:/www.stellavolta.com/outback-power-din-15-ac-circuit-breaker-15a-120vac/</t>
  </si>
  <si>
    <t>https:/www.solarflexion.com/product-p/din-15d-ac.htm</t>
  </si>
  <si>
    <t>https:/www.stellavolta.com/outback-power-din-15d-ac-circuit-breaker-15a-dual-pole/</t>
  </si>
  <si>
    <t>https:/www.stellavolta.com/outback-power-din-20-ac-circuit-breaker-20a-120vac/</t>
  </si>
  <si>
    <t>https:/www.infinigi.com/outback-power-din20ac-20a-ac-breaker-120vac-p-991.html</t>
  </si>
  <si>
    <t>https:/www.solarflexion.com/product-p/din-20d-ac.htm</t>
  </si>
  <si>
    <t>https:/www.stellavolta.com/outback-power-din-20d-ac-circuit-breaker-20a-dual-pole/</t>
  </si>
  <si>
    <t>https:/www.stellavolta.com/outback-power-din-25d-ac-circuit-breaker-25a-dual-pole/</t>
  </si>
  <si>
    <t>https:/www.solarflexion.com/product-p/din-25d-ac.htm</t>
  </si>
  <si>
    <t>https:/www.stellavolta.com/outback-power-din-10-ac-277-circuit-breaker-10a-1p/</t>
  </si>
  <si>
    <t>https:/www.invertersupply.com/index.php?main_page=product_info&amp;products_id=25445</t>
  </si>
  <si>
    <t>https:/www.stellavolta.com/outback-power-din-15-ac-277-circuit-breaker-15a-single-pole/</t>
  </si>
  <si>
    <t>https:/www.solaris-shop.com/outback-din-15-ac-277-15a-1-pole-circuit-breaker/</t>
  </si>
  <si>
    <t>https:/www.invertersupply.com/index.php?main_page=product_info&amp;products_id=25551</t>
  </si>
  <si>
    <t>https:/www.stellavolta.com/outback-power-din-30-ac-277-circuit-breaker-30a-1p/</t>
  </si>
  <si>
    <t>https:/www.infinigi.com/outback-power-din30ac277-30-amp-ac-breakers-din-rail-mount-p-3262.html</t>
  </si>
  <si>
    <t>https:/www.ecodirect.com/OutBack-DIN-30D-AC-480-30A-277-480-VAC-Breaker-p/outback-din-30d-ac-480.htm</t>
  </si>
  <si>
    <t>https:/www.stellavolta.com/outback-power-din-30d-ac-480-circuit-breaker-30a-2p/</t>
  </si>
  <si>
    <t>https:/www.solarflexion.com/product-p/din-30d-ac-480.htm</t>
  </si>
  <si>
    <t>https:/www.ecodirect.com/OutBack-DIN-30T-AC-480-30A-277-480-VAC-Breaker-p/outback-din-30t-ac-480.htm</t>
  </si>
  <si>
    <t>https:/www.solarflexion.com/product-p/din-30t-ac-480.htm</t>
  </si>
  <si>
    <t>https:/www.stellavolta.com/outback-power-din-30t-ac-480-circuit-breaker-30a-3p/</t>
  </si>
  <si>
    <t>https:/www.ecodirect.com/APsmart-Dual-CT-Transmitter-PLC-for-RSS-p/apsmart-transmitter-plc-406000.htm</t>
  </si>
  <si>
    <t>https:/ware.solar/products/apsmart-406000-rapid-shutdown-transmitter</t>
  </si>
  <si>
    <t>https://ressupply.com/power-panels/schneider-electric-865-1017-conext-sw-ac-breaker-panel</t>
  </si>
  <si>
    <t>https:/www.ecodirect.com/OutBack-DIN-50-AC-50A-277-VAC-DIN-Breaker-p/outback-din-50-ac-277.htm</t>
  </si>
  <si>
    <t>https:/www.stellavolta.com/outback-power-din-50-ac-277-circuit-breaker-50a-1p/</t>
  </si>
  <si>
    <t>https:/www.infinigi.com/outback-power-din50ac277-50-amp-ac-breakers-din-rail-mount-p-3264.html</t>
  </si>
  <si>
    <t>https:/www.solarflexion.com/product-p/din-50d-ac-480.htm</t>
  </si>
  <si>
    <t>https:/www.infinigi.com/outback-power-din50dac480-50-amp-ac-breakers-din-rail-mount-p-3265.html</t>
  </si>
  <si>
    <t>https:/www.stellavolta.com/outback-power-din-50d-ac-480-circuit-breaker-50a-2p/</t>
  </si>
  <si>
    <t>https:/www.ecodirect.com/OutBack-DIN-50T-AC-480-50A-277-480-VAC-Breaker-p/outback-din-50t-ac-480.htm</t>
  </si>
  <si>
    <t>https:/www.stellavolta.com/outback-power-din-50t-ac-480-circuit-breaker-50a-3p/</t>
  </si>
  <si>
    <t>https:/www.solarflexion.com/product-p/din-50t-ac-480.htm</t>
  </si>
  <si>
    <t>https:/www.ecodirect.com/OutBack-DIN-60-AC-60A-277-VAC-DIN-Breaker-p/outback-din-60-ac-277.htm</t>
  </si>
  <si>
    <t>https:/powerstore.com/outback-power-60-amp-277vac-50-60hz-single-pole-5-inch-wide-sku-part-number-din-60-ac-277.html</t>
  </si>
  <si>
    <t>https:/www.stellavolta.com/outback-power-din-60-ac-277-circuit-breaker-60a-1p/</t>
  </si>
  <si>
    <t>https:/www.solarflexion.com/product-p/din-60d-ac-480.htm</t>
  </si>
  <si>
    <t>https:/www.ecodirect.com/OutBack-DIN-60D-AC-480-60A-277-480-VAC-Breaker-p/outback-din-60d-ac-480.htm</t>
  </si>
  <si>
    <t>https:/www.solaris-shop.com/outback-din-60d-ac-480-60a-2-pole-circuit-breaker/</t>
  </si>
  <si>
    <t>https:/www.stellavolta.com/OutBack-Power-PNL-1-AC-DC-Panel-Mount-Circuit-Breakers-Single-Pole.htm</t>
  </si>
  <si>
    <t>https:/ressupply.com/electrical-distribution-parts/outback-pnl-1-acdc-circuit-breaker</t>
  </si>
  <si>
    <t>https:/www.stellavolta.com/OutBack-Power-PNL-5-AC-DC-Panel-Mount-Circuit-Breaker-Single-Pole.htm</t>
  </si>
  <si>
    <t>https:/www.ecodirect.com/Outback-PNL-5-AC-DC-5A-Panel-Mount-Breaker-p/outback-pnl-5-ac-dc.htm</t>
  </si>
  <si>
    <t>https:/www.solaris-shop.com/outback-pnl-5-ac-dc-5a-1-pole-circuit-breaker/</t>
  </si>
  <si>
    <t>https:/www.stellavolta.com/OutBack-Power-PNL-10-AC-DC-Panel-Mount-Circuit-Breaker-Single-Pole.htm</t>
  </si>
  <si>
    <t>https:/www.boatandrvaccessories.com/products/outback-power-pnl-10-ac-dc-panel-mount-breaker</t>
  </si>
  <si>
    <t>https:/www.savegreenmoney.com/product-p/053-03137.htm</t>
  </si>
  <si>
    <t>https:/www.stellavolta.com/OutBack-Power-PNL-15-AC-DC-Panel-Mount-Circuit-Breaker-Single-Pole.htm</t>
  </si>
  <si>
    <t>https:/www.ecodirect.com/OutBack-PNL-15-AC-DC-15A-150-VDC-120-VAC-Breaker-p/outback-pnl-15-ac-dc.htm</t>
  </si>
  <si>
    <t>https:/www.invertersupply.com/index.php?main_page=product_info&amp;products_id=25490</t>
  </si>
  <si>
    <t>https:/www.ecodirect.com/Outback-PNL-20-AC-DC-20A-Panel-Mount-Breaker-p/outback-pnl-20-ac-dc.htm</t>
  </si>
  <si>
    <t>https:/www.infinigi.com/outback-power-pnl20acdc-20a-panel-mount-breaker-p-974.html</t>
  </si>
  <si>
    <t>https:/www.solarflexion.com/product-p/pnl-20-ac-dc.htm</t>
  </si>
  <si>
    <t>https:/www.stellavolta.com/OutBack-Power-PNL-30-AC-DC-Panel-Mount-Circuit-Breaker-Single-Pole.htm</t>
  </si>
  <si>
    <t>https:/www.ecodirect.com/Outback-PNL-30-AC-DC-30A-Panel-Mount-Breaker-p/outback-pnl-30-ac-dc.htm</t>
  </si>
  <si>
    <t>https:/ressupply.com/electrical-distribution-parts/outback-pnl-30-acdc-circuit-breaker</t>
  </si>
  <si>
    <t>https:/www.stellavolta.com/OutBack-Power-PNL-30-AC-Panel-Mount-Circuit-Breaker-Single-Pole.htm</t>
  </si>
  <si>
    <t>https:/www.solaris-shop.com/outback-pnl-30-ac-30a-1-pole-circuit-breaker/</t>
  </si>
  <si>
    <t>https:/ressupply.com/electrical-distribution-parts/outback-pnl-30-ac-circuit-breaker</t>
  </si>
  <si>
    <t>https:/www.solaris-shop.com/outback-pnl-40-ac-dc-40a-1-pole-circuit-breaker/</t>
  </si>
  <si>
    <t>https:/www.stellavolta.com/OutBack-Power-PNL-40-AC-DC-Panel-Mount-Circuit-Breaker-Single-Pole.htm</t>
  </si>
  <si>
    <t>https:/www.ecodirect.com/Outback-PNL-40-AC-DC-40A-Panel-Mount-Breaker-p/outback-pnl-40-ac-dc.htm</t>
  </si>
  <si>
    <t>https:/www.solar-electric.com/outback-power-pnl-40-300vdc-circuit-breaker.html</t>
  </si>
  <si>
    <t>https:/www.stellavolta.com/outback-power-pnl-40-300vdc-panel-mount-circuit-breaker/</t>
  </si>
  <si>
    <t>https:/www.thesolarbiz.com/outback-pnl-40-300vdc-40-amp-300-vdc-panel-mount-breaker.html</t>
  </si>
  <si>
    <t>https:/www.stellavolta.com/outback-power-pnl-40d-300vdc-panel-mount-circuit-breaker/</t>
  </si>
  <si>
    <t>https:/www.invertersupply.com/index.php?main_page=product_info&amp;products_id=29755</t>
  </si>
  <si>
    <t>https:/www.ecodirect.com/Outback-PNL-50-AC-DC-50A-Panel-Mount-Breaker-p/pnl-50-ac-dc.htm</t>
  </si>
  <si>
    <t>https:/www.stellavolta.com/OutBack-Power-PNL-50-AC-DC-Panel-Mount-Circuit-Breaker-Single-Pole.htm</t>
  </si>
  <si>
    <t>https:/www.solaris-shop.com/outback-pnl-50-ac-dc-50a-1-pole-circuit-breaker/</t>
  </si>
  <si>
    <t>https:/www.solarflexion.com/product-p/pnl-60-ac-dc.htm</t>
  </si>
  <si>
    <t>https:/www.invertersupply.com/index.php?main_page=product_info&amp;products_id=25500</t>
  </si>
  <si>
    <t>https:/www.ecodirect.com/Outback-PNL-60-AC-DC-60A-Panel-Mount-Breaker-p/outback-pnl-60-ac-dc.htm</t>
  </si>
  <si>
    <t>https:/www.solar-electric.com/outback-power-pnl-60-300vdc-circuit-breaker.html</t>
  </si>
  <si>
    <t>https:/www.stellavolta.com/outback-power-pnl-60-300vdc-panel-mount-circuit-breaker/</t>
  </si>
  <si>
    <t>https:/www.thesolarbiz.com/outback-pnl-60-300vdc-60amp-300-vdc-panel-mount-breaker.html</t>
  </si>
  <si>
    <t>https:/www.solar-electric.com/outback-power-pnl-60d-300vdc-circuit-breaker.html</t>
  </si>
  <si>
    <t>https:/www.stellavolta.com/outback-power-pnl-60d-300vdc-panel-mount-circuit-breaker/</t>
  </si>
  <si>
    <t>https:/www.invertersupply.com/index.php?main_page=product_info&amp;products_id=29756</t>
  </si>
  <si>
    <t>https:/www.ecodirect.com/Outback-PNL-80-DC-80A-150V-Panel-Mount-Breaker-p/outback-pnl-80-dc.htm</t>
  </si>
  <si>
    <t>https:/www.stellavolta.com/OutBack-Power-PNL-80-AC-DC-Panel-Mount-Circuit-Breaker-Single-Pole.htm</t>
  </si>
  <si>
    <t>https:/www.solarflexion.com/product-p/pnl-80-dc.htm</t>
  </si>
  <si>
    <t>https:/www.stellavolta.com/outback-power-pnl-80-300vdc-panel-mount-circuit-breaker/</t>
  </si>
  <si>
    <t>https:/www.thesolarbiz.com/outback-pnl-80-300vdc-80-amp-300-vdc-panel-mount-breaker.html</t>
  </si>
  <si>
    <t>https:/www.solar-electric.com/outback-power-pnl-80-300vdc-circuit-breaker.html</t>
  </si>
  <si>
    <t>https:/www.stellavolta.com/outback-power-pnl-80d-300vdc-panel-mount-circuit-breaker/</t>
  </si>
  <si>
    <t>https:/www.solar-electric.com/outback-power-pnl-80d-300vdc-circuit-breaker.html</t>
  </si>
  <si>
    <t>https:/www.solarflexion.com/product-p/pnl-100-dc.htm</t>
  </si>
  <si>
    <t>https:/www.altestore.com/store/enclosures-electrical-safety/overcurrent-devices-fuses-breakers/panel-mount-circuit-breakers/outback-power-pnl-100-dc-100a-breaker-125vdc-516in-stud-p872/</t>
  </si>
  <si>
    <t>https:/www.solar-electric.com/obdc-100.html</t>
  </si>
  <si>
    <t>https:/www.solar-electric.com/outback-power-pnl-100-300vdc-circuit-breaker.html</t>
  </si>
  <si>
    <t>https:/www.stellavolta.com/outback-power-pnl-100-300vdc-panel-mount-circuit-breaker/</t>
  </si>
  <si>
    <t>https:/www.thesolarbiz.com/outback-pnl-100-300vdc-100-amp-300-vdc-panel-mount-breaker.html</t>
  </si>
  <si>
    <t>https:/www.stellavolta.com/OutBack-Power-PNL-125-DC-Panel-Mount-Circuit-Breaker-Single-Pole.htm</t>
  </si>
  <si>
    <t>https:/www.solaris-shop.com/outback-pnl-125-dc-125a-1-pole-circuit-breaker/</t>
  </si>
  <si>
    <t>https:/www.solar-electric.com/outback-power-pnl-125-300vdc-circuit-breaker.html</t>
  </si>
  <si>
    <t>https:/www.stellavolta.com/outback-power-pnl-125-300vdc-panel-mount-circuit-breaker/</t>
  </si>
  <si>
    <t>https:/www.thesolarbiz.com/outback-pnl-125-300vdc-125-amp-300-vdc-panel-mount-breaker.html</t>
  </si>
  <si>
    <t>https:/www.solaris-shop.com/outback-pnl-175-dc-175a-1-pole-circuit-breaker/</t>
  </si>
  <si>
    <t>https:/www.invertersupply.com/index.php?main_page=product_info&amp;products_id=25491</t>
  </si>
  <si>
    <t>https:/www.solarflexion.com/product-p/pnl-175-dc.htm</t>
  </si>
  <si>
    <t>https:/www.stellavolta.com/OutBack-Power-PNL-250-DC-Panel-Mount-Circuit-Breaker-Single-Pole.htm</t>
  </si>
  <si>
    <t>https:/www.solaris-shop.com/outback-pnl-250-dc-250a-1-pole-circuit-breaker/</t>
  </si>
  <si>
    <t>https:/www.altestore.com/store/enclosures-electrical-safety/overcurrent-devices-fuses-breakers/panel-mount-circuit-breakers/outback-power-pnl-250-dc-panel-mount-dc-breaker-p877/</t>
  </si>
  <si>
    <t>https:/www.solar-electric.com/outback-pnl-gfdi-80-ground-fault-protector.html</t>
  </si>
  <si>
    <t>https:/www.solar-electric.com/obdc-gfp2.html</t>
  </si>
  <si>
    <t>https:/www.solaris-shop.com/outback-pnl-gfdi-80-pv-gfdi-circuit-breaker/</t>
  </si>
  <si>
    <t>https:/ressupply.com/electrical-distribution-parts/outback-pnl-gfdi-80d-pv-ground-fault-detector-interrupter-breaker</t>
  </si>
  <si>
    <t>https:/www.stellavolta.com/outback-power-pnl-gfdi-80d-pv-ground-fault-detector-2-pole/</t>
  </si>
  <si>
    <t>https:/www.solar-electric.com/outback-pnl-gfdi-80q-circuit-breaker.html</t>
  </si>
  <si>
    <t>https:/www.altestore.com/store/enclosures-electrical-safety/ground-fault-protection/pv-ground-fault-detector-interrupter-80-amp-150vdc-four-pole-panel-mount-p9645/</t>
  </si>
  <si>
    <t>https:/www.thesolarbiz.com/outback-obtfb-300-class-t-fuse-and-holder.html</t>
  </si>
  <si>
    <t>https:/powerstore.com/obtfb-300-300-amp-class-t-fuse-block-1.html</t>
  </si>
  <si>
    <t>https:/sunelec.com/shop/batteries/outback-obtfb-300-300amp-class-t-fuse-and-holder/</t>
  </si>
  <si>
    <t>https:/www.stellavolta.com/Outback-Power-400-Amp-Class-T-Fuse-Block-OBTFB-400.htm</t>
  </si>
  <si>
    <t>https:/ressupply.com/electrical-distribution-parts/outback-obtfb-400-fuse-block</t>
  </si>
  <si>
    <t>https://shopsolarkits.com/products/franklinwh-smart-circuits-module</t>
  </si>
  <si>
    <t>https:/www.solarflexion.com/product-p/ct-200-split.htm</t>
  </si>
  <si>
    <t>https:/www.solarpanelstore.com/products/enphase-consumption-monitoring-ct-ct-200-split</t>
  </si>
  <si>
    <t>https:/www.invertersupply.com/index.php?main_page=product_info&amp;products_id=195397</t>
  </si>
  <si>
    <t>https:/solartown.com/solar-products/accessories/enphase-comms-kit-01-enpower-usb-adapter/</t>
  </si>
  <si>
    <t>https://ressupply.com/inverters/enphase-q-clip-100-q-cable-rail-mount-cable-management-clip</t>
  </si>
  <si>
    <t>https://www.ecodirect.com/Enphase-Q-CLIP-100-Q-Clip-Pack-of-100-Clips-p/enphase-q-clip-100.htm</t>
  </si>
  <si>
    <t>https://www.invertersupply.com/index.php?main_page=product_info&amp;products_id=25700</t>
  </si>
  <si>
    <t>https:/www.solaris-shop.com/enphase-q-ba-cap-01-male-sealing-cap/</t>
  </si>
  <si>
    <t>https:/ressupply.com/inverters/enphase-q-ba-cap-10-male-sealing-cap</t>
  </si>
  <si>
    <t>https:/www.ecodirect.com/Enphase-Q-BA-CAP-01-Sealing-Cap-for-Aggregator-p/enphase-q-ba-cap-01.htm</t>
  </si>
  <si>
    <t>https:/www.solaris-shop.com/enphase-q-dcc-2-mc4-replacement-adapter/</t>
  </si>
  <si>
    <t>https:/www.santansolar.com/product/enphase-q-dcc-2-replacement-adapter-mc4-pigtail/</t>
  </si>
  <si>
    <t>https:/unboundsolar.com/10000335/enphase-energy/solar-kits/enphase-radius-power-line-filter-3-phase</t>
  </si>
  <si>
    <t>https:/sunwatts.com/enphase-line-communication-filter/</t>
  </si>
  <si>
    <t>https:/www.neobits.com/enphase_q_lcf_250_3p_enphase_q_lcf_250_3p_three_p13642292.html</t>
  </si>
  <si>
    <t>https:/ressupply.com/inverters/enphase-q-seal-10-female-sealing-cap</t>
  </si>
  <si>
    <t>https:/www.solaris-shop.com/enphase-q-seal-01-female-sealing-cap/</t>
  </si>
  <si>
    <t>https:/www.solarflexion.com/product-p/q-seal-10-1.htm</t>
  </si>
  <si>
    <t>https:/www.stellavolta.com/fronius-ca2-0201-5443-symo-shade-cover-7035fs-symo-10-24k/</t>
  </si>
  <si>
    <t>https:/shop.frankensolar.ca/fronius-snapinverter-shade-cover/</t>
  </si>
  <si>
    <t>https:/www.solaris-shop.com/fronius-42-0201-4479-dc-connector-kit/</t>
  </si>
  <si>
    <t>https:/www.stellavolta.com/fronius-42-0201-4479-positive-busbar/</t>
  </si>
  <si>
    <t>https:/www.solarflexion.com/product-p/rs802.htm</t>
  </si>
  <si>
    <t>https:/www.nationwidegenerators.com/generac-rs802-snaprs-inline-disconnect-switch/</t>
  </si>
  <si>
    <t>https:/www.solarflexion.com/product-p/apke00010.htm</t>
  </si>
  <si>
    <t>https:/www.solarflexion.com/product-p/apke00006.htm</t>
  </si>
  <si>
    <t>https:/apelectric.com/generac-apke00006-pwrcell-600a-current-transformer-kit/</t>
  </si>
  <si>
    <t>https:/www.invertersupply.com/index.php?main_page=product_info&amp;products_id=199603</t>
  </si>
  <si>
    <t>https:/apelectric.com/generac-apke00032-pwrcell-2-ct-accessory-kit/</t>
  </si>
  <si>
    <t>https:/www.solarflexion.com/product-p/apke00032.htm</t>
  </si>
  <si>
    <t>https:/www.invertersupply.com/index.php?main_page=product_info&amp;products_id=199604</t>
  </si>
  <si>
    <t>https:/www.solar-electric.com/ironridge-bx-tcl-30mm-m1-30mm-top-clamp.html</t>
  </si>
  <si>
    <t>https:/www.ecodirect.com/IronRidge-BX-30mm-Top-Clamp-Mill-Finish-1-Unit-p/ironridge-bx-tcl-30mm-m1.htm</t>
  </si>
  <si>
    <t>https:/specialtysolarsupply.com/collections/all/156-02227</t>
  </si>
  <si>
    <t>https:/www.mouser.in/ProductDetail/HellermannTyton/156-02227?qs=qSfuJ%252Bfl%2Fd5UG77meRdikA%3D%3D</t>
  </si>
  <si>
    <t>https:/www.cooper-electric.com/product/detail/1306295/hellerman-tyton-156-02227</t>
  </si>
  <si>
    <t>https:/www.cabletiesunlimited.com/hellermanntyton-t120r0k2-heavy-duty-cable-tie-15-2-long-ul-rated-120lb-tensile-strength-pa66-black-50-pkg.html</t>
  </si>
  <si>
    <t>https:/powerstore.com/hellermanntyton-heavy-duty-cable-tie-15-2-long-ul-rated-120lb-tensile-strength-pa66hirhsuv-black-25-pkg-sku-part-number-t120r0hirh5.html</t>
  </si>
  <si>
    <t>https:/www.invertersupply.com/index.php?main_page=product_info&amp;products_id=200244</t>
  </si>
  <si>
    <t>https:/www.solarpanelstore.com/products/enphase-enpower-20a-encharge-combiner-breaker-brk-20a-2p-240v</t>
  </si>
  <si>
    <t>https:/www.solaris-shop.com/enphase-enpower-brk-20a-2p-240v-20a-combiner-breaker/</t>
  </si>
  <si>
    <t>https:/www.solar-electric.com/ironridge-bx-tcl-32mm-m1-32mm-top-clamp.html</t>
  </si>
  <si>
    <t>https:/www.solarflexion.com/product-p/bx-tcl-32mm-m1.htm</t>
  </si>
  <si>
    <t>https:/www.solar-electric.com/outback-stbb-black-short-terminal-bus-bar.html</t>
  </si>
  <si>
    <t>https:/www.invertersupply.com/index.php?main_page=product_info&amp;products_id=25541</t>
  </si>
  <si>
    <t>https:/www.stellavolta.com/outback-power-stbb-black-short-bus-bar-kit/</t>
  </si>
  <si>
    <t>https:/www.solar-electric.com/outback-pnl-50-ac-250-50a-250vac-panel-mount-breaker.html</t>
  </si>
  <si>
    <t>https:/www.stellavolta.com/outback-power-pnl-50-ac-250-circuit-breaker-50a-250vac/</t>
  </si>
  <si>
    <t>https:/www.solar-electric.com/outback-stbb-red-short-terminal-bus-bar.html</t>
  </si>
  <si>
    <t>https:/www.invertersupply.com/index.php?main_page=product_info&amp;products_id=25545</t>
  </si>
  <si>
    <t>https:/www.stellavolta.com/outback-power-stbb-blue-short-bus-bar-kit/</t>
  </si>
  <si>
    <t>https:/www.invertersupply.com/index.php?main_page=product_info&amp;products_id=200157</t>
  </si>
  <si>
    <t>https:/www.solar-electric.com/outback-stbb-brown-short-terminal-bus-bar.html</t>
  </si>
  <si>
    <t>https:/www.invertersupply.com/index.php?main_page=product_info&amp;products_id=200158</t>
  </si>
  <si>
    <t>https:/www.stellavolta.com/outback-power-stbb-brown-short-bus-bar-kit/</t>
  </si>
  <si>
    <t>https:/www.solar-electric.com/outback-stbb-white-short-terminal-bus-bar.html</t>
  </si>
  <si>
    <t>https:/ressupply.com/electrical-distribution-parts/outback-stbb-white-busbar</t>
  </si>
  <si>
    <t>https:/www.invertersupply.com/index.php?main_page=product_info&amp;products_id=25546</t>
  </si>
  <si>
    <t>https:/www.solarflexion.com/category-s/227.htm</t>
  </si>
  <si>
    <t>https:/www.invertersupply.com/index.php?main_page=product_info&amp;products_id=25671</t>
  </si>
  <si>
    <t>https:/www.stellavolta.com/midnite-solar-mnpv12fa-replacement-fuse-adapter/</t>
  </si>
  <si>
    <t>https:/powerstore.com/midnite-solar-2-0-busbar-5-wire-locations-3-x-6-2-x-2-0-wire-white-sku-part-number-mntbb2-5-w-1.html</t>
  </si>
  <si>
    <t>https://www.partsxp.com/sunmodo-k10363-001-microinverter-hardware-kit</t>
  </si>
  <si>
    <t>https://ressupply.com/inverters/enphase-q-ba-cap-10-male-sealing-cap</t>
  </si>
  <si>
    <t>https://ware.solar/products/enphase-q-ba-cap-10-male-sealing-cap</t>
  </si>
  <si>
    <t>https:/www.sunwize.com/product/014060-cc-accessory-axs-modbus-tcp/</t>
  </si>
  <si>
    <t>https:/www.stellavolta.com/OutBack-Power-AXS-Port-Modbus-TCP-Interface.htm</t>
  </si>
  <si>
    <t>https:/www.solar-electric.com/outback-power-csip-bridge-communications-accessory.html</t>
  </si>
  <si>
    <t>https:/www.platt.com/p/1831761/outback-power/outcsipbridge</t>
  </si>
  <si>
    <t>https:/www.invertersupply.com/index.php?main_page=product_info&amp;products_id=32295</t>
  </si>
  <si>
    <t>https:/www.altestore.com/store/enclosures-electrical-safety/overcurrent-devices-fuses-breakers/din-rail-circuit-breakers/midnite-solar-mneac30-30amp-ac-din-rail-mount-breaker-p4586/</t>
  </si>
  <si>
    <t>https:/www.solarflexion.com/product-p/mneac30.htm</t>
  </si>
  <si>
    <t>https:/www.invertersupply.com/index.php?main_page=product_info&amp;products_id=25459</t>
  </si>
  <si>
    <t>https:/www.solar-electric.com/aca.html</t>
  </si>
  <si>
    <t>https:/www.invertersupply.com/index.php?main_page=product_info&amp;products_id=25460</t>
  </si>
  <si>
    <t>https:/www.solarflexion.com/product-p/dca.htm</t>
  </si>
  <si>
    <t>https:/ressupply.com/electrical-distribution-parts/outback-fw-cbus-8-reversible-combiner-busbar</t>
  </si>
  <si>
    <t>https:/www.ecodirect.com/OutBack-Flexware-Combiner-Bus-Connector-FW-CBUS-8-p/outback-fw-cbus-8.htm</t>
  </si>
  <si>
    <t>https:/www.invertersupply.com/index.php?main_page=product_info&amp;products_id=25469</t>
  </si>
  <si>
    <t>https:/www.ecodirect.com/OutBack-Flexware-500Amp-Bus-Connectors-FW-BBUS-p/outback-fw-bbus.htm</t>
  </si>
  <si>
    <t>https:/ressupply.com/electrical-distribution-parts/outback-fw-bbus-breaker-bus</t>
  </si>
  <si>
    <t>https:/www.invertersupply.com/index.php?main_page=product_info&amp;products_id=25444</t>
  </si>
  <si>
    <t>https:/www.ecodirect.com/OutBack-SPARE-001-FM80-Fan-Replacement-Kit-p/outback-fm80-spare-001-fan.htm</t>
  </si>
  <si>
    <t>https:/www.invertersupply.com/index.php?main_page=product_info&amp;products_id=25405</t>
  </si>
  <si>
    <t>https:/www.solar-electric.com/gsbykitspph1.html</t>
  </si>
  <si>
    <t>https:/www.platt.com/p/1831713/outback-power/out-gs-iob-230vac-gs-bypass-k/outgsiob230vac</t>
  </si>
  <si>
    <t>https:/www.solaris-shop.com/outback-gs-iob-230vac-ac-bypass-kit/</t>
  </si>
  <si>
    <t>https:/everyonessolar.com/shop/ols/products/outback-gs-bypass-kit-single-phase-230-vac</t>
  </si>
  <si>
    <t>https:/www.ecodirect.com/OutBack-GS-SBUS-DC-Shunt-Bus-for-GS-Load-Center-p/outback-gs-sbus.htm</t>
  </si>
  <si>
    <t>https:/www.solar-electric.com/outback-gs-sbus-shunt-bus-bar-gslc.html</t>
  </si>
  <si>
    <t>https:/www.invertersupply.com/index.php?main_page=product_info&amp;products_id=25549</t>
  </si>
  <si>
    <t>https:/www.solar-electric.com/outback-power-gs-ac-gen-kit-generator-back-up-kit.html</t>
  </si>
  <si>
    <t>https:/www.invertersupply.com/index.php?main_page=product_info&amp;products_id=195342</t>
  </si>
  <si>
    <t>https:/www.thesolarbiz.com/outback-generator-back-up-protection-kit.html</t>
  </si>
  <si>
    <t>https:/www.solar-electric.com/outback-pnl-30d-ac-120-240-30a-panel-mount-breaker.html</t>
  </si>
  <si>
    <t>https:/www.invertersupply.com/index.php?main_page=product_info&amp;products_id=195346</t>
  </si>
  <si>
    <t>https:/www.thesolarbiz.com/outback-30-amp-120-240-vac-double-pole-panel-mount-breaker.html</t>
  </si>
  <si>
    <t>https:/www.solar-electric.com/outback-pnl-50d-ac-120-240-50a-120-240-panel-mount-braker.html</t>
  </si>
  <si>
    <t>https:/www.solaris-shop.com/outback-pnl-50d-ac-120-240-50a-2-pole-circuit-breaker/</t>
  </si>
  <si>
    <t>https:/www.invertersupply.com/index.php?main_page=product_info&amp;products_id=25536</t>
  </si>
  <si>
    <t>https:/www.altestore.com/store/enclosures-electrical-safety/outback-flexware-components/outback-fw-mb3-f-flexware-mate3-flat-mount-wall-plate-p9647/</t>
  </si>
  <si>
    <t>https:/www.hurricanewindpower.com/outback-fw-mb3-f-flexware-mate3-flat-mount-wall-plate/</t>
  </si>
  <si>
    <t>https:/www.solar-electric.com/outback-fw-cbus-12-reversible-combiner-bus-bar.html</t>
  </si>
  <si>
    <t>https:/ressupply.com/electrical-distribution-parts/outback-fw-cbus-12-reversible-combiner-busbar</t>
  </si>
  <si>
    <t>https:/www.solaris-shop.com/outback-fw-cbus-12-reversible-combiner-busbar/</t>
  </si>
  <si>
    <t>https:/www.ecodirect.com/OutBack-Flexware-Shunt-Bus-Connector-FW-SBUS-p/outback-fw-sbus.htm</t>
  </si>
  <si>
    <t>https:/www.solarflexion.com/product-p/fw-sbus.htm</t>
  </si>
  <si>
    <t>https:/www.thesolarbiz.com/outback-fw-shunt250.html</t>
  </si>
  <si>
    <t>https:/www.solar-electric.com/outback-fw-shunt250-500a-50mv-dc-current-shunt.html</t>
  </si>
  <si>
    <t>https:/www.ecodirect.com/OutBack-FW-Shunt500-p/outback-fw-shunt500.htm</t>
  </si>
  <si>
    <t>https:/www.invertersupply.com/index.php?main_page=product_info&amp;products_id=25476</t>
  </si>
  <si>
    <t>https:/ressupply.com/electrical-distribution-parts/outback-tbb-ground-busbar</t>
  </si>
  <si>
    <t>https:/www.solarflexion.com/product-p/tbb-ground.htm</t>
  </si>
  <si>
    <t>https:/www.invertersupply.com/index.php?main_page=product_info&amp;products_id=25505</t>
  </si>
  <si>
    <t>https:/www.ecodirect.com/Outback-Terminal-Bus-Bar-Black-TBB-Black-p/outback-tbb-black.htm</t>
  </si>
  <si>
    <t>https:/www.invertersupply.com/index.php?main_page=product_info&amp;products_id=200159</t>
  </si>
  <si>
    <t>https:/www.stellavolta.com/outback-power-tbb-black-terminal-bus-bars/</t>
  </si>
  <si>
    <t>https:/www.stellavolta.com/outback-power-tbb-blue-terminal-bus-bars/</t>
  </si>
  <si>
    <t>https:/www.solarflexion.com/product-p/tbb-blue.htm</t>
  </si>
  <si>
    <t>https:/www.infinigi.com/outback-power-tbbblue-terminal-bus-bar-p-5786.html</t>
  </si>
  <si>
    <t>https:/www.ecodirect.com/Outback-Terminal-Bus-Bar-Red-TBB-Red-p/outback-tbb-red.htm</t>
  </si>
  <si>
    <t>https:/www.solarflexion.com/product-p/tbb-red.htm</t>
  </si>
  <si>
    <t>https:/thesolarstore.com/outback-tbb-red-terminal-bus-bar-p-747.html</t>
  </si>
  <si>
    <t>https:/www.solarflexion.com/product-p/tbb-white.htm</t>
  </si>
  <si>
    <t>https:/www.solar-electric.com/outback-power-insulated-terminal-bus-bar-white.html</t>
  </si>
  <si>
    <t>https:/www.ecodirect.com/Outback-Terminal-Bus-Bar-White-TBB-White-p/outback-tbb-white.htm</t>
  </si>
  <si>
    <t>https:/www.solarflexion.com/product-p/tbb-brown.htm</t>
  </si>
  <si>
    <t>https:/www.invertersupply.com/index.php?main_page=product_info&amp;products_id=200161</t>
  </si>
  <si>
    <t>https:/www.solar-electric.com/outback-power-insulated-terminal-bus-bar-brown.html</t>
  </si>
  <si>
    <t>https:/www.solar-electric.com/outback-psr-sct-battery-spill-containment-tray.html</t>
  </si>
  <si>
    <t>https:/www.altestore.com/store/deep-cycle-batteries/battery-boxes/accessories-for-battery-boxes/outback-psr-sct-battery-spill-containment-tray-p2504/</t>
  </si>
  <si>
    <t>https:/www.solarflexion.com/product-p/psr-sct.htm</t>
  </si>
  <si>
    <t>https:/ressupply.com/electrical-distribution-parts/outback-fw-iobs-120vac-flexware-inputoutputbypass-kit</t>
  </si>
  <si>
    <t>https:/www.solar-electric.com/outback-iobs-120vac-single-inverter-input-output-bypass-fw250.html</t>
  </si>
  <si>
    <t>https:/www.solarflexion.com/product-p/fw-iobs-120vac.htm</t>
  </si>
  <si>
    <t>https:/ressupply.com/electrical-distribution-parts/outback-fw-iobs-230vac-flexware-inputoutputbypass-kit</t>
  </si>
  <si>
    <t>https:/www.infinigi.com/outback-power-flexware-fwiobs230vac-inputoutput-bypass-assembly-for-fw250-p-3141.html</t>
  </si>
  <si>
    <t>https:/www.solarflexion.com/product-p/fw-iobs-230vac.htm</t>
  </si>
  <si>
    <t>https:/www.solar-electric.com/outback-fw-iobd-120-240vac-dual-inverter-input-output-bypass.html</t>
  </si>
  <si>
    <t>https:/srbenergy.com/p/dual-inverter-input-output-bypass-for-fw500-120-240vac/</t>
  </si>
  <si>
    <t>https:/www.invertersupply.com/index.php?main_page=product_info&amp;products_id=25410</t>
  </si>
  <si>
    <t>https:/ressupply.com/electrical-distribution-parts/outback-fw-iobd-120vac-flexware-inputoutputbypass-kit</t>
  </si>
  <si>
    <t>https:/www.altestore.com/store/inverters/inverter-accessories/outback-inverter-accessories/inverter-bypass-switches/outback-flexware-fw-iobd-120vac-inputoutputbypass-assembly-p6085/</t>
  </si>
  <si>
    <t>https:/www.ecodirect.com/OutBack-FW-IOB-D-120VAC-500AC-Flexware-Bypass-p/outback-fw-iobd-120vac.htm</t>
  </si>
  <si>
    <t>https:/www.altestore.com/store/inverters/inverter-accessories/outback-inverter-accessories/inverter-bypass-switches/outback-flexware-fw-iob-d-230vac-inputoutputbypass-assembly-p5529/</t>
  </si>
  <si>
    <t>https:/everyonessolar.com/shop/ols/products/outback-flexware-fw-lob-d-230vac-inputoutputbypass-assembly?olsFocus=false</t>
  </si>
  <si>
    <t>https:/www.solarflexion.com/product-p/fw-iobd-230vac.htm</t>
  </si>
  <si>
    <t>https:/ressupply.com/electrical-distribution-parts/outback-fw-iobq-120240vac-flexware-inputoutputbypass-kit</t>
  </si>
  <si>
    <t>https:/www.altestore.com/store/inverters/inverter-accessories/outback-inverter-accessories/inverter-bypass-switches/outback-flexware-fw-iob-q-120240vac-inputoutputbypass-assembly-p5584/</t>
  </si>
  <si>
    <t>https:/www.ecodirect.com/OutBack-FW-IOB-Q-120-240VAC-1000AC-Flexware-Bypass-p/outback-fw-iob-q-120-240vac.htm</t>
  </si>
  <si>
    <t>https:/www.solarflexion.com/product-p/fw-iobq-230vac.htm</t>
  </si>
  <si>
    <t>https:/www.ecodirect.com/OutBack-FW-IOB-Q-230VAC-1000AC-Flexware-Bypass-p/outback-fw-iobq-230vac.htm</t>
  </si>
  <si>
    <t>https:/ressupply.com/electrical-distribution-parts/outback-fw-iobq-230vac-flexware-quad-inverter-inputoutputbypass-kit</t>
  </si>
  <si>
    <t>https:/www.solar-electric.com/outback-fw-iobt-120-208vac-triple-inverter-input-output-bypass.html</t>
  </si>
  <si>
    <t>https:/ressupply.com/electrical-distribution-parts/outback-fw-iobt-120208vac-flexware-inputoutputbypass</t>
  </si>
  <si>
    <t>https:/www.invertersupply.com/index.php?main_page=product_info&amp;products_id=25415</t>
  </si>
  <si>
    <t>https:/ressupply.com/electrical-distribution-parts/outback-fw-iobt-230400vac-flexware-inputoutputbypass-kit</t>
  </si>
  <si>
    <t>https:/www.infinigi.com/outback-power-flexware-fwiobt230400vac-inputoutput-bypass-assembly-for-fw1000-p-3138.html</t>
  </si>
  <si>
    <t>https:/www.solaris-shop.com/outback-fw-iobt-230-400vac-flexware-row-input-output-bypass/</t>
  </si>
  <si>
    <t>https:/www.solaris-shop.com/midnite-solar-mneac20-2p-din-mount-20a-circuit-breaker/</t>
  </si>
  <si>
    <t>https:/www.solarflexion.com/product-p/mneac20-2p.htm</t>
  </si>
  <si>
    <t>https:/www.stellavolta.com/midnite-solar-mneac20-2p-circuit-breaker-120-240v-20a-2p/</t>
  </si>
  <si>
    <t>https:/www.thesolarbiz.com/outback-spare-045-gfdi-fuse-replacement-kit-fm100.html</t>
  </si>
  <si>
    <t>https:/www.platt.com/p/1831856/outback-power/outspare045</t>
  </si>
  <si>
    <t>https://ressupply.com/wiring-supplies/falcon-10-7-500-sgl-black-use-2-cable</t>
  </si>
  <si>
    <t>https://ware.solar/products/titan-01-pv-1019x-sj-rd-2n-10awg-1-000-red-pv-wire</t>
  </si>
  <si>
    <t>https:/www.solaris-shop.com/fronius-42-0201-4480-dc-connector-kit/</t>
  </si>
  <si>
    <t>https:/www.stellavolta.com/fronius-42-0201-4480-negative-busbar/</t>
  </si>
  <si>
    <t>https:/www.solar-electric.com/solaredge-s440-1gm4mrm-s-series-optimizer.html</t>
  </si>
  <si>
    <t>https:/tandem-solar-systems.com/product/solaredge-s440-power-optimizer/</t>
  </si>
  <si>
    <t>https://www.invertersupply.com/index.php?main_page=product_info&amp;products_id=201472</t>
  </si>
  <si>
    <t>https:/www.solarflexion.com/product-p/p860.htm</t>
  </si>
  <si>
    <t>https://www.solarflexion.com/product-p/p860-2xlong.htm</t>
  </si>
  <si>
    <t>https://www.solaris-shop.com/solaredge-p860-4ndymby-860w-power-optimizer/</t>
  </si>
  <si>
    <t>https://www.neobits.com/solaredge_p860_long_2_1_optimizer_commercial_each_p15670385.html</t>
  </si>
  <si>
    <t>https://www.electricgeneratorsdirect.com/Generac-PWRcell-APKE00011/p107077.html</t>
  </si>
  <si>
    <t>https://www.solaris-shop.com/ginlong-solis-rsd1l-1g-600vdc-rapid-shutdown-box/</t>
  </si>
  <si>
    <t>https://www.savegreenmoney.com/product-p/242-02151.htm</t>
  </si>
  <si>
    <t>https://www.solaris-shop.com/ginlong-solis-dls-wifi-data-logger-stick/</t>
  </si>
  <si>
    <t>https://www.sunhub.com/product/JSN0/solis-plugin-wifi-stick-compatible-with-entire-range</t>
  </si>
  <si>
    <t>https://kinectsolar.com/product/sma-rsc-1x-us-10-rapid-shutdown-controller/</t>
  </si>
  <si>
    <t>https://www.solaris-shop.com/sma-rsc-1x-us-10-rapid-shutdown-controller/</t>
  </si>
  <si>
    <t>https://www.gmes.com/sma-ac-spd-kit2-t1t2-ac-surge-protetion-for-core1-us-type-1-2-stpxx-us-40-1-2261002.html</t>
  </si>
  <si>
    <t>https://gogreenmansolar.com/product/solaredge-se-cell-b-r05-s-s2-cellular-plugin/</t>
  </si>
  <si>
    <t>https://www.solaris-shop.com/solaredge-se-cell-b-r05-s-s2-cellular-plugin/</t>
  </si>
  <si>
    <t>https://www.ecodirect.com/SolarEdge-SE-CELL-B-R05-S-S2-Cellular-GSM-Kit-p/solaredge-se-cell-b-r05-s-s2.htm</t>
  </si>
  <si>
    <t>https:/www.solarflexion.com/product-p/se-mtr240-0-000-s2.htm</t>
  </si>
  <si>
    <t>https:/globalsolarsupply.com/product/solaredge-se-mtr240-0-000-s2-solaredge-electricity-meter-1ph-120-240vac/</t>
  </si>
  <si>
    <t>https://www.solaris-shop.com/solaredge-seact0750-200na-20-current-sensor/</t>
  </si>
  <si>
    <t>https://www.solarflexion.com/product-p/seact0750-200na-20.htm</t>
  </si>
  <si>
    <t>https://www.partsxp.com/solaredge-seact0750-200na-20-200a-current-transformer</t>
  </si>
  <si>
    <t>https://www.neobits.com/solaredge_seactl_1250_300_c3_300a_current_p14916637.html</t>
  </si>
  <si>
    <t>https://www.solarflexion.com/product-p/brk-20a-2p-240v.htm</t>
  </si>
  <si>
    <t>https://www.invertersupply.com/index.php?main_page=product_info&amp;products_id=200244</t>
  </si>
  <si>
    <t>https://solarfreedomusa.com/product/solaredge-cellular-plug-in-w-5-year-data-plan-ac%E2%89%A4200kw-se-cell-b-r05-s-s4/</t>
  </si>
  <si>
    <t>https://www.solarflexion.com/product-p/se-cell-b-r05-us-t-s5.htm</t>
  </si>
  <si>
    <t>https://www.solaris-shop.com/enphase-q-term-01-terminator-cap/</t>
  </si>
  <si>
    <t>https://empiresupplyus.com/product/enphase-q-term-01-terminator-cap/</t>
  </si>
  <si>
    <t>https://www.frenchgerleman.com/1042120/Product/ENPHASEQ-TERM-01</t>
  </si>
  <si>
    <t>https://ressupply.com/monitoring-equipment/enphase-cellmodem-m1-cell-modem</t>
  </si>
  <si>
    <t>https://www.solarflexion.com/product-p/en-cellmodem-m1.htm</t>
  </si>
  <si>
    <t>https://www.ecodirect.com/Enphase-COMMS-CELLMODEM-M1-Envoy-IQ-LTE-M1-Cell-p/enphase-comms-cellmodem-m1.htm</t>
  </si>
  <si>
    <t>https://www.stellavolta.com/enphase-q-12-17-240-q-cable-for-60-72-cell-module-landscape/</t>
  </si>
  <si>
    <t>https://ressupply.com/inverters/enphase-q-12-17-240-landscape-q-cable</t>
  </si>
  <si>
    <t>https://www.solaris-shop.com/enphase-q-12-17-240-bulk-landscape-trunk-cable/</t>
  </si>
  <si>
    <t>https://www.solarflexion.com/product-p/se-ev-kit-25j40-1.htm</t>
  </si>
  <si>
    <t>https://www.invertersupply.com/index.php?main_page=product_info&amp;products_id=195417</t>
  </si>
  <si>
    <t>https://www.platt.com/p/1590778/solaredge/ev-charger-cable-25/sedseevkit25j402</t>
  </si>
  <si>
    <t>https://www.solar-electric.com/apsmart-apsm-rsd-d-446101.html</t>
  </si>
  <si>
    <t>https://www.solarflexion.com/product-p/apsm-rsd-d-446101.htm</t>
  </si>
  <si>
    <t>https://www.solarflexion.com/product-p/sma-cellmodkit-us-10.htm</t>
  </si>
  <si>
    <t>https:/www.cityelectricsupply.com/wallbox-pup1-u-1-6-c-002-pulsar-plus-48a-240v-level-2-115kw-25-2</t>
  </si>
  <si>
    <t>https:/www.crawfordelectricsupply.com/product/detail/1079499/walusa-pup1-u-1-6-c-002</t>
  </si>
  <si>
    <t>https://www.platt.com/p/1743149/unirac/sm-rail-246-drk/unr310246d</t>
  </si>
  <si>
    <t>https://www.iesupply.com/product/detail/597925/unirac-310246d</t>
  </si>
  <si>
    <t>https://ware.solar/products/unirac-solarmount-310246d-246-21-dark-standard-rail</t>
  </si>
  <si>
    <t>https:/www.ecodirect.com/Magnum-Energy-BP-D-Dual-Backplate-Magnum-Panels-p/magnum-bp-d.htm</t>
  </si>
  <si>
    <t>https:/enphase.com/store/accessories/accessories-storage/eaton-hold-down-kit-pv-breakers-iq-combiner</t>
  </si>
  <si>
    <t>https:/www.ecodirect.com/Enphase-Hold-Down-Kit-for-IQ-Combiner-4-and-4C-p/enphase-x-iq-na-hd-125a.htm</t>
  </si>
  <si>
    <t>https:/www.platt.com/p/2007847/enphase/hold-down-kit/ephxiqnahd125a</t>
  </si>
  <si>
    <t>https://www.solaris-shop.com/solaredge-p850-850w-power-optimizer/</t>
  </si>
  <si>
    <t>https:/www.solarflexion.com/product-p/p1101.htm</t>
  </si>
  <si>
    <t>https:/www.invertersupply.com/index.php?main_page=product_info&amp;products_id=201473</t>
  </si>
  <si>
    <t>https://www.solaris-shop.com/sma-mc-pb-piggyback-communications-card/</t>
  </si>
  <si>
    <t>https://www.gmes.com/sma-edmm-10-a-data-manager-m-lite2289748.html</t>
  </si>
  <si>
    <t>https://www.solaris-shop.com/sma-dm-485cb-us-10-rs-485-communication-data-module/</t>
  </si>
  <si>
    <t>https://solarcellzusa.com/shop/ols/products/sma-dm-485cb-us-10-data-module</t>
  </si>
  <si>
    <t>https://kinectsolar.com/product/sma-dc-dm-485cb-us-10-rs485-for-sbxxxtl-us-22-stp/</t>
  </si>
  <si>
    <t>https://www.solarflexion.com/product-p/comgw-us-10.htm</t>
  </si>
  <si>
    <t>https://www.stellavolta.com/sma-comgw-us-10-communication-gateway/</t>
  </si>
  <si>
    <t>https://www.solarflexion.com/product-p/485uspb-nr.htm</t>
  </si>
  <si>
    <t>https://ressupply.com/inverters/sma-sunny-boy-rs-485-n-485uspb-nr-communication-card</t>
  </si>
  <si>
    <t>https://www.solaris-shop.com/sma-485uspb-nr-piggy-back-communication-card/</t>
  </si>
  <si>
    <t>USSE100-0220</t>
  </si>
  <si>
    <t>https:/quickbolt.com/product/15890</t>
  </si>
  <si>
    <t>https:/www.mouser.com/ProductDetail/SparkFun/LCD-15890?qs=xZ%2FP%252Ba9zWqbpqGFKv5VSsw%3D%3D</t>
  </si>
  <si>
    <t>https:/www.solaris-shop.com/quickbolt-15890-wide-base-hook-flashing/</t>
  </si>
  <si>
    <t>https://www.solacity.com/product/midnite-solar-mnshunt-busbar/</t>
  </si>
  <si>
    <t>https://www.stellavolta.com/MidNite-Solar-MNSHUNT-BUSBAR.htm</t>
  </si>
  <si>
    <t>https://www.altestore.com/store/enclosures-electrical-safety/electrical-enclosures/combiner-pass-through-boxes/midnite-solar-mnpv6-250-combiner-box-p8761/?nbt=nb%3Aadwords%3Ax%3A19010328159%3A%3A&amp;nb_adtype=&amp;nb_kwd=&amp;nb_ti=&amp;nb_mi=&amp;nb_pc=&amp;nb_pi=&amp;nb_ppi=&amp;nb_placement=&amp;nb_li_ms=&amp;nb_lp_ms=&amp;nb_fii=&amp;nb_ap=&amp;nb_mt=&amp;gclid=CjwKCAjw3POhBhBQEiwAqTCuBiUWahYo_O0HIXYjoHS2Y9ROMCPtLGrHoP0aT-o6dv4OUBV_a39UaxoCkuIQAvD_BwE</t>
  </si>
  <si>
    <t>https://www.solar-electric.com/misomnsoarco.html</t>
  </si>
  <si>
    <t>https://www.solacity.com/product/midnite-solar-mnpv6-250-disco/</t>
  </si>
  <si>
    <t>https://www.solaris-shop.com/midnite-solar-mnpv3-combiner-box/</t>
  </si>
  <si>
    <t>https://www.solar-electric.com/mnpv3.html</t>
  </si>
  <si>
    <t>https://www.ecodirect.com/Midnite-Solar-DC-Combiner-3-Strings-MNPV3-p/midnite-solar-mnpv3.htm</t>
  </si>
  <si>
    <t>https://www.stellavolta.com/midnite-solar-mntransition-transition-box-1000vdc-type-3r/</t>
  </si>
  <si>
    <t>https://www.invertersupply.com/index.php?main_page=product_info&amp;products_id=29711</t>
  </si>
  <si>
    <t>https://www.solar-electric.com/midnite-solar-mnsr-1000-strain-relief.html</t>
  </si>
  <si>
    <t>https://www.stellavolta.com/midnite-solar-mnsr-1000-heyco-strain-relief-1-2-in-1000v/</t>
  </si>
  <si>
    <t>https://www.invertersupply.com/index.php?main_page=product_info&amp;products_id=202243</t>
  </si>
  <si>
    <t>https://www.solar-electric.com/midnite-solar-mnsr-600-strain-relief.html</t>
  </si>
  <si>
    <t>https://www.solarpanelstore.com/products/two-wire-cable-grip-5mm</t>
  </si>
  <si>
    <t>https://www.solaris-shop.com/midnite-solar-mnpv6df-replacement-dead-front/</t>
  </si>
  <si>
    <t>https://www.solarflexion.com/product-p/mnpv6df.htm</t>
  </si>
  <si>
    <t>https://www.invertersupply.com/index.php?main_page=product_info&amp;products_id=25668</t>
  </si>
  <si>
    <t>https://www.stellavolta.com/midnite-solar-mnnwc3-network-cable-3ft/</t>
  </si>
  <si>
    <t>https://www.solarflexion.com/product-p/mnnwc3.htm</t>
  </si>
  <si>
    <t>https://www.invertersupply.com/index.php?main_page=product_info&amp;products_id=25663</t>
  </si>
  <si>
    <t>https://www.stellavolta.com/midnite-solar-mnkid-cdt-kit-conduit-kit-for-mnkid/</t>
  </si>
  <si>
    <t>https://ressupply.com/charge-controllers/midnite-solar-mnkid-assy-kit-w-the-kid-accessory-kit</t>
  </si>
  <si>
    <t>https://www.solaris-shop.com/midnite-solar-mnkid-assy-kit-w-the-kid-accessory-kit/</t>
  </si>
  <si>
    <t>https://www.stellavolta.com/midnite-solar-mnkid-assy-kit-w-mounting-kit-in-white/</t>
  </si>
  <si>
    <t>https://www.stellavolta.com/midnite-solar-mnkid-assy-kit-b-mounting-kit-in-black/</t>
  </si>
  <si>
    <t>https://www.thesolarbiz.com/midnite-mnkid-assy-kit-accessory-kit.html</t>
  </si>
  <si>
    <t>https://www.stellavolta.com/midnite-solar-mnshunt-1000-100-deltec-shunt-1000a-100mv/</t>
  </si>
  <si>
    <t>https://www.invertersupply.com/index.php?main_page=product_info&amp;products_id=32598</t>
  </si>
  <si>
    <t>https://www.invertersupply.com/index.php?main_page=product_info&amp;products_id=32597</t>
  </si>
  <si>
    <t>https://www.stellavolta.com/midnite-solar-mnshunt-1000-50-deltec-shunt-1000a-50mv/</t>
  </si>
  <si>
    <t>https://www.solaris-shop.com/midnite-solar-mnbts-battery-temp-sensor/</t>
  </si>
  <si>
    <t>https://realgoods.com/midnite-solar-battery-temperature-sensor-mnbts</t>
  </si>
  <si>
    <t>https://www.solar-electric.com/rebatese.html</t>
  </si>
  <si>
    <t>https://www.solaris-shop.com/midnite-solar-mnbrat-pwm-30a-charge-controller/</t>
  </si>
  <si>
    <t>https://www.invertersupply.com/index.php?main_page=product_info&amp;products_id=25607</t>
  </si>
  <si>
    <t>https://www.solarflexion.com/product-p/mnbrat.htm</t>
  </si>
  <si>
    <t>https:/www.solaris-shop.com/outback-communications-hub10-3/</t>
  </si>
  <si>
    <t>https:/www.stellavolta.com/OutBack-Power-Communications-Hub-HUB10-10-Ports.htm</t>
  </si>
  <si>
    <t>https://www.stellavolta.com/midnite-solar-mnepv20-600rt-20a-breaker-with-remote-trip/</t>
  </si>
  <si>
    <t>https://www.ecodirect.com/Midnite-Solar-MNEPV20-600-20A-600VDC-DIN-Breaker-p/midnite-mnepv20-600rt.htm</t>
  </si>
  <si>
    <t>https://www.invertersupply.com/index.php?main_page=product_info&amp;products_id=5871</t>
  </si>
  <si>
    <t>https://www.solar-electric.com/midnite-solar-mnepv16-600rt-remote-trip-circuit-breaker.html</t>
  </si>
  <si>
    <t>https://www.stellavolta.com/midnite-solar-mnepv16-600rt-16a-breaker-with-remote-trip/</t>
  </si>
  <si>
    <t>https://www.invertersupply.com/index.php?main_page=product_info&amp;products_id=5874</t>
  </si>
  <si>
    <t>https://www.ecodirect.com/Midnite-Solar-MNEPV50-300-50A-300VDC-DIN-Breaker-p/midnite-mnepv50-300.htm</t>
  </si>
  <si>
    <t>https://www.solarflexion.com/product-p/mnepv50-300.htm</t>
  </si>
  <si>
    <t>https://www.mrsolar.com/midnite-solar-30a-300-vdc-din-mount-circuit-breaker/</t>
  </si>
  <si>
    <t>https://www.solarpanelstore.com/products/midnite-30a-300vdc-pv-breaker</t>
  </si>
  <si>
    <t>https://www.savegreenmoney.com/product-p/053-03125.htm</t>
  </si>
  <si>
    <t>https://ressupply.com/electrical-distribution-parts/midnite-solar-mnepv20-300-circuit-breaker</t>
  </si>
  <si>
    <t>https://www.solaris-shop.com/midnite-solar-mnepv20-300-din-mount-20a-circuit-breaker/</t>
  </si>
  <si>
    <t>https://www.ecodirect.com/Midnite-Solar-MNEPV20-300-20A-300VDC-DIN-Breaker-p/midnite-mnepv20-300.htm</t>
  </si>
  <si>
    <t>https://www.solaris-shop.com/midnite-solar-mnepv7-300-din-mount-7a-circuit-breaker/</t>
  </si>
  <si>
    <t>https://www.solarflexion.com/product-p/mnepv7-300.htm</t>
  </si>
  <si>
    <t>https://www.boatandrvaccessories.com/products/midnite-solar-mnepv7-300-din-rail-mount-breaker</t>
  </si>
  <si>
    <t>https://www.midnitesolar.com/productPhoto.php?product_ID=364&amp;productCatName=BREAKERS&amp;productCat_ID=16&amp;sortOrder=19&amp;act=pl</t>
  </si>
  <si>
    <t>https://www.solaris-shop.com/midnite-solar-mnepv100-din-mount-100a-circuit-breaker/</t>
  </si>
  <si>
    <t>https://www.solarpanelstore.com/products/mnepv-100a-pv-breaker</t>
  </si>
  <si>
    <t>https://www.solaris-shop.com/midnite-solar-mnepv80-din-mount-80a-circuit-breaker/</t>
  </si>
  <si>
    <t>https://www.invertersupply.com/index.php?main_page=product_info&amp;products_id=5866</t>
  </si>
  <si>
    <t>https://www.mrsolar.com/midnite-solar-80a-150vdc-din-mount-circuit-breaker/</t>
  </si>
  <si>
    <t>https://www.solarflexion.com/product-p/se-cb-upg-63-01.htm</t>
  </si>
  <si>
    <t>https://www.platt.com/p/2005627/solaredge/63a-circuit-breaker-for-backup-interface-kit/sedcbupg6301</t>
  </si>
  <si>
    <t>https://ressupply.com/racking-and-mounting/prosolar-a-endcap-end-cap</t>
  </si>
  <si>
    <t>https://ressupply.com/racking-and-mounting/prosolar-a-endcapxd-b-end-cap</t>
  </si>
  <si>
    <t>https://www.invertersupply.com/index.php?main_page=product_info&amp;products_id=202587</t>
  </si>
  <si>
    <t>https://www.solarhubstore.com/products/hoymiles-ac-trunk-connector-unlock-tool</t>
  </si>
  <si>
    <t>https://www.solarflexion.com/product-p/2060402006.htm</t>
  </si>
  <si>
    <t>https://ressupply.com/inverters/apsystems-mc4-cap-dc-connector-caps</t>
  </si>
  <si>
    <t>https://ware.solar/products/apsystems-2060401006-dc-connector-cap</t>
  </si>
  <si>
    <t>https://titanwnc.com/product/connectors/staubli-multi-contact/staubli-multi-contact-32-0107p2000-mc4-female-contact-socket/</t>
  </si>
  <si>
    <t>https://titanwnc.com/product/connectors/staubli-multi-contact/staubli-multi-contact-32-0507p2000-mc4-male-contact-pin-2-2/</t>
  </si>
  <si>
    <t>https://www.capitalelectricsupply.com/product/detail/658087/enphase-energy-et-seal-10</t>
  </si>
  <si>
    <t>https://www.altestore.com/store/enclosures-electrical-safety/miscellaneous-electrical-parts/transformers/outback-psx-240-autotransformer-with-fan-p4089/</t>
  </si>
  <si>
    <t>https://www.solarflexion.com/product-p/psx-240.htm</t>
  </si>
  <si>
    <t>https://www.mrsolar.com/outback-psx-240-autotransformer-with-enclosure/</t>
  </si>
  <si>
    <t>https://www.invertersupply.com/index.php?main_page=product_info&amp;products_id=202746</t>
  </si>
  <si>
    <t>https://www.audaciahome.com/products/solectria-enc-port-c510-connectivity-package</t>
  </si>
  <si>
    <t>https://electricalparts.com/products/solaredge-se-wfrpt-b-s1-na</t>
  </si>
  <si>
    <t>https://www.ecodirect.com/SolarEdge-Wireless-Repeater-for-SetApp-Inverters-p/solaredge-se-wfrpt-b-s1-na.htm</t>
  </si>
  <si>
    <t>https://powerstore.com/sma-cellular-lte-modem-with-5-yr-data-plan-sku-part-number-cellmodkit-us-10.html</t>
  </si>
  <si>
    <t>https://www.solarflexion.com/product-p/865-0335.htm</t>
  </si>
  <si>
    <t>https://www.solar-electric.com/schneider-electric-insightfacility-energy-management-device.html</t>
  </si>
  <si>
    <t>https://www.stellavolta.com/schneider-electric-865-0335-insightfacility-edge-device/</t>
  </si>
  <si>
    <t>https://www.solarflexion.com/product-p/en-env-s-am1-120.htm</t>
  </si>
  <si>
    <t>https://www.solarflexion.com/product-p/en-env-s-am1-120-m.htm</t>
  </si>
  <si>
    <t>https://ressupply.com/inverters/sma-swpb-us-10-speedwire-webconnect-piggy-back</t>
  </si>
  <si>
    <t>https://www.solarflexion.com/product-p/swpb-us-10.htm</t>
  </si>
  <si>
    <t>https://www.ecodirect.com/SMA-SWPB-US-10-Speedwire-Webconnect-Interface-p/sma-swpb-us-10.htm</t>
  </si>
  <si>
    <t>https://www.hausfabrik.com/fronius-einstrahlungs-sensor-43-0001-1189.html</t>
  </si>
  <si>
    <t>https://www.solaris-shop.com/fronius-sensor-irradiance-43-0001-1189/</t>
  </si>
  <si>
    <t>https://www.altestore.com/store/inverters/inverter-accessories/magnum-inverter-accessories/magnum-energy-single-back-plate-bp-s-p8078/</t>
  </si>
  <si>
    <t>https://invertersrus.com/product/magnumenergy-me-rsa-m/</t>
  </si>
  <si>
    <t>https://www.wmjmarine.com/me-rsa-m.html</t>
  </si>
  <si>
    <t>https://ressupply.com/power-panels/schneider-electric-865-1020-02-conext-xw-connection-kit</t>
  </si>
  <si>
    <t>https://www.platt.com/p/2011146/solaredge/sed-cell-a-r05-us-p-s5/sedcellar05usps5</t>
  </si>
  <si>
    <t>https:/norwall.com/products/generac-pwrcell-battery-module-upgrade-kit-apke00009</t>
  </si>
  <si>
    <t>https:/genpartsupply.com/products/generac-pwrcell-upgrade-kit-model-apke00009</t>
  </si>
  <si>
    <t>https://www.solaris-shop.com/unirac-solarmount-008003s-one-wire-clip/</t>
  </si>
  <si>
    <t>https://www.ecodirect.com/UniRac-008003S-One-Wire-Clip-p/unirac-008003s.htm</t>
  </si>
  <si>
    <t>https://ressupply.com/racking-and-mounting/unirac-008003s-one-wire-clip</t>
  </si>
  <si>
    <t>https://www.solarflexion.com/product-p/008009p.htm</t>
  </si>
  <si>
    <t>https://electricalparts.com/products/unirac-008009p</t>
  </si>
  <si>
    <t>https://ressupply.com/wiring-supplies/ilsco-gbl-4dbt-grounding-lug</t>
  </si>
  <si>
    <t>https://shop.frankensolar.ca/apsystems-32a-ac-female-connector-en-3-wire/</t>
  </si>
  <si>
    <t>https://www.mrosupply.com/electrical/6001831_rg04845c_generac/</t>
  </si>
  <si>
    <t>https://www.audaciahome.com/products/generac-48kw-protector-rg04845c</t>
  </si>
  <si>
    <t>https://apelectric.com/generac-rg04845c-protector-qs-series-48kw-generator-scaqmd-compliant/</t>
  </si>
  <si>
    <t>https://norwall.com/products/generac-48kw-240v-1ph-rg04845anax</t>
  </si>
  <si>
    <t>https://www.elliottelectric.com/P/Item/GNR/RG04845ANAX/Alternate</t>
  </si>
  <si>
    <t>https://www.ebarnett.com/Sku/312158053/generac-48000-watt-120-volt240-volt-liquid-cooled-standby-generator-single-phase-with-aluminum-enclosure-696471078114-rg04845anax</t>
  </si>
  <si>
    <t>https://www.mrosupply.com/electrical/5792902_rg03624a_generac/</t>
  </si>
  <si>
    <t>https://norwall.com/products/Generac-Protector-Series-36kW-Natural-Gas-or-Propane-Standby-Generator-Single-Phase-RG03624ANAX</t>
  </si>
  <si>
    <t>https://www.transcat.com/generac-rg03624a-rg03624a-270715</t>
  </si>
  <si>
    <t>https://www.maxtool.com/products/generac-7171-10kw-air-cooled-home-standby-generator-w-wifi</t>
  </si>
  <si>
    <t>https://www.gescan.com/products/21-power-sources-motors/02-generators-accessories/04-standby-generators/p-R0VONzE3MQ==-generac-7171-guardian-automatic-air-cooled-gas-engine-standby-generator-10-kw-natural-gas-10-kw-lpg</t>
  </si>
  <si>
    <t>https://www.needco.com/product/detail/1479762/generac-power-systems-inc-7171</t>
  </si>
  <si>
    <t>https://www.abt.com/Generac-Guardian-10KW-Home-Backup-Generator-With-16-Circuit-Transfer-Switch-WiFi-Enabled-71720/p/142738.html</t>
  </si>
  <si>
    <t>https://www.generatorfactoryoutlet.com/products/generac-7209-24kw-guardian-home-backup-standby-generator-w-wifi-free-mobile-link</t>
  </si>
  <si>
    <t>https://www.powerongroupinc.com/products/generac/7209/</t>
  </si>
  <si>
    <t>https://www.gescan.com/products/21-power-sources-motors/02-generators-accessories/04-standby-generators/p-R0VONzIwOQ==-generac-7209-air-cooled-stdby-2421kw-alum-wifi</t>
  </si>
  <si>
    <t>https://www.zillerelectric.com/products/7163-generac-ecogen-15kw-aluminum-air-cooled-standby-power-generator?variant=29483109679169</t>
  </si>
  <si>
    <t>https://www.brandnewengines.com/products/generac-7163-home-standby-15kw-ecogen-generator_449154</t>
  </si>
  <si>
    <t>https://www.elliottelectric.com/P/Item/GNR/7163/</t>
  </si>
  <si>
    <t>https://www.invertersupply.com/index.php?main_page=product_info&amp;cPath=4106_4107&amp;products_id=202446</t>
  </si>
  <si>
    <t>https://ressupply.com/solar-panels/aptos-solar-dna-120-bf26-370w-bifacial-solar-panel</t>
  </si>
  <si>
    <t>https://www.ecodirect.com/Aptos-DNA-370-Watt-Mono-Solar-Panel-Bifacial-p/aptos-dna-120-bf26-370w.htm</t>
  </si>
  <si>
    <t>https://www.solarflexion.com/product-p/cs3w-445mb-ag.htm</t>
  </si>
  <si>
    <t>https://www.solarflexion.com/product-p/cs3n-390ms.htm</t>
  </si>
  <si>
    <t>https://ressupply.com/solar-panels/canadian-solar-cs3n-390ms-solar-panel</t>
  </si>
  <si>
    <t>https://www.invertersupply.com/index.php?main_page=product_info&amp;products_id=201755</t>
  </si>
  <si>
    <t>https://tandem-solar-systems.com/product/canadian-solar-cs3n-395ms-blk-hiku-black-mono-perc-solar-panel/</t>
  </si>
  <si>
    <t>https://www.solarflexion.com/product-p/cs3n-395ms.htm</t>
  </si>
  <si>
    <t>https://www.solarflexion.com/product-p/e440hcm120b.htm</t>
  </si>
  <si>
    <t>https://sunwatts.com/440-watt-emmvee-mono-all-black-solar-panel/</t>
  </si>
  <si>
    <t>https://ware.solar/products/sonali-ss-m-390-390w-black-on-black-120-half-cell-mono-solar-panel</t>
  </si>
  <si>
    <t>https://www.batteriesinaflash.com/solar/emmvee-e440hcm120b-440w-black-on-black-120-half-cell-mono-solar-panel</t>
  </si>
  <si>
    <t>https://www.solarpanelstore.com/collections/solar-panels-in-stock/products/emmvee-e440hcm120b-440w-black-on-black-120-half-cell-mono-solar-panel</t>
  </si>
  <si>
    <t>https://www.solarflexion.com/product-p/e395m72-b.htm</t>
  </si>
  <si>
    <t>https://www.solarpanelstore.com/products/emmvee-e395m72-b-395w-black-on-black-72-cell-mono-solar-panel</t>
  </si>
  <si>
    <t>https://sunwatts.com/395-watt-emmvee-mono-all-black-xl-solar-panel/</t>
  </si>
  <si>
    <t>https://www.batteriesinaflash.com/solar/hanwha-q-cells-q-peak-duo-l-g7-3-400-400w-clear-on-white-144-half-cell-mono-solar-panel</t>
  </si>
  <si>
    <t>https://a1solarstore.com/q-cells-400w-solar-panel-144-cell-q.peak-duo-l-g7.3.html</t>
  </si>
  <si>
    <t>https://a1solarstore.com/q-cells-395w-solar-panel-144-cells-q.peak-duo-l-g7.3-wholesale.html</t>
  </si>
  <si>
    <t>https://www.solar-electric.com/hanwha-q-peak-duo-485-watt-solar-module.html</t>
  </si>
  <si>
    <t>https://tandem-solar-systems.com/product/hanwha-q-cells-q-peak-duo-xl-g10bfg-485w/</t>
  </si>
  <si>
    <t>https://www.batteriesinaflash.com/solar/q-cells-q-peak-q-peak-duo-xl-g10-bfg-480-480w-clear-on-white-156-half-cell-mono-solar-panel</t>
  </si>
  <si>
    <t>https://www.solarpanelstore.com/products/hanwha-q-cells-q-peak-q-peak-duo-blk-g10-365-365w-black-on-black-120-half-cell-mono-solar-panel</t>
  </si>
  <si>
    <t>https://generationecostore.com/products/hanwha-q-cells-q-peak-q-peak-duo-l-g8-2-420-420w-clear-on-white-144-half-cell-mono-solar-panel</t>
  </si>
  <si>
    <t>https://voltaico.com/product/q-cells-q-peak-duo-blk-g10-365-365w-black-solar-panel/</t>
  </si>
  <si>
    <t>https://www.ecodirect.com/Qcells-Q-Peak-Duo-BLK-ML-G10-400W-Solar-Panel-p/q-cells-q.peak-duo-blk-g10-400.htm</t>
  </si>
  <si>
    <t>https://www.solaris-shop.com/hanwha-q-cells-q-peak-duo-blk-ml-g10-400-12-400w-mono-solar-panel/</t>
  </si>
  <si>
    <t>https://www.sunhub.com/product/1Q97G/hanwha-q-cells-q-peak-duo-400w-mono-module-w-busbar</t>
  </si>
  <si>
    <t>https://sunwatts.com/545-watt-phono-solar-mono-xxl-solar-panel/</t>
  </si>
  <si>
    <t>https://sunwatts.com/370-watt-phono-solar-mono-all-black-solar-panel/</t>
  </si>
  <si>
    <t>https://www.sunhub.com/product/1S1S0/phono-solar-370w-mono-120-cell-solar-panel</t>
  </si>
  <si>
    <t>https://www.solarpanelstore.com/products/rec-rec410aa-pure-r-410w-black-on-black-80-half-cell-hetereojunction-solar-panel</t>
  </si>
  <si>
    <t>https://www.solarflexion.com/product-p/rec410aa-pure-r.htm</t>
  </si>
  <si>
    <t>https://www.solarflexion.com/product-p/rec400np3-black.htm</t>
  </si>
  <si>
    <t>https://www.codale.com/product/detail/4406211/rec-commercial-solar</t>
  </si>
  <si>
    <t>https://solarcellzusa.com/shop/ols/products/rec-group-n-peak-3-black-series-rec400np3-black-400watt-132-12-cells</t>
  </si>
  <si>
    <t>https://www.modernoutpost.com/product/rec400aa-alpha-pure-400w-premium-all-black-solar-module-by-rec/?wpp_export=print</t>
  </si>
  <si>
    <t>https://tandem-solar-systems.com/product/rec-alpha-pure-rec400aapure-blk/</t>
  </si>
  <si>
    <t>https://www.solaris-shop.com/rec-alpha-black-rec400aa-400w-mono-solar-panel/</t>
  </si>
  <si>
    <t>https://www.batteriesinaflash.com/solar/rec-alpha-rec405aa-pure-405w-black-on-black-132-half-cell-mono-solar-panel</t>
  </si>
  <si>
    <t>https://www.solarflexion.com/product-p/rec370np2.htm</t>
  </si>
  <si>
    <t>https://a1solarstore.com/rec-370w-solar-panel-120-cell-rec370np2.html</t>
  </si>
  <si>
    <t>https://www.invertersupply.com/index.php?main_page=product_info&amp;products_id=202453</t>
  </si>
  <si>
    <t>https://tandem-solar-systems.com/product/rec-solar-rec365np2-black-n-peak2/</t>
  </si>
  <si>
    <t>https://www.invertersupply.com/index.php?main_page=product_info&amp;products_id=202452</t>
  </si>
  <si>
    <t>https://www.invertersupply.com/index.php?main_page=product_info&amp;products_id=202451</t>
  </si>
  <si>
    <t>https://www.batteriesinaflash.com/solar/rec-rec360np2-black-360w-black-on-black-120-half-cell-mono-solar-panel</t>
  </si>
  <si>
    <t>https://a1solarstore.com/rec-alpha-390w-solar-panel-132-cell-rec390aa.html</t>
  </si>
  <si>
    <t>https:/www.solarflexion.com/product-p/rec390aa-pure.htm</t>
  </si>
  <si>
    <t>https:/www.batteriesinaflash.com/solar/rec-alpha-rec390aa-pure-390w-black-on-black-132-half-cell-mono-solar-panel</t>
  </si>
  <si>
    <t>https://www.invertersupply.com/index.php?main_page=product_info&amp;products_id=202450</t>
  </si>
  <si>
    <t>https://www.solarflexion.com/product-p/powerxt-400r-pm.htm</t>
  </si>
  <si>
    <t>https://a1solarstore.com/solaria-430w-solar-panel-powerxt-430r-pl.html</t>
  </si>
  <si>
    <t>https://solarplus.a2hosted.com/?product=solaria-powerx-400r-400w-solar-module-black-black</t>
  </si>
  <si>
    <t>https:/www.solarpanelstore.com/products/sunergy-vsun400-108bmh-400w-black-on-black-108-half-cell-mono-solar-panel</t>
  </si>
  <si>
    <t>https:/www.solarflexion.com/product-p/vsun-400-108m-bb.htm</t>
  </si>
  <si>
    <t>https:/a1solarstore.com/vsun-400w-solar-panel-108-cell-vsun400-108bmh.html</t>
  </si>
  <si>
    <t>https:/www.solarpanelstore.com/products/sunergy-vsun365-120m-bb-365w-black-on-black-144-half-cell-mono-solar-panel</t>
  </si>
  <si>
    <t>https:/generationecostore.com/products/sunergy-vsun365-120m-bb-365w</t>
  </si>
  <si>
    <t>https:/www.batteriesinaflash.com/solar/sunergy-vsun365-120m-bb-365w-black-on-black-144-half-cell-mono-solar-panel?gclid=Cj0KCQjwlumhBhClARIsABO6p-zRu_7trMOuqMsy-jPwbBDAowlEIldwaw8SefUyOrtnwUxy5N63a8kaAq38EALw_wcB</t>
  </si>
  <si>
    <t>https://www.solarpanelstore.com/collections/solar-panels-in-stock/products/sunergy-vsun370-120bmh-500-370w-black-on-clear-120-half-cell-mono-solar-panel</t>
  </si>
  <si>
    <t>https:/www.solarflexion.com/product-p/vsun545-144bmh-dg.htm</t>
  </si>
  <si>
    <t>https:/www.alibaba.com/product-detail/New-energy-VSUN-Solar-VSUN545-144BMH_1600595438518.html</t>
  </si>
  <si>
    <t>https:/www.solarpanelstore.com/products/sunergy-vsun545-144bmh-dg-545w-clear-on-white-144-half-cell-mono-solar-panel</t>
  </si>
  <si>
    <t>https:/www.esolarcenter.com/PV-Modules/SUNERGY-VSUN370-120BMH-370W-BLACK-ON-BLACK/</t>
  </si>
  <si>
    <t>https:/solarcellzusa.com/shop/ols/products/sunergy-vsun370-120bmh-1300-370w-black-on-black-120-half-cell-mono-solar-panel</t>
  </si>
  <si>
    <t>https:/www.solarpanelstore.com/products/sunergy-vsun370-120bmh-370w-black-on-black-120-half-cell-mono-solar-panel</t>
  </si>
  <si>
    <t>https:/www.solarpanelstore.com/collections/solar-panels-in-stock/products/sunergy-vsun370-120bmh-370w-black-on-black-120-half-cell-mono-solar-panel</t>
  </si>
  <si>
    <t>https:/www.solarflexion.com/product-p/vsun370-120m-bb.htm</t>
  </si>
  <si>
    <t>https:/www.batteriesinaflash.com/sunergy-vsun370-120bmh-370w-black-on-black-120-half-cell-mono-solar-panel?gclid=Cj0KCQjwlumhBhClARIsABO6p-zlq2oOz34k58npKpcJygehLSMdx9MltS1EiARDkVpFMm8cYLmkpXUaAmIGEALw_wcB</t>
  </si>
  <si>
    <t>https:/www.codale.com/product/detail/4345744/TRINA-SOLAR-TSM-365-DE06X-05-II</t>
  </si>
  <si>
    <t>https:/solarcellzusa.com/shop/ols/products/trina-390w-120-cell-wtransparent-backsheet-bifacial</t>
  </si>
  <si>
    <t>https:/sunwatts.com/390-watt-trina-mono-all-black-solar-panel/</t>
  </si>
  <si>
    <t>https:/www.altestore.com/store/solar-panels/trina-vertex-s-395w-bifacial-mono-black-solar-panel-p42608/</t>
  </si>
  <si>
    <t>https:/www.solarpanelstore.com/products/znshine-zxm7-sh108-405-m-405w-black-on-black-108-half-cell-mono-solar-panel</t>
  </si>
  <si>
    <t>https:/a1solarstore.com/znshine-solar-405w-solar-panel-108-cell-zxm7-sh108-405-m.html</t>
  </si>
  <si>
    <t>https:/www.solarpanelstore.com/products/znshine-zxm7-shldd144-540-m-540w-clear-on-white-144-half-cell-mono-solar-panel</t>
  </si>
  <si>
    <t>https:/sunwatts.com/540-watt-znshine-mono-bifacial-xxl-solar-panel/</t>
  </si>
  <si>
    <t>https:/www.solarpanelstore.com/products/znshine-solar-zxm6-nh120-370-m-370w-black-on-black-120-half-cell-mono-solar-panel</t>
  </si>
  <si>
    <t>https:/www.solarmaxstore.com/znshine-solar-370-w-mono-solar-panel-black-frame-black-backsheet-bob-120-cell-hc.html</t>
  </si>
  <si>
    <t>https:/www.solarflexion.com/product-p/zxm6-nh120-365-m.htm</t>
  </si>
  <si>
    <t>https:/solarplus.a2hosted.com/?product=znshine-solar-zxm6-nh120-365-m-365watt-120-1-2-cells-monocrystalline-35mm-black-frame-solar-panel</t>
  </si>
  <si>
    <t>https://www.solaris-shop.com/axitec-axipremium-hc-blk-ac-320mh-120s-320w-mono-solar-panel/</t>
  </si>
  <si>
    <t>https://sunwatts.com/axitec-solar-panels/</t>
  </si>
  <si>
    <t>https:/www.solarpanelstore.com/collections/large-solar-panels/products/sonali-ss-m-440-440w-black-on-black-120-half-cell-mono-solar-panel</t>
  </si>
  <si>
    <t>https://www.solarflexion.com/product-p/ss-m-440-b.htm</t>
  </si>
  <si>
    <t>https:/www.solarpanelstore.com/products/sonali-ss-m-370-370w-clear-on-white-120-half-cell-mono-solar-panel</t>
  </si>
  <si>
    <t>https:/www.batteriesinaflash.com/solar/sonali-ss-m-370-370w-clear-on-white-120-half-cell-mono-solar-panel</t>
  </si>
  <si>
    <t>https://www.solarflexion.com/product-p/s4ai-120b-380c.htm</t>
  </si>
  <si>
    <t>https://www.solarflexion.com/product-p/s4a410-72mh5.htm</t>
  </si>
  <si>
    <t>https://solarcellzusa.com/shop/ols/products/solar4america-s4a410-72mh5-410watt-72-cells-bob-monocrystalline</t>
  </si>
  <si>
    <t>https://a1solarstore.com/silfab-490w-solar-panel-156-cell-sil-490-hn.html</t>
  </si>
  <si>
    <t>https://www.solarflexion.com/product-p/sil-490-hn.htm</t>
  </si>
  <si>
    <t>https://ressupply.com/solar-panels/silfab-solar-sil-370-hc-solar-panel</t>
  </si>
  <si>
    <t>https://tandem-solar-systems.com/product/silfab-prime-sil-370-hc-370w-solar-panel/</t>
  </si>
  <si>
    <t>https://www.solarflexion.com/product-p/crs-380w-bb.htm</t>
  </si>
  <si>
    <t>https://sunwatts.com/380-watt-mission-solar-mono-all-black-solar-panel/</t>
  </si>
  <si>
    <t>https://www.platt.com/p/1984463/mission-solar-energy/385w-solar-module-66-cell-black/msemse385sx5r</t>
  </si>
  <si>
    <t>https://firemountainsolar.com/products/mission-solar-mse-385-solar-panel/</t>
  </si>
  <si>
    <t>https://www.platt.com/p/1965922/mission-solar-energy/420w-solar-module-72-cell-silver-on-white/msemse420sx6w</t>
  </si>
  <si>
    <t>https://sunwatts.com/420-watt-mission-solar-mono-xl-solar-panel/</t>
  </si>
  <si>
    <t>https://voltaico.com/product/mission-solar-mse345sx5t-345w-panel-all-black/</t>
  </si>
  <si>
    <t>https://a1solarstore.com/mission-solar-345w-60-cell.html</t>
  </si>
  <si>
    <t>https://www.solarflexion.com/product-p/mse345sx5t.htm</t>
  </si>
  <si>
    <t>https://sunwatts.com/410-watt-solarever-mono-all-black-solar-panel/</t>
  </si>
  <si>
    <t>https://www.solarpanelstore.com/products/sunergy-vsun400-108bmh-400w-black-on-black-108-half-cell-mono-solar-panel</t>
  </si>
  <si>
    <t>https://mysolarsolutions.ca/product/longi-360w-60-cell-solar-panel-35mm-monofacial/</t>
  </si>
  <si>
    <t>https://sunwatts.com/hyundai-solar-panels/</t>
  </si>
  <si>
    <t>https://ware.solar/products/hyundai-his-s400yhbk-400w-black-on-black-132-half-cell-mono-solar-panel</t>
  </si>
  <si>
    <t>https://solarcellzusa.com/shop/ols/products/jinko-jkm390m-72hbl-v-d1-390w-black-on-black-144-half-cell-mono-solar-panel</t>
  </si>
  <si>
    <t>https://generatorconnect.com/shop/390-watt-jinko-mono-all-black-xl-solar-panel/</t>
  </si>
  <si>
    <t>https://www.solarflexion.com/product-p/m390-a1f.htm</t>
  </si>
  <si>
    <t>https://www.batteriesinaflash.com/solar/mitrex-m390-a1f-390w-black-on-black-72-cell-mono-solar-panel</t>
  </si>
  <si>
    <t>https://www.solarflexion.com/product-p/evpv360pk.htm</t>
  </si>
  <si>
    <t>https://www.platt.com/p/2025023/panasonic-solar/410w-solar-module-evervolt-series-144-half-cell-black-on-black/pslevpv410h</t>
  </si>
  <si>
    <t>https:/www.solarflexion.com/product-p/sm405-m754sh-bb.htm</t>
  </si>
  <si>
    <t>https:/www.solarpanelstore.com/products/sunmac-sm405-m754sh-bb-405w-black-on-black-108-half-cell-mono-solar-panel</t>
  </si>
  <si>
    <t>https://www.stellavolta.com/jinkosolar-jkm410m-72hl-v-144-half-cell-solar-panel-410w/</t>
  </si>
  <si>
    <t>https://www.solarflexion.com/product-p/evpv370pk.htm</t>
  </si>
  <si>
    <t>https://a1solarstore.com/panasonic-370w-solar-panel-120-cell-evervolt-perc-evpv370pk.html</t>
  </si>
  <si>
    <t>https://www.solarflexion.com/product-p/ps400m6-18-vhb.htm</t>
  </si>
  <si>
    <t>https://www.solar-electric.com/trina-tsm-390-de09c-07-monocrystalline-solar-panel.html</t>
  </si>
  <si>
    <t>https://www.ecodirect.com/Silfab-Solar-370W-Mono-PERC-Solar-Panel-Pallet-p/silfab-sil-370-hc-pallet.htm</t>
  </si>
  <si>
    <t>https://www.ecodirect.com/Solar4America-410-Watt-All-Black-Mono-Solar-Pallet-p/solar4america-s4a410-72mh5bb.htm</t>
  </si>
  <si>
    <t>https:/www.ecodirect.com/IronRidge-BHW-SQ-02-A1-UFO-Series-Square-Bolt-p/ironridge-bhw-sq-02-a1.htm</t>
  </si>
  <si>
    <t>https:/www.stellavolta.com/ironridge-bhw-sq-02-a1-square-bolt-bonding-hardware/</t>
  </si>
  <si>
    <t>https://www.solarflexion.com/product-p/sil-400-hcplus.htm</t>
  </si>
  <si>
    <t>https://www.solarflexion.com/product-p/s4a-us330b.htm</t>
  </si>
  <si>
    <t>https://www.solarflexion.com/product-p/lg370n1k-a6.htm</t>
  </si>
  <si>
    <t>https://cdnsolar.ca/products/longi-lr4-60hpb-355w-solar-panel</t>
  </si>
  <si>
    <t>https://tandem-solar-systems.com/product/longi-lr4-60hpb-360m-360w-black-solar-module/</t>
  </si>
  <si>
    <t>https://prairiesunsolar.com/product/longi-360m-panel/</t>
  </si>
  <si>
    <t>https://www.solarflexion.com/product-p/fbm445m7g-bb.htm</t>
  </si>
  <si>
    <t>https://www.esolarcenter.com/PV-Modules/URE-445W-120-Half-Cell-1000V-BLK/</t>
  </si>
  <si>
    <t>https://www.solar-electric.com/longi-lr4-60hpb-350m-hi-mo4m-350w-module.html</t>
  </si>
  <si>
    <t>https://www.solaris-shop.com/longi-solar-lr4-60hpb-350m-350w-mono-solar-panel/</t>
  </si>
  <si>
    <t>https://sunwatts.com/430-watt-mission-solar-mono-all-black-xl-solar-panel/</t>
  </si>
  <si>
    <t>https://www.solarflexion.com/product-p/mse415sx6z.htm</t>
  </si>
  <si>
    <t>https:/www.solaris-shop.com/solaredge-p505-505w-power-optimizer/</t>
  </si>
  <si>
    <t>https:/ressupply.com/inverters/solaredge-p505-power-optimizer</t>
  </si>
  <si>
    <t>https:/www.solarpanelstore.com/products/solaredge-p505-power-optimizer-505w-83v-p505</t>
  </si>
  <si>
    <t>https:/www.invertersupply.com/index.php?main_page=product_info&amp;products_id=199597</t>
  </si>
  <si>
    <t>https:/sunwatts.com/100a-generac-pwrcell-smart-management-module/</t>
  </si>
  <si>
    <t>https:/www.solarflexion.com/product-p/G0070000.htm</t>
  </si>
  <si>
    <t>https://www.ecodirect.com/Schneider-Electric-Conext-Battery-Monitor-p/schneider-rnw865108001.htm</t>
  </si>
  <si>
    <t>https://www.stellavolta.com/schneider-electric-865-1080-01-conext-battery-monitor/</t>
  </si>
  <si>
    <t>https://www.solarflexion.com/product-p/865-1080-01.htm</t>
  </si>
  <si>
    <t>USSPO001-0008</t>
  </si>
  <si>
    <t>https:/www.solaris-shop.com/solaredge-p730-730w-power-optimizer/</t>
  </si>
  <si>
    <t>https:/empiresupplyus.com/product/solaredge-p730-730w-power-optimizer/</t>
  </si>
  <si>
    <t>https:/www.solarflexion.com/product-p/p960.htm</t>
  </si>
  <si>
    <t>https:/prairiesunsolar.com/product/solaredge-optimizer-p401/</t>
  </si>
  <si>
    <t>https:/www.neobits.com/solaredge_p401_solaredge_p401_400w_dc_power_p21451624.html</t>
  </si>
  <si>
    <t>https://www.solaris-shop.com/byd-b-box-b-plus-h-2-56kw-lithium-iron-battery-module/</t>
  </si>
  <si>
    <t>https://portablepowerusa.com/product/byd-bplus-h-2-5-hv-battery-module/</t>
  </si>
  <si>
    <t>https:/www.solarflexion.com/product-p/byd-hvl-4.0.htm</t>
  </si>
  <si>
    <t>https:/www.invertersupply.com/index.php?main_page=product_info&amp;products_id=201320</t>
  </si>
  <si>
    <t>https:/shopsolarkits.com/products/b-plus-h-2-5</t>
  </si>
  <si>
    <t>https:/www.invertersupply.com/index.php?main_page=product_info&amp;products_id=201319</t>
  </si>
  <si>
    <t>https:/www.sunhub.com/product/J2B8/byd-battery-box-premium-hvl-bcu</t>
  </si>
  <si>
    <t>https:/www.solarflexion.com/product-p/byd-bcu-hvl.htm</t>
  </si>
  <si>
    <t>https://sunwatts.com/10-2-kwh-byd-battery-box-h10/</t>
  </si>
  <si>
    <t>https://www.solar-electric.com/fortress-power-durarack-lithium-batteries-enclosure.html</t>
  </si>
  <si>
    <t>https://www.ecodirect.com/Fortress-Power-DuraRack-Battery-Enclosure-p/fortress-durarack-enclosure.htm</t>
  </si>
  <si>
    <t>https://www.solar-electric.com/fortress-power-evault-max-lithium-ferro-phosphate-battery.html</t>
  </si>
  <si>
    <t>https://solarmyplace.com/products/evault-max-18-5kwh-lfp-battery</t>
  </si>
  <si>
    <t>https://www.currentconnected.com/product/fp-evtmax/</t>
  </si>
  <si>
    <t>https://www.continuousresources.com/products/fortress-power-evault-18-5kwh-lithium-iron-phosphate-battery</t>
  </si>
  <si>
    <t>https://www.audaciahome.com/products/fortress-power-evault-18-5kwh-lfp-battery</t>
  </si>
  <si>
    <t>https://sunwatts.com/5-4-kwh-fortress-eflex-lithium-battery-48v/</t>
  </si>
  <si>
    <t>https://practicalpreppers.com/product/fortress-power-eflex-5-4/</t>
  </si>
  <si>
    <t>https://www.solarflexion.com/product-p/batb-102-by-us-10.htm</t>
  </si>
  <si>
    <t>http://solmidwest.com/product/sma-america-sma-batb-102-by-us-10-10-2kw-energy-storage-system/</t>
  </si>
  <si>
    <t>https://sunwatts.com/10-2-kwh-byd-b-box-hv-battery-storage-w-6kw-sma-sunny-boy-storage-inverter/</t>
  </si>
  <si>
    <t>https://www.solaris-shop.com/sma-sbs-abu-200-us-10-automatic-backup-unit/</t>
  </si>
  <si>
    <t>https://www.stellavolta.com/sma-sbs-abu-200-us-10-automatic-backup-unit-w-energy-meter/</t>
  </si>
  <si>
    <t>https://sunwatts.com/sma-sunny-boy-storage-auto-backup-unit/</t>
  </si>
  <si>
    <t>https://sunwatts.com/solaredge-backup-interface-2-200-amp-service-rated/</t>
  </si>
  <si>
    <t>https://www.platt.com/p/2005620/solaredge/battery-backup-interface/sedbieusgn02</t>
  </si>
  <si>
    <t>https://www.audaciahome.com/products/solaredge-bi-eusgn-02-home-backup-interface</t>
  </si>
  <si>
    <t>https://ressupply.com/inverters/solaredge-bi-eusgn-01-energy-hub-backup-interface</t>
  </si>
  <si>
    <t>https://www.invertersupply.com/index.php?main_page=product_info&amp;products_id=199181</t>
  </si>
  <si>
    <t>https://www.invertersupply.com/index.php?main_page=product_info&amp;products_id=201476</t>
  </si>
  <si>
    <t>https://www.solarflexion.com/product-p/iac-rbat-flrstd-01.htm</t>
  </si>
  <si>
    <t>https://www.audaciahome.com/products/solaredge-iac-rbat-flrstd-01-floor-stand-kit</t>
  </si>
  <si>
    <t>https://sunwatts.com/9-7-kwh-solaredge-energy-bank-battery/</t>
  </si>
  <si>
    <t>https://www.batteriesinaflash.com/solar/solaredge-energy-bank-battery-9-7kwh-nmc-nickel-manganese-cobalt-5kw-continuous-output-wall-or-floor-mount-nema-3r-ul-9540-10-year-warranty-bat-10k1ps0b-01</t>
  </si>
  <si>
    <t>https://www.invertersupply.com/index.php?main_page=product_info&amp;products_id=201467</t>
  </si>
  <si>
    <t>https:/www.ecodirect.com/SolarEdge-HD-Wave-SE6000H-US000BEU4-6-0kW-inverter-p/solaredge-se6000h-us000beu4.htm</t>
  </si>
  <si>
    <t>https:/www.solarflexion.com/product-p/se6000h-us000beu4.htm</t>
  </si>
  <si>
    <t>https:/www.invertersupply.com/index.php?main_page=product_info&amp;products_id=201467</t>
  </si>
  <si>
    <t>https:/www.solarflexion.com/product-p/se10000h-ussnbbl14.htm</t>
  </si>
  <si>
    <t>https:/www.platt.com/p/2022557/enphase/encharge-3t-base-unit/ephb03t01us0013</t>
  </si>
  <si>
    <t>https:/www.invertersupply.com/index.php?main_page=product_info&amp;products_id=201489</t>
  </si>
  <si>
    <t>https:/www.sunhub.com/product/1TEPG/enphase-iq-battery-10t-cover-kit</t>
  </si>
  <si>
    <t>https:/www.batteriesinaflash.com/solar/enphase-iq-battery-10t-cover-kit-includes-cover-screws-raceway-and-wires-for-3-iq-3t-batteries-b10t-c-1290-o</t>
  </si>
  <si>
    <t>https://www.esolarcenter.com/PV-Storage/ENPHASE-ENCHARGE-ENCHARGE-10T-1P-NA-3.8KW-ENERGY-STORAGE-SYSTEM-10.5KWH-CAPACITY/</t>
  </si>
  <si>
    <t>https://www.solarpanelstore.com/products/enphase-encharge-10-5-kwh-lfp-battery-with-12-integrated-iq8x-batt-inverters-encharge-10t-1p-na</t>
  </si>
  <si>
    <t>https://www.solaris-shop.com/enphase-enpower-ep200g101-m240us01-system-controller/</t>
  </si>
  <si>
    <t>https://ressupply.com/batteries-and-enclosures/enphase-ep200g101-m240us00-enpower-smart-switch</t>
  </si>
  <si>
    <t>https://www.ecodirect.com/Enphase-IQ8-System-Controller-2-p/enphase-iq8controller2-rsd-kit.htm</t>
  </si>
  <si>
    <t>https:/enphase.com/store/accessories/accessories-storage/iq-load-controller</t>
  </si>
  <si>
    <t>https:/www.invertersupply.com/index.php?main_page=product_info&amp;products_id=201182</t>
  </si>
  <si>
    <t>https:/www.solarflexion.com/product-p/en-ep-na-lk02-040.htm</t>
  </si>
  <si>
    <t>https://www.invertersupply.com/index.php?main_page=product_info&amp;products_id=195393</t>
  </si>
  <si>
    <t>https:/solarflexion.com/product-p/QM-TLF10-M1.htm</t>
  </si>
  <si>
    <t>https:/www.invertersupply.com/index.php?main_page=product_info&amp;products_id=202595</t>
  </si>
  <si>
    <t>https:/www.solaris-shop.com/quick-mount-pv-qrail-qmc-lf10-a-1-fixed-l-foot/</t>
  </si>
  <si>
    <t>https:/www.ozimall.com.au/products/conext-sw-4048-inverter-charger-4-0kw-48v</t>
  </si>
  <si>
    <t>https:/marshallsolarandenergy.com.au/product/conext-sw-4048-inverter-charger-4-0kw-48v-2/</t>
  </si>
  <si>
    <t>https:/www.solar-electric.com/outback-power-radian-series-inverter-gs4048a.htm</t>
  </si>
  <si>
    <t>https:/www.mrsolar.com/outback-radian-series-gs4048a-01-grid-hybrid-inverter-charger/</t>
  </si>
  <si>
    <t>https://ressupply.com/batteries-and-enclosures/enphase-encharge-10-1p-na-storage-system</t>
  </si>
  <si>
    <t>https://www.solar-electric.com/enphase-energy-encharge-10-1p-na.html</t>
  </si>
  <si>
    <t>https://www.solarpanelstore.com/products/enphase-energy-encharge-10-5kwh-lfp-battery-with-integrated-iq8x-battery-inverters</t>
  </si>
  <si>
    <t>https:/www.invertersupply.com/index.php?main_page=product_info&amp;products_id=198384</t>
  </si>
  <si>
    <t>https:/www.solarflexion.com/product-p/apsm-rsd-s-415002.htm</t>
  </si>
  <si>
    <t>https:/shop.frankensolar.ca/apsmart-rsd-s-plc---rapid-shutdown-system/</t>
  </si>
  <si>
    <t>https:/www.ecodirect.com/Sol-Ark-15k-and-HomeGrid-Bundled-ESS-System-p/sa15k-homegrid-19.2kwh-ess.htm</t>
  </si>
  <si>
    <t>https:/www.msn.com/en-us/shopping/product?pid=80795430392</t>
  </si>
  <si>
    <t>https:/www.invertersupply.com/index.php?main_page=product_info&amp;products_id=32418</t>
  </si>
  <si>
    <t>https:/ressupply.com/power-panels/midnite-solar-mne250sma-ogac-dm-e-panel</t>
  </si>
  <si>
    <t>https:/www.stellavolta.com/midnite-solar-mne250sma-og-ac-dm-dual-master-e-panel-120-240vac/</t>
  </si>
  <si>
    <t>https://shopsolarkits.com/products/xcellent-series-lv-wall-mounted-hess-battery</t>
  </si>
  <si>
    <t>https:/powerstore.com/sonnencore-smart-energy-storage-system-sku-part-number-score10-4-1.html</t>
  </si>
  <si>
    <t>https:/www.codale.com/product/detail/4327645/sonnen-usa-score10-4</t>
  </si>
  <si>
    <t>https:/www.esolarcenter.com/PV-Storage/Sonnen-Core-Smart-Energy-Storage-System-10kWh-Capacity-4.8kW-120/240Vac/</t>
  </si>
  <si>
    <t>https:/www.invertersupply.com/index.php?main_page=product_info&amp;products_id=200982</t>
  </si>
  <si>
    <t>https:/www.platt.com/p/1439445/sonnen/extension-cabinet-gen3/snnextcab31</t>
  </si>
  <si>
    <t>https:/www.neobits.com/sonnen_extcab31_sonnen_extcab31_gen3_1_extension_p23221843.html</t>
  </si>
  <si>
    <t>https:/www.invertersupply.com/index.php?main_page=product_info&amp;products_id=200556</t>
  </si>
  <si>
    <t>https:/www.audaciahome.com/products/sonnen-ecolx30sc-15-8-0kw-energy-storage-system-30-0kwh-capacity</t>
  </si>
  <si>
    <t>https:/www.invertersupply.com/index.php?main_page=product_info&amp;products_id=200559</t>
  </si>
  <si>
    <t>https:/www.audaciahome.com/products/sonnen-ecolx20ss-15-8-0kw-energy-storage-system-20-0kwh-capacity</t>
  </si>
  <si>
    <t>https://ware.solar/products/simpliphi-rh-44-rain-hood</t>
  </si>
  <si>
    <t>https://www.solar-electric.com/simpliphi-boss-12-battery-enclosure.html</t>
  </si>
  <si>
    <t>https://www.audaciahome.com/products/simpliphi-boss-12-battery-enclosure</t>
  </si>
  <si>
    <t>https:/www.solar-electric.com/simpliphi-ampliphi-3-8-kwh-48v-lfp-battery.html</t>
  </si>
  <si>
    <t>https:/realgoods.com/simpliphi-38kwh-ampliphi-lfp-deep-cycle-battery-ampliphi-38-48</t>
  </si>
  <si>
    <t>https:/www.invertersupply.com/index.php?main_page=product_info&amp;products_id=198401</t>
  </si>
  <si>
    <t>https:/www.batteriesinaflash.com/solar/simpliphi-access-a-6phi-sa-12-fully-integrated-22-8kwh-48v-pre-programmed-energy-storage-management-solution-for-homeowners-businesses</t>
  </si>
  <si>
    <t>https:/www.solar-electric.com/simpliphi-power-a-6phi-sa-12-22-8-pre-built-system.html</t>
  </si>
  <si>
    <t>https://www.audaciahome.com/products/simpliphi-a-4phi-sa-12-12-0kw-energy-storage-system-15-2kwh-capacity</t>
  </si>
  <si>
    <t>https://www.invertersupply.com/index.php?main_page=product_info&amp;products_id=200846</t>
  </si>
  <si>
    <t>https://www.batteriesinaflash.com/solar/access-15-2-4x-phi-3-8kwh-at48v-with-12kw-inverter-integrated-charge-controllers</t>
  </si>
  <si>
    <t>https://www.platt.com/p/1844030/panasonic-solar/pslevac1054</t>
  </si>
  <si>
    <t>https://www.platt.com/p/1844032/panasonic-solar/evervolt-ac-coupled-storage-system/pslevac1056</t>
  </si>
  <si>
    <t>https://www.audaciahome.com/products/panasonic-evervolt-evdc-105-4-5-5kw-dc-coupled-energy-storage-system-11-4kwh-capacity</t>
  </si>
  <si>
    <t>https://www.platt.com/p/1844035/panasonic-solar/evervolt-dc-coupled-home-battery-storage/pslevdc1056</t>
  </si>
  <si>
    <t>https://www.esolarcenter.com/PV-Storage/Panasonic-EverVolt-DC-Coupled-Plus-17.1-useable-kWh-with-5.5kW-DC-120/240Vac-Inverter/</t>
  </si>
  <si>
    <t>https://www.esolarcenter.com/Bettery-Inverters/Panasonic-EverVolt-DC-120/240V-Inverter-JK-Q3C31-D02-BLK/</t>
  </si>
  <si>
    <t>https://www.audaciahome.com/products/panasonic-evervolt-jk-q3c31-d02-battery-based-dc-inverter</t>
  </si>
  <si>
    <t>https://www.solaris-shop.com/enpahse-enpower-ep200g-hndl-r1-battery-handle-pair/</t>
  </si>
  <si>
    <t>https://www.invertersupply.com/index.php?main_page=product_info&amp;products_id=200335</t>
  </si>
  <si>
    <t>https://www.solarflexion.com/product-p/en-ep200g-hndl-r1.htm</t>
  </si>
  <si>
    <t>https://sunwatts.com/generac-pwrcell-battery-cabinet/</t>
  </si>
  <si>
    <t>https://a1solarstore.com/generac-pwrcell-battery-enclosure-apke00028.html</t>
  </si>
  <si>
    <t>https://invertersrus.com/product/morningstar-tristar-tsrm2/</t>
  </si>
  <si>
    <t>https://www.stellavolta.com/Morningstar-TriStar-Digital-Remote-Meter-2-TS-RM-2.htm</t>
  </si>
  <si>
    <t>https://sunwatts.com/endurenergy-inverter-battery-enclosure-with-bms-for-2-esp-5100/</t>
  </si>
  <si>
    <t>https://sunwatts.com/endurenergy-battery-enclosure-with-bms-for-3-esp-5100/</t>
  </si>
  <si>
    <t>https://www.needco.com/product/detail/1142747/GENERAC-POWER-SYSTEMS-INC-7038</t>
  </si>
  <si>
    <t>https://www.northcoast.com/product/detail/1474230/generac-7038</t>
  </si>
  <si>
    <t>https://www.nationwidegenerators.com/generac-5685-air-cooled-generac-gen-cart/</t>
  </si>
  <si>
    <t>https://apelectric.com/generac-5685-air-cooled-generator-transport-cart/</t>
  </si>
  <si>
    <t>https://www.sydist.com/Product/GENERAC-5685-4310224</t>
  </si>
  <si>
    <t>https://norwall.com/products/Generac-100-Amp-Service-Rated-Automatic-Transfer-Switch-RXSW100A3</t>
  </si>
  <si>
    <t>https://www.needco.com/product/detail/1233237/generac-power-systems-inc-rxsw100a3</t>
  </si>
  <si>
    <t>https://www.platt.com/p/0445649/generac/automatic-smart-transfer-switch-1ph-100a-120-240v/696471069648/gpsrxsw100a3</t>
  </si>
  <si>
    <t>https://www.salazar-electric.com/store.php#!/22kW-Air-Cooled-Standby-Generator-with-Wi-Fi-Aluminum-Enclosure-200-SE-not-CUL-Model-7043-3-Shipping-within-5-weeks/p/505725859</t>
  </si>
  <si>
    <t>https://www.invertersupply.com/index.php?main_page=product_info&amp;products_id=200553</t>
  </si>
  <si>
    <t>https://www.zillerelectric.com/products/generac-6873-smart-management-module-smm</t>
  </si>
  <si>
    <t>https://www.nationwidegenerators.com/generac-7006-smm-100amp-240v-smart-management-module/</t>
  </si>
  <si>
    <t>https://www.elliottelectric.com/P/Item/GNR/7006/Alternate</t>
  </si>
  <si>
    <t>https://www.needco.com/product/detail/1479764/generac-power-systems-inc-7173</t>
  </si>
  <si>
    <t>https://www.tigersupplies.com/Products/13kW-Air-Cooled-Standby-Generator__GEN7173-.aspx</t>
  </si>
  <si>
    <t>https://ware.solar/products/generac-k10179-002-200a-3-phase-automatic-transfer-switch</t>
  </si>
  <si>
    <t>https://www.nationwidegenerators.com/generac-guardian-22kw-wi-fi-home-standby-generator-7042-1ph-alum-enclosure/</t>
  </si>
  <si>
    <t>https://www.powerongroupinc.com/products/generac/7042/</t>
  </si>
  <si>
    <t>https://www.northcoast.com/product/detail/1352794/generac-7042</t>
  </si>
  <si>
    <t>https://www.zillerelectric.com/products/generac-7000-smart-management-module-smm-50amp-240v</t>
  </si>
  <si>
    <t>https://apelectric.com/generac-7000-smart-management-module/</t>
  </si>
  <si>
    <t>https://www.crawfordelectricsupply.com/product/detail/172915/generac-power-systems-inc-5819</t>
  </si>
  <si>
    <t>https://www.iesbuy.com/2574503/Product/GENERAC%C2%AE-5819</t>
  </si>
  <si>
    <t>https://www.gescan.com/products/20-power-distribution/03-disconnect-safety-switches/04-transfer-switches/p-R0VOUlhTQzIwMEEz-generac-rxsc200a3-automatic-transfer-switch-2-p-200-a</t>
  </si>
  <si>
    <t>https://www.iesupply.com/product/detail/571345/generac-power-systems-inc-rxsc200a3</t>
  </si>
  <si>
    <t>https:/www.ecodirect.com/Outback-Power-Mojave-ESS-14-8kWh-48V-Lithium-p/outback-mojave-ess.htm</t>
  </si>
  <si>
    <t>https://www.powerongroupinc.com/products/generac/rxsw200a3/</t>
  </si>
  <si>
    <t>https://www.nationwidegenerators.com/generac-rxsw200a3-200-amp-service-rated-automatic-transfer-switch-120-240v-single-phase/</t>
  </si>
  <si>
    <t>https://www.elliottelectric.com/P/Item/GNR/RXSW200A3/</t>
  </si>
  <si>
    <t>https://www.solarflexion.com/product-p/27tmx.htm</t>
  </si>
  <si>
    <t>https://advantagebatteries.com/shop/trojan-t125-6v-deep-cycle-battery/</t>
  </si>
  <si>
    <t>https://www.bimblesolar.com/6v-trojan-t125-240ah</t>
  </si>
  <si>
    <t>https://www.solar-electric.com/outback-energycell-115tt-12volt-agm-battery.html</t>
  </si>
  <si>
    <t>https://www.platt.com/p/1851642/outback-power/outback-115tt-117-ah-12v-vrla/out115tt</t>
  </si>
  <si>
    <t>https://www.audaciahome.com/products/sonnen-ecolx12ss-15-8-0kw-energy-storage-system-12-0kwh-capacity</t>
  </si>
  <si>
    <t>https://sunwatts.com/12-kwh-sonnen-ecolinx-smart-battery-storage-system-standard-model/</t>
  </si>
  <si>
    <t>https://www.solarflexion.com/product-p/en-encharge-3t-1p-na.htm</t>
  </si>
  <si>
    <t>https://amrtechsolar.com/products/enphase-encharge-3t-1p-na-lithium-ion-ac-battery-lfp-240-vac-3-84-kw-10-5-kwh</t>
  </si>
  <si>
    <t>https://www.ecodirect.com/Quick-Mount-PV-3-25-QBase-Post-Style-Mount-p/quickmount-qm-qbp-3.25-m1.htm</t>
  </si>
  <si>
    <t>https://www.invertersupply.com/index.php?main_page=product_info&amp;products_id=202581</t>
  </si>
  <si>
    <t>https://www.solarflexion.com/product-p/QM-QBP-3.25-M1.htm</t>
  </si>
  <si>
    <t>https://www.solar-electric.com/quick-mount-pv-qm-jbx-rf01-b1-roofs-mounted-jaybox.html</t>
  </si>
  <si>
    <t>https://ressupply.com/electrical-distribution-parts/ironridge-quick-mount-pv-qm-jbx-rf01-b1-jaybox-junction-box</t>
  </si>
  <si>
    <t>https://www.solarflexion.com/product-p/qm-jbx-rf01-b1.htm</t>
  </si>
  <si>
    <t>https://www.solar-electric.com/quick-mount-pv-qm-jbx-rf02-b1-jaybox-junction-box.html</t>
  </si>
  <si>
    <t>https://www.solarflexion.com/product-p/qm-jbx-rf02-b1.htm</t>
  </si>
  <si>
    <t>https://www.invertersupply.com/index.php?main_page=product_info&amp;products_id=25652</t>
  </si>
  <si>
    <t>https://www.ecodirect.com/MidNite-Solar-MNBreaker-Protecter-for-175A-250A-p/midnite-mnbreaker-protector.htm</t>
  </si>
  <si>
    <t>https://www.stellavolta.com/MidNite-Solar-MNBREAKER-PROTECTOR-Breaker-Protector.htm</t>
  </si>
  <si>
    <t>https://www.invertersupply.com/index.php?main_page=product_info&amp;products_id=25688</t>
  </si>
  <si>
    <t>https://www.solarpanelstore.com/products/terminal-bus-bar-white</t>
  </si>
  <si>
    <t>https://www.solarflexion.com/product-p/mntbb-w.htm</t>
  </si>
  <si>
    <t>https://www.solar-electric.com/misomnbu.html</t>
  </si>
  <si>
    <t>https://www.stellavolta.com/midnite-solar-mnpv6-250-busbar-for-300vdc-breakers/</t>
  </si>
  <si>
    <t>invertersupply.com/index.php?main_page=product_info&amp;products_id=29699</t>
  </si>
  <si>
    <t>https://www.invertersupply.com/index.php?main_page=product_info&amp;products_id=25680</t>
  </si>
  <si>
    <t>https://www.solaris-shop.com/midnite-solar-mnsbb-w-short-busbar/</t>
  </si>
  <si>
    <t>https://www.solarflexion.com/product-p/mnsbb-b.htm</t>
  </si>
  <si>
    <t>https://www.stellavolta.com/midnite-solar-mnsbb-b-short-busbar/</t>
  </si>
  <si>
    <t>https://ressupply.com/electrical-distribution-parts/midnite-solar-mnsbb-b-black-busbar</t>
  </si>
  <si>
    <t>https://www.solaris-shop.com/midnite-solar-mnsbb-b-short-busbar/</t>
  </si>
  <si>
    <t>https://www.solarflexion.com/product-p/mnsbb-w.htm</t>
  </si>
  <si>
    <t>https://www.invertersupply.com/index.php?main_page=product_info&amp;products_id=25679</t>
  </si>
  <si>
    <t>https://ressupply.com/electrical-distribution-parts/midnite-solar-mnsbb-r-red-busbar</t>
  </si>
  <si>
    <t>https://www.solaris-shop.com/midnite-solar-mnsbb-r-short-busbar/</t>
  </si>
  <si>
    <t>https://www.invertersupply.com/index.php?main_page=product_info&amp;products_id=32359</t>
  </si>
  <si>
    <t>https://www.walmart.com/ip/MidNite-Solar-MN1-0SBBC-W-Short-White-Busbar-Insulator-Covers/655867311</t>
  </si>
  <si>
    <t>https://www.invertersupply.com/index.php?main_page=product_info&amp;products_id=32355</t>
  </si>
  <si>
    <t>https://www.solarflexion.com/product-p/mn1-0lbbc-g.htm</t>
  </si>
  <si>
    <t>https://www.invertersupply.com/index.php?main_page=product_info&amp;products_id=32358</t>
  </si>
  <si>
    <t>https://www.boatandrvaccessories.com/products/midnite-solar-mn1-0sbbc-g-short-green-busbar-insulator-cover</t>
  </si>
  <si>
    <t>https://www.invertersupply.com/index.php?main_page=product_info&amp;products_id=32354</t>
  </si>
  <si>
    <t>https://ressupply.com/electrical-distribution-parts/midnite-solar-mn10lbbc-blk-black-busbar-insulator-cover</t>
  </si>
  <si>
    <t>https://www.stellavolta.com/midnite-solar-mn1-0lbbc-w-long-busbar-insulator-cover/</t>
  </si>
  <si>
    <t>https://www.invertersupply.com/index.php?main_page=product_info&amp;products_id=32357</t>
  </si>
  <si>
    <t>https://nice.bestshouse.com/product/midnite-solar-mn1-0sbbc-blk-short-black-busbar-insulator-cover/</t>
  </si>
  <si>
    <t>https://www.altestore.com/store/enclosures-electrical-safety/miscellaneous-electrical-parts/busbars/midnite-solar-busbar-insulator-covers-p41256/</t>
  </si>
  <si>
    <t>https://www.invertersupply.com/index.php?main_page=product_info&amp;products_id=32356</t>
  </si>
  <si>
    <t>https://www.solarflexion.com/product-p/mn1-0lbbc-w.htm</t>
  </si>
  <si>
    <t>https://ressupply.com/electrical-distribution-parts/midnite-solar-mn10lbbc-w-white-busbar-insulator-cover</t>
  </si>
  <si>
    <t>https://www.invertersupply.com/index.php?main_page=product_info&amp;products_id=25636</t>
  </si>
  <si>
    <t>https://www.solarflexion.com/product-p/mn1-0lbbc-r.htm</t>
  </si>
  <si>
    <t>https://ressupply.com/electrical-distribution-parts/midnite-solar-mn10lbbc-r-red-busbar-insulator-cover</t>
  </si>
  <si>
    <t>https://www.invertersupply.com/index.php?main_page=product_info&amp;products_id=25640</t>
  </si>
  <si>
    <t>https://www.solarflexion.com/product-p/mn1-0sbbc-r.htm</t>
  </si>
  <si>
    <t>https://ressupply.com/electrical-distribution-parts/midnite-solar-mn10sbbc-r-red-busbar-insulator-cover</t>
  </si>
  <si>
    <t>https://www.stellavolta.com/midnite-solar-mnts-ad-touch-safe-fuse-holder-1000vdc-30a/</t>
  </si>
  <si>
    <t>https://www.invertersupply.com/index.php?main_page=product_info&amp;products_id=25590</t>
  </si>
  <si>
    <t>https://www.solar-electric.com/midnite-solar-mndc15.html</t>
  </si>
  <si>
    <t>https://www.stellavolta.com/midnite-solar-mndc15-mini-dc-disconnect-and-enclosure/</t>
  </si>
  <si>
    <t>https://www.stellavolta.com/Midnite-Solar-MNDC125-Mini-DC-Disconnect.htm</t>
  </si>
  <si>
    <t>https://www.altestore.com/store/enclosures-electrical-safety/electrical-enclosures/disconnectload-enclosures/dc/midnite-solar-mndc125-plus-mini-125-amp-dc-disconnect-p8212/</t>
  </si>
  <si>
    <t>https://www.solaris-shop.com/midnite-solar-mndc175-mini-dc-disconnect/</t>
  </si>
  <si>
    <t>https://www.stellavolta.com/midnite-solar-mndc250-x2-mini-dc-disconnect-250a-breaker/</t>
  </si>
  <si>
    <t>https://www.solaris-shop.com/midnite-solar-mndc250-x2-mini-dc-disconnect/</t>
  </si>
  <si>
    <t>https://www.solar-electric.com/midnite-solar-mndc250-x2-e-panel-enclosure.html</t>
  </si>
  <si>
    <t>https://www.invertersupply.com/index.php?main_page=product_info&amp;products_id=25571</t>
  </si>
  <si>
    <t>https://www.solar-electric.com/midcdipocepl.html</t>
  </si>
  <si>
    <t>https://www.solarflexion.com/product-p/mndc125plus.htm</t>
  </si>
  <si>
    <t>https://www.invertersupply.com/index.php?main_page=product_info&amp;products_id=25572</t>
  </si>
  <si>
    <t>https://www.solar-electric.com/midcdipocepl1.html</t>
  </si>
  <si>
    <t>https://www.solarflexion.com/product-p/mndc175plus.htm</t>
  </si>
  <si>
    <t>https://www.invertersupply.com/index.php?main_page=product_info&amp;products_id=3104</t>
  </si>
  <si>
    <t>https://www.solar-electric.com/baby-box.html</t>
  </si>
  <si>
    <t>https://www.solarflexion.com/product-p/mnbabybox.htm</t>
  </si>
  <si>
    <t>https://www.solar-electric.com/misobigbabox.html</t>
  </si>
  <si>
    <t>https://www.invertersupply.com/index.php?main_page=product_info&amp;products_id=25649</t>
  </si>
  <si>
    <t>https://www.solarflexion.com/product-p/mnbigbaby.htm</t>
  </si>
  <si>
    <t>https://www.invertersupply.com/index.php?main_page=product_info&amp;products_id=25658</t>
  </si>
  <si>
    <t>https://www.solar-electric.com/mnedc-quad.html</t>
  </si>
  <si>
    <t>https://www.solarflexion.com/product-p/mnedcquad.htm</t>
  </si>
  <si>
    <t>https://www.solar-electric.com/suprdemn.html</t>
  </si>
  <si>
    <t>https://www.invertersupply.com/index.php?main_page=product_info&amp;products_id=6423</t>
  </si>
  <si>
    <t>https://ressupply.com/electrical-distribution-parts/midnite-solar-mnspd-115-surge-protector-device</t>
  </si>
  <si>
    <t>https://www.invertersupply.com/index.php?main_page=product_info&amp;products_id=3105</t>
  </si>
  <si>
    <t>https://ressupply.com/electrical-distribution-parts/midnite-solar-mnspd-300-ac-surge-protector-device</t>
  </si>
  <si>
    <t>https://www.solarflexion.com/product-p/mnspd-300-ac.htm</t>
  </si>
  <si>
    <t>https://www.invertersupply.com/index.php?main_page=product_info&amp;products_id=3106</t>
  </si>
  <si>
    <t>https://www.solar-electric.com/midnite-solar-mnspd-300-dc-surge-protector.html</t>
  </si>
  <si>
    <t>https://ressupply.com/electrical-distribution-parts/midnite-solar-mnspd-300-dc-surge-protector-device</t>
  </si>
  <si>
    <t>https://www.solar-electric.com/mnspd600.html</t>
  </si>
  <si>
    <t>https://www.ecodirect.com/Midnite-Solar-MNSPD-600-600V-Surge-Protector-p/ms-mnspd-600.htm</t>
  </si>
  <si>
    <t>https://www.invertersupply.com/index.php?main_page=product_info&amp;products_id=3107</t>
  </si>
  <si>
    <t>https://www.invertersupply.com/index.php?main_page=product_info&amp;products_id=25581</t>
  </si>
  <si>
    <t>https://www.stellavolta.com/midnite-solar-mnspd300acfm-surge-protector-with-fm-box/</t>
  </si>
  <si>
    <t>https://ressupply.com/electrical-distribution-parts/midnite-solar-mnspd300acfm-surge-protector-with-flush-mount-box</t>
  </si>
  <si>
    <t>https://www.invertersupply.com/index.php?main_page=product_info&amp;products_id=25684</t>
  </si>
  <si>
    <t>https://www.solar-electric.com/spdflmobox.html</t>
  </si>
  <si>
    <t>https://ressupply.com/electrical-distribution-parts/midnite-solar-mnspdfmb-flush-mount-kit</t>
  </si>
  <si>
    <t>https://www.invertersupply.com/index.php?main_page=product_info&amp;products_id=25589</t>
  </si>
  <si>
    <t>https://www.ecodirect.com/Midnite-Solar-MNTRANSFER-30A-30A-Transfer-Switch-p/midnite-solar-mnt-30.htm</t>
  </si>
  <si>
    <t>https://ressupply.com/electrical-distribution-parts/midnite-solar-mnt-30-transfer-switch</t>
  </si>
  <si>
    <t>https://www.solaris-shop.com/midnite-solar-mntransfer-30a-2-pole-30a-transfer-switch/</t>
  </si>
  <si>
    <t>https://www.solarflexion.com/product-p/mnclip4kdcx.x.htm</t>
  </si>
  <si>
    <t>https://www.invertersupply.com/index.php?main_page=product_info&amp;products_id=29676</t>
  </si>
  <si>
    <t>https://www.stellavolta.com/midnite-solar-mne125sts-e-panel-outback-125a-125vdc/</t>
  </si>
  <si>
    <t>https://www.solarflexion.com/product-p/mnsw-bp.htm</t>
  </si>
  <si>
    <t>https://www.thesolarbiz.com/midnite-conext-sw-e-panel-backplate.html</t>
  </si>
  <si>
    <t>https://www.solarflexion.com/product-p/mne175sw-e.htm</t>
  </si>
  <si>
    <t>https://www.invertersupply.com/index.php?main_page=product_info&amp;products_id=5206</t>
  </si>
  <si>
    <t>https://www.altestore.com/store/enclosures-electrical-safety/electrical-enclosures/disconnectload-enclosures/ac-andor-dc/midnite-solar-e-panel-gray-steel-250a-for-conext-sw4024-inverter-p11289/</t>
  </si>
  <si>
    <t>https://www.solarflexion.com/product-p/mne250sw.htm</t>
  </si>
  <si>
    <t>https://www.invertersupply.com/index.php?main_page=product_info&amp;products_id=5193</t>
  </si>
  <si>
    <t>https://ressupply.com/power-panels/midnite-solar-mne175al-plus-e-panel</t>
  </si>
  <si>
    <t>https://www.solarflexion.com/product-p/mne175al-plus.htm</t>
  </si>
  <si>
    <t>https://www.invertersupply.com/index.php?main_page=product_info&amp;products_id=29689</t>
  </si>
  <si>
    <t>https://www.solar-electric.com/mne250sts-l.html</t>
  </si>
  <si>
    <t>https://www.stellavolta.com/Midnite-Solar-MNE250STS-L-E-Panel---Outback.htm</t>
  </si>
  <si>
    <t>https://www.solar-electric.com/midnite-solar-mne250stslt-generic-e-panel.html</t>
  </si>
  <si>
    <t>https://www.stellavolta.com/midnite-solar-mne250stslt-e-panel-250a-125vdc-breaker/</t>
  </si>
  <si>
    <t>https://www.stellavolta.com/midnite-solar-mnsw4024-kid-b-pre-wired-inverter-system/</t>
  </si>
  <si>
    <t>https://www.solarflexion.com/product-p/mnsw4024-kid-b.htm</t>
  </si>
  <si>
    <t>https://www.invertersupply.com/index.php?main_page=product_info&amp;products_id=5253</t>
  </si>
  <si>
    <t>https://www.invertersupply.com/index.php?main_page=product_info&amp;products_id=29707</t>
  </si>
  <si>
    <t>https://www.solarflexion.com/product-p/mnsw4048-kid-b.htm</t>
  </si>
  <si>
    <t>https://www.stellavolta.com/midnite-solar-mnsw4048-kid-b-pre-wired-inverter-system/</t>
  </si>
  <si>
    <t>https://www.solarpanelstore.com/products/sw4024-pre-wired-system-midnite-mnsw4024-cl150</t>
  </si>
  <si>
    <t>https://www.stellavolta.com/midnite-solar-mnsw4024-pre-wired-off-grid-inverter-system/</t>
  </si>
  <si>
    <t>https://www.solarflexion.com/product-p/mnsw4024-cl150.htm</t>
  </si>
  <si>
    <t>https://www.invertersupply.com/index.php?main_page=product_info&amp;products_id=25597</t>
  </si>
  <si>
    <t>https://www.invertersupply.com/index.php?main_page=product_info&amp;products_id=32529</t>
  </si>
  <si>
    <t>https://www.solarflexion.com/product-p/mnsw4024-cl250.htm</t>
  </si>
  <si>
    <t>https://www.invertersupply.com/index.php?main_page=product_info&amp;products_id=29704</t>
  </si>
  <si>
    <t>https://www.solarflexion.com/product-p/mnsw4048-cl150.htm</t>
  </si>
  <si>
    <t>https://www.invertersupply.com/index.php?main_page=product_info&amp;products_id=29705</t>
  </si>
  <si>
    <t>https://www.solarflexion.com/product-p/mnsw4048-cl250.htm</t>
  </si>
  <si>
    <t>https://www.invertersupply.com/index.php?main_page=product_info&amp;products_id=29706</t>
  </si>
  <si>
    <t>https://www.solar-electric.com/midnite-mnxwp6848-cl150-pre-wired-schneider-electric-system.html</t>
  </si>
  <si>
    <t>https://www.invertersupply.com/index.php?main_page=product_info&amp;products_id=200356</t>
  </si>
  <si>
    <t>https://www.solarflexion.com/product-p/mnxwp6848-cl150.htm</t>
  </si>
  <si>
    <t>https://www.invertersupply.com/index.php?main_page=product_info&amp;products_id=200357</t>
  </si>
  <si>
    <t>https://www.stellavolta.com/midnite-solar-mnxwp6848-pre-wired-inverter-system-6800w/</t>
  </si>
  <si>
    <t>https://www.solarflexion.com/product-p/mnxwp6848-cl200.htm</t>
  </si>
  <si>
    <t>https://www.invertersupply.com/index.php?main_page=product_info&amp;products_id=200358</t>
  </si>
  <si>
    <t>https://ressupply.com/power-panels/midnite-solar-mnxwp6848-2cl150-pre-wired-power-panel</t>
  </si>
  <si>
    <t>https://www.invertersupply.com/index.php?main_page=product_info&amp;products_id=200355</t>
  </si>
  <si>
    <t>https://www.invertersupply.com/index.php?main_page=product_info&amp;products_id=32398</t>
  </si>
  <si>
    <t>https://www.solarflexion.com/product-p/mnxwp6848-2cl200.htm</t>
  </si>
  <si>
    <t>https://www.invertersupply.com/index.php?main_page=product_info&amp;products_id=32399</t>
  </si>
  <si>
    <t>https://www.solarflexion.com/product-p/mnxwp6848-2cl250.htm</t>
  </si>
  <si>
    <t>https://www.solar-electric.com/midnite-mnxwp6848d-2cl150-pre-wired-schneider-electric-system.html</t>
  </si>
  <si>
    <t>https://www.invertersupply.com/index.php?main_page=product_info&amp;products_id=5257</t>
  </si>
  <si>
    <t>https://www.solarflexion.com/product-p/mnxwp6848d-2cl150.htm</t>
  </si>
  <si>
    <t>https://www.invertersupply.com/index.php?main_page=product_info&amp;products_id=200359</t>
  </si>
  <si>
    <t>https://www.invertersupply.com/index.php?main_page=product_info&amp;products_id=32402</t>
  </si>
  <si>
    <t>https://www.solarflexion.com/product-p/mnxwp6848d-2cl250.htm</t>
  </si>
  <si>
    <t>https://www.invertersupply.com/index.php?main_page=product_info&amp;products_id=32403</t>
  </si>
  <si>
    <t>https://www.solarflexion.com/product-p/mnxwp6848d-3cl150.htm</t>
  </si>
  <si>
    <t>https://www.invertersupply.com/index.php?main_page=product_info&amp;products_id=32404</t>
  </si>
  <si>
    <t>https://www.invertersupply.com/index.php?main_page=product_info&amp;products_id=32405</t>
  </si>
  <si>
    <t>https://www.invertersupply.com/index.php?main_page=product_info&amp;products_id=32406</t>
  </si>
  <si>
    <t>https://www.solarflexion.com/product-p/mnxwp6848d-4cl150.htm</t>
  </si>
  <si>
    <t>https://www.invertersupply.com/index.php?main_page=product_info&amp;products_id=32407</t>
  </si>
  <si>
    <t>https://www.solarflexion.com/product-p/mnxwp6848d-4cl200.htm</t>
  </si>
  <si>
    <t>https://www.invertersupply.com/index.php?main_page=product_info&amp;products_id=32408</t>
  </si>
  <si>
    <t>https://www.solarflexion.com/product-p/mnxwp6848d-4cl250.htm</t>
  </si>
  <si>
    <t>https://www.invertersupply.com/index.php?main_page=product_info&amp;products_id=32587</t>
  </si>
  <si>
    <t>https://www.solarflexion.com/product-p/8-003-10.htm</t>
  </si>
  <si>
    <t>https://www.solarflexion.com/product-p/8-003-12.htm</t>
  </si>
  <si>
    <t>https://www.invertersupply.com/index.php?main_page=product_info&amp;products_id=32589</t>
  </si>
  <si>
    <t>https://www.solar-electric.com/mnbcm.html</t>
  </si>
  <si>
    <t>https://www.solarflexion.com/product-p/mnbcm.htm</t>
  </si>
  <si>
    <t>https://www.invertersupply.com/index.php?main_page=product_info&amp;products_id=29870</t>
  </si>
  <si>
    <t>https://diysolardepot.com/product/inverters/outback-flexpower-four-prewired-9-2kw-fxr2348e-and-flexmax-80-fp4-fxr2348e/</t>
  </si>
  <si>
    <t>https://www.ecodirect.com/Outback-EnergyCell-1300RE-24-1148-Amp-Hour-24-V-p/outback-1300re-24.htm</t>
  </si>
  <si>
    <t>https://www.solarflexion.com/product-p/1300re-24.htm</t>
  </si>
  <si>
    <t>https://www.ecodirect.com/Outback-EnergyCell-1600RE-1378AH-24V-Battery-p/outback-1600re-24.htm</t>
  </si>
  <si>
    <t>https://www.solarflexion.com/product-p/1600re-24.htm</t>
  </si>
  <si>
    <t>https://www.ecodirect.com/Outback-EnergyCell-2000RE-1716-AH-24V-Battery-p/outback-2000re-24.htm</t>
  </si>
  <si>
    <t>https://www.solarflexion.com/product-p/2000re-24.htm</t>
  </si>
  <si>
    <t>https://www.ecodirect.com/Outback-EnergyCell-2700RE-24-2288AH-24V-Battery-p/outback-2700re-24.htm</t>
  </si>
  <si>
    <t>https://www.solarflexion.com/product-p/2700re-24.htm</t>
  </si>
  <si>
    <t>https://www.solarflexion.com/product-p/obf-6-600vdc.htm</t>
  </si>
  <si>
    <t>https://www.invertersupply.com/index.php?main_page=product_info&amp;products_id=25479&amp;language=en</t>
  </si>
  <si>
    <t>https://www.solarflexion.com/product-p/fw-ec-din.htm</t>
  </si>
  <si>
    <t>https://www.altestore.com/store/enclosures-electrical-safety/electrical-enclosures/combiner-pass-through-boxes/outback-flexware-din-rail-end-clamp-p6926/</t>
  </si>
  <si>
    <t>https://www.solarflexion.com/product-p/din-2-dc.htm</t>
  </si>
  <si>
    <t>https://www.ecodirect.com/OutBack-DIN-2-DC-2A-1250VDC-DIN-Mount-Breaker-p/outback-din-2-dc.htm</t>
  </si>
  <si>
    <t>https://www.solar-electric.com/outback-power-pwrsply-24-dc-power-supply.html</t>
  </si>
  <si>
    <t>https://www.invertersupply.com/index.php?main_page=product_info&amp;products_id=193980</t>
  </si>
  <si>
    <t>https://www.solarflexion.com/product-p/pwrsply-24.htm</t>
  </si>
  <si>
    <t>https://www.profishop.us/outback-power-mojave-ac-board-spare-502</t>
  </si>
  <si>
    <t>https://www.profishop.us/outback-power-mojave-carrier-board-spare-504</t>
  </si>
  <si>
    <t>https://www.profishop.us/outback-power-mojave-power-module-spare-506</t>
  </si>
  <si>
    <t>https://www.profishop.us/outback-power-mojave-fan-module-spare-508</t>
  </si>
  <si>
    <t>https://www.profishop.us/outback-power-mojave-can-bus-terminator-spare-509</t>
  </si>
  <si>
    <t>https://www.solar-electric.com/outback-power-fm100-afci-fan-replacement-kit.html</t>
  </si>
  <si>
    <t>https://www.solar-electric.com/outback-power-fm100-afci-afci-replacement-kit.html</t>
  </si>
  <si>
    <t>https://windsolarenergy.warhead.com/outback-spare-202-gs7048e-board-stack-assy-replacement</t>
  </si>
  <si>
    <t>https://windsolarenergy.warhead.com/outback-spare-203-gs7048e-power-module-replacement</t>
  </si>
  <si>
    <t>https://www.solar-electric.com/outback-power-gs8048a-gs4048a-power-module-replacement.html</t>
  </si>
  <si>
    <t>https://shopsolarkits.com/products/s-5-ribbracket-mini</t>
  </si>
  <si>
    <t>https://www.solar-electric.com/s5-s-5-b-mini.html</t>
  </si>
  <si>
    <t>https://www.solarflexion.com/product-p/s-5-e.htm</t>
  </si>
  <si>
    <t>https://ressupply.com/racking-and-mounting/s-5-s-5-e-mini-clamp</t>
  </si>
  <si>
    <t>https://www.solar-electric.com/s5-s-5-k-grip-mini.html</t>
  </si>
  <si>
    <t>https://www.solar-electric.com/s5-s-5-gx-10-insert.html</t>
  </si>
  <si>
    <t>https://www.solarflexion.com/product-p/s-5-gx-10.htm</t>
  </si>
  <si>
    <t>https://www.solarflexion.com/product-p/s-5-gx-50.htm</t>
  </si>
  <si>
    <t>https://www.solarflexion.com/product-p/s-5-r465.htm</t>
  </si>
  <si>
    <t>https://www.solarflexion.com/product-p/s-5-t.htm</t>
  </si>
  <si>
    <t>https://www.altestore.com/store/solar-panel-mounts/standing-seam-metal-roof-mounts/s-5-t-mini-clamp-p11979/</t>
  </si>
  <si>
    <t>https://www.ecodirect.com/S-5-Clamp-for-utility-roof-with-T-shaped-seam-p/s-5-t-mini.htm</t>
  </si>
  <si>
    <t>https://www.altestore.com/store/solar-panel-mounts/standing-seam-metal-roof-mounts/s-5-m8-125-x-20mm-hex-flange-bolt-p41310/</t>
  </si>
  <si>
    <t>https://www.solar-electric.com/m8-125-20mm-flanged-bolt.html</t>
  </si>
  <si>
    <t>https://ressupply.com/inverters/samlex-evo-2212-pure-sine-wave-invertercharger</t>
  </si>
  <si>
    <t>https://www.invertersupply.com/index.php?main_page=product_info&amp;products_id=4361</t>
  </si>
  <si>
    <t>https://www.solarflexion.com/product-p/evo-2212.htm</t>
  </si>
  <si>
    <t>https://www.invertersupply.com/index.php?main_page=product_info&amp;products_id=4362</t>
  </si>
  <si>
    <t>https://ressupply.com/inverters/samlex-evo-3012-pure-sine-wave-invertercharger</t>
  </si>
  <si>
    <t>https://www.solarflexion.com/product-p/evo-3012.htm</t>
  </si>
  <si>
    <t>https://www.solarflexion.com/product-p/evo-2224.htm</t>
  </si>
  <si>
    <t>https://thesolarstore.com/evo-2224-samlex-evo-off-grid-invertercharger-p-2609.html</t>
  </si>
  <si>
    <t>https://www.invertersupply.com/index.php?main_page=product_info&amp;products_id=4363</t>
  </si>
  <si>
    <t>https://ressupply.com/inverters/samlex-evo-4024-pure-sine-wave-invertercharger</t>
  </si>
  <si>
    <t>https://www.solarflexion.com/product-p/evo-4024.htm</t>
  </si>
  <si>
    <t>https://www.invertersupply.com/index.php?main_page=product_info&amp;products_id=4364</t>
  </si>
  <si>
    <t>https://www.altestore.com/store/inverters/inverter-accessories/samlex-inverter-accessories/samlex-evo-rc-remote-controls-p42289/</t>
  </si>
  <si>
    <t>https://www.invertersupply.com/index.php?main_page=product_info&amp;products_id=32045</t>
  </si>
  <si>
    <t>https://www.invertersupply.com/index.php?main_page=product_info&amp;products_id=32044</t>
  </si>
  <si>
    <t>https://www.solarflexion.com/product-p/evo-1224f.htm</t>
  </si>
  <si>
    <t>https://www.solarflexion.com/product-p/evo-1224f-hw.htm</t>
  </si>
  <si>
    <t>https://www.thesolarbiz.com/samlex-evo-1224f-hw-pure-sine-wave-inverter-charger.html</t>
  </si>
  <si>
    <t>https://www.solarflexion.com/product-p/evo-rc-plus.htm</t>
  </si>
  <si>
    <t>https://www.invertersupply.com/index.php?main_page=product_info&amp;products_id=32048</t>
  </si>
  <si>
    <t>https://ressupply.com/inverters/samlex-pst-1500-12-pure-sine-wave-inverter</t>
  </si>
  <si>
    <t>https://www.solarflexion.com/product-p/pst-1500-12.htm</t>
  </si>
  <si>
    <t>https://www.solarflexion.com/product-p/pst-2000-12.htm</t>
  </si>
  <si>
    <t>https://www.thesolarbiz.com/samlex-pst-2000-12-pure-sine-wave-inverter-charger.html</t>
  </si>
  <si>
    <t>https://www.invertersupply.com/index.php?main_page=product_info&amp;products_id=6310</t>
  </si>
  <si>
    <t>https://www.solarflexion.com/product-p/pst-3000-12.htm</t>
  </si>
  <si>
    <t>https://www.solarflexion.com/product-p/rc-300.htm</t>
  </si>
  <si>
    <t>https://www.invertersupply.com/index.php?main_page=product_info&amp;products_id=16987</t>
  </si>
  <si>
    <t>https://www.altestore.com/store/inverters/inverter-accessories/samlex-inverter-accessories/samlex-rc-300-remote-control-for-pst-150020003000-inverters-p40776/</t>
  </si>
  <si>
    <t>https://ressupply.com/inverters/samlex-pst-1500-24-pure-sine-wave-inverter</t>
  </si>
  <si>
    <t>https://www.invertersupply.com/index.php?main_page=product_info&amp;products_id=2137</t>
  </si>
  <si>
    <t>https://www.solarflexion.com/product-p/pst-1500-24.htm</t>
  </si>
  <si>
    <t>https://www.invertersupply.com/index.php?main_page=product_info&amp;products_id=2140</t>
  </si>
  <si>
    <t>https://www.solarflexion.com/product-p/pst-2000-24.htm</t>
  </si>
  <si>
    <t>https://www.invertersupply.com/index.php?main_page=product_info&amp;products_id=16992</t>
  </si>
  <si>
    <t>https://www.solarflexion.com/product-p/pst-3000-24.htm</t>
  </si>
  <si>
    <t>https://www.invertersupply.com/index.php?main_page=product_info&amp;products_id=29646</t>
  </si>
  <si>
    <t>https://www.solarflexion.com/product-p/pst-1500-48.htm</t>
  </si>
  <si>
    <t>https://www.solarflexion.com/product-p/ntx-1000-12.htm</t>
  </si>
  <si>
    <t>https://www.solarflexion.com/product-p/ntx-1500-12.htm</t>
  </si>
  <si>
    <t>https://www.invertersupply.com/index.php?main_page=product_info&amp;products_id=200989</t>
  </si>
  <si>
    <t>https://www.solarflexion.com/product-p/ntx-2000-12.htm</t>
  </si>
  <si>
    <t>https://www.solarflexion.com/product-p/ntx-3000-12.htm</t>
  </si>
  <si>
    <t>https://nomadicsupply.com/samlex-ntx-3000-12-pure-sine-wave-inverter-3000w-ntx-3000-12/</t>
  </si>
  <si>
    <t>https://www.solarflexion.com/product-p/ntx-rc.htm</t>
  </si>
  <si>
    <t>https://www.altestore.com/store/inverters/inverter-accessories/samlex-inverter-accessories/dc-1000-kit-max-1000w-inverter-install-kit-p9906/</t>
  </si>
  <si>
    <t>https://www.solarflexion.com/product-p/dc-1000-kit.htm</t>
  </si>
  <si>
    <t>https://www.solarflexion.com/product-p/dc-2000-kit.htm</t>
  </si>
  <si>
    <t>https://www.altestore.com/store/inverters/inverter-accessories/samlex-inverter-accessories/dc-2000-kit-max-2000w-inverter-install-kit-p9907/</t>
  </si>
  <si>
    <t>https://www.solarflexion.com/product-p/dc-2500-kit.htm</t>
  </si>
  <si>
    <t>https://www.invertersupply.com/index.php?main_page=product_info&amp;products_id=2082</t>
  </si>
  <si>
    <t>https://www.solarflexion.com/product-p/dc-3500-kit.htm</t>
  </si>
  <si>
    <t>https://www.altestore.com/store/inverters/inverter-accessories/samlex-inverter-accessories/dc-3500-kit-max-3500w-inverter-install-kit-p9909/</t>
  </si>
  <si>
    <t>https://www.solarflexion.com/product-p/sts-30.htm</t>
  </si>
  <si>
    <t>https://www.solarflexion.com/product-p/sec-1250ul.htm</t>
  </si>
  <si>
    <t>https://www.solarflexion.com/product-p/sec-1280ul.htm</t>
  </si>
  <si>
    <t>https://www.invertersupply.com/index.php?main_page=product_info&amp;cPath=390_394&amp;products_id=2030</t>
  </si>
  <si>
    <t>https://www.solarflexion.com/product-p/sec-2425ul.htm</t>
  </si>
  <si>
    <t>https://www.solarflexion.com/product-p/sec-2440ul.htm</t>
  </si>
  <si>
    <t>https://www.invertersupply.com/index.php?main_page=product_info&amp;products_id=2025</t>
  </si>
  <si>
    <t>https://www.invertersupply.com/index.php?main_page=product_info&amp;products_id=189597</t>
  </si>
  <si>
    <t>https://ressupply.com/inverters/schneider-electric-conext-xw-pro-hybrid-invertercharger</t>
  </si>
  <si>
    <t>https://www.ecodirect.com/Schneider-Electric-Conext-XW-Pro-Hybrid-Inverter-p/schneider-xw-pro-6848.htm</t>
  </si>
  <si>
    <t>https://ressupply.com/inverters/schneider-electric-conext-sw4024-120240-invertercharger</t>
  </si>
  <si>
    <t>https://www.invertersupply.com/index.php?main_page=product_info&amp;products_id=4488</t>
  </si>
  <si>
    <t>https://ressupply.com/inverters/schneider-electric-conext-sw4048-120240-invertercharger</t>
  </si>
  <si>
    <t>https://www.invertersupply.com/index.php?main_page=product_info&amp;products_id=1030</t>
  </si>
  <si>
    <t>https://www.invertersupply.com/index.php?main_page=product_info&amp;products_id=1031</t>
  </si>
  <si>
    <t>https://www.ecodirect.com/Schneider-Electric-Conext-XW-Charge-Controller-p/schneider-rnw8651032.htm</t>
  </si>
  <si>
    <t>https://ressupply.com/charge-controllers/schneider-electric-xw-mppt80-600-charge-controller</t>
  </si>
  <si>
    <t>https://www.invertersupply.com/index.php?main_page=product_info&amp;products_id=199598</t>
  </si>
  <si>
    <t>https://www.ecodirect.com/Schneider-Electric-Conext-XW-Charge-Controller-p/schneider-rnw8651034.htm</t>
  </si>
  <si>
    <t>https://ressupply.com/charge-controllers/schneider-electric-xw-mppt100-600-charge-controller</t>
  </si>
  <si>
    <t>https://www.invertersupply.com/index.php?main_page=product_info&amp;products_id=195334</t>
  </si>
  <si>
    <t>https://ressupply.com/inverters/schneider-electric-865-1036-mppt-disconnect-rs</t>
  </si>
  <si>
    <t>https://www.ecodirect.com/Schneider-Electric-MPPT-Disconnect-Rapid-Shutdown-p/schneider-gateway-rnw8651036.htm</t>
  </si>
  <si>
    <t>https://www.invertersupply.com/index.php?main_page=product_info&amp;products_id=195335</t>
  </si>
  <si>
    <t>https://www.ecodirect.com/Schneider-Electric-Rapid-Shutdown-Initiator-Switch-p/schneider-gateway-rnw8651039.htm</t>
  </si>
  <si>
    <t>https://ressupply.com/inverters/schneider-electric-865-1039-rapid-shutdown-initiator-switch</t>
  </si>
  <si>
    <t>https://www.invertersupply.com/index.php?main_page=product_info&amp;products_id=5152</t>
  </si>
  <si>
    <t>https://ressupply.com/power-panels/schneider-electric-conext-xw-865-1013-01-mini-power-distribution-panel</t>
  </si>
  <si>
    <t>https://www.invertersupply.com/index.php?main_page=product_info&amp;products_id=4317</t>
  </si>
  <si>
    <t>https://www.ecodirect.com/Schneider-Electric-RNW865101401-XW-PDP-p/schneider-xw-pdp.htm</t>
  </si>
  <si>
    <t>https://ressupply.com/power-panels/schneider-electric-conext-xw-865-1014-01-power-distribution-panel</t>
  </si>
  <si>
    <t>https://www.invertersupply.com/index.php?main_page=product_info&amp;products_id=1029</t>
  </si>
  <si>
    <t>https://ressupply.com/power-panels/schneider-electric-conext-xw-865-1015-01-power-distribution-panel</t>
  </si>
  <si>
    <t>https://www.ecodirect.com/Schneider-Electric-RNW865102002-Connection-Kit-p/schneider-connection-kit.htm</t>
  </si>
  <si>
    <t>https://www.invertersupply.com/index.php?main_page=product_info&amp;products_id=5158</t>
  </si>
  <si>
    <t>https://www.ecodirect.com/Schneider-RNW865131501-2-Pole-60A-Breaker-for-PDP-p/schneider-rnw865121501.htm</t>
  </si>
  <si>
    <t>https://ressupply.com/electrical-distribution-parts/schneider-electric-865-1215-01-conext-xw-breaker-kit</t>
  </si>
  <si>
    <t>https://www.invertersupply.com/index.php?main_page=product_info&amp;products_id=4325</t>
  </si>
  <si>
    <t>https://www.invertersupply.com/index.php?main_page=product_info&amp;products_id=200308</t>
  </si>
  <si>
    <t>https://ressupply.com/electrical-distribution-parts/schneider-electric-865-1075-circuit-breaker</t>
  </si>
  <si>
    <t>https://www.solarflexion.com/product-p/865-dcbrk-60-stock.htm</t>
  </si>
  <si>
    <t>https://www.invertersupply.com/index.php?main_page=product_info&amp;products_id=200309</t>
  </si>
  <si>
    <t>https://ressupply.com/electrical-distribution-parts/schneider-electric-865-1070-circuit-breaker</t>
  </si>
  <si>
    <t>https://www.solar-electric.com/schneider-electric-100-amp-circuit-breaker.html</t>
  </si>
  <si>
    <t>https://www.invertersupply.com/index.php?main_page=product_info&amp;products_id=200306</t>
  </si>
  <si>
    <t>https://www.solarflexion.com/product-p/865-dcbrk-100.htm</t>
  </si>
  <si>
    <t>https://www.invertersupply.com/index.php?main_page=product_info&amp;products_id=199645</t>
  </si>
  <si>
    <t>https://www.ecodirect.com/125A-125-VDC-Single-Pole-PNL-Breaker-1-Pole-p/schneider-125a-dc-breaker.htm</t>
  </si>
  <si>
    <t>https://www.solarflexion.com/product-p/865-dcbrk-125.htm</t>
  </si>
  <si>
    <t>https://www.stellavolta.com/schneider-electric-865-dcbrk-250-conext-breaker-250a-160v/</t>
  </si>
  <si>
    <t>https://www.invertersupply.com/index.php?main_page=product_info&amp;products_id=200307</t>
  </si>
  <si>
    <t>https://ressupply.com/electrical-distribution-parts/schneider-electric-865-1065-circuit-breaker</t>
  </si>
  <si>
    <t>https://www.solaris-shop.com/schneider-electric-conext-sw-dc-breaker-panel/</t>
  </si>
  <si>
    <t>https://www.ecodirect.com/Schneider-Electric-RNW8651017-Conext-SW-AC-Break-p/schneider-rnw8651017.htm</t>
  </si>
  <si>
    <t>https://globalsolarsupply.com/product/schneider-sw-ac-breaker-panel-120-240v-rnw8651017-120-240vac/</t>
  </si>
  <si>
    <t>https://globalsolarsupply.com/product/schneider-electric-865-1080-01-conext-battery-monitor-rnw865108001/</t>
  </si>
  <si>
    <t>https://www.boatandrvaccessories.com/products/schneider-electric-rnw865108001-conext-battery-monitor-24-48-vdc</t>
  </si>
  <si>
    <t>https://www.invertersupply.com/index.php?main_page=product_info&amp;products_id=4326</t>
  </si>
  <si>
    <t>https://www.solaris-shop.com/schneider-electric-conext-xw-auto-start-module/</t>
  </si>
  <si>
    <t>https://www.ecodirect.com/Schneider-Electric-Conext-XW-Configuration-Tool-p/schneider-xw-ct-rnw865115501.htm</t>
  </si>
  <si>
    <t>https://www.stellavolta.com/schneider-electric-865-1155-01-conext-configuration-tool/</t>
  </si>
  <si>
    <t>https://www.altestore.com/store/inverters/inverter-accessories/xantrex-inverter-accessories/schneider-conext-configuration-tool-p7633/</t>
  </si>
  <si>
    <t>https://www.invertersupply.com/index.php?main_page=product_info&amp;products_id=200311</t>
  </si>
  <si>
    <t>https://www.ecodirect.com/Schneider-Electric-InsightHome-Gateway-p/schneider-gateway-rnw8650330.htm</t>
  </si>
  <si>
    <t>https://ressupply.com/monitoring-equipment/schneider-electric-865-0330-insighthome-gateway</t>
  </si>
  <si>
    <t>https://www.invertersupply.com/index.php?main_page=product_info&amp;products_id=200312</t>
  </si>
  <si>
    <t>https://www.ecodirect.com/Schneider-Electric-InsightFacility-Gateway-p/schneider-gateway-rnw8650335.htm</t>
  </si>
  <si>
    <t>https://shopsolarkits.com/products/schneider-electric-insightfacility-communication-device</t>
  </si>
  <si>
    <t>https://amrtechsolar.com/products/simpliphi-phi-3-8-48-60-m-3-8kwh-48-volt-lithium-ferro-phosphate-battery-with-metal-case</t>
  </si>
  <si>
    <t>http://wftlks.com/simpliphi-phi-3-8-48-60-m-lithium-ferro-phosphate-battery-with-metal-case.html</t>
  </si>
  <si>
    <t>https://powerstore.com/simpliphi-simpliphi-phi-3-8-kwh-lfp-battery-24v.html</t>
  </si>
  <si>
    <t>https://www.invertersupply.com/index.php?main_page=product_info&amp;products_id=200841</t>
  </si>
  <si>
    <t>https://www.invertersupply.com/index.php?main_page=product_info&amp;products_id=200842</t>
  </si>
  <si>
    <t>https://www.altestore.com/store/deep-cycle-batteries/lithium-batteries/simpliphi-power-smart-tech-lithium-batteries-p40602/</t>
  </si>
  <si>
    <t>https://www.batteriesinaflash.com/solar/simpliphi-phi-730-24-60-phi-24v-730wh-deep-cycle-lithium-ferro-phosphate-lfp-battery-with-battery-management-system-bms</t>
  </si>
  <si>
    <t>https://www.solarflexion.com/product-p/phi-730-24-60.htm</t>
  </si>
  <si>
    <t>https://www.batteriesinaflash.com/solar/simpliphi-phi-730-12-60-phi-730-wh-deep-cycle-lithium-ferro-phosphate-lfp-battery-with-battery-management-system-bms</t>
  </si>
  <si>
    <t>https://www.ecodirect.com/SimpliPhi-Energy-Storage-System-p/simpliphi-sphi-ess-10-6.htm</t>
  </si>
  <si>
    <t>https://www.batteriesinaflash.com/solar/simpliphi-ess-sphi-ess-10-6-energy-storage-system-includes-1-simpliphi-ess-sphi-in-6-6kw-hybrid-inverter-and-2-simpliphi-ess-sphi-b-4-9-4-98kwh-wall-mountable-lfp-batteries</t>
  </si>
  <si>
    <t>https://www.ecodirect.com/SimpliPhi-Energy-Storage-System-p/simpliphi-sphi-ess-15-6.htm</t>
  </si>
  <si>
    <t>https://www.batteriesinaflash.com/solar/simpliphi-ess-sphi-ess-10-6-energy-storage-system-includes-1-simpliphi-ess-sphi-in-6-6kw-hybrid-inverter-and-2-simpliphi-ess-sphi-b-4-9-4-98kwh-wall-mountable-lfp-batteries-1</t>
  </si>
  <si>
    <t>https://www.solar-electric.com/simpliphi-sphi-ess-20-6-19-92-kwh-batteries-6k-watts-inverter-energy-storage-system.html</t>
  </si>
  <si>
    <t>https://kinectsolar.com/product/simpliphi-sphi-ess-20-6-energy-storage-system-includes-4-simpliphi-4-9kwh-batteries-sphi-b-4-9-1-simpliphi-6kw-inverter-sphi-in-6-1-energytrak-gateway-control-system-et-gwy-10/</t>
  </si>
  <si>
    <t>https://www.solar-electric.com/simpliphi-sphi-ess-25-6-24-9-kwh-batteries-6k-watts-inverter-energy-storage-system.html</t>
  </si>
  <si>
    <t>https://www.batteriesinaflash.com/solar/simpliphi-ess-sphi-ess-10-6-energy-storage-system-includes-1-simpliphi-ess-sphi-in-6-6kw-hybrid-inverter-and-2-simpliphi-ess-sphi-b-4-9-4-98kwh-wall-mountable-lfp-batteries-3</t>
  </si>
  <si>
    <t>https://www.batteriesinaflash.com/solar/simpliphi-ess-sphi-ess-10-6-energy-storage-system-includes-1-simpliphi-ess-sphi-in-6-6kw-hybrid-inverter-and-2-simpliphi-ess-sphi-b-4-9-4-98kwh-wall-mountable-lfp-batteries-4</t>
  </si>
  <si>
    <t>https://wheelerdirect.com/generators/ols/products/simpliphi-fully-integrated-storage-solution-ess-single-inverter-kit-includes-inverter-and-batteries/v/050007-050009-SPH-ESS</t>
  </si>
  <si>
    <t>https://www.batteriesinaflash.com/solar/simpliphi-ess-sphi-ess-10-6-energy-storage-system-includes-1-simpliphi-ess-sphi-in-6-6kw-hybrid-inverter-and-2-simpliphi-ess-sphi-b-4-9-4-98kwh-wall-mountable-lfp-batteries-5</t>
  </si>
  <si>
    <t>https://www.solar-electric.com/simpliphi-sphi-ess-25-12-24-9-kwh-batteries-12k-watts-inverter-energy-storage-system.html</t>
  </si>
  <si>
    <t>https://wheelerdirect.com/generators/ols/products/simpliphi-fully-integrated-storage-solution-ess-single-inverter-kit-includes-inverter-and-batteries/v/050007-050009-SPH-ESS1</t>
  </si>
  <si>
    <t>https://www.solar-electric.com/simpliphi-sphi-ess-30-12-29-98-kwh-batteries-12k-watts-inverter-energy-storage-system.html</t>
  </si>
  <si>
    <t>https://www.batteriesinaflash.com/solar/simpliphi-ess-sphi-ess-10-6-energy-storage-system-includes-1-simpliphi-ess-sphi-in-6-6kw-hybrid-inverter-and-2-simpliphi-ess-sphi-b-4-9-4-98kwh-wall-mountable-lfp-batteries-6</t>
  </si>
  <si>
    <t>https://www.solar-electric.com/simpliphi-sphi-ess-30-18-29-92-kwh-batteries-18k-watts-inverter-energy-storage-system.html</t>
  </si>
  <si>
    <t>https://www.batteriesinaflash.com/solar/simpliphi-ess-sphi-ess-10-6-energy-storage-system-includes-1-simpliphi-ess-sphi-in-6-6kw-hybrid-inverter-and-2-simpliphi-ess-sphi-b-4-9-4-98kwh-wall-mountable-lfp-batteries-7</t>
  </si>
  <si>
    <t>https://www.solar-electric.com/simpliphi-sphi-ess-40-18-39-84-kwh-batteries-18k-watts-inverter-energy-storage-system.html</t>
  </si>
  <si>
    <t>https://www.batteriesinaflash.com/solar/simpliphi-ess-sphi-ess-10-6-energy-storage-system-includes-1-simpliphi-ess-sphi-in-6-6kw-hybrid-inverter-and-2-simpliphi-ess-sphi-b-4-9-4-98kwh-wall-mountable-lfp-batteries-8</t>
  </si>
  <si>
    <t>https://www.solar-electric.com/simpliphi-sphi-cb-conduit-box.html</t>
  </si>
  <si>
    <t>https://www.batteriesinaflash.com/solar/simpliphi-sphi-cb-conduit-box-for-outdoor-battery-installation-1-per-battery</t>
  </si>
  <si>
    <t>https://www.ecodirect.com/SimpliPhi-ESS-SPHI-CB-Conduit-Box-p/simpliphi-ess-sphi-cb.htm</t>
  </si>
  <si>
    <t>https://www.invertersupply.com/index.php?main_page=product_info&amp;products_id=202560</t>
  </si>
  <si>
    <t>https://www.ecodirect.com/SimpliPhi-ESS-EnergyTrak-Control-System-Gateway-p/simpliphi-ess-et-gwy-10.htm</t>
  </si>
  <si>
    <t>https://kinectsolar.com/product/simpliphi-et-gwy-10-energytrak-gateway-control-system-includes-ip66-outdoor-rated-enclosure-1-per-system/</t>
  </si>
  <si>
    <t>https://www.ecodirect.com/4-98-kWhLFP-Battery-for-SimpliPhi-ESS-System-p/simpliphi-sphi-b-4.9.htm</t>
  </si>
  <si>
    <t>https://www.renvu.com/Briggs-Stratton-SimpliPHI-4.9kWh-LFP-Battery</t>
  </si>
  <si>
    <t>https://www.ecodirect.com/SimpliPhi-AccESS-Sol-Ark-12k-4x-PHI-3-8-Batteries-p/simpliphi-a-4phi-sa-12.htm</t>
  </si>
  <si>
    <t>https://www.invertersupply.com/index.php?main_page=product_info&amp;products_id=201159</t>
  </si>
  <si>
    <t>https://www.ecodirect.com/SimpliPhi-AccESS-Sol-Ark-12k-6X-AmpliPHI-Batteries-p/simpliphi-a-6amp-sa-12.htm</t>
  </si>
  <si>
    <t>https://store.go-ralos.com/products/access-22-8-6x-phi-3-8kwh-48v-with-12kw-inverter-integrated-charge-controllers-access-15-2-4x-phi-3-8kwh-48v-with-6-8kw-xw-pro-inverter-mppt100-charge-controller</t>
  </si>
  <si>
    <t>https://portablepowerusa.com/product/simpliphi-access-with-4-phi-3-5-kwh-batteries/</t>
  </si>
  <si>
    <t>https://www.invertersupply.com/index.php?main_page=product_info&amp;products_id=189810</t>
  </si>
  <si>
    <t>https://shopsolarkits.com/products/simpliphi-access-w-4-x-phi-3-5-kwh-batteries-2-x-cc</t>
  </si>
  <si>
    <t>https://www.invertersupply.com/index.php?main_page=product_info&amp;products_id=199621</t>
  </si>
  <si>
    <t>https://globalsolarsupply.com/product/simpliphi-power-simpliphi-access-with-schneider-xw-6848-pro-inverter-120-240vac-scp-4-phi-3-8-lfp-batteries-lithium-iron-phosphate-1-mppt-80-600-charge-controller-3r-enclosure-ul-1973-a-4p/</t>
  </si>
  <si>
    <t>https://www.ecodirect.com/SimpliPhi-AccESS-Schneider-w-4x-PHI-3-8-Batteries-p/simpliphi-access-4x-phi-3.5.htm</t>
  </si>
  <si>
    <t>https://www.invertersupply.com/index.php?main_page=product_info&amp;products_id=198394</t>
  </si>
  <si>
    <t>https://sunwatts.com/15-2-kwh-simpliphi-access-energy-storage-system-with-schneider-a-4phi-sch-pro/</t>
  </si>
  <si>
    <t>https://www.invertersupply.com/index.php?main_page=product_info&amp;products_id=198404</t>
  </si>
  <si>
    <t>https://sunwatts.com/7-6-kwh-simpliphi-express-mobile-energy-storage-system-with-magnum-e-2phi-48-60/</t>
  </si>
  <si>
    <t>https://www.esolarcenter.com/PV-Storage/SimpliPhi-ExprESS-with-Magnum-MS4448PAE-Mini-Magnum-Panel-2-Phi-3.8-LFP-Batteries/</t>
  </si>
  <si>
    <t>https://www.invertersupply.com/index.php?main_page=product_info&amp;products_id=199614</t>
  </si>
  <si>
    <t>https://www.batteriesinaflash.com/solar/simpliphi-bb-2-12-two-battery-bus-bar-kit-for-boss-12-enclosure-order-1-per-shelf</t>
  </si>
  <si>
    <t>https://www.ecodirect.com/SimpliPhi-BB-2-12-Two-Battery-Bus-Bar-Kit-p/simpliphi-bb-2-12.htm</t>
  </si>
  <si>
    <t>https://www.batteriesinaflash.com/solar/simpliphi-bb-3-12-three-battery-bus-bar-kit-for-boss-12-enclosure-order-1-per-shelf</t>
  </si>
  <si>
    <t>https://ware.solar/products/simpliphi-bb-3-12-three-battery-bus-bar-kit</t>
  </si>
  <si>
    <t>https://www.ecodirect.com/SimpliPhi-BB-2-6-Two-Battery-Bus-Bar-Kit-p/simpliphi-bb-2-6.htm</t>
  </si>
  <si>
    <t>https://www.batteriesinaflash.com/solar/simpliphi-bb-2-6-two-battery-bus-bar-kit-for-boss-6-enclosure-order-1-per-shelf</t>
  </si>
  <si>
    <t>https://www.batteriesinaflash.com/solar/simpliphi-bb-3-6-three-battery-bus-bar-kit-for-boss-6-enclosure-order-1-per-shelf</t>
  </si>
  <si>
    <t>https://www.ecodirect.com/SimpliPhi-BB-3-6-Three-Battery-Bus-Bar-Kit-p/simpliphi-bb-3-6.htm</t>
  </si>
  <si>
    <t>https://kinectsolar.com/product/simpliphi-rain-hood-rh-1010-b-for-access-units/</t>
  </si>
  <si>
    <t>https://shop.frankensolar.ca/simpliphi-rain-hood-for-boss-12/</t>
  </si>
  <si>
    <t>https://www.batteriesinaflash.com/solar/simpliphi-big-genny-bg-1200-12-ek-portable-emergency-power-supply-kit-for-at-home-work-or-on-the-go</t>
  </si>
  <si>
    <t>https://shopsolarkits.com/products/simpliphi-big-genny-1200-kwh-12v-emergency-kit</t>
  </si>
  <si>
    <t>https://www.solar-electric.com/simpliphi-lg-287-12-ek-little-genny-300-watts-emergency-kit.html</t>
  </si>
  <si>
    <t>https://www.batteriesinaflash.com/solar/simpliphi-little-genny-lg-287-12-portable-emergency-power-supply-at-home-work-or-on-the-go</t>
  </si>
  <si>
    <t>https://www.batteriesinaflash.com/solar/simpliphi-little-genny-lg-287-12-ek-portable-emergency-power-supply-at-home-work-or-on-the-go</t>
  </si>
  <si>
    <t>https://shopsolarkits.com/products/simpliphi-little-genny-287-kwh-12v-emergency-kit</t>
  </si>
  <si>
    <t>https://www.solarflexion.com/product-p/b-3.8.htm</t>
  </si>
  <si>
    <t>https://invertersrus.com/product/simpliphi-phi-38-bracket/</t>
  </si>
  <si>
    <t>https://www.solar-electric.com/sma-sunny-boy-7-7-1sp-us-41-grid-tie-inverter.html</t>
  </si>
  <si>
    <t>https://www.solar-electric.com/sma-sunny-boy-7-7-1sp-us-41-grid-tie-inverter-no-wifi.html</t>
  </si>
  <si>
    <t>https://www.solarshoppingmall.com/SMA-Sunny-Boy-77-US-77-kW-solar-grid-tied-inverter_p_125.html</t>
  </si>
  <si>
    <t>https://www.solaris-shop.com/sma-extant-us-40-wifi-antenna-extension-kit/</t>
  </si>
  <si>
    <t>https://www.solarflexion.com/product-p/SMA-MD.SEN-US-40.htm</t>
  </si>
  <si>
    <t>https://www.stellavolta.com/sma-md-sen-us-40-sensor-module-for-us-40-core1/</t>
  </si>
  <si>
    <t>https://www.walmart.com/ip/SMA-MD-SEN-US-40-Sensor-Module-for-US-40-CORE1/310021907</t>
  </si>
  <si>
    <t>https://www.invertersupply.com/index.php?main_page=product_info&amp;products_id=189737</t>
  </si>
  <si>
    <t>https://www.solarflexion.com/product-p/rgm05kit-us-10.htm</t>
  </si>
  <si>
    <t>https://www.sunhub.com/product/2XIMW9CV/sma-revenue-grade-meter-kit</t>
  </si>
  <si>
    <t>https://powerstore.com/sma-revenue-grade-meter-rs485-bundle-for-use-with-cellular-lte-modem-sku-part-number-rgm05kit-us-10.html</t>
  </si>
  <si>
    <t>https://www.invertersupply.com/index.php?main_page=index&amp;cPath=503_3416</t>
  </si>
  <si>
    <t>https://electricalparts.com/products/sma-swdm-us-10-00-01</t>
  </si>
  <si>
    <t>https://dimasol.com.mx/accesorios/79-swdm-us-10-0001-sma-tarjeta-de-comunicacion-speedwirewebconnect.html</t>
  </si>
  <si>
    <t>https://www.stellavolta.com/sma-mcb-12u-3-phase-multicluster-box-for-up-to-12-inverters/</t>
  </si>
  <si>
    <t>https://www.solaris-shop.com/sma-mcb-12u-3-phase-multicluster-box/</t>
  </si>
  <si>
    <t>https://www.sunhub.com/product/JA58/solaredge-100kw-three-phase-synergy-manager</t>
  </si>
  <si>
    <t>https://www.sunhub.com/product/J86O/solaredge-synergy-unit-used-with-synergy-managers</t>
  </si>
  <si>
    <t>https://www.savegreenmoney.com/product-p/030-09660-itc26.htm</t>
  </si>
  <si>
    <t>https://www.solar-electric.com/solaredge-s440-1gm4mrm-s-series-optimizer.html</t>
  </si>
  <si>
    <t>https://sunwatts.com/solaredge-optimizer-p401/</t>
  </si>
  <si>
    <t>https://www.solarpanelstore.com/products/solaredge-p401-power-optimizer-400w-60v-p401</t>
  </si>
  <si>
    <t>https://www.solaris-shop.com/solaredge-p700-700w-power-optimizer/</t>
  </si>
  <si>
    <t>https://www.solaris-shop.com/solaredge-p485-4nm4mrm-485w-power-optimizer/</t>
  </si>
  <si>
    <t>https://www.ecodirect.com/SolarEdge-P485-485W-Power-Optimizer-MC4-p/solaredge-p485.htm</t>
  </si>
  <si>
    <t>https://www.solarpanelstore.com/products/solaredge-p485-power-optimizer-485w-125v-p485</t>
  </si>
  <si>
    <t>https://www.solaris-shop.com/solaredge-p505-505w-power-optimizer/</t>
  </si>
  <si>
    <t>https://ressupply.com/inverters/solaredge-p505-power-optimizer</t>
  </si>
  <si>
    <t>https://www.solarpanelstore.com/products/solaredge-p505-power-optimizer-505w-83v-p505</t>
  </si>
  <si>
    <t>https://www.sunhub.com/product/ENKVZ7L4/solaredge-960w-60v-power-optimizer</t>
  </si>
  <si>
    <t>https://www.sunhub.com/product/178QO/solaredge-power-optimizer-1100w-125v</t>
  </si>
  <si>
    <t>https://northwestscada.com/product/solaredge-p1101-optimizer-1100w-125v-mc4-1000vdc/</t>
  </si>
  <si>
    <t>https://www.invertersupply.com/index.php?main_page=product_info&amp;products_id=201473</t>
  </si>
  <si>
    <t>https://solartown.com/solar-products/solaredge-energy-hub-se3800h-us-3-8kw-single-phase-hybrid-inverter/</t>
  </si>
  <si>
    <t>https://www.invertersupply.com/index.php?main_page=product_info&amp;products_id=199176</t>
  </si>
  <si>
    <t>https://ressupply.com/inverters/solaredge-se3800h-uss3bbc14-energy-hub-inverter</t>
  </si>
  <si>
    <t>https://www.solarflexion.com/product-p/se-3800h-uss3bbc14.htm</t>
  </si>
  <si>
    <t>https://www.sunhub.com/product/JG0O/solaredge-10kw-single-phase-energy-hub</t>
  </si>
  <si>
    <t>https://ressupply.com/inverters/solaredge-se11400h-ussnbbl14-energy-hub-inverter</t>
  </si>
  <si>
    <t>https://www.invertersupply.com/index.php?main_page=product_info&amp;products_id=202886</t>
  </si>
  <si>
    <t>https://www.solarflexion.com/product-p/bi-nusgn-02.htm</t>
  </si>
  <si>
    <t>https://electricalparts.com/products/solaredge-bi-nusgn-02</t>
  </si>
  <si>
    <t>https://www.solarflexion.com/product-p/se-bat-10k1ps0b-01.htm</t>
  </si>
  <si>
    <t>https://www.sunhub.com/product/177RG/solaredge-energy-bank-10-kwh-battery</t>
  </si>
  <si>
    <t>https://www.sunhub.com/product/WPWZCCZL/solaredge-225a-clamp-style-current-transformer</t>
  </si>
  <si>
    <t>https://www.ecodirect.com/SolarEdge-225A-Clamp-Style-Current-Transformer-p/solaredge-se-ct-spl-225a-t-01.htm</t>
  </si>
  <si>
    <t>https://www.energycontrol.com/AccuEnergy-AcuCT-075-200333</t>
  </si>
  <si>
    <t>https://instru-measure.com/accuenergy-acuct-075-200-333-_-200a-333mv-split-core-ct-_-acuct-mv-series/</t>
  </si>
  <si>
    <t>https://www.instrumentation2000.com/accuenergy-acuct-075-current-transformer.html</t>
  </si>
  <si>
    <t>https://www.invertersupply.com/index.php?main_page=product_info&amp;products_id=201475</t>
  </si>
  <si>
    <t>https://www.invertersupply.com/index.php?main_page=product_info&amp;products_id=194780</t>
  </si>
  <si>
    <t>https://www.solarflexion.com/product-p/se-mtr240-nn-s-s1.htm</t>
  </si>
  <si>
    <t>https://www.solaris-shop.com/solaredge-se1000-rsd-s3-b-rapid-shutdown-retrofit-kit/</t>
  </si>
  <si>
    <t>https://www.solarflexion.com/product-p/se1000-rsd-s3-b.htm</t>
  </si>
  <si>
    <t>https://www.solar-electric.com/sol-ark-sa-5k-1p-n-pre-wired-hybrid-inverter-system.html</t>
  </si>
  <si>
    <t>https://liniotech.com/sol-ark-8k-120-240-208v-48v-all-in-one-hybrid-inverter-indoor-outdoor-nema-3r-5-year-warranty-solar-inverter-solar-power-system/</t>
  </si>
  <si>
    <t>https://www.sunhub.com/product/26T1AMVW/sol-ark-8k-120-240-208v-48v-all-in-one-hybrid-inverter</t>
  </si>
  <si>
    <t>https://shopsolarkits.com/products/sol-ark-8k</t>
  </si>
  <si>
    <t>https://www.ecodirect.com/Sol-Ark-Limitless-15K-LV-Hybrid-Inverter-p/sol-ark-15k.htm</t>
  </si>
  <si>
    <t>https://www.batteriesinaflash.com/solar/sol-ark-sa-30k-3p-208v-n-pre-wired-hybrid-inverter-system</t>
  </si>
  <si>
    <t>https://www.ecodirect.com/sol-ark-30k-p/sol-ark-30k-3p-208v-n.htm</t>
  </si>
  <si>
    <t>https://www.ecodirect.com/Sol-Ark-60kW-480-Volt-3-Phase-Hybrid-Inverter-p/sol-ark-60k-3p-480v-n.htm</t>
  </si>
  <si>
    <t>https://www.solar-electric.com/sol-ark-sa-60k-3p-480v-n-pre-wired-hybrid-inverter-system.html</t>
  </si>
  <si>
    <t>https://www.msn.com/en-us/shopping/product?catid=7012&amp;pid=105581166728&amp;title=Sol-Ark+SA-60K-3P-480V-N+Pre-wired+Hybrid+Inverter+System</t>
  </si>
  <si>
    <t>https://www.solarflexion.com/product-p/sa-eth-pwr.htm</t>
  </si>
  <si>
    <t>https://www.solarflexion.com/product-p/sa-ct-lg.htm</t>
  </si>
  <si>
    <t>https://www.invertersupply.com/index.php?main_page=product_info&amp;cPath=3972_4068&amp;products_id=201813</t>
  </si>
  <si>
    <t>https://www.altestore.com/store/inverters/inverter-accessories/sol-ark-inverter-accessories/sol-ark-200a-current-transformer-pair-p41515/</t>
  </si>
  <si>
    <t>https://www.invertersupply.com/index.php?main_page=product_info&amp;products_id=199382</t>
  </si>
  <si>
    <t>https://www.invertersupply.com/index.php?main_page=product_info&amp;products_id=199383</t>
  </si>
  <si>
    <t>https://www.invertersupply.com/index.php?main_page=product_info&amp;products_id=199384</t>
  </si>
  <si>
    <t>https://www.invertersupply.com/index.php?main_page=product_info&amp;products_id=199385</t>
  </si>
  <si>
    <t>https://www.invertersupply.com/index.php?main_page=product_info&amp;products_id=199386</t>
  </si>
  <si>
    <t>https://www.invertersupply.com/index.php?main_page=product_info&amp;products_id=199387</t>
  </si>
  <si>
    <t>https://www.sunhub.com/product/JIUG/solis-5-0kw-single-phase-string-inverter-dual-mppt</t>
  </si>
  <si>
    <t>https://www.invertersupply.com/index.php?main_page=product_info&amp;products_id=199388</t>
  </si>
  <si>
    <t>https://www.invertersupply.com/index.php?main_page=product_info&amp;products_id=199389</t>
  </si>
  <si>
    <t>https://www.invertersupply.com/index.php?main_page=product_info&amp;products_id=199390</t>
  </si>
  <si>
    <t>https://www.invertersupply.com/index.php?main_page=product_info&amp;products_id=199392</t>
  </si>
  <si>
    <t>https://www.invertersupply.com/index.php?main_page=product_info&amp;products_id=199393</t>
  </si>
  <si>
    <t>https://www.solar-electric.com/catalog/product/view/id/6530/s/solis-solar-inverter-solis-1p7-6k-4g-us-rss-single-phase-inverter/category/731/</t>
  </si>
  <si>
    <t>https://www.ntc-tech.com/product/solis-solis-1p3k-4g-us-grid-support-utility-interactive-inverter-non-isolated_57588</t>
  </si>
  <si>
    <t>https://shopsolarkits.com/products/ginlong-3-6kw-solis-solar-inverter-2-mppt-208-240vac</t>
  </si>
  <si>
    <t>https://www.sunhub.com/product/JHV8/solis-3-6kw-single-phase-string-inverter-dual-mppt</t>
  </si>
  <si>
    <t>https://www.solaris-shop.com/ginlong-solis-1p6k-4g-us-6kw-string-inverter/</t>
  </si>
  <si>
    <t>https://northwestscada.com/product/solis-7kw-600vdc-single-phase-inverter-solis-1p7k-4g-us-apst/</t>
  </si>
  <si>
    <t>https://www.solaris-shop.com/ginlong-solis-1p9k-4g-us-9kw-string-inverter/</t>
  </si>
  <si>
    <t>https://www.sunhub.com/product/JJTO/solis-5-0kw-energy-storage-single-phase-hybrid-inverter</t>
  </si>
  <si>
    <t>https://www.sunhub.com/product/JKT0/solis-7-6kw-energy-storage-single-phase-hybrid-inverter</t>
  </si>
  <si>
    <t>https://www.invertersupply.com/index.php?main_page=product_info&amp;products_id=202546</t>
  </si>
  <si>
    <t>https://www.invertersupply.com/index.php?main_page=product_info&amp;products_id=202548</t>
  </si>
  <si>
    <t>https://www.invertersupply.com/index.php?main_page=product_info&amp;products_id=202545</t>
  </si>
  <si>
    <t>https://www.invertersupply.com/index.php?main_page=product_info&amp;products_id=201226</t>
  </si>
  <si>
    <t>https://shopsolarkits.com/products/solis-s6-hybrid-inverter-6kw-single-phase-three-mppt-with-aps-transmitter</t>
  </si>
  <si>
    <t>https://shopsolarkits.com/products/solis-s6-hybrid-inverter-10kw</t>
  </si>
  <si>
    <t>https://shopsolarkits.com/products/solis-s6-hybrid-inverter-11-4kw</t>
  </si>
  <si>
    <t>https://www.renvu.com/Solis-3.8kW-S6-HV-Single-Phase-Hybrid-Inverter-with-Tigo-Transmitter</t>
  </si>
  <si>
    <t>https://www.ecodirect.com/Solis-5000-Watt-220-240-VAC-Grid-Tie-Inverter-p/solis-s6-eh1p5k-h-us-rss.htm</t>
  </si>
  <si>
    <t>https://www.ecodirect.com/Solis-7600-Watt-220-240-VAC-Grid-Tie-Inverter-p/solis-s6-eh1p7.6k-h-us-rss.htm</t>
  </si>
  <si>
    <t>https://www.renvu.com/Solis-10kW-S6-HV-Single-Phase-Hybrid-Inverter-with-Tigo-Transmitter</t>
  </si>
  <si>
    <t>https://www.ecodirect.com/Solis-11-400-Watt-220-240-VAC-Grid-Tie-Inverter-p/solis-s6-eh1p11.4k-h-us-rss.htm</t>
  </si>
  <si>
    <t>https://www.invertersupply.com/index.php?main_page=product_info&amp;products_id=201225</t>
  </si>
  <si>
    <t>https://www.invertersupply.com/index.php?main_page=product_info&amp;products_id=201232</t>
  </si>
  <si>
    <t>https://www.sunhub.com/product/1TUDG/solis-100kw-three-phase-inverter-with-fan</t>
  </si>
  <si>
    <t>https://www.invertersupply.com/index.php?main_page=product_info&amp;products_id=202550</t>
  </si>
  <si>
    <t>https://www.invertersupply.com/index.php?main_page=product_info&amp;products_id=202551</t>
  </si>
  <si>
    <t>https://www.invertersupply.com/index.php?main_page=product_info&amp;cPath=687_4101&amp;products_id=202552</t>
  </si>
  <si>
    <t>https://www.invertersupply.com/index.php?main_page=product_info&amp;products_id=202544</t>
  </si>
  <si>
    <t>https://northwestscada.ca/product/solis-30kw-1000vdc-three-phase-inverter-solis-30k-us-lsw/</t>
  </si>
  <si>
    <t>https://shopsolarkits.com/products/ginlong-30kw-solis-solar-inverter-three-phase-4-mppt-480vac</t>
  </si>
  <si>
    <t>https://www.sunhub.com/product/1Q5AG/solis-36kw-three-phase-inverter</t>
  </si>
  <si>
    <t>https://www.invertersupply.com/index.php?main_page=product_info&amp;products_id=201233</t>
  </si>
  <si>
    <t>https://northwestscada.com/product/solis-40kw-1000vdc-three-phase-inverter-solis-40k-us-f-lsw/</t>
  </si>
  <si>
    <t>https://www.invertersupply.com/index.php?main_page=product_info&amp;products_id=201235</t>
  </si>
  <si>
    <t>https://www.walmart.com/ip/SOLIS-INVERTERS-SOLIS-50K-US-F-LSW-THREE-PHASE-US-INVERTERS/2582085361?wmlspartner=wlpa&amp;selectedSellerId=101209975</t>
  </si>
  <si>
    <t>https://www.invertersupply.com/index.php?main_page=product_info&amp;products_id=201237</t>
  </si>
  <si>
    <t>https://www.invertersupply.com/index.php?main_page=product_info&amp;products_id=202539</t>
  </si>
  <si>
    <t>https://www.invertersupply.com/index.php?main_page=product_info&amp;products_id=202153</t>
  </si>
  <si>
    <t>https://www.invertersupply.com/index.php?main_page=product_info&amp;products_id=202250</t>
  </si>
  <si>
    <t>https://www.invertersupply.com/index.php?main_page=product_info&amp;products_id=201339</t>
  </si>
  <si>
    <t>https://www.invertersupply.com/index.php?main_page=product_info&amp;products_id=202554</t>
  </si>
  <si>
    <t>https://www.partsxp.com/sola-deck-0799-2g-roof-mount-enclosure</t>
  </si>
  <si>
    <t>https://www.gmes.com/catalog/product/view/id/9651/s/soladeck-0799-2g-gray-1kv-residential-commercial-rooftop-combiner-passthrough-box2192763/</t>
  </si>
  <si>
    <t>https://electricalparts.com/products/soladeck-0799-2g</t>
  </si>
  <si>
    <t>https://www.solaris-shop.com/soladeck-0799-5g-roof-mount-enclosure/</t>
  </si>
  <si>
    <t>https://www.ecodirect.com/SolaDeck-Roof-Mount-Enclosure-Combiner-p/soladeck-sd-0799-5g.htm</t>
  </si>
  <si>
    <t>https://www.capitalelectricsupply.com/product/detail/1299632/rstc-soladeck-0799-5g</t>
  </si>
  <si>
    <t>https://www.solacity.com/product/soladeck-0760-41ad/</t>
  </si>
  <si>
    <t>https://shopsolarkits.com/products/soladeck-three-string-dc-pass-thru-kit-re-01603</t>
  </si>
  <si>
    <t>https://www.solaris-shop.com/soladeck-0784bb-combiner-busbar/</t>
  </si>
  <si>
    <t>https://ressupply.com/electrical-distribution-parts/soladeck-0784bb-fuse-holder-busbar</t>
  </si>
  <si>
    <t>https://www.ecodirect.com/SolaDeck-0784BB-Positive-Bus-Bar-p/soladeck-0784bb.htm</t>
  </si>
  <si>
    <t>https://www.solaris-shop.com/soladeck-0785bb-combiner-busbar/</t>
  </si>
  <si>
    <t>https://ressupply.com/electrical-distribution-parts/soladeck-0785bb-terminal-block-busbar</t>
  </si>
  <si>
    <t>https://www.altestore.com/store/enclosures-electrical-safety/electrical-enclosures/combiner-pass-through-boxes/soladeck-negative-bus-bar-4-string-p9533/</t>
  </si>
  <si>
    <t>https://www.solaris-shop.com/soladeck-0786k-2c-dc-2-string-combiner-kit/</t>
  </si>
  <si>
    <t>https://www.savegreenmoney.com/product-p/053-00259.htm</t>
  </si>
  <si>
    <t>https://www.solaris-shop.com/soladeck-0786k-3c-dc-3-string-combiner-kit/</t>
  </si>
  <si>
    <t>https://www.savegreenmoney.com/product-p/053-00260.htm</t>
  </si>
  <si>
    <t>https://www.solaris-shop.com/soladeck-0786k-4c-dc-4-string-combiner-kit/</t>
  </si>
  <si>
    <t>https://tandem-solar-systems.com/product/soladeck-01611-one-string-ac-pass-thru/</t>
  </si>
  <si>
    <t>https://voltaico.com/product/tigo-energy-cloud-connect-advanced-cca-outdoor-kit/</t>
  </si>
  <si>
    <t>https://www.solar-electric.com/tigo-cca-outdoor-kit.html</t>
  </si>
  <si>
    <t>https://www.walmart.com/ip/Tigo-CCA-Cloud-Connect-Advanced-Outdoor-Enclosure-Kit-348-00000-52/178135475</t>
  </si>
  <si>
    <t>https://shopsolarkits.com/products/tigo-cca-standalone-unit-346-00000-00</t>
  </si>
  <si>
    <t>https://www.solar-electric.com/tigo-492-00000-20-rss-transmitter-kit.html</t>
  </si>
  <si>
    <t>https://sunwatts.com/tigo-rss-transmitter-outdoor-kit-dual-core/</t>
  </si>
  <si>
    <t>https://www.stellavolta.com/tigo-492-00000-52-rss-transmitter-dual-outdoor-kit/</t>
  </si>
  <si>
    <t>https://www.ecodirect.com/Tigo-Energy-RSS-Transmitter-Kit-Outdoor-Enclosure-p/tigo-rss-kit-492-00000-52.htm</t>
  </si>
  <si>
    <t>https://shopsolarkits.com/products/tigo-rss-transmitter-din-rail-dual-rss-core-490-00000-20</t>
  </si>
  <si>
    <t>https://www.stellavolta.com/tigo-400-00900-00-rss-rapid-shutdown-signal-detector/</t>
  </si>
  <si>
    <t>https://www.ecodirect.com/Tigo-Energy-CCA-Data-Logger-p/tigo-rss-signal-detector.htm</t>
  </si>
  <si>
    <t>https://www.walmart.com/ip/Tigo-400-00900-00-RSS-Rapid-Shutdown-Signal-Detector/909248035</t>
  </si>
  <si>
    <t>https://www.solar-electric.com/tigo-492-00000-10-rss-transmitter-kit.html</t>
  </si>
  <si>
    <t>https://realgoods.com/tigo-rss-transmitter-outdoor-rated</t>
  </si>
  <si>
    <t>https://shopsolarkits.com/products/tigo-rss-transmitter-din-rail-single-rss-core-490-00000-10</t>
  </si>
  <si>
    <t>https://www.stellavolta.com/tigo-158-00000-02-tap-access-point-communication-device/</t>
  </si>
  <si>
    <t>https://www.solar-electric.com/tigo-ts4-a-f-pv-rapid-shutdown.html</t>
  </si>
  <si>
    <t>https://www.walmart.com/ip/Tigo-TS4-A-F-Module-Add-On-Rapid-Shutdown-Fire-Safety-Part-No-459-00252-32/962258706</t>
  </si>
  <si>
    <t>https://www.ecodirect.com/Tigo-Energy-TS4-A-O-Module-level-PV-Optimizer-p/tigo-ts4-a-o.htm</t>
  </si>
  <si>
    <t>https://www.stellavolta.com/tigo-ts4-a-o-module-add-on-1500v-ul-mc4-genuine/</t>
  </si>
  <si>
    <t>https://voltaico.com/product/tigo-energy-ts4-a-o-optimization-monitoring-rapid-shutdown-module/</t>
  </si>
  <si>
    <t>https://www.stellavolta.com/sma-478-00252-42-ts4-r-f-rapid-shutdown-compliant/</t>
  </si>
  <si>
    <t>https://www.solar-electric.com/tigo-451-00252-32-ts4-a-o-optimizer.html</t>
  </si>
  <si>
    <t>https://www.neobits.com/unirac_004013c_urc_oatey_flashing_for_standoffs_p13434141.html</t>
  </si>
  <si>
    <t>https://www.solaris-shop.com/unirac-flashkit-pro-004055d-blk-flashing-kit/</t>
  </si>
  <si>
    <t>https://ressupply.com/racking-and-mounting/unirac-004050d-flashkit-pro</t>
  </si>
  <si>
    <t>https://www.invertersupply.com/index.php?main_page=product_info&amp;products_id=190067</t>
  </si>
  <si>
    <t>https://solarfreedomusa.com/product/unirac-sunframe-microrail-nre-flashkit-blk-004080d-qty-1/</t>
  </si>
  <si>
    <t>https://sunwatts.com/unirac-microrail-flash-kit-for-north-row-extension/</t>
  </si>
  <si>
    <t>https://www.invertersupply.com/index.php?main_page=product_info&amp;products_id=202811</t>
  </si>
  <si>
    <t>https://www.crawfordelectricsupply.com/product/detail/761731/unirac-inc-004131m</t>
  </si>
  <si>
    <t>https://www.crawfordelectricsupply.com/product/detail/761732/unirac-inc-004132m</t>
  </si>
  <si>
    <t>https://www.solaris-shop.com/unirac-004300m-3-mill-stand-off/</t>
  </si>
  <si>
    <t>https://ressupply.com/racking-and-mounting/unirac-004300m-flat-top-standoff</t>
  </si>
  <si>
    <t>https://sunwatts.com/unirac-standoff-with-two-piece-aluminum-flat-top-in-3-mill-finish/</t>
  </si>
  <si>
    <t>https://ressupply.com/racking-and-mounting/unirac-004700d-flat-top-standoff</t>
  </si>
  <si>
    <t>https://www.ecodirect.com/Unirac-004700D-7-2-Piece-Standoff-Dark-p/unirac-004700d.htm</t>
  </si>
  <si>
    <t>https://sunwatts.com/unirac-standoff-flat-top-7-inch-dark-004700d/</t>
  </si>
  <si>
    <t>https://www.1sourcedist.com/product/detail/4930100/UNIRAC-INC-UNIRAC004AST1</t>
  </si>
  <si>
    <t>https://www.invertersupply.com/index.php?main_page=product_info&amp;products_id=202806</t>
  </si>
  <si>
    <t>https://www.iesupply.com/product/detail/555642/unirac-004flct</t>
  </si>
  <si>
    <t>https://sunwatts.com/unirac-tile-roof-hook-in-stone-coated-steel-side-mount-with-2-14-x-3-screws/</t>
  </si>
  <si>
    <t>https://wholesalesdirecttoyou.com/product/unirac-solarmount-flat-tile-adobe-flashkit-004trfa-qty-1/</t>
  </si>
  <si>
    <t>https://www.codale.com/product/detail/4300607/unirac-004trfa</t>
  </si>
  <si>
    <t>https://www.invertersupply.com/index.php?main_page=product_info&amp;products_id=202810</t>
  </si>
  <si>
    <t>https://www.crawfordelectricsupply.com/product/detail/744244/unirac-inc-004trfd</t>
  </si>
  <si>
    <t>https://solarfreedomusa.com/product/unirac-solarmount-span-tile-adobe-flashkit-004trsa-qty-1/</t>
  </si>
  <si>
    <t>https://www.codale.com/product/detail/4300608/unirac-004trsa</t>
  </si>
  <si>
    <t>https://www.1sourcedist.com/product/detail/4932230/unirac-inc-004trsd</t>
  </si>
  <si>
    <t>https://www.iesupply.com/product/detail/570255/unirac-004trsd</t>
  </si>
  <si>
    <t>https://www.invertersupply.com/index.php?main_page=product_info&amp;cPath=698_701&amp;products_id=203175</t>
  </si>
  <si>
    <t>https://www.invertersupply.com/index.php?main_page=product_info&amp;products_id=202807</t>
  </si>
  <si>
    <t>https://www.1sourcedist.com/product/detail/4932229/UNIRAC-INC-004TRSM</t>
  </si>
  <si>
    <t>https://www.platt.com/p/1443410/unirac/unr004trwa</t>
  </si>
  <si>
    <t>https://www.invertersupply.com/index.php?main_page=product_info&amp;products_id=202808</t>
  </si>
  <si>
    <t>https://www.1sourcedist.com/product/detail/4932233/UNIRAC-INC-004TRWM</t>
  </si>
  <si>
    <t>https://www.invertersupply.com/index.php?main_page=product_info&amp;products_id=202809</t>
  </si>
  <si>
    <t>https://www.codale.com/product/detail/4226019/unirac-008018s</t>
  </si>
  <si>
    <t>https://www.solarflexion.com/product-p/008018s.htm</t>
  </si>
  <si>
    <t>https://www.codale.com/product/detail/4274931/unirac-009030s</t>
  </si>
  <si>
    <t>https://sunwatts.com/unirac-lag-bolt-5-16-x-4-1-2/</t>
  </si>
  <si>
    <t>https://www.crawfordelectricsupply.com/product/detail/744261/unirac-inc-030040c</t>
  </si>
  <si>
    <t>https://ressupply.com/racking-and-mounting/unirac-302021c-solarmount-preassembled-end-clamp</t>
  </si>
  <si>
    <t>https://www.partsxp.com/unirac-302021c-solarmount-end-clamp</t>
  </si>
  <si>
    <t>https://sunwatts.com/unirac-30mm-32mm-2-00-solarmount-end-clamp-clear-finish/</t>
  </si>
  <si>
    <t>https://www.solaris-shop.com/unirac-solarmount-302021d-dark-end-clamp/</t>
  </si>
  <si>
    <t>https://www.invertersupply.com/index.php?main_page=product_info&amp;products_id=202763</t>
  </si>
  <si>
    <t>https://www.solaris-shop.com/unirac-solarmount-302022c-33-36mm-end-clamp/</t>
  </si>
  <si>
    <t>https://ressupply.com/racking-and-mounting/unirac-302022c-solarmount-preassembled-end-clamp</t>
  </si>
  <si>
    <t>https://www.invertersupply.com/index.php?main_page=product_info&amp;products_id=6208</t>
  </si>
  <si>
    <t>https://www.solaris-shop.com/unirac-solarmount-302022d-dark-end-clamp/</t>
  </si>
  <si>
    <t>https://ressupply.com/racking-and-mounting/unirac-302022d-solarmount-preassembled-end-clamp</t>
  </si>
  <si>
    <t>https://www.invertersupply.com/index.php?main_page=product_info&amp;products_id=6212</t>
  </si>
  <si>
    <t>https://ressupply.com/racking-and-mounting/unirac-302023c-solarmount-preassembled-end-clamp</t>
  </si>
  <si>
    <t>https://www.solaris-shop.com/unirac-solarmount-302023c-end-clamp/</t>
  </si>
  <si>
    <t>https://www.invertersupply.com/index.php?main_page=product_info&amp;products_id=202764</t>
  </si>
  <si>
    <t>https://ressupply.com/racking-and-mounting/unirac-302024c-solarmount-preassembled-end-clamp</t>
  </si>
  <si>
    <t>https://www.solaris-shop.com/unirac-solarmount-302024c-50-52mm-end-clamp/</t>
  </si>
  <si>
    <t>https://www.invertersupply.com/index.php?main_page=product_info&amp;products_id=202180</t>
  </si>
  <si>
    <t>https://www.crawfordelectricsupply.com/product/detail/464465/unirac-inc-302024d</t>
  </si>
  <si>
    <t>https://www.solaris-shop.com/unirac-solarmount-302024d-50-52mm-dark-end-clamp/</t>
  </si>
  <si>
    <t>https://ressupply.com/racking-and-mounting/unirac-302025d-solarmount-preassembled-end-clamp</t>
  </si>
  <si>
    <t>https://ressupply.com/racking-and-mounting/unirac-302026c-solarmount-preassembled-end-clamp</t>
  </si>
  <si>
    <t>https://www.solaris-shop.com/unirac-solarmount-302026c-end-clamp-20-pack/</t>
  </si>
  <si>
    <t>https://www.invertersupply.com/index.php?main_page=product_info&amp;products_id=190061</t>
  </si>
  <si>
    <t>https://ressupply.com/racking-and-mounting/unirac-302026d-solarmount-preassembled-end-clamp</t>
  </si>
  <si>
    <t>https://www.solarflexion.com/product-p/302026d.htm</t>
  </si>
  <si>
    <t>https://www.solaris-shop.com/unirac-solarmount-302027c-mid-clamp-pack/</t>
  </si>
  <si>
    <t>https://www.invertersupply.com/index.php?main_page=product_info&amp;products_id=6209</t>
  </si>
  <si>
    <t>https://www.crawfordelectricsupply.com/product/detail/464472/unirac-inc-302027c</t>
  </si>
  <si>
    <t>https://www.crawfordelectricsupply.com/product/detail/744274/unirac-inc-304002d</t>
  </si>
  <si>
    <t>https://ressupply.com/racking-and-mounting/unirac-307134m-adjustable-tilt-leg-kit</t>
  </si>
  <si>
    <t>https://www.solaris-shop.com/unirac-307134m-72-adjustable-tilt-leg/</t>
  </si>
  <si>
    <t>https://sunwatts.com/unirac-40-to-72-adjustable-tilt-leg-clear-finish/</t>
  </si>
  <si>
    <t>https://www.iesupply.com/product/detail/304338/unirac-310132c-b</t>
  </si>
  <si>
    <t>https://www.crawfordelectricsupply.com/product/detail/667398/unirac-inc-310168d-b</t>
  </si>
  <si>
    <t>https://www.partsxp.com/unirac-310208c-b-solarmount-rail-208-clear-8-pack</t>
  </si>
  <si>
    <t>https://www.crescentelectric.com/solar-and-renewable-energy/solar-products/racking-and-mounting-hardware/sm-rail-246-clr-8pk</t>
  </si>
  <si>
    <t>https://www.solarflexion.com/product-p/310771.htm</t>
  </si>
  <si>
    <t>https://www.solaris-shop.com/unirac-roofmount-310804-rmdt-ballast-bay/</t>
  </si>
  <si>
    <t>https://sunwatts.com/unirac-8-degree-dual-directional-tilt-pvc-valley-bay/</t>
  </si>
  <si>
    <t>https://www.solaris-shop.com/unirac-roofmount-310822-end-clamp/</t>
  </si>
  <si>
    <t>https://www.invertersupply.com/index.php?main_page=product_info&amp;products_id=202761</t>
  </si>
  <si>
    <t>https://www.solaris-shop.com/unirac-roofmount-310824-end-clamp/</t>
  </si>
  <si>
    <t>https://www.invertersupply.com/index.php?main_page=product_info&amp;products_id=202795</t>
  </si>
  <si>
    <t>https://www.solarflexion.com/product-p/310860.htm</t>
  </si>
  <si>
    <t>https://www.partsxp.com/unirac-320132m-b-solarmount-rail-132-mill-8-pack</t>
  </si>
  <si>
    <t>https://www.unitedelectric.com/buy/product/URC320168M-B-SOLARMOUNT-SM-RAIL-168-MILL-FINISH-ALUMINUM-SOLD-IN-PACKS-OF-8-ONLY-UNIRAC/645773</t>
  </si>
  <si>
    <t>https://www.crescentelectric.com/solar-and-renewable-energy/solar-products/racking-and-mounting-hardware/bnd-t-boltnut-14x225-ss</t>
  </si>
  <si>
    <t>https://www.invertersupply.com/index.php?main_page=product_info&amp;products_id=202205</t>
  </si>
  <si>
    <t>https://www.invertersupply.com/index.php?main_page=product_info&amp;products_id=202155</t>
  </si>
  <si>
    <t>https://www.invertersupply.com/index.php?main_page=product_info&amp;products_id=202784</t>
  </si>
  <si>
    <t>https://ressupply.com/racking-and-mounting/unirac-410168m-solarmount-heavy-duty-rail</t>
  </si>
  <si>
    <t>https://www.invertersupply.com/index.php?main_page=product_info&amp;products_id=202755</t>
  </si>
  <si>
    <t>https://www.invertersupply.com/index.php?main_page=product_info&amp;products_id=202756</t>
  </si>
  <si>
    <t>https://www.codale.com/product/detail/4403450/unirac-003250w</t>
  </si>
  <si>
    <t>https://www.invertersupply.com/index.php?main_page=product_info&amp;products_id=14756</t>
  </si>
  <si>
    <t>https://www.zoro.com/victron-energy-phoenix-inverter-12250-120v-vedirect-nema-5-15r-pin122510500/i/G400446573/</t>
  </si>
  <si>
    <t>https://shop.pkys.com/Victron-Energy-PIN123750500-Phoenix-Inverter-12375-120V-VEDirect-NEMA-5-15R-Standard-Version_p_6993.html</t>
  </si>
  <si>
    <t>https://www.coloradostandby.com/victron-phoenix-inverter-12375-120v-vedirect-nema-5-15r-pin123750500</t>
  </si>
  <si>
    <t>https://www.invertersupply.com/index.php?main_page=product_info&amp;products_id=14757</t>
  </si>
  <si>
    <t>https://citimarinestore.com/en/victron-battery-chargers/11012-victron-phoenix-inverter-12-vdc-500w-120-vac-50-60hz-pin125010500.html</t>
  </si>
  <si>
    <t>https://www.invertersupply.com/index.php?main_page=product_info&amp;products_id=21210</t>
  </si>
  <si>
    <t>https://powerwerx.com/victron-pin121800500-phoenixinverter-12800-120v</t>
  </si>
  <si>
    <t>https://www.invertersupply.com/index.php?main_page=product_info&amp;products_id=200690</t>
  </si>
  <si>
    <t>https://volts.ca/products/phoenix-inverter-12-1200-120v-ve-direct-nema-5-15r</t>
  </si>
  <si>
    <t>https://www.invertersupply.com/index.php?main_page=product_info&amp;products_id=200693</t>
  </si>
  <si>
    <t>https://www.coloradostandby.com/victron-phoenix-inverter-12250-120v-vedirect-nema-gfci</t>
  </si>
  <si>
    <t>https://www.coloradostandby.com/victron-phoenix-inverter-12375-120v-vedirect-nema-gfci</t>
  </si>
  <si>
    <t>https://www.invertersupply.com/index.php?main_page=product_info&amp;products_id=200695</t>
  </si>
  <si>
    <t>https://unakagearco.com/products/victron-phoenix-inverter-12-500-120v-ve-direct-gfci-duplex-outlet-350w-pin125010510</t>
  </si>
  <si>
    <t>https://www.invertersupply.com/index.php?main_page=product_info&amp;products_id=200696</t>
  </si>
  <si>
    <t>https://www.invertersupply.com/index.php?main_page=product_info&amp;products_id=200385</t>
  </si>
  <si>
    <t>https://expion360.com/products/victron-energy-inverter-phoenix-12-volt-800-watt-120-volt-ve-direct-nema-gfci-pin121800510</t>
  </si>
  <si>
    <t>https://www.invertersupply.com/index.php?main_page=product_info&amp;products_id=200691</t>
  </si>
  <si>
    <t>https://www.vanlifeoutfitters.com/store/victron-energy-phoenix-12-1200-inverter/</t>
  </si>
  <si>
    <t>https://www.zoro.com/victron-energy-phoenix-inverter-24250-120v-vedirect-nema-5-15r-pin242510500/i/G100446446/</t>
  </si>
  <si>
    <t>https://www.invertersupply.com/index.php?main_page=product_info&amp;products_id=14758</t>
  </si>
  <si>
    <t>https://www.invertersupply.com/index.php?main_page=product_info&amp;products_id=14761</t>
  </si>
  <si>
    <t>https://www.invertersupply.com/index.php?main_page=product_info&amp;products_id=14759</t>
  </si>
  <si>
    <t>https://www.invertersupply.com/index.php?main_page=product_info&amp;products_id=21215</t>
  </si>
  <si>
    <t>https://nomadicsupply.com/victron-energy-phoenix-inverter-24-vdc-1200w-120-vac-50-60hz-pin242120500/</t>
  </si>
  <si>
    <t>https://citimarinestore.com/en/victron-battery-chargers/11017-victron-phoenix-inverter-24-vdc-1200w-120-vac-50-60hz-pin242120500.html</t>
  </si>
  <si>
    <t>https://www.invertersupply.com/index.php?main_page=product_info&amp;products_id=200700</t>
  </si>
  <si>
    <t>https://www.invertersupply.com/index.php?main_page=product_info&amp;products_id=200701</t>
  </si>
  <si>
    <t>https://invertersrus.com/product/victron-phoenix-inverters-gfci/</t>
  </si>
  <si>
    <t>https://www.invertersupply.com/index.php?main_page=product_info&amp;products_id=200702</t>
  </si>
  <si>
    <t>https://www.coloradostandby.com/victron-phoenix-inverter-24500-120v-vedirect-nema-gfci</t>
  </si>
  <si>
    <t>https://www.invertersupply.com/index.php?main_page=product_info&amp;products_id=200386</t>
  </si>
  <si>
    <t>https://www.invertersupply.com/index.php?main_page=product_info&amp;products_id=200699</t>
  </si>
  <si>
    <t>https://shop.pkys.com/phoenix-inverter-24-1200-120v-ve-direct-nema-gfci</t>
  </si>
  <si>
    <t>https://www.invertersupply.com/index.php?main_page=product_info&amp;products_id=31047</t>
  </si>
  <si>
    <t>https://www.coloradostandby.com/victron-phoenix-inverter-48250-120v-vedirect-nema-5-15r-pin482510500</t>
  </si>
  <si>
    <t>https://www.invertersupply.com/index.php?main_page=product_info&amp;products_id=31052</t>
  </si>
  <si>
    <t>https://www.zoro.com/victron-energy-phoenix-inverter-48375-120v-vedirect-nema-5-15r-pin483750500/i/G500446602/</t>
  </si>
  <si>
    <t>https://www.invertersupply.com/index.php?main_page=product_info&amp;products_id=21236</t>
  </si>
  <si>
    <t>https://www.zoro.com/victron-energy-phoenix-inverter-48500-120v-vedirect-nema-5-15r-pin485010500/i/G200446445/</t>
  </si>
  <si>
    <t>https://www.invertersupply.com/index.php?main_page=product_info&amp;products_id=31026</t>
  </si>
  <si>
    <t>https://www.coloradostandby.com/victron-phoenix-inverter-48800-120v-vedirect-nema-5-15r-pin481800500</t>
  </si>
  <si>
    <t>https://www.invertersupply.com/index.php?main_page=product_info&amp;products_id=31029</t>
  </si>
  <si>
    <t>https://shop.pkys.com/Victron-Energy-PIN482120500-Phoenix-Inverter-481200-120V-VEDirect-NEMA-5-15R_p_7873.html</t>
  </si>
  <si>
    <t>https://www.invertersupply.com/index.php?main_page=product_info&amp;products_id=200705</t>
  </si>
  <si>
    <t>https://www.invertersupply.com/index.php?main_page=product_info&amp;products_id=200706</t>
  </si>
  <si>
    <t>https://www.invertersupply.com/index.php?main_page=product_info&amp;products_id=200707</t>
  </si>
  <si>
    <t>https://www.invertersupply.com/index.php?main_page=product_info&amp;products_id=200704</t>
  </si>
  <si>
    <t>https://www.invertersupply.com/index.php?main_page=product_info&amp;products_id=1211</t>
  </si>
  <si>
    <t>https://www.invertersupply.com/index.php?main_page=product_info&amp;products_id=1212</t>
  </si>
  <si>
    <t>https://www.invertersupply.com/index.php?main_page=product_info&amp;products_id=16965</t>
  </si>
  <si>
    <t>https://www.invertersupply.com/index.php?main_page=product_info&amp;products_id=202232</t>
  </si>
  <si>
    <t>https://marinepartssource.com/12-volt-2000-watt-multiplus-compact-inverter-victron-energy-cmp122200102</t>
  </si>
  <si>
    <t>https://www.invertersupply.com/index.php?main_page=product_info&amp;products_id=24908</t>
  </si>
  <si>
    <t>https://www.solarflexion.com/product-p/pmp122200100.htm</t>
  </si>
  <si>
    <t>https://www.invertersupply.com/index.php?main_page=product_info&amp;products_id=200365</t>
  </si>
  <si>
    <t>https://www.invertersupply.com/index.php?main_page=product_info&amp;products_id=201514</t>
  </si>
  <si>
    <t>https://www.solar-electric.com/victron-energy-multiplus-12-2000-80-50-120v-vebus-ul.html</t>
  </si>
  <si>
    <t>https://www.invertersupply.com/index.php?main_page=product_info&amp;products_id=1206</t>
  </si>
  <si>
    <t>https://invertersrus.com/product/victron-energy-pmp123021102/</t>
  </si>
  <si>
    <t>https://www.invertersupply.com/index.php?main_page=product_info&amp;products_id=190150</t>
  </si>
  <si>
    <t>https://www.solarflexion.com/product-p/pmp122301102.htm</t>
  </si>
  <si>
    <t>https://www.invertersupply.com/index.php?main_page=product_info&amp;products_id=201515</t>
  </si>
  <si>
    <t>https://www.invertersupply.com/index.php?main_page=product_info&amp;products_id=200383</t>
  </si>
  <si>
    <t>https://unakagearco.com/collections/inverter-charger/products/victron-multiplus-ii-12-3000-120-50-120v-ul-approved-pmp122305122</t>
  </si>
  <si>
    <t>https://www.invertersupply.com/index.php?main_page=product_info&amp;products_id=200267</t>
  </si>
  <si>
    <t>https://volts.ca/products/victron-energy-multiplus-ii-12-3000-120-50-2x120v-inverter-charger-pmp122305100?variant=39441037754530</t>
  </si>
  <si>
    <t>https://www.solarflexion.com/product-p/pmp122305100.htm</t>
  </si>
  <si>
    <t>https://www.invertersupply.com/index.php?main_page=product_info&amp;products_id=1210</t>
  </si>
  <si>
    <t>https://volts.ca/products/quattro-12-5000-220-100-100-120v-ve-bus?variant=36527458517154</t>
  </si>
  <si>
    <t>https://www.solarpanelstore.com/products/victron-energy-inverter-charger-quattro-12-5000-220-100-100-120v-ve-bus-qua125021100</t>
  </si>
  <si>
    <t>http://www.wegosolar.com/products.php?product=MULTIPLUS%252d2024-Victron-Inverter-2000W-24V-50A-Battery-Charger-120V</t>
  </si>
  <si>
    <t>https://www.solar-electric.com/victron-energy-multiplus-24-2000-50-50-120v-vebus.html</t>
  </si>
  <si>
    <t>https://invertersrus.com/product/victron-energy-pmp243021102/</t>
  </si>
  <si>
    <t>https://www.invertersupply.com/index.php?main_page=product_info&amp;products_id=1207</t>
  </si>
  <si>
    <t>https://volts.ca/products/https-volts-ca-products-multiplus-24-3000-70-50-120v-ve-bus</t>
  </si>
  <si>
    <t>https://www.invertersupply.com/index.php?main_page=product_info&amp;products_id=190151</t>
  </si>
  <si>
    <t>https://unakagearco.com/products/victron-multiplus-inverter-charger-24v-dc-3000w-120v-ac-w-70amp-battery-charger-50amp-transfer-switch-ul-listed-pmp242301102</t>
  </si>
  <si>
    <t>https://rippingitoutdoors.com/products/victron-multiplus-inverter-charger-24vdc-3000va-120vac-w-7-70amp-charger-50amp-transfer-switch-ul-approved-pmp242301102</t>
  </si>
  <si>
    <t>https://mojorvandmarine.com/products/victron-multiplus-ii-24-3000-70-50-120v-pmp242305100</t>
  </si>
  <si>
    <t>https://parksanddocks.com/victron-multiplus-ii-24-3000-70-50-120v-pmp242305100.html</t>
  </si>
  <si>
    <t>https://seamanmarine.com/collections/electrical-charger-inverter-combos/products/victron-multiplus-ii-24-3000-70-50-120v-pmp242305100</t>
  </si>
  <si>
    <t>https://unakagearco.com/collections/electrical-charger-inverter-combos/products/victron-multiplus-ii-24-3000-70-50-120v-ul-approved-pmp242305102</t>
  </si>
  <si>
    <t>https://www.catamaransupply.com/collections/victron-energy/products/victron-multiplus-ii-24-3000-70-50-120v-ul-approved-pmp242305102</t>
  </si>
  <si>
    <t>https://www.fish307.com/victron-multiplus-ii-24-3000-70-50-120v-ul-approved/</t>
  </si>
  <si>
    <t>https://avanquil.com/products/victron-multiplus-ii-24-3000-70-50-2x120v-pmp242305130</t>
  </si>
  <si>
    <t>https://www.invertersupply.com/index.php?main_page=product_info&amp;products_id=4531</t>
  </si>
  <si>
    <t>https://volts.ca/collections/inverter-charger/products/victron-energy-inverter-charger-multiplus-ii-24-3000-70-50-2x120v</t>
  </si>
  <si>
    <t>https://www.invertersupply.com/index.php?main_page=product_info&amp;products_id=203095</t>
  </si>
  <si>
    <t>https://www.invertersupply.com/index.php?main_page=product_info&amp;products_id=1208</t>
  </si>
  <si>
    <t>https://shop.pkys.com/Victron-Energy-QUA245023110-Quattro-245000120-100100-120V-VEBus_p_2839.html</t>
  </si>
  <si>
    <t>https://volts.ca/products/quattro-24-5000-120-100-100-120v-ve-bus?variant=36527459664034</t>
  </si>
  <si>
    <t>https://www.invertersupply.com/index.php?main_page=product_info&amp;products_id=201519</t>
  </si>
  <si>
    <t>https://www.thesolarbiz.com/victron-multiplus-48-2000-25-20-120v-inverter.html</t>
  </si>
  <si>
    <t>https://www.fisheriessupply.com/victron-energy-multiplus-48-2000-25-50-120v-ve-bus/pmp482200100</t>
  </si>
  <si>
    <t>https://www.invertersupply.com/index.php?main_page=product_info&amp;products_id=200000</t>
  </si>
  <si>
    <t>https://shop.pkys.com/multiplus-ii-48v-120v-3000va</t>
  </si>
  <si>
    <t>https://volts.ca/products/pmp482305100-multiplus-ii-48-3000-35-50-120v</t>
  </si>
  <si>
    <t>https://www.invertersupply.com/index.php?main_page=product_info&amp;products_id=202231</t>
  </si>
  <si>
    <t>https://www.bulluna.com/products/victron-multiplus-ii-48-3000-35-50-120v-ul-approved-pmp482305102</t>
  </si>
  <si>
    <t>https://werrv.com/products/victron-multiplus-ii-48-3000-35-50-120v-ul-approved-pmp482305102</t>
  </si>
  <si>
    <t>https://www.invertersupply.com/index.php?main_page=product_info&amp;products_id=1205</t>
  </si>
  <si>
    <t>https://www.solarflexion.com/product-p/qua483021100.htm</t>
  </si>
  <si>
    <t>https://volts.ca/products/quattro-48-3000-35-50-50-120v-ve-bus?variant=36527459795106</t>
  </si>
  <si>
    <t>https://invertersrus.com/product/victron-energy-qua485021100/</t>
  </si>
  <si>
    <t>https://www.solarflexion.com/product-p/qua485021100.htm</t>
  </si>
  <si>
    <t>https://volts.ca/products/quattro-48-5000-70-100-100-120v-ve-bus</t>
  </si>
  <si>
    <t>https://invertersrus.com/product/victron-energy-quattro-10000-watt-48v-inverter-charger/</t>
  </si>
  <si>
    <t>https://nomadicsupply.com/victron-energy-quattro-inverter-charger-48-vdc-10000w/</t>
  </si>
  <si>
    <t>https://www.camperid.com/victron-energy/quattro-48v-dc-10kw-inverter-charger-mpn-qua483100100.html</t>
  </si>
  <si>
    <t>https://www.invertersupply.com/index.php?main_page=product_info&amp;products_id=200274</t>
  </si>
  <si>
    <t>https://www.solarflexion.com/product-p/vep230121402.htm</t>
  </si>
  <si>
    <t>https://www.thesolarbiz.com/victron-vep-3kva-120-240-na-primary-12-24-48.html</t>
  </si>
  <si>
    <t>https://www.invertersupply.com/index.php?main_page=product_info&amp;products_id=200275</t>
  </si>
  <si>
    <t>https://www.solarflexion.com/product-p/vep230141204.htm</t>
  </si>
  <si>
    <t>https://www.solar-electric.com/victron-electrical-panel-vep-3kva-120-240-na-follower-12-24-48.html</t>
  </si>
  <si>
    <t>https://www.thesolarbiz.com/victron-ve-panel-multiplus-ii-3kva-120-primary-48vdc-with-bypass.html</t>
  </si>
  <si>
    <t>https://www.solar-electric.com/victron-electrical-panel-vep-5kva-120-240-na-primary-48vdc.html</t>
  </si>
  <si>
    <t>https://www.solarflexion.com/product-p/vep250125402.htm</t>
  </si>
  <si>
    <t>https://www.thesolarbiz.com/victron-vep-5kva-120-240-na-primary-24-48vdc-enclosure.html</t>
  </si>
  <si>
    <t>https://www.invertersupply.com/index.php?main_page=product_info&amp;products_id=200277</t>
  </si>
  <si>
    <t>https://www.solar-electric.com/victron-electrical-panel-5kva-120-na-follower-48vdc.html</t>
  </si>
  <si>
    <t>https://www.thesolarbiz.com/victron-vep-5kva-120-240-na-follower-24-48vdc.html</t>
  </si>
  <si>
    <t>https://www.invertersupply.com/index.php?main_page=product_info&amp;products_id=200278</t>
  </si>
  <si>
    <t>https://www.solarflexion.com/product-p/vep250165606.htm</t>
  </si>
  <si>
    <t>https://www.solar-electric.com/victron-electrical-panels-vep-5kva-na-3ph-primary-24-48vdc.html</t>
  </si>
  <si>
    <t>https://www.invertersupply.com/index.php?main_page=product_info&amp;products_id=4633</t>
  </si>
  <si>
    <t>https://victronenergy.co.nz/products/inverter-charger-easysolar-12-1600-70-16-mppt-100-50</t>
  </si>
  <si>
    <t>https://www.invertersupply.com/index.php?main_page=product_info&amp;products_id=4634</t>
  </si>
  <si>
    <t>https://www.invertersupply.com/index.php?main_page=product_info&amp;products_id=200684</t>
  </si>
  <si>
    <t>https://mastertechsolar.com/products/easysolar-48-5000-70-100-mppt-150-100-color-control</t>
  </si>
  <si>
    <t>https://volts.ca/products/easysolar-48-5000-70-100-mppt-150-100-1?variant=36527454814370</t>
  </si>
  <si>
    <t>https://www.invertersupply.com/index.php?main_page=product_info&amp;products_id=200685</t>
  </si>
  <si>
    <t>https://energyconnections.net.au/products/victron-easysolar-ii-48-5000-70-50-mppt-250-100-gx</t>
  </si>
  <si>
    <t>https://www.outbackmarine.com.au/victron-easysolar-ii-48-5000-75-50-mppt-250-100-gx</t>
  </si>
  <si>
    <t>https://www.invertersupply.com/index.php?main_page=product_info&amp;products_id=201513</t>
  </si>
  <si>
    <t>https://www.invertersupply.com/index.php?main_page=product_info&amp;products_id=194023</t>
  </si>
  <si>
    <t>https://cemarine.com/products/victron-blue-smart-ip65-charger-12-51-120v-bpc120531104r</t>
  </si>
  <si>
    <t>https://tacklewizards.com/victron-blue-smart-ip65-charger-12-5-1-120v-bpc120531104r/</t>
  </si>
  <si>
    <t>https://www.invertersupply.com/index.php?main_page=product_info&amp;products_id=31032</t>
  </si>
  <si>
    <t>https://www.atlantisshowroom.com/products/victron-energy-bpc120731104r-bluesmart-ip65-charger-12-vdc-7amp</t>
  </si>
  <si>
    <t>https://volts.ca/products/blue-smart-ip65-charger-12-7-1-120v-nema-1-15p-retail</t>
  </si>
  <si>
    <t>https://www.invertersupply.com/index.php?main_page=product_info&amp;products_id=31034</t>
  </si>
  <si>
    <t>https://volts.ca/products/blue-smart-ip65-charger-12-10-1-120v-nema-1-15p-retail</t>
  </si>
  <si>
    <t>https://citimarinestore.com/en/victron-battery-chargers/10956-victron-bluesmart-ip65-charger-12-vdc-10amp-bpc121031104r.html</t>
  </si>
  <si>
    <t>https://www.invertersupply.com/index.php?main_page=product_info&amp;products_id=31011</t>
  </si>
  <si>
    <t>https://www.zoro.com/victron-energy-blue-smart-ip65-charger-12151-120v-nema-1-15p-retail-bpc121531104r/i/G700446532/</t>
  </si>
  <si>
    <t>https://mygreenoutdoors.com/victron-bluesmart-ip65-charger-12-vdc-15amp-bpc121531104r/</t>
  </si>
  <si>
    <t>https://www.invertersupply.com/index.php?main_page=product_info&amp;products_id=189657</t>
  </si>
  <si>
    <t>https://volts.ca/products/blue-smart-ip65-charger-24-5-1-120v-nema-1-15p-retail</t>
  </si>
  <si>
    <t>https://shop.cheaprv.com/products/victron-blue-smart-ip65-charger-24-5-1-120v-nema-1-15p-ul-approved-bpc240531104r</t>
  </si>
  <si>
    <t>https://www.invertersupply.com/index.php?main_page=product_info&amp;products_id=185541</t>
  </si>
  <si>
    <t>https://nomadicsupply.com/victron-energy-bluesmart-ip65-charger-24-vdc-8amp-bpc240831104r/</t>
  </si>
  <si>
    <t>https://www.zoro.com/victron-energy-blue-smart-ip65-charger-2481-120v-nema-1-15p-retail-bpc240831104r/i/G900446462/</t>
  </si>
  <si>
    <t>https://www.invertersupply.com/index.php?main_page=product_info&amp;products_id=185708</t>
  </si>
  <si>
    <t>https://www.springers.com.au/shop/product/bpc900100014-m6-eyelet-connector-with-30a-ato-fuse-3214</t>
  </si>
  <si>
    <t>https://www.everybattery.com.au/product/bpc900100014/</t>
  </si>
  <si>
    <t>https://www.invertersupply.com/index.php?main_page=product_info&amp;products_id=185709</t>
  </si>
  <si>
    <t>https://shop.pkys.com/Victron-Energy-BPC900110014-Fused-Eyelet-Connector-Set-for-Blue-Smart-chargers-M8_p_7868.html</t>
  </si>
  <si>
    <t>https://sbpe.com.au/products/m8-eyelet-connector-with-30a-ato-fuse</t>
  </si>
  <si>
    <t>https://www.invertersupply.com/index.php?main_page=product_info&amp;products_id=194846</t>
  </si>
  <si>
    <t>https://www.coloradostandby.com/victron-magcode-power-clip-12v-max-15a-blue-smart-ip65-charger-bpc900500014</t>
  </si>
  <si>
    <t>https://www.invertersupply.com/index.php?main_page=product_info&amp;products_id=195630</t>
  </si>
  <si>
    <t>https://www.batteriesdirect.com.au/shop/product/36817/magcode-power-port.html</t>
  </si>
  <si>
    <t>https://sbpe.com.au/products/magcode-power-port-12v-max-15a</t>
  </si>
  <si>
    <t>https://www.invertersupply.com/index.php?main_page=product_info&amp;products_id=32278</t>
  </si>
  <si>
    <t>https://www.coloradostandby.com/victron-2-meter-extension-cable-bpc900200014</t>
  </si>
  <si>
    <t>https://frankiesautoelectrics.com.au/victron-energy-bpc900200014-2m-extension-cable-for-blue-smart-charger/</t>
  </si>
  <si>
    <t>https://www.coloradostandby.com/victron-12-volt-plug-cigarette-plug-with-16a-fuse-bpc900300014</t>
  </si>
  <si>
    <t>https://www.invertersupply.com/index.php?main_page=product_info&amp;products_id=185714</t>
  </si>
  <si>
    <t>https://offgriddirect.com.au/products/lead-to-auto-cigarette-plug-with-16a-auto-fuse-bpc900300014</t>
  </si>
  <si>
    <t>https://www.invertersupply.com/index.php?main_page=product_info&amp;products_id=185717</t>
  </si>
  <si>
    <t>https://ntsecostore.com/en-nz/products/victron-clamp-connector-30a-ato-fuse-bpc900400014</t>
  </si>
  <si>
    <t>https://frankiesautoelectrics.com.au/victron-energy-bpc900400014-clamp-connector-with-30a-ato-fuse-for-ip65-charger/</t>
  </si>
  <si>
    <t>https://www.invertersupply.com/index.php?main_page=product_info&amp;products_id=185573</t>
  </si>
  <si>
    <t>https://www.springers.com.au/shop/product/bpc900110114-battery-indicator-panel-2529</t>
  </si>
  <si>
    <t>https://www.sparkydirect.com.au/p/Victron-Energy-BPC900110114-Indicator-Panel-to-M8-Eyelet-Connector-with-30A-Auto-Blade-Fuse</t>
  </si>
  <si>
    <t>https://www.invertersupply.com/index.php?main_page=product_info&amp;products_id=185574</t>
  </si>
  <si>
    <t>https://shop.pkys.com/Victron-Energy-BPC900120114-Battery-Indicator-Eyelet-M8-eyelet-30A-ATO-fuse_p_7900.html</t>
  </si>
  <si>
    <t>https://ntsecostore.com/en-nz/products/victron-battery-indicator-eyelet-m8-connector-30a-ato-fuse-bpc900120114</t>
  </si>
  <si>
    <t>https://shop.pkys.com/Victron-Energy-BPC920100100-Rubber-Bumper-for-Blue-Smart-chargers_p_7865.html</t>
  </si>
  <si>
    <t>https://www.invertersupply.com/index.php?main_page=product_info&amp;products_id=185623</t>
  </si>
  <si>
    <t>https://www.everybattery.com.au/product/victron-blue-smart-ip65-battery-charger-12-10-12-15-24-8-rubber-bumper-cover-bpc920100100/</t>
  </si>
  <si>
    <t>https://www.invertersupply.com/index.php?main_page=product_info&amp;products_id=185633</t>
  </si>
  <si>
    <t>https://www.sparkydirect.com.au/p/Victron-Energy-BPC920100200-Wall-Mount-for-12/10-12/15-24/8-Blue-Smart-IP65-Chargers</t>
  </si>
  <si>
    <t>https://www.atlantisshowroom.com/products/victron-energy-bpc920100200-wall-mount-blue-smart-ip65-chargers-1210-1215-and</t>
  </si>
  <si>
    <t>https://www.invertersupply.com/index.php?main_page=product_info&amp;products_id=194072</t>
  </si>
  <si>
    <t>https://www.atlantisshowroom.com/products/victron-energy-bpc940100100-carry-case-bluesmart-ip65-chargers-and-accessories</t>
  </si>
  <si>
    <t>https://frankiesautoelectrics.com.au/victron-energy-bpc940100100-carry-case-for-bpc-chargers-up-to-12-15-and-24-8/</t>
  </si>
  <si>
    <t>https://www.invertersupply.com/index.php?main_page=product_info&amp;products_id=199526</t>
  </si>
  <si>
    <t>https://mygreenoutdoors.com/victron-blue-smart-ip22-12vdc-15a-1-bank-120v-charger-dry-mount-bpc121545102/</t>
  </si>
  <si>
    <t>https://citimarinestore.com/en/victron-battery-chargers/12406-victron-blue-smart-ip22-12vdc-15a-1-bank-120v-charger.html</t>
  </si>
  <si>
    <t>https://www.invertersupply.com/index.php?main_page=product_info&amp;products_id=199527</t>
  </si>
  <si>
    <t>https://mygreenoutdoors.com/victron-blue-smart-ip22-12vdc-15a-3-bank-120v-charger-dry-mount-bpc121546102/</t>
  </si>
  <si>
    <t>https://avanquil.com/products/victron-blue-smart-ip22-12vdc-15a-3-bank-120v-charger-dry-mount-bpc121546102</t>
  </si>
  <si>
    <t>https://www.invertersupply.com/index.php?main_page=product_info&amp;products_id=199528</t>
  </si>
  <si>
    <t>https://tricitiestackle.com/products/victron-blue-smart-ip22-12vdc-20a-1-bank-120v-charger-dry-mount-bpc122045102</t>
  </si>
  <si>
    <t>https://backwatersupply.com/products/victron-blue-smart-ip22-12vdc-20a-1-bank-120v-charger-dry-mount-bpc122045102</t>
  </si>
  <si>
    <t>https://www.invertersupply.com/index.php?main_page=product_info&amp;products_id=199529</t>
  </si>
  <si>
    <t>https://citimarinestore.com/en/victron-battery-chargers/13593-victron-blue-smart-ip22-12vdc-20a-3-bank-120v-charger-dry-mount-bpc122046102.html</t>
  </si>
  <si>
    <t>https://mygreenoutdoors.com/victron-blue-smart-ip22-12vdc-20a-3-bank-120v-charger-dry-mount-bpc122046102/</t>
  </si>
  <si>
    <t>https://www.invertersupply.com/index.php?main_page=product_info&amp;products_id=199263</t>
  </si>
  <si>
    <t>https://volts.ca/products/victron-energy-blue-smart-ip22-charger-12-301-120v-nema5-15?variant=43714628026602</t>
  </si>
  <si>
    <t>https://www.westrock.ca/product/victron-energy-bpc123047102-blue-smart-ip22-charger-12-301-120v-nema-5-15/</t>
  </si>
  <si>
    <t>https://www.invertersupply.com/index.php?main_page=product_info&amp;products_id=199264</t>
  </si>
  <si>
    <t>https://volts.ca/products/victron-energy-blue-smart-ip22-charger-12-303-120v-nema-5-15</t>
  </si>
  <si>
    <t>https://www.walmart.com/ip/Victron-Energy-BPC123048102-Victron-Blue-Smart-Ip22-12vdc-30a-3-Bank-120v-Charger-Dry-Mount/734085985</t>
  </si>
  <si>
    <t>https://www.invertersupply.com/index.php?main_page=product_info&amp;products_id=199530</t>
  </si>
  <si>
    <t>https://shop.pkys.com/Victron-BPC240845102-Blue-Smart-IP22-Charger-24-Volt-8-Amp-120V-with-one-output-_p_8225.html</t>
  </si>
  <si>
    <t>https://volts.ca/products/victron-energy-blue-smart-ip22-charger-24-81-120v-nema-5-15?variant=43714648670442</t>
  </si>
  <si>
    <t>https://www.invertersupply.com/index.php?main_page=product_info&amp;products_id=199531</t>
  </si>
  <si>
    <t>https://volts.ca/products/victron-energy-blue-smart-ip22-charger-24-121-120v-nema5-15?variant=43714482405610</t>
  </si>
  <si>
    <t>https://www.solar-electric.com/victron-energy-blue-smart-ip22-24-12-120vac-1output-battery-charger.html</t>
  </si>
  <si>
    <t>https://www.invertersupply.com/index.php?main_page=product_info&amp;products_id=199265</t>
  </si>
  <si>
    <t>https://volts.ca/products/victron-energy-blue-smart-ip22-charger-24-161-120v-nema-5-15</t>
  </si>
  <si>
    <t>https://www.invertersupply.com/index.php?main_page=product_info&amp;products_id=199266</t>
  </si>
  <si>
    <t>https://www.solar-electric.com/victron-energy-blue-smart-ip22-24-16-120vac-3outputs-battery-charger.html</t>
  </si>
  <si>
    <t>https://volts.ca/products/victron-energy-blue-smart-ip22-charger-24-163-120v-nema-5-15?variant=43714656600298</t>
  </si>
  <si>
    <t>https://www.invertersupply.com/index.php?main_page=product_info&amp;products_id=1121</t>
  </si>
  <si>
    <t>https://boaterssecretweapon.com/products/victron-phoenix-charger-12v-30a-2-1-120-240vac-pch012030001?variant=43721402613976</t>
  </si>
  <si>
    <t>https://mygreenoutdoors.com/victron-phoenix-charger-12v-30a-2-1-120-240vac-pch012030001/</t>
  </si>
  <si>
    <t>https://www.invertersupply.com/index.php?main_page=product_info&amp;products_id=1118</t>
  </si>
  <si>
    <t>https://shop.pkys.com/Victron-Energy-PCH012050001-Phoenix-1250-Battery-Charger-12-Volt_p_2357.html</t>
  </si>
  <si>
    <t>https://www.outbackmarine.com.au/phoenix-12v-50a-battery-charger-victron-pch0120500</t>
  </si>
  <si>
    <t>https://www.invertersupply.com/index.php?main_page=product_info&amp;products_id=1120</t>
  </si>
  <si>
    <t>https://frankiesautoelectrics.com.au/victron-energy-pch024016001-phoenix-battery-charger-24-16-2-1-120-240v/</t>
  </si>
  <si>
    <t>https://volts.ca/products/phoenix-charger-24-16-2-1-120-240v?variant=36527506489506</t>
  </si>
  <si>
    <t>https://www.invertersupply.com/index.php?main_page=product_info&amp;products_id=1119</t>
  </si>
  <si>
    <t>https://www.invertersupply.com/index.php?main_page=product_info&amp;products_id=199416</t>
  </si>
  <si>
    <t>https://elcapitan.com/products/victron-skylla-ip65-12-70-1-1-120-240vac-battery-charger-sky012070000</t>
  </si>
  <si>
    <t>https://performancefishingelectronics.com/products/victron-skylla-ip65-12-70-1-1-120-240vac-battery-charger-sky012070000</t>
  </si>
  <si>
    <t>https://www.invertersupply.com/index.php?main_page=product_info&amp;products_id=199533</t>
  </si>
  <si>
    <t>https://mygreenoutdoors.com/victron-skylla-ip65-12-70-3-bank-120-240vac-battery-charger-sky012070100/</t>
  </si>
  <si>
    <t>https://cemarine.com/products/victron-skylla-ip65-12-70-3-bank-120-240vac-battery-charger-sky012070100</t>
  </si>
  <si>
    <t>https://www.invertersupply.com/index.php?main_page=product_info&amp;products_id=199534</t>
  </si>
  <si>
    <t>https://cemarine.com/products/victron-skylla-ip65-24-35-1-1-120-240vac-battery-charger-sky024035000</t>
  </si>
  <si>
    <t>https://elcapitan.com/products/victron-skylla-ip65-24-35-1-1-120-240vac-battery-charger-sky024035000</t>
  </si>
  <si>
    <t>https://www.invertersupply.com/index.php?main_page=product_info&amp;products_id=199535</t>
  </si>
  <si>
    <t>https://mygreenoutdoors.com/victron-skylla-ip65-24-35-3-bank-120-240vac-battery-charger-sky024035100/</t>
  </si>
  <si>
    <t>https://cemarine.com/products/victron-skylla-ip65-24-35-3-bank-120-240vac-battery-charger-sky024035100</t>
  </si>
  <si>
    <t>https://www.invertersupply.com/index.php?main_page=product_info&amp;products_id=1148</t>
  </si>
  <si>
    <t>https://victronenergy.co.nz/products/charger-skylla-tg-24-50-3-phase-1-1-365-x-250-x-257?variant=39736146180</t>
  </si>
  <si>
    <t>https://www.outbackmarine.com.au/skylla-tg-24v-50a-3p-battery-charger-victron-stg02</t>
  </si>
  <si>
    <t>https://www.invertersupply.com/index.php?main_page=product_info&amp;products_id=1149</t>
  </si>
  <si>
    <t>https://sbpe.com.au/products/skylla-tg-24-10011-3-phase-400v</t>
  </si>
  <si>
    <t>https://volts.ca/products/skylla-tg-24-100-1-1-3-phase-400v?variant=36527509799074</t>
  </si>
  <si>
    <t>https://www.invertersupply.com/index.php?main_page=product_info&amp;products_id=1131</t>
  </si>
  <si>
    <t>https://www.coloradostandby.com/victron-skylla-tg-243011-gl-120-240v-sdtg2400303</t>
  </si>
  <si>
    <t>https://marinepartssource.com/skylla-tg-battery-charger-24-volt-30-amp-victron-energy-sdtg2400303</t>
  </si>
  <si>
    <t>https://www.invertersupply.com/index.php?main_page=product_info&amp;products_id=1129</t>
  </si>
  <si>
    <t>https://frankiesautoelectrics.com.au/victron-energy-sdtg2400503-skylla-tg-battery-charger-24-50-1-1-120-240v/</t>
  </si>
  <si>
    <t>https://volts.ca/products/skylla-tg-24-50-1-1-gl-120-240v?variant=36527510126754</t>
  </si>
  <si>
    <t>https://www.invertersupply.com/index.php?main_page=product_info&amp;products_id=1140</t>
  </si>
  <si>
    <t>https://shop.pkys.com/Victron-Energy-SDTG2401003-Skylla-TG-2410011-GL-120-240V-Battery-Charger_p_3794.html</t>
  </si>
  <si>
    <t>https://frankiesautoelectrics.com.au/victron-energy-sdtg2401003-skylla-tg-battery-charger-24-100-1-1-120-240v/</t>
  </si>
  <si>
    <t>https://www.invertersupply.com/index.php?main_page=product_info&amp;products_id=4559</t>
  </si>
  <si>
    <t>https://solarboxaustralia.au/products/victron-skylla-tg-24-30-gmdss-120-240v-supplier-code-sdtg2400302</t>
  </si>
  <si>
    <t>https://frankiesautoelectrics.com.au/victron-sdtg2400302-skylla-tg-24-30-gmdss-120-240v-battery-charger/</t>
  </si>
  <si>
    <t>https://www.invertersupply.com/index.php?main_page=product_info&amp;products_id=4560</t>
  </si>
  <si>
    <t>https://www.coloradostandby.com/victron-skylla-tg-2450-gmdss-120-240v-sdtg2400504</t>
  </si>
  <si>
    <t>https://www.coloradostandby.com/victron-skylla-tg-48251-230v-sdtg4800251</t>
  </si>
  <si>
    <t>https://www.invertersupply.com/index.php?main_page=product_info&amp;products_id=1130</t>
  </si>
  <si>
    <t>https://sbpe.com.au/products/skylla-tg-48-251-230v</t>
  </si>
  <si>
    <t>https://www.invertersupply.com/index.php?main_page=product_info&amp;products_id=1141</t>
  </si>
  <si>
    <t>https://www.coloradostandby.com/victron-skylla-tg-48501-230v-sdtg4800501</t>
  </si>
  <si>
    <t>https://victronenergy.co.nz/products/charger-skylla-tg-48-50-1-1-365-x-250-x-257</t>
  </si>
  <si>
    <t>https://www.springers.com.au/shop/product/ski024080000-skylla-i-24-80-1-1-3292</t>
  </si>
  <si>
    <t>https://www.invertersupply.com/index.php?main_page=product_info&amp;products_id=1139</t>
  </si>
  <si>
    <t>https://www.coloradostandby.com/victron-skylla-i-248011-230v-ski024080000</t>
  </si>
  <si>
    <t>https://victronenergy.co.nz/products/charger-skylla-i-24-80-3-402-x-250-x-140</t>
  </si>
  <si>
    <t>https://www.invertersupply.com/index.php?main_page=product_info&amp;products_id=1138</t>
  </si>
  <si>
    <t>https://www.coloradostandby.com/victron-skylla-i-24803-230v-ski024080002</t>
  </si>
  <si>
    <t>https://www.invertersupply.com/index.php?main_page=product_info&amp;products_id=1137</t>
  </si>
  <si>
    <t>https://offgriddirect.com.au/products/victron-skylla-i-24-100-1-1-230v-battery-charger-ski024100000</t>
  </si>
  <si>
    <t>https://www.outbackmarine.com.au/skylla-i-24v-100a-1-battery-charger-victron-ski024</t>
  </si>
  <si>
    <t>https://www.invertersupply.com/index.php?main_page=product_info&amp;products_id=1136</t>
  </si>
  <si>
    <t>https://www.coloradostandby.com/victron-skylla-i-241003-230v-ski024100002</t>
  </si>
  <si>
    <t>https://www.outbackmarine.com.au/skylla-i-24v-100a-3-battery-charger-victron-ski024</t>
  </si>
  <si>
    <t>https://www.invertersupply.com/index.php?main_page=product_info&amp;products_id=1124</t>
  </si>
  <si>
    <t>https://www.outbackmarine.com.au/centaur-12v-20a-battery-charger-victron-cch0120200</t>
  </si>
  <si>
    <t>https://sbpe.com.au/products/centaur-charger-12-203-120-240v</t>
  </si>
  <si>
    <t>https://shop.pkys.com/Victron-Energy-CCH012030000-Centaur-1230-Battery-Charger-12-Volt-30-Amp_p_1748.html</t>
  </si>
  <si>
    <t>https://www.invertersupply.com/index.php?main_page=product_info&amp;products_id=1123</t>
  </si>
  <si>
    <t>https://marinepartssource.com/centaur-battery-charger-12-volt-30-amp-victron-energy-cch012030000</t>
  </si>
  <si>
    <t>https://shop.pkys.com/Victron-Energy-CCH012040000-Centaur-1240-Battery-Charger-12-Volt-40-Amp_p_1741.html</t>
  </si>
  <si>
    <t>https://www.coloradostandby.com/victron-centaur-charger-12403-120-240v-cch012040000</t>
  </si>
  <si>
    <t>https://sbpe.com.au/products/centaur-charger-12-403-120-240v</t>
  </si>
  <si>
    <t>https://www.invertersupply.com/index.php?main_page=product_info&amp;products_id=1127</t>
  </si>
  <si>
    <t>https://powerwerx.com/victron-cch012050000-centaur-charger-12503</t>
  </si>
  <si>
    <t>https://shop.pkys.com/centaur-12-50</t>
  </si>
  <si>
    <t>https://www.invertersupply.com/index.php?main_page=product_info&amp;products_id=1126</t>
  </si>
  <si>
    <t>https://shop.pkys.com/Victron-Energy-CCH012060000-Centaur-1260-Battery-Charger-12-Volt-60-Amp_p_1743.html</t>
  </si>
  <si>
    <t>https://www.atlantisshowroom.com/products/victron-energy-cch012060000-centaur-charger-12-vdc-60amp-3-bank-120-240-vac</t>
  </si>
  <si>
    <t>https://shop.pkys.com/Victron-Energy-CCH012080000-Centaur-1280-Battery-Charger-12-Volt-80-Amp_p_1740.html</t>
  </si>
  <si>
    <t>https://citimarinestore.com/en/victron-battery-chargers/10965-victron-centaur-charger-12-vdc-80amp-3-bank-120-240-vac-cch012080000.html</t>
  </si>
  <si>
    <t>https://sbpe.com.au/products/centaur-charger-12-803-120-240v</t>
  </si>
  <si>
    <t>https://www.invertersupply.com/index.php?main_page=product_info&amp;products_id=1144</t>
  </si>
  <si>
    <t>https://frankiesautoelectrics.com.au/victron-energy-cch012100000-12v-100a-3c-centaur-battery-charger/</t>
  </si>
  <si>
    <t>https://boaterssecretweapon.com/products/victron-centaur-charger-12-vdc-100amp-3-bank-120-240-vac-cch012100000?variant=43721262989528</t>
  </si>
  <si>
    <t>https://www.invertersupply.com/index.php?main_page=product_info&amp;products_id=1122</t>
  </si>
  <si>
    <t>https://www.outbackmarine.com.au/centaur-24v-16a-battery-charger-victron-cch0240160</t>
  </si>
  <si>
    <t>https://sbpe.com.au/products/centaur-charger-24-163-120-240v</t>
  </si>
  <si>
    <t>https://www.invertersupply.com/index.php?main_page=product_info&amp;products_id=1125</t>
  </si>
  <si>
    <t>https://solarboxaustralia.au/products/victron-centaur-charger-24-303-120-240v-supplier-code-cch024030000</t>
  </si>
  <si>
    <t>https://frankiesautoelectrics.com.au/victron-energy-cch024030000-24v-30a-3c-centaur-battery-charger/</t>
  </si>
  <si>
    <t>https://shop.pkys.com/Victron-Energy-CCH024040000-Centaur-2440-Battery-Charger-24-Volt-40-Amp_p_1744.html</t>
  </si>
  <si>
    <t>https://www.invertersupply.com/index.php?main_page=product_info&amp;products_id=1147</t>
  </si>
  <si>
    <t>https://www.coloradostandby.com/victron-centaur-charger-24403-120-240v-cch024040000</t>
  </si>
  <si>
    <t>https://shop.pkys.com/Victron-Energy-CCH024060000-Centaur-2460-Battery-Charger-24-Volt-60-Amp_p_1749.html</t>
  </si>
  <si>
    <t>https://sbpe.com.au/products/centaur-charger-24-603-120-240v</t>
  </si>
  <si>
    <t>https://www.solar4rvs.com.au/victron-centaur-24-60-3-uin-90-265vac-45-65hz-char</t>
  </si>
  <si>
    <t>https://www.invertersupply.com/index.php?main_page=product_info&amp;products_id=189658</t>
  </si>
  <si>
    <t>https://volts.ca/products/blue-smart-ip67-charger-12-7-1-120v-nema-5-15</t>
  </si>
  <si>
    <t>https://www.zoro.com/victron-energy-blue-smart-ip67-charger-1271-120v-nema-5-15-bpc120715106/i/G800446517/</t>
  </si>
  <si>
    <t>https://www.invertersupply.com/index.php?main_page=product_info&amp;products_id=189659</t>
  </si>
  <si>
    <t>https://volts.ca/products/blue-smart-ip67-charger-12-13-1-120v-nema-5-15?variant=36527943057570</t>
  </si>
  <si>
    <t>https://www.zoro.com/victron-energy-blue-smart-ip67-charger-12131-120v-nema-5-15-bpc121315106/i/G400446542/</t>
  </si>
  <si>
    <t>https://www.invertersupply.com/index.php?main_page=product_info&amp;products_id=190077</t>
  </si>
  <si>
    <t>https://www.coloradostandby.com/victron-blue-smart-ip67-charger-12171-120v-nema-5-15-bpc121715106</t>
  </si>
  <si>
    <t>https://shop.pkys.com/victron-ip67-12-17-charger</t>
  </si>
  <si>
    <t>https://www.invertersupply.com/index.php?main_page=product_info&amp;products_id=199415</t>
  </si>
  <si>
    <t>https://volts.ca/products/victron-energy-blue-smart-ip67-battery-charger12-251-120v-nema-5-15-bpc122547106</t>
  </si>
  <si>
    <t>https://nomadicsupply.com/victron-energy-bluesmart-ip67-charger-12-251-120v-bpc122547106/</t>
  </si>
  <si>
    <t>https://www.invertersupply.com/index.php?main_page=product_info&amp;products_id=189660</t>
  </si>
  <si>
    <t>https://www.coloradostandby.com/victron-blue-smart-ip67-charger-2451-120v-nema-5-15-bpc240515106</t>
  </si>
  <si>
    <t>https://volts.ca/products/blue-smart-ip67-charger-24-5-1-120v-nema-5-15?variant=36527969960098</t>
  </si>
  <si>
    <t>https://www.invertersupply.com/index.php?main_page=product_info&amp;products_id=190079</t>
  </si>
  <si>
    <t>https://volts.ca/products/blue-smart-ip67-charger-24-8-1-120v-nema-5-15?variant=36527970910370</t>
  </si>
  <si>
    <t>https://www.coloradostandby.com/victron-blue-smart-ip67-charger-2481-120v-nema-5-15-bpc240815106</t>
  </si>
  <si>
    <t>https://www.coloradostandby.com/victron-blue-smart-ip67-charger-24121-120v-nema-5-15-bpc241215106</t>
  </si>
  <si>
    <t>https://www.zoro.com/victron-energy-blue-smart-ip67-charger-24121-120v-nema-5-15-bpc241215106/i/G800446470/</t>
  </si>
  <si>
    <t>https://nomadicsupply.com/victron-energy-bluesmart-ip67-charger-24-vdc-12-amp-bpc241215106/</t>
  </si>
  <si>
    <t>https://www.invertersupply.com/index.php?main_page=product_info&amp;products_id=5995</t>
  </si>
  <si>
    <t>https://sbpe.com.au/products/autotransformer-120-240vac-32a</t>
  </si>
  <si>
    <t>https://offgriddirect.com.au/products/autotransformer-ip21-120-240-32a-itr000100001</t>
  </si>
  <si>
    <t>https://www.invertersupply.com/index.php?main_page=product_info&amp;products_id=5996</t>
  </si>
  <si>
    <t>https://volts.ca/products/autotransformer-120-240v-100a</t>
  </si>
  <si>
    <t>https://www.coloradostandby.com/victron-autotransformer-120240v-100a-itr000100101</t>
  </si>
  <si>
    <t>https://www.invertersupply.com/index.php?main_page=product_info&amp;products_id=31086</t>
  </si>
  <si>
    <t>https://www.commodoreaustralia.com.au/product/galvanic-isolator-vdi-16-a-gdi000016000/</t>
  </si>
  <si>
    <t>https://www.solar4rvs.com.au/victron-galvanic-isolator-vdi-16-a</t>
  </si>
  <si>
    <t>https://www.invertersupply.com/index.php?main_page=product_info&amp;products_id=16742</t>
  </si>
  <si>
    <t>https://www.solar4rvs.com.au/victron-galvanic-isolator-vdi-32-a</t>
  </si>
  <si>
    <t>https://www.outbackmarine.com.au/victron-galvanic-isolator-vdi-32-a</t>
  </si>
  <si>
    <t>https://www.invertersupply.com/index.php?main_page=product_info&amp;products_id=194733</t>
  </si>
  <si>
    <t>https://sbpe.com.au/products/victron-energy-galvanic-isolator-vdi-64-a</t>
  </si>
  <si>
    <t>https://marinepartssource.com/galvanic-isolator-vdi-64-a-victron-energy-gdi000064000</t>
  </si>
  <si>
    <t>https://www.invertersupply.com/index.php?main_page=product_info&amp;products_id=194835</t>
  </si>
  <si>
    <t>https://shop.pkys.com/ip67-24-12-5a</t>
  </si>
  <si>
    <t>https://www.coloradostandby.com/victron-orion-ip67-2412-5a-60w-ori241205260</t>
  </si>
  <si>
    <t>https://www.invertersupply.com/index.php?main_page=product_info&amp;products_id=194748</t>
  </si>
  <si>
    <t>https://www.outbackmarine.com.au/victron-orion-ip67-24-12-10a-120w~83658</t>
  </si>
  <si>
    <t>https://www.coloradostandby.com/victron-orion-ip67-2412-10a-120w-ori241210260</t>
  </si>
  <si>
    <t>https://www.invertersupply.com/index.php?main_page=product_info&amp;products_id=195621</t>
  </si>
  <si>
    <t>https://www.coloradostandby.com/victron-orion-ip67-2412-20a-240w-ori241220260</t>
  </si>
  <si>
    <t>https://volts.ca/products/victron-energy-rion-ip67-24-12-20a-240w-ori241220260</t>
  </si>
  <si>
    <t>https://shop.pkys.com/orion-ip67-24-12-50</t>
  </si>
  <si>
    <t>https://www.invertersupply.com/index.php?main_page=product_info&amp;products_id=194032</t>
  </si>
  <si>
    <t>https://www.solar4rvs.com.au/victron-orion-ip67-12-24-50a-1200w-dc-dc-converter</t>
  </si>
  <si>
    <t>https://www.invertersupply.com/index.php?main_page=product_info&amp;products_id=194033</t>
  </si>
  <si>
    <t>https://nomadicsupply.com/victron-energy-orion-ip67-dc-dc-converter-24-vdc-to-12-vdc-100amp/</t>
  </si>
  <si>
    <t>https://www.solar4rvs.com.au/victron-orion-ip67-24-12-100a-1200w-dc-dc-converte</t>
  </si>
  <si>
    <t>https://www.invertersupply.com/index.php?main_page=product_info&amp;products_id=185680</t>
  </si>
  <si>
    <t>https://www.coloradostandby.com/victron-orion-tr-2412-5-60w-dc-dc-converter-retail-302472</t>
  </si>
  <si>
    <t>https://www.everybattery.com.au/product/ori241205200r-orion-24v-12v-5a-60w-dc-dc-converter/</t>
  </si>
  <si>
    <t>https://www.invertersupply.com/index.php?main_page=product_info&amp;products_id=185681</t>
  </si>
  <si>
    <t>https://www.coloradostandby.com/victron-orion-tr-2412-10-120w-dc-dc-converter-retail-302474</t>
  </si>
  <si>
    <t>https://www.everybattery.com.au/product/ori241210200r/</t>
  </si>
  <si>
    <t>https://www.invertersupply.com/index.php?main_page=product_info&amp;products_id=189674</t>
  </si>
  <si>
    <t>https://shop.pkys.com/Victron-Energy-ORI241225020-Orion-2412-25A-DC-DC-Converter_p_1697.html</t>
  </si>
  <si>
    <t>https://www.invertersupply.com/index.php?main_page=product_info&amp;products_id=1188</t>
  </si>
  <si>
    <t>https://www.outbackmarine.com.au/orion-12-24-25a-dc-dc-converter-victron-ori2412250</t>
  </si>
  <si>
    <t>https://shop.pkys.com/Victron-Energy-Orion-2412-40-DC-DC-Converter-with-40-Amp-Output-pn-ORI241240021_p_2766.html</t>
  </si>
  <si>
    <t>https://www.invertersupply.com/index.php?main_page=product_info&amp;products_id=185862</t>
  </si>
  <si>
    <t>https://marinepartssource.com/orion-24-12-40-dc-to-dc-converter-ori241240020</t>
  </si>
  <si>
    <t>https://shop.pkys.com/Victron-Energy-ORI241270020-Orion-2412-70A-DC-DC-converter_p_2761.html</t>
  </si>
  <si>
    <t>https://www.invertersupply.com/index.php?main_page=product_info&amp;products_id=1191</t>
  </si>
  <si>
    <t>https://nomadicsupply.com/victron-orion-24-12-70-dc-dc-converter-ip20-ori241270020/</t>
  </si>
  <si>
    <t>https://www.invertersupply.com/index.php?main_page=product_info&amp;products_id=21244</t>
  </si>
  <si>
    <t>https://sbpe.com.au/products/orion-24-12-70a-dc-dc-converter-ip20-binding-posts</t>
  </si>
  <si>
    <t>https://www.solar4rvs.com.au/victron-orion-24-12-70a-dc-dc-converter-ip20-bindi</t>
  </si>
  <si>
    <t>https://www.invertersupply.com/index.php?main_page=product_info&amp;products_id=1169</t>
  </si>
  <si>
    <t>https://www.solar4rvs.com.au/victron-orion-12-24-8-dc-dc-converter-ip20</t>
  </si>
  <si>
    <t>https://sbpe.com.au/products/orion-12-24-8-dc-dc-converter-ip20</t>
  </si>
  <si>
    <t>https://www.invertersupply.com/index.php?main_page=product_info&amp;products_id=1171</t>
  </si>
  <si>
    <t>https://sbpe.com.au/products/orion-12-24-10-dc-dc-converter-ip20</t>
  </si>
  <si>
    <t>https://shop.pkys.com/Victron-Energy-ORI122410020-Orion-1224-10-Step-Up-DCDC-Voltage-Converter_p_2553.html</t>
  </si>
  <si>
    <t>https://www.invertersupply.com/index.php?main_page=product_info&amp;products_id=1190</t>
  </si>
  <si>
    <t>https://shop.pkys.com/Victron-Energy-ORI122420020-Orion-1224-20-Step-Up-DCDC-Voltage-Converter_p_3022.html</t>
  </si>
  <si>
    <t>https://www.solar4rvs.com.au/victron-orion-12-24-20-dc-dc-converter-ip20</t>
  </si>
  <si>
    <t>https://shop.pkys.com/Victron-Energy-ORI303025000-Orion-25-Amp-Programmable-Buck-Boost-DC-DC-Converter_p_7854.html</t>
  </si>
  <si>
    <t>https://www.invertersupply.com/index.php?main_page=product_info&amp;products_id=5965</t>
  </si>
  <si>
    <t>https://www.fisheriessupply.com/victron-energy-buck-boost-dc-dc-converter/ori303025000</t>
  </si>
  <si>
    <t>https://shop.pkys.com/Victron-Energy-ORI303050000-Orion-50-Amp-Programmable-Buck-Boost-DC-DC-Converter_p_6574.html</t>
  </si>
  <si>
    <t>https://www.invertersupply.com/index.php?main_page=product_info&amp;products_id=4628</t>
  </si>
  <si>
    <t>https://sbpe.com.au/products/50a-buck-boost-dc-dc-converter</t>
  </si>
  <si>
    <t>https://shop.pkys.com/Victron-Energy-ORI303100000-Orion-100-Amp-Programmable-Buck-Boost-DC-DC-Converter_p_7932.html</t>
  </si>
  <si>
    <t>https://sbpe.com.au/products/100a-buck-boost-dc-dc-converter</t>
  </si>
  <si>
    <t>https://www.everybattery.com.au/product/ori303100000-victron-100a-buck-boost-dc-dc-converter/</t>
  </si>
  <si>
    <t>https://powerwerx.com/victron-ori121236140-oriontrsmart-30a-nonisolated</t>
  </si>
  <si>
    <t>https://shop.pkys.com/orion-tr-smart-non-isolated-12-12-30</t>
  </si>
  <si>
    <t>https://www.atlantisshowroom.com/products/victron-energy-ori121236140-orion-tr-smart-1212-30-30a-360w-non-isolated-dc-dc</t>
  </si>
  <si>
    <t>https://shop.pkys.com/Victron-Energy-ORI122436140-Orion-Tr-Smart-1224-15A-Non-Isolated-DC-DC-charger_p_8152.html</t>
  </si>
  <si>
    <t>https://wateryachtsolutions.com/victron-orion-tr-smart-dc-dc-12-24-15-15a-360w-isolated-charger-or-power-supply-ori122436140/</t>
  </si>
  <si>
    <t>https://www.outbackmarine.com.au/victron-orion-tr-smart-12-24-15a-360w-non-isolated</t>
  </si>
  <si>
    <t>https://www.outbackmarine.com.au/victron-orion-tr-smart-24-12-30a-360w-non-isolated</t>
  </si>
  <si>
    <t>https://www.budgetbatteries.com.au/shop/orion-tr-smart-24-12-30a-non-isolated-dc-dc-charger-ori241236140/</t>
  </si>
  <si>
    <t>https://nomadicsupply.com/victron-energy-orion-tr-smart-24-12-30-30a-360w-non-isolated-dc-dc-charger-ori241236140/</t>
  </si>
  <si>
    <t>https://inverterservicecenter.com/victron-energy-ori241236140-orion-tr-smart-dc-dc-charger-non-isolated-24-12-30a</t>
  </si>
  <si>
    <t>https://www.autopartsco.com.au/can-bus-temperature-sensor-for-use-with-multipus-q</t>
  </si>
  <si>
    <t>https://www.outbackmarine.com.au/victron-can-bus-temperature-sensor</t>
  </si>
  <si>
    <t>https://www.coloradostandby.com/victron-orion-tr-1212-9a-110w-isolated-dc-dc-converter-retail-ori121210110r</t>
  </si>
  <si>
    <t>https://nomadicsupply.com/victron-energy-orion-tr-1212-9-dc-dc-converter-isolated-ori121210110r/</t>
  </si>
  <si>
    <t>https://www.zoro.com/victron-energy-orion-tr-1212-9a-110w-isolated-dc-dc-converter-retail-ori121210110r/i/G800434798/</t>
  </si>
  <si>
    <t>https://www.coloradostandby.com/victron-orion-tr-1212-18a-220w-isolated-dc-dc-converter-ori121222110</t>
  </si>
  <si>
    <t>https://www.zoro.com/victron-energy-orion-tr-1212-18a-220w-isolated-dc-dc-converter-ori121222110/i/G200434718/</t>
  </si>
  <si>
    <t>https://wateryachtsolutions.com/victron-orion-tr-dc-dc-converter-12-vdc-to-12-vdc-18amp-isolated-ori121222110/</t>
  </si>
  <si>
    <t>https://wateryachtsolutions.com/victron-orion-tr-dc-dc-converter-12-vdc-to-12-vdc-30amp-isolated-ori121240110/</t>
  </si>
  <si>
    <t>https://www.solar4rvs.com.au/victron-orion-tr-12-12-30a-360w-isolated-dc-dc-con</t>
  </si>
  <si>
    <t>https://www.coloradostandby.com/victron-orion-tr-1224-5a-120w-isolated-dc-dc-converter-ori122410110</t>
  </si>
  <si>
    <t>https://www.outbackmarine.com.au/victron-orion-tr-12-24-5a-120w-isolated-dc-dc-conv</t>
  </si>
  <si>
    <t>https://www.solar4rvs.com.au/victron-orion-tr-12-24-5a-120w-isolated-dc-dc-conv</t>
  </si>
  <si>
    <t>https://sbpe.com.au/products/orion-tr-12-24-10a-240w-isolated-dc-dc-converter</t>
  </si>
  <si>
    <t>https://mygreenoutdoors.com/victron-orion-tr-dc-converter-12-24-10a-240w-isolated-w-galvanic-isolation-ori122424110/</t>
  </si>
  <si>
    <t>https://www.coloradostandby.com/victron-orion-tr-1224-15a-360w-isolated-dc-dc-converter-ori122441110</t>
  </si>
  <si>
    <t>https://volts.ca/products/orion-tr-12-24-15a-360w-isolated-dc-dc-converter</t>
  </si>
  <si>
    <t>https://www.outbackmarine.com.au/victron-orion-tr-12-24-15a-360w-isolated-dc-dc-con</t>
  </si>
  <si>
    <t>https://powerwerx.com/victron-ori121222120-oriontrsmart-18a-isolated</t>
  </si>
  <si>
    <t>https://shop.pkys.com/Victron-Energy-ORI121222120-Orion-Tr-Smart-1212-18A-Isolated-DC-DC-charger_p_8042.html</t>
  </si>
  <si>
    <t>https://www.budgetbatteries.com.au/shop/orion-tr-smart-12-12-18a-isolated-dc-dc-charger-ori121222120/</t>
  </si>
  <si>
    <t>https://shop.pkys.com/orion-tr-smart-dc-dc-charger-12v</t>
  </si>
  <si>
    <t>https://powerwerx.com/victron-ori121236120-oriontrsmart-30a-isolated</t>
  </si>
  <si>
    <t>https://www.atlantisshowroom.com/products/victron-energy-ori121236120-orion-tr-smart-1212-30-30a-360w-isolated-dc-dc-or</t>
  </si>
  <si>
    <t>https://www.zoro.com/victron-energy-orion-tr-smart-1224-10a-240w-isolated-dc-dc-charger-ori122424120/i/G200434763/</t>
  </si>
  <si>
    <t>https://www.budgetbatteries.com.au/shop/orion-tr-smart-12-24-10a-isolated-dc-dc-charger-ori122424120/</t>
  </si>
  <si>
    <t>https://shop.pkys.com/orion-smart-12-24-15</t>
  </si>
  <si>
    <t>https://expion360.com/products/victron-energy-charger-dc-dc-orion-tr-smart-12-volt-24-volt-15-amp-360-watt-ori122436120</t>
  </si>
  <si>
    <t>https://sbpe.com.au/products/orion-tr-smart-12-24-15a-360w-isolated-dc-dc-charger</t>
  </si>
  <si>
    <t>https://shop.pkys.com/ass070300100</t>
  </si>
  <si>
    <t>https://www.outbackmarine.com.au/victron-orion-tr-isolated-dc-dc-charger-remote-cab</t>
  </si>
  <si>
    <t>https://www.everybattery.com.au/product/ass070300100-victron-orion-tr-isolated-dc-dc-charger-remote-cable/</t>
  </si>
  <si>
    <t>https://www.coloradostandby.com/victron-orion-tr-2412-9a-110w-isolated-dc-dc-converter-retail-ori241210110r</t>
  </si>
  <si>
    <t>https://www.outbackmarine.com.au/victron-orion-tr-24-12-9a-110w-isolated-dc-dc-conv</t>
  </si>
  <si>
    <t>https://volts.ca/products/orion-tr-24-12-9a-110w-isolated-dc-dc-converter-retail?variant=36527539519650</t>
  </si>
  <si>
    <t>https://www.coloradostandby.com/victron-orion-tr-2412-20a-240w-isolated-dc-dc-converter-ori241224110</t>
  </si>
  <si>
    <t>https://sbpe.com.au/products/victron-energy-orion-tr-24-12-20a-240w-isolated-dc-dc-converter</t>
  </si>
  <si>
    <t>https://www.solar4rvs.com.au/victron-orion-tr-24-12-20a-240w-isolated-dc-dc-con</t>
  </si>
  <si>
    <t>https://www.coloradostandby.com/victron-orion-tr-2412-30a-360w-isolated-dc-dc-converter-ori241240110</t>
  </si>
  <si>
    <t>https://www.solar4rvs.com.au/victron-orion-tr-24-12-30a-360w-isolated-dc-dc-con</t>
  </si>
  <si>
    <t>https://sbpe.com.au/products/orion-tr-24-12-30a-360w-isolated-dc-dc-converter</t>
  </si>
  <si>
    <t>https://www.coloradostandby.com/victron-orion-tr-2424-5a-120w-isolated-dc-dc-converter-retail-ori242410110r</t>
  </si>
  <si>
    <t>https://www.zoro.com/victron-energy-orion-tr-2424-5a-120w-isolated-dc-dc-converter-retail-ori242410110r/i/G100434795/</t>
  </si>
  <si>
    <t>https://www.outbackmarine.com.au/victron-orion-tr-24-24-5a-120w-isolated-dc-dc-conv</t>
  </si>
  <si>
    <t>https://www.solar4rvs.com.au/victron-orion-tr-24-24-12a-280w-isolated-dc-dc-con</t>
  </si>
  <si>
    <t>https://volts.ca/products/orion-tr-24-24-12a-280w-isolated-dc-dc-converter?variant=36527541846178</t>
  </si>
  <si>
    <t>https://www.coloradostandby.com/victron-orion-tr-2424-12a-280w-isolated-dc-dc-converter-ori242428110</t>
  </si>
  <si>
    <t>https://www.coloradostandby.com/victron-orion-tr-2424-17a-400w-isolated-dc-dc-converte-ori242441110</t>
  </si>
  <si>
    <t>https://www.outbackmarine.com.au/victron-orion-tr-24-24-17a-400w-isolated-dc-dc-con</t>
  </si>
  <si>
    <t>https://www.zoro.com/victron-energy-orion-tr-2424-17a-400w-isolated-dc-dc-converter-ori242441110/i/G800434774/</t>
  </si>
  <si>
    <t>https://www.zoro.com/victron-energy-orion-tr-2448-2-5a-120w-isolated-dc-dc-converter-ori244810110/i/G800434750/</t>
  </si>
  <si>
    <t>https://victronenergy.co.nz/products/orion-tr-isolated-24-48-2-5a-120w-converter</t>
  </si>
  <si>
    <t>https://www.outbackmarine.com.au/victron-orion-tr-24-48-2-5a-120w-isolated-dc-dc-co</t>
  </si>
  <si>
    <t>https://www.outbackmarine.com.au/victron-orion-tr-24-48-6a-280w-isolated-dc-dc-conv</t>
  </si>
  <si>
    <t>https://www.solar4rvs.com.au/victron-orion-tr-24-48-6a-280w-isolated-dc-dc-conv</t>
  </si>
  <si>
    <t>https://www.zoro.com/victron-energy-orion-tr-2448-6a-280w-isolated-dc-dc-converter-ori244828110/i/G200434787/</t>
  </si>
  <si>
    <t>https://www.outbackmarine.com.au/victron-orion-tr-24-48-8-5a-400w-isolated-dc-dc-co</t>
  </si>
  <si>
    <t>https://solarboxaustralia.au/products/victron-orion-tr-24-48-8-5a-400w-isolated-dc-dc-converter-supplier-code-ori244841110</t>
  </si>
  <si>
    <t>https://sbpe.com.au/products/orion-tr-24-48-85a-400w-isolated-dc-dc-converter</t>
  </si>
  <si>
    <t>https://shop.pkys.com/24v-to-12v-dc-dc-isolated-charger</t>
  </si>
  <si>
    <t>https://www.outbackmarine.com.au/victron-orion-tr-smart-24-12-20a-240w-isolated-dc</t>
  </si>
  <si>
    <t>https://www.budgetbatteries.com.au/shop/orion-tr-smart-24-12-20a-isolated-dc-dc-charger-ori241224120/</t>
  </si>
  <si>
    <t>https://shop.pkys.com/Victron-Energy-ORI241236120-Orion-Tr-Smart-2412-30-Isolated-DC-DC-charger_p_8223.html</t>
  </si>
  <si>
    <t>https://www.zoro.com/victron-energy-orion-tr-smart-2412-30a-360w-isolated-dc-dc-charger-ori241236120/i/G300434762/</t>
  </si>
  <si>
    <t>https://www.budgetbatteries.com.au/shop/orion-tr-smart-24-12-30a-isolated-dc-dc-charger-ori241236120/</t>
  </si>
  <si>
    <t>https://www.budgetbatteries.com.au/shop/orion-tr-smart-24-24-12a-isolated-dc-dc-charger-ori242428120/</t>
  </si>
  <si>
    <t>https://sbpe.com.au/products/victron-energy-orion-tr-smart-24-24-12a-280w-isolated-dc-dc-charger</t>
  </si>
  <si>
    <t>https://solarboxaustralia.au/products/victron-orion-tr-smart-24-24-12a-280w-isolated-dc-dc-charger-supplier-code-ori242428120</t>
  </si>
  <si>
    <t>https://solarboxaustralia.au/products/victron-orion-tr-smart-24-24-17a-400w-isolated-dc-dc-charger-supplier-code-ori242440120</t>
  </si>
  <si>
    <t>https://shop.pkys.com/Victron-Energy-ORI242440120-Orion-Tr-Smart-2424-17A-Isolated-DC-DC-charger_p_7993.html</t>
  </si>
  <si>
    <t>https://volts.ca/products/orion-tr-smart-24-24-17a-400w-isolated-dc-dc-charger</t>
  </si>
  <si>
    <t>https://www.coloradostandby.com/victron-orion-tr-4812-9a-110w-isolated-dc-dc-converter-ori481210110</t>
  </si>
  <si>
    <t>https://www.outbackmarine.com.au/victron-orion-tr-48-12-9a-110w-isolated-dc-dc-conv</t>
  </si>
  <si>
    <t>https://www.zoro.com/victron-energy-orion-tr-4812-9a-110w-isolated-dc-dc-converter-ori481210110/i/G000434741/</t>
  </si>
  <si>
    <t>https://volts.ca/products/orion-tr-48-12-20a-240w-isolated-dc-dc-converter</t>
  </si>
  <si>
    <t>https://sbpe.com.au/products/orion-tr-48-12-20a-240w-isolated-dc-dc-converter</t>
  </si>
  <si>
    <t>https://www.solar4rvs.com.au/victron-orion-tr-48-12-20a-240w-isolated-dc-dc-con</t>
  </si>
  <si>
    <t>https://www.coloradostandby.com/victron-orion-tr-4812-30a-360w-isolated-dc-dc-converter-ori481240110</t>
  </si>
  <si>
    <t>https://sbpe.com.au/products/orion-tr-48-12-30a-360w-isolated-dc-dc-converter</t>
  </si>
  <si>
    <t>https://solarboxaustralia.au/products/victron-orion-tr-48-12-30a-360w-isolated-dc-dc-converter-supplier-code-ori481240110</t>
  </si>
  <si>
    <t>https://www.coloradostandby.com/victron-orion-tr-4824-5a-120w-isolated-dc-dc-converter-ori482410110</t>
  </si>
  <si>
    <t>https://www.solar4rvs.com.au/victron-orion-tr-48-24-5a-120w-isolated-dc-dc-conv</t>
  </si>
  <si>
    <t>https://www.everybattery.com.au/product/ori482410110-victron-orion-tr-48-24-5a-120w-isolated-dc-dc-converter/</t>
  </si>
  <si>
    <t>https://www.coloradostandby.com/victron-orion-tr-4824-12a-280w-isolated-dc-dc-converter-ori482428110</t>
  </si>
  <si>
    <t>https://sbpe.com.au/products/orion-tr-48-24-12a-280w-isolated-dc-dc-converter</t>
  </si>
  <si>
    <t>https://volts.ca/products/orion-tr-48-24-12a-280w-isolated-dc-dc-converter?variant=36527543124130</t>
  </si>
  <si>
    <t>https://shop.pkys.com/Victron-Energy-ORI482441110-Orion-Tr-4824-16A-Isolated-DC-DC-converter_p_7957.html</t>
  </si>
  <si>
    <t>https://www.coloradostandby.com/victron-orion-tr-4824-16a-380w-isolated-dc-dc-converter-ori482441110</t>
  </si>
  <si>
    <t>https://sbpe.com.au/products/orion-tr-48-24-16a-380w-isolated-dc-dc-converter</t>
  </si>
  <si>
    <t>https://www.coloradostandby.com/victron-orion-tr-4848-25a-120w-isolated-dc-dc-converter-ori484810110</t>
  </si>
  <si>
    <t>https://www.solar4rvs.com.au/victron-orion-tr-48-48-2-5a-120w-isolated-dc-dc-co</t>
  </si>
  <si>
    <t>https://www.everybattery.com.au/product/ori484810110-victron-orion-tr-48-48-25a-120w-isolated-dc-dc-converter/</t>
  </si>
  <si>
    <t>https://www.coloradostandby.com/victron-orion-tr-4848-6a-280w-isolated-dc-dc-converter-ori484828110</t>
  </si>
  <si>
    <t>https://victronenergy.co.nz/products/orion-tr-isolated-48-48-6a-280w-converter.</t>
  </si>
  <si>
    <t>https://www.outbackmarine.com.au/victron-orion-tr-48-48-6a-280w-isolated-dc-dc-conv</t>
  </si>
  <si>
    <t>https://shop.pkys.com/orion-tr-48-48-8a-isolated</t>
  </si>
  <si>
    <t>https://sbpe.com.au/products/victron-energy-orion-tr-48-48-8a-380w-isolated-dc-dc-converter</t>
  </si>
  <si>
    <t>https://www.solar4rvs.com.au/victron-orion-tr-48-48-8a-380w-isolated-dc-dc-conv</t>
  </si>
  <si>
    <t>https://www.coloradostandby.com/victron-orion-11012-30a-360w-isolated-dc-dc-converter-ori110123610</t>
  </si>
  <si>
    <t>https://www.zoro.com/victron-energy-orion-11012-30a-360w-isolated-dc-dc-converter-ori110123610/i/G000434789/</t>
  </si>
  <si>
    <t>https://www.coloradostandby.com/victron-orion-11024-15a-360w-isolated-dc-dc-converter-ori110243610</t>
  </si>
  <si>
    <t>https://solarboxaustralia.au/products/victron-orion-110-24-15a-360w-isolated-dc-dc-converter-ori110243610</t>
  </si>
  <si>
    <t>https://www.zoro.com/victron-energy-orion-11024-15a-360w-isolated-dc-dc-converter-ori110243610/i/G600434738/</t>
  </si>
  <si>
    <t>https://shop.pkys.com/Victron-Energy-SDFI0000000-Filax-2-Transfer-Switch-CE-230V50Hz-240V60Hz_p_7799.html</t>
  </si>
  <si>
    <t>https://www.coloradostandby.com/victron-filax-2-transfer-switch-ce-230v50hz-240v60hz-sdfi0000000</t>
  </si>
  <si>
    <t>https://www.solar4rvs.com.au/victron-filax-2-transfer-switch-ce-230v-50hz-240v</t>
  </si>
  <si>
    <t>https://www.coloradostandby.com/victron-filax-2-transfer-switch-ce-110v50hz-120v60hz-sdfi0000110</t>
  </si>
  <si>
    <t>https://www.everybattery.com.au/product/sdfi0000110-victron-filax-2-transfer-switch-ce-110v-50hz-120v-60hz/</t>
  </si>
  <si>
    <t>https://volts.ca/collections/transfer-switches/products/filax-2-transfer-switch-ce-110v-50hz-120v-60hz?variant=36527517663394</t>
  </si>
  <si>
    <t>https://sbpe.com.au/products/victron-energy-ve-transfer-switch-5kva-1ph-200-250vac</t>
  </si>
  <si>
    <t>https://www.everybattery.com.au/product/cos230502100/</t>
  </si>
  <si>
    <t>https://offgriddirect.com.au/products/victron-energy-transfer-switch-10kva-1ph-200-250vac</t>
  </si>
  <si>
    <t>https://invertersrus.com/product/victron-lynx-power-in/</t>
  </si>
  <si>
    <t>https://shop.pkys.com/lynx-power-in</t>
  </si>
  <si>
    <t>https://www.solar4rvs.com.au/victron-lynx-power-in</t>
  </si>
  <si>
    <t>https://shop.pkys.com/lynx-bms-500</t>
  </si>
  <si>
    <t>https://invertersrus.com/product/victron-lynx-bms/</t>
  </si>
  <si>
    <t>https://wateryachtsolutions.com/victron-lynx-smart-bms-500-battery-mgmt-system-f-lithium-smart-batteries-lyn034160200/</t>
  </si>
  <si>
    <t>https://www.solarflexion.com/product-p/lyn040102100.htm</t>
  </si>
  <si>
    <t>https://shop.pkys.com/lynx-shunt-ve-can</t>
  </si>
  <si>
    <t>https://powerwerx.com/victron-lyn040102100-lynx-shunt-vecan</t>
  </si>
  <si>
    <t>https://invertersrus.com/product/victron-lynx-distributor/</t>
  </si>
  <si>
    <t>https://shop.pkys.com/lynx-distributor.html</t>
  </si>
  <si>
    <t>https://volts.ca/products/lynx-distributor</t>
  </si>
  <si>
    <t>https://invertersrus.com/product/victron-energy-dual-terminal-stud-m8/</t>
  </si>
  <si>
    <t>https://www.solar4rvs.com.au/victron-dual-terminal-stud-m8-linked-set-1-red-1-b</t>
  </si>
  <si>
    <t>https://www.solar-electric.com/victron-energy-dual-terminal-stud-m8-linked-set.html</t>
  </si>
  <si>
    <t>https://wateryachtsolutions.com/victron-busbar-150a-2p-w-10-screws-cover-vbb115021020/</t>
  </si>
  <si>
    <t>https://merceroutdoors.com/products/victron-busbar-150a-2p-w-10-screws-cover-vbb115021020</t>
  </si>
  <si>
    <t>https://www.everybattery.com.au/product/vbb115021020-victron-busbar-150a-2p-with-10-screws-cover/%60</t>
  </si>
  <si>
    <t>https://solarboxaustralia.au/products/victronbusbar-150a-2p-with-20-screws-cover-vbb115022020</t>
  </si>
  <si>
    <t>https://nomadicsupply.com/victron-energy-busbar-150a-2p-w-20-screws-cover/</t>
  </si>
  <si>
    <t>https://elcapitan.com/products/victron-busbar-150a-2p-w-20-screws-cover-vbb115022020</t>
  </si>
  <si>
    <t>https://shop.pkys.com/victron-vbb115040020-busbar-150a</t>
  </si>
  <si>
    <t>https://wateryachtsolutions.com/victron-busbar-150a-4p-cover-4x-1-4-terminals-vbb115040020/</t>
  </si>
  <si>
    <t>https://sbpe.com.au/products/victron-energy-busbar-150a-4p-with-cover-vbb115040020</t>
  </si>
  <si>
    <t>https://offgriddirect.com.au/products/busbar-150a-6p-cover</t>
  </si>
  <si>
    <t>https://www.batteriesdirect.com.au/shop/product/37051/vbb115060020.html</t>
  </si>
  <si>
    <t>https://www.zoro.com/victron-energy-busbar-150a-6p-cover-vbb115060020/i/G700434782/</t>
  </si>
  <si>
    <t>https://wateryachtsolutions.com/victron-busbar-250a-2p-w-6-screws-cover-vbb125020620/</t>
  </si>
  <si>
    <t>https://www.autopartsco.com.au/busbar-250a-2p-with-6-screws-cover</t>
  </si>
  <si>
    <t>https://mygreenoutdoors.com/victron-busbar-250a-2p-w-6-screws-cover-vbb125020620/</t>
  </si>
  <si>
    <t>https://atlanticriggingsupply.com/products/victron-busbar-250a-2p-w-12-screws-cover-vbb125021220</t>
  </si>
  <si>
    <t>https://mygreenoutdoors.com/victron-busbar-250a-2p-w-12-screws-cover-vbb125021220/</t>
  </si>
  <si>
    <t>https://elcapitan.com/products/victron-busbar-250a-2p-w-12-screws-cover-vbb125021220</t>
  </si>
  <si>
    <t>https://www.solar4rvs.com.au/victron-busbar-250a-4p-and-cover</t>
  </si>
  <si>
    <t>https://performancefishingelectronics.com/products/victron-busbar-250a-4p-cover-4x-5-16-terminals-vbb125040010</t>
  </si>
  <si>
    <t>https://www.zoro.com/victron-energy-busbar-250a-4p-cover-vbb125040010/i/G700434812/</t>
  </si>
  <si>
    <t>https://www.solar4rvs.com.au/victron-busbar-250a-6p-cover</t>
  </si>
  <si>
    <t>https://www.everybattery.com.au/product/vbb125060020-victron-busbar-250a-6p-cover/</t>
  </si>
  <si>
    <t>https://www.springers.com.au/shop/product/vbb160040010-victron-busbar-600a-4p-cover-13707</t>
  </si>
  <si>
    <t>https://sbpe.com.au/collections/power-distribution-bus-bars/products/victron-energy-busbar-600a-4p-with-cover-vbb160040010</t>
  </si>
  <si>
    <t>https://www.zoro.com/victron-energy-busbar-600a-4p-cover-vbb160040010/i/G400434822/</t>
  </si>
  <si>
    <t>https://www.springers.com.au/shop/product/vbb160080010-victron-busbar-600a-8p-cover-13708</t>
  </si>
  <si>
    <t>https://www.zoro.com/victron-energy-busbar-600a-8p-cover-vbb160080010/i/G500434760/</t>
  </si>
  <si>
    <t>https://nomadicsupply.com/victron-energy-busbar-600a-8p-cover-8x-3-8-plus-8x-m8-terminals/</t>
  </si>
  <si>
    <t>https://invertersrus.com/product/victron-on-off/</t>
  </si>
  <si>
    <t>https://www.outbackmarine.com.au/victron-battery-switch-on-off-275a-VBS127010010</t>
  </si>
  <si>
    <t>https://www.springers.com.au/shop/product/vbs127010010-victron-battery-switch-on-off-275a-13711</t>
  </si>
  <si>
    <t>https://www.everybattery.com.au/product/cip132060010-victron-midi-fuse-60a-32v-package-of-5-pcs/</t>
  </si>
  <si>
    <t>https://www.sociustechnology.com.au/CIP132060010</t>
  </si>
  <si>
    <t>https://www.autopartsco.com.au/midi-fuse-60a-32v-package-of-5-pcs</t>
  </si>
  <si>
    <t>https://www.invertersupply.com/index.php?main_page=product_info&amp;products_id=185583</t>
  </si>
  <si>
    <t>https://www.everybattery.com.au/product/cip132080010-victron-midi-fuse-80a-32v-package-of-5-pcs/</t>
  </si>
  <si>
    <t>https://www.sociustechnology.com.au/CIP132080010</t>
  </si>
  <si>
    <t>https://www.invertersupply.com/index.php?main_page=product_info&amp;products_id=189705</t>
  </si>
  <si>
    <t>https://offgriddirect.com.au/products/midi-fuse-100a-32v-package-of-5-pcs</t>
  </si>
  <si>
    <t>https://solarboxaustralia.au/products/victron-midi-fuse-100a-32v-pk-5-cip132100010</t>
  </si>
  <si>
    <t>https://www.invertersupply.com/index.php?main_page=product_info&amp;products_id=200263</t>
  </si>
  <si>
    <t>https://www.autopartsco.com.au/midi-fuse-125a-32v-package-of-5-pcs</t>
  </si>
  <si>
    <t>https://sbpe.com.au/products/midi-fuse-125a-32v-package-of-5-pcs</t>
  </si>
  <si>
    <t>https://www.invertersupply.com/index.php?main_page=product_info&amp;products_id=189706</t>
  </si>
  <si>
    <t>https://www.everybattery.com.au/product/cip132150010-victron-midi-fuse-150a-32v-package-of-5-pcs/</t>
  </si>
  <si>
    <t>https://www.invertersupply.com/index.php?main_page=product_info&amp;products_id=185584</t>
  </si>
  <si>
    <t>https://www.everybattery.com.au/product/cip132200010-victron-midi-fuse-200a-32v-package-of-5-pcs/</t>
  </si>
  <si>
    <t>https://www.everybattery.com.au/product/cip133030010-victron-midi-fuse-30a-58v-for-48v-products-1-pc/</t>
  </si>
  <si>
    <t>https://www.sociustechnology.com.au/CIP133030010</t>
  </si>
  <si>
    <t>https://www.invertersupply.com/index.php?main_page=product_info&amp;products_id=185585</t>
  </si>
  <si>
    <t>https://offgriddirect.com.au/products/midi-fuse-40a-58v-for-48v-products-1-pc</t>
  </si>
  <si>
    <t>https://solarboxaustralia.au/products/victron-midi-fuse-40a-58v-for-48v-products-1-pc-cip133040010</t>
  </si>
  <si>
    <t>https://www.everybattery.com.au/product/cip133040010-victron-midi-fuse-40a-58v-for-48v-products-1-pc/</t>
  </si>
  <si>
    <t>https://solarboxaustralia.au/products/victron-midi-fuse-50a-58v-for-48v-products-1-pc-cip133050010</t>
  </si>
  <si>
    <t>https://www.everybattery.com.au/product/cip133050010-victron-midi-fuse-50a-58v-for-48v-products-1-pc/</t>
  </si>
  <si>
    <t>https://www.sociustechnology.com.au/CIP133050010</t>
  </si>
  <si>
    <t>https://www.invertersupply.com/index.php?main_page=product_info&amp;products_id=189707</t>
  </si>
  <si>
    <t>https://www.everybattery.com.au/product/cip133060010-victron-midi-fuse-60a-58v-for-48v-products-1-pc/</t>
  </si>
  <si>
    <t>https://volts.ca/products/midi-fuse-60a-58v-for-48v-products-1-pc?variant=36528010428578</t>
  </si>
  <si>
    <t>https://www.invertersupply.com/index.php?main_page=product_info&amp;products_id=185589</t>
  </si>
  <si>
    <t>https://www.everybattery.com.au/product/cip133080010-victron-midi-fuse-80a-58v-for-48v-products/</t>
  </si>
  <si>
    <t>https://volts.ca/products/midi-fuse-80a-58v-for-48v-products-1-pc</t>
  </si>
  <si>
    <t>https://shop.pkys.com/Victron-Energy-CIP133100010-MIDI-fuse-100-Amp-rated-for-58-Volts-DC_p_7967.html</t>
  </si>
  <si>
    <t>https://www.everybattery.com.au/product/cip133100010-victron-midi-fuse-100a-58v-for-48v-products-1-pc/</t>
  </si>
  <si>
    <t>https://solarboxaustralia.au/products/victron-midi-fuse-100a-58v-for-48v-products-1-pc-cip133100010</t>
  </si>
  <si>
    <t>https://www.invertersupply.com/index.php?main_page=product_info&amp;products_id=185578</t>
  </si>
  <si>
    <t>https://marinepartssource.com/midi-fuse-holder-victron-cip000050001</t>
  </si>
  <si>
    <t>https://www.outbackmarine.com.au/victron-fuse-holder-for-midi-fuse</t>
  </si>
  <si>
    <t>https://www.invertersupply.com/index.php?main_page=product_info&amp;products_id=185591</t>
  </si>
  <si>
    <t>https://shop.pkys.com/Victron-CIP136060010-MEGA-fuse-60A32V-Bulk-pack-sold-by-the-piece_p_8072.html</t>
  </si>
  <si>
    <t>https://www.everybattery.com.au/product/cip136060010-victron-mega-fuse-60a-32v-package-of-5-pcs/</t>
  </si>
  <si>
    <t>https://shop.pkys.com/Victron-CIP136080010-MEGA-fuse-80A32V-Bulk-pack-sold-by-the-piece_p_8073.html</t>
  </si>
  <si>
    <t>https://victronenergy.co.nz/products/mega-fuse-80a-32v</t>
  </si>
  <si>
    <t>https://www.everybattery.com.au/product/cip136080010-victron-mega-fuse-80a-32v-package-of-5-pcs/</t>
  </si>
  <si>
    <t>https://offgriddirect.com.au/products/mega-fuse-100a-32v-package-of-5-pcs</t>
  </si>
  <si>
    <t>https://www.solarflexion.com/product-p/cip136100010.htm</t>
  </si>
  <si>
    <t>https://www.zoro.com/victron-energy-mega-fuse-100a32v-package-of-5-pcs-cip136100010/i/G400434747/</t>
  </si>
  <si>
    <t>https://www.invertersupply.com/index.php?main_page=product_info&amp;products_id=185594</t>
  </si>
  <si>
    <t>https://shop.pkys.com/Victron-CIP136125010-MEGA-fuse-125A32V-Bulk-pack-sold-by-the-piece_p_8075.html</t>
  </si>
  <si>
    <t>https://www.everybattery.com.au/product/cip136125010-victron-mega-fuse-125a-32v-package-of-5-pcs/</t>
  </si>
  <si>
    <t>https://www.invertersupply.com/index.php?main_page=product_info&amp;products_id=185595</t>
  </si>
  <si>
    <t>https://shop.pkys.com/Victron-CIP136150010-MEGA-fuse-150A32V-Bulk-pack-sold-by-the-piece_p_8076.html</t>
  </si>
  <si>
    <t>https://offgriddirect.com.au/products/mega-fuse-150a-32v-package-of-5-pcs</t>
  </si>
  <si>
    <t>https://www.invertersupply.com/index.php?main_page=product_info&amp;products_id=185596</t>
  </si>
  <si>
    <t>https://www.everybattery.com.au/product/cip136175010-victron-mega-fuse-175a-32v-package-of-5-pcs/</t>
  </si>
  <si>
    <t>https://www.zoro.com/victron-energy-mega-fuse-175a32v-package-of-5-pcs-cip136175010/i/G100434771/</t>
  </si>
  <si>
    <t>https://www.invertersupply.com/index.php?main_page=product_info&amp;products_id=185597</t>
  </si>
  <si>
    <t>https://shop.pkys.com/Victron-CIP136200010-MEGA-fuse-200A32V-Bulk-pack-sold-by-the-piece_p_8077.html</t>
  </si>
  <si>
    <t>https://offgriddirect.com.au/products/mega-fuse-200a-32v-package-of-5-pcs</t>
  </si>
  <si>
    <t>https://www.invertersupply.com/index.php?main_page=product_info&amp;products_id=185598</t>
  </si>
  <si>
    <t>https://shop.pkys.com/Victron-CIP136225010-MEGA-fuse-225A32V-Bulk-pack-sold-by-the-piece_p_8078.html</t>
  </si>
  <si>
    <t>https://www.solarflexion.com/product-p/cip136225010.htm</t>
  </si>
  <si>
    <t>https://www.invertersupply.com/index.php?main_page=product_info&amp;products_id=185599</t>
  </si>
  <si>
    <t>https://www.zoro.com/victron-energy-mega-fuse-250a32v-package-of-5-pcs-cip136250010/i/G700434805/</t>
  </si>
  <si>
    <t>https://www.everybattery.com.au/product/cip136250010-victron-mega-fuse-250a-32v-package-of-5-pcs/</t>
  </si>
  <si>
    <t>https://shop.pkys.com/Victron-CIP136300010-MEGA-fuse-300A32V-Bulk-pack-sold-by-the-piece_p_8080.html</t>
  </si>
  <si>
    <t>https://www.zoro.com/victron-energy-mega-fuse-300a32v-package-of-5-pcs-cip136300010/i/G300434823/</t>
  </si>
  <si>
    <t>https://offgriddirect.com.au/products/mega-fuse-300a-32v-package-of-5-pcs</t>
  </si>
  <si>
    <t>https://www.invertersupply.com/index.php?main_page=product_info&amp;products_id=185601</t>
  </si>
  <si>
    <t>https://www.zoro.com/victron-energy-mega-fuse-400a32v-package-of-5-pcs-cip136400010/i/G100434825/</t>
  </si>
  <si>
    <t>https://www.solarflexion.com/product-p/cip136400010.htm</t>
  </si>
  <si>
    <t>https://www.invertersupply.com/index.php?main_page=product_info&amp;products_id=185602</t>
  </si>
  <si>
    <t>https://www.zoro.com/victron-energy-mega-fuse-500a32v-package-of-5-pcs-cip136500010/i/G400434723/</t>
  </si>
  <si>
    <t>https://www.invertersupply.com/index.php?main_page=product_info&amp;products_id=185603</t>
  </si>
  <si>
    <t>https://shop.pkys.com/Victron-CIP137125010-MEGA-fuse-125A58V-Mega-Fuse-for-48-volt-systems_p_8222.html</t>
  </si>
  <si>
    <t>https://www.zoro.com/victron-energy-mega-fuse-125a58v-for-48v-products-1-pc-cip137125010/i/G200434770/</t>
  </si>
  <si>
    <t>https://www.invertersupply.com/index.php?main_page=product_info&amp;products_id=185604</t>
  </si>
  <si>
    <t>https://shop.pkys.com/cip137200010</t>
  </si>
  <si>
    <t>https://www.everybattery.com.au/product/cip137200010-victron-mega-fuse-200a-58v-for-48v-products-1-pc/</t>
  </si>
  <si>
    <t>https://www.invertersupply.com/index.php?main_page=product_info&amp;products_id=185605</t>
  </si>
  <si>
    <t>https://www.everybattery.com.au/product/cip137250010-victron-mega-fuse-250a-58v-for-48v-products-1-pc/</t>
  </si>
  <si>
    <t>https://www.autopartsco.com.au/mega-fuse-250a-58v-for-48v-products-1-pc</t>
  </si>
  <si>
    <t>https://www.invertersupply.com/index.php?main_page=product_info&amp;products_id=185606</t>
  </si>
  <si>
    <t>https://shop.pkys.com/cip137300010</t>
  </si>
  <si>
    <t>https://offgriddirect.com.au/products/mega-fuse-300a-58v-for-48v-products-1-pc?pr_prod_strat=description&amp;pr_rec_id=ac961c163&amp;pr_rec_pid=7718043025629&amp;pr_ref_pid=7718043222237&amp;pr_seq=uniform</t>
  </si>
  <si>
    <t>https://www.invertersupply.com/index.php?main_page=product_info&amp;products_id=185579</t>
  </si>
  <si>
    <t>https://shop.pkys.com/victron-fuse-holder-mega</t>
  </si>
  <si>
    <t>https://www.solarflexion.com/product-p/cip000100001.htm</t>
  </si>
  <si>
    <t>https://www.invertersupply.com/index.php?main_page=product_info&amp;products_id=198644</t>
  </si>
  <si>
    <t>https://www.fisheriessupply.com/victron-energy-mega-fuse-holder/cip050060000</t>
  </si>
  <si>
    <t>https://www.atlantisshowroom.com/products/victron-energy-cip050060000-6-way-mega-fuse-holder-busbar-500a</t>
  </si>
  <si>
    <t>https://www.solar-electric.com/victron-energy-busbar-modular5-fuse-holder.html</t>
  </si>
  <si>
    <t>https://www.solar4rvs.com.au/victron-modular-fuse-holder-for-mega-fuse</t>
  </si>
  <si>
    <t>https://www.invertersupply.com/index.php?main_page=product_info&amp;products_id=185580</t>
  </si>
  <si>
    <t>https://www.invertersupply.com/index.php?main_page=product_info&amp;products_id=189703</t>
  </si>
  <si>
    <t>https://shop.pkys.com/Victron-CIP100400060-Busbar-to-connect-five-modular-Mega-fuse-holders_p_8127.html</t>
  </si>
  <si>
    <t>https://www.springers.com.au/shop/product/cip100400060-busbar-to-connect-5-cip100200100-3601</t>
  </si>
  <si>
    <t>https://www.invertersupply.com/index.php?main_page=product_info&amp;products_id=189704</t>
  </si>
  <si>
    <t>https://www.everybattery.com.au/product/cip100400070-victron-busbar-to-connect-6-cip100200100/</t>
  </si>
  <si>
    <t>https://performancefishingelectronics.com/products/victron-busbar-to-connect-6-modular-holders-cip100400070</t>
  </si>
  <si>
    <t>https://www.invertersupply.com/index.php?main_page=product_info&amp;products_id=199430</t>
  </si>
  <si>
    <t>https://www.solar4rvs.com.au/victron-anl-fuse-300a-80v-for-48v-products</t>
  </si>
  <si>
    <t>https://www.autopartsco.com.au/anl-fuse-300a-80v-for-48v-products-1-pc</t>
  </si>
  <si>
    <t>https://shop.pkys.com/Victron-CIP142400000-ANL-Fuse-400-Amps_p_8085.html</t>
  </si>
  <si>
    <t>https://www.invertersupply.com/index.php?main_page=product_info&amp;products_id=185607</t>
  </si>
  <si>
    <t>https://nomadicsupply.com/victron-cip142400000-400a-anl-fuse/</t>
  </si>
  <si>
    <t>https://www.invertersupply.com/index.php?main_page=product_info&amp;products_id=185608</t>
  </si>
  <si>
    <t>https://www.solar4rvs.com.au/victron-anl-fuse-500a-80v-for-48v-products</t>
  </si>
  <si>
    <t>https://www.everybattery.com.au/product/cip142500000-victron-anl-fuse-500a-80v-for-48v-products-1-pc/</t>
  </si>
  <si>
    <t>https://shop.pkys.com/Victron-Energy-CIP106100000-Fuse-Holder-for-ANL-Fuses_p_7960.html</t>
  </si>
  <si>
    <t>https://www.invertersupply.com/index.php?main_page=product_info&amp;products_id=185581</t>
  </si>
  <si>
    <t>https://www.everybattery.com.au/product/cip106100000-victron-fuse-holder-for-anl-fuse/</t>
  </si>
  <si>
    <t>https://shop.pkys.com/cnn-fuse-35a</t>
  </si>
  <si>
    <t>https://invertersrus.com/product/victron-fuse-325a-80v-for-lynx-shunt-cip140325000/</t>
  </si>
  <si>
    <t>https://sbpe.com.au/products/fuse-cnn-325a-80v-for-lynx-shunt-1-pc</t>
  </si>
  <si>
    <t>https://invertersrus.com/product/victron-cerbo-gx-bpp900450100/</t>
  </si>
  <si>
    <t>https://shop.pkys.com/cerbo-gx</t>
  </si>
  <si>
    <t>https://powerwerx.com/victron-energy-bpp900450100-cerbo-gx</t>
  </si>
  <si>
    <t>https://www.invertersupply.com/index.php?main_page=product_info&amp;products_id=202102</t>
  </si>
  <si>
    <t>https://www.solar-electric.com/victron-energy-cerbo-s-gx-panels-and-system-monitoring.html</t>
  </si>
  <si>
    <t>https://shop.pkys.com/touch-50-gx</t>
  </si>
  <si>
    <t>https://www.invertersupply.com/index.php?main_page=product_info&amp;products_id=195622</t>
  </si>
  <si>
    <t>https://volts.ca/products/venus-gx-2</t>
  </si>
  <si>
    <t>https://www.invertersupply.com/index.php?main_page=product_info&amp;products_id=199274</t>
  </si>
  <si>
    <t>https://shop.pkys.com/touch-50-cutout</t>
  </si>
  <si>
    <t>https://nomadicsupply.com/victron-energy-gx-touch-50-adapter-for-ccgx-cut-out/</t>
  </si>
  <si>
    <t>https://www.invertersupply.com/index.php?main_page=product_info&amp;products_id=199537</t>
  </si>
  <si>
    <t>https://shop.pkys.com/touch-50-wall-mount</t>
  </si>
  <si>
    <t>https://www.outbackmarine.com.au/victron-gx-touch-50-wall-mount</t>
  </si>
  <si>
    <t>https://www.invertersupply.com/index.php?main_page=product_info&amp;products_id=200686</t>
  </si>
  <si>
    <t>https://www.springers.com.au/shop/product/bpp900455070-gx-touch-70-14301</t>
  </si>
  <si>
    <t>https://shop.pkys.com/touch-70-gx</t>
  </si>
  <si>
    <t>https://www.invertersupply.com/index.php?main_page=product_info&amp;products_id=200687</t>
  </si>
  <si>
    <t>https://shop.pkys.com/touch-70-wall-mount</t>
  </si>
  <si>
    <t>https://nomadicsupply.com/victron-energy-gx-touch-70-wall-mount-bpp900465070/</t>
  </si>
  <si>
    <t>https://www.invertersupply.com/index.php?main_page=product_info&amp;products_id=185857</t>
  </si>
  <si>
    <t>https://invertersrus.com/product/victron-energy-ccgx/</t>
  </si>
  <si>
    <t>https://www.springers.com.au/shop/product/bpp010300100r-victron-color-control-gx-9757</t>
  </si>
  <si>
    <t>https://www.nationwideautoparts.com.au/products/victron-venus-gx?variant=39773450010785&amp;currency=AUD&amp;gad=1&amp;gclid=Cj0KCQjwj_ajBhCqARIsAA37s0zl1w3m8hFbwLwseVvOmCeciluGOqcQi2RuyqW9S6guT8X_YHltxTsaAsLBEALw_wcB</t>
  </si>
  <si>
    <t>https://invertersrus.com/product/victron-venus-gx/</t>
  </si>
  <si>
    <t>https://nomadicsupply.com/victron-energy-venus-gx-control-no-display/</t>
  </si>
  <si>
    <t>https://www.invertersupply.com/index.php?main_page=product_info&amp;products_id=185700</t>
  </si>
  <si>
    <t>https://shop.pkys.com/Victron-Energy-BPP910200100-Octo-GX_p_7885.html</t>
  </si>
  <si>
    <t>https://nomadicsupply.com/victron-energy-octo-gx-control-w-wi-fi-no-display/</t>
  </si>
  <si>
    <t>https://www.invertersupply.com/index.php?main_page=product_info&amp;products_id=189698</t>
  </si>
  <si>
    <t>https://wateryachtsolutions.com/victron-canvu-gx-monitor-4-3-color-touch-screen-bpp900700100/</t>
  </si>
  <si>
    <t>https://www.coloradostandby.com/victron-canvu-gx-bpp900700100</t>
  </si>
  <si>
    <t>https://www.invertersupply.com/index.php?main_page=product_info&amp;products_id=189699</t>
  </si>
  <si>
    <t>https://www.coloradostandby.com/victron-canvu-gx-io-extender-and-wiring-kit-bpp900800100</t>
  </si>
  <si>
    <t>https://www.everybattery.com.au/product/bpp900800100-victron-canvu-gx-io-extender-and-wiring-kit/</t>
  </si>
  <si>
    <t>https://www.solarflexion.com/product-p/ass000001000.htm</t>
  </si>
  <si>
    <t>https://www.atlantisshowroom.com/products/victron-energy-ass000001000-temperature-sensor-quattro-multiplus-and-gx-devices</t>
  </si>
  <si>
    <t>https://www.invertersupply.com/index.php?main_page=product_info&amp;products_id=199282</t>
  </si>
  <si>
    <t>https://www.solar4rvs.com.au/victron-temperature-sensor-type-c-inverter-rs-smar</t>
  </si>
  <si>
    <t>https://sbpe.com.au/products/temperature-sensor-type-c-ass000020000</t>
  </si>
  <si>
    <t>https://shop.pkys.com/Victron-Energy-BPP900100200-CCGX-WiFi-Nano-USB-module_p_6689.html</t>
  </si>
  <si>
    <t>https://www.invertersupply.com/index.php?main_page=product_info&amp;products_id=185715</t>
  </si>
  <si>
    <t>https://wateryachtsolutions.com/victron-ccgx-wi-fi-module-simple-nano-usb-bpp900100200/</t>
  </si>
  <si>
    <t>https://www.emarineinc.com/CCGX-WiFi-Module-Long-Range</t>
  </si>
  <si>
    <t>https://www.sociustechnology.com.au/BPP900200200</t>
  </si>
  <si>
    <t>https://www.autopartsco.com.au/wifi-module-long-range-gembird-wnp-ua-002-bpp90020</t>
  </si>
  <si>
    <t>https://www.invertersupply.com/index.php?main_page=product_info&amp;products_id=201830</t>
  </si>
  <si>
    <t>https://www.springers.com.au/shop/product/bpp900200400-gx-wifi-module-long-range-netgear-ac1200-12149</t>
  </si>
  <si>
    <t>https://www.everybattery.com.au/product/bpp900200400-victron-gx-wifi-module-long-range-netgear-ac1200/</t>
  </si>
  <si>
    <t>https://www.invertersupply.com/index.php?main_page=product_info&amp;products_id=195627</t>
  </si>
  <si>
    <t>https://energyconnections.net.au/products/victron-din35-adapter-small-for-cerbo-gx</t>
  </si>
  <si>
    <t>https://www.solar4rvs.com.au/victron-din35-adapter-small-2-pcs</t>
  </si>
  <si>
    <t>https://www.invertersupply.com/index.php?main_page=product_info&amp;products_id=199427</t>
  </si>
  <si>
    <t>https://solarboxaustralia.au/products/din35-adapter-medium-per-pair-for-mppt-100-30-50-150-35-orion-smart-220-240-280-360-400w-ada500140100</t>
  </si>
  <si>
    <t>https://www.solarflexion.com/product-p/ada500140100.htm</t>
  </si>
  <si>
    <t>https://www.invertersupply.com/index.php?main_page=product_info&amp;products_id=199428</t>
  </si>
  <si>
    <t>https://www.solarflexion.com/product-p/ada500180100.htm</t>
  </si>
  <si>
    <t>https://www.solar4rvs.com.au/victron-din35-adapter-large-2-pcs</t>
  </si>
  <si>
    <t>https://www.invertersupply.com/index.php?main_page=product_info&amp;products_id=4420</t>
  </si>
  <si>
    <t>https://www.batteriesdirect.com.au/shop/product/36978/ve.net-gmdss-panel.html</t>
  </si>
  <si>
    <t>https://volts.ca/products/ve-net-gmdss-panel?variant=36527610658978</t>
  </si>
  <si>
    <t>https://www.invertersupply.com/index.php?main_page=product_info&amp;products_id=195610</t>
  </si>
  <si>
    <t>https://shop.pkys.com/Victron-Energy-SHU050210050-SmartShunt-1000A50mV_p_8030.html</t>
  </si>
  <si>
    <t>https://www.everybattery.com.au/product/shu050210050-victron-smartshunt-1000a-50mv/</t>
  </si>
  <si>
    <t>https://www.invertersupply.com/index.php?main_page=product_info&amp;products_id=195611</t>
  </si>
  <si>
    <t>https://www.batterystuff.com/battery-products/battery-gauges-monitors-alarms-testers/victron-energy-2000-amp-smartshunt-shu050220050.html</t>
  </si>
  <si>
    <t>https://www.outbackmarine.com.au/victron-smartshunt-2000a-50mv</t>
  </si>
  <si>
    <t>https://www.invertersupply.com/index.php?main_page=product_info&amp;products_id=195609</t>
  </si>
  <si>
    <t>https://www.springers.com.au/shop/product/shu050150050-victron-smartshunt-500a-12796</t>
  </si>
  <si>
    <t>https://powerwerx.com/victron-energy-shu050150050-smartshunt-500a</t>
  </si>
  <si>
    <t>https://www.invertersupply.com/index.php?main_page=product_info&amp;products_id=194052</t>
  </si>
  <si>
    <t>https://shop.pkys.com/Victron-Energy-SHU500050100-Shunt-500A50mV_p_7146.html</t>
  </si>
  <si>
    <t>https://www.zoro.com/victron-energy-shunt-500a50mv-shu500050100/i/G500446466/</t>
  </si>
  <si>
    <t>https://www.invertersupply.com/index.php?main_page=product_info&amp;products_id=4558</t>
  </si>
  <si>
    <t>https://www.coloradostandby.com/victron-shunt-2000a50mv-05-3xm10-shu202050200</t>
  </si>
  <si>
    <t>https://www.zoro.com/victron-energy-shunt-2000a50mv-0-5-3xm10-shu202050200/i/G600446472/</t>
  </si>
  <si>
    <t>https://www.invertersupply.com/index.php?main_page=product_info&amp;products_id=4653</t>
  </si>
  <si>
    <t>https://www.zoro.com/victron-energy-shunt-6000a50mv-0-5-5xm10-shu602050200/i/G100446477/</t>
  </si>
  <si>
    <t>https://www.autopartsco.com.au/shunt-6000a-50mv-0.5-5xm10-suits-victron-bmv-7xx-s</t>
  </si>
  <si>
    <t>https://www.invertersupply.com/index.php?main_page=product_info&amp;products_id=4640</t>
  </si>
  <si>
    <t>https://shop.pkys.com/Victron-Energy-BPP900600100-VECan-resistive-tank-sender-adapter_p_7260.html</t>
  </si>
  <si>
    <t>https://www.zoro.com/victron-energy-vecan-resistive-tank-sender-adapter-bpp900600100/i/G200446483/</t>
  </si>
  <si>
    <t>https://www.invertersupply.com/index.php?main_page=product_info&amp;products_id=185673</t>
  </si>
  <si>
    <t>https://shop.pkys.com/ve-can-power-cable</t>
  </si>
  <si>
    <t>https://www.everybattery.com.au/product/ass030690000-victron-ve-can-power-cable/</t>
  </si>
  <si>
    <t>https://www.invertersupply.com/index.php?main_page=product_info&amp;products_id=200262</t>
  </si>
  <si>
    <t>https://www.solar4rvs.com.au/victron-gx-tank-140</t>
  </si>
  <si>
    <t>https://www.outbackmarine.com.au/victron-gx-tank-140</t>
  </si>
  <si>
    <t>https://invertersrus.com/product/victron-rec020005010/</t>
  </si>
  <si>
    <t>https://shop.pkys.com/Victron-Energy-REC020005010-Multi-Control-for-Multi-Plus-and-Quattro_p_1750.html</t>
  </si>
  <si>
    <t>https://www.comoxmarine.ca/product/rec020005010-victron-digital-multi-control-200-200a/</t>
  </si>
  <si>
    <t>https://www.invertersupply.com/index.php?main_page=product_info&amp;products_id=185702</t>
  </si>
  <si>
    <t>https://invertersrus.com/product/victron-phoenix-inverter-control-rec030001210/</t>
  </si>
  <si>
    <t>https://www.outbackmarine.com.au/victron-phoenix-inverter-control</t>
  </si>
  <si>
    <t>https://shop.pkys.com/Victron-Energy-REC010001110-Phoenix-Charger-Control_p_2359.html</t>
  </si>
  <si>
    <t>https://www.zoro.com/inverters-r-us-victron-energy-phoenix-charger-control-black-abs-plastic-rec010001110/i/G105634534/</t>
  </si>
  <si>
    <t>https://www.commodoreaustralia.com.au/product/phoenix-charger-control-rec010001110/</t>
  </si>
  <si>
    <t>https://www.invertersupply.com/index.php?main_page=product_info&amp;products_id=185703</t>
  </si>
  <si>
    <t>https://www.springers.com.au/shop/product/rec040010210r-phoenix-inverter-control-ve-direct-2988</t>
  </si>
  <si>
    <t>https://powerwerx.com/victron-rec040010210r-phoenix-inverter-vedirect</t>
  </si>
  <si>
    <t>https://www.invertersupply.com/index.php?main_page=product_info&amp;products_id=194849</t>
  </si>
  <si>
    <t>https://www.coloradostandby.com/victron-skylla-i-control-gx-right-angle-rj45-retail-rec000300010r</t>
  </si>
  <si>
    <t>https://shop.pkys.com/Victron-Energy-REC000300010R-Skylla-i-Control-GX-Remote-Panel_p_8014.html</t>
  </si>
  <si>
    <t>https://www.invertersupply.com/index.php?main_page=product_info&amp;products_id=31087</t>
  </si>
  <si>
    <t>https://batteryspecialists.com.au/products/charger-switch-sdrpcsv</t>
  </si>
  <si>
    <t>https://www.everybattery.com.au/product/sdrpcsv-victron-charger-switch-ce/</t>
  </si>
  <si>
    <t>https://shop.pkys.com/Victron-Energy-SDRPSKC-Skylla-Control-CE-for-use-with-Skylla-TG-chargers_p_7895.html</t>
  </si>
  <si>
    <t>https://www.invertersupply.com/index.php?main_page=product_info&amp;products_id=31088</t>
  </si>
  <si>
    <t>https://www.commodoreaustralia.com.au/product/skylla-control-ce-sdrpskc/</t>
  </si>
  <si>
    <t>https://www.invertersupply.com/index.php?main_page=product_info&amp;products_id=185699</t>
  </si>
  <si>
    <t>https://www.commodoreaustralia.com.au/product/battery-alarm-gx-retail-bpa000100010r/</t>
  </si>
  <si>
    <t>https://wateryachtsolutions.com/victron-battery-alarm-gx-bpa000100010r/</t>
  </si>
  <si>
    <t>https://www.invertersupply.com/index.php?main_page=product_info&amp;products_id=199275</t>
  </si>
  <si>
    <t>https://webstore.totalbattery.com/Victron-Energy-GX-LTE-4G-p/gsm100100400.htm</t>
  </si>
  <si>
    <t>https://www.invertersupply.com/index.php?main_page=product_info&amp;products_id=199276</t>
  </si>
  <si>
    <t>https://shop.pkys.com/gx-cellular-modem-lte-4g</t>
  </si>
  <si>
    <t>https://rvsolaraz.com/products/victron-energy-gsm100200400-gx-lte-4g-a-cellular-modem-for-gx-devices</t>
  </si>
  <si>
    <t>https://www.invertersupply.com/index.php?main_page=product_info&amp;products_id=194067</t>
  </si>
  <si>
    <t>https://energiedepot.ca/products/victron-energy-outdoor-2g-and-3g-gsm-antenna-gsm900100100</t>
  </si>
  <si>
    <t>https://solarboxaustralia.au/products/victron-outdoor-2g-and-3g-gsm-antenna-gsm900100100</t>
  </si>
  <si>
    <t>https://www.invertersupply.com/index.php?main_page=product_info&amp;products_id=199538</t>
  </si>
  <si>
    <t>https://www.solar-electric.com/victron-energy-4g-gx-gsm-modem.html</t>
  </si>
  <si>
    <t>https://www.solar4rvs.com.au/victron-outdoor-4g-gsm-antenna</t>
  </si>
  <si>
    <t>https://www.invertersupply.com/index.php?main_page=product_info&amp;products_id=194068</t>
  </si>
  <si>
    <t>https://sbpe.com.au/products/active-gps-antenna</t>
  </si>
  <si>
    <t>https://www.everybattery.com.au/product/gsm900200100-victron-active-gps-antenna/</t>
  </si>
  <si>
    <t>https://www.invertersupply.com/index.php?main_page=product_info&amp;products_id=201797</t>
  </si>
  <si>
    <t>https://shop.pkys.com/ant100200100</t>
  </si>
  <si>
    <t>https://www.everybattery.com.au/product/ant100200100-victron-outdoor-lte-m-wall-mount-antenna/</t>
  </si>
  <si>
    <t>https://www.invertersupply.com/index.php?main_page=product_info&amp;products_id=201798</t>
  </si>
  <si>
    <t>https://www.theboatwarehouse.com.au/marine-electronics/aerial-antenna-mounts/victron-outdoor-lte-m-puck-antenna/</t>
  </si>
  <si>
    <t>https://www.continuousresources.com/products/victron-energy-globallink-520</t>
  </si>
  <si>
    <t>https://shop.pkys.com/global-link-520</t>
  </si>
  <si>
    <t>https://www.invertersupply.com/index.php?main_page=product_info&amp;products_id=199425</t>
  </si>
  <si>
    <t>https://powerwerx.com/victron-ass030543020-globallink-520-4glte</t>
  </si>
  <si>
    <t>https://www.invertersupply.com/index.php?main_page=product_info&amp;products_id=185705</t>
  </si>
  <si>
    <t>https://batteriesdirect.com.au/shop/product/27653/shop/search/1126/contact.html</t>
  </si>
  <si>
    <t>https://energiedepot.ca/products/victron-energy-ve-direct-lorawan-eu863-870-module-ass030538010</t>
  </si>
  <si>
    <t>https://www.invertersupply.com/index.php?main_page=product_info&amp;products_id=185706</t>
  </si>
  <si>
    <t>https://shop.pkys.com/Victron-Energy-ASS030540010-VEDirect-LoRaWAN-US902-928-module_p_7674.html</t>
  </si>
  <si>
    <t>https://www.autopartsco.com.au/ve.direct-to-lorawan-module-us863-870-module-ass03</t>
  </si>
  <si>
    <t>https://www.outbackmarine.com.au/victron-ve.direct-lorawan-au915-928-module</t>
  </si>
  <si>
    <t>https://www.solar4rvs.com.au/victron-ve.direct-lorawan-au915-928-module</t>
  </si>
  <si>
    <t>https://www.invertersupply.com/index.php?main_page=product_info&amp;products_id=194070</t>
  </si>
  <si>
    <t>https://shop.pkys.com/Victron-Energy-ASS050300010-wall-mounted-enclosure-for-Multi-Control-GX-panels_p_7650.html</t>
  </si>
  <si>
    <t>https://www.zoro.com/victron-energy-wall-mounted-enclosure-for-65-x-120-mm-gx-panels-ass050300010/i/G700446587/</t>
  </si>
  <si>
    <t>https://www.invertersupply.com/index.php?main_page=product_info&amp;products_id=185713</t>
  </si>
  <si>
    <t>https://www.zoro.com/victron-energy-wall-mounted-enclosure-for-color-control-gx-ass050400000/i/G900446592/</t>
  </si>
  <si>
    <t>https://www.solarpanelstore.com/products/victron-color-control-gx-wall-mount-ass050400000</t>
  </si>
  <si>
    <t>https://www.invertersupply.com/index.php?main_page=product_info&amp;products_id=185634</t>
  </si>
  <si>
    <t>https://shop.pkys.com/Victron-Energy-ASS050500000-Wall-mount-enclosure-for-BMV-energy-monitor-or-MPPT-Control_p_4710.html</t>
  </si>
  <si>
    <t>https://www.solarpanelstore.com/products/victron-wall-mounted-enclosure-ass050500000</t>
  </si>
  <si>
    <t>https://www.invertersupply.com/index.php?main_page=product_info&amp;products_id=185712</t>
  </si>
  <si>
    <t>https://shop.pkys.com/Victron-Energy-ASS050600000-Wall-mount-enclosure-for-Color-Control-GX-and-BMV-energy-monitor_p_4355.html</t>
  </si>
  <si>
    <t>https://www.coloradostandby.com/victron-wall-mounted-enclosure-for-color-control-gx-and-bmv-or-mppt-ass050600000</t>
  </si>
  <si>
    <t>https://www.invertersupply.com/index.php?main_page=product_info&amp;products_id=185659</t>
  </si>
  <si>
    <t>https://www.zoro.com/victron-energy-usb-extension-cable-0-3m-one-side-right-angle-ass060000100/i/G800446494/</t>
  </si>
  <si>
    <t>https://www.everybattery.com.au/product/ass060000100-victron-usb-extension-cable-03m-one-side-right-angle/</t>
  </si>
  <si>
    <t>https://www.invertersupply.com/index.php?main_page=product_info&amp;products_id=185650</t>
  </si>
  <si>
    <t>https://shop.pkys.com/Victron-Energy-ASS030066003-RJ12-UTP-Cable-03-m-long_p_7623.html</t>
  </si>
  <si>
    <t>https://www.everybattery.com.au/product/ass030066003-victron-cable-rj12-utp-cable-03-m/</t>
  </si>
  <si>
    <t>https://shop.pkys.com/Victron-Energy-ASS030066009-RJ12-UTP-Cable-09m-long_p_7622.html</t>
  </si>
  <si>
    <t>https://www.invertersupply.com/index.php?main_page=product_info&amp;products_id=185651</t>
  </si>
  <si>
    <t>https://www.coloradostandby.com/victron-victron-energy-ass030066009-rj12-utp-cable-09m-long</t>
  </si>
  <si>
    <t>https://www.invertersupply.com/index.php?main_page=product_info&amp;products_id=185652</t>
  </si>
  <si>
    <t>https://www.coloradostandby.com/victron-victron-energy-ass030066018-rj12-utp-cable-18m-6ft</t>
  </si>
  <si>
    <t>https://www.solar4rvs.com.au/victron-rj12-utp-cable-1.8m</t>
  </si>
  <si>
    <t>https://www.invertersupply.com/index.php?main_page=product_info&amp;products_id=185653</t>
  </si>
  <si>
    <t>https://shop.pkys.com/Victron-Energy-ASS030066030-RJ12-UTP-Cable-3-m-long_p_6799.html</t>
  </si>
  <si>
    <t>https://www.coloradostandby.com/victron-victron-energy-ass030066030-rj12-utp-cable-3-m-long</t>
  </si>
  <si>
    <t>https://www.coloradostandby.com/victron-victron-energy-ass030066050-rj12-utp-cable-5-m</t>
  </si>
  <si>
    <t>https://www.invertersupply.com/index.php?main_page=product_info&amp;products_id=185654</t>
  </si>
  <si>
    <t>https://www.solar4rvs.com.au/victron-rj12-utp-cable-5m</t>
  </si>
  <si>
    <t>https://shop.pkys.com/Victron-Energy-ASS030066100-RJ12-UTP-Cable-10-m-long_p_7345.html</t>
  </si>
  <si>
    <t>https://www.invertersupply.com/index.php?main_page=product_info&amp;products_id=185655</t>
  </si>
  <si>
    <t>https://www.coloradostandby.com/victron-victron-ass030066100-rj12-utp-cable-10m</t>
  </si>
  <si>
    <t>https://www.invertersupply.com/index.php?main_page=product_info&amp;products_id=185656</t>
  </si>
  <si>
    <t>https://shop.pkys.com/Victron-Energy-ASS030066150-RJ12-UTP-Cable-15-m-long_p_7379.html</t>
  </si>
  <si>
    <t>https://www.coloradostandby.com/victron-victron-energy-ass030066150-rj12-utp-cable-15-m-long</t>
  </si>
  <si>
    <t>https://shop.pkys.com/Victron-Energy-ASS030066300-RJ12-UTP-Cable-30-m-long_p_7761.html</t>
  </si>
  <si>
    <t>https://www.invertersupply.com/index.php?main_page=product_info&amp;products_id=185657</t>
  </si>
  <si>
    <t>https://sbpe.com.au/products/rj12-utp-cable-30-m</t>
  </si>
  <si>
    <t>https://www.invertersupply.com/index.php?main_page=product_info&amp;products_id=185640</t>
  </si>
  <si>
    <t>https://shop.pkys.com/Victron-Energy-ASS030064900-RJ45-UTP-Cable-03-metres_p_7245.html</t>
  </si>
  <si>
    <t>https://www.coloradostandby.com/victron-rj45-utp-cable-03-m-ass030064900</t>
  </si>
  <si>
    <t>https://www.invertersupply.com/index.php?main_page=product_info&amp;products_id=185641</t>
  </si>
  <si>
    <t>https://www.coloradostandby.com/victron-rj45-utp-cable-09-m-ass030064920</t>
  </si>
  <si>
    <t>https://shop.pkys.com/Victron-Energy-ASS030064920-RJ45-UTP-Cable-09-metres_p_7183.html</t>
  </si>
  <si>
    <t>https://shop.pkys.com/Victron-Energy-ASS030064950-RJ45-UTP-Cable-18-m_p_7631.html</t>
  </si>
  <si>
    <t>https://www.invertersupply.com/index.php?main_page=product_info&amp;products_id=185642</t>
  </si>
  <si>
    <t>https://www.coloradostandby.com/victron-rj45-utp-cable-18-m-ass030064950</t>
  </si>
  <si>
    <t>https://shop.pkys.com/Victron-Energy-ASS030064980-RJ45-UTP-Cable-3-metres_p_3764.html</t>
  </si>
  <si>
    <t>https://www.invertersupply.com/index.php?main_page=product_info&amp;products_id=185643</t>
  </si>
  <si>
    <t>https://www.zoro.com/victron-energy-rj45-utp-cable-3-m-ass030064980/i/G800434040/</t>
  </si>
  <si>
    <t>https://nomadicsupply.com/victron-energy-rj45-utp-5m-cable-ass030065000/</t>
  </si>
  <si>
    <t>https://www.invertersupply.com/index.php?main_page=product_info&amp;products_id=185644</t>
  </si>
  <si>
    <t>https://shop.pkys.com/Victron-Energy-ASS030065000-RJ45-UTP-Cable-5-metres_p_1752.html</t>
  </si>
  <si>
    <t>https://www.invertersupply.com/index.php?main_page=product_info&amp;products_id=185645</t>
  </si>
  <si>
    <t>https://shop.pkys.com/Victron-Energy-ASS030065010-RJ45-UTP-Cable-10-metres_p_3765.html</t>
  </si>
  <si>
    <t>https://www.zoro.com/victron-energy-rj45-utp-cable-10-m-ass030065010/i/G400434037/</t>
  </si>
  <si>
    <t>https://www.invertersupply.com/index.php?main_page=product_info&amp;products_id=185646</t>
  </si>
  <si>
    <t>https://shop.pkys.com/Victron-Energy-ASS030065020-RJ45-UTP-Cable-15-metres_p_7590.html</t>
  </si>
  <si>
    <t>https://www.coloradostandby.com/victron-rj45-utp-cable-15-m-ass030065020</t>
  </si>
  <si>
    <t>https://www.invertersupply.com/index.php?main_page=product_info&amp;products_id=185647</t>
  </si>
  <si>
    <t>https://shop.pkys.com/Victron-Energy-ASS030065030-RJ45-UTP-Cable-20-metres_p_7757.html</t>
  </si>
  <si>
    <t>https://www.coloradostandby.com/victron-rj45-utp-cable-20-m-ass030065030</t>
  </si>
  <si>
    <t>https://shop.pkys.com/Victron-Energy-ASS030065050-RJ45-UTP-Cable-30-metres_p_7759.html</t>
  </si>
  <si>
    <t>https://www.invertersupply.com/index.php?main_page=product_info&amp;products_id=185649</t>
  </si>
  <si>
    <t>https://sbpe.com.au/products/rj45-utp-cable-30-m</t>
  </si>
  <si>
    <t>https://shop.pkys.com/Victron-Energy-ASS030530203-VEDirect-Cable-03-m-long_p_3773.html</t>
  </si>
  <si>
    <t>https://www.invertersupply.com/index.php?main_page=product_info&amp;products_id=185660</t>
  </si>
  <si>
    <t>https://www.springers.com.au/shop/ass030530203-ve-direct-cable-0-3m-1677?page=113&amp;product=product.template%281677%2C%29#attr=111</t>
  </si>
  <si>
    <t>https://www.invertersupply.com/index.php?main_page=product_info&amp;products_id=185661</t>
  </si>
  <si>
    <t>https://shop.pkys.com/Victron-Energy-ASS030530209-VE-Direct-Cable-09m_p_3772.html</t>
  </si>
  <si>
    <t>https://www.zoro.com/victron-energy-vedirect-cable-09m-ass030530209/i/G200446537/</t>
  </si>
  <si>
    <t>https://shop.pkys.com/Victron-Energy-ASS030530218-VEDirect-Cable-18-m-long_p_3826.html</t>
  </si>
  <si>
    <t>https://www.invertersupply.com/index.php?main_page=product_info&amp;products_id=185662</t>
  </si>
  <si>
    <t>https://www.ecodirect.com/Victron-Energy-VE-Direct-Cable-1-8m-5-9-p/victron-energy-ass030530218.htm</t>
  </si>
  <si>
    <t>https://shop.pkys.com/Victron-Energy-ASS030530230-VEDirect-Cable-3-m-long_p_3827.html</t>
  </si>
  <si>
    <t>https://www.invertersupply.com/index.php?main_page=product_info&amp;products_id=185663</t>
  </si>
  <si>
    <t>https://www.coloradostandby.com/victron-vedirect-cable-3m-ass030530230</t>
  </si>
  <si>
    <t>https://www.invertersupply.com/index.php?main_page=product_info&amp;products_id=185664</t>
  </si>
  <si>
    <t>https://shop.pkys.com/Victron-Energy-ASS030530250-VEDirect-Cable-5-m-long_p_3828.html</t>
  </si>
  <si>
    <t>https://marinepartssource.com/ve-direct-cable-5m-victron-energy-ass030530250</t>
  </si>
  <si>
    <t>https://www.invertersupply.com/index.php?main_page=product_info&amp;products_id=185665</t>
  </si>
  <si>
    <t>https://shop.pkys.com/ve-direct-cable-10m</t>
  </si>
  <si>
    <t>https://www.solarflexion.com/product-p/ass030530310.htm</t>
  </si>
  <si>
    <t>https://www.invertersupply.com/index.php?main_page=product_info&amp;products_id=185666</t>
  </si>
  <si>
    <t>https://shop.pkys.com/Victron-Energy-ASS030531203-VE-Direct-cable-03m-long-one-side-right-angle_p_7764.html</t>
  </si>
  <si>
    <t>https://www.zoro.com/victron-energy-vedirect-cable-03m-one-side-right-angle-conn-ass030531203/i/G500446589/</t>
  </si>
  <si>
    <t>https://shop.pkys.com/Victron-Energy-ASS030531209-VEDirect-Cable-09m-longone-side-Right-Angle-conn_p_7265.html</t>
  </si>
  <si>
    <t>https://www.invertersupply.com/index.php?main_page=product_info&amp;products_id=185667</t>
  </si>
  <si>
    <t>https://www.solarpanelstore.com/products/victron-energy-ve-direct-cable-0-9m-90-degree-end</t>
  </si>
  <si>
    <t>https://www.invertersupply.com/index.php?main_page=product_info&amp;products_id=185668</t>
  </si>
  <si>
    <t>https://shop.pkys.com/Victron-Energy-ASS030531218-VEDirect-Cable-18m-long-one-side-Right-Angle-conn_p_7264.html</t>
  </si>
  <si>
    <t>https://www.solarflexion.com/product-p/ass030531218.htm</t>
  </si>
  <si>
    <t>https://shop.pkys.com/Victron-Energy-ASS030531230-VEDirect-Cable-3m-long-one-side-Right-Angle-conn_p_7261.html</t>
  </si>
  <si>
    <t>https://www.coloradostandby.com/victron-vedirect-cable-3m-one-side-right-angle-conn-ass030531230</t>
  </si>
  <si>
    <t>https://www.zoro.com/victron-energy-vedirect-cable-3m-one-side-right-angle-conn-ass030531230/i/G900446530/</t>
  </si>
  <si>
    <t>https://shop.pkys.com/Victron-Energy-ASS030531250-VEDirect-Cable-5m-long-one-side-Right-Angle-conn_p_7262.html</t>
  </si>
  <si>
    <t>https://www.invertersupply.com/index.php?main_page=product_info&amp;products_id=185670</t>
  </si>
  <si>
    <t>https://www.zoro.com/victron-energy-vedirect-cable-5m-one-side-right-angle-conn-ass030531250/i/G600446502/</t>
  </si>
  <si>
    <t>https://www.invertersupply.com/index.php?main_page=product_info&amp;products_id=185671</t>
  </si>
  <si>
    <t>https://shop.pkys.com/Victron-Energy-ASS030531320-VEDirect-Cable-10m-long-one-side-Right-Angle-conn_p_7263.html</t>
  </si>
  <si>
    <t>https://www.coloradostandby.com/victron-vedirect-cable-10m-one-side-right-angle-conn-ass030531320</t>
  </si>
  <si>
    <t>https://shop.pkys.com/Victron-Energy-ASS030560100-M8-circular-connector-MaleFemale-3-pole-cable-1m-bag-of-2_p_7752.html</t>
  </si>
  <si>
    <t>https://www.invertersupply.com/index.php?main_page=product_info&amp;products_id=185609</t>
  </si>
  <si>
    <t>https://www.fisheriessupply.com/victron-energy-m8-circular-connector-male-female-3-pole-cable/ass030560100</t>
  </si>
  <si>
    <t>https://www.outbackmarine.com.au/victron-m8-circular-connector-male-female-3-pole-c~7484</t>
  </si>
  <si>
    <t>https://shop.pkys.com/Victron-Energy-ASS030560200-M8-circular-connector-MaleFemale-3-pole-cable-2m-bag-of-2_p_7290.html</t>
  </si>
  <si>
    <t>https://www.invertersupply.com/index.php?main_page=product_info&amp;products_id=185610</t>
  </si>
  <si>
    <t>https://www.invertersupply.com/index.php?main_page=product_info&amp;products_id=185611</t>
  </si>
  <si>
    <t>https://shop.pkys.com/Victron-Energy-ASS030560300-M8-circular-connector-MaleFemale-3-pole-cable-3m-bag-of-2_p_7630.html</t>
  </si>
  <si>
    <t>https://www.outbackmarine.com.au/victron-m8-circular-connector-male-female-3-pole-c~7485</t>
  </si>
  <si>
    <t>https://www.invertersupply.com/index.php?main_page=product_info&amp;products_id=185612</t>
  </si>
  <si>
    <t>https://shop.pkys.com/Victron-Energy-ASS030560500-M8-circular-connector-MaleFemale-3-pole-cable-5m-bag-of-2_p_7956.html</t>
  </si>
  <si>
    <t>https://solarboxaustralia.au/products/victron-m8-male-to-female-3-pole-5m-connection-pair-supplier-code-ass030560500</t>
  </si>
  <si>
    <t>https://shop.pkys.com/Victron-ASS030530010-VE-Direct-to-Standard-USB-interface-cable_p_3771.html</t>
  </si>
  <si>
    <t>https://www.invertersupply.com/index.php?main_page=product_info&amp;products_id=185631</t>
  </si>
  <si>
    <t>https://invertersrus.com/product/victron-ass030530010/</t>
  </si>
  <si>
    <t>https://www.invertersupply.com/index.php?main_page=product_info&amp;products_id=189715</t>
  </si>
  <si>
    <t>https://shop.pkys.com/mk2-usb</t>
  </si>
  <si>
    <t>https://offgriddirect.com.au/products/phoenix-charger-connection-interface-to-pc-ass030130010</t>
  </si>
  <si>
    <t>https://www.invertersupply.com/index.php?main_page=product_info&amp;products_id=32281</t>
  </si>
  <si>
    <t>https://volts.ca/products/interface-mk3-usb-ve-bus-to-usb</t>
  </si>
  <si>
    <t>https://powerwerx.com/victron-ass030140000-mk3-usb-vebus</t>
  </si>
  <si>
    <t>https://www.invertersupply.com/index.php?main_page=product_info&amp;products_id=4523</t>
  </si>
  <si>
    <t>https://www.outbackmarine.com.au/victron-canusb-interface</t>
  </si>
  <si>
    <t>https://frankiesautoelectrics.com.au/victron-energy-ass030532010-canusb-interface/</t>
  </si>
  <si>
    <t>https://www.invertersupply.com/index.php?main_page=product_info&amp;products_id=189709</t>
  </si>
  <si>
    <t>https://energyconnections.net.au/products/victron-ve-bus-to-nmea2000-interface</t>
  </si>
  <si>
    <t>https://www.sociustechnology.com.au/ASS030520110</t>
  </si>
  <si>
    <t>https://sbpe.com.au/products/ve-direct-to-nmea2000-interface</t>
  </si>
  <si>
    <t>https://www.outbackmarine.com.au/victron-ve.direct-to-nmea2000-interface</t>
  </si>
  <si>
    <t>https://energyconnections.net.au/products/victron-ve-direct-to-nmea2000-interface</t>
  </si>
  <si>
    <t>https://shop.pkys.com/Victron-Energy-ASS030520200-VECan-to-NMEA2000-Cable_p_6562.html</t>
  </si>
  <si>
    <t>https://www.invertersupply.com/index.php?main_page=product_info&amp;products_id=185674</t>
  </si>
  <si>
    <t>https://www.outbackmarine.com.au/ve.can-to-nmea2000-cable-victron-ass030520200</t>
  </si>
  <si>
    <t>https://www.invertersupply.com/index.php?main_page=product_info&amp;products_id=185716</t>
  </si>
  <si>
    <t>https://volts.ca/products/interface-mk2-2b-ve-bus-to-rs232?variant=36527638544546</t>
  </si>
  <si>
    <t>https://sbpe.com.au/products/interface-mk2-2b-ve-bus-to-rs232</t>
  </si>
  <si>
    <t>https://www.invertersupply.com/index.php?main_page=product_info&amp;products_id=185620</t>
  </si>
  <si>
    <t>https://www.batteriesdirect.com.au/shop/product/27911/rs232-to-usb-converter.html</t>
  </si>
  <si>
    <t>https://offgriddirect.com.au/products/victron-rs232-to-usb-converter-ass030200000</t>
  </si>
  <si>
    <t>https://www.invertersupply.com/index.php?main_page=product_info&amp;products_id=185630</t>
  </si>
  <si>
    <t>https://www.outbackmarine.com.au/ve.direct-to-rs232-interface-victron-ass030520500</t>
  </si>
  <si>
    <t>https://offgriddirect.com.au/products/victron-ve-direct-to-rs232-interface-ass030520500</t>
  </si>
  <si>
    <t>https://www.invertersupply.com/index.php?main_page=product_info&amp;products_id=194744</t>
  </si>
  <si>
    <t>https://www.coloradostandby.com/victron-vecan-to-can-bus-bms-type-a-cable-18-m-ass030710018</t>
  </si>
  <si>
    <t>https://sbpe.com.au/products/ve-can-to-can-bus-bms-type-a-cable-1-8-m</t>
  </si>
  <si>
    <t>https://www.invertersupply.com/index.php?main_page=product_info&amp;products_id=194745</t>
  </si>
  <si>
    <t>https://solarboxaustralia.au/products/victron-ve-can-to-can-bus-bms-type-a-cable-5-m-byd-pylontech-c-force-l-supplier-code-ass030710050</t>
  </si>
  <si>
    <t>https://sbpe.com.au/products/ve-can-to-can-bus-bms-type-a-cable-5-m</t>
  </si>
  <si>
    <t>https://www.invertersupply.com/index.php?main_page=product_info&amp;products_id=194746</t>
  </si>
  <si>
    <t>https://www.coloradostandby.com/victron-vecan-to-can-bus-bms-type-b-cable-18-m-ass030720018</t>
  </si>
  <si>
    <t>https://offgriddirect.com.au/products/victron-ve-can-to-can-bus-bms-type-b-cable-1-8m-ass030720018</t>
  </si>
  <si>
    <t>https://www.invertersupply.com/index.php?main_page=product_info&amp;products_id=194747</t>
  </si>
  <si>
    <t>https://offgriddirect.com.au/products/victron-ve-can-to-can-bus-bms-type-b-cable-5-m-ass030720050</t>
  </si>
  <si>
    <t>https://solarboxaustralia.au/products/victron-ve-can-to-can-bus-bms-type-b-cable-5m-pylontech-up250-lg-ass030720050</t>
  </si>
  <si>
    <t>https://offgriddirect.com.au/products/victron-ve-direct-to-ve-can-interface-ass030520410</t>
  </si>
  <si>
    <t>https://volts.ca/products/ve-direct-to-ve-can-interface?variant=36527639888034</t>
  </si>
  <si>
    <t>https://www.batteriesdirect.com.au/shop/product/27657/ve.direct-to-ve.can-interface.html</t>
  </si>
  <si>
    <t>https://www.coloradostandby.com/victron-vecan-rj45-terminator-bag-of-2-ass030700000</t>
  </si>
  <si>
    <t>https://shop.pkys.com/Victron-Energy-ASS030700000-RJ45-End-Terminator-bag-of-2_p_8249.html</t>
  </si>
  <si>
    <t>https://www.outbackmarine.com.au/ve.can-rj45-terminator-bag-of-2-victron-ass0307000</t>
  </si>
  <si>
    <t>https://www.invertersupply.com/index.php?main_page=product_info&amp;products_id=185632</t>
  </si>
  <si>
    <t>https://offgriddirect.com.au/products/victron-ve-bus-to-ve-can-interface-ass030520115</t>
  </si>
  <si>
    <t>https://sbpe.com.au/products/ve-bus-to-ve-can-interface</t>
  </si>
  <si>
    <t>https://www.coloradostandby.com/victron-vebus-bms-to-bms-12-200-alternator-control-cable-m8-circular-connector-ass030510120</t>
  </si>
  <si>
    <t>https://offgriddirect.com.au/products/victron-ve-bus-bms-to-bms-12-200-alternator-control-cable-ass030510120</t>
  </si>
  <si>
    <t>https://solarboxaustralia.au/products/victron-ve-bus-bms-to-bms-12-200-alternator-control-cable-supplier-code-ass030510120</t>
  </si>
  <si>
    <t>https://www.invertersupply.com/index.php?main_page=product_info&amp;products_id=185658</t>
  </si>
  <si>
    <t>https://www.batteriesdirect.com.au/shop/product/27467/vecsi-skylla-i-remote-on/off.html</t>
  </si>
  <si>
    <t>https://energyconnections.net.au/products/victron-skylla-i-remote-on-off-cable</t>
  </si>
  <si>
    <t>https://www.invertersupply.com/index.php?main_page=product_info&amp;products_id=194847</t>
  </si>
  <si>
    <t>https://www.coloradostandby.com/victron-rj45-splitter-1xrj45-male15cm-cable2xrj45-female-ass030065510</t>
  </si>
  <si>
    <t>https://solarboxaustralia.au/products/victron-rj45-splitter-1xrj45-male-15cm-cable-2xrj45-female-ass030065510</t>
  </si>
  <si>
    <t>https://www.invertersupply.com/index.php?main_page=product_info&amp;products_id=185572</t>
  </si>
  <si>
    <t>https://invertersrus.com/product/victron-ac-current-sensor/</t>
  </si>
  <si>
    <t>https://www.zoro.com/victron-energy-ac-current-sensor-single-phase-max-40a-cse000100000/i/G200446469/</t>
  </si>
  <si>
    <t>https://www.invertersupply.com/index.php?main_page=product_info&amp;products_id=185627</t>
  </si>
  <si>
    <t>https://shop.pkys.com/Victron-Energy-ASS030537010-VEBUS-Bluetooth-Smart-dongle_p_7794.html</t>
  </si>
  <si>
    <t>https://powerwerx.com/victron-ass030537010-vebus-smart-dongle</t>
  </si>
  <si>
    <t>https://www.invertersupply.com/index.php?main_page=product_info&amp;products_id=185576</t>
  </si>
  <si>
    <t>https://solarboxaustralia.au/products/victron-energy-meter-et112-1-phase-max-100a-supplier-code-rel300100000</t>
  </si>
  <si>
    <t>https://sbpe.com.au/products/energy-meter-et112-1-phase-max-100a</t>
  </si>
  <si>
    <t>https://www.invertersupply.com/index.php?main_page=product_info&amp;products_id=185577</t>
  </si>
  <si>
    <t>https://shop.pkys.com/Victron-REL300300000-Energy-Meter-ET340--3-phase--max-65Aphase_p_8083.html</t>
  </si>
  <si>
    <t>https://sbpe.com.au/products/energy-meter-et340-3-phase-max-65a-phase</t>
  </si>
  <si>
    <t>https://www.invertersupply.com/index.php?main_page=product_info&amp;products_id=189700</t>
  </si>
  <si>
    <t>https://energyconnections.net.au/products/victron-energy-meter-em24-3-phase</t>
  </si>
  <si>
    <t>https://www.outbackmarine.com.au/victron-energy-meter-em24-3-phase-max-65a-phase</t>
  </si>
  <si>
    <t>https://www.invertersupply.com/index.php?main_page=product_info&amp;products_id=195628</t>
  </si>
  <si>
    <t>https://www.outbackmarine.com.au/victron-energy-meter-em24-3-phase-max-65a-phase-et</t>
  </si>
  <si>
    <t>https://mybatteryplus.com.au/products/energy-meter-em24-3-phase-max-65a-phase-rel200200100</t>
  </si>
  <si>
    <t>https://www.invertersupply.com/index.php?main_page=product_info&amp;products_id=185621</t>
  </si>
  <si>
    <t>https://www.outbackmarine.com.au/victron-rs485-to-usb-interface-1.8m</t>
  </si>
  <si>
    <t>https://www.everybattery.com.au/product/ass030572018-victron-rs485-to-usb-interface-1-8m/</t>
  </si>
  <si>
    <t>https://www.invertersupply.com/index.php?main_page=product_info&amp;products_id=185622</t>
  </si>
  <si>
    <t>https://sbpe.com.au/products/rs485-to-usb-interface-5m</t>
  </si>
  <si>
    <t>https://www.solar4rvs.com.au/victron-rs485-to-usb-interface-5m</t>
  </si>
  <si>
    <t>https://www.invertersupply.com/index.php?main_page=product_info&amp;products_id=195624</t>
  </si>
  <si>
    <t>https://www.solar4rvs.com.au/victron-zigbee-to-rs485-converter</t>
  </si>
  <si>
    <t>https://energiedepot.ca/products/victron-energy-zigbee-to-rs485-converter-ass300420100</t>
  </si>
  <si>
    <t>https://trailerpartssource.com/zigbee-to-usb-converter-victron-energy-ass300420200</t>
  </si>
  <si>
    <t>https://www.everybattery.com.au/product/ass300420200-victron-zigbee-to-usb-converter/</t>
  </si>
  <si>
    <t>https://www.invertersupply.com/index.php?main_page=product_info&amp;products_id=198641</t>
  </si>
  <si>
    <t>https://www.invertersupply.com/index.php?main_page=product_info&amp;products_id=4629</t>
  </si>
  <si>
    <t>https://www.everybattery.com.au/product/rcd000300200-victron-anti-islanding-box-63a-single-and-three-phase/</t>
  </si>
  <si>
    <t>https://sbpe.com.au/products/victron-energy-anti-islanding-box-63a-single-and-three-phase</t>
  </si>
  <si>
    <t>https://www.invertersupply.com/index.php?main_page=product_info&amp;products_id=4469</t>
  </si>
  <si>
    <t>https://solarboxaustralia.au/products/victron-battery-monitor-bmv-700-supplier-code-bam010700000-r</t>
  </si>
  <si>
    <t>https://sbpe.com.au/products/battery-monitor-bmv-700-retail</t>
  </si>
  <si>
    <t>https://www.invertersupply.com/index.php?main_page=product_info&amp;products_id=4470</t>
  </si>
  <si>
    <t>https://www.coloradostandby.com/victron-battery-monitor-bmv-702-retail-bam010702000r</t>
  </si>
  <si>
    <t>https://www.outbackmarine.com.au/victron-battery-monitor-bmv-702-retail</t>
  </si>
  <si>
    <t>https://shop.pkys.com/Victron-BAM010702200-BMV-702-Precision-Battery-Monitor-in-Black_p_3021.html</t>
  </si>
  <si>
    <t>https://www.invertersupply.com/index.php?main_page=product_info&amp;products_id=30988</t>
  </si>
  <si>
    <t>https://www.coloradostandby.com/victron-battery-monitor-bmv-702-black-bam010702200</t>
  </si>
  <si>
    <t>https://nomadicsupply.com/victron-energy-battery-monitor-bmv-702-black-bam010702200r/</t>
  </si>
  <si>
    <t>https://wateryachtsolutions.com/victron-bmv-702-battery-monitor-black-bam010702200r/</t>
  </si>
  <si>
    <t>https://sbpe.com.au/collections/other-electrical-devices-battery-monitor/products/battery-monitor-bmv-702-black-retail</t>
  </si>
  <si>
    <t>https://shop.pkys.com/victron-energy-bmv-712-smart-precision-battery-monitor.html</t>
  </si>
  <si>
    <t>https://www.coloradostandby.com/victron-battery-monitor-bmv-712-smart-bam030712000</t>
  </si>
  <si>
    <t>https://www.invertersupply.com/index.php?main_page=product_info&amp;products_id=24877</t>
  </si>
  <si>
    <t>https://www.invertersupply.com/index.php?main_page=product_info&amp;products_id=195608</t>
  </si>
  <si>
    <t>https://solarboxaustralia.au/products/victron-battery-monitor-bmv-712-black-smart-supplier-code-bam030712200-r</t>
  </si>
  <si>
    <t>https://www.outbackmarine.com.au/victron-battery-monitor-bmv-712-black-smart-retail</t>
  </si>
  <si>
    <t>https://shop.pkys.com/Victron-Energy-ASS000100000-Temperature-Sensor-for-BMV-702712-and-Smart-Shunt_p_2812.html</t>
  </si>
  <si>
    <t>https://volts.ca/products/temperature-sensor-for-bmv-702</t>
  </si>
  <si>
    <t>https://powerwerx.com/victron-ass000100000-temperature-sensor-bmv</t>
  </si>
  <si>
    <t>https://www.invertersupply.com/index.php?main_page=product_info&amp;products_id=1166</t>
  </si>
  <si>
    <t>https://www.coloradostandby.com/victron-argodiode-80-2sc-2-batteries-80a-retail-arg080202000r</t>
  </si>
  <si>
    <t>https://sbpe.com.au/products/argodiode-80-2sc-2-batteries-80a-retail</t>
  </si>
  <si>
    <t>https://www.coloradostandby.com/victron-argodiode-80-2ac-2-batteries-80a-arg080201000r</t>
  </si>
  <si>
    <t>https://offgriddirect.com.au/products/80a-2-battery-diode-isolator-with-alternator-energize-input-m6-arg080201000r</t>
  </si>
  <si>
    <t>https://sbpe.com.au/products/victron-energy-argodiode-80-2ac-2-batteries-80a-retail</t>
  </si>
  <si>
    <t>https://www.coloradostandby.com/victron-argodiode-100-3ac-3-batteries-100a-retail-arg100301000r</t>
  </si>
  <si>
    <t>https://sbpe.com.au/products/argodiode-100-3ac-3-batteries-100a-retail</t>
  </si>
  <si>
    <t>https://inverterservicecenter.com/argodiode-100-3ac-3-batteries-100a-retail-victron-energy-arg100301000r</t>
  </si>
  <si>
    <t>https://marinepartssource.com/argodiode-battery-isolator-2-batteries-120-amp-victron-energy-arg120201020r</t>
  </si>
  <si>
    <t>https://sbpe.com.au/products/argodiode-120-2ac-2-batteries-120a-retail</t>
  </si>
  <si>
    <t>https://www.solar4rvs.com.au/victron-120a-battery-isolator-argodiode-120-2ac-2</t>
  </si>
  <si>
    <t>https://www.coloradostandby.com/victron-argodiode-140-3ac-3-batteries-140a-retail-arg140301020r</t>
  </si>
  <si>
    <t>https://www.everybattery.com.au/product/arg140301020r/</t>
  </si>
  <si>
    <t>https://sbpe.com.au/products/argodiode-140-3ac-3-batteries-140a-retail</t>
  </si>
  <si>
    <t>https://nomadicsupply.com/victron-energy-argo-diode-battery-isolator-160amp-2-batteries-arg160201020/</t>
  </si>
  <si>
    <t>https://bestsaleify.com/archive/products/xzyzwx02x0xz.html</t>
  </si>
  <si>
    <t>https://offgriddirect.com.au/products/180a-3-battery-diode-isolator-with-alternator-energize-input-m8-arg180301020</t>
  </si>
  <si>
    <t>https://www.everybattery.com.au/product/arg180301020/</t>
  </si>
  <si>
    <t>https://www.batteriesdirect.com.au/shop/product/27539/argofet-100-2.html</t>
  </si>
  <si>
    <t>https://offgriddirect.com.au/products/100a-2-battery-fet-isolator-with-alternator-energize-input-m8-arg100201020-r</t>
  </si>
  <si>
    <t>https://victronenergy.co.nz/products/fet-isolator-with-alternator-energiser-terminal-argo-1002-fet-2-batteries-100a-1</t>
  </si>
  <si>
    <t>https://victronenergy.co.nz/products/fet-isolator-with-alternator-energiser-terminal-argo-1003-fet-3-batteries-100a-1</t>
  </si>
  <si>
    <t>https://offgriddirect.com.au/products/victron-argofet-100a-three-batteries-isolator-with-aei-arg100301020r</t>
  </si>
  <si>
    <t>https://www.batteriesdirect.com.au/shop/product/27541/shop/search/1126/contact.html</t>
  </si>
  <si>
    <t>https://marinesmartenergy.com/product/argofet-isolator-2/</t>
  </si>
  <si>
    <t>https://marshallsolarandenergy.com.au/product/argofet-200-2-two-batteries-200a/</t>
  </si>
  <si>
    <t>https://www.batteriesdirect.com.au/shop/product/27542/argofet-200-3.html</t>
  </si>
  <si>
    <t>https://victronenergy.co.nz/products/fet-isolator-with-alternator-energiser-terminal-argo-2003-fet-3-batteries-200a-1</t>
  </si>
  <si>
    <t>https://marshallsolarandenergy.com.au/product/argofet-200-3-three-batteries-200a/</t>
  </si>
  <si>
    <t>https://victronenergy.co.nz/products/contactor-micro-processor-controlled-cyrix-ct-12-24v-120a-intelligent-combiner</t>
  </si>
  <si>
    <t>https://www.batteriesdirect.com.au/shop/product/27547/cyrix-ct-12/24v-120a.html</t>
  </si>
  <si>
    <t>https://marshallsolarandenergy.com.au/product/cyrix-ct-12-24v-120a-intelligent-combiner/</t>
  </si>
  <si>
    <t>https://www.coloradostandby.com/victron-cyrix-ct-1224v-120a-battery-combiner-kit-retail-cyr010120110r</t>
  </si>
  <si>
    <t>https://solarboxaustralia.au/products/victron-cyrix-ct-12-24v-120a-battery-combiner-kit-supplier-code-cyr010120110r</t>
  </si>
  <si>
    <t>https://offgriddirect.com.au/products/12-24v-120a-intelligent-battery-channel-combiner-cyr010120110r-kitted-with-cables-lugs-ties</t>
  </si>
  <si>
    <t>https://marshallsolarandenergy.com.au/product/cyrix-ct-12-24v-230a-intelligent-combiner/</t>
  </si>
  <si>
    <t>https://marinesmartenergy.com/product/cyrix-ct/</t>
  </si>
  <si>
    <t>https://www.sepowerproducts.com.au/product/victron/bms/cyrix-ct-12-24v-230a-intelligent-battery-combiner-retail/</t>
  </si>
  <si>
    <t>https://shop.pkys.com/Victron-Energy-CYR010400000-Cyrix-i-1224V-400A-intelligent-battery-combiner_p_6773.html</t>
  </si>
  <si>
    <t>https://www.invertersupply.com/index.php?main_page=product_info&amp;products_id=4229</t>
  </si>
  <si>
    <t>https://www.coloradostandby.com/victron-cyrix-i-1224v-400a-intelligent-battery-combiner-cyr010400000</t>
  </si>
  <si>
    <t>https://www.coloradostandby.com/victron-cyrix-i-2448v-400a-intelligent-battery-combiner-cyr020400000</t>
  </si>
  <si>
    <t>https://sbpe.com.au/products/cyrix-i-24-48v-400a-intelligent-battery-combiner</t>
  </si>
  <si>
    <t>https://www.everybattery.com.au/product/cyr020400000-victron-cyrix-i-24-48v-400a-intelligent-battery-combiner/</t>
  </si>
  <si>
    <t>https://www.invertersupply.com/index.php?main_page=product_info&amp;products_id=1163</t>
  </si>
  <si>
    <t>https://www.coloradostandby.com/victron-bcd-402-2-batteries-40a-combiner-diode-bcd000402000</t>
  </si>
  <si>
    <t>https://www.everybattery.com.au/product/bcd000402000/</t>
  </si>
  <si>
    <t>https://www.invertersupply.com/index.php?main_page=product_info&amp;products_id=1161</t>
  </si>
  <si>
    <t>https://shop.pkys.com/Victron-Energy-BCD000802000-Argo-BCD802-Diode-Battery-Combiner_p_4575.html</t>
  </si>
  <si>
    <t>https://powerwerx.com/victron-bcd000802000-bcd802-80a-combiner</t>
  </si>
  <si>
    <t>https://shop.pkys.com/Victron-Energy-BBA000100100-Battery-Balancer_p_3745.html</t>
  </si>
  <si>
    <t>https://invertersrus.com/product/victron-battery-balancer/</t>
  </si>
  <si>
    <t>https://nomadicsupply.com/victron-energy-battery-balancer-bba000100100/</t>
  </si>
  <si>
    <t>https://www.invertersupply.com/index.php?main_page=product_info&amp;products_id=189609</t>
  </si>
  <si>
    <t>https://volts.ca/products/batteryprotect-12-24v-65a</t>
  </si>
  <si>
    <t>https://www.coloradostandby.com/victron-batteryprotect-1224v-65a-bpr000065400</t>
  </si>
  <si>
    <t>https://www.invertersupply.com/index.php?main_page=product_info&amp;products_id=185637</t>
  </si>
  <si>
    <t>https://www.coloradostandby.com/victron-batteryprotect-1224v-100a-bpr000100400</t>
  </si>
  <si>
    <t>https://www.invertersupply.com/index.php?main_page=product_info&amp;products_id=31081</t>
  </si>
  <si>
    <t>https://www.coloradostandby.com/victron-batteryprotect-1224v-220a-bpr000220400</t>
  </si>
  <si>
    <t>https://solarboxaustralia.au/products/victron-battery-protect-12-24v-220a-supplier-code-bpr000220400</t>
  </si>
  <si>
    <t>https://shop.pkys.com/Victron-Energy-BPR048100400-BatteryProtect-48V-100A_p_7866.html</t>
  </si>
  <si>
    <t>https://www.coloradostandby.com/victron-batteryprotect-48v-100a-bpr048100400</t>
  </si>
  <si>
    <t>https://www.invertersupply.com/index.php?main_page=product_info&amp;products_id=31082</t>
  </si>
  <si>
    <t>https://www.invertersupply.com/index.php?main_page=product_info&amp;products_id=189610</t>
  </si>
  <si>
    <t>https://www.coloradostandby.com/victron-smart-batteryprotect-1224v-65a-bpr065022000</t>
  </si>
  <si>
    <t>https://volts.ca/products/smart-batteryprotect-12-24v-65a</t>
  </si>
  <si>
    <t>https://www.invertersupply.com/index.php?main_page=product_info&amp;products_id=189611</t>
  </si>
  <si>
    <t>https://www.coloradostandby.com/victron-smart-batteryprotect-1224v-100a-bpr110022000</t>
  </si>
  <si>
    <t>https://www.nationwideautoparts.com.au/products/victron-smart-battery-protect-12-24v-100a?variant=39807126143137&amp;currency=AUD&amp;gad=1&amp;gclid=CjwKCAjwsvujBhAXEiwA_UXnAMFU14hZdue2qQ39vhKnwScBev7ceoGWTOmLG7vz8d-UeyduDDmSmBoCfkQQAvD_BwE</t>
  </si>
  <si>
    <t>https://www.invertersupply.com/index.php?main_page=product_info&amp;products_id=189613</t>
  </si>
  <si>
    <t>https://www.coloradostandby.com/victron-smart-batteryprotect-1224v-220a-bpr122022000</t>
  </si>
  <si>
    <t>https://volts.ca/products/smart-batteryprotect-12-24v-220a?variant=36527977726114</t>
  </si>
  <si>
    <t>https://www.solar4rvs.com.au/victron-smart-battery-protect-48v-100a-bluetooth-l</t>
  </si>
  <si>
    <t>https://www.invertersupply.com/index.php?main_page=product_info&amp;products_id=189612</t>
  </si>
  <si>
    <t>https://www.coloradostandby.com/victron-smart-batteryprotect-48v-100a-bpr110048000</t>
  </si>
  <si>
    <t>https://www.invertersupply.com/index.php?main_page=product_info&amp;products_id=199426</t>
  </si>
  <si>
    <t>https://shop.pkys.com/mppt-rs-450-100-tr</t>
  </si>
  <si>
    <t>https://volts.ca/products/victron-energy-smartsolar-mppt-rs-450-100-tr-solar-charge-controller</t>
  </si>
  <si>
    <t>https://www.invertersupply.com/index.php?main_page=product_info&amp;products_id=200273</t>
  </si>
  <si>
    <t>https://volts.ca/products/victron-energy-smartsolar-mppt-rs-450-200-tr-solar-charge-controller</t>
  </si>
  <si>
    <t>https://sbpe.com.au/products/victron-energy-smartsolar-mppt-rs-450-200-tr-scc145120410</t>
  </si>
  <si>
    <t>https://www.invertersupply.com/index.php?main_page=product_info&amp;products_id=185557</t>
  </si>
  <si>
    <t>https://www.mrsolar.com/victron-energy-scc010005000-bluesolar-5a-12-24v-pwm-light-charge-controller/</t>
  </si>
  <si>
    <t>https://frankiesautoelectrics.com.au/victron-scc010005000-blue-solar-charge-controller-pwm-light-12-24v-5a/?gclid=CjwKCAjwsvujBhAXEiwA_UXnAFJfya2NQKicey_9MVhNV5sxN2pF6syjjG8A-0-CMA6lZqu5NwylmBoCXooQAvD_BwE</t>
  </si>
  <si>
    <t>https://www.coloradostandby.com/victron-bluesolar-pwm-light-charge-controller-1224v-10a-scc010010000</t>
  </si>
  <si>
    <t>https://solarboxaustralia.au/products/victron-bluesolar-pwm-light-charge-controller-12-24v-10a-supplier-code-scc010010000</t>
  </si>
  <si>
    <t>https://nomadicsupply.com/victron-energy-bluesolar-pwm-light-charge-controller-12-24v-10amp-scc010010000/</t>
  </si>
  <si>
    <t>https://www.invertersupply.com/index.php?main_page=product_info&amp;products_id=185559</t>
  </si>
  <si>
    <t>https://batterysales.com/product/scc010020020-victron-charge-controller/</t>
  </si>
  <si>
    <t>https://www.mrsolar.com/victron-energy-scc010020020-bluesolar-20a-12-24v-pwm-light-charge-controller/</t>
  </si>
  <si>
    <t>https://www.invertersupply.com/index.php?main_page=product_info&amp;products_id=185560</t>
  </si>
  <si>
    <t>https://www.coloradostandby.com/victron-bluesolar-pwm-light-charge-controller-1224v-30a-scc010030020</t>
  </si>
  <si>
    <t>https://nomadicsupply.com/victron-energy-bluesolar-pwm-light-charge-controller-12-24v-30amp-scc010030020/</t>
  </si>
  <si>
    <t>https://www.invertersupply.com/index.php?main_page=product_info&amp;products_id=185561</t>
  </si>
  <si>
    <t>https://www.coloradostandby.com/victron-bluesolar-pwm-light-charge-controller-48v-10a-scc040010020</t>
  </si>
  <si>
    <t>https://solarboxaustralia.au/products/victron-bluesolar-pwm-light-charge-controller-48v-10a-supplier-code-scc040010020</t>
  </si>
  <si>
    <t>https://solarboxaustralia.au/products/victron-bluesolar-pwm-light-charge-controller-48v-20a-supplier-code-scc040020020</t>
  </si>
  <si>
    <t>https://sbpe.com.au/products/bluesolar-pwm-light-charge-controller-48v-20a</t>
  </si>
  <si>
    <t>https://www.sunergysolar.com.au/victron-bluesolar-pwm-light-charge-controller-48v</t>
  </si>
  <si>
    <t>https://www.invertersupply.com/index.php?main_page=product_info&amp;products_id=185563</t>
  </si>
  <si>
    <t>https://www.mrsolar.com/victron-energy-scc040030020-bluesolar-30-amp-48v-pwm-light-charge-controller/</t>
  </si>
  <si>
    <t>https://vega-int.com/victron-energy/solar-charge-controllers/bluesolar-pwm-light-48v-30a</t>
  </si>
  <si>
    <t>https://www.invertersupply.com/index.php?main_page=product_info&amp;products_id=190085</t>
  </si>
  <si>
    <t>https://www.solar4rvs.com.au/victron-bluesolar-pwm-lcd-usb-12-24v-5a-solar-char</t>
  </si>
  <si>
    <t>https://solarboxaustralia.au/products/victron-bluesolar-pwm-lcd-usb-12-24v-5a-supplier-code-scc010005050</t>
  </si>
  <si>
    <t>https://www.invertersupply.com/index.php?main_page=product_info&amp;products_id=194741</t>
  </si>
  <si>
    <t>https://solarboxaustralia.au/products/victron-bluesolar-pwm-lcd-usb-12-24v-10a-supplier-code-scc010010050</t>
  </si>
  <si>
    <t>https://www.solar4rvs.com.au/victron-bluesolar-pwm-lcd-usb-12-24v-10a-solar-cha</t>
  </si>
  <si>
    <t>https://www.invertersupply.com/index.php?main_page=product_info&amp;products_id=190086</t>
  </si>
  <si>
    <t>https://www.batteriesdirect.com.au/shop/product/36494/shop/search/1126/arkpak-chargers.html</t>
  </si>
  <si>
    <t>https://www.outbackmarine.com.au/victron-bluesolar-pwm-lcd-usb-12-24v-20a</t>
  </si>
  <si>
    <t>https://www.invertersupply.com/index.php?main_page=product_info&amp;products_id=198643</t>
  </si>
  <si>
    <t>https://wateryachtsolutions.com/victron-bluesolar-pwm-charge-controller-duo-lcd-usb-charge-control-12-24vdc-20a-scc010020060/</t>
  </si>
  <si>
    <t>https://solarboxaustralia.au/products/victron-bluesolar-pwm-duo-lcd-usb-12-24v-20a-supplier-code-scc010020060</t>
  </si>
  <si>
    <t>https://frankiesautoelectrics.com.au/victron-scc010030050-blue-solar-charge-controller-pwm-lcd-usb-12-24v-30a/</t>
  </si>
  <si>
    <t>https://www.solar4rvs.com.au/victron-bluesolar-pwm-lcd-usb-12-24v-30a-solar-cha</t>
  </si>
  <si>
    <t>https://www.invertersupply.com/index.php?main_page=product_info&amp;products_id=190088</t>
  </si>
  <si>
    <t>https://www.mrsolar.com/victron-energy-scc040010050-bluesolar-10-amp-48v-pwm-lcd-charge-controller/</t>
  </si>
  <si>
    <t>https://www.solar4rvs.com.au/victron-bluesolar-pwm-lcd-usb-48v-10a-solar-charge</t>
  </si>
  <si>
    <t>https://www.invertersupply.com/index.php?main_page=product_info&amp;products_id=185564</t>
  </si>
  <si>
    <t>https://sbpe.com.au/products/bluesolar-pwm-pro-charge-controller-12-24v-5a</t>
  </si>
  <si>
    <t>https://offgriddirect.com.au/products/victron-bluesolar-pwm-pro-charge-controller-12-24v-5a-scc010005010</t>
  </si>
  <si>
    <t>https://www.invertersupply.com/index.php?main_page=product_info&amp;products_id=185565</t>
  </si>
  <si>
    <t>https://www.coloradostandby.com/victron-bluesolar-pwm-pro-charge-controller-1224v-10a-scc010010010</t>
  </si>
  <si>
    <t>https://sbpe.com.au/products/bluesolar-pwm-pro-charge-controller-12-24v-10a</t>
  </si>
  <si>
    <t>https://www.invertersupply.com/index.php?main_page=product_info&amp;products_id=185566</t>
  </si>
  <si>
    <t>https://www.coloradostandby.com/victron-bluesolar-pwm-pro-charge-controller-1224v-20a-scc010020110</t>
  </si>
  <si>
    <t>https://www.batteriesdirect.com.au/shop/product/36495/bluesolar-pwm-pro-20a.html</t>
  </si>
  <si>
    <t>https://www.invertersupply.com/index.php?main_page=product_info&amp;products_id=31077</t>
  </si>
  <si>
    <t>https://www.coloradostandby.com/victron-bluesolar-pwm-pro-charge-controller-1224v-30a-scc010030010</t>
  </si>
  <si>
    <t>https://solarboxaustralia.au/products/victron-bluesolar-pwm-pro-charge-controller-12-24v-30a-supplier-code-scc010030010</t>
  </si>
  <si>
    <t>https://www.invertersupply.com/index.php?main_page=product_info&amp;products_id=185704</t>
  </si>
  <si>
    <t>https://www.everybattery.com.au/product/victron-bluesolar-pwm-pro-charge-controller-remote-panel-scc900300000/</t>
  </si>
  <si>
    <t>https://www.coloradostandby.com/victron-remote-panel-for-bluesolar-pwm-pro-charge-controller-scc900300000</t>
  </si>
  <si>
    <t>https://www.invertersupply.com/index.php?main_page=product_info&amp;products_id=185625</t>
  </si>
  <si>
    <t>https://www.coloradostandby.com/victron-temp-sensor-for-bluesolar-pwm-pro-charge-controller-scc940100100</t>
  </si>
  <si>
    <t>https://solarboxaustralia.au/products/victron-temp-sensor-for-bluesolar-pwm-pro-charge-controller-supplier-code-scc940100100</t>
  </si>
  <si>
    <t>https://www.invertersupply.com/index.php?main_page=product_info&amp;products_id=185638</t>
  </si>
  <si>
    <t>https://solarboxaustralia.au/products/victron-bluesolar-pwm-pro-to-usb-cable-supplier-code-scc940100200</t>
  </si>
  <si>
    <t>https://www.sunergysolar.com.au/victron-bluesolar-pwm-pro-to-usb-interface-cable</t>
  </si>
  <si>
    <t>https://www.invertersupply.com/index.php?main_page=product_info&amp;products_id=185555</t>
  </si>
  <si>
    <t>https://volts.ca/products/bluesolar-mppt-75-10-retail</t>
  </si>
  <si>
    <t>https://www.batteriesdirect.com.au/shop/product/36492/bluesolar-mppt75/10.html</t>
  </si>
  <si>
    <t>https://www.invertersupply.com/index.php?main_page=product_info&amp;products_id=185556</t>
  </si>
  <si>
    <t>https://volts.ca/products/bluesolar-mppt-75-15-retail</t>
  </si>
  <si>
    <t>https://www.invertersupply.com/index.php?main_page=product_info&amp;products_id=31089</t>
  </si>
  <si>
    <t>https://nomadicsupply.com/victron-energy-bluesolar-mppt-charge-controller-100v-15amp-scc010015200r/</t>
  </si>
  <si>
    <t>https://www.atlantisshowroom.com/products/victron-energy-scc010015200r-bluesolar-mppt-charge-controller-100v-15amp</t>
  </si>
  <si>
    <t>https://volts.ca/products/bluesolar-mppt-100-20-48v-retail-1</t>
  </si>
  <si>
    <t>https://solarboxaustralia.au/products/victron-bluesolar-mppt-100-20-retail-if-0-order-scc110020170r-supplier-code-scc110020070r</t>
  </si>
  <si>
    <t>https://www.invertersupply.com/index.php?main_page=product_info&amp;products_id=21221</t>
  </si>
  <si>
    <t>https://www.nationwideautoparts.com.au/products/solar-charger-victron-bluesolar-mppt-100-30-12-24v-30a?variant=39807003263137&amp;currency=AUD&amp;gad=1&amp;gclid=CjwKCAjw1YCkBhAOEiwA5aN4AUtQXGl4BM5-21LWtLUgfu6CjN9HgOSWbn2IxyH8IfMsUXmC-9b4ChoCVGkQAvD_BwE</t>
  </si>
  <si>
    <t>https://frankiesautoelectrics.com.au/victron-scc020030200-blue-solar-charge-controller-mppt-100-30/?gclid=CjwKCAjw1YCkBhAOEiwA5aN4Aa1wNVh8AKyNl5-prZPb26xwwm5mteKDAQsR3dnTDdtrSk7lyBI5WxoCvDcQAvD_BwE</t>
  </si>
  <si>
    <t>https://shop.pkys.com/Victron-Energy-SCC020050200-BlueSolar-MPPT-10050-Charge-Controller_p_2847.html</t>
  </si>
  <si>
    <t>https://www.invertersupply.com/index.php?main_page=product_info&amp;products_id=4589</t>
  </si>
  <si>
    <t>https://volts.ca/products/bluesolar-mppt-100-50</t>
  </si>
  <si>
    <t>https://www.invertersupply.com/index.php?main_page=product_info&amp;products_id=4592</t>
  </si>
  <si>
    <t>https://www.solarpanelstore.com/products/victron-bluesolar-charge-controller-mppt-150-35</t>
  </si>
  <si>
    <t>https://offgriddirect.com.au/products/victron-bluesolar-mppt-charge-controller-150-35-scc020035000</t>
  </si>
  <si>
    <t>https://www.goshop.cd/shop/scc115045222-bluesolar-mppt-150-45-tr-if-0-order-scc115045222-162?page=8#attr=2779,2780,2781,2782,2785,2784,2783</t>
  </si>
  <si>
    <t>https://www.solar4rvs.com.au/victron-bluesolar-mppt-150-45-tr-12-24-48v-45a-non</t>
  </si>
  <si>
    <t>https://www.invertersupply.com/index.php?main_page=product_info&amp;products_id=200270</t>
  </si>
  <si>
    <t>https://sbpe.com.au/products/bluesolar-mppt-150-45-mc4</t>
  </si>
  <si>
    <t>https://solarboxaustralia.au/products/victron-bluesolar-mppt-150-45-mc4-supplier-code-scc010045300</t>
  </si>
  <si>
    <t>https://frankiesautoelectrics.com.au/victron-scc010045300-blue-solar-charge-controller-mppt-150-45-mc4/</t>
  </si>
  <si>
    <t>https://www.invertersupply.com/index.php?main_page=product_info&amp;products_id=4520</t>
  </si>
  <si>
    <t>https://volts.ca/products/bluesolar-mppt-150-60-tr?variant=36527663808674</t>
  </si>
  <si>
    <t>https://frankiesautoelectrics.com.au/victron-scc010060200-blue-solar-charge-controller-mppt-150-60-tr/?gclid=CjwKCAjw1YCkBhAOEiwA5aN4Adux0S1wRfI1hs1ax26PpjaE4TkvrToaRd4BlQGKEkmlxdUorMaimBoCDS8QAvD_BwE</t>
  </si>
  <si>
    <t>https://www.invertersupply.com/index.php?main_page=product_info&amp;products_id=4517</t>
  </si>
  <si>
    <t>https://www.zoro.com/victron-energy-bluesolar-mppt-15060-mc4-scc010060300/i/G700446549/</t>
  </si>
  <si>
    <t>https://solarboxaustralia.au/products/victron-bluesolar-mppt-150-60-mc4-supplier-code-scc010060300</t>
  </si>
  <si>
    <t>https://www.invertersupply.com/index.php?main_page=product_info&amp;products_id=4521</t>
  </si>
  <si>
    <t>https://energyconnections.net.au/products/victron-bluesolar-150-70-mppt-charge-controller</t>
  </si>
  <si>
    <t>https://www.solarpanelstore.com/products/victron-bluesolar-charge-controller-mppt-150-70-tr-mppt-70a-scc010070200</t>
  </si>
  <si>
    <t>https://www.invertersupply.com/index.php?main_page=product_info&amp;products_id=4518</t>
  </si>
  <si>
    <t>https://solarboxaustralia.au/products/victron-bluesolar-mppt-150-70-mc4-supplier-code-scc010070300</t>
  </si>
  <si>
    <t>https://www.zoro.com/victron-energy-bluesolar-mppt-15070-mc4-scc010070300/i/G900446509/</t>
  </si>
  <si>
    <t>https://www.invertersupply.com/index.php?main_page=product_info&amp;products_id=195597</t>
  </si>
  <si>
    <t>https://solarboxaustralia.au/products/victron-bluesolar-mppt-150-100-tr-ve-can-supplier-code-scc115110420</t>
  </si>
  <si>
    <t>https://www.zoro.com/victron-energy-bluesolar-mppt-150100-tr-vecan-scc115110420/i/G400446474/</t>
  </si>
  <si>
    <t>https://www.invertersupply.com/index.php?main_page=product_info&amp;products_id=195632</t>
  </si>
  <si>
    <t>https://www.coloradostandby.com/victron-bluesolar-mppt-25070-tr-vecan-scc125070441</t>
  </si>
  <si>
    <t>https://www.zoro.com/victron-energy-bluesolar-mppt-25070-tr-vecan-scc125070441/i/G100446545/</t>
  </si>
  <si>
    <t>https://www.invertersupply.com/index.php?main_page=product_info&amp;products_id=31071</t>
  </si>
  <si>
    <t>https://www.invertersupply.com/index.php?main_page=product_info&amp;products_id=31070</t>
  </si>
  <si>
    <t>https://www.coloradostandby.com/victron-smartsolar-mppt-7510-scc075010060r</t>
  </si>
  <si>
    <t>https://sbpe.com.au/products/smartsolar-mppt-75-10-retail</t>
  </si>
  <si>
    <t>https://powerwerx.com/victron-scc075015060r-smartsolar-mppt-7515</t>
  </si>
  <si>
    <t>https://www.mrsolar.com/victron-energy-scc075015060r-smartsolar-15-amp-12-24-48v-mppt-75-15-charge-controller/</t>
  </si>
  <si>
    <t>https://www.invertersupply.com/index.php?main_page=product_info&amp;products_id=31072</t>
  </si>
  <si>
    <t>https://www.coloradostandby.com/victron-smartsolar-mppt-10015-scc110015060r</t>
  </si>
  <si>
    <t>https://www.zoro.com/victron-energy-smartsolar-mppt-10015-retail-scc110015060r/i/G500446541/</t>
  </si>
  <si>
    <t>https://www.invertersupply.com/index.php?main_page=product_info&amp;products_id=185567</t>
  </si>
  <si>
    <t>https://shop.pkys.com/Victron-Energy-SCC110020160R-Smart-Solar-MPPT-10020-Charge-Controller-with-Bluetooth_p_7857.html</t>
  </si>
  <si>
    <t>https://www.mrsolar.com/victron-energy-scc110020160r-smartsolar-20-amp-12-24-48v-mppt-100-20-charge-controller/</t>
  </si>
  <si>
    <t>https://shop.pkys.com/victron-energy-mppt-100-30-smart-solar-charge-controller-with-built-in-bluetooth.html</t>
  </si>
  <si>
    <t>https://powerwerx.com/victron-scc110030210-smartsolar-mppt-10030</t>
  </si>
  <si>
    <t>https://www.invertersupply.com/index.php?main_page=product_info&amp;products_id=21222</t>
  </si>
  <si>
    <t>https://www.invertersupply.com/index.php?main_page=product_info&amp;products_id=21217</t>
  </si>
  <si>
    <t>https://www.mrsolar.com/victron-energy-scc110050210-smartsolar-50-amp-12-24v-mppt-100-50-charge-controller/</t>
  </si>
  <si>
    <t>https://www.coloradostandby.com/victron-smartsolar-mppt-10050-scc110050210</t>
  </si>
  <si>
    <t>https://www.invertersupply.com/index.php?main_page=product_info&amp;products_id=21218</t>
  </si>
  <si>
    <t>https://shop.pkys.com/Victron-Energy-SCC115035210-Smart-Solar-MPPT-15035-Charge-Controller-with-Bluetooth_p_7184.html</t>
  </si>
  <si>
    <t>https://www.walmart.com/ip/Victron-SmartSolar-MPPT-150-35-Solar-Charge-Controller-with-Bluetooth/797812196</t>
  </si>
  <si>
    <t>https://www.invertersupply.com/index.php?main_page=product_info&amp;products_id=200269</t>
  </si>
  <si>
    <t>https://shop.pkys.com/Victron-Energy-SCC115045212-Smart-Solar-MPPT-15045-TR-Charge-Controller-with-Bluetooth_p_8200.html</t>
  </si>
  <si>
    <t>https://wateryachtsolutions.com/victron-smartsolar-mppt-150-45-solar-charge-controller-scc115045212/</t>
  </si>
  <si>
    <t>https://www.coloradostandby.com/victron-smartsolar-mppt-15045-mc4-connection-scc115045310</t>
  </si>
  <si>
    <t>https://sbpe.com.au/products/smartsolar-mppt-150-45-mc4</t>
  </si>
  <si>
    <t>https://factorypure.com/products/victron-scc115045310-smartsolar-150-45-mc4-mppt-charge-controller-new</t>
  </si>
  <si>
    <t>https://shop.pkys.com/Victron-Energy-SCC115060211-Smart-Solar-MPPT-15060-TR-Charge-Controller-with-Bluetooth_p_7792.html</t>
  </si>
  <si>
    <t>https://www.coloradostandby.com/victron-smartsolar-mppt-15060-terminal-connection-scc115060210</t>
  </si>
  <si>
    <t>https://www.zoro.com/victron-energy-smartsolar-mppt-15060-tr-scc115060210/i/G700446495/</t>
  </si>
  <si>
    <t>https://nvnmarine.com/products/3013640-victron-energy-scc115060310-smartsolar-mppt-150-60-mc4</t>
  </si>
  <si>
    <t>https://www.theboatwarehouse.com.au/electrical-battery-solar/solar-panels-accessories/victron-smartsolar-mppt-150-with-tr-or-mc4-connection/</t>
  </si>
  <si>
    <t>https://www.coloradostandby.com/victron-smartsolar-mppt-15060-mc4-connection-scc115060310</t>
  </si>
  <si>
    <t>https://shop.pkys.com/mppt-150-70-tr-smarthttps://shop.pkys.com/mppt-150-70-tr-smart</t>
  </si>
  <si>
    <t>https://volts.ca/products/victron-energy-smartsolar-mppt-150-70-tr-solar-charger-scc115070211</t>
  </si>
  <si>
    <t>https://www.atlantisshowroom.com/products/victron-energy-scc115070211-smartsolar-mppt-15070-tr-solar-charge-controller</t>
  </si>
  <si>
    <t>https://shop.pkys.com/smartsolar-mppt-100-70-ve-can</t>
  </si>
  <si>
    <t>https://nomadicsupply.com/victron-smartsolar-mppt-150-70-tr-solar-charge-controller-scc115070411/</t>
  </si>
  <si>
    <t>https://www.solar4rvs.com.au/victron-smartsolar-mppt-150-70-tr-ve.can-12-24-48v</t>
  </si>
  <si>
    <t>https://www.invertersupply.com/index.php?main_page=product_info&amp;products_id=199279</t>
  </si>
  <si>
    <t>https://sbpe.com.au/products/smartsolar-mppt-150-70-mc4</t>
  </si>
  <si>
    <t>https://solarboxaustralia.au/products/victron-smartsolar-mppt-150-70-mc4-scc115070511</t>
  </si>
  <si>
    <t>https://www.invertersupply.com/index.php?main_page=product_info&amp;products_id=199421</t>
  </si>
  <si>
    <t>https://shop.pkys.com/smart-mppt-150-85-ve-can</t>
  </si>
  <si>
    <t>https://www.coloradostandby.com/victron-smartsolar-mppt-15085-tr-vecan-scc115085411</t>
  </si>
  <si>
    <t>https://www.invertersupply.com/index.php?main_page=product_info&amp;products_id=198637</t>
  </si>
  <si>
    <t>https://expion360.com/products/victron-energy-smartsolar-mppt-solar-charge-controller-150-volt-85-amp-mc4-ve-can-scc115085511</t>
  </si>
  <si>
    <t>https://www.zoro.com/victron-energy-smartsolar-mppt-15085-mc4-vecan-scc115085511/i/G600446601/</t>
  </si>
  <si>
    <t>https://www.invertersupply.com/index.php?main_page=product_info&amp;products_id=199420</t>
  </si>
  <si>
    <t>https://shop.pkys.com/smart-mppt-150-100-ve-can</t>
  </si>
  <si>
    <t>https://www.zoro.com/victron-energy-smartsolar-mppt-150100-tr-vecan-scc115110411/i/G600446489/</t>
  </si>
  <si>
    <t>https://www.invertersupply.com/index.php?main_page=product_info&amp;products_id=198638</t>
  </si>
  <si>
    <t>https://www.coloradostandby.com/victron-smartsolar-mppt-150100-mc4-vecan-scc115110511</t>
  </si>
  <si>
    <t>https://www.zoro.com/victron-energy-smartsolar-mppt-150100-mc4-vecan-scc115110511/i/G900446547/</t>
  </si>
  <si>
    <t>https://www.solar4rvs.com.au/victron-smartsolar-mppt-250-60-tr-12-24-48v-60a-bl</t>
  </si>
  <si>
    <t>https://www.invertersupply.com/index.php?main_page=product_info&amp;products_id=194834</t>
  </si>
  <si>
    <t>https://www.springers.com.au/shop/product/scc125060221-smartsolar-mppt-250-60-tr-1894</t>
  </si>
  <si>
    <t>https://www.invertersupply.com/index.php?main_page=product_info&amp;products_id=198639</t>
  </si>
  <si>
    <t>https://solarboxaustralia.au/products/victron-smartsolar-mppt-250-60-mc4-supplier-code-scc125060321</t>
  </si>
  <si>
    <t>https://www.zoro.com/victron-energy-smartsolar-mppt-25060-mc4-scc125060321/i/G000446553/</t>
  </si>
  <si>
    <t>https://www.invertersupply.com/index.php?main_page=product_info&amp;products_id=199280</t>
  </si>
  <si>
    <t>https://sbpe.com.au/products/victron-energy-smartsolar-mppt-250-70-tr</t>
  </si>
  <si>
    <t>https://www.solar4rvs.com.au/victron-smartsolar-mppt-250-70-tr-12-24-48v-70a-bl</t>
  </si>
  <si>
    <t>https://www.invertersupply.com/index.php?main_page=product_info&amp;products_id=195614</t>
  </si>
  <si>
    <t>https://www.coloradostandby.com/victron-smartsolar-mppt-25070-tr-vecan-scc125070420</t>
  </si>
  <si>
    <t>https://sbpe.com.au/products/victron-energy-smartsolar-mppt-250-70-tr-ve-can</t>
  </si>
  <si>
    <t>https://www.invertersupply.com/index.php?main_page=product_info&amp;products_id=200389</t>
  </si>
  <si>
    <t>https://volts.ca/products/victron-energy-smartsolar-mppt-250-70-mc4-solar-charger-scc125070321?variant=37857852457122</t>
  </si>
  <si>
    <t>https://www.outbackmarine.com.au/victron-smartsolar-mppt-250-70-mc4-ve.can</t>
  </si>
  <si>
    <t>https://www.invertersupply.com/index.php?main_page=product_info&amp;products_id=195615</t>
  </si>
  <si>
    <t>https://shop.pkys.com/mppt-250-85-ve-can</t>
  </si>
  <si>
    <t>https://www.zoro.com/victron-energy-smartsolar-mppt-25085-tr-vecan-scc125085411/i/G500446596/</t>
  </si>
  <si>
    <t>https://www.invertersupply.com/index.php?main_page=product_info&amp;products_id=195619</t>
  </si>
  <si>
    <t>https://solarboxaustralia.au/products/victron-smartsolar-mppt-250-85-mc4-ve-can-supplier-code-scc125085511</t>
  </si>
  <si>
    <t>https://www.zoro.com/victron-energy-smartsolar-mppt-25085-mc4-vecan-scc125085511/i/G300446512/</t>
  </si>
  <si>
    <t>https://batterysales.com/product/scc125110411-victron-charge-controller/</t>
  </si>
  <si>
    <t>https://www.zoro.com/victron-energy-smartsolar-mppt-250100-tr-vecan-scc125110411/i/G500446565/</t>
  </si>
  <si>
    <t>https://powerpackedbatteries.com.au/product/smartsolar-mppt-250-100a-tr-ve/</t>
  </si>
  <si>
    <t>https://www.zoro.com/victron-energy-smartsolar-mppt-250100-mc4-vecan-scc125110511/i/G700446457/</t>
  </si>
  <si>
    <t>https://mastertechsolar.com/products/smartsolar-mppt-250-100-mc4-if-0-order-scc125110511</t>
  </si>
  <si>
    <t>https://www.globalindustrial.com/p/smartsolar-charge-controller-mppt-250-100-mc4-connection-ve-can-blue-aluminum</t>
  </si>
  <si>
    <t>https://www.invertersupply.com/index.php?main_page=product_info&amp;products_id=185677</t>
  </si>
  <si>
    <t>https://www.coloradostandby.com/victron-vedirect-tx-digital-output-cable-ass030550500</t>
  </si>
  <si>
    <t>https://offgriddirect.com.au/products/victron-ve-direct-tx-digital-output-cable-ass030550500?variant=42896514777309</t>
  </si>
  <si>
    <t>https://www.solarpanelstore.com/products/victron-energy-smartsolar-control-display</t>
  </si>
  <si>
    <t>https://www.atlantisshowroom.com/products/victron-energy-scc900650010-smartsolar-pluggable-display</t>
  </si>
  <si>
    <t>https://www.coloradostandby.com/victron-smartsolar-pluggable-display-scc900650010</t>
  </si>
  <si>
    <t>https://shop.pkys.com/Victron-Energy-SCC900500000-MPPT-Control_p_4356.html</t>
  </si>
  <si>
    <t>https://www.invertersupply.com/index.php?main_page=product_info&amp;products_id=6422</t>
  </si>
  <si>
    <t>https://offgriddirect.com.au/products/victron-mppt-control-scc900500000</t>
  </si>
  <si>
    <t>https://shop.pkys.com/Victron-Energy-ASS030550320-VEDirect-non-inverting-remote-on-off-cable_p_7925.html</t>
  </si>
  <si>
    <t>https://www.invertersupply.com/index.php?main_page=product_info&amp;products_id=185676</t>
  </si>
  <si>
    <t>https://www.coloradostandby.com/victron-vedirect-non-inverting-remote-on-off-cable-ass030550320</t>
  </si>
  <si>
    <t>https://www.coloradostandby.com/victron-smart-battery-sense-short-range-up-to-3m-sbs050100200</t>
  </si>
  <si>
    <t>https://www.commodoreaustralia.com.au/product/smart-battery-sense-sbs050100200/</t>
  </si>
  <si>
    <t>https://www.solarcraft.net/shoponline/components/victron-energy-smart-battery-sense</t>
  </si>
  <si>
    <t>https://www.invertersupply.com/index.php?main_page=product_info&amp;products_id=194069</t>
  </si>
  <si>
    <t>https://shop.pkys.com/long-range-smart-battery-sense</t>
  </si>
  <si>
    <t>https://wateryachtsolutions.com/victron-smart-battery-sense-long-range-up-to-10m-sbs050150200/</t>
  </si>
  <si>
    <t>https://www.invertersupply.com/index.php?main_page=product_info&amp;products_id=185618</t>
  </si>
  <si>
    <t>https://shop.pkys.com/Victron-Energy-SCC950100000-MPPT-WireBox-Small_p_7861.html</t>
  </si>
  <si>
    <t>https://www.zoro.com/victron-energy-mppt-wirebox-s-75-1015-scc950100000/i/G100446521/</t>
  </si>
  <si>
    <t>https://www.invertersupply.com/index.php?main_page=product_info&amp;products_id=189710</t>
  </si>
  <si>
    <t>https://www.fisheriessupply.com/victron-energy-mppt-wirebox-tr/scc950120000</t>
  </si>
  <si>
    <t>https://www.zoro.com/victron-energy-mppt-wirebox-s-100-15-scc950120000/i/G800446531/</t>
  </si>
  <si>
    <t>https://shop.pkys.com/Victron-Energy-SCC950140000-MPPT-WireBox-Small-10020_p_7946.html</t>
  </si>
  <si>
    <t>https://www.invertersupply.com/index.php?main_page=product_info&amp;products_id=185619</t>
  </si>
  <si>
    <t>https://sbpe.com.au/products/mppt-wirebox-s-100-20</t>
  </si>
  <si>
    <t>https://shop.pkys.com/Victron-Energy-SCC950200000-MPPT-WireBox-Medium_p_7860.html</t>
  </si>
  <si>
    <t>https://www.invertersupply.com/index.php?main_page=product_info&amp;products_id=185617</t>
  </si>
  <si>
    <t>https://www.zoro.com/victron-energy-mppt-wirebox-m-100-3050-15035-scc950200000/i/G700446556/</t>
  </si>
  <si>
    <t>https://www.invertersupply.com/index.php?main_page=product_info&amp;products_id=185613</t>
  </si>
  <si>
    <t>https://www.coloradostandby.com/victron-mppt-wirebox-l-mc4-150-456070-250-6070-scc950300300</t>
  </si>
  <si>
    <t>https://solarboxaustralia.au/products/victron-mppt-wirebox-l-mc4-150-60-70-250-60-70-supplier-code-scc950300300</t>
  </si>
  <si>
    <t>https://www.invertersupply.com/index.php?main_page=product_info&amp;products_id=199422</t>
  </si>
  <si>
    <t>https://www.zoro.com/inverters-r-us-victron-energy-mppt-wirebox-l-mc4-150-70-25070-vecan-black-abs-plastic-scc950300310/i/G205779760/</t>
  </si>
  <si>
    <t>https://solarboxaustralia.au/products/victron-mppt-wirebox-l-mc4-150-70-250-70-ve-can-supplier-code-scc950300310</t>
  </si>
  <si>
    <t>https://www.invertersupply.com/index.php?main_page=product_info&amp;products_id=194732</t>
  </si>
  <si>
    <t>https://shop.pkys.com/Victron-Energy-SCC950400200-MPPT-WireBox-XL-Tr_p_7766.html</t>
  </si>
  <si>
    <t>https://www.zoro.com/victron-energy-mppt-wirebox-xl-tr-150-100-vecan-scc950400210/i/G400446498/</t>
  </si>
  <si>
    <t>https://www.invertersupply.com/index.php?main_page=product_info&amp;products_id=195620</t>
  </si>
  <si>
    <t>https://sbpe.com.au/products/victron-energy-mppt-wirebox-xl-mc4-150-85-100-250-85-100-ve-can</t>
  </si>
  <si>
    <t>https://solarboxaustralia.au/products/victron-mppt-wirebox-xl-mc4-150-85-100-250-85-100-ve-can-supplier-code-scc950400310</t>
  </si>
  <si>
    <t>https://www.invertersupply.com/index.php?main_page=product_info&amp;products_id=194749</t>
  </si>
  <si>
    <t>https://www.solar4rvs.com.au/victron-12v-14ah-agm-deep-cycle-battery</t>
  </si>
  <si>
    <t>https://solarboxaustralia.au/products/victron-12v-14ah-f2-agm-deep-cycle-battery-supplier-code-bat212070084</t>
  </si>
  <si>
    <t>https://www.invertersupply.com/index.php?main_page=product_info&amp;products_id=185536</t>
  </si>
  <si>
    <t>https://www.solar4rvs.com.au/victron-12v-22ah-agm-deep-cycle-battery</t>
  </si>
  <si>
    <t>https://www.batteriesdirect.com.au/shop/product/30071/bat212200084.html</t>
  </si>
  <si>
    <t>https://www.invertersupply.com/index.php?main_page=product_info&amp;products_id=31075</t>
  </si>
  <si>
    <t>https://solarboxaustralia.au/products/victron-12v-38ah-flag-agm-deep-cycle-battery-supplier-code-bat412350084</t>
  </si>
  <si>
    <t>https://sbpe.com.au/products/12v-38ah-agm-deep-cycle-batt</t>
  </si>
  <si>
    <t>https://www.invertersupply.com/index.php?main_page=product_info&amp;products_id=31002</t>
  </si>
  <si>
    <t>https://sbpe.com.au/products/12v-60ah-agm-deep-cycle-batt</t>
  </si>
  <si>
    <t>https://www.everybattery.com.au/product/bat412550084-victron-12v-60ah-agm-deep-cycle-batt/</t>
  </si>
  <si>
    <t>https://www.invertersupply.com/index.php?main_page=product_info&amp;products_id=31006</t>
  </si>
  <si>
    <t>https://www.coloradostandby.com/victron-12v90ah-agm-deep-cycle-battery-bat412800084</t>
  </si>
  <si>
    <t>https://www.springers.com.au/shop/product/bat412800085-victron-12v-90ah-deep-cycle-agm-3405</t>
  </si>
  <si>
    <t>https://www.invertersupply.com/index.php?main_page=product_info&amp;products_id=30991</t>
  </si>
  <si>
    <t>https://www.coloradostandby.com/victron-12v110ah-agm-deep-cycle-battery-bat412101084</t>
  </si>
  <si>
    <t>https://sbpe.com.au/products/12v-110ah-agm-deep-cycle-batt</t>
  </si>
  <si>
    <t>https://www.invertersupply.com/index.php?main_page=product_info&amp;products_id=30994</t>
  </si>
  <si>
    <t>https://www.coloradostandby.com/victron-12v130ah-agm-deep-cycle-battery-bat412121084</t>
  </si>
  <si>
    <t>https://www.springers.com.au/shop/product/bat412121084-victron-12v-130ah-deep-cycle-agm-3407</t>
  </si>
  <si>
    <t>https://www.invertersupply.com/index.php?main_page=product_info&amp;products_id=30997</t>
  </si>
  <si>
    <t>https://www.coloradostandby.com/victron-12v165ah-agm-deep-cycle-battery-bat412151084</t>
  </si>
  <si>
    <t>https://sbpe.com.au/products/12v-165ah-agm-deep-cycle-batt</t>
  </si>
  <si>
    <t>https://www.invertersupply.com/index.php?main_page=product_info&amp;products_id=25361</t>
  </si>
  <si>
    <t>https://www.solarpanelstore.com/products/battery-12v-220ah-agm-deep-cycle-battery-bat412201084</t>
  </si>
  <si>
    <t>https://www.coloradostandby.com/victron-12v220ah-agm-deep-cycle-battery-bat412201084</t>
  </si>
  <si>
    <t>https://www.invertersupply.com/index.php?main_page=product_info&amp;products_id=189603</t>
  </si>
  <si>
    <t>https://www.batteriesdirect.com.au/shop/product/30073/bat412025081.html</t>
  </si>
  <si>
    <t>https://www.everybattery.com.au/product/bat412025081-victron-12v-25ah-agm-super-cycle-batt-m5/</t>
  </si>
  <si>
    <t>https://www.invertersupply.com/index.php?main_page=product_info&amp;products_id=31074</t>
  </si>
  <si>
    <t>https://inverterservicecenter.com/12v-38ah-agm-super-cycle-battery-m5-victron-energy-bat412038081</t>
  </si>
  <si>
    <t>https://trailerpartssource.com/12v-38ah-agm-super-cycle-battery-m5-victron-energy-bat412038081</t>
  </si>
  <si>
    <t>https://www.invertersupply.com/index.php?main_page=product_info&amp;products_id=21219</t>
  </si>
  <si>
    <t>https://www.batteriesdirect.com.au/shop/product/30075/bat412060081.html</t>
  </si>
  <si>
    <t>https://volts.ca/products/12v-60ah-agm-super-cycle-batt-m5?variant=36527984312482</t>
  </si>
  <si>
    <t>https://www.invertersupply.com/index.php?main_page=product_info&amp;products_id=16741</t>
  </si>
  <si>
    <t>https://www.solar4rvs.com.au/victron-12v-100ah-agm-super-cycle-m6-deep-cycle-ba</t>
  </si>
  <si>
    <t>https://sbpe.com.au/products/12v-100ah-agm-super-cycle-batt-m6</t>
  </si>
  <si>
    <t>https://www.coloradostandby.com/victron-12v125ah-agm-super-cycle-battery-m8-bat412112081</t>
  </si>
  <si>
    <t>https://www.invertersupply.com/index.php?main_page=product_info&amp;products_id=21198</t>
  </si>
  <si>
    <t>https://www.batteriesdirect.com.au/shop/product/30078/bat412112081.html</t>
  </si>
  <si>
    <t>https://www.invertersupply.com/index.php?main_page=product_info&amp;products_id=16740</t>
  </si>
  <si>
    <t>https://sbpe.com.au/products/12v-170ah-agm-super-cycle-batt-m8</t>
  </si>
  <si>
    <t>https://www.outbackmarine.com.au/victron-12v-170ah-agm-super-cycle-batt.-m8-introdu</t>
  </si>
  <si>
    <t>https://www.invertersupply.com/index.php?main_page=product_info&amp;products_id=16739</t>
  </si>
  <si>
    <t>https://www.coloradostandby.com/victron-12v230ah-agm-super-cycle-battery-m8-bat412123081</t>
  </si>
  <si>
    <t>https://www.westrock.ca/product/victron-agm-super-cycle-battery-12v-230ah-m8-bat412123081/</t>
  </si>
  <si>
    <t>https://www.invertersupply.com/index.php?main_page=product_info&amp;products_id=185537</t>
  </si>
  <si>
    <t>https://www.solar-electric.com/victron-energy-12v-115ah-agm-telecom-deep-cycle-battery.html</t>
  </si>
  <si>
    <t>https://www.everybattery.com.au/product/bat412105164-victron-12v-115ah-agm-telecomm-batt-m8/</t>
  </si>
  <si>
    <t>https://www.invertersupply.com/index.php?main_page=product_info&amp;products_id=185538</t>
  </si>
  <si>
    <t>https://www.everybattery.com.au/product/bat412151164-victron-12v-165ah-agm-telecomm-batt-m8/</t>
  </si>
  <si>
    <t>https://marinepartssource.com/12v-165ah-agm-telecommunication-battery-m8-victron-energy-bat412151164</t>
  </si>
  <si>
    <t>https://www.invertersupply.com/index.php?main_page=product_info&amp;products_id=185539</t>
  </si>
  <si>
    <t>https://www.coloradostandby.com/victron-12v200ah-agm-telecomm-batt-m8-bat412181164</t>
  </si>
  <si>
    <t>https://marinepartssource.com/12v-200ah-agm-telecomm-battery-m8-victron-energy-bat412181164</t>
  </si>
  <si>
    <t>https://www.invertersupply.com/index.php?main_page=product_info&amp;products_id=31003</t>
  </si>
  <si>
    <t>https://offgriddirect.com.au/products/victron-energy-12v-60ah-sealed-lead-acid-deep-cycle-gel-battery-bat412550104</t>
  </si>
  <si>
    <t>https://trailerpartssource.com/12v-60ah-gel-deep-cycle-battery-victron-energy-bat412550104</t>
  </si>
  <si>
    <t>https://www.invertersupply.com/index.php?main_page=product_info&amp;products_id=31005</t>
  </si>
  <si>
    <t>https://offgriddirect.com.au/products/victron-energy-12v-66ah-sealed-lead-acid-deep-cycle-gel-battery-bat412600104</t>
  </si>
  <si>
    <t>https://trailerpartssource.com/12v-66ah-gel-deep-cycle-battery-victron-energy-bat412600104</t>
  </si>
  <si>
    <t>https://www.invertersupply.com/index.php?main_page=product_info&amp;products_id=30993</t>
  </si>
  <si>
    <t>https://www.coloradostandby.com/victron-12v110ah-gel-deep-cycle-batt-bat412101104</t>
  </si>
  <si>
    <t>https://sbpe.com.au/products/12v-110ah-gel-deep-cycle-batt</t>
  </si>
  <si>
    <t>https://www.invertersupply.com/index.php?main_page=product_info&amp;products_id=30996</t>
  </si>
  <si>
    <t>https://www.coloradostandby.com/victron-12v130ah-gel-deep-cycle-batt-bat41212110</t>
  </si>
  <si>
    <t>https://sbpe.com.au/products/12v-130ah-gel-deep-cycle-batt</t>
  </si>
  <si>
    <t>https://www.coloradostandby.com/victron-12v165ah-gel-deep-cycle-batt-bat412151104</t>
  </si>
  <si>
    <t>https://www.invertersupply.com/index.php?main_page=product_info&amp;products_id=30999</t>
  </si>
  <si>
    <t>https://www.solar4rvs.com.au/victron-12v-165ah-gel-deep-cycle-battery</t>
  </si>
  <si>
    <t>https://www.invertersupply.com/index.php?main_page=product_info&amp;products_id=31001</t>
  </si>
  <si>
    <t>https://www.coloradostandby.com/victron-12v220ah-gel-deep-cycle-batt-bat412201104</t>
  </si>
  <si>
    <t>https://offgriddirect.com.au/products/victron-energy-12v-220ah-sealed-lead-acid-deep-cycle-gel-battery-bat412201104</t>
  </si>
  <si>
    <t>https://www.invertersupply.com/index.php?main_page=product_info&amp;products_id=189604</t>
  </si>
  <si>
    <t>https://marinepartssource.com/lead-carbon-battery-12v-106ah-m8-victron-energy-bat612110081</t>
  </si>
  <si>
    <t>https://www.solar4rvs.com.au/victron-12v-106ah-lead-carbon-deep-cycle-battery-m</t>
  </si>
  <si>
    <t>https://www.invertersupply.com/index.php?main_page=product_info&amp;products_id=189605</t>
  </si>
  <si>
    <t>https://www.solar4rvs.com.au/victron-12v-160ah-lead-carbon-deep-cycle-battery-m</t>
  </si>
  <si>
    <t>https://www.everybattery.com.au/product/bat612116081-victron-lead-carbon-battery-12v-160ah-m8/</t>
  </si>
  <si>
    <t>https://www.invertersupply.com/index.php?main_page=product_info&amp;products_id=199423</t>
  </si>
  <si>
    <t>https://www.solar4rvs.com.au/victron-12v-50ah-smart-lifepo4-lithium-battery</t>
  </si>
  <si>
    <t>https://www.autopartsco.com.au/victron-energy-bat512050610-12.8v-50ah-lithium-iro</t>
  </si>
  <si>
    <t>https://www.invertersupply.com/index.php?main_page=product_info&amp;products_id=31009</t>
  </si>
  <si>
    <t>https://www.coloradostandby.com/victron-lifepo4-battery-128v100ah-smart-bat512110610</t>
  </si>
  <si>
    <t>https://www.batteriesdirect.com.au/shop/product/36315/lfp-bms12.8/100.html</t>
  </si>
  <si>
    <t>https://www.invertersupply.com/index.php?main_page=product_info&amp;products_id=194833</t>
  </si>
  <si>
    <t>https://shop.pkys.com/smart-lithium-160</t>
  </si>
  <si>
    <t>https://www.batteriesdirect.com.au/shop/product/36432/lfp-bms12.8/160a.html</t>
  </si>
  <si>
    <t>https://shop.pkys.com/new-victron-lighter-lithium-200ahr-battery-bat512120610.html</t>
  </si>
  <si>
    <t>https://www.invertersupply.com/index.php?main_page=product_info&amp;products_id=194022</t>
  </si>
  <si>
    <t>https://nomadicsupply.com/victron-energy-200ah-12-8v-smart-lifepo4-lithium-bluetooth-battery/</t>
  </si>
  <si>
    <t>https://www.invertersupply.com/index.php?main_page=product_info&amp;products_id=200367</t>
  </si>
  <si>
    <t>https://shop.pkys.com/smart-330-lithium</t>
  </si>
  <si>
    <t>https://nomadicsupply.com/victron-energy-330ah-12-8v-smart-lifepo4-lithium-bluetooth-battery-bat512132410/</t>
  </si>
  <si>
    <t>https://www.invertersupply.com/index.php?main_page=product_info&amp;products_id=200368</t>
  </si>
  <si>
    <t>https://shop.pkys.com/Victron-Energy-BAT524110610-Smart-Lithium-Iron-Phosphate-Battery-256V-100-Ahr_p_8139.html</t>
  </si>
  <si>
    <t>https://solarboxaustralia.au/products/victron-lifepo4-battery-25-6v-100ah-smart-supplier-code-bat524110610</t>
  </si>
  <si>
    <t>https://www.invertersupply.com/index.php?main_page=product_info&amp;products_id=200369</t>
  </si>
  <si>
    <t>https://shop.pkys.com/Victron-Energy-BAT524120610-Smart-Lithium-Iron-Phosphate-Battery-256V200Ah-Smart-a_p_8144.html</t>
  </si>
  <si>
    <t>https://www.batteriesdirect.com.au/shop/product/37132/lfp-bms25.6v/200a.html</t>
  </si>
  <si>
    <t>https://shop.pkys.com/Victron-Energy-BMS300200000-VE-Bus-BMS-original-version_p_6376.html</t>
  </si>
  <si>
    <t>https://www.invertersupply.com/index.php?main_page=product_info&amp;products_id=17123</t>
  </si>
  <si>
    <t>https://www.coloradostandby.com/victron-vebus-bms-bms300200000</t>
  </si>
  <si>
    <t>https://www.invertersupply.com/index.php?main_page=product_info&amp;products_id=202101</t>
  </si>
  <si>
    <t>https://shop.pkys.com/ve-bus-bms-v2</t>
  </si>
  <si>
    <t>https://www.vanlifeoutfitters.com/store/victron-energy-ve-bus-bms-v2-new-version/</t>
  </si>
  <si>
    <t>https://shop.pkys.com/Victron-Energy-BMS400100000-Small-BMS-with-pre-alarm_p_7884.html</t>
  </si>
  <si>
    <t>https://www.invertersupply.com/index.php?main_page=product_info&amp;products_id=185719</t>
  </si>
  <si>
    <t>https://energyconnections.net.au/products/victron-smallbms-with-pre-alarm</t>
  </si>
  <si>
    <t>https://shop.pkys.com/Victron-Energy-ASS030550120-inverting-remote-on-off-cable-New-Version_p_8125.html</t>
  </si>
  <si>
    <t>https://www.invertersupply.com/index.php?main_page=product_info&amp;products_id=194836</t>
  </si>
  <si>
    <t>https://www.coloradostandby.com/victron-victron-energy-ass030550120-inverting-remote-on-off-cable</t>
  </si>
  <si>
    <t>https://www.coloradostandby.com/victron-victron-energy-ass030550200-non-inverting-remote-on-off-cable</t>
  </si>
  <si>
    <t>https://offgriddirect.com.au/products/non-inverting-remote-on-off-cable-ass030550200</t>
  </si>
  <si>
    <t>https://www.batteriesdirect.com.au/shop/product/27866/non-inverting-remote-on-off-cable.html</t>
  </si>
  <si>
    <t>https://shop.pkys.com/solid-switch-104</t>
  </si>
  <si>
    <t>https://www.invertersupply.com/index.php?main_page=product_info&amp;products_id=200371</t>
  </si>
  <si>
    <t>https://solarboxaustralia.au/products/victron-solidswitch-104-supplier-code-bms800200104</t>
  </si>
  <si>
    <t>https://www.batteriesdirect.com.au/shop/product/27558/cyrix-li-load-12/24v-120a.html</t>
  </si>
  <si>
    <t>https://www.coloradostandby.com/victron-cyrix-li-load-1224v-120a-intelligent-load-relay-cyr010120450</t>
  </si>
  <si>
    <t>https://www.springers.com.au/shop/product/cyr010120450-cyrix-li-load-relay-12-24v-120a-752</t>
  </si>
  <si>
    <t>https://www.invertersupply.com/index.php?main_page=product_info&amp;products_id=185544</t>
  </si>
  <si>
    <t>https://www.batteriesdirect.com.au/shop/product/27560/cyrix-li-load-24/48v-120a.html</t>
  </si>
  <si>
    <t>https://www.solar4rvs.com.au/victron-cyrix-li-intelligent-load-relay-24-48v-120</t>
  </si>
  <si>
    <t>https://www.coloradostandby.com/victron-cyrix-li-charge-1224v-120a-intelligent-charge-relay-cyr010120430</t>
  </si>
  <si>
    <t>https://trailerpartssource.com/victron-cyr010120430-html</t>
  </si>
  <si>
    <t>https://www.invertersupply.com/index.php?main_page=product_info&amp;products_id=17124</t>
  </si>
  <si>
    <t>https://www.batteriesdirect.com.au/shop/product/27556/cyrix-li-ct-12/shop/search/1126/arkpak-chargers.html</t>
  </si>
  <si>
    <t>https://solarboxaustralia.au/products/victron-cyrix-li-ct-12-24v-120a-intelligent-li-ion-battery-combiner-supplier-code-cyr010120412</t>
  </si>
  <si>
    <t>https://shop.pkys.com/Victron-Energy-CYR010230450-Cyrix-Li-load-1224V-230A-intelligent-load-relay_p_7266.html</t>
  </si>
  <si>
    <t>https://www.invertersupply.com/index.php?main_page=product_info&amp;products_id=31016</t>
  </si>
  <si>
    <t>https://solarboxaustralia.au/products/victron-cyrix-li-load-12-24v-230a-intelligent-load-relay-supplier-code-cyr010230450</t>
  </si>
  <si>
    <t>https://www.invertersupply.com/index.php?main_page=product_info&amp;products_id=31018</t>
  </si>
  <si>
    <t>https://www.batteriesdirect.com.au/shop/product/27561/cyrix-li-load-24/48v-230a.html</t>
  </si>
  <si>
    <t>https://offgriddirect.com.au/products/cyrix-li-load-intelligent-load-relay-24-48v-230a-cyr020230450?pr_prod_strat=use_description&amp;pr_rec_id=abe107a11&amp;pr_rec_pid=7718051348701&amp;pr_ref_pid=7718046793949&amp;pr_seq=uniform</t>
  </si>
  <si>
    <t>https://shop.pkys.com/Victron-Energy-CYR010230430-Cyrix-Li-charge-1224V-230A-intelligent-charge-relay_p_6378.html</t>
  </si>
  <si>
    <t>https://www.coloradostandby.com/victron-cyrix-li-charge-1224v-230a-intelligent-charge-relay-cyr010230430</t>
  </si>
  <si>
    <t>https://www.batteriesdirect.com.au/shop/product/27553/cyrix-li-charge-12/24v-230a.html</t>
  </si>
  <si>
    <t>https://www.invertersupply.com/index.php?main_page=product_info&amp;products_id=31014</t>
  </si>
  <si>
    <t>https://solarboxaustralia.au/products/victron-cyrix-li-ct-12-24v-230a-intelligent-li-ion-battery-combiner-supplier-code-cyr010230412</t>
  </si>
  <si>
    <t>https://sbpe.com.au/products/cyrix-li-ct-12-24v-230a-intelligent-li-ion-battery-combiner</t>
  </si>
  <si>
    <t>https://invertersrus.com/product/victron-bms-bms012201000/</t>
  </si>
  <si>
    <t>https://www.coloradostandby.com/victron-battery-management-system-bms-12200-bms012201000</t>
  </si>
  <si>
    <t>https://sbpe.com.au/products/battery-management-system-bms-12-200</t>
  </si>
  <si>
    <t>https://www.invertersupply.com/index.php?main_page=product_info&amp;products_id=200370</t>
  </si>
  <si>
    <t>https://www.outbackmarine.com.au/victron-smart-bms-12-200-BMS210055000</t>
  </si>
  <si>
    <t>https://nomadicsupply.com/victron-energy-smart-bms-12-200-for-victron-energy-lifepo4-batteries-12vdc-only/</t>
  </si>
  <si>
    <t>https://www.invertersupply.com/index.php?main_page=product_info&amp;products_id=195623</t>
  </si>
  <si>
    <t>https://shop.pkys.com/victron-12-100-smart-bms</t>
  </si>
  <si>
    <t>https://sbpe.com.au/products/victron-energy-smart-battery-management-system-bms-cl-12-100-bms110022000</t>
  </si>
  <si>
    <t>https://shop.pkys.com/Victron-Energy-ASS070200100-Cable-for-Smart-BMS-CL-12-100-to-MultiPlus_p_8044.html</t>
  </si>
  <si>
    <t>https://www.invertersupply.com/index.php?main_page=product_info&amp;products_id=195631</t>
  </si>
  <si>
    <t>https://solarboxaustralia.au/products/victron-cable-for-smart-bms-cl-12-100-to-multiplus-supplier-code-ass070200100</t>
  </si>
  <si>
    <t>https://www.invertersupply.com/index.php?main_page=product_info&amp;products_id=4644</t>
  </si>
  <si>
    <t>https://www.coloradostandby.com/victron-peak-power-pack-128v20ah-256wh-ppp012020000</t>
  </si>
  <si>
    <t>https://www.batteriesdirect.com.au/shop/product/28112/ppp-20.html</t>
  </si>
  <si>
    <t>https://www.invertersupply.com/index.php?main_page=product_info&amp;products_id=4645</t>
  </si>
  <si>
    <t>https://www.coloradostandby.com/victron-peak-power-pack-128v30ah-384wh-ppp012030000</t>
  </si>
  <si>
    <t>https://www.solar4rvs.com.au/victron-peak-power-pack-12v-30ah-384wh</t>
  </si>
  <si>
    <t>https://www.coloradostandby.com/victron-peak-power-pack-128v40ah-512wh-ppp012040000</t>
  </si>
  <si>
    <t>https://www.invertersupply.com/index.php?main_page=product_info&amp;products_id=4646</t>
  </si>
  <si>
    <t>https://www.solar4rvs.com.au/victron-peak-power-pack-12v-40ah-512wh</t>
  </si>
  <si>
    <t>https://www.invertersupply.com/index.php?main_page=product_info&amp;products_id=190071</t>
  </si>
  <si>
    <t>https://www.outbackmarine.com.au/victron-lithium-superpack-12-8v-20ah-m5</t>
  </si>
  <si>
    <t>https://sbpe.com.au/products/lithium-superpack-12-8v-20ah-m5</t>
  </si>
  <si>
    <t>https://www.invertersupply.com/index.php?main_page=product_info&amp;products_id=190072</t>
  </si>
  <si>
    <t>https://shop.pkys.com/bat-superpack-60</t>
  </si>
  <si>
    <t>https://sbpe.com.au/products/lithium-superpack-12-8v-60ah-m6</t>
  </si>
  <si>
    <t>https://www.invertersupply.com/index.php?main_page=product_info&amp;products_id=199424</t>
  </si>
  <si>
    <t>https://shop.pkys.com/Victron-Energy-BAT512110710-Lithium-SuperPack-Battery-128-Volts-100Ah-High-Current_p_8133.html</t>
  </si>
  <si>
    <t>https://www.everybattery.com.au/product/bat512110710-victron-lithium-superpack-128v-100ah-m8-high-current/</t>
  </si>
  <si>
    <t>https://www.invertersupply.com/index.php?main_page=product_info&amp;products_id=190074</t>
  </si>
  <si>
    <t>https://www.coloradostandby.com/victron-lithium-superpack-128v200ah-m8-bat512120705</t>
  </si>
  <si>
    <t>https://www.solar4rvs.com.au/victron-12v-200ah-superpack-lithium-battery</t>
  </si>
  <si>
    <t>https://www.solar4rvs.com.au/victron-24v-50ah-superpack-lithium-battery</t>
  </si>
  <si>
    <t>https://www.invertersupply.com/index.php?main_page=product_info&amp;products_id=190075</t>
  </si>
  <si>
    <t>https://sbpe.com.au/products/lithium-superpack-25-6v-50ah-m8</t>
  </si>
  <si>
    <t>https://www.solarflexion.com/product-p/mnbigbusbar.htm</t>
  </si>
  <si>
    <t>https://www.invertersupply.com/index.php?main_page=product_info&amp;products_id=185744</t>
  </si>
  <si>
    <t>https://volts.ca/products/ve-direct-bluetooth-smart-dongle?variant=36527614066850</t>
  </si>
  <si>
    <t>https://www.coloradostandby.com/victron-vedirect-bluetooth-smart-dongle-ass030536011</t>
  </si>
  <si>
    <t>https://www.invertersupply.com/index.php?main_page=product_info&amp;products_id=31080</t>
  </si>
  <si>
    <t>https://www.solarflexion.com/product-p/dmc000200010r.htm</t>
  </si>
  <si>
    <t>https://www.outbackmarine.com.au/victron-digital-multi-control-200-200a-gx-90-rj45</t>
  </si>
  <si>
    <t>https://www.invertersupply.com/index.php?main_page=product_info&amp;products_id=4632</t>
  </si>
  <si>
    <t>https://www.everybattery.com.au/product/rel100100000-victron-anti-islanding-relay-ufr1001e/</t>
  </si>
  <si>
    <t>https://www.solar4rvs.com.au/victron-anti-islanding-relay-ziehl-voltage-and-fre</t>
  </si>
  <si>
    <t>https:/www.solarflexion.com/product-p/fw-cable175-15r.htm</t>
  </si>
  <si>
    <t>https:/www.solarflexion.com/product-p/fw-cable175-36r.htm</t>
  </si>
  <si>
    <t>https:/www.platt.com/p/1831774/outback-power/outfwcable17536r</t>
  </si>
  <si>
    <t>https:/www.solarflexion.com/product-p/fw-cable175-36w.htm</t>
  </si>
  <si>
    <t>https:/www.platt.com/p/1831775/outback-power/out-fw-cable175-36w-175-amp-2/outfwcable17536w</t>
  </si>
  <si>
    <t>https:/www.perfprotech.com/175-amp-20-awg-dc-cable-36-inches-915-ops-fw-cable175-36w/product/30587340</t>
  </si>
  <si>
    <t>https:/www.solarflexion.com/product-p/fw-cable175-120r.htm</t>
  </si>
  <si>
    <t>https:/www.platt.com/p/1831776/outback-power/outfwcable175120r</t>
  </si>
  <si>
    <t>https:/www.solarflexion.com/product-p/fw-cable175-120w.htm</t>
  </si>
  <si>
    <t>https:/www.platt.com/p/1831777/outback-power/outfwcable175120w</t>
  </si>
  <si>
    <t>https:/www.solarflexion.com/product-p/fw-cable250-15r.htm</t>
  </si>
  <si>
    <t>https:/www.boatandrvaccessories.com/products/outback-power-fw-cable250-15r-flexware-dc-cable-assembly</t>
  </si>
  <si>
    <t>https:/www.solarflexion.com/product-p/fw-cable250-36r.htm</t>
  </si>
  <si>
    <t>https:/www.platt.com/p/1831779/outback-power/outfwcable25036r</t>
  </si>
  <si>
    <t>https:/www.solarflexion.com/product-p/fw-cable250-36w.htm</t>
  </si>
  <si>
    <t>https:/www.stellavolta.com/OutBack-Power-Communications-CAT5e-Cable-3-Feet-OBCATV-3.htm</t>
  </si>
  <si>
    <t>https:/www.solarflexion.com/product-p/obcatv-6.htm</t>
  </si>
  <si>
    <t>https:/www.ecodirect.com/OutBack-Power-6-Communication-Cable-OBCATV-6-p/outback-obcatv-6.htm</t>
  </si>
  <si>
    <t>https:/www.stellavolta.com/outback-power-obcatv-10-cat5e-communications-cable-10-ft/</t>
  </si>
  <si>
    <t>https:/www.solarflexion.com/product-p/obcatv-10.htm</t>
  </si>
  <si>
    <t>https:/www.invertersupply.com/index.php?main_page=product_info&amp;products_id=200191</t>
  </si>
  <si>
    <t>https:/www.ecodirect.com/OutBack-Power-FireRaptor-70-Signal-Cable-p/outback-imo-frs-sigcab1.8-f.htm</t>
  </si>
  <si>
    <t>https:/www.solaris-shop.com/outback-obct-100-100a-current-transformer/</t>
  </si>
  <si>
    <t>https:/www.invertersupply.com/index.php?main_page=product_info&amp;products_id=189747</t>
  </si>
  <si>
    <t>https:/www.solaris-shop.com/outback-obct-200-200a-current-transformer/</t>
  </si>
  <si>
    <t>https:/www.solarflexion.com/product-p/obct-200.htm</t>
  </si>
  <si>
    <t>https:/www.invertersupply.com/index.php?main_page=product_info&amp;products_id=189748</t>
  </si>
  <si>
    <t>https:/shopsolarkits.com/products/apsystems-trunk-cable-for-y600-qs1-4m-sku-part-number-y3-bus-cable-4m</t>
  </si>
  <si>
    <t>https:/www.sunhub.com/product/J1C0/apsystems-y3-ac-bus-trunk-cable-for-y600-qs1-4m</t>
  </si>
  <si>
    <t>https:/www.solarflexion.com/product-p/2322401303.htm</t>
  </si>
  <si>
    <t>https:/www.invertersupply.com/index.php?main_page=product_info&amp;products_id=199731</t>
  </si>
  <si>
    <t>https:/www.thesolarbiz.com/outback-spare-40-air-temp-sensor-kit-for-inverters.html</t>
  </si>
  <si>
    <t>https:/www.invertersupply.com/index.php?main_page=product_info&amp;products_id=32083</t>
  </si>
  <si>
    <t>https:/www.stellavolta.com/enphase-q-12-10-240-q-cable-for-60-72-cell-module-portrait-layout/</t>
  </si>
  <si>
    <t>https:/ressupply.com/inverters/enphase-q-12-10-240-portrait-q-cable</t>
  </si>
  <si>
    <t>https:/www.solaris-shop.com/enphase-q-12-10-240-portrait-trunk-cable/</t>
  </si>
  <si>
    <t>https:/ressupply.com/inverters/enphase-q-12-17-240-landscape-q-cable</t>
  </si>
  <si>
    <t>https:/www.stellavolta.com/enphase-q-12-17-240-q-cable-for-60-72-cell-module-landscape/</t>
  </si>
  <si>
    <t>https:/www.1sourcedist.com/product/detail/4795097/enphase-energy-q-12-17-240</t>
  </si>
  <si>
    <t>https:/solartown.com/solar-panels/batteries/solar-batteries/enphase-q-12-20-200-landscape-trunk-cable/</t>
  </si>
  <si>
    <t>https:/www.sunhub.com/product/KQVO/enphase-bulk-300m-q-cable-12-awg</t>
  </si>
  <si>
    <t>https:/www.capitalelectricsupply.com/product/detail/1228311/enphase-energy-q-12-raw-300</t>
  </si>
  <si>
    <t>https:/www.factorymation.com/FRS-SIGCAB1.8-F</t>
  </si>
  <si>
    <t>https:/www.industrialcontroldirect.com/frs-sigcab1-8-f-fireraptor-signal-cable-4584.html</t>
  </si>
  <si>
    <t>https:/www.solaris-shop.com/outback-mate3-usb-communication-card/</t>
  </si>
  <si>
    <t>https://www.thesolarbiz.com/outback-mate3-usb-card.html</t>
  </si>
  <si>
    <t>https:/www.stellavolta.com/OutBack-Power-Battery-Remote-Temperature-Sensor-RTS.htm</t>
  </si>
  <si>
    <t>https://www.pacergroup.net/2-0-awg-battery-cable-assemblies-black/</t>
  </si>
  <si>
    <t>https://voltaico.com/product/battery-interconnect-cable-2-0-3-8-terminals-red-black/</t>
  </si>
  <si>
    <t>https://ressupply.com/wiring-supplies/20-x-12-black-battery-cable</t>
  </si>
  <si>
    <t>https://www.solar-electric.com/bainca2awgx1.html</t>
  </si>
  <si>
    <t>https://ressupply.com/wiring-supplies/40-x-5-black-battery-cable</t>
  </si>
  <si>
    <t>https://thesolarstore.com/40-black-battery-inverter-cable-lugs-p-621.html</t>
  </si>
  <si>
    <t>https://www.pacergroup.net/4-0-awg-battery-cable-assemblies-black/</t>
  </si>
  <si>
    <t>https://ressupply.com/wiring-supplies/40-x-12-black-battery-cable</t>
  </si>
  <si>
    <t>https://thesolarstore.com/40-awg-black-battery-interconnect-cable-lugs-p-630.html</t>
  </si>
  <si>
    <t>https://www.solaris-shop.com/4-0-x-24-black-battery-cable/</t>
  </si>
  <si>
    <t>https://ressupply.com/wiring-supplies/40-x-24-black-battery-cable</t>
  </si>
  <si>
    <t>https:/www.invertersupply.com/index.php?main_page=product_info&amp;products_id=202773</t>
  </si>
  <si>
    <t>https:/sunwatts.com/unirac-microrail-floating-trim-clip/</t>
  </si>
  <si>
    <t>https:/www.solarflexion.com/product-p/obcatv-50.htm</t>
  </si>
  <si>
    <t>https:/www.thesolarbiz.com/outback-obcatv-50-50-ft-communication-cable.html</t>
  </si>
  <si>
    <t>https://www.solaris-shop.com/magnum-me-bmk-ns-battery-monitoring-kit-state-of-charge-meter/</t>
  </si>
  <si>
    <t>https://realgoods.com/magnum-energy-me-bmk-ns-battery-monitor-no-shunt</t>
  </si>
  <si>
    <t>https://www.solaris-shop.com/cobra-40-x-flex-b-4-0-awg-black-battery-cable/</t>
  </si>
  <si>
    <t>https://www.solarpanelstore.com/products/cobra-x-flex-4-0-awg-cable-black</t>
  </si>
  <si>
    <t>https://www.savegreenmoney.com/product-p/40-0000-b.htm</t>
  </si>
  <si>
    <t>https://www.solarpanelstore.com/products/cobra-x-flex-2-0-awg-cable-black</t>
  </si>
  <si>
    <t>https://thesolarstore.com/20-awg-cobra-flex-battery-inverter-cable-ul-listed-black-600v-p-1628.html</t>
  </si>
  <si>
    <t>https://ressupply.com/inverters/solaredge-se-ev-sa-kit-lj40p-smart-ev-charger</t>
  </si>
  <si>
    <t>https://www.invertersupply.com/index.php?main_page=product_info&amp;products_id=201506</t>
  </si>
  <si>
    <t>https://www.solarflexion.com/product-p/se-ev-sa-kit-lj40p.htm</t>
  </si>
  <si>
    <t>https://www.europe-solarstore.com/tigo-ts4-a-o-optimizer-700w.html</t>
  </si>
  <si>
    <t>https://shop.frankensolar.ca/tigo-ts4-a-o-optimizer-module/</t>
  </si>
  <si>
    <t>https://www.solarflexion.com/product-p/2322302552.htm</t>
  </si>
  <si>
    <t>https://www.solarflexion.com/product-p/2322402552.htm</t>
  </si>
  <si>
    <t>https://solarpowerstore.ca/products/pytes-e-box-battery-to-inverter-communication-cable-3-5m</t>
  </si>
  <si>
    <t>https://www.solarflexion.com/product-p/2322401303.htm</t>
  </si>
  <si>
    <t>https:/www.kimballinc.com/buy/product/Hellermann-Tyton-111-00931?text=111-00931&amp;lsi=true</t>
  </si>
  <si>
    <t>https:/www.cabletiesunlimited.com/hellermanntyton-111-00931-high-temp-cable-tie-8-long-ul-rated-50lb-tensile-strength-pa66hirhsuv-black-500-pkg.html</t>
  </si>
  <si>
    <t>https:/specialtysolarsupply.com/products/solar-tie-111-01752</t>
  </si>
  <si>
    <t>https:/solarflexion.com/product-p/EN-Q-CUT-LAND-01.htm</t>
  </si>
  <si>
    <t>https:/sunwatts.com/enphase-q-cable-landscape-for-60-cell-panels/</t>
  </si>
  <si>
    <t>https:/www.solarflexion.com/product-p/en-q-cut-port-01.htm</t>
  </si>
  <si>
    <t>https://www.invertersupply.com/index.php?main_page=product_info&amp;products_id=199730</t>
  </si>
  <si>
    <t>https://ressupply.com/inverters/apsystems-2m-ac-bus-trunk-cable</t>
  </si>
  <si>
    <t>https://shop.frankensolar.ca/apsystems-y3-wire-bus-cable/</t>
  </si>
  <si>
    <t>https://ressupply.com/inverters/enphase-q-12-10-240-portrait-q-cable</t>
  </si>
  <si>
    <t>https://www.solaris-shop.com/enphase-q-12-10-240-portrait-trunk-cable/</t>
  </si>
  <si>
    <t>https://www.platt.com/p/0231854/enphase/q-portrait-cable/ephq1210240</t>
  </si>
  <si>
    <t>https://tandem-solar-systems.com/product/solaredge-iac-rbat-usycbl-01-parallel-branch-connector/</t>
  </si>
  <si>
    <t>https:/www.solaris-shop.com/midnite-solar-mnedc100-100a-circuit-breaker/</t>
  </si>
  <si>
    <t>https:/www.solarflexion.com/product-p/mnedc100.htm</t>
  </si>
  <si>
    <t>https://www.stellavolta.com/apsystems-y3-bustrunk-cable-2m-12awg-1-junction/</t>
  </si>
  <si>
    <t>Item No.</t>
  </si>
  <si>
    <t>Product Type</t>
  </si>
  <si>
    <t>Wattage</t>
  </si>
  <si>
    <t>Model Number</t>
  </si>
  <si>
    <t>Color</t>
  </si>
  <si>
    <t>Cell Count</t>
  </si>
  <si>
    <t>Cell Type</t>
  </si>
  <si>
    <t>Pallet Quantities (Pieces)</t>
  </si>
  <si>
    <t>Availability</t>
  </si>
  <si>
    <t>Price per Watt</t>
  </si>
  <si>
    <t>Catalogue Received</t>
  </si>
  <si>
    <t>KU23015</t>
  </si>
  <si>
    <t>Axitec 540w</t>
  </si>
  <si>
    <t>AXIbipremium XXL</t>
  </si>
  <si>
    <t>Silver Frame</t>
  </si>
  <si>
    <t>Mono Cells</t>
  </si>
  <si>
    <t>Immediately</t>
  </si>
  <si>
    <t>KU22477</t>
  </si>
  <si>
    <t>Canadian 445w</t>
  </si>
  <si>
    <t>KU22607</t>
  </si>
  <si>
    <t>KU23016</t>
  </si>
  <si>
    <t>Crossroads 380w</t>
  </si>
  <si>
    <t>CRS-380W BB</t>
  </si>
  <si>
    <t>All Black</t>
  </si>
  <si>
    <t>KU22544</t>
  </si>
  <si>
    <t>Phono 370w</t>
  </si>
  <si>
    <t>KU22561</t>
  </si>
  <si>
    <t>Phono 400w</t>
  </si>
  <si>
    <t>Black on Black</t>
  </si>
  <si>
    <t>January</t>
  </si>
  <si>
    <t>KU22560</t>
  </si>
  <si>
    <t>Phono 545w</t>
  </si>
  <si>
    <t xml:space="preserve">KU22560 </t>
  </si>
  <si>
    <t>KU23089</t>
  </si>
  <si>
    <t>S4A 330w</t>
  </si>
  <si>
    <t xml:space="preserve">KU23089 </t>
  </si>
  <si>
    <t>KU23072</t>
  </si>
  <si>
    <t>S4A 410w</t>
  </si>
  <si>
    <t>Black Frame</t>
  </si>
  <si>
    <t xml:space="preserve">KU23072 </t>
  </si>
  <si>
    <t>KU22214</t>
  </si>
  <si>
    <t>Silfab 370w</t>
  </si>
  <si>
    <t xml:space="preserve">KU22214 </t>
  </si>
  <si>
    <t>KU22473</t>
  </si>
  <si>
    <t>Silfab 490w</t>
  </si>
  <si>
    <t>KU23054</t>
  </si>
  <si>
    <t>Solerever 410w</t>
  </si>
  <si>
    <t>SE-182*91-410M-108</t>
  </si>
  <si>
    <t xml:space="preserve">KU23054 </t>
  </si>
  <si>
    <t>KU23147</t>
  </si>
  <si>
    <t>Trina 385w</t>
  </si>
  <si>
    <t>All Black T</t>
  </si>
  <si>
    <t>KU23148</t>
  </si>
  <si>
    <t>Trina 390w</t>
  </si>
  <si>
    <t xml:space="preserve">KU23148 </t>
  </si>
  <si>
    <t>KU23023</t>
  </si>
  <si>
    <t>Trina 535w</t>
  </si>
  <si>
    <t>KU23240</t>
  </si>
  <si>
    <t>Axitec 400w</t>
  </si>
  <si>
    <t>Call for Price</t>
  </si>
  <si>
    <t>Not Listed</t>
  </si>
  <si>
    <t xml:space="preserve">KU23016 </t>
  </si>
  <si>
    <t>KU23221</t>
  </si>
  <si>
    <t>Crossroads 390w</t>
  </si>
  <si>
    <t>CRS-390W BB</t>
  </si>
  <si>
    <t>KU23206</t>
  </si>
  <si>
    <t>Philadelphia Solar 400w</t>
  </si>
  <si>
    <t>PS-M108 (HCBF)</t>
  </si>
  <si>
    <t>Pallet Difference</t>
  </si>
  <si>
    <t>KU23154</t>
  </si>
  <si>
    <t>Silfab 400w</t>
  </si>
  <si>
    <t>SIL-400 HC+</t>
  </si>
  <si>
    <t>KU21979</t>
  </si>
  <si>
    <t>Pallet Not Define</t>
  </si>
  <si>
    <t>KU23155</t>
  </si>
  <si>
    <t>Silfab 410w</t>
  </si>
  <si>
    <t>SIL-410 BG</t>
  </si>
  <si>
    <t>KU23084</t>
  </si>
  <si>
    <t>S4A410-108MH10</t>
  </si>
  <si>
    <t>KU23146</t>
  </si>
  <si>
    <t>S4A 550w</t>
  </si>
  <si>
    <t>S4A550A-144MH10</t>
  </si>
  <si>
    <t>Minor Difference In MPN</t>
  </si>
  <si>
    <t>Product</t>
  </si>
  <si>
    <t>Model No.</t>
  </si>
  <si>
    <t>Quantity</t>
  </si>
  <si>
    <t>Price in USD</t>
  </si>
  <si>
    <t>Manufacturer</t>
  </si>
  <si>
    <t>Brand</t>
  </si>
  <si>
    <t>US Solar MPN No.</t>
  </si>
  <si>
    <t>Fronius DUO Rapid shutdown</t>
  </si>
  <si>
    <t>Inverter-Grid Tie</t>
  </si>
  <si>
    <t>Already Listed</t>
  </si>
  <si>
    <t>Fronius Quattro Rapid shutdown</t>
  </si>
  <si>
    <t>Enphase X2-IQ-AM1-240-4 AC combiner</t>
  </si>
  <si>
    <t>Midnite Classic 200</t>
  </si>
  <si>
    <t>Midnite</t>
  </si>
  <si>
    <t>Inverter-Off Grid</t>
  </si>
  <si>
    <t>Classic 200</t>
  </si>
  <si>
    <t>Midnite Classic 150</t>
  </si>
  <si>
    <t>Classic 150</t>
  </si>
  <si>
    <t>Midnite Classic 250</t>
  </si>
  <si>
    <t>Classic 250</t>
  </si>
  <si>
    <t>Schneider Conext MPPT 60-150 controller</t>
  </si>
  <si>
    <t>Schneider</t>
  </si>
  <si>
    <t>Epever XTRA 2210N-XDS2 20A MPPT controller</t>
  </si>
  <si>
    <t>Epever</t>
  </si>
  <si>
    <t>2210N-XDS2</t>
  </si>
  <si>
    <t>Epever XTRA 4215N-XDS2 40A MPPT controller</t>
  </si>
  <si>
    <t>4215N-XDS2</t>
  </si>
  <si>
    <t>Epever eBox bluetooth</t>
  </si>
  <si>
    <t>eBox-BLE-01</t>
  </si>
  <si>
    <t>Epever MT50 remote</t>
  </si>
  <si>
    <t>MT50</t>
  </si>
  <si>
    <t>Enphase Q Cable Terminator Cap</t>
  </si>
  <si>
    <t>Q-TERM-10</t>
  </si>
  <si>
    <t>Fronius Datamanager 2.0</t>
  </si>
  <si>
    <t>Fronius Primo 15.0-1 Lite</t>
  </si>
  <si>
    <t>15.0-1 Lite</t>
  </si>
  <si>
    <t>Fronius Primo 8.2-1 Lite</t>
  </si>
  <si>
    <t>8.2-1 Lite</t>
  </si>
  <si>
    <t>Fronius Primo 6.0-1 Lite</t>
  </si>
  <si>
    <t>6.0-1 Lite</t>
  </si>
  <si>
    <t>Fronius Primo 5.0-1 Lite</t>
  </si>
  <si>
    <t>5.0-1 Lite</t>
  </si>
  <si>
    <t>SolarEdge Energy Hub SE11400H-USSNBBL14</t>
  </si>
  <si>
    <t>SolarEdge SE3800H-US SetApp 3.8kW</t>
  </si>
  <si>
    <t>SE3800H-US SetApp</t>
  </si>
  <si>
    <t>SMA Sunny Boy SB3.8-1SP-US-41 (no wifi)</t>
  </si>
  <si>
    <t>SMA</t>
  </si>
  <si>
    <t>SB3.8-1SP-US-41 (no wifi)</t>
  </si>
  <si>
    <t>SMA Sunny Boy SB7.7-1SP-US-41 (no wifi)</t>
  </si>
  <si>
    <t>SB7.7-1SP-US-41 (no wifi)</t>
  </si>
  <si>
    <t>Enphase IQ8A-72-2-US</t>
  </si>
  <si>
    <t>Enphase IQ8M-72-2-US</t>
  </si>
  <si>
    <t>Enphase IQ8PLUS-72-2-US</t>
  </si>
  <si>
    <t>20.0-3 480 Lite</t>
  </si>
  <si>
    <t>Fronius Symo Advanced 20.0-3 480 Lite</t>
  </si>
  <si>
    <t>Schneider Conext SW4024 4000W 24V inverter</t>
  </si>
  <si>
    <t>Fronius Primo 12.5-1 Lite</t>
  </si>
  <si>
    <t>12.5-1 Lite</t>
  </si>
  <si>
    <t>Fronius Symo 15.0-3 208-240V Lite</t>
  </si>
  <si>
    <t>15.0-3 208-240V Lite</t>
  </si>
  <si>
    <t>SolarEdge SE11400H-US SetApp 11.4kW</t>
  </si>
  <si>
    <t>SE11400H-US SetApp</t>
  </si>
  <si>
    <t>SolarEdge SE30K-USR8IBNZ4 3-ph</t>
  </si>
  <si>
    <t>Schneider Insight Home</t>
  </si>
  <si>
    <t>24.0-3 480 Lite</t>
  </si>
  <si>
    <t>Fronius Symo Advanced 10.0-3 208-240 Lite</t>
  </si>
  <si>
    <t>10.0-3 208-240 Lite</t>
  </si>
  <si>
    <t>SolarEdge SE5000H-US SetApp 5kW</t>
  </si>
  <si>
    <t>SE5000H-US SetApp</t>
  </si>
  <si>
    <t>SolarEdge SE7600H-US SetApp 7.6kW</t>
  </si>
  <si>
    <t>SE7600H-US SetApp</t>
  </si>
  <si>
    <t>SolarEdge SE10000H-US SetApp 10kW</t>
  </si>
  <si>
    <t>SE10000H-US SetApp</t>
  </si>
  <si>
    <t>SMA Sunny Boy SB5.0-1SP-US-41 (no wifi)</t>
  </si>
  <si>
    <t>SB5.0-1SP-US-41 (no wifi)</t>
  </si>
  <si>
    <t>SolarEdge SE20KUS-SetApp 3-ph</t>
  </si>
  <si>
    <t>SE20KUS-SetApp</t>
  </si>
  <si>
    <t>Fronius Symo 15.0-3 480 Lite</t>
  </si>
  <si>
    <t>15.0-3 480 Lite</t>
  </si>
  <si>
    <t>Fronius Primo 11.4-1 Lite</t>
  </si>
  <si>
    <t>11.4-1 Lite</t>
  </si>
  <si>
    <t>SolarEdge SE6000H-US SetApp 6kW</t>
  </si>
  <si>
    <t>SE6000H-US SetApp</t>
  </si>
  <si>
    <t>Schneider Conext SW DC distribution panel</t>
  </si>
  <si>
    <t>865-1016</t>
  </si>
  <si>
    <t>Schneider Conext SW AC distribution panel</t>
  </si>
  <si>
    <t>865-101</t>
  </si>
  <si>
    <t>SolarEdge S500B</t>
  </si>
  <si>
    <t>Enphase X-IQ-AM1-240-4 AC combiner</t>
  </si>
  <si>
    <t>X-IQ-AM1-240-4AC</t>
  </si>
  <si>
    <t>SolarEdge Energy Hub SE10000H-USSNBBL14</t>
  </si>
  <si>
    <t>Enphase IQ load controller EP-NA-LK02-040</t>
  </si>
  <si>
    <t>SolarEdge Energy Hub SE3800H 3.8kW</t>
  </si>
  <si>
    <t>SE-3800H-USS3BBC14</t>
  </si>
  <si>
    <t>Enphase Q cable landscape (60 cell)</t>
  </si>
  <si>
    <t>Enphase Q cable portrait</t>
  </si>
  <si>
    <t>Fronius Primo 3.8-1 Full</t>
  </si>
  <si>
    <t>3.8-1 Full</t>
  </si>
  <si>
    <t>Fronius Primo 5.0-1 Full</t>
  </si>
  <si>
    <t>Fronius Primo 6.0-1 Full</t>
  </si>
  <si>
    <t>6.0-1 Full</t>
  </si>
  <si>
    <t>Fronius Primo 7.6-1 Full</t>
  </si>
  <si>
    <t>7.6-1 Full</t>
  </si>
  <si>
    <t>Fronius Primo 8.2-1 Full</t>
  </si>
  <si>
    <t>8.2-1 Full</t>
  </si>
  <si>
    <t>Fronius Primo 10.0-1 Full</t>
  </si>
  <si>
    <t>10.0-1 Full</t>
  </si>
  <si>
    <t>Fronius Primo 11.4-1 Full</t>
  </si>
  <si>
    <t>11.4-1 Full</t>
  </si>
  <si>
    <t>Fronius Primo 12.5-1 Full</t>
  </si>
  <si>
    <t>12.5-1 Full</t>
  </si>
  <si>
    <t>Fronius Smartmeter 240V-3</t>
  </si>
  <si>
    <t>SolarEdge SE14.4K-USR2IBNU4</t>
  </si>
  <si>
    <t>SE14.4K-USR2IBNU4</t>
  </si>
  <si>
    <t>https://www.solaris-shop.com/solaredge-three-phase-se14-4k-us-14-4kw-inverter/</t>
  </si>
  <si>
    <t>https://ca.a1solarstore.com/inverters/solaredge-se14.4k-usr2ibnu4/</t>
  </si>
  <si>
    <t>SE14.4K-USR2IBNZ4</t>
  </si>
  <si>
    <t>Enphase Q cable landscape (60 and 72 cell)</t>
  </si>
  <si>
    <t>Growatt SPF 3500TL LVM-US 3500W 48V</t>
  </si>
  <si>
    <t>Growatt</t>
  </si>
  <si>
    <t>Schneider Conext SW4048 4000W 48V inverter</t>
  </si>
  <si>
    <t>Epever XTRA 3210N-SDS2 30A MPPT controller</t>
  </si>
  <si>
    <t>Epever Tracer 10415N 100A MPPT controller</t>
  </si>
  <si>
    <t>Fronius Primo 15.0-1 Full</t>
  </si>
  <si>
    <t>New Products added by SAW</t>
  </si>
  <si>
    <t>Fronius Symo Advanced 10.0-3 208 Lite</t>
  </si>
  <si>
    <t>Fronius Symo Advanced 12.0-3 208 Lite</t>
  </si>
  <si>
    <t>Fronius Symo Advanced 15.0-3 480 Lite</t>
  </si>
  <si>
    <t>SolarEdge Home Hub SE3800H-USMNBBL14</t>
  </si>
  <si>
    <t>SolarEdge Home Hub SE6000H-USSNBBL14</t>
  </si>
  <si>
    <t>SolarEdge Home Hub SE7600H-USSNBBL14</t>
  </si>
  <si>
    <t>SolarEdge Home Hub SE10000H-USSNBBL14</t>
  </si>
  <si>
    <t>SolarEdge Home Hub SE11400H-USSNBBL14</t>
  </si>
  <si>
    <t>SolarEdge SE14.4K-USR28BNU4</t>
  </si>
  <si>
    <t>SolarEdge S440</t>
  </si>
  <si>
    <t>SolarEdge P950</t>
  </si>
  <si>
    <t>SolarEdge P1201</t>
  </si>
  <si>
    <t>SMA Sunny Boy 3.8-1SP-US-41 no wifi</t>
  </si>
  <si>
    <t>SMA Sunny Tripower CORE1-US-STP50-US-41</t>
  </si>
  <si>
    <t>SMA Sunny Tripower CORE1-US-STP62-US-41</t>
  </si>
  <si>
    <t>Morningstar TS-MPPT-30</t>
  </si>
  <si>
    <t>Morningstar TS-MPPT-45</t>
  </si>
  <si>
    <t>Morningstar TS-MPPT-60</t>
  </si>
  <si>
    <t>S. No.</t>
  </si>
  <si>
    <t>UID</t>
  </si>
  <si>
    <t>Description</t>
  </si>
  <si>
    <t>Base Price</t>
  </si>
  <si>
    <t>Non-Commissionable</t>
  </si>
  <si>
    <t>Item Classification</t>
  </si>
  <si>
    <t>Floor Price</t>
  </si>
  <si>
    <t>Available</t>
  </si>
  <si>
    <t>110-1249</t>
  </si>
  <si>
    <t>Module</t>
  </si>
  <si>
    <t>CS1Y-400MS</t>
  </si>
  <si>
    <t xml:space="preserve">Canadian Solar, 400W PV Module, 2.0m (78.7 in) (+) / 1.2m (47.2 in) (-) PV </t>
  </si>
  <si>
    <t>110-1272</t>
  </si>
  <si>
    <t>Mission, 345W PV Module, MC4, 1.0m (~39.4”) PV Wire, 40mm Black Frame, Blac</t>
  </si>
  <si>
    <t>NA</t>
  </si>
  <si>
    <t>110-1281</t>
  </si>
  <si>
    <t>Canadian Solar, Bifacial 450W PV Module, 400mm (15.7”) 280mm (11”)  PV Wire</t>
  </si>
  <si>
    <t>110-1288</t>
  </si>
  <si>
    <t>CS1Y-395MS</t>
  </si>
  <si>
    <t xml:space="preserve">Canadian Solar, 395W PV Module, 2.0m (78.7 in) (+) / 1.2m (47.2 in) (-) PV </t>
  </si>
  <si>
    <t>110-1293</t>
  </si>
  <si>
    <t>CS3N-395MS,F30</t>
  </si>
  <si>
    <t>Canadian Solar, 395W PV Module, 1.65m (65 in) (+) / 1m (39.4in) (-) PV Wire</t>
  </si>
  <si>
    <t>110-1308</t>
  </si>
  <si>
    <t>CS3N-395MS,F23</t>
  </si>
  <si>
    <t>Canadian Solar, 395W PV Module, 1250mm (~49.2 in) PV Wire, MC-4, 35mm Black</t>
  </si>
  <si>
    <t>110-1310</t>
  </si>
  <si>
    <t>REC395AA Pure</t>
  </si>
  <si>
    <t>REC, 395W PV Module, 1.1/1.2m (43/47”)PV Wire, MC-4, 30mm Black Frame on Bl</t>
  </si>
  <si>
    <t>110-1312</t>
  </si>
  <si>
    <t>REC405AA Pure</t>
  </si>
  <si>
    <t>REC, 405W PV Module, 1.1/1.2m (43/47”)PV Wire, MC-4, 30mm Black Frame on Bl</t>
  </si>
  <si>
    <t>110-1313</t>
  </si>
  <si>
    <t>Aptos, 365W PV Module, 1.2m (~47.2”) PV Wire, MC-4 Connectors, 35mm Black Frame on Black Back Sheet, BOB, 120 ½ DNA Mono Cells, 20A Max Fuse, 1000VDC, 333.1W PTC, 25/30 Warranty, DNA-120-MF26-365W</t>
  </si>
  <si>
    <t>110-1325</t>
  </si>
  <si>
    <t xml:space="preserve">Aptos, 440W Bifacial PV Module, 1.2m (~47.2”) PV Wire, 35mm Black Frame on </t>
  </si>
  <si>
    <t>110-1329</t>
  </si>
  <si>
    <t>Emmvee, 440W PV Module, MC-4 Compatible, 500mm (~19.7”) PV Wire, 35mm Black</t>
  </si>
  <si>
    <t>110-1332</t>
  </si>
  <si>
    <t>Emmvee, 395W PV Module, MC-4 Compatible, 1200mm (~47.27”) PV Wire, 35mm Bla</t>
  </si>
  <si>
    <t>PowerX-400R</t>
  </si>
  <si>
    <t>Solaria, 400W PV Module, MC-4, 1200mm PV Wire, 35mm Black Frame, Black Back</t>
  </si>
  <si>
    <t>110-1336</t>
  </si>
  <si>
    <t>SS-M-440W-M60H-M10</t>
  </si>
  <si>
    <t xml:space="preserve">Sonali, 440W PV Module, MC4 Compatible , 1200mm (~47”) PV Wire, 35mm Black </t>
  </si>
  <si>
    <t>110-1337</t>
  </si>
  <si>
    <t>Sonali, 390W PV Module, MC4 Compatible, 1200mm (~47”) PV Wire, 35mm Black F</t>
  </si>
  <si>
    <t>110-1338</t>
  </si>
  <si>
    <t>Mission, 340W PV Module, MC4, 1.0m (~39.4”) PV Wire, 40mm Black Frame, Blac</t>
  </si>
  <si>
    <t>110-1340</t>
  </si>
  <si>
    <t xml:space="preserve">Sunergy, Bifacial 545W PV Module, MC-4 Compatible Connector, PV Wire 500mm </t>
  </si>
  <si>
    <t>110-1342</t>
  </si>
  <si>
    <t>Sonali, 370W PV Module, MC4 Compatible, 400mm (~15.7”)Negative , 300mm (~11</t>
  </si>
  <si>
    <t>110-1344</t>
  </si>
  <si>
    <t>Boviet, Bifacial 370W PV Module, MC4 Compatible, 39.38" PV-Wire, 35mm Black</t>
  </si>
  <si>
    <t>110-1345</t>
  </si>
  <si>
    <t>Mitrex, 390W PV Module, MC-4 Connector, 1,000mm (~39.4”) PV Wire,  40mm Bla</t>
  </si>
  <si>
    <t>110-1346</t>
  </si>
  <si>
    <t>Sunergy, Bifacial 370W PV Module, MC-4 Compatible Connector, PV Wire 1300mm</t>
  </si>
  <si>
    <t>110-1347</t>
  </si>
  <si>
    <t>REC390AA Pure</t>
  </si>
  <si>
    <t>REC, 390W PV Module, 1.1/1.2m (43/47”)PV Wire, MC-4, 30mm Black Frame on Bl</t>
  </si>
  <si>
    <t>110-1348</t>
  </si>
  <si>
    <t>Canadian Solar, Bifacial 455W PV Module, 1850mm (72.8”) PV Wire, MC-4 Conne</t>
  </si>
  <si>
    <t>110-1349</t>
  </si>
  <si>
    <t>REC365TP4 Black</t>
  </si>
  <si>
    <t>REC, 365W PV Module, 1.1/1.2m (43/47”)PV Wire, MC-4, 30mm Black Frame on Bl</t>
  </si>
  <si>
    <t>110-1351</t>
  </si>
  <si>
    <t>SM370-M660NH-BB</t>
  </si>
  <si>
    <t>Sunmac, 370W PV Module, MC-4 Compatible Connector, PV Wire 1200mm (~47.2"), 35mm Black Frame with Black Back-Sheet, BOB, 120 1/2 Cell Mono PERC, 20A Max Fuse, 1500VDC, 345.7 PTC, 25/25 Warranty, SM370-M660NH-BB</t>
  </si>
  <si>
    <t>110-1352</t>
  </si>
  <si>
    <t xml:space="preserve"> Sunergy, Bifacial 400W PV Module, MC-4 Compatible Connector, PV Wire 500mm</t>
  </si>
  <si>
    <t>110-1354</t>
  </si>
  <si>
    <t>Sunergy, 365W PV Module, MC-4 Compatible Connector, PV Wire 1200mm ~47.2"),</t>
  </si>
  <si>
    <t>ZNShine, 540W Bifacial PV Module, MC4  or compatible, 1250mm (~49.2”) PV Wi</t>
  </si>
  <si>
    <t>110-1357</t>
  </si>
  <si>
    <t>Sunmac, 405W PV Module, MC-4 Compatible Connector, PV Wire 1200mm (~47.2"),</t>
  </si>
  <si>
    <t>110-1361</t>
  </si>
  <si>
    <t>ZNShine, 405W PV Module, MC4-compatible, 1200mm (~47.2”) PV Wire, 30mm Blac</t>
  </si>
  <si>
    <t>110-1363</t>
  </si>
  <si>
    <t>Canadian Solar, 390W PV Module, 1.65m (65 in) (+) / 1m (39.4in) (-) PV Wire</t>
  </si>
  <si>
    <t>110-1364</t>
  </si>
  <si>
    <t>Aptos, 370W Bifacial PV Module, 1200mm (~47.2”) PV Wire, MC-4, 35mm Black</t>
  </si>
  <si>
    <t>110-1365</t>
  </si>
  <si>
    <t>REC, 370W PV Module, 1.1m (~43.3”), 1.2m (~47.2”) PV-Wire, MC-4, 30mm Black</t>
  </si>
  <si>
    <t>110-1366</t>
  </si>
  <si>
    <t>VSUN400-108BMH-1300</t>
  </si>
  <si>
    <t>Sunergy, Bifacial 400W PV Module, MC-4 Compatible Connector, PV Wire 1300mm</t>
  </si>
  <si>
    <t>110-1367</t>
  </si>
  <si>
    <t>VSUN370-120BMH-500</t>
  </si>
  <si>
    <t xml:space="preserve">Sunergy, Bifacial 370W PV Module, MC-4 Compatible Connector, PV Wire 500mm </t>
  </si>
  <si>
    <t>110-1369</t>
  </si>
  <si>
    <t>ZNShine, 370W PV Module, MC4-compatible, 1200mm (~47.2”) PV Wire, 35mm Blac</t>
  </si>
  <si>
    <t>110-1370</t>
  </si>
  <si>
    <t xml:space="preserve">Hyundai, 400W Bifacial PV Module, 1200mm (~47.2”) PV Wire, MC4, 32mm Black </t>
  </si>
  <si>
    <t>110-1374</t>
  </si>
  <si>
    <t>Bluesun, 370W PV Module, MC-4 or Compatible Connector, PV Wire 1200mm (~47.</t>
  </si>
  <si>
    <t>110-1376</t>
  </si>
  <si>
    <t xml:space="preserve">Panasonic, 360W EverVolt PV Module, MC4, 1m/1.2m (~39/47.2”) PV Wire, 30mm </t>
  </si>
  <si>
    <t>110-1377</t>
  </si>
  <si>
    <t>REC365NP2 Black</t>
  </si>
  <si>
    <t>110-1378</t>
  </si>
  <si>
    <t>REC360NP2 Black</t>
  </si>
  <si>
    <t>REC, 360W PV Module, 1.1/1.2m (43/47”)PV Wire, MC-4, 30mm Black Frame on Bl</t>
  </si>
  <si>
    <t>110-1379</t>
  </si>
  <si>
    <t>Mission,380W PV Module, 1.2m (~47.2”) PV Wire, 40mm Black Frame, Black Back</t>
  </si>
  <si>
    <t>110-1380</t>
  </si>
  <si>
    <t>Q.PEAK DUO XL-G10/BFG 480</t>
  </si>
  <si>
    <t>QCells, Bifacial 480W PV Module, MC4, ~27.5” (700mm) Positive/~13.7” ( 350m</t>
  </si>
  <si>
    <t>110-1382</t>
  </si>
  <si>
    <t>REC410AA Pure-R</t>
  </si>
  <si>
    <t>REC, 410W PV Module, 67”PV Wire, MC-4, 30mm Black Frame on Black Back-Sheet</t>
  </si>
  <si>
    <t>110-1385</t>
  </si>
  <si>
    <t xml:space="preserve">Jinko, 390W PV Module, MC4, 1400mm (~55”) PV Wire, 40mm Black Frame, Black </t>
  </si>
  <si>
    <t>110-1387</t>
  </si>
  <si>
    <t>QCells, 365W PV Module, MC4, PV Wire 1150mm  (~45.3”),  32mm Black Frame/Bl</t>
  </si>
  <si>
    <t>110-1388</t>
  </si>
  <si>
    <t>QCells, 400W PV Module, MC4, PV Wire ~49.2” (1250mm), 32mm Black Frame/Blac</t>
  </si>
  <si>
    <t>110-1392</t>
  </si>
  <si>
    <t>REC400NP3 Black</t>
  </si>
  <si>
    <t>REC, 400W PV Module, 47.2” PV Wire, MC-4, 30mm Black Frame on Black Back-Sh</t>
  </si>
  <si>
    <t>110-1397</t>
  </si>
  <si>
    <t>Emmvee, 440W PV Module, MC-4 Compatible, 1400mm (~55.2”) PV Wire, 35mm Blac</t>
  </si>
  <si>
    <t>110-1401</t>
  </si>
  <si>
    <t>CS3N-400MS,F30</t>
  </si>
  <si>
    <t>Canadian Solar, 400W PV Module, 1250mm (~49.2 in) PV Wire, MC-4, 35mm Black</t>
  </si>
  <si>
    <t>140-0002</t>
  </si>
  <si>
    <t>Generac, Generator, 22kW Stand-By, Air-Cooled, 3600 RPM, 120/240Vac, Natural Gas or LPG, Aluminum Enclosure, Wi-Fi included, UL, CUL, EPA Compliant, 5 Year Warranty, 7042</t>
  </si>
  <si>
    <t>Inventory Item</t>
  </si>
  <si>
    <t>No</t>
  </si>
  <si>
    <t>140-0006</t>
  </si>
  <si>
    <t>Generac, Generator, 20kW Stand-By, Air-Cooled, 3600 RPM, 120/240Vac, Natural Gas or LPG, Aluminum Enclosure, Wi-Fi included, UL, CUL, EPA Compliant, 5 Year Warranty, 7038</t>
  </si>
  <si>
    <t>140-0007</t>
  </si>
  <si>
    <t>RG03224</t>
  </si>
  <si>
    <t>Generac, Generator, 32kW Stand-By, Liquid-Cooled, 1800 RPM, 120/240Vac, Natural Gas or LPG, Aluminum Enclosure, UL, CUL, EPA Compliant, 5 Year Warranty, (Not for sale in CA/MA),RG03224</t>
  </si>
  <si>
    <t>140-0008</t>
  </si>
  <si>
    <t>Generac, Generator, 36kW Stand-By, Liquid-Cooled, 3600 RPM, 120/240Vac, Natural Gas or LPG, Aluminum Enclosure, UL, CUL, EPA Compliant, 5 Year Warranty, (Not for sale in CA/MA),RG03624A</t>
  </si>
  <si>
    <t>140-0009</t>
  </si>
  <si>
    <t>Generac, Generator, 48kW Stand-By, Liquid-Cooled, 1800 RPM, 120/240Vac, Natural Gas or LPG, Aluminum Enclosure,  UL, CUL, EPA Compliant, 5 Year Warranty, (Not for sale in CA/MA), RG04845ANAX</t>
  </si>
  <si>
    <t>140-0013</t>
  </si>
  <si>
    <t xml:space="preserve"> Generac, Generator, 48kW Stand-By, Liquid-Cooled, 1800 RPM, 120/240Vac, Natural Gas or LPG, Aluminum Enclosure,  UL, CUL, EPA Compliant, 5 Year Warranty, SCAQMD Compliant,  RG04845C</t>
  </si>
  <si>
    <t>140-0014</t>
  </si>
  <si>
    <t>Generac , Air Cooled Generator Transport Cart, 5685</t>
  </si>
  <si>
    <t>140-0015</t>
  </si>
  <si>
    <t>Generac, Generator, 22kW Stand-By Bundle, Air-Cooled, 3600 RPM, 120/240Vac, Natural Gas or LPG, Aluminum Enclosure, Wi-Fi included, with 200A Auto Transfer Switch, UL, EPA Compliant, 5 Year Warranty, 7043-3</t>
  </si>
  <si>
    <t>140-0016</t>
  </si>
  <si>
    <t>Generac, Generator, 10kW Stand-By, Air-Cooled, 3600 RPM, 120/240Vac, Natural Gas or LPG, Aluminum Enclosure, Wi-Fi included, UL, CUL, EPA Compliant, 5 Year Warranty, 7171</t>
  </si>
  <si>
    <t>140-0017</t>
  </si>
  <si>
    <t>Generac, Generator, 13kW Stand-By, Air-Cooled, 3600 RPM, 120/240Vac, Natural Gas or LPG, Aluminum Enclosure, Wi-Fi included, UL, CUL, EPA Compliant, 5 Year Warranty, 7173</t>
  </si>
  <si>
    <t>140-0018</t>
  </si>
  <si>
    <t>Generac, Generator, 10kW Stand-By Bundle, Air-Cooled, 3600 RPM, 120/240Vac, Natural Gas or LPG, Aluminum Enclosure, Wi-Fi included, with 100A 16-Circuit Auto Transfer Switch, UL, EPA Compliant, 5 Year Warranty, 7172</t>
  </si>
  <si>
    <t>140-0019</t>
  </si>
  <si>
    <t>7209 _x000D_ _x000D_</t>
  </si>
  <si>
    <t xml:space="preserve">Generac, Generator, 24kW Stand-By, Air-Cooled, 3600 RPM, 120/240Vac, Natural Gas or LPG, Aluminum Enclosure, Wi-Fi included, UL, CUL, EPA Compliant, 5 Year Warranty, 7209 _x000D_
 _x000D_
</t>
  </si>
  <si>
    <t>140-0020</t>
  </si>
  <si>
    <t>Generac, Generator, EcoGen 15kW Stand-By, Air-Cooled, 3600 RPM, 120/240Vac, Natural Gas or LPG, Aluminum Enclosure, Wi-Fi included, (Not for sale in CA), 3 Year Warranty, 7163</t>
  </si>
  <si>
    <t>140-0021</t>
  </si>
  <si>
    <t>Generac, PWRgenerator, 9kW 380Vdc, Air-Cooled,  Natural Gas or LPG, Aluminum Enclosure, Use only with PWRcell Inverter/Battery, UL, CSA, 8005</t>
  </si>
  <si>
    <t>140-0022</t>
  </si>
  <si>
    <t>Generac, Generator, 20kW Stand-By, Air-Cooled, 3600 RPM, 3 Phase 208Vac, Natural Gas or LPG, Aluminum Enclosure, Wi-Fi included, UL, CUL, EPA Compliant, 5 Year Warranty, 7077</t>
  </si>
  <si>
    <t>210-0000</t>
  </si>
  <si>
    <t>XR-10-204M</t>
  </si>
  <si>
    <t>IronRidge, XR10, Rail 204" (17') Mill Finish, Qty. 1, XR-10-204M</t>
  </si>
  <si>
    <t>210-0001</t>
  </si>
  <si>
    <t>XR-100-204M</t>
  </si>
  <si>
    <t>IronRidge, XR100, Rail 204" (17') Mill, Qty. 1, XR-100-204M</t>
  </si>
  <si>
    <t>210-0041</t>
  </si>
  <si>
    <t>CFJE -LEVEL</t>
  </si>
  <si>
    <t>ProSolar, Leveling Kit Assembly for FJ Commercial E-Series, Provides 1/2" to 1 1/2" of height adjustability, Qty. 1, CFJE -LEVEL</t>
  </si>
  <si>
    <t>210-0042</t>
  </si>
  <si>
    <t>FJ-450-1</t>
  </si>
  <si>
    <t>ProSolar, FastJack, Standoff,  4.5", Qty. 1, FJ-450-1</t>
  </si>
  <si>
    <t>210-0045</t>
  </si>
  <si>
    <t>ProSolar, Channel Nut, Qty. 1, P-CN-1</t>
  </si>
  <si>
    <t>210-0054</t>
  </si>
  <si>
    <t>QuickMount, Flashing, Classic Composition Mounts, 12" x 12", Mill Finish, QBLOCK, Qty. 1, QMSC-A-12</t>
  </si>
  <si>
    <t>210-0191</t>
  </si>
  <si>
    <t>004085D</t>
  </si>
  <si>
    <t>UniRac, FlashLoc Comp Kit, with Lag Bolt, Chemlink Sealant and Rail Hardware, Dark Finish, 1 ea, 004085D</t>
  </si>
  <si>
    <t>210-0192</t>
  </si>
  <si>
    <t>310246D</t>
  </si>
  <si>
    <t>UniRac, SolarMount Rail, 246", Dark Finish, 310246D</t>
  </si>
  <si>
    <t>210-0193</t>
  </si>
  <si>
    <t>315246D</t>
  </si>
  <si>
    <t>UniRac, SolarMount Light Rail, 246", Dark Finish, 315246D</t>
  </si>
  <si>
    <t>210-0194</t>
  </si>
  <si>
    <t>004FLAT</t>
  </si>
  <si>
    <t>UniRac, Tile Roof Hook, Flashing Flat Tile Mount, 004FLAT</t>
  </si>
  <si>
    <t>210-0203</t>
  </si>
  <si>
    <t>UniRac, SolarMount Rail, 132", Clear Anodized Finish, Qty. 1, 310132C</t>
  </si>
  <si>
    <t>210-0206</t>
  </si>
  <si>
    <t>310168C</t>
  </si>
  <si>
    <t>UniRac, SolarMount Rail, 168", Clear Anodized Finish, Qty. 1, 310168C</t>
  </si>
  <si>
    <t>210-0213</t>
  </si>
  <si>
    <t>XR-100-168M</t>
  </si>
  <si>
    <t>IronRidge, XR100, Rail 168" (14') Mill, Qty. 1, XR-100-168M</t>
  </si>
  <si>
    <t>210-0216</t>
  </si>
  <si>
    <t>UniRac, FlashLoc Comp Kit, with Lag Bolt, Chemlink Sealant and Rail Hardware, Dark Finish, Qty. 1 Box of 20, 004085D</t>
  </si>
  <si>
    <t>210-0248</t>
  </si>
  <si>
    <t>XR-100-183A</t>
  </si>
  <si>
    <t>IronRidge, XR100, Rail 183" (15.25') Clear, Qty. 1, XR-100-183A</t>
  </si>
  <si>
    <t>210-0272</t>
  </si>
  <si>
    <t>UniRac, SolarMount Heavy Duty Rail, 144", Mill Finish, Qty. 1, 410144M</t>
  </si>
  <si>
    <t>210-0274</t>
  </si>
  <si>
    <t>UniRac, SolarMount Heavy Duty Rail, 168", Mill Finish, Qty. 1, 410168M</t>
  </si>
  <si>
    <t>DS-210-0296</t>
  </si>
  <si>
    <t>QMLC-B-12</t>
  </si>
  <si>
    <t>QuickMount, Flashing, Shake Mounts, 18" x 18", Bronze, QBLOCK, Qty. 1, QMLC-B-12</t>
  </si>
  <si>
    <t/>
  </si>
  <si>
    <t>210-0350</t>
  </si>
  <si>
    <t>UniRac, SolarMount Raised Flange Zinc Plated Steel Standoff,  4", Clear, 310018</t>
  </si>
  <si>
    <t>210-0406</t>
  </si>
  <si>
    <t>202004D</t>
  </si>
  <si>
    <t>UniRac, SunFrame Cap Strip 192", F, use 1" Screws for Sharp, Dark, Qty. 1, 202004D</t>
  </si>
  <si>
    <t>210-0439</t>
  </si>
  <si>
    <t>004600D</t>
  </si>
  <si>
    <t>UniRac, Standoff, 2 Piece Aluminum Flat-top , 6", Dark, without lag bolts, Qty. 1, 004600D</t>
  </si>
  <si>
    <t>210-0501</t>
  </si>
  <si>
    <t>QuickMount, Flashing, Classic Composition Mounts, 12" x 12", Bronze, QBLOCK, Qty. 1, QMSC-B-12</t>
  </si>
  <si>
    <t>210-0524</t>
  </si>
  <si>
    <t>K10176-001</t>
  </si>
  <si>
    <t>SunModo, Shared Rail Adaptor, K10176-001</t>
  </si>
  <si>
    <t>210-0526</t>
  </si>
  <si>
    <t>242-02167</t>
  </si>
  <si>
    <t>SnapNrack, UR SpeedSeal Foot, Black, 242-02167</t>
  </si>
  <si>
    <t>210-0527</t>
  </si>
  <si>
    <t>232-02452</t>
  </si>
  <si>
    <t>SnapNrack, UR-40 Rail End Cap, 232-02452</t>
  </si>
  <si>
    <t>210-0528</t>
  </si>
  <si>
    <t>242-02163</t>
  </si>
  <si>
    <t>SnapNrack, UR SpeedSeal Foot, Silver, 242-02163</t>
  </si>
  <si>
    <t>210-0535</t>
  </si>
  <si>
    <t>SnapNrack, Ultra Rail All Purpose L Foot (90°), Silver, 242-01223</t>
  </si>
  <si>
    <t>210-0536</t>
  </si>
  <si>
    <t>242-92106</t>
  </si>
  <si>
    <t>SnapNrack, Ultra Rail Front Tilt Standoff, 5½", 242-92106</t>
  </si>
  <si>
    <t>210-0537</t>
  </si>
  <si>
    <t>242-92107</t>
  </si>
  <si>
    <t>SnapNrack, Ultra Rail Rear Tilt Standoff, 10", 242-92107</t>
  </si>
  <si>
    <t>210-0538</t>
  </si>
  <si>
    <t>242-00017</t>
  </si>
  <si>
    <t>SnapNrack, Standoff Base 1-Hole, 242-00017</t>
  </si>
  <si>
    <t>210-0550</t>
  </si>
  <si>
    <t>242-01213</t>
  </si>
  <si>
    <t>SnapNrack, UR-40 Rail Splice, Silver, 242-01213</t>
  </si>
  <si>
    <t>210-0551</t>
  </si>
  <si>
    <t>SnapNrack, UR-40 Rail Splice, Black, 242-01214</t>
  </si>
  <si>
    <t>210-0552</t>
  </si>
  <si>
    <t>242-01219</t>
  </si>
  <si>
    <t>SnapNrack, Ultra Rail Umbrella L Foot, Silver, 242-01219</t>
  </si>
  <si>
    <t>210-0553</t>
  </si>
  <si>
    <t>SnapNrack, Ultra Rail Umbrella L Foot, Black, 242-01220</t>
  </si>
  <si>
    <t>210-0554</t>
  </si>
  <si>
    <t>242-04014</t>
  </si>
  <si>
    <t>SnapNrack, Bonding Standard Rail Splice, Silver, 242-04014</t>
  </si>
  <si>
    <t>210-0555</t>
  </si>
  <si>
    <t>242-92074</t>
  </si>
  <si>
    <t>SnapNrack, S100 HD Standoff Kit, 12”, 242-92074</t>
  </si>
  <si>
    <t>210-0556</t>
  </si>
  <si>
    <t>242-02174</t>
  </si>
  <si>
    <t>SnapNrack, UR SpeedSeal Deck Foot, Black, 242-02174</t>
  </si>
  <si>
    <t>210-0557</t>
  </si>
  <si>
    <t>242-02173</t>
  </si>
  <si>
    <t>SnapNrack, UR SpeedSeal Deck Foot, Silver, 242-02173</t>
  </si>
  <si>
    <t>210-0579</t>
  </si>
  <si>
    <t>QuickMount, Flashing, Shake Mounts, 18" x 18", Mill Finish, QBLOCK, Qty. 1, QMLC-A-12</t>
  </si>
  <si>
    <t>210-0581</t>
  </si>
  <si>
    <t>202002C</t>
  </si>
  <si>
    <t>UniRac, SunFrame Cap Strip 192", D, use 3/4" Screws, Clear, Qty. 1, 202002C</t>
  </si>
  <si>
    <t>210-0592</t>
  </si>
  <si>
    <t>210192D</t>
  </si>
  <si>
    <t>UniRac, SunFrame Threaded Slot Rail 192", Dark, Qty. 1, 210192D</t>
  </si>
  <si>
    <t>210-0595</t>
  </si>
  <si>
    <t>310168D</t>
  </si>
  <si>
    <t>UniRac, SolarMount Rail, 168", Dark Anodized Finish, Qty. 1, 310168D</t>
  </si>
  <si>
    <t>210-0596</t>
  </si>
  <si>
    <t>UniRac, SolarMount Rail, 208", Clear Anodized Finish, Qty. 1, 310208C</t>
  </si>
  <si>
    <t>210-0600</t>
  </si>
  <si>
    <t>ProSolar, Support Rail, 3" Extra Deep support rail, 164", Qty. 1, R-164XD</t>
  </si>
  <si>
    <t>210-0648</t>
  </si>
  <si>
    <t>Prosolar, GroundTrac Snow Load Rail Enhancer, Clear, Qty. 1, A-SLE-1</t>
  </si>
  <si>
    <t>210-0662</t>
  </si>
  <si>
    <t>UniRac, Standoff, 2 Piece Aluminum Flat-top , 3", Dark, without lag bolts, Qty. 1, 004300D</t>
  </si>
  <si>
    <t>210-0664</t>
  </si>
  <si>
    <t>UniRac, Standoff, 2 Piece Aluminum Flat-top , 7", Dark, without lag bolts, Qty. 1, 004700D</t>
  </si>
  <si>
    <t>210-0674</t>
  </si>
  <si>
    <t>QuickMount, Flashing, Conduit Mount for Composition roofs, 9" x 12", Mill Finish, CONDUIT, Qty. 1, QMCC-A-12</t>
  </si>
  <si>
    <t>210-0711</t>
  </si>
  <si>
    <t>003001S</t>
  </si>
  <si>
    <t>UniRac, SM-I Splice kit with grounding, Clear, Qty. 1, 003001S</t>
  </si>
  <si>
    <t>210-0727</t>
  </si>
  <si>
    <t>EJOT, drill bit for steel substructure thickness between gauge 5 to 9/32'', 7.0mm diameter, 175mm long, HSS 7.0 x 175, Qty. 1, 9250500000</t>
  </si>
  <si>
    <t>210-0729</t>
  </si>
  <si>
    <t>EJOT, drill bit for steel substructure thickness between 19/64'' to 25/64'', 7.2mm diameter, 175mm long, HSS 7.2 x 175, Qty. 1, 9250505000</t>
  </si>
  <si>
    <t>210-0789</t>
  </si>
  <si>
    <t>HL-31S56-S-0</t>
  </si>
  <si>
    <t>Lag Screw 5/16" - 3 -1/2" Stainless Steel</t>
  </si>
  <si>
    <t>210-0871</t>
  </si>
  <si>
    <t>FJ-LEVEL</t>
  </si>
  <si>
    <t>ProSolar, Leveling Kit Assembly for FJ and FJ E-Series, Provides +1/2" to +1" of height adjustability, Qty. 1, FJ-LEVEL</t>
  </si>
  <si>
    <t>210-0949</t>
  </si>
  <si>
    <t>QuickMount, Flashing, Universal Tile Mounts, 18" x 18", Mill Finish, QBASE, Qty. 1, QMUTM-A-12</t>
  </si>
  <si>
    <t>210-0981</t>
  </si>
  <si>
    <t>R-172XD</t>
  </si>
  <si>
    <t>ProSolar, Support Rail, 3" Extra Deep support rail, 172", Qty. 1, R-172XD</t>
  </si>
  <si>
    <t>210-0986</t>
  </si>
  <si>
    <t>PEF-1.5</t>
  </si>
  <si>
    <t>DPW, PowerRail P6/P8 Easy Pivot Feet, Clear, with 1.5" screw, Qty. 1, PEF-1.5</t>
  </si>
  <si>
    <t>210-0987</t>
  </si>
  <si>
    <t>DPW, PowerRail P6/P8 Easy Pivot Feet, Clear, with 2" screw, Qty. 1, PEF-2.0</t>
  </si>
  <si>
    <t>210-0989 : 210-0989 : 210-0989_U</t>
  </si>
  <si>
    <t>QuickMount, Flashing, E-Mount, 9" x 12", with Hanger bolt, Mill Finish, QBLOCK, Qty. 1, QMSE-A-12</t>
  </si>
  <si>
    <t>210-0990</t>
  </si>
  <si>
    <t>310132M</t>
  </si>
  <si>
    <t>UniRac, SolarMount Rail, 132", Mill Finish, Qty. 1, 310132M</t>
  </si>
  <si>
    <t>210-0991</t>
  </si>
  <si>
    <t>320168M</t>
  </si>
  <si>
    <t>UniRac, SolarMount Rail, 168", Mill Finish, Qty. 1, 320168M</t>
  </si>
  <si>
    <t>210-0992</t>
  </si>
  <si>
    <t>UniRac, SolarMount Rail, 208", Mill Finish, Qty. 1, 320208M</t>
  </si>
  <si>
    <t>210-0993</t>
  </si>
  <si>
    <t>320240M</t>
  </si>
  <si>
    <t>UniRac, SolarMount Rail, 240", Mill Finish, Qty. 1, 320240M</t>
  </si>
  <si>
    <t>DS-210-0995</t>
  </si>
  <si>
    <t>QMSE-B-12</t>
  </si>
  <si>
    <t>QuickMount, Flashing, E-Mount, 9" x 12", with Hanger bolt, Bronze Finish, QBLOCK, Qty. 12, QMSE-B-12</t>
  </si>
  <si>
    <t>210-0998</t>
  </si>
  <si>
    <t>IronRidge, XR10, Rail 132" (11') Clear, Qty. 1, XR-10-132A</t>
  </si>
  <si>
    <t>210-0999</t>
  </si>
  <si>
    <t>IronRidge, XR10, Rail 168" (14') Clear, Qty. 1, XR-10-168A</t>
  </si>
  <si>
    <t>210-1000</t>
  </si>
  <si>
    <t>IronRidge, XR10, Rail 204" (17') Clear, Qty. 1, XR-10-204A</t>
  </si>
  <si>
    <t>210-1001</t>
  </si>
  <si>
    <t>XR-100-132A</t>
  </si>
  <si>
    <t>IronRidge, XR100, Rail 132" (11') Clear, Qty. 1, XR-100-132A</t>
  </si>
  <si>
    <t>210-1002</t>
  </si>
  <si>
    <t>XR-100-132B</t>
  </si>
  <si>
    <t>IronRidge, XR100, Rail 132" (11') Black, Qty. 1, XR-100-132B</t>
  </si>
  <si>
    <t>210-1003</t>
  </si>
  <si>
    <t>IronRidge, XR100, Rail 168" (14') Clear, Qty. 1, XR-100-168A</t>
  </si>
  <si>
    <t>210-1004</t>
  </si>
  <si>
    <t>IronRidge, XR100, Rail 168" (14') Black, Qty. 1, XR-100-168B</t>
  </si>
  <si>
    <t>210-1005</t>
  </si>
  <si>
    <t>IronRidge, XR100, Rail 204" (17') Clear, Qty. 1, XR-100-204A</t>
  </si>
  <si>
    <t>210-1006</t>
  </si>
  <si>
    <t>IronRidge, XR100, Rail 204" (17') Black, Qty. 1, XR-100-204B</t>
  </si>
  <si>
    <t>210-1007</t>
  </si>
  <si>
    <t>IronRidge, XR1000, Rail 132" (11') Clear, Qty. 1, XR-1000-132A</t>
  </si>
  <si>
    <t>210-1008</t>
  </si>
  <si>
    <t>IronRidge, XR1000, Rail 168" (14') Clear, Qty. 1, XR-1000-168A</t>
  </si>
  <si>
    <t>210-1009</t>
  </si>
  <si>
    <t>IronRidge, XR1000, Rail 204" (17') Clear, Qty. 1, XR-1000-204A</t>
  </si>
  <si>
    <t>210-1010</t>
  </si>
  <si>
    <t>QuickMount, Flashing, E-Mount, 9" x 12", with Lag bolt, Mill Finish, QBLOCK, Qty. 1, QMSE-LAG-A-12</t>
  </si>
  <si>
    <t>210-1021</t>
  </si>
  <si>
    <t>ProSolar, Support Rail, 1.5" Standard support rail, 136", Black finish, Qty. 1, R-136BLACK</t>
  </si>
  <si>
    <t>210-1025</t>
  </si>
  <si>
    <t>IronRidge, XR10, Rail 132" (11') Black, Qty. 1, XR-10-132B</t>
  </si>
  <si>
    <t>210-1026</t>
  </si>
  <si>
    <t>IronRidge, XR10, Rail 168" (14') Black, Qty. 1, XR-10-168B</t>
  </si>
  <si>
    <t>210-1027</t>
  </si>
  <si>
    <t>IronRidge, XR10, Rail 204" (17') Black, Qty. 1, XR-10-204B</t>
  </si>
  <si>
    <t>210-1030</t>
  </si>
  <si>
    <t>UniRac, SolarMount Light Rail, 168", Mill Finish, Qty. 1, 315168M</t>
  </si>
  <si>
    <t>210-1031</t>
  </si>
  <si>
    <t>315240M</t>
  </si>
  <si>
    <t>UniRac, SolarMount Light Rail, 240", Clear, Qty. 1, 315240M</t>
  </si>
  <si>
    <t>210-1032</t>
  </si>
  <si>
    <t>315168D</t>
  </si>
  <si>
    <t>UniRac, SolarMount Light Rail, 168", Dark, Qty. 1, 315168D</t>
  </si>
  <si>
    <t>Non-inventory Item</t>
  </si>
  <si>
    <t>210-1037</t>
  </si>
  <si>
    <t xml:space="preserve">UniRac, DGFT - Ground Fixed Tilt RAIL 246" MILL, 411246M </t>
  </si>
  <si>
    <t>210-1038</t>
  </si>
  <si>
    <t>411168M</t>
  </si>
  <si>
    <t xml:space="preserve">UniRac, DGFT - Ground Fixed Tilt RAIL 168" MILL, 411168M </t>
  </si>
  <si>
    <t>210-1039</t>
  </si>
  <si>
    <t xml:space="preserve">UniRac, MicroRail, Raised Seal Flashing, 004020D 
</t>
  </si>
  <si>
    <t>210-1040</t>
  </si>
  <si>
    <t>QuickMount, Tile Replacement Flashing, Flat Tile, Use with QM Tile Hook, MILL, Qty.1, QMC-TRF-F-A-12</t>
  </si>
  <si>
    <t>210-1042</t>
  </si>
  <si>
    <t>QuickMount, Tile Replacement Flashing, W-Tile, Use with QM Tile Hook, MILL, Qty. 1, QMC-TRF-W-A-12</t>
  </si>
  <si>
    <t>210-1044</t>
  </si>
  <si>
    <t>QuickMount, Tile Replacement Flashing, S-Tile, Use with QM Tile Hook, MILL, Qty.1Q, QMC-TRF-S-A-12</t>
  </si>
  <si>
    <t>210-1045</t>
  </si>
  <si>
    <t>QMC-TRF-S B 12</t>
  </si>
  <si>
    <t>QuickMount, Tile Replacement Flashing, S-Tile, Use with QM Tile Hook, BLACK, 1 ea, QMC-TRF-S B 12</t>
  </si>
  <si>
    <t>210-1048</t>
  </si>
  <si>
    <t>315240D</t>
  </si>
  <si>
    <t>UniRac, SolarMount Light Rail, 240", Dark, Qty. 1, 315240D</t>
  </si>
  <si>
    <t>210-1049</t>
  </si>
  <si>
    <t>QuickMount, QMR, Q-Rail Light, 168” (14’) Mill Finish, Qty. 1, QMR-RL14-A-60</t>
  </si>
  <si>
    <t>210-1051</t>
  </si>
  <si>
    <t>QuickMount, QMR, Q-Rail Light, 168” (14’) Black Finish, Qty. 1, QMR-RL14-B-60</t>
  </si>
  <si>
    <t>210-1053</t>
  </si>
  <si>
    <t>QuickMount, QMR, Q-Rail Standard, 168” (14’) Mill Finish, Qty. 1, QMR-RS14-A-60</t>
  </si>
  <si>
    <t>210-1055</t>
  </si>
  <si>
    <t>QuickMount, QMR, Q-Rail Standard, 168” (14’) Black Finish, Qty. 1, QMR-RS14-B-60</t>
  </si>
  <si>
    <t>210-1059</t>
  </si>
  <si>
    <t>004CT1S</t>
  </si>
  <si>
    <t xml:space="preserve">UniRac, Tile Roof Hook, Spanish Tile Side Mount, with 2 #14 X 3” Screws, CT1, 004CT1S </t>
  </si>
  <si>
    <t>210-1065</t>
  </si>
  <si>
    <t>P-CN-1-Bond</t>
  </si>
  <si>
    <t>ProSolar, Bonding Channel Nut, Qty. 1, P-CN-1-Bond</t>
  </si>
  <si>
    <t>210-1066</t>
  </si>
  <si>
    <t>IronRidge, XR10, Rail 168" (14') Mill, Qty. 1, XR-10-168M</t>
  </si>
  <si>
    <t>210-1073</t>
  </si>
  <si>
    <t>UniRac, Flash-Kit-Pro, 8 X 12” Flashing, Slotted L-Foot, Lag Bolt, &amp; Rail Mounting Hardware, Dark Finish, Qty. 1, 004055D</t>
  </si>
  <si>
    <t>210-1074</t>
  </si>
  <si>
    <t>UniRac, Flash-Kit-Pro, 8 X 12” Flashing, Slotted L-Foot, Lag Bolt, &amp; Rail Mounting Hardware, Mill Finish, 1 ea, 004055M</t>
  </si>
  <si>
    <t>210-1075</t>
  </si>
  <si>
    <t>UniRac, Standoff, 2 Piece Aluminum Flat-top , 3", Mill Finish, without Lag Bolts, Qty. 1, 004300M</t>
  </si>
  <si>
    <t>210-1076</t>
  </si>
  <si>
    <t>UniRac, Standoff, 2 Piece Aluminum Flat-top, 4", Mill Finish, without Lag Bolts, Qty. 1, 004400M</t>
  </si>
  <si>
    <t>210-1077</t>
  </si>
  <si>
    <t>004600M</t>
  </si>
  <si>
    <t>UniRac, Standoff, 2 Piece Aluminum Flat-top, 6", Mill Finish, without Lag Bolts, Qty. 1, 004600M</t>
  </si>
  <si>
    <t>210-1078</t>
  </si>
  <si>
    <t>004700M _x000D_</t>
  </si>
  <si>
    <t xml:space="preserve">UniRac, Standoff, 2 Piece Aluminum Flat-top, 7", Mill Finish, without Lag Bolts, Qty. 1, 004700M _x000D_
</t>
  </si>
  <si>
    <t>210-1079</t>
  </si>
  <si>
    <t>410246M</t>
  </si>
  <si>
    <t>UniRac, SolarMount Heavy Duty Rail, 246", Mill Finish, Qty. 1, 410246M</t>
  </si>
  <si>
    <t>210-1080</t>
  </si>
  <si>
    <t>UniRac, SolarMount Rail, 246", Mill Finish, Qty. 1, 320246M</t>
  </si>
  <si>
    <t>210-1081</t>
  </si>
  <si>
    <t>310246C</t>
  </si>
  <si>
    <t>UniRac, SolarMount Rail, 246", Clear Anodized Finish, Qty. 1, 310246C</t>
  </si>
  <si>
    <t>210-1082</t>
  </si>
  <si>
    <t>UniRac, SolarMount Light Rail, 246", Mill Finish, 315246M</t>
  </si>
  <si>
    <t>210-1085</t>
  </si>
  <si>
    <t>R-172D</t>
  </si>
  <si>
    <t>ProSolar, Support Rail, 2.5" Deep support rail, 172", Qty. 1, R-172D</t>
  </si>
  <si>
    <t>210-1086</t>
  </si>
  <si>
    <t>R130-2.0B</t>
  </si>
  <si>
    <t>ProSolar, Support Rail, 2.0" Deep X 130” Black RoofTrac Rail, Qty. 1, R130-2.0B</t>
  </si>
  <si>
    <t>210-1087</t>
  </si>
  <si>
    <t>ProSolar, Support Rail, 2.0" Deep X 172” Black RoofTrac Rail, Qty. 1, R172-2.0B</t>
  </si>
  <si>
    <t>210-1088</t>
  </si>
  <si>
    <t>R172-2.0</t>
  </si>
  <si>
    <t>ProSolar, Support Rail, 2.0" Deep X 172” Clear RoofTrac Rail, Qty. 1, R172-2.0</t>
  </si>
  <si>
    <t>210-1089</t>
  </si>
  <si>
    <t>UniRac, NXT HORIZON RAIL - 168" MILL, 168RLM1</t>
  </si>
  <si>
    <t>210-1090</t>
  </si>
  <si>
    <t>UniRac, NXT HORIZON RAIL - 168" DARK, 168RLD1</t>
  </si>
  <si>
    <t>210-1091</t>
  </si>
  <si>
    <t>UniRac, NXT HORIZON STRONGHOLD Attachment Base and Open Slot L-Foot Kit for Comp Roof, Mill, SHCPKTM1</t>
  </si>
  <si>
    <t>210-1092</t>
  </si>
  <si>
    <t>SHCPKTD1</t>
  </si>
  <si>
    <t>UniRac, NXT HORIZON STRONGHOLD Attachment Base and Open Slot L-Foot Kit for Comp Roof, Dark, SHCPKTD1</t>
  </si>
  <si>
    <t>210-1098</t>
  </si>
  <si>
    <t>UniRac, FlashLoc Comp Kit, with Lag Bolt, Chemlink Sealant and Rail Hardware, Mill Finish, Qty. 1 Box of 20, 004085M</t>
  </si>
  <si>
    <t>210-1099</t>
  </si>
  <si>
    <t xml:space="preserve"> UniRac, FlashLoc Duo Comp Kit, Deck or Rafter Mount with 2 Rafter Screws, Sealant and Rail T-Bolt, Mill Finish, Qty. 1 Pack of 20, 004275M</t>
  </si>
  <si>
    <t>210-1100</t>
  </si>
  <si>
    <t>UniRac, FlashLoc Duo Comp Kit, Deck or Rafter Mount with 2 Rafter Screws, Sealant and Rail T-Bolt, Dark Finish, Qty. 1 Pack of 20, 004275D</t>
  </si>
  <si>
    <t>210-1101</t>
  </si>
  <si>
    <t>A20288-166-ML</t>
  </si>
  <si>
    <t>SunModo, HR300 Rail, 166” Mill Finish, A20288-166-ML</t>
  </si>
  <si>
    <t>210-1102</t>
  </si>
  <si>
    <t>SunModo, HR300 Rail, 168” Mill Finish, A20288-168-ML</t>
  </si>
  <si>
    <t>210-1103</t>
  </si>
  <si>
    <t>SunModo, HR300 Rail, 206” Mill Finish, A20288-206-ML</t>
  </si>
  <si>
    <t>210-1104</t>
  </si>
  <si>
    <t>SunModo, HR250 Rail, 206” Mill Finish, A20144-206-ML</t>
  </si>
  <si>
    <t>210-1105</t>
  </si>
  <si>
    <t>A20144-168-ML</t>
  </si>
  <si>
    <t>SunModo, HR250 Rail, 168” Mill Finish, A20144-168-ML</t>
  </si>
  <si>
    <t>210-1106</t>
  </si>
  <si>
    <t>SnapNrack, UR-40 RAIL, 172", Black, 232-02538</t>
  </si>
  <si>
    <t>210-1107</t>
  </si>
  <si>
    <t>SnapNrack, UR-40 RAIL, 172", Silver, 232-02537</t>
  </si>
  <si>
    <t>210-1108</t>
  </si>
  <si>
    <t>232-02450</t>
  </si>
  <si>
    <t>SnapNrack, UR-40 Rail, 168", Silver, 232-02450</t>
  </si>
  <si>
    <t>210-1109</t>
  </si>
  <si>
    <t>SnapNrack, UR-40 Rail, 172", Mill, 232-02536</t>
  </si>
  <si>
    <t>210-1111</t>
  </si>
  <si>
    <t>232-02449</t>
  </si>
  <si>
    <t>SnapNrack, UR-40 Rail, 168", Mill, 232-02449</t>
  </si>
  <si>
    <t>210-1112</t>
  </si>
  <si>
    <t>UniRac, NXT HORIZON STRONGHOLD Attachment Base and Open Slot L-Foot Kit (20 L feet, 2 sealant)for Comp Roof, Mill, SHCPKTM1</t>
  </si>
  <si>
    <t>210-1113</t>
  </si>
  <si>
    <t>232-02539</t>
  </si>
  <si>
    <t>SnapNrack, UR-60 Rail, 172", Mill, 232-02539</t>
  </si>
  <si>
    <t>210-1114</t>
  </si>
  <si>
    <t>232-02540</t>
  </si>
  <si>
    <t>SnapNrack, UR-60 Rail, 172", Silver, 232-02540</t>
  </si>
  <si>
    <t>210-1115</t>
  </si>
  <si>
    <t>232-02541</t>
  </si>
  <si>
    <t>SnapNrack, UR-60 Rail, 172", Black, 232-02541</t>
  </si>
  <si>
    <t>210-1116</t>
  </si>
  <si>
    <t>A20288-212-ML</t>
  </si>
  <si>
    <t>SunModo, HR300 Rail, 212” Mill Finish, A20288-212-ML</t>
  </si>
  <si>
    <t>210-1117</t>
  </si>
  <si>
    <t>A20422-168-BK</t>
  </si>
  <si>
    <t>SunModo, SMR100 Rail, 14’ (168”) Black Finish, A20422-168-BK</t>
  </si>
  <si>
    <t>210-1119</t>
  </si>
  <si>
    <t>K2, 44X CrossRail, 166" Mill Finish, 4000019</t>
  </si>
  <si>
    <t>210-1120</t>
  </si>
  <si>
    <t>K2, 44X CrossRail, 166" Dark Finish, 4000020</t>
  </si>
  <si>
    <t>210-1121</t>
  </si>
  <si>
    <t>AE-A1-170M</t>
  </si>
  <si>
    <t>IronRidge, Aire Rail A1, Mill, 170", AE-A1-170M</t>
  </si>
  <si>
    <t>210-1122</t>
  </si>
  <si>
    <t>AE-A1-170B</t>
  </si>
  <si>
    <t>IronRidge, Aire Rail A1, Black, 170", AE-A1-170B</t>
  </si>
  <si>
    <t>210-1123</t>
  </si>
  <si>
    <t>AE-A2-170M</t>
  </si>
  <si>
    <t>IronRidge, Aire Rail A2, Mill, 170", AE-A2-170M</t>
  </si>
  <si>
    <t>210-1124</t>
  </si>
  <si>
    <t>AE-A2-170B</t>
  </si>
  <si>
    <t>IronRidge, Aire Rail A2, Black, 170, AE-A2-170B</t>
  </si>
  <si>
    <t>210-1125</t>
  </si>
  <si>
    <t>SBUTYLM1</t>
  </si>
  <si>
    <t>Unirac, STRONGHOLD attachment Base with Butyl, Mill, SBUTYLM1</t>
  </si>
  <si>
    <t>211-0000</t>
  </si>
  <si>
    <t>29-7001-002</t>
  </si>
  <si>
    <t>IronRidge, Rail Connector Hardware Kit, 29-7001-002</t>
  </si>
  <si>
    <t>211-0008</t>
  </si>
  <si>
    <t>QM-TLF5-M1</t>
  </si>
  <si>
    <t>QuickMount, 5 Degree Fixed-Tilt L-Foot Only, Mill Finish, Qty. 1, QM-TLF5-M1</t>
  </si>
  <si>
    <t>211-0011</t>
  </si>
  <si>
    <t>ProSolar, FastJack, Standoff,  3",  Qty. 1, FJ-300-1</t>
  </si>
  <si>
    <t>211-0014</t>
  </si>
  <si>
    <t>ProSolar, FastJack, Standoff,  6",  Qty. 1, FJ-600-1</t>
  </si>
  <si>
    <t>211-0015</t>
  </si>
  <si>
    <t>ProSolar, FastJack, Standoff,  7.5", Qty. 1, FJ-750-1</t>
  </si>
  <si>
    <t>211-0016</t>
  </si>
  <si>
    <t>QM-QBP-3.25-M1</t>
  </si>
  <si>
    <t>QuickMount, Post, 1.25” OD X 3.25", Mill Finish, Qty. 1, QM-QBP-3.25-M1</t>
  </si>
  <si>
    <t>211-0017</t>
  </si>
  <si>
    <t>QuickMount, Post, 1.25” OD X 4.5", Mill Finish, Qty. 1, QM-QBP-4.5-M1</t>
  </si>
  <si>
    <t>211-0018</t>
  </si>
  <si>
    <t>QM-QBP-6.5-M1</t>
  </si>
  <si>
    <t>QuickMount, Post, 1.25” OD X 6.5", Mill Finish, Qty. 1, QM-QBP-6.5-M1</t>
  </si>
  <si>
    <t>211-0019</t>
  </si>
  <si>
    <t>QuickMount, Post, 1.25” OD X 11.5", Mill Finish, Qty. 1, QM-QBP-11.5-M1</t>
  </si>
  <si>
    <t>211-0020</t>
  </si>
  <si>
    <t>QuickMount, Post, 1.25” OD X 12.5", Mill Finish, Qty. 1, QM-QBP-12.5-M1</t>
  </si>
  <si>
    <t>211-0022</t>
  </si>
  <si>
    <t>QuickMount, Post, 1.25” OD X 14.5", Mill Finish, Qty. 1, QM-QBP-14.5-M1</t>
  </si>
  <si>
    <t>211-0024</t>
  </si>
  <si>
    <t>QuickMount, Post, 1.25” OD X 17.5", Mill Finish, Qty. 1, QM-QBP-17.5-M1</t>
  </si>
  <si>
    <t>211-0026</t>
  </si>
  <si>
    <t>UniRac, DGFT Rail End Cap, Black, GFT-CAP</t>
  </si>
  <si>
    <t>211-0037</t>
  </si>
  <si>
    <t>UniRac, High Profile Tilt, 12", Clear, 2-Leg Kit, 310107</t>
  </si>
  <si>
    <t>211-0039</t>
  </si>
  <si>
    <t>QuickMount, QMR, Q-Splice Internal for Light Rail, Mill Finish, Qty. 1, QMR-ISL-A-15</t>
  </si>
  <si>
    <t>211-0042</t>
  </si>
  <si>
    <t>QuickMount, QMR, Q-Splice Internal for Standard Rail, Mill Finish, Qty. 1, QMR-ISS-A-15</t>
  </si>
  <si>
    <t>211-0043</t>
  </si>
  <si>
    <t>UniRac, Adjustable Tilt Leg, 12", without L-Foot, Clear, Qty. 1, 307107M</t>
  </si>
  <si>
    <t>211-0044</t>
  </si>
  <si>
    <t>UniRac, Adjustable Tilt Leg, 30", without L-Foot, Clear, Qty. 1, 307115M</t>
  </si>
  <si>
    <t>211-0045</t>
  </si>
  <si>
    <t>UniRac, Adjustable Tilt Leg, 44", without L-Foot, Clear, Qty. 1, 307120M</t>
  </si>
  <si>
    <t>211-0057</t>
  </si>
  <si>
    <t>QuickMount, Single Slot L-Foot Only, Mill Finish, Qty. 1, QMC-LF-A-12</t>
  </si>
  <si>
    <t>211-0058</t>
  </si>
  <si>
    <t>QuickMount, Single Slot L-Foot Only, Black Finish, Qty. 1, QMC-LF-B-12</t>
  </si>
  <si>
    <t>211-0061</t>
  </si>
  <si>
    <t>QuickMount, QMR, Light Rail End Cap, Qty. 1  QMR-CPL-B-50</t>
  </si>
  <si>
    <t>211-0062</t>
  </si>
  <si>
    <t>QuickMount, QMR, Standard Rail End Cap, Qty. 1 pack of 10, QMR-CPS-B-50</t>
  </si>
  <si>
    <t>211-0075</t>
  </si>
  <si>
    <t>ProSolar, FoamJack  4.5" with Lag Bolt Base, 3/8" Post, Qty. 1, FMJ-450-38-1L</t>
  </si>
  <si>
    <t>211-0083</t>
  </si>
  <si>
    <t>ProSolar, FastJack, Standoff, Commercial E-Series,   4.5"H, 1.25" Dia, Hardware not included, Qty. 1, CFJE-450-1</t>
  </si>
  <si>
    <t>211-0084</t>
  </si>
  <si>
    <t>CFJE-600-1</t>
  </si>
  <si>
    <t>ProSolar, FastJack, Standoff, Commercial E-Series,   6"H, 1.25" Dia, Hardware not included, Qty. 1, CFJE-600-1</t>
  </si>
  <si>
    <t>211-0086</t>
  </si>
  <si>
    <t>FJE-450-1</t>
  </si>
  <si>
    <t>ProSolar, FastJack, Standoff, E-Series 4.5" , Qty. 1, FJE-450-1</t>
  </si>
  <si>
    <t>211-0088</t>
  </si>
  <si>
    <t>ProSolar, FastJack, Standoff, E-Series   3",  Qty. 1, FJE-300-1</t>
  </si>
  <si>
    <t>211-0095</t>
  </si>
  <si>
    <t>IronRidge, Slotted L-Foot, hardware not included, Mill, UFO series, Qty. 1, LFT-03-M1</t>
  </si>
  <si>
    <t>211-0096</t>
  </si>
  <si>
    <t>IronRidge, Slotted L-Foot, hardware not included, Black, UFO series, Qty. 1, LFT-03-B1</t>
  </si>
  <si>
    <t>211-0108</t>
  </si>
  <si>
    <t>CFJE-800-1</t>
  </si>
  <si>
    <t>ProSolar, FastJack, Standoff, Commercial E-Series,   8"H, 1.25" Dia, Hardware not included, Qty. 1, CFJE-800-1</t>
  </si>
  <si>
    <t>211-0130</t>
  </si>
  <si>
    <t>ProSolar, End Cap, 1.5", Clear Anodized, Qty. 1, A-EZECAP-1</t>
  </si>
  <si>
    <t>211-0147</t>
  </si>
  <si>
    <t>CFJE-1000-1</t>
  </si>
  <si>
    <t>ProSolar, FastJack, Standoff, Commercial E-Series,  10"H, 1.25" Dia, Hardware not included, Qty. 1, CFJE-1000-1</t>
  </si>
  <si>
    <t>211-0197</t>
  </si>
  <si>
    <t>A-EZECAPD-1</t>
  </si>
  <si>
    <t>ProSolar, End Cap, 2.5", Clear Anodized, Deep Channel, Qty. 1, A-EZECAPD-1</t>
  </si>
  <si>
    <t>211-0198</t>
  </si>
  <si>
    <t>A-EZECAP-1B</t>
  </si>
  <si>
    <t>ProSolar, End Cap, 1.5", Black Anodized, Qty. 1, A-EZECAP-1B</t>
  </si>
  <si>
    <t>211-0201</t>
  </si>
  <si>
    <t>CFJE-1200-1</t>
  </si>
  <si>
    <t>ProSolar, FastJack, Standoff, Commercial E-Series,  12"H, 1.25" Dia, Hardware not included, Qty. 1, CFJE-1200-1</t>
  </si>
  <si>
    <t>211-0235</t>
  </si>
  <si>
    <t>SW5A-1</t>
  </si>
  <si>
    <t>ProSolar, SolarWedge, 5 Degrees, with 1 ea 5" lower &amp; 8" upper post, Qty. 1, SW5A-1</t>
  </si>
  <si>
    <t>211-0236</t>
  </si>
  <si>
    <t>SW10A-1</t>
  </si>
  <si>
    <t>ProSolar, SolarWedge, 10 Degrees, with 1 ea 5" lower &amp; 12" upper post, Qty. 1, SW10A-1</t>
  </si>
  <si>
    <t>211-0237</t>
  </si>
  <si>
    <t>ProSolar, SolarWedge, 15 Degrees, with 1 ea 5" lower &amp; 17" upper post, Qty. 1, SW15A-1</t>
  </si>
  <si>
    <t>211-0238</t>
  </si>
  <si>
    <t>QMLSH-5-A-12</t>
  </si>
  <si>
    <t>QuickMount, Mounts for Low Slope Roofs, 4.5" post + 1/2" base, Mill Finish, No Flashing, Q-Base, Qty. 1, QMLSH-5-A-12</t>
  </si>
  <si>
    <t>211-0240</t>
  </si>
  <si>
    <t>QuickMount, Post, 1.25” OD X 8.5", Mill Finish, Qty. 1, QM-QBP-8.5-M1</t>
  </si>
  <si>
    <t>211-0242</t>
  </si>
  <si>
    <t>QuickMount, 10 Degree Fixed-Tilt L-Foot Only, Mill Finish, Qty. 1, QM-TLF10-M1</t>
  </si>
  <si>
    <t>211-0352</t>
  </si>
  <si>
    <t>UniRac, Adjustable Tilt Leg, 72", without L-Foot, Clear, Qty. 1, 307134M</t>
  </si>
  <si>
    <t>211-0357</t>
  </si>
  <si>
    <t>004400D</t>
  </si>
  <si>
    <t>UniRac, Standoff, 2 Piece Aluminum Flat-top , 4", Dark, without lag bolts, Qty. 1, 004400D</t>
  </si>
  <si>
    <t>211-0422</t>
  </si>
  <si>
    <t>FJE-200-1</t>
  </si>
  <si>
    <t>ProSolar, FastJack, Standoff, E-Series   2",  Qty. 1, FJE-200-1</t>
  </si>
  <si>
    <t>211-0459</t>
  </si>
  <si>
    <t>EcoFasten, L Bracket, 3" tall with one open slot in the Vertical leg, for composition roof, for GF1/QF, includes one 3/8-16" x 1-1/4" bolt and one 3/8" flange nut, Mill finish, Qty. 1, SCL-101-3</t>
  </si>
  <si>
    <t>DS-211-0463</t>
  </si>
  <si>
    <t>IronRidge, End Cap XR10, Qty. one bag of 10 Sets, XR-10-CAP</t>
  </si>
  <si>
    <t>DS-211-0465</t>
  </si>
  <si>
    <t>IronRidge, End Cap XR1000, Qty. one bag of 10 Sets, XR-1000-CAP</t>
  </si>
  <si>
    <t>211-0473</t>
  </si>
  <si>
    <t>304001C</t>
  </si>
  <si>
    <t>UniRac, SolarMount L-Foot Serrated, Integrated Bonding, withT-Bolt, Clear, Qty. 1,304001C</t>
  </si>
  <si>
    <t>211-0474</t>
  </si>
  <si>
    <t>UniRac, SolarMount L-Foot Serrated, Integrated Bonding, withT-Bolt, Dark, Qty. 1, 304001D</t>
  </si>
  <si>
    <t>211-0475</t>
  </si>
  <si>
    <t>A-SPLICE-1-G</t>
  </si>
  <si>
    <t>ProSolar, Universal Self-Grounding Splice, includes hardware, Clear, Qty. 1, A-SPLICE-1-G</t>
  </si>
  <si>
    <t>211-0476 : 211-0476 : 211-0476_U</t>
  </si>
  <si>
    <t>A-SPLICE-1-GB</t>
  </si>
  <si>
    <t>ProSolar, Universal Self-Grounding Splice, includes hardware, Black, Qty. 1, A-SPLICE-1-GB</t>
  </si>
  <si>
    <t>211-0477</t>
  </si>
  <si>
    <t>TT-1-T6-SF</t>
  </si>
  <si>
    <t>ProSolar, TileTrac 6", with hardware and Stainless Steel flashing for Curved Tile Roof, with subflashing, Qty. 1, TT-1-T6-SF</t>
  </si>
  <si>
    <t>211-0478</t>
  </si>
  <si>
    <t>TT-1-T4-SF</t>
  </si>
  <si>
    <t>ProSolar, TileTrac 4", with hardware and Stainless Steel flashing for Flat Tile Roof, with subflashing, Qty. 1, TT-1-T4-SF</t>
  </si>
  <si>
    <t>211-0481</t>
  </si>
  <si>
    <t>IronRidge, Fixed Tilt Leg, Kit, 10", Mill, Qty. 1, TM-FTL-010</t>
  </si>
  <si>
    <t>211-0482</t>
  </si>
  <si>
    <t>IronRidge, Fixed Tilt Leg, Kit, 15", Mill, Qty. 1, TM-FTL-015</t>
  </si>
  <si>
    <t>211-0483</t>
  </si>
  <si>
    <t>IronRidge, Fixed Tilt Leg, Kit, 20", Mill, Qty. 1, TM-FTL-020</t>
  </si>
  <si>
    <t>211-0484</t>
  </si>
  <si>
    <t>IronRidge, Fixed Tilt Leg, Kit, 25", Mill, Qty. 1, TM-FTL-025</t>
  </si>
  <si>
    <t>211-0485</t>
  </si>
  <si>
    <t>IronRidge, Fixed Tilt Leg, Kit, 30", Mill, Qty. 1, TM-FTL-030</t>
  </si>
  <si>
    <t>211-0493</t>
  </si>
  <si>
    <t>UniRac, DGFT - Ground Fixed Tilt RAIL SPLICE KIT, 404014</t>
  </si>
  <si>
    <t>211-0494</t>
  </si>
  <si>
    <t>303019M</t>
  </si>
  <si>
    <t>UniRac, SolarMount Splice-Bar, Integrated Bonding, Mill, Qty. 1, 303019M</t>
  </si>
  <si>
    <t>211-0496</t>
  </si>
  <si>
    <t>303019D</t>
  </si>
  <si>
    <t>UniRac, SolarMount Splice-Bar, Integrated Bonding, Dark Qty. 1, 303019D</t>
  </si>
  <si>
    <t>211-0497</t>
  </si>
  <si>
    <t>IronRidge, BOSS (Bonded Structural Splice) XR10, Tool-Less Bonding Splice, Mill, Qty. 1, XR10-BOSS-01-M1</t>
  </si>
  <si>
    <t>211-0498</t>
  </si>
  <si>
    <t xml:space="preserve"> IronRidge, BOSS (Bonded Structural Splice) XR100, Tool-Less Bonding Splice, Mill, Qty. 1, XR100-BOSS-01-M1</t>
  </si>
  <si>
    <t>211-0501</t>
  </si>
  <si>
    <t>XR1000-BOSS-01-M1</t>
  </si>
  <si>
    <t>IronRidge, BOSS (Bonded Structural Splice) XR1000, Tool-Less Bonding Splice, Mill, Qty. 1, XR1000-BOSS-01-M1</t>
  </si>
  <si>
    <t>211-0505</t>
  </si>
  <si>
    <t>ProSolar, Universal Self-Grounding Splice, includes Hardware, for Black or Clear 2.0 &amp; 3” Rails, Qty. 1, A-2.0 SPLICE-20</t>
  </si>
  <si>
    <t>211-0506</t>
  </si>
  <si>
    <t>EP3</t>
  </si>
  <si>
    <t>PLP, Power Rail Standoff, Easy Power Post, 3", 1.31" diameter, Clear, Qty. 1, EP3</t>
  </si>
  <si>
    <t>211-0507</t>
  </si>
  <si>
    <t>EP4</t>
  </si>
  <si>
    <t>PLP, Power Rail Standoff, Easy Power Post, 4", 1.31" diameter, Clear, Qty. 1, EP4</t>
  </si>
  <si>
    <t>211-0508</t>
  </si>
  <si>
    <t>EP5</t>
  </si>
  <si>
    <t>PLP, Power Rail Standoff, Easy Power Post, 5", 1.31" diameter, Clear, Qty. 1, EP5</t>
  </si>
  <si>
    <t>211-0509</t>
  </si>
  <si>
    <t>EP6</t>
  </si>
  <si>
    <t>PLP, Power Rail Standoff, Easy Power Post, 6", 1.31" diameter, Clear, Qty. 1, EP6</t>
  </si>
  <si>
    <t>211-0510</t>
  </si>
  <si>
    <t>EP7</t>
  </si>
  <si>
    <t>PLP, Power Rail Standoff, Easy Power Post, 7", 1.31" diameter, Clear, Qty. 1, EP7</t>
  </si>
  <si>
    <t>211-0511</t>
  </si>
  <si>
    <t>QuickMount, Single Slot L-Foot Only, Mill Finish, Qty. 1, QM-LF-M1</t>
  </si>
  <si>
    <t>211-0512</t>
  </si>
  <si>
    <t>UniRac, NXT HORIZON RAIL SPLICE, RLSPLCM1</t>
  </si>
  <si>
    <t>211-0513</t>
  </si>
  <si>
    <t>K50058-BK1</t>
  </si>
  <si>
    <t>SunModo, NanoMount, Deck or Rafter, Comp or Single-Ply Roofs, Black, K50058-BK1</t>
  </si>
  <si>
    <t>211-0514</t>
  </si>
  <si>
    <t>K50049-BK1</t>
  </si>
  <si>
    <t>SunModo, NanoMount, SS Lag Bolt, for Rafter Mount, Black, Qty. 1, K50049-BK1</t>
  </si>
  <si>
    <t>211-0515</t>
  </si>
  <si>
    <t>K50055-BK1</t>
  </si>
  <si>
    <t>SunModo, NanoMount, Decking SS Screw, for Deck Mount (4 Required), Black, Qty. 1, K50055-BK1</t>
  </si>
  <si>
    <t>211-0519</t>
  </si>
  <si>
    <t>K2, 44X Rail Connector (splice) with Hardware, Dark Finish, 4000052</t>
  </si>
  <si>
    <t>211-0520</t>
  </si>
  <si>
    <t>IronRidge, End Cap XR10, Qty 1 one bag of 10 Sets, XR-10-CAP</t>
  </si>
  <si>
    <t>211-0521</t>
  </si>
  <si>
    <t>211-0522</t>
  </si>
  <si>
    <t>IronRidge, End Cap XR100, Qty 1 one bag of 10 Sets, XR-100-CAP</t>
  </si>
  <si>
    <t>211-0525</t>
  </si>
  <si>
    <t>A20297-001</t>
  </si>
  <si>
    <t>SunModo, HR300 Rail End Cap, Grey, A20297-001</t>
  </si>
  <si>
    <t>211-0526</t>
  </si>
  <si>
    <t>K10433-BK1</t>
  </si>
  <si>
    <t>SunModo, SMR100 L Foot Adaptor, Black, K10433-BK1</t>
  </si>
  <si>
    <t>211-0527</t>
  </si>
  <si>
    <t>K10421-002</t>
  </si>
  <si>
    <t>SunModo, SMR100 Structural Splice, K10421-002</t>
  </si>
  <si>
    <t>211-0528</t>
  </si>
  <si>
    <t>A20440-BK1</t>
  </si>
  <si>
    <t>SunModo, SMR100 Rail End Cap, Black, A20440-BK1</t>
  </si>
  <si>
    <t>211-0529</t>
  </si>
  <si>
    <t>K2, Splice Foot for XL, with Hardware, Mill Finish, 4000162</t>
  </si>
  <si>
    <t>211-0530</t>
  </si>
  <si>
    <t>K2, Splice Foot Mounting Screw, M5 X 60, 4000115</t>
  </si>
  <si>
    <t>211-0531</t>
  </si>
  <si>
    <t>K2, 44X Rail Connector (splice) with Hardware, 4000051</t>
  </si>
  <si>
    <t>211-0532</t>
  </si>
  <si>
    <t>AE-A1TIE-01-M1</t>
  </si>
  <si>
    <t>IronRidge, Aire Tie, A1 (Bonded Splice), AE-A1TIE-01-M1</t>
  </si>
  <si>
    <t>211-0534</t>
  </si>
  <si>
    <t>AE-A2TIE-01-M1</t>
  </si>
  <si>
    <t>IronRidge, Aire Tie, A2 (Bonded Splice), AE-A2TIE-01-M1</t>
  </si>
  <si>
    <t>211-0535</t>
  </si>
  <si>
    <t>A20445-001</t>
  </si>
  <si>
    <t>SunModo, SMR300 Rail End Cap, Clear, A20445-001</t>
  </si>
  <si>
    <t>211-7000</t>
  </si>
  <si>
    <t>242-05164</t>
  </si>
  <si>
    <t>SnapNrack, SpeedSeal  ¾ in. EMT Conduit Mounting kit, 242-05164</t>
  </si>
  <si>
    <t>211-7001</t>
  </si>
  <si>
    <t>HW-RD-1430-01-M1</t>
  </si>
  <si>
    <t>QuickMount, Structural Screw, #14 SS Self Drilling with EPDM Washer, Qty.1, HW-RD-1430-01-M1</t>
  </si>
  <si>
    <t>211-7002</t>
  </si>
  <si>
    <t>QM-HUG-01-M1</t>
  </si>
  <si>
    <t>QuickMount, Halo Ultra Grip, Mill Finish, QM-HUG-01-M1</t>
  </si>
  <si>
    <t>211-7003</t>
  </si>
  <si>
    <t>QM-HUG-01-B1</t>
  </si>
  <si>
    <t>QuickMount, Halo Ultra Grip, Black Finish, QM-HUG-01-B1</t>
  </si>
  <si>
    <t>211-7004</t>
  </si>
  <si>
    <t>K2, 5/16 X 3” SS Lag Bolt with EPDM Sealing Washer, 4000170</t>
  </si>
  <si>
    <t>212-0000</t>
  </si>
  <si>
    <t>IronRidge, All Tile Hook Side Mount, (Incl. 2 Lags), Qty. 1, ATH-01-M1</t>
  </si>
  <si>
    <t>212-0002</t>
  </si>
  <si>
    <t>IronRidge, Tile Replacement Base (Incl. 1 L-Foot (Black), 1 Lag and Hardware) use with Tile Replacement Flashing, Qty. 1, KOB-1L01-B1</t>
  </si>
  <si>
    <t>212-0003</t>
  </si>
  <si>
    <t>IronRidge, Tile Replacement ‘Flat’ Flashing, Tan, Qty. 1, KOF-F01-T1</t>
  </si>
  <si>
    <t>212-0004</t>
  </si>
  <si>
    <t>IronRidge, Tile Replacement ‘S’ Flashing, Tan, Qty. 1, KOF-S01-T1</t>
  </si>
  <si>
    <t>212-0005</t>
  </si>
  <si>
    <t>IronRidge, Tile Replacement ‘W’ Flashing, Tan, Qty. 1, KOF-W01-T1</t>
  </si>
  <si>
    <t>212-0006</t>
  </si>
  <si>
    <t>UniRac, Tile Roof Hook, Flat Tile Side Mount, with 2 #14 X 3.5” Screws, 004AT1H</t>
  </si>
  <si>
    <t>212-0007</t>
  </si>
  <si>
    <t>004CT1H</t>
  </si>
  <si>
    <t>UniRac, Tile Roof Hook, Spanish &amp; W Tile Side Mount, with 2 #14 X 3.5” Screws, 7” Base, 004CT1H</t>
  </si>
  <si>
    <t>212-0008</t>
  </si>
  <si>
    <t>004CT2H</t>
  </si>
  <si>
    <t>UniRac, Tile Roof Hook, Spanish &amp; W Tile Side Mount, with 2 #14 X 3.5” Screws, 9” Base, 004CT2H</t>
  </si>
  <si>
    <t>212-0009</t>
  </si>
  <si>
    <t>004CT5H</t>
  </si>
  <si>
    <t>UniRac, Tile Roof Hook, Universal Side Mount, with 2 #14 X 3.5” Screws, 004CT5H</t>
  </si>
  <si>
    <t>212-0010</t>
  </si>
  <si>
    <t>242-01248</t>
  </si>
  <si>
    <t>SnapNrack, Ultra Rail Tile Roof Hook WS, 242-01248</t>
  </si>
  <si>
    <t>212-0011</t>
  </si>
  <si>
    <t>242-02729</t>
  </si>
  <si>
    <t>SnapNrack, Ultra Rail Adjustable Tile Hook, 242-02729</t>
  </si>
  <si>
    <t>212-0012</t>
  </si>
  <si>
    <t>4000141-B</t>
  </si>
  <si>
    <t>K2, EverFlash Flat Tile Hook with Butyl Seal, 4000141-B</t>
  </si>
  <si>
    <t>212-0013</t>
  </si>
  <si>
    <t>4000142-B</t>
  </si>
  <si>
    <t>K2, Universal Tile hook 5.5” Base Kit with Butyl Seal, 4000142-B</t>
  </si>
  <si>
    <t>212-1113</t>
  </si>
  <si>
    <t>232-60055</t>
  </si>
  <si>
    <t>SnapNrack, Tile Hook Replacement Flashing, Flat-Tile, 232-60055</t>
  </si>
  <si>
    <t>212-1114</t>
  </si>
  <si>
    <t>232-60056</t>
  </si>
  <si>
    <t>SnapNrack, Tile Hook Replacement Flashing, S-Tile, 232-60056</t>
  </si>
  <si>
    <t>212-1115</t>
  </si>
  <si>
    <t>IronRidge, Tile Replacement Base Incl. 1 L-Foot, Black, 1 Lag and Hardware. Use with Tile Replacement Flashing, Qty. 1,KOB-1L02-B1</t>
  </si>
  <si>
    <t>212-1116</t>
  </si>
  <si>
    <t>232-60057</t>
  </si>
  <si>
    <t>SnapNrack, Tile Hook Replacement Flashing, W-Tile, 232-60057</t>
  </si>
  <si>
    <t>212-1117</t>
  </si>
  <si>
    <t>AE-ATH-01-M1</t>
  </si>
  <si>
    <t>IronRidge, Aire All Tile Hook (Incl. 2 Lags), AE-ATH-01-M1</t>
  </si>
  <si>
    <t>212-1118</t>
  </si>
  <si>
    <t>23-3118-400LGF</t>
  </si>
  <si>
    <t>IronRidge, Replacement Lag Bolt Kit for All Tile Hook ATH-01-M1 (212-0000), Qty. 2 Lag Bolts, 23-3118-400LGF</t>
  </si>
  <si>
    <t>213-0001</t>
  </si>
  <si>
    <t>UniRac, SFM Infinity Rail-Less, Flash Kit Trim, Includes: Roof Attachment, Flashing, T-bolt, Tri-drive nut, Dovetail Locks, Square Nut, Clamp Bolt, 3" Slider, Qty. 1 assembly, 004200D</t>
  </si>
  <si>
    <t>213-0002</t>
  </si>
  <si>
    <t>UniRac, SFM Infinity Rail-Less, Flash Kit Slider, Includes: Flashing, Slider, Structural Screw, EDPM Washer, 004270D</t>
  </si>
  <si>
    <t>213-0014</t>
  </si>
  <si>
    <t>008000U</t>
  </si>
  <si>
    <t>UniRac, SFM Infinity, Rail-Less, N/S Bonding Clamp, 008000U</t>
  </si>
  <si>
    <t>213-0015</t>
  </si>
  <si>
    <t>250010U</t>
  </si>
  <si>
    <t>UniRac, SFM Infinity Rail-Less, 6.5" Splice, includes: 6.5” Base, Cap, Socket-head cap screw and bonding pins, Qty. 1, 250010U</t>
  </si>
  <si>
    <t>213-0016</t>
  </si>
  <si>
    <t>250020U</t>
  </si>
  <si>
    <t>UniRac, SFM Infinity Rail-Less, 2" Micro Rail, includes: 2" Base, Cap, Socket-head cap screw, Qty. 1, 250020U</t>
  </si>
  <si>
    <t>213-0017</t>
  </si>
  <si>
    <t>UniRac, SFM Infinity Rail-Less, 8" Attached Splice, includes: 8” Base, Cap, Socket-head cap screw, and bonding pins, 250030U</t>
  </si>
  <si>
    <t>213-0020</t>
  </si>
  <si>
    <t>250120U</t>
  </si>
  <si>
    <t>UniRac, SFM Infinity Rail-Less, Universal Trim Rail Splice Dark, Qty. 1, 250120U</t>
  </si>
  <si>
    <t>213-0021</t>
  </si>
  <si>
    <t>250130U</t>
  </si>
  <si>
    <t>UniRac, SFM Infinity Rail-Less, Universal Trim Rail End Cap Dark, Qty. 1 250130U</t>
  </si>
  <si>
    <t>213-0022</t>
  </si>
  <si>
    <t>008100U</t>
  </si>
  <si>
    <t>UniRac, SFM Infinity Rail-Less, Trim Bonding Clamp, 008100U</t>
  </si>
  <si>
    <t>213-0027</t>
  </si>
  <si>
    <t>256625U</t>
  </si>
  <si>
    <t>UniRac, SFM Infinity Rail-Less, Universal Trim Rail 66.25", Dark, Qty. 1 package of 4, 256625U</t>
  </si>
  <si>
    <t>213-0051</t>
  </si>
  <si>
    <t>ES10146</t>
  </si>
  <si>
    <t>UniRac, Ecolibrium, EcoX Coupling, End, ES10146</t>
  </si>
  <si>
    <t>213-0052</t>
  </si>
  <si>
    <t>ES11209</t>
  </si>
  <si>
    <t>UniRac, Ecolibrium, MetalX, PM Adjust Slotted, ES11209</t>
  </si>
  <si>
    <t>213-0053</t>
  </si>
  <si>
    <t>ES10829</t>
  </si>
  <si>
    <t>UniRac, Ecolibrium, MetalX, Mid Clamp Kit, ES10829</t>
  </si>
  <si>
    <t>213-0054</t>
  </si>
  <si>
    <t>ES10828</t>
  </si>
  <si>
    <t>UniRac, Ecolibrium, MetalX, End Clamp Kit, ES10828</t>
  </si>
  <si>
    <t>213-0055</t>
  </si>
  <si>
    <t>ES10368</t>
  </si>
  <si>
    <t>UniRac, Ecolibrium, MetalX-EcoX, Mid-Coupling, ES10368</t>
  </si>
  <si>
    <t>213-0056</t>
  </si>
  <si>
    <t>ES10836</t>
  </si>
  <si>
    <t>UniRac, Ecolibrium, MetalX, Mid Clamp 30 Kit, ES10836</t>
  </si>
  <si>
    <t>213-0057</t>
  </si>
  <si>
    <t>ES10835</t>
  </si>
  <si>
    <t>UniRac, Ecolibrium, MetalX, End Clamp 30 Kit, ES10835</t>
  </si>
  <si>
    <t>213-0065</t>
  </si>
  <si>
    <t>ES10085</t>
  </si>
  <si>
    <t>UniRac, Ecolibrium, MetalX, Hex Bolt 5/16-18 X 2”, ES10085</t>
  </si>
  <si>
    <t>213-0066</t>
  </si>
  <si>
    <t>ES10079</t>
  </si>
  <si>
    <t>UniRac, Ecolibrium, MetalX, Hex Bolt 5/16-18 X 2.5”, ES10079</t>
  </si>
  <si>
    <t>213-0067</t>
  </si>
  <si>
    <t>ES10271</t>
  </si>
  <si>
    <t>UniRac, Ecolibrium, MetalX, Hex Bolt 5/16-18 X 3”, ES10271</t>
  </si>
  <si>
    <t>213-0068</t>
  </si>
  <si>
    <t>ES10325</t>
  </si>
  <si>
    <t>UniRac, Ecolibrium, MetalX, Hex Bolt 5/16-18 Flanged Hex Nut, ES10325</t>
  </si>
  <si>
    <t>213-0076</t>
  </si>
  <si>
    <t>256072U</t>
  </si>
  <si>
    <t>UniRac, SFM Infinity Rail-Less, Universal Trim Rail 72", Dark, Qty. 1 package of 4, 256072U</t>
  </si>
  <si>
    <t>213-0077</t>
  </si>
  <si>
    <t>250111U</t>
  </si>
  <si>
    <t>UniRac, SFM Infinity Rail-Less, Universal Trim Rail Clip, Qty. 1, 250111U</t>
  </si>
  <si>
    <t>213-0079</t>
  </si>
  <si>
    <t>Roof Tech, Screw 5x60mm Qty., 1 bag of 100, RT2-04-SD5-60</t>
  </si>
  <si>
    <t>213-0080</t>
  </si>
  <si>
    <t>RT2-00-MINIBK</t>
  </si>
  <si>
    <t>Roof Tech, RT Mini Base Kit, RT2-00-MINIBK</t>
  </si>
  <si>
    <t>213-0081</t>
  </si>
  <si>
    <t>RT2-04-MNBUTYL</t>
  </si>
  <si>
    <t>Roof Tech, RT-[E] Mount Butyl Tape, Qty. 1Pack of 10 Pieces, RT2-04-MNBUTYL</t>
  </si>
  <si>
    <t>213-0083</t>
  </si>
  <si>
    <t>Roof Tech, 5/16 X 1” Hex Bolt and Flange Nut, for RT Mini, and RT Mini-II, Qty.1 bag of 100 each, RT2-04-FBN25</t>
  </si>
  <si>
    <t>213-0084</t>
  </si>
  <si>
    <t>RT2-00-MINIBK2</t>
  </si>
  <si>
    <t>Roof Tech, RT-Mini II Base Kit, Pack of 20 Bases, 40 Screws, and 4 extra RT-Butyl shims, RT2-00-MINIBK2</t>
  </si>
  <si>
    <t>220-0302</t>
  </si>
  <si>
    <t>TPM SSH 12</t>
  </si>
  <si>
    <t>DPW, TPM, Stainless Steel Hardware package for Top-of-Pole 12 Modules, TPM SSH 12</t>
  </si>
  <si>
    <t>220-0341</t>
  </si>
  <si>
    <t>TPM MSU6-8</t>
  </si>
  <si>
    <t>DPW, TPM, Upgrade sleeve for Top-of-Pole, 6" mounting pole to 8" pole, TPM MSU6-8</t>
  </si>
  <si>
    <t>220-0349</t>
  </si>
  <si>
    <t>IronRidge, SGA Top Cap, for 2" pipe, 70-0200-SGA</t>
  </si>
  <si>
    <t>220-0350</t>
  </si>
  <si>
    <t>70-0300-SGA</t>
  </si>
  <si>
    <t>IronRidge, SGA Top Cap, for 3" pipe, 70-0300-SGA</t>
  </si>
  <si>
    <t>220-0358</t>
  </si>
  <si>
    <t>29-0200-CBR</t>
  </si>
  <si>
    <t>IronRidge, Replacement Hardware Kit for 2" Brace Assembly, 29-0200-CBR</t>
  </si>
  <si>
    <t>220-0359</t>
  </si>
  <si>
    <t>IronRidge, SGA 2", 7.5' Brace Assembly, 70-0200-CBR</t>
  </si>
  <si>
    <t>220-0360</t>
  </si>
  <si>
    <t>IronRidge, SGA 3", 7.5' Brace Assembly, 70-0300-CBR</t>
  </si>
  <si>
    <t>220-0361</t>
  </si>
  <si>
    <t>IronRidge, SGA 3", 9' Brace Assembly, 70-0305-CBR , 5-panel</t>
  </si>
  <si>
    <t>220-0362</t>
  </si>
  <si>
    <t>IronRidge, Diagonal Brace, 2in Sleeve, GM-DB2-SLV01-M1</t>
  </si>
  <si>
    <t>220-0363</t>
  </si>
  <si>
    <t>IronRidge, Diagonal Brace, 2in Square Tube, 88.5in LG (For 2in Pipe), GM-DB2-TB01-M1</t>
  </si>
  <si>
    <t>220-0364</t>
  </si>
  <si>
    <t>IronRidge, Diagonal Brace, 2in Square Tube, 106.5in LG (For 2in Pipe), GM-DB2-TB02-M1</t>
  </si>
  <si>
    <t>220-0365</t>
  </si>
  <si>
    <t>GM-DB3-SLV01-M1</t>
  </si>
  <si>
    <t>IronRidge, Diagonal Brace, 3in Sleeve, GM-DB3-SLV01-M1</t>
  </si>
  <si>
    <t>220-0366</t>
  </si>
  <si>
    <t>IronRidge, Diagonal Brace, 2.5in Square Tube, 87.0in LG (For 3in Pipe), GM-DB3-TB01-M1</t>
  </si>
  <si>
    <t>220-0367</t>
  </si>
  <si>
    <t>IronRidge, Diagonal Brace, 2.5in Square Tube, 105.0in LG (For 3in Pipe), GM-DB3-TB02-M1</t>
  </si>
  <si>
    <t>220-0368</t>
  </si>
  <si>
    <t>IronRidge, Diagonal Brace Hardware (For 2in &amp; 3in Pipe), GM-DB-HW01-M1</t>
  </si>
  <si>
    <t>220-0412</t>
  </si>
  <si>
    <t>TPM SSH 9</t>
  </si>
  <si>
    <t>DPW, TPM, Stainless Steel Hardware package for Top-of-Pole  9 Modules, TPM SSH 9</t>
  </si>
  <si>
    <t>220-0429</t>
  </si>
  <si>
    <t>TPM MSU4-6</t>
  </si>
  <si>
    <t>DPW, TPM, Upgrade sleeve for Top-of-Pole, 4" mounting pole to 6" pole, TPM MSU4-6</t>
  </si>
  <si>
    <t>220-0514</t>
  </si>
  <si>
    <t>TPM2-G</t>
  </si>
  <si>
    <t>PLP, TPM, Top-of-Pole Mount for 2 Type-G Modules, 37-42" x 61-67", 1hx2w-P, 3" Pipe, Enter Module # and Manufacturer, TPM2-G</t>
  </si>
  <si>
    <t>220-0515</t>
  </si>
  <si>
    <t>PLP, TPM, Top-of-Pole Mount for 3 Type-G Modules, 37-42" x 61-67", 1hx3w-P,4" Pipe, Enter Module # and Manufacturer, TPM3-G</t>
  </si>
  <si>
    <t>220-0516</t>
  </si>
  <si>
    <t>PLP, TPM, Top-of-Pole Mount for 4 Type-G Modules, 37-42" x 61-67", 2hx2w-P, 4" Pipe, Enter Module # and Manufacturer, TPM4-G</t>
  </si>
  <si>
    <t>220-0517</t>
  </si>
  <si>
    <t>PLP, TPM, Top-of-Pole Mount for 6 Type-G Modules, 37-42" x 61-67", 3hx2w-L, 6" Pipe, Enter Module # and Manufacturer, TPM6-G</t>
  </si>
  <si>
    <t>220-0518</t>
  </si>
  <si>
    <t>PLP, TPM, Top-of-Pole Mount for 8 Type-G Modules, 37-42" x 61-67", 4hx2w-L, 6" Pipe, Enter Module # and Manufacturer, TPM8-G</t>
  </si>
  <si>
    <t>220-0519</t>
  </si>
  <si>
    <t>PLP, TPM, Top-of-Pole Mount for 9 Type-G Modules, 37-42" x 61-67", 3hx3w-P, 8" Pipe, Enter Module # and Manufacturer, TPM9-G</t>
  </si>
  <si>
    <t>220-0520</t>
  </si>
  <si>
    <t>TPM10-G</t>
  </si>
  <si>
    <t>PLP, TPM, Top-of-Pole Mount for 10 Type-G Modules, 37-42" x 61-67", 5hx2w-L, 8" Pipe, Enter Module # and Manufacturer, TPM10-G</t>
  </si>
  <si>
    <t>220-0521</t>
  </si>
  <si>
    <t>TPM12-G</t>
  </si>
  <si>
    <t>PLP, TPM, Top-of-Pole Mount for 12 Type-G Modules, 37-42" x 61-67", 3hx4w-P, 8" Pipe, Enter Module # and Manufacturer, TPM12-G</t>
  </si>
  <si>
    <t>220-0525</t>
  </si>
  <si>
    <t>PLP, TPM, Top-of-Pole Mount for 2 Type-H Module, 38-42" x 67-82", 1hx2w-P, 3" Pipe, Enter Module # and Manufacturer, TPM2-H</t>
  </si>
  <si>
    <t>220-0528</t>
  </si>
  <si>
    <t>TPM6-H</t>
  </si>
  <si>
    <t>PLP, TPM, Top-of-Pole Mount for 6 Type-H Module, 38-42" x 67-82", 3hx2w-L, 6" Pipe,  Enter Module # and Manufacturer, TPM6-H</t>
  </si>
  <si>
    <t>220-0529</t>
  </si>
  <si>
    <t>TPM8-H</t>
  </si>
  <si>
    <t>PLP, TPM, Top-of-Pole Mount for 8 Type-H Module, 38-42" x 67-82", 4hx2w-L, 8" Pipe,  Enter Module # and Manufacturer, TPM8-H</t>
  </si>
  <si>
    <t>220-0531</t>
  </si>
  <si>
    <t>TPM10-H</t>
  </si>
  <si>
    <t>PLP, TPM, Top-of-Pole Mount for 10 Type-H Module, 38-42" x 67-82", 5hx2w-L, 8" Pipe,  Enter Module # and Manufacturer, TPM10-H</t>
  </si>
  <si>
    <t>220-0532</t>
  </si>
  <si>
    <t>TPM12-H</t>
  </si>
  <si>
    <t>PLP, TPM, Top-of-Pole Mount for 12 Type-H Module, 38-42" x 67-82", 3hx4w-P, 8" Pipe,  Enter Module # and Manufacturer, TPM12-H</t>
  </si>
  <si>
    <t>220-0656</t>
  </si>
  <si>
    <t>SPM1-G</t>
  </si>
  <si>
    <t>DPW, SPM, Side-of-Pole Mount for 1 Type-G Module, 37-42" x 61-67", 2"-3.5" OD pipe, 1hx1w-L, Enter Module # and Manufacturer, SPM1-G</t>
  </si>
  <si>
    <t>220-0664</t>
  </si>
  <si>
    <t>SPM2-G</t>
  </si>
  <si>
    <t xml:space="preserve">PLP, SPM, Side-of-Pole Mount for 2 Type-G Module, 37-42" x 61-67", 3"-4.5" OD Pipe, 2hx1w-L, Enter Module # and Manufacturer, SPM2-G </t>
  </si>
  <si>
    <t>220-0714</t>
  </si>
  <si>
    <t>IronRidge, SGA 2” (9’) Brace Assembly, 5-Panel, 70-0205-CBR</t>
  </si>
  <si>
    <t>220-0715</t>
  </si>
  <si>
    <t>GM-BRC2-01-M1</t>
  </si>
  <si>
    <t>IronRidge, SGA Bonding Rail Connector, for 2" pipe, UFO series, GM-BRC2-01-M1</t>
  </si>
  <si>
    <t>220-0716</t>
  </si>
  <si>
    <t>GM-BRC-003</t>
  </si>
  <si>
    <t>IronRidge, SGA Bonding Rail Connector, for 3" pipe, UFO series, GM-BRC-003</t>
  </si>
  <si>
    <t>220-0736</t>
  </si>
  <si>
    <t>TPM6-G-HWV</t>
  </si>
  <si>
    <t>PLP, TPM, Top-of-Pole Mount for 6 Type-G Modules, 37-42" x 61-67", 3hx2w-L, 6" Pipe, High Wind Version, Enter Module # and Manufacturer,TPM6-G-HWV</t>
  </si>
  <si>
    <t>220-0753</t>
  </si>
  <si>
    <t>TPM4-H-HWV</t>
  </si>
  <si>
    <t>PLP, TPM, Top-of-Pole Mount for 4 Type-H Module, 38-42" x 67-82", 2hx2w-P, 6" Pipe, High Wind Version, Enter Module # and Manufacturer, TPM4-H-HWV</t>
  </si>
  <si>
    <t>220-0754</t>
  </si>
  <si>
    <t>TPM6-H-HWV</t>
  </si>
  <si>
    <t>PLP, TPM, Top-of-Pole Mount for 6 Type-H Module, 38-42" x 67-82", 3hx2w-L, 6" Pipe, High Wind Version, Enter Module # and Manufacturer, TPM6-H-HWV</t>
  </si>
  <si>
    <t>220-0756</t>
  </si>
  <si>
    <t>TPM8-H-HWV</t>
  </si>
  <si>
    <t>PLP, TPM, Top-of-Pole Mount for 8 Type-H Module, 38-42" x 67-82", 4hx2w-L, 8" Pipe, High Wind Version, Enter Module # and Manufacturer, TPM8-H-HWV</t>
  </si>
  <si>
    <t>220-0770</t>
  </si>
  <si>
    <t>29-0300-HDW</t>
  </si>
  <si>
    <t>IronRidge, U-Bolt hardware Kit for 3” Pipe, 29-0300-HDW</t>
  </si>
  <si>
    <t>220-0772</t>
  </si>
  <si>
    <t>29-0200-HDW</t>
  </si>
  <si>
    <t>IronRidge, U-Bolt hardware Kit for 2" Pipe, 29-0200-HDW</t>
  </si>
  <si>
    <t>240-0060</t>
  </si>
  <si>
    <t>48H-9</t>
  </si>
  <si>
    <t>Hollaender, Rectangular Base Flange for 2" Pipe, 8 X 6” Base, (4) 9/16" holes, 48H-9</t>
  </si>
  <si>
    <t>240-0176</t>
  </si>
  <si>
    <t>5E-8</t>
  </si>
  <si>
    <t>Hollaender, T-Fitting, 1-1/2" , A-TEE, 5E-8</t>
  </si>
  <si>
    <t>240-0178</t>
  </si>
  <si>
    <t>ProSolar, U-Bolt Assembly, 1-1/2”, Qty. 1, A-UAS-1S</t>
  </si>
  <si>
    <t>240-0190</t>
  </si>
  <si>
    <t>UniRac, U-LA Front Cap, 2", Aluminum, Qty. 1, 403211C</t>
  </si>
  <si>
    <t>240-0191</t>
  </si>
  <si>
    <t>UniRac, DGFT - Ground Fixed Tilt C-PILE, 126" – (10.5’), 404004</t>
  </si>
  <si>
    <t>240-0222</t>
  </si>
  <si>
    <t>DPW, PowerRail Standoff, Easy Power Post, 4", 1.31" diameter, Clear, Qty. 1, PRM-EP4</t>
  </si>
  <si>
    <t>240-0224</t>
  </si>
  <si>
    <t>PRM-EP6</t>
  </si>
  <si>
    <t>DPW, PowerRail Standoff, Easy Power Post, 6", 1.31" diameter, Clear, Qty. 1, PRM-EP6</t>
  </si>
  <si>
    <t>240-0263</t>
  </si>
  <si>
    <t>UniRac, DGFT - Ground Fixed Tilt C-PILE, 150" – (12.5’), 404001</t>
  </si>
  <si>
    <t>240-0264</t>
  </si>
  <si>
    <t>404002 _x000D_ _x000D_</t>
  </si>
  <si>
    <t xml:space="preserve">UniRac, DGFT - Ground Fixed Tilt C-PILE, 180" – (15.0’), 404002 _x000D_
 _x000D_
</t>
  </si>
  <si>
    <t>240-0268</t>
  </si>
  <si>
    <t xml:space="preserve">UniRac, DGFT - Ground Fixed Tilt 4 Rail Hardware Kit, 404013 </t>
  </si>
  <si>
    <t>240-0269</t>
  </si>
  <si>
    <t>404036 _x000D_ _x000D_ _x000D_ _x000D_ _x000D_</t>
  </si>
  <si>
    <t xml:space="preserve">UniRac, DGFT - Ground Fixed Tilt TOP CHORD CHANNEL 20/30°, 404036 _x000D_
 _x000D_
 _x000D_
 _x000D_
 _x000D_
</t>
  </si>
  <si>
    <t>240-0392</t>
  </si>
  <si>
    <t>17E-8</t>
  </si>
  <si>
    <t>Hollaender, Tee-E Assembly, 1 1/2" Adjustable Elbow, 17E-8</t>
  </si>
  <si>
    <t>240-0395</t>
  </si>
  <si>
    <t>Hollaender, Extended Barrel Tee, 1.5" Pipe Size, 5EXT-8</t>
  </si>
  <si>
    <t>240-0398</t>
  </si>
  <si>
    <t>Hollaender, Adjustable Elbow or Tee, 2" Pipe Size, 17-9</t>
  </si>
  <si>
    <t>240-0400</t>
  </si>
  <si>
    <t>5-9</t>
  </si>
  <si>
    <t>Hollaender, Tee with top mount screws 2" Pipe Size, 5-9</t>
  </si>
  <si>
    <t>240-0409</t>
  </si>
  <si>
    <t>5SR-9</t>
  </si>
  <si>
    <t>Hollaender, Tee with set screws on side rib, 2" Pipe Size, 5SR-9</t>
  </si>
  <si>
    <t>240-0659</t>
  </si>
  <si>
    <t>UniRac, DGFT - Ground Fixed Tilt DIAG BRACE ASSEMBLY 20°, Shared Rail, 404031</t>
  </si>
  <si>
    <t>240-0660</t>
  </si>
  <si>
    <t>UniRac, DGFT - Ground Fixed Tilt DIAG BRACE ASSEMBLY 30°, 404032</t>
  </si>
  <si>
    <t>240-0661</t>
  </si>
  <si>
    <t>UniRac, DGFT - Ground Fixed Tilt 3 Rail Hardware Kit, Shared Rail, 404034</t>
  </si>
  <si>
    <t>240-0663</t>
  </si>
  <si>
    <t>17-7</t>
  </si>
  <si>
    <t>Hollaender, Adjustable Elbow or Tee, 1.25" Pipe Size, 17-7</t>
  </si>
  <si>
    <t>240-0665</t>
  </si>
  <si>
    <t>403220S</t>
  </si>
  <si>
    <t xml:space="preserve">UniRac, ULA Ground Screw 68mm X 2.0M, Qty 1, 403220S </t>
  </si>
  <si>
    <t>240-0666</t>
  </si>
  <si>
    <t>A-UAS-1S-2”</t>
  </si>
  <si>
    <t>ProSolar, U-Bolt Assembly, 2”, Qty. 1, A-UAS-1S-2”</t>
  </si>
  <si>
    <t>240-0667</t>
  </si>
  <si>
    <t>KSF G76x1000-4xM16</t>
  </si>
  <si>
    <t>Krinner, Ground Screw, 76.1mm (~3”) OD, 71mm (~2.8”) ID X 1000mm(~39”) Length, Qty., KSF G76x1000-4xM16</t>
  </si>
  <si>
    <t>240-0668</t>
  </si>
  <si>
    <t>KSF G76x1300-4xM16</t>
  </si>
  <si>
    <t>Krinner, Ground Screw, 76.1mm (~3”) OD, 71mm (~2.8”) ID X 1300mm(~51”) Length, Qty., KSF G76x1300-4xM16</t>
  </si>
  <si>
    <t>240-0669</t>
  </si>
  <si>
    <t>KSF G76x1600-4xM16</t>
  </si>
  <si>
    <t>Krinner, Ground Screw, 76.1mm (~3”) OD, 71mm (~2.8”) ID X 1600mm(~63”) Length, Qty., KSF G76x1600-4xM16</t>
  </si>
  <si>
    <t>240-0670</t>
  </si>
  <si>
    <t>KSF G76x2100-4xM16</t>
  </si>
  <si>
    <t>Krinner, Ground Screw, 76.1mm (~3”) OD, 71mm (~2.8”) ID X 2100mm(~82.6”) Length, Qty., KSF G76x2100-4xM16</t>
  </si>
  <si>
    <t>240-0671</t>
  </si>
  <si>
    <t>KSF G114x1000-4xM16</t>
  </si>
  <si>
    <t>Krinner, Ground Screw, 114.3mm (~4.5”) OD, 107mm (~4.2”) ID X 1000mm(~39”) Length, Qty., KSF G114x1000-4xM16</t>
  </si>
  <si>
    <t>240-0672</t>
  </si>
  <si>
    <t>KSF G114x1300-4xM16</t>
  </si>
  <si>
    <t>Krinner, Ground Screw, 114.3mm (~4.5”) OD, 107mm (~4.2”) ID X 1300mm(~51”) Length, Qty., KSF G114x1300-4xM16</t>
  </si>
  <si>
    <t>240-0673</t>
  </si>
  <si>
    <t>KSF G114x1600-4xM16</t>
  </si>
  <si>
    <t>Krinner, Ground Screw, 114.3mm (~4.5”) OD, 107mm (~4.2”) ID X 1600mm(~63”) Length, Qty., KSF G114x1600-4xM16</t>
  </si>
  <si>
    <t>240-0674</t>
  </si>
  <si>
    <t>KSF G114x2100-4xM16</t>
  </si>
  <si>
    <t>Krinner, Ground Screw, 114.3mm (~4.5”) OD, 107mm (~4.2”) ID X 2100mm(~82.6”) Length, Qty., KSF G114x2100-4xM16</t>
  </si>
  <si>
    <t>240-0675</t>
  </si>
  <si>
    <t>K10423-063</t>
  </si>
  <si>
    <t>SunModo, SunTurf, Anchor Screw Auger 63” with Set Screws, for 2" Schedule 40 Pipe, Qty.1, K10423-063</t>
  </si>
  <si>
    <t>240-0676</t>
  </si>
  <si>
    <t>K10423-080</t>
  </si>
  <si>
    <t>SunModo, SunTurf, Anchor Screw Auger 80” with Set Screws, for 2" Schedule 40 Pipe, Qty.1, K10423-080</t>
  </si>
  <si>
    <t>240-0677</t>
  </si>
  <si>
    <t>K10341-002</t>
  </si>
  <si>
    <t>SunModo, SunTurf 2.5” Pipe T-Cap Kit, K10341-002</t>
  </si>
  <si>
    <t>240-0678</t>
  </si>
  <si>
    <t>A50164-092</t>
  </si>
  <si>
    <t>SunModo, SunTurf Diagonal HSS Tube Brace 1.5 X 1.5” X 92”, A50164-092</t>
  </si>
  <si>
    <t>240-0680</t>
  </si>
  <si>
    <t>SunModo, SunTurf Swivel Pipe Cap Kit, K10373-001</t>
  </si>
  <si>
    <t>240-0681</t>
  </si>
  <si>
    <t>K10343-001</t>
  </si>
  <si>
    <t>SunModo, SunTurf 2.5” Pipe U-Clamp Kit, with HR250-HR350 T-Bolt, K10343-001</t>
  </si>
  <si>
    <t>240-0682</t>
  </si>
  <si>
    <t>K10222-001</t>
  </si>
  <si>
    <t>SunModo, SunTurf 2.5” Aluminum Pipe Clamp Kit, K10222-001</t>
  </si>
  <si>
    <t>240-0683</t>
  </si>
  <si>
    <t>A50164-066</t>
  </si>
  <si>
    <t>SunModo, SunTurf Diagonal HSS Tube Brace 1.5 X 1.5” X 66”, A50164-066</t>
  </si>
  <si>
    <t>240-0684</t>
  </si>
  <si>
    <t>K10219-001</t>
  </si>
  <si>
    <t>SunModo, SunTurf 2” Aluminum Pipe Clamp Kit, K10219-001</t>
  </si>
  <si>
    <t>240-0765</t>
  </si>
  <si>
    <t>A21168-112</t>
  </si>
  <si>
    <t>SunModo, SunTurf, Pipe, HSS, 2.5", 2.875" OD X 12 Gauge, G-90, 112”, A21168-112</t>
  </si>
  <si>
    <t>240-0766</t>
  </si>
  <si>
    <t>A21165-120</t>
  </si>
  <si>
    <t>SunModo, SunTurf, Pipe, HSS, 2", 2.375" OD X 12 Gauge, G-90, 120”, A21165-120</t>
  </si>
  <si>
    <t>240-0767</t>
  </si>
  <si>
    <t>A21165-060</t>
  </si>
  <si>
    <t>SunModo, SunTurf, Pipe, HSS, 2", 2.375" OD X 12 Gauge, G-90, 60”, A21165-060</t>
  </si>
  <si>
    <t>240-1529</t>
  </si>
  <si>
    <t>K10448-001</t>
  </si>
  <si>
    <t>SunModo, SunTurf, 2.5” Pipe Splice Kit, Internal, K10448-001</t>
  </si>
  <si>
    <t>240-1530</t>
  </si>
  <si>
    <t>K10342-001</t>
  </si>
  <si>
    <t>SunModo, SunTurf, 2.5” Pipe Splice Kit, K10342-001</t>
  </si>
  <si>
    <t>250-0103</t>
  </si>
  <si>
    <t>UniRac, RoofMount, RM5 &amp; RMDT, H-Attachment Kit, Qty. 1, 310882</t>
  </si>
  <si>
    <t>250-1051</t>
  </si>
  <si>
    <t>IronRidge, BX 5° Chassis, BX-5D-P1</t>
  </si>
  <si>
    <t>250-1052</t>
  </si>
  <si>
    <t>IronRidge, BX 10° Chassis, BX-10D-P1</t>
  </si>
  <si>
    <t>250-1053</t>
  </si>
  <si>
    <t>IronRidge, BX String Inverter Mounting Kit, includes Rail and Hardware, BX-CMA-SI-M1</t>
  </si>
  <si>
    <t>250-1054</t>
  </si>
  <si>
    <t>IronRidge, BX MLPE Mounting Hardware, BX-CMA-MI-M1</t>
  </si>
  <si>
    <t>250-1055</t>
  </si>
  <si>
    <t>IronRidge, BX Flat Roof Attachment Kit w/L-Feet, BX-MA-FRA-M1</t>
  </si>
  <si>
    <t>250-1369</t>
  </si>
  <si>
    <t>UniRac, Roof Mount, RM-10 Ballast Bay, 10 Degrees, Qty. 1, 310710</t>
  </si>
  <si>
    <t>250-1370</t>
  </si>
  <si>
    <t xml:space="preserve"> UniRac, RoofMount, Module Clip, RM-10, Bulk Packaging, Qty. 1, 310749, 310750</t>
  </si>
  <si>
    <t>250-1371</t>
  </si>
  <si>
    <t xml:space="preserve"> UniRac, RoofMount, Hex Bolt, RM-10, Bulk Packaging, Qty. 1, 310749, 310751</t>
  </si>
  <si>
    <t>250-1372</t>
  </si>
  <si>
    <t>UniRac, RoofMount, Roof Pad, Qty. 1, 310760</t>
  </si>
  <si>
    <t>250-1374</t>
  </si>
  <si>
    <t>UniRac, RoofMount, RM5, Ballast Bay, 5 Degree Tilt, Qty. 1, 310800</t>
  </si>
  <si>
    <t>250-1376</t>
  </si>
  <si>
    <t>UniRac, Roof Mount, RM5, Wind Deflector 84”, Qty. 1, 310810</t>
  </si>
  <si>
    <t>250-1377</t>
  </si>
  <si>
    <t>UniRac, RoofMount, RM5 &amp; RMDT, Endclamp, 30-40mm, Qty. 1, 310820</t>
  </si>
  <si>
    <t>250-1378</t>
  </si>
  <si>
    <t>UniRac, RoofMount, RM5 &amp; RMDT, Endclamp, 41-45mm, Qty. 1, 310821</t>
  </si>
  <si>
    <t>250-1379</t>
  </si>
  <si>
    <t>UniRac, RoofMount, RM5 &amp; RMDT, Endclamp, 46-50mm, Qty. 1, 310822</t>
  </si>
  <si>
    <t>250-1380</t>
  </si>
  <si>
    <t>UniRac, RoofMount, RM5 &amp; RMDT, Wire Management Clip, Qty. 1, 310850</t>
  </si>
  <si>
    <t>250-1381</t>
  </si>
  <si>
    <t>UniRac, RoofMount, RM5, WD Wire Management Clip, Qty. 1, 310851</t>
  </si>
  <si>
    <t>250-1382</t>
  </si>
  <si>
    <t>310860 _x000D_ _x000D_</t>
  </si>
  <si>
    <t xml:space="preserve">UniRac, RoofMount, RM5 &amp; RMDT, Clip U-NUT, SS 18-8, Qty. 1, 310860 _x000D_
 _x000D_
</t>
  </si>
  <si>
    <t>250-1383</t>
  </si>
  <si>
    <t>UniRac, RoofMount, RM5, Hardware kit for Wind Deflector, Qty. 1, 310861</t>
  </si>
  <si>
    <t>250-1385</t>
  </si>
  <si>
    <t>UniRac, RoofMount, RMDT, Ridge Bay, 8 Degree Dual Directional Tilt, Qty. 1, 310801</t>
  </si>
  <si>
    <t>250-1386</t>
  </si>
  <si>
    <t>UniRac, RoofMount, RMDT, Valley Bay, 8 Degree Dual Directional Tilt, Qty. 1, 310802</t>
  </si>
  <si>
    <t>250-1390</t>
  </si>
  <si>
    <t>UniRac, RoofMount, RMDT, Mid Clamp, 41-45mm, Qty. 1, 310824</t>
  </si>
  <si>
    <t>250-1391</t>
  </si>
  <si>
    <t>UniRac, RoofMount, RMDT, Mid Clamp, 36-40mm, Qty. 1, 310825</t>
  </si>
  <si>
    <t>250-1392</t>
  </si>
  <si>
    <t>UniRac, RoofMount, RMDT, Mid Clamp, 30-35mm, Qty. 1, 310826</t>
  </si>
  <si>
    <t>250-1394</t>
  </si>
  <si>
    <t>UniRac, Ecolibrium, EcoFoot2+ Base, 5° Portrait, 10° Landscape, UniRac, Ecolibrium, EcoFoot2+ Base, 5° Portrait, 10° Landscape, ES20207</t>
  </si>
  <si>
    <t>250-1395</t>
  </si>
  <si>
    <t>UniRac, Ecolibrium, EcoFoot2+ Base, 5° Portrait, 10° Landscape with EPDM Slip Strips , ES20142</t>
  </si>
  <si>
    <t>250-1396</t>
  </si>
  <si>
    <t>UniRac, Ecolibrium, Ecofoot2+ 82" Wind Deflector, ES20311C</t>
  </si>
  <si>
    <t>250-1397</t>
  </si>
  <si>
    <t>UniRac, Ecolibrium, Ecofoot2+ 70" Wind Deflector, ES20311B</t>
  </si>
  <si>
    <t>250-1398</t>
  </si>
  <si>
    <t>UniRac, Ecolibrium, Ecofoot2+ 44" Wind Deflector, ES20311A</t>
  </si>
  <si>
    <t>250-1399</t>
  </si>
  <si>
    <t>UniRac, Ecolibrium, Ecofoot2+ 86" Wind Deflector, ES20311H</t>
  </si>
  <si>
    <t>250-1400</t>
  </si>
  <si>
    <t>ES11203</t>
  </si>
  <si>
    <t>UniRac, Ecolibrium, Ecofoot2+ Mid-Support Bracket Kit, ES11203</t>
  </si>
  <si>
    <t>250-1401</t>
  </si>
  <si>
    <t>ES10490</t>
  </si>
  <si>
    <t>UniRac, Ecolibrium, EcoFoot5D Base, 5° Landscape, ES10490</t>
  </si>
  <si>
    <t>250-1402</t>
  </si>
  <si>
    <t>UniRac, Ecolibrium, EcoFoot5D 82'' Wind Deflector, ES10496</t>
  </si>
  <si>
    <t>250-1403</t>
  </si>
  <si>
    <t>UniRac, Ecolibrium, EcoFoot5D 70'' Wind Deflector, ES10494</t>
  </si>
  <si>
    <t>250-1404</t>
  </si>
  <si>
    <t>UniRac, Ecolibrium, EcoFoot5D 86'' Wind Deflector, ES11024</t>
  </si>
  <si>
    <t>250-1405</t>
  </si>
  <si>
    <t>UniRac, Ecolibrium, EcoFoot5D 83'' Ballast Tray, ES10488</t>
  </si>
  <si>
    <t>250-1406</t>
  </si>
  <si>
    <t>UniRac, Ecolibrium, EcoFoot5D 71'' Ballast Tray, ES10486</t>
  </si>
  <si>
    <t>250-1407</t>
  </si>
  <si>
    <t>UniRac, Ecolibrium, EcoFoot5D 87'' Ballast Tray, ES11023</t>
  </si>
  <si>
    <t>250-1408</t>
  </si>
  <si>
    <t>ES10480</t>
  </si>
  <si>
    <t>UniRac, Ecolibrium, EcoFoot5D Mid-Support Kit, ES10480</t>
  </si>
  <si>
    <t>250-1409</t>
  </si>
  <si>
    <t>UniRac, Ecolibrium, EcoFoot Universal Clamp Kit, ES10466</t>
  </si>
  <si>
    <t>250-1410</t>
  </si>
  <si>
    <t>ES10970</t>
  </si>
  <si>
    <t>UniRac, Ecolibrium, EcoFoot MLPE Bracket, ES10970</t>
  </si>
  <si>
    <t>250-1412</t>
  </si>
  <si>
    <t>008115M</t>
  </si>
  <si>
    <t>UniRac, Ecolibrium, MLPE Tiger Clip, 008115M</t>
  </si>
  <si>
    <t>250-1414</t>
  </si>
  <si>
    <t>ES20913</t>
  </si>
  <si>
    <t>UniRac, Ecolibrium, EcoMount 1 Inverter Mounting Kit, ES20913</t>
  </si>
  <si>
    <t>250-1415</t>
  </si>
  <si>
    <t>ES20914</t>
  </si>
  <si>
    <t>UniRac, Ecolibrium, EcoMount 2 Inverter Mounting Kit, ES20914</t>
  </si>
  <si>
    <t>250-1416</t>
  </si>
  <si>
    <t>UniRac, Ecolibrium, EcoFoot Roof to Strut Hardware Kit, ES10843</t>
  </si>
  <si>
    <t>250-1417</t>
  </si>
  <si>
    <t>UniRac, Ecolibrium, EcoFoot Strut to Module Hardware Kit, ES10844</t>
  </si>
  <si>
    <t>250-1423</t>
  </si>
  <si>
    <t>ES20501</t>
  </si>
  <si>
    <t>UniRac, Ecolibrium, B22 Galvanized Strut 10', ES20501</t>
  </si>
  <si>
    <t>250-1431</t>
  </si>
  <si>
    <t>UniRac, GridFlex North Rail, 360010</t>
  </si>
  <si>
    <t>250-1432</t>
  </si>
  <si>
    <t>UniRac, GridFlex Mid Rail, 360020</t>
  </si>
  <si>
    <t>250-1433</t>
  </si>
  <si>
    <t>UniRac, GridFlex South Rail, 360030</t>
  </si>
  <si>
    <t>250-1435</t>
  </si>
  <si>
    <t>UniRac, GridFlex 5 Degree South Rail Clamp Assembly, 360050</t>
  </si>
  <si>
    <t>250-1436</t>
  </si>
  <si>
    <t xml:space="preserve">UniRac, GridFlex Lander Pad, 360060 </t>
  </si>
  <si>
    <t>250-1440</t>
  </si>
  <si>
    <t xml:space="preserve">UniRac, GridFlex Deflector, 77-83”, 360100 </t>
  </si>
  <si>
    <t>250-1441</t>
  </si>
  <si>
    <t xml:space="preserve">UniRac, GridFlex 5/16” Hardware Kit, 360061 </t>
  </si>
  <si>
    <t>250-1442</t>
  </si>
  <si>
    <t>UniRac, RM10 Roof Mount Attachment Kit-310771</t>
  </si>
  <si>
    <t>250-1443</t>
  </si>
  <si>
    <t>UniRac, GridFlex 5 Degree North Rail Clamp Assembly, 360041</t>
  </si>
  <si>
    <t>250-1444</t>
  </si>
  <si>
    <t>UniRac, GridFlex Ballast Tray, 62-69”, 360071</t>
  </si>
  <si>
    <t>250-1445</t>
  </si>
  <si>
    <t>UniRac, GridFlex Ballast Tray, 77-83”, 360081</t>
  </si>
  <si>
    <t>250-1446</t>
  </si>
  <si>
    <t>ES11025</t>
  </si>
  <si>
    <t>UniRac, Ecolibrium, EcoFoot5D 93.25'' Ballast Tray, ES11025</t>
  </si>
  <si>
    <t>250-1447</t>
  </si>
  <si>
    <t>ES11026</t>
  </si>
  <si>
    <t>UniRac, Ecolibrium, EcoFoot5D 92.25'' Wind Deflector, ES11026</t>
  </si>
  <si>
    <t>250-1448</t>
  </si>
  <si>
    <t>UniRac, Roof Mount, RM5, Wind Deflector 98”, Qty. 1, 310811</t>
  </si>
  <si>
    <t>250-1449</t>
  </si>
  <si>
    <t>UniRac, Roof Mount, RM-10-EVO Field Ballast Bay, 10 Degrees, Qty. 1, 370010</t>
  </si>
  <si>
    <t>250-1450</t>
  </si>
  <si>
    <t>UniRac, Roof Mount, RM-10-EVO North Ballast Bay, 10 Degrees, Qty. 1, 370011</t>
  </si>
  <si>
    <t>250-1452</t>
  </si>
  <si>
    <t>UniRac, Roof Mount, RM-10-EVO Module Clamp Side Bolt, Bulk Packaging, Qty. 1, 370022</t>
  </si>
  <si>
    <t>250-1453</t>
  </si>
  <si>
    <t>UniRac, Roof Mount, RM-10-EVO Module Clamp, Bulk Packaging, Qty. 1, 370023</t>
  </si>
  <si>
    <t>250-1454</t>
  </si>
  <si>
    <t>310749 _x000D_</t>
  </si>
  <si>
    <t xml:space="preserve">UniRac, Roof-Mount, Module Clip with Hex-Bolt, RM-10, Qty. 1 , 310749 _x000D_
</t>
  </si>
  <si>
    <t>250-1455</t>
  </si>
  <si>
    <t>UniRac, GridFlex, 5 Degree Mid Support, 360200</t>
  </si>
  <si>
    <t>250-1456</t>
  </si>
  <si>
    <t>UniRac, Roof Mount, RM-10-EVO Mid Support, Qty. 1, 370030</t>
  </si>
  <si>
    <t>260-0001</t>
  </si>
  <si>
    <t>S-5!, Clamp, Size E, fits Butler roof with rolled top seam, S-5-E</t>
  </si>
  <si>
    <t>260-0003</t>
  </si>
  <si>
    <t>S-5-GXM 50 Mini Insert</t>
  </si>
  <si>
    <t>S-5!, Insert for S-5-K Grip-Mini clamp, fits KlipRib and other bulb snap-together seams, S-5-GXM 50 Mini Insert</t>
  </si>
  <si>
    <t>260-0005</t>
  </si>
  <si>
    <t>K2, CR End Clamp, 30-40mm, Dark Finish, 4000091</t>
  </si>
  <si>
    <t>260-0006</t>
  </si>
  <si>
    <t>K2, Conduit Clamp Kit, with EverSeal, 4000272</t>
  </si>
  <si>
    <t>260-0007</t>
  </si>
  <si>
    <t>K10417-003</t>
  </si>
  <si>
    <t>SunModo, SMR Pop-On Mid Clamp, Clear, K10417-003</t>
  </si>
  <si>
    <t>260-0008</t>
  </si>
  <si>
    <t>K10418-003</t>
  </si>
  <si>
    <t>SunModo, SMR Pop-On End Clamp, Clear, K10418-003</t>
  </si>
  <si>
    <t>260-0009</t>
  </si>
  <si>
    <t>K2, Flex Foot, Mill Finish, with EverSeal, 4000718</t>
  </si>
  <si>
    <t>260-0014</t>
  </si>
  <si>
    <t>UniRac, SolarMount Pro-Series, Universal Mid Clamp, 30-51mm, Preassembled Integrated Bonding, Clear, Qty. 1, 302030M</t>
  </si>
  <si>
    <t>260-0015</t>
  </si>
  <si>
    <t>UniRac, SolarMount Pro-Series, Universal Mid Clamp, 30-51mm, Preassembled Integrated Bonding, Dark, Qty. 1, 302030D</t>
  </si>
  <si>
    <t>260-0016</t>
  </si>
  <si>
    <t>302035M</t>
  </si>
  <si>
    <t>UniRac, SolarMount Pro-Series, Universal End Clamp, with Rail End Cap, Preassembled, Qty. 1, 302035M</t>
  </si>
  <si>
    <t>260-0061</t>
  </si>
  <si>
    <t>302006C</t>
  </si>
  <si>
    <t>UniRac, SolarMount End Clamp, F, 45-47mm, Clear, Qty. 1, 302006C</t>
  </si>
  <si>
    <t>260-0092</t>
  </si>
  <si>
    <t>S-5!, Clamp, SolarFoot mount for Trapezoidal metal roofs, with butyl pads, (4) 8mm mounting holes and (1) M8-1.25 X 17mm Threaded Stud with Flange Nut, fasteners not included, for direct L-Foot mounting, SolarFoot</t>
  </si>
  <si>
    <t>260-0093</t>
  </si>
  <si>
    <t>QuickMount, QMR, Universal End Clamp, 30-45mm, Mill Finish, Qty. 1, QMR-UEC3045-A-20</t>
  </si>
  <si>
    <t>260-0095</t>
  </si>
  <si>
    <t>QMR-UEC3045-B</t>
  </si>
  <si>
    <t>QuickMount, QMR, Universal End Clamp, 30-45mm, Black Finish, Qty. 1, QMR-UEC3045-B</t>
  </si>
  <si>
    <t>260-0097</t>
  </si>
  <si>
    <t>QMR-UMC3045BP1.2A20</t>
  </si>
  <si>
    <t>QuickMount, QMR, Universal Bonding Mid Clamp, 30-45mm, Mill Finish, Qty. 1, QMR-UMC3045BP1.2A20</t>
  </si>
  <si>
    <t>260-0099</t>
  </si>
  <si>
    <t>QuickMount, QMR, Universal Bonding Mid Clamp, 30-45mm, Black Finish, Qty. 1, QMR-UMC3045-B-20</t>
  </si>
  <si>
    <t>260-0101</t>
  </si>
  <si>
    <t>IronRidge, Universal Bonding Module Clamp, Clear, Qty. 1, UFO-CL-01-A1</t>
  </si>
  <si>
    <t>260-0102</t>
  </si>
  <si>
    <t>IronRidge, Universal Bonding Module Clamp, Black, Qty. 1, UFO-CL-01-B1</t>
  </si>
  <si>
    <t>260-0103</t>
  </si>
  <si>
    <t>IronRidge, Stopper Sleeve, 30mm, Clear, Qty. 1, UFO-STP-30MM-M1</t>
  </si>
  <si>
    <t>260-0104</t>
  </si>
  <si>
    <t>IronRidge, Stopper Sleeve, 30mm, Black, Qty. 1, UFO-STP-30MM-B1</t>
  </si>
  <si>
    <t>260-0105</t>
  </si>
  <si>
    <t>IronRidge, Stopper Sleeve, 32mm, Clear, Qty. 1, UFO-STP-32MM-M1</t>
  </si>
  <si>
    <t>260-0106</t>
  </si>
  <si>
    <t>IronRidge, Stopper Sleeve, 32mm, Black, Qty. 1, UFO-STP-32MM-B1</t>
  </si>
  <si>
    <t>260-0107</t>
  </si>
  <si>
    <t>IronRidge, Stopper Sleeve, 33mm, Clear, Qty. 1, UFO-STP-33MM-M1</t>
  </si>
  <si>
    <t>260-0108</t>
  </si>
  <si>
    <t>IronRidge, Stopper Sleeve, 33mm, Black, Qty. 1, UFO-STP-33MM-B1</t>
  </si>
  <si>
    <t>260-0109</t>
  </si>
  <si>
    <t>IronRidge, Stopper Sleeve, 35mm, Clear, Qty. 1, UFO-STP-35MM-M1</t>
  </si>
  <si>
    <t>260-0110</t>
  </si>
  <si>
    <t>IronRidge, Stopper Sleeve, 35mm, Black, Qty. 1, UFO-STP-35MM-B1</t>
  </si>
  <si>
    <t>260-0111</t>
  </si>
  <si>
    <t>IronRidge, Stopper Sleeve, 38mm, Clear, Qty. 1, UFO-STP-38MM-M1</t>
  </si>
  <si>
    <t>260-0112</t>
  </si>
  <si>
    <t>IronRidge, Stopper Sleeve, 38mm, Black, Qty. 1, UFO-STP-38MM-B1</t>
  </si>
  <si>
    <t>260-0113</t>
  </si>
  <si>
    <t>IronRidge, Stopper Sleeve, 40mm, Clear, Qty. 1, UFO-STP-40MM-M1</t>
  </si>
  <si>
    <t>260-0114</t>
  </si>
  <si>
    <t>IronRidge, Stopper Sleeve, 40mm, Black, Qty. 1, UFO-STP-40MM-B1</t>
  </si>
  <si>
    <t>260-0117</t>
  </si>
  <si>
    <t>IronRidge, Stopper Sleeve, 46mm, Clear, Qty. 1, UFO-STP-46MM-M1</t>
  </si>
  <si>
    <t>260-0118</t>
  </si>
  <si>
    <t>IronRidge, Stopper Sleeve, 46mm, Black, Qty. 1, UFO-STP-46MM-B1</t>
  </si>
  <si>
    <t>260-0119</t>
  </si>
  <si>
    <t>C1180EC-1B</t>
  </si>
  <si>
    <t>ProSolar, End Clamp 1.175-1.2” (29.9-30.5mm), Includes (1) non-bonding Channel Nut and hardware, Black, Qty. 1, C1180EC-1B</t>
  </si>
  <si>
    <t>260-0120</t>
  </si>
  <si>
    <t>C1180EC-1-G</t>
  </si>
  <si>
    <t>ProSolar, End Clamp, 1.175-1.2” (29.9-30.5mm), Includes (1) non-bonding Channel Nut and hardware, Clear, Qty. 1, C1180EC-1-G</t>
  </si>
  <si>
    <t>260-0138</t>
  </si>
  <si>
    <t>302006D</t>
  </si>
  <si>
    <t>UniRac, SolarMount End Clamp, F, 45-47mm, Dark, Qty. 1, 302006D</t>
  </si>
  <si>
    <t>260-0169</t>
  </si>
  <si>
    <t>IronRidge, BX Top Clamp Mill Finish, 30mm, BX-TCL-30MM-M1</t>
  </si>
  <si>
    <t>260-0170</t>
  </si>
  <si>
    <t>IronRidge, BX Top Clamp Mill Finish, 32mm, BX-TCL-32MM-M1</t>
  </si>
  <si>
    <t>260-0171</t>
  </si>
  <si>
    <t>IronRidge, BX Top Clamp, Mill Finish 35mm, BX-TCL-35MM-M1</t>
  </si>
  <si>
    <t>260-0172</t>
  </si>
  <si>
    <t>IronRidge, BX Top Clamp Mill Finish, 38mm, BX-TCL-38MM-M1</t>
  </si>
  <si>
    <t>260-0173</t>
  </si>
  <si>
    <t>IronRidge, BX Top Clamp, Mill Finish 40mm, BX-TCL-40MM-M1</t>
  </si>
  <si>
    <t>260-0174</t>
  </si>
  <si>
    <t>IronRidge, BX Top Clamp, Mill Finish 46mm, BX-TCL-46MM-M1</t>
  </si>
  <si>
    <t>260-0175</t>
  </si>
  <si>
    <t>IronRidge, BX Bottom Clamp, Mill Finish with 5/16” Flange Nut, BX-BCL-M1</t>
  </si>
  <si>
    <t>260-0194</t>
  </si>
  <si>
    <t>UniRac, SolarMount Bottom Mount Clamp, Clear, Qty. 1, 302000C</t>
  </si>
  <si>
    <t>S-5!, Clamp, Size T, fits utility roof with T-shaped seam, S-5-T</t>
  </si>
  <si>
    <t>260-0242</t>
  </si>
  <si>
    <t>ProSolar, Flashing Standard Template, TEMP-STD</t>
  </si>
  <si>
    <t>260-0264</t>
  </si>
  <si>
    <t>S-5!, Clamp, Size B, Brass Clamp with 10mm bolt, S-5-B</t>
  </si>
  <si>
    <t>260-0280</t>
  </si>
  <si>
    <t>VersaBracket-47</t>
  </si>
  <si>
    <t>S-5!, Clamp, VersaBracket-47, for face-fastened roof system, 1.86" foot with butyl pad without Hardware, VersaBracket-47</t>
  </si>
  <si>
    <t>260-0281</t>
  </si>
  <si>
    <t>IronRidge, Universal Bonding Hidden End Clamp, Mill, Qty. 1, CAMO-01-M1</t>
  </si>
  <si>
    <t>260-0282</t>
  </si>
  <si>
    <t>S-5!, PV Kit 2.0, MidGrab, Bonding and Mounting Universal Mid-Clamp, for 30-46mm (1.18-1.81”) Frame, with 8mm Bolt, Stainless Steel Mounting Disc, Use with S5! Clamps or Brackets, UL 2703, S-5-PV Kit 2.0 Mid</t>
  </si>
  <si>
    <t>260-0283</t>
  </si>
  <si>
    <t>S-5-PV Kit 2.0 Edge _x000D_ _x000D_</t>
  </si>
  <si>
    <t xml:space="preserve">S-5!, PV Kit2.0, EdgeGrab, Bonding and Mounting Universal End-Clamp, for 30-46mm (1.18-1.81”) Frame, with 8mm Bolt, Stainless Steel mounting Disc, Use with S5! Clamps or Brackets, UL2703, S-5-PV Kit 2.0 Edge _x000D_
 _x000D_
</t>
  </si>
  <si>
    <t>260-0284</t>
  </si>
  <si>
    <t>QuickMount, QMR Quick Rail, Universal Hidden End Clamp, QMR-HEC-A-20</t>
  </si>
  <si>
    <t>260-0285</t>
  </si>
  <si>
    <t>UniRac, Universal Aesthetic Fastener (Universal-AF) Mid Clamp, 30-46mm, Preassembled Integrated Bonding, Mill Finish, Qty. 1, 302045M</t>
  </si>
  <si>
    <t>260-0286</t>
  </si>
  <si>
    <t>UniRac, Universal Aesthetic Fastener (Universal-AF) Mid Clamp, 30-46mm, Preassembled Integrated Bonding, Dark Finish, Qty. 1, 302045D</t>
  </si>
  <si>
    <t>260-0287</t>
  </si>
  <si>
    <t>UniRac, Universal Aesthetic Fastener (Universal-AF) End Clamp, 30-46mm, Preassembled Integrated Bonding, Mill Finish, Qty. 1, 302050M</t>
  </si>
  <si>
    <t>260-0288</t>
  </si>
  <si>
    <t>302050D</t>
  </si>
  <si>
    <t>UniRac, Universal Aesthetic Fastener (Universal-AF) End Clamp, 30-46mm, Preassembled Integrated Bonding, Dark Finish, Qty. 1, 302050D</t>
  </si>
  <si>
    <t>260-0289</t>
  </si>
  <si>
    <t>PA-GMC-40-46-RAD</t>
  </si>
  <si>
    <t>DPW, PowerRail P6/P8/14 Mid AMP Clamp with RAD Turn Bolt, 40-46mm, Clear, Qty. 1, PA-GMC-40-46-RAD</t>
  </si>
  <si>
    <t>260-0364</t>
  </si>
  <si>
    <t>UniRac, SM-I Mounting kit for Enphase microinverters, includes slider, set screw, jam and serrated flange nut, Clear, Qty. 1, 008000C</t>
  </si>
  <si>
    <t>260-0365</t>
  </si>
  <si>
    <t>S-5-Z</t>
  </si>
  <si>
    <t>S-5!, Clamp, Size Z, for metal roofs with "bulb" seams, S-5-Z</t>
  </si>
  <si>
    <t>260-0386</t>
  </si>
  <si>
    <t>S-5-S</t>
  </si>
  <si>
    <t>S-5!, Clamp, Size S, for snap-together roofs with horizontal seams under .540 in, S-5-S</t>
  </si>
  <si>
    <t>260-0410</t>
  </si>
  <si>
    <t>EJOT, Stainless Steel Hanger Bolt for wood, 8mm dia x  80mm long Lag, 10mm dia x 50mm Stud, JA3-SB-8.0x80/50-FZD, Qty. 1, 6660108006</t>
  </si>
  <si>
    <t>260-0411</t>
  </si>
  <si>
    <t>EJOT, Stainless Steel Hanger Bolt for wood, 8mm dia x 130mm long Lag, 10mm dia x 50mm Stud, JA3-SB-8.0x130/50-FZD, Qty. 1, 6660108008</t>
  </si>
  <si>
    <t>260-0412</t>
  </si>
  <si>
    <t>EJOT, Stainless Steel Hanger Bolt for wood, 8mm dia x 150mm long Lag, 10mm dia x 50mm Stud, JA3-SB-8.0x150/50-FZD, Qty. 1, 6660108009</t>
  </si>
  <si>
    <t>260-0477</t>
  </si>
  <si>
    <t>RibBracket I</t>
  </si>
  <si>
    <t>S-5!, Clamp, RibBracket I, mount for corrugated metal roofs to mount directly into the crown, with EPDM rubber gasket seal, (4) 8mm thru holes &amp; (1) slotted .4" x 1.25" hole, 4 self-tapping screws &amp; 1, M8 flange nut included, RibBracket I</t>
  </si>
  <si>
    <t>260-0478</t>
  </si>
  <si>
    <t>RibBracket III</t>
  </si>
  <si>
    <t>S-5!, Clamp, RibBracket III, mount for corrugated metal roofs to mount directly into the crown, with EPDM rubber gasket seal, (4) 8mm thru holes &amp; (1) slotted .4" x 1.25" hole, 4 self-tapping screws &amp; 1, M8 flange nut included, RibBracket III</t>
  </si>
  <si>
    <t>260-0560</t>
  </si>
  <si>
    <t>ProSolar, End Clamp 1.660" (42.0mm-42.6mm), Clear, Qty. 1, C1660EC-1</t>
  </si>
  <si>
    <t>260-0561</t>
  </si>
  <si>
    <t>EC-XXX-RAD</t>
  </si>
  <si>
    <t>DPW, PowerRail P6/P8/P14 End Clamp with Turn Bolt Hardware, Specify Module depth, Clear, Qty. 1, EC-XXX-RAD</t>
  </si>
  <si>
    <t>260-0573</t>
  </si>
  <si>
    <t>CorruBracket</t>
  </si>
  <si>
    <t>S-5!, Clamp, CorruBracket mount for Corrugated metal roofs, with Butyl pad, 2 M8-1.25 Threaded Holes, 1 M8-1.25 Bolt, Fasteners not included, CorruBracket</t>
  </si>
  <si>
    <t>260-0584</t>
  </si>
  <si>
    <t>IronRidge, Frameless Mid Clamp, 0.07-0.38” (1.8-9.6mm), Black, FMLS-MC-001-B</t>
  </si>
  <si>
    <t>260-0585</t>
  </si>
  <si>
    <t>IronRidge, Frameless End Clamp, 0.07-0.38” (1.8-9.6mm), Black, FMLS-EC-001-B</t>
  </si>
  <si>
    <t>260-0588</t>
  </si>
  <si>
    <t>ProteaBracket-AL</t>
  </si>
  <si>
    <t>S-5!, ProteaBracket, Aluminum, for Metal Trapezoidal Rib, includes L-Flange, Bolt and 4 x Self-Tap SS screws, ProteaBracket-AL</t>
  </si>
  <si>
    <t>260-0643</t>
  </si>
  <si>
    <t>3340898905 _x000D_ _x000D_</t>
  </si>
  <si>
    <t xml:space="preserve">EJOT, Stainless Steel Hanger Bolt for Metal, 8mm x 85mm Self-Drilling, 10mm x 50mm Stud, JT3-SB-3-8.0 x 85/50 FZD, 3340898905 _x000D_
 _x000D_
</t>
  </si>
  <si>
    <t>260-0666</t>
  </si>
  <si>
    <t>ProSolar, End Clamp 1.762" (44.7mm-45.2mm), Black, Qty. 1, C1762EC-1B</t>
  </si>
  <si>
    <t>260-0726</t>
  </si>
  <si>
    <t>EdgeGrab</t>
  </si>
  <si>
    <t>S-5!, EdgeGrab PV Kit, bonding and mounting universal end clamp, for 1.1" to 2.0" (28-51mm) frame, with 8mm stud, 2 piece EdgeGrab, 2 hex nuts &amp; Stainless Steel mounting disc with cable hooks, EdgeGrab</t>
  </si>
  <si>
    <t>260-0727-B</t>
  </si>
  <si>
    <t>B-Grade S-5!, Clamp, ProteaBracket, for metal trapezoidal rib, includes L-flange, bolt, washer and 4 x Self-Tap SS screws, ProteaBracket</t>
  </si>
  <si>
    <t>260-0740</t>
  </si>
  <si>
    <t>S-5!, Clamp, Size K Grip, fits KlipRib and other bulb snap-together seams, requires insert sold separately, S-5-K Grip</t>
  </si>
  <si>
    <t>260-0741</t>
  </si>
  <si>
    <t>S-5-GX 10 Insert</t>
  </si>
  <si>
    <t>S-5!, Insert for S-5-K Grip clamp, fits KlipRib and other bulb snap-together seams, S-5-GX 10 Insert</t>
  </si>
  <si>
    <t>260-0743</t>
  </si>
  <si>
    <t>S-5-R465</t>
  </si>
  <si>
    <t>S-5!, Clamp, Size R465, with opposing set screws, for Zambelli RIB-ROOF 465, McElroy Metal's Mirage II, and Rib Roof Metal Systems' Rib Roof, S-5-R465</t>
  </si>
  <si>
    <t>260-0758</t>
  </si>
  <si>
    <t>S-5-Q</t>
  </si>
  <si>
    <t>S-5!, Clamp, Size Q, fits metal roof with large round Bulb seam up to 29 mm, S-5-Q</t>
  </si>
  <si>
    <t>260-0760</t>
  </si>
  <si>
    <t>UniRac, SolarMount End Clamp, B, Preassembled, 30mm - 32mm, 2.00" Bolt, Clear, Qty. 1,302021C</t>
  </si>
  <si>
    <t>260-0761</t>
  </si>
  <si>
    <t>UniRac, SolarMount End Clamp, B, Preassembled, 30mm - 32mm, 2.00" Bolt, Dark, Qty. 1, 302021D</t>
  </si>
  <si>
    <t>260-0762</t>
  </si>
  <si>
    <t>UniRac, SolarMount End Clamp, C, Preassembled, 33mm - 36mm, 2.00" Bolt, Clear, Qty. 1,302022C</t>
  </si>
  <si>
    <t>260-0763</t>
  </si>
  <si>
    <t>UniRac, SolarMount End Clamp, C, Preassembled, 33mm - 36mm, 2.00" Bolt, Dark, Qty. 1, 302022D</t>
  </si>
  <si>
    <t>260-0764</t>
  </si>
  <si>
    <t>UniRac, SolarMount End Clamp, D, Preassembled, 38MM - 40MM, 2.25" Bolt, Clear, Qty. 1 ,302023C</t>
  </si>
  <si>
    <t>260-0765</t>
  </si>
  <si>
    <t>UniRac, SolarMount End Clamp, D, Preassembled, 38MM - 40MM, 2.25" Bolt, Dark, Qty. 1, 302023D</t>
  </si>
  <si>
    <t>260-0766</t>
  </si>
  <si>
    <t>UniRac, SolarMount End Clamp, E, Preassembled, 50MM - 52MM, 2.50" Bolt, Clear, Qty. 1 ,302024C</t>
  </si>
  <si>
    <t>260-0768</t>
  </si>
  <si>
    <t>UniRac, SolarMount End Clamp, F, Preassembled, 45MM - 47MM, 2.50" Bolt, Clear, Qty. 1 ,302025C</t>
  </si>
  <si>
    <t>260-0769</t>
  </si>
  <si>
    <t>UniRac, SolarMount End Clamp, F, Preassembled, 45MM - 47MM, 2.50" Bolt, Dark, Qty. 1, 302025D</t>
  </si>
  <si>
    <t>260-0770</t>
  </si>
  <si>
    <t>UniRac, SolarMount End Clamp, K, Preassembled, 39MM - 41MM, 2.25" Bolt, Clear, Qty. 1 ,302026C</t>
  </si>
  <si>
    <t>260-0771</t>
  </si>
  <si>
    <t>UniRac, SolarMount End Clamp, K, Preassembled, 39MM - 41MM, 2.25" Bolt, Dark, Qty. 1, 302026D</t>
  </si>
  <si>
    <t>260-0772</t>
  </si>
  <si>
    <t>UniRac, SolarMount Mid Clamp, B-C, 30mm-36mm, Preassembled Integrated Bonding, Clear SS, Qty. 1 , 302027C</t>
  </si>
  <si>
    <t>260-0773</t>
  </si>
  <si>
    <t>UniRac, SolarMount Mid Clamp, B-C, 30mm-36mm, Preassembled Integrated Bonding, Dark SS, Qty. 1, 302027D</t>
  </si>
  <si>
    <t>260-0774</t>
  </si>
  <si>
    <t>UniRac, SolarMount Mid Clamp, E-F, 45mm-52mm, Preassembled Integrated Bonding, Clear SS, Qty. 1, 302028C</t>
  </si>
  <si>
    <t>260-0775</t>
  </si>
  <si>
    <t>UniRac, SolarMount Mid Clamp, E-F, 45mm-52mm, Preassembled Integrated Bonding, Dark SS, Qty. 1, 302028D</t>
  </si>
  <si>
    <t>260-0776</t>
  </si>
  <si>
    <t>302029C</t>
  </si>
  <si>
    <t>UniRac, SolarMount Mid Clamp, D-K, 38mm-41mm, Preassembled Integrated Bonding, Clear SS, Qty. 1, 302029C</t>
  </si>
  <si>
    <t>260-0777</t>
  </si>
  <si>
    <t>302029D</t>
  </si>
  <si>
    <t>UniRac, SolarMount Mid Clamp, D-K, 38mm-41mm, Preassembled Integrated Bonding, Dark SS, Qty. 1, 302029D</t>
  </si>
  <si>
    <t>260-0780</t>
  </si>
  <si>
    <t>VersaGard</t>
  </si>
  <si>
    <t>S-5!, VersaGard, L-Foot for face-fastened roof system or for snow retention to support one- or two-pipe system, with Butyl, hardware not included, VersaGard</t>
  </si>
  <si>
    <t>260-0781</t>
  </si>
  <si>
    <t>CorruBracket 100T</t>
  </si>
  <si>
    <t xml:space="preserve"> S-5!, Clamp, CorruBracket 100T mount for Corrugated Metal Roofs to mount directly into the Crest, with EPDM rubber gasket seal, 4 ¼” SS Self Tapping Screws &amp; 1 M8-1.25 Flanged Nut, CorruBracket 100T</t>
  </si>
  <si>
    <t>260-0786</t>
  </si>
  <si>
    <t xml:space="preserve"> S-5!, Clamp, RibBracket mount for corrugated metal roofs to mount directly into the crown, with EPDM rubber gasket seal, (4) 8mm thru holes &amp; (1) slotted .4" x 1.25" hole, 4 self-tapping screws &amp; 1, M8 flange nut included, RibBracket</t>
  </si>
  <si>
    <t>260-0789</t>
  </si>
  <si>
    <t>S-5-H</t>
  </si>
  <si>
    <t>S-5!, Clamp, Size H, fits metal roof profiles with Horizontal seam, S-5-H</t>
  </si>
  <si>
    <t>260-0791</t>
  </si>
  <si>
    <t>ProSolar, End Clamp, 1.205"-1.30" (30.7mm-32mm), Includes (1) non-bonding Channel Nut and hardware, Clear, Qty. 1, C1210EC-1-G</t>
  </si>
  <si>
    <t>260-0792</t>
  </si>
  <si>
    <t>ProSolar, End Clamp, 1.205"-1.30" (30.7mm-32mm), Includes (1) non-bonding Channel Nut and hardware, Black, Qty. 1, C1210EC-1B-G</t>
  </si>
  <si>
    <t>260-0793</t>
  </si>
  <si>
    <t>C1298EC-1-G</t>
  </si>
  <si>
    <t>ProSolar, End Clamp, 1.293-1.318" (32.8mm-33.4mm), Includes (1) non-bonding Channel Nut and hardware, Clear, Qty. 1, C1298EC-1-G</t>
  </si>
  <si>
    <t>260-0794</t>
  </si>
  <si>
    <t>C1298EC-1B-G</t>
  </si>
  <si>
    <t>ProSolar, End Clamp, 1.293-1.318" (32.8mm-33.4mm), Includes (1) non-bonding Channel Nut and hardware, Black, Qty. 1, C1298EC-1B-G</t>
  </si>
  <si>
    <t>260-0795</t>
  </si>
  <si>
    <t>C1358EC-1-G</t>
  </si>
  <si>
    <t>ProSolar, End Clamp, 1.353"-1.378" (34.4mm-35.0mm), Includes (1) non-bonding Channel Nut and hardware, Clear, Qty. 1, C1358EC-1-G</t>
  </si>
  <si>
    <t>260-0796</t>
  </si>
  <si>
    <t>ProSolar, End Clamp, 1.353"-1.378" (34.4mm-35.0mm), Includes (1) non-bonding Channel Nut and hardware, Black, Qty. 1, C1358EC-1B-G</t>
  </si>
  <si>
    <t>260-0797</t>
  </si>
  <si>
    <t>C1396EC-1-G</t>
  </si>
  <si>
    <t>ProSolar, End Clamp, 1.391"-1.416" (35.4mm-35.9mm), Includes (1) non-bonding Channel Nut and hardware, Clear, Qty. 1, C1396EC-1-G</t>
  </si>
  <si>
    <t>260-0799</t>
  </si>
  <si>
    <t>C1486EC-1-G</t>
  </si>
  <si>
    <t>ProSolar, End Clamp, 1.481"-1.520" (37.7mm-38.6mm), Includes (1) non-bonding Channel Nut and hardware, Clear, Qty. 1, C1486EC-1-G</t>
  </si>
  <si>
    <t>260-0800</t>
  </si>
  <si>
    <t>C1486EC-1B-G</t>
  </si>
  <si>
    <t>ProSolar, End Clamp, 1.481"-1.520" (37.7mm-38.6mm), Includes (1) non-bonding Channel Nut and hardware, Black, Qty. 1, C1486EC-1B-G</t>
  </si>
  <si>
    <t>260-0801</t>
  </si>
  <si>
    <t>C1572EC-1-G</t>
  </si>
  <si>
    <t>ProSolar, End Clamp, 1.567"-1.592" (39.9mm-40.4mm), Includes (1) non-bonding Channel Nut and hardware, Clear, Qty. 1, C1572EC-1-G</t>
  </si>
  <si>
    <t>260-0802</t>
  </si>
  <si>
    <t>ProSolar, End Clamp, 1.567"-1.592" (39.9mm-40.4mm), Includes (1) non-bonding Channel Nut and hardware, Black, Qty. 1, C1572EC-1B-G</t>
  </si>
  <si>
    <t>260-0803</t>
  </si>
  <si>
    <t>C1606EC-1-G</t>
  </si>
  <si>
    <t>ProSolar, End Clamp, 1.601"-1.626" (40.7mm-41.3mm), Includes (1) non-bonding Channel Nut and hardware, Clear, Qty. 1, C1606EC-1-G</t>
  </si>
  <si>
    <t>260-0808</t>
  </si>
  <si>
    <t>C1762EC-1-G</t>
  </si>
  <si>
    <t>ProSolar, End Clamp, 1.757"-1.782" (44.7mm-45.2mm), Includes (1) non-bonding Channel Nut and hardware, Clear, Qty. 1, C1762EC-1-G</t>
  </si>
  <si>
    <t>260-0810</t>
  </si>
  <si>
    <t>C1810EC-1-G</t>
  </si>
  <si>
    <t>ProSolar, End Clamp, 1.805"-1.830" (45.9mm-46.4mm), Includes (1) non-bonding Channel Nut and hardware, Clear, Qty. 1, C1810EC-1-G</t>
  </si>
  <si>
    <t>260-0811</t>
  </si>
  <si>
    <t>C1810EC-1B-G</t>
  </si>
  <si>
    <t>ProSolar, End Clamp, 1.805"-1.830" (45.9mm-46.4mm), Includes (1) non-bonding Channel Nut and hardware, Black, Qty. 1, C1810EC-1B-G</t>
  </si>
  <si>
    <t>260-0812</t>
  </si>
  <si>
    <t>C1968EC-1-G</t>
  </si>
  <si>
    <t>ProSolar, End Clamp, 1.963"-1.988" (49.9mm-50.4mm), Includes (1) non-bonding Channel Nut and hardware, Clear, Qty. 1, C1968EC-1-G</t>
  </si>
  <si>
    <t>260-0814</t>
  </si>
  <si>
    <t>ProSolar, Mid Clamp, 1.175 – 1.3" (29.9mm to 32mm), Includes (1) Channel Nut with grounding buss bar, lock washer and hardware, Clear, Qty. 1, C200IMC-1-G</t>
  </si>
  <si>
    <t>260-0815</t>
  </si>
  <si>
    <t>C200IMC-1B-G</t>
  </si>
  <si>
    <t>ProSolar, Mid Clamp, 1.175 – 1.3" (29.9mm to 32mm), Includes (1) Channel Nut with grounding buss bar, lock washer and hardware, Black, Qty. 1, C200IMC-1B-G</t>
  </si>
  <si>
    <t>260-0816</t>
  </si>
  <si>
    <t>C225IMC-1-G</t>
  </si>
  <si>
    <t>ProSolar, Mid Clamp, 2.25" (32.8mm-41.3mm), Includes (1) Channel Nut with grounding buss bar, lock washer and hardware, Clear, Qty. 1, C225IMC-1-G</t>
  </si>
  <si>
    <t>260-0817</t>
  </si>
  <si>
    <t>ProSolar, Mid Clamp, 2.25" (32.8mm-41.3mm), Includes (1) Channel Nut with grounding buss bar, lock washer and hardware, Black, Qty. 1, C225IMC-1B-G</t>
  </si>
  <si>
    <t>260-0818</t>
  </si>
  <si>
    <t>C250IMC-1-G</t>
  </si>
  <si>
    <t>ProSolar, Mid Clamp, 2.50" (42.0mm to 46.4mm), Includes (1) Channel Nut with grounding buss bar, lock washer and hardware, Clear, Qty. 1, C250IMC-1-G</t>
  </si>
  <si>
    <t>260-0819</t>
  </si>
  <si>
    <t>ProSolar, Mid Clamp, 2.50" (42.0mm to 46.4mm), Includes (1) Channel Nut with grounding buss bar, lock washer and hardware, Black, Qty. 1, C250IMC-1B-G</t>
  </si>
  <si>
    <t>260-0820</t>
  </si>
  <si>
    <t>C275IMC-1-G</t>
  </si>
  <si>
    <t>ProSolar, Mid Clamp, 2.75" (49.9mm to 50.4mm), Includes (1) Channel Nut with grounding buss bar, lock washer and hardware, Clear, Qty. 1, C275IMC-1-G</t>
  </si>
  <si>
    <t>260-0821</t>
  </si>
  <si>
    <t>C275IMC-1B-G</t>
  </si>
  <si>
    <t>ProSolar, Mid Clamp, 2.75" (49.9mm to 50.4mm), Includes (1) Channel Nut with grounding buss bar, lock washer and hardware, Black, Qty. 1, C275IMC-1B-G</t>
  </si>
  <si>
    <t>260-0822</t>
  </si>
  <si>
    <t>IronRidge, End Clamp, M, 1.50", 38.1mm, Clear, Qty. 4, 29-7000-150</t>
  </si>
  <si>
    <t>260-0824</t>
  </si>
  <si>
    <t>S-5-U M8</t>
  </si>
  <si>
    <t>S-5!, Clamp, Size U, universal Clamp with 8mm bolt, S-5-U M8</t>
  </si>
  <si>
    <t>260-0841</t>
  </si>
  <si>
    <t>S-5!, Clamp, Size N 1.5, fits 1.5" nail strip metal roof profiles including triangle type profiles, includes 2 set screws, S-5-N 1.5</t>
  </si>
  <si>
    <t>260-0851</t>
  </si>
  <si>
    <t>S-5-N (New)</t>
  </si>
  <si>
    <t xml:space="preserve"> S-5!, Clamp, Size N, fits 1" nail strip metal roof profiles including triangle type profiles, S-5-N (New)</t>
  </si>
  <si>
    <t>260-0853</t>
  </si>
  <si>
    <t>S-5!, Clamp, RibBracket II, mount for corrugated metal roofs to mount directly into the crown, with EPDM rubber gasket seal, (4) 8mm thru holes &amp; (1) slotted .4" x 1.25" hole, 4 self-tapping screws &amp; 1, M8 flange nut included, RibBracket II</t>
  </si>
  <si>
    <t>260-0854</t>
  </si>
  <si>
    <t>S-5-H90</t>
  </si>
  <si>
    <t>S-5!, Clamp, Size H-90, fits Metal Roof Profiles with Horizontal Seam greater than 0.65”, S-5-H90</t>
  </si>
  <si>
    <t>260-0855</t>
  </si>
  <si>
    <t>S-5-V</t>
  </si>
  <si>
    <t>S-5!, Clamp, Size V, for Vertical-Folded Seam Profiles with 8 X 16mm Bolt, S-5-V</t>
  </si>
  <si>
    <t>260-0856</t>
  </si>
  <si>
    <t>S-5-E mini</t>
  </si>
  <si>
    <t>S-5!, Clamp, Size E, Mini, fits Butler roof with rolled top seam, S-5-E mini</t>
  </si>
  <si>
    <t>260-0857</t>
  </si>
  <si>
    <t>S-5-H Mini</t>
  </si>
  <si>
    <t>S-5!, Clamp, Size H, Mini, fits metal roof profiles with Horizontal seam, No Bolt, S-5-H Mini</t>
  </si>
  <si>
    <t>260-0858</t>
  </si>
  <si>
    <t>S-5-K Grip Mini</t>
  </si>
  <si>
    <t>S-5!, Clamp, Size K Grip-Mini, fits KlipRib and other Bulb snap-together seams, requires insert sold separately, No Bolt, S-5-K Grip Mini</t>
  </si>
  <si>
    <t>260-0859</t>
  </si>
  <si>
    <t>S-5!, Clamp, Size N, Mini, fits 1.5" nail strip metal roof profiles including triangle type profiles, No Bolt, S-5-N 1.5 Mini</t>
  </si>
  <si>
    <t>260-0860</t>
  </si>
  <si>
    <t>S-5!, Clamp, Size N, Mini, fits 1" nail strip metal roof profiles including triangle type profiles, S-5-N Mini</t>
  </si>
  <si>
    <t>260-0861</t>
  </si>
  <si>
    <t>S-5!, Clamp, Size S, Mini, for Snap-Together roofs with Horizontal Seams under .540”, S-5-S mini</t>
  </si>
  <si>
    <t>260-0862</t>
  </si>
  <si>
    <t>S-5-T mini</t>
  </si>
  <si>
    <t>S-5!, Clamp, Size T, Mini, fits utility roof with T-Shaped Seam, S-5-T mini</t>
  </si>
  <si>
    <t>260-0864</t>
  </si>
  <si>
    <t>S-5-U mini</t>
  </si>
  <si>
    <t>S-5!, Clamp, Size U, Mini, Universal Clamp, S-5-U mini</t>
  </si>
  <si>
    <t>260-0867</t>
  </si>
  <si>
    <t>UniRac, Standing Seam Clamp, Standard, 2 Set Screws, M8 Threaded Attachment Hole, 004131M</t>
  </si>
  <si>
    <t>260-0870</t>
  </si>
  <si>
    <t>CorruBracket500T</t>
  </si>
  <si>
    <t>S-5!,CorruBracket 500T Mount for Corrugated Metal Roofs to mount directly into the Crest,with EPDM Rubber Gasket Seal, 4 Self-Piercing Screws and 1 M8 Nut, CorruBracket500T</t>
  </si>
  <si>
    <t>260-0871</t>
  </si>
  <si>
    <t>S-5-V Mini</t>
  </si>
  <si>
    <t>S-5!, Clamp, Size V, Mini, for Vertical-Folded Seam Profiles No Bolt, S-5-V Mini</t>
  </si>
  <si>
    <t>260-0872</t>
  </si>
  <si>
    <t>S-5!, Clamp, Size NH, fits 1-1/2" Nail Strip Metal Roof Profiles, S-5-NH 1.5</t>
  </si>
  <si>
    <t>260-0873</t>
  </si>
  <si>
    <t>S-5-NH 1.5 Mini</t>
  </si>
  <si>
    <t>S-5!, Clamp, Size NH, Mini, fits 1-1/2" Nail Strip Metal Roof Profiles, No Bolt, S-5-NH 1.5 Mini</t>
  </si>
  <si>
    <t>260-0874</t>
  </si>
  <si>
    <t>UniRac, Ecolibrium, MetalX Standing Seam Clamp, Standard, 2 Set Screws, 5/16” Threaded Attachment Hole, ES10674</t>
  </si>
  <si>
    <t>260-0875</t>
  </si>
  <si>
    <t>QuickMount, Lynx Standing Seam Clamp with Hardware, Qty. 1, QM-LYNX-SS-M1</t>
  </si>
  <si>
    <t>260-0876</t>
  </si>
  <si>
    <t>CCLAMPM1</t>
  </si>
  <si>
    <t>UniRac, NXT HORIZON 30-40mm Mid/End Combo Clamp – Mill, CCLAMPM1</t>
  </si>
  <si>
    <t>260-0877</t>
  </si>
  <si>
    <t>UniRac, NXT HORIZON 30-40mm Mid/End Combo Clamp – Dark, CCLAMPD1</t>
  </si>
  <si>
    <t>260-0878</t>
  </si>
  <si>
    <t>UniRac, NXT HORIZON RL &amp; CLMP CAP KIT, ENDCAPD1</t>
  </si>
  <si>
    <t>260-0879</t>
  </si>
  <si>
    <t>UniRac, NXT HORIZON STRONGHOLD RAIL CLAMP MILL, SHCLMPM1</t>
  </si>
  <si>
    <t>260-0880</t>
  </si>
  <si>
    <t>SHCLMPD1</t>
  </si>
  <si>
    <t>UniRac, NXT HORIZON STRONGHOLD RAIL CLAMP DRK, SHCLMPD1</t>
  </si>
  <si>
    <t>260-0882</t>
  </si>
  <si>
    <t>K10180-001</t>
  </si>
  <si>
    <t>SunModo, Universal Mid Clamp, Clear, K10180-001</t>
  </si>
  <si>
    <t>260-0883</t>
  </si>
  <si>
    <t>K10180-001-BK</t>
  </si>
  <si>
    <t>SunModo, Universal Mid Clamp, Black, K10180-001-BK</t>
  </si>
  <si>
    <t>260-0884</t>
  </si>
  <si>
    <t>K10299-BK2</t>
  </si>
  <si>
    <t>SunModo, End Clamp Kit, 30-46mm Clear, K10299-BK2</t>
  </si>
  <si>
    <t>260-0885</t>
  </si>
  <si>
    <t>K10299-002</t>
  </si>
  <si>
    <t>SunModo, End Clamp Kit, 30-46mm Clear, K10299-002</t>
  </si>
  <si>
    <t>260-0886</t>
  </si>
  <si>
    <t>242-02070</t>
  </si>
  <si>
    <t>SnapNrack, Ultra Rail Mid Clamp, Silver, 242-02070</t>
  </si>
  <si>
    <t>260-0887</t>
  </si>
  <si>
    <t>SnapNrack, Universal End Clamp, 242-02215</t>
  </si>
  <si>
    <t>260-0889</t>
  </si>
  <si>
    <t>242-2052</t>
  </si>
  <si>
    <t>SnapNrack, 38-51mm Bonding Mid Clamp, Silver, 242-2052</t>
  </si>
  <si>
    <t>260-0890</t>
  </si>
  <si>
    <t>242-2056</t>
  </si>
  <si>
    <t>SnapNrack, 49-57mm Bonding Mid Clamp, Silver, 242-2056</t>
  </si>
  <si>
    <t>260-0891</t>
  </si>
  <si>
    <t>242-2057</t>
  </si>
  <si>
    <t>SnapNrack, 49-57mm Bonding Mid Clamp, Black, 242-2057</t>
  </si>
  <si>
    <t>260-0892</t>
  </si>
  <si>
    <t>242-2065</t>
  </si>
  <si>
    <t>SnapNrack, 30-38mm Bonding Adjustable End Clamp 242-2065</t>
  </si>
  <si>
    <t>260-0894</t>
  </si>
  <si>
    <t>242-2050</t>
  </si>
  <si>
    <t>SnapNrack, 30-38mm Bonding Mid Clamp, Silver, 242-2050</t>
  </si>
  <si>
    <t>260-0895</t>
  </si>
  <si>
    <t>K10182-001-BK</t>
  </si>
  <si>
    <t>SunModo, Mid Clamp Kit with Shared Rail Adaptor, Black, K10182-001-BK</t>
  </si>
  <si>
    <t>260-0896</t>
  </si>
  <si>
    <t>K10182-001</t>
  </si>
  <si>
    <t>SunModo, Mid Clamp Kit with Shared Rail Adaptor, Clear, K10182-001</t>
  </si>
  <si>
    <t>260-0897</t>
  </si>
  <si>
    <t>SnapNrack, Ultra Rail Mid Clamp, Black, 242-02071</t>
  </si>
  <si>
    <t>260-0898</t>
  </si>
  <si>
    <t>K10224-140</t>
  </si>
  <si>
    <t>SunModo, End Clamp Kit, 40mm Clear, K10224-140</t>
  </si>
  <si>
    <t>260-0899</t>
  </si>
  <si>
    <t>UniRac, Solar-Mount Pro-Series, Universal End Clamp, with Rail End Cap, Preassembled, Qty. 1 Pack of 4, 302035M</t>
  </si>
  <si>
    <t>260-1132</t>
  </si>
  <si>
    <t>242-01230</t>
  </si>
  <si>
    <t>SnapNrack, Ultra Rail Mounting Clamp, Black, 242-01230</t>
  </si>
  <si>
    <t>260-1133</t>
  </si>
  <si>
    <t>K10417-BK3</t>
  </si>
  <si>
    <t>SunModo, SMR Pop-On Mid Clamp, Black, K10417-BK3</t>
  </si>
  <si>
    <t>260-1134</t>
  </si>
  <si>
    <t>K10418-BK3</t>
  </si>
  <si>
    <t>SunModo, SMR Pop-On End Clamp, Black, K10418-BK3</t>
  </si>
  <si>
    <t>260-1135</t>
  </si>
  <si>
    <t>242-02073</t>
  </si>
  <si>
    <t>SnapNrack, Ultra Rail End Clamp , Black, 242-02073</t>
  </si>
  <si>
    <t>260-1136</t>
  </si>
  <si>
    <t>K2, Mid Clamp, 30-47mm, Dark Finish, 4000602-H</t>
  </si>
  <si>
    <t>260-1137</t>
  </si>
  <si>
    <t>4000050-H</t>
  </si>
  <si>
    <t>K2, Yeti Hidden End Clamp, for CrossRail, 4000050-H</t>
  </si>
  <si>
    <t>260-1138</t>
  </si>
  <si>
    <t>XTRABUTL-SH</t>
  </si>
  <si>
    <t>Unirac, Extra Butyl PAD-Sheet, Kit, XTRABUTL-SH</t>
  </si>
  <si>
    <t>260-9086</t>
  </si>
  <si>
    <t>K2, End Clamp, 30-50mm, Dark Finish, 4000430</t>
  </si>
  <si>
    <t>260-9087</t>
  </si>
  <si>
    <t>AE-MID-01-B1</t>
  </si>
  <si>
    <t>IronRidge, Aire Lock Mid, Black (30mm - 40mm), AE-MID-01-B1</t>
  </si>
  <si>
    <t>260-9088</t>
  </si>
  <si>
    <t>AE-END-01-B1</t>
  </si>
  <si>
    <t>IronRidge, Aire Lock End, Black (30mm - 40mm), AE-END-01-B1</t>
  </si>
  <si>
    <t>260-9089</t>
  </si>
  <si>
    <t>AE-STLTH-01-M1</t>
  </si>
  <si>
    <t>IronRidge, Aire Lock Stealth (Hidden End Clamp), AE-STLTH-01-M1</t>
  </si>
  <si>
    <t>270-0000</t>
  </si>
  <si>
    <t>Oatey, Flashing, 0.5" to 1" dia,  9" x 12.5" Galvanized base, No-Calk, Clear, Qty. 1, 11830</t>
  </si>
  <si>
    <t>270-0002</t>
  </si>
  <si>
    <t>Oatey, Flashing, 1.25" to 1.65" dia,  9" x 12.5" Galvanized base, Clear, Qty. 1, 11840</t>
  </si>
  <si>
    <t>270-0004</t>
  </si>
  <si>
    <t>A-FJT-1</t>
  </si>
  <si>
    <t>ProSolar, FastJack 2X Bracket, Clear, Qty. 1, A-FJT-1</t>
  </si>
  <si>
    <t>270-0007</t>
  </si>
  <si>
    <t>GF Products</t>
  </si>
  <si>
    <t>UniRac, Flat MOQ Break Fee Per Order, for GFT, DGFT, GF Products</t>
  </si>
  <si>
    <t>270-0025</t>
  </si>
  <si>
    <t>403214C</t>
  </si>
  <si>
    <t>UniRac, U-LA Rear Cap, 2", Aluminum, Qty. 1, 403214C</t>
  </si>
  <si>
    <t>270-0026</t>
  </si>
  <si>
    <t>UniRac, U-LA Slider, 2", Aluminum, Qty. 1, 403215C</t>
  </si>
  <si>
    <t>270-0027</t>
  </si>
  <si>
    <t>UniRac, U-LA Brace,   7 ft., 2", Aluminum, Qty. 1, 403200C</t>
  </si>
  <si>
    <t>270-0028</t>
  </si>
  <si>
    <t>UniRac, U-LA Brace,  10.5 ft, 2", Aluminum, Qty. 1, 403201C</t>
  </si>
  <si>
    <t>270-0029</t>
  </si>
  <si>
    <t>UniRac, U-LA Brace, 14 ft, 2", Aluminum, Qty. 1, 403202C</t>
  </si>
  <si>
    <t>270-0030</t>
  </si>
  <si>
    <t>403213C</t>
  </si>
  <si>
    <t>UniRac, U-LA Rail Mounting Bracket, 2", Aluminum, Qty. 1, 403213C</t>
  </si>
  <si>
    <t>270-0034</t>
  </si>
  <si>
    <t>403313G</t>
  </si>
  <si>
    <t>UniRac, U-LA Rail Mounting Bracket, 3", Aluminum, Qty. 1, 403313G</t>
  </si>
  <si>
    <t>270-0045</t>
  </si>
  <si>
    <t>FX-MOUNT-32MM-B _x000D_</t>
  </si>
  <si>
    <t xml:space="preserve">IronRidge, FX, Rail-Less Mount 32mm, Black, Qty 1, FX-MOUNT-32MM-B _x000D_
</t>
  </si>
  <si>
    <t>270-0046</t>
  </si>
  <si>
    <t>FX-MOUNT-40MM-B _x000D_</t>
  </si>
  <si>
    <t xml:space="preserve">IronRidge, FX, Rail-Less Mount 40mm, Black, Qty 1, FX-MOUNT-40MM-B _x000D_
</t>
  </si>
  <si>
    <t>270-0047</t>
  </si>
  <si>
    <t>IronRidge, FX, Rail-Less Flashing, without Hanger-Bolt, Qty 1, FX-FLASH-B</t>
  </si>
  <si>
    <t>270-0048</t>
  </si>
  <si>
    <t>FX-FLASH-HW</t>
  </si>
  <si>
    <t xml:space="preserve">IronRidge, FX, Rail-Less Flashing Hardware Kit, 37 Hanger Bolts, 38 Hanger Nuts, Qty 1 Kit, FX-FLASH-HW 
</t>
  </si>
  <si>
    <t>270-0049</t>
  </si>
  <si>
    <t>FX-BRIDGE-32MM-B</t>
  </si>
  <si>
    <t>IronRidge, FX, Rail-Less Bridge, 32mm Black, Qty 1, FX-BRIDGE-32MM-B</t>
  </si>
  <si>
    <t>270-0050</t>
  </si>
  <si>
    <t>FX-BRIDGE-40MM-B</t>
  </si>
  <si>
    <t>IronRidge, FX, Rail-Less Bridge, 40mm Black, Qty 1, FX-BRIDGE-40MM-B</t>
  </si>
  <si>
    <t>270-0051</t>
  </si>
  <si>
    <t>FX-NORTH-SCREW</t>
  </si>
  <si>
    <t>IronRidge, FX, Rail-Less North Bridge Screw Kit, 12 pcs, Qty 1 Kit, FX-NORTH-SCREW</t>
  </si>
  <si>
    <t>270-0052</t>
  </si>
  <si>
    <t>FX-TRIM-32MM-B-L</t>
  </si>
  <si>
    <t>IronRidge, FX, Rail-Less Trim, Black, 32mm, For 1 60 Cell Landscape Module, 1663mm, ~65.5", Qty 1, FX-TRIM-32MM-B-L</t>
  </si>
  <si>
    <t>270-0054</t>
  </si>
  <si>
    <t>FX-TRIM-32MM-B-2P</t>
  </si>
  <si>
    <t>IronRidge, FX, Rail-Less Trim, Black, 32mm, For 2 60 Cell Portrait Module, 2008mm, ~79", Qty 1, FX-TRIM-32MM-B-2P</t>
  </si>
  <si>
    <t>270-0055</t>
  </si>
  <si>
    <t>FX-TRIM-40MM-B-L</t>
  </si>
  <si>
    <t xml:space="preserve">IronRidge, FX, Rail-Less Trim, Black, 40mm, For 1 60 Cell Landscape Module, 1663mm, ~65.5", Qty 1, FX-TRIM-40MM-B-L 
</t>
  </si>
  <si>
    <t>270-0056</t>
  </si>
  <si>
    <t>FX-TRIM-40MM-B-2P _x000D_</t>
  </si>
  <si>
    <t xml:space="preserve">IronRidge, FX, Rail-Less Trim, Black, 40mm, For 2 60 Cell Portrait Module, 2008mm, ~79", Qty 1, FX-TRIM-40MM-B-2P _x000D_
</t>
  </si>
  <si>
    <t>270-0058</t>
  </si>
  <si>
    <t>IronRidge, FX, Rail-Less Trim End Caps Kit, All Sizes, 1 Pair, Qty 1 Kit, FX-TRIM-CAP</t>
  </si>
  <si>
    <t>270-0064</t>
  </si>
  <si>
    <t>00802BC</t>
  </si>
  <si>
    <t xml:space="preserve">UniRac, E-Boss Bridge Clip, use with Bridge Tray, 00802BC </t>
  </si>
  <si>
    <t>270-0065</t>
  </si>
  <si>
    <t>00802BT</t>
  </si>
  <si>
    <t>UniRac, E-Boss Bridge Tray, for Perpendicular to Rails Wire Management ~62”, use with Bridge Clips, 00802BT</t>
  </si>
  <si>
    <t>270-0066</t>
  </si>
  <si>
    <t>00822CM</t>
  </si>
  <si>
    <t>UniRac, E-Boss Comp Conduit Mount Kit, 8 X 12” Flashing for ¾ &amp; 1” Conduit, 00822CM</t>
  </si>
  <si>
    <t>270-0067</t>
  </si>
  <si>
    <t xml:space="preserve">UniRac, E-Boss J-Box Mount, for Rail or L-Foot Attachment, 00802JB 
</t>
  </si>
  <si>
    <t>270-0068</t>
  </si>
  <si>
    <t>UniRac, E-Boss Rail Tray, Rail Attached Wire Management Tray~39”, 00802RT</t>
  </si>
  <si>
    <t>270-0120</t>
  </si>
  <si>
    <t>UniRac, Break Away Nut, 1/4", Clear, Qty. 1, 030003C</t>
  </si>
  <si>
    <t>270-0126</t>
  </si>
  <si>
    <t>UniRac, SunFrame Cap Strip Screws, 1", use with F &amp; G, Clear, Qty. 1, 209001C</t>
  </si>
  <si>
    <t>270-0142</t>
  </si>
  <si>
    <t>030027C _x000D_ _x000D_</t>
  </si>
  <si>
    <t xml:space="preserve">UniRac, Lag Bolt, 5/16 x 4", Qty. 1, 030027C _x000D_
 _x000D_
</t>
  </si>
  <si>
    <t>270-0145</t>
  </si>
  <si>
    <t>QuickMount, L-Mount, 9 X 12” Flashing with Single Slot L-Foot, 5/16 X 4” Lag and EDPM Washer, Mill Finish, Qty. 1, QMLM-A-12</t>
  </si>
  <si>
    <t>270-0147</t>
  </si>
  <si>
    <t>240135B</t>
  </si>
  <si>
    <t xml:space="preserve">UniRac, MicroRail, 35mm, Trimrail 66", Dark, Qty. 1 package of 4, 240135B </t>
  </si>
  <si>
    <t>270-0149</t>
  </si>
  <si>
    <t>240132B</t>
  </si>
  <si>
    <t xml:space="preserve">UniRac, MicroRail, 32mm, Trimrail 66", Dark, Qty. 1 package of 4, 240132B </t>
  </si>
  <si>
    <t>270-0151</t>
  </si>
  <si>
    <t>030028C _x000D_ _x000D_</t>
  </si>
  <si>
    <t xml:space="preserve">UniRac, Lag Bolt, 5/16 x 4-1/2", SS, Qty. 1, 030028C _x000D_
 _x000D_
</t>
  </si>
  <si>
    <t>270-0152</t>
  </si>
  <si>
    <t>IronRidge, Mounting Kit for Microinverters &amp; Optimizers, includes One Bonding 1/4" x 3/4" SS T-Bolt and Hardware, UFO series, Qty. 1, BHW-MI-01-A1</t>
  </si>
  <si>
    <t>270-0157</t>
  </si>
  <si>
    <t>QuickMount, Flashing, Tile Replacement, Flat Tile, 3-1/4" Post, order with Base Mount #270-0898, Black Finish, Qty. 1, QMTR-F3.25-B-12</t>
  </si>
  <si>
    <t>270-0158</t>
  </si>
  <si>
    <t>QuickMount, Flashing, Tile Replacement, W-Tile, 4" Post, order with Base Mount #270-0898, Black Finish, Qty. 1, QMTR-W4-B-12</t>
  </si>
  <si>
    <t>270-0159</t>
  </si>
  <si>
    <t>QuickMount, Flashing, Tile Replacement, S-Tile, 3-1/4" Post, order with Base Mount #270-0898, Black Finish, Qty. 1, QMTR-S3.25-B-12</t>
  </si>
  <si>
    <t>270-0160</t>
  </si>
  <si>
    <t>IronRidge, Flashing, Flashfoot2 with Cap-foot, 9" x 12", includes: 5/16" x 4.75" SS Lag Bolt and EPDM washer, Mill, UFO series, Qty. 1,FF2-01-M2</t>
  </si>
  <si>
    <t>270-0161</t>
  </si>
  <si>
    <t>FF2-01-B2 _x000D_</t>
  </si>
  <si>
    <t xml:space="preserve">IronRidge, Flashing, Flashfoot2 with Cap-foot, 9" x 12", includes: 5/16" x 4.75" SS Lag Bolt and EPDM washer, Black, UFO series, Qty. 1, FF2-01-B2 _x000D_
</t>
  </si>
  <si>
    <t>270-0162</t>
  </si>
  <si>
    <t xml:space="preserve"> Heyco, SunScreen (Critter-Guard) Stainless Steel Wire Mesh Clip, Color: Grey, Qty.1 Box of 100, 18-S6437</t>
  </si>
  <si>
    <t>270-0165</t>
  </si>
  <si>
    <t>18-S6468</t>
  </si>
  <si>
    <t xml:space="preserve">Heyco, SunScreen (Critter-Guard) Galvanized Welded Steel Mesh, PVC Coated, Width: 8", Mesh Dimension: 1/2" x 1/2", Qty. 100ft Roll, 18-S6468 </t>
  </si>
  <si>
    <t>270-0166</t>
  </si>
  <si>
    <t>QuickBolt, Stone Coated Steel Roof Hook, Side Mount Rails,  5mm thickness, 63.5mm Batten Bridge,  32-48mm Batten Height Adjustment, 10 x 38mm rail attachment slot, includes (2) 5/16 x 3" SS screws, Qty. 1, 17612</t>
  </si>
  <si>
    <t>270-0168</t>
  </si>
  <si>
    <t>17587(1) _x000D_ _x000D_</t>
  </si>
  <si>
    <t xml:space="preserve">QuickBolt, All Tile Roof Hook, Side Mount Rails, for flat and Spanish tile, 6mm thickness, 8mm adjustable height, 140 mm wide base, 9mm x 18 mm mounting screw slots, 10mm x 46mm rail attachment slot, includes (2) 5/16 x 3" SS screws, Qty. 1, 17587(1) _x000D_
 _x000D_
</t>
  </si>
  <si>
    <t>270-0175</t>
  </si>
  <si>
    <t>QuickBolt, 90°  Flat Tile Roof Hook, Side Mount Rails, 5mm thickness, 38mm Height, 10mm x 38mm rail attachment slot, includes (2) 5/16 x 3" SS screws, Qty. 1, 17608</t>
  </si>
  <si>
    <t>270-0176</t>
  </si>
  <si>
    <t>UniRac, SolarMount Trim End Clip, 008025S</t>
  </si>
  <si>
    <t>270-0177</t>
  </si>
  <si>
    <t>FM-FF2-LGHW</t>
  </si>
  <si>
    <t>IronRidge, Flashfoot2 Replacement 5/16 X 4.75” SS Lag Bolt, Qty. 1 Pack of 4, FM-FF2-LGHW</t>
  </si>
  <si>
    <t>270-0181</t>
  </si>
  <si>
    <t>QMC-F9X14-A-1</t>
  </si>
  <si>
    <t>QuickMount, Seamless Quick Hook Flashing, 9" x 14", Mill Finish, for QMHLS/HSS, Qty. 1, QMC-F9X14-A-1</t>
  </si>
  <si>
    <t>USMS100-0684</t>
  </si>
  <si>
    <t>270-0182</t>
  </si>
  <si>
    <t>QuickMount, Quick Hook HLS, Low Height Hook for Side Mounted Rails, Mill Finish, No Flashing, Qty. 1, QMHLS-NF-A-12</t>
  </si>
  <si>
    <t>270-0183</t>
  </si>
  <si>
    <t>QuickMount, Quick Hook HSS, Standard Height Hook for Side Mounted Rails, Mill Finish, No Flashing, Qty. 1, QMHSS-NF-A-12</t>
  </si>
  <si>
    <t>270-0184</t>
  </si>
  <si>
    <t>QuickMount, QMR Quick Rail, Skirt 14’, QMR-QS14-B-24</t>
  </si>
  <si>
    <t>270-0185</t>
  </si>
  <si>
    <t>QuickMount, QMR Quick Rail, Skirt End Cap, 1 Pair, QMR-QSE-B-12</t>
  </si>
  <si>
    <t>270-0186</t>
  </si>
  <si>
    <t>QuickMount, QMR Quick Rail, Skirt Splice, QMR-QSS-A-12</t>
  </si>
  <si>
    <t>270-0187</t>
  </si>
  <si>
    <t>QuickMount, QMR Quick Rail, Shared Rail Mount, 9 X 12” Comp Flashing, with L-Foot and Lags, Black, Qty. 1, QMSRC-B-12</t>
  </si>
  <si>
    <t>270-0189</t>
  </si>
  <si>
    <t>MAC Needle Point Screws (Protea)</t>
  </si>
  <si>
    <t xml:space="preserve"> S-5!, Protea-Bracket Mounting Screws, (use 4 per Bracket), Qty.1, MAC Needle Point Screws</t>
  </si>
  <si>
    <t>270-0190</t>
  </si>
  <si>
    <t>2” Metal to Metal Screw</t>
  </si>
  <si>
    <t>S-5!, ¼-14 X 2” Metal to Metal, 3/8” Hex Washer Head Self Drilling Screw, Qty. 1 pack of 50, 2” Metal to Metal Screw</t>
  </si>
  <si>
    <t>270-0191</t>
  </si>
  <si>
    <t>S-5!, ¼-14 X 1-1/2” Metal to Metal, 3/8” Hex Washer Head Self Drilling Screw, Qty. 1 pack of 50, 1.5" Metal to Metal Screw</t>
  </si>
  <si>
    <t>270-0192</t>
  </si>
  <si>
    <t>S-5!, ¼-14 X 2-1/2” Metal to Wood, 3/8” Hex Washer Head Milled Point Screw, Qty. 1 pack of 50, 2.5” Metal to Wood Screw</t>
  </si>
  <si>
    <t>270-0193</t>
  </si>
  <si>
    <t>S-5!, ¼-14 X 1-1/2” Metal to Wood, 3/8” Hex Washer Head Milled Point Screw, Qty. 1 pack of 50, 1.5” Metal to Wood Screw</t>
  </si>
  <si>
    <t>270-0194</t>
  </si>
  <si>
    <t>270-0651</t>
  </si>
  <si>
    <t>Oatey, Flashing, 0.5" to 1.125" dia, 9 x 12.5" Aluminum base, Clear, Qty. 1, 11832</t>
  </si>
  <si>
    <t>270-0657</t>
  </si>
  <si>
    <t>Oatey, Flashing, 0.5" to 1" dia, 18' x 18" Galvanized base , No-Calk, Clear, Qty. 1, 11831</t>
  </si>
  <si>
    <t>270-0660</t>
  </si>
  <si>
    <t>GT-DRILL BIT</t>
  </si>
  <si>
    <t>ProSolar, GroundTrac EZ Drill Bit Extension, Stainless Steel and 1/2" Irwin UniBit, GT-DRILL BIT</t>
  </si>
  <si>
    <t>270-0679</t>
  </si>
  <si>
    <t>Stainless 5/16'-18 x 3/4" Hex head Flange bolt, use with Pro Solar CN 210-0045 for mounting Enphase, Qty. 1</t>
  </si>
  <si>
    <t>270-0691</t>
  </si>
  <si>
    <t>Oatey, Flashing, 0.5" to 1" dia, 18" x 18" Aluminum base, Clear, Qty. 1, 11833</t>
  </si>
  <si>
    <t>270-0693</t>
  </si>
  <si>
    <t>Oatey, Flashing, 0.5" to 1" dia, 11" x 14.5" Galvanized base, Black, Qty. 1, 11859</t>
  </si>
  <si>
    <t>270-0697</t>
  </si>
  <si>
    <t>Oatey, Flashing, 0.25"-2", Masterflash, 4-1/2 Base Dimension, 14050</t>
  </si>
  <si>
    <t>270-0708</t>
  </si>
  <si>
    <t>GF1-MLL-0812</t>
  </si>
  <si>
    <t>EcoFasten, GreenFasten1, Flashing, 8" x 12", Aluminum base for single bracket, Mill Finish, includes one 5/16" ID bonded washer, Qty. 1, GF1-MLL-0812</t>
  </si>
  <si>
    <t>270-0725</t>
  </si>
  <si>
    <t>QuickMount, Flashing, Composition Mounts, 12" x 12", 3 1/4" post + 1/2" Q-Base, Mill Finish, Qty. 1, QMNC-A-12</t>
  </si>
  <si>
    <t>270-0733</t>
  </si>
  <si>
    <t>Oatey, Flashing, 0.5" to 1.5" dia, 9.5" x 12.5" Galvanized base , AURORA NO-CALK SOLAR FLASHINGS, Clear, Qty. 1, 12801</t>
  </si>
  <si>
    <t>270-0735</t>
  </si>
  <si>
    <t>Oatey, Flashing, 0.5" to 1.5" dia,  9.5" x 12.5" Aluminum base , AURORA NO-CALK SOLAR FLASHINGS, Clear, Qty. 1, 12802</t>
  </si>
  <si>
    <t>270-0746</t>
  </si>
  <si>
    <t>QuickMount, Flashing, New Roof Shake and Slate Mounts, 18" x 18", with 3.25" post/ net 3.75, Mill Finish, QBASE, Qty. 1, QMNS-A-12</t>
  </si>
  <si>
    <t>270-0748</t>
  </si>
  <si>
    <t>FJE-Flash-1</t>
  </si>
  <si>
    <t>ProSolar, Aluminum FastJack Flashing and Collar for All sizes FastJack E-Series, Black, Qty. 1, FJE-Flash-1</t>
  </si>
  <si>
    <t>270-0749</t>
  </si>
  <si>
    <t>209000C</t>
  </si>
  <si>
    <t>UniRac, SunFrame Cap Strip Screws, 3/4", use with , Clear, Qty. 1, 209000C</t>
  </si>
  <si>
    <t>270-0776</t>
  </si>
  <si>
    <t>QuickMount, Flashing, Conduit Penetration Flashings, Mill Finish, CONDUIT, Qty. 1, QMCPC-A-12</t>
  </si>
  <si>
    <t>270-0778</t>
  </si>
  <si>
    <t>QMSFT A 1</t>
  </si>
  <si>
    <t>Quickmount, Flashing, Base Standard Flat Tile Mount, with 4.5" post, 18" x 18", Mill Finish, QBASE, Qty. 1, QMSFT A 1</t>
  </si>
  <si>
    <t>270-0788</t>
  </si>
  <si>
    <t>ProSolar, FastJack Shim, 0.20" tall, aluminum, includes (20) 3/8" x 1-1/4"SS bolts (used for 2-4 shims), Qty. 1 pkg of 100 shims, A-SHIM-100</t>
  </si>
  <si>
    <t>270-0822</t>
  </si>
  <si>
    <t>QMC-QC1.25 R 1</t>
  </si>
  <si>
    <t>QuickMount, Counter Flashing, 1-1/4" ID, EPDM, COMPONENT, Qty. 1, QMC-QC1.25 R 1</t>
  </si>
  <si>
    <t>270-0829</t>
  </si>
  <si>
    <t>QMQR-SC B 1</t>
  </si>
  <si>
    <t>QuickMount, Quick Rack, Skirt End Cap pair, includes hardware, Bronze, Qty. 1 Pair, QMQR-SC B 1</t>
  </si>
  <si>
    <t>270-0833</t>
  </si>
  <si>
    <t>UniRac, SolarMount Integrated Bonding, T-Bolt &amp; Nut, 1/4"X2.00", Dark SS, Qty. 1, 330050D</t>
  </si>
  <si>
    <t>270-0834</t>
  </si>
  <si>
    <t>330050S</t>
  </si>
  <si>
    <t>UniRac, SolarMount Integrated Bonding, T-Bolt &amp; Nut, 1/4"X2.00", Clear SS, Qty. 1, 330050S</t>
  </si>
  <si>
    <t>270-0838</t>
  </si>
  <si>
    <t>UniRac, SolarMount Integrated Bonding, T-Bolt &amp; Nut, 1/4"X2.50", Clear SS, Qty. 1, 330052S</t>
  </si>
  <si>
    <t>270-0840 : 270-0840 : 270-0840_U</t>
  </si>
  <si>
    <t>009010S</t>
  </si>
  <si>
    <t>UniRac, SolarMount Integrated Bonding, Splice TEK Screw, #12-14 X3/4", SS, Qty. 1, 009010S</t>
  </si>
  <si>
    <t>270-0841</t>
  </si>
  <si>
    <t>009020S</t>
  </si>
  <si>
    <t>UniRac, SolarMount Integrated Bonding, T-Bolt &amp; Nut, 3/8" X 3/4", Clear SS, Qty. 1, 009020S</t>
  </si>
  <si>
    <t>270-0842</t>
  </si>
  <si>
    <t>QuickMount, Seamless Sub-Flashing, 9" x 9", Mill Finish, Qty. 1, QMC-F9X9-A-1</t>
  </si>
  <si>
    <t>270-0846</t>
  </si>
  <si>
    <t>QMQR-GL A 1</t>
  </si>
  <si>
    <t>QuickMount, Quick Rack, Grounding Lug Assembly, Qty. 1, QMQR-GL A 1</t>
  </si>
  <si>
    <t>270-0847</t>
  </si>
  <si>
    <t>QuickMount, Seamless Sub-Flashing, 12" x 12", Mill Finish, Qty. 1, QMC-F12X12-A-1</t>
  </si>
  <si>
    <t>270-0849</t>
  </si>
  <si>
    <t>A-FS275-84</t>
  </si>
  <si>
    <t>ProSolar, front skirt, 2-3/4” tall, 84” long, 1-1/2” minimum clearance from bottom of module to roof, Black, Qty. 1, A-FS275-84</t>
  </si>
  <si>
    <t>270-0850</t>
  </si>
  <si>
    <t>A-FSB-SINGLE-1</t>
  </si>
  <si>
    <t>ProSolar, front skirt bracket, single, (1) 5/16” x 3/8” SS set screw, (1) 5/16” x 1” SS set screw, 2 per module, Black, Qty. 1, A-FSB-SINGLE-1</t>
  </si>
  <si>
    <t>270-0851</t>
  </si>
  <si>
    <t>A-FSB-DOUBLE-1</t>
  </si>
  <si>
    <t>ProSolar, front skirt bracket, double (used at joint between two skirts), (1) 5/16” x 3/8” SS set screw, (1) 5/16” x 1” SS set screw, Black, Qty. 1, A-FSB-DOUBLE-1</t>
  </si>
  <si>
    <t>270-0865</t>
  </si>
  <si>
    <t>QMAFB-35 B 1</t>
  </si>
  <si>
    <t>QuickMount, Accessory Frame Mount Bracket, for Solaredge Series 5 Optimizer, 35mm module frame, racking agnostic, UL2703, Bronze finish, COMPONENT, Qty. 1, QMAFB-35 B 1</t>
  </si>
  <si>
    <t>270-0868</t>
  </si>
  <si>
    <t>A-Rooftrac rail spreader</t>
  </si>
  <si>
    <t>ProSolar, RoofTrac rail spreader, used to easily insert/remove clamps from rail, Qty. 1, A-Rooftrac rail spreader</t>
  </si>
  <si>
    <t>270-0870</t>
  </si>
  <si>
    <t>QuickMount, Flashing, Conduit Penetration Flashings, for Tile, Mill Finish, Qty. 1, QMCPT-A-12</t>
  </si>
  <si>
    <t>270-0873</t>
  </si>
  <si>
    <t>UniRac, SolarMount Integrated Bonding, Micro Mount, T-Bolt, 1/4"X 3/4", Clear SS, neoprene washer not needed, Qty. 1, 008013S</t>
  </si>
  <si>
    <t>270-0877</t>
  </si>
  <si>
    <t>QuickBolt, All Tile Roof Hook, Side Mount Rails, for flat and Spanish tile, 6mm thickness, 8mm adjustable height, 140 mm wide base, 9mm x 18 mm mounting screw slots, 10mm x 46mm rail attachment slot, includes (2) 1/4 x 3" SS screws, Qty. 1, 17589(1)</t>
  </si>
  <si>
    <t>270-0878</t>
  </si>
  <si>
    <t>17600(1)</t>
  </si>
  <si>
    <t>QuickBolt, All Tile Roof Hook, Bottom Mount Rails, for flat and Spanish tile, 6mm thickness, 9mm adjustable height, 140 mm wide base, 9mm x 18 mm mounting screw slots, 10mm x 38mm rail attachment slot,  includes (2) 5/16 x 3" SS screws, Qty. 1, 17600(1)</t>
  </si>
  <si>
    <t>270-0879</t>
  </si>
  <si>
    <t>EcoFasten, L Bracket, 3" tall, for corrugated metal roof, includes 3/8-16 x 1-1/4" bolt &amp; flange nut, Black Finish, Qty. 1, L-102-3-BLK</t>
  </si>
  <si>
    <t>270-0880</t>
  </si>
  <si>
    <t>EcoFasten, SimpleSeal, Bonded washer, Qty. 1, POLY GF NEO</t>
  </si>
  <si>
    <t>270-0881</t>
  </si>
  <si>
    <t>POLY KIT SIMPLE SEAL (no washer)</t>
  </si>
  <si>
    <t>EcoFasten, SimpleSeal,  Bushing, Qty. 1, POLY KIT SIMPLE SEAL (no washer)</t>
  </si>
  <si>
    <t>270-0885</t>
  </si>
  <si>
    <t>QM-EFM-33 A 1</t>
  </si>
  <si>
    <t>QuickMount, Quick Rack, Frame Mount Bracket, for Enphase M-Series, NOT for S-Series, 33mm module frame, racking agnostic, UL2703, Mill finish, COMPONENT, Qty. 1, QM-EFM-33 A 1</t>
  </si>
  <si>
    <t>270-0886</t>
  </si>
  <si>
    <t>QM-EFM-33 B 1</t>
  </si>
  <si>
    <t>QuickMount, Quick Rack, Frame Mount Bracket, for Enphase M-Series, NOT for S-Series, 33mm module frame, racking agnostic, UL2703, Bronze finish, COMPONENT, Qty. 1, QM-EFM-33 B 1</t>
  </si>
  <si>
    <t>270-0888</t>
  </si>
  <si>
    <t>QMAFB-35 A 1</t>
  </si>
  <si>
    <t>QuickMount, Accessory Frame Mount Bracket, for Solaredge Power Optimizer, 35mm module frame, racking agnostic, UL2703, Mill finish, COMPONENT, Qty. 1, QMAFB-35 A 1</t>
  </si>
  <si>
    <t>270-0889</t>
  </si>
  <si>
    <t>QMAFB-33 A 1</t>
  </si>
  <si>
    <t>QuickMount, Accessory Frame Mount Bracket, for Solaredge Power Optimizer, 33mm module frame, racking agnostic, UL2703, Mill finish, COMPONENT, Qty. 1, QMAFB-33 A 1</t>
  </si>
  <si>
    <t>270-0892</t>
  </si>
  <si>
    <t>IronRidge, Flashing, Flashfoot kit with L-foot and Bonding hardware, Mill, UFO series, Qty. 1 box of 6 flashings, FM-FF1-002</t>
  </si>
  <si>
    <t>270-0896</t>
  </si>
  <si>
    <t>A-ENDCAP-1-B</t>
  </si>
  <si>
    <t>ProSolar, End Cap, 1.5", UV resistant plastic, Black, Qty. 1, A-ENDCAP-1-B</t>
  </si>
  <si>
    <t>270-0897</t>
  </si>
  <si>
    <t>A-ENDCAPD-1-B</t>
  </si>
  <si>
    <t>ProSolar, End Cap, 2.5", Deep Channel, UV resistant plastic, Black, Qty. 1, A-ENDCAPD-1-B</t>
  </si>
  <si>
    <t>270-0899</t>
  </si>
  <si>
    <t>QuickMount, Flashing, Tile Replacement, Flat Tile, 3-1/4" Post, order with Base Mount #270-0898, Mill Finish, Qty. 1, QMTR-F3.25-A-12</t>
  </si>
  <si>
    <t>270-0900</t>
  </si>
  <si>
    <t>QuickMount, Flashing, Tile Replacement, W-Tile, 4" Post, order with Base Mount #270-0898, Mill Finish, Qty. 1, QMTR-W4-A-12</t>
  </si>
  <si>
    <t>270-0901</t>
  </si>
  <si>
    <t>QuickMount, Flashing, Tile Replacement, S-Tile, 3-1/4" Post, order with Base Mount #270-0898, Mill Finish, Qty. 1, QMTR-S3.25-A-12</t>
  </si>
  <si>
    <t>270-0902</t>
  </si>
  <si>
    <t>QuickMount, Conduit Mount for Tile, Mill Finish, QBLOCK, Qty. 1, QMCMT-A-12</t>
  </si>
  <si>
    <t>270-0906</t>
  </si>
  <si>
    <t>ProSolar, End Cap, 1.5", UV resistant plastic, Clear, Qty. 1, A-ENDCAP-1</t>
  </si>
  <si>
    <t>270-0907</t>
  </si>
  <si>
    <t>A-ENDCAPD-1</t>
  </si>
  <si>
    <t>ProSolar, End Cap, 2.5", UV resistant plastic, Clear, Qty. 1, A-ENDCAPD-1</t>
  </si>
  <si>
    <t>270-0908</t>
  </si>
  <si>
    <t>A-ENDCAPXD-1</t>
  </si>
  <si>
    <t>ProSolar, End Cap,    3", UV resistant plastic, Clear, Qty. 1, A-ENDCAPXD-1</t>
  </si>
  <si>
    <t>270-0909</t>
  </si>
  <si>
    <t>ProSolar, End Cap,    3", Deep Channel, UV resistant plastic, Black, Qty. 1, A-ENDCAPXD-1B</t>
  </si>
  <si>
    <t>270-0910</t>
  </si>
  <si>
    <t>S-5!, Breakdown Fee for Less than Box Quantity, $15.00 per box</t>
  </si>
  <si>
    <t>270-0917</t>
  </si>
  <si>
    <t>UniRac, Hardware, 3/8" bolt and EPDM washer, for 2-piece Aluminum Standoff,  Qty. 1, 330007M</t>
  </si>
  <si>
    <t>270-0919</t>
  </si>
  <si>
    <t>230140B</t>
  </si>
  <si>
    <t>UniRac, MicroRail, 40mm, 9" Splice , includes: base, cap, (3) cap screws, and bonding pins, Qty. 1, 230140B</t>
  </si>
  <si>
    <t>270-0920</t>
  </si>
  <si>
    <t>230340B</t>
  </si>
  <si>
    <t>UniRac, MicroRail, 40mm, 3" Microrail, includes: 3" Base, 3" Cap, Socket-head cap screw, Bonding pin, Helix, Tower, 6.75" slider, Qty. 1, 230340B</t>
  </si>
  <si>
    <t>270-0921</t>
  </si>
  <si>
    <t>230940B</t>
  </si>
  <si>
    <t>UniRac, MicroRail, 40mm, 9" Attachment Splice, includes: 9" Base, 9 " Cap, (2) Socket-head cap screws, Bonding pin, Helix, Tower, 6.75" Slider, Qty. 1, 230940B</t>
  </si>
  <si>
    <t>270-0923</t>
  </si>
  <si>
    <t>240240B</t>
  </si>
  <si>
    <t>UniRac, MicroRail, 40mm, Trimrail 132", Dark, Qty. 1 , , 240240B</t>
  </si>
  <si>
    <t>270-0933</t>
  </si>
  <si>
    <t>230340F</t>
  </si>
  <si>
    <t>UniRac, MicroRail, 40mm, 3" Microrail, includes: 3" Base, 3" Cap, Socket-head cap screw, Bonding pin, Helix, Tower, 6.75" slider, Use with Raised Seal Flashing,  230340F</t>
  </si>
  <si>
    <t>270-0934</t>
  </si>
  <si>
    <t>230346F</t>
  </si>
  <si>
    <t>UniRac, MicroRail, 46mm, 3" Microrail, includes: 3" Base, 3" Cap, Socket-head cap screw, Bonding pin, Helix, Tower, 6.75" slider, Use with Raised Seal Flashing, 230346F</t>
  </si>
  <si>
    <t>270-0936</t>
  </si>
  <si>
    <t>230935F</t>
  </si>
  <si>
    <t>UniRac, MicroRail, 35mm, 9" Splice, includes: base, cap, (3) cap screws, and bonding pins, Use with Raised Seal Flashing, 230935F</t>
  </si>
  <si>
    <t>270-0937</t>
  </si>
  <si>
    <t>230940F</t>
  </si>
  <si>
    <t>UniRac, MicroRail, 40mm, 9" Splice, includes: base, cap, (3) cap screws, and bonding pins, Use with Raised Seal Flashing,  230940F</t>
  </si>
  <si>
    <t>270-0938</t>
  </si>
  <si>
    <t>230946F</t>
  </si>
  <si>
    <t>UniRac, MicroRail, 46mm, 9" Splice, includes: base, cap, (3) cap screws, and bonding pins, Use with Raised Seal Flashing, 230946F</t>
  </si>
  <si>
    <t>270-0939</t>
  </si>
  <si>
    <t>240904F</t>
  </si>
  <si>
    <t>UniRac, MicroRail, Trim Roof Attachment, includes: Roof attachment, T-bolt, Tri-drive nut, Dovetail Locks, Square Nut, Clamp Bolt, 3" Slider, Use with Raised Seal Flashing, Qty. 1 assembly, 240904F</t>
  </si>
  <si>
    <t>270-0940</t>
  </si>
  <si>
    <t>UniRac, MicroRail, Floating Trim Clip, 240905C</t>
  </si>
  <si>
    <t>270-0941</t>
  </si>
  <si>
    <t>QuickMount, Accessory Frame Mount Bracket Universal, UL2703 for SolarEdge Optimizer, or Enphase IQ, module frame thickness and racking agnostic, Mill finish, Qty. 1, QMAFBU-A-25</t>
  </si>
  <si>
    <t>270-0942</t>
  </si>
  <si>
    <t>IronRidge, Conduit Mount/Flashing for Composition roofs, for ¾ / 1” EMT, 9" x 12", Black, Qty. 1 box of 4, FM-CM-001-B</t>
  </si>
  <si>
    <t>270-0995</t>
  </si>
  <si>
    <t>K2, 13 X 25mm SS T-Bolt w/Serrated Nut, Pack of 100, 4000048</t>
  </si>
  <si>
    <t>270-0999</t>
  </si>
  <si>
    <t>QuickBolt, Flashing, Wide Based Hook Flashing, Galvolume (Coated Steel), 9" x 14", Qty. 1, 15890</t>
  </si>
  <si>
    <t>270-1000</t>
  </si>
  <si>
    <t>QMLM-ST-A</t>
  </si>
  <si>
    <t>QuickMount, L-Mount, 9 X 12” Flashing with Single Slot L-Foot, 5/16 X 4-1/2” Structural Screw, (T-30 or ½” socket), and EDPM Washer, Mill Finish, Qty. 1, QMLM-ST-A</t>
  </si>
  <si>
    <t>270-1002</t>
  </si>
  <si>
    <t>FX-MOUNT-35MM-B</t>
  </si>
  <si>
    <t>IronRidge, FX, Rail-Less Mount 35mm, Black, Qty 1, FX-MOUNT-35MM-B</t>
  </si>
  <si>
    <t>270-1004</t>
  </si>
  <si>
    <t>FX-TRIM-35MM-B-L</t>
  </si>
  <si>
    <t>IronRidge, FX, Rail-Less Trim, Black, 35mm, For 1 60 Cell Landscape Module, 1663mm, ~65.5", Qty 1, FX-TRIM-35MM-B-L</t>
  </si>
  <si>
    <t>270-1005</t>
  </si>
  <si>
    <t>FX-TRIM-35MM-B-2P</t>
  </si>
  <si>
    <t>IronRidge, FX, Rail-Less Trim, Black, 35mm, For 2 60 Cell Portrait Module, 2008mm, ~79", Qty 1, FX-TRIM-35MM-B-2P</t>
  </si>
  <si>
    <t>270-1006</t>
  </si>
  <si>
    <t>QuickMount, Hardware Kit, 5/16" X 5-1/2" Lag Screw, with Sealing Plug and Fender Washer, COMPONENT, Qty. 1, QMC-LS5.5SP</t>
  </si>
  <si>
    <t>USMS100-0342</t>
  </si>
  <si>
    <t>270-1027</t>
  </si>
  <si>
    <t>UniRac, MicroRail, MLPE Mounting Assembly, for micro inverters or optimizers, Qty. 1, 008114M</t>
  </si>
  <si>
    <t>270-1028</t>
  </si>
  <si>
    <t>UniRac, Solarmount End Cap, for Standard rail, UV Black, Qty. 1, 309003P</t>
  </si>
  <si>
    <t>270-1029</t>
  </si>
  <si>
    <t>M8 Flange Bolt</t>
  </si>
  <si>
    <t>S-5!, M8 X 16mm Flanged Bolt, M8 Flange Bolt</t>
  </si>
  <si>
    <t>270-1030</t>
  </si>
  <si>
    <t>QM-QBB-01-M1</t>
  </si>
  <si>
    <t>QuickMount, Q-Base Sub Kit with 5/16-18-8 SS Bolt, Qty. 1, QM-QBB-01-M1</t>
  </si>
  <si>
    <t>270-1031</t>
  </si>
  <si>
    <t>QuickMount, Seamless Sub-Flashing, 18" x 18", Mill Finish, Qty. 1, QMC-F18X18-A-1</t>
  </si>
  <si>
    <t>270-1032</t>
  </si>
  <si>
    <t>IronRidge, FlashVue Flashing with GripCap, 8" x 12", includes: 5/16" x 4.25" SS Lag Bolt with EPDM Washer, Mill Finish, Qty. 1, FV-01-M1</t>
  </si>
  <si>
    <t>270-1033</t>
  </si>
  <si>
    <t>IronRidge, FlashVue Flashing with GripCap, 8" x 12", includes: 5/16" x 4.25" SS Lag Bolt with EPDM Washer, Black Finish, Qty. 1, FV-01-B1</t>
  </si>
  <si>
    <t>270-1034</t>
  </si>
  <si>
    <t>IronRidge, FlashVue GripCap+, 1” Taller than Standard GripCap, Black Finish, Qty. 1, FV-GCP-01-B1</t>
  </si>
  <si>
    <t>270-1035</t>
  </si>
  <si>
    <t>UniRac, Solar Mount Integrated Bonding, T-Bolt &amp; Nut, 3/8" X 1", Clear SS, Qty. 1, 009021S</t>
  </si>
  <si>
    <t>270-1037</t>
  </si>
  <si>
    <t>EcoFasten, GreenFasten1, Flashing, 8" x 12", Galvalume base for single bracket, Matte Black, includes one 5/16" ID bonded washer, Qty. 1, GF1-GAL-BLK-0812</t>
  </si>
  <si>
    <t>270-1041</t>
  </si>
  <si>
    <t>GF1-GAL-MLL-812</t>
  </si>
  <si>
    <t>EcoFasten, GreenFasten1, Flashing, 8" x 12", Galvalume base for single bracket, Mill Finish, includes one 5/16" ID bonded washer, Qty. 1, GF1-GAL-MLL-812</t>
  </si>
  <si>
    <t>270-1044</t>
  </si>
  <si>
    <t>IronRidge, Ground Screw Attachment Bolt, Hex Head w/ Thread Loc, to attach Ground Screw to Vertical Post, Qty. 1, GM-HSHW-01-M1</t>
  </si>
  <si>
    <t>270-1045</t>
  </si>
  <si>
    <t>QMLM-01-M1</t>
  </si>
  <si>
    <t>QuickMount, L-Mount, 9 X 12” Flashing with Open Slot L-Foot, 5/16 X 4” Lag and EPDM Washer, Mill Finish, Qty. 1, QMLM-01-M1</t>
  </si>
  <si>
    <t>270-1046</t>
  </si>
  <si>
    <t>QM-LM-01-B1</t>
  </si>
  <si>
    <t xml:space="preserve"> QuickMount, L-Mount, 9 X 12” Flashing with Open Slot L-Foot, 5/16 X 4” Lag and EPDM Washer, Black Finish, Qty. 1, QM-LM-01-B1</t>
  </si>
  <si>
    <t>270-1048</t>
  </si>
  <si>
    <t>QuickMount, L-Mount, 9 X 12” Flashing with Open Slot L-Foot, 5/16 X 4-1/2” Structural Screw, (T-30 or ½” socket), and EDPM Washer, Black Finish, Qty. 1, QM-LMST-01-B1</t>
  </si>
  <si>
    <t>270-1051</t>
  </si>
  <si>
    <t>QuickBolt, EPDM Conduit Mount for Comp Roofs, 2 ¼ X 7/8” with ¼ X 2” Mounting Screw, Qty. 1, 16321</t>
  </si>
  <si>
    <t>270-1052</t>
  </si>
  <si>
    <t>403216M</t>
  </si>
  <si>
    <t>UniRac, U-LA Rail Mounting Bracket, 2", Aluminum, Qty. 1, 403216M</t>
  </si>
  <si>
    <t>270-1053</t>
  </si>
  <si>
    <t>QuickMount, IronRidge, Seamless Tile Hook Flashing, 9 X 14”, Mill Finish, for QM-HLS/HSS and IronRidge all Tile Hook Qty. 1, QM-THDF-01-M1</t>
  </si>
  <si>
    <t>270-1054</t>
  </si>
  <si>
    <t>UniRac, NXT HORIZON MLPE &amp; LUG CLAMP, LUGMLPE1</t>
  </si>
  <si>
    <t>270-1055</t>
  </si>
  <si>
    <t>A-2.0 ENDCAP-24</t>
  </si>
  <si>
    <t>ProSolar, End Cap, for 2.0 Rail, UV Resistant Plastic, Clear, Qty. 1, A-2.0 ENDCAP-24</t>
  </si>
  <si>
    <t>270-1056</t>
  </si>
  <si>
    <t>ProSolar, End Cap, for 2.0 Rail, UV Resistant Plastic, Black, Qty. 1, A-2.0 ENDCAP-24B</t>
  </si>
  <si>
    <t>270-1057</t>
  </si>
  <si>
    <t>T-TileTrac drill kit 2.0</t>
  </si>
  <si>
    <t>ProSolar, Tile Trac Drill Kit, for 2.0 rail includes Drill Jig and EZ Rail Lock  for Perfect Hole Alignment, T-TileTrac drill kit 2.0</t>
  </si>
  <si>
    <t>270-1058</t>
  </si>
  <si>
    <t>S-5!, Replacement, Set screw, 3/8-24 X .90”, Qty. 1 bag of 50, 0.90 Round Point Setscrew</t>
  </si>
  <si>
    <t>270-1059</t>
  </si>
  <si>
    <t>K10466-005</t>
  </si>
  <si>
    <t>SunModo, Top Tile Mount, Rafter Attachment, 5” Stand-Off, K10466-005</t>
  </si>
  <si>
    <t>270-1060</t>
  </si>
  <si>
    <t>K10466-007</t>
  </si>
  <si>
    <t>SunModo, Top Tile Mount, Rafter Attachment, 7” Stand-Off, K10466-007</t>
  </si>
  <si>
    <t>270-1061</t>
  </si>
  <si>
    <t>K10461-105</t>
  </si>
  <si>
    <t>SunModo, Top Tile Mount, Deck Attachment, 5” Stand-Off, K10461-105</t>
  </si>
  <si>
    <t>270-1063</t>
  </si>
  <si>
    <t>K10461-107</t>
  </si>
  <si>
    <t>SunModo, Top Tile Mount, Deck Attachment, 7” Stand-Off, K10461-107</t>
  </si>
  <si>
    <t>270-1064</t>
  </si>
  <si>
    <t>K10461-108</t>
  </si>
  <si>
    <t>SunModo, Top Tile Mount, Deck Attachment, 8” Stand-Off, K10461-108</t>
  </si>
  <si>
    <t>270-1065</t>
  </si>
  <si>
    <t>A20452-001</t>
  </si>
  <si>
    <t>SunModo, Top Tile Mount Spacer 1”, A20452-001</t>
  </si>
  <si>
    <t>270-1067</t>
  </si>
  <si>
    <t>QuickBolt, Microflashing, 3” with 5 ¼” Hanger Bolt and Flanged Hex Nut, Qty. 1 Box of 25, 17667SS</t>
  </si>
  <si>
    <t>270-1068</t>
  </si>
  <si>
    <t>17721SS</t>
  </si>
  <si>
    <t>QuickBolt, Microflashing, 4” with 5 ¼” Hanger Bolt and Flanged Hex Nut, Qty. 1,  17721SS</t>
  </si>
  <si>
    <t>270-1069</t>
  </si>
  <si>
    <t>QMQR-CP40.8 B 6</t>
  </si>
  <si>
    <t xml:space="preserve">QuickMount, Quick Rack, Clamp Assembly 8" , 40mm, Bronze, Qty. 1 , QMQR-CP40.8 B 6 
</t>
  </si>
  <si>
    <t>270-1070</t>
  </si>
  <si>
    <t>QMQR-CP40.2 B 24</t>
  </si>
  <si>
    <t>QuickMount, Quick Rack, Clamp Assembly 2" , 40mm, Bronze, Qty. 1, QMQR-CP40.2 B 24</t>
  </si>
  <si>
    <t>270-1071</t>
  </si>
  <si>
    <t>QMQR-SL 65.8 B 4</t>
  </si>
  <si>
    <t>QuickMount, Quick Rack, Landscape Skirt, 65.8", Bronze, Qty. 1 , QMQR-SL 65.8 B 4</t>
  </si>
  <si>
    <t>270-1072</t>
  </si>
  <si>
    <t>QMQR-CP33.2 B 24</t>
  </si>
  <si>
    <t>QuickMount, Quick Rack, Clamp Assembly 2" , 33mm, Bronze, Qty. 1, QMQR-CP33.2 B 24</t>
  </si>
  <si>
    <t>270-1075</t>
  </si>
  <si>
    <t>QMC-G8SF 12</t>
  </si>
  <si>
    <t>QuickMount, Hardware Kit, Serrated Flange Cap Screw, 5/16" x 1", Grade 8 Zinc, QBLOCK, Qty. 1, QMC-G8SF 12</t>
  </si>
  <si>
    <t>270-1077</t>
  </si>
  <si>
    <t>QuickBolt,Curved Tile Roof Hook, Side Mount Rails, 5mm thickness fixed height, 180 mmwide base, 7.5mm x 37 mm mounting screw slots, 10mm x 46mm rail attachmentslot, includes (2) 1/4 x 3" SS screws, Qty. 1 Box, 17510</t>
  </si>
  <si>
    <t>270-1078</t>
  </si>
  <si>
    <t>QuickBolt, Conduit Mounting Bracket, for Tile Roof, 17734</t>
  </si>
  <si>
    <t>270-1108</t>
  </si>
  <si>
    <t>232-01377</t>
  </si>
  <si>
    <t>SnapNrack, Comp Flashing, 9" X 12", Black Galvalume,(requires Umbrella Lag), 232-01377</t>
  </si>
  <si>
    <t>270-1109</t>
  </si>
  <si>
    <t>SnapNrack, MLPE Rail Attachment Kit, 242-92093</t>
  </si>
  <si>
    <t>270-1110</t>
  </si>
  <si>
    <t>SnapNrack, Umbrella Lag, 4”, 242-92266</t>
  </si>
  <si>
    <t>270-1111</t>
  </si>
  <si>
    <t>242-02168</t>
  </si>
  <si>
    <t>SnapNrack, Sealing Washer Lag, 4 1/2”, SS, 242-02168</t>
  </si>
  <si>
    <t>270-1112</t>
  </si>
  <si>
    <t>232-01376</t>
  </si>
  <si>
    <t>SnapNrack, Comp Flashing, 9” x 12”, Silver Alum (requires Umbrella Lag), 232-01376</t>
  </si>
  <si>
    <t>270-1115</t>
  </si>
  <si>
    <t>015-11176</t>
  </si>
  <si>
    <t>SnapNrack, Array Edge Screen Kit, 4” x 100’, 40 Clips, 015-11176</t>
  </si>
  <si>
    <t>270-1116</t>
  </si>
  <si>
    <t>242-02175</t>
  </si>
  <si>
    <t>SnapNrack, Sealing Washer Wood Screw, #14 x 2¾”, SS, 242-02175</t>
  </si>
  <si>
    <t>270-1117</t>
  </si>
  <si>
    <t>IronRidge, Flashing, Flashfoot2 with Cap-foot, 8in x 12in, includes: 5/16in x 4.75in SS Lag Bolt with EPDM Washer, Black, UFO series, Qty. 1, FF2-02-B2</t>
  </si>
  <si>
    <t>270-1118</t>
  </si>
  <si>
    <t>IronRidge, Flashing, Flashfoot2 with Cap-foot, 8in x 12in, includes: 5/16in x 4.75in SS Lag Bolt with EPDM Washer, Mill, UFO series, Qty. 1, FF2-02-M2</t>
  </si>
  <si>
    <t>270-1119</t>
  </si>
  <si>
    <t>242-05165</t>
  </si>
  <si>
    <t>SnapNrack, SpeedSeal EMT Conduit Mounting Kit, for 1in EMT, 242-05165</t>
  </si>
  <si>
    <t>270-1241</t>
  </si>
  <si>
    <t>SunModo, HR Rail Microinverter Mount Kit, K10363-001</t>
  </si>
  <si>
    <t>270-2000</t>
  </si>
  <si>
    <t>Heyco, SunScreener (Critter-Guard) Stainless Steel Wire Mesh Clip, Color: Grey, Qty.1 Box of 100, 18-S6437</t>
  </si>
  <si>
    <t>270-2001</t>
  </si>
  <si>
    <t>18-S6438</t>
  </si>
  <si>
    <t>Heyco, SunScreener (Critter-Guard) Stainless Steel Wire Mesh Clip, Color: Black, Qty.1 Box of 100, 18-S6438</t>
  </si>
  <si>
    <t>270-4000</t>
  </si>
  <si>
    <t>K2, EverFlash Flat Tile Replacement Mill Finish, 4000130</t>
  </si>
  <si>
    <t>270-9076</t>
  </si>
  <si>
    <t>242-04105</t>
  </si>
  <si>
    <t>SnapNrack, Array Edge Screen Fastener, 242-04105</t>
  </si>
  <si>
    <t>270-9077</t>
  </si>
  <si>
    <t>232-03998</t>
  </si>
  <si>
    <t>SnapNrack, Array Edge Screen, 4” Black (100’), 232-03998</t>
  </si>
  <si>
    <t>270-9078</t>
  </si>
  <si>
    <t>K50052-003</t>
  </si>
  <si>
    <t>SunModo, SMR Microinverter Mount Kit (Short Version), K50052-003</t>
  </si>
  <si>
    <t>270-9079</t>
  </si>
  <si>
    <t>IronRidge, Contour Trim Rail, Black, 84", Qty. 1, CTR-TR84-01-B1</t>
  </si>
  <si>
    <t>270-9080</t>
  </si>
  <si>
    <t>IronRidge, Contour Trim Splice, Qty. 1, CTR-SPLC-01-M1</t>
  </si>
  <si>
    <t>270-9081</t>
  </si>
  <si>
    <t>IronRidge, Contour Clamp, Qty. 1, CTR-CL-01-B1</t>
  </si>
  <si>
    <t>270-9082</t>
  </si>
  <si>
    <t>IronRidge, Contour Trim Inside Corner Cap, Black, Qty. 1, CTR-IN-01-B1</t>
  </si>
  <si>
    <t>270-9083</t>
  </si>
  <si>
    <t>IronRidge, Contour Trim Outer Corner Cap, Black, Qty. 1, CTR-OUT-01-B1</t>
  </si>
  <si>
    <t>270-9084</t>
  </si>
  <si>
    <t>IronRidge, Contour Trim End Caps, Black, Qty. 1 Pair L &amp; R, CTR-CAP-01-B1</t>
  </si>
  <si>
    <t>270-9085</t>
  </si>
  <si>
    <t>K2, Micro, MLPE, Accessory Mount, 4000629-H</t>
  </si>
  <si>
    <t>270-9089</t>
  </si>
  <si>
    <t>K2, 44X CrossRail End Cap, Black Polyamide, 4000176</t>
  </si>
  <si>
    <t>270-9090</t>
  </si>
  <si>
    <t>AE-A1CAP-01-B1</t>
  </si>
  <si>
    <t>IronRidge, Aire Cap, A1, AE-A1CAP-01-B1</t>
  </si>
  <si>
    <t>270-9091</t>
  </si>
  <si>
    <t>AE-A2CAP-01-B1</t>
  </si>
  <si>
    <t>IronRidge, Aire Cap, A2, AE-A2CAP-01-B1</t>
  </si>
  <si>
    <t>270-9092</t>
  </si>
  <si>
    <t>AE-DOCK-01-B1</t>
  </si>
  <si>
    <t>IronRidge, Aire Dock, Black, AE-DOCK-01-B1</t>
  </si>
  <si>
    <t>270-9093</t>
  </si>
  <si>
    <t>AE-MLPE-01-M1</t>
  </si>
  <si>
    <t>IronRidge, Aire MLPE Mount, AE-MLPE-01-M1</t>
  </si>
  <si>
    <t>270-9095</t>
  </si>
  <si>
    <t>242-02731</t>
  </si>
  <si>
    <t>SnapNrack, 1 in. EMT Conduit Support Assembly, for Comp Roof, 242-02731</t>
  </si>
  <si>
    <t>270-9096</t>
  </si>
  <si>
    <t>242-02108</t>
  </si>
  <si>
    <t>SnapNrack, 1 in. EMT Conduit Support Assembly, for Tile Roof, 242-02108</t>
  </si>
  <si>
    <t>270-9097</t>
  </si>
  <si>
    <t>UniRac, #12-14 X 2.50 SS Screw, for FlashLoc, FlashLoc Duo, 003250W</t>
  </si>
  <si>
    <t>270-9098</t>
  </si>
  <si>
    <t>QMLSF-17x4 A 1</t>
  </si>
  <si>
    <t>QuickMount, Flashing, for Low Slope Roof mounts, Aluminum, 17" x 17" x 4", Mill Finish, QBASE, Qty. 1, QMLSF-17x4 A 1</t>
  </si>
  <si>
    <t>270-9099</t>
  </si>
  <si>
    <t>UniRac, SolarMount Trim, 168", Black, (Must sell multiples of 8 so items can ship in original packaging), Qty. 1, 206072D-B</t>
  </si>
  <si>
    <t>270-9100</t>
  </si>
  <si>
    <t>QMTR-BM-A-12 _x000D_</t>
  </si>
  <si>
    <t xml:space="preserve">QuickMount, Base Mount, for use with Tile Replacement, Mill Finish, QBLOCK, Qty. 1, QMTR-BM-A-12 _x000D_
</t>
  </si>
  <si>
    <t>271-0008</t>
  </si>
  <si>
    <t>IronRidge, Flat Roof Attachment Mill Base, with 3/8 X 1.25” SS Bolt and Washers, Qty. 1, FRA-BASE-01-M1</t>
  </si>
  <si>
    <t>271-0009</t>
  </si>
  <si>
    <t>IronRidge, Flat Roof Attachment Membrane, 60 mil, TPO, GAF, White, Qty. 1, FRA-M60T-GF-W1</t>
  </si>
  <si>
    <t>271-0010</t>
  </si>
  <si>
    <t>IronRidge, Flat Roof Attachment Membrane, 60 mil, PVC, GAF, White, Qty. 1, FRA-M60P-GF-W1</t>
  </si>
  <si>
    <t>271-0011</t>
  </si>
  <si>
    <t>IronRidge, Flat Roof Attachment Membrane, 60 mil, TPO, Johns Manville, White, Qty. 1, FRA-M60T-JM-W1</t>
  </si>
  <si>
    <t>271-0012</t>
  </si>
  <si>
    <t>IronRidge, Flat Roof Attachment Membrane, 60 mil, TPO, Mule Hide, White, Qty. 1, FRA-M60T-MH-W1</t>
  </si>
  <si>
    <t>271-0013</t>
  </si>
  <si>
    <t>IronRidge, Flat Roof Attachment Membrane, 60 mil, PVC, Mule Hide, White, Qty. 1, FRA-M60P-MH-W1</t>
  </si>
  <si>
    <t>271-0014</t>
  </si>
  <si>
    <t>IronRidge, Flat Roof Attachment Membrane, 60 mil, TPO, Firestone, White, Qty. 1, FRA-M60T-FS-W1</t>
  </si>
  <si>
    <t>271-0015</t>
  </si>
  <si>
    <t>IronRidge, Flat Roof Attachment Membrane, 60 mil, TPO, Carlisle, White, Qty. 1, FRA-M60T-CA-W1</t>
  </si>
  <si>
    <t>271-0016</t>
  </si>
  <si>
    <t>IronRidge, Flat Roof Attachment Membrane, 60 mil, KEE, Carlisle, White, Qty. 1, FRA-M60K-CA-W1</t>
  </si>
  <si>
    <t>271-0017</t>
  </si>
  <si>
    <t>IronRidge, Flat Roof Attachment Membrane, 60 mil, PVC, Sarnafil, White, Qty. 1, FRA-M60P-SN-W1</t>
  </si>
  <si>
    <t>271-0023</t>
  </si>
  <si>
    <t>UniRac, FlashLoc-RM, Flat Roof Attachment Base, Chem Link M-1 and 1-Part included in kit, Qty. 1 Pack of 10, 310999</t>
  </si>
  <si>
    <t>310-0006</t>
  </si>
  <si>
    <t>SE11400H-US000BEU5</t>
  </si>
  <si>
    <t>SolarEdge, SE11400H-US, Home-Wave, 1-Ph, Grid Tied Inverter, 11.4kW, 208/240Vac, 60 Hz, 3 Unfused Input, 12 Yr Warr, Ground-Fault/Arc-Fault Protection, Ungrounded, RS485 and Ethernet, -40C, AC-RSD, UL1741-SB, SetApp Enabled, Home-Net Compatible, SE11400H-US000BEU5</t>
  </si>
  <si>
    <t>310-0007</t>
  </si>
  <si>
    <t>SE11400H-USSNBBL15</t>
  </si>
  <si>
    <t>SolarEdge, SE11400H-US Energy Hub, Single Phase, Grid Tied Inverter, Dual Rated 11.4kW/10kW Battery Access, 240Vac, 60 Hz, 2 Unfused Input, 12 Yr Warr, Ground-Fault/Arc-Fault Protection, RS485 and Ethernet, with 5 Year Cell plan, -40C, AC RSD, w/RGM, and Consumption Meter (Add CT’s), SetApp Enabled, UL1741-SB, Home-Net Compatible, SE11400H-USSNBBL15</t>
  </si>
  <si>
    <t>310-0008</t>
  </si>
  <si>
    <t>SE11400H-US000BEI5</t>
  </si>
  <si>
    <t>SolarEdge, SE11400H-US, HD-Wave, 1-Ph, Grid Tied Inverter, 11.4kW, 240Vac, 60 Hz, 3 Unfused Input, 12 Yr Warr, Ground-Fault/Arc-Fault Protection, RS485 and Ethernet, -40C, AC-RSD, w/RGM &amp; Consumption Meter (Add CT's), UL1741-SA, SetApp Enabled, Home-Net Compatible, SE11400H-US000BEI5</t>
  </si>
  <si>
    <t>310-0011</t>
  </si>
  <si>
    <t>SE7600H-USMNBBL15</t>
  </si>
  <si>
    <t>SolarEdge, Energy Hub SE7600H-US HD-Wave, 1-Ph, Grid Tied Inverter, Dual Rated 7.6kW/10kW Battery Access, 240Vac, 60 Hz, 2 Unfused Input, 12 Yr Warr, Ground-Fault/Arc-Fault Protection, RS485 and Ethernet, with 5 Year Cell plan, -40C, AC RSD, w/RGM, and Consumption Meter (Add CT’s), SetApp Enabled, UL1741-SA, SE7600H-USMNBBL15</t>
  </si>
  <si>
    <t>310-0012</t>
  </si>
  <si>
    <t>SE10000H-USMNBBL15</t>
  </si>
  <si>
    <t>SolarEdge, Energy Hub SE10000H-US HD-Wave, 1-Ph, Grid Tied Inverter, Dual Rated 10kW/10kW Battery Access, 240Vac, 60 Hz, 2 Unfused Input, 12 Yr Warr,Ground-Fault/Arc-Fault Protection, RS485 and Ethernet, with 5 Year Cell plan, -40C, AC RSD, w/RGM, and Consumption Meter (Add CT’s), SetApp Enabled, UL1741-SA, SE10000H-USMNBBL15</t>
  </si>
  <si>
    <t>310-0013</t>
  </si>
  <si>
    <t>SE3800H-USMNBBX14</t>
  </si>
  <si>
    <t>SolarEdge, Energy Hub SE3800H-US HD-Wave, Single Phase, Grid Tied Inverter, Dual Rated 3.8kW/7kW Battery Access, 240Vac, 60 Hz, 2 Unfused Input, Ground-Fault/Arc-Fault Protection, RS485, Ethernet, with Wi-Fi Antenna, -40C, AC RSD, w/RGM, and Consumption Meter (Add CT’s), SetApp Enabled, UL1741-SB, 12 Yr. Warr, SE3800H-USMNBBX14</t>
  </si>
  <si>
    <t>310-0044</t>
  </si>
  <si>
    <t>Generac, PWRcell 7.6kW Single Phase 120/240Vac Grid-Tie/Back-Up Inverter with 2 CT’s, UL1741-SA (Rule-21), XVT076A03</t>
  </si>
  <si>
    <t>310-0045</t>
  </si>
  <si>
    <t>SE5700H-USSNBBX14</t>
  </si>
  <si>
    <t>SolarEdge, Energy Hub SE5700H-US HD-Wave, Single Phase, Grid Tied Inverter, Dual Rated 5.7kW/6kW Battery Access, 240Vac, 60 Hz, 2 Unfused Input, Ground-Fault/Arc-Fault Protection, RS485, Ethernet, with Wi-Fi Antenna, -40C, AC RSD, w/RGM, and Consumption Meter (Add CT’s), SetApp Enabled, UL1741-SB, 12 Yr. Warr, SE5700H-USSNBBX14</t>
  </si>
  <si>
    <t>310-0046</t>
  </si>
  <si>
    <t>SE7600H-USSNBBX14</t>
  </si>
  <si>
    <t>SolarEdge, Energy Hub SE7600H-US HD-Wave, Single Phase, Grid Tied Inverter, Dual Rated 7.6kW/7kW Battery Access, 240Vac, 60 Hz, 2 Unfused Input, Ground-Fault/Arc-Fault Protection, RS485, Ethernet, with Wi-Fi Antenna, -40C, AC RSD, w/RGM, and Consumption Meter (Add CT’s), SetApp Enabled, UL1741-SB, 12 Yr. Warr, SE7600H-USSNBBX14</t>
  </si>
  <si>
    <t>310-0054</t>
  </si>
  <si>
    <t>SE7600H-USMNBBX15</t>
  </si>
  <si>
    <t>SolarEdge, Energy Hub SE7600H-US HD-Wave, Single Phase, Grid Tied Inverter, Dual Rated 7.6kW/10kW Battery Access, 240Vac, 60 Hz, 2 Unfused Input, Ground-Fault/Arc-Fault Protection, RS485, Ethernet, with Wi-Fi Antenna, -40C, AC RSD, w/RGM, and Consumption Meter (Add CT’s), SetApp Enabled, UL1741-SB, 12 Yr. Warr, SE7600H-USMNBBX15</t>
  </si>
  <si>
    <t>310-0055</t>
  </si>
  <si>
    <t>SE10000H-USMNBBX15</t>
  </si>
  <si>
    <t>SolarEdge, Energy Hub SE10000H-US HD-Wave, Single Phase, Grid Tied Inverter, Dual Rated 10kW/10kW Battery Access, 240Vac, 60 Hz, 2 Unfused Input, Ground-Fault/Arc-Fault Protection, RS485, Ethernet, with Wi-Fi Antenna, -40C, AC RSD, w/RGM, and Consumption Meter (Add CT’s), SetApp Enabled, UL1741-SB, 12 Yr. Warr, SE10000H-USMNBBX15</t>
  </si>
  <si>
    <t>310-0056</t>
  </si>
  <si>
    <t>SE11400H-USSNBBX15</t>
  </si>
  <si>
    <t>SolarEdge, Energy Hub SE11400H-US HD-Wave, Single Phase, Grid Tied Inverter, Dual Rated 11.4kW/10kW Battery Access, 240Vac, 60 Hz, 2 Unfused Input, Ground-Fault/Arc-Fault Protection, RS485,Ethernet, with Wi-Fi Antenna, -40C, AC RSD, w/RGM, and Consumption Meter (Add CT’s), SetApp Enabled, UL1741-SB, 12 Yr. Warr, SE11400H-USSNBBX15</t>
  </si>
  <si>
    <t>310-0057</t>
  </si>
  <si>
    <t>PVI-36TL-480-V2</t>
  </si>
  <si>
    <t>Yaskawa Solectria, PVI 36TL-V2, 3-Ph WYE Grid tied inverter, 36kW, 480VAC, 60Hz, 1000VDC, 3 MPPT, 10 Yr. Warranty, Transformerless, RS485, Arc-Fault Detection, NEMA4X, Network Card Required for Communication, Mount 15 - 90°, [MUST ADD WIRING BOX] Rule-21, PVI-36TL-480-V2</t>
  </si>
  <si>
    <t>310-0104</t>
  </si>
  <si>
    <t>SolarEdge, SE5000H-US, HD-Wave, 1-Ph, Grid Tied Inverter with Level 2 EV Charger, 5000W, 240Vac, 60 Hz, 2 Unfused Input, 12 Yr Warr, Ground-Fault/AFCI, Ungrounded, RS485 and Ethernet, AC-RSD, UL-1741-SA (Rule-21) , SE5000H-US000NNV2</t>
  </si>
  <si>
    <t>310-0119</t>
  </si>
  <si>
    <t>HB51</t>
  </si>
  <si>
    <t>Panasonic EverVolt, AC 120/240V Inverter, HB51</t>
  </si>
  <si>
    <t>310-0120</t>
  </si>
  <si>
    <t>H5001</t>
  </si>
  <si>
    <t>Panasonic EverVolt, DC 120/240V Inverter, H5001</t>
  </si>
  <si>
    <t>310-0194</t>
  </si>
  <si>
    <t>SBS3.8-US-10</t>
  </si>
  <si>
    <t>SMA, Sunny Boy Storage SB-3.8, 1 Ph Battery Inverter, 3800W, 240VAC, 60Hz, integrated DC Discon, 3, 10A DC Inputs, with SPS,10 Yr Warr, Transformerless, Arc-Fault Protection, Built in Ethernet/WLAN, use with Li-Ion battery, SBS3.8-US-10</t>
  </si>
  <si>
    <t>310-0195</t>
  </si>
  <si>
    <t>SMA, Sunny Boy Storage SB-5.0, 1 Ph Battery Inverter, 5000W, 240VAC, 60Hz, integrated DC Discon, 3, 10A DC Inputs, with SPS,10 Yr Warr, Transformerless, Arc-Fault Protection, Built in Ethernet/WLAN, use with Li-Ion battery, SMA, Sunny Boy Storage SB-5.0, 1 Ph Battery Inverter, 5000W, 240VAC, 60Hz, integrated DC Discon, 3, 10A DC Inputs, with SPS,10 Yr Warr, Transformerless, Arc-Fault Protection, Built in Ethernet/WLAN, use with Li-Ion battery, SBS5.0-US-10</t>
  </si>
  <si>
    <t>310-0196</t>
  </si>
  <si>
    <t>SMA, Sunny Boy Storage SB-6.0, 1 Ph Battery Inverter, 6000W, 240VAC, 60Hz, integrated DC Discon, 3, 10A DC Inputs, with SPS,10 Yr Warr, Transformerless, Arc-Fault Protection, Built in Ethernet/WLAN, use with Li-Ion battery, SBS6.0-US-10</t>
  </si>
  <si>
    <t>310-0283</t>
  </si>
  <si>
    <t>SolarEdge, SE3800H-US HD-Wave, 1-Ph, Grid Tied Inverter, 3800W, 208/240Vac, 60 Hz, 2 Unfused Input, 12 Yr Warr,Ground-Fault/Arc-Fault Protection, RS485 and Ethernet, -40C, AC RSD, UL1741-SA, w/RGM &amp; Consumption Meter (Add CT’s), SetApp Enabled, SE3800H-US000BNI4</t>
  </si>
  <si>
    <t>310-0284</t>
  </si>
  <si>
    <t>SolarEdge, SE5000H-US HD-Wave, 1-Ph, Grid Tied Inverter, 5000W, 240Vac, 60 Hz, 2 Unfused Input, 12 Yr Warr, Ground-Fault/Arc-Fault Protection, RS485 and Ethernet, -40C, AC RSD, UL1741-SA, w/RGM &amp; Consumption Meter (Add CT’s), SetApp Enabled, SE5000H-US000BNI4</t>
  </si>
  <si>
    <t>310-0286</t>
  </si>
  <si>
    <t>SolarEdge, SE7600H-US HD-Wave, 1-Ph, Grid Tied Inverter, 7600W, 240Vac, 60 Hz, 2 Unfused Input, 12 Yr Warr, Ground-Fault/Arc-Fault Protection, RS485 and Ethernet, -40C, AC RSD, UL1741-SA, w/RGM &amp; Consumption Meter (Add CT’s), SetApp Enabled, SE7600H-US000BNI4</t>
  </si>
  <si>
    <t>310-0287</t>
  </si>
  <si>
    <t>SolarEdge, SE10000H-US, HD-Wave, 1-Ph, Grid Tied Inverter, 10kW, 240Vac, 60 Hz, 3 Unfused Input, 12 Yr Warr, Ground-Fault/Arc-Fault Protection, RS485 and Ethernet, -40C, AC-RSD, UL-1741-SA, w/RGM &amp; Consumption Meter (Add CT’s), SetApp Enabled, SE10000H-US000BNI4</t>
  </si>
  <si>
    <t>310-0288</t>
  </si>
  <si>
    <t>SolarEdge, SE11400H-US, HD-Wave, 1-Ph, Grid Tied Inverter, 11.4kW, 240Vac, 60 Hz, 3 Unfused Input, 12 Yr Warr, Ground-Fault/Arc-Fault Protection, RS485 and Ethernet, -40C, AC-RSD, UL1741-SA, w/RGM &amp; Consumption Meter (Add CT’s), SetApp Enabled, SE11400H-US000BNI4</t>
  </si>
  <si>
    <t>310-0291</t>
  </si>
  <si>
    <t>SE10000H-US000BEI4</t>
  </si>
  <si>
    <t>SolarEdge, SE10000H-US, HD-Wave, 1-Ph, Grid Tied Inverter, 10kW, 240Vac, 60 _x000D_
Hz, 3 Unfused Input, 12 Yr Warr, Ground-Fault/Arc-Fault Protection, RS485 and Ethernet, -40C, AC-RSD, w/RGM &amp; Consumption Meter (Add CT’s), UL-1741-SA ,SetApp Enabled, Compatible with Energy Net Communicator, SE10000H-US000BEI4</t>
  </si>
  <si>
    <t>310-0292</t>
  </si>
  <si>
    <t>SolarEdge, SE11400H-US, HD-Wave, 1-Ph, Grid Tied Inverter, 11.4kW, 240Vac, _x000D_
60 Hz, 3 Unfused Input, 12 Yr Warr, Ground-Fault/Arc-Fault Protection, RS485 and Ethernet, -40C, AC-RSD, w/RGM &amp; Consumption Meter (Add CT’s), UL1741-SA, SetApp Enabled, Compatible with Energy Net Communicator, SE11400H-US000BEI4</t>
  </si>
  <si>
    <t>310-0293</t>
  </si>
  <si>
    <t>SolarEdge, SE5000H-US HD-Wave, 1-Ph, Grid Tied Inverter, 5000W, 240Vac, 60 _x000D_
Hz, 2 Unfused Input, 12 Yr Warr, Ground-Fault/Arc-Fault Protection, RS485 and Ethernet, -40C, AC RSD, _x000D_
w/RGM &amp; Consumption Meter (Add CT’s), UL1741-SA, SetApp Enabled, Compatible with Energy Net _x000D_
Communicator, SE5000H-US000BEI4</t>
  </si>
  <si>
    <t>310-0294</t>
  </si>
  <si>
    <t>SE6000H-US000BEI4</t>
  </si>
  <si>
    <t>SolarEdge, SE6000H-US HD-Wave, 1-Ph, Grid Tied Inverter, 6000W, 208/240Vac, _x000D_
60 Hz, 2 Unfused Input, 12 Yr Warr, Ground-Fault/Arc-Fault Protection, RS485 and Ethernet, -40C, AC _x000D_
RSD, w/RGM &amp; Consumption Meter (Add CT’s), UL1741-SA, SetApp Enabled, Compatible with Energy _x000D_
Net Communicator, SE6000H-US000BEI4</t>
  </si>
  <si>
    <t>310-0296</t>
  </si>
  <si>
    <t>SolarEdge, SE3800H-US HD-Wave, 1-Ph, Grid Tied Inverter, 3800W, 208/240Vac, 60 Hz, 2 Unfused Input, 12 Yr. Warranty, Ground-Fault/Arc-Fault Protection, RS485 and Ethernet, -40C, AC RSD, UL1741-SA, w/RGM &amp; Consumption Meter (Add CT’s), SetApp Enabled, Compatible with Energy Net Communicator, SE3800H-US000BEI4</t>
  </si>
  <si>
    <t>310-0297</t>
  </si>
  <si>
    <t>SolarEdge, SE7600H-US HD-Wave, 1-Ph, Grid Tied Inverter, 7600W, 240Vac, 60 Hz, 2 Unfused Input, 12 Yr. Warranty, Ground-Fault/Arc-Fault Protection, RS485 and Ethernet, -40C, AC RSD, UL1741-SA, w/RGM &amp; Consumption Meter (Add CT’s), SetApp Enabled, Compatible with Energy Net Communicator, SE7600H-US000BEI4</t>
  </si>
  <si>
    <t>310-0523</t>
  </si>
  <si>
    <t>SE3000A-US000NNR2</t>
  </si>
  <si>
    <t>SolarEdge, SE3000A-U 1-Ph Grid Tied Inverter with (RGM) Revenue Grade Meter, 3300W, 240VAC, 60Hz, DC Discon, 2 Unfused Input, No MPPT, 12 Yr Warr, Ungrounded, RS485 and Ethernet, Arc-Fault Protection, SE3000A-US000NNR2</t>
  </si>
  <si>
    <t>B Grade SolarEdge, SE3800H-US HD-Wave, 1-Ph, Grid Tied Inverter, 3800W, 208/240Vac, 60 Hz, 2 Unfused Input, 12 Yr Warr,Ground-Fault/Arc-Fault Protection, Ungrounded, RS485 and Ethernet, -40C, AC RSD, UL1741-SA, SetApp Enabled, SE3800H-US000BNU4</t>
  </si>
  <si>
    <t>B Grade SolarEdge, SE6000H-US HD-Wave, 1-Ph, Grid Tied Inverter, 6000W, 208/240Vac, 60 Hz, 2 Unfused Input, 12 Yr Warr, Ground-Fault/Arc-Fault Protection, Ungrounded, RS485 and Ethernet, -40C, AC RSD, UL1741-SA, SetApp Enabled, SE6000H-US000BNU4</t>
  </si>
  <si>
    <t>310-0598</t>
  </si>
  <si>
    <t>SolarEdge, SE7600H-US HD-Wave, 1-Ph, Grid Tied Inverter, 7600W, 240Vac, 60 Hz, 2 Unfused Input, 12 Yr Warr, Ground-Fault/Arc-Fault Protection, Ungrounded, RS485 and Ethernet, -40C, AC RSD, UL1741-SA, SetApp Enabled, SE7600H-US000BNU4</t>
  </si>
  <si>
    <t>310-0600</t>
  </si>
  <si>
    <t>SolarEdge, SE11400H-US, HD-Wave, 1-Ph, Grid Tied Inverter, 11.4kW, 208/240Vac, 60 Hz, 3 Unfused Input, 12 Yr Warr, Ground-Fault/Arc-Fault Protection, Ungrounded, RS485 and Ethernet, -40C, AC-RSD, UL1741-SA, SetApp Enabled, SE11400H-US000BNU4</t>
  </si>
  <si>
    <t>310-0613_S</t>
  </si>
  <si>
    <t>SMA, Sunny Boy SB-7.7-US 1-Ph Grid Tied Inverter, 7700W, 208/240VAC, 60Hz, integrated DC Discon, 3 MPPT Input, 10 Yr Warr, Transformerless, Arc-Fault Protection, Built in Ethernet/WLAN, SunSpec RSD compliant, SB7.7-1SP-US-41</t>
  </si>
  <si>
    <t>310-0622</t>
  </si>
  <si>
    <t>SolarEdge, StorEdge, 3.8 kW,  1-Ph Grid Tied Inverter, 3800W, 240VAC, 60Hz, DC Discon, 2 Unfused PV Input, 12 Yr Warr, Ungrounded, RS485, Ethernet, and 5 Year Cell plan, RSD, -25C, AFCI,  UL-1741-SA, SE3800A-USS2RNCB2</t>
  </si>
  <si>
    <t>310-0624-B</t>
  </si>
  <si>
    <t>B Grade SolarEdge, StorEdge, 7.6kW,  1-Ph Grid Tied Inverter, 7600W, 240VAC, 60Hz, DC Discon, 2 Unfused PV Input, 12 Yr Warr, Ungrounded, RS485, Ethernet, and 5 Year Cell plan, RSD, -25C, AFCI,  UL-1741-SA, SE7600A-USS2RNCB2</t>
  </si>
  <si>
    <t>310-0630</t>
  </si>
  <si>
    <t>SolarEdge, StorEdge, 3.8 kW, 1-Ph Grid Tied Inverter, 3800W, 240VAC, 60Hz, DC Discon, 2 Unfused PV Input, 12 Yr Warr, Ungrounded, RS485, Ethernet, and 5 Year Cell plan, RSD, -25C, AFCI, UL-1741-SA, SE3800A-USS2RLCB2</t>
  </si>
  <si>
    <t>310-0632</t>
  </si>
  <si>
    <t>SolarEdge, StorEdge, 7.6kW, 1-Ph Grid Tied Inverter, 7600W, 240VAC, 60Hz, DC Discon, 2 Unfused PV Input, 12 Yr Warr, Ungrounded, RS485, Ethernet, and 5 Year Cell plan, RSD, -25C, AFCI, UL-1741-SA, SE7600A-USS2RLCB2</t>
  </si>
  <si>
    <t>310-0643</t>
  </si>
  <si>
    <t>SE7600H-USSNBBL14</t>
  </si>
  <si>
    <t>SolarEdge, Energy Hub SE7600H-US HD-Wave, Single Phase, Grid Tied Inverter, Dual Rated 7.6kW/7kW Battery Access, 240Vac, 60 Hz, 2 Unfused Input, 12 Yr Warr,Ground-Fault/Arc-Fault Protection, RS485 and Ethernet, with 5 Year Cell plan, -40C, AC RSD, w/RGM, and Consumption Meter (Add CT’s), SetApp Enabled, UL1741-SA, SE7600H-USSNBBL14</t>
  </si>
  <si>
    <t>310-0644</t>
  </si>
  <si>
    <t>SolarEdge, Energy Hub SE10000H-US HD-Wave, Single Phase, Grid Tied Inverter, Dual Rated 10kW/10kW Battery Access, 240Vac, 60 Hz, 2 Unfused Input, 12 Yr Warr,Ground-Fault/Arc-Fault Protection, RS485 and Ethernet, with 5 Year Cell plan, -40C, AC RSD, w/RGM, and Consumption Meter (Add CT’s), SetApp Enabled, UL1741-SA, SE10000H-USSNBBL14</t>
  </si>
  <si>
    <t>310-0645</t>
  </si>
  <si>
    <t>SolarEdge, Energy Hub SE11400H-US HD-Wave, Single Phase, Grid Tied Inverter, Dual Rated 11.4kW/10kW Battery Access, 240Vac, 60 Hz, 2 Unfused Input, 12 Yr Warr,Ground-Fault/Arc-Fault Protection, RS485 and Ethernet, with 5 Year Cell plan, -40C, AC RSD, w/RGM, and Consumption Meter (Add CT’s), SetApp Enabled, UL1741-SA, SE11400H-USSNBBL14</t>
  </si>
  <si>
    <t>310-0646</t>
  </si>
  <si>
    <t>SolarEdge, Energy Hub SE7600H-US HD-Wave, Single Phase, Grid Tied Inverter, Dual Rated 7.6kW/10kW Battery Access, 240Vac, 60 Hz, 2 Unfused Input, 12 Yr Warr, Ground-Fault/Arc-Fault Protection, RS485 and Ethernet, with 5 Year Cell plan, -40C, AC RSD, w/RGM, and Consumption Meter (Add CT’s), SetApp Enabled, UL1741-SA, SE7600H-USMNBBL14</t>
  </si>
  <si>
    <t>310-0647</t>
  </si>
  <si>
    <t>SE3800H-USMNBBL14</t>
  </si>
  <si>
    <t>SolarEdge, Energy Hub SE3800H-US HD-Wave, Single Phase, Grid Tied Inverter, Dual Rated 3.8kW/7kW Battery Access, 240Vac, 60 Hz, 2 Unfused Input, 12 Yr Warr, Ground-Fault/Arc-Fault Protection, RS485 and Ethernet, with 5 Year Cell plan, -40C, AC RSD, w/RGM, and Consumption Meter (Add CT’s), SetApp Enabled, UL1741-SA, SE3800H-USMNBBL14</t>
  </si>
  <si>
    <t>310-0648</t>
  </si>
  <si>
    <t>SE6000H-USSNBBL14</t>
  </si>
  <si>
    <t>SolarEdge, Energy Hub SE6000H-US HD-Wave, Single Phase, Grid Tied Inverter, Dual Rated 6kW/6kW Battery Access, 240Vac, 60 Hz, 2 Unfused Input, 12 Yr Warr, Ground-Fault/Arc-Fault Protection, RS485 and Ethernet, with 5 Year Cell plan, -40C, AC RSD, w/RGM, and Consumption Meter (Add CT’s), SetApp Enabled, UL1741-SA, SE6000H-USSNBBL14</t>
  </si>
  <si>
    <t>GENERAC, 7.6KW 1/0 POWERCELL INVERTER W/CTS</t>
  </si>
  <si>
    <t>310-0657</t>
  </si>
  <si>
    <t>SE10000H-US000BEU4</t>
  </si>
  <si>
    <t>SolarEdge, SE10000H-US, HD-Wave, 1-Ph, Grid Tied Inverter, 10kW, 240Vac, 60 _x000D_
Hz, 3 Unfused Input, 12 Yr Warr, Ground-Fault/Arc-Fault Protection, Ungrounded, RS485 and Ethernet, - _x000D_
40C, AC-RSD, UL-1741-SA, SetApp Enabled, Compatible with Energy Net Communicator, SE10000H- _x000D_
US000BEU4</t>
  </si>
  <si>
    <t>310-0658</t>
  </si>
  <si>
    <t>SolarEdge, SE11400H-US, HD-Wave, 1-Ph, Grid Tied Inverter, 11.4kW, 208/240Vac, 60 Hz, 3 Unfused Input, 12 Yr Warr, Ground-Fault/Arc-Fault Protection, Ungrounded, RS485 and Ethernet, -40C, AC-RSD, UL1741-SA, SetApp Enabled, Compatible with Energy Net Communicator, SE11400H-US000BEU4</t>
  </si>
  <si>
    <t>310-0659</t>
  </si>
  <si>
    <t>SE3000H-US000BEU4</t>
  </si>
  <si>
    <t>SolarEdge, SE3000H-US HD-Wave, 1-Ph, Grid Tied Inverter, 3000W, 240Vac, 60 Hz, 2 Unfused Input, 12 Yr. Warranty, Ground-Fault/Arc-Fault Protection, Ungrounded, RS485 and Ethernet, -40C, AC RSD, UL1741-SA, SetApp Enabled, Compatible with Energy Net Communicator, SE3000H-US000BEU4</t>
  </si>
  <si>
    <t>310-0660</t>
  </si>
  <si>
    <t>SolarEdge, SE3800H-US HD-Wave, 1-Ph, Grid Tied Inverter, 3800W, 208/240Vac, 60 Hz, 2 Unfused Input, 12 Yr. Warranty, Ground-Fault/Arc-Fault Protection, Ungrounded, RS485 and Ethernet, -40C, AC RSD, UL1741-SA, SetApp Enabled, Compatible with Energy Net Communicator, SE3800H-US000BEU4</t>
  </si>
  <si>
    <t>310-0661</t>
  </si>
  <si>
    <t>SolarEdge, SE5000H-US HD-Wave, 1-Ph, Grid Tied Inverter, 5000W, 240Vac, 60 Hz, 2 Unfused Input, 12 Yr. Warranty, Ground-Fault/Arc-Fault Protection, Ungrounded, RS485 and Ethernet, -40C, AC RSD, UL1741-SA, SetApp Enabled, Compatible with Energy Net Communicator, SE5000H-US000BEU4</t>
  </si>
  <si>
    <t>310-0662</t>
  </si>
  <si>
    <t>SolarEdge, SE6000H-US HD-Wave, 1-Ph, Grid Tied Inverter, 6000W, 208/240Vac, 60 Hz, 2 Unfused Input, 12 Yr. Warranty, Ground-Fault/Arc-Fault Protection, Ungrounded, RS485 and Ethernet, -40C, AC RSD, UL1741-SA, SetApp Enabled, Compatible with Energy Net Communicator, SE6000H-US000BEU4</t>
  </si>
  <si>
    <t>310-0663</t>
  </si>
  <si>
    <t>SolarEdge, SE7600H-US HD-Wave, 1-Ph, Grid Tied Inverter, 7600W, 240Vac, 60 Hz, 2 Unfused Input, 12 Yr. Warranty, Ground-Fault/Arc-Fault Protection, Ungrounded, RS485 and Ethernet, -40C, AC RSD, UL1741-SA, SetApp Enabled, Compatible with Energy Net Communicator, SE7600H-US000BEU4</t>
  </si>
  <si>
    <t>311-0002</t>
  </si>
  <si>
    <t>OutBack, FX/VFX AC Board, must specify inverter model when ordering, FX-AC</t>
  </si>
  <si>
    <t>311-0003</t>
  </si>
  <si>
    <t>FX-CNTRLL</t>
  </si>
  <si>
    <t>OutBack, FX/VFX Control Board, must specify inverter model when ordering, FX-CNTRLL</t>
  </si>
  <si>
    <t>311-0004</t>
  </si>
  <si>
    <t>OutBack, FX/VFX FET Board, must specify battery voltage when ordering, FX-FET</t>
  </si>
  <si>
    <t>311-0040</t>
  </si>
  <si>
    <t>SMA, Sunny Island 6048 battery inverter, 5750W, 120VAC, 60Hz, 56A Transfer, 48VDC, Sinewave, 100A Charger, 10 Yr Warr, with BTS, SI6048-US-10</t>
  </si>
  <si>
    <t>311-0064</t>
  </si>
  <si>
    <t>Outback, VFXR2812A Battery Inverter, 2800W, 120VAC, 60Hz(50Hz) selectable, 60A AC input, 12VDC, Sinewave, Grid Tied, 5 Yr Warr, 125A Charger, with BTS, VFXR2812A</t>
  </si>
  <si>
    <t>311-0075</t>
  </si>
  <si>
    <t>GS8048A-01</t>
  </si>
  <si>
    <t>OutBack, Radian GS8048A-01 battery inverter, 8000W, 120/240VAC, 60Hz, 50A Transfer, 48VDC, Sinewave, Grid Tied, 5 Yr Warr, 115A Charger, with BTS &amp; dual AC inputs, UL1741-SA (Rule-21), Powder Coated Finish, GS8048A-01</t>
  </si>
  <si>
    <t>311-0076</t>
  </si>
  <si>
    <t>OutBack, Radian GS4048A-01 battery inverter, 4000W, 120/240VAC, 60Hz, 50A Transfer, 48VDC, Sinewave, Grid Tied, 5 Yr Warr, 57A Charger, with BTS &amp; dual AC inputs, UL1741-SA (Rule-21), Powder Coated Finish, GS4048A-01</t>
  </si>
  <si>
    <t>311-0079</t>
  </si>
  <si>
    <t>Outback, VFXR3648A-01 Battery Inverter, 3600W, 120VAC, 60Hz(50Hz) selectable, 60A AC input, 48VDC, Sinewave, Grid Tied, 5 Yr Warr, 45A Charger, with BTS, VFXR3648A-01</t>
  </si>
  <si>
    <t>311-0080</t>
  </si>
  <si>
    <t>Outback, VFXR3524A-01 Battery Inverter, 3500W, 120VAC, 60Hz(50Hz) selectable, 60A AC input, 24VDC, Sinewave, Grid Tied, 5 Yr Warr, 85A Charger, with BTS, VFXR3524A-01</t>
  </si>
  <si>
    <t>311-0082</t>
  </si>
  <si>
    <t>Schneider Electric, CONEXT XW-Pro-6848 battery inverter, 6800W, 120/240VAC, 60Hz, 60A Transfer, 48VDC, Sinewave, Grid Tied, 140A 0.98 PFC Charger, 5 Yr Warr, with BTS, UL1741-SA (Rule-21), 865-6848-21</t>
  </si>
  <si>
    <t>311-0083</t>
  </si>
  <si>
    <t>Sol-Ark, 12K Battery or Battery-Less Inverter, 9,000 watt 120/240-208Vac, 50/60Hz, 48VDC, Transformerless Sinewave, Grid Tie/Off-Grid, AC and/or DC Coupled, 2 MPPT PV inputs, with AFCI/GFDI, BTS, 100A CT’s &amp; Dual AC inputs, 10 Yr. Warr, UL1741-SA (Rule-21), NEMA 3R ,(Outdoor), SA-12K</t>
  </si>
  <si>
    <t>311-0086</t>
  </si>
  <si>
    <t>MidNite, MN3024 DIY Off-Grid Battery Inverter, 3000W, 24Vdc, 120Vac Sinewave, 60Hz, 30A AC input, 1 Yr. Warr, 80A AC Charger, with Built In 100V MPPT Charge Controller, MN3024DIY</t>
  </si>
  <si>
    <t>311-0088</t>
  </si>
  <si>
    <t xml:space="preserve">SA-8K-N </t>
  </si>
  <si>
    <t xml:space="preserve"> Sol-Ark, 8kW Battery or Battery-Less Inverter, 8,000W, 120/240-208Vac, 50/60Hz, 48VDC, Transformerless Sine Wave, Grid Tie/Off-Grid, AC and/or DC Coupled, 2 MPPT PV inputs, with AFCI/GFDI, BTS &amp; Dual AC inputs, with Standard 5 Yr. Warr, UL1741-SA (Rule-21), NEMA 3R, SA-8K-N </t>
  </si>
  <si>
    <t>311-0089</t>
  </si>
  <si>
    <t>MidNite, MN5048 DIY Off-Grid Battery Inverter, 5000W, 48Vdc, 120Vac Sinewave, 60Hz, 63A AC By-Pass, 40A AC Charger, with Built In 500V MPPT Charge Controller, 1 Year Warranty, MN5048DIY</t>
  </si>
  <si>
    <t>311-0090</t>
  </si>
  <si>
    <t>Storz Power,  Sol-Ark, 12K Battery or Battery-Less Inverter, 9,000 watt 120/240-208Vac, 50/60Hz, 48VDC, Transformerless Sinewave, Grid Tie/Off-Grid, AC and/or DC Coupled, 2 MPPT PV inputs, with AFCI/GFDI, BTS &amp; Dual AC inputs, 10 Yr. Warr, UL1741-SA (Rule-21), NEMA 3R, 10328</t>
  </si>
  <si>
    <t>311-0091</t>
  </si>
  <si>
    <t>Storz Power,  Sol-Ark, 12K EMP Hardened Battery or Battery-Less Inverter, 9,000 watt 120/240-208Vac, 50/60Hz, 48VDC, Transformerless Sinewave, Grid Tie/Off-Grid, AC and/or DC Coupled, 2 MPPT PV inputs, with AFCI/GFDI, BTS &amp; Dual AC inputs, 10 Yr. Warr, UL1741-SA (Rule-21), NEMA 3R, 10269</t>
  </si>
  <si>
    <t>311-0092</t>
  </si>
  <si>
    <t>SA-15K-LV</t>
  </si>
  <si>
    <t>Sol-Ark, 15K Battery or Battery-Less Inverter, 15kW/12kW from Battery, 120/240/208Vac, 50/60Hz, 48VDC, Transformerless Sinewave, Grid Tie/Off-Grid, AC and/or DC Coupled, Dual AC inputs, 200A Load Breaker, 3 MPPT PV inputs, with AFCI/GFDI, BTS, 100A CT’s, 10 Yr. Warr, UL1741-SA, NEMA 3R, SA-15K-LV</t>
  </si>
  <si>
    <t>311-0093</t>
  </si>
  <si>
    <t>SimpliPhi, ESS 6kW Battery or Battery-Less Inverter, 6,000W, 120/240Vac, 50/60Hz, 48VDC,Transformerless Sinewave, Grid Tie/Off-Grid,  AC or DC Coupled, 2 MPPT PV inputs, with AFCI/GFDI, BTS &amp; Dual AC inputs, 10 Yr. Warranty, IP65, SPHI-IN-6</t>
  </si>
  <si>
    <t>311-0094</t>
  </si>
  <si>
    <t>Storz Power, Sol-Ark, 15K Battery or Battery-Less Inverter, 15kW/12kW from Battery, 120/240/208Vac, 50/60Hz, 48VDC, Transformerless Sinewave, Grid Tie/Off-Grid, AC and/or DC Coupled, Dual AC inputs, 200A Load Breaker, 3 MPPT PV inputs, with AFCI/GFDI, BTS, 100A CT’s, 10 Yr. Warr, UL1741-SA, NEMA 3R, 10332</t>
  </si>
  <si>
    <t>311-0095</t>
  </si>
  <si>
    <t>Outback, Mojave 8kW Battery Inverter, AC Coupled ONLY, 8kW 120/240Vac Grid-Tie/Off Grid, 48 Volt, with 2, 200A CT’s, 10 Yr. Warr, NEMA 1, OGHI8048A</t>
  </si>
  <si>
    <t>311-0096</t>
  </si>
  <si>
    <t>5K-1P-N</t>
  </si>
  <si>
    <t>Sol-Ark,5kW Battery or Battery-Less Inverter, 5,000W, 120Vac, 50/60Hz, 48VDC,Transformerless Sinewave, Grid Tie/Off-Grid, DC Coupled with 2 MPPT PV inputs, with AFCI/GFDI &amp; BTS, 5 Yr Warr, NEMA 3R (Outdoor), 5K-1P-N</t>
  </si>
  <si>
    <t>311-0097</t>
  </si>
  <si>
    <t>30K-3P-208V-N</t>
  </si>
  <si>
    <t>Sol-Ark, 30K Battery or Battery-Less Inverter, 30,000 Watt 3 Phase 120/208Vac, 50/60Hz, 500Vdc max, Battery 300Vdc Nominal, Transformerless Sinewave, Grid Tie/Off-Grid, AC and/or DC Coupled, 4 MPPT PV inputs, with AFCI/GFDI, &amp; Dual AC inputs, 10 Yr. Warr,  NEMA 3R , 30K-3P-208V-N</t>
  </si>
  <si>
    <t>311-0098</t>
  </si>
  <si>
    <t>Sol-Ark, 15K Battery or Battery-Less Inverter, 15kW/12kW from Battery, 120/240/208Vac, 50/60Hz, 48VDC, Transformerless Sinewave, Grid Tie/Off-Grid, AC and/or DC Coupled, Dual AC inputs, 200A Load Breaker, 3 MPPT PV inputs, with AFCI/GFDI, BTS, 100A CT’s, 10 Yr. Warr, UL1741-SB, NEMA 3R, SA-15K-2P-N</t>
  </si>
  <si>
    <t>311-0099</t>
  </si>
  <si>
    <t>ENVY 12kW</t>
  </si>
  <si>
    <t>Fortress Power, Envy 12K Battery or Battery-Less Inverter, 12kW from Battery, 120/240Vac, 50/60Hz, 48VDC, Transformerless Sinewave, Grid Tie/Off-Grid, AC and/or DC Coupled, Dual AC inputs, 200A Pass-through Breaker, 3 600V MPPT PV inputs, with AFCI/GFDI, Built in APsmart transmitter, 10 Yr. Warr, UL1741-SB, NEMA 4X, ENVY 12kW</t>
  </si>
  <si>
    <t>313-0000</t>
  </si>
  <si>
    <t xml:space="preserve">PV01.0070101(V2) </t>
  </si>
  <si>
    <t xml:space="preserve">Growatt, 3.8kW-V2 Battery or Battery-Less Grid-Tie Inverter, 3800 watt, 240/208Vac, 50/60Hz, 600Vdc Max,  AC or DC Coupled, 2 MPPT PV inputs, with AFCI/GFDI,  Tigo RSD Transmitter , 10 Yr. Warranty, UL1741-SB (Rule-21), NEMA 4X, MIN 3800TL-XH-US(W/L,TRS‐T), PV01.0070101(V2) _x000D_
</t>
  </si>
  <si>
    <t>313-0001</t>
  </si>
  <si>
    <t xml:space="preserve">PV01.0070400(V2) </t>
  </si>
  <si>
    <t xml:space="preserve">Growatt, 7.6kW-V2 Battery or Battery-Less Grid-Tie Inverter, 7600 watt, 240/208Vac, 50/60Hz, 600Vdc Max,  AC or DC Coupled, 3 MPPT PV inputs, with AFCI/GFDI,  Tigo RSD Transmitter , 10 Yr. Warranty, UL1741-SB (Rule-21), NEMA 4X, MIN 7600TL-XH-US(W/L,TRS‐T), PV01.0070400(V2) _x000D_
</t>
  </si>
  <si>
    <t>313-0002</t>
  </si>
  <si>
    <t xml:space="preserve">PV01.0073000(V2) </t>
  </si>
  <si>
    <t xml:space="preserve">Growatt, 8.2kW-V2 Battery or Battery-Less Grid-Tie Inverter, 8200 watt, 240/208Vac, 50/60Hz, 600Vdc Max,  AC or DC Coupled, 4 MPPT PV inputs, with AFCI/GFDI,  APS RSD Transmitter , 10 Yr. Warranty, UL1741-SB (Rule-21), NEMA 4X, MIN 8200TL-XH-US(W/L,TRS‐A), PV01.0073000(V2) _x000D_
</t>
  </si>
  <si>
    <t>313-0003</t>
  </si>
  <si>
    <t xml:space="preserve">PV01.0073100(V2) </t>
  </si>
  <si>
    <t xml:space="preserve">Growatt, 9kW-V2 Battery or Battery-Less Grid-Tie Inverter, 9000 watt, 240/208Vac, 50/60Hz, 600Vdc Max,  AC or DC Coupled, 4 MPPT PV inputs, with AFCI/GFDI,  APS RSD Transmitter , 10 Yr. Warranty, UL1741-SB (Rule-21), NEMA 4X, MIN 9000TL-XH-US(W/L,TRS‐A), PV01.0073100(V2) _x000D_
</t>
  </si>
  <si>
    <t>313-0007</t>
  </si>
  <si>
    <t xml:space="preserve">PV01.0073300(V2) </t>
  </si>
  <si>
    <t xml:space="preserve">Growatt, 11.4kW-V2 Battery or Battery-Less Grid-Tie Inverter, 11400 watt, 240/208Vac, 50/60Hz, 600Vdc Max,  AC or DC Coupled, 4 MPPT PV inputs, with AFCI/GFDI,  APS RSD Transmitter , 10 Yr. Warranty, UL1741-SB (Rule-21), NEMA 4X, MIN 11400TL-XH-US(W/L,TRS‐A), PV01.0073300(V2) _x000D_
</t>
  </si>
  <si>
    <t>320-0004</t>
  </si>
  <si>
    <t>60K-3P-480V-N</t>
  </si>
  <si>
    <t>Sol-Ark, 60K Battery or Battery-Less Inverter, 60,000 Watt 3 Phase 277/ 480Vac, 50/60Hz, 1,000Vdc max, Battery 600Vdc Nominal, Transformerless Sinewave, Grid Tie/Off-Grid, AC and/or DC Coupled, 4 MPPT PV inputs, with AFCI/GFDI, &amp; Dual AC inputs, 10 Yr. Warr, NEMA 3R , 60K-3P-480V-N</t>
  </si>
  <si>
    <t>320-0008</t>
  </si>
  <si>
    <t>SI-700-24-120-60-HW</t>
  </si>
  <si>
    <t>Morningstar, SureSine Sinewave Battery Inverter, 700W, 120VAC, 50/60Hz, No Transfer, 24VDC, Off Grid, 5 Yr Warr, No Charger, Hard-Wire Output, SI-700-24-120-60-HW</t>
  </si>
  <si>
    <t>320-0014</t>
  </si>
  <si>
    <t>SA-8K-2P-EMP</t>
  </si>
  <si>
    <t>Sol-Ark, 8K-2P EMP Hardened Battery or Battery-Less Inverter, 8,000W, 120/240-208Vac, 50/60Hz, 48VDC, Transformerless Sine Wave, Grid Tie/Off-Grid, AC and/or DC Coupled, 2 MPPT PV inputs, with AFCI/GFDI, BTS &amp; Dual AC inputs, with Standard 5 Yr. Warr, UL1741-SA, NEMA 3R, SA-8K-2P-EMP</t>
  </si>
  <si>
    <t>320-0017</t>
  </si>
  <si>
    <t>VFX3524M</t>
  </si>
  <si>
    <t>Outback, VFX3524M battery inverter, 3500W, 120VAC, 60Hz, 50A Transfer, 24VDC, Sinewave, Off Grid, 5 Yr Warr, 85A Charger, with BTS &amp; Switched Ground, VFX3524M</t>
  </si>
  <si>
    <t>320-0019</t>
  </si>
  <si>
    <t>SA-12K-2P-EMP</t>
  </si>
  <si>
    <t>Sol-Ark, 12K-2P EMP Hardened Battery or Battery-Less Inverter, 9,000 watt 120/240-208Vac, 50/60Hz, 48VDC, Transformerless Sinewave, Grid Tie/Off-Grid, AC and/or DC Coupled, 2 MPPT PV inputs, with AFCI/GFDI, BTS, 100A CT’s &amp; Dual AC inputs, 10 Yr. Warr, UL1741-SB (Rule-21), NEMA 3R, SA-12K-2P-EMP</t>
  </si>
  <si>
    <t>320-0020</t>
  </si>
  <si>
    <t>SA-15K-2P-N-EMP</t>
  </si>
  <si>
    <t>Sol-Ark, 15K-2P EMP Hardened Battery or Battery-Less Inverter, 15kW/12kW from Battery, 120/240/208Vac, 50/60Hz, 48VDC, Transformerless Sinewave, Grid Tie/Off-Grid, AC and/or DC Coupled, Dual AC inputs, 200A Load Breaker, 3 MPPT PV inputs, with AFCI/GFDI, BTS, 100A CT’s, 10 Yr. Warr, UL1741-SB, NEMA 3R, SA-15K-2P-N-EMP</t>
  </si>
  <si>
    <t>320-0065</t>
  </si>
  <si>
    <t>Magnum, MS2012 battery inverter, 2000W, 120VAC, 60Hz, 2x30A Transfer, 12VDC, Sinewave, Off Grid, 2 Yr Warr, 100A Charger, with BTS &amp; 2x20A AC Breakers, MS2012-20BL-U</t>
  </si>
  <si>
    <t>320-0067</t>
  </si>
  <si>
    <t>MS2812-L-U</t>
  </si>
  <si>
    <t>Magnum, MS2812 battery inverter, 2800W, 120VAC, 60Hz, 2x30A Transfer, 12VDC, Sinewave, Off Grid, 3 Yr. Warr, 125A Charger, with BTS, MS2812-L-U</t>
  </si>
  <si>
    <t>320-0068</t>
  </si>
  <si>
    <t>MS4024-L-U</t>
  </si>
  <si>
    <t>Magnum, MS4024 battery inverter, 4000W, 120VAC, 60Hz, 2x30A Transfer, 24VDC, Sinewave, Off Grid, 3 Yr Warr, 105A Charger, with BTS, MS4024-L-U</t>
  </si>
  <si>
    <t>320-0071</t>
  </si>
  <si>
    <t>Magnum, RD2824 battery inverter, 2800W, 120VAC, 60Hz, 30A Transfer, 24VDC, Modified Sine, Off Grid, 2 Yr Warr, 80A Charger, with BTS, RD2824</t>
  </si>
  <si>
    <t>320-0079</t>
  </si>
  <si>
    <t>FX2536MT</t>
  </si>
  <si>
    <t>Outback, FX2536MT battery inverter, 2500W, 120VAC, 60Hz, 40A Transfer, 36VDC, Sinewave, Off Grid, 5 Yr Warr, 35A Charger, with BTS &amp; Switched Ground, FX2536MT</t>
  </si>
  <si>
    <t>USIN100-0318</t>
  </si>
  <si>
    <t>320-0083</t>
  </si>
  <si>
    <t>Magnum, MS4024PAE battery inverter, 4000W, 120/240VAC, 60Hz, 2x30A Transfer, 24VDC, Sinewave, Off Grid, 3 Yr Warr, 105A Charger, with BTS, MS4024PAE</t>
  </si>
  <si>
    <t>320-0084</t>
  </si>
  <si>
    <t>Magnum, MS4448PAE battery inverter, 4400W, 120/240VAC, 60Hz, 2x30A Transfer, 48VDC, Sinewave, Off Grid, 3 Yr Warr, 60A Charger, with BTS, MS4448PAE</t>
  </si>
  <si>
    <t>320-0095</t>
  </si>
  <si>
    <t>865-4024-21</t>
  </si>
  <si>
    <t>Schneider Electric, Conext SW4024-120/240 battery inverter, 4000W, 120/240VAC, 50/60Hz, 30A Transfer, 24VDC, Sinewave, 90A Charger, 2 Yr Warr, with BTS, 865-4024-21</t>
  </si>
  <si>
    <t>320-0106</t>
  </si>
  <si>
    <t>865-4048-21</t>
  </si>
  <si>
    <t>Schneider Electric, Conext SW4048 battery inverter, 4000W, 120/240VAC, 50/60Hz, 30A Transfer, 48VDC, Sinewave, 45A Charger, 2 Yr Warr, with BTS, 865-4048-21</t>
  </si>
  <si>
    <t>321-0000</t>
  </si>
  <si>
    <t>NEP, BDM-600X-L, Micro Inverter, Compatible with 2 PV Modules, 60Vdc/2 X 14Imp Max, 208/240Vac, 580 Peak Power, Landscape AC Cables, NC0142-L-US-BQ</t>
  </si>
  <si>
    <t>321-0001</t>
  </si>
  <si>
    <t>NEP, BDM-600X, Micro Inverter, Compatible with 2 PV Modules, 60Vdc/2 X 14Imp Max, 208/240Vac, 580 Peak Power, Portrait AC Cables, NC0142-US-BQ-A</t>
  </si>
  <si>
    <t>321-0002</t>
  </si>
  <si>
    <t>Morningstar, SureSine battery inverter, 300W, 115VAC, 60Hz, No Transfer, 12VDC, Sinewave, Off Grid, 2 Yr Warr, No Charger, internal BTS, SI-300-115V-UL</t>
  </si>
  <si>
    <t>321-0007</t>
  </si>
  <si>
    <t>APsystems, QT2-208, 3 Phase Micro Inverter, compatible with Four PV Modules, 3 Phase 208V WYE or Delta, 60Hz, 1,728W Max Output, 60Vdc Max Input, 25A Max Isc per input, MC4 Connector, 10 year Warranty, 124062</t>
  </si>
  <si>
    <t>321-0013</t>
  </si>
  <si>
    <t>APsystems, QT2-480, 3 Phase Micro Inverter, compatible with Four PV Modules, 3 Phase 480V WYE or Delta, 60Hz, 1,800W Max Output, 60Vdc Max Input, 25A Max Isc per input, MC4 Connector, 10 year Warranty, 124063</t>
  </si>
  <si>
    <t>Enphase, IQ 7 Micro Inverter, compatible with 60-cell PV, modules, 208/240 volt, 250VA Peak Power, MC4 DC connectors, Female AC Connector, IQ7-60-2-US</t>
  </si>
  <si>
    <t>321-0216</t>
  </si>
  <si>
    <t>Enphase, IQ 7+ Micro Inverter, compatible with 60- and 72-cell PV, modules, 208/240 volt, 295VA Peak Power, MC4 DC connectors, Female AC Connector, IQ7PLUS-72-2-US</t>
  </si>
  <si>
    <t>321-0219</t>
  </si>
  <si>
    <t>Enphase, IQ 7X Micro Inverter, compatible with 96-cell PV modules, 208/240 volt, 320VA Peak Power, MC4 DC connectors, Female AC Connector, IQ7X-96-2-US</t>
  </si>
  <si>
    <t>321-0223</t>
  </si>
  <si>
    <t>IQ7A-72-M-US</t>
  </si>
  <si>
    <t>Enphase, IQ 7A Micro Inverter, compatible with 60 and 72-cell PV Modules, 208/240 volt, 366VA Peak Power, MC4 DC Connectors, IQ7A-72-M-US</t>
  </si>
  <si>
    <t>321-0229</t>
  </si>
  <si>
    <t>IQ8-60-2-US / IQ8-72-M-US</t>
  </si>
  <si>
    <t>Enphase, IQ 8 Micro Inverter, compatible with 60 cell PV Modules, 240V, 245VA Peak Power, MC4 DC Connectors, Female AC Connector, IQ8-60-2-US / IQ8-72-M-US</t>
  </si>
  <si>
    <t>321-0230</t>
  </si>
  <si>
    <t>IQ8A-72-2-US / IQ8A-72-M-US</t>
  </si>
  <si>
    <t>Enphase, IQ 8A Micro Inverter, compatible with 60 -72 cell PV Modules, 240V, 366VA Peak Power, MC4  DC Connectors, Female AC Connector,  IQ8A-72-2-US / IQ8A-72-M-US</t>
  </si>
  <si>
    <t>321-0231</t>
  </si>
  <si>
    <t>Enphase, IQ 8H Micro Inverter, compatible with 60 -72 cell PV Modules, 240V, 384VA Peak Power, MC4  DC Connectors, Female AC Connector,  IQ8H-240-72-2-US</t>
  </si>
  <si>
    <t>321-0232</t>
  </si>
  <si>
    <t>IQ8M-72-2-US / IQ8M-72-M-US</t>
  </si>
  <si>
    <t>Enphase, IQ 8M Micro Inverter, compatible with 60 -72 cell PV Modules, 240V, 330VA Peak Power, MC4  DC Connectors, Female AC Connector,  IQ8M-72-2-US / IQ8M-72-M-US</t>
  </si>
  <si>
    <t>321-0233</t>
  </si>
  <si>
    <t>IQ8PLUS-72-2-US / IQ8PLUS-72-M-US</t>
  </si>
  <si>
    <t xml:space="preserve">Enphase, IQ 8+ Micro Inverter, compatible with 60 -72 cell PV Modules, 240V, 300VA Peak Power, MC4 DC Connectors, Female AC Connector, IQ8PLUS-72-2-US / IQ8PLUS-72-M-US </t>
  </si>
  <si>
    <t>321-0234</t>
  </si>
  <si>
    <t>APsystems, DS3-S Micro Inverter, compatible with Dual 60/72-cell PV Modules, 240 volt, 60Hz, 640VA Peak Power, 60Vdc, 16A X 2 Max Input, MC4 Connector, 10 year Warranty, UL1741-SA, Rule-21, 119001</t>
  </si>
  <si>
    <t>321-0235</t>
  </si>
  <si>
    <t>APsystems, DS3-L Micro Inverter, compatible with Dual 60/72-cell PV Modules, 240 volt, 60Hz, 768VA Peak Power, 60Vdc, 18A X 2 Max Input, MC4 Connector, 10 year Warranty, UL1741-SA, Rule-21, 118001</t>
  </si>
  <si>
    <t>321-0236</t>
  </si>
  <si>
    <t>APsystems, DS3 Micro Inverter, compatible with Dual 60/72-cell PV Modules, 240 volt, 60Hz, 880VA Peak Power, 60Vdc, 20A X 2 Max Input, MC4 Type Connector, 10 year Warranty, UL1741-SA, Rule-21, 117001</t>
  </si>
  <si>
    <t>321-0237</t>
  </si>
  <si>
    <t>Aptos, 400R Micro Inverter, compatible with Single 60/72-cell PV Modules, 208/240 volt, 60Hz, 400VA Peak Power, 60Vdc 12.5A Max Input, 25 year Warranty, UL1741-SA, Rule-21, MAC-400R</t>
  </si>
  <si>
    <t>321-0238</t>
  </si>
  <si>
    <t>MAC-800R</t>
  </si>
  <si>
    <t>Aptos, 800R Micro Inverter, compatible with Dual 60/72-cell PV Modules, 208/240 volt, 60Hz, 800VA Peak Power, 60Vdc 12.5A X 2 Max Input, 25 year Warranty, UL1741-SA, Rule-21, MAC-800R</t>
  </si>
  <si>
    <t>321-0239</t>
  </si>
  <si>
    <t>CP-250E-IBC</t>
  </si>
  <si>
    <t>Generac, Micro Inverter, CP250E, compatible with 60- and 72-cell PV modules, 208/240 volt,(60Vdc max) 289W at 240V, MC-4 Connectors, with Integrated Branch Cable, CP-250E-IBC</t>
  </si>
  <si>
    <t>321-0240</t>
  </si>
  <si>
    <t>CP-720-DBC</t>
  </si>
  <si>
    <t>Generac, Micro Inverter, compatible with 2- 60 or 72 Cell Modules in Series, 2- 96 Cell Modules in Parallel with Branch Connectors, 208/240 volt, (120Vdc max) 720W at 240V, MC-4 Connectors, CP-720-DBC</t>
  </si>
  <si>
    <t>321-0241</t>
  </si>
  <si>
    <t>CP-720-DBC-StaublI</t>
  </si>
  <si>
    <t>Generac, Micro Inverter, compatible with 2- 60 or 72 Cell Modules in Series, 2- 96 Cell Modules in Parallel with Branch Connectors, 208/240 volt, (120Vdc max) 720W at 240V, MC-4 Connectors, CP-720-DBC-StaublI</t>
  </si>
  <si>
    <t>321-0244</t>
  </si>
  <si>
    <t>IQ7PLUS-72-M-US</t>
  </si>
  <si>
    <t>Enphase, IQ 7+ Micro Inverter, compatible with 60- and 72-cell PV, modules, 208/240 volt, 295VA Peak Power, Integrated MC4  DC connectors, Female AC Connector, IQ7PLUS-72-M-US</t>
  </si>
  <si>
    <t>321-0245</t>
  </si>
  <si>
    <t>IQ8H-208-72-2-US</t>
  </si>
  <si>
    <t>Enphase, IQ 8H-208 Micro Inverter, compatible with 60 -72 cell PV Modules, Single Phase 208V, 366VA Peak Power, MC-4 DC Connectors, Female AC Connector, IQ8H-208-72-2-US</t>
  </si>
  <si>
    <t>321-0246</t>
  </si>
  <si>
    <t>124009 QT2-208V</t>
  </si>
  <si>
    <t>APsystems, QT2-208, 3 Phase Micro Inverter, compatible with Four PV Modules, 3 Phase 208V WYE or Delta, 60Hz, 1,728W Max Output, 60Vdc Max Input, MC4 Connector, 10 year Warranty, 124009 QT2-208V</t>
  </si>
  <si>
    <t>321-0247</t>
  </si>
  <si>
    <t>APsystems, QT2-480, 3 Phase Micro Inverter, compatible with Four PV Modules, 3 Phase 480V WYE or Delta, 60Hz, 1,800W Max Output, 60Vdc Max Input, MC4 Connector, 10 year Warranty, 124012</t>
  </si>
  <si>
    <t>330-0001</t>
  </si>
  <si>
    <t>03-20-1000-2-50</t>
  </si>
  <si>
    <t>SMA, Sunny Tripower-X, 3-Phase Grid Tied Inverter, 20kW, 277/480VAC, 50/60Hz, Integrated DC Disconnect, 3 MPPT Input, (2 Strings each), Amphenol H-4 Plus Connectors, 10 Yr Warr, Transformerless, AFCI, Built in Ethernet/WLAN, SunSpec Compliant, STP 20-US-50, 03-20-1000-2-50</t>
  </si>
  <si>
    <t>330-0002</t>
  </si>
  <si>
    <t>03-25-1000-2-50</t>
  </si>
  <si>
    <t>SMA, Sunny Tripower-X, 3-Phase Grid Tied Inverter, 25kW, 277/480VAC, 50/60Hz, Integrated DC Disconnect, 3 MPPT Input, (2 Strings each), Amphenol H-4 Plus Connectors, 10 Yr Warr, Transformerless, AFCI, Built in Ethernet/WLAN, SunSpec Compliant, STP 25-US-50, 03-25-1000-2-50</t>
  </si>
  <si>
    <t>330-0003</t>
  </si>
  <si>
    <t>03-30-1000-2-50</t>
  </si>
  <si>
    <t>SMA, Sunny Tripower-X, 3-Phase Grid Tied Inverter, 30kW, 277/480VAC, 50/60Hz, Integrated DC Disconnect, 3 MPPT Input, (2 Strings each), Amphenol H-4 Plus Connectors, 10 Yr Warr, Transformerless, AFCI, Built in Ethernet/WLAN, SunSpec Compliant, STP 30-US-50, 03-30-1000-2-50</t>
  </si>
  <si>
    <t>330-0015</t>
  </si>
  <si>
    <t>Yaskawa Solectria, PVI 25TL, 3-Ph Grid Tied inverter, 25kW, 208VAC WYE, 60Hz, 1000VDC, 3 MPPT, 2 inputs per MPPT, AC/DC Disconnect, Arc-Fault Detection, NEMA 4X, UL1741-SA, Rule-21, 10 Yr Warr, [MUST ADD WIRING BOX], PVI-25TL-208</t>
  </si>
  <si>
    <t>330-0485</t>
  </si>
  <si>
    <t>PVI-36TL-480-20A</t>
  </si>
  <si>
    <t>Yaskawa Solectria, PVI 36000TL, 3-Ph Grid tied inverter, 36kW, 480VAC, 60Hz, 1000VDC, AC/DC Discon, Two dual 5x20A Fused Inputs, 2 MPPT, 10 Yr Warr, Ungrounded, RS485, NEMA4, Rule-21, PVI-36TL-480-20A</t>
  </si>
  <si>
    <t>330-0516</t>
  </si>
  <si>
    <t>Yaskawa Solectria, PVI 50TL, 3-Ph WYE Grid tied inverter, 50kW, 480VAC, 60Hz, 1000VDC, 3 MPPT, 10 Yr Warr, Transformerless, RS485, Arc-Fault Detection, NEMA4X, Internal data-logger, Mount 0 - 90°, [MUST ADD WIRING BOX] Rule-21, PVI-50TL-480</t>
  </si>
  <si>
    <t>330-0517</t>
  </si>
  <si>
    <t>Yaskawa Solectria, PVI 60TL, 3-Ph WYE Grid tied inverter, 60kW, 480VAC, 60Hz, 1000VDC, 3 MPPT, 10 Yr. Warr, Transformerless, RS485, Arc-Fault Detection, NEMA 4X, Internal data-logger, Mount: 0 - 90°, [MUST ADD WIRING BOX] Rule-21, PVI-60TL-480</t>
  </si>
  <si>
    <t>330-0541</t>
  </si>
  <si>
    <t>SolarEdge, SE43.2KUS Grid Tied Inverters, Primary Inverter, (add 2 Secondary Inverters)  3-Ph, 43.2kW, 208V WYE or Delta, 60Hz, 600VDC, DC Discon, 12 Yr Warr, AFCI, with AC-RSD, -40C, RS485 and Ethernet, DCD w/o Fuses, UL-1741-SA (Rule-21), SE43.2K-USRP0BNU4</t>
  </si>
  <si>
    <t>B Grade SolarEdge, SE66.6KUS Grid Tied Inverters, Primary Inverter, (add 1 Secondary Inverter)  3-Ph, 66.6kW, 277/480V WYE, 60Hz, 1000VDC, DC Discon, 12 Yr Warr, AFCI, with AC-RSD, -40C, RS485 and Ethernet, DCD w/o Fuses, UL-1741-SA (Rule-21), SE66.6K-USRP0BNU4</t>
  </si>
  <si>
    <t>330-0548</t>
  </si>
  <si>
    <t>SMA, Sunny Tripower 50000-TL (Core 1, STP-50) 3-Ph Grid Tied Inverter, 50kW, 277/480VAC, 60Hz, Integrated AC &amp; DC Discon, 6 MPPT Input, (2 Strings each), UTX Connectors, 10 Yr Warr, Transformerless, AFCI, Built in Ethernet/WLAN, SunSpec Compliant, 03-50-1000-2-41</t>
  </si>
  <si>
    <t>330-0549</t>
  </si>
  <si>
    <t>SMA, Sunny Tripower 62000-TL (Core 1, STP-62) 3-Ph Grid Tied Inverter, 62kW, 277/480VAC, 60Hz, Integrated AC &amp; DC Discon, 6 MPPT Input, (2 Strings each), UTX Connectors, 10 Yr Warr, Transformerless, AFCI, Built in Ethernet/WLAN, SunSpec Compliant, 03-62-1000-2-41</t>
  </si>
  <si>
    <t>330-0554</t>
  </si>
  <si>
    <t>Fronius, Symo Advanced Lite 15.0 480 Grid Tied Inverter, 3-Ph, 15 kW, 480VAC, 60Hz,  _x000D_
1000VDC, DC Discon, 6 Un-Fused DC Input, 2 MPPT, 10 Yr Warr, Ungrounded, AFCI, with PLC SunSpec  _x000D_
Transmitter, UL-1741-SA, NOT CA Rule 21 Compliant, 4,210,092,801</t>
  </si>
  <si>
    <t>330-0556</t>
  </si>
  <si>
    <t>Fronius, Symo Advanced Lite 22.7 480 Grid Tied Inverter, 3-Ph, 22.7 kW, 480VAC, 60Hz,  _x000D_
1000VDC, DC Discon, 6 Fused DC Input, 2 MPPT, 10 Yr Warr, Ungrounded, AFCI, with PLC SunSpec  _x000D_
Transmitter, UL-1741-SA, NOT CA Rule 21 Compliant, 4,210,094,801</t>
  </si>
  <si>
    <t>330-0570</t>
  </si>
  <si>
    <t>Yaskawa Solectria, PVI-25TL-480-R, 3-Ph Grid Tied inverter, 25kW, 480VAC WYE, 60Hz, 1000VDC, 2 MPPT, 3 inputs per MPPT, 20A Fuses, AC/DC Disconnect, Arc-Fault Detection, with Wiring Box, PLC Transmitter and Bleed-Down Circuit for Module-Level Rapid Shutdown with Tigo TS4-F ,NEMA 4X, UL1741-SA, Rule-21, 10 Yr Warr, PVI-25TL-480-TGO20</t>
  </si>
  <si>
    <t>330-0571</t>
  </si>
  <si>
    <t>Yaskawa Solectria, PVI-25TL-480-R, 3-Ph Grid Tied inverter, 25kW, 480VAC WYE, 60Hz, 1000VDC, 2 MPPT, 3 inputs per MPPT, 20A Fuses, AC/DC Disconnect, Arc-Fault Detection, with Wiring Box, PLC Transmitter and Bleed-Down Circuit for Module-Level Rapid Shutdown with APsmart Receiver, NEMA 4X, UL1741-SA, Rule-21, 10 Yr Warr, PVI-25TL-480-APS20</t>
  </si>
  <si>
    <t>330-0572</t>
  </si>
  <si>
    <t>SolarEdge, SE17.3KUS Grid Tied Inverter, 3-Ph, 17.3kW, 120/208 WYE and 208 Delta Grid, 60Hz, 600Vdc, with AC RSD, DC Safety Switch, DC Fuses and AFCI, 12 Yr Warr, -40C, RS485 and Ethernet, UL-1741-SA, SetApp Enabled, SE17.3K-USR2IBNZ4</t>
  </si>
  <si>
    <t>330-0573</t>
  </si>
  <si>
    <t>SolarEdge, SE30KUS Grid Tied Inverter, 3-Ph, 30kW, 277/480V WYE, 60Hz, 1000VDC, with AC RSD, DC Safety Switch, DC Fuses and AFCI, 12 Yr Warr, -40C, RS485 and Ethernet, UL1741-SA, SetApp Enabled, SE30K-USR8IBNZ4</t>
  </si>
  <si>
    <t>330-0574</t>
  </si>
  <si>
    <t>SolarEdge, SE40KUS Grid Tied Inverter, 3-Ph, 40kW, 277/480V WYE, 60Hz, 1000VDC, with AC RSD, DC Safety Switch, DC Fuses and AFCI, 12 Yr Warr, -40C, RS485 and Ethernet, UL1741-SA, SetApp Enabled, SE40K-USR8IBNZ4</t>
  </si>
  <si>
    <t>330-0576</t>
  </si>
  <si>
    <t>SolarEdge, SE14.4KUS Grid Tied Inverter, 3-Ph, 14.4kW, 120/208 WYE and 208 Delta Grid, 60Hz, 600Vdc, DC Discon, 12 Yr Warr, AFCI, with AC-RSD, -40C, RS485 and Ethernet, DCD w/DC Fuses, UL-1741-SA, SetApp Enabled, SE14.4K-USR2IBNZ4</t>
  </si>
  <si>
    <t>330-0577</t>
  </si>
  <si>
    <t>SolarEdge 3 Phase Synergy Unit, (Use with Synergy Manager) Add 2 with 66.6k or 80k, 3 with 43.2k, 50k, 100k and 120kW Synergy Managers, WYE/Delta, 60Hz, 1000VDC, 12 Yr. Warranty, AFCI,  -40C, UL-1741-SA (Rule-21), SESUK-USR0INNN4</t>
  </si>
  <si>
    <t>330-0578</t>
  </si>
  <si>
    <t>SolarEdge, 43.2kW 3 Phase Synergy Manager, Requires 3 Synergy Units, 43.2kW 208V WYE/Delta, 60Hz, 1000VDC, Fused Multiple DC Inputs,  DC Discon, AC/DC SPD, 12 Yr. Warranty, AFCI, with AC-RSD, -40C, RS485 and Ethernet, UL-1741-SA (Rule-21), SE43.2K-US02IBNZ4</t>
  </si>
  <si>
    <t>330-0579</t>
  </si>
  <si>
    <t>SolarEdge, 50kW 3 Phase Synergy  Manager, Requires 3 Synergy Units, 50kW 208V WYE/Delta, 60Hz, 1000VDC, Fused Multiple DC Inputs,  DC Discon, AC/DC SPD, 12 Yr. Warranty, AFCI, with AC-RSD, -40C, RS485 and Ethernet, UL-1741-SA (Rule-21),  SE50K-US02IBNZ4</t>
  </si>
  <si>
    <t>330-0580</t>
  </si>
  <si>
    <t>SolarEdge, 66.6kW 3 Phase Synergy  Manager, Requires 2 Synergy Units, 66.6kW 480V WYE/Delta, 60Hz, 1000VDC, Fused Multiple DC Inputs,  DC Discon, AC/DC SPD, 12 Yr. Warranty, AFCI, with AC-RSD, -40C, RS485 and Ethernet, UL-1741-SA (Rule-21), SE66.6K-US08IBNZ4</t>
  </si>
  <si>
    <t>330-0581</t>
  </si>
  <si>
    <t>SolarEdge, 80kW 3 Phase Synergy  Manager, Requires 2 Synergy Units, 80kW 480V WYE/Delta, 60Hz, 1000VDC, Fused Multiple DC Inputs,  DC Discon, AC/DC SPD, 12 Yr. Warranty, AFCI, with AC-RSD, -40C, RS485 and Ethernet, UL-1741-SA (Rule-21),  SE80K-US08IBNZ4</t>
  </si>
  <si>
    <t>330-0582</t>
  </si>
  <si>
    <t>SolarEdge, 100kW 3 Phase Synergy  Manager, Requires 3 Synergy Units, 100kW 480V WYE/Delta, 60Hz, 1000VDC, Fused Multiple DC Inputs,  DC Discon, AC/DC SPD, 12 Yr. Warranty, AFCI, with AC-RSD, -40C, RS485 and Ethernet, UL-1741-SA (Rule-21), SE100K-US08IBNZ4</t>
  </si>
  <si>
    <t>330-0583</t>
  </si>
  <si>
    <t>SolarEdge, 120kW 3 Phase Synergy  Manager, Requires 3 Synergy Units 120kW 480V WYE/Delta, 60Hz, 1000VDC, Multiple Fused  DC Inputs,  DC Discon, AC/DC SPD, 12 Yr. Warranty, AFCI, with AC-RSD, -40C, RS485 and Ethernet, UL-1741-SA (Rule-21), SE120K-US08IBNZ4</t>
  </si>
  <si>
    <t>330-0588</t>
  </si>
  <si>
    <t>SE50K-US02IBNW4</t>
  </si>
  <si>
    <t>SolarEdge, 50kW 3 Phase Synergy Manager, Requires 3 Synergy Units, 50kW 208V WYE/Delta, 60Hz, 1000VDC, Combined DC Inputs, DC Disco, AC/DC SPD, 12 Yr. Warranty, AFCI, with AC-RSD, -40C, RS485 and Ethernet, UL-1741-SA (Rule-21),  SE50K-US02IBNW4</t>
  </si>
  <si>
    <t>330-0589</t>
  </si>
  <si>
    <t>SolarEdge, 80kW 3 Phase Synergy Manager, Requires 2 Synergy Units, 80kW 480V WYE/Delta, 60Hz, 1000VDC, Combined DC Inputs, DC Disco, AC/DC SPD, 12 Yr. Warranty, AFCI, with AC-RSD, -40C, RS485 and Ethernet, UL-1741-SA (Rule-21), SE80K-US08IBNW4</t>
  </si>
  <si>
    <t>330-0590</t>
  </si>
  <si>
    <t>SE100K-US08IBNW4</t>
  </si>
  <si>
    <t>SolarEdge, 100kW 3 Phase Synergy Manager, Requires 3 Synergy Units, 100kW 480V WYE/Delta, 60Hz, 1000VDC, Combined DC Inputs, DC Disco, AC/DC SPD, 12 Yr. Warranty, AFCI, with AC-RSD, -40C, RS485 and Ethernet, UL-1741-SA (Rule-21),  SE100K-US08IBNW4</t>
  </si>
  <si>
    <t>330-0591</t>
  </si>
  <si>
    <t>SE120K-US08IBNW4</t>
  </si>
  <si>
    <t>SolarEdge, 120kW 3 Phase Synergy Manager, Requires 3 Synergy Units 120kW 480V WYE/Delta, 60Hz, 1000VDC, Combined DC Inputs, DC Disco, AC/DC SPD, 12 Yr. Warranty, AFCI, with AC-RSD, -40C, RS485 and Ethernet, UL-1741-SA (Rule-21),  SE120K-US08IBNW4</t>
  </si>
  <si>
    <t>330-0592</t>
  </si>
  <si>
    <t>SE110K-US08IBNZ4</t>
  </si>
  <si>
    <t>SolarEdge, 110kW/120kVA 3 Phase Synergy Manager, Requires 3 Synergy Units, 110kW 480V WYE/Delta, 60Hz, 1000VDC, Fused Multiple DC Inputs, DC Disco, AC/DC SPD, 12 Yr. Warranty, AFCI, with AC-RSD, -40C, RS485 and Ethernet, UL-1741-SA (Rule-21),SE110K-US08IBNZ4</t>
  </si>
  <si>
    <t>330-0593</t>
  </si>
  <si>
    <t>SE110K-USG8IBNZ4</t>
  </si>
  <si>
    <t>SolarEdge, 110kW/120kVA 3 Phase Synergy Manager, Requires 3 Synergy Units, 110kW 480V WYE/Delta, 60Hz, 1000VDC, Multiple Fused DC Inputs, DC Disco, AC/DC SPD, 12 Yr. Warranty, AFCI, NO AC-RSD, GROUND MOUNT ONLY,-40C, RS485 and Ethernet, UL-1741-SA (Rule-21), SE110K-USG8IBNZ4</t>
  </si>
  <si>
    <t>330-0594</t>
  </si>
  <si>
    <t>SE110K-USG8IBNW4</t>
  </si>
  <si>
    <t>SolarEdge, 110kW/120kVA 3 Phase Synergy Manager, Requires 3 Synergy Units, 110kW, 480V WYE/Delta, 60Hz, 1000VDC, Combined DC Input, (Combiner Box Required) DC Disco, AC/DC SPD, 12 Yr. Warranty, AFCI, NO AC-RSD, GROUND MOUNT ONLY,-40C, RS485 and Ethernet, UL-1741-SA (Rule-21), SE110K-USG8IBNW4</t>
  </si>
  <si>
    <t>330-0595</t>
  </si>
  <si>
    <t>SolarEdge, 120kW 3 Phase Synergy  Manager, Requires 3 Synergy Units, 120kW 480V WYE/Delta, 60Hz, 1000VDC, Multiple Fused DC Inputs,  DC Discon, AC/DC SPD, 12 Yr. Warranty, AFCI, NO AC-RSD, GROUND MOUNT ONLY,-40C, RS485 and Ethernet, UL-1741-SA (Rule-21), SE120K-USG8IBNZ4</t>
  </si>
  <si>
    <t>330-0596</t>
  </si>
  <si>
    <t>03-50-1000-2-41-V2</t>
  </si>
  <si>
    <t>SMA, Sunny Tripower 50000-TL (Core 1, STP-50) 3-Ph Grid Tied Inverter, 50kW, 277/480VAC, 60Hz, Integrated AC &amp; DC Discon, 6 MPPT Input, (2 Strings each), UTX Connectors, 10 Yr Warr, Transformerless, AFCI, Built in Ethernet, NO WLAN (Wi-FI), SunSpec Compliant, 03-50-1000-2-41-V2</t>
  </si>
  <si>
    <t>330-0597</t>
  </si>
  <si>
    <t>03-62-1000-2-41-V2</t>
  </si>
  <si>
    <t>SMA, Sunny Tripower 62000-TL (Core 1, STP-62) 3-Ph Grid Tied Inverter, 62kW, 277/480VAC, 60Hz, Integrated AC &amp; DC Discon, 6 MPPT Input, (2 Strings each), UTX Connectors, 10 Yr Warr, Transformerless, AFCI, Built in Ethernet, NO WLAN (Wi-FI), SunSpec Compliant, 03-62-1000-2-41-V2</t>
  </si>
  <si>
    <t>330-0598</t>
  </si>
  <si>
    <t>3-125-1500-2-21</t>
  </si>
  <si>
    <t>SMA, Sunny Highpower, Peak3, 3-Ph Grid Tied Utility Inverter, 125kW, 480Vac, 50/60Hz, 1500Vdc input, 1 MPPT, 5 Yr. Warr, Transformerless, No Disconnects or AFCI, SHP 125-US-21, 3-125-1500-2-21</t>
  </si>
  <si>
    <t>330-0599</t>
  </si>
  <si>
    <t>3-150-1500-2-21</t>
  </si>
  <si>
    <t>SMA, Sunny Highpower, Peak3, 3-Ph Grid Tied Utility Inverter, 150kW, 600Vac, 50/60Hz, 1500Vdc input, 1 MPPT, 5 Yr. Warr, Transformerless, No Disconnects or AFCI, SHP 150-US-21, 3-150-1500-2-21</t>
  </si>
  <si>
    <t>330-0603</t>
  </si>
  <si>
    <t>SolarEdge, SE10.0KUS Grid Tied Inverter, 3-Ph, 10kW, 120/208 WYE and 208 Delta Grid, 60Hz, 600Vdc, with AC RSD, DC Safety Switch, DC Fuses and AFCI, 12 Yr Warr, -40C, RS485 and Ethernet, UL-1741-SA, SetApp Enabled, SE10K-USR2IBNZ4</t>
  </si>
  <si>
    <t>341-0000</t>
  </si>
  <si>
    <t>OUTBACK POWER FW-ACA CONDUIT ADAPTER</t>
  </si>
  <si>
    <t>Outback, AC Conduit Adapter, with 2" Fitting, ACA</t>
  </si>
  <si>
    <t>341-0001</t>
  </si>
  <si>
    <t>Outback, DC Conduit Adapter, with 2" Fitting, DCA</t>
  </si>
  <si>
    <t>341-0002</t>
  </si>
  <si>
    <t>SA-EMP-15K</t>
  </si>
  <si>
    <t>Sol-Ark, Factory Installed Inverter Add on Option for 15kW, Solar Flare/EMP Hardening to MIL-STD-461G, SA-EMP-15K</t>
  </si>
  <si>
    <t>341-0003</t>
  </si>
  <si>
    <t>AGT-R1V1-US</t>
  </si>
  <si>
    <t>Franklin WH, aGate X Energy Management Smart Switch, AGT-R1V1-US</t>
  </si>
  <si>
    <t>341-0086</t>
  </si>
  <si>
    <t>ME-AGS-S-R</t>
  </si>
  <si>
    <t>Magnum, Automatic Generator Start Module 2-Relay with Voltage &amp; Temp Start/Stand Alone Version ME-AGS-S-R</t>
  </si>
  <si>
    <t>341-0087</t>
  </si>
  <si>
    <t>Magnum, Automatic Generator Start Module 3-Relay with Voltage &amp; Temp Start/Network Version ME-AGS-N</t>
  </si>
  <si>
    <t>341-0101</t>
  </si>
  <si>
    <t>Schneider Electric, Conext SW DC Breaker Panel, 865-1016</t>
  </si>
  <si>
    <t>341-0102</t>
  </si>
  <si>
    <t>865-1017</t>
  </si>
  <si>
    <t>Schneider Electric, Conext SW AC Breaker Panel, 120V/240V, 865-1017</t>
  </si>
  <si>
    <t>341-0105</t>
  </si>
  <si>
    <t>Outback, Radian Prewired GS Load Center with two 175A breakers, dual 80A GFDI and PV breakers for two charge controllers, FLEXnet DC and three 500A shunts, 230VAC 50A bypass breakers, dual 230VAC 50A input breakers, 10 busbars, GSLC175-PV-230</t>
  </si>
  <si>
    <t>341-0108</t>
  </si>
  <si>
    <t>Schneider Electric, CONEXT XW, AGS, Auto Generator Start, for XW, and SW, 865-1060-01</t>
  </si>
  <si>
    <t>341-0110</t>
  </si>
  <si>
    <t>865-1015-01</t>
  </si>
  <si>
    <t>Schneider Electric, CONEXT XW, PDP, Power Distribution Panel 1 250A 160VDC Breaker, 2-POLE 60A AC Breakers, 120-240V, 865-1015-01</t>
  </si>
  <si>
    <t>341-0111</t>
  </si>
  <si>
    <t>865-1025-01</t>
  </si>
  <si>
    <t>Schneider Electric, CONEXT XW+ CONDUIT BOX, 865-1025-01</t>
  </si>
  <si>
    <t>341-0112</t>
  </si>
  <si>
    <t>865-1020-02</t>
  </si>
  <si>
    <t>Schneider Electric, CONEXT XW Connection kit for Inverter 2 &amp; Inverter 3, 250A/160VDC Breaker,  AC-DC-XANBUS CABLES, No AC Breakers, 865-1020-02</t>
  </si>
  <si>
    <t>341-0113</t>
  </si>
  <si>
    <t>865-1014-01</t>
  </si>
  <si>
    <t>Schneider Electric, CONEXT XW, PDP, Power Distribution Panel, 1-Pole, 250A/160VDC Breaker, (No AC Breakers), 865-1014-01</t>
  </si>
  <si>
    <t>341-0114</t>
  </si>
  <si>
    <t>865-1215-01</t>
  </si>
  <si>
    <t>Schneider Electric, CONEXT Breaker Kit for PDP, 120/240VAC, 2-Pole, 60A, 3 Sets including: Square-D type QOU DIN-rail mountable AC breakers, jumpers, bypass,  865-1215-01</t>
  </si>
  <si>
    <t>341-0115</t>
  </si>
  <si>
    <t>865-1315-01</t>
  </si>
  <si>
    <t>Schneider Electric, CONEXT Breaker Kit for PDP, 120/208VAC, 3-Pole, 60A, 3 Sets including: Square-D type QOU DIN-rail mountable AC breakers, jumpers, bypass, 865-1315-01</t>
  </si>
  <si>
    <t>341-0117</t>
  </si>
  <si>
    <t>865-1013-01</t>
  </si>
  <si>
    <t>Schneider Electric, CONEXT XW, MINI-PDP, Power Distribution Panel For One XW Inverter ONLY, NOT Expandable,1-Pole 250A/160VDC Breaker, 3,2-Pole 60A AC Breakers &amp; By-Pass, 120-240V, 865-1013-01</t>
  </si>
  <si>
    <t>341-0118</t>
  </si>
  <si>
    <t>GSLC</t>
  </si>
  <si>
    <t>Outback, Radian GS Load Center, Box only with 500A shunt and 4 busbars, Powder-Coated Finish, GSLC</t>
  </si>
  <si>
    <t>341-0119</t>
  </si>
  <si>
    <t>Outback, Radian Prewired GS Load Center with two 175A breakers, 2-pole 120/240VAC 50A bypass breakers, 2, 2-pole 120/240VAC 50A input breakers, 500A shunt, 10 busbars, Powder-Coated Finish, GSLC175-120/240</t>
  </si>
  <si>
    <t>341-0120</t>
  </si>
  <si>
    <t>Outback, Radian Prewired GS Load Center with two 175A breakers, dual 80A GFDI and PV breakers for two charge controllers, FLEXnet DC and three 500A shunts, 2-pole 120/240VAC 50A bypass breakers, 2, 2-pole 120/240VAC 50A input breakers, 10 busbars, Powder-Coated Finish, GSLC175-PV-120/240</t>
  </si>
  <si>
    <t>341-0121</t>
  </si>
  <si>
    <t>OutBack, Radian Prewired GS Load Center with one 175A breaker, single 80A GFDI and PV breaker for one charge controller, FLEXnet DC and two 500A shunts, 2-pole 120/240VAC 50A bypass breakers, 2, 2-pole 120/240VAC 50A input breakers, 10 busbars, Powder-Coated Finish, GSLC175PV1-120/240</t>
  </si>
  <si>
    <t>341-0124</t>
  </si>
  <si>
    <t>Outback, Radian Prewired GS-8048 Load Center with Two 175A breakers, PV breakers for Two FM-100 Charge Controllers, FLEXnet DC, Three 500A shunts, 2-pole 120/240VAC 50A Bypass Breakers, 2, 2-pole 120/240VAC 50A Input Breakers, GSLC-PV-300VDC</t>
  </si>
  <si>
    <t>348-0027</t>
  </si>
  <si>
    <t>MidNite Solar, Pre-Wired Off Grid System, 120/240VAC, MS4024PAE 4000W 24V Inverter, Classic 150, ARC-50 display, BMK-NS Battery Monitor, MNE250STM-L E-Panel, 3 MN-SPD, MNEMS4024PAECL150</t>
  </si>
  <si>
    <t>348-0052</t>
  </si>
  <si>
    <t>MidNite Solar, Pre-Wired Off Grid System, 120/240VAC, MS4448PAE 4400W 48V Inverter, Classic 150 &amp; WhizBang Jr., ARC-50 display, MNE175STM-L-240 E-Panel, 3 MN-SPD, MNEMS4448PAECL150</t>
  </si>
  <si>
    <t>348-0097</t>
  </si>
  <si>
    <t>Outback, FLEXpower Radian, GS8048A-01, 8.0kW, 120/240Vac, all prewired AC &amp; DC, GSLC175-PV-120/240, with AC bypass, 2, 175A DC breakers, GFDI-80D, 2, 80 Amp charge controller breakers, HUB 10.3, RTS, FLEXnet DC, surge protectors, 2 FLEXmax 80 MPPT controllers, MATE3-S and mounting back plate, UL1741-SA, FPR-8048A-01</t>
  </si>
  <si>
    <t>348-0098</t>
  </si>
  <si>
    <t>Outback, FLEXpower Radian, GS4048A-01, 4.0kW, 120/240Vac, all prewired AC &amp; DC, GSLC175-PV1-120/240, with AC bypass, 1, 175A DC breaker, GFDI-80, 1, 80 Amp charge controller breaker, HUB 10.3, RTS, FLEXnet DC, surge protectors, 1 FLEXmax 80 MPPT controller, MATE3-S and mounting back plate, UL1741-SA, FPR-4048A-01</t>
  </si>
  <si>
    <t>348-0099</t>
  </si>
  <si>
    <t>Outback, FLEXpowerONE, VFXR3648A-01, Inverter/Charger 3.6kW FLEXpower One, prewired AC and DC boxes with 120Vac Bypass, NEMA 5-15R Outlet, 175A DC breaker, GFDI, 80Amp charge controller breaker, Mate3-S, HUB 10.3, RTS, 1 FLEXmax 80, FLEXnet DC and surge protector, UL1741-SA, FP1 VFXR3648A-01</t>
  </si>
  <si>
    <t>348-0100</t>
  </si>
  <si>
    <t>Outback, FLEXpowerONE, VFXR3524A-01, Inverter/Charger 3.5kW FLEXpower One, prewired AC and DC boxes with 120Vac Bypass, NEMA 5-15R Outlet, 250A DC breaker, GFDI, 80Amp charge controller breaker, Mate3-S, HUB 10.3, RTS, 1 FLEXmax 80, FLEXnet DC and surge protector, UL1741-SA, FP1 VFXR3524A-01</t>
  </si>
  <si>
    <t>348-0104</t>
  </si>
  <si>
    <t>Outback, FLEXpowerTWO, Dual VFXR3648A-01, 7.2kW FLEXpower TWO, prewired AC &amp; DC boxes with AC bypass 175A DC breakers, PNL-GFDI-80D and 80 Amp charge controller breakers, HUB 10.3, RTS, FLEXnet DC, surge protectors plus 2 FLEXmax 80 MPPT controllers, MATE3-S and brackets , UL1741-SA, FP2 VFXR3648A-01</t>
  </si>
  <si>
    <t>348-0105</t>
  </si>
  <si>
    <t>Outback, FLEXpowerTWO, Dual VFXR3524A-01, 7.0kW FLEXpower TWO, prewired AC &amp; DC boxes with AC bypass 250A DC breakers, PNL-GFDI-80D and 80 Amp charge controller breakers, HUB 10.3, RTS, FLEXnet DC, surge protectors plus 2 FLEXmax 80 MPPT controllers, MATE3-S and brackets , UL1741-SA, FP2 VFXR3524A-01</t>
  </si>
  <si>
    <t>348-0135</t>
  </si>
  <si>
    <t>Outback, FLEXpower Radian, GS8048A-01, 8.0kW, 120/240Vac, Prewired GSLC, with 120/240 AC bypass, 2, 175A DC breakers, 2 FLEXmax 100 AFCI MPPT Charge Controllers, 125A Charge Controller Breakers, 80 Amp PV Breakers, HUB 10.3, RTS, FLEXnet DC, MATE3-S and Mounting Back Plate, UL1741-SA, FPR-8048A-300AFCI</t>
  </si>
  <si>
    <t>348-0136</t>
  </si>
  <si>
    <t>Outback, FLEXpower Radian, GS8048A-01, 8.0kW, 120/240Vac, Prewired GSLC, with 120/240 AC bypass, 2, 175A DC breakers, 1 FLEXmax 100 AFCI MPPT Charge Controller, 125A Charge Controller Breaker, 80 Amp PV Breaker, HUB 10.3, RTS, FLEXnet DC, MATE3-S and Mounting Back Plate, UL1741-SA, FPR-8048A-300A-LT</t>
  </si>
  <si>
    <t>348-0137</t>
  </si>
  <si>
    <t>Outback, FLEXpower Radian, GS4048A-01, 4.0kW, 120/240Vac, Prewired GSLC, with 120/240 AC bypass, 175A DC breaker, 1 FLEXmax 100 AFCI MPPT Charge Controller, 125A Charge Controller Breaker, 80 Amp PV Breaker, HUB 10.3, RTS, FLEXnet DC, MATE3-S and Mounting Back Plate, UL1741-SA, FPR-4048A-300AFCI</t>
  </si>
  <si>
    <t>349-0032</t>
  </si>
  <si>
    <t>Powerwall-2</t>
  </si>
  <si>
    <t>Tesla, Powerwall-2, 7.6kW AC Coupled, 5kW 120/240 AC output, 13.5 Useable kWh Lithium-Ion Battery Pack, NEMA 3R, 10 Yr. Warranty, Powerwall-2</t>
  </si>
  <si>
    <t>349-0047</t>
  </si>
  <si>
    <t>sonnen, ECOLX-12kW, Smart Energy Storage System, 12kWh Useable Capacity, 8kW Continuous, With Screen, Standard Model, ECOLX12SS-15</t>
  </si>
  <si>
    <t>349-0048</t>
  </si>
  <si>
    <t>Sonnen, ECOLX-12kW, Smart Energy Storage System, 12kWh Useable Capacity, 8kW Continuous, With Screen, California Model, ECOLX12SC-15</t>
  </si>
  <si>
    <t>349-0060</t>
  </si>
  <si>
    <t>A-6PHI-SA-12</t>
  </si>
  <si>
    <t>SimpliPhi, AccESS 22.8 with Sol-Ark 12kW AC/DC Coupled, 208/240Vac, 6 Phi 3.8, LFP Batteries (Lithium Iron Phosphate), Integrated Charge Controller, 3R Enclosure, UL-1973, UL-1741-SA, A-6PHI-SA-12</t>
  </si>
  <si>
    <t>349-0062</t>
  </si>
  <si>
    <t>Panasonic EverVolt, AC Coupled Standard, 11.4 useable kWh, with 5.5kW 120/240Vac Inverter, Enclosure w/Kit, PowerHub Controller w/PLC, EVAC-105-4</t>
  </si>
  <si>
    <t>349-0063</t>
  </si>
  <si>
    <t>Panasonic EverVolt, AC Coupled Plus, 17.1 useable kWh, with 5.5kW 120/240Vac Inverter, Enclosure w/Kit, PowerHub Controller w/PLC, EVAC-105-6</t>
  </si>
  <si>
    <t>349-0065</t>
  </si>
  <si>
    <t>Panasonic EverVolt, DC Coupled Standard, 11.4 useable kWh, with 5.5kW DC 120/240Vac Inverter, Enclosure w/Kit, PowerHub Controller w/PLC, EVDC-105-4</t>
  </si>
  <si>
    <t>349-0066</t>
  </si>
  <si>
    <t>Panasonic EverVolt, DC Coupled Plus, 17.1 useable kWh, with 5.5kW DC 120/240Vac Inverter, Enclosure w/Kit, PowerHub Controller w/PLC, EVDC-105-6</t>
  </si>
  <si>
    <t>349-0075</t>
  </si>
  <si>
    <t>Outback, SystemEdge, Bundled FPR-8048A-300 AFCI, 8.0kW FLEXpower Radian, 1000 XLC High Capacity Battery, 59kWhs of nameplate Energy Storage, 32 Fire Raptor Module Level RSD Devices, 1 Fire Raptor Shutdown Switch and 24V Shutdown Relay, and 2 FWPV6-FH600 Combiner Boxes, 10 YEAR GLOBAL WARRANTY, SE-860XLC-300AFCI</t>
  </si>
  <si>
    <t>349-0076</t>
  </si>
  <si>
    <t>sonnen, ECOLX-20kW, Smart Energy Storage System, 20kWh Useable Capacity, 8kW Continuous, With Screen, Standard Model, ECOLX20SS-15</t>
  </si>
  <si>
    <t>349-0083</t>
  </si>
  <si>
    <t>sonnen, ECOLX-30kWh, Smart Energy Storage System, 30kWh Useable Capacity, 8kW Continuous, With Screen, California Model, ECOLX30SC-15</t>
  </si>
  <si>
    <t>349-0087</t>
  </si>
  <si>
    <t>Stem, Inc. Custom Tesla Commercial Energy Storage System Powered by Stem’s AI, Athena™ Energy cost optimization through Demand Charge Management, Energy Arbitrage, Demand Response, and Wholesale Market Participation: Tesla AC Coupled Grid-Services System</t>
  </si>
  <si>
    <t>349-0088</t>
  </si>
  <si>
    <t>Stem, Inc. Custom Tesla Commercial Energy Storage System Powered by Stem’s AI, Athena™ Energy cost optimization through Demand Charge Management, Energy Arbitrage, Demand Response, and Wholesale Market Participation: Tesla AC Coupled Back-Up/Resiliency System</t>
  </si>
  <si>
    <t>349-0091</t>
  </si>
  <si>
    <t>SE-420BLU-300AFCI</t>
  </si>
  <si>
    <t>Outback,SystemEdge, Bundled FPR-4048A-300 AFCI, 4.0kW FLEXpower Radian, IBR-2-48-175Battery Rack, 8 Northstar NSB-190 Batteries, 19.2kWhs of nameplate EnergyStorage, 16 Fire Raptor Module Level RSD Devices, DC Rapid Shutdown Initiator(RSI), 24Vdc Power Supply, 1A breaker, and 1 FWPV6-FH600 Combiner Box,SE-420BLU-300AFCI</t>
  </si>
  <si>
    <t>349-0092</t>
  </si>
  <si>
    <t>Outback,SystemEdge, Bundled FPR-8048A-300 AFCI, 8.0kW FLEXpower Radian, IBR-3-48-175Battery Rack, 12 Northstar NSB-190 Batteries, 28.8kWh of nameplate EnergyStorage, 32 Fire Raptor Module Level RSD Devices, DC Rapid Shutdown Initiator(RSI), 24Vdc Power Supply, 1A breaker, and 2 FWPV6-FH600 Combiner Boxes,SE-830BLU-300AFCI</t>
  </si>
  <si>
    <t>349-0093</t>
  </si>
  <si>
    <t>SimpliPhi, AccESS 15.2 with Sol-Ark 12kW AC/DC Coupled, 208/240Vac, 4 Phi 3.8, LFP Batteries (Lithium Iron Phosphate), Integrated Charge Controller, 3R Enclosure, UL-1973, UL-1741-SA, A-4PHI-SA-12</t>
  </si>
  <si>
    <t>349-0095</t>
  </si>
  <si>
    <t>HQCAESS1116</t>
  </si>
  <si>
    <t>QCells, Q.HOME HYB-G1, 7.6kw 120/240Vac Hybrid Inverter DC or AC Coupled, 12.6kWh NMC (Nickel-Manganese-Cobalt) Battery Storage, includes, BMS, Autoformer, RGM, UL9540, Rule-21, 10/10 Warranty, HQCAESS1116</t>
  </si>
  <si>
    <t>349-0096</t>
  </si>
  <si>
    <t>HQCAESS1117</t>
  </si>
  <si>
    <t>QCells, Q.HOME HYB-G1, 7.6kw 120/240Vac Hybrid Inverter DC or AC Coupled, 13.5kWh NMC (Nickel-Manganese-Cobalt) Battery Storage, includes, BMS, Autoformer, RGM, UL9540, Rule-21, 10/10 Warranty, HQCAESS1117</t>
  </si>
  <si>
    <t>349-0097</t>
  </si>
  <si>
    <t>QCells, Q.HOME HYB-G1, 7.6kw 120/240Vac Hybrid Inverter DC or AC Coupled, 18.9kWh NMC (Nickel-Manganese-Cobalt) Battery Storage, includes, BMS, Autoformer, RGM, UL9540, Rule-21, 10/10 Warranty, HQCAESS1118</t>
  </si>
  <si>
    <t>349-0098</t>
  </si>
  <si>
    <t>Outback, Mojave ESS, AC Coupled ONLY, 8kW 120/240Vac Grid-Tie/Off Grid Inverter, with 14.8kWh name plate (11.8kWh useable) NMC Battery, 2, 200A CT’s, Cables and Hardware Included, UL1741-SA, UL9540, 10 year war., OGHESS8015A</t>
  </si>
  <si>
    <t>349-0100</t>
  </si>
  <si>
    <t>SimpliPhi, AccESS 22.8 with Sol-Ark 12kW AC/DC Coupled, 208/240Vac, 6 AmpliPhi 3.8, LFP Batteries (Lithium Iron Phosphate), Integrated Charge Controller, 3R Enclosure, UL-1973, UL-1741-SA, A-6AMP-SA-12</t>
  </si>
  <si>
    <t>349-0101</t>
  </si>
  <si>
    <t>A-4APHI-SPHI-6</t>
  </si>
  <si>
    <t>SimpliPhi, AccESS 15.2 with 6kW SimpliPhi Inverter 120/240Vac, AC/DC Coupled, with 4 AmpliPhi 3.8 LFP Batteries (Lithium Iron Phosphate), Integrated 2 MPPT Charge Controller, AGS and Energy Trak Gateway, 3R Enclosure, A-4APHI-SPHI-6</t>
  </si>
  <si>
    <t>349-0102</t>
  </si>
  <si>
    <t>A-5APHI-SPHI-6</t>
  </si>
  <si>
    <t>SimpliPhi, AccESS 19 with 6kW SimpliPhi Inverter 120/240Vac, AC/DC Coupled, with 5 AmpliPhi 3.8 LFP Batteries (Lithium Iron Phosphate), Integrated 2 MPPT Charge Controller, AGS and Energy Trak Gateway, 3R Enclosure, A-5APHI-SPHI-6</t>
  </si>
  <si>
    <t>349-0103</t>
  </si>
  <si>
    <t>A-6APHI-SPHI-6</t>
  </si>
  <si>
    <t>SimpliPhi, AccESS 22.8 with 6kW SimpliPhi Inverter 120/240Vac, AC/DC Coupled, with 6 AmpliPhi 3.8 LFP Batteries (Lithium Iron Phosphate), Integrated 2 MPPT Charge Controller, AGS and Energy Trak Gateway, 3R Enclosure, A-6APHI-SPHI-6</t>
  </si>
  <si>
    <t>349-0104</t>
  </si>
  <si>
    <t>A-3PHI-SPHI-6</t>
  </si>
  <si>
    <t>SimpliPhi, AccESS 11.4 with 6kW SimpliPhi Inverter 120/240Vac, AC/DC Coupled, with 3 Phi 3.8 LFP Batteries (Lithium Iron Phosphate), Integrated 2 MPPT Charge Controller, AGS and Energy Trak Gateway, 3R Enclosure, A-3PHI-SPHI-6</t>
  </si>
  <si>
    <t>349-0105</t>
  </si>
  <si>
    <t>A-4PHI-SPHI-6</t>
  </si>
  <si>
    <t>SimpliPhi, AccESS 15.2 with 6kW SimpliPhi Inverter 120/240Vac, AC/DC Coupled, with 4 Phi 3.8 LFP Batteries (Lithium Iron Phosphate), Integrated 2 MPPT Charge Controller, AGS and Energy Trak Gateway, 3R Enclosure, A-4PHI-SPHI-6</t>
  </si>
  <si>
    <t>349-0106</t>
  </si>
  <si>
    <t>A-5PHI-SPHI-6</t>
  </si>
  <si>
    <t>SimpliPhi, AccESS 19 with 6kW SimpliPhi Inverter 120/240Vac, AC/DC Coupled, with 5 Phi 3.8 LFP Batteries (Lithium Iron Phosphate), Integrated 2 MPPT Charge Controller, AGS and Energy Trak Gateway, 3R Enclosure, A-5PHI-SPHI-6</t>
  </si>
  <si>
    <t>349-0107</t>
  </si>
  <si>
    <t>A-6PHI-SPHI-6</t>
  </si>
  <si>
    <t>SimpliPhi, AccESS 22.8 with 6kW SimpliPhi Inverter 120/240Vac, AC/DC Coupled, with 6 Phi 3.8 LFP Batteries (Lithium Iron Phosphate), Integrated 2 MPPT Charge Controller, AGS and Energy Trak Gateway, 3R Enclosure, A-6PHI-SPHI-6</t>
  </si>
  <si>
    <t>349-0108</t>
  </si>
  <si>
    <t>A-3APHI-SPHI-6</t>
  </si>
  <si>
    <t>SimpliPhi, AccESS 11.4 with 6kW SimpliPhi Inverter 120/240Vac, AC/DC Coupled, with 3 AmpliPhi 3.8 LFP Batteries (Lithium Iron Phosphate), Integrated 2 MPPT Charge Controller, AGS and Energy Trak Gateway, 3R Enclosure, A-3APHI-SPHI-6</t>
  </si>
  <si>
    <t>360-0000</t>
  </si>
  <si>
    <t>APsystems, AC Cable Connector (splice)– Female, 2300532032</t>
  </si>
  <si>
    <t>360-0001</t>
  </si>
  <si>
    <t>APsystems, AC Cable Connector (splice) – Male, 2300531032</t>
  </si>
  <si>
    <t>360-0002</t>
  </si>
  <si>
    <t>APsystems, AC Bus Cable Unlocking Tool, for DS3, YC600 &amp; QS1, 2352000001</t>
  </si>
  <si>
    <t>360-0003</t>
  </si>
  <si>
    <t>APsystems, Y-Conn Cap, to seal off unused AC Bus Cable Connectors, for DS3, YC600 &amp; QS1, 2061702007</t>
  </si>
  <si>
    <t>360-0004</t>
  </si>
  <si>
    <t>APsystems, AC Bus Cable End Cap, for DS3, YC600 &amp; QS1, 2060700007</t>
  </si>
  <si>
    <t>360-0005</t>
  </si>
  <si>
    <t>APsystems, Y3 AC Bus (Trunk) Cable for DS3, YC600 &amp; QS1 Micro Inverters, (order 1 per Inverter), 12 AWG, 2m, 2322301303</t>
  </si>
  <si>
    <t>360-0006</t>
  </si>
  <si>
    <t>APsystems, Y3 AC Bus (Trunk) Cable for DS3, YC600 &amp; QS1 Micro Inverters, (order 1 per Inverter), 12 AWG, 4m (~157”), 2322401303</t>
  </si>
  <si>
    <t>360-0008</t>
  </si>
  <si>
    <t>APsystems, DC Extension Cable, 2m, MC-4, 2310360214</t>
  </si>
  <si>
    <t>360-0009</t>
  </si>
  <si>
    <t>APsystems, Sealing cap for MC-4 DC Connector - Male (purchase w/ F), 2060401006</t>
  </si>
  <si>
    <t>360-0010</t>
  </si>
  <si>
    <t>APsystems, Sealing cap for MC-4 DC Connector - Female (purchase w/ M), 2060402006</t>
  </si>
  <si>
    <t>360-0012</t>
  </si>
  <si>
    <t>APsystems, YC1000 AC Bus (Trunk) Cable for YC1000 Micro Inverters, 14 AWG, 2m (~78”), 2322302552</t>
  </si>
  <si>
    <t>360-0013</t>
  </si>
  <si>
    <t>APsystems, YC1000 AC Bus (Trunk) Cable for YC1000 Micro Inverters, 14 AWG, 4m (~157”), 2322402552</t>
  </si>
  <si>
    <t>360-0016</t>
  </si>
  <si>
    <t>NEP, BQ Male Connector, M1080249</t>
  </si>
  <si>
    <t>360-0025</t>
  </si>
  <si>
    <t>NEP, BQ Tail Cable with Female Connector and 5 meter cable, M2020098</t>
  </si>
  <si>
    <t>360-0026</t>
  </si>
  <si>
    <t>NEP, BQ Female Connector, M1080250</t>
  </si>
  <si>
    <t>360-0032</t>
  </si>
  <si>
    <t>M1080258</t>
  </si>
  <si>
    <t>NEP, BQ End Cap for Female Connector, M1080258</t>
  </si>
  <si>
    <t>360-0033</t>
  </si>
  <si>
    <t>M3020022</t>
  </si>
  <si>
    <t>NEP, MC-4 Male Sealing Cap, M3020022</t>
  </si>
  <si>
    <t>360-0035</t>
  </si>
  <si>
    <t>M3020023</t>
  </si>
  <si>
    <t>NEP, MC-4 Female Sealing Cap, M3020023</t>
  </si>
  <si>
    <t>360-0036</t>
  </si>
  <si>
    <t>APsystems, AC Bus Cable End Cap, for QT-2, 5 Wire, 2062050002</t>
  </si>
  <si>
    <t>360-0037</t>
  </si>
  <si>
    <t>APsystems, AC Cable Connector 10AWG (splice) for 5 wire Trunk, Female, 2301512002</t>
  </si>
  <si>
    <t>360-0038</t>
  </si>
  <si>
    <t>APsystems, AC Bus (Trunk) Cable for QT-2 Micro Inverters, (1 per Inverter), 5 Wire 10 AWG, 2.4m (~94”), 2322609202</t>
  </si>
  <si>
    <t>360-0039</t>
  </si>
  <si>
    <t>ME-RC50</t>
  </si>
  <si>
    <t>Magnum, Digital LCD Display Remote Panel with 50' Cable, Flush Mount, ME-RC50</t>
  </si>
  <si>
    <t>360-0041</t>
  </si>
  <si>
    <t>APsystems, AC Bus (Trunk) Cable for QT-2 Micro Inverters, (1 per Inverter), 5 Wire 10 AWG, 4.6m (~181”), 2322909202</t>
  </si>
  <si>
    <t>360-0042</t>
  </si>
  <si>
    <t>APsystems, AC Bus Cable Unlocking Tool, for QT-2 5 Wire Trunk, 2353000002</t>
  </si>
  <si>
    <t>360-0043</t>
  </si>
  <si>
    <t>APsystems, AC Bus (Trunk) Cable for QT-2 Micro Inverters, (1 per Inverter), 5 Wire 10 AWG, 9.5m (~374”), 2322959232</t>
  </si>
  <si>
    <t>360-0044</t>
  </si>
  <si>
    <t>APsystems, AC Cable Connector 10AWG (splice) for 5 wire Trunk, Male, 2301511002</t>
  </si>
  <si>
    <t>360-0119</t>
  </si>
  <si>
    <t>OPT-SHADECOVER-PVI-50-60</t>
  </si>
  <si>
    <t>Yaskawa Solectria, Shade Cover, PVI 50/60TL Inverters Only, OPT-SHADECOVER-PVI-50-60</t>
  </si>
  <si>
    <t>360-0166</t>
  </si>
  <si>
    <t>ME-ARC50</t>
  </si>
  <si>
    <t>Magnum, Advanced Digital LCD Display Remote Panel with 50' Cable, Flush Mount, ME-ARC50</t>
  </si>
  <si>
    <t>360-0182</t>
  </si>
  <si>
    <t>T6 Male Cap</t>
  </si>
  <si>
    <t>Chilicon, Modular Trunk Cap Male, T6 Male Cap</t>
  </si>
  <si>
    <t>360-0184</t>
  </si>
  <si>
    <t>Tape Roll</t>
  </si>
  <si>
    <t>Chilicon, Modular Trunk Cap Sealing Tape, 10’, 1 for 4 T6 Male Caps, Tape Roll</t>
  </si>
  <si>
    <t>360-0205</t>
  </si>
  <si>
    <t>Enphase, Accessory, Water tight cap for M215 and M250, Qty. 1, ET-SEAL-10</t>
  </si>
  <si>
    <t>360-0328</t>
  </si>
  <si>
    <t>Q-12-10-240</t>
  </si>
  <si>
    <t>Enphase, IQ, Q-Cable, 240 Volt, for 60/72 cell 1.0m Portrait Module Pitch. Connector Pitch is 1.3m (51"), Continuous Length, Order by Number of Connectors, Q-12-10-240</t>
  </si>
  <si>
    <t>USWC001-0062</t>
  </si>
  <si>
    <t>360-0329</t>
  </si>
  <si>
    <t>Enphase, IQ, Q-Cable, 240 Volt, for 60 cell 1.7m Landscape Module Pitch. Connector Pitch is 2.0m (78.7"), Continuous Length, Order by Number of Connectors, Q-12-17-240</t>
  </si>
  <si>
    <t>360-0331</t>
  </si>
  <si>
    <t>Q-DCC-2</t>
  </si>
  <si>
    <t>Enphase, IQ Micro inverter Replacement Adaptor for MultiContact MC4 DC, Q-DCC-2</t>
  </si>
  <si>
    <t>360-0332</t>
  </si>
  <si>
    <t>Enphase, IQ, Female Sealing Cap for unused Q-Cable Connectors, Q-SEAL-10</t>
  </si>
  <si>
    <t>360-0333</t>
  </si>
  <si>
    <t>Enphase, IQ, Terminator Cap for Q-Cable Ends, Qty. 1, Q-TERM-10</t>
  </si>
  <si>
    <t>360-0336</t>
  </si>
  <si>
    <t>Enphase, IQ, Male Sealing Cap for Branch Aggregator Unused Connections, Q-BA-CAP-10</t>
  </si>
  <si>
    <t>360-0338</t>
  </si>
  <si>
    <t>Q-12-RAW</t>
  </si>
  <si>
    <t>Enphase, IQ, Q Cable, 12 AWG, no connectors, Use with Field Wireable M/FM Connectors, by the foot, Non-Cancelable/Non-Returnable on Cut Lengths, Q-12-RAW</t>
  </si>
  <si>
    <t>360-0340</t>
  </si>
  <si>
    <t>Q-12-20-200</t>
  </si>
  <si>
    <t>Enphase, IQ, Q-Cable, 240 Volt, for 72 cell 2.0m Landscape Module Pitch. Connector Pitch is 2.3m (90.5"), Continuous Length, Order by Number of Connectors, Q-12-20-200</t>
  </si>
  <si>
    <t>360-0343</t>
  </si>
  <si>
    <t>ROOFKIT-25TL-480</t>
  </si>
  <si>
    <t>Yaskawa Solectria, Shade Cover and 15-Degree Rooftop Mounting Legs for PVI 25TL-480 Inverters Only, ROOFKIT-25TL-480</t>
  </si>
  <si>
    <t>360-0345</t>
  </si>
  <si>
    <t>1104517-00-x</t>
  </si>
  <si>
    <t>Tesla,Powerwall 2 AC Goodie Bag, 1104517-00-x</t>
  </si>
  <si>
    <t>360-0346</t>
  </si>
  <si>
    <t>Enphase, IQ, Female Field-Wireable Connector for Q Cable open connector. Qty 1 connector bodies with 2 Female MC4 Tool crimpable pins, Q-CONN-10F</t>
  </si>
  <si>
    <t>360-0347</t>
  </si>
  <si>
    <t>Enphase, IQ, Male Field-Wireable Connector for Q Cable. Qty 1 connector bodies with 2 Male MC4 Tool crimpable pins, Q-CONN-10M</t>
  </si>
  <si>
    <t>360-0348</t>
  </si>
  <si>
    <t>AC_Connector_F</t>
  </si>
  <si>
    <t>Aptos, Female AC Connector,  AC_Connector_F</t>
  </si>
  <si>
    <t>360-0349</t>
  </si>
  <si>
    <t>AC_CON_F_CAP</t>
  </si>
  <si>
    <t>Aptos, Female AC End Cap, AC_CON_F_CAP</t>
  </si>
  <si>
    <t>360-0350</t>
  </si>
  <si>
    <t>AC_Connector_M</t>
  </si>
  <si>
    <t>Aptos, Male AC Connector,  AC_Connector_M</t>
  </si>
  <si>
    <t>360-0351</t>
  </si>
  <si>
    <t>AC_CON_M_CAP</t>
  </si>
  <si>
    <t>Aptos, Male AC End Cap, AC_CON_M_CAP</t>
  </si>
  <si>
    <t>360-0352</t>
  </si>
  <si>
    <t>AC_End_Cable-F-2m</t>
  </si>
  <si>
    <t>Aptos, Female AC End Cable, 12AWG, 2m, AC_End_Cable-F-2m</t>
  </si>
  <si>
    <t>360-0354</t>
  </si>
  <si>
    <t>AC_Ext_Cable-2m</t>
  </si>
  <si>
    <t>Aptos, AC Extension Cable, 2 meter, AC_Ext_Cable-2m</t>
  </si>
  <si>
    <t>360-0356</t>
  </si>
  <si>
    <t>AC_End_Cable-F-5m</t>
  </si>
  <si>
    <t>Aptos, Female AC End Cable, 12AWG, 5m, AC_End_Cable-F-5m</t>
  </si>
  <si>
    <t>360-0357</t>
  </si>
  <si>
    <t>CP-MBC</t>
  </si>
  <si>
    <t>Generac, Modular Branch Cable, AWG 18, 650mm (~25.5”) (1 for each Micro), CP-MBC</t>
  </si>
  <si>
    <t>360-0358</t>
  </si>
  <si>
    <t>CP-MTC-1.025</t>
  </si>
  <si>
    <t>Generac, Modular Trunk Cable, AWG 10, 1025mm (~40”) for 60/72 Cell Portrait Modules, CP-MTC-1.025</t>
  </si>
  <si>
    <t>360-0359</t>
  </si>
  <si>
    <t>CP-MTC-1.7</t>
  </si>
  <si>
    <t>Generac, Modular Trunk Cable, AWG 10, 1.7m (~67”) for 60 Cell Landscape Modules, CP-MTC-1.7</t>
  </si>
  <si>
    <t>360-0360</t>
  </si>
  <si>
    <t>CP-MTC-2.15</t>
  </si>
  <si>
    <t>Generac, Modular Trunk Cable, AWG 10, 2.15m (~85”) for 72 Cell Landscape Modules, CP-MTC-2.15</t>
  </si>
  <si>
    <t>360-0361</t>
  </si>
  <si>
    <t>CP-MTC-JBOX</t>
  </si>
  <si>
    <t>Generac, T-Junction Cable Option, AWG 10, 1.7mm (~67”) 1 connector, (to avoid cutting MTC cable), CP-MTC-JBOX</t>
  </si>
  <si>
    <t>360-0362</t>
  </si>
  <si>
    <t>CP-AC-TOOL</t>
  </si>
  <si>
    <t>Generac, Modular Trunk Tool, CP-AC-TOOL</t>
  </si>
  <si>
    <t>360-0363</t>
  </si>
  <si>
    <t>CP-DC-TOOL</t>
  </si>
  <si>
    <t>Generac, MC-4 Unlocking Tool, CP-DC-TOOL</t>
  </si>
  <si>
    <t>360-0364</t>
  </si>
  <si>
    <t>CP-WTRPF-CAP</t>
  </si>
  <si>
    <t>Generac, Covers Open T Junction / Locking and Waterproof, CP-WTRPF-CAP</t>
  </si>
  <si>
    <t>360-0365</t>
  </si>
  <si>
    <t>AC TRUNK CABLE_ 4.2M</t>
  </si>
  <si>
    <t>Aptos, Female AC Trunk Cable, 12 AWG 4.2M, Qty. 10 Cables, AC TRUNK CABLE_ 4.2M</t>
  </si>
  <si>
    <t>360-0366</t>
  </si>
  <si>
    <t>AC_TRUNK PORT DISCONNECT TOOL</t>
  </si>
  <si>
    <t>Aptos, AC Trunk Port Disconnect Tool, AC_TRUNK PORT DISCONNECT TOOL</t>
  </si>
  <si>
    <t>360-0367</t>
  </si>
  <si>
    <t>AC_TRUNK CONNECTOR UNLOCK TOOL</t>
  </si>
  <si>
    <t>Aptos, AC Trunk Connector Disconnect Tool, AC_TRUNK CONNECTOR UNLOCK TOOL</t>
  </si>
  <si>
    <t>360-0370</t>
  </si>
  <si>
    <t>AC_TRUNK END CAP</t>
  </si>
  <si>
    <t>Aptos, AC Trunk End Cap, AC_TRUNK END CAP</t>
  </si>
  <si>
    <t>360-0376</t>
  </si>
  <si>
    <t>APsystems, AC Cable Connector 10AWG (splice) - Male, 2300931202</t>
  </si>
  <si>
    <t>360-0377</t>
  </si>
  <si>
    <t>APsystems, AC Cable Connector 10AWG (splice) - Female, 2300932202</t>
  </si>
  <si>
    <t>360-0379</t>
  </si>
  <si>
    <t>APsystems, Y3 AC Bus (Trunk) Cable for QT-2 Micro Inverters, (1 per Inverter), 10 AWG, 4m (~157"), 2322400703</t>
  </si>
  <si>
    <t>360-0380</t>
  </si>
  <si>
    <t>APsystems, Y3 AC Bus (Trunk) Cable for DS3 Micro Inverters, (order 1 per Inverter), 10AWG, 2.4m (~94.5"), 2322600403</t>
  </si>
  <si>
    <t>370-0000</t>
  </si>
  <si>
    <t>PVI-36-50-60TL-WB-S</t>
  </si>
  <si>
    <t>Yaskawa Solectria, Wiring Box Standard, for PVI 36 (V2)/ 50/60TL Transformerless Inverter, 15 Fused Inputs (5 per Zone), 20A Fuses Included, PVI-36-50-60TL-WB-S</t>
  </si>
  <si>
    <t>370-0001</t>
  </si>
  <si>
    <t>PVI-36-50-60TL-WB-AP</t>
  </si>
  <si>
    <t>Yaskawa Solectria, Wiring Box, for PVI 36 (V2)/ 50/60TL Transformerless Inverter, 15 Fused Inputs (5 per Zone), 20A Fuses Included, includes PLC Transmitter and Bleed-Down Circuit for Module-Level Rapid Shutdown with APsmart Receiver, PVI-36-50-60TL-WB-AP</t>
  </si>
  <si>
    <t>370-0004</t>
  </si>
  <si>
    <t>PVI-36-50-60TL-WB-TG</t>
  </si>
  <si>
    <t>Yaskawa Solectria, Wiring Box, for PVI 36 (V2)/ 50/60TL Transformerless Inverter, 15 Fused Inputs (5 per Zone), 20A Fuses Included, Includes PLC Transmitter and Bleed-Down Circuit for Module-Level Rapid Shutdown with Tigo-TS-4-A-F, TS4-A-2F Receiver, PVI-36-50-60TL-WB-TG</t>
  </si>
  <si>
    <t>370-0060</t>
  </si>
  <si>
    <t>Q-DISC-10</t>
  </si>
  <si>
    <t>Enphase, IQ, Disconnect Tool for Q-Cable connectors, MC and Amphenol DC Connectors, Q-DISC-10</t>
  </si>
  <si>
    <t>370-0118</t>
  </si>
  <si>
    <t>OPT-FUSEBYPASS-PVI-50-60TL</t>
  </si>
  <si>
    <t>Yaskawa Solectria, Fuse By-Pass Kit, PVI50-60TL, 1 Set includes 6 pieces, for 1 inverter, OPT-FUSEBYPASS-PVI-50-60TL</t>
  </si>
  <si>
    <t>370-0121</t>
  </si>
  <si>
    <t>SMA, Core-1 Universal Mounting System Kit, UMS_KIT-10</t>
  </si>
  <si>
    <t>370-0122</t>
  </si>
  <si>
    <t>SE-EV-KIT-25J40-2</t>
  </si>
  <si>
    <t>SolarEdge, HD-Wave EV and Smart Charger Charging Cable, 40 Amp, Level 2 Electric Vehicle J1772 Charge Connector with 25 feet cable and holder, use with HD-Wave-EV Inverter, SE-EV-KIT-25J40-2</t>
  </si>
  <si>
    <t>370-0123</t>
  </si>
  <si>
    <t>SA-EMP-12K</t>
  </si>
  <si>
    <t>Sol-Ark, Factory Installed Inverter Add on Option for 12kW, Solar Flare/EMP Hardening to MIL-STD-461G, SA-EMP-12K</t>
  </si>
  <si>
    <t>370-0124</t>
  </si>
  <si>
    <t>SA-EMP-8K</t>
  </si>
  <si>
    <t>Sol-Ark, Factory Installed Inverter Add on Option for 8kW, Solar Flare/EMP Hardening to MIL-STD-461G,SA-EMP-8K</t>
  </si>
  <si>
    <t>410-0000</t>
  </si>
  <si>
    <t>12CVR100</t>
  </si>
  <si>
    <t>Crown Battery, Sealed AGM Battery, 12V, 98ah @ 20hr, G27, 12CVR100</t>
  </si>
  <si>
    <t>410-0004</t>
  </si>
  <si>
    <t>115TT</t>
  </si>
  <si>
    <t>Outback,EnergyCell TT VRLA-AGM Battery 12V 112Ah @ 20Hr, Top Terminal to accept M6 X 20mm bolt, Group 31, 115TT</t>
  </si>
  <si>
    <t>410-0005</t>
  </si>
  <si>
    <t>Concorde, SunXtender Sealed AGM Battery, 12V, 258Ah @ 24hr, 8D, PVX-2580L</t>
  </si>
  <si>
    <t>410-0022</t>
  </si>
  <si>
    <t>MK Battery, Sealed AGM, 12V,  92Ah, G27, Flag terminal, 8A27-DEKA</t>
  </si>
  <si>
    <t>410-0023</t>
  </si>
  <si>
    <t>MK Battery, Sealed AGM, 12V, 104Ah, G31, 8A31DT-DEKA</t>
  </si>
  <si>
    <t>410-0024</t>
  </si>
  <si>
    <t>MK Battery, Sealed AGM, 12V, 198Ah, Size 4D, CANNOT TRAVEL BY AIR - Labeled "CORROSIVE", 8A4DLTP-DEKA</t>
  </si>
  <si>
    <t>410-0025</t>
  </si>
  <si>
    <t>8A8DLTP-DEKA</t>
  </si>
  <si>
    <t>MK Battery, Sealed AGM, 12V, 245Ah, Size 8D, CANNOT TRAVEL BY AIR - Labeled "CORROSIVE", 8A8DLTP-DEKA</t>
  </si>
  <si>
    <t>410-0031</t>
  </si>
  <si>
    <t>8G31-HST-DEKA</t>
  </si>
  <si>
    <t>MK Battery, Sealed Gel, 12V, 97.6Ah, 69.5lb, G31, Stud Terminal, 8G31-HST-DEKA</t>
  </si>
  <si>
    <t>410-0033</t>
  </si>
  <si>
    <t>8GGC2-DT-DEKA</t>
  </si>
  <si>
    <t>MK Battery, Sealed Gel, 6V, 180Ah, Golf Cart Type, Automotive-Stud Terminal, 8GGC2-DT-DEKA</t>
  </si>
  <si>
    <t>410-0034</t>
  </si>
  <si>
    <t>8G8D-HLT-DEKA</t>
  </si>
  <si>
    <t>MK Battery, Sealed Gel, 12V, 225Ah, Size 8D, LT (T975) Terminal, 8G8D-HLT-DEKA</t>
  </si>
  <si>
    <t>410-0060</t>
  </si>
  <si>
    <t>Concorde, SunXtender Sealed AGM Battery, 12V, 104Ah @ 24hr, G27, PVX-1040T</t>
  </si>
  <si>
    <t>410-0064</t>
  </si>
  <si>
    <t>PVX-2120L</t>
  </si>
  <si>
    <t>Concorde, Sealed AGM Battery, 12V, 212Ah @ 24hr, 4D, PVX-2120L</t>
  </si>
  <si>
    <t>410-0068</t>
  </si>
  <si>
    <t>Concorde, SunXtender Sealed AGM Battery,  6V, 305Ah @ 24hr, GC2, PVX-3050T</t>
  </si>
  <si>
    <t>410-0088</t>
  </si>
  <si>
    <t>Concorde, SunXtender Sealed AGM Battery,  2V, 915Ah @ 24hr,  PVX-9150T</t>
  </si>
  <si>
    <t>410-0116</t>
  </si>
  <si>
    <t>Trojan, Sealed AGM Battery, 12V, 100Ah @ 20Hr, Group 31, Auto Post and Stud Terminal, 31-AGM</t>
  </si>
  <si>
    <t>410-0127</t>
  </si>
  <si>
    <t>8G30-HFL-DEKA</t>
  </si>
  <si>
    <t>MK Battery, Sealed Gel, 12V, 97.6Ah, G31, Flag (T876) Terminal, 8G30-HFL-DEKA</t>
  </si>
  <si>
    <t>410-0128</t>
  </si>
  <si>
    <t>8G24-UT-DEKA</t>
  </si>
  <si>
    <t>MK Battery, Sealed Gel, 12V,  73.6Ah, 52lb, G24, UT, 8G24-UT-DEKA</t>
  </si>
  <si>
    <t>410-0129</t>
  </si>
  <si>
    <t>MK Battery, Sealed Gel, 12V, 31.6Ah, Size U1, T873 Terminal, 8GU1H-DEKA</t>
  </si>
  <si>
    <t>410-0138</t>
  </si>
  <si>
    <t>MK Battery, Sealed AGM,  6V, 190Ah, Golf Cart type, 8AGC2-DEKA</t>
  </si>
  <si>
    <t>410-0153</t>
  </si>
  <si>
    <t>NSB40FT BLUE+</t>
  </si>
  <si>
    <t>Outback, NorthStar BLUE+ VRLA-AGM Pure Lead Carbon Battery 37Ah @ 10Hr, 12V Front Terminal, with Interconnect Bus Bars, NSB40FT BLUE+</t>
  </si>
  <si>
    <t>410-0154</t>
  </si>
  <si>
    <t>Outback, NorthStar BLUE+ VRLA-AGM Pure Lead Carbon Battery 100Ah @ 10Hr, 12V Front 3Terminal, with Interconnect Bus Bars, NSB100FT BLUE+</t>
  </si>
  <si>
    <t>410-0156</t>
  </si>
  <si>
    <t>Outback, NorthStar BLUE+ VRLA-AGM Pure Lead Carbon Battery 183Ah @ 10Hr, 12V Front Terminal, with Interconnect Bus Bars, NSB190FT BLUE+</t>
  </si>
  <si>
    <t>410-0159</t>
  </si>
  <si>
    <t>Outback, NorthStar BLUE+ VRLA-AGM Pure Lead Carbon Battery 200Ah @ 10Hr, 12V Front Terminal, with Interconnect Bus Bars, NSB210FT BLUE+</t>
  </si>
  <si>
    <t>410-0161</t>
  </si>
  <si>
    <t>Concorde, Sealed AGM Battery,  2V, 1215Ah @ 24hr, PVX-12150HT</t>
  </si>
  <si>
    <t>410-0162</t>
  </si>
  <si>
    <t>Concorde, Sealed AGM Battery,  6V, 405Ah @ 24hr, PVX-4050HT</t>
  </si>
  <si>
    <t>410-0165</t>
  </si>
  <si>
    <t>Trojan, Sealed GEL Battery, 12V, 125Ah @ 20Hr, Group DIN, Auto Post Terminal, 5SHP-GEL</t>
  </si>
  <si>
    <t>410-0193</t>
  </si>
  <si>
    <t>Outback, EnergyCell RE High Capacity AGM Battery and Rack System, 48V (3x8x2V), 1378Ah @ 20hr, with interconnects, 1600RE</t>
  </si>
  <si>
    <t>410-0194</t>
  </si>
  <si>
    <t>Outback, EnergyCell RE High Capacity AGM Battery and Rack System, 48V (4x6x2V), 1716Ah @ 20hr, with interconnects, 2000RE</t>
  </si>
  <si>
    <t>410-0196</t>
  </si>
  <si>
    <t>Outback, EnergyCell RE High Capacity AGM Battery and Rack System, 48V (4x6x2V), 2288Ah @ 20hr, with interconnects, 2700RE</t>
  </si>
  <si>
    <t>410-0213</t>
  </si>
  <si>
    <t>1100RE-24</t>
  </si>
  <si>
    <t>Outback, EnergyCell RE High Capacity AGM Battery and Rack System, 24V (4x3x2V),  960Ah @ 20hr, with interconnects, 1100RE-24</t>
  </si>
  <si>
    <t>410-0224</t>
  </si>
  <si>
    <t>Trojan, Flooded Battery, 6V, 390Ah @ 20Hr, Group 903 [L-16], UT-Terminal, L16G-AC</t>
  </si>
  <si>
    <t>410-0234</t>
  </si>
  <si>
    <t>Outback, EnergyCell 1000-XLC High Capacity Lead Carbon AGM VRLA Battery and Rack System, 48V (4x6x2V), 972Ah @ 20hr, 1000XLC</t>
  </si>
  <si>
    <t>410-0236</t>
  </si>
  <si>
    <t>Concorde, SunXtender Sealed AGM Battery, 12V, 153Ah @ 24hr, G30H Tall, PVX-1530T</t>
  </si>
  <si>
    <t>410-0241</t>
  </si>
  <si>
    <t>210HP</t>
  </si>
  <si>
    <t>Outback, AlphaCell 210HP, Pure Lead VRLA-AGM Battery, 12V, 203.8Ah @ 20hr, Front M6 Terminal, 210HP</t>
  </si>
  <si>
    <t>420-0027</t>
  </si>
  <si>
    <t>8L16-DEKA</t>
  </si>
  <si>
    <t>MK Battery, Flooded, 6V, 370Ah, L-16 type, 8L16-DEKA</t>
  </si>
  <si>
    <t>420-0031</t>
  </si>
  <si>
    <t>27TMX</t>
  </si>
  <si>
    <t>420-0035</t>
  </si>
  <si>
    <t>Trojan, Flooded Battery, 12V, 225Ah @ 20Hr, Group 921, Auto Post and Stud Terminal, J185H-AC</t>
  </si>
  <si>
    <t>420-0069</t>
  </si>
  <si>
    <t>Trojan, Flooded Battery,  6V, 240Ah @ 20Hr, Golf Cart GC2, Embedded Low Profile Terminal, T125</t>
  </si>
  <si>
    <t>420-0099</t>
  </si>
  <si>
    <t>Trojan, PREMIUM Line Flooded Battery with Smart Carbon, 6V, 377Ah @ 20Hr, Group 903 [L-16], L-Terminal, SPRE 06 415</t>
  </si>
  <si>
    <t>420-0110</t>
  </si>
  <si>
    <t>Trojan, SIGNATURE Line Flooded Battery, 6V, 443Ah @ 20Hr, Group 903 [L-16], L- Terminal, SSIG 06 490</t>
  </si>
  <si>
    <t>420-0115</t>
  </si>
  <si>
    <t>0H3421S</t>
  </si>
  <si>
    <t>Generac, 26R Battery for 16-22kW A/C HSB and 32-36kW L/C HSB - Must ship with Home Standby Generator, 0H3421S</t>
  </si>
  <si>
    <t>440-0160</t>
  </si>
  <si>
    <t>MK Battery, Unigy II, 12V, 6 Cell Module, 580Ah @ 24hr, Non-Interlock, 6AVR95-11</t>
  </si>
  <si>
    <t>440-0178</t>
  </si>
  <si>
    <t>2AVR125-33</t>
  </si>
  <si>
    <t>MK Battery, Unigy II,  4V, 2 Cell Module, 2424Ah @ 24hr, Interlock, 2AVR125-33</t>
  </si>
  <si>
    <t>440-0191</t>
  </si>
  <si>
    <t>MK Battery, Sealed AGM, 12V, 7.2Ah, Faston Tab Terminals, L-5.94xW-2.56xH-3.7, ES7-12</t>
  </si>
  <si>
    <t>450-0000</t>
  </si>
  <si>
    <t>HomeGrid, Outdoor Case, Battery Cabinet, fits 2-4 Stack’d Batteries  NOT included, White UV-resistant ABS Enclosure, 4000048</t>
  </si>
  <si>
    <t>450-0013</t>
  </si>
  <si>
    <t>Midnite Solar, MNBE-A Battery Enclosure, Powder-coated, 29" x 14.5" x 27", 6 G-31, 4 Golf Cart, or 2 8D, MNBE-A</t>
  </si>
  <si>
    <t>450-0015</t>
  </si>
  <si>
    <t>PLSCA-700-1003</t>
  </si>
  <si>
    <t>Panasonic EverVolt, AC Enclosure w/Kit, PLSCA-700-1003</t>
  </si>
  <si>
    <t>450-0016</t>
  </si>
  <si>
    <t>PLSCA-700-1002</t>
  </si>
  <si>
    <t>Panasonic EverVolt, DC Enclosure with Power Hub Controller, PLSCA-700-1002</t>
  </si>
  <si>
    <t>450-0031</t>
  </si>
  <si>
    <t>IBR-2-48-175-Li</t>
  </si>
  <si>
    <t>Outback, Integrated Battery Rack, 2 Shelf Unit for 4 SimpliPhi 3.5/3.8 Batteries, 48V Systems, with 175A String OCPD, IBR-2-48-175-Li</t>
  </si>
  <si>
    <t>450-0032</t>
  </si>
  <si>
    <t>IBR-3-48-175-Li</t>
  </si>
  <si>
    <t>Outback, Integrated Battery Rack, 3 Shelf Unit for 6 SimpliPhi 3.5/3.8 Batteries, 48V Systems, with 175A String OCPD, IBR-3-48-175-Li</t>
  </si>
  <si>
    <t>450-0098</t>
  </si>
  <si>
    <t>Midnite Solar, MNBE-D Battery Enclosure, 2 shelves fits 8 x Group 31/GolfCart/GVX3050 batteries, MNBE-D</t>
  </si>
  <si>
    <t>450-0102</t>
  </si>
  <si>
    <t>Discover Energy, Wall mounting Bracket for 42-48-650 &amp; 42-24-2800 AES Batteries, 950-0018  </t>
  </si>
  <si>
    <t>450-0106</t>
  </si>
  <si>
    <t>BOSS.6</t>
  </si>
  <si>
    <t>SimpliPhi, Battery Enclosure, for up to 6 Phi 3.8 LFP batteries, with Shelves and 2 4/0 X 96” Cables, w/o Buss Bars, BOSS.6</t>
  </si>
  <si>
    <t>450-0133</t>
  </si>
  <si>
    <t>Outback, Integrated Battery Rack, 3 Shelf Unit for 48V Systems, with String OCPD,IBR-3-48-175</t>
  </si>
  <si>
    <t>450-0141</t>
  </si>
  <si>
    <t>Outback, Integrated Battery Rack, 2 Shelf Unit for 48V Systems, with String OCPD,IBR-2-48-175</t>
  </si>
  <si>
    <t>450-0157</t>
  </si>
  <si>
    <t>SimpliPhi, Phi 3.5-3.8, Battery Mounting Bracket, B-3.8</t>
  </si>
  <si>
    <t>450-0158</t>
  </si>
  <si>
    <t>BOSS.12</t>
  </si>
  <si>
    <t>SimpliPhi, Battery Enclosure, for up to 12 Phi 3.5-3.8 LFP batteries, with Shelves and 2 4/0 X 96” Cables, w/o Buss Bars, BOSS.12</t>
  </si>
  <si>
    <t>450-0159</t>
  </si>
  <si>
    <t>HSBK</t>
  </si>
  <si>
    <t>Pika, Harbor Plus Smart Battery Electronics and Enclosure for Li- ion Battery, compatible with REbus DC Nanogrid (requires Panasonic DCB-105 Battery Modules, Purchased Separately), HSBK</t>
  </si>
  <si>
    <t>450-0163</t>
  </si>
  <si>
    <t>sonnen, ECO Battery Extension Cabinet, holds 4 additional Batteries, EXTCAB31</t>
  </si>
  <si>
    <t>450-0166</t>
  </si>
  <si>
    <t>Generac, PWRcell Battery Module Upgrade Kit, Hardware Accessories to enable Capacity upgrade to either 4 or 6 (from 3 or 5 Battery Configuration), APKE00009</t>
  </si>
  <si>
    <t>450-0167</t>
  </si>
  <si>
    <t>Generac, PWRcell Battery Module Spacer Kit with Hardware Accessories to enable 3 and 5 battery configurations, APKE00008</t>
  </si>
  <si>
    <t>450-0168</t>
  </si>
  <si>
    <t>APKE00028 _x000D_ _x000D_</t>
  </si>
  <si>
    <t xml:space="preserve">Generac, PWRcell 3R, Outdoor Rated, Battery Enclosure and Electronics for Li-ion Battery, requires 3-6 PWRcell Battery Modules, (Purchased Separately), APKE00028 _x000D_
 _x000D_
</t>
  </si>
  <si>
    <t>450-0171</t>
  </si>
  <si>
    <t>B10-C-1050-O</t>
  </si>
  <si>
    <t>Enphase, Encharge-10 Cover Kit, includes Cover, Screws, Raceway and Wires for 3 IQ 3 _x000D_
Batteries, B10-C-1050-O</t>
  </si>
  <si>
    <t>450-0174</t>
  </si>
  <si>
    <t>RH-44-B</t>
  </si>
  <si>
    <t>SimpliPhi, Boss.6 or ExprESS Rain Hood for Outdoor Installations, (1 Pair) RH-44-B</t>
  </si>
  <si>
    <t>450-0177</t>
  </si>
  <si>
    <t>B03-C-0350-O</t>
  </si>
  <si>
    <t>Enphase, Encharge-3 Replacement Cover Kit, includes Cover, Mounting Bracket and Screws, B03-C-0350-O</t>
  </si>
  <si>
    <t>450-0178</t>
  </si>
  <si>
    <t>IAC-RBAT-FLRSTD-01</t>
  </si>
  <si>
    <t>SolarEdge, Energy Bank Battery, Floor Stand, required for Floor Mounting Battery, IAC-RBAT-FLRSTD-01</t>
  </si>
  <si>
    <t>450-0180</t>
  </si>
  <si>
    <t>E00010</t>
  </si>
  <si>
    <t>EndurEnergy Systems, Battery Enclosure with BMS for 2 ESP-5100 Battery Packs, 10.24kWh Name Plate, (Batteries NOT Included), IP55 (Outdoor), ESP-EU10, E00010</t>
  </si>
  <si>
    <t>450-0181</t>
  </si>
  <si>
    <t>E00015</t>
  </si>
  <si>
    <t>EndurEnergy Systems, Battery Enclosure with BMS for 3 ESP-5100 Battery Packs, 15.36kWh Name Plate, (Batteries NOT Included), IP55 (Outdoor), ESP-EU15, E00015</t>
  </si>
  <si>
    <t>450-0182</t>
  </si>
  <si>
    <t>EndurEnergy Systems, Battery Enclosure with BMS for 4 ESP-5100 Battery Packs, 20.48kWh Name Plate, (Batteries NOT Included), IP55 (Outdoor), ESP-EU20, E00020</t>
  </si>
  <si>
    <t>450-0183</t>
  </si>
  <si>
    <t>IE00010</t>
  </si>
  <si>
    <t>EndurEnergy Systems, Inverter/Battery Enclosure with BMS for 2 ESP-5100 Battery Packs, and 1 Sol-Ark 8 or 12k Inverter (Not Included), 10.24kWh Name Plate, Indoor Rated, ESP-IE10, IE00010</t>
  </si>
  <si>
    <t>450-0184</t>
  </si>
  <si>
    <t>IE00020</t>
  </si>
  <si>
    <t>EndurEnergy Systems, Inverter/Battery Enclosure with BMS for 4 ESP-5100 Battery Packs, and 1 Sol-Ark 8 or 12k Inverter (Not Included), 20.48kWh Name Plate, Indoor Rated, ESP-IE20, IE00020</t>
  </si>
  <si>
    <t>450-0187</t>
  </si>
  <si>
    <t>B10T-C-1290-O</t>
  </si>
  <si>
    <t>Enphase, IQ Battery-10T Cover Kit, includes Cover, Screws, Raceway and Wires, for 3 IQ _x000D_
3T Batteries, B10T-C-1290-O</t>
  </si>
  <si>
    <t>450-0188</t>
  </si>
  <si>
    <t>B03T-C-0430-O</t>
  </si>
  <si>
    <t>Enphase, IQ Battery-3T Cover Kit, includes Cover, Mounting Bracket and Screws, for 1 IQ 3T Battery, B03T-C-0430-O</t>
  </si>
  <si>
    <t>450-0189</t>
  </si>
  <si>
    <t>Storz Power, Indoor/Outdoor 10kWh Wall Mount Battery Cabinet, for up to 2 5.12kWh LFP Batteries, 10327</t>
  </si>
  <si>
    <t>450-0190</t>
  </si>
  <si>
    <t>HG-MC100-200M2</t>
  </si>
  <si>
    <t>HomeGrid, Base Unit with BMS, HG-MC100-200M2</t>
  </si>
  <si>
    <t>450-0192</t>
  </si>
  <si>
    <t>Fortress Power, DuraRack Holds up to 4 eFLEX 5.4 LFP batteries, (NOT included) includes Bus-Bars and Cables, and Wheels, IP65/3R Enclosure, DuraRack</t>
  </si>
  <si>
    <t>450-0193</t>
  </si>
  <si>
    <t>Fortress Power, Flex-Tower for 1 Sol-Ark 12 or 15kW Inverter (NOT included) Stacks On 1 DuraRack Battery Enclosure, UL9540, UL9540A, IP65/3R Enclosures, FlexTower</t>
  </si>
  <si>
    <t>450-0195</t>
  </si>
  <si>
    <t>Storz Power, Indoor 20kWh Battery Cabinet for up to 4 5.12kWh LFP Batteries, 10252</t>
  </si>
  <si>
    <t>450-0196</t>
  </si>
  <si>
    <t>B10T-CX-1290-O</t>
  </si>
  <si>
    <t>IQ Battery-10T Replacement Cover Only, B10T-CX-1290-O</t>
  </si>
  <si>
    <t>450-0197</t>
  </si>
  <si>
    <t>B03T-CX-0430-O</t>
  </si>
  <si>
    <t>IQ Battery-3T Replacement Cover Only, B03T-CX-0430-O</t>
  </si>
  <si>
    <t>450-0198</t>
  </si>
  <si>
    <t>B10-CX-1050-O</t>
  </si>
  <si>
    <t>IQ Battery-10 Replacement Cover Only, B10-CX-1050-O</t>
  </si>
  <si>
    <t>450-0199</t>
  </si>
  <si>
    <t>B03-CX-0350-O</t>
  </si>
  <si>
    <t>IQ Battery-3 Replacement Cover Only, B03-CX-0350-O</t>
  </si>
  <si>
    <t>450-0200</t>
  </si>
  <si>
    <t>HG-FS-48100-INT-A1</t>
  </si>
  <si>
    <t>HomeGrid, Integrated Series, Battery/Inverter Cabinet, for use with Sol-Ark. 8, 12 and 15kW Inverters, Batteries and Inverter NOT included, HG-FS-48100-INT-A1</t>
  </si>
  <si>
    <t>450-0201</t>
  </si>
  <si>
    <t>HomeGrid, Power-Cube Series, Battery/Inverter Cabinet, can fit 1-4 Full Stacks of Stack’d Batteries and 1-3 Sol-Ark 12 or 15kW Inverters, Batteries and Inverter(s) NOT included, NEMA 3 R Enclosure, HG-FS48100-PB-A1</t>
  </si>
  <si>
    <t>451-0000</t>
  </si>
  <si>
    <t>SEM-DCS-N08-00</t>
  </si>
  <si>
    <t>SolarEdge, Home Load Controller, for Controlling Permanently Connected Appliances, works with SolarEdge Home Network, (Energy Net Communication), SEM-DCS-N08-00</t>
  </si>
  <si>
    <t>451-0001</t>
  </si>
  <si>
    <t>IQBATTERY- _x000D_HNDL-5</t>
  </si>
  <si>
    <t>Enphase, IQ Battery 5P Reusable Lifting Handle Kit, use for easier Battery Wall Mounting, IQBATTERY- _x000D_
HNDL-5</t>
  </si>
  <si>
    <t>451-0002</t>
  </si>
  <si>
    <t>CTRL-SC3-NA-01</t>
  </si>
  <si>
    <t>Enphase, IQ Control Cable for Communication between IQ Controller 3, 5P Battery and Combiner 5, Qty. 1 Foot, Non-Cancelable/Non-Returnable on Cut Lengths, CTRL-SC3-NA-01</t>
  </si>
  <si>
    <t>460-0015</t>
  </si>
  <si>
    <t>SS-MPPT-15L</t>
  </si>
  <si>
    <t>Morningstar, SunSaver MPPT Charge Controller, 15A, 75VDC, 12/24VDC, SS-MPPT-15L</t>
  </si>
  <si>
    <t>480-0003</t>
  </si>
  <si>
    <t>APR-05K13V1-US</t>
  </si>
  <si>
    <t>Franklin WH, aPower X AC Coupled Energy Storage System, 5kW, 13.6kWh LFP, use with aGateX Smart Switch, APR-05K13V1-US</t>
  </si>
  <si>
    <t>480-0019</t>
  </si>
  <si>
    <t>ECONDBATT</t>
  </si>
  <si>
    <t>sonnen, 2.0kWh Battery for use with ECO-LINX Gen1.5 products, ECONDBATT</t>
  </si>
  <si>
    <t>480-0021</t>
  </si>
  <si>
    <t>Panasonic EverVolt, Lithium Ion Battery 2.85 kWh, BJ-DCB105ZKT</t>
  </si>
  <si>
    <t>480-0022</t>
  </si>
  <si>
    <t>sonnen, 2.0kWh Battery for use with eco-Linx Gen 1 products, ECOLXBATT</t>
  </si>
  <si>
    <t>480-0025</t>
  </si>
  <si>
    <t>AmpliPHI-3.8-48</t>
  </si>
  <si>
    <t>SimpliPhi, AmpliPHI 3.8, Communications Based 3.8kWh LFP Battery,  (Lithium Iron Phosphate), 48 volt, with 100A DC Breaker-On/Off Switch and BMS, UL-1642, CE, AmpliPHI-3.8-48</t>
  </si>
  <si>
    <t>480-0027</t>
  </si>
  <si>
    <t>Discover Energy, AES 48V/7.39kWh LiFePO4 (Lithium Iron Phosphate) Battery, with BMS, Xanbus Closed Loop Communication, UL1973, 42-48-6650</t>
  </si>
  <si>
    <t>480-0028</t>
  </si>
  <si>
    <t>44-24-2800</t>
  </si>
  <si>
    <t>Discover Energy, AES 24V/2.8kWh LiFePO4 (Lithium Iron Phosphate) Battery, with BMS, Xanbus Closed Loop Communication, UL1973, 44-24-2800</t>
  </si>
  <si>
    <t>480-0029</t>
  </si>
  <si>
    <t>IQBATTERY-5P-1P-NA</t>
  </si>
  <si>
    <t>Enphase, IQ Battery 5P, Base Unit, Cover, and Wall Bracket, 5kWh LFP Battery, with 6 Integrated IQ8D-BAT Inverters, NEMA 3R, IQBATTERY-5P-1P-NA</t>
  </si>
  <si>
    <t>480-0123</t>
  </si>
  <si>
    <t>ENCHARGE-3-1P-NA</t>
  </si>
  <si>
    <t>Enphase, Encharge 3.36kWh LFP Battery, with 4 integrated IQ8X-BATT inverters, NEMA 3R, ENCHARGE-3-1P-NA</t>
  </si>
  <si>
    <t>480-0124</t>
  </si>
  <si>
    <t>Enphase, Encharge 10.5kWh LFP Battery, with 12 integrated IQ8X-BATT inverters, NEMA 3R, ENCHARGE-10-1P-NA</t>
  </si>
  <si>
    <t>480-0125</t>
  </si>
  <si>
    <t>A0000391219</t>
  </si>
  <si>
    <t>Generac, PWRcell Battery Module, 3.38kWh Name Plate, 2.85kWh Useable, A0000391219</t>
  </si>
  <si>
    <t>480-0127</t>
  </si>
  <si>
    <t>Generac, PWRcell DCB Battery Module, 3.0kWh Useable, NMC, 8004</t>
  </si>
  <si>
    <t>480-0128</t>
  </si>
  <si>
    <t>SimpliPhi, Phi 3.8, Battery, 3.8kWh, LFP (Lithium Iron Phosphate), 48 volt, with 80A disco and BMS, UL-1973, White Metal Case, PHI-3.8-48-M</t>
  </si>
  <si>
    <t>480-0129</t>
  </si>
  <si>
    <t>PHI-3.8-24-M</t>
  </si>
  <si>
    <t>SimpliPhi, Phi 3.8, Battery, 3.8kWh, LFP (Lithium Iron Phosphate), 24 volt, with 80A disco and BMS, UL-1973, White Metal Case, PHI-3.8-24-M</t>
  </si>
  <si>
    <t>480-0132</t>
  </si>
  <si>
    <t>Enphase, IQ Battery 3T, 3.36kWh LFP Battery, with 4 integrated IQ8X-BAT Inverters, NEMA 3R, ENCHARGE-3T-1P-NA</t>
  </si>
  <si>
    <t>480-0133</t>
  </si>
  <si>
    <t>Enphase, IQ Battery 10T, 10.5kWh LFP Battery, with 12 integrated IQ8X-BAT Inverters, NEMA 3R, ENCHARGE-10T-1P-NA</t>
  </si>
  <si>
    <t>480-0135</t>
  </si>
  <si>
    <t>Fortress Power, eVault Max 18.5, 51.2V Nominal/360Ah, 18.43kWh, LiFePO4 (Lithium Iron Phosphate) Battery, 10 Yr Warranty, Max 20 units in Parallel, UL-1642, 1973, 9540, eVault Max 18.5</t>
  </si>
  <si>
    <t>480-0136</t>
  </si>
  <si>
    <t>BAT-10K1PS0B-02</t>
  </si>
  <si>
    <t>SolarEdge, Energy Bank Battery, 9.7kWh, NMC (Nickel-Manganese-Cobalt) 5kW Continuous Output, Wall or Floor Mount, (One floor stand is required per Energy Bank), NEMA 3R, UL-9540, 10 Year Warranty, BAT-10K1PS0B-02</t>
  </si>
  <si>
    <t>Fortress Power, eFLEX 5.4, 48V Nominal/105Ah, 5.374kWh, LiFePO4 (Lithium Iron Phosphate) Battery, 10 Yr Warranty, Max 15 units in Parallel, Floor Mount Kit included, UL-1642, UL9540, eFLEX 5.4</t>
  </si>
  <si>
    <t>480-0138</t>
  </si>
  <si>
    <t>B0005</t>
  </si>
  <si>
    <t>EndurEnergy Systems, 5.12kWh1 100Ah, 48 Vdc Nominal, Battery Pack, ESP-5100, B0005</t>
  </si>
  <si>
    <t>480-0139</t>
  </si>
  <si>
    <t>SimpliPhi, Phi 1.4, Battery, 1.4kWh, LFP (Lithium Iron Phosphate), 12 volt, with BMS, Breaker-On/Off Switch, PHI-1.4-12-T</t>
  </si>
  <si>
    <t>480-0141</t>
  </si>
  <si>
    <t>Storz Power, 5.12kWh, LFP (Lithium Iron Phosphate) Battery, 48 Volt Nominal, with BMS, UL-1973, 10247</t>
  </si>
  <si>
    <t>480-0142</t>
  </si>
  <si>
    <t>Storz Power, 5.12kWh, LFP (Lithium Iron Phosphate) EMP Hardened Battery, 48 Volt Nominal, with BMS, UL-1973, 10317</t>
  </si>
  <si>
    <t>480-0143</t>
  </si>
  <si>
    <t>HG-FS48100-15OSJ1</t>
  </si>
  <si>
    <t>HomeGrid, 4.8kWh Battery Module</t>
  </si>
  <si>
    <t>480-0144</t>
  </si>
  <si>
    <t>C1-LFP051201-A01</t>
  </si>
  <si>
    <t>HomeGrid, 5.12kWh Compact Series Battery LFP Battery Module, C1-LFP051201-A01</t>
  </si>
  <si>
    <t>480-0145</t>
  </si>
  <si>
    <t xml:space="preserve">SimpliPhi, 4.98 kWh, LFP Battery (Lithium Iron Phosphate), Wall Mountable, with BMS,100A DC Breaker, IP65 with CANBUS Closed-Looped Comms, 10 Yr. Warranty, IP65, SPHI-B-4.9 </t>
  </si>
  <si>
    <t>480-0146</t>
  </si>
  <si>
    <t>eFLEX 5.4 G2</t>
  </si>
  <si>
    <t>Fortress Power, eFLEX 5.4-G2, 48V Nominal/105Ah, 5.37kWh, LiFePO4 (Lithium Iron Phosphate) Battery, 10 Yr Warranty, Max 15 units in Parallel, Wall Mount Kit included, UL-1642, UL9540, eFLEX 5.4 G2</t>
  </si>
  <si>
    <t>480-0147</t>
  </si>
  <si>
    <t>B03-T01-US00-1-3</t>
  </si>
  <si>
    <t>IQ 3T Battery Base kit, add IQ-3T or IQ-10T Cover Kit, B03-T01-US00-1-3</t>
  </si>
  <si>
    <t>480-0148</t>
  </si>
  <si>
    <t>B03-A01-US00-1-3</t>
  </si>
  <si>
    <t>IQ 3 Battery Base kit, add IQ-3 or IQ-10 Cover Kit, B03-A01-US00-1-3</t>
  </si>
  <si>
    <t>480-0149</t>
  </si>
  <si>
    <t>HomeGrid, 4.8kWh Battery Module with Heating Feature, 4000042, HG-FS48100-15OSJ1-H</t>
  </si>
  <si>
    <t>480-2000</t>
  </si>
  <si>
    <t>ESP-5100 HL</t>
  </si>
  <si>
    <t>EndurEnergy Systems, 5.12kWh1 100Ah, 48 Vdc Nominal, Battery Pack, can Series up to 16 Batteries, ESP-5100 HL</t>
  </si>
  <si>
    <t>480-2001</t>
  </si>
  <si>
    <t>HG-MC400-100D1</t>
  </si>
  <si>
    <t>HomeGrid, Base Unit with High Voltage BMS, HG-MC400-100D1</t>
  </si>
  <si>
    <t>500-0016</t>
  </si>
  <si>
    <t>Outback, FlexWare 1000 AC Disconnect Box with Ground Bar &amp; DIN Rail, 1 to 4 Inverters, FW1000-AC</t>
  </si>
  <si>
    <t>500-0017</t>
  </si>
  <si>
    <t>Outback, FlexWare 1000 DC Disconnect Box with Ground Bar &amp; DC Shunt, 1 to 4 Inverters, FW1000-DC</t>
  </si>
  <si>
    <t>500-0018</t>
  </si>
  <si>
    <t>Outback, FlexWare  250 AC/DC Disconnect Box, 1 Inverter, FW250</t>
  </si>
  <si>
    <t>500-0020</t>
  </si>
  <si>
    <t>Outback, FlexWare  500 DC Enclosure with Ground &amp; Pos Bus, 500A DC Shunt, FW-BBUS, for 1 to 2 Inverters, FW500-DC</t>
  </si>
  <si>
    <t>500-0021</t>
  </si>
  <si>
    <t>Outback, Busbar, Breaker Bus,  500A  for DC Breakers, FW-BBUS</t>
  </si>
  <si>
    <t>500-0023</t>
  </si>
  <si>
    <t>Outback, FlexWare Charge Control Side Bracket for 1 MX60, FM60, or FM80, (Not compatible with FM100-300VDC charge controller), FW-CCB</t>
  </si>
  <si>
    <t>500-0024</t>
  </si>
  <si>
    <t>Outback, FlexWare Charge Control Side Bracket for 2 MX60, FM60, or FM80's, (Not compatible with FM100-300VDC charge controller), FW-CCB2</t>
  </si>
  <si>
    <t>500-0025</t>
  </si>
  <si>
    <t>Outback, FlexWare Charge Control Top Bracket for FW-500, FW1000, for 2 MX60's, FM60 or FM80 (Not compatible with FM100-300VDC charge controller), FW-CCB2-T</t>
  </si>
  <si>
    <t>500-0029</t>
  </si>
  <si>
    <t>FW-IOBQ-120/240VAC</t>
  </si>
  <si>
    <t>Outback, FlexWare Input/Output/Bypass, 60A, 120/240VAC for Quad Inverter, FW-IOBQ-120/240VAC</t>
  </si>
  <si>
    <t>500-0030</t>
  </si>
  <si>
    <t>FW-IOBS-120VAC</t>
  </si>
  <si>
    <t>Outback, FlexWare Input/Output/Bypass, 60A, 120VAC for FW250 Only, FW-IOBS-120VAC</t>
  </si>
  <si>
    <t>500-0033</t>
  </si>
  <si>
    <t>Outback, FlexWare Mounting Plate for 2 Inverters, FW-MP</t>
  </si>
  <si>
    <t>500-0034</t>
  </si>
  <si>
    <t>Outback, Shunt Bus, 500A, FW-SBUS</t>
  </si>
  <si>
    <t>500-0040</t>
  </si>
  <si>
    <t>Outback, Busbar, 180A, Black, Long, TBB-BLACK</t>
  </si>
  <si>
    <t>500-0042</t>
  </si>
  <si>
    <t>Outback, Busbar, 180A, Ground, TBB-GROUND</t>
  </si>
  <si>
    <t>500-0043</t>
  </si>
  <si>
    <t>Outback, Busbar, 180A, Red, Long, TBB-RED</t>
  </si>
  <si>
    <t>500-0044</t>
  </si>
  <si>
    <t>Outback, Busbar, 180A, White, Long, TBB-WHITE</t>
  </si>
  <si>
    <t>500-0047</t>
  </si>
  <si>
    <t>MNE175STM-240</t>
  </si>
  <si>
    <t>Midnite Solar, E-Panel, 175A, 120/240VAC, White Steel for Magnum Inverter, MNE175STM-240</t>
  </si>
  <si>
    <t>500-0051</t>
  </si>
  <si>
    <t>MNE250STM</t>
  </si>
  <si>
    <t>Midnite Solar, E-Panel, Grey steel with  250A breaker for MS4024-MS2812, MNE250STM</t>
  </si>
  <si>
    <t>500-0059</t>
  </si>
  <si>
    <t>Outback, Reversible Combiner Busbar for 12 150VDC breakers or 8 600VDC fuse holders, FW-CBUS-12</t>
  </si>
  <si>
    <t>500-0061</t>
  </si>
  <si>
    <t>Midnite Solar, E-Panel, 175A, 125VDC, Stretched Aluminum for Outback Inverter with FM, MNE175AL-PLUS</t>
  </si>
  <si>
    <t>500-0071</t>
  </si>
  <si>
    <t>ME-CB</t>
  </si>
  <si>
    <t>Magnum, Conduit Box (White)for AC/DC Wiring required to be in Conduit, ME-CB</t>
  </si>
  <si>
    <t>500-0077</t>
  </si>
  <si>
    <t>Magnum, Remote Switch Adapter - Pigtail Adapter for Remote Switch, Momentary, ME-RSA-M</t>
  </si>
  <si>
    <t>500-0078</t>
  </si>
  <si>
    <t>ME-SSI</t>
  </si>
  <si>
    <t>Magnum, Series Stacking Interface - Allows 2 Units to Provide 120/240VAC. Fits MS4024 Only, ME-SSI</t>
  </si>
  <si>
    <t>500-0095</t>
  </si>
  <si>
    <t>MMP250-60S</t>
  </si>
  <si>
    <t>Magnum, Mini Magnum, Panel with 250ADC breaker &amp; 60A single pole AC input breaker, 120VAC, MMP250-60S</t>
  </si>
  <si>
    <t>500-0098</t>
  </si>
  <si>
    <t>Magnum, Panel Single Enclosure, LoPower for 1-2 inverters, with 30A dual pole AC input breaker, MPSL250-30D</t>
  </si>
  <si>
    <t>500-0101</t>
  </si>
  <si>
    <t>MPDH250-30D</t>
  </si>
  <si>
    <t>Magnum, Panel Dual Enclosure, HiPower for max 4 inverters, with 30A dual pole AC input breaker, 250A Disconnect, MPDH250-30D</t>
  </si>
  <si>
    <t>500-0104</t>
  </si>
  <si>
    <t>Magnum, Back Plate Single (fits 1-MPSL, 1-MPX), extension for Back Plate Dual, BP-S</t>
  </si>
  <si>
    <t>500-0105</t>
  </si>
  <si>
    <t>Magnum, Back Plate Dual (fits 1-MPDH, 1-MPSH and 1-MPX, 1-MPSL and 1-MPX), BP-D</t>
  </si>
  <si>
    <t>500-0106</t>
  </si>
  <si>
    <t>Magnum, Back Plate for One Mini Magnum Panel, (fits 1-MMP only), BP-MMP</t>
  </si>
  <si>
    <t>500-0110</t>
  </si>
  <si>
    <t>MMP250-30D</t>
  </si>
  <si>
    <t>Magnum, Mini Magnum, Panel with 250 ADC breaker &amp; 30A dual pole AC input breaker, 120/240VAC, MMP250-30D</t>
  </si>
  <si>
    <t>500-0112</t>
  </si>
  <si>
    <t>MMP175-30D</t>
  </si>
  <si>
    <t>Magnum, Mini Magnum, Panel with 175ADC breaker &amp; 30A dual pole AC input breaker, 120/240VAC, MMP175-30D</t>
  </si>
  <si>
    <t>500-0114</t>
  </si>
  <si>
    <t>SMA, Multicluster Box, 3-Ph for 12 x 120V, 60 Hz, SI6048-US-10 and SI4548-US-10, 120/208V, add MC-PB, UL listed off-grid only, MCB-12U</t>
  </si>
  <si>
    <t>500-0116</t>
  </si>
  <si>
    <t>MC-PB</t>
  </si>
  <si>
    <t>SMA, Multicluster Communications (Piggy-Back) Card, One for each SI Cluster Master, MC-PB</t>
  </si>
  <si>
    <t>500-0128</t>
  </si>
  <si>
    <t>BB-2</t>
  </si>
  <si>
    <t>SimpliPhi, Battery Bus Bars, for 2 Batteries, 1 Pair, Red/Black, BB-2</t>
  </si>
  <si>
    <t>500-0129</t>
  </si>
  <si>
    <t>BB-3</t>
  </si>
  <si>
    <t>SimpliPhi, Battery Bus Bars, 3-Battery Horizontal, 1 Pair, Red/Black, BB-3</t>
  </si>
  <si>
    <t>500-0147</t>
  </si>
  <si>
    <t>Outback, Radian DC Shunt Bus for GS Load Center, GS-SBUS</t>
  </si>
  <si>
    <t>500-0149</t>
  </si>
  <si>
    <t>MPXS250-30D-L</t>
  </si>
  <si>
    <t>Magnum, Panel Extension Box for MPSL/MPSH Left Side, 250ADC breaker, 30A 2-pole AC breaker, Wires, Hood, MPXS250-30D-L</t>
  </si>
  <si>
    <t>500-0180</t>
  </si>
  <si>
    <t>MNE250SMA-OG/AC DM</t>
  </si>
  <si>
    <t>Midnite Solar, E-Panel, 250ADC, 120/240VAC, 60A dual bypass, Yellow Aluminum for SMA Sunny Island Master Inverter, No relay, MNE250SMA-OG/AC DM</t>
  </si>
  <si>
    <t>500-0181</t>
  </si>
  <si>
    <t>MNE250SMA-SLAVE</t>
  </si>
  <si>
    <t>Midnite Solar, E-Panel, 250ADC, No bypass, Yellow Aluminum for SMA Sunny Island Slave Inverter, No relay, MNE250SMA-SLAVE</t>
  </si>
  <si>
    <t>500-0182</t>
  </si>
  <si>
    <t>MNESMAXW-SHORT BP</t>
  </si>
  <si>
    <t>Midnite Solar, E-Panel Short Mounting Plate for XW &amp; SMA Inverters and E-Panel, MNESMAXW-SHORT BP</t>
  </si>
  <si>
    <t>500-0184</t>
  </si>
  <si>
    <t>MPDH175-30D</t>
  </si>
  <si>
    <t>Magnum, Panel Dual Enclosure, HiPower for max 4 inverters, with 30A dual pole AC input breaker, 175A Disconnect, MPDH175-30D</t>
  </si>
  <si>
    <t>500-0193</t>
  </si>
  <si>
    <t>MNE250SMA-AC-SINGLE</t>
  </si>
  <si>
    <t>Midnite Solar, E-Panel, 250ADC breaker, 120/240VAC, 60A dual bypass, Yellow Aluminum for SMA AC Coupled Sunny Island Single Inverter, MNE250SMA-AC-SINGLE</t>
  </si>
  <si>
    <t>500-0204</t>
  </si>
  <si>
    <t>MPSL175-30D</t>
  </si>
  <si>
    <t>Magnum, Panel Single Enclosure, LoPower, w/175A fits 48VDC models, with 30A dual pole AC input breaker, fits 1-2 MS-PAE, MPSL175-30D</t>
  </si>
  <si>
    <t>500-0207</t>
  </si>
  <si>
    <t>Midnite Solar, MN-Battery Combiner with 1000A Positive &amp; Negative Bus bars and 100mV shunt for OutBack, Knockouts for 12 Panel Breakers, MNBCB 1000/100</t>
  </si>
  <si>
    <t>500-0219</t>
  </si>
  <si>
    <t>MNE250XWP-SINGLE</t>
  </si>
  <si>
    <t>Midnite Solar, E-Panel, 250A, 125VDC, White Steel for Schneider Conext XW+ inverter, MNE250XWP-SINGLE</t>
  </si>
  <si>
    <t>500-0241</t>
  </si>
  <si>
    <t>Outback, FX,GS Replacement Fan Kit, FX/GS FAN KIT</t>
  </si>
  <si>
    <t>500-0246</t>
  </si>
  <si>
    <t>OutBack, GS Radian Power Supply Board Replacement, SPARE-215</t>
  </si>
  <si>
    <t>500-0249</t>
  </si>
  <si>
    <t>ME-ARTR</t>
  </si>
  <si>
    <t>Magnum, Advanced Router/Display, required for parallel stacking of the MS-PAE models, ME-ARTR</t>
  </si>
  <si>
    <t>500-0255</t>
  </si>
  <si>
    <t>Multi Powerwall Stacking Kit</t>
  </si>
  <si>
    <t xml:space="preserve">Tesla, Powerwall Stacking Kit, for Stacked Powerwalls, Multi Powerwall Stacking Kit _x000D_
 _x000D_
</t>
  </si>
  <si>
    <t>500-0260</t>
  </si>
  <si>
    <t>SPARE 204</t>
  </si>
  <si>
    <t>Outback, GS8048A, GS4048A Replacement Board Assembly Stack, SPARE 204</t>
  </si>
  <si>
    <t>500-0262</t>
  </si>
  <si>
    <t>SimpliPhi, BOSS.12 Two Battery Bus Bar Kit, 2-Battery Horizontal, 1 Pair, Red/Black Bus Bars, 2, 2/0 Red/Black 45” cables, order 1 per shelf, BB-2-12</t>
  </si>
  <si>
    <t>500-0263</t>
  </si>
  <si>
    <t>SimpliPhi, BOSS.12 Three Battery Bus Bar Kit, 3-Battery Horizontal, 1 Pair, Red/Black Bus Bars, 2, 2/0 Red/Black 45” cables, order 1 per shelf, BB-3-12</t>
  </si>
  <si>
    <t>500-0264</t>
  </si>
  <si>
    <t>SimpliPhi, BOSS.6 Two Battery Bus Bar Kit, 2-Battery Horizontal, 1 Pair, Red/Black Bus Bars, 2, 1/0 Red/Black 25” cables, order 1 per shelf, BB-2-6</t>
  </si>
  <si>
    <t>500-0265</t>
  </si>
  <si>
    <t>SimpliPhi, BOSS.6 Three Battery Bus Bar Kit, 3-Battery Horizontal, 1 Pair, Red/Black Bus Bars, 2, 1/0 Red/Black 25” cables, order 1 per shelf, BB-3-6</t>
  </si>
  <si>
    <t>500-0266</t>
  </si>
  <si>
    <t>1529623-00-x</t>
  </si>
  <si>
    <t>Tesla, Internal Panelboard Kit, Optional Panelboard Kit with Wire Jumpers and Breaker Hold-Down Bar, 1529623-00-x</t>
  </si>
  <si>
    <t>500-0549</t>
  </si>
  <si>
    <t>Outback, Mojave OGHI8048A, Control Board - Includes: replacement control board, ribbon cable, screws, bracket, AUX plug, SPARE-501</t>
  </si>
  <si>
    <t>500-0550</t>
  </si>
  <si>
    <t>Outback, Mojave OGHI8048A, AC Board -includes: replacement AC board, ribbon cable, screws, SPARE-502</t>
  </si>
  <si>
    <t>500-0551</t>
  </si>
  <si>
    <t>Outback, Mojave OGHI8048A, Power Carrier Board - Includes: replacement Carrier board, screws, washers, SPARE-504</t>
  </si>
  <si>
    <t>500-0552</t>
  </si>
  <si>
    <t>Outback, Mojave OGHI8048A, Power Module - Includes: replacement power module, screws, washers, SPARE-506</t>
  </si>
  <si>
    <t>500-0553</t>
  </si>
  <si>
    <t>Outback, Mojave OGHI8048A, Fan Module - Includes: replacement fans (2) connected to fan bracket, screws, SPARE-508</t>
  </si>
  <si>
    <t>500-0554</t>
  </si>
  <si>
    <t>Outback, Mojave, CAN BUS Terminator, SPARE-509</t>
  </si>
  <si>
    <t>500-0555</t>
  </si>
  <si>
    <t>Outback, Mojave, Antenna Kit - Includes: replacement Antenna, antenna cable, ziptie , SPARE-510</t>
  </si>
  <si>
    <t>500-0556</t>
  </si>
  <si>
    <t>MNBCB 2000/200</t>
  </si>
  <si>
    <t>MidNite Solar, MN-Battery Combiner with 2000A Positive &amp; Negative Bus bars and 200mV shunt, Knockouts for 12 Panel Mount Breakers, MNBCB 2000/200</t>
  </si>
  <si>
    <t>500-0557</t>
  </si>
  <si>
    <t>MNBCB-BUSBAR2k</t>
  </si>
  <si>
    <t>MidNite Solar, Busbar, for MNBCB-2000/200 Battery Combiner, Positive or Negative, includes Red &amp; White insulators and screws , 2000A, MNBCB-BUSBAR2k</t>
  </si>
  <si>
    <t>501-0029</t>
  </si>
  <si>
    <t>AC_SPD_KIT1-10</t>
  </si>
  <si>
    <t>SMA, AC Surge Protection Module Kit, 4 Module kit for Core-1 Inverter, AC_SPD_KIT1-10</t>
  </si>
  <si>
    <t>501-0030</t>
  </si>
  <si>
    <t>DC_SPD_KIT4-10</t>
  </si>
  <si>
    <t>SMA, DC Surge Protection Module Kit, 9 Module kit for Core-1 Inverter, DC_SPD_KIT4-10</t>
  </si>
  <si>
    <t>501-0092</t>
  </si>
  <si>
    <t>Midnite Solar, Surge Protector Device, 3-wire, 150VDC/100VAC, for Battery-Based systems, MNSPD-115</t>
  </si>
  <si>
    <t>510-0000</t>
  </si>
  <si>
    <t>X-IQ-AM1-240-5</t>
  </si>
  <si>
    <t>Enphase, IQ Combiner-5 with IQ Gateway, Production CT, 2 _x000D_
Consumption CT’s and 1 Battery CT, Single Phase, Revenue Grade accuracy (ANSI _x000D_
C12.20 +/- 0.5%) Calibrated Solid-Core Production CT, Space for 4 PV Branch _x000D_
Circuits with Hold Down kits, Breakers NOT Included, X-IQ-AM1-240-5</t>
  </si>
  <si>
    <t>510-0035</t>
  </si>
  <si>
    <t>Outback, FWPV-8 Combiner box,  8 Breakers or 6 Fuse holders</t>
  </si>
  <si>
    <t>510-0036</t>
  </si>
  <si>
    <t>NEMA 3R</t>
  </si>
  <si>
    <t>Outback, FWPV-12 Combiner box, 12 Breakers or 8 Fuse holders, NEMA 3R</t>
  </si>
  <si>
    <t>510-0099</t>
  </si>
  <si>
    <t>MB03 _x000D_ _x000D_</t>
  </si>
  <si>
    <t xml:space="preserve">Panasonic EverVolt, Battery Combiner Box, use when Paralleling Battery Cabinets, MB03 _x000D_
 _x000D_
</t>
  </si>
  <si>
    <t>510-0242</t>
  </si>
  <si>
    <t>Midnite Solar, Combiner Box Enclosure, for transformer-less 1000VDC grid tie inverters, accepts 10 1000VDC fuse holders &amp; fuses- sold separately, NEMA 3R, Gray, MNPV10-1000</t>
  </si>
  <si>
    <t>510-0248</t>
  </si>
  <si>
    <t>Outback, FWPV4-FH600 Combiner box, with 4 Fuse holders, Includes one ground bus bar, cable gland, and touch-safe distribution blocks, add fuses, FWPV4-FH600</t>
  </si>
  <si>
    <t>510-0249</t>
  </si>
  <si>
    <t>Outback, FWPV6-FH600 Combiner box, with 6 Fuse holders, Includes one ground bus bar, cable gland, and touch-safe distribution blocks, add fuses, FWPV6-FH600</t>
  </si>
  <si>
    <t>510-0254</t>
  </si>
  <si>
    <t>ICSPLUS-4</t>
  </si>
  <si>
    <t>Outback, Packaged ICS Plus PV rapid shutdown and AFCI system, 24 strings, Includes (4) FWPV6-FH600-SDA combiner boxes, (1) RSI, (1) BKR-CTRL-DC, (1) PNL-75Q-DC-RT, ICSPLUS-4</t>
  </si>
  <si>
    <t>DS-510-0258</t>
  </si>
  <si>
    <t>QMQB-J1-B-10</t>
  </si>
  <si>
    <t>QuickMount, Q-Box, Flashed Junction Box, 5.5 X 5.75” Polycarbonate Box, 12 X 12” Aluminum Flashing, For Comp Roofs, Bronze Finish, Qty. 1, QMQB-J1-B-10</t>
  </si>
  <si>
    <t>510-0279</t>
  </si>
  <si>
    <t>RSD-AFCI</t>
  </si>
  <si>
    <t>Outback, ICS Plus PV AFCI Rapid Shutdown Package, for FM-100, up to 6 Strings Pre-Wired with Six 600VDC Fuse Holders, Includes, FWPV6-FH600-SDA RSD Combiner, RSI and Power Supply add Fuses, RSD-AFCI</t>
  </si>
  <si>
    <t>510-0283</t>
  </si>
  <si>
    <t>SOLOBOX</t>
  </si>
  <si>
    <t>UniRac, E-Boss Solo-Box Junction Box, 8 X 8 X 3.5”, with Mounting Screws, SOLOBOX</t>
  </si>
  <si>
    <t>510-0284</t>
  </si>
  <si>
    <t>SOLOBOX-D</t>
  </si>
  <si>
    <t>UniRac, E-Boss Solo-Box Junction Box, 8 X 8 X 3.5”, with Mounting Screws and DIN Rail, SOLOBOX-D</t>
  </si>
  <si>
    <t>510-0287</t>
  </si>
  <si>
    <t>QM-JBX-RL01-B1</t>
  </si>
  <si>
    <t>QuickMount, JayBox, Rail-Mounted, ~8 X 9” with Rail Hanger Brackets, QM-JBX-RL01-B1</t>
  </si>
  <si>
    <t>510-0291</t>
  </si>
  <si>
    <t>242-01104</t>
  </si>
  <si>
    <t>SnapNrack, Junction Box R for Rail, 242-01104</t>
  </si>
  <si>
    <t>510-0292</t>
  </si>
  <si>
    <t>242-92120</t>
  </si>
  <si>
    <t>SnapNrack, Junction Box XL for Rail, 242-92120</t>
  </si>
  <si>
    <t>510-0295</t>
  </si>
  <si>
    <t>QuickMount, JayBox, Rail-Mounted, 8 X 9" with DIN Rail and Rail Hanger Brackets, QM-JBX-RL02-B1</t>
  </si>
  <si>
    <t>510-0893</t>
  </si>
  <si>
    <t>242-09025</t>
  </si>
  <si>
    <t>SnapNrack, Universal Wire Clamp for J Box, 242-09025</t>
  </si>
  <si>
    <t>510-0894</t>
  </si>
  <si>
    <t>QuickMount, JayBox, Roof-Mounted 8 X 9in with 9 X 12in Flashing and Mounting Screws and DIN Rail for Comp/Asphalt Shingle, QM-JBX-RF02-B1</t>
  </si>
  <si>
    <t>520-0001</t>
  </si>
  <si>
    <t>GS-MPPT-60M-200V</t>
  </si>
  <si>
    <t>Morningstar, GenStar Charge Controller, 60A, 200V Max Input, 12, 24, 48VDC, with RTS, GS-MPPT-60M-200V</t>
  </si>
  <si>
    <t>520-0029</t>
  </si>
  <si>
    <t>SG-4</t>
  </si>
  <si>
    <t>Morningstar, SunGuard Charge Controller, 4.5A, 12VDC, SG-4</t>
  </si>
  <si>
    <t>520-0034</t>
  </si>
  <si>
    <t>Morningstar, SunLight Charge/Lighting Controller, 10A, 12VDC, SL-10L-12V</t>
  </si>
  <si>
    <t>520-0036</t>
  </si>
  <si>
    <t>SL-20L-12V</t>
  </si>
  <si>
    <t>Morningstar, SunLight Charge/Lighting Controller, 20A, 12VDC, SL-20L-12V</t>
  </si>
  <si>
    <t>520-0037</t>
  </si>
  <si>
    <t>SS10-12V</t>
  </si>
  <si>
    <t>Morningstar, SunSaver Charge Controller, 10A, 12VDC, SS10-12V</t>
  </si>
  <si>
    <t>520-0038</t>
  </si>
  <si>
    <t>SS10L-12V</t>
  </si>
  <si>
    <t>Morningstar, SunSaver Charge Controller, 10A, 12VDC, with Low Voltage Disconnect, SS10L-12V</t>
  </si>
  <si>
    <t>520-0039</t>
  </si>
  <si>
    <t>SS10L-24V</t>
  </si>
  <si>
    <t>Morningstar, SunSaver Charge Controller, 10A, 24VDC, with Low Voltage Disconnect, SS10L-24V</t>
  </si>
  <si>
    <t>520-0040</t>
  </si>
  <si>
    <t>SS20L-12V</t>
  </si>
  <si>
    <t>Morningstar, SunSaver Charge Controller, 20A, 12VDC, with Low Voltage Disconnect, SS20L-12V</t>
  </si>
  <si>
    <t>520-0041</t>
  </si>
  <si>
    <t>SS-20L-24V</t>
  </si>
  <si>
    <t>Morningstar, SunSaver Charge Controller, 20A, 24VDC, with Low Voltage Disconnect, SS-20L-24V</t>
  </si>
  <si>
    <t>520-0042</t>
  </si>
  <si>
    <t>SS6-12V</t>
  </si>
  <si>
    <t>Morningstar, SunSaver Charge Controller,  6A, 12VDC, SS6-12V</t>
  </si>
  <si>
    <t>520-0043</t>
  </si>
  <si>
    <t>Morningstar, SunSaver Charge Controller, 6A, 12VDC, with Low Voltage Disconnect, SS-6L-12V</t>
  </si>
  <si>
    <t>520-0045</t>
  </si>
  <si>
    <t>TS-45</t>
  </si>
  <si>
    <t>Morningstar, TriStar Charge Controller, 45A, 12/24/48VDC, TS-45</t>
  </si>
  <si>
    <t>520-0046</t>
  </si>
  <si>
    <t>TS-60</t>
  </si>
  <si>
    <t>Morningstar, TriStar Charge Controller, 60A, 12/24/48VDC, TS-60</t>
  </si>
  <si>
    <t>520-0055</t>
  </si>
  <si>
    <t>FM80</t>
  </si>
  <si>
    <t>Outback, FM80-150VDC MPPT Charge Controller, 80A, 150VDC, 12/24/48/60VDC, FM80</t>
  </si>
  <si>
    <t>520-0059</t>
  </si>
  <si>
    <t>Outback, FM100-300VDC MPPT Charge Controller, 100A, 300VDC, 24/36/48Vdc, 3R enclosure, integrated GFCI &amp; AFCI,FM100-300VDC-AFCI</t>
  </si>
  <si>
    <t>520-0078</t>
  </si>
  <si>
    <t>FM60</t>
  </si>
  <si>
    <t>Outback, FM60-150VDC MPPT Charge Controller, 60A, 150VDC, 12/24/48/60VDC, FM60</t>
  </si>
  <si>
    <t>520-0080</t>
  </si>
  <si>
    <t>PS-15M</t>
  </si>
  <si>
    <t>Morningstar, ProStar PWM Charge Controller, Gen 3, 15A, 12/24VDC, with LCD Meter, PS-15M</t>
  </si>
  <si>
    <t>520-0081</t>
  </si>
  <si>
    <t>PS-30</t>
  </si>
  <si>
    <t>Morningstar, ProStar PWM Charge Controller, Gen 3, 30A, 12/24VDC, w/o Meter, PS-30</t>
  </si>
  <si>
    <t>520-0082</t>
  </si>
  <si>
    <t>PS-30M</t>
  </si>
  <si>
    <t>Morningstar, ProStar PWM Charge Controller, Gen 3, 30A, 12/24VDC, with LCD Meter, PS-30M</t>
  </si>
  <si>
    <t>520-0096</t>
  </si>
  <si>
    <t>TS-MPPT-45</t>
  </si>
  <si>
    <t>Morningstar, TriStar MPPT Charge Controller, 45A, 150VDC, 12/48VDC, with RTS, TS-MPPT-45</t>
  </si>
  <si>
    <t>520-0097</t>
  </si>
  <si>
    <t>TS-MPPT-60</t>
  </si>
  <si>
    <t>Morningstar, TriStar MPPT Charge Controller, 60A, 150VDC, 12/48VDC, with RTS &amp; Ethernet, TS-MPPT-60</t>
  </si>
  <si>
    <t>520-0098</t>
  </si>
  <si>
    <t>TS-M-2</t>
  </si>
  <si>
    <t>Morningstar, TriStar LCD Digital Meter display, mounts into TS and TS-MPPT controller front plate, TS-M-2</t>
  </si>
  <si>
    <t>520-0099</t>
  </si>
  <si>
    <t>TS-RM-2</t>
  </si>
  <si>
    <t>Morningstar, TriStar Remote Digital Meter (for TS-MPPT) with 100' cable, TS-RM-2</t>
  </si>
  <si>
    <t>520-0101</t>
  </si>
  <si>
    <t>CLASSIC 150</t>
  </si>
  <si>
    <t>Midnite Solar, Classic 150, MPPT Charge Controller, 150VDC, 96A, 12-93V Battery, with BTS &amp; LCD, Arc-fault Protection, CLASSIC 150</t>
  </si>
  <si>
    <t>520-0102</t>
  </si>
  <si>
    <t>CLASSIC 200</t>
  </si>
  <si>
    <t>Midnite Solar, Classic 200, MPPT Charge Controller, 200VDC, 79A, 12-93V Battery, with BTS &amp; LCD, Arc-fault Protection, CLASSIC 200</t>
  </si>
  <si>
    <t>520-0103</t>
  </si>
  <si>
    <t>CLASSIC 250</t>
  </si>
  <si>
    <t>Midnite Solar, Classic 250, MPPT Charge Controller, 250VDC, 63A, 12-93V Battery, with BTS &amp; LCD, Arc-fault Protection, CLASSIC 250</t>
  </si>
  <si>
    <t>520-0136</t>
  </si>
  <si>
    <t>MNKID-B</t>
  </si>
  <si>
    <t>Midnite Solar, The KID MPPT Charge Controller, 150VDC, 30A, 12-48V Battery, with LCD &amp; wall mount bracket, Black, MNKID-B</t>
  </si>
  <si>
    <t>520-0140</t>
  </si>
  <si>
    <t>Midnite Solar, Whiz Bang Jr Current sense module, attach to a standard 50mV/500A Shunt, Use with the Classic and KID to give Amp readings, MNWBJR</t>
  </si>
  <si>
    <t>520-0143</t>
  </si>
  <si>
    <t>SL-20L-24V</t>
  </si>
  <si>
    <t>Morningstar, SunLight Charge/Lighting Controller, 20A, 24VDC, SL-20L-24V</t>
  </si>
  <si>
    <t>520-0151</t>
  </si>
  <si>
    <t>MNCLIP1.5KAC2.0</t>
  </si>
  <si>
    <t>Midnite Solar, 1.5kW AC Clipper, 1500 W AC Limiter for all Classic Controllers, 3 resistors 2ohms each in parallel, MNCLIP1.5KAC2.0</t>
  </si>
  <si>
    <t>520-0152</t>
  </si>
  <si>
    <t>865-1030-1</t>
  </si>
  <si>
    <t xml:space="preserve">Schneider Electric, XW-MPPT60-150 Charge Controller, 60A, 150VDC, 12/24/48VDC, built-in GFI, White, 865-1030-1 
</t>
  </si>
  <si>
    <t>520-0153</t>
  </si>
  <si>
    <t>865-1032</t>
  </si>
  <si>
    <t>Schneider Electric, XW-MPPT-80/600 Charge Controller, 80A, 600VDC, 24 or 48VDC, (requires an SCP or Insight to program), UL/CSA, 865-1032</t>
  </si>
  <si>
    <t>520-0159</t>
  </si>
  <si>
    <t>Midnite Solar, Charge Controller, 20A with 10A load control, 30A charger without load control, NEMA3R, Qty. 1, MNBRAT</t>
  </si>
  <si>
    <t>520-0164</t>
  </si>
  <si>
    <t>PT-100</t>
  </si>
  <si>
    <t>SENSATA - Magnum, PT-100 MPPT Charge Controller, 100A, 200+ Vdc, 12/24/48V, Integrated GFDI &amp; AFCI, BTS included, PT-100</t>
  </si>
  <si>
    <t>520-0166</t>
  </si>
  <si>
    <t>PS-MPPT40-M</t>
  </si>
  <si>
    <t>Morningstar, ProStar MPPT Charge Controller, 40A, 12/24V, 30A Load Controller, 120V max input, With Meter PS-MPPT40-M</t>
  </si>
  <si>
    <t>520-0167</t>
  </si>
  <si>
    <t>PS-MPPT-25</t>
  </si>
  <si>
    <t>Morningstar, ProStar MPPT Charge Controller, 25A, 12/24V, 25A Load Controller, 120V max input, No Meter, PS-MPPT-25</t>
  </si>
  <si>
    <t>520-0168</t>
  </si>
  <si>
    <t>PS-MPPT-25-M</t>
  </si>
  <si>
    <t>Morningstar, ProStar MPPT Charge Controller, 25A, 12/24V, 25A Load Controller, 120V max input, With Meter PS-MPPT-25-M</t>
  </si>
  <si>
    <t>520-0172</t>
  </si>
  <si>
    <t>865-1034</t>
  </si>
  <si>
    <t>Schneider Electric, XW-MPPT-100/600 Charge Controller, 100A, 600VDC, 24 or 48VDC, (requires an SCP or Insight  to program), UL/CSA, 865-1034</t>
  </si>
  <si>
    <t>520-0173</t>
  </si>
  <si>
    <t>MidNite Solar, DIY MPPT Charge Controller,  150VDC, 60A, 12-48V Battery, with LCD display, 2 Yr. Warr,  MNMPPT60DIY</t>
  </si>
  <si>
    <t>530-0092</t>
  </si>
  <si>
    <t>Outback, Circuit Breaker,  80A, 150VDC, 1-Pole, 0.75" Wide, Panel Mount, PNL-80-DC</t>
  </si>
  <si>
    <t>530-0121</t>
  </si>
  <si>
    <t>Outback, PV Ground-Fault Detector Interrupter Breaker, 80A, 150VDC, 4-pole, Panel Mount, PNL-GFDI-80Q</t>
  </si>
  <si>
    <t>530-0122</t>
  </si>
  <si>
    <t>BRK-200A-2P-240V</t>
  </si>
  <si>
    <t>Enphase, Enpower 200A Main/Load Breaker, 25kAIC, CSR2200N, BRK-200A-2P-240V</t>
  </si>
  <si>
    <t>530-0123</t>
  </si>
  <si>
    <t>BRK-175A-2P-240V</t>
  </si>
  <si>
    <t>Enphase, Enpower 175A Main/Load Breaker, 25kAIC, CSR2175N, BRK-175A-2P-240V</t>
  </si>
  <si>
    <t>530-0124</t>
  </si>
  <si>
    <t>BRK-150A-2P-240V</t>
  </si>
  <si>
    <t>Enphase, Enpower 150A Main/Load Breaker, 25kAIC, CSR2150N, BRK-150A-2P-240V</t>
  </si>
  <si>
    <t>530-0125</t>
  </si>
  <si>
    <t>BRK-125A-2P-240V</t>
  </si>
  <si>
    <t>Enphase, Enpower 125A Main/Load Breaker, 25kAIC, CSR2125N, BRK-125A-2P-240V</t>
  </si>
  <si>
    <t>530-0126</t>
  </si>
  <si>
    <t>BRK-100A-2P-240V</t>
  </si>
  <si>
    <t>Enphase, Enpower 100A Main/Load Breaker, 25kAIC, CSR2100N, BRK-100A-2P-240V</t>
  </si>
  <si>
    <t>530-0127</t>
  </si>
  <si>
    <t>BRK-80A-2P-240V</t>
  </si>
  <si>
    <t>Enphase, Enpower 80A Encharge/Combiner Breaker, 10kAIC, Eaton BR280, BRK-80A-2P-240V</t>
  </si>
  <si>
    <t>530-0140</t>
  </si>
  <si>
    <t>BRK-40A-2P-240V-B</t>
  </si>
  <si>
    <t>Enphase, Enpower 40A Encharge/Combiner Breaker, 10kAIC, Eaton BR240, BRK-40A-2P-240V-B</t>
  </si>
  <si>
    <t>530-0142</t>
  </si>
  <si>
    <t>BRK-30A-2P-240V-B</t>
  </si>
  <si>
    <t>Enphase, Enpower 30A Encharge/Combiner Breaker, 10kAIC, Eaton BR230, BRK-30A-2P-240V-B</t>
  </si>
  <si>
    <t>530-1104</t>
  </si>
  <si>
    <t>CB-UPG-40-01</t>
  </si>
  <si>
    <t>SolarEdge, 40A Breaker for StorEdge Backup Interface, Qty.1, CB-UPG-40-01</t>
  </si>
  <si>
    <t>530-1106</t>
  </si>
  <si>
    <t>SolarEdge, 63A Breaker for StorEdge Backup Interface, Qty.1, CB-UPG-63-01</t>
  </si>
  <si>
    <t>530-1107</t>
  </si>
  <si>
    <t>Enphase, 20A 2 Pole Breaker for IQ System Controller and IQ Combiner-4, for use with Hold Down Kit, Eaton BR220B, BRK-20A-2P-240V-B</t>
  </si>
  <si>
    <t>530-1108</t>
  </si>
  <si>
    <t>BRK-15A-2P-240V-B</t>
  </si>
  <si>
    <t>Enphase, 15A 2 Pole Breaker for IQ Combiner 4n for use with Hold Down Kit, Eaton BR215B, BRK-15A-2P-240V-B</t>
  </si>
  <si>
    <t>530-1109</t>
  </si>
  <si>
    <t>Enphase, Combiner-4 Breaker Hold Down Kit, X-IQ-NA-HD-125A</t>
  </si>
  <si>
    <t>530-1110</t>
  </si>
  <si>
    <t>BRK-20A40A-4P-240V</t>
  </si>
  <si>
    <t>Enphase 20A/40A Quad breaker,  10kAIC,  for IQ System Controller 2.0 with Gen-Set, BQC220240, BRK-20A40A-4P-240V</t>
  </si>
  <si>
    <t>540-0072</t>
  </si>
  <si>
    <t>ME-300F</t>
  </si>
  <si>
    <t>Magnum, 300A Fuse Block Assembly, 48VDC, Class T, ME-300F</t>
  </si>
  <si>
    <t>540-0189</t>
  </si>
  <si>
    <t>FLD-DCD-FUSE-S1</t>
  </si>
  <si>
    <t>SolarEdge,Optional DC fusing for use with P-800 Optimizers, FLD 30 x 25A Fuses for Ext. Power 3-Ph Inv, Kit, 30 25A fuses, DCD, FLD-DCD-FUSE-S1</t>
  </si>
  <si>
    <t>550-0132</t>
  </si>
  <si>
    <t>PLSCA-500-1025</t>
  </si>
  <si>
    <t>Panasonic EverVolt, Cable (Wire 6' Flexible), Inverter to Battery, PLSCA-500-1025</t>
  </si>
  <si>
    <t>550-0170</t>
  </si>
  <si>
    <t>QuickMount, QMR, SS Wire Management Clip for QMR Rails,  QMR-WC-A-300</t>
  </si>
  <si>
    <t>550-0287</t>
  </si>
  <si>
    <t>IronRidge, BX Edge UV Cable Tie/Edge Clip, 1 ea, BX-CT-EC-P1</t>
  </si>
  <si>
    <t>550-0288</t>
  </si>
  <si>
    <t>IronRidge, BX 12” UV Cable Tie, 1 Each, BX-CT-UV-P1</t>
  </si>
  <si>
    <t>550-0294</t>
  </si>
  <si>
    <t>ES10813</t>
  </si>
  <si>
    <t>UniRac, Ecolibrium, Wire Management EcoTray, Rivet, ES10813</t>
  </si>
  <si>
    <t>550-0295</t>
  </si>
  <si>
    <t>ES10811</t>
  </si>
  <si>
    <t>UniRac, Ecolibrium, Wire Management EcoTray, Cap 96", ES10811</t>
  </si>
  <si>
    <t>550-0296</t>
  </si>
  <si>
    <t>ES10812</t>
  </si>
  <si>
    <t>UniRac, Ecolibrium, Wire Management EcoTray, Tray 96", ES10812</t>
  </si>
  <si>
    <t>550-0297</t>
  </si>
  <si>
    <t>ES10810</t>
  </si>
  <si>
    <t>UniRac, Ecolibrium, Wire Management EcoTray, Base, 6", ES10810</t>
  </si>
  <si>
    <t>550-0299</t>
  </si>
  <si>
    <t>SnapNrack, Smart Clip II, Wire Management Clip, 232-01173</t>
  </si>
  <si>
    <t>550-0300</t>
  </si>
  <si>
    <t>232-01176</t>
  </si>
  <si>
    <t>SnapNrack, Smart Clip XL, Wire Management Clip, 232-01176</t>
  </si>
  <si>
    <t>USSE100-0289</t>
  </si>
  <si>
    <t>550-0349</t>
  </si>
  <si>
    <t>UniRac, One-Wire Clip, Wire Management Clip, SS, Qty. 1, 008003S</t>
  </si>
  <si>
    <t>550-0350</t>
  </si>
  <si>
    <t>008004S</t>
  </si>
  <si>
    <t>UniRac, Two-Wire Clip for PV, Wire Management Clip, SS, Qty. 1, 008004S</t>
  </si>
  <si>
    <t>550-0357</t>
  </si>
  <si>
    <t>Outback, FLEXware MATE3 Side Mount Bracket - with mounting screws and bushing, FW-MB3</t>
  </si>
  <si>
    <t>550-0359</t>
  </si>
  <si>
    <t>Outback, FLEXware MATE3 Surface Mount Wall Bracket - with mounting screws and bushing, FW-MB3-S</t>
  </si>
  <si>
    <t>550-0382</t>
  </si>
  <si>
    <t>IronRidge, Wire Clip, for XRS &amp; XRL, for (10) 5mm panel wires, or (1) MC4, (1) Enphase wire and (1) dual Enphase wire, PVC plastic, Qty. 1 bag of 20 pieces, 29-4000-077</t>
  </si>
  <si>
    <t>550-0518</t>
  </si>
  <si>
    <t>EFM-CC</t>
  </si>
  <si>
    <t>Enphase, Connector Clip, Qty. 1, EFM-CC</t>
  </si>
  <si>
    <t>550-0521</t>
  </si>
  <si>
    <t>Q-CLIP-100</t>
  </si>
  <si>
    <t>Enphase, IQ, Q-Cable Rail Mount Cable Management Clip, Each, Q-CLIP-100</t>
  </si>
  <si>
    <t>550-0522</t>
  </si>
  <si>
    <t xml:space="preserve">UniRac, DGFT - Ground Fixed Tilt WIRE MANAGEMENT CLIP, 404015 </t>
  </si>
  <si>
    <t>550-0888</t>
  </si>
  <si>
    <t>242-02150</t>
  </si>
  <si>
    <t>SnapNrack, Universal Wire Clamp for Rail, 242-02150</t>
  </si>
  <si>
    <t>550-9057</t>
  </si>
  <si>
    <t>SolarEdge, Energy Bank Battery, Branch Connectors, 1 Pair MC-4, DC + DC-, required for multiple Batteries with 1 Inverter, IAC-RBAT-USYCBL-01</t>
  </si>
  <si>
    <t>550-9060</t>
  </si>
  <si>
    <t>UniRac, NXT HORIZON WIRE MGMT CLIP, WRMCLPD1</t>
  </si>
  <si>
    <t>550-9061</t>
  </si>
  <si>
    <t>WRMCNSD1</t>
  </si>
  <si>
    <t>UniRac, NXT HORIZON NS WIRE MGMT CLIP, WRMCNSD1</t>
  </si>
  <si>
    <t>550-9063</t>
  </si>
  <si>
    <t>008019S</t>
  </si>
  <si>
    <t>UniRac, Heyco Sunrunner 1-2 PV Wire Clip, Qty.1  008019S</t>
  </si>
  <si>
    <t>550-9064</t>
  </si>
  <si>
    <t>008020S</t>
  </si>
  <si>
    <t>UniRac, Heyco Sunrunner-4 PV Wire Clip, Qty.1 , 008020S</t>
  </si>
  <si>
    <t>550-9078</t>
  </si>
  <si>
    <t>232-01106</t>
  </si>
  <si>
    <t>SnapNrack, Snap-in Wire Retention Clip, 232-01106</t>
  </si>
  <si>
    <t>550-9104</t>
  </si>
  <si>
    <t>UniRac, Heyco Sunrunner 4-2U Cable Clip, Qty. pack of 100, 008018S</t>
  </si>
  <si>
    <t>550-9110</t>
  </si>
  <si>
    <t>K2, Top Channel Wire Clip, Black Polyamide, 4000069</t>
  </si>
  <si>
    <t>550-9111</t>
  </si>
  <si>
    <t>AE-CLIP-01-B1</t>
  </si>
  <si>
    <t>IronRidge, Aire Clip (120 Aire Clips Per Bag), AE-CLIP-01-B1</t>
  </si>
  <si>
    <t>560-0001</t>
  </si>
  <si>
    <t>Outback, Autotransformer with enclosure, 6000W, 120/240VAC, 60 Hz, PSX-240</t>
  </si>
  <si>
    <t>560-0066</t>
  </si>
  <si>
    <t>SSTART-08-16A-1P-230V</t>
  </si>
  <si>
    <t>Enphase, Enpower Soft Starter for 240V HVAC Loads with Current Rating 8A to 16A, SSTART-08-16A-1P-230V</t>
  </si>
  <si>
    <t>560-0067</t>
  </si>
  <si>
    <t>SSTART-12-20A-1P-115V</t>
  </si>
  <si>
    <t>Enphase, Enpower Soft Starter for 120V HVAC and Pumps Loads with Current Rating 12A to 20A, SSTART-12-20A-1P-115V</t>
  </si>
  <si>
    <t>560-0068</t>
  </si>
  <si>
    <t>SSTART-16-32A-1P-230V</t>
  </si>
  <si>
    <t>Enphase, Enpower Soft Starter for 240V HVAC Loads with Current Rating 16A to 32A, SSTART-16-32A-1P-230V</t>
  </si>
  <si>
    <t>560-0069</t>
  </si>
  <si>
    <t>Enphase, IQ Load Controller for use with Enpower Auxiliary Contacts to Shed Heavy Loads, EP-NA-LK02-040</t>
  </si>
  <si>
    <t>560-0070</t>
  </si>
  <si>
    <t>Generac, PWRmanager Energy Management Module, to Control up to 12, 120V or 6, 240V Circuits, 8009</t>
  </si>
  <si>
    <t>565-0000</t>
  </si>
  <si>
    <t>P505 (P505-4NM4MBX)</t>
  </si>
  <si>
    <t>SolarEdge, Optimizer 505W, Add-On Box for one Higher Current module, 12.5-83V, 14A, MC4 In/Out, 2.1M (~82.6") PV wire, UL 1000VDC, P505 (P505-4NM4MBX)</t>
  </si>
  <si>
    <t>565-0001</t>
  </si>
  <si>
    <t>S650B</t>
  </si>
  <si>
    <t>SolarEdge, Optimizer 650W, Add-On Box for One Module 12.5-85V MPPT, 85Voc Max, 15A, MC4, ~4” Input, ~90” Positive Output ~4” Negative Output PV wire, UL 1000VDC Max, S650B</t>
  </si>
  <si>
    <t>565-0024</t>
  </si>
  <si>
    <t>Generac, PV-Link Sub-String Optimizer, Compatible with SnapRS for Module Level RSD, MC-4, Max 420Voc, APKE00010</t>
  </si>
  <si>
    <t>565-0108</t>
  </si>
  <si>
    <t>P505 (P505-4NM4MBM)</t>
  </si>
  <si>
    <t>SolarEdge, Optimizer 505W, Add-On Box for one High Current module, 12.5-83V, 14A, MC4-compatible In/Out, 47" PV wire, UL 1000VDC, P505 (P505-4NM4MBM)</t>
  </si>
  <si>
    <t>565-0196</t>
  </si>
  <si>
    <t>P700-2NA4ARX</t>
  </si>
  <si>
    <t>SolarEdge, Optimizer 700W, Add-On Box for two 72 cell modules, 12-105V, 10A, MC4-Compatible In, MC4-Compatible Out, 71" PV wire, 1000VDC, (Use only with 3-Ph 9kW to 33.3kW Inverters), P700-2NA4ARX</t>
  </si>
  <si>
    <t>565-0209-B</t>
  </si>
  <si>
    <t>P730</t>
  </si>
  <si>
    <t>B-Grade SolarEdge, Optimizer 730W, Add-On Box for two 60 or 72 cell modules, 12.5-105V MPPT, 11A, MC4-Compatible In, MC4-Compatible Out, 1000VDC, (Use only with SolarEdge 3-Phase  Inverters), P730</t>
  </si>
  <si>
    <t>565-0213-B</t>
  </si>
  <si>
    <t>471-00252-10</t>
  </si>
  <si>
    <t>B Grade SMA, TS4-R-O,  Optimizer Module, Optimization, Monitoring &amp; RSD, Add-on- Module for 1 PV Module, Max 90Voc, 12A, 1.0m MC-4 cable, 15A Fuse, NEC 2014 RSD Compliant when used with, Cloud Connect &amp; Gateway, -40 SMA inverters,  471-00252-10</t>
  </si>
  <si>
    <t>565-0214</t>
  </si>
  <si>
    <t>476-00252-00</t>
  </si>
  <si>
    <t>SMA, TS4-R-S, Safety Module, Monitoring &amp; RSD, Add-on-Module for 1 PV Module, Max 90Voc, 12A, 1.0m MC-4 cable, 15A Fuse, 1000V, NEC RSD Compliant when used with, Cloud Connect &amp; Gateway,  476-00252-00</t>
  </si>
  <si>
    <t>565-0215</t>
  </si>
  <si>
    <t>P850</t>
  </si>
  <si>
    <t>SolarEdge, Optimizer 850W, Add-On Box for Two Modules, Single input, Series Connected Modules, 12.5-105V MPPT, 12.5A, 120Vdc Max, MC4-Compatible In/Out, 1000VDC, (Use only with SolarEdge 3-Phase  Inverters), P850</t>
  </si>
  <si>
    <t>565-0228</t>
  </si>
  <si>
    <t>P950</t>
  </si>
  <si>
    <t>SolarEdge, Optimizer 950W, Add-On Box for two modules, Single Input, Series Connection, Isc 12.5A, 12.5-105V MPPT, 125V Max, MC4 In/Out, 1000VDC, (Use only with SolarEdge 3-Phase Inverters),P950</t>
  </si>
  <si>
    <t>565-0229</t>
  </si>
  <si>
    <t>P485</t>
  </si>
  <si>
    <t>SolarEdge, Optimizer 485W, Add-On Box for One Module, 12-125V, 11A, MC4-Compatible In/Out, 45" PV wire, UL 1000VDC, P485</t>
  </si>
  <si>
    <t>565-0230</t>
  </si>
  <si>
    <t>P401</t>
  </si>
  <si>
    <t>SolarEdge, Optimizer 400W, Add-On Box for one 60 or 72 cell High Power module, 8-60V, 11.75A, MC4-compatible In/Out, 45" PV wire, UL 1000VDC, P401</t>
  </si>
  <si>
    <t>565-0235</t>
  </si>
  <si>
    <t>P960</t>
  </si>
  <si>
    <t>SolarEdge, Optimizer 960W, Add-On Optimizer for two 72 cell modules, Dual input, Parallel Connection Isc 11.5A Each, 12.5-60V MPPT, MC4 In/Out, 1000VDC, (Use only with SolarEdge 3-Phase Inverters), P960</t>
  </si>
  <si>
    <t>565-0236</t>
  </si>
  <si>
    <t>P1100</t>
  </si>
  <si>
    <t>SolarEdge, Optimizer 1100W, Add-On Box for two modules, Single Input, Series Connected Modules, Isc 14A, 125V Max, MC4  Output 2.4m, Input 1.6m, 1000VDC, (Use only with SolarEdge 3-Phase Inverters 30kW &amp; up), P1100</t>
  </si>
  <si>
    <t>565-0237</t>
  </si>
  <si>
    <t>SolarEdge, Optimizer 1100W, Add-On Box for two modules, Single Input, Series Connected Modules, Isc 14A, 125V Max, MC4 Output 2.4m, Input 1.6m, 1000VDC, (Use only with SolarEdge 3-Phase Inverters UL-3741 PVRSS), P1101</t>
  </si>
  <si>
    <t>565-0238</t>
  </si>
  <si>
    <t>SolarEdge, Optimizer 440W, Add-On Box for One Module 8-60V MPPT, 60Voc Max, 14.5A, MC4, ~4” Input, ~90” Positive Output ~4” Negative Output  PV wire, UL 1000VDC Max, S440</t>
  </si>
  <si>
    <t>565-0239</t>
  </si>
  <si>
    <t>SolarEdge, Optimizer 500W, Add-On Box for One Module 8-60V MPPT, 60Voc Max, 15A, MC4, ~4” Input, ~90” Positive Output ~4” Negative Output PV wire, UL 1000VDC Max, S500</t>
  </si>
  <si>
    <t>565-0240</t>
  </si>
  <si>
    <t>Storz Power, Tigo TS4-A-O, Optimizer Module, Optimization, Monitoring &amp; RSD, Add-on- Module for 1 PV Module, Max 90Voc, 15A, 1.2m MC-4 cable, Requires CCA Kit and TAP, 10254</t>
  </si>
  <si>
    <t>565-0241</t>
  </si>
  <si>
    <t>S1200</t>
  </si>
  <si>
    <t>SolarEdge, Optimizer 1200W, Add-On Box for two modules, Single Input, Series Connected Modules, Isc 15A, 125V Max, MC4 Output 5.3m, Input 1.6m, 1000VDC, (Use only with SolarEdge 3-Phase Inverters) Ground Mount,S1200</t>
  </si>
  <si>
    <t>565-0242</t>
  </si>
  <si>
    <t>S1201</t>
  </si>
  <si>
    <t>SolarEdge, Optimizer 1200W, Add-On Box for two modules, Single Input, Series Connected Modules, Isc 15A, 125V Max, MC4 Output 5.3m, Input 1.6m, 1000VDC, (Use only with SolarEdge 3-Phase Inverters, UL-3741 PVRSS) Mount), S1201</t>
  </si>
  <si>
    <t>565-0243</t>
  </si>
  <si>
    <t>P601</t>
  </si>
  <si>
    <t>SolarEdge, Optimizer 600W, Add-On Box for one High Power Module, 12.5-65V, 14A, MC4 In/Out 47" PV wire, UL 1000VDC, P601</t>
  </si>
  <si>
    <t>565-0244</t>
  </si>
  <si>
    <t>SolarEdge, Optimizer 500W, Add-On Box for One Module 12.5-105V MPPT, 125Voc Max, 15A, MC4, ~4” Input, ~90” Positive Output ~4” Negative Output PV wire, UL 1000VDC Max, S500B</t>
  </si>
  <si>
    <t>570-0000</t>
  </si>
  <si>
    <t>APsystems, ECU-R Gateway, Standard ECU (Energy Communication Unit), ZigBee, Wi-Fi, No CTs, No RGM, 3 year Warranty, 209001</t>
  </si>
  <si>
    <t>570-0003</t>
  </si>
  <si>
    <t>APsystems, ECU-C Gateway, Commercial-Grade ECU (Energy Communication Unit), Single or Three  Phase, ZigBee, Wi-Fi, w/ Consumption Monitoring - No RGM, 3 year Warranty, 205001</t>
  </si>
  <si>
    <t>570-0013</t>
  </si>
  <si>
    <t>Generac, 600A CT, Qty.1, APKE00006</t>
  </si>
  <si>
    <t>570-0014</t>
  </si>
  <si>
    <t>NEP, BDG-256 External Package with Wi-Fi Dongle, Wi-Fi Booster and Outdoor Enclosure, NC0124-US-BK</t>
  </si>
  <si>
    <t>570-0015</t>
  </si>
  <si>
    <t>NC0124-US-CK</t>
  </si>
  <si>
    <t>NEP, BDG-256 Cellular Package, Cellular Modem, Outdoor Enclosure, with 5 year ATT SIM Card, NC0124-US-CK</t>
  </si>
  <si>
    <t>570-0016</t>
  </si>
  <si>
    <t>MNDIYWIFI</t>
  </si>
  <si>
    <t>MidNite Solar, Wi-Fi Dongle for MidNite DIY Series Inverters, MNDIYWIFI</t>
  </si>
  <si>
    <t>570-0028</t>
  </si>
  <si>
    <t>SMA, Communication Card, RS-485 Module for -10, -11, -12 inverters, 485USPB-NR</t>
  </si>
  <si>
    <t>570-0048</t>
  </si>
  <si>
    <t>sonnen, Whole Home Self Consumption Meter/CT Kit, WHSSCK1</t>
  </si>
  <si>
    <t>570-0049</t>
  </si>
  <si>
    <t>PLSCA-600-1009</t>
  </si>
  <si>
    <t>Panasonic EverVolt, PowerHub Controller w/PLC, PLSCA-600-1009</t>
  </si>
  <si>
    <t>570-0050</t>
  </si>
  <si>
    <t>PLSCA-500-1021</t>
  </si>
  <si>
    <t>Panasonic EverVolt, Power Line Communication (PLC), PLSCA-500-1021</t>
  </si>
  <si>
    <t>570-0051</t>
  </si>
  <si>
    <t>JQ.Q3C31.D01</t>
  </si>
  <si>
    <t>Panasonic EverVolt, CT’s for 100-300A Service, Qty. 1 Pair, JQ.Q3C31.D01</t>
  </si>
  <si>
    <t>570-0052</t>
  </si>
  <si>
    <t>JQ.Q3C31.D03</t>
  </si>
  <si>
    <t>Panasonic EverVolt, CT’s for 400-600A Service, Qty. 1 Pair, JQ.Q3C31.D03</t>
  </si>
  <si>
    <t>570-0053</t>
  </si>
  <si>
    <t>PLSCA-500-1024</t>
  </si>
  <si>
    <t>Panasonic EverVolt, AC Stacking/Gen Kit, 40A, PLSCA-500-1024</t>
  </si>
  <si>
    <t>570-0073</t>
  </si>
  <si>
    <t>Fronius, Sensor, Irradiance, 0-100mv Output, Sensor Box, Card Compatible, 43,0001,1189</t>
  </si>
  <si>
    <t>570-0074</t>
  </si>
  <si>
    <t>Fronius, Sensor, Module Temperature, Type PT1000, Sensor Box, Card Compatible, 43,0001,1190</t>
  </si>
  <si>
    <t>570-0103</t>
  </si>
  <si>
    <t>Outback, FlexNet DC System Monitor, FN-DC</t>
  </si>
  <si>
    <t>570-0105</t>
  </si>
  <si>
    <t>Outback, Shunt for FlexWare 500 or 1000,  500A, with Terminal Busbar &amp; White Insulator, FW-SHUNT500</t>
  </si>
  <si>
    <t>570-0106</t>
  </si>
  <si>
    <t>Outback, Surge Protector with AC Adapter for Flexware Power Panel, FW-SP-ACA</t>
  </si>
  <si>
    <t>570-0108</t>
  </si>
  <si>
    <t>Outback, Communications Hub,  4 ports, HUB4</t>
  </si>
  <si>
    <t>570-0110</t>
  </si>
  <si>
    <t>Outback, Communications Controller for FlexWare, Black Flush Mount Case,  MATE2</t>
  </si>
  <si>
    <t>570-0111</t>
  </si>
  <si>
    <t>SMA, Communication Gateway, for 485 to Speedwire communication, use with Cluster Controller or Data manager-M, COMGW-US-10</t>
  </si>
  <si>
    <t>570-0116</t>
  </si>
  <si>
    <t>Outback, Battery Remote Temperature Sensor with Inverter/Charger or Charge Controller, Includes 20' Cable, RTS</t>
  </si>
  <si>
    <t>570-0123</t>
  </si>
  <si>
    <t>RS 485 CABLE</t>
  </si>
  <si>
    <t>SMA, Communication Cable for RS-485, 50', DB-9 one end for SM Control, RS 485 CABLE</t>
  </si>
  <si>
    <t>570-0145</t>
  </si>
  <si>
    <t>Morningstar, Remote Temperature Sensor, RTS</t>
  </si>
  <si>
    <t>570-0149</t>
  </si>
  <si>
    <t>NPR-3P-208-NA</t>
  </si>
  <si>
    <t>Enphase, Three Phase Network Protection Relay Solution (For NA), NPR-3P-208-NA</t>
  </si>
  <si>
    <t>570-0150</t>
  </si>
  <si>
    <t>COMMS-KIT-01</t>
  </si>
  <si>
    <t>Enphase, Enpower USB Adapter Kit for IQ Envoy, Enables Wireless Communication with Encharge and Enpower, COMMS-KIT-01</t>
  </si>
  <si>
    <t>570-0160</t>
  </si>
  <si>
    <t>CT301</t>
  </si>
  <si>
    <t>Pika, Current Transformer (CT) Kit, 300A, 3Phase, Required for Self-Supply, and Zero-Export Modes, RJ45 Connector, Qty. 1 CT, (3 required for 3 Phase), CT301</t>
  </si>
  <si>
    <t>570-0164</t>
  </si>
  <si>
    <t>SE-RGMTR-3Y-208V-A</t>
  </si>
  <si>
    <t>SolarEdge, Commercial RGM or Consumption Meter, 3-ph, 208V WYE, 60Hz, RS485, Add CT’s not included, SE-RGMTR-3Y-208V-A</t>
  </si>
  <si>
    <t>570-0165</t>
  </si>
  <si>
    <t>SolarEdge, Commercial RGM or Consumption Meter, 3-ph, 480V WYE, 60Hz, RS485, Add CT’s not included, SE-RGMTR-3Y-480V-A</t>
  </si>
  <si>
    <t>570-0176</t>
  </si>
  <si>
    <t>SE1000-DTLG-S1 _x000D_</t>
  </si>
  <si>
    <t xml:space="preserve">SolarEdge, Data Logger/Control /Communication Gateway, with 3R Enclosure, 208/277V, SE1000-DTLG-S1 _x000D_
</t>
  </si>
  <si>
    <t>570-0180</t>
  </si>
  <si>
    <t>SE1000-CCG-G-S1</t>
  </si>
  <si>
    <t>SolarEdge, Control and Communication Gateway, for Utility Controls, wired RS485 or ZigBee connection, DIN Mount, 120V, SE1000-CCG-G-S1</t>
  </si>
  <si>
    <t>570-0182</t>
  </si>
  <si>
    <t>SE-GSM-R05-US-S2-serialized</t>
  </si>
  <si>
    <t>SolarEdge, GSM Modem w/SIM, for StorEdge Only, 7.6 kW inverters, =2 batteries, works with T-Mobile, 5 Yr prepaid plan, for use in US Only, Qty. 1, SE-GSM-R05-US-S2, -serialized</t>
  </si>
  <si>
    <t>570-0185</t>
  </si>
  <si>
    <t>Chilicon, Home energy Meter, Gen 5, Gen5 Home Power Meter</t>
  </si>
  <si>
    <t>570-0186</t>
  </si>
  <si>
    <t>zWave Repeater</t>
  </si>
  <si>
    <t>Chilicon, Repeater Device, zWave Repeater</t>
  </si>
  <si>
    <t>570-0194</t>
  </si>
  <si>
    <t>SE1000-RSD-S2</t>
  </si>
  <si>
    <t>SolarEdge, Rapid Shutdown Retrofit Kit for 3-Ph SE9KUS-208-U inverter only,  (NEC2014),  5 pack of cable pairs includes one re-useable Micro-SD card and SD card adapter with firmware files, Qty. 1 pack for 5 inverters, SE1000-RSD-S2</t>
  </si>
  <si>
    <t>570-0238</t>
  </si>
  <si>
    <t>SE-CELL-R05-S-S5-serialized</t>
  </si>
  <si>
    <t>SolarEdge, GSM Modem w/SIM, for up to 32 Commercial (208 or 480V) Inverters with a Display, or up to 1,000kW-AC, 5 Yr Sprint Prepaid Data Plan, for use in US Only, SE-CELL-R05-S-S5-serialized</t>
  </si>
  <si>
    <t>CELL-B-R05-US-S-S2</t>
  </si>
  <si>
    <t>SolarEdge, Cell Modem, for all SetApp Enabled Single Phase Inverters, 5 Yr Sprint Prepaid Data Plan, for use in US Only,  CELL-B-R05-US-S-S2</t>
  </si>
  <si>
    <t>570-0242</t>
  </si>
  <si>
    <t>CELL-B-R05-US-S-S4</t>
  </si>
  <si>
    <t>SolarEdge, Cellular Plug-In, for Commercial SetApp Enabled (208 or 480V) Inverters, up to 200kW-AC, 5 Yr Sprint Prepaid Data Plan, for use in US Only, CELL-B-R05-US-S-S4</t>
  </si>
  <si>
    <t>570-0243</t>
  </si>
  <si>
    <t>SolarEdge, Cellular Plug-In, for Commercial SetApp Enabled (208 or 480V) Inverters, up to 1,000kW-AC, 5 Yr Sprint Prepaid Data Plan, for use in US Only, CELL-B-R05-US-S-S5</t>
  </si>
  <si>
    <t>570-0248</t>
  </si>
  <si>
    <t>SolarEdge, Cell Modem, for all Single Phase Inverters with a Display, 5 Yr Data Plan, for use in US Only, CELL-A-R05-US-S-S2</t>
  </si>
  <si>
    <t>570-0250</t>
  </si>
  <si>
    <t>CELL-A-R05-US-S-S4</t>
  </si>
  <si>
    <t xml:space="preserve">SolarEdge, Cellular Plug-In, for Commercial (208 or 480V) Inverters with a Display, up to 200kW-AC, 5 Yr Data Plan, for use in US Only, CELL-A-R05-US-S-S4 </t>
  </si>
  <si>
    <t>570-0252</t>
  </si>
  <si>
    <t>CELL-B-R05-US-T-S5</t>
  </si>
  <si>
    <t>SolarEdge, Cellular Plug-In, for Synergy Commercial SetApp Enabled Synergy (208 or 480V) Inverters, up to 1,000kW-AC, 5 Yr Data Plan, for use in US Only, CELL-B-R05-US-T-S5</t>
  </si>
  <si>
    <t>570-0253</t>
  </si>
  <si>
    <t>CELL-B-R05-US-T-S4</t>
  </si>
  <si>
    <t>SolarEdge, Cellular Plug-In, for Commercial SetApp Enabled Synergy (208 or 480V) Inverters, up to 200kW-AC, 5 Yr Data Plan, for use in US Only, CELL-B-R05-US-T-S4</t>
  </si>
  <si>
    <t>570-0332</t>
  </si>
  <si>
    <t>ME-BMK</t>
  </si>
  <si>
    <t>Magnum, Battery Monitoring Kit, State of Charge Meter, Includes 500A DC Shunt, ME-BMK</t>
  </si>
  <si>
    <t>570-0333</t>
  </si>
  <si>
    <t>ME-MW-W</t>
  </si>
  <si>
    <t>Magnum, MagWeb Web Based Wireless Monitoring Kit, ME-MW-W</t>
  </si>
  <si>
    <t>570-0334</t>
  </si>
  <si>
    <t>Magnum, MagWeb Web Based Ethernet Monitoring Kit, ME-MW-E</t>
  </si>
  <si>
    <t>570-0479</t>
  </si>
  <si>
    <t>865-1155-01</t>
  </si>
  <si>
    <t>Schneider Electric, XW Configuration tool xanbus USB adapter, 865-1155-01</t>
  </si>
  <si>
    <t>570-0757</t>
  </si>
  <si>
    <t>Midnite Solar, Battery Meter, Capacity Meter, 70V max, Input 12/24/36/48V, MNBCM</t>
  </si>
  <si>
    <t>570-0783</t>
  </si>
  <si>
    <t>Outback, Communications Hub10.3 for classic and Subphase Master stacking in FX and GS inverters, 10 ports, HUB10.3</t>
  </si>
  <si>
    <t>570-0959</t>
  </si>
  <si>
    <t>ME-BMK-NS</t>
  </si>
  <si>
    <t>Magnum, Battery Monitoring Kit, State of Charge Meter, Does Not Include DC Shunt, ME-BMK-NS</t>
  </si>
  <si>
    <t>570-1003</t>
  </si>
  <si>
    <t>RGM-ZGB-01</t>
  </si>
  <si>
    <t>Enphase, ZigBee USB stick for Envoy communication with RGM, RGM-ZGB-01</t>
  </si>
  <si>
    <t>570-1004</t>
  </si>
  <si>
    <t>COMMS-24-EXT-01</t>
  </si>
  <si>
    <t>ZigBee Wireless Range Extender, COMMS-24-EXT-01</t>
  </si>
  <si>
    <t>570-1006</t>
  </si>
  <si>
    <t>CT-200-CLAMP</t>
  </si>
  <si>
    <t>Enphase, Clamp Style 200A Current Transformer (CT), +/- 1% Accuracy, Qty. 1, CT-200-CLAMP</t>
  </si>
  <si>
    <t>570-1048</t>
  </si>
  <si>
    <t>SMA, Communication RS-485 Data Module for TL-22 and STP Inverters, DM-485CB-US-10</t>
  </si>
  <si>
    <t>570-1064</t>
  </si>
  <si>
    <t>SWPB-US-10</t>
  </si>
  <si>
    <t>SMA, Speedwire Webconnect piggyback, plug-in for-10, -11, -12 inverters, SWPB-US-10</t>
  </si>
  <si>
    <t>570-1088</t>
  </si>
  <si>
    <t>865-1080-01</t>
  </si>
  <si>
    <t>Schneider Electric, CONEXT BATTERY MONITOR 24/48V, 865-1080-01</t>
  </si>
  <si>
    <t>570-1107</t>
  </si>
  <si>
    <t>Enphase, Envoy S Communications Gateway, Envoy S Metered, with integrated Revenue Grade metering, 120VAC, Qty. 1, ENV-S-AM1-120</t>
  </si>
  <si>
    <t>570-1109</t>
  </si>
  <si>
    <t>CT-200-SPLIT</t>
  </si>
  <si>
    <t>Enphase, Envoy S, Envoy IQ Consumption Monitoring CT, split core current Transformers, Qty. 1, CT-200-SPLIT</t>
  </si>
  <si>
    <t>570-1121</t>
  </si>
  <si>
    <t>SRV-LCD-3PTL-OUTDOOR</t>
  </si>
  <si>
    <t>Yaskawa Solectria, Solrenview Monitoring, LCD Gateway-Outdoor , Inverter Direct Monitoring for up to 32 PVI-14TL-36TL inverters, SRV-LCD-3PTL-OUTDOOR</t>
  </si>
  <si>
    <t>570-1126</t>
  </si>
  <si>
    <t>EXTANT-US-40 _x000D_ _x000D_</t>
  </si>
  <si>
    <t xml:space="preserve">SMA, Wi-Fi Antenna Extension Kit, for SB-XX-40 or -41 inverters, EXTANT-US-40 _x000D_
 _x000D_
</t>
  </si>
  <si>
    <t>570-1133</t>
  </si>
  <si>
    <t>SE1000-RS485-IF-NA</t>
  </si>
  <si>
    <t>SolarEdge, RS485 Expansion Kit, for multiple SolarEdge &amp; StoreEdge inverters, SE1000-RS485-IF-NA</t>
  </si>
  <si>
    <t>570-1134</t>
  </si>
  <si>
    <t>SE1000-SEN-TAMB-S2</t>
  </si>
  <si>
    <t>SolarEdge, Ambient temperature sensor 0-10V, Powder-coated Aluminium, SE1000-SEN-TAMB-S2</t>
  </si>
  <si>
    <t>570-1135</t>
  </si>
  <si>
    <t>SE1000-SEN-TMOD-S2</t>
  </si>
  <si>
    <t>SolarEdge, Module temperature sensor 4-20mA, Powder-coated Aluminium, SE1000-SEN-TMOD-S2</t>
  </si>
  <si>
    <t>570-1137</t>
  </si>
  <si>
    <t>Fronius, Smart Meter, 480V, 3 Phase, 50-60Hz, for Symo, 43,0001,3530</t>
  </si>
  <si>
    <t>570-1142</t>
  </si>
  <si>
    <t>ENV-IQ-AM1-240 M</t>
  </si>
  <si>
    <t>Enphase, IQ Envoy, Single Phase, Metered Revenue Grade, accuracy (ANSI C12.20 +/- 0.5%) with Calibrated Solid-Core CT, Consumption Metering available when used with Split Core CTs, ENV-IQ-AM1-240 M</t>
  </si>
  <si>
    <t>570-1148</t>
  </si>
  <si>
    <t>150-00000-50</t>
  </si>
  <si>
    <t>SMA, TS4-R, Gateway, Used with Cloud Connect &amp; TS4-R Add-on-Module, 150-00000-50</t>
  </si>
  <si>
    <t>570-1151</t>
  </si>
  <si>
    <t>SEACT1250-400NA-20</t>
  </si>
  <si>
    <t>SolarEdge, 400A CT, 2 used with 240V Consumption Meter, SEACT1250-400NA-20</t>
  </si>
  <si>
    <t>570-1156</t>
  </si>
  <si>
    <t>SE-ACT-1250-600 _x000D_</t>
  </si>
  <si>
    <t xml:space="preserve">SolarEdge, 600A CT, Current Transformer, used with Commercial Consumption/RGM Meter, Set of 3, SE-ACT-1250-600 _x000D_
</t>
  </si>
  <si>
    <t>570-1159</t>
  </si>
  <si>
    <t>Outback, Communications Controller for Radian/FXR, Grey Case, MATE3s</t>
  </si>
  <si>
    <t>570-1160</t>
  </si>
  <si>
    <t>SMA, Sensor Module for -40 inverters, MD.SEN-US-40</t>
  </si>
  <si>
    <t>570-1163</t>
  </si>
  <si>
    <t>Enphase, Line Communication Filter 3-Phase 208Vac, 250A, Qty. 1, Q-LCF-250-3P</t>
  </si>
  <si>
    <t>570-1164</t>
  </si>
  <si>
    <t>Q-LCF-064-1P</t>
  </si>
  <si>
    <t>Enphase, Line Communication Filter Single Phase, 240Vac, 64A, Qty. 1, Q-LCF-064-1P</t>
  </si>
  <si>
    <t>570-1168</t>
  </si>
  <si>
    <t>TEMPSENSOR-AMBIENT</t>
  </si>
  <si>
    <t>SMA, Ambient Temperature Sensor, use with Cluster Controller (CLCON), TEMPSENSOR-AMBIENT</t>
  </si>
  <si>
    <t>570-1169</t>
  </si>
  <si>
    <t>SMA, Data Manager M, for monitoring up to 50 inverters with Webconnect/Speedwire, optional sensor inputs, Ethernet, NEMA 1, Requires 24Vdc Power Supply not included, EDMM-US-10</t>
  </si>
  <si>
    <t>570-1174</t>
  </si>
  <si>
    <t>Enphase, IQ Commercial Envoy, 3 Phase, Meter Accuracy  +/- 0.5% with Solid-Core CT, Consumption Metering available when used with Split Core CTs, ENV-IQ-AM3-3P</t>
  </si>
  <si>
    <t>570-1178</t>
  </si>
  <si>
    <t>Tesla, Powerwall 2 Back-Up Gateway, 120/240Vac, RGM, Ethernet, 3G-Cell, Wi-Fi, for up to 10 Powerwall 2 AC coupled units, NEMA 3R, Powerwall Backup Gateway</t>
  </si>
  <si>
    <t>570-1179</t>
  </si>
  <si>
    <t>X-IQ-AM1-240-3 M</t>
  </si>
  <si>
    <t>Enphase, AC Combiner-3 with IQ Envoy, Single Phase, Revenue Grade accuracy (ANSI C12.20 +/- 0.5%) with Calibrated Solid-Core CT, Space for 4 Eaton BR 2 Pole Breakers NOT included, 80A, Consumption Metering available when used with Split Core CTs, X-IQ-AM1-240-3 M</t>
  </si>
  <si>
    <t>570-1184</t>
  </si>
  <si>
    <t>SMA, Cellular LTE Modem w/ 5yr ATT, T-Mobile Data Plan, for -40, -41 Single Phase Inverters, CELLMODKIT-US-10</t>
  </si>
  <si>
    <t>570-1189</t>
  </si>
  <si>
    <t>CELLMODEM-M1</t>
  </si>
  <si>
    <t>Enphase, Envoy IQ  LTE-M1 Cell Modem, Enphase Mobile Connect, Plug and Play modem, includes 5 Year data plan for US, Puerto Rico, US Virgin Islands, Canada, Mexico up to 60 Inverters, CELLMODEM-M1</t>
  </si>
  <si>
    <t>570-1190</t>
  </si>
  <si>
    <t>XA-PLUG-120-3</t>
  </si>
  <si>
    <t>Enphase, IQ Combiner-3 Accessory Receptacle, XA-PLUG-120-3</t>
  </si>
  <si>
    <t>570-1191</t>
  </si>
  <si>
    <t>SMA, TS4-R, Cloud Connect Outdoor Kit, For Non SMA -40 Inverters, Includes: CCA, 1 Gateway, CCA 24 VDC power supply, outdoor enclosure with DIN rail for the CCA and power supply, SMA, 348-00000-40</t>
  </si>
  <si>
    <t>570-1193</t>
  </si>
  <si>
    <t>SECT-FLX-250A-01</t>
  </si>
  <si>
    <t>SolarEdge, 250A Flexible CT, 50/60Hz, use with 240V Consumption Meter, Qty.1, SECT-FLX-250A-01</t>
  </si>
  <si>
    <t>570-1196</t>
  </si>
  <si>
    <t>X-IQ-AM1-240-3-ES</t>
  </si>
  <si>
    <t>Enphase, AC Combiner-3 with IQ Envoy and 2 Split Core Consumption CTs, Single Phase, Revenue Grade accuracy (ANSI C12.20 +/- 0.5%) with Calibrated Solid-Core Production CT, Space for 4 Eaton BR 2 Pole Breakers NOT included, 80A, Includes Silver Solar Shield, Use with IQ-6 or IQ-7,  X-IQ-AM1-240-3-ES</t>
  </si>
  <si>
    <t>570-1199</t>
  </si>
  <si>
    <t>Tesla Backup Gateway 2</t>
  </si>
  <si>
    <t>Tesla Backup Gateway 2, 120/240Vac, RGM, Ethernet, Cellular (3G, LTE/4G), Wi-Fi, for up to 10 Powerwall 2 AC coupled units, RGM, NEMA 3R, Powerwall Backup Gateway 2</t>
  </si>
  <si>
    <t>570-1200</t>
  </si>
  <si>
    <t>SMA, Data Manager M Lite, for monitoring up to 5 Devices, Inverters, I/O Interface, Max 30kVA total PV Inverters, Ethernet, RS-485, NEMA 1, Requires 24Vdc Power Supply not included, EDMM-10.A</t>
  </si>
  <si>
    <t>570-1202</t>
  </si>
  <si>
    <t>SolarEdge, Wireless Gateway (WiFi) with Antenna, SE-WFGW-B-S1-NA</t>
  </si>
  <si>
    <t>570-1203</t>
  </si>
  <si>
    <t>SE-WFRPT-B-S1-NA</t>
  </si>
  <si>
    <t>SolarEdge, Wireless Gateway (WiFi) Repeater, SE-WFRPT-B-S1-NA</t>
  </si>
  <si>
    <t>570-1204</t>
  </si>
  <si>
    <t>Schneider Electric, Insight Home (Gateway), 865-0330</t>
  </si>
  <si>
    <t>570-1205</t>
  </si>
  <si>
    <t>865-0335</t>
  </si>
  <si>
    <t>Schneider Electric, Insight Facility (Gateway), 865-0335</t>
  </si>
  <si>
    <t>570-1206</t>
  </si>
  <si>
    <t>Generac, 2 Wire Start Kit, for all Air Cooled Generators with Evolution or Sync 2.0 controllers, 7109</t>
  </si>
  <si>
    <t>570-1208</t>
  </si>
  <si>
    <t>JQ.Q3C31.D02</t>
  </si>
  <si>
    <t>Panasonic EverVolt, Emergency Shutdown Button, JQ.Q3C31.D02</t>
  </si>
  <si>
    <t>570-1210</t>
  </si>
  <si>
    <t>Sol-Ark, CT (Current Transformer) 200A for up to 4/0 Wire, Qty. 1 Pair, SA-CT-LG</t>
  </si>
  <si>
    <t>570-1211</t>
  </si>
  <si>
    <t>SA-CT-XL</t>
  </si>
  <si>
    <t>Sol-Ark, CT (Current Transformer) 600A 2” ID (Inside Diameter), Qty. 1 Pair, SA-CT-XL</t>
  </si>
  <si>
    <t>570-1214</t>
  </si>
  <si>
    <t>Generac, 264A CT Kit, includes 2, CTs and Internet Adapter CT, Qty.1, APKE00032</t>
  </si>
  <si>
    <t>570-1215</t>
  </si>
  <si>
    <t>UCT2</t>
  </si>
  <si>
    <t>Generac, 264A Smart CT’s includes 2, CTs with 4’ leads, UCT2</t>
  </si>
  <si>
    <t>570-1216</t>
  </si>
  <si>
    <t>SYCOM2</t>
  </si>
  <si>
    <t>Generac, CT-Y Adapter, SYCOM2</t>
  </si>
  <si>
    <t>570-1217</t>
  </si>
  <si>
    <t>SECT-SPL-225A-T-20</t>
  </si>
  <si>
    <t>SolarEdge, 225A CT, 2 used with 240V Consumption Meter, QTY. 1, SECT-SPL-225A-T-20</t>
  </si>
  <si>
    <t>570-1219</t>
  </si>
  <si>
    <t>MD.485-US-40</t>
  </si>
  <si>
    <t>SMA,RS-485 Communication Module for Core-1 and Sunny Boy -40/-41 Inverters, MD.485-US-40</t>
  </si>
  <si>
    <t>570-1221</t>
  </si>
  <si>
    <t>CELLMODEM-M1-06-AT-05</t>
  </si>
  <si>
    <t>Enphase, Mobile Connect,  LTE CAT M1 Cell Modem,  Plug and Play Modem, includes 5 Year ATT Data Plan for US, Puerto Rico, US Virgin Islands, Canada, Mexico up to 60 Inverters, CELLMODEM-M1-06-AT-05</t>
  </si>
  <si>
    <t>570-1222</t>
  </si>
  <si>
    <t>CELLMODEM-M1-06-SP-05</t>
  </si>
  <si>
    <t>Enphase, Mobile Connect, LTE CAT M1 Cell Modem,  Plug and Play Modem, includes 5 Year T-Mobile Data Plan for US, Puerto Rico, US Virgin Islands, Canada, Mexico up to 60 Inverters, CELLMODEM-M1-06-SP-05</t>
  </si>
  <si>
    <t>570-1224</t>
  </si>
  <si>
    <t>CT-200-SOLID</t>
  </si>
  <si>
    <t>Enphase, Solid Core 200A Current Transformer (CT), +/- 2.5% Accuracy, Qty. 1, CT-200-SOLID</t>
  </si>
  <si>
    <t>570-1226</t>
  </si>
  <si>
    <t>X-IQ-AM1-240-4</t>
  </si>
  <si>
    <t>Enphase, IQ Combiner-4 with IQ Gateway and 2 Split Core Consumption CTs, Single Phase, Revenue Grade accuracy (ANSI C12.20 +/- 0.5%) Calibrated Solid-Core Production CT, Space for 4 PV Branch Circuits with Hold Down kits, Breakers NOT included, Use with IQ-6, IQ-7 or IQ-8, 80A, X-IQ-AM1-240-4</t>
  </si>
  <si>
    <t>570-1227</t>
  </si>
  <si>
    <t>X-IQ-AM1-240-4C</t>
  </si>
  <si>
    <t>Enphase, IQ Combiner-4 with IQ Gateway and 2 Split Core Consumption CTs, Single Phase, Revenue Grade accuracy (ANSI C12.20 +/- 0.5%) Calibrated Solid-Core Production CT, Space for 4 PV Branch Circuits with Hold Down kits, Breakers NOT included, 80A, with integrated Cell Modem and 5 Year Sprint Data Plan for US, Puerto Rico and Canada, Use with IQ-6, IQ-7 or IQ-8, X-IQ-AM1-240-4C</t>
  </si>
  <si>
    <t>570-1228</t>
  </si>
  <si>
    <t>SolarEdge, Energy Net Communications Plug-In, for Wireless Communication with Energy Bank Batter or Home Load Controller, 1 EACH, ENET-HBNP-01</t>
  </si>
  <si>
    <t>570-1229</t>
  </si>
  <si>
    <t>Generac, Cell Modem with 5 year Verizon Data plan, use with XVT Inverters, PCLTE1</t>
  </si>
  <si>
    <t>570-1230</t>
  </si>
  <si>
    <t>CELL-B-R05-US-P-S2</t>
  </si>
  <si>
    <t>SolarEdge, Replacement 4G Cell Modem, for all SetApp Enabled Single Phase Inverters, with Sprint CDMA and T-Mobile GSM 3G Networks, for use in US Only,CELL-B-R05-US-P-S2</t>
  </si>
  <si>
    <t>570-1231</t>
  </si>
  <si>
    <t>SolarEdge, Replacement 4G Cell Modem, for all SetApp Enabled Commercial (208 or 480) 3 Phase Inverters, up to 200kW-AC, with Sprint CDMA and T-Mobile GSM 3G Networks, for use in US Only, CELL-B-R05-US-P-S4</t>
  </si>
  <si>
    <t>570-1232</t>
  </si>
  <si>
    <t>CELL-B-R05-US-P-S5</t>
  </si>
  <si>
    <t>SolarEdge, Replacement 4G Cell Modem, for all SetApp Enabled Commercial (208 or 480) 3 Phase Inverters, up to 1MW-AC, with Sprint CDMA and T-Mobile GSM 3G Networks, for use in US Only, CELL-B-R05-US-P-S5</t>
  </si>
  <si>
    <t>570-1233</t>
  </si>
  <si>
    <t>CELL-A-R05-US-P-S2</t>
  </si>
  <si>
    <t>SolarEdge, Replacement 4G Cell Modem, for all Single Phase Inverters with a Display, with Sprint CDMA and T-Mobile GSM 3G Networks, for use in US Only,CELL-A-R05-US-P-S2</t>
  </si>
  <si>
    <t>570-1234</t>
  </si>
  <si>
    <t>SolarEdge, Replacement 4G Cell Modem, for all Commercial (208 or 480) 3 Phase Inverters with a Display, up to 200kW-AC, with Sprint CDMA and T-Mobile GSM 3G Networks, for use in US Only, CELL-A-R05-US-P-S4</t>
  </si>
  <si>
    <t>570-1235</t>
  </si>
  <si>
    <t>CELL-A-R05-US-P-S5</t>
  </si>
  <si>
    <t>SolarEdge, Replacement 4G Cell Modem, for all Commercial (208 or 480) 3 Phase Inverters with a Display, up to 1MW-AC, with Sprint CDMA and T-Mobile GSM 3G Networks, for use in US Only, CELL-A-R05-US-P-S5</t>
  </si>
  <si>
    <t>570-1237</t>
  </si>
  <si>
    <t>SolarEdge, Single Phase Consumption Meter with Enclosure, 240V, 60Hz, RS485, NEMA 3R, NO CT’s, Add 2 CT’s, SE-MTR240-NN-S-S1</t>
  </si>
  <si>
    <t>570-1238</t>
  </si>
  <si>
    <t>EDMM-US-10X</t>
  </si>
  <si>
    <t>SMA, Data Manager M, for monitoring up to 50 inverters with Ethernet, NO WLAN (Wi-FI), optional sensor inputs, Ethernet, NEMA 1, Requires 24Vdc Power Supply not included, EDMM-US-10X</t>
  </si>
  <si>
    <t>570-1240</t>
  </si>
  <si>
    <t>SCTE2</t>
  </si>
  <si>
    <t>Generac, Smart CT Extender, 10’, SCTE2</t>
  </si>
  <si>
    <t>570-1241</t>
  </si>
  <si>
    <t>ENC-PORT-C510</t>
  </si>
  <si>
    <t>Yaskawa Solectria, Connectivity Package includes: ENC-G4 hardware, Portal Access and Cellular SIM, for PVI 25/36/50/60TL, for Monitoring, Remote Troubleshooting and Update, 1 Per Site, up to 10 Inverters, ENC-PORT-C510</t>
  </si>
  <si>
    <t>570-1242</t>
  </si>
  <si>
    <t>SOLIS-DLS-C-5</t>
  </si>
  <si>
    <t>Solis, Cellular 4G Data-Logging Stick SOLIS-DLS-C-5 </t>
  </si>
  <si>
    <t>570-1243</t>
  </si>
  <si>
    <t>SOLIS-DLS-WIFI</t>
  </si>
  <si>
    <t>Solis, Wi-Fi Data-Logging Stick, SOLIS-DLS-WIFI</t>
  </si>
  <si>
    <t>570-1244</t>
  </si>
  <si>
    <t>SolarEdge, 300A CT, Current Transformer, used with Commercial Consumption/RGM Meter, Qty 1, SEACTL-1250-300-C3</t>
  </si>
  <si>
    <t>570-1245</t>
  </si>
  <si>
    <t>Storz Power, Tigo Cloud Connect Advanced Outdoor Kit, Includes: CCA Gateway, Power Supply, Outdoor Enclosure with DIN rail for the CCA and Power Supply, use with Tigo TAP, 10255</t>
  </si>
  <si>
    <t>570-1246</t>
  </si>
  <si>
    <t>Storz Power, Tigo Access Point (TAP), use with CCA Kit and TS4-A-O, 10257</t>
  </si>
  <si>
    <t>570-1247</t>
  </si>
  <si>
    <t>Aptos, Data Transfer Unit, (DTU) Ethernet or Wi-Fi Connection to the local Network, MAC–DTU</t>
  </si>
  <si>
    <t>570-1249</t>
  </si>
  <si>
    <t>ENC-G5</t>
  </si>
  <si>
    <t>Yaskawa Solectria, G-5 Ethernet Card, for PVI 25/36/50/60TL, Ethernet Network Card for Remote Troubleshooting and Update, 1 Per Site, up to 32 Inverters, ENC-G5</t>
  </si>
  <si>
    <t>570-2229</t>
  </si>
  <si>
    <t>W2HEM</t>
  </si>
  <si>
    <t>Generac, PWRview Monitor, W2HEM</t>
  </si>
  <si>
    <t>570-2230</t>
  </si>
  <si>
    <t>SimpliPhi, ESS Energy Trak Gateway, Ethernet, Wi-Fi, Bluetooth, 1 per System with _x000D_
Outdoor Enclosure, ET-GWY-10</t>
  </si>
  <si>
    <t>570-2231</t>
  </si>
  <si>
    <t>CPGWY110</t>
  </si>
  <si>
    <t>Generac, Power Gateway, 7” Touch Screen, Ethernet/Wi-Fi, CPGWY110</t>
  </si>
  <si>
    <t>570-2232</t>
  </si>
  <si>
    <t>CP-100-3PH-ADPTR</t>
  </si>
  <si>
    <t>Generac, Plug to add Line 2 and Line 3 to a CP-GWY-100, CP-100-3PH-ADPTR</t>
  </si>
  <si>
    <t>570-2233</t>
  </si>
  <si>
    <t>CP-HEM</t>
  </si>
  <si>
    <t>Generac, ZW095-A Power Meter, CP-HEM</t>
  </si>
  <si>
    <t>570-2234</t>
  </si>
  <si>
    <t>CP-ZW-REP</t>
  </si>
  <si>
    <t>Generac, ZW117 Repeater, CP-ZW-REP</t>
  </si>
  <si>
    <t>570-2235</t>
  </si>
  <si>
    <t>DTU_MAC_4G</t>
  </si>
  <si>
    <t>Aptos, Data Transfer Unit, (DTU) with 4G Cell Modem, DTU_MAC_4G</t>
  </si>
  <si>
    <t>570-2236</t>
  </si>
  <si>
    <t>DTU_MAC_WIFI</t>
  </si>
  <si>
    <t>Aptos, Data Transfer Unit, (DTU) Wi-Fi Connection to the local Network, DTU_MAC_WIFI</t>
  </si>
  <si>
    <t>570-2238</t>
  </si>
  <si>
    <t>APsystems, 4G LTE Cellular Dongle for ECU, 12136130010</t>
  </si>
  <si>
    <t>570-2239</t>
  </si>
  <si>
    <t>ENV2-IQ-AM1-240 M</t>
  </si>
  <si>
    <t>Enphase, IQ Envoy, Single Phase, Metered Revenue Grade, accuracy (ANSI C12.20 +/- 0.5%) (IEEE1547:2018) with Calibrated 200A Solid-Core CT, Consumption Metering available when used with Split Core CTs, ENV2-IQ-AM1-240 M</t>
  </si>
  <si>
    <t>570-2240</t>
  </si>
  <si>
    <t>Fortress Power, Guardian Battery Monitor Gateway, IP23 (Indoor), for eFlex and eVault Batteries, use with Guardian Companion App, Guardian Battery Monitoring</t>
  </si>
  <si>
    <t>Enphase, IQ Combiner-4 with IQ Gateway and 2 Split Core Consumption CTs, Single Phase, Revenue Grade accuracy (ANSI C12.20 +/- 0.5%) (IEEE1547:2018)Calibrated Solid-Core Production CT, Space for 4 PV Branch Circuits with Hold Down kits, Breakers NOT included, Use with IQ-6, IQ-7 or IQ-8, 80A, X2-IQ-AM1-240-4</t>
  </si>
  <si>
    <t>570-2242</t>
  </si>
  <si>
    <t> MATE3SL</t>
  </si>
  <si>
    <t>Outback, Communications Controller for Radian/FXR, NO Internet/Optics RE, Modbus Interface, MATE3SL</t>
  </si>
  <si>
    <t>575-0195</t>
  </si>
  <si>
    <t>485QMUS-10-NR</t>
  </si>
  <si>
    <t>SMA, Communication Quick Module RS-485 interface and multi-function relay, for SBxxxxHFUS inverters, 485QMUS-10-NR</t>
  </si>
  <si>
    <t>575-0223</t>
  </si>
  <si>
    <t>SRV-SERVICE-1000KW-05Y</t>
  </si>
  <si>
    <t>Yaskawa Solectria, SolrenView Monitoring Subscription, 501kW-1000kW, 5 Years, SRV-SERVICE-1000KW-05Y</t>
  </si>
  <si>
    <t>Yes</t>
  </si>
  <si>
    <t>577-0001</t>
  </si>
  <si>
    <t>IQ-EVSE-NA-1040-0100-0100</t>
  </si>
  <si>
    <t>Enphase, EV Charger, 32A/240Vac, Wi-Fi &amp; Bluetooth Connected, 10AWG Hardwired, 25' Charging Cable and J1772 Connector, 5 Year Warranty, IQ-EVSE-NA-1040-0100-0100</t>
  </si>
  <si>
    <t>577-0002</t>
  </si>
  <si>
    <t>IQ-EVSE-NA-1040-0110-0100</t>
  </si>
  <si>
    <t>Enphase, EV Charger, 32A/240Vac, Wi-Fi &amp; Bluetooth Connected, with NEMA 14-50 Plug, 25' Charging Cable and J1772 Connector, 5 Year Warranty, IQ-EVSE-NA-1040-0110-0100</t>
  </si>
  <si>
    <t>577-0003</t>
  </si>
  <si>
    <t>IQ-EVSE-NA-1040-0120-0100</t>
  </si>
  <si>
    <t>Enphase, EV Charger, 32A/240Vac, Wi-Fi &amp; Bluetooth Connected, with NEMA 6-50 Plug, 25' Charging Cable and J1772 Connector, 5 Year Warranty, IQ-EVSE-NA-1040-0120-0100</t>
  </si>
  <si>
    <t>577-0004</t>
  </si>
  <si>
    <t>IQ-EVSE-NA-1050-0100-0100</t>
  </si>
  <si>
    <t>Enphase, EV Charger, 40A/240Vac, Wi-Fi &amp; Bluetooth Connected, 8AWG Hardwired, 25' Charging Cable and J1772 Connector, 5 Year Warranty, IQ-EVSE-NA-1050-0100-0100</t>
  </si>
  <si>
    <t>577-0005</t>
  </si>
  <si>
    <t>IQ-EVSE-NA-1050-0110-0100</t>
  </si>
  <si>
    <t>Enphase, EV Charger, 40A/240Vac, Wi-Fi &amp; Bluetooth Connected, with NEMA 14-50 Plug, 25' Charging Cable and J1772 Connector, 5 Year Warranty, IQ-EVSE-NA-1050-0110-0100</t>
  </si>
  <si>
    <t>577-0006</t>
  </si>
  <si>
    <t>IQ-EVSE-NA-1050-0120-0100</t>
  </si>
  <si>
    <t>Enphase, EV Charger, 40A/240Vac, Wi-Fi &amp; Bluetooth Connected, with NEMA 6-50 Plug, 25' Charging Cable and J1772 Connector, 5 Year Warranty, IQ-EVSE-NA-1050-0120-0100</t>
  </si>
  <si>
    <t>577-0007</t>
  </si>
  <si>
    <t>IQ-EVSE-NA-1060-0100-0100</t>
  </si>
  <si>
    <t>Enphase, EV Charger, 48A/240Vac, Wi-Fi &amp; Bluetooth Connected, 8AWG Hardwired, 25' Charging Cable and J1772 Connector, 5 Year Warranty, IQ-EVSE-NA-1060-0100-0100</t>
  </si>
  <si>
    <t>577-0008</t>
  </si>
  <si>
    <t>IQ-EVSE-NA-1080-0100-0100</t>
  </si>
  <si>
    <t>Enphase, EV Charger, 64A/240Vac, Wi-Fi &amp; Bluetooth Connected, 8AWG Hardwired, 25' Charging Cable and J1772 Connector, 5 Year Warranty, IQ-EVSE-NA-1080-0100-0100</t>
  </si>
  <si>
    <t>577-0221</t>
  </si>
  <si>
    <t>PLZ100-2PR</t>
  </si>
  <si>
    <t>JLM, Linez, Residential consumption/production energy monitoring and WiFi communication hub. Four 200 Amp external CTs monitor PV production and energy consumption. Can control up to three JLM Loadz load controllers, 9999-Linez? ??PLZ100-2PR</t>
  </si>
  <si>
    <t>577-0222</t>
  </si>
  <si>
    <t>JLM, Loadz, single-circuit load management relay to automatically control a specific circuit, up to 30A/240V, based on utility rate plan pre-loaded into Linez monitor. Requires one Linez unit for up to four Loadz. WiFi network communication, manual override and remote control via Measurz app, 9999-Loadz</t>
  </si>
  <si>
    <t>577-0223</t>
  </si>
  <si>
    <t>SMRT-HOT-WTR-45-S1</t>
  </si>
  <si>
    <t>SolarEdge, Smart Hot Water, SMRT-HOT-WTR-45-S1</t>
  </si>
  <si>
    <t>577-0224</t>
  </si>
  <si>
    <t>SolarEdge, Smart EV Charger (includes cable), with NEMA 6-50 Plug, SE-EV-SA-KIT-LJ40P</t>
  </si>
  <si>
    <t>577-0225</t>
  </si>
  <si>
    <t>SE-EV-KIT-V3UPG-01</t>
  </si>
  <si>
    <t>SolarEdge, Smart EV Charger Solar boost kit with HD-Wave inverter (each PN includes 5 units), SE-EV-KIT-V3UPG-01</t>
  </si>
  <si>
    <t>577-0226</t>
  </si>
  <si>
    <t>HOTWTR-SENS-NA-S1</t>
  </si>
  <si>
    <t>SolarEdge, Sensor for Smart Hot Water, HOTWTR-SENS-NA-S1</t>
  </si>
  <si>
    <t>577-0227</t>
  </si>
  <si>
    <t>Generac, Smart Management Module (SMM) 50A for Automatic Load Shedding, use with Load Management ATS or Gen-Set, 7000</t>
  </si>
  <si>
    <t>577-0228</t>
  </si>
  <si>
    <t>Generac, Smart Management Module (SMM) 100A for Automatic Load Shedding, use with Load Management ATS or Gen-Set, 7006</t>
  </si>
  <si>
    <t>577-0234</t>
  </si>
  <si>
    <t>EN-SS-1290</t>
  </si>
  <si>
    <t>PLP, EV Charging Station Foundation, Charger and Charger Pole NOT included, EN-SS-1290</t>
  </si>
  <si>
    <t>577-0235</t>
  </si>
  <si>
    <t>Storz Power, Smart Access Controller, for Controlling up to 12 120V Circuits, with 6, 30A and 6, 60A Breakers,  Indoor Rated, Wall Mount, 10249</t>
  </si>
  <si>
    <t>577-0236</t>
  </si>
  <si>
    <t>Storz Power, AI+ Smart Switch, Automatic Transfer Switch, 10319</t>
  </si>
  <si>
    <t>577-0237</t>
  </si>
  <si>
    <t>A01-0401-00-000</t>
  </si>
  <si>
    <t>Enphase, Clipper-Creek, AZF Hardwired EV Charger, 240V, 32A Charging with 25’ Gen-2  J17772 Connector, Hardwired, A01-0401-00-000</t>
  </si>
  <si>
    <t>577-0238</t>
  </si>
  <si>
    <t>A01-0402-00-000</t>
  </si>
  <si>
    <t>Enphase, Clipper-Creek, AZF-40-LC-C13-P6-L25-13 Plug-In EV Charger, 240V, 32A Charging with 25’ Gen-2  J17772 Connector, with NEMA 14-50 Plug, A01-0402-00-000</t>
  </si>
  <si>
    <t>577-0239</t>
  </si>
  <si>
    <t>0919-00-003</t>
  </si>
  <si>
    <t>Enphase, Clipper-Creek, HCS-40 Hardwired EV Charger, 240V, 32A Charging with 18’ Gen-2 J17772 Connector, Hardwired, 0919-00-003</t>
  </si>
  <si>
    <t>577-0240</t>
  </si>
  <si>
    <t>0922-00-003</t>
  </si>
  <si>
    <t>Enphase, Clipper-Creek, HCS-40 Plug-In EV Charger, 240V, 32A Charging with 25’ Gen-2  J17772 Connector, with NEMA 14-50 Plug, 0922-00-003</t>
  </si>
  <si>
    <t>577-0241</t>
  </si>
  <si>
    <t>HCS-40-C13-P5-L25-187</t>
  </si>
  <si>
    <t>Enphase, Clipper-Creek, HCS-40 Plug-In EV Charger, 240V, 32A Charging with 25’ Gen-2  J17772 Connector, with NEMA 6-50 Plug, HCS-40-C13-P5-L25-187</t>
  </si>
  <si>
    <t>577-0250</t>
  </si>
  <si>
    <t>HCS-60 (0920-00-000)</t>
  </si>
  <si>
    <t>Enphase, Clipper-Creek, HCS Level 2 EV Charger, Hardwired 240V 48A with 25’ Gen-2 J17772 Connector, HCS-60 (0920-00-000)</t>
  </si>
  <si>
    <t>577-0251</t>
  </si>
  <si>
    <t>PUP1-U-1-6-C 002A</t>
  </si>
  <si>
    <t>Wallbox, Pulsar Plus Level 2 EV Charger, 48A-240/208V, Hardwired, with 25 ft SAE J1772 Charging Cable, Wi-Fi and Bluetooth, NEMA 4, PUP1-U-1-6-C 002A</t>
  </si>
  <si>
    <t>580-0000</t>
  </si>
  <si>
    <t>Storz Power, Tigo TS4-A-2F, Rapid Shutdown  Module, Add-on- Module for 2 PV Modules, 16-80V, 25Isc (per channel), MC-4, Requires Tigo RSS Transmitter, 10330</t>
  </si>
  <si>
    <t>580-0001</t>
  </si>
  <si>
    <t>SC200D111C240US01</t>
  </si>
  <si>
    <t>Enphase, IQ System Controller 3, Microgrid Interconnect Device (MID), Service Rated, with 200A _x000D_
Capacity, includes Neutral-Forming Transformer, Intelligent Load Control, and RSD Switch, for Systems without a Generator, NEMA 3R, IEEE 1547: 2018, UL 1741-SB, SC200D111C240US01</t>
  </si>
  <si>
    <t>580-0002</t>
  </si>
  <si>
    <t>APsmart, Transmitter-PLC, 29mm ID Dual Core NO Power Supply, SunSpec Certified, 406000</t>
  </si>
  <si>
    <t>580-0003</t>
  </si>
  <si>
    <t>APsmart, Transmitter-PLC, 29mm ID Single Core NO Power Supply, SunSpec Certified, 406001</t>
  </si>
  <si>
    <t>580-0004</t>
  </si>
  <si>
    <t>APsmart, Rapid Shutdown PLC Device (RSD-S-PLC), 1000V UL/TUV, 8-80Vdc Input, 250mm (~9.8”) Input/1200mm (~47”) Output Cable, MC4, IP68, SunSpec Certified, 405002</t>
  </si>
  <si>
    <t>580-0042</t>
  </si>
  <si>
    <t>APsmart, Transmitter-PLC Outdoor Kit, includes PLC-Transmitter with 29mm ID Single Core, IP65 Outdoor Enclosure, 85-264VAC Power Supply, SunSpec Certified, 408006</t>
  </si>
  <si>
    <t>580-0045</t>
  </si>
  <si>
    <t>865-1036</t>
  </si>
  <si>
    <t>Schneider Electric, MPPT Disconnect RS with Integrated PLC transmitter, Compatible with Tigo TS4-F, UL 1699B Arc fault detection, 865-1036</t>
  </si>
  <si>
    <t>580-0046</t>
  </si>
  <si>
    <t>865-1039</t>
  </si>
  <si>
    <t>Schneider Electric, Rapid Shutdown Initiator Switch, 865-1039</t>
  </si>
  <si>
    <t>580-0048</t>
  </si>
  <si>
    <t>Generac, Generator Smart Transfer Switch, 120/240V, 200A, NEMA 3R, Not Service-Rated, RXSC200A3</t>
  </si>
  <si>
    <t>580-0055</t>
  </si>
  <si>
    <t>APsmart, Transmitter-PLC Outdoor Kit, includes PLC-Transmitter with 29mm ID Dual Cores, IP65 Outdoor Enclosure, 180-550VAC Power Supply, SunSpec Certified, 408005</t>
  </si>
  <si>
    <t>580-0061</t>
  </si>
  <si>
    <t>Yaskawa Solectria, Wiring Box for PVI 25TL-208 Transformerless Inverter, 6 Fused Inputs (2 per Zone), 20A Fuses Included, includes PLC Transmitter and Bleed-Down Circuit for Module-Level Rapid Shutdown with APsmart Receiver, [MUST ADD INVERTER], PVI-25TL-208WB-APS</t>
  </si>
  <si>
    <t>580-0064</t>
  </si>
  <si>
    <t>SC200G111C240US01</t>
  </si>
  <si>
    <t>Enphase, IQ System Controller 3G, Microgrid Interconnect Device (MID), Service Rated, with 200A _x000D_
Capacity, includes Neutral-Forming Transformer, Intelligent Load Control, and RSD Switch, with _x000D_
Generator Interconnection, NEMA 3R, IEEE 1547: 2018, UL 1741-SB, SC200G111C240US01</t>
  </si>
  <si>
    <t>580-0108</t>
  </si>
  <si>
    <t>Generac, PWRcell 100A Automatic Transfer Switch (ATS), with Load Management, Manage up to 4 HVAC (24Vac Controlled) Loads for Whole Home Coverage, Service Rated, NEMA 3R, CXSW100A3</t>
  </si>
  <si>
    <t>580-0109</t>
  </si>
  <si>
    <t>Generac, PWRcell 200A Automatic Transfer Switch (ATS), with Load Management, Manage up to 4 HVAC (24Vac Controlled) Loads for Whole Home Coverage, Service Rated, NEMA 3R, CXSW200A3</t>
  </si>
  <si>
    <t>580-0117</t>
  </si>
  <si>
    <t>OutBack, 16 Amp DIN mount Relay for IMO FireRaptor Shutdown Switch Connection, OBR-16-24-DIN</t>
  </si>
  <si>
    <t>580-0123</t>
  </si>
  <si>
    <t>RSC-1X-US-10</t>
  </si>
  <si>
    <t>SMA, Rapid Shutdown Controller, RSC-1X-US-10</t>
  </si>
  <si>
    <t>580-0124</t>
  </si>
  <si>
    <t>Rapid Shutdown Initiator (RSI)</t>
  </si>
  <si>
    <t>Outback, ICS Plus Rapid Shutdown Initiator (RSI), AFCI, RSI</t>
  </si>
  <si>
    <t>580-0126</t>
  </si>
  <si>
    <t>PVI-50-60TL-BX-S20</t>
  </si>
  <si>
    <t>Yaskawa Solectria, Wiring Box Standard, for PVI 50/60TL Transformerless Inverter, 15 Fused Inputs (5 per Zone), 20A fuses included, PVI-50-60TL-BX-S20</t>
  </si>
  <si>
    <t>580-0135</t>
  </si>
  <si>
    <t>MNLSOB-R1-1000</t>
  </si>
  <si>
    <t xml:space="preserve"> Midnite Solar, 1000VDC Shut Off Box (SOB) Receiver, for String or Module Level Shutdown, use with SOB Transmitter, MNLSOB-R1-1000</t>
  </si>
  <si>
    <t>580-0140</t>
  </si>
  <si>
    <t>SMA, Sunny Boy Storage Automatic Back-Up Unit, 120/240Vac/200A, for use with Sunny Boy-Storage Inverter, 3R enclosure, SBS-ABU-200-US-10</t>
  </si>
  <si>
    <t>580-0141</t>
  </si>
  <si>
    <t>OutBack, SkyBox, DC Power Supply, 24Vdc from 48Vdc Nominal Battery Bank, use with SkyBox RSD Box, PWRSPLY-24</t>
  </si>
  <si>
    <t>580-0145</t>
  </si>
  <si>
    <t>Outback, AC-Coupled Generator Back-Up Protection Relay Kit, Protects connected generators from incidental current back-feed, GS-AC-GEN-KIT</t>
  </si>
  <si>
    <t>580-0146</t>
  </si>
  <si>
    <t>Enphase, Enpower Smart Switch with 200A capacity, Neutral-Forming Transformer, Microgrid Interconnect Device (MID), Use with IQ-6 or IQ-7,  EP200G101-M240US00</t>
  </si>
  <si>
    <t>580-0148</t>
  </si>
  <si>
    <t>OutBack, IMO FireRaptor Single Rapid Shutdown Unit, NEC-2017 RSD, 1 per PV Module, OBFRS-01</t>
  </si>
  <si>
    <t>580-0149</t>
  </si>
  <si>
    <t>OutBack, IMO FireRaptor, Shutdown Switch, OBFRS-ESW1</t>
  </si>
  <si>
    <t>580-0150</t>
  </si>
  <si>
    <t>OutBack, IMO FireRaptor, 70" Signal Cable, Tyco Female Connector, OBFRS-SIGCAB1.8-F</t>
  </si>
  <si>
    <t>580-0152</t>
  </si>
  <si>
    <t>BI-NUSGN-01</t>
  </si>
  <si>
    <t>SolarEdge, Energy Hub, Backup Interface, with 5kW Autoformer, Import/Export Meter, w/CT’s, Main Lug Only rated for Load Side Connection, BI-NUSGN-01</t>
  </si>
  <si>
    <t>SolarEdge, Energy Hub, Backup Interface, with 5kW Autoformer, Import/Export Meter, 200A Main Breaker rated for Service Side Connection, BI-EUSGN-01</t>
  </si>
  <si>
    <t>FRS-01</t>
  </si>
  <si>
    <t>FRS-ESW1</t>
  </si>
  <si>
    <t>FRS-ESW1-610</t>
  </si>
  <si>
    <t>FRS-BLD</t>
  </si>
  <si>
    <t>580-0165</t>
  </si>
  <si>
    <t>Generac, Generator Smart Transfer Switch, 120/240V, 200A, NEMA 3R, Service-Rated, RXSW200A3</t>
  </si>
  <si>
    <t>580-0166</t>
  </si>
  <si>
    <t>Generac, Generator Smart Transfer Switch, 120/240V, 100A, NEMA 3R, Service-Rated, RXSW100A3</t>
  </si>
  <si>
    <t>580-0170</t>
  </si>
  <si>
    <t>RSD-APS</t>
  </si>
  <si>
    <t>Yaskawa Solectria, APsmart Module-Level Rapid Shutdown Receiver, SunSpec Compliant, RSD-APS Receivers only with Compatible Versions of PVI 25TL and PVI 50-60TL Inverters, RSD-APS</t>
  </si>
  <si>
    <t>580-0172</t>
  </si>
  <si>
    <t>Yaskawa Solectria, Wiring Box, for PVI 50/60TL Transformerless Inverter, 15 Fused Inputs (5 per Zone), 15A Fuses Included, Includes PLC Transmitter and Bleed-Down Circuit for Module-Level Rapid Shutdown with Tigo-TS-4-A-F Receiver, PVI-50-60TL-BX-R</t>
  </si>
  <si>
    <t>580-0173</t>
  </si>
  <si>
    <t>PVI-50-60TL-WB-TGO</t>
  </si>
  <si>
    <t>Yaskawa Solectria, Wiring Box, for PVI 50/60TL Transformerless Inverter, 15 Fused Inputs (5 per Zone), 20A Fuses Included, Includes PLC Transmitter and Bleed-Down Circuit for Module-Level Rapid Shutdown with Tigo-TS-4-A-F Receiver, PVI-50-60TL-WB-TGO</t>
  </si>
  <si>
    <t>580-0175</t>
  </si>
  <si>
    <t>SMA, JMS-F, SunSpec Rapid Shutdown Device, NEC 2017-2020 SunSpec Compliant Module Level RSD when used with SunSpec equipped Inverters, Add-on-Module for 1 PV Module, Max 60Voc, 15A, MC-4 Connectors, 119814-00.01</t>
  </si>
  <si>
    <t>580-0177</t>
  </si>
  <si>
    <t>Yaskawa Solectria, Wiring Box, for PVI 50/60TL Transformerless Inverter, 15 Fused Inputs (5 per Zone), 20A Fuses Included, includes PLC Transmitter and Bleed-Down Circuit for Module-Level Rapid Shutdown with APsmart Receiver, PVI-50-60TL-WB-APS</t>
  </si>
  <si>
    <t>580-0178</t>
  </si>
  <si>
    <t>APsmart, Rapid Shutdown PLC Device (RSD-S-PLC), 1000V UL/TUV, 8-80Vdc Input, 250mm (~9.8”) Input/1200mm (~47”) Output Cable, MC4, IP68, SunSpec Certified, SMA Approved, 415002</t>
  </si>
  <si>
    <t>580-0180</t>
  </si>
  <si>
    <t>PVI-25TL-208WB-TGO</t>
  </si>
  <si>
    <t>Yaskawa Solectria, Wiring Box for PVI 25TL-208 Transformer Less Inverter, 6 Fused Inputs (2 per Zone), 20A Fuses Included, includes PLC Transmitter and Bleed-Down Circuit for Module-Level Rapid Shutdown with Tigo-TS-4-A-F Receiver, [MUST ADD INVERTER], PVI-25TL-208WB-TGO</t>
  </si>
  <si>
    <t>580-0185</t>
  </si>
  <si>
    <t>SolarEdge, Energy Hub, Backup Interface, with 5kW Autoformer, Import/Export Meter, w/CTs,  Main Lug Only rated for Load Side Connection, BI-NUSGN-02</t>
  </si>
  <si>
    <t>580-0186</t>
  </si>
  <si>
    <t>SolarEdge, Energy Hub, Backup Interface, with 5kW Autoformer, Import/Export Meter w/CT’s, 200A Main Breaker rated for Service Side Connection, BI-EUSGN-02</t>
  </si>
  <si>
    <t>580-0187</t>
  </si>
  <si>
    <t>EP200G101-M240US01</t>
  </si>
  <si>
    <t>Enphase, IQ System Controller 2, Microgrid Interconnect Device (MID), Grid Side Install, with 200A Capacity, includes Neutral-Forming Transformer, Intelligent Load Control, Generator Interconnection, Use with IQ-6, IQ-7 or IQ-8, EP200G101-M240US01</t>
  </si>
  <si>
    <t>580-0188</t>
  </si>
  <si>
    <t>EP200G-NA-02-RSD</t>
  </si>
  <si>
    <t>Enphase, Rapid Shutdown Switch, use with IQ System Controller 2,  EP200G-NA-02-RSD</t>
  </si>
  <si>
    <t>580-0189</t>
  </si>
  <si>
    <t>Generac, SnapRS, Module Level RSD, 1 in-line with each PV module, 15A Max for NEC-2017/2020 Compliant, RS802</t>
  </si>
  <si>
    <t>580-0191</t>
  </si>
  <si>
    <t>APsmart, Rapid Shutdown PLC Device (RSD-D-20-PLC), 1500/1000V UL/TUV, 8-65Vdc, 25A Isc Max, 500mm (~19.7”) Input/2400mm (~94.5”) Output Cable, MC4, IP68, SunSpec Certified, SMA Approved, 446101</t>
  </si>
  <si>
    <t>580-0192</t>
  </si>
  <si>
    <t>EP200G-SC2-RSD-KIT</t>
  </si>
  <si>
    <t>Enphase, IQ System Controller 2, Microgrid Interconnect Device (MID), with RSD Switch, Grid Side Install, with 200A Capacity, includes Neutral-Forming Transformer, Intelligent Load Control, Generator Interconnection, Use with IQ-6, IQ-7 or IQ-8, EP200G-SC2-RSD-KIT</t>
  </si>
  <si>
    <t>580-0228</t>
  </si>
  <si>
    <t>Generac, DC Breaker Lock-Out, APKE00036</t>
  </si>
  <si>
    <t>580-0229</t>
  </si>
  <si>
    <t>RTSW200G3</t>
  </si>
  <si>
    <t>Generac, 200A, 3 Phase 120/208V ATS (Automatic Transfer Switch), NEMA 3R Enclosure, Service-Rated, RTSW200G3</t>
  </si>
  <si>
    <t>590-0003</t>
  </si>
  <si>
    <t>UniRac, Grounding Lug, Tin Plated Copper, Qty. 1, 008002S</t>
  </si>
  <si>
    <t>590-0098</t>
  </si>
  <si>
    <t>SE-GNDPLATE-100</t>
  </si>
  <si>
    <t>SolarEdge, Grounding Plate, Qty. 1 plate, SE-GNDPLATE-100</t>
  </si>
  <si>
    <t>590-0101</t>
  </si>
  <si>
    <t>IronRidge, Bonding Strap Expansion Joint, for Rail Splice, Includes Hardware with Bonding T-bolt, Clear, Qty. 1, UFO-RS-GDXP-001</t>
  </si>
  <si>
    <t>590-0107</t>
  </si>
  <si>
    <t>UniRac, MicroRail, Enphase Engage Cable Clip, 205000S</t>
  </si>
  <si>
    <t>DS-590-0108</t>
  </si>
  <si>
    <t>FX-LUG _x000D_</t>
  </si>
  <si>
    <t xml:space="preserve">IronRidge,  FX, Rail-Less Ground Lug Kit, 2 pcs, Qty 1 Kit, FX-LUG _x000D_
</t>
  </si>
  <si>
    <t>590-0112</t>
  </si>
  <si>
    <t>QMR-GLQ-A-50 _x000D_ _x000D_</t>
  </si>
  <si>
    <t xml:space="preserve">QuickMount, QMR, WEEB Lug with 8mm T-Bolt/Nut, Qty. 1, QMR-GLQ-A-50 _x000D_
 _x000D_
</t>
  </si>
  <si>
    <t>590-0113</t>
  </si>
  <si>
    <t>QuickMount, QMR, Optional WEEB BMC for use with QMR End-Clamps, Qty. 1 pack of 10, QMR-ECW-A-50</t>
  </si>
  <si>
    <t>590-0115</t>
  </si>
  <si>
    <t>IronRidge, Bonding Attachment hardware for FF2 and L-feet, Square Bolt, UFO series, Qty. 1, BHW-SQ-02-A1</t>
  </si>
  <si>
    <t>590-0116</t>
  </si>
  <si>
    <t>IronRidge, Bonding Attachment hardware for FF2 and L-feet, T-Bolt, UFO series, Qty. 1, BHW-TB-02-A1</t>
  </si>
  <si>
    <t>590-0117</t>
  </si>
  <si>
    <t>IronRidge, Grounding Lug, Low Profile, with 1/4" T-Bolt and nut, UFO series, Qty. 1, XR-LUG-03-A1</t>
  </si>
  <si>
    <t>590-0118</t>
  </si>
  <si>
    <t>IronRidge, Frameless Clamp Bonding Hardware, Pack of 4, FMLS-BHW</t>
  </si>
  <si>
    <t>590-0119</t>
  </si>
  <si>
    <t>IronRidge, BX 8” Module Bonding Jumper, BX-MB8-M1</t>
  </si>
  <si>
    <t>590-0120</t>
  </si>
  <si>
    <t>IronRidge, BX 38” Row Bonding Jumper, BX-RB38-M1</t>
  </si>
  <si>
    <t>590-0121</t>
  </si>
  <si>
    <t>IronRidge, BX Module Ground Lug with Hardware, PV-LUG-01-A1</t>
  </si>
  <si>
    <t>590-0123</t>
  </si>
  <si>
    <t>UniRac, Ecolibrium, EcoX Row to Row Bonding Clip, ES10260</t>
  </si>
  <si>
    <t>590-0124</t>
  </si>
  <si>
    <t>ES10201</t>
  </si>
  <si>
    <t>UniRac, Ecolibrium, EcoX, MetalX Bonding Jumper, ES10201</t>
  </si>
  <si>
    <t>590-0125</t>
  </si>
  <si>
    <t>ES10378</t>
  </si>
  <si>
    <t>UniRac, Ecolibrium, 38" Bonding Jumper, ES10378</t>
  </si>
  <si>
    <t>590-0126</t>
  </si>
  <si>
    <t>UniRac, Ecolibrium, MetalX, Row to Row Bonding Clip, ES11108</t>
  </si>
  <si>
    <t>590-0129</t>
  </si>
  <si>
    <t>QuickMount, QMR Quick Rail, M8 X 20mm T-Bolt w/ Nut, w/Nylon Patch, SS, Qty 1 Bag of 50, QMR-TB20P-A-300</t>
  </si>
  <si>
    <t>590-0130</t>
  </si>
  <si>
    <t>SunModo, Ground Lug, K10179-002</t>
  </si>
  <si>
    <t>590-0131</t>
  </si>
  <si>
    <t>242-02101</t>
  </si>
  <si>
    <t>SnapNrack, Ground Lug R, 6-12 AWG, 242-02101</t>
  </si>
  <si>
    <t>590-0132</t>
  </si>
  <si>
    <t>K10469-003</t>
  </si>
  <si>
    <t>SunModo, HR Ground Lug, K10469-003</t>
  </si>
  <si>
    <t>590-0133</t>
  </si>
  <si>
    <t>K10469-001</t>
  </si>
  <si>
    <t>SunModo, SMR Ground Lug, K10469-001</t>
  </si>
  <si>
    <t>590-0134</t>
  </si>
  <si>
    <t>K2, Everest Ground Lug, Tin Plated Aluminum with SS Hardware, 4000006-H</t>
  </si>
  <si>
    <t>590-0135</t>
  </si>
  <si>
    <t>AE-LUG-01-M1</t>
  </si>
  <si>
    <t>IronRidge, Aire Lug, AE-LUG-01-M1</t>
  </si>
  <si>
    <t>600-0042</t>
  </si>
  <si>
    <t>K2, Custom Quote, Enter Quote Number and Custom Price</t>
  </si>
  <si>
    <t>730-0001</t>
  </si>
  <si>
    <t>EP200G-HNDL-R1</t>
  </si>
  <si>
    <t>Enphase, Enpower Reusable Lifting Handle Kit, use for easier Empower Wall Mounting, EP200G-HNDL-R1</t>
  </si>
  <si>
    <t>730-0065</t>
  </si>
  <si>
    <t>ENCHARGE-HNDL-R1</t>
  </si>
  <si>
    <t>Enphase, Encharge Base Unit Installation Handles (Pair of 1 front and 1 side handle), ENCHARGE-HNDL-R1</t>
  </si>
  <si>
    <t>730-0066</t>
  </si>
  <si>
    <t>APsmart, Red-Eye+, Sensor/Transmitter, Used to Test APsmart RSD devices, 411000</t>
  </si>
  <si>
    <t>730-0067</t>
  </si>
  <si>
    <t>IAC-RBAT-HANDLE-01</t>
  </si>
  <si>
    <t>SolarEdge, Energy Bank Battery, Reusable Installation and Mounting Handles, 1 pack of 4 Handles, IAC-RBAT-HANDLE-01</t>
  </si>
  <si>
    <t>730-0068</t>
  </si>
  <si>
    <t>DTG76x2“Hex</t>
  </si>
  <si>
    <t>Krinner, KSF Ground Screw Driver tool, use with 76mm Ground Screws. 2” Hex, DTG76x2“Hex</t>
  </si>
  <si>
    <t>730-0069</t>
  </si>
  <si>
    <t>DTG76x2.5“Hex</t>
  </si>
  <si>
    <t>Krinner, KSF Ground Screw Driver tool, use with 76mm Ground Screws. 2.5” Hex, DTG76x2.5“Hex</t>
  </si>
  <si>
    <t>730-0070</t>
  </si>
  <si>
    <t>DTG76x3“Hex</t>
  </si>
  <si>
    <t>Krinner, KSF Ground Screw Driver tool, use with 76mm Ground Screws. 3” Hex, DTG76x3“Hex</t>
  </si>
  <si>
    <t>730-0071</t>
  </si>
  <si>
    <t>DTG114x2“Hex</t>
  </si>
  <si>
    <t>Krinner, KSF Ground Screw Driver tool, use with 114mm Ground Screws. 2” Hex, DTG114x2“Hex</t>
  </si>
  <si>
    <t>730-0072</t>
  </si>
  <si>
    <t>DTG114x2.5“Hex</t>
  </si>
  <si>
    <t>Krinner, KSF Ground Screw Driver tool, use with 114mm Ground Screws. 2.5” Hex, DTG114x2.5“Hex</t>
  </si>
  <si>
    <t>730-0073</t>
  </si>
  <si>
    <t>DTG114x3“Hex</t>
  </si>
  <si>
    <t>Krinner, KSF Ground Screw Driver tool, use with 114mm Ground Screws. 3” Hex, DTG114x3“Hex</t>
  </si>
  <si>
    <t>565-0220-B</t>
  </si>
  <si>
    <t>P340</t>
  </si>
  <si>
    <t>"B" Grade SolarEdge, Optimizer 340W, Add-On Box for one 60 cell module, 8-48V, 11A, MC4-compatible In/Out, 1000VDC, P340</t>
  </si>
  <si>
    <t>310-0599-B</t>
  </si>
  <si>
    <t>"B" Grade - SolarEdge, SE10000H-US, HD-Wave, 1-Ph, Grid Tied Inverter, 10kW, 240Vac, 60 Hz, 3 Unfused Input, 12 Yr Warr, Ground-Fault/Arc-Fault Protection, Ungrounded, RS485 and Ethernet, -40C, AC-RSD, UL-1741-SA, SetApp Enabled, SE10000H-US000BNU4</t>
  </si>
  <si>
    <t>210-0447 : 210-0447 : 210-0447_U</t>
  </si>
  <si>
    <t>R-136XD</t>
  </si>
  <si>
    <t>ProSolar, Support Rail, 3" Extra Deep support rail, 136", Qty. 1, R-136XD</t>
  </si>
  <si>
    <t>270-1007 : 270-1007 : 270-1007_U</t>
  </si>
  <si>
    <t>ProSolar, EZ Module Alignment Tool, Use to align module to roofs eave. Includes: two machined and anodized guides with stainless steel adjusting rods and ball point hex driver, Qty. 1, EZ Module Alignment Tool</t>
  </si>
  <si>
    <t>349-0086</t>
  </si>
  <si>
    <t>577-0255</t>
  </si>
  <si>
    <t>HST-DIRECTOR-00</t>
  </si>
  <si>
    <t>577-0254</t>
  </si>
  <si>
    <t>Product Main Category</t>
  </si>
  <si>
    <t>Item Name / SKU / MPN / Model No.</t>
  </si>
  <si>
    <t>Count</t>
  </si>
  <si>
    <t>Price</t>
  </si>
  <si>
    <t>Remark</t>
  </si>
  <si>
    <t>Correct SKU</t>
  </si>
  <si>
    <t>APSystems YC600 Residential Family</t>
  </si>
  <si>
    <t>APsystems QS1 Single Phase 4PV Module Microinverter 240V AC-60Hz 1200W 300W Per
Channel</t>
  </si>
  <si>
    <t>Listed</t>
  </si>
  <si>
    <t>Y3 Bus Cable - 4m - 12AWG</t>
  </si>
  <si>
    <t>APSystems Y3 Trunk cable for DS3/QS1 - 4M</t>
  </si>
  <si>
    <t>To be check once as MPN not matched but Description is matching on TPS &amp; Sol. Website</t>
  </si>
  <si>
    <t>Y3 QT2 Bus Cable - 2M</t>
  </si>
  <si>
    <t>APSystems Y3 Bus Cable for QT2 (10AWG, TC-ER , 2m, BK-RD-BU)</t>
  </si>
  <si>
    <t>Confirmed for Lisiting</t>
  </si>
  <si>
    <t>Y3 QT2 Bus Cable - 4M</t>
  </si>
  <si>
    <t>YC600-Y/QS1/DS3 AC Bus End Cap</t>
  </si>
  <si>
    <t>APsystems YC600-Y/QS1/DS3 AC Bus End Cap, Waterproofs the End of the AC Bus</t>
  </si>
  <si>
    <t>YC600-Y/QS1/DS3 AC Cable</t>
  </si>
  <si>
    <t>APsystems YC600-Y/QS1/DS3 AC Cable Unlocking Tool, Unlocks the Inverter and the AC
Bus</t>
  </si>
  <si>
    <t>YC600-Y/QS1DS3 Conn Cap</t>
  </si>
  <si>
    <t>APsystems YC600-Y/QS1/DS3 Conn Cap, Protects an Unused Connector on the AC Bus</t>
  </si>
  <si>
    <t>DS3-S-NA-640VA</t>
  </si>
  <si>
    <t>AP Systems DS3-S single ph, 640W, 220V AC, 60Hz - need 6 per 20A branch, ideal for PV
modules up to 385W+</t>
  </si>
  <si>
    <t>DS3-L single ph, 768W, 220VAC - need 5 per 20A branch, ideal for PV modules up to 460W+</t>
  </si>
  <si>
    <t>APSystems QT2 three ph, 208V AC-60Hz, 1728W, 432W per channel, serves 4 PV modules</t>
  </si>
  <si>
    <t>QT2 - 480V</t>
  </si>
  <si>
    <t>APSystems QT2 three ph, 480V AC-60Hz, 1800W, 450W per channel, serves 4 PV modules</t>
  </si>
  <si>
    <t>APsystem ECU Residential Monitoring Gateway, Zigbee comm, WiFi, no CTs, no RGM,
YC600</t>
  </si>
  <si>
    <t>APSystems Commercial-grade ECU, Zigbee, WiFi, w/ consumption monitoring - non RGM</t>
  </si>
  <si>
    <t>APSystems MC-4 DC plugs/caps, pair</t>
  </si>
  <si>
    <t>MC4 conn., Mounting Bracket</t>
  </si>
  <si>
    <t>APSmart RSD-D (duo) PLC, 20A, 1500V UL/1000V TUV, 0.5m input/2.2m</t>
  </si>
  <si>
    <t>APSmart Single Core Transmitter-PLC (no power supply)</t>
  </si>
  <si>
    <t>APSmart Dual Core Transmitter-PLC (no power supply)</t>
  </si>
  <si>
    <t>APSmart Single Core Transmitter-PLC Outdoor Kit IP65 - with 120/240 VAC Power Supply</t>
  </si>
  <si>
    <t>BYD-HVL-BCU</t>
  </si>
  <si>
    <t>BYD HVL-4.0 Module</t>
  </si>
  <si>
    <t>BYD Battery-Box Premium HVL 4.0 kWh Battery Module</t>
  </si>
  <si>
    <t>(1) Base, (3) Battery Module, 12 kWh</t>
  </si>
  <si>
    <t>(1) base, (4) Battery Module, 16 kWh</t>
  </si>
  <si>
    <t>(1) Base, (5) Battery Module, 20 kWh</t>
  </si>
  <si>
    <t>(1) base, (6) Battery Module, 24 kWh</t>
  </si>
  <si>
    <t>(1) Base, (7) Battery Module, 28 kWh</t>
  </si>
  <si>
    <t>(1) Base, (8) Battery Module, 32 kWh</t>
  </si>
  <si>
    <t>SCH100KTL-DO/US-480-D</t>
  </si>
  <si>
    <t>Chint  100kW 3Phase String Inverter  - Distributed WB, 1500VDC, 1 MPPT-480Vac</t>
  </si>
  <si>
    <t>SCH100KTL-DO/US-480-C</t>
  </si>
  <si>
    <t>Chint 100kW 3Phase String Inverter - Centralized WB, 1500VDC, 1 MPPT-480Vac</t>
  </si>
  <si>
    <t>SCH100KTL-DO/US-600-D</t>
  </si>
  <si>
    <t>Chint 100kW 3Phase String Inverter - Distributed WB, 1500VDC, 1 MPPT</t>
  </si>
  <si>
    <t>SCH125KTL-DO/US-600-D</t>
  </si>
  <si>
    <t>Chint 125kW 3Phase String Inverter - Distributed WB, 1500VDC, 1MPPT</t>
  </si>
  <si>
    <t>SCH100KTL-DO/US-600-C</t>
  </si>
  <si>
    <t>Chint 100kW 3Phase String Inverter - Centralized WB, 1500VDC, 1MPPT</t>
  </si>
  <si>
    <t>SCH125KTL-DO/US-600-C</t>
  </si>
  <si>
    <t>Chint 125kW 3Phase String Inverter - Centralized WB, 1500VDC, 1MPPT</t>
  </si>
  <si>
    <t>Chint 275kW 3Phase String Inverter, 1500VDC, 12 MPPT, 800Vac (Specify 24 or 36 input)</t>
  </si>
  <si>
    <t>Chint 50kW 3Phase String Inverter, 3 MPPT, Std Wirebox, 1000VDC</t>
  </si>
  <si>
    <t>Chint 60kW 3Phase String Inverter, 3 MPPT, Std Wirebox, 1000VDC</t>
  </si>
  <si>
    <t>Chint 50kW 3Phase String Inverter, 3 MPPT, RSD Wirebox, 1000VDC</t>
  </si>
  <si>
    <t>SCA60KTL-DO/US-T</t>
  </si>
  <si>
    <t>Chint 60kW 3Phase String Inverter, 3 MPPT, RSD Wirebox, 1000VDC</t>
  </si>
  <si>
    <t>SCA36KTL-DO/US-480 V2</t>
  </si>
  <si>
    <t>Chint 36kW 3-Phase 480VAC, 1000VDC String Inverter, Standard Wirebox)</t>
  </si>
  <si>
    <t>Price Updated in Shopify</t>
  </si>
  <si>
    <t>Chint 25kW 3Phase String Inverter 480Vac (Tigo RSD Wiring Box)</t>
  </si>
  <si>
    <t>SCA25KTL-DO-R/US-APS</t>
  </si>
  <si>
    <t>Chint 25kW 3Phase String Inverter 480Vac (APS RSD Wiringbox)</t>
  </si>
  <si>
    <t>Chint 25Kw 3-Phase String Inverter, 208Vac, Tigo RSD Wiring Box</t>
  </si>
  <si>
    <t>Chint 25kW 3-Phase String Inverter, 208Vac, APS RSD Wirebox)</t>
  </si>
  <si>
    <t>1500V Total Boss</t>
  </si>
  <si>
    <t>Chint AC Combiner, 4:1, 100/125kW, 600Va</t>
  </si>
  <si>
    <t>Monitoring and Services</t>
  </si>
  <si>
    <t>FlexOM</t>
  </si>
  <si>
    <t>Chint Flex Gateway data logger hardware</t>
  </si>
  <si>
    <t>FlexOM-PP</t>
  </si>
  <si>
    <t>Chint Flex Performance Package; HW + Portal, Services</t>
  </si>
  <si>
    <t>FlexOM-PP-4G</t>
  </si>
  <si>
    <t>Chint Flex Performance Package; HW + Portal, Services &amp; Cellular</t>
  </si>
  <si>
    <t>Chint Flex Performance Package with Revenue Meter, Services</t>
  </si>
  <si>
    <t>Chint Flex Performance Package with Revenue Meter, Services &amp; Cellular</t>
  </si>
  <si>
    <t>COM-5YR-MON-US</t>
  </si>
  <si>
    <t>Chint Monitoring-5YR-extension to 10 years data</t>
  </si>
  <si>
    <t>Enphase split-core current transformer for consumption metering.   Compatible with IQ and S series metered envoys.
Two CTs are required for most residential 240v applications.  Three (or six) for
commercial.</t>
  </si>
  <si>
    <t>Enphase SB adapter kit for IQ Envoy / IQ Combiner boxes. Required for wireless
communication with Encharge and Enpower.</t>
  </si>
  <si>
    <t>Enphase Mobile Connect. LTE CAT M1 cellular modem with 5-year data plan from Sprint/T-Mobile. Sim for US, Puerto Rico, US Virgin Islands and Canada. For systems up to 60 microinverters.</t>
  </si>
  <si>
    <t>EN-COMMS-CELL-M1</t>
  </si>
  <si>
    <t>Enphase Combination of Ensemble Communication Kit (COMMS-KIT) with the Envoy IQ
LTE-M1 Cellular Modem Device. Required for Ensemble commissioning</t>
  </si>
  <si>
    <t>Enphase IQ Battery 10T cover kit with cover, mounting bracket, screws, and interconnect cable for wiring between batteries Enphase IQ Battery (T Version) sold separately: See EN- B03-T01-US00-1-3 (3 Units Required). For UL9540A installations, the 10T requires: EN- B10T-MWM-1280-O ***Installer Certification via Enphase University required for battery commissioning.***</t>
  </si>
  <si>
    <t>Enphase IQ Battery 3T Base Kit with one 1.28 kVA, 3.36 kWh,single phase battery unit with 4 integrated IQ8X-BAT Microinverters and backup feature
(1) B03-T01-US00-1-3 and (1) B03T-C-0430-O are required to be ordered for an installable ENCHARGE-3T-1P-NA unit.
(3) B03-T01-US00-1-3 and (1) B10T-C-1290-O are required to be ordered for an installable ENCHARGE-10T-1P-NA unit IQ Battery 3T Cover Kit sold separately, see: EN-B03T-C-0430- O IQ Battery 10T Cover Kit sold separately, see: EN-B10T-C-1290-O ***Installer Certification
via Enphase University required for battery commissioning.</t>
  </si>
  <si>
    <t>Enphase Encharge-3 Base Kit with one 1.28 kVA, 3.36 kWh, single phase battery unit with 4 integrated IQ8X-BAT microinverters and backup feature Enphase Encharge-3 cover kit with Encharge-3 cover, mounting bracket, and screws (PART NUMBER CHANGE)</t>
  </si>
  <si>
    <t>Enphase IQ Battery 3T cover kit with cover, mounting bracket, and screws Enphase IQ Battery (T Version) sold separately: See EN-B03-T01-US00-1-3 (one unit required).
***Installer Certification via Enphase University required for battery commissioning.***</t>
  </si>
  <si>
    <t>Eaton BR 20 Amp 2 Pole Circuit Breaker for Enphase Combiner Box</t>
  </si>
  <si>
    <t>Enphase IQ Envoy, single phase, metered. Revenue grade accuracy (ANSI C12.20 +/- 0.5%)
with calibrated solid-core CT</t>
  </si>
  <si>
    <t>Enphase IQ Commercial Envoy with (3) solid-core CTs for Production Monitoring. Compatible with IQ microinverters in 3-phase configurations: 208V or 220V 3-wire, and
240V 4-wire.</t>
  </si>
  <si>
    <t>Enphase IQ System Controller 2 Kit, 200A, Grid side installation, includes NFT, include Intelligent load control, Generator Interconnection, supports multi-mode, 240V voltage and includes RSD switch with color coded cables and a breaker for the IQ gateway, US01 This kit is made up of the following items: 1. IQ System Controller 2 (EP200G101-M240US01) 2. RSD switch (EP200G-NA-02-RSD) 3. Breaker for IQ Gateway pre-installed in generator spot of IQ System Controller (BRK-20A-2P-240V) 4. 20 ft of color-coded wires (along with corresponding color-coded labels) to improve installation experience.</t>
  </si>
  <si>
    <t>Enphase IQ System Controller (Enpower) R2 connects the home to the grid, PV, and IQ batteries. It supports IQ microinverters (also supports backwards compatibility with M215 or M250 microinverters). Enphase Rapid Shutdown Switch (EN-EP200G-NA-02-RSD) is required when an IQ8 microinverter is installed with an IQ System Controller 2; sold separately.</t>
  </si>
  <si>
    <t>EN-EP-NA-LK02-040</t>
  </si>
  <si>
    <t>Enphase Load Control Kit for use with Enpower's auxiliary contacts to shed heavy loads
or M-series, IQ series microinverters.</t>
  </si>
  <si>
    <t>Enphase IQ8A microinverter, compatible with 72-cell PV modules, 240V, 366VA peak
power, Enphase Q Bulkhead Connector.</t>
  </si>
  <si>
    <t>Enphase IQ8+ microinverter, compatible with 72-cell PV modules, 240V, 300VA peak
power, Enphase Q Bulkhead Connector.</t>
  </si>
  <si>
    <t>Enphase IQ 8M microinverter, compatible with 60 and 72-cell PV modules MC4 connectors</t>
  </si>
  <si>
    <t>Enphase IQ8H microinverter, compatible with 72-cell PV modules, 240V, 384VA peak
power, Enphase Q Bulkhead Connector</t>
  </si>
  <si>
    <t>Enphase Q Cable for 60/72 cell 1.0m portrait module pitch. Connector pitch is 1.3m. BULK
240 Male connectors plus 2 bonus link connectors</t>
  </si>
  <si>
    <t>Enphase Q Cable for 60 cell 1.7m landscape module pitch. Connector pitch is 2.0m. BULK
240 Male connectors plus 2 bonus link connectors</t>
  </si>
  <si>
    <t>Enphase Q Cable for 72 cell landscape module bulk roll. Connector spacing is 2.3m. BULK
= 200 Male connectors plus 2 bonus link connectors</t>
  </si>
  <si>
    <t>Enphase BULK Q Cable, 12 AWG, no connectors.  Each spool is 300m long.</t>
  </si>
  <si>
    <t>Enphase Q Cable Rail Mount Cable Management Clip. Pack of 100</t>
  </si>
  <si>
    <t>Enphase Female Field-wireable connector for Q Cable. Each bag contains 10 Female
connector bodies with 25 Female MC4 Tool crimpable pins.</t>
  </si>
  <si>
    <t>Enphase Male Field-wireable connector for Q Cable. Each bag includes 10 Q connector
bodies with 25 Male MC4 Tool crimpable pins</t>
  </si>
  <si>
    <t>Enphase Q-BA-CAP-01 (Male sealing cap for Branch Aggregator and Microinverter AC
bulkhead...</t>
  </si>
  <si>
    <t>Enphase Q Cable for 60 cell 1.7m landscape module pitch. Connector pitch is 2.0m.
Custom Cut Connector Drops - Each</t>
  </si>
  <si>
    <t>Enphase Q Cable for 60/72 cell 1.0m portrait module pitch. Connector pitch is 1.3m.
Custom Cut Connector Drops - Each</t>
  </si>
  <si>
    <t>Enphase IQ Microinverter Replacement Adaptor for MultiContact MC4 DC Connector</t>
  </si>
  <si>
    <t>Enphase Disconnect tool for Q Cable connectors, MC and Amphenol DC connectors, and
AC module mount.</t>
  </si>
  <si>
    <t>Enphase Q Commercial Line Filter, 250A, 3 Phase</t>
  </si>
  <si>
    <t>Enphase 1-phase line communication filter, 64A, L-L Communication</t>
  </si>
  <si>
    <t>EN-Q-SEAL-01</t>
  </si>
  <si>
    <t>Enphase Female Sealing Cap for unused Q Cable connectors.</t>
  </si>
  <si>
    <t>Enphase Terminator Cap for Q Cable ends. Center Feed Requires 1 Per Branch.</t>
  </si>
  <si>
    <t>Enphase AC Combiner Box with IQ Envoy PCB, 80A, Single-Phase. -ES version, CTs
included.</t>
  </si>
  <si>
    <t>EN-X-IQ-AM1-240-4</t>
  </si>
  <si>
    <t>Enphase AC Combiner box with Envoy PCBA. 80A. Includes Pair of CT. Allows 4 branch
PV circuits.</t>
  </si>
  <si>
    <t>EN-X-IQ-AM1-240-4C</t>
  </si>
  <si>
    <t>Enphase IQ Combiner 4C supports IQ8 PV grid independent systems for NA. Includes Cellmodem (CELLMODEM-M1-06-SP-05). Also includes a solar shield (XA-SOLARSHIELD- ES) that matches with the Ensemble aesthetics and deflects heat. **Update Enphase Combiner to latest software prior to installing the EN-COMMS-KIT-01**</t>
  </si>
  <si>
    <t>Enphase AC combiner with IQ Envoy, 60A, single phase, Revenue grade accuracy (ANSI
C12.20 +/- 0.5%) with calibrated solid-core CT</t>
  </si>
  <si>
    <t>EZ Solar Rooftop PV Junction Box - Asphault Shingle Includes DIN RAIL and GROUND
BAR</t>
  </si>
  <si>
    <t>EZ Solar XL Rooftop PV Junction Box - Asphalt Shingle includes DIN RAIL and GROUND
BAR</t>
  </si>
  <si>
    <t>Fortress Lithium Ferro Phosphate (LFP) 51.2V(48V), 360 AH, 18.5 KWH total capacity, LCD display; max. 20 units in parallel for 370 KWH; 10 yrs warranty. Product dimension (WXDXH): 20.3"x20.3x42.2", product weight: 520b;bs; Package dimension (WXDXH): 41"x24"x31", package weight: 590lbs; Hazmat material, UN3480, Class 9, Package group II</t>
  </si>
  <si>
    <t>eFlex 5.4 G2</t>
  </si>
  <si>
    <t>Fortress Lithium Ferro Phosphate (LFP), 51.2V(48V),105 AH, 5.374 KWH total capacity, max. 15 units in parallel; 10 yrs warranty. Built-in Wifi for on-line monitoring, close-loop communication with inverters. Product dimension (WXDXH): 18” x 23” x 7.3”, product weight: 108 lbs;Hazmat material, UN3480, Class 9, Package group II</t>
  </si>
  <si>
    <t>Durarack</t>
  </si>
  <si>
    <t>Fortress IP65 Outdoor Rated Enclosure, holds 4 eFlex units per rack. Includes busbars
and 4 sets of "+" and "-" battery cables.</t>
  </si>
  <si>
    <t>Same Product as USBE100-0022</t>
  </si>
  <si>
    <t>Fortress IP65 Outdoor rated enclosure to hold Sol-Ark 12K or 15K Inverter</t>
  </si>
  <si>
    <t>Fortress Battery Unit level monitoring for SOC, Voltage, Current; remote firmware update;
warranty registration; live technical support; Supports eFlex and eVault Max</t>
  </si>
  <si>
    <t>Envy Inverter 12kW</t>
  </si>
  <si>
    <t>Fortress Whole Home Solar hybrid inverter; Max 21kW PV Array. Max 18 kW AC Outpost to Grid + battery; 12kW Backup Power; 200A Transfer Switch. IP 65 outdoor rated, pre-built AC &amp; DC breakers, Built-in APSmart RSD Transmitter. 10 year warranty</t>
  </si>
  <si>
    <t>FranklinWH AC battery with Built-In Advanced Inverter</t>
  </si>
  <si>
    <t>FranklinWH energy management device</t>
  </si>
  <si>
    <t>GC0008</t>
  </si>
  <si>
    <t>FranklinWH 200A Generator-backup Smart Controller with software license, works with FWH APP</t>
  </si>
  <si>
    <t>FranklinWH Smart Controllable Circuits module, 3 Smart Circuits, 80A@240Vac,
50A*2@120Vac, works with Franklin WH APP</t>
  </si>
  <si>
    <t>ACCY-GENV1-US</t>
  </si>
  <si>
    <t>FranklinWH Generator backup Smart Controller, 200A, 120/240Vac, with CTs. Works with
FranklinWH App</t>
  </si>
  <si>
    <t>Fronius Primo Lite</t>
  </si>
  <si>
    <t>Fronius Primo 3.8-1 208-240VAC LITE (WIFI Communication not included)</t>
  </si>
  <si>
    <t>Fronius Primo 5.0-1 208-240VAC LITE (WIFI Communication not included)</t>
  </si>
  <si>
    <t>Fronius Primo 6.0-1 208-240VAC LITE (WIFI Communication not included)</t>
  </si>
  <si>
    <t>Fronius Primo 7.6-1 208-240VAC LITE (WIFI Communication not included)</t>
  </si>
  <si>
    <t>Fronius Primo 8.2-1 208-240VAC LITE (WIFI Communication not included)</t>
  </si>
  <si>
    <t>Fronius Primo 10.0-1 208-240VAC LITE (WIFI Communication not included)</t>
  </si>
  <si>
    <t>Fronius Primo 11.4-1 208-240VAC LITE (WIFI Communication not included)</t>
  </si>
  <si>
    <t>Fronius Primo 12.5-1 208-240VAC LITE (WIFI Communication not included)</t>
  </si>
  <si>
    <t>Fronius Primo 15.0-1 208-240VAC LITE (WIFI Communication not included)</t>
  </si>
  <si>
    <t>Fronius RAPID SHUTDOWN BOX</t>
  </si>
  <si>
    <t>Fronius Rapid Shutdown Box-Duo</t>
  </si>
  <si>
    <t>Fronius Rapid Shutdown Box-Quattro</t>
  </si>
  <si>
    <t>4,240,034,Z</t>
  </si>
  <si>
    <t>Fronius Datamanager 2.0 WLAN IG(PI) US)</t>
  </si>
  <si>
    <t>Fronius DATACOM Components</t>
  </si>
  <si>
    <t>Fronius Datamanager 2.0 WLAN GalSymPrim</t>
  </si>
  <si>
    <t>Fronius Smart Meter WR 100-600v-3</t>
  </si>
  <si>
    <t>Fronius Symo LITE version - without the Datamanager 2.0 Card.</t>
  </si>
  <si>
    <t>Fronius Symo Advanced  10.0-3 208-240VAC</t>
  </si>
  <si>
    <t>Fronius Symo  Advanced 12.0-3 208-240VAC</t>
  </si>
  <si>
    <t>Fronius Symo  15.0-3 208VAC (Not Advanced)</t>
  </si>
  <si>
    <t>Fronius Symo  Advanced 15.0-3 480VAC</t>
  </si>
  <si>
    <t>Fronius Symo  Advanced 20.0-3 480VAC</t>
  </si>
  <si>
    <t>Fronius Symo  Advanced 22.7-3 480VAC</t>
  </si>
  <si>
    <t>Fronius Symo  Advanced 24.0-3 480VAC</t>
  </si>
  <si>
    <t>Fronius Symo Accessories</t>
  </si>
  <si>
    <t>Fronius Symo MC4 Connectors (Symo 24K only)</t>
  </si>
  <si>
    <t>Fronius Symo Shade Cover 7035FS (Symo 10-24K)</t>
  </si>
  <si>
    <t>Fronius Busbar DC+ z0122738 Symo 10-24KW &amp; Primo 10-15KW</t>
  </si>
  <si>
    <t>Fronius Busbar DC- z0122738 Symo 10-24KW &amp; Primo 10-15KW</t>
  </si>
  <si>
    <t>Generac 7.6kW 1Ø PWRcell Inverter w/ CTs (previously APKE00014)</t>
  </si>
  <si>
    <t>Generac 11.4kW 3Ø PWRcell Inverter w/ CTs (previously APKE00013)</t>
  </si>
  <si>
    <t>Generac 3.0kWh PWRcell EX Battery Module</t>
  </si>
  <si>
    <t>Generac 3.0 kWh DCB PWRcell Battery Module (previously 8004)</t>
  </si>
  <si>
    <t>Generac PWRmanager Energy Management Module</t>
  </si>
  <si>
    <t>Generac PWRcell Outdoor Rated Battery Cabinet (Foot Bracket Sold Separately)
(Previously APKE00028)</t>
  </si>
  <si>
    <t>Generac PWRcell Battery Foot Bracket Kit</t>
  </si>
  <si>
    <t>Generac 9kW DC PWRGenerator</t>
  </si>
  <si>
    <t>Generac PWRcell ATS Controller Kit</t>
  </si>
  <si>
    <t>Generac SnapRS RS802- Inline Disconnect Switch for 2017 NEC PV RSD, Generation 2.
15A Max input current. 75V PV module max</t>
  </si>
  <si>
    <t>Generac PWRcell Upgrade Kit</t>
  </si>
  <si>
    <t>Generac PV Link - 2500W MPPT Substring Optimizer</t>
  </si>
  <si>
    <t>Generac 600A CT</t>
  </si>
  <si>
    <t>Generac 264A CT Acessory Kit w/ Adapter</t>
  </si>
  <si>
    <t>Generac DC Breaker Lockout Kit</t>
  </si>
  <si>
    <t>Generac Demo PWRcell Energy Storage System</t>
  </si>
  <si>
    <t>APKE00026</t>
  </si>
  <si>
    <t>Generac Sure Start 208/230v (08-16) RLA</t>
  </si>
  <si>
    <t>Generac Sure Start 208/230v (16-32) RLA</t>
  </si>
  <si>
    <t>DISPCVR001</t>
  </si>
  <si>
    <t>Generac Powercell Inverter Display Cover</t>
  </si>
  <si>
    <t>DISPCVR002</t>
  </si>
  <si>
    <t>Generac Powercell Battery Cabinet Display Cover</t>
  </si>
  <si>
    <t>Generac 100 Amp PWRcell Service Rated 120/240 1Ø NEMA 3R</t>
  </si>
  <si>
    <t>Generac 200 Amp PWRcell Service Rated 120/240 1Ø NEMA 3R</t>
  </si>
  <si>
    <t>Generac 100 Amp PWRcell 120/240 1Ø NEMA 3R</t>
  </si>
  <si>
    <t>Generac Smart Management Module (SMM) - 50 Amps</t>
  </si>
  <si>
    <t>Generac Smart Management Module (SMM) - 100 Amps</t>
  </si>
  <si>
    <t>Generac PWRcell LTE Cellular Accessory Kit</t>
  </si>
  <si>
    <t>A-ES Series</t>
  </si>
  <si>
    <t>Hybrid Inverter Single Phase, 5000W 2 MPPT With AC bypass; specify if with APS or TIGO
rapid shutdown transmitter</t>
  </si>
  <si>
    <t>Hybrid Inverter Single Phase, 6000W 2 MPPT With AC bypass; specify if with APS or TIGO
rapid shutdown transmitter</t>
  </si>
  <si>
    <t>Hybrid Inverter Single Phase, 7000W 4 MPPT With AC bypass, specify if with APS or TIGO
rapid shutdown transmitter</t>
  </si>
  <si>
    <t>Hybrid Inverter Single Phase, 7600W 4 MPPT With AC bypass, specify if with APS or TIGO
rapid shutdown transmitter</t>
  </si>
  <si>
    <t>Hybrid Inverter Single Phase, 8600W 4 MPPT With AC bypass, specify if with APS or TIGO
rapid shutdown transmitter</t>
  </si>
  <si>
    <t>Hybrid Inverter Single Phase, 9600W 4 MPPT With AC bypass, specify if with APS or TIGO
rapid shutdown transmitter</t>
  </si>
  <si>
    <t>A-BP Series</t>
  </si>
  <si>
    <t>AC coupled Inverter Single-phase, 5000W</t>
  </si>
  <si>
    <t>AC coupled Inverter Single-phase, 6000W</t>
  </si>
  <si>
    <t>AC coupled Inverter Single-phase, 7000W</t>
  </si>
  <si>
    <t>AC coupled Inverter Single-phase, 7600W</t>
  </si>
  <si>
    <t>AC coupled Inverter Single-phase, 8600W</t>
  </si>
  <si>
    <t>AC coupled Inverter Single-phase, 9600W</t>
  </si>
  <si>
    <t>Optional Items for A-ES &amp; A-BP</t>
  </si>
  <si>
    <t>Auto-Transformer for back-up function with 120V output 9600W</t>
  </si>
  <si>
    <t>4G Dongle</t>
  </si>
  <si>
    <t>Goodwe Goodwe 4G Celluar Communication Dongle</t>
  </si>
  <si>
    <t>Cable Tie &amp; Edge Clip, 8.0" Long, EC5B, 1–3 mm Panel, 50lb,
PA66HIRHSUV/PA66HIRHSUVR5, Bk, 25/pkg</t>
  </si>
  <si>
    <t>156-02229</t>
  </si>
  <si>
    <t>Cable Tie &amp; Edge Clip, 8.0" Long, EC4B, 1–3 mm Panel, 50lb,
PA66HIRHSUV/PA66HIRHSUVR5, Bk, 25/pkg</t>
  </si>
  <si>
    <t>Cable Tie &amp; Edge Clip, 8.0" Long, EC5A, 1–3 mm Panel, 50lb,
PA66HIRHSUV/PA66HIRHSUVR5, Bk, 25/pkg</t>
  </si>
  <si>
    <t>High-Temp Cable Tie, 8" Long, UL Rated, 50lb Tensile Strength, PA66HIRHSUV, Black,
25/pkg</t>
  </si>
  <si>
    <t>Heavy Duty Cable Tie, 15.2" Long, UL Rated, 120lb Tensile Strength, PA66HIRHSUV, Black,
25/pkg</t>
  </si>
  <si>
    <t>Heavy Duty Cable Tie, 21" Long, UL Rated, 175lb Tensile Strength, PA12, Black, 25/bag</t>
  </si>
  <si>
    <t>Heavy Duty Metal Edge Clip, 1–3mm Panel Thickness, 5–7.6mm Cable Range, SS304,
100/bag</t>
  </si>
  <si>
    <t>Low Profile Metal Edge Clip, 1.5–2.0mm Panel Thickness, 4.1–7mm Cable Range, SS304,
100/bag</t>
  </si>
  <si>
    <t>Low Profile 90° Metal Edge Clip, 1.5–2.0mm Panel Thickness, 6–6.2mm Cable Range,
SS304, 100/bag</t>
  </si>
  <si>
    <t>Base/BMS</t>
  </si>
  <si>
    <t>4.8 kWh Module</t>
  </si>
  <si>
    <t>Complete Systems</t>
  </si>
  <si>
    <t>2 Stack: 9.6 kWh/9.6kW LiFePO4 Battery System</t>
  </si>
  <si>
    <t>3 Stack: 14.4kWh/14.4kW LiFePO4 Battery System</t>
  </si>
  <si>
    <t>HG- 5-Stack</t>
  </si>
  <si>
    <t>5 Stack: 24kWh/15kW LiFePO4 Battery System</t>
  </si>
  <si>
    <t>6 Stack: 28.8 kWh/15kW LiFePO4 Battery System</t>
  </si>
  <si>
    <t>HG- 7-Stack</t>
  </si>
  <si>
    <t>HG- 8-Stack</t>
  </si>
  <si>
    <t>8 Stack 38.4kWh/15kW LiFePO4 Battery System</t>
  </si>
  <si>
    <t>Additional Base/Modules</t>
  </si>
  <si>
    <t>HomeGrid Stainless BMS and Base</t>
  </si>
  <si>
    <t>HomeGrid Heated Module</t>
  </si>
  <si>
    <t>HG-FS48100-15OSJ1-H/P</t>
  </si>
  <si>
    <t>HomeGrid Stainless + Heated Module</t>
  </si>
  <si>
    <t>HomeGrid 5.12 kWh Compact</t>
  </si>
  <si>
    <t>Cabinet</t>
  </si>
  <si>
    <t>HomeGrid Integrated Series Cabinet</t>
  </si>
  <si>
    <t>HomeGrid HG Cube</t>
  </si>
  <si>
    <t>Accessories</t>
  </si>
  <si>
    <t>Sol-Ark 15K Busbar Pair</t>
  </si>
  <si>
    <t>HomeGrid Sol-Ark 15K Busbar (Pair)</t>
  </si>
  <si>
    <t>IronRidge XR10, 168" (14 Foot) Clear Rail</t>
  </si>
  <si>
    <t>IronRidge XR10, 168" (14 Foot) Black Rail</t>
  </si>
  <si>
    <t>IronRidge XR10, Rail 204" (17 Feet) Clear</t>
  </si>
  <si>
    <t>IronRidge XR10, Rail 204" (17 Feet) Black</t>
  </si>
  <si>
    <t>IronRidge XR100, Rail 168" (14 Feet) Clear</t>
  </si>
  <si>
    <t>IronRidge XR100, Rail 168" (14 Feet) Black</t>
  </si>
  <si>
    <t>IronRidge XR100 , 204" (17 Foot) Clear Rail</t>
  </si>
  <si>
    <t>IronRidge XR100 , 204" (17 Foot) Black Rail</t>
  </si>
  <si>
    <t>IronRidge XR1000 , 168" (14 Foot) Clear Rail</t>
  </si>
  <si>
    <t>IronRidge XR1000 , 204" (17 Foot) Clear Rail</t>
  </si>
  <si>
    <t>IronRidge XR1000 Bonded Splice (Incl. Self-tapping Screws) (discontinued))</t>
  </si>
  <si>
    <t>Product Discontinued as per TPS Catalogue</t>
  </si>
  <si>
    <t>IronRidge Bonded Splice, XR10</t>
  </si>
  <si>
    <t>IronRidge Bonded Splice, XR100</t>
  </si>
  <si>
    <t>IronRidge XR10 End Cap (10 sets)</t>
  </si>
  <si>
    <t>IronRidge XR 100 End Cap (10 sets)</t>
  </si>
  <si>
    <t>IronRidge XR1000 End Cap (10 sets)</t>
  </si>
  <si>
    <t>IronRidge Hidden End Cam (universal clamp)</t>
  </si>
  <si>
    <t>IronRidge Universal Module Clamp, Clear</t>
  </si>
  <si>
    <t>IronRidge Universal Module Clamp, Black</t>
  </si>
  <si>
    <t>IronRidge Stopper Sleeve, 30MM, Mill</t>
  </si>
  <si>
    <t>IronRidge Stopper Sleeve, 30MM, Black</t>
  </si>
  <si>
    <t>IronRidge Stopper Sleeve, 32MM, Mill</t>
  </si>
  <si>
    <t>IronRidge Stopper Sleeve, 32MM, Black</t>
  </si>
  <si>
    <t>IronRidge Stopper Sleeve, 33MM, Mill</t>
  </si>
  <si>
    <t>IronRidge Stopper Sleeve, 33MM, Black</t>
  </si>
  <si>
    <t>IronRidge Stopper Sleeve, 35MM, Mill</t>
  </si>
  <si>
    <t>IronRidge Stopper Sleeve, 35MM, Black</t>
  </si>
  <si>
    <t>IronRidge Stopper Sleeve, 38MM, Mill</t>
  </si>
  <si>
    <t>IronRidge Stopper Sleeve, 38MM, Black</t>
  </si>
  <si>
    <t>IronRidge Stopper Sleeve, 40MM, Mill</t>
  </si>
  <si>
    <t>IronRidge Stopper Sleeve, 40MM, Black</t>
  </si>
  <si>
    <t>IronRidge Stopper Sleeve, 42MM, Mill (discontinued)</t>
  </si>
  <si>
    <t>IronRidge Stopper Sleeve, 42MM, Black (discontinued)</t>
  </si>
  <si>
    <t>IronRidge Stopper Sleeve, 46MM, Mill</t>
  </si>
  <si>
    <t>IronRidge Stopper Sleeve, 46MM, Black</t>
  </si>
  <si>
    <t>IronRidge Slotted L-Foot, Mill</t>
  </si>
  <si>
    <t>IronRidge Slotted L-Foot, Black</t>
  </si>
  <si>
    <t>IronRidge FlashVue, Mill</t>
  </si>
  <si>
    <t>IronRidge FlashVue, Black</t>
  </si>
  <si>
    <t>Ironridge GripCap Plus for FlashVue, Black</t>
  </si>
  <si>
    <t>IronRidge FlashFoot2, Mill (Box of 20) (now has new part number)</t>
  </si>
  <si>
    <t>IronRidge FlashFoot2, Black (now has a new part number)</t>
  </si>
  <si>
    <t>Ironridge Flashfoot2, Mill</t>
  </si>
  <si>
    <t>Ironridge Flashfoot2, Black</t>
  </si>
  <si>
    <t>IronRidge All Tile Hook (Incl. 2 Lags)</t>
  </si>
  <si>
    <t>IronRidge Tile Hook Deck Flashing, Mill</t>
  </si>
  <si>
    <t>IronRidge Square-Bolt Bonding Hardware</t>
  </si>
  <si>
    <t>IronRidge T-Bolt Bonding Hardware</t>
  </si>
  <si>
    <t>IronRidge Microinverter Bonding Hardware, T-Bolt</t>
  </si>
  <si>
    <t>IronRidge Grounding Lug, Low Profile</t>
  </si>
  <si>
    <t>IronRidge Kit, 4pcs, Conduit Mount, Black</t>
  </si>
  <si>
    <t>IronRidge Kit, 4pcs, Frameless Module Clamp Bonding Hardware, T-Bolt</t>
  </si>
  <si>
    <t>IronRidge Frameless Module Mid Clamp, Black</t>
  </si>
  <si>
    <t>IronRidge Flat Roof Attachment, Mill</t>
  </si>
  <si>
    <t>IronRidge Flat Roof Attachment, Membrane, 60 mil, KEE, Carlisle, White</t>
  </si>
  <si>
    <t>IronRidge Flat Roof Attachment, Membrane, 60 mil, PVC, GAF, White</t>
  </si>
  <si>
    <t>IronRidge Flat Roof Attachment, Membrane, 60 mil, PVC, Mule Hide, White</t>
  </si>
  <si>
    <t>IronRidge Flat Roof Attachment, Membrane, 60 mil, PVC, Sarnafil, White</t>
  </si>
  <si>
    <t>IronRidge Flat Roof Attachment, Membrane, 60 mil, TPO, Carlisle, White</t>
  </si>
  <si>
    <t>IronRidge Flat Roof Attachment, Membrane, 60 mil, TPO, Firestone, White</t>
  </si>
  <si>
    <t>IronRidge Flat Roof Attachment, Membrane, 60 mil, TPO, GAF, White</t>
  </si>
  <si>
    <t>IronRidge Flat Roof Attachment, Membrane, 60 mil, TPO, Johns Manville, White</t>
  </si>
  <si>
    <t>IronRidge Flat Roof Attachment, Membrane, 60 mil, TPO, Mule Hide, White</t>
  </si>
  <si>
    <t>IronRidge Tile Replacement Base (Incl. 1 L-Foot (Black), 1 Lag and Hardware) (now has new</t>
  </si>
  <si>
    <t>IronRidge Tile Replacement Base (Incl. 1 L-Foot (Black), 1 Lag and Hardware</t>
  </si>
  <si>
    <t>IronRidge Tile Replacement Flashing Flat, Tan</t>
  </si>
  <si>
    <t>IronRidge Tile Replacement Flashing S, Tan</t>
  </si>
  <si>
    <t>IronRidge Tile Replacement Flashing W, Tan</t>
  </si>
  <si>
    <t>IronRidge 10" Fixed Tilt Leg, Mill</t>
  </si>
  <si>
    <t>IronRidge 15" Fixed Tilt Leg, Mill</t>
  </si>
  <si>
    <t>IronRidge 20" Fixed Tilt Leg, Mill</t>
  </si>
  <si>
    <t>IronRidge 25" Fixed Tilt Leg, Mill</t>
  </si>
  <si>
    <t>IronRidge 30" Fixed Tilt Leg, Mill</t>
  </si>
  <si>
    <t>IronRidge Wire Clip (Polybag 20pcs)</t>
  </si>
  <si>
    <t>IronRidge Ground Mount Bonded Rail Connector - 2"</t>
  </si>
  <si>
    <t>IronRidge Ground Mount Bonded Rail Connector - 3"</t>
  </si>
  <si>
    <t>IronRidge Hex Head Set Screw for Ground Screws</t>
  </si>
  <si>
    <t>IronRidge SGA 2” (7.5’) Brace Assembly (Box 1 of 2)
SGA 2" (7.5') Brace Assembly (Box 2 of 2) (DISCONTINUED)</t>
  </si>
  <si>
    <t>IronRidge SSGA 2” (9’) Brace Assembly, 5-Panel (Box 1 of 2)
SGA 2" (9') Brace Assembly, 5-Panel (Box 2 of 2)  (DISCONTINUED)</t>
  </si>
  <si>
    <t>IronRidge SGA Top Cap at 2”</t>
  </si>
  <si>
    <t>IronRidge SGA Top Cap at 3”</t>
  </si>
  <si>
    <t>IronRidge SGA 3” (7.5’) Brace Assembly (Box 1 of 2)
SGA 3" (7.5') Brace Assembly (Box 2 of 2)  (DISCONTINUED)</t>
  </si>
  <si>
    <t>IronRidge SGA 3” (9’) Brace Assembly, 5-Panel (Box 1 of 2)
SGA 3" (9') Brace Assembly, 5-Panel (Box 2 of 2) (DISCONTINUED)</t>
  </si>
  <si>
    <t>IronRidge GM 2" Sleeve, Diagonal Brace</t>
  </si>
  <si>
    <t>IronRidge GM Diagonal Brace, 2" Square Tube, 88.5" LG (For 2" Pipe)</t>
  </si>
  <si>
    <t>IronRidge GM Diagonal Brace, 2" Square Tube, 106.5" LG (For 2" Pipe)</t>
  </si>
  <si>
    <t>IronRidge GM 3" Sleeve, Diagonal Brace</t>
  </si>
  <si>
    <t>IronRidge GM Diagonal Brace, 2.5" Square Tube, 87.0" LG (For 3" Pipe)</t>
  </si>
  <si>
    <t>IronRidge GM Diagonal Brace, 2.5" Square Tube, 105.0" LG (For 3" Pipe)</t>
  </si>
  <si>
    <t>IronRidge GM Diagonal Brace Hardware (For 2" &amp; 3" Pipe)</t>
  </si>
  <si>
    <t>IronRidge QM-LF-M1 (L-Foot Open Slotted, Mill)</t>
  </si>
  <si>
    <t>IronRidge L-Foot, Fixed Tilt, 5 Degree, Mill</t>
  </si>
  <si>
    <t>IronRidge L-Foot, Fixed Tilt, 10 Degree, Mill</t>
  </si>
  <si>
    <t>IronRidge L-Mount, 9” x 12”, Mill</t>
  </si>
  <si>
    <t>IronRidge L-Mount, 9”x 12”, Black</t>
  </si>
  <si>
    <t>IronRidge L-Mount, Structural Screw, 9”x12”, Black</t>
  </si>
  <si>
    <t>IronRidge Lynx Standing Seam Metal Clamp (incl. h/w)</t>
  </si>
  <si>
    <t>IronRidge Quickmount QBase Base (incl.base to post h/w), Mill</t>
  </si>
  <si>
    <t>IronRidge QBase 3.25" Post (incl. post to rack h/w), Mill</t>
  </si>
  <si>
    <t>IronRidge QBase 4.5" Post (incl. post to rack h/w), Mill</t>
  </si>
  <si>
    <t>IronRidge QBase 6.5" Post (incl. post to rack h/w), Mill</t>
  </si>
  <si>
    <t>IronRidge QBase 8.5" Post (incl. post to rack h/w), Mill</t>
  </si>
  <si>
    <t>IronRidge QBase 11.5" Post (incl. post to rack h/w), Mill</t>
  </si>
  <si>
    <t>IronRidge QBase 12.5" Post (incl. post to rack h/w), Mill</t>
  </si>
  <si>
    <t>IronRidge QBase 14.5" Post (incl. post to rack h/w), Mill</t>
  </si>
  <si>
    <t>IronRidge QBase 17.5" Post (incl. post to rack h/w), Mill</t>
  </si>
  <si>
    <t>IronRidge CTR-CAP-01-B1 (Ironridge Contour End Caps (L-R Pair)  )</t>
  </si>
  <si>
    <t>IronRidge CTR-CL-01-B1 (Ironridge Contour Clamp (incl. Torx bit)  )</t>
  </si>
  <si>
    <t>IronRidge CTR-IN-01-B1 (Ironridge Contour Corner Cap, Inner  )</t>
  </si>
  <si>
    <t>IronRidge CTR-OUT-01-B1 (Ironridge Contour Corner Cap, Outer  )</t>
  </si>
  <si>
    <t>IronRidge CTR-SPLC-01-M1 (Ironridge Contour Splice  )</t>
  </si>
  <si>
    <t>IronRidge CTR-TR84-01-B1 (Ironridge Contour Trim, 84"LG)</t>
  </si>
  <si>
    <t>IronRidge (BX Series)</t>
  </si>
  <si>
    <t>IronRidge BX Chassis 5 deg</t>
  </si>
  <si>
    <t>IronRidge BX Chassis 10 deg</t>
  </si>
  <si>
    <t>IronRidge BX Top Clamp, 30mm, Mill</t>
  </si>
  <si>
    <t>IronRidge BX Top Clamp, 32mm, Mill</t>
  </si>
  <si>
    <t>IronRidge BX Top Clamp, 33mm, Mill</t>
  </si>
  <si>
    <t>IronRidge BX Top Clamp, 35mm, Mill</t>
  </si>
  <si>
    <t>IronRidge BX Top Clamp, 38mm, Mill</t>
  </si>
  <si>
    <t>IronRidge BX Top Clamp, 40mm, Mill</t>
  </si>
  <si>
    <t>IronRidge BX Top Clamp, 46mm, Mill</t>
  </si>
  <si>
    <t>IronRidge BX Bottom clamp w/ hardware</t>
  </si>
  <si>
    <t>IronRidge 8" module bonding jumper</t>
  </si>
  <si>
    <t>IronRidge 38" row bonding jumper</t>
  </si>
  <si>
    <t>IronRidge PV grounding lug</t>
  </si>
  <si>
    <t>IronRidge BX inverter mounting assembly (incl. rail and mounting h/w)</t>
  </si>
  <si>
    <t>IronRidge BX MLPE mounting assembly</t>
  </si>
  <si>
    <t>IronRidge BX flat roof mounting hardware (incl. L feet)</t>
  </si>
  <si>
    <t>IronRidge Cable tie and edge clip, UV rated, black</t>
  </si>
  <si>
    <t>IronRidge Cable tie, UV rated, black</t>
  </si>
  <si>
    <t>IronRidge (QRail Series)</t>
  </si>
  <si>
    <t>IronRidge QRail Light, 14 ft., Mill</t>
  </si>
  <si>
    <t>IronRidge QRail Light, 14 ft., Black</t>
  </si>
  <si>
    <t>IronRidge QRail Standard, 14 ft., Mill</t>
  </si>
  <si>
    <t>IronRidge QRail Standard, 14 ft., Black</t>
  </si>
  <si>
    <t>IronRidge QSkirt 14ft</t>
  </si>
  <si>
    <t>IronRidge QSkirt Splice</t>
  </si>
  <si>
    <t>IronRidge QSkirt End Cap Pairs</t>
  </si>
  <si>
    <t>IronRidge QSplice Internal, Light, Mill</t>
  </si>
  <si>
    <t>IronRidge QSplice Internal, Standard, Mill</t>
  </si>
  <si>
    <t>IronRidge End Cap Light, Black [5 bags of 10]</t>
  </si>
  <si>
    <t>IronRidge End Cap Standard, Black [5 bags of 10]</t>
  </si>
  <si>
    <t>IronRidge Universal Mid Clamp, 30-45mm, w/ Bonding, Mill</t>
  </si>
  <si>
    <t>IronRidge Universal Mid Clamp, 30-45mm, w/ Bonding, Black</t>
  </si>
  <si>
    <t>IronRidge Universal End Clamp, 30-45mm, Mill</t>
  </si>
  <si>
    <t>IronRidge Universal End Clamp, 30-45mm, Black</t>
  </si>
  <si>
    <t>IronRidge Hidden End Clamp, Mill</t>
  </si>
  <si>
    <t>IronRidge L-foot, Mill</t>
  </si>
  <si>
    <t>IronRidge L-foot, Black</t>
  </si>
  <si>
    <t>IronRidge (Qrail Series)</t>
  </si>
  <si>
    <t>IronRidge QBase Composition Mount, 3.25" Post - 3.75" Net, 12" x 12", Mill</t>
  </si>
  <si>
    <t>IronRidge Shared Rail Mount, Comp, Black</t>
  </si>
  <si>
    <t>IronRidge Classic Shake Mount, 18" x 18", Mill</t>
  </si>
  <si>
    <t>IronRidge QBase Metal, Shake &amp; Slate, 3.25" Post - 3.75" Net, 18" x 18", Mill</t>
  </si>
  <si>
    <t>IronRidge Quick Hook Standard Height Hook for Side Mounted Rails, (No Flashing), Mill</t>
  </si>
  <si>
    <t>IronRidge Quick Hook Low Height Hook for Side Mounted Rails, (No Flashing), Mill</t>
  </si>
  <si>
    <t>IronRidge QBase Universal Tile Mount, 6.5" Post - 7" Net, 18" x 18", Mill</t>
  </si>
  <si>
    <t>IronRidge Tile Replacement, Base Mount, Mill</t>
  </si>
  <si>
    <t>IronRidge Tile Replacement, S-Tile, 3-1/4" Post, Mill</t>
  </si>
  <si>
    <t>IronRidge Tile Replacement, S-Tile, 3-1/4" Post, Black</t>
  </si>
  <si>
    <t>IronRidge Tile Replacement, Flat Tile, 3-1/4" Post, Mill</t>
  </si>
  <si>
    <t>IronRidge Tile Replacement, Flat Tile, 3-1/4" Post, Black</t>
  </si>
  <si>
    <t>IronRidge Tile Replacement, W-Tile, 4" Post, Mill</t>
  </si>
  <si>
    <t>IronRidge Tile Replacement, W-Tile, 4" Post, Black</t>
  </si>
  <si>
    <t>IronRidge Tile Replacement Flashing, Flat Tile, Mill</t>
  </si>
  <si>
    <t>IronRidge Tile Replacement Flashing, S-Tile, Mill</t>
  </si>
  <si>
    <t>IronRidge Tile Replacement Flashing, W-Tile, Mill</t>
  </si>
  <si>
    <t>USMS100-0362</t>
  </si>
  <si>
    <t>IronRidge Seamless Flashing, 9" x 9", 3003, Mill</t>
  </si>
  <si>
    <t>IronRidge Seamless Flashing, 12" x 12", Mill, 3003</t>
  </si>
  <si>
    <t>IronRidge Seamless Flashing, 18" x 18", Mill, 3003</t>
  </si>
  <si>
    <t>IronRidge Classic Conduit Composition Mount, 9" x 12", Mill</t>
  </si>
  <si>
    <t>IronRidge Conduit Mount for Tile, Mill</t>
  </si>
  <si>
    <t>IronRidge Conduit Penetration Flashing, Mill</t>
  </si>
  <si>
    <t>IronRidge Conduit Penetration Flashing, Tile, Mill</t>
  </si>
  <si>
    <t>IronRidge 20mm T-Bolt w/ Nut, Patch, SS [6 bags of 50]</t>
  </si>
  <si>
    <t>IronRidge Grounding lug, QRail, AL, w/T-Bolt</t>
  </si>
  <si>
    <t>IronRidge WEEB BMC, SS [5 bags of 10]</t>
  </si>
  <si>
    <t>IronRidge Trunk/PV Cable, SS [25 bags of 12]</t>
  </si>
  <si>
    <t>IronRidge Accessory Frame Bracket, Universal, Mill</t>
  </si>
  <si>
    <t>Jay Box</t>
  </si>
  <si>
    <t>IronRidge The roof-mount JayBox comes with a JayBox, a flashing, and two deck screws.</t>
  </si>
  <si>
    <t>IronRidge JayBox, Rail-Mounted</t>
  </si>
  <si>
    <t>Rapid Shutdown Module. 2 to 1 or 1 to 1 depending on PV VOC - Under 40v 2 to 1 - Higher
than 40v 1 to 1</t>
  </si>
  <si>
    <t>Emergency Shutdown Switch IP66 Includes 24VDC Power Supply. Handles 20 FRS-01
Modules</t>
  </si>
  <si>
    <t>Emergency Shutdown Switch IP66 Includes 24VDC Power Supply. Handles 50 FRS-01
Modules</t>
  </si>
  <si>
    <t>Emergency Shutdown Switch IP66 Includes 24VDC Power Supply. Handles 125 FRS-01
Modules</t>
  </si>
  <si>
    <t>IMO Rapid Shutdown Initiator. IMO Outdoor rated UL Listed - 300-00253</t>
  </si>
  <si>
    <t>Emergency Shutdown Switch IP66 Includes 24VDC Power Supply. Handles 20 FRS-01
Modules - Key Lock *END OF LIFE*</t>
  </si>
  <si>
    <t>FireRaptor Power Cable - 1.8m with female connector and flying leads on other end</t>
  </si>
  <si>
    <t>Bleed Down Box. Needed for Inverters that do not have built in bleed circuitry</t>
  </si>
  <si>
    <t>Enclosed AC Disconnect Switch, NEMA 4X (IP65), 100A 600VAC 3 Pole, Yellow Body With
Red Rotary , UL508 approved.</t>
  </si>
  <si>
    <t>IMO Rapid Shut Down Initiator. 32A 600Vac 3P, Yellow Body with Red Rotary Switch.
Lockable</t>
  </si>
  <si>
    <t>Enclosed AC Disconnect, Switch Disconnector, 3 Pole, 415 V, 63 A, IP65, Screw, Side
Mount</t>
  </si>
  <si>
    <t>Switch Disconnector, Rotary Actuator, 4 Pole,2 String, 600 V, 25 A, IP66, Screw, Front
Mount</t>
  </si>
  <si>
    <t>Switch Disconnector, Rotary Actuator, 8 Pole, 4 String, 600 V, 32 A, IP66, Screw, Front
Mount</t>
  </si>
  <si>
    <t>12V 180Ahr (C20) VRLA Pure Lead With Carbon, 1800 Cycles at 50% DoD</t>
  </si>
  <si>
    <t>Midnite Battery Enclosures</t>
  </si>
  <si>
    <t>Battery enclosure with locking door and one shelf. Holds three group 31 or 27 sealed
batteries per shelf.</t>
  </si>
  <si>
    <t>Battery enclosure with locking door and (2) shelves. Holds (8) golf cart batteries.</t>
  </si>
  <si>
    <t>Extra shelf for MNBE-C, MNBE-D, &amp; MNBE-E</t>
  </si>
  <si>
    <t>Battery Enclosure key</t>
  </si>
  <si>
    <t>Midnite Battery Accessories</t>
  </si>
  <si>
    <t>Battery Hydrometer for use on flooded batteries to check specific gravity</t>
  </si>
  <si>
    <t>MidNite 1000amp battery combiner box. Incl. 1000A 50mV shunt</t>
  </si>
  <si>
    <t>MidNite 1000amp battery combiner box. Incl. 1000A 100mV shunt</t>
  </si>
  <si>
    <t>1000amp +ve or -ve busbar for use in battery combiner boxes</t>
  </si>
  <si>
    <t>MidNite ground busbar 3.45" long with Green screws! Two 1/0 &amp; ...</t>
  </si>
  <si>
    <t>Midnite Breakers</t>
  </si>
  <si>
    <t>63A, 150VDC DIN Rail mount DC ground fault protector.</t>
  </si>
  <si>
    <t>80A, 150VDC panel mount DC ground fault protector.</t>
  </si>
  <si>
    <t>100A, 150VDC panel mount dual DC Ground fault protector.</t>
  </si>
  <si>
    <t>Black 5A 150VDC panel mount</t>
  </si>
  <si>
    <t>Black 10A 150VDC panel mount</t>
  </si>
  <si>
    <t>Black 15A 150VDC panel mount</t>
  </si>
  <si>
    <t>Black 20A 150VDC panel mount</t>
  </si>
  <si>
    <t>Black 30A 150VDC panel mount</t>
  </si>
  <si>
    <t>Black 40A 150VDC panel mount</t>
  </si>
  <si>
    <t>Black 50A 150VDC panel mount</t>
  </si>
  <si>
    <t>Black 60A 150VDC panel mount</t>
  </si>
  <si>
    <t>Black 80A 150VDC panel mount</t>
  </si>
  <si>
    <t>Black 90A 150VDC panel mount</t>
  </si>
  <si>
    <t>Black 100A 150VDC panel mount</t>
  </si>
  <si>
    <t>MNEDC175</t>
  </si>
  <si>
    <t>Black 175A 125VDC panel mount</t>
  </si>
  <si>
    <t>Black 250A 125VDC panel mount</t>
  </si>
  <si>
    <t>30A 300VDC panel  mount breaker</t>
  </si>
  <si>
    <t>60A 300VDC panel  mount breaker</t>
  </si>
  <si>
    <t>80A 300VDC panel  mount breaker</t>
  </si>
  <si>
    <t>125A 125VDC panel mount Remote Trip breaker for use with Midnite Battery Disconnect
module and the Rapid Shutdown</t>
  </si>
  <si>
    <t>175A 125VDC panel mount Remote Trip breaker for use with Midnite Battery Disconnect
module and the Rapid Shutdown</t>
  </si>
  <si>
    <t>250A 125VDC panel mount Remote Trip breaker for use with Midnite Battery Disconnect
module and the Rapid Shutdown</t>
  </si>
  <si>
    <t>Midnite Breakers con't</t>
  </si>
  <si>
    <t>1A 150VDC Din Rail mount breaker</t>
  </si>
  <si>
    <t>2A 150VDC Din Rail mount breaker</t>
  </si>
  <si>
    <t>3A 150VDC Din Rail mount breaker</t>
  </si>
  <si>
    <t>4A 150VDC Din Rail mount breaker</t>
  </si>
  <si>
    <t>5A 150VDC Din Rail mount breaker</t>
  </si>
  <si>
    <t>6A 150VDC Din Rail mount breaker</t>
  </si>
  <si>
    <t>7A 150VDC Din Rail mount breaker</t>
  </si>
  <si>
    <t>8A 150VDC Din Rail mount breaker</t>
  </si>
  <si>
    <t>9A 150VDC Din Rail mount breaker</t>
  </si>
  <si>
    <t>10A 150VDC Din Rail mount breaker</t>
  </si>
  <si>
    <t>15A 150VDC Din Rail mount breaker</t>
  </si>
  <si>
    <t>20A 150VDC Din Rail mount breaker</t>
  </si>
  <si>
    <t>30A 150VDC Din Rail mount breaker</t>
  </si>
  <si>
    <t>40A 150VDC Din Rail mount breaker</t>
  </si>
  <si>
    <t>50A 150VDC Din Rail mount breaker</t>
  </si>
  <si>
    <t>60A 150VDC Din Rail mount breaker</t>
  </si>
  <si>
    <t>63A 150VDC Din Rail mount breaker</t>
  </si>
  <si>
    <t>80A 150VDC Din Rail Mount breaker</t>
  </si>
  <si>
    <t>100A 150VDC Din Rail Mount breaker</t>
  </si>
  <si>
    <t>7A 300VDC Din Rail mount breaker</t>
  </si>
  <si>
    <t>10A 300VDC Din Rail mount breaker</t>
  </si>
  <si>
    <t>12A 300VDC Din Rail mount breaker</t>
  </si>
  <si>
    <t>15A 300VDC Din Rail mount breaker</t>
  </si>
  <si>
    <t>20A 300VDC Din Rail mount breaker</t>
  </si>
  <si>
    <t>30A 300VDC Din Rail mount breaker</t>
  </si>
  <si>
    <t>50A 300VDC Din Rail mount breaker</t>
  </si>
  <si>
    <t>20A 600VDC Remote Trip Din Rail mount breaker</t>
  </si>
  <si>
    <t>MNEAC60QZD-2P</t>
  </si>
  <si>
    <t>MidNite Solar white 60 amp din rail mount 277VAC</t>
  </si>
  <si>
    <t>5A 120VAC Din Rail Mount breaker</t>
  </si>
  <si>
    <t>10A 120VAC Din Rail Mount breaker</t>
  </si>
  <si>
    <t>MNEAC15</t>
  </si>
  <si>
    <t>15A 120VAC Din Rail Mount breaker</t>
  </si>
  <si>
    <t>20A 120VAC Din Rail Mount breaker</t>
  </si>
  <si>
    <t>25A 120VAC Din Rail Mount breaker</t>
  </si>
  <si>
    <t>30A 120VAC Din Rail Mount breaker</t>
  </si>
  <si>
    <t>40A 120VAC Din Rail Mount breaker</t>
  </si>
  <si>
    <t>50A 120VAC Din Rail Mount breaker</t>
  </si>
  <si>
    <t>60A 120VAC Din Rail Mount breaker</t>
  </si>
  <si>
    <t>15A 120VAC 2-pole Din Rail Mount breaker</t>
  </si>
  <si>
    <t>20A 120VAC 2-pole Din Rail Mount breaker</t>
  </si>
  <si>
    <t>25A 120VAC 2-pole Din Rail Mount breaker</t>
  </si>
  <si>
    <t>30A 120VAC 2-pole Din Rail Mount breaker</t>
  </si>
  <si>
    <t>MNEAC35-2P</t>
  </si>
  <si>
    <t>35A 120VAC 2-pole Din Rail Mount breaker</t>
  </si>
  <si>
    <t>40A 120VAC 2-pole Din Rail Mount breaker</t>
  </si>
  <si>
    <t>50A 120VAC 2-pole Din Rail Mount breaker</t>
  </si>
  <si>
    <t>60A 120VAC 2-pole Din Rail Mount breaker</t>
  </si>
  <si>
    <t>MidNite The Breaker Protector will keep the 175 or 250 Amp Breaker from being
accidentally hit.</t>
  </si>
  <si>
    <t>MNBREAKER ADAPTER</t>
  </si>
  <si>
    <t>MidNite Breaker Adapter 1" wide breakers</t>
  </si>
  <si>
    <t>Re-Validation Required</t>
  </si>
  <si>
    <t>MidNite White 60A Din Rail Mount</t>
  </si>
  <si>
    <t>Four 1/0 &amp; eleven #6 useable wire slots. 180 amps - white</t>
  </si>
  <si>
    <t>MidNite Five, 5/16 studs for battery connections. Comes with auxiliary terminal busbar for
six small wires #14-1/0</t>
  </si>
  <si>
    <t>MidNite 2/0 Busbar, insulator and cover sold as unit. Has 5 wire locations, 3 take up to #6
wire and 2 take up to 2/0 wire</t>
  </si>
  <si>
    <t>MidNite 1/8" thick tin plated copper accommodates up to three 300VDC MidNite circuit
breakers.</t>
  </si>
  <si>
    <t>MidNite  60A Breaker. This .093" thick copper bus has three fingers spaced at 1/2" (13mm)
intervals one box lug is provided to accommodate 14-1/0 AWG wire.</t>
  </si>
  <si>
    <t>MidNite 168A Breaker 2 bus bars 1/8" thick tin plated copper accommodates up to three
240VAC MidNite circuit breakers.</t>
  </si>
  <si>
    <t>MidNite 120A Breaker and Busbar</t>
  </si>
  <si>
    <t>MidNite 80A This .063" thick copper bus has four fingers spaced at 3/4" (19mm) intervals
One box lug is provided that accommodates 14-1/0 AWG wire.</t>
  </si>
  <si>
    <t>MidNite Replacement Fuse Adapter For MNPV12</t>
  </si>
  <si>
    <t>MidNite 2/0 Busbar, 5 wire locations, 3 x #6 &amp; 2 x 2/0 wire - red</t>
  </si>
  <si>
    <t>MidNite 2/0 Busbar, 5 wire locations, 3 x #6 &amp; 2 x 2/0 wire - white</t>
  </si>
  <si>
    <t>MNTBB2-5 Blk</t>
  </si>
  <si>
    <t>MidNite 2/0 Busbar, 5 wire locations, 3 x #6 &amp; 2 x 2/0 wire - black</t>
  </si>
  <si>
    <t>MidNite 2.3" long. Two 1/0 &amp; four #6 wire slots. 180 amps. Comes with mounting screw&amp;
nut #10-32 x 7/8"</t>
  </si>
  <si>
    <t>Midnite Short Busbar Shorter version of the insulated bus bars. - Black</t>
  </si>
  <si>
    <t>Midnite Short Busbar Shorter version of the insulated bus bars. White.</t>
  </si>
  <si>
    <t>Midnite Short Busbar Shorter version of the insulated bus bars. Red.</t>
  </si>
  <si>
    <t>MN1/0LBBC</t>
  </si>
  <si>
    <t>MidNite These busbar insulator covers help protect from accidental shorts.</t>
  </si>
  <si>
    <t>Midnite Charge Controllers &amp; Accessories</t>
  </si>
  <si>
    <t>30A Charge controller</t>
  </si>
  <si>
    <t>Brat charge controller KIT, With breakers and wire etc</t>
  </si>
  <si>
    <t>Charge Controller 96A, 150V works with 12-72 VDC batteries</t>
  </si>
  <si>
    <t>CLASSIC 150-SL</t>
  </si>
  <si>
    <t>Solar only C.C. 96A, 150V works with 12-72VDC batts. No AFCI.</t>
  </si>
  <si>
    <t>Charge Controller 79A, 200V works with 12-72 VDC batteries</t>
  </si>
  <si>
    <t>CLASSIC 200-SL</t>
  </si>
  <si>
    <t>Solar only C.C. 79A, 200V works with 12-72VDC batts. No AFCI.</t>
  </si>
  <si>
    <t>Charge Controller 63A, 250V works with 12-72 VDC batteries</t>
  </si>
  <si>
    <t>CLASSIC 250-SL</t>
  </si>
  <si>
    <t>Solar only C.C. 63A, 250V works with 12-72VDC batts. No AFCI.</t>
  </si>
  <si>
    <t>MNGP</t>
  </si>
  <si>
    <t>MidNite Graphics Panel for the Classic line of Charge Controllers.</t>
  </si>
  <si>
    <t>Black KID 30A charge controller</t>
  </si>
  <si>
    <t>MNKID-M-B</t>
  </si>
  <si>
    <t>Black Marine Grade  KID 30A charge controller</t>
  </si>
  <si>
    <t>White KID 30A charge controller</t>
  </si>
  <si>
    <t>White Marine Grade  KID 30A charge controller</t>
  </si>
  <si>
    <t>MN KID for wind and hydro applications</t>
  </si>
  <si>
    <t>Module that attaches to the standard 50mv/500A shunt</t>
  </si>
  <si>
    <t>15ft Battery temperature sensor</t>
  </si>
  <si>
    <t>30A resettable breaker</t>
  </si>
  <si>
    <t>Black Marine mounting bracket for KID</t>
  </si>
  <si>
    <t>White Marine mounting bracket for KID</t>
  </si>
  <si>
    <t>MNKID-WMBB-B</t>
  </si>
  <si>
    <t>Black wall mounting bracket for KID. Incl. front accessible terminal strip for easy wiring.</t>
  </si>
  <si>
    <t>MNKID-WMBB-W</t>
  </si>
  <si>
    <t>White wall mounting bracket for KID. Incl. front accessible terminal strip for easy wiring.</t>
  </si>
  <si>
    <t>50mV/500amp Current shunt</t>
  </si>
  <si>
    <t>MidNite MN - Midnite Solar Busbar mounts onto MNSHUNT Same busbar, Four battery
cable studs and six position aux terminals</t>
  </si>
  <si>
    <t>This is the 1000 amp 50 miV shunt.</t>
  </si>
  <si>
    <t>This is the 1000 amp 100 miV shunt</t>
  </si>
  <si>
    <t>Black MNKID Accessory mounting kit</t>
  </si>
  <si>
    <t>White MNKID Accessory mounting kit</t>
  </si>
  <si>
    <t>MNKID Conduit kit</t>
  </si>
  <si>
    <t>3 foot cable used to network MidNite products together.</t>
  </si>
  <si>
    <t>MidNite MNNW10 (Midnite, MNNW10, Control Newtork Cable 10 in)</t>
  </si>
  <si>
    <t>MidNite Replacement dead front for the MNPV6, MNPV6 Disco and MNPV4-MC4.</t>
  </si>
  <si>
    <t>MidNite MNSR-600 (MN - Midnite Solar 1/2" 600V Heyco Strain Relief)</t>
  </si>
  <si>
    <t>MidNite 1/2" 600V Heyco Strain Relief accepts two 5mm PV wires</t>
  </si>
  <si>
    <t>MidNite Solar transition box is made to transition from PV wire t</t>
  </si>
  <si>
    <t>Midnite Combiners</t>
  </si>
  <si>
    <t>Three String Combiner Box</t>
  </si>
  <si>
    <t>Six String Cominer Box</t>
  </si>
  <si>
    <t>MidNite combiner for 200 and 250 VDC charge controllers</t>
  </si>
  <si>
    <t>MidNite Enclosure only (For 200 and 250VDC charge controllers)</t>
  </si>
  <si>
    <t>MidNite 14 string non-disconnecting lithium battery combiner, rated to 1/0 input, 5/16 stud</t>
  </si>
  <si>
    <t>MNLBC-W250</t>
  </si>
  <si>
    <t>MidNite 10 string disconnecting lithium battery combiner, rated to 1/0 input, 5/16 stud
output</t>
  </si>
  <si>
    <t>MidNite 1000Vdc Four String Combiner Box</t>
  </si>
  <si>
    <t>MidNite 1000Vdc Ten String Combiner Box</t>
  </si>
  <si>
    <t>MidNite Enclosure only - NOT COMPATIBLE WITH THE BIRDHOUSE. This 3R enclosure
includes 2 busbars.</t>
  </si>
  <si>
    <t>MidNite 6 String DC Combiner with Disconnect</t>
  </si>
  <si>
    <t>MidNite Pre-Wired MNPV4 Combiner</t>
  </si>
  <si>
    <t>MidNite Pre-Wired MNPV8 Combiner</t>
  </si>
  <si>
    <t>MNPV4HV-DISCO 3R-DLX</t>
  </si>
  <si>
    <t>MNPV4HV Disco 3R - Four 15A fused inputs disconnecting combiner</t>
  </si>
  <si>
    <t>Designed to combine 2 of the High Voltage batteries. It has 15 amp fuses included for the
positive and negative of each battery pack (Discontinued)</t>
  </si>
  <si>
    <t>Midnite Fuses and Fuseholder</t>
  </si>
  <si>
    <t>MN600FUSE-10</t>
  </si>
  <si>
    <t>10amp, 600v Fuse UL2579  (discontinued)</t>
  </si>
  <si>
    <t>1 amp, 1000v Fuse UL2579</t>
  </si>
  <si>
    <t>8 amp, 1000v Fuse UL2579</t>
  </si>
  <si>
    <t>10 amp, 1000v Fuse UL2579</t>
  </si>
  <si>
    <t>12 amp, 1000v Fuse UL2579</t>
  </si>
  <si>
    <t>15 amp, 1000v Fuse UL2579</t>
  </si>
  <si>
    <t>20 amp, 1000v Fuse UL2579</t>
  </si>
  <si>
    <t>30 amp, 1000v Fuse UL2579</t>
  </si>
  <si>
    <t>MNTS</t>
  </si>
  <si>
    <t>Midget Fuse Holder UL2579</t>
  </si>
  <si>
    <t>MidNite MidNite SolarTouch Safe Fuse Holder by Adler for10x38 mm fuses 1000VDC 30
amp Din rail mount Use in the MNPV combiners for</t>
  </si>
  <si>
    <t>Midnite DC Disconnect Boxes</t>
  </si>
  <si>
    <t>General use enclosure for 15 panel mount type breakers from 5 - 100 Amp as well as a
single 125, 175 or 250 amp breaker if so desired</t>
  </si>
  <si>
    <t>125A Mini DC Disconnect Box</t>
  </si>
  <si>
    <t>175A Mini DC Disconnect Box</t>
  </si>
  <si>
    <t>MNDC250</t>
  </si>
  <si>
    <t>250A Mini DC Disconnect Box</t>
  </si>
  <si>
    <t>MidNite  MNDC Plus version of the popular MNDC adds another din rail allowing up to ten
din rail mount breaker</t>
  </si>
  <si>
    <t>MidNite MNDC Plus version of the popular MNDC adds another din rail allowing up to ten
din rail mount breakers.</t>
  </si>
  <si>
    <t>MNDC250PLUS</t>
  </si>
  <si>
    <t>MidNite 250A Mini DC Disconnect Box with additional DIN rail (Additional 10 breakers
max).</t>
  </si>
  <si>
    <t>MidNite General use powder coated aluminum enclosure for retrofits, small inverter
disconnect, PV disconnect, AC or DC distribution.</t>
  </si>
  <si>
    <t>MidNite General use powder coated aluminum enclosure - holds up to 4 13mm wide din
rail breakers from 1-63 amps.</t>
  </si>
  <si>
    <t>MidNite General use powder coated aluminum enclosure for 4 panel mount type breakers
from 5 - 100 Amp.</t>
  </si>
  <si>
    <t>Midnite Surge Protection Devices</t>
  </si>
  <si>
    <t>115V Surge Protector Device</t>
  </si>
  <si>
    <t>300V AC Surge Protector Device</t>
  </si>
  <si>
    <t>MNSPD-300-DC</t>
  </si>
  <si>
    <t>300V Surge protector device</t>
  </si>
  <si>
    <t>600V Surge protector Device</t>
  </si>
  <si>
    <t>SPD 300 AC Surge Arrestor along with our new Flush mount box.</t>
  </si>
  <si>
    <t>Midnite Rapid Shutdown</t>
  </si>
  <si>
    <t>MidNite MNSOB4X-4P. 4 channel 600VDC disconnect (+ve &amp; -ve) for rapid shutdown
system</t>
  </si>
  <si>
    <t>Midnite Transfer Switches</t>
  </si>
  <si>
    <t>Dual 30A, 240VAC transfer switch</t>
  </si>
  <si>
    <t>Dual 60A, 240VAC transfer switch</t>
  </si>
  <si>
    <t>Midnite Wind &amp; Hydro Accessories</t>
  </si>
  <si>
    <t>4000Watt AC Clipper for Wind or Hydro</t>
  </si>
  <si>
    <t>4000Watt DC Clipper for Wind or Hydro</t>
  </si>
  <si>
    <t>Midnite E Panels</t>
  </si>
  <si>
    <t>MidNite  MMNE125STS-L.Gray Steel Stretched E-Panel 125 Amp breaker for 48 Volt inverters. Come with all the properly sized over-current devices like circuit breakers and
DC disconnects.</t>
  </si>
  <si>
    <t>MidNite E-Panel for a single Schneider Electric Conext SW inverter/charger. With a 175A
breaker for use with the SW2524 or SW4048</t>
  </si>
  <si>
    <t>MidNite E-Panel for a single Schneider Electric Conext SW inverter/charger. With a 250A
breaker for use with the SW4024</t>
  </si>
  <si>
    <t>MidNite MN - Midnite Solar Stretched aluminum OB with FM/60/80/Classic mounting on the door. Left hand hinge standard, Right hand hinged optional (Right hand order P/N
MNE250AL-PLUS-R)</t>
  </si>
  <si>
    <t>MNSW-SLIDER-30</t>
  </si>
  <si>
    <t>MidNite AC Bypass for a Single SW E-Panel</t>
  </si>
  <si>
    <t>MidNite Stretched White Steel E-Panel with 250A/125VDC breaker.</t>
  </si>
  <si>
    <t>MidNite Generic E-panel, 250A 125VDC breaker, shunt &amp; busbars</t>
  </si>
  <si>
    <t>Midnite Pre Wired Off-Grid</t>
  </si>
  <si>
    <t>Off-Grid Prewired system using Magnum MS4448 4.4KW 120/240VAC inverter/charger with
Classic 150, breakers, surge protection and remote.</t>
  </si>
  <si>
    <t>MidNite MN5048DIY (MidNite Solar Inverter/charger DIY Series -5,000 watt continuous
outpu...</t>
  </si>
  <si>
    <t>Pre Wired Schneider Electric Conext SW4024 4kW 120/240VAC 24V inverter with AC
Bypass Assembly and KID.</t>
  </si>
  <si>
    <t>Pre Wired Schneider Electric Conext SW4048 4kW 120/240VAC 48V Inverter with AC
Bypass Assembly and KID.</t>
  </si>
  <si>
    <t>Pre Wired Schneider Electric Conext SW4024 4kW 120/240VAC 24V Inverter with AC
Bypass Assembly and a Class 150.</t>
  </si>
  <si>
    <t>With Classic 200 and High Voltage breakers.</t>
  </si>
  <si>
    <t>With Classic 250 and High Voltage breakers.</t>
  </si>
  <si>
    <t>Pre Wired Schneider Electric Conext SW4048 4kW 120/240VAC 48V Inverter with AC
Bypass Assembly and a Class 150.</t>
  </si>
  <si>
    <t>Pre Wired Schneider Electric Conext XW+ 6848 6.8kW 120/240VAC 48V Inverter with AC
Bypass Assembly and a Classic 150.</t>
  </si>
  <si>
    <t>Comes with additional Classic 150. The second Classic will include left hand mounting
bracket, SPD300, 2 DC breakers and wiring.</t>
  </si>
  <si>
    <t>Comes with additional Classic 200. The second Classic will include left hand mounting
bracket, SPD300, 2 DC breakers and wiring.</t>
  </si>
  <si>
    <t>Comes with additional Classic 250. The second Classic will include left hand mounting
bracket, SPD300, 2 DC breakers and wiring.</t>
  </si>
  <si>
    <t>Pre Wired Dual Schneider Electric Conext XW+ 6848 6.8kW 120/240VAC 48V  Inverters with
AC Bypass Assembly and dual Classic 150s.</t>
  </si>
  <si>
    <t>Comes with additional Classic 200. The second Classic will include left hand mounting
bracket, SPD300, 2 DC breakers, wiring and high voltage input breakers.</t>
  </si>
  <si>
    <t>MNXWP6848D-2CL250</t>
  </si>
  <si>
    <t>Comes with additional Classic 250. The second Classic will include left hand mounting
bracket, SPD300, 2 DC breakers, wiring and high voltage input breakers.</t>
  </si>
  <si>
    <t>Same Product as USSSP110-1066</t>
  </si>
  <si>
    <t>Comes with 2 additional Classic 150s. The additional Classic will each include left hand
mounting bracket, SPD300, 2 DC breakers, and wiring.</t>
  </si>
  <si>
    <t>Comes with 2 additional Classic 200s. The additional Classic will each include left hand mounting bracket, SPD300, 2 DC breakers, wiring and high voltage input breakers.</t>
  </si>
  <si>
    <t>Comes with 2 additional Classic 250s. The additional Classic will each include left hand mounting bracket, SPD300, 2 DC breakers, wiring and high voltage input breakers.</t>
  </si>
  <si>
    <t>Midnite Pre Wired Off-Grid (con't)</t>
  </si>
  <si>
    <t>Comes with 3 additional Classic 150s. The additional Classic will each include left hand
mounting bracket, SPD300, 2 DC breakers, and wiring.</t>
  </si>
  <si>
    <t>Comes with 3 additional Classic 200s. The additional Classic will each include left hand mounting bracket, SPD300, 2 DC breakers, wiring and high voltage input breakers.</t>
  </si>
  <si>
    <t>Comes with 3 additional Classic 250s. The additional Classic will each include left hand mounting bracket, SPD300, 2 DC breakers, wiring and high voltage input breakers.</t>
  </si>
  <si>
    <t>USSSP110-1079</t>
  </si>
  <si>
    <t>MNBCMS</t>
  </si>
  <si>
    <t>MidNite MNBCMS (MN - Midnite The "S" version (MNBCMS) of the meter has an additional
shor...</t>
  </si>
  <si>
    <t>Outback 48V Pre-wired system</t>
  </si>
  <si>
    <t>GS4048A-01 (UL1741-SA) Inverter/Charger 4000W, 48Vdc FLEXpower Radian, pre-wired GSLC with 120/240Vac Bypass, 175A DC breaker, PNL-GFDI-80 and 80Amp charge controller breaker, MATE3, HUB 10.3, FN-DC, RTS, plus a FLEXmax 80 charge controller.</t>
  </si>
  <si>
    <t>GS4048A-01 Inverter/Charger 4.0 kW, 48 VDC FLEXpower Radian AFCI, pre-wired GSLC with 120/240 VAC Bypass, 175 Amp DC breaker, 125 Amp charge controller breaker, 80 Amp PV breaker, MATE3s, HUB 10.3, FN-DC, RTS, plus one FLEXmax 100 AFCI charge
controllers. Listed to UL1741-SA</t>
  </si>
  <si>
    <t>GS8048A-01 (UL1741-SA) Inverter/Charger 8000W,48Vdc FLEXpower Radian,pre-wired GSLC with 120/240Vac Bypass,175A DC breakers,PNL-GFDI-80D and 80Amp charge controller breakers,MATE3,HUB 10.3,FN-DC,RTS,plus two FLEXmax 80 charge controllers.</t>
  </si>
  <si>
    <t>GS8048A-01 Inverter/Charger 8.0 kW, 48 VDC FLEXpower Radian AFCI, pre-wired GSLC with 120/240 VAC Bypass, 175 Amp DC breakers, 125 Amp charge controller breakers, 80 Amp PV breaker, MATE3s, HUB 10.3, FN-DC, RTS, plus two FLEXmax 100 AFCI charge
controllers. Listed to UL1741-SA</t>
  </si>
  <si>
    <t>Single FM100-300VDC-AFCI version - GS8048A-01 Inverter/Charger 8.0 kW, 48 VDC FLEXpower Radian AFCI, pre-wired GSLC with 120/240 VAC Bypass, 175 Amp DC  breakers, 125 Amp charge controller breakers, 80 Amp PV breakers, MATE3s, HUB 10.3, FN DC, RTS, plus one FLEXmax 100 AFCI charge controller. Listed to UL1741-SA</t>
  </si>
  <si>
    <t>FLEXpower One 3.0kW- 48Vdc solution, single FXR3048A-01 , prewired AC and DC boxes with 120Vac Bypass, NEMA 5-20R GFCI Outlet, 175A DC breaker, GFDI, 80Amp charge controller breaker, Mate 3s HUB 10.3, RTS, FLEXmax 80, FLEXnet DC and surge protector</t>
  </si>
  <si>
    <t>FLEXpower ONE 3.6kW - 48Vdc solution, single VFXR3648A-01 (UL1741-SA), prewired AC and DC boxes with 120Vac Bypass, NEMA 5-20R GFCI Outlet, 175A DC breaker, GFDI, 80Amp charge controller breaker, Mate 3 HUB 10.3, RTS, FLEXmax 80, FLEXnet DC and
surge protector</t>
  </si>
  <si>
    <t>Outback 48V Pre-Wire System (con't)</t>
  </si>
  <si>
    <t>FLEXpower THREE 9kW-48Vdc solution, triple FXR3048A-01, pre-wired AC and DC boxes with AC Bypass, 175A DC breakers, PNL-GFDI-80Q and 80 Amp charge controller breakers, HUB 10.3, RTS, FLEXnet DC and surge protectors, three FLEXmax 80 MPPT charge
controllers, MATE3s and brackets</t>
  </si>
  <si>
    <t>FLEXpower THREE 10.8kW-48Vdc solution, triple VFXR3648A-01, pre-wired AC and DC boxes with AC Bypass, 175A DC breakers, PNL-GFDI-80Q and 80 Amp charge controller breakers, HUB 10.3, RTS, FLEXnet DC and surge protectors, three FLEXmax 80 MPPT
charge controllers, MATE3s and brackets</t>
  </si>
  <si>
    <t>FLEXpower FOUR 12kW - 48Vdc solution, quad FXR3048A-01, pre-wired AC and DC boxes with AC Bypass, 175A DC breakers, PNL-GFDI-80Q and 80 Amp charge controller breakers, HUB 10.3, RTS, FLEXnet DC, surge protectors, four FLEXmax 80 MPPT charge controllers,
MATE3s and brackets</t>
  </si>
  <si>
    <t>FLEXpower FOUR 14.4kW -48Vdc solution, quad VFR3648A-01, pre-wired AC and DC boxes with AC Bypass, 175A DC breakers, PNL-GFDI-80Q and 80 Amp charge controller breakers, HUB 10.3, RTS, FLEXnet DC, surge protectors, four FLEXmax 80 MPPT charge
controllers, MATE3s and brackets</t>
  </si>
  <si>
    <t>FLEXpower One 3.0kW - 48Vdc solution, single VFXR3048E, prewired AC and DC boxes with 230Vac Bypass, 175A DC breaker, GFDI, 80Amp charge controller breaker, Mate 3s
HUB 10.3, RTS, FLEXmax 80, FLEXnet DC and surge protector</t>
  </si>
  <si>
    <t>Outback Power FLEXpower THREE 9kW-48Vdc solution, triple FXR3048A-01, pre-wired AC and DC boxes with AC Bypass, 175A DC breakers, PNL-GFDI-80Q and 80 Amp charge controller breakers, HUB 10.3, RTS, FLEXnet DC and surge protectors, three FLEXmax 80
MPPT charge controllers, MATE3s and brackets *Custom Order*</t>
  </si>
  <si>
    <t>Outback Power FLEXpower FOUR 14.4kW -48Vdc solution, quad VFR3648A-01, pre-wired AC and DC boxes with AC Bypass, 175A DC breakers, PNL-GFDI-80Q and 80 Amp charge controller breakers, HUB 10.3, RTS, FLEXnet DC, surge protectors, four FLEXmax 80 MPPT
charge controllers, MATE3s and brackets *Custom Order*</t>
  </si>
  <si>
    <t>Outback Power FLEXpower FOUR 9.2 kW, 48 VDC solution, quad VFXR2348E, prewired AC and DC boxes with AC Bypass, 175 Amp DC breakers, PNL-GFDI-80Q and 80 Amp PV breaker, HUB 10.3, RTS, FLEXnet DC, surge protectors plus four FLEXmax 80 MPPT
charge controllers, MATE3s and brackets *Custom Order*</t>
  </si>
  <si>
    <t>Outback Power FLEXpower FOUR 12kW - 48Vdc solution, quad VFXR3048E, pre-wired AC and DC boxes with AC Bypass, 250A DC breakers, PNL-GFDI-80Q and 80 Amp charge controller breakers, HUB 10.3, RTS, FLEXnet DC, surge protectors plus four FLEXmax 80
MPPT charge controllers, MATE3s and brackets *Custom Order*</t>
  </si>
  <si>
    <t>Bundled FPR-4048A-300AFCI 4.0 kW FLEXpower Radian with an IBR-2-48-175 battery rack and eight BLUE+ batteries providing 19.2 kWh of nameplate energy storage. Includes 16 OBFRS-01 module level shutdown devices, an OBFRS-ESW1 shutdown switch, 1A breaker and 24V relay to shutdown the charge controller, and one FWPV6-FH600 combiner box.
Ideal for Back Up applications.</t>
  </si>
  <si>
    <t>Bundled FPR-8048A-300AFCI 8.0 kW FLEXpower Radian with an IBR-3-48-175 battery rack and twelve BLUE+ batteries providing 28.8 kWh of nameplate energy storage. Includes 32 OBFRS-01 module level shutdown devices, an OBFRS-ESW1 shutdown switch, 1A breaker and 24V relay to shutdown the charge controllers, and two FWPV6-FH600 combiner boxes. Ideal for Back Up applications.</t>
  </si>
  <si>
    <t>Bundled FPR-4048A-300AFCI 4.0 kW FLEXpower Radian with an IBR-2-48-175 battery rack and eight 200PLR batteries providing 19.2 kWh of nameplate energy storage. Includes 16 OBFRS-01 module level shutdown devices, an OBFRS-ESW1 shutdown switch, 1A breaker and 24V relay to shutdown the charge controller, and one FWPV6-FH600 combiner box.
Ideal for Back Up applications.</t>
  </si>
  <si>
    <t>Bundled FPR-8048A-300AFCI 8.0 kW FLEXpower Radian with an IBR-3-48-175 battery rack and twelve 200PLR batteries providing 28.8 kWh of nameplate energy storage. Includes 32 OBFRS-01 module level shutdown devices, an OBFRS-ESW1 shutdown switch, 1A breaker and 24V relay to shutdown the charge controllers, and two FWPV6-FH600 combiner boxes. Ideal for Back Up applications.</t>
  </si>
  <si>
    <t>Bundled FPR-8048A-300AFCI 8.0 kW FLEXpower Radian with a 1000XLC high capacity battery providing 59 kWh of nameplate energy storage. Includes 32 OBFRS-01 module level shutdown devices, an OBFRS-ESW1 shutdown switch, 1A breaker and 24V relay to shutdown the charge controllers, and two FWPV6-FH600 combiner boxes.  FULL SYSTEM 10 YEAR GLOBAL WARRANTY INCLUDED. Ideal for Energy Management and Off Grid applications.</t>
  </si>
  <si>
    <t>Outback 24V Pre-Wire System</t>
  </si>
  <si>
    <t>FLEXpower ONE 2.5kW - 24Vdc solution, single FXR2524A-01 (UL1741-SA), prewired AC and DC boxes with 120Vac Bypass, NEMA 5-20R GFCI Outlet, 175A DC breaker, GFDI, 80Amp charge controller breaker, Mate 3 HUB 10.3, RTS, FLEXmax 80, FLEXnet DC and
surge protector</t>
  </si>
  <si>
    <t>FLEXpower One  3.5kW - 24Vdc solution, single VFXR3524A-01, prewired AC and DC boxes with 120Vac Bypass, NEMA 5-20R GFCI Outlet, 250A DC breaker, GFDI, 80Amp charge controller breaker, Mate 3s HUB 10.3, RTS, FLEXmax 80, FLEXnet DC and surge
protector</t>
  </si>
  <si>
    <t>FLEXpower TWO 5.0kW - 24Vdc solution,  dual FXR2524A-01 (UL1741-SA), prewired AC &amp; DC boxes with AC bypass 250A DC breakers, PNL-GFDI-80D and 80 Amp charge controller breakers, HUB 10.3, RTS, FLEXnet DC, surge protectors plus two FLEXmax 80 MPPT
controllers, MATE3 and brackets</t>
  </si>
  <si>
    <t>FLEXpower TWO 7.0kW - 24Vdc solution, dual VFXR3524A-01 (UL1741-SA), prewired AC &amp; DC boxes with AC bypass 250A DC breakers, PNL-GFDI-80D and 80 Amp charge controller breakers, HUB 10.3, RTS, FLEXnet DC, surge protectors plus two FLEXmax 80 MPPT
controllers, MATE3 and brackets</t>
  </si>
  <si>
    <t>FLEXpower One 3.0kW - 24Vdc solution, single VFXR3024E, prewired AC and DC boxes with 230Vac Bypass, 250A DC breaker, GFDI, 80Amp charge controller breaker, Mate 3s
HUB 10.3, RTS, FLEXmax 80, FLEXnet DC and surge protector</t>
  </si>
  <si>
    <t>Outback 24V Pre-wired system</t>
  </si>
  <si>
    <t>FLEXpower TWO 6kW - 24Vdc solution, dual VFXR3024E, pre-wired AC and DC boxes with 230Vac Bypass, 250ADC breakers, PNL-GFDI-80D and 80 Amp charge controller breakers, HUB, RTS, FLEXnet DC, and surge protectors plus two FLEXmax 80 MPPT charge
controllers, MATE3s and brackets</t>
  </si>
  <si>
    <t>FLEXpower THREE 6kW - 24Vdc, triple FXR2024E re-wired AC and DC boxes with AC Bypass, 250A DC breakers, PNL-GFDI-80Q and 80 Amp charge controller breakers, HUB 10.3, RTS, FLEXnet DC, surge protectors plus three FLEXmax 80 MPPT charge controllers,
MATE3s and brackets</t>
  </si>
  <si>
    <t>FLEXpower THREE 9kW - 24Vdc, triple VFXR3024E, pre-wired AC and DC boxes with AC Bypass, 175A DC breakers, PNL-GFDI-80Q and 80 Amp charge controller breakers, HUB 10.3, RTS, FLEXnet DC, surge protectors plus three FLEXmax 80 MPPT charge controllers,
MATE3s and brackets</t>
  </si>
  <si>
    <t>Outback 12V Inverter/chargers GT &amp; OG</t>
  </si>
  <si>
    <t>FXR Renewable Series Inverter/Charger 2000W, 120Vac, 12Vdc, 100 Amp charger, 60 Amp
AC input</t>
  </si>
  <si>
    <t>FXR Renewable Series Inverter/Charger 2800W, 120Vac, 12Vdc, 125 Amp charger, 60 Amp
AC input</t>
  </si>
  <si>
    <t>FXR Renewable Series Inverter/Charger 2000W, 230Vac , 12Vdc, 100 Amp charger, 30 Amp
AC input</t>
  </si>
  <si>
    <t>FXR Renewable Series Inverter/Charger 2600W, 230Vac, 12Vdc, 120 Amp charger, 30 Amp
AC input</t>
  </si>
  <si>
    <t>Outback 24V Inverter/chargers GT &amp; OG</t>
  </si>
  <si>
    <t>FXR Renewable Series Inverter/Charger 2500W, 120Vac , 24Vdc, 55 Amp charger, 60 Amp
AC input. Listed to UL1741-SA</t>
  </si>
  <si>
    <t>FXR Renewable Series Inverter/Charger 3500W, 120Vac, 24Vdc, 85 Amp charger, 60 Amp
AC input. Listed to UL1741-SA</t>
  </si>
  <si>
    <t>FXR Renewable Series Inverter/Charger 2000W, 230Vac, 24Vdc, 55 Amp charger, 30 Amp
AC input</t>
  </si>
  <si>
    <t>FXR Renewable Series Inverter/Charger, 3000W, 230Vac, 24Vdc, 85 Amp charger, 30 Amp
AC input</t>
  </si>
  <si>
    <t>Outback 48V Inverter/Chargers GT &amp; OG</t>
  </si>
  <si>
    <t>FXR Renewable Series Inverter/Charger 3000W, 120Vac, 48Vdc, 35 Amp charger, 60 Amp
AC input. Listed to UL1741-SA</t>
  </si>
  <si>
    <t>FXR Renewable Series Inverter/Charger 2300W, 230Vac, 48Vdc, 35 Amp charger, 30 Amp
AC input</t>
  </si>
  <si>
    <t>VFXR3048E</t>
  </si>
  <si>
    <t>FXR Renewable Series Inverter/Charger 3000W, 230Vac, 48Vdc, 45 Amp charger, 30 Amp
AC input</t>
  </si>
  <si>
    <t>4000W, 48Vdc, 120/240Vac 50/60 Hz Grid-Interactive and Standalone Solution with dual AC inputs and advanced features. Includes mounting plate, hardware and RTS. Listed to
UL1741-SA</t>
  </si>
  <si>
    <t>Bundled for frequency shifting AC Coupling, one of each - Radian GS4048A-01 inverter, GSLC175-120/240 load center, mounting hardware, RTS, MATE3s and mounting bracket (FW-MB3), generator kit (GS-AC-GEN-KIT) and 30 Amp 120/240 VAC double pole breaker (PNL-30D-AC-120/240) for connecting the grid-tie inverter(s). Listed to UL1741-SA. Not pre- wired FLEXpower system.</t>
  </si>
  <si>
    <t>Outback 48V Inverter/Chargers GT &amp; OG (con't)</t>
  </si>
  <si>
    <t>8000W, 48Vdc, 120/240Vac 50/60 Hz Grid-Interactive and Standalone Solution with dual AC inputs and advanced features. Includes mounting plate, hardware and RTS. Listed to
UL1741-SA</t>
  </si>
  <si>
    <t>Bundled for frequency shifting AC Coupling, one of each - Radian GS8048A-01 inverter, GSLC175-120/240 load center, mounting hardware, RTS, MATE3s and mounting bracket (FW-MB3), generator kit (GS-AC-GEN-KIT) and 30 Amp 120/240 VAC double pole breaker (PNL-30D-AC-120/240) for connecting the grid-tie inverter(s). Listed to UL1741-SA. Not pre- wired FLEXpower system.</t>
  </si>
  <si>
    <t>3500W, 48Vdc, 230Vac 50/60 Hz Grid-Interactive and Standalone Solution with dual AC
inputs with advanced features. Includes mounting plate, hardware and RTS</t>
  </si>
  <si>
    <t>7000W, 48Vdc, 230Vac 50/60 Hz Grid-Interactive and Standalone Solution with dual AC
inputs and advanced features. Includes mounting plate, hardware and RTS</t>
  </si>
  <si>
    <t>Outback MPPT Charge Controllers</t>
  </si>
  <si>
    <t>FlexMax 60A, 150VDC MPPT Charge Controller.</t>
  </si>
  <si>
    <t>FlexMax 80A, 150VDC MPPT Charge Controller.</t>
  </si>
  <si>
    <t>FlexMax 100A, 300VDC MPPT Charge Controller IP54 enclosure. Integrated AFCI</t>
  </si>
  <si>
    <t>Outback Lead-Acid Batteries (FLA) 6Volt</t>
  </si>
  <si>
    <t>EnergyCell 290FLA Deep Cycle Flooded. 290Ah, 6V Top Terminal. Group GC2. kWh
Storage Per Battery: 1.74 kWh Nameplate / 0.87 kWh Effective</t>
  </si>
  <si>
    <t>EnergyCell 525FLA Deep Cycle Flooded. 525Ah, 6V Top Terminal. Group L16. kWh Storage
Per Battery: 3.15 kWh Nameplate / 1.575 kWh Effective</t>
  </si>
  <si>
    <t>Outback Lead-Acid Batteries (VRLA) 12Volt</t>
  </si>
  <si>
    <t>EnergyCell 200PLR VRLA-AGM Pure Lead 200Ah, 12V Front Terminal, kWh Storage Per
Battery: 2.44 kWh Nameplate / 1.22 kWh Effective</t>
  </si>
  <si>
    <t>NorthStar BLUE+</t>
  </si>
  <si>
    <t>NorthStar BLUE+ VRLA-AGM Pure Lead Carbon 37Ah, 12V Front Terminal
kWh Storage Per Battery: 0.44 kWh Nameplate / 0.22 kWh Effective</t>
  </si>
  <si>
    <t>NorthStar BLUE+ VRLA-AGM Pure Lead Carbon 100Ah, 12V Front Terminal
kWh Storage Per Battery: 1.2 kWh Nameplate / 0.60 kWh Effective</t>
  </si>
  <si>
    <t>NorthStar BLUE+ VRLA-AGM Pure Lead Carbon 170Ah, 12V Front Terminal
kWh Storage Per Battery: 2.04 kWh Nameplate / 1.02 kWh Effective</t>
  </si>
  <si>
    <t>NorthStar BLUE+ VRLA-AGM Pure Lead Carbon 183Ah, 12V Front Terminal
kWh Storage Per Battery: 2.20 kWh Nameplate / 1.10 kWh Effective</t>
  </si>
  <si>
    <t>NorthStar BLUE+ VRLA-AGM Pure Lead Carbon 200Ah, 12V Front Terminal
kWh Storage Per Battery: 2.40 kWh Nameplate / 1.20 kWh Effective</t>
  </si>
  <si>
    <t>2V High Capacity Batteries</t>
  </si>
  <si>
    <t>EnergyCell XLC High Capacity Lead Carbon 1230Ah c/100
kWh Storage Per Battery: 59 kWh Nameplate / 29.5 kWh Effective</t>
  </si>
  <si>
    <t>EnergyCell RE High Capacity 24V Battery System, 810Ah 4x3 Cell Configuration, Top
Termination</t>
  </si>
  <si>
    <t>EnergyCell RE High Capacity 24V Battery System, 1150Ah 4x3 Cell Configuration, Top
Termination</t>
  </si>
  <si>
    <t>EnergyCell RE High Capacity 24V Battery System, 1340Ah 4x3 Cell Configuration, Top
Termination</t>
  </si>
  <si>
    <t>2V High Capacity Batteries (con't)</t>
  </si>
  <si>
    <t>EnergyCell RE High Capacity 24V Battery System, 1600Ah 3x4 Cell Configuration, Top
Termination</t>
  </si>
  <si>
    <t>EnergyCell RE High Capacity 24V Battery System, 2070Ah 4x3 Cell Configuration, Top
Termination</t>
  </si>
  <si>
    <t>2200RE-24</t>
  </si>
  <si>
    <t>EnergyCell RE High Capacity 24V Battery System, 2140Ah 4x3 Cell Configuration, Top
Termination</t>
  </si>
  <si>
    <t>EnergyCell RE High Capacity 24V Battery System, 2770Ah 4x3 Cell Configuration, Top
Termination</t>
  </si>
  <si>
    <t>EnergyCell RE High Capacity 48V Battery System, 810Ah 6x4 Cell Configuration, Top
Termination</t>
  </si>
  <si>
    <t>EnergyCell RE High Capacity 48V Battery System, 1150Ah 4x6 Cell Configuration, Top
Termination</t>
  </si>
  <si>
    <t>EnergyCell RE High Capacity 48V Battery System, 1340Ah 3x8 Cell Configuration, Top
Termination</t>
  </si>
  <si>
    <t>EnergyCell RE High Capacity 48V Battery System, 1600Ah 3x8 Cell Configuration, Top
Termination</t>
  </si>
  <si>
    <t>EnergyCell RE High Capacity 48V Battery System, 2070Ah 4x6 Cell Configuration, Top
Termination</t>
  </si>
  <si>
    <t>EnergyCell RE High Capacity 48V Battery System, 2140Ah 3x8 Cell Configuration, Top
Termination</t>
  </si>
  <si>
    <t>EnergyCell RE High Capacity 48V Battery System, 2770Ah 4x6 Cell Configuration, Top
Termination</t>
  </si>
  <si>
    <t>Outback Battery Racks and Enclosures</t>
  </si>
  <si>
    <t>2-shelf comprehensive battery enclosure with cabling, series string overcurrent protection
and DC disconnects, 48V configuration</t>
  </si>
  <si>
    <t>3-shelf comprehensive battery enclosure with cabling, series string overcurrent protection
and DC disconnects, 48V configuration</t>
  </si>
  <si>
    <t>Outback Radian Accessories</t>
  </si>
  <si>
    <t>GS Load Center for Radian Series. Includes inverter bus bars, ground bus bar, 500 Amp DC shunt assembly with negative TBB, neutral TBB and two STBB-RED bus bars. Holds up to eighteen 1 to 80A and two 175 or 250A panel mount breakers (not included)</t>
  </si>
  <si>
    <t>Prewired GSLC with two 175A inverter disconnects, 120/240VAC inverter bypass and dual
AC inputs</t>
  </si>
  <si>
    <t>Prewired GSLC with two 175A inverter disconnects, GFDI and PV disconnects for two
charge controllers, FLEXnet DC w/ 3 shunts, 120/240VAC inverter bypass and dual AC inputs</t>
  </si>
  <si>
    <t>Prewired 300 VDC GSLC for FM100 charge controllers with two 175 Amp inverter disconnects, 120/240 VAC inverter bypass, dual AC inputs, FLEXnet DC, two PV
disconnects and three 500 Amp DC shunts (GFDI integrated in FLEXmax 100)</t>
  </si>
  <si>
    <t>Prewired GSLC with one 175A inverter disconnect, GFDI and PV disconnects for one
charge controller</t>
  </si>
  <si>
    <t>Prewired 300 VDC GSLC for FM100 charge controllers with one 175 Amp inverter disconnect, 120/240 VAC inverter bypass, dual AC inputs, FLEXnet DC, one PV disconnect
and two 500 Amp DC shunts (GFDI integrated in FLEXmax 100)</t>
  </si>
  <si>
    <t>Outback Radian Accessories (con't)</t>
  </si>
  <si>
    <t>Prewired 300 VDC GSLC for FM100 charge controllers with two 175 Amp inverter disconnects, 230 VAC inverter bypass, dual AC inputs, FLEXnet DC, two PV disconnects
and three 500 Amp DC shunts (GFDI integrated in FLEXmax 100)</t>
  </si>
  <si>
    <t>Prewired 300 VDC GSLC for FM100 charge controllers with one 175 Amp inverter
disconnect, 230 VAC inverter bypass, dual AC inputs, FLEXnet DC, one PV disconnect and two 500 Amp DC shunts (GFDI integrated in FLEXmax 100)</t>
  </si>
  <si>
    <t>Prewired GSLC with 175A inverter disconnects, 230VAC inverter bypass and dual AC
inputs</t>
  </si>
  <si>
    <t>Prewired GSLC with two 175A inverter disconnects, GFDI and PV disconnects for two charge controllers, FLEXnet DC w/ 3 shunts, 230VAC inverter bypass and dual AC inputs</t>
  </si>
  <si>
    <t>GS Bypass kit for split phases (120/240VAC)</t>
  </si>
  <si>
    <t>GS Bypass kit single phase (230VAC)</t>
  </si>
  <si>
    <t>DC Shunt Bus for GS Load Center</t>
  </si>
  <si>
    <t>Optional generator protection kit for AC Coupled Radian systems. Protects connected generators from incidental current backfeed using standard transfer relay.</t>
  </si>
  <si>
    <t>30 Amp 120/240 VAC double pole panel mount breaker with 1/4" stud terminals for connecting AC Coupled grid tie inverters inside of the GSLC.</t>
  </si>
  <si>
    <t>50A 120/240VAC double pole panel mount breaker with 1/4" stud terminals.</t>
  </si>
  <si>
    <t>50A 250VAC single pole panel mount breaker with 1/4" stud terminals.</t>
  </si>
  <si>
    <t>Short Bus Bar Kit with Black insulators</t>
  </si>
  <si>
    <t>Short Bus Bar Kit with Red insulators</t>
  </si>
  <si>
    <t>Short Bus Bar Kit with White insulators</t>
  </si>
  <si>
    <t>Short Bus Bar Kit with Blue insulators</t>
  </si>
  <si>
    <t>Short Bus Bar Kit with Brown insulators</t>
  </si>
  <si>
    <t>Outback Communications</t>
  </si>
  <si>
    <t>Outback Power G/FX version, Black oval housing with RS232 serial port</t>
  </si>
  <si>
    <t>Outback Power Universal version required by A-01 inverters, Dark gray square housing
with Ethernet port</t>
  </si>
  <si>
    <t>Outback Power Comms Device - Black Square housing with RS232 serial port.</t>
  </si>
  <si>
    <t>Outback Power MATE3-USB (OUTBACK MATE3-USB)</t>
  </si>
  <si>
    <t>Outback Power Comms manager - Four Port, up to 4 devices and one MATE</t>
  </si>
  <si>
    <t>Outback Power Comms Manager - Ten port, with Sub-Phase Master Stacking, up to 10
devices and one MATE</t>
  </si>
  <si>
    <t>OutBack Modbus/TCP Interface Device for remote system communication and control
using Modbus over Ethernet</t>
  </si>
  <si>
    <t>Outback System Display and Controller</t>
  </si>
  <si>
    <t>Communications accessory compliant with CA Rule 21, Phase 2 (IEEE 2030.5)</t>
  </si>
  <si>
    <t>Outback System Accessories</t>
  </si>
  <si>
    <t>FLEXnet DC monitors up to 3 Shunts for improved battery management
(Includes twisted pair wire and communications cable)</t>
  </si>
  <si>
    <t>Mounting Bracket for one side mounted charge controller on GSLC, FW500 and FW1000
DC enclosures. Includes mounting screws</t>
  </si>
  <si>
    <t>Mounting bracket for two side mounted charge controllers on GSLC, FW500 and FW1000
DC enclosures. Includes mounting screws and flexible conduit</t>
  </si>
  <si>
    <t>Mounting bracket for two top mounted charge controllers on FW500 and FW1000 DC
enclosures. Includes mounting screws</t>
  </si>
  <si>
    <t>MATE3 Mounting Bracket for side mounted display on Radian, GSLC, FW500 and FW1000
DC enclosures. Includes mounting screws and bushings.</t>
  </si>
  <si>
    <t>Flat-mount MATE3 Mounting Plate for installation over standard electrical boxes. Includes
mounting screws</t>
  </si>
  <si>
    <t>Surface-mount MATE3 Mounting Bracket- with mounting screws</t>
  </si>
  <si>
    <t>FLEXware MATE mounting bracket- with mounting screws and bushings</t>
  </si>
  <si>
    <t>FLEXware MATE2 mounting bracket- with mounting screws and bushings</t>
  </si>
  <si>
    <t>Outback System Accessories (con't)</t>
  </si>
  <si>
    <t>Mounting plate for FW500 or FW1000 system. Includes enclosure and inverter mounting screws. FW500 requires one mounting plate, FW1000 requires two mounting plates</t>
  </si>
  <si>
    <t>AC conduit adapter for all FXR Series Inverter/Chargers to AC enclosure</t>
  </si>
  <si>
    <t>DC conduit adapter for all FXR Series Inverter/Chargers to DC enclosure</t>
  </si>
  <si>
    <t>Breaker Bus allows connection of two 175-250A, three 100-125A, four 1-80A DC breakers
or three 500 Amp DC current shunts. Plated copper rated for 500 Amps.</t>
  </si>
  <si>
    <t>Reversible Combiner Bus Bar for up to eight 150Vdc rated breakers or up to six 600Vdc
rated fuse holders with dual 2/0 AWG output lug terminals</t>
  </si>
  <si>
    <t>Reversible Combiner Bus Bar for up to twelve 150Vdc rated breakers or up to eight 600Vdc
rated fuse holders with dual 2/0 AWG output lug terminals</t>
  </si>
  <si>
    <t>Shunt Bus allows up to four high current cable connections on same side of DC shunt - includes two 3/8 inch bolts and mounting screws. Solid brass rated for 1000 Amps.</t>
  </si>
  <si>
    <t>500 Amp 50mV DC current shunt with attached terminal bus bar for mounting on top of a FX Series Inverter/Charger. Includes bus bar for connection to inverter’s DC negative
terminal</t>
  </si>
  <si>
    <t>500 Amp 50mV DC current shunt with attached terminal bus bar and one white insulator</t>
  </si>
  <si>
    <t>4kVA 120/240Vac 60Hz with 20 Amp autotransformer dual pole breaker for mounting inside
of FW500 or FW1000 AC enclosures. (Includes dual-pole 25 Amp AC breaker)</t>
  </si>
  <si>
    <t>OutBack 16 Amp Maximum 30 VDC/250 VAC Rated Relay and DIN Mount Base with LED</t>
  </si>
  <si>
    <t>6kVA rated with enclosure and cooling fan (Includes dual-pole 25 Amp AC breaker)</t>
  </si>
  <si>
    <t>6kVA rated with enclosure and cooling fan, includes extra relay for a 12V aux port
(Includes dual-pole 25 Amp AC breaker)</t>
  </si>
  <si>
    <t>Neutral terminal bus bar with mounting screws.</t>
  </si>
  <si>
    <t>Bus Bar with Black Insulators &amp; Mounting Screws.</t>
  </si>
  <si>
    <t>Bus Bar with Blue Insulators &amp; Mounting Screws.</t>
  </si>
  <si>
    <t>Bus Bar with Red Insulators &amp; Mounting Screws.</t>
  </si>
  <si>
    <t>Bus Bar with White Insulators &amp; Mounting Screws.</t>
  </si>
  <si>
    <t>Bus Bar with Brown Insulators &amp; Mounting Screws.</t>
  </si>
  <si>
    <t>DC Wiring Cover for FX &amp; VFX series.</t>
  </si>
  <si>
    <t>DC Wiring Cover for Turbo fan on Sealed inverters.</t>
  </si>
  <si>
    <t>Remote Temperature Sensor, for use with Inverter/Charger or Charge Controller (Includes
20' (6 m) cable)</t>
  </si>
  <si>
    <t>Battery Spill Containment Tray</t>
  </si>
  <si>
    <t>Outback Protection Devices</t>
  </si>
  <si>
    <t>External DC grounding bus bar with insulating standoffs and cover. 22 holes.</t>
  </si>
  <si>
    <t>External AC/DC surge protection device (SPD). Rated for up to 300 VAC or 385 VDC.
Comes in master carton quantities of 12.</t>
  </si>
  <si>
    <t>DC and/or AC breaker enclosure – secures directly to either end of an FXR Series Inverter/Charger. Includes ground bus bar and DC breaker handle guard. Holds up to 4 AC or 4 DC - 1 to 80 Amp, one 175 or 250 Amp panel mount breaker and a GFCI AC outlet (not included). Does not use the DCA or FW-ACA for connection to an FX Series Inverter/Charger. (DC current shunt not included)</t>
  </si>
  <si>
    <t>AC breaker enclosure – fits at the AC side of one or two FXR Series Inverter/Chargers. Includes ground bus bar and DIN mounting bracket for up to sixteen DIN type breakers (not included) and a GFCI AC outlet (not included). Requires optional FW-ACAs for
connection of each FX Series Inverter/Charger</t>
  </si>
  <si>
    <t>DC breaker enclosure – fits at the DC side of one or two FXR Series Inverter/Chargers. Includes ground bus bar, 500 Amp DC shunt assembly with negative TBB breaker mounting screws – holds up to eight 1 to 80 Amp, three 100 or 125 Amp and two 175 or 250 Amp panel mount breakers (not included). Requires optional DCAs for connection of each FX Series Inverter/Charger</t>
  </si>
  <si>
    <t>AC breaker enclosure – fits at the AC side of up to four FXR Series Inverter/Chargers. Includes ground bus bar and two DIN mounting brackets for up to thirty-two DIN type breakers (not included) and two GFCI AC outlets (not included). Requires optional FW-
ACAs for connection of each FX Series Inverter/Charger.</t>
  </si>
  <si>
    <t>DC breaker enclosure – fits at the DC side of up to four FXR Series Inverter/Chargers. Includes ground bus bar, 1000 Amp DC shunt assembly with negative TBB breaker mounting screws – holds up to eleven 1 to 80 Amp, nine 100 or 125 Amp and six 175 or 250 Amp panel mount breakers (not included). Requires optional DCAs for connection of each FX Series Inverter/Charger.</t>
  </si>
  <si>
    <t>Single inverter Input-Output-Bypass for FW250 only 120Vac output 60 Amp 7.2kW.
Includes three 60A 120Vac single pole PANEL mount breakers.</t>
  </si>
  <si>
    <t>Single inverter Input-Output-Bypass for FW250 only 230Vac output 30 Amp 6.9kW.
Includes three 30A 230Vac single pole PANEL mount breakers.</t>
  </si>
  <si>
    <t>Dual inverter Input-Output-Bypass for FW500 – 120/240Vac output 60 Amp 14.4kW.
Includes six 60A 277Vac single pole DIN mount breakers.</t>
  </si>
  <si>
    <t>Dual inverter Input-Output-Bypass for FW500 - 120Vac output 120 Amp 14.4kW. Includes four 60A 277Vac single pole DIN mount breakers and one 60A 277/480Vac dual pole DIN
mount breaker.</t>
  </si>
  <si>
    <t>Dual inverter Input-Output-Bypass for FW500 - 230Vac output 60 Amp 13.8kW. Includes six
30A 230Vac single pole DIN mount breakers.</t>
  </si>
  <si>
    <t>Quad inverter Input-Output-Bypass for FW1000 – 120/240Vac output 120 Amp 28.8kW. Includes eight 60A 120Vac single pole DIN mount breakers and two 60A 120Vac dual pole
DIN mount breakers.</t>
  </si>
  <si>
    <t>Quad inverter Input-Output-Bypass for FW1000 - 230Vac output 120 Amp 27.6kW. Includes
twelve 30A 230Vac single pole DIN mount breakers.</t>
  </si>
  <si>
    <t>Triple inverter Input-Output-Bypass for FW1000 – 120/208Vac output 60 Amp 21.6kW.
Includes nine 60A 120Vac single pole DIN mount breakers.</t>
  </si>
  <si>
    <t>Outback Protection Devices (con't)</t>
  </si>
  <si>
    <t>Triple inverter Input-Output-Bypass for FW1000 – 230/400Vac output 30 Amp 20.7kW.
Includes nine 30A 230Vac single pole DIN mount breakers.</t>
  </si>
  <si>
    <t>FLEXware 250 Compatible FLEXware Surge Protector</t>
  </si>
  <si>
    <t>FW-ACA with FLEXware Surge Protector for FLEXware 500 and FLEXware 1000</t>
  </si>
  <si>
    <t>Replacement FLEXware Surge Protector</t>
  </si>
  <si>
    <t>600 VDC 6 Amp Fuse</t>
  </si>
  <si>
    <t>600VDC 10 Amp Fuse</t>
  </si>
  <si>
    <t>600 VDC 15 Amp Fuse</t>
  </si>
  <si>
    <t>FUSE-15-600VDC/10</t>
  </si>
  <si>
    <t>Package of 10; 600 VDC 15 Amp Fuse</t>
  </si>
  <si>
    <t>Maximum 30 Amp Fuse holder 600VDC DIN mount.</t>
  </si>
  <si>
    <t>Maximum 30 Amp Fuse holder 1000VDC DIN mount.</t>
  </si>
  <si>
    <t>DIN Rail End Clamp</t>
  </si>
  <si>
    <t>1 Amp 125Vdc Single Pole DIN Mount, 0.5” (13 mm) wide</t>
  </si>
  <si>
    <t>2 Amp 150Vdc Single Pole DIN Mount, 0.5” (13 mm) wide</t>
  </si>
  <si>
    <t>3 Amp 150Vdc Single Pole DIN Mount, 0.5” (13 mm) wide</t>
  </si>
  <si>
    <t>4 Amp 150Vdc Single Pole DIN Mount, 0.5” (13 mm) wide</t>
  </si>
  <si>
    <t>5 Amp 150Vdc Single Pole DIN Mount, 0.5” (13 mm) wide</t>
  </si>
  <si>
    <t>6 Amp 150Vdc Single Pole DIN Mount, 0.5” (13 mm) wide</t>
  </si>
  <si>
    <t>8 Amp 150Vdc Single Pole DIN Mount, 0.5” (13 mm) wide</t>
  </si>
  <si>
    <t>9 Amp 150Vdc Single Pole DIN Mount, 0.5” (13 mm) wide</t>
  </si>
  <si>
    <t>10 Amp 150Vdc Single Pole DIN Mount, 0.5” (13 mm) wide</t>
  </si>
  <si>
    <t>15 Amp 150Vdc Single Pole DIN Mount, 0.5” (13 mm) wide</t>
  </si>
  <si>
    <t>20 Amp 125Vdc Single Pole DIN Mount, 0.5” (13 mm) wide</t>
  </si>
  <si>
    <t>30 Amp 125Vdc Single Pole DIN Mount, 0.5” (13 mm) wide</t>
  </si>
  <si>
    <t>50 Amp 125Vdc Single Pole DIN Mount, 0.5” (13 mm) wide</t>
  </si>
  <si>
    <t>60 Amp 125Vdc Single Pole DIN Mount, 0.5” (13 mm) wide</t>
  </si>
  <si>
    <t>15 Amp 120Vac 50/60Hz single pole 0.50” (13 mm) wide. Branch Circuit Rated 10k AIC</t>
  </si>
  <si>
    <t>15 Amp 120/240Vac 50/60Hz dual pole 1.0” (26 mm) wide. Branch Circuit Rated 10k AIC</t>
  </si>
  <si>
    <t>20 Amp 120Vac 50/60Hz single pole 0.50” (13 mm) wide. Branch Circuit Rated 10k AIC</t>
  </si>
  <si>
    <t>20 Amp 120/240Vac 50/60Hz dual pole 1.0” (26 mm) wide. Branch Circuit Rated 10k AIC</t>
  </si>
  <si>
    <t>25 Amp 120/240Vac 50/60Hz dual pole 1.0” (26 mm) wide. Branch Circuit Rated 10k AIC</t>
  </si>
  <si>
    <t>10 Amp 277Vac 50/60Hz single pole 0.5” (13 mm) wide</t>
  </si>
  <si>
    <t>15 Amp 277Vac 50/60HZ Single Pole 0.5" (13 mm) wide</t>
  </si>
  <si>
    <t>30 Amp 277Vac 50/60Hz Single Pole 0.5" (13 mm) wide</t>
  </si>
  <si>
    <t>30 Amp 277/480Vac 50/60Hz Dual Pole 1.0" (26 mm) wide</t>
  </si>
  <si>
    <t>30 Amp 277/480Vac 50/60Hz Three Pole 1.5" (39 mm) wide</t>
  </si>
  <si>
    <t>50 Amp 277Vac 50/60Hz Single Pole 0.5" (13 mm) wide</t>
  </si>
  <si>
    <t>50 Amp 277/480Vac 50/60Hz Dual Pole 1.0" (26 mm) wide</t>
  </si>
  <si>
    <t>50 Amp 277/480Vac 50/60Hz Three Pole 1.5" (39 mm) wide</t>
  </si>
  <si>
    <t>60 Amp 277Vac 50/60Hz Single Pole 0.5" (13mm) wide</t>
  </si>
  <si>
    <t>60 Amp 277/480Vac 50/60Hz Dual Pole 1.0" (26mm) wide</t>
  </si>
  <si>
    <t>1 Amp, 150Vdc and 120Vac, 1/4” stud terminals</t>
  </si>
  <si>
    <t>5 Amp, 150Vdc and 120Vac, 1/4” stud terminals</t>
  </si>
  <si>
    <t>10 Amp, 150Vdc and 120Vac, 1/4” stud terminals</t>
  </si>
  <si>
    <t>15 Amp, 150Vdc and 120Vac, 1/4” stud terminals</t>
  </si>
  <si>
    <t>20 Amp, 150Vdc and 120Vac, 1/4” stud terminals</t>
  </si>
  <si>
    <t>30 Amp, 150Vdc and 120Vac, 1/4” stud terminals</t>
  </si>
  <si>
    <t>30 Amp, 250Vac, 1/4” stud terminals</t>
  </si>
  <si>
    <t>40 Amp, 150Vdc and 120Vac, 1/4” stud terminals</t>
  </si>
  <si>
    <t>40 Amp, 300Vdc, 1/4” stud terminals</t>
  </si>
  <si>
    <t>40 Amp, 300Vdc, 1/4” stud terminals, Dual Pole</t>
  </si>
  <si>
    <t>50 Amp, 150Vdc and 120Vac, 1/4” stud terminals</t>
  </si>
  <si>
    <t>60 Amp, 150Vdc and 120Vac, 1/4” stud terminals</t>
  </si>
  <si>
    <t>60 Amp, 300Vdc, 1/4” stud terminals</t>
  </si>
  <si>
    <t>60 Amp, 300Vdc, 1/4” stud terminals, Dual Pole</t>
  </si>
  <si>
    <t>80 Amp, 150Vdc, 1/4” stud terminals</t>
  </si>
  <si>
    <t>80Amp, 300 VDC, 1/4" stud terminals</t>
  </si>
  <si>
    <t>80 Amp, 300Vdc, 1/4” stud terminals, Dual Pole</t>
  </si>
  <si>
    <t>100 Amp, 125Vdc, 5/16” stud terminals</t>
  </si>
  <si>
    <t>100Amp, 300 VDC, 1/4" stud terminals</t>
  </si>
  <si>
    <t>125 Amp, 125Vdc, 5/16” stud terminals</t>
  </si>
  <si>
    <t>125Amp, 300 VDC, 1/4" stud terminals</t>
  </si>
  <si>
    <t>175 Amp, 125Vdc, 3/8” stud terminals</t>
  </si>
  <si>
    <t>250 Amp, 125Vdc, 3/8” stud terminals</t>
  </si>
  <si>
    <t>PV Ground-Fault Detector Interrupter 80 Amp 150Vdc single pole panel mount</t>
  </si>
  <si>
    <t>PV Ground-Fault Detector Interrupter 80 Amp 150Vdc two pole panel mount</t>
  </si>
  <si>
    <t>PV Ground-Fault Detector Interrupter 80 Amp 150Vdc four pole panel mount</t>
  </si>
  <si>
    <t>300 Amp, Class T Fuse Block</t>
  </si>
  <si>
    <t>400 Amp, Class T Fuse Block</t>
  </si>
  <si>
    <t>Outback Cables and Connectors</t>
  </si>
  <si>
    <t>175 Amp 2/0 AWG DC Cable 15 inches</t>
  </si>
  <si>
    <t>175 Amp 2/0 AWG DC Cable 36 inches</t>
  </si>
  <si>
    <t>175 Amp 2/0 AWG DC Cable 120 Inches (305 cm) long with 3/8" (.95 cm) Ring Terminals on Both Ends. Red heat shrink.</t>
  </si>
  <si>
    <t>175 Amp 2/0 AWG DC Cable 120 Inches (305 cm) long with 3/8" (.95 cm) Ring Terminals on Both Ends. White heat shrink.</t>
  </si>
  <si>
    <t>250 Amp 4/0 AWG DC Cable 15 inches</t>
  </si>
  <si>
    <t>250 Amp 4/0 AWG DC Cable 36 inches</t>
  </si>
  <si>
    <t>3’ (1 meter) 300 volt rated CAT 5e cable with RJ45 connectors.</t>
  </si>
  <si>
    <t>6’ (2 meter) 300 volt rated CAT 5e cable with RJ45 connectors.</t>
  </si>
  <si>
    <t>10’ (3 meter) 300 volt rated CAT 5e cable with RJ45 connectors.</t>
  </si>
  <si>
    <t>50’ (16 meter) 300 volt rated CAT 5e cable with RJ45 connectors.</t>
  </si>
  <si>
    <t>Outback Combiners</t>
  </si>
  <si>
    <t>Combiner box integrated with cable gland and touch-safe distribution blocks. Accommodates up to six 600Vdc rated fuses holders. Includes one ground bus bar. (Fuses and fuse holders sold separately. Integrated cable gland accommodates up to four PV
source circuits, additional cable gland may per purchased.)</t>
  </si>
  <si>
    <t>Combiner box pre-wired with four 600Vdc fuse holders, cable gland and touch-safe
distribution blocks. Includes one ground bus bar. (Fuses sold separately.)</t>
  </si>
  <si>
    <t>Combiner box pre-wired with six 600Vdc fuse holders, cable glands and touch-safe
distribution blocks. Includes one ground bus bar. (Fuses sold separately.)</t>
  </si>
  <si>
    <t>Cable Gland, 1" EKO, 5 Hole</t>
  </si>
  <si>
    <t>Accommodates up to eight 150Vdc rated breakers or up to six 600Vdc rated fuse holders. Includes one insulated negative TBB, one ground bus and one combiner bus bar with dual 2/0 AWG output lug terminals.
(Breakers, fuse holders and fuses sold separately).</t>
  </si>
  <si>
    <t>Accommodates up to twelve 150Vdc rated breakers or up to eight 600Vdc rated fuse holders. Includes two insulated negative TBB, one ground bus and two combiner bus bar each with dual 2/0 AWG output lug terminals.
(Breakers, fuse holders and fuses sold separately).</t>
  </si>
  <si>
    <t>Outback Marine and Auto Inv/Chargers</t>
  </si>
  <si>
    <t>Mobile 3000Watt Output Power,  48VDC DC Input. 35A Continous Battery Charge.</t>
  </si>
  <si>
    <t>Mobile 3600Watt Output Power, 36VDC DC Input. 45A Continuous battery Charge.</t>
  </si>
  <si>
    <t>Mobile 2300Watt Output Power, 48VDC DC Input. 35A Continuous Battery Charge. 230VAC
50Hz</t>
  </si>
  <si>
    <t>Mobile 2500Watt Output Power,  24VDC DC Input. 55A Continous Battery Charge</t>
  </si>
  <si>
    <t>Mobile 3500Watt Output Power, 24VDC DC Input. 85A Continous Battery Charge</t>
  </si>
  <si>
    <t>Mobile 2000W Output Power 24VDC DC input. 55A Continous Battery Charge 230VAC 50Hz</t>
  </si>
  <si>
    <t>Mobile 2800W Output Power, 12Vdc DC Input. 125A Continous Charge.</t>
  </si>
  <si>
    <t>Mobile 2000W Output Power 24VDC DC input. 100A Continous Battery Charge.</t>
  </si>
  <si>
    <t>Outback Smart Harvest</t>
  </si>
  <si>
    <t>Mobile sealed inverter/charger, 2.0 kW, 12 VDC, 120 VAC, 60 Hz, 80 Amp charger, 30 Amp
AC input (Turbo fan and RTS Included)</t>
  </si>
  <si>
    <t>Mobile vented inverter/charger, 3.0 kW, 48 VDC, 230 VAC 50 Hz, 45 Amp charger, 30 Amp
AC input (DC Cover and RTS included)</t>
  </si>
  <si>
    <t>Mobile vented inverter/charger, 3.0 kW, 24 VDC, 230 VAC 50 Hz, 85 Amp charger, 30 Amp
AC input (DC Cover and RTS included)</t>
  </si>
  <si>
    <t>Mobile vented inverter/charger, 2.6 kW, 12 VDC, 230 VAC 50 Hz, 120 Amp charger, 30 Amp
AC input (DC Cover and RTS included)</t>
  </si>
  <si>
    <t>Outback ICS Rapid Shutdown</t>
  </si>
  <si>
    <t>ICS Plus PV rapid shutdown for SkyBox. Pre-wired with two contactors and six 600Vdc fuse holders, to support three PV strings.  Includes cable glands and touch-safe distribution blocks, one ground bus bar and grounding lug. Fuses sold separately.  RSI
sold separately.</t>
  </si>
  <si>
    <t>ICS Plus Rapid Shutdown Initiator (RSI). Initiates a PV rapid shutdown event and provide
indication for Solar On, Solar Off and AFCI.</t>
  </si>
  <si>
    <t>ICS Plus breaker control module and DC power supply that provides isolated 24Vdc from a
24Vdc or 48Vdc nominally-rated battery bank.</t>
  </si>
  <si>
    <t>Relay-trip breaker, 75 Amp, 300Vdc, single pole, two panel-mount spaces</t>
  </si>
  <si>
    <t>Relay-trip breaker, 75 Amp, 300Vdc, dual pole, three panel-mount spaces</t>
  </si>
  <si>
    <t>Relay-trip breaker, 75 Amp, 300Vdc, quad pole, five panel-mount spaces</t>
  </si>
  <si>
    <t>DC power supply that provides isolated 24Vdc from 48Vdc nominally-rated battery bank.</t>
  </si>
  <si>
    <t>PV Rapid Shutdown Label, Red, 5.5"X1.75"</t>
  </si>
  <si>
    <t>Outback Module Level Rapid Shutdown</t>
  </si>
  <si>
    <t>Fireraptor single Rapid Shutdown Unit, MOQ and lot quantity = 16ea</t>
  </si>
  <si>
    <t>Fireraptor Shutdown Switch for OBFRS-01</t>
  </si>
  <si>
    <t>70" Signal Cable, Tyco female connector</t>
  </si>
  <si>
    <t>OutBack 16 Amp Maximum 24 VDC Relay and DIN Mount Base with LED for Module Level
PV Rapid Shutdown FireRaptor Shutdown Switch connection</t>
  </si>
  <si>
    <t>Optional Accessories</t>
  </si>
  <si>
    <t>One pair of split core external current transducers, 100 Amp</t>
  </si>
  <si>
    <t>One pair of split core external current transducers, 200 Amp</t>
  </si>
  <si>
    <t>Outback Power ICS Plus Rapid Shutdown Initiator (RSI). Initiates a PV rapid shutdown
event and provides indication for Solar On, Solar Off and AFCI.</t>
  </si>
  <si>
    <t>Same Product as USEC001-0005</t>
  </si>
  <si>
    <t>Outback Mohave</t>
  </si>
  <si>
    <t>Mojave ESS
*For AC-coupled use only* Includes 8-kW Mojave inverter, 8-kW/14.8-kWh battery, Current sensor pair (200A), inverter mounting bracket, battery anti-tip wall anchors, battery cables, 6” gutter, BMS CANBUS cable, and mounting hardware.</t>
  </si>
  <si>
    <t>Outback Power 'Mojave Inverter
*For adding energy storage to a ne or existing grid-dependent micro or string inverter (AC-coupled) installation, or back-up only installations*  Includes 8kW Mojave inverter, Current sensor pair (200A), inverter mounting bracket, and mounting hardware. Standard 10-year warranty - Listed to UL 1741-SA **Ships from Spokane Valley, WA</t>
  </si>
  <si>
    <t>Mojave OGHI8048A Ctrl Brd - Includes: replacement control board, ribbon cable, screws, bracket,
AUX plug</t>
  </si>
  <si>
    <t>Mojave OGHI8048A AC Brd - Includes: replacement AC board, ribbon cable, screws</t>
  </si>
  <si>
    <t>Mojave PWR MDL Carrier Brd - Includes: replacement Carrier board, screws, washers</t>
  </si>
  <si>
    <t>Mojave OGHI8048A Power Module - Includes: replacement power module, screws, washers</t>
  </si>
  <si>
    <t>Mojave OGHI8048A Fan Module - Includes: replacement fans (2) connected to fan bracket, screws</t>
  </si>
  <si>
    <t>Mojave CAN BUS Terminator</t>
  </si>
  <si>
    <t>Mojave Antenna Kit - Includes: replacement Antenna, antenna cable, ziptie</t>
  </si>
  <si>
    <t>Mojave Inv Mtg Brkt - Includes: inverter mounting bracket, screws and washers</t>
  </si>
  <si>
    <t>OGHI8048A Cover - Includes: inverter upper cover, washers and screws</t>
  </si>
  <si>
    <t>OGHI8048A BOS Door - Includes: inverter BOS door, latch and 2 attachment pins</t>
  </si>
  <si>
    <t>OGHI8048A BOS Door Hardware Kit - Includes: latch and attachment pins for inverter BOS door</t>
  </si>
  <si>
    <t>Outback Spare Parts</t>
  </si>
  <si>
    <t>FX/VFX AC Board, must specify inverter model when ordering</t>
  </si>
  <si>
    <t>FX/VFX FET Board, must specify battery voltage when ordering</t>
  </si>
  <si>
    <t>FX/VFX Control Board, must specify inverter model when ordering</t>
  </si>
  <si>
    <t>FX and GS Replacement Fan</t>
  </si>
  <si>
    <t>FM80 Fan Replacement Kit</t>
  </si>
  <si>
    <t>FM60 Fan Replacement Kit</t>
  </si>
  <si>
    <t>FM60 and FM80 Charge Controller Replacement Button Board</t>
  </si>
  <si>
    <t>FM60 and FM80 Charge Controller Replacement Power Board</t>
  </si>
  <si>
    <t>FM60-150VDC Replacement Control Board</t>
  </si>
  <si>
    <t>FM80-150VDC Replacement Control Board</t>
  </si>
  <si>
    <t>Air Temp Sensor Kit (for all OutBack Inverters)</t>
  </si>
  <si>
    <t>FM100 GFDI Fuse Replacement Kit, 10mmx38mm, 0.75A, compatible with both FM100
models</t>
  </si>
  <si>
    <t>FM100-300VDC-AFCI Fan Replacement Kit, not compatible with previous FM100-300VDC</t>
  </si>
  <si>
    <t>FM100-300VDC-AFCI AFCI Replacement Kit, not compatible with previous FM100-300VDC</t>
  </si>
  <si>
    <t>FXR Control Board for FXR 12V(A Models)</t>
  </si>
  <si>
    <t>FXR Control Board for FXR 12V(E Models)</t>
  </si>
  <si>
    <t>FXR Control Board for FXR 24V(A Models)</t>
  </si>
  <si>
    <t>FXR Control Board for FXR 24V(E Models)</t>
  </si>
  <si>
    <t>FXR Control Board for FXR 48V(A Models)</t>
  </si>
  <si>
    <t>FXR Control Board for FXR 48V(E Models)</t>
  </si>
  <si>
    <t>FXR 120V AC Board</t>
  </si>
  <si>
    <t>FXR 230V AC Board</t>
  </si>
  <si>
    <t>FXR 12V FET Board</t>
  </si>
  <si>
    <t>Outback Spare Parts (con't)</t>
  </si>
  <si>
    <t>FXR 24V FET Board</t>
  </si>
  <si>
    <t>FXR 48V FET Board</t>
  </si>
  <si>
    <t>GS7048E, GS3548E Board Stack Assembly Replacement</t>
  </si>
  <si>
    <t>GS7048E, GS3548E Power Module Replacement</t>
  </si>
  <si>
    <t>GS8048A, GS4048A Board Assembly Stack Replacement</t>
  </si>
  <si>
    <t>GS8048A, GS4048A Power Module Replacement</t>
  </si>
  <si>
    <t>GS Radian Power Supply Board Replacement</t>
  </si>
  <si>
    <t>SPARE-300</t>
  </si>
  <si>
    <t>ICS Distribution Block, 1 Line/4 Load, 175 Amp</t>
  </si>
  <si>
    <t>SPARE-301</t>
  </si>
  <si>
    <t>ICS Cable Gland, 1.25" EKO, 9 Hole</t>
  </si>
  <si>
    <t>ICS Plus Contactor, 150 Amp 600 VDC</t>
  </si>
  <si>
    <t>ICS Plus Combiner Box Replacement PCBA</t>
  </si>
  <si>
    <t>ICS Plus Switch</t>
  </si>
  <si>
    <t>ICS Plus Combiner Box Replacement Back Panel</t>
  </si>
  <si>
    <t>Replacement GS inverter cover - grey powder coat finish</t>
  </si>
  <si>
    <t>Replacement GSLC inverter cover - grey powder coat finish</t>
  </si>
  <si>
    <t>Pytes Battery</t>
  </si>
  <si>
    <t>E-box-48100R</t>
  </si>
  <si>
    <t>Pytes LFP battery pack Voltage: 51.2V Capacity: 100Ah Energy:5.12kWh
BMS and cable set is included， 10 years standard warranty, 6000 cirlces DOD 90%</t>
  </si>
  <si>
    <t>Cabinets / Accessories</t>
  </si>
  <si>
    <t>Pytes - Indoor, with capacity carrying 1-6pcs E-box-48100R and 1  Sol Ark inverter,  more cabinets can connect in parallel</t>
  </si>
  <si>
    <t>Forest RB</t>
  </si>
  <si>
    <t>Pytes - Indoor cabinet designed to hold 1-6pcs E-box-48100R, with bus bar</t>
  </si>
  <si>
    <t>Pytes - Outdoor cabinet only, designed for 2pcs E-box-481ooR, can mount on wall, also
can stand on ground beside wall</t>
  </si>
  <si>
    <t>Pytes - Indoor cabinet only, designed for 2pcs E-box-48100R, can mount on wall, also can stand on ground beside wall</t>
  </si>
  <si>
    <t>Communication HUB</t>
  </si>
  <si>
    <t>Pytes -for communication between batteries and battery to inverter, one pc can support 56 pcs total 280KWH batteries connection in parallel, HUB is a must for more than 8pc batteries in single system</t>
  </si>
  <si>
    <t>Pytes 2m long cable set from battery to charger/load/busbar</t>
  </si>
  <si>
    <t>Communication cable</t>
  </si>
  <si>
    <t>Pytes communicaiton cable betwen bettery and charger/inverter</t>
  </si>
  <si>
    <t>Bus Bar-6+2 terminals</t>
  </si>
  <si>
    <t>Pytes 300A, 2pcs/pair, 6+2 terminals</t>
  </si>
  <si>
    <t>Bus Bar-12+2 terminal</t>
  </si>
  <si>
    <t>Pytes 300A, 2pcs/pair, 12+2 terminal</t>
  </si>
  <si>
    <t>Pytes 1 bracket carrries one battery, can mount 8 layers</t>
  </si>
  <si>
    <t>Battery Bracket</t>
  </si>
  <si>
    <t>Pytes brackets set for E-Box-48100R, one pair includes 2pcs</t>
  </si>
  <si>
    <t>USMS100-0251</t>
  </si>
  <si>
    <t>S5! ProteaBracket</t>
  </si>
  <si>
    <t>S-5 Solarfoot Clamp</t>
  </si>
  <si>
    <t>S-5-VersaBracket-67</t>
  </si>
  <si>
    <t>S-5-VersaGard</t>
  </si>
  <si>
    <t>S-5 Brackets</t>
  </si>
  <si>
    <t>S-5-PV Kit 2.0 Mid - Black</t>
  </si>
  <si>
    <t>S-5-PV Kit 2.0 Mid (Black Anodized Grab)</t>
  </si>
  <si>
    <t>S-5-PV Kit 2.0 Edge - Black</t>
  </si>
  <si>
    <t>S-5-PV Kit 2.0 Edge (Black Anodized Grab)</t>
  </si>
  <si>
    <t>S-5 Clamps</t>
  </si>
  <si>
    <t>S-5-B Clamp</t>
  </si>
  <si>
    <t>S-5-E Clamp</t>
  </si>
  <si>
    <t>S-5-E Mini (No Bolt)</t>
  </si>
  <si>
    <t>S-5-H Clamp</t>
  </si>
  <si>
    <t>Price Updated in Shopify but Product Description is given for Mini Clamp</t>
  </si>
  <si>
    <t>S-5-H Mini (No Bolt)</t>
  </si>
  <si>
    <t>S-5-H90 Clamp</t>
  </si>
  <si>
    <t>S-5-H90 Mini</t>
  </si>
  <si>
    <t>S-5-H 90 Mini (No Bolt)</t>
  </si>
  <si>
    <t>S-5-N</t>
  </si>
  <si>
    <t>S-5-N Clamp</t>
  </si>
  <si>
    <t>S-5-N Mini (No Bolt)</t>
  </si>
  <si>
    <t>S-5-N 1.5 Mini (No Bolt)</t>
  </si>
  <si>
    <t>S-5-Q Clamp</t>
  </si>
  <si>
    <t>S-5-Q Mini</t>
  </si>
  <si>
    <t>S-5-Q Mini (No Bolt)</t>
  </si>
  <si>
    <t>S-5-R 465 Clamp</t>
  </si>
  <si>
    <t>S-5-S clamp</t>
  </si>
  <si>
    <t>S-5-S Mini</t>
  </si>
  <si>
    <t>S-5-T Clamp</t>
  </si>
  <si>
    <t>S-5-T Mini (No Bolt)</t>
  </si>
  <si>
    <t>S-5-U clamp</t>
  </si>
  <si>
    <t>S-5-U Mini</t>
  </si>
  <si>
    <t>S-5-V Clamp</t>
  </si>
  <si>
    <t>S-5-V Mini (No Bolt)</t>
  </si>
  <si>
    <t>S-5-Z Clamp</t>
  </si>
  <si>
    <t>S-5-Z Mini</t>
  </si>
  <si>
    <t>S-5-Bolt - M8-1.25 x 17mm</t>
  </si>
  <si>
    <t>Cable Clip, ACC-F1-270</t>
  </si>
  <si>
    <t>Cable Clip, ACC-F2-90</t>
  </si>
  <si>
    <t>Cable Clip, ACC-F90-1</t>
  </si>
  <si>
    <t>S-5 - Screw, 1/4-14 x 1-1/2" #2 Self Drill Point ZAC 3/8" AF Zinc aluminum capped hex
washer head (Metal to Metal)</t>
  </si>
  <si>
    <t>Schneider Electric Conext XW+ Inverter Chargers</t>
  </si>
  <si>
    <t>Schneider Conext XW+ 6.8KW 48VDC Inverter/Charger 120/240Vac with UL1741SA (Rule21
compliant)</t>
  </si>
  <si>
    <t>Schneider Electric Conext SW Inverter Chargers</t>
  </si>
  <si>
    <t>Schneider Conext SW 4.0KW 24VDC Inverter/Charger 120/240VAC</t>
  </si>
  <si>
    <t>Schneider Conext SW 4.0KW 48VDC Inverter/Charger 120/240VAC</t>
  </si>
  <si>
    <t>Schneider Electric MPPT Charge Controllers</t>
  </si>
  <si>
    <t>Schneider Conext XW-MPPT60-150   60A  MPPT solar charge controller.</t>
  </si>
  <si>
    <t>Schneider Conext XW-MPPT80-600   80A MPPT solar charge controller.</t>
  </si>
  <si>
    <t>Schneider Conext XW-MPPT100-600   100A MPPT solar charge controller.</t>
  </si>
  <si>
    <t>Schneider MPPT Disconnect Rapid Shutdown</t>
  </si>
  <si>
    <t>Schneider Rapid Shutdown Initiator Switch</t>
  </si>
  <si>
    <t>Schneider Electric XW+ Accessories</t>
  </si>
  <si>
    <t>Schneider Conext XW+ Mini PDP Power Distribution Panel</t>
  </si>
  <si>
    <t>CONEXT XW POWER DIST PANEL 1-POLE 250A 160VDC (NO AC CIRCUIT BREAKERS)</t>
  </si>
  <si>
    <t>Schneider Conext XW+ Power Distribution Panel</t>
  </si>
  <si>
    <t>Schneider Conext XW+ Conduit Box</t>
  </si>
  <si>
    <t>Schneider Conext XW+ Connection Kit for INV2</t>
  </si>
  <si>
    <t>RNW865103001</t>
  </si>
  <si>
    <t>Schneider Conext Battery Fuse Combiner Box 160 (Discontinued)</t>
  </si>
  <si>
    <t>Schneider Conext 120/240 Breaker Kit. (3) sets</t>
  </si>
  <si>
    <t>Schneider CONEXT 3-phase breaker Kit.</t>
  </si>
  <si>
    <t>DC BREAKER 60A 160VDC</t>
  </si>
  <si>
    <t>DC BREAKER 80A 125VDC</t>
  </si>
  <si>
    <t>DC BREAKER 100A 125VDC</t>
  </si>
  <si>
    <t>DC BREAKER 125A 125VDC</t>
  </si>
  <si>
    <t>DC BREAKER 250A 160VDC</t>
  </si>
  <si>
    <t>Schneider Electric SW Accessories</t>
  </si>
  <si>
    <t>Conext SW DC Breaker Panel</t>
  </si>
  <si>
    <t>Schneider Conext SW AC Breaker Panel-120V/240V</t>
  </si>
  <si>
    <t>Schneider Electric Conext Accessories</t>
  </si>
  <si>
    <t>Schneider Conext Battery Monitor 24/48V</t>
  </si>
  <si>
    <t>RNW8651058</t>
  </si>
  <si>
    <t>Schneider Conext Combox (Discontinued)</t>
  </si>
  <si>
    <t>Schneider Conext Auto Generator Start</t>
  </si>
  <si>
    <t>Schneider Conext Configuration Tool</t>
  </si>
  <si>
    <t>RNW8650329</t>
  </si>
  <si>
    <t>CONEXT GATEWAY System Configuration (Control, Monitor and Management) (Discontinued)</t>
  </si>
  <si>
    <t>Insight Home</t>
  </si>
  <si>
    <t>Insight Facility</t>
  </si>
  <si>
    <t>PHI BATTERIES: MODELS</t>
  </si>
  <si>
    <t>NEW! AmpliPHI 3.8kWh LFP Battery, 48V with Integrated BMS w/ Communications- Sol-
ArkIncludes 4' CAT5 Cable &amp; Terminator</t>
  </si>
  <si>
    <t>Simpliphi PHI 3.8 kWh LFP Battery, 48V</t>
  </si>
  <si>
    <t>Simpliphi PHI 3.8 kWh LFP Battery, 24V</t>
  </si>
  <si>
    <t>Simpliphi PHI 1.4 kWh LFP Battery, 24V</t>
  </si>
  <si>
    <t>Simpliphi PHI 1.4 kWh LFP Battery, 12V</t>
  </si>
  <si>
    <t>Simpliphi PHI 730 Wh LFP Battery, 24V</t>
  </si>
  <si>
    <t>Simpliphi PHI 730 Wh LFP Battery, 12V</t>
  </si>
  <si>
    <t>ESS - ESS System Configurations: Single Inverter Kits - Includes Inverter and Batteries</t>
  </si>
  <si>
    <t>Simpliphi Energy Storage System: 2 Batteries, 9.96 kWh, AC or DC Coupled 6000 W,
Includes AGS</t>
  </si>
  <si>
    <t>Simpliphi Energy Storage System: 3 Batteries, 14.94 kWh, AC or DC Coupled 6000 W,
Includes AGS</t>
  </si>
  <si>
    <t>Simpliphi Energy Storage System: 4 Batteries, 19.92 kWh, AC or DC Coupled 6000 W,
Includes AGS</t>
  </si>
  <si>
    <t>Simpliphi Energy Storage System: 5 Batteries, 24.9 kWh, AC or DC Coupled 6000 W,
Includes AGS</t>
  </si>
  <si>
    <t>Simpliphi Energy Storage System: 4 Batteries, 19.92 kWh, AC or DC Coupled 12000 W,
Includes AGS</t>
  </si>
  <si>
    <t>Simpliphi Energy Storage System: 5 Batteries, 24.9 kWh, AC or DC Coupled 12000 W,
Includes AGS</t>
  </si>
  <si>
    <t>Simpliphi Energy Storage System: 6 Batteries, 29.88 kWh, AC or DC Coupled 12000 W,
Includes AGS</t>
  </si>
  <si>
    <t>ESS (Con't) - ESS System Configurations: Three Inverter Kits - Includes 3 Inverters and Batteries</t>
  </si>
  <si>
    <t>Simpliphi Energy Storage System: 6 Batteries, 29.88 kWh, AC or DC Coupled 18000W,
Includes AGS</t>
  </si>
  <si>
    <t>Simpliphi Energy Storage System: 8 Batteries, 39.84 kWh, AC or DC Coupled 18000 W,
Includes AGS</t>
  </si>
  <si>
    <t>ESS Ala Carte Accessories</t>
  </si>
  <si>
    <t>Simpliphi Conduit Box - For outdoor battery installations, order one per battery</t>
  </si>
  <si>
    <t>Simpliphi EnergyTrak Gateway - 1 per system, includes outdoor-rated enclosure</t>
  </si>
  <si>
    <t>ESS Ala Carte Components</t>
  </si>
  <si>
    <t>SimpliPHI Inverter- 6 kW, with Dual MPPT inputs, IP65 Outdoor Rated, with AGS</t>
  </si>
  <si>
    <t>SimpliPHI Battery- 4.98 kWh, Wall Mountable, IP 65 with closed-looped comms</t>
  </si>
  <si>
    <t>AccESS with Sol-Ark - RULE 21</t>
  </si>
  <si>
    <t>AccESS 15.2 (4x PHI 3.8kWh @48V) - with 12kW Inverter &amp; Integrated Charge Controllers</t>
  </si>
  <si>
    <t>AccESS 22.8 (6x PHI 3.8kWh @48V)- with 12kW Inverter &amp; Integrated Charge Controllers</t>
  </si>
  <si>
    <t>AmpliPHI AccESS 22.8 (6x PHI 3.8kWh @48V)- with 12kW Inverter &amp; Integrated Charge Controllers
with AmpliPHI communications based batteries</t>
  </si>
  <si>
    <t>AccESS with Outback - RULE 21</t>
  </si>
  <si>
    <t>Simpliphi AccESS w/ 4 x PHI 3.5 kWh Batteries &amp; 2 x CC</t>
  </si>
  <si>
    <t>Simpliphi AccESS w/ 4 x PHI 3.8 kWh Batteries &amp; w/o CC</t>
  </si>
  <si>
    <t>AccESS with Schneider XW Pro Including SCP &amp; BMK - Rule 21 (UL 9540 Pending)</t>
  </si>
  <si>
    <t>Simpliphi AccESS 15.2  (4x PHI 3.8kWh @48V) - with 6.8kW XW PRO Inverter &amp; MPPT100
Charge Controller</t>
  </si>
  <si>
    <t>Simpliphi AccESS 15.2  (4x PHI 3.8kWh @48V) - with 6.8kW XW PRO Inverter, NO Charge
Controll (AC Coupled)</t>
  </si>
  <si>
    <t>AccESS with Schneider Communications</t>
  </si>
  <si>
    <t>Simpliphi Schneider Conext Gateway PRO</t>
  </si>
  <si>
    <t>Simpliphi Schneider Automatic Generator Start</t>
  </si>
  <si>
    <t>Battery only Enclosures</t>
  </si>
  <si>
    <t>BOSS.12: Up to 12 Batteries Enclosure with Shelves- Includes 8' 4/0 Battery Inverter Cables- Need to order busbars for individual battery wiring (see install manual and list
below)</t>
  </si>
  <si>
    <t>BOSS.12 Two Batttery Bus Bar Kit- Includes Bus Bar to Terminal Block wiring, 2/0, 45", 1
Red, 1 Black- order one per shelf</t>
  </si>
  <si>
    <t>BOSS.12, Three Battery Bus Bar Kit: Includes Bus Bar to Terminal Block Wiring, 2/0, 45", 1
Red, 1 Black- order one per shelf</t>
  </si>
  <si>
    <t>USSSP110-1237</t>
  </si>
  <si>
    <t>BOSS-6</t>
  </si>
  <si>
    <t>BOSS.6 Two Batttery Bus Bar Kit: Includes Bus Bar to Terminal Block wiring, 1/0, 25", 1
Red, 1 Black- order one per shelf</t>
  </si>
  <si>
    <t>Deleted</t>
  </si>
  <si>
    <t>BOSS.6 Three Batttery Bus Bar Kit: Includes Bus Bar to Terminal Block wiring, 1/0, 25", 1
Red, 1 Black- order one per shelf</t>
  </si>
  <si>
    <t>Optional Features for all BOSS</t>
  </si>
  <si>
    <t>Rain Hoods for BOSS.12- For Outdoor Installations</t>
  </si>
  <si>
    <t>Rain Hoods for BOSS.6- For Outdoor Installations</t>
  </si>
  <si>
    <t>Simpliphi Big Genny 1200 Wh 12V</t>
  </si>
  <si>
    <t>Simpliphi Big Genny 1200 Wh 12V Emergency Kit</t>
  </si>
  <si>
    <t>Simpliphi Little Genny 287 Wh 12V</t>
  </si>
  <si>
    <t>Simpliphi Little Genny 287 Wh 12V Emergency Kit</t>
  </si>
  <si>
    <t>Simpliphi Brackets PHI 3.8 kWh Wall Mount</t>
  </si>
  <si>
    <t>Power+ MLPE</t>
  </si>
  <si>
    <t>SMA Gateway</t>
  </si>
  <si>
    <t>Power+ MLPE (SMA BRANDED PRODUCT)</t>
  </si>
  <si>
    <t>JMS-F, Sunspec Compliant Shut Down Module - NEC2017/2020 Rapid Shutdown
Compliant</t>
  </si>
  <si>
    <t>Sunny Boy</t>
  </si>
  <si>
    <t>SB7.0-1 SP-US-41-NFW</t>
  </si>
  <si>
    <t>SMA Sunny Boy 7.0-US Standard with integrated DC disco, 3-MPPT, AFCI 208/240VAC - SunSpec Rapid Shutdown compliant **INVERTER DOES NOT INCLUDE WIFI COMMUNICATION, ONLY HARDWIRE**</t>
  </si>
  <si>
    <t>SMA Sunny Boy 7.7-US Standard wit</t>
  </si>
  <si>
    <t>SMA Sunny Boy 7.7-US Standard with integrated DC disco, 3-MPPT, AFCI 208/240VAC - SunSpec Rapid Shutdown compliant **INVERTER DOES NOT INCLUDE WIFI COMMUNICATION, ONLY HARDWIRE**</t>
  </si>
  <si>
    <t>SMA Wi-Fi antenna Extension Kit for US-40 &amp; Core 1</t>
  </si>
  <si>
    <t>SMA Sensor Module for US-40 &amp; Core 1</t>
  </si>
  <si>
    <t>SMA Revenue Grade Meter RS485 Bundle for use w/o Cellular LTE Modem</t>
  </si>
  <si>
    <t>SMA Revenue Grade Meter for use with Cellular LTE Modem</t>
  </si>
  <si>
    <t>SMA Cellular LTE Modem w/ 5yr Data Plan</t>
  </si>
  <si>
    <t>Single Phase Storage Battery Inverters</t>
  </si>
  <si>
    <t>SMA Sunny Boy 5.0-US Standard Storage Battery Inverter</t>
  </si>
  <si>
    <t>SMA Sunny Boy 6.0-US Standard Storage Battery Inverter</t>
  </si>
  <si>
    <t>SMA 200A Automatic Backup Unit w/ Energy Meter</t>
  </si>
  <si>
    <t>SMA Battery Bundle:includes SMA Sunny Boy Storage 6.0kW, SMA 200 Amp Automatic Backup Unit, BYD Battery-Box H 10.0 Battery - UL9540 compliant (While Supplies Last)</t>
  </si>
  <si>
    <t>Sunny Tripower X 20-US - 20KV 480/277 VAC 1000Vdc String Inverter</t>
  </si>
  <si>
    <t>Sunny Tripower X 25-US - 25KV 480/277 VAC 1000Vdc String Inverter</t>
  </si>
  <si>
    <t>Sunny Tripower X 30-US - 30KV 480/277VAC 1000Vdc String Inverter</t>
  </si>
  <si>
    <t>SMA Sunny Tripower CORE1-US (STP50-US-41) includes integrated Communications, AC
and DC Disconnect, &amp; Sunspec</t>
  </si>
  <si>
    <t>SMA Sunny Tripower CORE1-US (STP62-US-41) includes integrated Communications, AC
and DC Disconnect, &amp; Sunspec</t>
  </si>
  <si>
    <t>SMA Sunny Highpower Peak3 (SHP 125-US-20) NEW PRODUCT 125KV 1500V String
Inverter</t>
  </si>
  <si>
    <t>SMA Sunny Highpower Peak3 (SHP 150-US-20) NEW PRODUCT 150KV 1500V String
Inverter</t>
  </si>
  <si>
    <t>SMAData Manager M for use with TriPowers</t>
  </si>
  <si>
    <t>EDMM-US-10 LITE</t>
  </si>
  <si>
    <t>SMAData Manager LITE for use with SB-40 &amp; SB-41's</t>
  </si>
  <si>
    <t>SMA AC surge protection for STP50 (CORE 1)</t>
  </si>
  <si>
    <t>SMA DC surge protection for STP50 (CORE 1)</t>
  </si>
  <si>
    <t>AC_SPD_KIT2_T1T2</t>
  </si>
  <si>
    <t>AC surge protetion for CORE1-US Type 1/2 (STPXX-US-40/1)</t>
  </si>
  <si>
    <t>DC surge protection for CORE1-US Type 1/2 (STPXX-US-40/1)</t>
  </si>
  <si>
    <t>Mounting Bracket for Core 1 - 41 Products</t>
  </si>
  <si>
    <t>SMA Accessories</t>
  </si>
  <si>
    <t>SWDM-US-10</t>
  </si>
  <si>
    <t>SMA Speedwire Datalogging/Monitoring Card for -22 and TriPowers</t>
  </si>
  <si>
    <t>SMA RS 485 card for -22 and STP Inverters</t>
  </si>
  <si>
    <t>SMA Speedwire Datalogging/Monitoring Card for -10, -12 and TL-12  (End of Life)</t>
  </si>
  <si>
    <t>SMA RS485 card for legacy Sunny Boy  inverters</t>
  </si>
  <si>
    <t>Sunny Islands &amp; Accessories</t>
  </si>
  <si>
    <t>SI4548-US-10</t>
  </si>
  <si>
    <t>SMA Bidirectional battery inverter for stand-alone operation, output voltage: 120 VAC/60 Hz, nominal power: 4.5 kW, battery voltage: 48 VDC, external battery temperature sensor,
SD/MMC card, synchronization cable</t>
  </si>
  <si>
    <t>SMA Bidirectional battery inverter for stand-alone operation, output voltage: 120 VAC/60 Hz, nominal power: 5.75 kW, battery voltage: 48 VDC, external battery temperature sensor,
SD/MMC card, synchronization cable</t>
  </si>
  <si>
    <t>SMA 3-phase Multicluster-Box for 120VAC/60Hz., connections for: 12 x Sunny Island 4548 or 6048-US-10, 1 x generator connection with 110KW, 1 x PV connection with 110KW, 1 x consumer load 110KW incl.load shedding contactor, incl. 1 synchronization cable, from SI 5048U to MC-BoxU, incl.3 communication cable from Sunny Island to MC-BoxU</t>
  </si>
  <si>
    <t>SMA Communication Gateway (converts 485 comm. To Speedwire)</t>
  </si>
  <si>
    <t>SA-5K-1P-N</t>
  </si>
  <si>
    <t>Sol-Ark 5K 120V or 230V 1ɸ Output</t>
  </si>
  <si>
    <t>Sol-Ark 8K 120/240/208V 48V  Hybrid All-In-One 5 Year Standard Warranty</t>
  </si>
  <si>
    <t>Sol-Ark 8K 120/240/208V 48V Hybrid All-In-One 10 Year Standard Warranty</t>
  </si>
  <si>
    <t>Sol-Ark-12K</t>
  </si>
  <si>
    <t>Sol-Ark 12K 120/240/208V 48V Hybrid All-In-One Stackable 10 Year Standard Warranty</t>
  </si>
  <si>
    <t>Sol-Ark 15K 120/240/208V-3R. 10 Year-Standard Warranty, NEMA3-R</t>
  </si>
  <si>
    <t>Indirect Lightning, Solar Flare &amp; EMP Hardening for Sol-Ark system. Includes EMP Suppressors for solar panels &amp; 20 appliance suppressors MUST BE ORDERED IN
ADVANCE, NOT A SEPARATE COMPONENT</t>
  </si>
  <si>
    <t>USIN100-0003</t>
  </si>
  <si>
    <t>SA-Limitless-15K-EMP</t>
  </si>
  <si>
    <t>Sol-Ark 15K 120/240/208V-3R. 10 Year-Standard Warranty, NEMA3-R. Indirect Lightning, Solar Flare &amp; EMP Hardening for Sol-Ark system. Includes EMP Suppressors for solar panels &amp; 20 appliance suppressors MUST BE ORDERED IN ADVANCE, NOT A SEPARATE
COMPONENT</t>
  </si>
  <si>
    <t>Sol-Ark 30K 3-Phase Output 208 / 240Vac Hybrid Inverter. High Voltage Battery (150-550V).
Nema 3-R. 10 Year Standard Warranty.</t>
  </si>
  <si>
    <t>Sol-Ark 60K 3-Phase Output 480/277 Vac Hybrid Inverter. High Voltage Battery (160-800V).
Nema 3-R. 10 Year Standard Warranty.</t>
  </si>
  <si>
    <t>Sol-Ark PowerView Ethernet &amp; Wi-Fi Dongle</t>
  </si>
  <si>
    <t>Sol-Ark 200A Current Transformer (fits up to 4/0) - PER PAIR</t>
  </si>
  <si>
    <t>USSSP110-1299</t>
  </si>
  <si>
    <t>Sol-Ark 400A Current Transformer (2" inside diameter) - PER PAIR</t>
  </si>
  <si>
    <t>Solis Single Phase Inverters without Internal Transmitter (Residential model)</t>
  </si>
  <si>
    <t>Solis Solar Inverter 2.5kw 4G Single phase Dual MPPT. US Version. with 10 years warranty</t>
  </si>
  <si>
    <t>Solis Solar Inverter 3kw 4G Single phase Dual MPPT. US Version. with 10 years warranty</t>
  </si>
  <si>
    <t>Solis Solar Inverter 3.6kw 4G Single phase Dual MPPT. US Version. with 10 years warranty</t>
  </si>
  <si>
    <t>Solis Solar Inverter 4.0kw 4G Single phase Dual MPPT. US Version.with 10 years warranty</t>
  </si>
  <si>
    <t>Solis Solar Inverter 4.6kw 4G Single phase Dual MPPT. US Version. with 10 years warranty</t>
  </si>
  <si>
    <t>Solis Solar Inverter 5kw 4G Single phase Dual MPPT. US Version. with 10 years warranty</t>
  </si>
  <si>
    <t>Solis Solar Inverter 6kw 4G Single phase Dual MPPT. US Version. with 10 years warranty</t>
  </si>
  <si>
    <t>Solis Solar Inverter 7kw 4G Single phase Three MPPT. US Version. with 10 years warranty</t>
  </si>
  <si>
    <t>Solis Solar Inverter 7.6kw 4G Single phase Three MPPT. US Version. with 10 years warranty</t>
  </si>
  <si>
    <t>Solis Solar Inverter 8kw  4G Single phase Four MPPT. US Version. with 10 years warranty</t>
  </si>
  <si>
    <t>Solis Solar Inverter 9kw  4G Single phase Four MPPT. US Version. with 10 years warranty</t>
  </si>
  <si>
    <t>Solis Solar Inverter 10kw  4G Single phase Four MPPT. US Version. with 10 years warranty</t>
  </si>
  <si>
    <t>Solis-1P7.6K-4G-US</t>
  </si>
  <si>
    <t>Solis-1P10K-4G-US</t>
  </si>
  <si>
    <t>Solis Single Phase Storage Hybrid Inverters</t>
  </si>
  <si>
    <t>6.0kW Single Phase Dual MPPT</t>
  </si>
  <si>
    <t>7.6kW Single Phase Dual MPPT</t>
  </si>
  <si>
    <t>External auto transformer is required for residential, grid tied back-up storage – 10 year
standard warranty</t>
  </si>
  <si>
    <t>Solis 5G Hybrid Inverters  with Internal Transmitter (Tigo transmitter, Residential model)</t>
  </si>
  <si>
    <t>Hybrid Inverter 5kw 5G Single Phase Dual MPPT. US Version with tigo transmitter with 10
years warranty</t>
  </si>
  <si>
    <t>Hybrid Inverter 6kw 5G Single Phase Dual MPPT. US Version with tigo transmitter with 10
years warranty</t>
  </si>
  <si>
    <t>Hybrid Inverter 7kw 5G Single Phase Dual MPPT. US Version with tigo transmitter with 10
years warranty</t>
  </si>
  <si>
    <t>Hybrid Inverter 7.6kw 5G Single Phase Dual MPPT. US Version with tigo transmitter with 10
years warranty</t>
  </si>
  <si>
    <t>Hybrid Inverter 8kw 5G Single Phase Dual MPPT. US Version with tigo transmitter with 10
years warranty</t>
  </si>
  <si>
    <t>Hybrid Inverter 9kw 5G Single Phase Dual MPPT. US Version with tigo transmitter with 10
years warranty</t>
  </si>
  <si>
    <t>Hybrid Inverter 10kw 5G Single Phase Dual MPPT. US Version with tigo transmitter with 10
years warranty</t>
  </si>
  <si>
    <t>6G Hybrid -APSmart Transmitter</t>
  </si>
  <si>
    <t>Solis Hybrid Inverter 3.8kw S6 Single Phase Dual MPPT. US Version with APS transmitter
with 10 years warranty</t>
  </si>
  <si>
    <t>Solis Hybrid Inverter 5.0kw S6 Single Phase Threel MPPT. US Version with APS transmitter
with 10 years warranty</t>
  </si>
  <si>
    <t>Solis Hybrid Inverter 6.0kw S6 Single Phase Threel MPPT. US Version with APS transmitter
with 10 years warranty</t>
  </si>
  <si>
    <t>Solis Hybrid Inverter 7.6kw S6 Single Phase Threel MPPT. US Version with APS transmitter
with 10 years warranty</t>
  </si>
  <si>
    <t>Solis Hybrid Inverter 10.0kw S6 Single Phase Threel MPPT. US Version with APS
transmitter with 10 years warranty</t>
  </si>
  <si>
    <t>Solis Hybrid Inverter 11.4kw S6 Single Phase Four MPPT. US Version with APS transmitter
with 10 years warranty</t>
  </si>
  <si>
    <t>6G Hybrid -Tigo Transmitter</t>
  </si>
  <si>
    <t>Solis Hybrid Inverter 3.8kw S6 Single Phase Dual MPPT. US Version with tigo transmitter
with 10 years warranty</t>
  </si>
  <si>
    <t>Solis Hybrid Inverter 5.0kw S6 Single Phase Threel MPPT. US Version with tigo transmitter
with 10 years warranty</t>
  </si>
  <si>
    <t>Solis Hybrid Inverter 6.0kw S6 Single Phase Three MPPT. US Version with tigo transmitter
with 10 years warranty</t>
  </si>
  <si>
    <t>Solis Hybrid Inverter 7.6kw S6 Single Phase Fourl MPPT. US Version with tigo transmitter
with 10 years warranty</t>
  </si>
  <si>
    <t>Solis Hybrid Inverter10.0kw S6 Single Phase Four MPPT. US Version with tigo transmitter
with 10 years warranty</t>
  </si>
  <si>
    <t>Solis Hybrid Inverter 11.4kw S6 Single Phase Four MPPT. US Version with tigo transmitter
with 10 years warranty</t>
  </si>
  <si>
    <t>Solis Datalogging WIFI stick - single inverter use - 2 year warranty - up to 10 inverters</t>
  </si>
  <si>
    <t>Solis Plugin WIFI Stick for remote monitoring with USB port- 2 Year Standard Warranty</t>
  </si>
  <si>
    <t>Solis-DLS-LAN</t>
  </si>
  <si>
    <t>Solis Plugin LAN Stick - Compatible with entire range - 2 Year Standard Warranty</t>
  </si>
  <si>
    <t>Solis Wired Multi Inverter WIFI Box - Compatible with entire range - 2 Year Standard Warranty</t>
  </si>
  <si>
    <t>Solis Wired Multi Inverter WIFI Stick for remote monitoring up to 10pcs - 2 Year Standard
Warranty</t>
  </si>
  <si>
    <t>Solis Plugin Cellular stick, SIM card 5 year plan – 2 year standard warranty</t>
  </si>
  <si>
    <t>Solis 1000V Central controller that uses PLC signal to communication with inverters over
the AC wire (Commercial &amp; Industrial)</t>
  </si>
  <si>
    <t>1500V PLC CCO</t>
  </si>
  <si>
    <t>Solis 1500V Central controller that uses PLC signal to communication with inverters over
the AC wire (Utility)</t>
  </si>
  <si>
    <t>EC-5</t>
  </si>
  <si>
    <t>Solis multiple inverter connection RS485 cable, Maximum support 5 inverters</t>
  </si>
  <si>
    <t>EC-10</t>
  </si>
  <si>
    <t>Solis multiple inverter connection RS485 cable, Maximum support 10 inverters</t>
  </si>
  <si>
    <t>Solis Three Phase Inverter 1000 VDC, AFCI, MPPT – without internal MLRSD transmitter</t>
  </si>
  <si>
    <t>Solis-25K-US-SW</t>
  </si>
  <si>
    <t>25kW Solis Solar Inverter, 4 - MPPT, 3-phase 480VAC - 10 Year Standard Warranty</t>
  </si>
  <si>
    <t>30kW Solis Solar Inverter, 4 - MPPT, 3-phase 480VAC - 10 Year Standard Warranty</t>
  </si>
  <si>
    <t>36kW Solis Solar Inverter, 4 - MPPT, 3-phase 480VAC - 10  Year Standard Warranty</t>
  </si>
  <si>
    <t>36kW Solis Solar Inverter, 4 - MPPT, 3-phase 480VAC - 10  Year Standard Warranty (OLD
MODEL 1pcs left in stock)</t>
  </si>
  <si>
    <t>36kW Solis Solar Inverter, 4 - MPPT, W/Fan, 3-phase 480VAC - 10  Year Standard Warranty</t>
  </si>
  <si>
    <t>40kW Solis Solar Inverter, 4 - MPPT, 3-phase 480VAC - 10 Year Standard Warranty</t>
  </si>
  <si>
    <t>40kW Solis Solar Inverter, 4 - MPPT, W/Fan, 3-phase 480VAC - 10 Year Standard Warranty</t>
  </si>
  <si>
    <t>50kW Solis Solar Inverter, 4 - MPPT, W/Fan, 3-phase 480VAC - 10 Year Standard Warranty</t>
  </si>
  <si>
    <t>60kW Solis Solar Inverter, 4 - MPPT, W/Fan, 3-phase 480VAC - 10 Year Standard Warranty</t>
  </si>
  <si>
    <t>66kW Solis Solar Inverter, 4 - MPPT, W/Fan, 3-phase 480VAC - 10 Year Standard Warranty</t>
  </si>
  <si>
    <t>Solis Three Phase Inverter 1000 VDC, AFCI, MPPT – with APS Transmitter</t>
  </si>
  <si>
    <t>Solis 75kW Three Phase Eight MPPT w/ AFCI w/ FAN w/APS TX - 10 Year Standard
Warranty</t>
  </si>
  <si>
    <t>Solis 80kW Three Phase Nine MPPT w/ AFCI w/ FAN w/APS TX - 10 Year Standard Warranty</t>
  </si>
  <si>
    <t>Solis 90kW Three Phase Ten MPPT w/ AFCI w/ FAN w/APS TX - 10 Year Standard Warranty</t>
  </si>
  <si>
    <t>Solis 100kW Three Phase Ten MPPT w/ AFCI w/ FAN w/APS TX - 10 Year Standard Warranty</t>
  </si>
  <si>
    <t>Solis Three Phase Inverter 1000 VDC, AFCI, MPPT – with Tigo Transmitter</t>
  </si>
  <si>
    <t>Solis 75kW Three Phase Eight MPPT w/ AFCI w/ FAN w/TIGO TX - 10 Year Standard Warranty</t>
  </si>
  <si>
    <t>Solis 80kW Three Phase Nine MPPT w/ AFCI w/ FAN w/TIGO TX - 10 Year Standard Warranty</t>
  </si>
  <si>
    <t>Solis 90kW Three Phase Ten MPPT w/ AFCI w/ FAN w/TIGO TX - 10 Year Standard Warranty</t>
  </si>
  <si>
    <t>Solis 100kW Three Phase Ten MPPT w/ AFCI w/ FAN w/TIGO TX - 10 Year Standard Warranty</t>
  </si>
  <si>
    <t>Solis Three Phase Inverters without Internal Transmiter  (C&amp;I model)</t>
  </si>
  <si>
    <t>Solis 75kW Three Phase Eight MPPT w/ AFCI w/ FAN - 10 Year Standard Warranty</t>
  </si>
  <si>
    <t>Solis 80kW Three Phase Nine MPPT w/ AFCI w/ FAN - 10 Year Standard Warranty</t>
  </si>
  <si>
    <t>Solis 90kW Three Phase Ten MPPT w/ AFCI w/ FAN - 10 Year Standard Warranty</t>
  </si>
  <si>
    <t>Solis 100kW Three Phase Ten MPPT w/ AFCI w/ FAN - 10 Year Standard Warranty</t>
  </si>
  <si>
    <t>-SPRT for Sunspec transmitter compatible with Sunspec MLRSD receivers
-RSS for Tigo transmitter compatible with Tigo TS4-F receivers for MLRSD   DISCONTINUED JULY 2023!</t>
  </si>
  <si>
    <t>Solis-25K-US-LSW</t>
  </si>
  <si>
    <t>25kW Solis Solar Inverter, 4 - MPPT, 3-phase 480VAC - 10 Year Standard Warranty with integrated Tigo transmitter</t>
  </si>
  <si>
    <t>66kW Solis Solar Inverter, 4 - MPPT, W/Fan, 3-phase 480VAC - 10 Year Standard Warranty
with integrated Sunspec transmitter</t>
  </si>
  <si>
    <t>Solis 100kW 3Ø Inverter with fan 10 MPPT – 10 year standard warranty with integrated
Tigo transmitter</t>
  </si>
  <si>
    <t>Solis 100kW 3Ø Inverter with fan 10 MPPT – 10 year standard warranty with integrated
Sunspec transmitter</t>
  </si>
  <si>
    <t>Solis Three Phase Inverters without Internal Transmiter  (Utility model)</t>
  </si>
  <si>
    <t>Solis-125K EHV-5G-US-PLUS</t>
  </si>
  <si>
    <t>Solis 125kW Three Phase 9 MPPT 18 Strings - 5  Year Standard Warranty</t>
  </si>
  <si>
    <t>Solis 125kW Three Phase 9 MPPT 18 Strings - 10 Year Standard Warranty</t>
  </si>
  <si>
    <t>USSSP110-1415</t>
  </si>
  <si>
    <t>Solis 185kW Three Phase 12 MPPT - 5 Year Standard Warranty</t>
  </si>
  <si>
    <t>Solis-185K-EHV-5G-US-PLUS-10</t>
  </si>
  <si>
    <t>Solis 185kW Three Phase 12 MPPT - 10 Year Standard Warranty</t>
  </si>
  <si>
    <t>Solis 255kW Three Phase 12 MPPT - 5 Year Standard Warranty</t>
  </si>
  <si>
    <t>USSSP110-1418</t>
  </si>
  <si>
    <t>Solis-255K EHV-5G-US-PLUS-10</t>
  </si>
  <si>
    <t>Solis 255kW Three Phase 12 MPPT - 10 Year Standard Warranty</t>
  </si>
  <si>
    <t>Gray Soladeck flashed PV roof-mount combiner/enclosure 600VDC, 120 amp, 2 position
ground block</t>
  </si>
  <si>
    <t>Gray Soladeck flashed PV roof-mount combiner/enclosure 600VDC, 120 amp, 5 position
ground block</t>
  </si>
  <si>
    <t>SolaDeck flashed PV roof-mount combiner/enclosure 600 VDC, 120 amp with bulge in
cover to accomodate breakers</t>
  </si>
  <si>
    <t>Soladeck Contains (3)black 8mm terminal block, (3)grey 8mm terminal block, (2)terminal block end plate, (2)0.5" 3 hole @5.6mm membrane fitting, (1)3/8" 1 hole fitting</t>
  </si>
  <si>
    <t>Soladeck Contains (3)black 8mm terminal block, (3)red 8mm terminal block, (3)gray 8mm terminal block, (2)terminal block end plate, (3)0.5" 1 hole @ 11.4 fitting, (1)3/8" 1 hole fitting</t>
  </si>
  <si>
    <t>Soladeck Contains (3)fuse holder, (3)gray 8mm terminal block, (1)gray terminal end block plate, (2)0.5" 3 hole @5.6"mm membrane fitting, (1)3/8" 1 hole fitting, (3)15 amp fuse</t>
  </si>
  <si>
    <t>Soladeck Contains (6)fuse holder, (2)bus bar, (2)0.5" fitting 5.6mm 3 hole skin, (1)3/8" 1
hole fitting, (6)15 amp fuse</t>
  </si>
  <si>
    <t>Soladeck Contains (4)fuse holder, (2)bus bar, (1)power block 4 position 80 amp, (2)0.5" 1
hole @ 11.4mm fitting, (1)3/8" 1 hole fitting, (4)15 amp fuse (DISCONTINUED)</t>
  </si>
  <si>
    <t>Soladeck 0786K-3C (SolaDeck 3 String DC Combiner Kit- Contains (3)fuse holder, (1)bus
bar,...</t>
  </si>
  <si>
    <t>SCORE-P10</t>
  </si>
  <si>
    <t>sonnenCore+ Smart Energy Storage System - 10kWh Energy Capacity, 4.8kW sonnenInverter. sonnenCore +10 ships standard with 2 sonnenModule4 battery modules. The product is listed for UL 9540 (energy storage), UL1741 (sonnenInverter) and UL 1973 (lithium iron phosphate sonnenModule4). The entire system is also backed by sonnen's industry leading factory limited warranty of 10 year / 10,000 charge cycles. The system is expandable from 10 to 20 kWh</t>
  </si>
  <si>
    <t>SCORE-P20</t>
  </si>
  <si>
    <t>sonnenCore+ Smart Energy Storage System - 20kWh Energy Capacity, 4.8kW sonnenInverter. sonnenCore +20 ships standard with 4 sonnenModule4 battery modules. The product is listed for UL 9540 (energy storage), UL1741 (sonnenInverter) and UL 1973 (lithium iron phosphate sonnenModule4). The entire system is also backed by sonnen's industry leading factory limited warranty of 10 year / 10,000 charge cycles. The system is not expandable.</t>
  </si>
  <si>
    <t>Sonnen CT wire extension kit for sonnenCore applications where the main service
connection exceed the length of the factory  supplied wires from the power unit.</t>
  </si>
  <si>
    <t>Tigo CCA Kit, TAP, Din Rail PS, Outdoor Enclosure</t>
  </si>
  <si>
    <t>Tigo CCA Standalone Unit</t>
  </si>
  <si>
    <t>Tigo Commercial Dual Core (300A) RSS Din Rail Transmitter Kit, 480/277VAC PS (no
enclosure)</t>
  </si>
  <si>
    <t>Tigo RSS Transmitter Din Rail Kit, Dual RSS Core, Outdoor</t>
  </si>
  <si>
    <t>Tigo Dual Core Pure Signal RSS Transmitter, Din Rail, 120/240VAC PS, Outdoor Enclosure
Kit</t>
  </si>
  <si>
    <t>Tigo RSS Signal Detector</t>
  </si>
  <si>
    <t>Tigo RSS Transmitter Din Rail Kit, Single RSS Core, Outdoor</t>
  </si>
  <si>
    <t>492-00000-51</t>
  </si>
  <si>
    <t>Tigo Single Core, Pure Signal RSS Transmitter, Din Rail, 120/240VAC PS, Outdoor
Enclosure Kit)</t>
  </si>
  <si>
    <t>Tigo RSS Transmitter Din Rail - Single RSS Core</t>
  </si>
  <si>
    <t>Tigo TAP</t>
  </si>
  <si>
    <t>Tigo TS4-A-F, 1000VUL/TUV, 1.2M Cable, MC4 Comparable, 500W</t>
  </si>
  <si>
    <t>Tigo TS4-A-F, 1000VUL/TUV, 1.2M Cable, MC4 Comparable, 700W</t>
  </si>
  <si>
    <t>Tigo TS4-A-O, 1500V UL/TUV, 1.2M Cable, MC4; 700W Max Power</t>
  </si>
  <si>
    <t>Tigo TS4-A-2F, 1500VUL, 2.2M Cable, MC4, Dual Module</t>
  </si>
  <si>
    <t>Tigo TS4-A-S, 1500VUL/1000VIEC, 1.2M Cable, MC4.</t>
  </si>
  <si>
    <t>Tigo TS4-R-F, 1000V UL/TUV, 1M Cable, MC4 Compatible</t>
  </si>
  <si>
    <t>Tigo TS4-A-2F, 1500VUL, 2.4M Cable, MC4, Dual Module</t>
  </si>
  <si>
    <t>Unirac FLASH SOFT AL 18X18 OATEY12836</t>
  </si>
  <si>
    <t>Unirac FLASHKIT PRO, DRK 10PK</t>
  </si>
  <si>
    <t>Unirac FLASHKIT PRO, MILL 10PK</t>
  </si>
  <si>
    <t>Unirac FLASHKIT SFM NRE COMP DARK</t>
  </si>
  <si>
    <t>Unirac STANDING SEAM CLAMP, MINI 1SS</t>
  </si>
  <si>
    <t>Unirac STANDING SEAM CLAMP, STAND 2SS</t>
  </si>
  <si>
    <t>Unirac STANDING SEAM CLAMP, WIDE 2SS</t>
  </si>
  <si>
    <t>Unirac R-PANEL METAL ROOF MNT, 9000-S</t>
  </si>
  <si>
    <t>Unirac R-PANEL POWERMOUNT ADJUST</t>
  </si>
  <si>
    <t>Unirac 004270D (Unirac FLASHKIT SFM SLIDER COMP DARK  )</t>
  </si>
  <si>
    <t>Unirac FLASHLOC DUO DARK</t>
  </si>
  <si>
    <t>Unirac FLASHLOC DUO MILL</t>
  </si>
  <si>
    <t>Unirac FLASHLOC COMP KIT DRK</t>
  </si>
  <si>
    <t>Unirac FLASHLOC COMP KIT MILL</t>
  </si>
  <si>
    <t>Unirac STANDOFF 3" 2 PIECE AL, DRK</t>
  </si>
  <si>
    <t>Unirac STANDOFF 3" 2 PIECE AL, MILL</t>
  </si>
  <si>
    <t>Unirac STANDOFF 4" 2 PIECE AL, DRK</t>
  </si>
  <si>
    <t>Unirac STANDOFF 4" 2 PIECE AL, MILL</t>
  </si>
  <si>
    <t>Unirac STANDOFF 6" 2 PIECE AL, DRK</t>
  </si>
  <si>
    <t>Unirac STANDOFF 6" 2 PIECE AL, MILL</t>
  </si>
  <si>
    <t>Unirac STANDOFF 7" 2 PIECE AL, DRK</t>
  </si>
  <si>
    <t>004700M</t>
  </si>
  <si>
    <t>Unirac STANDOFF 7" 2 PIECE AL, MILL</t>
  </si>
  <si>
    <t>Unirac SOLARHOOK ADJ STONE COATED ST1</t>
  </si>
  <si>
    <t>Unirac SOLARHOOK FLAT SIDE MT AT1</t>
  </si>
  <si>
    <t>Unirac SOLARHOOK SPANISH SIDE MT CT1</t>
  </si>
  <si>
    <t>Unirac SOLARHOOK UNIV SIDE MT CT5</t>
  </si>
  <si>
    <t>Unirac SOLARHOOK FLSHING SPANISH FLCT</t>
  </si>
  <si>
    <t>Unirac SOLARHOOK STONE COATED MT ST1</t>
  </si>
  <si>
    <t>Unirac FLASHKIT TR FLAT-TILE ADOBE</t>
  </si>
  <si>
    <t>Unirac FLASHKIT TR FLAT-TILE CHARCOAL</t>
  </si>
  <si>
    <t>004TRFM</t>
  </si>
  <si>
    <t>Unirac FLASHKIT TR FLAT-TILE MILL</t>
  </si>
  <si>
    <t>Unirac FLASHKIT TR SPAN-TILE ADOBE</t>
  </si>
  <si>
    <t>Unirac FLASHKIT TR SPAN-TILE CHARCOAL</t>
  </si>
  <si>
    <t>Unirac TR UNIV SUB-FLASHING</t>
  </si>
  <si>
    <t>Unirac FLASHKIT TR SPAN-TILE MILL</t>
  </si>
  <si>
    <t>Unirac FLASHKIT TR W-TILE ADOBE</t>
  </si>
  <si>
    <t>Unirac FLASHKIT TR W-TILE CHARCOAL</t>
  </si>
  <si>
    <t>Unirac FLASHKIT TR W-TILE MILL</t>
  </si>
  <si>
    <t>Unirac GROUND WEEBLUG #1</t>
  </si>
  <si>
    <t>Unirac ONE WIRE CLIP, SS, DCS 1306</t>
  </si>
  <si>
    <t>Unirac TWO WIRE CLIP, SS, DCS 1307</t>
  </si>
  <si>
    <t>USSSP110-1480</t>
  </si>
  <si>
    <t>Unirac ILSCO LAY IN LUG</t>
  </si>
  <si>
    <t>Unirac MICRO MNT BND TBOLT 1/4X3/4 SS</t>
  </si>
  <si>
    <t>USSSP110-1482</t>
  </si>
  <si>
    <t>008015S</t>
  </si>
  <si>
    <t>Unirac WIRE BND CLIP</t>
  </si>
  <si>
    <t>008017S</t>
  </si>
  <si>
    <t>Unirac HEYCO SUNRUNNER 2-S CLIP 100/B</t>
  </si>
  <si>
    <t>Unirac HEYCO SUNRUNNER 4-2U CLIP 100/B</t>
  </si>
  <si>
    <t>00823CM</t>
  </si>
  <si>
    <t>Unirac E-BOSS TILE CONDUIT MT KIT</t>
  </si>
  <si>
    <t>Unirac SM TRIM END CLIP</t>
  </si>
  <si>
    <t>Unirac MLPE MOUNT ASSY</t>
  </si>
  <si>
    <t>Unirac MLPE Tiger Clip</t>
  </si>
  <si>
    <t>Unirac BND T-BOLT&amp;NUT 3/8" X 3/4" SS</t>
  </si>
  <si>
    <t>Unirac UNIRAC 1/4 HEX TOOL</t>
  </si>
  <si>
    <t>Unirac SFM TRINUT KIT</t>
  </si>
  <si>
    <t>030027C</t>
  </si>
  <si>
    <t>Unirac HDW LAG BOLT, 5/16 X 4</t>
  </si>
  <si>
    <t>Unirac HDW LAG BOLT, 5/16 X 4.5</t>
  </si>
  <si>
    <t>Unirac STRUCTURAL SCREW 5/16 X 4 SS</t>
  </si>
  <si>
    <t>Unirac STRUCTURAL SCREW 5/16 X 4.5 SS</t>
  </si>
  <si>
    <t>Unirac ENPHASE ENGAGE CABLE CLIP</t>
  </si>
  <si>
    <t>Unirac SM TRIM 168" DRK 8PK</t>
  </si>
  <si>
    <t>Unirac SMHD BOTTOM CLIPS W/HDW, CLR</t>
  </si>
  <si>
    <t>Unirac SM ENDCLAMP B CLR AL</t>
  </si>
  <si>
    <t>Unirac SM ENDCLAMP B DRK AL</t>
  </si>
  <si>
    <t>Unirac SM ENDCLAMP C CLR AL</t>
  </si>
  <si>
    <t>Unirac SM ENDCLAMP C DRK AL</t>
  </si>
  <si>
    <t>Unirac SM ENDCLAMP D CLR AL</t>
  </si>
  <si>
    <t>Unirac SM ENDCLAMP D DRK AL</t>
  </si>
  <si>
    <t>Unirac SM ENDCLAMP E CLR AL</t>
  </si>
  <si>
    <t>Unirac SM ENDCLAMP E DRK AL</t>
  </si>
  <si>
    <t>Unirac SM ENDCLAMP F CLR AL</t>
  </si>
  <si>
    <t>Unirac SM ENDCLAMP F DRK AL</t>
  </si>
  <si>
    <t>Unirac SM ENDCLAMP K CLR AL</t>
  </si>
  <si>
    <t>Unirac SM ENDCLAMP K DRK AL</t>
  </si>
  <si>
    <t>Unirac SM BND MIDCLAMP BC SS</t>
  </si>
  <si>
    <t>Unirac SM BND MIDCLAMP BC DRK SS</t>
  </si>
  <si>
    <t>Unirac SM BND MIDCLAMP EF SS</t>
  </si>
  <si>
    <t>Unirac SM BND MIDCLAMP EF DRK SS</t>
  </si>
  <si>
    <t>Unirac SM BND MIDCLAMP DK SS</t>
  </si>
  <si>
    <t>Unirac SM BND MIDCLAMP DK DRK SS</t>
  </si>
  <si>
    <t>Unirac SM MIDCLAMP PRO DRK</t>
  </si>
  <si>
    <t>Unirac SM MIDCLAMP PRO MILL</t>
  </si>
  <si>
    <t>USMS100-0297</t>
  </si>
  <si>
    <t>Unirac SM ENDCLAMP PRO W/CAP</t>
  </si>
  <si>
    <t>Unirac UNIVERSAL AF MID CLAMP DRK</t>
  </si>
  <si>
    <t>Unirac BND SPLICE BAR PRO SERIES MILL</t>
  </si>
  <si>
    <t>Unirac BND SPLICE BAR PRO SERIES DRK</t>
  </si>
  <si>
    <t>Unirac L-FOOT SERRATED W/ T-BOLT, CLR</t>
  </si>
  <si>
    <t>Unirac L-FOOT SERRATED W/ T-BOLT, DRK</t>
  </si>
  <si>
    <t>Unirac SM  ADJ TILT LEG, 12", W/HDW</t>
  </si>
  <si>
    <t>Unirac SM  ADJ TILT LEG, 30", W/HDW</t>
  </si>
  <si>
    <t>Unirac SM  ADJ TILT LEG, 44", W/HDW</t>
  </si>
  <si>
    <t>Unirac SM  ADJ TILT LEG, 72", W/HDW</t>
  </si>
  <si>
    <t>Unirac SM RAIL END CAP, PRO UV-BLK</t>
  </si>
  <si>
    <t>Unirac SM RAIL 132" CLR</t>
  </si>
  <si>
    <t>Unirac SM RAIL 132" CLR 8PK</t>
  </si>
  <si>
    <t>Unirac SM RAIL 168" CLR</t>
  </si>
  <si>
    <t>Unirac SM RAIL 168" CLR 8PK</t>
  </si>
  <si>
    <t>Unirac SM RAIL 168" DRK</t>
  </si>
  <si>
    <t>Unirac SM RAIL 168" DARK 8PK</t>
  </si>
  <si>
    <t>Unirac SM RAIL 208" CLR</t>
  </si>
  <si>
    <t>Unirac SM RAIL 208" CLR 8PK</t>
  </si>
  <si>
    <t>Unirac SM RAIL 246" CLR</t>
  </si>
  <si>
    <t>Unirac SM RAIL 246" CLR 8PK</t>
  </si>
  <si>
    <t>Unirac RM10 BAY *DISCONTINUED*</t>
  </si>
  <si>
    <t>Unirac RM10 MODULE CLIP BULK PK *DISCONTINUED*</t>
  </si>
  <si>
    <t>Unirac RM10 HEX BOLT BULK PK *DISCONTINUED*</t>
  </si>
  <si>
    <t>Unirac RM10 ROOF PAD *DISCONTINUED*</t>
  </si>
  <si>
    <t>Unirac RM5 BAY</t>
  </si>
  <si>
    <t>Unirac RMDT RIDGE BAY</t>
  </si>
  <si>
    <t>Unirac RMDT VALLEY BAY</t>
  </si>
  <si>
    <t>Unirac RM5 BAY, PVC</t>
  </si>
  <si>
    <t>Unirac RMDT RIDGE BAY, PVC</t>
  </si>
  <si>
    <t>Unirac RMDT VALLEY BAY, PVC</t>
  </si>
  <si>
    <t>Unirac RM5 WIND DEFLECTOR, 84"</t>
  </si>
  <si>
    <t>Unirac RM5/DT ENDCLAMP 32-40MM</t>
  </si>
  <si>
    <t>Unirac RM5/DT ENDCLAMP 41-45MM</t>
  </si>
  <si>
    <t>Unirac RM5/DT ENDCLAMP 46-50MM</t>
  </si>
  <si>
    <t>Unirac RMDT MIDCLAMP 46-50MM</t>
  </si>
  <si>
    <t>Unirac RMDT MIDCLAMP 41-45MM</t>
  </si>
  <si>
    <t>Unirac RMDT MIDCLAMP 36-40MM</t>
  </si>
  <si>
    <t>Unirac RMDT MIDCLAMP 32-35MM</t>
  </si>
  <si>
    <t>Unirac RM5/DT PVC ROOF FRICTION PATCH</t>
  </si>
  <si>
    <t>Unirac RM5/DT WIRE MGMT CLIP</t>
  </si>
  <si>
    <t>Unirac RM5 WD WIRE MGMT CLIP</t>
  </si>
  <si>
    <t>Unirac RM5/DT 1/4-20 CLIP U-NUT SS</t>
  </si>
  <si>
    <t>Unirac RM5 WIND DEFLECTOR HDW KIT</t>
  </si>
  <si>
    <t>Unirac RM5/DT H-ATTACHMENT KIT</t>
  </si>
  <si>
    <t>Unirac Flashloc RM</t>
  </si>
  <si>
    <t>Unirac SM LIGHT RAIL 168" DRK</t>
  </si>
  <si>
    <t>Unirac SM LIGHT RAIL 168" MILL</t>
  </si>
  <si>
    <t>Unirac SM RAIL 132" MILL</t>
  </si>
  <si>
    <t>Unirac SM RAIL 132" MILL 8PK</t>
  </si>
  <si>
    <t>Unirac SM RAIL 168" MILL</t>
  </si>
  <si>
    <t>Unirac SM RAIL 168" MILL 8 PK</t>
  </si>
  <si>
    <t>Unirac SM RAIL 208" MILL</t>
  </si>
  <si>
    <t>Unirac SM RAIL 208" MILL 8 PK</t>
  </si>
  <si>
    <t>Unirac SM RAIL 246" MILL</t>
  </si>
  <si>
    <t>Unirac SM RAIL 246" MILL 8 PK</t>
  </si>
  <si>
    <t>Unirac BND T-BOLT&amp;NUT 1/4"X2" DRK SS</t>
  </si>
  <si>
    <t>Unirac BND T-BOLT&amp;NUT 1/4"X2" SS</t>
  </si>
  <si>
    <t>Unirac BND T-BOLT&amp;NUT 1/4"X2.25"DRKSS</t>
  </si>
  <si>
    <t>Unirac BND T-BOLT&amp;NUT 1/4"X2.25" SS</t>
  </si>
  <si>
    <t>Unirac BND T-BOLT&amp;NUT 1/4"X2.5" DRKSS</t>
  </si>
  <si>
    <t>Unirac BND T-BOLT&amp;NUT 1/4"X2.5" SS</t>
  </si>
  <si>
    <t>Unirac ULA BRACE, 2"@ 7 FT,</t>
  </si>
  <si>
    <t>Unirac ULA BRACE, 2"@ 10.5 FT,</t>
  </si>
  <si>
    <t>Unirac ULA BRACE, 2"@ 14 FT,</t>
  </si>
  <si>
    <t>Unirac ULA FRONT CAP, 2", AL</t>
  </si>
  <si>
    <t>Unirac ULA REAR CAP, 2", AL</t>
  </si>
  <si>
    <t>Unirac ULA SLIDER, 2", AL</t>
  </si>
  <si>
    <t>Unirac ULA THREADED FOOT, 2", STL</t>
  </si>
  <si>
    <t>Unirac GFT C-PILE, 12.5'</t>
  </si>
  <si>
    <t>Unirac GFT C-PILE, 15'</t>
  </si>
  <si>
    <t>Unirac GFT C-PILE, 10.5"</t>
  </si>
  <si>
    <t>Unirac KIT, GFT ASSEMBLY HARDWARE 4-RAIL</t>
  </si>
  <si>
    <t>Unirac GFT RAIL SPLICE KIT</t>
  </si>
  <si>
    <t>Unirac GFT WIRE MANAGEMENT CLIP</t>
  </si>
  <si>
    <t>Unirac GFT RAIL SUPPLEMENTAL HDWR 4-RAIL</t>
  </si>
  <si>
    <t>Unirac GFT DIAGONAL BRACE ASSEMBLY 20D SR</t>
  </si>
  <si>
    <t>Unirac GFT DIAGONAL BRACE ASSEMBLY 30D SR</t>
  </si>
  <si>
    <t>Unirac KIT, GFT ASSEMBLY HARDWARE SR</t>
  </si>
  <si>
    <t>Unirac GFT TOP CHORD CHANNEL 20/30 LS</t>
  </si>
  <si>
    <t>411166M</t>
  </si>
  <si>
    <t>Unirac GFT RAIL 166" MILL *DISCONTINUED*</t>
  </si>
  <si>
    <t>Unirac GRIDFLEX NORTH RAIL</t>
  </si>
  <si>
    <t>Unirac GRIDFLEX MID RAIL</t>
  </si>
  <si>
    <t>Unirac GRIDFLEX SOUTH RAIL</t>
  </si>
  <si>
    <t>Unirac GRIDFLEX 5D NORTH CLMP ASSY</t>
  </si>
  <si>
    <t>Unirac GRIDFLEX 5D SOUTH CLMP ASSY</t>
  </si>
  <si>
    <t>Unirac GRIDFLEX LANDER PAD</t>
  </si>
  <si>
    <t>Unirac GRIDFLEX HARDWARE KIT</t>
  </si>
  <si>
    <t>Unirac GRIDFLEX BALLAST, 62-69"</t>
  </si>
  <si>
    <t>Unirac GRIDFLEX BALLAST, 77-83"</t>
  </si>
  <si>
    <t>Unirac RM GRIDFLEX DEFLECTOR 62-69"</t>
  </si>
  <si>
    <t>Unirac RM GRIDFLEX DEFLECTOR 77-83"</t>
  </si>
  <si>
    <t>Unirac RM10 EVO FIELD BAY</t>
  </si>
  <si>
    <t>Unirac RM10 EVO NORTH BAY</t>
  </si>
  <si>
    <t>Unirac EVO MOD CLAMP SIDE BOLT BULK</t>
  </si>
  <si>
    <t>Unirac EVO MOD CLAMP BULK</t>
  </si>
  <si>
    <t>Uniraco EVO MID SUPPORT</t>
  </si>
  <si>
    <t>Unirac ECOFOOT5D MID-SUPPORT KIT</t>
  </si>
  <si>
    <t>Unirac ECOFOOT5D 71'' BALLAST TRAY</t>
  </si>
  <si>
    <t>Unirac ECOFOOT5D 83'' BALLAST TRAY</t>
  </si>
  <si>
    <t>Unirac ECOFOOT5D BASE</t>
  </si>
  <si>
    <t>Unirac ECOFOOT5D 70'' WIND DEFLECTOR</t>
  </si>
  <si>
    <t>Unirac ECOFOOT5D 82'' WIND DEFLECTOR</t>
  </si>
  <si>
    <t>Unirac ECOFOOT MLPE BRACKET</t>
  </si>
  <si>
    <t>Unirac ECOFOOT5D 87'' BALLAST TRAY</t>
  </si>
  <si>
    <t>Unirac ECOFOOT5D 86'' WIND DEFLECTOR</t>
  </si>
  <si>
    <t>Unirac ECOFOOT2+ BASE</t>
  </si>
  <si>
    <t>Unirac ECOFOOT UNIVERSAL CLAMP KIT</t>
  </si>
  <si>
    <t>Unirac ECOFOOT BONDING JUMPER 38"</t>
  </si>
  <si>
    <t>Unirac ECOFOOT2+ 44" WIND DEFLECTOR</t>
  </si>
  <si>
    <t>Unirac ECOFOOT2+ 70" WIND DEFLECTOR</t>
  </si>
  <si>
    <t>Unirac ECOFOOT2+ 82" WIND DEFLECTOR</t>
  </si>
  <si>
    <t>Unirac ECOFOOT2+ 86" WIND DEFLECTOR</t>
  </si>
  <si>
    <t>Unirac ECOFOOT2+ 92" WIND DEFLECTOR</t>
  </si>
  <si>
    <t>ES10924</t>
  </si>
  <si>
    <t>Unirac METALX COUPLING 30MM</t>
  </si>
  <si>
    <t>Unirac B22 GALVANIZED STRUT 10'</t>
  </si>
  <si>
    <t>Unirac 003250W (UNIRAC#12-14 X 2.50 SCREW HDW SS SD  )</t>
  </si>
  <si>
    <t>Unirac GFT-CAP (GFT RAIL END CAP, UV-BLK)</t>
  </si>
  <si>
    <t>Unirac SOLOBOX JUNCTION BOX w/ DIN RL</t>
  </si>
  <si>
    <t>INVERTERS - 120VAC/60Hz Sinewave</t>
  </si>
  <si>
    <t>Victron Phoenix 12/250 VE.Direct NEMA 5-15R 120VAC</t>
  </si>
  <si>
    <t>Victron Phoenix 12/375 VE.Direct NEMA 5-15R 120VAC</t>
  </si>
  <si>
    <t>Victron Phoenix 12/500 VE.Direct NEMA 5-15R 120VAC</t>
  </si>
  <si>
    <t>Victron Phoenix 12/800 VE.Direct NEMA 5-15R 120VAC</t>
  </si>
  <si>
    <t>Victron Phoenix 12/1200 VE.Direct NEMA 5-15R 120VAC</t>
  </si>
  <si>
    <t>Victron Phoenix 12/250 VE.Direct NEMA GFCI</t>
  </si>
  <si>
    <t>Victron Phoenix 12/375 VE.Direct NEMA GFCI</t>
  </si>
  <si>
    <t>Victron Phoenix 12/500 VE.Direct NEMA GFCI</t>
  </si>
  <si>
    <t>Victron Phoenix 12/800 VE.Direct NEMA GFCI</t>
  </si>
  <si>
    <t>Victron Phoenix 12/1200 VE.Direct NEMA GFCI</t>
  </si>
  <si>
    <t>Victron Phoenix 24/250 VE.Direct NEMA 5-15R 120VAC</t>
  </si>
  <si>
    <t>Victron Phoenix 24/375 VE.Direct NEMA 5-15R 120VAC</t>
  </si>
  <si>
    <t>Victron Phoenix 24/500 VE.Direct NEMA 5-15R 120VAC</t>
  </si>
  <si>
    <t>Victron Phoenix 24/800 VE.Direct NEMA 5-15R 120VAC</t>
  </si>
  <si>
    <t>Victron Phoenix 24/1200 VE.Direct NEMA 5-15R 120VAC</t>
  </si>
  <si>
    <t>Victron Phoenix 24/250 VE.Direct NEMA GFCI</t>
  </si>
  <si>
    <t>Victron Phoenix 24/375 VE.Direct NEMA GFCI</t>
  </si>
  <si>
    <t>Victron Phoenix 24/500 VE.Direct NEMA GFCI</t>
  </si>
  <si>
    <t>Victron Phoenix 24/800 VE.Direct NEMA GFCI</t>
  </si>
  <si>
    <t>Victron Phoenix 24/1200 VE.Direct NEMA GFCI</t>
  </si>
  <si>
    <t>Victron Phoenix 48/250 VE.Direct NEMA 5-15R 120VAC</t>
  </si>
  <si>
    <t>Victron Phoenix 48/375 VE.Direct NEMA 5-15R 120VAC</t>
  </si>
  <si>
    <t>Victron Phoenix 48/500 VE.Direct NEMA 5-15R 120VAC</t>
  </si>
  <si>
    <t>Victron Phoenix 48/800 VE.Direct NEMA 5-15R 120VAC</t>
  </si>
  <si>
    <t>Victron Phoenix 48/1200 VE.Direct NEMA 5-15R 120VAC</t>
  </si>
  <si>
    <t>Victron Phoenix 48/250 VE.Direct NEMA GFCI</t>
  </si>
  <si>
    <t>Victron Phoenix 48/375 VE.Direct NEMA GFCI</t>
  </si>
  <si>
    <t>Victron Phoenix 48/500 VE.Direct NEMA GFCI</t>
  </si>
  <si>
    <t>INVERTERS - 120VAC/60Hz Sinewave con't</t>
  </si>
  <si>
    <t>Victron Phoenix 48/1200 VE.Direct NEMA GFCI</t>
  </si>
  <si>
    <t>Victron Phoenix Inverter 12/3000 120VAC</t>
  </si>
  <si>
    <t>Victron Phoenix Inverter 24/3000 120VAC</t>
  </si>
  <si>
    <t>INVERTER/CHARGERS - 12V AND 24V INVERTERS: ALTERNATIVE OUTLETS - 120VAC/60Hz Sinewave</t>
  </si>
  <si>
    <t>Victron MultiPlus C 12/2000/80-50 120V</t>
  </si>
  <si>
    <t>Victron Multiplus C 12/2000/80-50 120V (UL 458)</t>
  </si>
  <si>
    <t>Victron MultiPlus C 24/2000/50-50 120V</t>
  </si>
  <si>
    <t>Victron Multiplus 12/2000/80-50 120V</t>
  </si>
  <si>
    <t>Victron Multiplus 12/2000/80-50 120V (UL 458)</t>
  </si>
  <si>
    <t>Victron MultiPlus 12/3000/120-50 120V</t>
  </si>
  <si>
    <t>Victron MultiPlus 12/3000/120-50 120V (UL 1741 and 458 cert.)</t>
  </si>
  <si>
    <t>Victron Multiplus-II 12/3000/120-50 120V</t>
  </si>
  <si>
    <t>Victron Multiplus-II 12/3000/120-50 120V (UL 458)</t>
  </si>
  <si>
    <t>Victron Multiplus-II 12/3000/120-50 120V 2x120V</t>
  </si>
  <si>
    <t>Victron Quattro 12/5000/220-100/100 120V</t>
  </si>
  <si>
    <t>Victron MultiPlus 24/3000/70-50 120V</t>
  </si>
  <si>
    <t>Victron MultiPlus 24/3000/70-50 120V (UL 1741 and 458 cert.)</t>
  </si>
  <si>
    <t>Victron MultiPlus 24/3000/70-50 120V (UL 458)</t>
  </si>
  <si>
    <t>Victron MultiPlus 24/3000/70-50 2x120V</t>
  </si>
  <si>
    <t>Victron MultiPlus 24/3000/70-50 2x120V (UL 458)</t>
  </si>
  <si>
    <t>Victron Quattro 24/5000/120-100/100 120V</t>
  </si>
  <si>
    <t>Victron Multiplus 48/2000/25-50 120V</t>
  </si>
  <si>
    <t>Victron Multiplus-II 48/3000/35-50 120V</t>
  </si>
  <si>
    <t>Victron Quattro 48/3000/35-50/50 120V</t>
  </si>
  <si>
    <t>Victron Quattro 48/5000/70-100/100 120V</t>
  </si>
  <si>
    <t>Victron Quattro 48/10000/140-100/100 120V VE.Bus</t>
  </si>
  <si>
    <t>ELECTRICAL PANELS</t>
  </si>
  <si>
    <t>Victron VE Panel 3kVA 120/240 NA Primary 24/48Vdc</t>
  </si>
  <si>
    <t>Victron VE Panel 3kVA 120 NA Follower 24/48Vdc</t>
  </si>
  <si>
    <t>Victron VE Panel Multiplus-II 3kVa 120 Primary 38Vdc with bypass</t>
  </si>
  <si>
    <t>Victron VE Panel Multiplus-II 3kVa 120 Primary 38Vdc without bypass</t>
  </si>
  <si>
    <t>Victron VE Panel 5kVA 120/240 NA Primary 48Vdc</t>
  </si>
  <si>
    <t>Victron VE Panel 5kVA 120 NA Follower 48Vdc</t>
  </si>
  <si>
    <t>Victron VE Panel 5kVA NA 3PH Primary 48Vdc</t>
  </si>
  <si>
    <t>INVERTER/CHARGERS OPTIMIZED FOR SELF CONSUMPTION/HOME STORAGE</t>
  </si>
  <si>
    <t>Victron EasySolar 12/1600/70-16 MPPT 100/50</t>
  </si>
  <si>
    <t>Victron EasySolar 24/1600/40-16 MPPT 100/50</t>
  </si>
  <si>
    <t>Victron EasySolar-II 24/3000/70-32 MPPT 250/70 GX</t>
  </si>
  <si>
    <t>PMP482307010</t>
  </si>
  <si>
    <t>Victron EasySolar-II 48/3000/35-32 MPPT 250/70 GX</t>
  </si>
  <si>
    <t>Victron EasySolar 48/5000/70 MPPT 150/100 Color Control</t>
  </si>
  <si>
    <t>Victron EasySolar-II 48/5000/70-50 MPPT 250/100 GX</t>
  </si>
  <si>
    <t>BLUE SMART BATTERY CHARGERS IP65 120V (1 output, natural convection cooling, with NEMA 5-15R plug)</t>
  </si>
  <si>
    <t>Victron Blue Smart IP65 Charger 6V/12V-1.1 + DC Connector</t>
  </si>
  <si>
    <t>Victron Blue Smart IP65 Charger 12/5 + DC connector 120VAC</t>
  </si>
  <si>
    <t>Victron Blue Smart IP65 Charger 12/7 + DC connector 120VAC</t>
  </si>
  <si>
    <t>Victron Blue Smart IP65 Charger 12/10 + DC connector 120VAC</t>
  </si>
  <si>
    <t>Victron Blue Smart IP65 Charger 12/15 + DC connector 120VAC</t>
  </si>
  <si>
    <t>Victron Blue Smart IP65 Charger 24/5 + DC connector 120VAC</t>
  </si>
  <si>
    <t>Victron Blue Smart IP65 Charger 24/8 + DC connector 120VAC</t>
  </si>
  <si>
    <t>Accessories for the Blue Smart IP65 Charger</t>
  </si>
  <si>
    <t>Victron M6 eyelet connector (with 30A ATO fuse)</t>
  </si>
  <si>
    <t>Victron M8 eyelet connector (with 30A ATO fuse)</t>
  </si>
  <si>
    <t>Victron MagCode Power Clip 12V (max. 15A)</t>
  </si>
  <si>
    <t>Victron MagCode Power Port 12V (max. 15A)</t>
  </si>
  <si>
    <t>Victron 2 meter extension cable</t>
  </si>
  <si>
    <t>Victron 12 Volt plug (cigarette plug with 16A fuse)</t>
  </si>
  <si>
    <t>Victron Clamp connector (with 30A ATO fuse)</t>
  </si>
  <si>
    <t>Victron Battery Indicator Panel (M8 eyelet connector / 30A ATO fuB</t>
  </si>
  <si>
    <t>Victron Battery Indicator Eyelet (M8 eyelet / 30A ATO fuse)</t>
  </si>
  <si>
    <t>Victron Rubber bumper for IP65 Charger 12/10, 12/15, 24/8</t>
  </si>
  <si>
    <t>Victron Wall Mount for IP65 Charger 12/10, 12/15, 24/8</t>
  </si>
  <si>
    <t>Victron Carry case for Blue Smart IP65 Chargers and accessories</t>
  </si>
  <si>
    <t>Accessories for the Blue Power IP65 Charger (1 output or 3 outputs, fan assisted cooling. With CEE 7/7 Plug (Schuko), BS 1363 plug (UK) or AS/NZS 3112 plug (AU/NZ))</t>
  </si>
  <si>
    <t>Victron Blue Smart IP22 Charger 12/15 (1) 120V</t>
  </si>
  <si>
    <t>Victron Blue Smart IP22 Charger 12/15 (3) 120V</t>
  </si>
  <si>
    <t>Victron Blue Smart IP22 Charger 12/20 (1) 120V</t>
  </si>
  <si>
    <t>Victron Blue Smart IP22 Charger 12/20 (3) 120V</t>
  </si>
  <si>
    <t>Victron Blue Smart IP22 Charger 12/30 (1) 120V</t>
  </si>
  <si>
    <t>Victron Blue Smart IP22 Charger 12/30 (3) 120V</t>
  </si>
  <si>
    <t>Victron Blue Smart IP22 Charger 24/8 (1) 120V</t>
  </si>
  <si>
    <t>Victron Blue Smart IP22 Charger 24/12 (1) 120V</t>
  </si>
  <si>
    <t>Victron Blue Smart IP22 Charger 24/16 (1) 120V</t>
  </si>
  <si>
    <t>Victron Blue Smart IP22 Charger 24/16 (3) 120V</t>
  </si>
  <si>
    <t>Universal input 90-265VAC/45-65Hz, or 90-400VDC</t>
  </si>
  <si>
    <t>Victron Phoenix Charger 12/30 (2+1)</t>
  </si>
  <si>
    <t>Victron Phoenix Charger 12/50 (2+1)</t>
  </si>
  <si>
    <t>Victron Phoenix Charger 24/16 (2+1)</t>
  </si>
  <si>
    <t>Victron Phoenix Charger 24/25 (2+1)</t>
  </si>
  <si>
    <t>BATTERY CHARGERS: Microprocessor control</t>
  </si>
  <si>
    <t>Victron Skylla IP65 12/70 (1+1) 120-240V</t>
  </si>
  <si>
    <t>Victron Skylla IP65 12/70 (3) 120-240V</t>
  </si>
  <si>
    <t>Victron Skylla IP65 24/35 (1+1) 120-240V</t>
  </si>
  <si>
    <t>Victron Skylla IP65 24/35 (3) 120-240V</t>
  </si>
  <si>
    <t>Victron Skylla-TG 24/50 3-phase (1+1) 400 VAC</t>
  </si>
  <si>
    <t>Victron Skylla-TG 24/100 3-phase (1+1) 400VAC</t>
  </si>
  <si>
    <t>Victron Skylla-TG 24/30 (1+1) 120-240VAC</t>
  </si>
  <si>
    <t>Victron Skylla-TG 24/50 (1+1) 120-240-VAC</t>
  </si>
  <si>
    <t>Victron Skylla-TG 24/100 (1+1) 120-240VAC</t>
  </si>
  <si>
    <t>Victron Skylla-TG 24/30 GMDSS excl. panel 120-240VAC</t>
  </si>
  <si>
    <t>Victron Skylla-TG 24/50 GMDSS excl. panel 120-240VAC</t>
  </si>
  <si>
    <t>Victron Skylla-TG 48/25 (1+1) 230VAC</t>
  </si>
  <si>
    <t>Victron Skylla-TG 48/50 (1+1) 230VAC</t>
  </si>
  <si>
    <t>Victron Skylla-i 24/80 (1+1) 230VAC</t>
  </si>
  <si>
    <t>Victron Skylla-i 24/80 (3) 230VAC</t>
  </si>
  <si>
    <t>Victron Skylla-i 24/100 (1+1) 230VAC</t>
  </si>
  <si>
    <t>Victron Skylla-i 24/100 (3)</t>
  </si>
  <si>
    <t>BATTERY CHARGERS Analog control-Universal input 90-265VAC/45-65Hz, or 90-400VDC-3x full current output</t>
  </si>
  <si>
    <t>Victron Centaur Charger 12/20 (3)</t>
  </si>
  <si>
    <t>Victron Centaur Charger 12/30 (3)</t>
  </si>
  <si>
    <t>Victron Centaur Charger 12/40 (3)</t>
  </si>
  <si>
    <t>Victron Centaur Charger 12/50 (3)</t>
  </si>
  <si>
    <t>Victron Centaur Charger 12/60 (3)</t>
  </si>
  <si>
    <t>Victron Centaur Charger 12/80 (3)</t>
  </si>
  <si>
    <t>Victron Centaur Charger 12/100 (3)</t>
  </si>
  <si>
    <t>120VAC/45-65Hz IP65</t>
  </si>
  <si>
    <t>Victron Centaur Charger 24/16 (3)</t>
  </si>
  <si>
    <t>Victron Centaur Charger 24/30 (3)</t>
  </si>
  <si>
    <t>Victron Centaur Charger 24/40 (3)</t>
  </si>
  <si>
    <t>Victron Centaur Charger 24/60 (3)</t>
  </si>
  <si>
    <t>BATTERY CHARGERS waterproof 120VAC-120VAC/45-65Hz IP65-1 output. With NEMA 5-15R plug</t>
  </si>
  <si>
    <t>Victron Blue Smart IP67 Charger 12/13 (1) 120VAC NEMA 5-15</t>
  </si>
  <si>
    <t>Victron Blue Smart IP67 Charger 12/17(1) 120VAC NEMA 5-15</t>
  </si>
  <si>
    <t>BATTERY CHARGERS waterproof 120VAC-120VAC/45-65Hz IP65-1 output. With NEMA 5-15R plug (con't)</t>
  </si>
  <si>
    <t>Victron Blue Smart IP67 Charger 12/25(1) 120VAC NEMA 5-15</t>
  </si>
  <si>
    <t>Victron Blue Smart IP67 Charger 24/5 (1) 120VAC NEMA 5-15</t>
  </si>
  <si>
    <t>Victron Blue Smart IP67 Charger 24/8 (1) 120VAC NEMA 5-15</t>
  </si>
  <si>
    <t>Victron Blue Smart IP67 Charger 24/12 (1) 120VAC NEMA 5-15</t>
  </si>
  <si>
    <t>ISOLATION TRANSFORMERS / AUTOTRANSFORMER / GALVANIC ISOLATOR</t>
  </si>
  <si>
    <t>Victron Autotransformer 120/240VAC-32A</t>
  </si>
  <si>
    <t>Victron Autotransformer 120/240VAC-100A The ultimate solution for split phase installation</t>
  </si>
  <si>
    <t>Victron Galvanic Isolator VDI-16</t>
  </si>
  <si>
    <t>Victron Galvanic Isolator VDI-32</t>
  </si>
  <si>
    <t>Victron Galvanic Isolator VDI-64</t>
  </si>
  <si>
    <t>DC-DC CONVERTERS-Not isolated, resin encapsulated</t>
  </si>
  <si>
    <t>Victron Orion IP67 24/12-5 (60W)</t>
  </si>
  <si>
    <t>Victron Orion IP67 24/12-10 (120W)</t>
  </si>
  <si>
    <t>Victron Orion IP67 24/12-20 (240W)</t>
  </si>
  <si>
    <t>Victron Orion IP67 12/24-50 (1200W)</t>
  </si>
  <si>
    <t>Victron Orion IP67 24/12-100 (1200W)</t>
  </si>
  <si>
    <t>Not isolated</t>
  </si>
  <si>
    <t>Victron Orion-Tr 24/12-5 (60W)</t>
  </si>
  <si>
    <t>Victron Orion-Tr 24/12-10 (120W)</t>
  </si>
  <si>
    <t>ORI241215200R</t>
  </si>
  <si>
    <t>Victron Orion-Tr 24/12-15 (180W)</t>
  </si>
  <si>
    <t>ORI241220200R</t>
  </si>
  <si>
    <t>Victron Orion-Tr 24/12-20 (240W)</t>
  </si>
  <si>
    <t>Victron Orion 24/12-25</t>
  </si>
  <si>
    <t>Victron Orion 24/12-40</t>
  </si>
  <si>
    <t>Victron Orion 24/12-70</t>
  </si>
  <si>
    <t>Victron Orion 24/12-70 with binding posts</t>
  </si>
  <si>
    <t>Victron Orion 12/24-8</t>
  </si>
  <si>
    <t>Victron Orion 12/24-10</t>
  </si>
  <si>
    <t>Victron Orion 12/24-20</t>
  </si>
  <si>
    <t>Victron 25A Buck-Boost DC/DC converter</t>
  </si>
  <si>
    <t>Non isolated (con't)</t>
  </si>
  <si>
    <t>Victron 50A Buck-Boost DC/DC converter</t>
  </si>
  <si>
    <t>Victron 100A buck-Boost DC/DC converter</t>
  </si>
  <si>
    <t>Victron Orion-Tr Smart 12/12-30A Non-isolated DC-DC charger</t>
  </si>
  <si>
    <t>Victron Orion-Tr Smart 12/24-15A (360W) Non-isolated DC-DC</t>
  </si>
  <si>
    <t>Victron Orion-Tr Smart 24/12-30A (360W) Non-isolated DC-DC</t>
  </si>
  <si>
    <t>Victron Orion-Tr Smart 24/24-17A (400W) Non-isolated DC-DC</t>
  </si>
  <si>
    <t>Victron CAN-bus Temp. sensor for buck-boosted DC-DC converter</t>
  </si>
  <si>
    <t>With galvanic isolation</t>
  </si>
  <si>
    <t>Victron Orion-Tr 12/12-9A (110W)</t>
  </si>
  <si>
    <t>Victron Orion-Tr 12/12-18A (220W)</t>
  </si>
  <si>
    <t>Victron Orion-Tr 12/12-30A (360W)</t>
  </si>
  <si>
    <t>Victron Orion-Tr 12/24-5A (120W)</t>
  </si>
  <si>
    <t>Victron Orion-Tr 12/24-10 (240W)</t>
  </si>
  <si>
    <t>Victron Orion-Tr 12/24-15A (360W)</t>
  </si>
  <si>
    <t>Victron Orion-Tr Smart 12/12-18A (220W) Isolated DC-DC charger</t>
  </si>
  <si>
    <t>Victron Orion-Tr Smart 12/12-30A (360W) Isolated DC-DC charger</t>
  </si>
  <si>
    <t>Victron Orion-Tr Smart 12/24-10A (240W) Isolated DC-DC charger</t>
  </si>
  <si>
    <t>Victron Orion-Tr Smart 12/24-15A (360W) Isolated DC-DC charger</t>
  </si>
  <si>
    <t>Victron Orion-Tr Isolated DC-DC Charger remote cable</t>
  </si>
  <si>
    <t>Victron Orion-Tr 24/12-9A (110W)</t>
  </si>
  <si>
    <t>Victron Orion-Tr 24/12-20A (240W)</t>
  </si>
  <si>
    <t>Victron Orion-Tr 24/12-30A (360W)</t>
  </si>
  <si>
    <t>Victron Orion-Tr 24/24-5A (120W)</t>
  </si>
  <si>
    <t>Victron Orion-Tr 24/24-12A (280W)</t>
  </si>
  <si>
    <t>Victron Orion-Tr 24/24-17A (400W)</t>
  </si>
  <si>
    <t>Victron Orion-Tr 24/48-2,5A (120W)</t>
  </si>
  <si>
    <t>Victron Orion-Tr 24/48-6A (280W)</t>
  </si>
  <si>
    <t>Victron Orion-Tr 24/48-8,5A (400W)</t>
  </si>
  <si>
    <t>With galvanic isolation (con't)</t>
  </si>
  <si>
    <t>Victron Orion-Tr Smart 24/12-20A (240W) Isolated DC-DC charger</t>
  </si>
  <si>
    <t>Victron Orion-Tr Smart 24/12-30A (360W) Isolated DC-DC charger</t>
  </si>
  <si>
    <t>Victron Orion-Tr Smart 24/24-12A (280W) Isolated DC-DC charger</t>
  </si>
  <si>
    <t>Victron Orion-Tr Smart 24/24-17A (400W) Isolated DC-DC chargerORI242440120</t>
  </si>
  <si>
    <t>Victron Orion-Tr 48/12-9A (110W)</t>
  </si>
  <si>
    <t>Victron Orion-Tr 48/12-20A (240W)</t>
  </si>
  <si>
    <t>Victron Orion-Tr 48/12-30A (360W)</t>
  </si>
  <si>
    <t>Victron Orion-Tr 48/24-5A (120W)</t>
  </si>
  <si>
    <t>Victron Orion-Tr 48/24-12A (280W)</t>
  </si>
  <si>
    <t>Victron Orion-Tr 48/24-16A (380W)</t>
  </si>
  <si>
    <t>Victron Orion-Tr 48/48-2,5A (120W)</t>
  </si>
  <si>
    <t>Victron Orion-Tr 48/48-6A (280W)</t>
  </si>
  <si>
    <t>Victron Orion-Tr 48/48-8A (380W)</t>
  </si>
  <si>
    <t>Victron Orion 110/12-30A (360W)</t>
  </si>
  <si>
    <t>Victron Orion 110/24-15A (360W)</t>
  </si>
  <si>
    <t>AUTOMATIC TRANSFER SWITCHES</t>
  </si>
  <si>
    <t>Victron Filax-2 230V/50Hz-240V/60Hz</t>
  </si>
  <si>
    <t>Victron Filax-2 110V/50Hz-120V/60Hz</t>
  </si>
  <si>
    <t>Victron VE Transfer Switch 5kVA/230V</t>
  </si>
  <si>
    <t>Victron VE Transfer Switch 10kVA/230V</t>
  </si>
  <si>
    <t>Lynx and DC distribution</t>
  </si>
  <si>
    <t>Victron Lynx Power In</t>
  </si>
  <si>
    <t>Victron Lynx Smart BMS 500</t>
  </si>
  <si>
    <t>Victron Lynx Shunt VE.Can</t>
  </si>
  <si>
    <t>Victron Lynx Distributor</t>
  </si>
  <si>
    <t>Victron Dual Terminal Stud M8-linked set (1 red/1 black)</t>
  </si>
  <si>
    <t>Victron Busbar 150A 2P with 10 screws +cover</t>
  </si>
  <si>
    <t>Victron Busbar 150A 2P with 20 screws +cover</t>
  </si>
  <si>
    <t>Lynx and DC distribution (con't)</t>
  </si>
  <si>
    <t>Victron Busbar 150A 4P + cover</t>
  </si>
  <si>
    <t>Victron Busbar 150A 6P + cover</t>
  </si>
  <si>
    <t>Victron Busbar 250A 2P with 6 screws +cover</t>
  </si>
  <si>
    <t>Victron Busbar 250A 2P with 12 screws +cover</t>
  </si>
  <si>
    <t>Victron Busbar 250A 4P +cover</t>
  </si>
  <si>
    <t>Victron Busbar 250A 6P + cover</t>
  </si>
  <si>
    <t>Victron Busbar 600A 4P + cover</t>
  </si>
  <si>
    <t>Victron Busbar 600A 8P +cover</t>
  </si>
  <si>
    <t>Victron Battery switch on/off 275A</t>
  </si>
  <si>
    <t>FUSES</t>
  </si>
  <si>
    <t>Victron MIDI-fuse 60A/32V (package of 5 pcs)</t>
  </si>
  <si>
    <t>Victron MIDI-fuse 80A/32V (package of 5 pcs)</t>
  </si>
  <si>
    <t>Victron MIDI-fuse 100A/32V (package of 5 pcs)</t>
  </si>
  <si>
    <t>Victron MIDI-fuse 125A/32V (package of 5 pcs)</t>
  </si>
  <si>
    <t>Victron -fuse 150A/32V (package of 5 pcs)</t>
  </si>
  <si>
    <t>Victron MIDI-fuse 200A/32V (package of 5 pcs)</t>
  </si>
  <si>
    <t>Fuses (con't)</t>
  </si>
  <si>
    <t>Victron MIDI-fuse 30A/58V for 48V products (1 pc)</t>
  </si>
  <si>
    <t>Victron MIDI-fuse 40A/58V for 48V products (1 pc)</t>
  </si>
  <si>
    <t>Victron MIDI-fuse 50A/58V for 48V products (1 pc)</t>
  </si>
  <si>
    <t>Victron MIDI-fuse 60A/58V for 48V products (1 pc)</t>
  </si>
  <si>
    <t>Victron MIDI-fuse 80A/58V for 48V products (1 pc)</t>
  </si>
  <si>
    <t>Victron Fuse holder for MIDI-fuse</t>
  </si>
  <si>
    <t>Victron MEGA-fuse 60A/32V (package of 5 pcs)</t>
  </si>
  <si>
    <t>Victron MEGA-fuse 80A/32V (package of 5 pcs)</t>
  </si>
  <si>
    <t>Victron MEGA-fuse 100A/32V (package of 5 pcs)</t>
  </si>
  <si>
    <t>Victron MEGA-fuse 125A/32V (package of 5 pcs)</t>
  </si>
  <si>
    <t>Victron MEGA-fuse 150A/32V (package of 5 pcs)</t>
  </si>
  <si>
    <t>Victron MEGA-fuse 175A/32V (package of 5 pcs)</t>
  </si>
  <si>
    <t>Victron MEGA-fuse 200A/32V (package of 5 pcs)</t>
  </si>
  <si>
    <t>Victron MEGA-fuse 225A/32V (package of 5 pcs)</t>
  </si>
  <si>
    <t>Victron MEGA-fuse 250A/32V (package of 5 pcs)</t>
  </si>
  <si>
    <t>Victron MEGA-fuse 300A/32V (package of 5 pcs)</t>
  </si>
  <si>
    <t>Victron MEGA-fuse 400A/32V (package of 5 pcs)</t>
  </si>
  <si>
    <t>Victron MEGA-fuse 500A/32V (package of 5 pcs)</t>
  </si>
  <si>
    <t>Victron MEGA-fuse 125A/58V for 48V products (1 pc)</t>
  </si>
  <si>
    <t>Victron MEGA-fuse 300A/58V for 48V products (1 pc)</t>
  </si>
  <si>
    <t>Victron Fuse holder for MEGA-fuse</t>
  </si>
  <si>
    <t>Victron Six-way fuse holder for Mega-fuse with busbar</t>
  </si>
  <si>
    <t>Victron Modular fuse holder for Mega-fuse</t>
  </si>
  <si>
    <t>Victron Busbar to connect 5 CIP100200100 (500 A)</t>
  </si>
  <si>
    <t>Victron Busbar to connect 6 CIP100200100 (1500 A)</t>
  </si>
  <si>
    <t>Victron ANL-fuse 400A/80V for 48V products (1 pc)</t>
  </si>
  <si>
    <t>Victron ANL-fuse 300A/80V for 48V products (1 pc)</t>
  </si>
  <si>
    <t>Victron ANL-fuse 500A/80V for 48V products (1 pc)</t>
  </si>
  <si>
    <t>Victron Fuse holder for ANL-fuse</t>
  </si>
  <si>
    <t>Victron Fuse CNN 325A/80V for Lynx shunt</t>
  </si>
  <si>
    <t>COLOR CONTROL</t>
  </si>
  <si>
    <t>Victron Cerbo GX</t>
  </si>
  <si>
    <t>BPP900450120</t>
  </si>
  <si>
    <t>Victron Cerbo-S GX</t>
  </si>
  <si>
    <t>Victron GX Touch 50</t>
  </si>
  <si>
    <t>Victron GX Touch 50 adapter for CCGX Cut-out</t>
  </si>
  <si>
    <t>Victron GX Touch 50 Wall Mount</t>
  </si>
  <si>
    <t>Victron GX Touch 70</t>
  </si>
  <si>
    <t>Victron GX Touch 70 Wall Mount</t>
  </si>
  <si>
    <t>Victron Color Control GX System controller with graphical user interface</t>
  </si>
  <si>
    <t>Victron Venus  GX System controller</t>
  </si>
  <si>
    <t>Victron Octo GX</t>
  </si>
  <si>
    <t>Victron CANvu GX</t>
  </si>
  <si>
    <t>Victron CANvu GX IO Extender and wiring kit</t>
  </si>
  <si>
    <t>Victron Temperature sensor VENUS/PMP/Quattro</t>
  </si>
  <si>
    <t>Victron Temperature sensor type C (for Inverter RS)</t>
  </si>
  <si>
    <t>Victron Temperature sensor for BMV-702/712</t>
  </si>
  <si>
    <t>Victron CCGX WiFi module simple</t>
  </si>
  <si>
    <t>COLOR CONTROL (con't)</t>
  </si>
  <si>
    <t>Victron CCGX WiFi moldule long reange</t>
  </si>
  <si>
    <t>Victron CCGX Wifi module long range (Netgear AC1200)</t>
  </si>
  <si>
    <t>Victron DIN35 adapter small (2x) for: Cerbo GX, (Smart) MPPT 100/20, Orion-TR 24/12-
10/15/20 non-isolated</t>
  </si>
  <si>
    <t>Victron DIN35 adapter medium (per pair) for: MPPT 100/30-50 &amp; Orion (Smart) 220/240/280/360/400W</t>
  </si>
  <si>
    <t>Victron DIN 35 adapter large (per pair) for: MPPT 75/10-15 &amp; 100/15 &amp; Orion 110/120W</t>
  </si>
  <si>
    <t>VE.Net</t>
  </si>
  <si>
    <t>Victron VE.Net GMDSS Panel</t>
  </si>
  <si>
    <t>Victron SmartShunt 500A/50mV</t>
  </si>
  <si>
    <t>Victron SmartShunt 1000A/50mV</t>
  </si>
  <si>
    <t>SHU102050200</t>
  </si>
  <si>
    <t>Victron Shunt 1000A/50mV</t>
  </si>
  <si>
    <t>Victron Shunt 2000A/50mV</t>
  </si>
  <si>
    <t>Victron VE.Can resistive tank sender adapter</t>
  </si>
  <si>
    <t>Remote Panels</t>
  </si>
  <si>
    <t>Victron Digital Multi Control 200/200A GX (90º RJ45) Above panels can be used with all
Multi(Plus) and Quattro inverter/chargers</t>
  </si>
  <si>
    <t>Victron Phoenix Inverter Control  VE.Direct</t>
  </si>
  <si>
    <t>Remote Panels (con't)</t>
  </si>
  <si>
    <t>Victron Skylla-i Control GX (90º RJ45)</t>
  </si>
  <si>
    <t>Victron GX GSM (dc supply voltage range: 10-70V) (Small 2G and 3G GSM antenna include</t>
  </si>
  <si>
    <t>Victron Wall mount enclosure for 65 x 120 mm GX-panels</t>
  </si>
  <si>
    <t>with 90 degr. RJ45 socket only:</t>
  </si>
  <si>
    <t>- BPA000100000R - Battery Alarm GX</t>
  </si>
  <si>
    <t>- DMC000200000R - Digital Multi Control 200/200A GX (90º RJ45)</t>
  </si>
  <si>
    <t>Victron Wall mount enclosure for Color Control GX</t>
  </si>
  <si>
    <t>Victron USB extension cable 0,3m one side right angle (for Color Control in wall mount
enclosure)</t>
  </si>
  <si>
    <t>DATA CABLES and INTERFACES - Network cables for ESP System and BMV-600 and BMV-700/ Cable color = grey</t>
  </si>
  <si>
    <t>DATA CABLES and INTERFACES - Network cables for VE.Can, VE.Bus, VE.Net and VE9bitRS485/ Cable color = blue</t>
  </si>
  <si>
    <t>DATA CABLES and INTERFACES - VE.Direct cables, use to connect BMV-70x and low power MPPTs to the Color Control GX</t>
  </si>
  <si>
    <t>Cables with M8 circular connector (for 12.8V Li-ion batteries)</t>
  </si>
  <si>
    <t>Interfaces to connect Victron products to your computer</t>
  </si>
  <si>
    <t>Interfaces to connect Victron products to NMEA2000</t>
  </si>
  <si>
    <t>Interfaces for industrial use / datacommunication</t>
  </si>
  <si>
    <t>Interfaces to to connect a CAN-bus enabled battery to a Venus device</t>
  </si>
  <si>
    <t>Interfaces to connect Victron products to each other</t>
  </si>
  <si>
    <t>Victron Inverting remote on-off cable</t>
  </si>
  <si>
    <t>Victron Non-inverting remote on-off cable</t>
  </si>
  <si>
    <t>Control Cable</t>
  </si>
  <si>
    <t>Miscellaneous</t>
  </si>
  <si>
    <t>Victron VE.Direct Bluetooth Smart dongle For iPhone and Android. For monitoring as well
as product set-up)</t>
  </si>
  <si>
    <t>Ziehl anti-islanding relays</t>
  </si>
  <si>
    <t>Victron Anti-islanding relay UFR1001E; Fulfills the requirements of VDE-AR-N 4105, ÖVE/ÖNORM E 8001-4-712, G59/3 and G83/2, DIN V VDE V 0126-1-1, ERDF-NOI-RES_13E</t>
  </si>
  <si>
    <t>Ziehl anti-islanding relays (con't)</t>
  </si>
  <si>
    <t>Victron Zigbee to USB converter</t>
  </si>
  <si>
    <t>Victron Anti-islanding box 63A single and three phase</t>
  </si>
  <si>
    <t>BATTERY MONITOR BMV-700 &amp; BMV-702</t>
  </si>
  <si>
    <t>BAM010700100</t>
  </si>
  <si>
    <t>Victron Battery Monitor BMV-700H 70-350 VDC 70-350 VDC With 500A shunt in plastic enclo</t>
  </si>
  <si>
    <t>BAM030710100</t>
  </si>
  <si>
    <t>Victron Battery Monitor BMV-710H Smart 70-350 VDC</t>
  </si>
  <si>
    <t>BATTERY ISOLATORS - Diode Isolators with alternator energize inout ("AC" models only) and compensation (all models)</t>
  </si>
  <si>
    <t>Victron Argodiode 80-2SC 2 batteries 80A</t>
  </si>
  <si>
    <t>Victron Argodiode 80-2AC 2 batteries 80A</t>
  </si>
  <si>
    <t>Victron Argodiode 140-3AC 3 batteries 140A</t>
  </si>
  <si>
    <t>Victron Argodiode 160-2AC 2 batteries 160A</t>
  </si>
  <si>
    <t>Victron Argodiode 180-3AC 3 batteries 180A</t>
  </si>
  <si>
    <t>FET Isolators with alternator energize input</t>
  </si>
  <si>
    <t>ARG100201020R</t>
  </si>
  <si>
    <t>Victron Argofet 100-2 Two batteries 100A</t>
  </si>
  <si>
    <t>ARG100301020R</t>
  </si>
  <si>
    <t>Victron Argofet 100-3 Three batteries 100A</t>
  </si>
  <si>
    <t>ARG200201020R</t>
  </si>
  <si>
    <t>Victron Argofet 200-2 Two batteries 200A</t>
  </si>
  <si>
    <t>ARG200301020R</t>
  </si>
  <si>
    <t>Victron Argofet 200-3 Three batteries 200A</t>
  </si>
  <si>
    <t>Microprocessor controlled battery combiner/isolators</t>
  </si>
  <si>
    <t>CYR010120011R</t>
  </si>
  <si>
    <t>Victron Cyrix-ct 12/24V-120A intelligent combiner</t>
  </si>
  <si>
    <t>Victron Cyrix-ct 12/24V-120A Battery combiner kit</t>
  </si>
  <si>
    <t>CYR010230010R</t>
  </si>
  <si>
    <t>Victron Cyrix-ct 12/24V-230A intelligent combiner</t>
  </si>
  <si>
    <t>Victron Cyrix-i 12/24V-400A intelligent combiner</t>
  </si>
  <si>
    <t>Victron Cyrix-i 24/48V-400A intelligent combiner</t>
  </si>
  <si>
    <t>Diode Battery Combiner</t>
  </si>
  <si>
    <t>Victron BCD 402  2 batteries 40A</t>
  </si>
  <si>
    <t>Victron BCD 802  2 batteries 80A</t>
  </si>
  <si>
    <t>Battery Protection</t>
  </si>
  <si>
    <t>Victron Battery balancer</t>
  </si>
  <si>
    <t>Victron BatteryProtect 12/24V 65A</t>
  </si>
  <si>
    <t>Victron BatteryProtect 12/24V-100A</t>
  </si>
  <si>
    <t>Victron BatteryProtect 12/24V-220A</t>
  </si>
  <si>
    <t>Victron BatteryProtect 48V-100A</t>
  </si>
  <si>
    <t>Victron Smart BatteryProtect 12/24V 65A</t>
  </si>
  <si>
    <t>Victron Smart BatteryProtect 12/24V-100A</t>
  </si>
  <si>
    <t>Victron Smart BatteryProtect 12/24V-220A</t>
  </si>
  <si>
    <t>Victron Smart BatteryProtect 48V-100A</t>
  </si>
  <si>
    <t>SOLAR CHARGE CONTROLLERS</t>
  </si>
  <si>
    <t>Victron SmartSolar MPPT RS 450/100-TR</t>
  </si>
  <si>
    <t>Victron SmartSolar MPPT RS 450/200-TR</t>
  </si>
  <si>
    <t>Victron BlueSolar PWM-Light 12/24V-5A</t>
  </si>
  <si>
    <t>Victron BlueSolar PWM-Light 12/24V-10A</t>
  </si>
  <si>
    <t>Victron BlueSolar PWM-Light 12/24V-20A</t>
  </si>
  <si>
    <t>Victron BlueSolar PWM-Light 12/24V-30A</t>
  </si>
  <si>
    <t>Victron BlueSolar PWM-Light 48V-10A</t>
  </si>
  <si>
    <t>Victron BlueSolar PWM-Light 48V-20A</t>
  </si>
  <si>
    <t>Victron BlueSolar PWM-Light 48V-30A</t>
  </si>
  <si>
    <t>Victron BlueSolar PWM-LCD&amp;USB 12/24V-5A</t>
  </si>
  <si>
    <t>Victron BlueSolar PWM-LCD&amp;USB 12/24V-10A</t>
  </si>
  <si>
    <t>Victron BlueSolar PWM-LCD&amp;USB 12/24V-20A</t>
  </si>
  <si>
    <t>Victron BlueSolar PWM DUO-LCD&amp;USB 12/24V-20A</t>
  </si>
  <si>
    <t>Victron BlueSolar PWM-LCD&amp;USB 12/24V-30A</t>
  </si>
  <si>
    <t>Victron BlueSolar PWM-LCD&amp;USB 48V-10A</t>
  </si>
  <si>
    <t>Victron BlueSolar PWM-Pro 12/24V-5A</t>
  </si>
  <si>
    <t>Victron BlueSolar PWM-Pro 12/24V-10A</t>
  </si>
  <si>
    <t>Victron BlueSolar PWM-Pro 12/24V-20A</t>
  </si>
  <si>
    <t>Victron BlueSolar PWM-Pro 12/24V-30A</t>
  </si>
  <si>
    <t>Victron Remote panel for BlueSolar PWM-Pro</t>
  </si>
  <si>
    <t>USSSP110-2001</t>
  </si>
  <si>
    <t>Victron MPPT Control</t>
  </si>
  <si>
    <t>Victron Temperature sensor for BlueSolar PWM-Pro</t>
  </si>
  <si>
    <t>Victron BlueSolar PWM-Pro to USB interface cable</t>
  </si>
  <si>
    <t>Victron BlueSolar MPPT 75/10</t>
  </si>
  <si>
    <t>Victron BlueSolar MPPT 75/15</t>
  </si>
  <si>
    <t>Victron BlueSolar MPPT 100/15</t>
  </si>
  <si>
    <t>SOLAR CHARGE CONTROLLERS (CON'T)</t>
  </si>
  <si>
    <t>Victron BlueSmart MPPT 100/20 (up to 48V)</t>
  </si>
  <si>
    <t>Victron BlueSolar MPPT 100/30</t>
  </si>
  <si>
    <t>Victron BlueSolar MPPT 100/50</t>
  </si>
  <si>
    <t>Victron BlueSolar MPPT 150/35</t>
  </si>
  <si>
    <t>Victron BlueSolar MPPT 150/45-MC4</t>
  </si>
  <si>
    <t>Victron BlueSolar MPPT 150/60-Tr</t>
  </si>
  <si>
    <t>Victron BlueSolar MPPT 150/60-MC4</t>
  </si>
  <si>
    <t>Victron BlueSolar MPPT 150/70-Tr</t>
  </si>
  <si>
    <t>Victron BlueSolar MPPT 150/70-MC4</t>
  </si>
  <si>
    <t>Victron BlueSolar MPPT 150/100-Tr VE.Can</t>
  </si>
  <si>
    <t>Victron BlueSolar MPPT 250/70-Tr VE.Can</t>
  </si>
  <si>
    <t>Victron BlueSolar MPPT 250/100-Tr VE.Can</t>
  </si>
  <si>
    <t>Victron SmartSolar MPPT 75/10</t>
  </si>
  <si>
    <t>Victron SmartSolar MPPT 75/15</t>
  </si>
  <si>
    <t>Victron SmartSolar MPPT 100/15</t>
  </si>
  <si>
    <t>Victron SmartSolar MPPT 100/20_48V</t>
  </si>
  <si>
    <t>Victron SmartSolar MPPT 100/30-12V</t>
  </si>
  <si>
    <t>Victron SmartSolar MPPT 100/30</t>
  </si>
  <si>
    <t>Victron SmartSolar MPPT 100/50</t>
  </si>
  <si>
    <t>Victron SmartSolar MPPT 150/35</t>
  </si>
  <si>
    <t>Victron SmartSolar MPPT 150/45-Tr</t>
  </si>
  <si>
    <t>Victron SmartSolar MPPT 150/45-MC4</t>
  </si>
  <si>
    <t>Victron SmartSolar MPPT 150/60-Tr</t>
  </si>
  <si>
    <t>Victron SmartSolar MPPT 150/60-MC4</t>
  </si>
  <si>
    <t>Victron SmartSolar MPPT 150/70-Tr</t>
  </si>
  <si>
    <t>Victron SmartSolar MPPT 150/70-Tr VE.Can</t>
  </si>
  <si>
    <t>Victron SmartSolar MPPT 150/70-MC4 VE.Can</t>
  </si>
  <si>
    <t>Victron SmartSolar MPPT 150/85-Tr VE.Can</t>
  </si>
  <si>
    <t>Victron SmartSolar MPPT 150/85-MC-4 VE.Can</t>
  </si>
  <si>
    <t>Victron SmartSolar MPPT 150/100-Tr VE.Can</t>
  </si>
  <si>
    <t>Victron SmartSolar MPPT 150/100-MC-4 VE.Can</t>
  </si>
  <si>
    <t>Victron SmartSolar MPPT 250/60-Tr VE.Can</t>
  </si>
  <si>
    <t>Victron SmartSolar MPPT 250/60-MC4 VE.Can</t>
  </si>
  <si>
    <t>Victron SmartSolar MPPT 250/70-Tr</t>
  </si>
  <si>
    <t>Victron SmartSolar MPPT 250/70-Tr VE.Can</t>
  </si>
  <si>
    <t>Victron SmartSolar MPPT 250/70-MC4</t>
  </si>
  <si>
    <t>Victron SmartSolar MPPT 250/85-Tr VE.Can</t>
  </si>
  <si>
    <t>Victron SmartSolar MPPT 250/85-MC4 VE.Can</t>
  </si>
  <si>
    <t>Victron SmartSolar MPPT 250/100-Tr VE,Can</t>
  </si>
  <si>
    <t>Victron SmartSolar MPPT 250/100-MC4 VE.Can</t>
  </si>
  <si>
    <t>Victron VE.Direct TX digital output cable (PWM light dimming cable)</t>
  </si>
  <si>
    <t>Victron SmartSolar Pluggable Display</t>
  </si>
  <si>
    <t>Victron MPPT Control (VE.Direct cable not included)</t>
  </si>
  <si>
    <t>Victron VE.Direct non inverting remote on-off cable</t>
  </si>
  <si>
    <t>Same Product as USSSP110-2052</t>
  </si>
  <si>
    <t>Victron Smart Battery Sense short range (≤ 3m)</t>
  </si>
  <si>
    <t>Victron Smart Battery Sense long range (up to 10m)</t>
  </si>
  <si>
    <t>Victron MPPT WireBox-S 75-10/15 (for 75-10 &amp; 75/15)</t>
  </si>
  <si>
    <t>Victron MPPT WireBox-S 100-15 (for 100/15)</t>
  </si>
  <si>
    <t>Victron MPPT WireBox-S 100-20 (for 100/20)</t>
  </si>
  <si>
    <t>Victron WireBox-M (for models with h=130mm)</t>
  </si>
  <si>
    <t>Victron MPPT WireBox-L MC4 150-45/60/70 &amp; 250-60/70</t>
  </si>
  <si>
    <t>Victron MPPT WireBox-L MC4 150-70 &amp; 250/70 VE.Can</t>
  </si>
  <si>
    <t>Victron WireBox-XL Tr   (for Tr models, h=8.5 inch)</t>
  </si>
  <si>
    <t>Victron WireBox-XL MC4   (for MC4 models, h=8.5 inch)</t>
  </si>
  <si>
    <t>BATTERIES - AGM Deep Cycle (C20 capacity)</t>
  </si>
  <si>
    <t>BAT406225084</t>
  </si>
  <si>
    <t>Victron 6V/240Ah AGM Deep Cycle Batt.</t>
  </si>
  <si>
    <t>BAT212070084</t>
  </si>
  <si>
    <t>Victron 12V/8Ah AGM Deep Cycle Batt.</t>
  </si>
  <si>
    <t>Victron 12V/220Ah AGM Deep Cycle Batt.</t>
  </si>
  <si>
    <t>AGM Super Cycle battery with threaded insert terminals</t>
  </si>
  <si>
    <t>Victron 12V25Ah  AGM Super Cycle Batt. (M5)</t>
  </si>
  <si>
    <t>Victron 12V38Ah  AGM Super Cycle Batt. (M5)</t>
  </si>
  <si>
    <t>Victron 12V60Ah  AGM Super Cycle Batt. (M5)</t>
  </si>
  <si>
    <t>Victron 12V/125Ah AGM Super Cycle Batt. (M8)</t>
  </si>
  <si>
    <t>Victron 12V/170Ah AGM Super Cycle Batt. (M8)</t>
  </si>
  <si>
    <t>Victron 12V/230Ah AGM Super Cycle Batt. (M8)</t>
  </si>
  <si>
    <t>AGM deep cycle telecom battery with threaded insert terminals</t>
  </si>
  <si>
    <t>Victron 12V/115Ah AGM Telecom Batt.  (M8)</t>
  </si>
  <si>
    <t>Victron 12V/165Ah AGM Telecom Batt. (M8)</t>
  </si>
  <si>
    <t>Victron 12V/200Ah AGM Telecom Batt. (M8)</t>
  </si>
  <si>
    <t>GEL Deep Cycle (C20 capacity)</t>
  </si>
  <si>
    <t>Victron 12V/60Ah Gel Deep Cycle Batt.</t>
  </si>
  <si>
    <t>Victron 12V/66Ah Gel Deep Cycle Batt.</t>
  </si>
  <si>
    <t>BAT412800104</t>
  </si>
  <si>
    <t>Victron 12V/90Ah Gel Deep Cycle Batt.</t>
  </si>
  <si>
    <t>Victron 12V/110Ah Gel Deep Cycle Batt.</t>
  </si>
  <si>
    <t>Victron 12V/130Ah Gel Deep Cycle Batt.</t>
  </si>
  <si>
    <t>Victron 12V/165Ah Gel Deep Cycle Batt.</t>
  </si>
  <si>
    <t>Victron 12V/220Ah Gel Deep Cycle Batt.</t>
  </si>
  <si>
    <t>Victron Lead Carbon Battery 12V/106Ah (M8) (with threaded insert terminals)</t>
  </si>
  <si>
    <t>Victron Lead Carbon Battery 12V/160Ah (M8) (with threaded insert terminals)</t>
  </si>
  <si>
    <t>LITHIUM (LiFePO4) BATTERIES</t>
  </si>
  <si>
    <t>Victron LiFePO4 battery 12,8V/50Ah - Smart</t>
  </si>
  <si>
    <t>Victron LiFePO4 battery 12,8V/160Ah - Smart</t>
  </si>
  <si>
    <t>Victron LiFePO4 Battery 12,8V/200Ah - Smart</t>
  </si>
  <si>
    <t>Victron LiFePO4 Battery 12,8V/330Ah - Smart</t>
  </si>
  <si>
    <t>Victron LiFePO4 Battery 25,6V/100Ah - Smart</t>
  </si>
  <si>
    <t>Victron LiFePO4 Battery 25,6V/200Ah - Smart-a</t>
  </si>
  <si>
    <t>Victron Battery Management System VE.Bus BMS (includes AC detector)</t>
  </si>
  <si>
    <t>Victron VE.Bus BMS V2</t>
  </si>
  <si>
    <t>Victron Mini BMS</t>
  </si>
  <si>
    <t>LITHIUM (LiFePO4) Batteries</t>
  </si>
  <si>
    <t>Victron SolidSwitch 104</t>
  </si>
  <si>
    <t>Victron VE.Bus BMS to BMS 12-200 alternator control cable</t>
  </si>
  <si>
    <t>Victron Cyrix-Li-load 12/24V-120A</t>
  </si>
  <si>
    <t>Victron Cyrix-Li-load 24/48V-120A</t>
  </si>
  <si>
    <t>Victron Cyrix-Li-Charge 12/24V-120A</t>
  </si>
  <si>
    <t>CYR020120430</t>
  </si>
  <si>
    <t>Victron Cyrix-Li-Charge 24/48V-120A</t>
  </si>
  <si>
    <t>Victron Cyrix-Li-ct 12/24V-120A combiner</t>
  </si>
  <si>
    <t>Victron Cyrix-Li-load 12/24V-230A</t>
  </si>
  <si>
    <t>Victron Cyrix-Li-load 24/48V-230A</t>
  </si>
  <si>
    <t>Victron Cyrix-Li-Charge 12/24V-230A</t>
  </si>
  <si>
    <t>CYR020230430</t>
  </si>
  <si>
    <t>Victron Cyrix-Li-Charge 24/48V-230A</t>
  </si>
  <si>
    <t>Victron Cyrix-Li-ct 12/24V-230A combiner</t>
  </si>
  <si>
    <t>Victron Battery Management System 12/200</t>
  </si>
  <si>
    <t>Victron Smart BMS 12/200</t>
  </si>
  <si>
    <t>Victron Smart BMS CL 12-100</t>
  </si>
  <si>
    <t>Victron Cable for Smart BMS CL 12-100</t>
  </si>
  <si>
    <t>Cables with M8 circular connector (for Li-ion batteries): see DATA CABLES</t>
  </si>
  <si>
    <t>Victron Peak Power Pack 12,8V/20Ah 256Wh</t>
  </si>
  <si>
    <t>Victron Peak Power Pack 12,8V/30Ah 384Wh</t>
  </si>
  <si>
    <t>Victron Peak Power Pack 12,8V/40Ah 512Wh</t>
  </si>
  <si>
    <t>Victron Lithium SuperPack 12,8V/20Ah (M5)</t>
  </si>
  <si>
    <t>Victron Lithium Super Pack 12,8V/60Ah (M6)</t>
  </si>
  <si>
    <t>Victron Lithium Super Pack 12,8V/100Ah (M8)</t>
  </si>
  <si>
    <t>Victron Lithium Super Pack 12,8V/200Ah (M8)</t>
  </si>
  <si>
    <t>Victron Lithium SuperPack 25,6V/50Ah (M8)</t>
  </si>
  <si>
    <t>APSystems Bus End Cap - Waterproofs the end of the AC bus - used for DS3, QS1 &amp; QT2</t>
  </si>
  <si>
    <t>DS3/QS1/QT2 AC Cable Unlocking</t>
  </si>
  <si>
    <t>APSystems AC Cable Unlocking Tool - Unlocks the inverter and the AC bus - used for DS3, QS1 &amp; QT2</t>
  </si>
  <si>
    <t>DS3/QS1/QT2 Y-Conn Cap</t>
  </si>
  <si>
    <t>APSystems DS3 Conn Cap - protects an unused connector on the AC Bus - used for DS3, QS1 &amp;QT2</t>
  </si>
  <si>
    <t>DS3-NA - 880VA</t>
  </si>
  <si>
    <t>APSystems DS3 single ph, 880W, 220V AC, 60Hz</t>
  </si>
  <si>
    <t>DC Extension Cable</t>
  </si>
  <si>
    <t>APSystems DC Extension Cable for QS1/YC600 2m MC4 compatible</t>
  </si>
  <si>
    <t>APSysterms AC 25A Female Cap.</t>
  </si>
  <si>
    <t>YC1000</t>
  </si>
  <si>
    <t>APSystems 1000Watt Micro Inverter, 2 - MPPT, 208/240VAC *DISCONTINUED - LIMITED AVAILABILITY*</t>
  </si>
  <si>
    <t>YC1000 AC trunk cable 4m</t>
  </si>
  <si>
    <t>APSystems AC trunk end cap for use with APS YC1000 *DISCONTINUED - LIMITED AVAILABILITY*</t>
  </si>
  <si>
    <t>YC1000 AC trunk cable 2m</t>
  </si>
  <si>
    <t>APSystems AC trunk cable 2m for use with APS YC1000 *DISCONTINUED - LIMITED AVAILABILITY*</t>
  </si>
  <si>
    <t>YC1000 AC End Cap</t>
  </si>
  <si>
    <t>APSystems AC trunk cable 4m for use with APS YC1000 *DISCONTINUED - LIMITED AVAILABILITY*</t>
  </si>
  <si>
    <t>YC1000 Terminal Seal Cap</t>
  </si>
  <si>
    <t>APSystems Terminal seal cap for use with APS YC1000 *DISCONTINUED - LIMITED AVAILABILITY*</t>
  </si>
  <si>
    <t>RSD-D-15</t>
  </si>
  <si>
    <t>APSmart RSD-D (duo) PLC, 15A, 1500V UL/1000V TUV, 0.5m input/2.2m</t>
  </si>
  <si>
    <t>QT2 - 480V 5- Wire</t>
  </si>
  <si>
    <t>APSystems QT2 three ph, 480V AC-60Hz, 1800W, 450W per channel, serves 4 PV modules. Ideal for
connection to 4 PV modules up to 565W+*</t>
  </si>
  <si>
    <t>5-Wire Bus Cable - 4.6m - 10AWG</t>
  </si>
  <si>
    <t>APSystems 3-phase 5-C Bus Cable (10AWG, TC, 4.6m)</t>
  </si>
  <si>
    <t>943000-360</t>
  </si>
  <si>
    <t>Schletter Drill screw 6.0x25 incl. EPDM sealing washer for SingleFixPro</t>
  </si>
  <si>
    <t>Schletter Drill screw, 6.0x25 for splice, self-drilling (2 per splice)</t>
  </si>
  <si>
    <t>PIN481800400</t>
  </si>
  <si>
    <t>Victron Phoenix 48/800 VE.Direct Schuko 230VAC</t>
  </si>
  <si>
    <t>Victron Phoenix 48/800 VE.Direct UK (BS 1363)</t>
  </si>
  <si>
    <t>SCA36KTL-US-480-V2-APS</t>
  </si>
  <si>
    <t>Chint 36kW 3-Phase 480VAC, 1000VDC String Inverter, APS RSD Wirebox)</t>
  </si>
  <si>
    <t>DPA03-800V/US</t>
  </si>
  <si>
    <t>Chint 800VAC 3:1 ACCB</t>
  </si>
  <si>
    <t>Cluster Mounting Bracket (Inline)</t>
  </si>
  <si>
    <t>Chint Mounting Bracket for up to 3x 275kW inverters + 1x800VAC CB (inline)</t>
  </si>
  <si>
    <t>SHADE-50/60-US</t>
  </si>
  <si>
    <t>Chint Shade Cover for 50/60Kw</t>
  </si>
  <si>
    <t>LEGS-50/60 kW</t>
  </si>
  <si>
    <t>Chint legs for 36, 50/60 kW, 25-208</t>
  </si>
  <si>
    <t>EN-COMMS-24-EXT-01</t>
  </si>
  <si>
    <t>Enphase USB Zigbee Wireless Range extender</t>
  </si>
  <si>
    <t>EN-CELLMODEM-M1</t>
  </si>
  <si>
    <t>Enphase Mobile Connect. LTE CAT M1 cellular modem with 5-year data plan for the US, Puerto Rico, US
Virgin Islands, Canada and Mexico. For systems of up to 60 microinverters.</t>
  </si>
  <si>
    <t>EN-BRK-40A-2P-240V</t>
  </si>
  <si>
    <t>Enphase Circuit Breaker, 2 pole, 40A, 10kAIC, BR240B for Enpower</t>
  </si>
  <si>
    <t>Enphase Main Breaker, 2 pole, 175A, 25kAIC, CSR2175N for Enpower</t>
  </si>
  <si>
    <t>EN-EP200G101-M240US01</t>
  </si>
  <si>
    <t>Enphase IQ System Controller (Enpower) R2 connects the home to the grid, PV, and IQ batteries. It supports
IQ microinverters (also supports backwards compatibility with M215 or M250 microinverters). Enphase Rapid
Shutdown Switch (EN-EP200G-NA-02-RSD) is required when an IQ8 microinverter is installed with an IQ
System Controller 2; sold separately. *DISCONTINUED*</t>
  </si>
  <si>
    <t>Enphase IQ 7+ microinverter, compatible with 72-cell PV modules, 295VA peak power, MC4 DC connectors.
*LIMITED AVAILABILITY*</t>
  </si>
  <si>
    <t>Enphase IQ8+ microinverter, compatible with 72-cell PV modules, 240V, 300VA peak power, Intergrated DC
Connectors</t>
  </si>
  <si>
    <t>IQ8M-72-M-US</t>
  </si>
  <si>
    <t>Enphase IQ8M Microinverter, compatible with 60 and 72-cell PV modules, 240V, 325VA peak power,
Intergrated MC4 Connectors</t>
  </si>
  <si>
    <t>EN-X2-IQ-AM1-240-4</t>
  </si>
  <si>
    <t>Enphase AC Combiner box with Envoy PCBA. 80A. Includes Pair of CT. Allows 4 branch PV circuits.IQ
Combiner 4 with IEEE 1547:2018 compliant IQ Gateway.</t>
  </si>
  <si>
    <t>EN-X2-IQ-AM1-240-4C</t>
  </si>
  <si>
    <t>IQ Combiner 4C with IQ Gateway printed circuit board for integrated revenue grade PV production metering
(ANSI C12.20 ± 0.5%) and consumption monitoring (± 2.5%). Includes Mobile Connect cellular modem
(CELLMODEM-M1-06-SP-05), a plug-and-play industrial-grade cell modem for systems up to 60
microinverters. Includes a silver solar shield to match the IQ Battery and IQ System Controller and to deflect
heat. Q Combiner 4C with IEEE 1547:2018 compliant IQ Gateway and CELLMODEM-M1-06-SP-05</t>
  </si>
  <si>
    <t>EN-B10T-AWM-1280-O</t>
  </si>
  <si>
    <t>Enphase IQ Battery 10T Additional Wall Mounting Bracket</t>
  </si>
  <si>
    <t>EN-B10T-MWM-1280-O</t>
  </si>
  <si>
    <t>Enphase IQ8 Battery 10T Middle Wall Mount Bracket</t>
  </si>
  <si>
    <t>EN-CTRL-S3-NA-01</t>
  </si>
  <si>
    <t>Enphase Control cable for communication between Enphase Energy System components (IQ System
Controller 3/3G, IQ Battery 5P, IQ Combiner 5/5C)</t>
  </si>
  <si>
    <t>EN-X-IQ-AM1-240-5C</t>
  </si>
  <si>
    <t>Enphase IQ Combiner 5C with IQ Gateway PCBA. 80A, 120V/240V Split Phase. Includes 3 x CT-200-CLAMP (2
for consumption metering, 1 for IQ Battery metering). Includes CELLMODEM-M1-06-SP-05. Allows 4 branch
PV circuits with hold down kits</t>
  </si>
  <si>
    <t>EN-X-IQ-AM1-240-5</t>
  </si>
  <si>
    <t>Enphase IQ Combiner 5 with IQ Gateway PCBA. 80A, 120V/240V Split Phase. Includes 3x CT-200-CLAMP (2
for consumption and 1 for IQ Battery metering). Allows 4 branch PV circuits with hold down kits</t>
  </si>
  <si>
    <t>EN-IQBATTERY-HNDL-5</t>
  </si>
  <si>
    <t>Enphase IQ Battery 5P Lifting Handles. Includes one left side and one right side lifting handle for IQ Battery
5P</t>
  </si>
  <si>
    <t>EN-IQBATTERY-5P-1P-NA</t>
  </si>
  <si>
    <t>Enphase IQ Battery 5P Kit Assembly for shipment to customers. Includes one IQ Battery 5P and one cover
kit.</t>
  </si>
  <si>
    <t>EN-SC200D111C240US01</t>
  </si>
  <si>
    <t>Enphase IQ System Controller 3, 200A, Grid side installation, includes Neutral Forming Transformer, with
load control using aux contact, No generator support, supports additional DER port, supports multimode,
240V voltage</t>
  </si>
  <si>
    <t>EN-SC200G111C240US01</t>
  </si>
  <si>
    <t>Enphase IQ System Controller 3G, 200A, Grid side installation, includes Neutral Forming Transformer, with
load control using aux contact, including Generator Interconnection, supports multi-mode, 240V voltage</t>
  </si>
  <si>
    <t>eVault18.5</t>
  </si>
  <si>
    <t>Fortress eVault18.5 (Lithium Ferro Phosphate (LFP), 51.2V(48V),360 AH, 18.5 KWH total capacity *LIMITED
AVAILABILITY*</t>
  </si>
  <si>
    <t>ACCY-RCV1-US</t>
  </si>
  <si>
    <t>FranklinWH optional junction for remote or overside PV system measurements and control. 120/240Vac, 65A
max</t>
  </si>
  <si>
    <t>ACCY-CT200V1-US</t>
  </si>
  <si>
    <t>FrnaklinWH split current transformer kit for auxillary connection with the built-in aGate meter. Accuracy 3%.
Package contains two 200A/40mA CTs, one splitter terminal block, 15m wire</t>
  </si>
  <si>
    <t>ACCY-DP6Y-US</t>
  </si>
  <si>
    <t>FranklinWH 6-year 4G data plan for continental US market, Alaska and Hawaii</t>
  </si>
  <si>
    <t>ACCY-DP6Y-PR</t>
  </si>
  <si>
    <t>FranklinWH 6 year 4G data plan for Puerto Rico market</t>
  </si>
  <si>
    <t>SP-APR-COVER-1</t>
  </si>
  <si>
    <t>FranklinWH Metal cover for an aPower X (Compatible with AP0002, APR-05K12V1-US)</t>
  </si>
  <si>
    <t>SP-AGT-COVER-1</t>
  </si>
  <si>
    <t>FranklinWH Plastic outer door for an aGate X (compatible with: AG0001, AGT-R1VA-US, AGT-R1V1-PR)</t>
  </si>
  <si>
    <t>Fronius Primo 3.8-1 208-240VAC</t>
  </si>
  <si>
    <t>Fronius Primo 5.0-1 208-240VAC</t>
  </si>
  <si>
    <t>Fronius Primo 6.0-1 208-240VAC</t>
  </si>
  <si>
    <t>Fronius Primo 7.6-1 208-240VAC</t>
  </si>
  <si>
    <t>Fronius Primo 8.2-1 208-240VAC</t>
  </si>
  <si>
    <t>Fronius Primo 10.0-1 208-240VAC</t>
  </si>
  <si>
    <t>Fronius Primo 11.4-1 208-240VAC</t>
  </si>
  <si>
    <t>Fronius Primo 12.5-1 208-240VAC</t>
  </si>
  <si>
    <t>Fronius Primo 15.0-1 208-240VAC</t>
  </si>
  <si>
    <t>Fronius Symo Advanced 10.0-3 208-240VAC with DM Card</t>
  </si>
  <si>
    <t>APKE00011</t>
  </si>
  <si>
    <t>Generac SnapRS (RS801) - Inline Disconnect Switch) - Outdated, newer version RS802 below</t>
  </si>
  <si>
    <t>APKE00027</t>
  </si>
  <si>
    <t>Generac Demo PWRcell Inverter</t>
  </si>
  <si>
    <t>HG High Voltage BMS</t>
  </si>
  <si>
    <t>HomeGrid High Voltage Base /BMS (NOT AVALAIBLE UNTIL JULY 2023)</t>
  </si>
  <si>
    <t>Homegrid Stack'd Series Outdoor Case</t>
  </si>
  <si>
    <t>IronRidge Bonded Splice, XR1000</t>
  </si>
  <si>
    <t>IronRidge Ground Mount Bonded Rail Connector - 2" (Priced as each / 24 per box)</t>
  </si>
  <si>
    <t>IronRidge HALO ULTRA GRIP MILL (SCREWS SOLD SEPERATELY)</t>
  </si>
  <si>
    <t>IR-HW-RD1430-01-M1</t>
  </si>
  <si>
    <t>RD Structural Screw, 3.0L For QM-HUG-01-M1 (Priced as each)</t>
  </si>
  <si>
    <t>QM-JBX-RF01-B1</t>
  </si>
  <si>
    <t>IronRidge The roof-mount JayBox comes with a JayBox, a flashing, and two deck screws. (DISCONTINUED)</t>
  </si>
  <si>
    <t>FRS- CBLD2</t>
  </si>
  <si>
    <t>IMO Bleed Down Box. Needed for Inverters that do not have built in bleed circuitry</t>
  </si>
  <si>
    <t>FRS-SIGCAB-ENDCAP</t>
  </si>
  <si>
    <t>IMO End Cap for Fire Raptor</t>
  </si>
  <si>
    <t>SI16-PEL64R-4</t>
  </si>
  <si>
    <t>IMO Enclosed DC Switch IP66, 16A 800Vdc</t>
  </si>
  <si>
    <t>SI32-PEL64R-2</t>
  </si>
  <si>
    <t>IMO Enclosed DC Switch IP66, 32A 600VDC</t>
  </si>
  <si>
    <t>SI32-PEL64R-4</t>
  </si>
  <si>
    <t>IMO Switch Disconnector, Rotary Actuator, 4 Pole,2 String, 600 V, 32 A, IP66, Screw, Front Mount</t>
  </si>
  <si>
    <t>SI32-PEL64R-6</t>
  </si>
  <si>
    <t>IMO 240x160x120mm, 32A 600VDC</t>
  </si>
  <si>
    <t>SI55-PEL64R-4</t>
  </si>
  <si>
    <t>IMO Enclosed DC Switch IP66, 4 Pole, 2 String, 55A, 600Vdc</t>
  </si>
  <si>
    <t>SI65-PEL64R-8</t>
  </si>
  <si>
    <t>IMO Enclosed DC Switch IP66 8 Pole 4 String 65A 800VDC Rotary Handle</t>
  </si>
  <si>
    <t>E-12W</t>
  </si>
  <si>
    <t>IMO 12 Module Box for IMO Disconnects</t>
  </si>
  <si>
    <t>E-08W</t>
  </si>
  <si>
    <t>IMO 8 Module Box for IMO Disconnects</t>
  </si>
  <si>
    <t>E-06W</t>
  </si>
  <si>
    <t>IMO 6 Module Box for IMO Disconnects</t>
  </si>
  <si>
    <t>E-36W</t>
  </si>
  <si>
    <t>IMO 36 Module Box for IMO Disconnects</t>
  </si>
  <si>
    <t>SI16-DBL-8</t>
  </si>
  <si>
    <t>IMO 8 Pole Disconnect (Din Mounted Modular)</t>
  </si>
  <si>
    <t>SI16-DBL-4</t>
  </si>
  <si>
    <t>IMO 4 Pole Disconnect (Din Mounted Modular)</t>
  </si>
  <si>
    <t>DM69-40125-RY48</t>
  </si>
  <si>
    <t>IMO 4 Pole 125A AC Disconnect Din Rail (Only RY)</t>
  </si>
  <si>
    <t>DYA-1A10-12VDC</t>
  </si>
  <si>
    <t>IMO DC RELAY 12Vdc</t>
  </si>
  <si>
    <t>DYA-1A10-24VDC</t>
  </si>
  <si>
    <t>IMO DC RELAY 24Vdc</t>
  </si>
  <si>
    <t>Krinner Ground Screw KSF G76x1300-4xM16</t>
  </si>
  <si>
    <t>Krinner Ground Screw KSF G76x1600-4xM16</t>
  </si>
  <si>
    <t>Krinner Ground Screw KSF G76x2100-4xM16</t>
  </si>
  <si>
    <t>Krinner Ground Screw KSF G114x1300-4xM16</t>
  </si>
  <si>
    <t>Krinner Ground Screw KSF G114x1600-4xM16</t>
  </si>
  <si>
    <t>Krinner Ground Screw KSF G114x2100-4xM16</t>
  </si>
  <si>
    <t>Krinner Drive Tool DTG76x2“Hex</t>
  </si>
  <si>
    <t>Krinner Drive Tool DTG76x2.5“Hex</t>
  </si>
  <si>
    <t>Krinner Drive Tool DTG76x3“Hex</t>
  </si>
  <si>
    <t>Krinner Drive Tool DTG114x2“Hex</t>
  </si>
  <si>
    <t>Krinner Drive Tool DTG114x2.5“Hex</t>
  </si>
  <si>
    <t>Krinner Drive Tool DTG114x3“Hex</t>
  </si>
  <si>
    <t>PLC+C 180FT</t>
  </si>
  <si>
    <t>Leoch 12V 180Ahr (C20) VRLA Pure Lead With Carbon, 1800 Cycles at 50% DoD</t>
  </si>
  <si>
    <t>Midnite 2000amp battery combiner box. Incl. 2000A 200mV Shunt</t>
  </si>
  <si>
    <t>MNEPV20-600-2PP</t>
  </si>
  <si>
    <t>Midnite 600VDC din rail mount two pole breaker, width 1 in (26mm), 3,000 AIC.</t>
  </si>
  <si>
    <t>MNEPV125-80-1PNP</t>
  </si>
  <si>
    <t>Midnite 125 Amp, 80V DC Breaker</t>
  </si>
  <si>
    <t>MNTBB-R</t>
  </si>
  <si>
    <t>MidNite Four 1/0 &amp; eleven #6 useable wire slots. 180 amps - red</t>
  </si>
  <si>
    <t>MNTBB-B</t>
  </si>
  <si>
    <t>MidNite Four 1/0 &amp; eleven #6 useable wire slots. 180 amps - black</t>
  </si>
  <si>
    <t>MNKID-HWB-B</t>
  </si>
  <si>
    <t>MidNite MN KID for wind and hydro applications</t>
  </si>
  <si>
    <t>MNMATE3BRKT</t>
  </si>
  <si>
    <t>MidNite Mounting bracket for the Mate 3</t>
  </si>
  <si>
    <t>MNPV2-1000</t>
  </si>
  <si>
    <t>MidNite Two String Combiner Box. Includes a 2 position positive bus bar, 6 position PV negative bus bar and
a 6 position ground bus bar.</t>
  </si>
  <si>
    <t>MNPV12</t>
  </si>
  <si>
    <t>MidNite Twelve String Combiner Box</t>
  </si>
  <si>
    <t>MNEDC-Quad</t>
  </si>
  <si>
    <t>MidNite General use powder coated aluminum enclosure for 4 panel mount type breakers from 5 - 100 Amp.</t>
  </si>
  <si>
    <t>MidNite Solar MNE250SMA-AC-SINGLE master includes the Manual input/output 60amp, 120/240vac bypass
system along with separate 60amp, 120/240vac AC input and output breakers. This E-Panel can be used in
conjunction with a Sunny Island inverter as part of an AC Coupled system. Comes with a 250amp battery
disconnect breaker and inverter cables. Pre-wired with AC input and output wiring.</t>
  </si>
  <si>
    <t>MidNite MN3024DIY is a 3,000W, 24VDC inverter-charger that includes a built-in MPPT charge controller.</t>
  </si>
  <si>
    <t>SE-SE815ESS-90HM</t>
  </si>
  <si>
    <t>Bundled OGHESS8015A Includes 8kW Mojave inverter, 14.8kWh battery, Current sensor pair (200A), inverter
mounting bracket, battery anti-tip wall anchors, battery cables, 6” gutter, BMS CANBUS cable, and mounting
hardware. Also includes (6) OBHM-1500-NT 4-input Hoymiles microinverters, DTU communications hub, (6)
2m trunk cables, and connector tools. ***Standard shipping included</t>
  </si>
  <si>
    <t>SE-SE815ESS-30HM</t>
  </si>
  <si>
    <t>Bundled OGHESS8015A Includes 8kW Mojave inverter, 14.8kWh battery, Current sensor pair (200A), inverter
mounting bracket, battery anti-tip wall anchors, battery cables, 6” gutter, BMS CANBUS cable, and mounting
hardware. Also includes (2) OBHM-1500-NT 4-input Hoymiles microinverters, DTU communications hub, (6)
2m trunk cables, and connector tools. ***Standard shipping included</t>
  </si>
  <si>
    <t>SE-SE830BLU-90HM</t>
  </si>
  <si>
    <t>Bundled OGHI8048A Includes 8kW Mojave inverter, with an IBR-3-48-175 battery rack and (12) NSB190FT
BLUE+ batteries providing 19.2 kWh of nameplate energy storage. Current sensor pair (200A), inverter
mounting bracket, battery anti-tip wall anchors, battery cables, 6” gutter, BMS CANBUS cable, and mounting
hardware. Also includes (6) OBHM-1500-NT 4-input Hoymiles microinverters, DTU communications hub, (6)
2m trunk cables, and connector tools. ***Standard shipping included</t>
  </si>
  <si>
    <t>Outback Power 210HP VRLA-AGM Pure Lead 203.8Ah c/100, 12V Front Terminal</t>
  </si>
  <si>
    <t>106TT</t>
  </si>
  <si>
    <t>Outback Power EnergyCell VRLA-AGM 106Ah c/100 12V Top Terminal</t>
  </si>
  <si>
    <t>Outback Power EnergyCell VRLA-AGM 117Ah c/100 12V Top Terminal</t>
  </si>
  <si>
    <t>FW-DCA</t>
  </si>
  <si>
    <t>Outback Power DC conduit adapter for all FXR Series Inverter/Chargers to DC enclosure</t>
  </si>
  <si>
    <t>FW-IOBD-120/240VAC</t>
  </si>
  <si>
    <t>Outback Power Dual inverter Input-Output-Bypass for FW500 – 120/240Vac output 60 Amp 14.4kW. Includes
six 60A 277Vac single pole DIN mount breakers.</t>
  </si>
  <si>
    <t>FW-IOBD-120VAC</t>
  </si>
  <si>
    <t>Outback Power Dual inverter Input-Output-Bypass for FW500 - 120Vac output 120 Amp 14.4kW. Includes four
60A 277Vac single pole DIN mount breakers and one 60A 277/480Vac dual pole DIN mount breaker.</t>
  </si>
  <si>
    <t>FW-IOBD-230VAC</t>
  </si>
  <si>
    <t>Outback Power Dual inverter Input-Output-Bypass for FW500 - 230Vac output 60 Amp 13.8kW. Includes six
30A 230Vac single pole DIN mount breakers.</t>
  </si>
  <si>
    <t>Outback Power Quad inverter Input-Output-Bypass for FW1000 – 120/240Vac output 120 Amp 28.8kW.
Includes eight 60A 120Vac single pole DIN mount breakers and two 60A 120Vac dual pole DIN mount
breakers.</t>
  </si>
  <si>
    <t>FW-IOBQ-230VAC</t>
  </si>
  <si>
    <t>Outback Power Quad inverter Input-Output-Bypass for FW1000 - 230Vac output 120 Amp 27.6kW. Includes
twelve 30A 230Vac single pole DIN mount breakers.</t>
  </si>
  <si>
    <t>FW-IOBT-120/208VAC</t>
  </si>
  <si>
    <t>Outback Power Triple inverter Input-Output-Bypass for FW1000 – 120/208Vac output 60 Amp 21.6kW.
Includes nine 60A 120Vac single pole DIN mount breakers.</t>
  </si>
  <si>
    <t>FW-IOBT-230/400VAC</t>
  </si>
  <si>
    <t>Outback Power Triple inverter Input-Output-Bypass for FW1000 – 230/400Vac output 30 Amp 20.7kW.
Includes nine 30A 230Vac single pole DIN mount breakers.</t>
  </si>
  <si>
    <t>SBX5048-120/240</t>
  </si>
  <si>
    <t>Outback Power 5000W, 48Vdc, 120/249Vac 60 Hz True Hybrid Energy System. **DISCONTINUED**</t>
  </si>
  <si>
    <t>DIN-60D-AC</t>
  </si>
  <si>
    <t>Outback Power 60 Amp AC dual-pole circuit breaker, 277/480 VAC 50/60 Hz Dual Pole 1.0" (26mm) wide</t>
  </si>
  <si>
    <t>EXTWARRFEE-FPR - 10-year</t>
  </si>
  <si>
    <t>Outback Power 'Global extended warranty, adds 5 years to standard 5 year warranty, for total of 10 years.
Covers all FLEXpower Radian systems (including 8kW 300V LT).</t>
  </si>
  <si>
    <t>EXTWARRFEE-GS - 10-year</t>
  </si>
  <si>
    <t>Outback Power 'Global extended warranty, adds 5 years to standard 5 year warranty, for total of 10 years.
Covers Radian Series Inverter/Chargers.</t>
  </si>
  <si>
    <t>EXTWARRFEE-FM - 10-year</t>
  </si>
  <si>
    <t>Outback Power 'Global extended warranty, adds 5 years to standard 5 year warranty, for total of 10 years.
Covers FLEXmax Series Charge Controllers.</t>
  </si>
  <si>
    <t>200-0002-3JTEST</t>
  </si>
  <si>
    <t>Outback Power 200-0002-3JTEST (Outback FET Board Replacement for VFXR3648)</t>
  </si>
  <si>
    <t>200-3648-10</t>
  </si>
  <si>
    <t>Outback Power 200-3648-10 (=Outback replacement Control Board for GVFX3648)</t>
  </si>
  <si>
    <t>210-0015-1TEST</t>
  </si>
  <si>
    <t>Outback Power 210-0015-1TEST (AC Board Spare Part for VFXR3648)</t>
  </si>
  <si>
    <t>856-0012-1</t>
  </si>
  <si>
    <t>Outback Power Fan Filters for VFX Outback Inverters</t>
  </si>
  <si>
    <t>Pelio</t>
  </si>
  <si>
    <t>Pylontech Rechargable Li-ion Battery Pelio</t>
  </si>
  <si>
    <t>Force H1-Battery</t>
  </si>
  <si>
    <t>Pylontech Rechargeable Li-ion Battery / FH48074-FH1</t>
  </si>
  <si>
    <t>Force H1-BMS</t>
  </si>
  <si>
    <t>Pylontech Battery Controller FC0500-40S-V2-FH1</t>
  </si>
  <si>
    <t>Pelio Cable Set - Ground</t>
  </si>
  <si>
    <t>Pylontech Pelio Gable Kit-G</t>
  </si>
  <si>
    <t>Pelio Cable Set - Wall Mounted</t>
  </si>
  <si>
    <t>Pelio Cable Kit-W</t>
  </si>
  <si>
    <t>Roof Tech MINI II base, (include 4ea. additional Alpha Seal pads.&amp; 40 screws)</t>
  </si>
  <si>
    <t>Roof Tech 5/16"-1" (25mm) Flange bolt and Flange nut</t>
  </si>
  <si>
    <t>Roof Tech Screw Screw 5x60</t>
  </si>
  <si>
    <t>S-5-CorruBracket 100T</t>
  </si>
  <si>
    <t>S-5-CorruBracket 100T (S5! Bracket, Corru Roof (Top Mount) 1.75" Long -AL )</t>
  </si>
  <si>
    <t>S-5-CorruBracket 100T PV</t>
  </si>
  <si>
    <t>S-5 ProteaBracket</t>
  </si>
  <si>
    <t>S-5 KHD</t>
  </si>
  <si>
    <t>S-5 KDH clamp compatible with most metal roofing materials, comes with Hex Flange bolt and four round
point set screws</t>
  </si>
  <si>
    <t>EJOT SOLAR ATB</t>
  </si>
  <si>
    <t>S-5 EJOT SOLAR ATB (EJOT Adjustable Trap Bracket to fasten mounting systems for PV an…
*DISCONTINUED*</t>
  </si>
  <si>
    <t>S-5-NH 1.5 Mini (No Bolt)</t>
  </si>
  <si>
    <t>.900 T Set Screw</t>
  </si>
  <si>
    <t>S-5 Screw, Set 3/8-24 x .9" T (oval point screw for S-5 Clamps, sold individually)</t>
  </si>
  <si>
    <t>120020-02400</t>
  </si>
  <si>
    <t>Schletter Pro 35 - 2.4m (7.85') length</t>
  </si>
  <si>
    <t>120020-04800</t>
  </si>
  <si>
    <t>Schletter Pro 35 - 4.8m (15.75') length</t>
  </si>
  <si>
    <t>120021-04800</t>
  </si>
  <si>
    <t>Schletter Pro 50 - 4.8m (15.75') length</t>
  </si>
  <si>
    <t>120021-006</t>
  </si>
  <si>
    <t>Schletter Pro 50 - 6m (19.70') length</t>
  </si>
  <si>
    <t>120022-006</t>
  </si>
  <si>
    <t>Schletter Pro 70 - 6m (19.70') length</t>
  </si>
  <si>
    <t>129200-000</t>
  </si>
  <si>
    <t>Schletter Splice (Pro Internal Connector)</t>
  </si>
  <si>
    <t>109008-024</t>
  </si>
  <si>
    <t>Schletter Rapfix Pro</t>
  </si>
  <si>
    <t>119001-020</t>
  </si>
  <si>
    <t>Schletter Klick Top Pro</t>
  </si>
  <si>
    <t>119026-102</t>
  </si>
  <si>
    <t>Schletter Rapid2+ Pro SML</t>
  </si>
  <si>
    <t>113009-003</t>
  </si>
  <si>
    <t>Schletter Single FixPro (1 piece - requires 2 screws)</t>
  </si>
  <si>
    <t>119014-212</t>
  </si>
  <si>
    <t>Schletter Fix T-K Pro</t>
  </si>
  <si>
    <t>112001-105</t>
  </si>
  <si>
    <t>Schletter Seam Clamp Pro 503</t>
  </si>
  <si>
    <t>130004-300</t>
  </si>
  <si>
    <t>Schletter Clampfit Pro</t>
  </si>
  <si>
    <t>131020-001</t>
  </si>
  <si>
    <t>Schletter RapidPro mid clamp</t>
  </si>
  <si>
    <t>131020-000</t>
  </si>
  <si>
    <t>Schletter RapidPro end clamp</t>
  </si>
  <si>
    <t>131020-901</t>
  </si>
  <si>
    <t>Schletter RapidPro mid clamp - black anodized</t>
  </si>
  <si>
    <t>131020-900</t>
  </si>
  <si>
    <t>Schletter RapidPro end clamp - black anodized</t>
  </si>
  <si>
    <t>129200-010</t>
  </si>
  <si>
    <t>Schletter Pro plastic end cap</t>
  </si>
  <si>
    <t>129065-001</t>
  </si>
  <si>
    <t>Schletter Proklip-Multi 10S</t>
  </si>
  <si>
    <t>149023-001</t>
  </si>
  <si>
    <t>Schletter Mounting clips 1.0 – 3.0 mm, upper guide</t>
  </si>
  <si>
    <t>149023-002</t>
  </si>
  <si>
    <t>Schletter Mounting clips 1.0 – 3.0 mm, lateral guide</t>
  </si>
  <si>
    <t>129063-002</t>
  </si>
  <si>
    <t>Schletter RapidCon90</t>
  </si>
  <si>
    <t>942000-902</t>
  </si>
  <si>
    <t>Schletter Pro hammerhead nut</t>
  </si>
  <si>
    <t>000019-779</t>
  </si>
  <si>
    <t>Schletter Standard 2V PVMax Girder Assembly</t>
  </si>
  <si>
    <t>147001-01990</t>
  </si>
  <si>
    <t>Schletter PVMax Strut, 55x55, 1990mm, for 30° Girder</t>
  </si>
  <si>
    <t>147001-02612</t>
  </si>
  <si>
    <t>Schletter PVMax Strut, 55x55, 2612mm, for 45° Girder</t>
  </si>
  <si>
    <t>124307-04400</t>
  </si>
  <si>
    <t>Schletter Rail, S1.8, 4.4m</t>
  </si>
  <si>
    <t>129306-001</t>
  </si>
  <si>
    <t>Schletter S1.8 Splice without hardware</t>
  </si>
  <si>
    <t>147003-021</t>
  </si>
  <si>
    <t>Schletter Base Foot, Universal, 7 holes (2 per girder)</t>
  </si>
  <si>
    <t>000021-340</t>
  </si>
  <si>
    <t>Schletter EPDM for Base Foot (2 per girder)</t>
  </si>
  <si>
    <t>943612-100</t>
  </si>
  <si>
    <t>Schletter Screw, Hexhead, M12 (3 per girder)</t>
  </si>
  <si>
    <t>943912-012</t>
  </si>
  <si>
    <t>Schletter Nut, Flange, Serrated, M12 (3 per girder)</t>
  </si>
  <si>
    <t>147005-000</t>
  </si>
  <si>
    <t>Schletter Claw for Base (6 per girder)</t>
  </si>
  <si>
    <t>131121-001</t>
  </si>
  <si>
    <t>Schletter Rapid16 Middle Clamp, 30-40mm</t>
  </si>
  <si>
    <t>131101-001</t>
  </si>
  <si>
    <t>Schletter Rapid16 End Clamp, 30-40mm, V</t>
  </si>
  <si>
    <t>131121-901</t>
  </si>
  <si>
    <t>Schletter Rapid16 Middle Clamp, 30-40mm Black Anodized</t>
  </si>
  <si>
    <t>131101-901</t>
  </si>
  <si>
    <t>Schletter Rapid16 End Clamp, 30-40mm, V Black Anodized</t>
  </si>
  <si>
    <t>131101-002</t>
  </si>
  <si>
    <t>Schletter End Clamp, Rapid 16, 40-50mm V+H</t>
  </si>
  <si>
    <t>131121-002</t>
  </si>
  <si>
    <t>Schletter Middle clamp Rapid16 40-50 V+H</t>
  </si>
  <si>
    <t>865-BCS-2200</t>
  </si>
  <si>
    <t>Schneider Backup Control Switch, 2P 200A, 120/240 V, Meter</t>
  </si>
  <si>
    <t>RNW0J0288</t>
  </si>
  <si>
    <t>Schneider Conext SW 4024 Control Board - 120 VAC</t>
  </si>
  <si>
    <t>RNW0J0304</t>
  </si>
  <si>
    <t>Schneider PCA DSP SENSING&amp;CONTROL XW 6048 120/240V</t>
  </si>
  <si>
    <t>RNW0J0311</t>
  </si>
  <si>
    <t>Schneider PCA NETWORKING&amp;FAN CONTROL XW SPARE PART</t>
  </si>
  <si>
    <t>RNW0J0378</t>
  </si>
  <si>
    <t>Schneider PCA DSP SENSING &amp; CONTROL XW+ 6848 120/240</t>
  </si>
  <si>
    <t>RNW0J0379</t>
  </si>
  <si>
    <t>Schneider PCA DSP SENSING &amp; CONTROL XW+ 5548</t>
  </si>
  <si>
    <t>RNWCMR50</t>
  </si>
  <si>
    <t>Schneider CM/R-50 Remote Display</t>
  </si>
  <si>
    <t>A-5PHI-SA-12</t>
  </si>
  <si>
    <t>Simpliphi AccESS 19 (5x PHI 3.8kWh @48V) - with 12kW Inverter &amp; Integrated Charge Controllers</t>
  </si>
  <si>
    <t>BOSS-6-COMB-1000</t>
  </si>
  <si>
    <t>Simpliphi BOSS.6 1000A Battery Combiner, Outdoor Rated</t>
  </si>
  <si>
    <t>BOSS-6-COMB-2000</t>
  </si>
  <si>
    <t>Simpliphi Simpliphi BOSS.6 2000A Battery Combiner, Outdoor Rated</t>
  </si>
  <si>
    <t>ABJP-1</t>
  </si>
  <si>
    <t>Heating Pad Solution- 1 per battery</t>
  </si>
  <si>
    <t>SBSE3.8-US-50</t>
  </si>
  <si>
    <t>SMA Sunny Boy Smart Energy 3.8-US</t>
  </si>
  <si>
    <t>SBSE4.8-US-50</t>
  </si>
  <si>
    <t>SMA Sunny Boy Smart Energy 4.8-US</t>
  </si>
  <si>
    <t>SBSE5.8-US-40</t>
  </si>
  <si>
    <t>SMA Sunny Boy Smart Energy 5.8-US</t>
  </si>
  <si>
    <t>SBSE7.7-US-50</t>
  </si>
  <si>
    <t>SMA Sunny Boy Smart Energy 7.7-US</t>
  </si>
  <si>
    <t>SMA Sunny Highpower Peak3 (SHP 125-US-21) 125KV 480VAC 1500V String Inverter</t>
  </si>
  <si>
    <t>SMA Sunny Highpower Peak3 (SHP 150-US-21) 150KV 600VAC 1500V String Inverter</t>
  </si>
  <si>
    <t>UPSYS-DC-FUSE-1500-350A</t>
  </si>
  <si>
    <t>SMA DC fuse link for use with central inverters of the Utility Power System, 1500V IEC/UL
350A
Utility Power System, 1500V IEC/UL</t>
  </si>
  <si>
    <t>UPSYS-DC-FUSE-1500-400A</t>
  </si>
  <si>
    <t>SMA DC fuse link for use with central inverters of the Utility Power System, 1500V IEC/UL
400A
Utility Power System, 1500V IEC/UL</t>
  </si>
  <si>
    <t>UPSYS-DC-FUSE-1500-750A</t>
  </si>
  <si>
    <t>SMA DC fuse link for use with central inverters of the Utility Power System, 1500V IEC/UL
750A
Utility Power System, 1500V IEC/UL</t>
  </si>
  <si>
    <t>119814-00.02</t>
  </si>
  <si>
    <t>SMA JMS-F Sunspec compliant PV Module Level Rapid Shutdown
Device including 1.2 meter PV cable and MC4 connector (Must purchase multiples of 40 units)</t>
  </si>
  <si>
    <t>RS 485 Cable</t>
  </si>
  <si>
    <t>SMA 50" Cable of shielded RS485 Cable (End of Life)</t>
  </si>
  <si>
    <t>Sol-Ark-5K</t>
  </si>
  <si>
    <t>Sol-Ark 5K 120/240V 4+ Battery System. Up to 6500W solar panels. No panels. No Batteries. 5-Year Standard
Warranty, INDOOR/OUTDOOR NEMA-3R (Not currently available)</t>
  </si>
  <si>
    <t>Sol-Ark 8K 120/240/208V Split Phase 48Vdc Hybrid All-In-One 10 Year Standard Warranty</t>
  </si>
  <si>
    <t>SA-PCC230</t>
  </si>
  <si>
    <t>Sol-Ark PCC230 Partial Charge Carbon AGM Battery: 2.8KWh 3000 cycles5-Year Standard Warranty ORDER
MINIMUM 50 pcs.</t>
  </si>
  <si>
    <t>SA-PCC230-Rack 8</t>
  </si>
  <si>
    <t>Sol-Ark 8 PCC-230 Battery Rack, Includes Wire</t>
  </si>
  <si>
    <t>SA-PCC230-Rack 16</t>
  </si>
  <si>
    <t>Sol-Ark 16 PCC-230 Battery Rack, Includes Bus Bars</t>
  </si>
  <si>
    <t>O900-80V</t>
  </si>
  <si>
    <t>Sol-Ark Optimizer, 1 unit/module, includes monitoring &amp; RSD</t>
  </si>
  <si>
    <t>TX 12K-A</t>
  </si>
  <si>
    <t>Sol-Ark TX/RX Transmitter for 8K-2P &amp; 12K-2P</t>
  </si>
  <si>
    <t>TX 15K-A</t>
  </si>
  <si>
    <t>Sol-Ark TX/RX Transmitter for Limitless-15k</t>
  </si>
  <si>
    <t>SolarEdge SE3000H-US Single Phase Inverter</t>
  </si>
  <si>
    <t>SolarEdge SE3800H-US Single Phase Inverter</t>
  </si>
  <si>
    <t>SolarEdge SE5000H-US Single Phase Inverter</t>
  </si>
  <si>
    <t>SolarEdge SE6000H-US Single Phase Inverter</t>
  </si>
  <si>
    <t>SolarEdge SE7600H-US Single Phase Inverter</t>
  </si>
  <si>
    <t>Single Phase HD-Wave Inverter, 7.6kW, w/ RGM and Consumption Meter, with SetApp configuration</t>
  </si>
  <si>
    <t>SolarEdge SE10000H-US Single Phase Inverter</t>
  </si>
  <si>
    <t>SolarEdge SE SE11400H-US Single Phase Inverter</t>
  </si>
  <si>
    <t>SolarEdge SE11400H-US Single Phase Inverter</t>
  </si>
  <si>
    <t>SolarEdge SE6000H-US Single Phase Inverter With RGM and Consumption Meter</t>
  </si>
  <si>
    <t>SE 9K-US</t>
  </si>
  <si>
    <t>SolarEdge 9K-US (SE 9K-US Three Phase Inverter – 208)</t>
  </si>
  <si>
    <t>SE-10K-USR2IBNZ4</t>
  </si>
  <si>
    <t>SolarEdge Three Phase SetAPP inverter, 10.0kW, 208V - with AC RSD, DC Safety Switch and AFCI.</t>
  </si>
  <si>
    <t>SE-14.4K-USR2IBNZ4</t>
  </si>
  <si>
    <t>SolarEdge SE-14.4K Three Phase Inverter - 208V</t>
  </si>
  <si>
    <t>SolarEdge SE-17.3K Three Phase Inverter - 208V</t>
  </si>
  <si>
    <t>SE-30K-USR8IBNZ4</t>
  </si>
  <si>
    <t>SolarEdge SE-30K Three Phase Synergy Manager - 480V</t>
  </si>
  <si>
    <t>SolarEdge SE-40K Three Phase Synergy Manager - 480V</t>
  </si>
  <si>
    <t>SolarEdge SE-43.2K Three Phase Synergy Manager - 208 V (3 secondary units required)</t>
  </si>
  <si>
    <t>SolarEdge SE-50K Three Phase Synergy Manager - 208V (3 secondary units required)</t>
  </si>
  <si>
    <t>SolarEdge SE-66.6K Three Phase Synergy Manager - 480V (2 secondary units required)</t>
  </si>
  <si>
    <t>SE-80K-US08IBNZ4</t>
  </si>
  <si>
    <t>SolarEdge SE-80K Three Phase Synergy Manager - 480V (2 secondary units required)</t>
  </si>
  <si>
    <t>SolarEdge SE-100K Three Phase Synergy Manager - 480V (3 secondary units required)</t>
  </si>
  <si>
    <t>SolarEdge SE-120K Three Phase Synergy Manager - 480V (3 secondary units required)</t>
  </si>
  <si>
    <t>SE-SUK-USROINNN4</t>
  </si>
  <si>
    <t>SolarEdge SE Synergy Unit - Used with Synergy Managers</t>
  </si>
  <si>
    <t>DCD-3PH-1TBK</t>
  </si>
  <si>
    <t>SolarEdge DCD-3PH-1TBK (SolarEdge, Single Input Kit for SE14.4KUS &amp; SE33.3KUS Safety Switch...</t>
  </si>
  <si>
    <t>P-370</t>
  </si>
  <si>
    <t>P-370 - MC4 60V Power Optimizer *DISCONTINUED*</t>
  </si>
  <si>
    <t>SolarEdge S-440 Optimizer for modules up to 440Wp nd 14.5 A Isc</t>
  </si>
  <si>
    <t>S500-1GM4MRM</t>
  </si>
  <si>
    <t>SolarEdge S-500 Optimizer for modules up to 500Wp nd 15 A Isc</t>
  </si>
  <si>
    <t>SolarEdge 2:1 Module Power Optimizer, up to 960W via dual 60V MC4 Inputs, PVRSS Compliant, Output 2.3m,
Input 1.6m – Commercial Inverters only – 208/480V</t>
  </si>
  <si>
    <t>SolarEdge P1101 Power Optimizer, 1100W/125V, PVRSS Compliant, Output 2.4m, Input 1.6m, Commercial
Inverters only – 208/480V. MC4 connectors</t>
  </si>
  <si>
    <t>S1201-1GMYMRV</t>
  </si>
  <si>
    <t>SolarEdge S-1201 Power Optimizer, 2:1 Power Optimizer, 1200W/125V Max VOC, Commercial Inverters only –
208/480V</t>
  </si>
  <si>
    <t>SolarEdge Single Phase Energy Hub 3kW / Grid Capable / EV Charging Inverter</t>
  </si>
  <si>
    <t>Single Phase Energy Hub, 3.8kW, 6.9kW battery access, w/ RGM and Consumption Monitoring, 5 year cellular
plan</t>
  </si>
  <si>
    <t>SolarEdge Single Phase Energy Hub 3.8kW / Grid Capable / EV Charging Inverter</t>
  </si>
  <si>
    <t>SE6000H-USS3BBC14</t>
  </si>
  <si>
    <t>SolarEdge Single Phase Energy Hub 6kW / Grid Capable / EV Charging Inverter</t>
  </si>
  <si>
    <t>SolarEdge Single Phase Energy Hub, 7.6kW inverter with 10kW battery access. RGM, Consumption
Monitoring, 5 year cellular plan included.**Compatible with SE Battery Bank and LG CHEM RESU PRIME**</t>
  </si>
  <si>
    <t>SolarEdge Single Phase Energy Hub 10kW / Grid Capable / EV Charger Inverter</t>
  </si>
  <si>
    <t>SolarEdge Backup Interface for Load Side Connection</t>
  </si>
  <si>
    <t>SolarEdge Backup Interface for Service Side Connection</t>
  </si>
  <si>
    <t>SE-BAT-10K1PS0B-02</t>
  </si>
  <si>
    <t>SolarEdge Energy Bank 10 kWh Battery</t>
  </si>
  <si>
    <t>RESU-10H-Prime</t>
  </si>
  <si>
    <t>SolarEdge 9.6kwH, 400V Lithium ion battery safe for residential. Compatible with the StorEdge / EnergyHub
residential inverters.</t>
  </si>
  <si>
    <t>RESU16H-Prime</t>
  </si>
  <si>
    <t>SolarEdge 16kwH, 400V Lithium ion battery safe for residential. Compatible with the StorEdge / EnergyHub
residential inverters.</t>
  </si>
  <si>
    <t>SolarEdge 225 amp clamp style CT. Two needed with each SE-MTR240-0-000-S1 to provide accurate L1 / L2
readings. Communicates via RS485, 3-wire shielded twisted pair. 5 year warranty included.</t>
  </si>
  <si>
    <t>SolarEdge Energy Bank Floor Stand Kit</t>
  </si>
  <si>
    <t>SolarEdge Reusable Lifting Handles for SolarEdge Battery Bank (1 pack = 4 pieces)</t>
  </si>
  <si>
    <t>SolarEdge MC4 Parallel Branch Connectors (bag of 10)</t>
  </si>
  <si>
    <t>SolarEdge Smart EV Charger. Stand alone EV charger with cable and AC Level 2 Charger included.</t>
  </si>
  <si>
    <t>SolarEdge EV Charger Holder and Cable, 40 Amps, J1772 Connector, 25' Cable</t>
  </si>
  <si>
    <t>SolarEdge 1PH, 240V Elec. Meter, NEMA3R. Needs 2 CT (either 200 or 400 amp) for operation. Meter and CT
Sold separately.</t>
  </si>
  <si>
    <t>SE-CB-UPG-63-01</t>
  </si>
  <si>
    <t>63A Circuit Breaker for Backup Interface kit This SKU is required for 10kW battery access Energy Hub
inverters</t>
  </si>
  <si>
    <t>SolarEdge Wireless gateway + antenna</t>
  </si>
  <si>
    <t>SolarEdge Cellular Plug-in with 5yr Data Plan For Residential SetApp Inverter.</t>
  </si>
  <si>
    <t>SolarEdge Cellular Plug-in w/plan, AC²1000kW, 5 year plan,</t>
  </si>
  <si>
    <t>SE-1000-SEN-TAMB-S2</t>
  </si>
  <si>
    <t>SolarEdge Ambient temperature sensor 0-10V</t>
  </si>
  <si>
    <t>SE-1000-SEN-IRR-S1</t>
  </si>
  <si>
    <t>SolarEdge Irradiance sensor 0-1.4V</t>
  </si>
  <si>
    <t>SE-1000-SEN-TMOD-S2</t>
  </si>
  <si>
    <t>SolarEdge Module temperature sensor 4-20mA</t>
  </si>
  <si>
    <t>SolarEdge Wireless Repeater</t>
  </si>
  <si>
    <t>SS-8</t>
  </si>
  <si>
    <t>Solar Stack - Standard Profile 8”</t>
  </si>
  <si>
    <t>SS-12</t>
  </si>
  <si>
    <t>Solar Stack - Standard Profile 12”</t>
  </si>
  <si>
    <t>SS-8 TK5</t>
  </si>
  <si>
    <t>Solar Stack - 5 Degree Tilt Kit 8” (low and high mount)</t>
  </si>
  <si>
    <t>SS-8 TK10</t>
  </si>
  <si>
    <t>Solar Stack - 10 Degree Tilt Kit 8” (low and high mount)</t>
  </si>
  <si>
    <t>SS-12 TK5</t>
  </si>
  <si>
    <t>Solar Stack - 5 Degree Tilt Kit 12” (low and high mount)</t>
  </si>
  <si>
    <t>SS-12 TK10</t>
  </si>
  <si>
    <t>Solar Stack - 10 Degree Tilt Kit 12” (low and high mount)</t>
  </si>
  <si>
    <t>SS- Foam</t>
  </si>
  <si>
    <t>Solar Stack ICP AH-160 - ProPack 30</t>
  </si>
  <si>
    <t>SS-End Caps</t>
  </si>
  <si>
    <t>Solar Stack End Caps - Standard Profile ONLY</t>
  </si>
  <si>
    <t>SS-TPO Primer</t>
  </si>
  <si>
    <t>Solar Stack GAF TPO Red Primer - 1 Gallon - for TPO roofs</t>
  </si>
  <si>
    <t>SS-Primer &amp; Coating</t>
  </si>
  <si>
    <t>Solar Stack GAF Acrylic Top Coat - 5 Gallon - for metal,
modified-bitumen, TPO, EPDM, PVC, Concrete roofs
Also, used as UV protection</t>
  </si>
  <si>
    <t>SS-Cleaner</t>
  </si>
  <si>
    <t>Solar Stack GAF Cleaning Concentrate - Used to clean all
roof surfaces</t>
  </si>
  <si>
    <t>10.0kW Single Phase Four MPPT (IN STOCK- CHANGE TO APST ONCE STOCK RUNS OUT)</t>
  </si>
  <si>
    <t>Solis-1P3.6K-4G-US-APST</t>
  </si>
  <si>
    <t>Solis Solar Inverter 3.6kw 4G Single phase Dual MPPT. US Version with APS transmitter with 10 years
warranty (NS)</t>
  </si>
  <si>
    <t>Solis-1P5K-4G-US-APST</t>
  </si>
  <si>
    <t>Solis Solar Inverter 5kw 4G Single phase Dual MPPT. US Version with APS transmitter with 10 years warranty
(NS)</t>
  </si>
  <si>
    <t>Solis-1P6K-4G-US-APST</t>
  </si>
  <si>
    <t>Solis Solar Inverter 6kw 4G Single phase Three MPPT. US Version with APS transmitter with 10 years
warranty (S)</t>
  </si>
  <si>
    <t>Solis-1P7.6K-4G-US-APST</t>
  </si>
  <si>
    <t>Solis Solar Inverter 7.6kw 4G Single phase Three MPPT. US Version with APS transmitter with 10 years
warranty (S)</t>
  </si>
  <si>
    <t>Solis-1P10K-4G-US-APST</t>
  </si>
  <si>
    <t>Solis Solar Inverter 10kw 4G Single phase Four MPPT. US Version with APSc transmitter with 10 years
warranty (S)</t>
  </si>
  <si>
    <t>S1-W4G-ST-10-4PIN</t>
  </si>
  <si>
    <t>Solis Plugin WIFI / Cellular Stick, 10 year plan ≤10 inverters, 4 Pin Connection, - 2 year Standard Warranty</t>
  </si>
  <si>
    <t>Solis-EPM3-5G-Pro</t>
  </si>
  <si>
    <t>Solis Export Power Manger for zero feed functions- 2 Year Standard Warranty</t>
  </si>
  <si>
    <t>Solis-ACCombiner-800V/630A</t>
  </si>
  <si>
    <t>Solis-ACCombiner-800V/630A - 5 year Standard Warranty</t>
  </si>
  <si>
    <t>Solis-ACCombiner-800V/800A</t>
  </si>
  <si>
    <t>Solis-ACCombiner-800V/800A - 5 year Standard Warranty</t>
  </si>
  <si>
    <t>Solis-ACCombiner-800V/1000A</t>
  </si>
  <si>
    <t>Solis-ACCombiner-800V/1000A - 5 year Standard Warranty</t>
  </si>
  <si>
    <t>S6-GC25K-US-RSS</t>
  </si>
  <si>
    <t>Solis 25kW Three Phase Three MPPT w/ AFCI w/TIGO TX - 10 Year Standard Warranty (NS)</t>
  </si>
  <si>
    <t>S6-GC33K-US-RSS</t>
  </si>
  <si>
    <t>Solis 33kW Three Phase Three MPPT w/ AFCI w/TIGO TX - 10 Year Standard Warranty (NS)</t>
  </si>
  <si>
    <t>S6-GC36K-US-RSS</t>
  </si>
  <si>
    <t>Solis 36kW Three Phase Three MPPT w/ AFCI w/ FAN w/TIGO TX - 10 Year Standard Warranty (NS)</t>
  </si>
  <si>
    <t>S6-GC40K-US-RSS</t>
  </si>
  <si>
    <t>Solis 40kW Three Phase Three MPPT w/ AFCI w/ FAN w/TIGO TX - 10 Year Standard Warranty (NS)</t>
  </si>
  <si>
    <t>S6-GC50K-US-RSS</t>
  </si>
  <si>
    <t>Solis 50kW Three Phase Four MPPT w/ AFCI w/ FAN w/TIGO TX - 10 Year Standard Warranty (NS)</t>
  </si>
  <si>
    <t>S6-GC60K-US-RSS</t>
  </si>
  <si>
    <t>Solis 60kW Three Phase Four MPPT w/ AFCI w/ FAN w/TIGO TX - 10 Year Standard Warranty (NS)</t>
  </si>
  <si>
    <t>S6-GC25K-US-APST</t>
  </si>
  <si>
    <t>Solis 25kW Three Phase Three MPPT w/ AFCI w/APS TX - 10 Year Standard Warranty (NS)</t>
  </si>
  <si>
    <t>S6-GC33K-US-APST</t>
  </si>
  <si>
    <t>Solis 33kW Three Phase Three MPPT w/ AFCI w/APS TX - 10 Year Standard Warranty (NS)</t>
  </si>
  <si>
    <t>S6-GC36K-US-APST</t>
  </si>
  <si>
    <t>Solis 36kW Three Phase Three MPPT w/ AFCI w/ FAN w/APS TX - 10 Year Standard Warranty (NS)</t>
  </si>
  <si>
    <t>S6-GC40K-US-APST</t>
  </si>
  <si>
    <t>Solis 40kW Three Phase Three MPPT w/ AFCI w/ FAN w/APS TX - 10 Year Standard Warranty (NS)</t>
  </si>
  <si>
    <t>S6-GC50K-US-APST</t>
  </si>
  <si>
    <t>Solis 50kW Three Phase Four MPPT w/ AFCI w/ FAN w/APS TX - 10 Year Standard Warranty (NS)</t>
  </si>
  <si>
    <t>S6-GC60K-US-APST</t>
  </si>
  <si>
    <t>Solis 60kW Three Phase Four MPPT w/ AFCI w/ FAN w/APS TX - 10 Year Standard Warranty (NS)</t>
  </si>
  <si>
    <t>S6-GC25K-US</t>
  </si>
  <si>
    <t>25kW Three Phase Three MPPT w/ AFCI - 10 Year Standard Warranty (NS)</t>
  </si>
  <si>
    <t>S6-GC33K-US</t>
  </si>
  <si>
    <t>33kW Three Phase Three MPPT w/ AFCI - 10 Year Standard Warranty (NS)</t>
  </si>
  <si>
    <t>S6-GC36K-US</t>
  </si>
  <si>
    <t>36kW Three Phase Three MPPT w/ AFCI w/ FAN - 10 Year Standard Warranty (NS)</t>
  </si>
  <si>
    <t>S6-GC40K-US</t>
  </si>
  <si>
    <t>40kW Three Phase Three MPPT w/ AFCI w/ FAN - 10 Year Standard Warranty (NS)</t>
  </si>
  <si>
    <t>S6-GC50K-US</t>
  </si>
  <si>
    <t>50kW Three Phase Four MPPT w/ AFCI w/ FAN - 10 Year Standard Warranty (NS)</t>
  </si>
  <si>
    <t>S6-GC60K-US</t>
  </si>
  <si>
    <t>60kW Three Phase Four MPPT w/ AFCI w/ FAN - 10 Year Standard Warranty (NS)</t>
  </si>
  <si>
    <t>Solis-185K-EHV-5G-US</t>
  </si>
  <si>
    <t>Solis 185kW 3Ø Inverter 14 MPPT – 5 year standard warranty (S)</t>
  </si>
  <si>
    <t>ecolinx20 Gen 1.5</t>
  </si>
  <si>
    <t>Sonnen ecoLinx Home Automation based Smart Energy Storage System - 20kWh Energy Capacity, 8kW
Continuous Power (100% DOD), ecoLinx 20 ships standard with 10 ECONDBATT Premium Battery Modules
and 1 battery extension cabinet to create an ecoLinx20 system. ecoLinx also ships standard with display
screen</t>
  </si>
  <si>
    <t>ecolinx 30 Gen 1.5</t>
  </si>
  <si>
    <t>Sonnen ecoLinx Home Automation based Smart Energy Storage System - 30kWh Energy Capacity, 8kW
Continuous Power (100% DOD). ecoLinx 20 ships standard with 15 ECONDBATT Premium Battery Modules
and 1 battery extension cabinet to create an ecoLinx 30 system. ecoLinx also ships standard with Display
Screen</t>
  </si>
  <si>
    <t>Sonnen Kit Solution for providing Daily Cycling Whole Home Self Consumption with Eco or EcoLinx
Products - includes two 200 amp CT's</t>
  </si>
  <si>
    <t>WHSSCK2</t>
  </si>
  <si>
    <t>Sonnen Kit Solution for providing Daily Cycling Whole Home Self Consumption with Eco or EcoLinx
products - includes two 400 amp CT's</t>
  </si>
  <si>
    <t>HU361RB</t>
  </si>
  <si>
    <t>SquareD 30AMP 600VAC/DC safety disconnect switch - 3-pole not fused.</t>
  </si>
  <si>
    <t>DU221RB</t>
  </si>
  <si>
    <t>SquareD 30AMP 240VAC/DC safety disconnect switch - 2-pole not fused.</t>
  </si>
  <si>
    <t>DU222RB</t>
  </si>
  <si>
    <t>SquareD - DU222RB- Square D 60AMP 240VAC/DC safety disconnect switch - 2-pole not fused.</t>
  </si>
  <si>
    <t>DU323RB</t>
  </si>
  <si>
    <t>SquareD 100A 240V NON Fusable Safety disconnect switch 3P NEMA3R</t>
  </si>
  <si>
    <t>D322NRB</t>
  </si>
  <si>
    <t>SquareD 60A 240V Fusible Disconnect 3P NEMA3R</t>
  </si>
  <si>
    <t>D323NRB</t>
  </si>
  <si>
    <t>SquareD 100A 240V Fusible Disconnect 3P NEMA3R</t>
  </si>
  <si>
    <t>FRN-R-60</t>
  </si>
  <si>
    <t>SquareD 60A Fusetron Dual-Element Class RK5 Fuse</t>
  </si>
  <si>
    <t>FRN-R-100</t>
  </si>
  <si>
    <t>SquareD 100A Fusetron Dual-Element Class RK5 Fuse</t>
  </si>
  <si>
    <t>10324-2</t>
  </si>
  <si>
    <t>Storz Ai+50A 12k, includes (2) 5.12 kWh Battery, (1) 12kW Inverter, (1) 10kWh Cabinet</t>
  </si>
  <si>
    <t>10325-1</t>
  </si>
  <si>
    <t>Storz Ai+70A 12K includes (3) 5.12 kWh Battery, (1) 12kW Inverter, (2) 10kWh Cabinet</t>
  </si>
  <si>
    <t>10333-1</t>
  </si>
  <si>
    <t>Storz Ai+200A 15K includes (6) 5.12 kWh Battery, (2) 15kW Inverter, (3) 10kWh Cabinet</t>
  </si>
  <si>
    <t>Storz Ai+Custom Whole Home 15k</t>
  </si>
  <si>
    <t>Storz 5.12 kWh Battery</t>
  </si>
  <si>
    <t>Storz 10kWh Cabinet</t>
  </si>
  <si>
    <t>TS4-R-O-DUO</t>
  </si>
  <si>
    <t>Tigo 700W Dual Module Optimization Add-on Unit, TS4-R-O-DUO</t>
  </si>
  <si>
    <t>Unirac UNIVERSAL AF MID CLAMP MILL</t>
  </si>
  <si>
    <t>Unirac UNIVERSAL AF END CLAMP MILL</t>
  </si>
  <si>
    <t>Unirac GFT RAIL 246" MILL</t>
  </si>
  <si>
    <t>Unirac GFT RAIL 168" MILL</t>
  </si>
  <si>
    <t>Unirac GRIDFLEX BALLAST TRAY, 83-92"</t>
  </si>
  <si>
    <t>Unirac RM GRIDFLEX DEFELCTOR, 83-92"</t>
  </si>
  <si>
    <t>Unirac NXT UMOUNT RAIL - 168" MILL</t>
  </si>
  <si>
    <t>Unirac NXT UMOUNT RAIL SPLICE</t>
  </si>
  <si>
    <t>Unirac NXT UMOUNT COMBO CLAMP - MILL</t>
  </si>
  <si>
    <t>Unirac STRONGHOLD RAIL CLAMP MILL</t>
  </si>
  <si>
    <t>Unirac NXT UMOUNT WIRE MGMT CLIP</t>
  </si>
  <si>
    <t>Unirac NXT UMOUNT RL &amp; CLMP CAP KIT</t>
  </si>
  <si>
    <t>Unirac NXT UMOUNT MLPE &amp; LUG CLAMP</t>
  </si>
  <si>
    <t>PIN481800510</t>
  </si>
  <si>
    <t>Victron Phoenix 48/800 VE.Direct NEMA GFCI</t>
  </si>
  <si>
    <t>PIN121251200</t>
  </si>
  <si>
    <t>Victron Phoenix 12/250 VE.Direct Schuko 230VAC</t>
  </si>
  <si>
    <t>PIN121371200</t>
  </si>
  <si>
    <t>Victron Phoenix 12/375 VE.Direct Schuko 230VAC</t>
  </si>
  <si>
    <t>PIN121501200</t>
  </si>
  <si>
    <t>Victron Phoenix 12/500 VE.Direct Schuko 230VAC</t>
  </si>
  <si>
    <t>PIN121801200</t>
  </si>
  <si>
    <t>Victron Phoenix 12/800 VE.Direct Schuko 230VAC</t>
  </si>
  <si>
    <t>PIN122121200</t>
  </si>
  <si>
    <t>Victron Phoenix 12/1200 VE.Direct Schuko 230VAC</t>
  </si>
  <si>
    <t>PIN242510200</t>
  </si>
  <si>
    <t>Victron Phoenix 24/250 VE.Direct Schuko 230VAC</t>
  </si>
  <si>
    <t>PIN243750200</t>
  </si>
  <si>
    <t>Victron Phoenix 24/375 VE.Direct Schuko 230VAC</t>
  </si>
  <si>
    <t>PIN245010200</t>
  </si>
  <si>
    <t>Victron Phoenix 24/500 VE.Direct Schuko 230VAC</t>
  </si>
  <si>
    <t>PIN241800200</t>
  </si>
  <si>
    <t>Victron Phoenix 24/800 VE.Direct Schuko 230VAC</t>
  </si>
  <si>
    <t>PIN242120200</t>
  </si>
  <si>
    <t>Victron Phoenix 24/1200 VE.Direct Schuko 230VAC</t>
  </si>
  <si>
    <t>CIN121220000</t>
  </si>
  <si>
    <t>Victron Phoenix Inverter C 12/1200 230VAC</t>
  </si>
  <si>
    <t>CIN121620000</t>
  </si>
  <si>
    <t>Victron Phoenix Inverter C 12/1600 230VAC</t>
  </si>
  <si>
    <t>PIN122160000</t>
  </si>
  <si>
    <t>Victron Phoenix Inverter 12/1600 Smart 230VAC</t>
  </si>
  <si>
    <t>CIN122020000</t>
  </si>
  <si>
    <t>Victron Phoenix Inverter C 12/2000 230VAC</t>
  </si>
  <si>
    <t>PIN122200000</t>
  </si>
  <si>
    <t>Victron Phoenix Inverter 12/2000 Smart 230VAC</t>
  </si>
  <si>
    <t>PIN123020000</t>
  </si>
  <si>
    <t>Victron Phoenix Inverter 12/3000 230VAC</t>
  </si>
  <si>
    <t>PIN122300000</t>
  </si>
  <si>
    <t>Victron Phoenix Inverter 12/3000 Smart 230VAC</t>
  </si>
  <si>
    <t>CIN241620000</t>
  </si>
  <si>
    <t>Victron Phoenix Inverter C 24/1600 230VAC</t>
  </si>
  <si>
    <t>PIN242160000</t>
  </si>
  <si>
    <t>Victron Phoenix Inverter 24/1600 Smart 230VAC</t>
  </si>
  <si>
    <t>CIN242200000</t>
  </si>
  <si>
    <t>Victron Phoenix Inverter C 24/2000 230VAC</t>
  </si>
  <si>
    <t>PIN242200000</t>
  </si>
  <si>
    <t>Victron Phoenix Inverter 24/2000 Smart 230VAC</t>
  </si>
  <si>
    <t>PIN243020000</t>
  </si>
  <si>
    <t>Victron Phoenix Inverter 24/3000 230VAC</t>
  </si>
  <si>
    <t>PIN242300000</t>
  </si>
  <si>
    <t>Victron Phoenix Inverter 24/3000 Smart 230VAC</t>
  </si>
  <si>
    <t>PIN245020000</t>
  </si>
  <si>
    <t>Victron Phoenix Inverter 24/5000 230VAC</t>
  </si>
  <si>
    <t>PIN242500000</t>
  </si>
  <si>
    <t>Victron Phoenix Inverter 24/5000 Smart 230VAC</t>
  </si>
  <si>
    <t>PIN482510200</t>
  </si>
  <si>
    <t>Victron Phoenix 48/250 VE.Direct Schuko 230VAC</t>
  </si>
  <si>
    <t>PIN483750200</t>
  </si>
  <si>
    <t>Victron Phoenix 48/375 VE.Direct Schuko 230VAC</t>
  </si>
  <si>
    <t>PIN485010200</t>
  </si>
  <si>
    <t>Victron Phoenix 48/500 VE.Direct Schuko 230VAC</t>
  </si>
  <si>
    <t>PIN482120200</t>
  </si>
  <si>
    <t>Victron Phoenix 48/1200 VE.Direct Schuko 230VAC</t>
  </si>
  <si>
    <t>PIN482160000</t>
  </si>
  <si>
    <t>Victron Phoenix Inverter 48/1600 Smart 230VAC</t>
  </si>
  <si>
    <t>PIN482200000</t>
  </si>
  <si>
    <t>Victron Phoenix Inverter 48/2000 Smart 230VAC</t>
  </si>
  <si>
    <t>PIN483020000</t>
  </si>
  <si>
    <t>Victron Phoenix Inverter 48/3000 230VAC</t>
  </si>
  <si>
    <t>PIN482300000</t>
  </si>
  <si>
    <t>Victron Phoenix Inverter 48/3000 Smart 230VAC</t>
  </si>
  <si>
    <t>PIN485020000</t>
  </si>
  <si>
    <t>Victron Phoenix Inverter 48/5000 230VAC</t>
  </si>
  <si>
    <t>PIN482500000</t>
  </si>
  <si>
    <t>Victron Phoenix Inverter 48/5000 Smart 230VAC</t>
  </si>
  <si>
    <t>PIN482600000</t>
  </si>
  <si>
    <t>Victron Inverter RS 48/6000 Smart 230VAC</t>
  </si>
  <si>
    <t>SIN121251100</t>
  </si>
  <si>
    <t>Victron Sun Inverter 12/250-15 IEC</t>
  </si>
  <si>
    <t>SIN241251100</t>
  </si>
  <si>
    <t>Victron Sun Inverter 24/250-10 IEC</t>
  </si>
  <si>
    <t>PIN482601000</t>
  </si>
  <si>
    <t>Victron Inverter RS 48/6000 Smart Solar 230VAC</t>
  </si>
  <si>
    <t>PIN122510100</t>
  </si>
  <si>
    <t>Victron Phoenix 12/250 VE.Direct IEC</t>
  </si>
  <si>
    <t>PIN122510300</t>
  </si>
  <si>
    <t>Victron Phoenix 12/250 VE.Direct AU/NZ (AS/NZS 3112 )</t>
  </si>
  <si>
    <t>PIN122510400</t>
  </si>
  <si>
    <t>Victron Phoenix 12/250 VE.Direct UK (BS 1363)</t>
  </si>
  <si>
    <t>PIN121371100</t>
  </si>
  <si>
    <t>Victron Phoenix 12/375 VE.Direct IEC</t>
  </si>
  <si>
    <t>PIN123750300</t>
  </si>
  <si>
    <t>Victron Phoenix 12/375 VE.Direct AU/NZ (AS/NZS 3112 )</t>
  </si>
  <si>
    <t>PIN123750400</t>
  </si>
  <si>
    <t>Victron Phoenix 12/375 VE.Direct UK (BS 1363)</t>
  </si>
  <si>
    <t>PIN121501100</t>
  </si>
  <si>
    <t>Victron Phoenix 12/500 VE.Direct IEC</t>
  </si>
  <si>
    <t>PIN125010300</t>
  </si>
  <si>
    <t>Victron Phoenix 12/500 VE.Direct AU/NZ (AS/NZS 3112 )</t>
  </si>
  <si>
    <t>PIN121501400</t>
  </si>
  <si>
    <t>Victron Phoenix 12/500 VE.Direct UK (BS 1363)</t>
  </si>
  <si>
    <t>PIN121801100</t>
  </si>
  <si>
    <t>Victron Phoenix 12/800 VE.Direct IEC</t>
  </si>
  <si>
    <t>PIN121800300</t>
  </si>
  <si>
    <t>Victron Phoenix 12/800 VE.Direct AU/NZ (AS/NZS 3112 )</t>
  </si>
  <si>
    <t>PIN121801400</t>
  </si>
  <si>
    <t>Victron Phoenix 12/800 VE.Direct UK (BS 1363)</t>
  </si>
  <si>
    <t>PIN122120100</t>
  </si>
  <si>
    <t>Victron Phoenix 12/1200 IEC outlet</t>
  </si>
  <si>
    <t>PIN122120400</t>
  </si>
  <si>
    <t>Victron Phoenix 12/1200 UK outlet (BS 1363)</t>
  </si>
  <si>
    <t>PIN242510100</t>
  </si>
  <si>
    <t>Victron Phoenix 24/250 VE.Direct IEC</t>
  </si>
  <si>
    <t>PIN242510300</t>
  </si>
  <si>
    <t>Victron Phoenix 24/250 VE.Direct AU/NZ (AS/NZS 3112 )</t>
  </si>
  <si>
    <t>PIN242510400</t>
  </si>
  <si>
    <t>Victron Phoenix 24/250 VE.Direct UK (BS 1363)</t>
  </si>
  <si>
    <t>PIN243750100</t>
  </si>
  <si>
    <t>Victron Phoenix 24/375 VE.Direct IEC</t>
  </si>
  <si>
    <t>PIN243750300</t>
  </si>
  <si>
    <t>Victron Phoenix 24/375 VE.Direct AU/NZ (AS/NZS 3112 )</t>
  </si>
  <si>
    <t>PIN243750400</t>
  </si>
  <si>
    <t>Victron Phoenix 24/375 VE.Direct UK (BS 1363)</t>
  </si>
  <si>
    <t>PIN245010100</t>
  </si>
  <si>
    <t>Victron Phoenix 24/500 VE.Direct IEC</t>
  </si>
  <si>
    <t>PIN245010300</t>
  </si>
  <si>
    <t>Victron Phoenix 24/500 VE.Direct AU/NZ (AS/NZS 3112 )</t>
  </si>
  <si>
    <t>PIN245010400</t>
  </si>
  <si>
    <t>Victron Phoenix 24/500 VE.Direct UK (BS 1363)</t>
  </si>
  <si>
    <t>PIN241800100</t>
  </si>
  <si>
    <t>Victron Phoenix 24/800 VE.Direct IEC</t>
  </si>
  <si>
    <t>PIN241800300</t>
  </si>
  <si>
    <t>Victron Phoenix 24/800 VE.Direct AU/NZ (AS/NZS 3112 )</t>
  </si>
  <si>
    <t>PIN241800400</t>
  </si>
  <si>
    <t>Victron Phoenix 24/800 VE.Direct UK (BS 1363)</t>
  </si>
  <si>
    <t>PIN242120100</t>
  </si>
  <si>
    <t>Victron Phoenix 24/1200 VE.Direct IEC</t>
  </si>
  <si>
    <t>PIN242120300</t>
  </si>
  <si>
    <t>Victron Phoenix 24/1200 VE.Direct AU/NZ outlet (AS/NZS 3112</t>
  </si>
  <si>
    <t>PIN242120400</t>
  </si>
  <si>
    <t>Victron Phoenix 24/1200 VE.Direct UK (BS 1363)</t>
  </si>
  <si>
    <t>PIN482510100</t>
  </si>
  <si>
    <t>Victron Phoenix 48/250 VE.Direct IEC</t>
  </si>
  <si>
    <t>PIN482510300</t>
  </si>
  <si>
    <t>Victron Phoenix 48/250 VE.Direct AU/NZ (AS/NZS 3112 )</t>
  </si>
  <si>
    <t>PIN482510400</t>
  </si>
  <si>
    <t>Victron Phoenix 48/250 VE.Direct UK (BS 1363)</t>
  </si>
  <si>
    <t>PIN483750100</t>
  </si>
  <si>
    <t>Victron Phoenix 48/375 VE.Direct IEC</t>
  </si>
  <si>
    <t>PIN483750300</t>
  </si>
  <si>
    <t>Victron Phoenix 48/375 VE.Direct AU/NZ (AS/NZS 3112 )</t>
  </si>
  <si>
    <t>PIN483750400</t>
  </si>
  <si>
    <t>Victron Phoenix 48/375 VE.Direct UK (BS 1363)</t>
  </si>
  <si>
    <t>PIN485010100</t>
  </si>
  <si>
    <t>Victron Phoenix 48/500 VE.Direct IEC</t>
  </si>
  <si>
    <t>PIN485010300</t>
  </si>
  <si>
    <t>Victron Phoenix 48/500 VE.Direct AU/NZ (AS/NZS 3112 )</t>
  </si>
  <si>
    <t>PIN485010400</t>
  </si>
  <si>
    <t>Victron Phoenix 48/500 VE.Direct UK (BS 1363)</t>
  </si>
  <si>
    <t>PIN481800100</t>
  </si>
  <si>
    <t>Victron Phoenix 48/800 VE.Direct IEC</t>
  </si>
  <si>
    <t>PIN481800300</t>
  </si>
  <si>
    <t>Victron Phoenix 48/800 VE.Direct AU/NZ outlet (AS/NZS 3112 )</t>
  </si>
  <si>
    <t>PIN482120100</t>
  </si>
  <si>
    <t>Victron Phoenix 48/1200 VE.Direct IEC</t>
  </si>
  <si>
    <t>PIN482120400</t>
  </si>
  <si>
    <t>Victron Phoenix 48/1200 VE.Direct UK (BS 1363)</t>
  </si>
  <si>
    <t>PMP121500000</t>
  </si>
  <si>
    <t>Victron MultiPlus 12/500/20-16</t>
  </si>
  <si>
    <t>PMP121800000</t>
  </si>
  <si>
    <t>Victron MultiPlus 12/800/35-16</t>
  </si>
  <si>
    <t>PMP122120000</t>
  </si>
  <si>
    <t>Victron MultiPlus 12/1200/50-16</t>
  </si>
  <si>
    <t>PMP122160000</t>
  </si>
  <si>
    <t>Victron MultiPlus 12/1600/70-16</t>
  </si>
  <si>
    <t>CMP128010000</t>
  </si>
  <si>
    <t>Victron MultiPlus C 12/800/35-16</t>
  </si>
  <si>
    <t>CMP121220000</t>
  </si>
  <si>
    <t>Victron MultiPlus C 12/1200/50-16</t>
  </si>
  <si>
    <t>CMP121620000</t>
  </si>
  <si>
    <t>Victron MultiPlus C 12/1600/70-16</t>
  </si>
  <si>
    <t>CMP122200000</t>
  </si>
  <si>
    <t>Victron MultiPlus C 12/2000/80-30</t>
  </si>
  <si>
    <t>PMP122300001</t>
  </si>
  <si>
    <t>Victron MultiPlus 12/3000/120-16</t>
  </si>
  <si>
    <t>PMP123021010</t>
  </si>
  <si>
    <t>Victron MultiPlus 12/3000/120-50</t>
  </si>
  <si>
    <t>PMP122305010</t>
  </si>
  <si>
    <t>Victron Multiplus-II 12/3000/120-32</t>
  </si>
  <si>
    <t>QUA123020010</t>
  </si>
  <si>
    <t>Victron Quattro 12/3000/120-50/50</t>
  </si>
  <si>
    <t>QUA125020000</t>
  </si>
  <si>
    <t>Victron Quattro 12/5000/220-100/100</t>
  </si>
  <si>
    <t>PMP241500000</t>
  </si>
  <si>
    <t>Victron MultiPlus 24/500/10-16</t>
  </si>
  <si>
    <t>PMP241800000</t>
  </si>
  <si>
    <t>Victron MultiPlus 24/800/16-16</t>
  </si>
  <si>
    <t>PMP242120000</t>
  </si>
  <si>
    <t>Victron MultiPlus 24/1200/25</t>
  </si>
  <si>
    <t>PMP242160000</t>
  </si>
  <si>
    <t>Victron MultiPlus 24/1600/40-16</t>
  </si>
  <si>
    <t>CMP241220000</t>
  </si>
  <si>
    <t>Victron MultiPlus C 24/1200/25-16</t>
  </si>
  <si>
    <t>CMP241620000</t>
  </si>
  <si>
    <t>Victron MultiPlus C 24/1600/40-16</t>
  </si>
  <si>
    <t>CMP242020000</t>
  </si>
  <si>
    <t>Victron MultiPlus C 24/2000/50-30</t>
  </si>
  <si>
    <t>PMP242300001</t>
  </si>
  <si>
    <t>Victron MultiPlus 24/3000/70-16</t>
  </si>
  <si>
    <t>PMP242301011</t>
  </si>
  <si>
    <t>Victron MultiPlus 24/3000/70-50</t>
  </si>
  <si>
    <t>PMP242305010</t>
  </si>
  <si>
    <t>Victron MultiPlus-II 24/3000/70-32</t>
  </si>
  <si>
    <t>PMP242306000</t>
  </si>
  <si>
    <t>Victron MultiPlus-II 24/3000/70-32 GX</t>
  </si>
  <si>
    <t>PMP245021010</t>
  </si>
  <si>
    <t>Victron MultiPlus 24/5000/120-100</t>
  </si>
  <si>
    <t>PMP242505010</t>
  </si>
  <si>
    <t>Victron Multiplus-II 24/5000/120-50</t>
  </si>
  <si>
    <t>QUA243020010</t>
  </si>
  <si>
    <t>Victron Quattro 24/3000/70-50/50</t>
  </si>
  <si>
    <t>QUA245021011</t>
  </si>
  <si>
    <t>Victron Quattro 24/5000/120-100/100</t>
  </si>
  <si>
    <t>QUA242505010</t>
  </si>
  <si>
    <t>Victron Quattro-II 24/5000/120-50/50 230V</t>
  </si>
  <si>
    <t>QUA248020010</t>
  </si>
  <si>
    <t>Victron Quattro 24/8000/200-100/100</t>
  </si>
  <si>
    <t>CMP481500000</t>
  </si>
  <si>
    <t>Victron MultiPlus 48/500/6-16</t>
  </si>
  <si>
    <t>PMP481800000</t>
  </si>
  <si>
    <t>Victron MultiPlus 48/800/9-16</t>
  </si>
  <si>
    <t>PMP482120000</t>
  </si>
  <si>
    <t>Victron MultiPlus 48/1200/13-16</t>
  </si>
  <si>
    <t>PMP482160000</t>
  </si>
  <si>
    <t>Victron MultiPlus 48/1600/20-16</t>
  </si>
  <si>
    <t>PMP483020001</t>
  </si>
  <si>
    <t>Victron MultiPlus 48/3000/35-16</t>
  </si>
  <si>
    <t>PMP482305010</t>
  </si>
  <si>
    <t>Victron MultiPlus-II 48/3000/35-32</t>
  </si>
  <si>
    <t>PMP482306000</t>
  </si>
  <si>
    <t>Victron MultiPlus-II 48/3000/35-32 GX</t>
  </si>
  <si>
    <t>PMP482505010</t>
  </si>
  <si>
    <t>Victron MultiPlus-II 48/5000/70-50</t>
  </si>
  <si>
    <t>PMP482506000</t>
  </si>
  <si>
    <t>Victron MultiPlus-II 48/5000/70-50-GX</t>
  </si>
  <si>
    <t>CTR110000500</t>
  </si>
  <si>
    <t>Victron Current Transformer 100A:50mA for MultiPlus-II (1m)</t>
  </si>
  <si>
    <t>CTR110000550</t>
  </si>
  <si>
    <t>Victron Current Transformer 100A:50mA for Multiplus-II (5m)</t>
  </si>
  <si>
    <t>CTR110002050</t>
  </si>
  <si>
    <t>Victron Current Transformer 100A:50mA for Multiplus-II (20m)</t>
  </si>
  <si>
    <t>PMP485021010</t>
  </si>
  <si>
    <t>Victron MultiPlus 48/5000/70-100</t>
  </si>
  <si>
    <t>PMR482602000</t>
  </si>
  <si>
    <t>Victron Multi RS Solar 48/6000/80-400/80</t>
  </si>
  <si>
    <t>PMP482805000</t>
  </si>
  <si>
    <t>Victron MultiPlus-II 48/8000/110-100/100</t>
  </si>
  <si>
    <t>PMP483150000</t>
  </si>
  <si>
    <t>Victron MultiPlus-II 48/15000/200-100</t>
  </si>
  <si>
    <t>QUA485021010</t>
  </si>
  <si>
    <t>Victron Quattro 48/5000/70-100/100</t>
  </si>
  <si>
    <t>QUA482504010</t>
  </si>
  <si>
    <t>Victron Quattro-II 48/5000/70-50/50 230V</t>
  </si>
  <si>
    <t>QUA488024000</t>
  </si>
  <si>
    <t>Victron Quattro 48/8000/110-100/100</t>
  </si>
  <si>
    <t>QUA481030010</t>
  </si>
  <si>
    <t>Victron Quattro 48/10000/140-100/100</t>
  </si>
  <si>
    <t>QUA483150000</t>
  </si>
  <si>
    <t>Victron Quattro 48/15000/210-100/100</t>
  </si>
  <si>
    <t>CEP121620000</t>
  </si>
  <si>
    <t>Victron EasyPlus C 12/1600/70-16</t>
  </si>
  <si>
    <t>BPC120134034R</t>
  </si>
  <si>
    <t>Victron Blue Smart IP65s Charger 6V/12V-1.1 + DC Connector</t>
  </si>
  <si>
    <t>BPC120433064R</t>
  </si>
  <si>
    <t>Victron Blue Smart IP65s Charger 12/4 + DC connector 230VAC</t>
  </si>
  <si>
    <t>BPC120533064R</t>
  </si>
  <si>
    <t>Victron Blue Smart IP65s Charger 12/5 + DC connector 230VAC</t>
  </si>
  <si>
    <t>BPC120731064R</t>
  </si>
  <si>
    <t>Victron Blue Smart IP65 Charger 12/7 + DC connector 230VAC</t>
  </si>
  <si>
    <t>BPC121031064R</t>
  </si>
  <si>
    <t>Victron Blue Smart IP65 Charger 12/10 + DC connector 230VAC</t>
  </si>
  <si>
    <t>BPC121531064R</t>
  </si>
  <si>
    <t>Victron Blue Smart IP65 Charger 12/15 + DC connector 230VAC</t>
  </si>
  <si>
    <t>BPC122531064</t>
  </si>
  <si>
    <t>Victron Blue Smart IP65 Charger 12/25 + DC connector 230VAC</t>
  </si>
  <si>
    <t>BPC240531064R</t>
  </si>
  <si>
    <t>Victron Blue Smart IP65 Charger 24/5 + DC connector 230VAC</t>
  </si>
  <si>
    <t>BPC240831064R</t>
  </si>
  <si>
    <t>Victron Blue Smart IP65 Charger 24/8 + DC connector 230VAC</t>
  </si>
  <si>
    <t>BPC241331064</t>
  </si>
  <si>
    <t>Victron Blue Smart IP65 Charger 24/13 + DC connector 230VAC</t>
  </si>
  <si>
    <t>BPC920100110</t>
  </si>
  <si>
    <t>Victron Rubber bumper for IP65 Charger 12/25, 24/13</t>
  </si>
  <si>
    <t>BPC920100210</t>
  </si>
  <si>
    <t>Victron Wall Mount for IP65 Charger 12/25, 24/13</t>
  </si>
  <si>
    <t>BPC940100200</t>
  </si>
  <si>
    <t>Victron Carry case for IP65 Ch. 12/25, 24/13 &amp; accessories</t>
  </si>
  <si>
    <t>BPC121542002</t>
  </si>
  <si>
    <t>Victron Blue Smart IP22 Charger 12/15 (1) 230VAC</t>
  </si>
  <si>
    <t>BPC121544022</t>
  </si>
  <si>
    <t>Victron Blue Smart IP22 Charger 12/15 (3) 230VAC</t>
  </si>
  <si>
    <t>BPC122042002</t>
  </si>
  <si>
    <t>Victron Blue Smart IP22 Charger 12/20 (1) 230VAC</t>
  </si>
  <si>
    <t>BPC122044002</t>
  </si>
  <si>
    <t>Victron Blue Smart IP22 Charger 12/20 (3) 230VAC</t>
  </si>
  <si>
    <t>BPC123042002</t>
  </si>
  <si>
    <t>Victron Blue Smart IP22 Charger 12/30 (1) 230VAC</t>
  </si>
  <si>
    <t>BPC123048002</t>
  </si>
  <si>
    <t>Victron Blue Smart IP22 Charger 12/30 (3) 230VAC</t>
  </si>
  <si>
    <t>BPC240842002</t>
  </si>
  <si>
    <t>Victron Blue Smart IP22 Charger 24/8 (1) 230VAC</t>
  </si>
  <si>
    <t>BPC241242002</t>
  </si>
  <si>
    <t>Victron Blue Smart IP22 Charger 24/12 (1) 230VAC</t>
  </si>
  <si>
    <t>BPC241642002</t>
  </si>
  <si>
    <t>Victron Blue Smart IP22 Charger 24/16 (1) 230VAC</t>
  </si>
  <si>
    <t>BPC241648002</t>
  </si>
  <si>
    <t>Victron Blue Smart IP22 Charger 24/16 (3) 230VAC</t>
  </si>
  <si>
    <t>BPC120713006</t>
  </si>
  <si>
    <t>Victron Blue Smart IP67 Charger 12/7 (1) 230VAC</t>
  </si>
  <si>
    <t>BPC121313006</t>
  </si>
  <si>
    <t>Victron Blue Smart IP67 Charger 12/13 (1) 230VAC</t>
  </si>
  <si>
    <t>BPC121713006</t>
  </si>
  <si>
    <t>Victron Blue Smart IP67 Charger 12/17 (1) 230VAC</t>
  </si>
  <si>
    <t>BPC122547006</t>
  </si>
  <si>
    <t>Victron Blue Smart\ IP67 Charger 12/25 (1) 230VAC</t>
  </si>
  <si>
    <t>BPC122514006</t>
  </si>
  <si>
    <t>Victron Blue Smart IP67 Charger 12/25 (1+Si) 230VAC</t>
  </si>
  <si>
    <t>BPC240513006</t>
  </si>
  <si>
    <t>Victron Blue Smart IP67 Charger 24/5 (1) 230VAC</t>
  </si>
  <si>
    <t>BPC240813006</t>
  </si>
  <si>
    <t>Victron Blue Smart IP67 Charger 24/8 (1) 230VAC</t>
  </si>
  <si>
    <t>BPC241247006</t>
  </si>
  <si>
    <t>Victron Blue Smart IP67 Charger 24/12 (1) 230VAC</t>
  </si>
  <si>
    <t>BPC241214006</t>
  </si>
  <si>
    <t>Victron Blue Smart IP67 Charger 24/12 (1+Si) 230VAC</t>
  </si>
  <si>
    <t>PSC123051085</t>
  </si>
  <si>
    <t>Victron Phoenix Smart IP43 Charger 12/30 (1+1) 230VAC</t>
  </si>
  <si>
    <t>PSC123053085</t>
  </si>
  <si>
    <t>Victron Phoenix Smart IP43 Charger 12/30 (3) 230VAC</t>
  </si>
  <si>
    <t>PSC125051085</t>
  </si>
  <si>
    <t>Victron Phoenix Smart IP43 Charger 12/50 (1+1) 230VAC</t>
  </si>
  <si>
    <t>PSC125053085</t>
  </si>
  <si>
    <t>Victron Phoenix Smart IP43 Charger 12/50 (3) 230VAC</t>
  </si>
  <si>
    <t>PSC241651085</t>
  </si>
  <si>
    <t>Victron Phoenix Smart IP43 Charger 24/16 (1+1) 230VAC</t>
  </si>
  <si>
    <t>PSC241653085</t>
  </si>
  <si>
    <t>Victron Phoenix Smart IP43 Charger 24/16 (3) 230VAC</t>
  </si>
  <si>
    <t>PSC242551085</t>
  </si>
  <si>
    <t>Victron Phoenix Smart IP43 Charger 24/25 (1+1) 230VAC</t>
  </si>
  <si>
    <t>PSC242553085</t>
  </si>
  <si>
    <t>Victron Phoenix Smart IP43 Charger 24/25 (3) 230VAC</t>
  </si>
  <si>
    <t>PSC123051095</t>
  </si>
  <si>
    <t>Victron Phoenix Smart IP43 Charger 12/30 (1+1) 120-240V</t>
  </si>
  <si>
    <t>PSC123053095</t>
  </si>
  <si>
    <t>Victron Phoenix Smart IP43 Charger 12/30 (3) 120-240V</t>
  </si>
  <si>
    <t>PSC125051095</t>
  </si>
  <si>
    <t>Victron Phoenix Smart IP43 Charger 12/50 (1+1) 120-240V</t>
  </si>
  <si>
    <t>PSC125053095</t>
  </si>
  <si>
    <t>Victron Phoenix Smart IP43 Charger 12/50 (2) 120-240V</t>
  </si>
  <si>
    <t>PSC241651095</t>
  </si>
  <si>
    <t>Victron Phoenix Smart IP43 Charger 24/16 (1+1) 120-240V</t>
  </si>
  <si>
    <t>PSC242551095</t>
  </si>
  <si>
    <t>Victron Phoenix Smart IP43 Charger 24/25 (1+1) 120-240V</t>
  </si>
  <si>
    <t>PSC242553095</t>
  </si>
  <si>
    <t>Victron Phoenix Smart IP43 Charger 24/25(3) 120-240V</t>
  </si>
  <si>
    <t>ADA010100100</t>
  </si>
  <si>
    <t>Victron Mains Cord CEE 7/7 for Smart IP43 Charger 2m 230VAC</t>
  </si>
  <si>
    <t>ADA010100200</t>
  </si>
  <si>
    <t>Victron Mains Cord UK for Smart IP43 Charger 2m 230VAC</t>
  </si>
  <si>
    <t>ADA010100300</t>
  </si>
  <si>
    <t>Victron Mains Cord AU/NZ for Smart IP43 2m 230VAC</t>
  </si>
  <si>
    <t>ADA010100500</t>
  </si>
  <si>
    <t>Victron Mains Cord NEMA 6-15P for Smart IP43 2m 230VAC</t>
  </si>
  <si>
    <t>SDTG2400301</t>
  </si>
  <si>
    <t>Victron Skylla-TG 24/30 (1+1) 230VAC</t>
  </si>
  <si>
    <t>SDTG2400501</t>
  </si>
  <si>
    <t>Victron Skylla-TG 24/50 (1+1) 230VAC</t>
  </si>
  <si>
    <t>SDTG2400801</t>
  </si>
  <si>
    <t>Victron Skylla-TG 24/80 (1+1) 230VAC</t>
  </si>
  <si>
    <t>SDTG2401001</t>
  </si>
  <si>
    <t>Victron Skylla-TG 24/100 (1+1) 230VAC</t>
  </si>
  <si>
    <t>ITR040362041</t>
  </si>
  <si>
    <t>Victron Isolation Transformer 3600W 115/230V</t>
  </si>
  <si>
    <t>BPP900480100</t>
  </si>
  <si>
    <t>Victron Ekrano GX</t>
  </si>
  <si>
    <t>SHU065150050</t>
  </si>
  <si>
    <t>Victron SmartShunt 500A/50mV IP65</t>
  </si>
  <si>
    <t>REL200100100</t>
  </si>
  <si>
    <t>Victron Energy Meter EM540 - 3 phase - max 65A/phase</t>
  </si>
  <si>
    <t>BAM030712000R</t>
  </si>
  <si>
    <t>Victron Battery Monitor BMV-712 Smart Retail</t>
  </si>
  <si>
    <t>BAT512118610</t>
  </si>
  <si>
    <t>Victron LiFePO4 battery 12,8V/180Ah - Smart</t>
  </si>
  <si>
    <t>Watt</t>
  </si>
  <si>
    <t>Price / Watt</t>
  </si>
  <si>
    <t>Price Per Panel</t>
  </si>
  <si>
    <t>Pieces Per Pallet</t>
  </si>
  <si>
    <t>Price Per Pallet</t>
  </si>
  <si>
    <t>Done By</t>
  </si>
  <si>
    <t>KU22603</t>
  </si>
  <si>
    <t>Rooftop PV Junction Box</t>
  </si>
  <si>
    <t>EZ SOLAR</t>
  </si>
  <si>
    <t>KU22604</t>
  </si>
  <si>
    <t>XL Rooftop PV Junction Box</t>
  </si>
  <si>
    <t>KU20993</t>
  </si>
  <si>
    <t>Unlock Tool</t>
  </si>
  <si>
    <t>Rudra</t>
  </si>
  <si>
    <t>KU20726</t>
  </si>
  <si>
    <t>Bus Y-CONN cap</t>
  </si>
  <si>
    <t>KU21500</t>
  </si>
  <si>
    <t>PV Ground Lug</t>
  </si>
  <si>
    <t>IronRidge</t>
  </si>
  <si>
    <t>Mounting &amp; Racking</t>
  </si>
  <si>
    <t>KU21502</t>
  </si>
  <si>
    <t>Black Cable Tie &amp; Edge Clip</t>
  </si>
  <si>
    <t>KU21830</t>
  </si>
  <si>
    <t>LAN Stick</t>
  </si>
  <si>
    <t>Solis</t>
  </si>
  <si>
    <t>KU20108</t>
  </si>
  <si>
    <t>Termination Cap</t>
  </si>
  <si>
    <t>EN-Q-TERM-01</t>
  </si>
  <si>
    <t>KU21685</t>
  </si>
  <si>
    <t>All in one hybrid 12K 120/240/208/48V</t>
  </si>
  <si>
    <t>KU21687</t>
  </si>
  <si>
    <t>All in one hybrid 8K 120/240V</t>
  </si>
  <si>
    <t>KU22320</t>
  </si>
  <si>
    <t>All in one hybrid 5K 120/240V</t>
  </si>
  <si>
    <t>KU15084</t>
  </si>
  <si>
    <t>Datamanager 2.0</t>
  </si>
  <si>
    <t>KU15003</t>
  </si>
  <si>
    <t>Primo 6.0-1</t>
  </si>
  <si>
    <t>KU15005</t>
  </si>
  <si>
    <t>Primo 8.2-1</t>
  </si>
  <si>
    <t>KU21823</t>
  </si>
  <si>
    <t>Hybrid Single Phase 10.0kw</t>
  </si>
  <si>
    <t>KU21820</t>
  </si>
  <si>
    <t>Hybrid Single Phase 7.6kw</t>
  </si>
  <si>
    <t>KU21818</t>
  </si>
  <si>
    <t>Hybrid Single Phase 6.0kw</t>
  </si>
  <si>
    <t>KU22107</t>
  </si>
  <si>
    <t>Three Phase 100kW with fan</t>
  </si>
  <si>
    <t>Solis-100K-5G US-F</t>
  </si>
  <si>
    <t>KU22277</t>
  </si>
  <si>
    <t>Single phase 7.6kW; 3 MPPT</t>
  </si>
  <si>
    <t>KU22105</t>
  </si>
  <si>
    <t>Three Phase 66kW with fan</t>
  </si>
  <si>
    <t>KU22102</t>
  </si>
  <si>
    <t>Three Phase 50kW with fan</t>
  </si>
  <si>
    <t>KU22099</t>
  </si>
  <si>
    <t>Three Phase 30kW without fan</t>
  </si>
  <si>
    <t>KU21831</t>
  </si>
  <si>
    <t>WiFi Box</t>
  </si>
  <si>
    <t>KU21822</t>
  </si>
  <si>
    <t>Hybrid Single Phase 9.0kw</t>
  </si>
  <si>
    <t>KU21819</t>
  </si>
  <si>
    <t>Hybrid Single Phase 7.0kw</t>
  </si>
  <si>
    <t>KU21997</t>
  </si>
  <si>
    <t>Three Phase 40k</t>
  </si>
  <si>
    <t>KU22339</t>
  </si>
  <si>
    <t>Synergy manager 208v 50KW</t>
  </si>
  <si>
    <t>KU20754</t>
  </si>
  <si>
    <t>Data Logger</t>
  </si>
  <si>
    <t>SE1000-DTLG-S1</t>
  </si>
  <si>
    <t>KU20481</t>
  </si>
  <si>
    <t>Synergy 277-480v Secondary Unit</t>
  </si>
  <si>
    <t>KU21045</t>
  </si>
  <si>
    <t>Three Phase 208V 9000w</t>
  </si>
  <si>
    <t>KU20482</t>
  </si>
  <si>
    <t>Synergy 277-408v 66.6KW Primary</t>
  </si>
  <si>
    <t>KU20981</t>
  </si>
  <si>
    <t>HD Wave 3000w</t>
  </si>
  <si>
    <t>KU22337</t>
  </si>
  <si>
    <t>Synergy manager 208v 43.2KW</t>
  </si>
  <si>
    <t>KU21571</t>
  </si>
  <si>
    <t>HD Wave 3800w &amp; RGM</t>
  </si>
  <si>
    <t>KU22401</t>
  </si>
  <si>
    <t>Energy HUB 7600w</t>
  </si>
  <si>
    <t>Amit</t>
  </si>
  <si>
    <t>KU22203</t>
  </si>
  <si>
    <t>Synergy Unit</t>
  </si>
  <si>
    <t>KU22349</t>
  </si>
  <si>
    <t>Synergy manager 480v 120KW</t>
  </si>
  <si>
    <t>KU22340</t>
  </si>
  <si>
    <t>Synergy manager 480v 80KW</t>
  </si>
  <si>
    <t>KU22338</t>
  </si>
  <si>
    <t>Synergy manager 480v 66.6KW</t>
  </si>
  <si>
    <t>KU21129</t>
  </si>
  <si>
    <t>SB 7.7</t>
  </si>
  <si>
    <t>SB 7.7-1SP-US-41</t>
  </si>
  <si>
    <t>KU21239</t>
  </si>
  <si>
    <t>Surge Protection DC Type 1/2</t>
  </si>
  <si>
    <t>KU20741</t>
  </si>
  <si>
    <t>Datamanager M</t>
  </si>
  <si>
    <t>KU21905</t>
  </si>
  <si>
    <t>Shutdown Module JMS-F</t>
  </si>
  <si>
    <t>KU21484</t>
  </si>
  <si>
    <t>Peak 3 SHP 125-US-20</t>
  </si>
  <si>
    <t>KU20555</t>
  </si>
  <si>
    <t>Sunny boy storage 5.0-US</t>
  </si>
  <si>
    <t>KU20556</t>
  </si>
  <si>
    <t>Sunny boy storage 6.0-US</t>
  </si>
  <si>
    <t>KU20823</t>
  </si>
  <si>
    <t>STP62-US-41</t>
  </si>
  <si>
    <t>KU20822</t>
  </si>
  <si>
    <t>STP50-US-41</t>
  </si>
  <si>
    <t>KU21125</t>
  </si>
  <si>
    <t>SB 3.8</t>
  </si>
  <si>
    <t>SB 3.8-1SP-US-41</t>
  </si>
  <si>
    <t>KU23131</t>
  </si>
  <si>
    <t>QT2 - 480</t>
  </si>
  <si>
    <t>KU23142</t>
  </si>
  <si>
    <t>QT2 - 208</t>
  </si>
  <si>
    <t>KU20994</t>
  </si>
  <si>
    <t>DC Extension Cable, 2M (MC4)</t>
  </si>
  <si>
    <t>Wire &amp; Cable</t>
  </si>
  <si>
    <t>KU15173</t>
  </si>
  <si>
    <t>MC4 Caps Kit</t>
  </si>
  <si>
    <t>KU22501</t>
  </si>
  <si>
    <t>DS3-S-NA - 640VA</t>
  </si>
  <si>
    <t>KU20415</t>
  </si>
  <si>
    <t>Gateway ecu-r</t>
  </si>
  <si>
    <t>KU20748</t>
  </si>
  <si>
    <t>IQ 7+ Microinverter</t>
  </si>
  <si>
    <t>IQ7PLUS-72-2-INT</t>
  </si>
  <si>
    <t>KU21746</t>
  </si>
  <si>
    <t>IQ 7A Microinverter</t>
  </si>
  <si>
    <t>KU22466</t>
  </si>
  <si>
    <t>IQ 8+ Microinverter</t>
  </si>
  <si>
    <t>KU21612</t>
  </si>
  <si>
    <t>Data Communication Gateway CP-100</t>
  </si>
  <si>
    <t>Chilicon's power</t>
  </si>
  <si>
    <t>KU21608</t>
  </si>
  <si>
    <t>Modular Trun Cable 1.7m 10AWG</t>
  </si>
  <si>
    <t>KU21609</t>
  </si>
  <si>
    <t>Modular Trun Cable 2.15m 10AWG</t>
  </si>
  <si>
    <t>KU21551</t>
  </si>
  <si>
    <t>Battery Module 2.85kWh</t>
  </si>
  <si>
    <t>Generac</t>
  </si>
  <si>
    <t>KU21931</t>
  </si>
  <si>
    <t>Outdoor 3R Rated Battery Cabinet</t>
  </si>
  <si>
    <t>KU21547</t>
  </si>
  <si>
    <t>PWRcell Spacer Kit</t>
  </si>
  <si>
    <t>KU21550</t>
  </si>
  <si>
    <t>Battery Cabinet</t>
  </si>
  <si>
    <t>KU22647</t>
  </si>
  <si>
    <t>Split-phase hybrid 9.6 kW</t>
  </si>
  <si>
    <t>GEH7.6-1U-US10</t>
  </si>
  <si>
    <t>GE</t>
  </si>
  <si>
    <t>KU22646</t>
  </si>
  <si>
    <t>Split-phase hybrid 7.6 kW</t>
  </si>
  <si>
    <t>KU22650</t>
  </si>
  <si>
    <t>Split-phase ac retrofit 9.6 kW</t>
  </si>
  <si>
    <t>KU22648</t>
  </si>
  <si>
    <t>Split-phase ac retrofit 7.6 kW</t>
  </si>
  <si>
    <t>KU20984</t>
  </si>
  <si>
    <t>HD Wave 6000w</t>
  </si>
  <si>
    <t>KU20884</t>
  </si>
  <si>
    <t>12.0-3 208/240</t>
  </si>
  <si>
    <t>KU20988</t>
  </si>
  <si>
    <t>HD Wave 11400w</t>
  </si>
  <si>
    <t>KU14996</t>
  </si>
  <si>
    <t>24.0-3 480</t>
  </si>
  <si>
    <t>KU20883</t>
  </si>
  <si>
    <t>10.0-3 208/240</t>
  </si>
  <si>
    <t>KU15261</t>
  </si>
  <si>
    <t>Primo 12.5-1</t>
  </si>
  <si>
    <t>KU15001</t>
  </si>
  <si>
    <t>Primo 3.8-1</t>
  </si>
  <si>
    <t>KU15262</t>
  </si>
  <si>
    <t>Primo 15.0-1</t>
  </si>
  <si>
    <t>KU15002</t>
  </si>
  <si>
    <t>Primo 5.0-1</t>
  </si>
  <si>
    <t>KU15004</t>
  </si>
  <si>
    <t>Primo 7.6-1</t>
  </si>
  <si>
    <t>KU15259</t>
  </si>
  <si>
    <t>Primo 10.0-1</t>
  </si>
  <si>
    <t>KU15260</t>
  </si>
  <si>
    <t>Primo 11.4-1</t>
  </si>
  <si>
    <t>KU22686</t>
  </si>
  <si>
    <t>Energy HUB 6000w</t>
  </si>
  <si>
    <t>KU22342</t>
  </si>
  <si>
    <t>Synergy manager 480v 120KW-GM</t>
  </si>
  <si>
    <t>KU20396</t>
  </si>
  <si>
    <t>Surge Protection Kit</t>
  </si>
  <si>
    <t>SE-RS485-SPD2-K1</t>
  </si>
  <si>
    <t>KU20983</t>
  </si>
  <si>
    <t>HD Wave 5000w</t>
  </si>
  <si>
    <t>KU20736</t>
  </si>
  <si>
    <t>Accu-CT Transformer</t>
  </si>
  <si>
    <t>KU20986</t>
  </si>
  <si>
    <t>HD Wave 7600w</t>
  </si>
  <si>
    <t>KU20987</t>
  </si>
  <si>
    <t>HD Wave 10000w</t>
  </si>
  <si>
    <t>KU22101</t>
  </si>
  <si>
    <t>Three Phase 40kW with fan</t>
  </si>
  <si>
    <t>KU22104</t>
  </si>
  <si>
    <t>Three Phase 60kW with fan</t>
  </si>
  <si>
    <t>KU21545</t>
  </si>
  <si>
    <t>Pwrcell 11.4kW 3Ø</t>
  </si>
  <si>
    <t>KU20982</t>
  </si>
  <si>
    <t>HD Wave 3800w</t>
  </si>
  <si>
    <t>KU21570</t>
  </si>
  <si>
    <t>HD Wave 3000w &amp; RGM</t>
  </si>
  <si>
    <t>SE3000H-US000BNI4</t>
  </si>
  <si>
    <t>KU21572</t>
  </si>
  <si>
    <t>HD Wave 5000w &amp; RGM</t>
  </si>
  <si>
    <t>KU21573</t>
  </si>
  <si>
    <t>6000w &amp; RGM</t>
  </si>
  <si>
    <t>Gaurav</t>
  </si>
  <si>
    <t>KU21574</t>
  </si>
  <si>
    <t>7600w &amp; RGM</t>
  </si>
  <si>
    <t>KU21576</t>
  </si>
  <si>
    <t>11400w &amp; RGM</t>
  </si>
  <si>
    <t>KU21126</t>
  </si>
  <si>
    <t>SB 5.0</t>
  </si>
  <si>
    <t>SB 5.0-1SP-US-41</t>
  </si>
  <si>
    <t>KU21544</t>
  </si>
  <si>
    <t>Pwrcell 7.6kW 1Ø</t>
  </si>
  <si>
    <t>KU21999</t>
  </si>
  <si>
    <t>Three Phase 208v 17.3k</t>
  </si>
  <si>
    <t>KU21936</t>
  </si>
  <si>
    <t>15.0-3 480</t>
  </si>
  <si>
    <t>KU20821</t>
  </si>
  <si>
    <t>KU21669</t>
  </si>
  <si>
    <t>Encharge 3 Base kit w/ 1.28kVA, 3.36 kWH</t>
  </si>
  <si>
    <t>KU21603</t>
  </si>
  <si>
    <t>KU22502</t>
  </si>
  <si>
    <t>DS3-L-NA - 768VA</t>
  </si>
  <si>
    <t>KU20808</t>
  </si>
  <si>
    <t>KU22715</t>
  </si>
  <si>
    <t>EV Charger HCS-40 (Hardwire)</t>
  </si>
  <si>
    <t>HCS-40</t>
  </si>
  <si>
    <t>KU21771</t>
  </si>
  <si>
    <t>KU21649</t>
  </si>
  <si>
    <t>Micro Optimizer Mounting Kit</t>
  </si>
  <si>
    <t>K2 Solar Systems</t>
  </si>
  <si>
    <t>KU21648</t>
  </si>
  <si>
    <t>Ground Lug Set</t>
  </si>
  <si>
    <t>KU21616</t>
  </si>
  <si>
    <t>Ecomp 8"x12" Black; pack of 20</t>
  </si>
  <si>
    <t>KU21700</t>
  </si>
  <si>
    <t>Crossrail 44-x 166" Rail Mill</t>
  </si>
  <si>
    <t>KU14583</t>
  </si>
  <si>
    <t>Crossrail 80 End Cap 10pcs/pack</t>
  </si>
  <si>
    <t>KU15014</t>
  </si>
  <si>
    <t>2.0" Pipe L-Bracket Kit</t>
  </si>
  <si>
    <t>KU21646</t>
  </si>
  <si>
    <t>Mid Clamps Dark, 30-47mm 13mm Hex; pack of 20</t>
  </si>
  <si>
    <t>KU13792</t>
  </si>
  <si>
    <t>Tilt Up Kit Climber Set 48/80, Hole</t>
  </si>
  <si>
    <t>KU21615</t>
  </si>
  <si>
    <t>Ecomp 8"x12" Mill; pack of 20</t>
  </si>
  <si>
    <t>KU21951</t>
  </si>
  <si>
    <t>Crossrail 48 xl 166" Rail Dark</t>
  </si>
  <si>
    <t>KU14527</t>
  </si>
  <si>
    <t>Crossrail 80 Connector SET; ETL bonded</t>
  </si>
  <si>
    <t>KU14525</t>
  </si>
  <si>
    <t>Crossrail 80 168in Rail Mill</t>
  </si>
  <si>
    <t>KU19010</t>
  </si>
  <si>
    <t>Crossrail 48 x End Cap 10pcs/pack</t>
  </si>
  <si>
    <t>KU15176</t>
  </si>
  <si>
    <t>Crossrail 48 x Black Connector SET</t>
  </si>
  <si>
    <t>KU15175</t>
  </si>
  <si>
    <t>Crossrail 48 xl Connector SET Mil</t>
  </si>
  <si>
    <t>KU20403</t>
  </si>
  <si>
    <t>Crossrail 48 x 166" Rail Dark</t>
  </si>
  <si>
    <t>KU21699</t>
  </si>
  <si>
    <t>Crossrail 44-x Connector SET</t>
  </si>
  <si>
    <t>KU21711</t>
  </si>
  <si>
    <t>Crossrail 44-x 166" Rail Dark</t>
  </si>
  <si>
    <t>KU20194</t>
  </si>
  <si>
    <t>¼ X ¾ Microinverter bonding hw</t>
  </si>
  <si>
    <t>MI-BHW</t>
  </si>
  <si>
    <t>KU20379</t>
  </si>
  <si>
    <t>Top Cap for 2.0" pipe</t>
  </si>
  <si>
    <t>KU21475</t>
  </si>
  <si>
    <t>BX Chassis 10 Degree</t>
  </si>
  <si>
    <t>KU21476</t>
  </si>
  <si>
    <t>BX Top Clamp 35mm</t>
  </si>
  <si>
    <t>KU21477</t>
  </si>
  <si>
    <t>BX Bottom Clamp with Hardware</t>
  </si>
  <si>
    <t>KU20170</t>
  </si>
  <si>
    <t>Rail 168" Mill</t>
  </si>
  <si>
    <t>KU20171</t>
  </si>
  <si>
    <t>Rail 168" Black</t>
  </si>
  <si>
    <t>KU20172</t>
  </si>
  <si>
    <t>KU20173</t>
  </si>
  <si>
    <t>KU20624</t>
  </si>
  <si>
    <t>Rail 204" Mill</t>
  </si>
  <si>
    <t>KU20196</t>
  </si>
  <si>
    <t>Rail 204" Black</t>
  </si>
  <si>
    <t>KU20277</t>
  </si>
  <si>
    <t>KU20177</t>
  </si>
  <si>
    <t>End Cap; Pack of 10</t>
  </si>
  <si>
    <t>KU20280</t>
  </si>
  <si>
    <t>KU20882</t>
  </si>
  <si>
    <t>Camo Clamp</t>
  </si>
  <si>
    <t>KU20731</t>
  </si>
  <si>
    <t>Sleeve Stoppers 32MM Black</t>
  </si>
  <si>
    <t>KU21481</t>
  </si>
  <si>
    <t>BX MLPE Mounting</t>
  </si>
  <si>
    <t>BX-CMA-M1-M1</t>
  </si>
  <si>
    <t>KU21501</t>
  </si>
  <si>
    <t>Flat Roof Hardware</t>
  </si>
  <si>
    <t>KU20184</t>
  </si>
  <si>
    <t>Sleeve Stoppers 35MM Black</t>
  </si>
  <si>
    <t>KU20185</t>
  </si>
  <si>
    <t>Sleeve Stoppers 38MM Black</t>
  </si>
  <si>
    <t>KU20186</t>
  </si>
  <si>
    <t>Sleeve Stoppers 40MM Black</t>
  </si>
  <si>
    <t>KU20378</t>
  </si>
  <si>
    <t>Bonded Rail Connector - 2.0"</t>
  </si>
  <si>
    <t>KU21496</t>
  </si>
  <si>
    <t>BX Top Clamp 40mm</t>
  </si>
  <si>
    <t>KU21503</t>
  </si>
  <si>
    <t>Black Cable Tie</t>
  </si>
  <si>
    <t>KU20694</t>
  </si>
  <si>
    <t>Coupling</t>
  </si>
  <si>
    <t>ROCK-IT V3 COUPL</t>
  </si>
  <si>
    <t>KU20695</t>
  </si>
  <si>
    <t>Mount</t>
  </si>
  <si>
    <t>ROCK-IT V3 MNT</t>
  </si>
  <si>
    <t>KU20697</t>
  </si>
  <si>
    <t>Array Skirt 65"</t>
  </si>
  <si>
    <t>ROCK-IT V3 SKIRT A65</t>
  </si>
  <si>
    <t>KU20533</t>
  </si>
  <si>
    <t>Standing Seam Clamp 2" Simpleblock SSR-AL</t>
  </si>
  <si>
    <t>KU15256</t>
  </si>
  <si>
    <t>MLPE Clip</t>
  </si>
  <si>
    <t>ROCK-IT CLIP AL</t>
  </si>
  <si>
    <t>KU20677</t>
  </si>
  <si>
    <t>Rail Attachment Kit</t>
  </si>
  <si>
    <t>SnapNrack</t>
  </si>
  <si>
    <t>KU21600</t>
  </si>
  <si>
    <t>L-Foot, Blk</t>
  </si>
  <si>
    <t>KU20866</t>
  </si>
  <si>
    <t>Umbrella foot</t>
  </si>
  <si>
    <t>KU20834</t>
  </si>
  <si>
    <t>Bonding Strap Expansion Joint</t>
  </si>
  <si>
    <t>RS-GDXP-001</t>
  </si>
  <si>
    <t>KU20672</t>
  </si>
  <si>
    <t>Splice Black</t>
  </si>
  <si>
    <t>KU21912</t>
  </si>
  <si>
    <t>Ultra Rail Mid Clamp</t>
  </si>
  <si>
    <t>KU20867</t>
  </si>
  <si>
    <t>Umbrella lag, 4"</t>
  </si>
  <si>
    <t>KU22435</t>
  </si>
  <si>
    <t>Ultra Rail 172" Black</t>
  </si>
  <si>
    <t>KU20169</t>
  </si>
  <si>
    <t>Pest Abatement Barrier</t>
  </si>
  <si>
    <t>KU21644</t>
  </si>
  <si>
    <t>End Clamp Dark; 30-40mm; pack of 20</t>
  </si>
  <si>
    <t>KU21859</t>
  </si>
  <si>
    <t>End Clamp Mill; 30-40mm; pack of 20</t>
  </si>
  <si>
    <t>KU21645</t>
  </si>
  <si>
    <t>Mid Clamps Mill; 30-47mm, 13mm Hex; pack of 20</t>
  </si>
  <si>
    <t>KU21498</t>
  </si>
  <si>
    <t>BX Chassis 5 Degree</t>
  </si>
  <si>
    <t>KU20674</t>
  </si>
  <si>
    <t>Universal End Clamp</t>
  </si>
  <si>
    <t>KU22174</t>
  </si>
  <si>
    <t>4.00" QB2 Kit 3" Microflash + SS-LFT</t>
  </si>
  <si>
    <t>QuickBOLT</t>
  </si>
  <si>
    <t>KU22437</t>
  </si>
  <si>
    <t>Battery Handles</t>
  </si>
  <si>
    <t>KU21937</t>
  </si>
  <si>
    <t>16.0 kWh Battery</t>
  </si>
  <si>
    <t>RESU16H Prime</t>
  </si>
  <si>
    <t>LG Chem</t>
  </si>
  <si>
    <t>KU21945</t>
  </si>
  <si>
    <t>Battery Module 3.0kWh</t>
  </si>
  <si>
    <t>KU22064</t>
  </si>
  <si>
    <t>10.0 kWh Battery</t>
  </si>
  <si>
    <t>RESU10H Prime</t>
  </si>
  <si>
    <t>KU20110</t>
  </si>
  <si>
    <t>Disconnect Tool</t>
  </si>
  <si>
    <t>EN-Q-DISC-01</t>
  </si>
  <si>
    <t>KU14316</t>
  </si>
  <si>
    <t>Data Communication CT-200 Split</t>
  </si>
  <si>
    <t>KU20109</t>
  </si>
  <si>
    <t>Female Sealing Cap</t>
  </si>
  <si>
    <t>KU15407</t>
  </si>
  <si>
    <t>Bus Connector Kit Part A</t>
  </si>
  <si>
    <t>KU21548</t>
  </si>
  <si>
    <t>PV link 2500W MPPT Substring Optimizer</t>
  </si>
  <si>
    <t>KU21543</t>
  </si>
  <si>
    <t>CTS 600A CT</t>
  </si>
  <si>
    <t>KU21493</t>
  </si>
  <si>
    <t>BX Top Clamp 30mm</t>
  </si>
  <si>
    <t>KU21682</t>
  </si>
  <si>
    <t>Circuit Breaker 2 pole, 20A, 10kAIC</t>
  </si>
  <si>
    <t>KU21494</t>
  </si>
  <si>
    <t>KU15408</t>
  </si>
  <si>
    <t>Bus Connector Kit Part B</t>
  </si>
  <si>
    <t>KU22557</t>
  </si>
  <si>
    <t>Optimizers S440-MC4 Compatible</t>
  </si>
  <si>
    <t>KU22590</t>
  </si>
  <si>
    <t>Optimizers S500-MC4 Compatible</t>
  </si>
  <si>
    <t>KU21938</t>
  </si>
  <si>
    <t>Optimizer 960W - MC4</t>
  </si>
  <si>
    <t>KU21549</t>
  </si>
  <si>
    <t>Snaprs Inline Disconnect Switch</t>
  </si>
  <si>
    <t>KU21825</t>
  </si>
  <si>
    <t>String level shutdown 2 Panels RSD</t>
  </si>
  <si>
    <t>Solis-MLRSD-R2-1G</t>
  </si>
  <si>
    <t>KU21829</t>
  </si>
  <si>
    <t>WiFi Stick</t>
  </si>
  <si>
    <t>Solis-DLS-WIFI</t>
  </si>
  <si>
    <t>KU13167</t>
  </si>
  <si>
    <t>Combiner Box 6 Circuit</t>
  </si>
  <si>
    <t>KU21240</t>
  </si>
  <si>
    <t>Surge Protection AC Type 1/2</t>
  </si>
  <si>
    <t>KU20989</t>
  </si>
  <si>
    <t>Cellular Modem 5 year plan</t>
  </si>
  <si>
    <t>SE-CELL-B-R05-S-S2</t>
  </si>
  <si>
    <t>KU20090</t>
  </si>
  <si>
    <t>Electricity Meter NEMA3R 1PH 240V</t>
  </si>
  <si>
    <t>SE-MTR240-0-000-S2</t>
  </si>
  <si>
    <t>KU20261</t>
  </si>
  <si>
    <t>Electricity Meter 200A CT</t>
  </si>
  <si>
    <t>KU20605</t>
  </si>
  <si>
    <t>Electricity Meter 300A CT</t>
  </si>
  <si>
    <t>KU21080</t>
  </si>
  <si>
    <t>5YR AC≤200kW</t>
  </si>
  <si>
    <t>KU21089</t>
  </si>
  <si>
    <t>5YR AC≤1000kW</t>
  </si>
  <si>
    <t>SE-CELL-B-R05-S-S5</t>
  </si>
  <si>
    <t>KU21720</t>
  </si>
  <si>
    <t>L2 EV J1772 Connector</t>
  </si>
  <si>
    <t>KU20698</t>
  </si>
  <si>
    <t>Array Skirt 79"</t>
  </si>
  <si>
    <t>ROCK-IT V3 SKIRT A79</t>
  </si>
  <si>
    <t>KU22344</t>
  </si>
  <si>
    <t>Rapid Shutdown-D (Duo)</t>
  </si>
  <si>
    <t>Apsmart</t>
  </si>
  <si>
    <t>KU20826</t>
  </si>
  <si>
    <t>LTE Modem</t>
  </si>
  <si>
    <t>KU22593</t>
  </si>
  <si>
    <t>Combiner Hold Down Kit</t>
  </si>
  <si>
    <t>KU22194</t>
  </si>
  <si>
    <t>2:1 Power Optimizer</t>
  </si>
  <si>
    <t>KU21546</t>
  </si>
  <si>
    <t>PWRcell Upgrade Kit</t>
  </si>
  <si>
    <t>Solar Panels</t>
  </si>
  <si>
    <t>Crossroad Solar</t>
  </si>
  <si>
    <t>Solerever</t>
  </si>
  <si>
    <t>KU21987</t>
  </si>
  <si>
    <t>100-Amp SMM</t>
  </si>
  <si>
    <t>KU21939</t>
  </si>
  <si>
    <t>50-Amp SMM</t>
  </si>
  <si>
    <t>KU22583</t>
  </si>
  <si>
    <t>AC Combiner With Envoy &amp; CT’s</t>
  </si>
  <si>
    <t>KU22399</t>
  </si>
  <si>
    <t>KU21563</t>
  </si>
  <si>
    <t>KU22123</t>
  </si>
  <si>
    <t>Battery Control Unit Base</t>
  </si>
  <si>
    <t>BCU</t>
  </si>
  <si>
    <t>BYD</t>
  </si>
  <si>
    <t>KU22124</t>
  </si>
  <si>
    <t>Battery Module</t>
  </si>
  <si>
    <t>B-Plus H 2.5</t>
  </si>
  <si>
    <t>KU22075</t>
  </si>
  <si>
    <t>5.4kWh</t>
  </si>
  <si>
    <t>eFlex 5.4</t>
  </si>
  <si>
    <t>KU22318</t>
  </si>
  <si>
    <t>18.5kWh</t>
  </si>
  <si>
    <t>eVault MAX 18.5</t>
  </si>
  <si>
    <t>KU22076</t>
  </si>
  <si>
    <t>KU20820</t>
  </si>
  <si>
    <t>200A Automatic Backup Unit</t>
  </si>
  <si>
    <t>KU22499</t>
  </si>
  <si>
    <t>Backup Interface</t>
  </si>
  <si>
    <t>KU22440</t>
  </si>
  <si>
    <t>Floor Stand</t>
  </si>
  <si>
    <t xml:space="preserve">IAC-RBAT-FLRSTD-01 </t>
  </si>
  <si>
    <t>KU22350</t>
  </si>
  <si>
    <t>Energy HUB 10000w</t>
  </si>
  <si>
    <t>KU23045</t>
  </si>
  <si>
    <t>IQ Battery 3T Base Kit</t>
  </si>
  <si>
    <t>KU22469</t>
  </si>
  <si>
    <t>IQ System Controller</t>
  </si>
  <si>
    <t>KU21680</t>
  </si>
  <si>
    <t>Circuit Breaker 2 pole, 40A, 10kAIC</t>
  </si>
  <si>
    <t>BRK-40A-2P-240V</t>
  </si>
  <si>
    <t>KU22468</t>
  </si>
  <si>
    <t>IQ Load Controller</t>
  </si>
  <si>
    <t>KU21671</t>
  </si>
  <si>
    <t>Enpower Smart Switch w/ 200A</t>
  </si>
  <si>
    <t>KU21749</t>
  </si>
  <si>
    <t>Rapid Shutdown rsd-s-plc</t>
  </si>
  <si>
    <t>KU20735</t>
  </si>
  <si>
    <t>WattNode® Modbus 3 phase</t>
  </si>
  <si>
    <t>KU23029</t>
  </si>
  <si>
    <t>Energyy Bank 10kW</t>
  </si>
  <si>
    <t>BAT-10K1PS0B-01</t>
  </si>
  <si>
    <t>KU21821</t>
  </si>
  <si>
    <t>Hybrid Single Phase 8.0kw</t>
  </si>
  <si>
    <t>KU22100</t>
  </si>
  <si>
    <t>Three Phase 36kW with fan</t>
  </si>
  <si>
    <t>KU15457</t>
  </si>
  <si>
    <t>Bus End Cap</t>
  </si>
  <si>
    <t>KU21086</t>
  </si>
  <si>
    <t>field-wireable connectors Portrait</t>
  </si>
  <si>
    <t>KU20507</t>
  </si>
  <si>
    <t>field-wireable connectors Landscape</t>
  </si>
  <si>
    <t>KU20113</t>
  </si>
  <si>
    <t>Trunk Cable Landscape 1.7m</t>
  </si>
  <si>
    <t>KU20702</t>
  </si>
  <si>
    <t>Trunk Cable Portrait 2.0m (72 cell)</t>
  </si>
  <si>
    <t>KU21635</t>
  </si>
  <si>
    <t>Smart EV Charger</t>
  </si>
  <si>
    <t>KU20901</t>
  </si>
  <si>
    <t>Bus Cable 2M</t>
  </si>
  <si>
    <t>KU20114</t>
  </si>
  <si>
    <t>Trunk Cable Portrait 1.0m</t>
  </si>
  <si>
    <t>KU22438</t>
  </si>
  <si>
    <t>Branch Connector</t>
  </si>
  <si>
    <t>Philadelphia Solar</t>
  </si>
  <si>
    <t>KU20464</t>
  </si>
  <si>
    <t>Gateway ecu-c</t>
  </si>
  <si>
    <t>KU20747</t>
  </si>
  <si>
    <t>IQ 7 Microinverter</t>
  </si>
  <si>
    <t>IQ7-60-2-INT</t>
  </si>
  <si>
    <t>KU22716</t>
  </si>
  <si>
    <t>EV Charger HCS-40P (Plug-In)</t>
  </si>
  <si>
    <t>HCS-40P</t>
  </si>
  <si>
    <t>KU20116</t>
  </si>
  <si>
    <t>Data Communication IQ Envoy</t>
  </si>
  <si>
    <t>EN-ENV-IQ-AMI-240 M</t>
  </si>
  <si>
    <t>KU21433</t>
  </si>
  <si>
    <t>Cell Modem</t>
  </si>
  <si>
    <t>CELLMODEM-M1 M</t>
  </si>
  <si>
    <t>KU21605</t>
  </si>
  <si>
    <t>Cable Disconnect Tool</t>
  </si>
  <si>
    <t>AC-Tool</t>
  </si>
  <si>
    <t>KU21606</t>
  </si>
  <si>
    <t>AC Unblock Tool</t>
  </si>
  <si>
    <t>DC-Tool</t>
  </si>
  <si>
    <t>KU21613</t>
  </si>
  <si>
    <t>1m T-Junction to Open End 10AWG</t>
  </si>
  <si>
    <t>MTC-JBOX</t>
  </si>
  <si>
    <t>KU21614</t>
  </si>
  <si>
    <t>T Junction Cap</t>
  </si>
  <si>
    <t>T6-WTRPF-CAP</t>
  </si>
  <si>
    <t>KU20461</t>
  </si>
  <si>
    <t>Rapid Shutdown RSD Duo</t>
  </si>
  <si>
    <t>KU20525</t>
  </si>
  <si>
    <t>Rapid Shutdown RSD Quattro</t>
  </si>
  <si>
    <t>KU21124</t>
  </si>
  <si>
    <t>SB 3.0</t>
  </si>
  <si>
    <t>KU21127</t>
  </si>
  <si>
    <t>SB 6.0</t>
  </si>
  <si>
    <t>SB 6.0-1SP-US-41</t>
  </si>
  <si>
    <t>KU21128</t>
  </si>
  <si>
    <t>SB 7.0</t>
  </si>
  <si>
    <t>KU22341</t>
  </si>
  <si>
    <t>Synergy manager 480v 100KW</t>
  </si>
  <si>
    <t>KU22307</t>
  </si>
  <si>
    <t>Single phase 10.0kW; 4 MPPT</t>
  </si>
  <si>
    <t>KU22114</t>
  </si>
  <si>
    <t>Single Phase with RSD 5.07kW; 2 MPPT</t>
  </si>
  <si>
    <t>1P5K-4G-US-SPRT</t>
  </si>
  <si>
    <t>KU22098</t>
  </si>
  <si>
    <t>Three Phase 25kW without fan</t>
  </si>
  <si>
    <t>KU22106</t>
  </si>
  <si>
    <t>Three Phase 75kW with fan</t>
  </si>
  <si>
    <t>Solis-75K-5G-US-F</t>
  </si>
  <si>
    <t>KU21826</t>
  </si>
  <si>
    <t>String level shutdown 1 Panel RSD</t>
  </si>
  <si>
    <t>Solis-MLRSD-R1-1G</t>
  </si>
  <si>
    <t>KU21670</t>
  </si>
  <si>
    <t>Encharge 10 Base kit w/ 1.28kVA, 3.36 kWH</t>
  </si>
  <si>
    <t>KU22575</t>
  </si>
  <si>
    <t>IQ Battery 10T</t>
  </si>
  <si>
    <t>IQ-BATTERY-10T-1P-NA</t>
  </si>
  <si>
    <t>KU22118</t>
  </si>
  <si>
    <t xml:space="preserve">Standing Seam Clamp Simpleblock-PV with Midclamp HW     </t>
  </si>
  <si>
    <t>KU21712</t>
  </si>
  <si>
    <t>Crossrail 44-x Black Connector SET</t>
  </si>
  <si>
    <t>KU21697</t>
  </si>
  <si>
    <t>Crossrail 44-x End Caps; 10pcs/pack</t>
  </si>
  <si>
    <t>KU21647</t>
  </si>
  <si>
    <t>Yeti Hidden Clamp</t>
  </si>
  <si>
    <t>KU14954</t>
  </si>
  <si>
    <t>Tilt Up Kit Connector Set</t>
  </si>
  <si>
    <t>KU22304</t>
  </si>
  <si>
    <t>Splice Foot X</t>
  </si>
  <si>
    <t>KU22305</t>
  </si>
  <si>
    <t>Splice Foot XL</t>
  </si>
  <si>
    <t>KU20175</t>
  </si>
  <si>
    <t>Bonded Splice</t>
  </si>
  <si>
    <t>XR-100-SPLC-BD</t>
  </si>
  <si>
    <t>KU20278</t>
  </si>
  <si>
    <t>Rail 204" Clear</t>
  </si>
  <si>
    <t>XR-1000-168B</t>
  </si>
  <si>
    <t>KU20729</t>
  </si>
  <si>
    <t>Mill Clamp</t>
  </si>
  <si>
    <t>UFO-CL-001</t>
  </si>
  <si>
    <t>KU20730</t>
  </si>
  <si>
    <t>Black Clamp</t>
  </si>
  <si>
    <t>UFO-CL-001-B</t>
  </si>
  <si>
    <t>KU20189</t>
  </si>
  <si>
    <t>Mill</t>
  </si>
  <si>
    <t>FM-FF2-001</t>
  </si>
  <si>
    <t>KU20190</t>
  </si>
  <si>
    <t>Black</t>
  </si>
  <si>
    <t>FM-FF2-001-B</t>
  </si>
  <si>
    <t>KU20191</t>
  </si>
  <si>
    <t>Square Bolt; Pack of 4</t>
  </si>
  <si>
    <t>FM-SQ-BHW</t>
  </si>
  <si>
    <t>KU20195</t>
  </si>
  <si>
    <t>Grounding Lug, low profile</t>
  </si>
  <si>
    <t xml:space="preserve">GD-LUG-003 </t>
  </si>
  <si>
    <t>KU20773</t>
  </si>
  <si>
    <t>Flashing Comp Kit, Black</t>
  </si>
  <si>
    <t>242-01236</t>
  </si>
  <si>
    <t>KU21710</t>
  </si>
  <si>
    <t>Bounding Mid Clamp</t>
  </si>
  <si>
    <t>KU21437</t>
  </si>
  <si>
    <t>Universal Wire Clamp R</t>
  </si>
  <si>
    <t>KU20528</t>
  </si>
  <si>
    <t>Skirt 162"</t>
  </si>
  <si>
    <t>232-01259</t>
  </si>
  <si>
    <t>KU21029</t>
  </si>
  <si>
    <t>Skirt splice</t>
  </si>
  <si>
    <t>232-01251</t>
  </si>
  <si>
    <t>KU21030</t>
  </si>
  <si>
    <t>Skirt frame mount</t>
  </si>
  <si>
    <t>242-92211</t>
  </si>
  <si>
    <t>KU20527</t>
  </si>
  <si>
    <t>Frame Attachment Kit</t>
  </si>
  <si>
    <t>242-02151</t>
  </si>
  <si>
    <t>KU20740</t>
  </si>
  <si>
    <t>End Cap</t>
  </si>
  <si>
    <t>KU21430</t>
  </si>
  <si>
    <t>Wire retention clip, blk</t>
  </si>
  <si>
    <t>KU20676</t>
  </si>
  <si>
    <t>Ground Lug R</t>
  </si>
  <si>
    <t>KU22450</t>
  </si>
  <si>
    <t>MiniRail Kit</t>
  </si>
  <si>
    <t>KU22364</t>
  </si>
  <si>
    <t>Weeb lug 10.3 with Hardware</t>
  </si>
  <si>
    <t>KU20153</t>
  </si>
  <si>
    <t>Dome R2 Peak</t>
  </si>
  <si>
    <t>KU20154</t>
  </si>
  <si>
    <t>Dome R2 Base</t>
  </si>
  <si>
    <t>KU20155</t>
  </si>
  <si>
    <t>Dome R2 Roof Protection Mat</t>
  </si>
  <si>
    <t>KU20156</t>
  </si>
  <si>
    <t>Dome R2 Roof Spacer Pad</t>
  </si>
  <si>
    <t>KU20300</t>
  </si>
  <si>
    <t>Corner Strut Kit</t>
  </si>
  <si>
    <t>KU20307</t>
  </si>
  <si>
    <t>Anchor Bracket for Porter</t>
  </si>
  <si>
    <t>KU20158</t>
  </si>
  <si>
    <t>Ballast Porter 60/120 cell</t>
  </si>
  <si>
    <t>KU20157</t>
  </si>
  <si>
    <t>Ballast Porter 72/144 cell</t>
  </si>
  <si>
    <t>KU20225</t>
  </si>
  <si>
    <t>Ballast Porter 96 cell</t>
  </si>
  <si>
    <t>KU20137</t>
  </si>
  <si>
    <t>Mid Clamp UL2703+; 34-39mm; Mill; pack of 20</t>
  </si>
  <si>
    <t>KU20118</t>
  </si>
  <si>
    <t>Mid Clamp UL2703+; 40-44mm; Mill; pack of 20</t>
  </si>
  <si>
    <t>KU21499</t>
  </si>
  <si>
    <t>Inverter Mounting</t>
  </si>
  <si>
    <t>BX-CMA-S1-M1</t>
  </si>
  <si>
    <t>KU14595</t>
  </si>
  <si>
    <t>1.5" Pipe L-Bracket Kit</t>
  </si>
  <si>
    <t>KU14586</t>
  </si>
  <si>
    <t>Pipe Tee Hollaender 1.5"</t>
  </si>
  <si>
    <t>KU15143</t>
  </si>
  <si>
    <t>Pipe Tee Hollaender 2.0"</t>
  </si>
  <si>
    <t>KU22612</t>
  </si>
  <si>
    <t>Deck Mount Kit - 36 Mounts</t>
  </si>
  <si>
    <t>KU22210</t>
  </si>
  <si>
    <t>Microflashing RT-Mini</t>
  </si>
  <si>
    <t>RT2-00-MINBLK</t>
  </si>
  <si>
    <t>Roof Tech Inc.</t>
  </si>
  <si>
    <t>KU22357</t>
  </si>
  <si>
    <t>Photovoltaic Wire 10 AWG Black; 500ft</t>
  </si>
  <si>
    <t>01-PV-10X-SJ-BLK-2</t>
  </si>
  <si>
    <t>Titan Wire &amp; Cable</t>
  </si>
  <si>
    <t>KU22359</t>
  </si>
  <si>
    <t>Photovoltaic Wire 10 AWG Red; 500ft</t>
  </si>
  <si>
    <t>01-PV-1019X-SJ-RED-2</t>
  </si>
  <si>
    <t>KU22663</t>
  </si>
  <si>
    <t>Dual power inverter</t>
  </si>
  <si>
    <t>KU15401</t>
  </si>
  <si>
    <t>Slide Comp. V2 or V3</t>
  </si>
  <si>
    <t>KU20578</t>
  </si>
  <si>
    <t>Slide Tile 8” V2 or V3</t>
  </si>
  <si>
    <t>ROCK-IT SYSTEM SLIDE</t>
  </si>
  <si>
    <t>KU14433</t>
  </si>
  <si>
    <t>Simple Seal Bushing EPDM</t>
  </si>
  <si>
    <t>SIM SEAL</t>
  </si>
  <si>
    <t>KU22665</t>
  </si>
  <si>
    <t>Data Communication Gateway-LTE Comms</t>
  </si>
  <si>
    <t>Gateway</t>
  </si>
  <si>
    <t>KU23081</t>
  </si>
  <si>
    <t>SolarLeaf Power level storage</t>
  </si>
  <si>
    <t>KU20492</t>
  </si>
  <si>
    <t>Black Galvalume; 8“ X 12“ Flashing</t>
  </si>
  <si>
    <t>GF1-GAL-BLK-812</t>
  </si>
  <si>
    <t>KU14631</t>
  </si>
  <si>
    <t>Adjustable L-foot bracket Flashing</t>
  </si>
  <si>
    <t>L-102-3-Anodized</t>
  </si>
  <si>
    <t>KU13943</t>
  </si>
  <si>
    <t>Lag Screw 5/16x4” Flashing</t>
  </si>
  <si>
    <t>D145/16X4</t>
  </si>
  <si>
    <t>SKU No</t>
  </si>
  <si>
    <t>Item number</t>
  </si>
  <si>
    <t>Description 1</t>
  </si>
  <si>
    <t>Description 2</t>
  </si>
  <si>
    <t>Matchcode</t>
  </si>
  <si>
    <t>Manufacturer-Item No.</t>
  </si>
  <si>
    <t>Listing Status</t>
  </si>
  <si>
    <t>KU21913</t>
  </si>
  <si>
    <t>SE P960 2:1 Power Optimizer 960W/60V, dual input</t>
  </si>
  <si>
    <t>PVRSS compliant, commercial IVs only (PN: P960)</t>
  </si>
  <si>
    <t>IVA SE 2:1 Optimizer P960</t>
  </si>
  <si>
    <t>Available Stock</t>
  </si>
  <si>
    <t>KU20948</t>
  </si>
  <si>
    <t>SolarEdge Cellular Modem with 5yr Data Plan</t>
  </si>
  <si>
    <t>Residential SetApp Inverter (CELL-B-R05-US-S-S2)</t>
  </si>
  <si>
    <t>DCA SE Cellular Plug-in with 5yr Data Plan</t>
  </si>
  <si>
    <t>KU22326</t>
  </si>
  <si>
    <t>SolarEdge P1101 Power Optimizer 1100W/125V</t>
  </si>
  <si>
    <t>PVRSS Cpmpliant, 208/480V (P1101)</t>
  </si>
  <si>
    <t>IVA SE P1101 Optimizer</t>
  </si>
  <si>
    <t>P1101-4NMYMRT-NA32</t>
  </si>
  <si>
    <t>KU22005</t>
  </si>
  <si>
    <t>SE 40A Circuit Breaker for Backup Interface kit</t>
  </si>
  <si>
    <t>9 units per kit (CB-UPG-40-01)</t>
  </si>
  <si>
    <t>IVA SE 40A Circuit Breaker for Backup Interface</t>
  </si>
  <si>
    <t>KU22368</t>
  </si>
  <si>
    <t>SE Single Phase Inverter w/ HDWave 10.0kW *BEU4*</t>
  </si>
  <si>
    <t>12 year warranty included (PN: SE10000H-US000BEU4)</t>
  </si>
  <si>
    <t>IV SE 10000H-US HDWave Single Phase - BEU4</t>
  </si>
  <si>
    <t>KU22622</t>
  </si>
  <si>
    <t>SE Single Phase Inverter w HDWave 5.0kW</t>
  </si>
  <si>
    <t>w SetApp configuration (SE5000H-US000BEU4)</t>
  </si>
  <si>
    <t>IV SE 5000H-US HDWave Single Phase -BEU4</t>
  </si>
  <si>
    <t>KU22369</t>
  </si>
  <si>
    <t>SE Single Phase Inverter w/ HDWave 11.4kW *BEU4*</t>
  </si>
  <si>
    <t>12 year warranty included (PN: SE11400H-US000BEU4)</t>
  </si>
  <si>
    <t>IV SE 114000H-US HDWave Single Phase - BEU4</t>
  </si>
  <si>
    <t>KU22103</t>
  </si>
  <si>
    <t>SolarEdge Energy Bank Battery Handles</t>
  </si>
  <si>
    <t>(1 pack = 4 handles) PN: IAC-RBAT-HANDLE-01</t>
  </si>
  <si>
    <t>SBA SE Energy Bank Battery Handles</t>
  </si>
  <si>
    <t>KU21694</t>
  </si>
  <si>
    <t>SolarEdge Smart EV Charger, NEMA 6-50 Plug</t>
  </si>
  <si>
    <t>includes cable (SE-EV-SA-KIT-LJ40P)</t>
  </si>
  <si>
    <t>IVA SE Smart EV Charger</t>
  </si>
  <si>
    <t>SE Single Phase Inverter w/ HDWave 7.6kW</t>
  </si>
  <si>
    <t>w SetApp configuration (SE7600H-US000BNU4)</t>
  </si>
  <si>
    <t>IV SE 7600H-US HDWave Single Phase -BNU4</t>
  </si>
  <si>
    <t>KU22488</t>
  </si>
  <si>
    <t>SE Single Phase Inverter w HDWave 6.0kW</t>
  </si>
  <si>
    <t>w SetApp configuration (SE6000H-US000BEU4)</t>
  </si>
  <si>
    <t>IV SE 6000H-US HDWave Single Phase -BEU4</t>
  </si>
  <si>
    <t>KU22482</t>
  </si>
  <si>
    <t>SE Single Phase Inverter w/ HDWave 3kW *BEU4*</t>
  </si>
  <si>
    <t>12 year warranty included (PN: SE3000H-US000BEU4)</t>
  </si>
  <si>
    <t>IVSE3000H-US000BEU4</t>
  </si>
  <si>
    <t>KU22485</t>
  </si>
  <si>
    <t>SE Single Phase Inverter w/ HDWave 3.8kW *BEU4*</t>
  </si>
  <si>
    <t>12 year warranty included (PN: SE3800H-US000BEU4)</t>
  </si>
  <si>
    <t>IV SE 3800H-US HDWave Single Phase - BEU4</t>
  </si>
  <si>
    <t>KU22621</t>
  </si>
  <si>
    <t>SolarEdge SE7600H-US000BEU4 Single Phase Inverter</t>
  </si>
  <si>
    <t>PN: SE7600H-US000BEU4 (HD-Wave w/ SetApp)</t>
  </si>
  <si>
    <t>IV SE 7600H-US HDWave Single Phas-BEU4</t>
  </si>
  <si>
    <t>KU20947</t>
  </si>
  <si>
    <t>SolarEdge Data Logger SE1000-DTLG-S1</t>
  </si>
  <si>
    <t>w/ 5 year warranty (SE1000-DTLG-S1)</t>
  </si>
  <si>
    <t>DCA SE Data Logger SE1000-DTLG-S1</t>
  </si>
  <si>
    <t>KU21691</t>
  </si>
  <si>
    <t>SolarEdge Backup Interface for Service Side Conn.</t>
  </si>
  <si>
    <t>5kW ATX, im/ex meter, 200A MCB rated (BI-EUSGN-01)</t>
  </si>
  <si>
    <t>IVHA SE Backup Interface for Service Side Conn.</t>
  </si>
  <si>
    <t>SolarEdge Energy Net Plug-In</t>
  </si>
  <si>
    <t>(Pack of 5) PN: ENET-HBNP-01</t>
  </si>
  <si>
    <t>SBA SE Energy Net Plug-In</t>
  </si>
  <si>
    <t>SolarEdge Battery Parallel Branch Connector</t>
  </si>
  <si>
    <t xml:space="preserve"> PN: IAC-RBAT-USYCBL-01 / FLD-USRB-YCBL-A-01</t>
  </si>
  <si>
    <t>SBA SE Battery Parallel Branch Connector</t>
  </si>
  <si>
    <t>KU20460</t>
  </si>
  <si>
    <t>SE EV Charging cable 25ft 40A</t>
  </si>
  <si>
    <t>for integrated &amp; Smart EV IVs (SE-EV-KIT-25J40-2)</t>
  </si>
  <si>
    <t>IVAC SE EV Charging Cable 25ft 40A</t>
  </si>
  <si>
    <t>KU20900</t>
  </si>
  <si>
    <t>SE Single Phase Inverter w/ HD-Wave 3.8kW</t>
  </si>
  <si>
    <t>w SetApp configuration (SE3800H-US000BNU4)</t>
  </si>
  <si>
    <t>IV SE 3800H-US HDWave Single Phase -BNU4</t>
  </si>
  <si>
    <t>KU22179</t>
  </si>
  <si>
    <t>SE Single Phase Energy Hub 3.8kW w/ RGM &amp; consump.</t>
  </si>
  <si>
    <t>5yr plan, 5kW battery interface(SE3800H-USM3BBC14)</t>
  </si>
  <si>
    <t>IV SE SE3800H-US Single Phase Energy Hub RGM -BC14</t>
  </si>
  <si>
    <t>SE3800H-USM3BBC14</t>
  </si>
  <si>
    <t>SoalrEdge 3800A Storedge w/ 5 year Cell Card</t>
  </si>
  <si>
    <t>PN: PN: SE3800A-USS2RLCB2</t>
  </si>
  <si>
    <t>IVH SE 3800A StorEdge w/ 5 Year Cell Card  *LCB2*</t>
  </si>
  <si>
    <t>KU20557</t>
  </si>
  <si>
    <t>PN: SE3800A-USS2RNCB2</t>
  </si>
  <si>
    <t>IVH SE 3800A StorEdge w/ 5 Year Cell Card *NCB2*</t>
  </si>
  <si>
    <t>SolarEdge 63A Circuit Breaker for BUI Kit</t>
  </si>
  <si>
    <t>(9 Units per Kit) PN: CB-UPG-63-01</t>
  </si>
  <si>
    <t>SBA SE 63A Circuit Breaker for Backup Interface</t>
  </si>
  <si>
    <t>KU22620</t>
  </si>
  <si>
    <t>SOLAR4AMERICA 410W ALL BLACK</t>
  </si>
  <si>
    <t>S4A410-72MH5 (72 CELL)</t>
  </si>
  <si>
    <t>SM S4A-410M/72/FS40/BB</t>
  </si>
  <si>
    <t>SOLAR4AMERICA</t>
  </si>
  <si>
    <t>IVA JMS-F, Sunspec Compliant Shut Down Module</t>
  </si>
  <si>
    <t>(119814-00.01)</t>
  </si>
  <si>
    <t>RSD SMA JMS-F</t>
  </si>
  <si>
    <t>KU21138</t>
  </si>
  <si>
    <t>SMA Sunny Tripower 50 CORE1-US-41</t>
  </si>
  <si>
    <t>(STP50-US-41)</t>
  </si>
  <si>
    <t>IV SMA STP 50 CORE1-US-41</t>
  </si>
  <si>
    <t>KU21199</t>
  </si>
  <si>
    <t>SMA Cellular LTE Modem</t>
  </si>
  <si>
    <t xml:space="preserve"> w/ 5yr Data Plan PN: CELLMODKIT-US-10</t>
  </si>
  <si>
    <t>DCI SMA Cellular LTE Modem</t>
  </si>
  <si>
    <t>KU20765</t>
  </si>
  <si>
    <t>SMA DATA MANAGER EDMM-US-10</t>
  </si>
  <si>
    <t>DCD SMA Data Manager M</t>
  </si>
  <si>
    <t>Silfab Prime 400 HC+</t>
  </si>
  <si>
    <t>All Black, SIL-400 HC+</t>
  </si>
  <si>
    <t>SM SL-400M/132/FS35/BB</t>
  </si>
  <si>
    <t>Silfab</t>
  </si>
  <si>
    <t>SIL 400 HC+</t>
  </si>
  <si>
    <t>KU22613</t>
  </si>
  <si>
    <t>Silfab Elite 410 BG</t>
  </si>
  <si>
    <t>SM SL-410M/66/FS35/BB</t>
  </si>
  <si>
    <t>SIL 410 BG</t>
  </si>
  <si>
    <t>KU22600</t>
  </si>
  <si>
    <t>QuicScrew/Bolt QB2 3" Microflashing w/ L-Foot, Mil</t>
  </si>
  <si>
    <t>(1 pack = 25 pcs) 4" Bolts (PN: 17662)</t>
  </si>
  <si>
    <t>M QS QB2 - 3" Microflashing w/ L-Foot, Mil</t>
  </si>
  <si>
    <t>QuickScrew/QuickBolt</t>
  </si>
  <si>
    <t>17662</t>
  </si>
  <si>
    <t>KU22255</t>
  </si>
  <si>
    <t>QS F-Tile 90-H-38MM 5/16Kit 20H-40S/KTC</t>
  </si>
  <si>
    <t>1 pack = 20 pcs (PN: 17608)</t>
  </si>
  <si>
    <t>M QS Flat Tile Hook 5/16 Kit</t>
  </si>
  <si>
    <t>QuickScrew</t>
  </si>
  <si>
    <t>17608</t>
  </si>
  <si>
    <t>KU15214</t>
  </si>
  <si>
    <t>QuickScrew Adjustable Tile Hook</t>
  </si>
  <si>
    <t>1 pack = 10 pcs 17587</t>
  </si>
  <si>
    <t>M QS Adjustable Tile Hook</t>
  </si>
  <si>
    <t>17587</t>
  </si>
  <si>
    <t>KU15161</t>
  </si>
  <si>
    <t>F-Tile 90-H-38MM 1/4Kit 20H-40S/KTC</t>
  </si>
  <si>
    <t>M QS Flat tile Hook 1/4 Kit</t>
  </si>
  <si>
    <t>17542</t>
  </si>
  <si>
    <t>QuickScrew Cylinder Conduit Mount 20pk</t>
  </si>
  <si>
    <t>2-1/4" EPDM Mount W/Screw 20/pk (PN: 16322)</t>
  </si>
  <si>
    <t>M QS Cylinder Conduit Mount 20pk</t>
  </si>
  <si>
    <t>16322</t>
  </si>
  <si>
    <t>KU15585</t>
  </si>
  <si>
    <t>Quick Hook SS, Standard Height Hook for Side Mount</t>
  </si>
  <si>
    <t>PN 276</t>
  </si>
  <si>
    <t>M QMPV QuickMount Quick Hook SS</t>
  </si>
  <si>
    <t>Quick Mount PV</t>
  </si>
  <si>
    <t>Price not Matching</t>
  </si>
  <si>
    <t>KU15586</t>
  </si>
  <si>
    <t>Quick Mount Tile Replacement Mount</t>
  </si>
  <si>
    <t>PN 307</t>
  </si>
  <si>
    <t>M QMPV Tile Replacement Mount, Base Mount</t>
  </si>
  <si>
    <t>KU20763</t>
  </si>
  <si>
    <t>Quick Mount Black Tile Replacement Flashing S-Tile</t>
  </si>
  <si>
    <t>M QMPV Black Tile Replacement Flashing S-Tile</t>
  </si>
  <si>
    <t>KU20535</t>
  </si>
  <si>
    <t>Quick Mount QRail Light, 14 ft., Black</t>
  </si>
  <si>
    <t>QMR-RL14 B 60</t>
  </si>
  <si>
    <t>M QMPV QRail Light, 14 ft., Black</t>
  </si>
  <si>
    <t>KU20746</t>
  </si>
  <si>
    <t>Quick Mount QSplice Internal, Light Mill</t>
  </si>
  <si>
    <t>QMR-ISL A 15</t>
  </si>
  <si>
    <t>M QMPV QSplice Internal, Light Mill</t>
  </si>
  <si>
    <t>KU21834</t>
  </si>
  <si>
    <t>QMPV Tile Replacement Mount, Flat Tile</t>
  </si>
  <si>
    <t>PN 311</t>
  </si>
  <si>
    <t>M QMPV Tile Replacement Mount, Flat Tile</t>
  </si>
  <si>
    <t>Quick Mount Tile Replacement Black S-Tile</t>
  </si>
  <si>
    <t>QMTR-S3.25-B12</t>
  </si>
  <si>
    <t>M QMPV Tile Replacement Black S-Tile</t>
  </si>
  <si>
    <t>KU15511</t>
  </si>
  <si>
    <t>PN 317</t>
  </si>
  <si>
    <t>M QMPV Tile Replacement Mount, S-Tile</t>
  </si>
  <si>
    <t>KU22458</t>
  </si>
  <si>
    <t>Phono Solar TwinPlus 400w</t>
  </si>
  <si>
    <t>SM PS-400M/108/FS35/BB</t>
  </si>
  <si>
    <t>Phono Solar TwinPlus 545w</t>
  </si>
  <si>
    <t>SM PS-545M/144/FS35/SW</t>
  </si>
  <si>
    <t>KU21875</t>
  </si>
  <si>
    <t>K2 4000048-13mmx25mm TBolt Kit</t>
  </si>
  <si>
    <t>M K2 13mm x 25mm T Bolt Kit</t>
  </si>
  <si>
    <t>K2 Systems</t>
  </si>
  <si>
    <t>4000048</t>
  </si>
  <si>
    <t>KU22200</t>
  </si>
  <si>
    <t>K2 Systems Top Channel Wire Clip, Black</t>
  </si>
  <si>
    <t>CR Wire Management (4000069)</t>
  </si>
  <si>
    <t>M K2 TC Wire Clip, Black</t>
  </si>
  <si>
    <t>4000069</t>
  </si>
  <si>
    <t>KU22367</t>
  </si>
  <si>
    <t>K2 Splice Foot Screw, M5x60</t>
  </si>
  <si>
    <t>(PN: 4000115)</t>
  </si>
  <si>
    <t>M K2 Splice Foot Screw, M5x60</t>
  </si>
  <si>
    <t>4000115</t>
  </si>
  <si>
    <t>K2 Crossrail Mid-Clamp Dark 30-47mm</t>
  </si>
  <si>
    <t>Hex Head, Wire Management (4000602-H)</t>
  </si>
  <si>
    <t>M K2 CR MC Dark, 30-47mm, 13mm Hex</t>
  </si>
  <si>
    <t>K2 Ground Lug Set, Hex Head</t>
  </si>
  <si>
    <t xml:space="preserve"> Ground Lug Set, Hex Head  (4000006-H)</t>
  </si>
  <si>
    <t>M K2 Ground Lug Set, Hex</t>
  </si>
  <si>
    <t>KU20404</t>
  </si>
  <si>
    <t>K2 CrossRail 48-X, 166" Mill</t>
  </si>
  <si>
    <t>Cross Rail MILL Finish (4000662)</t>
  </si>
  <si>
    <t>M K2 CR 48-X, 166" Mill</t>
  </si>
  <si>
    <t>4000662</t>
  </si>
  <si>
    <t>KU20425</t>
  </si>
  <si>
    <t>K2 MiniRail XPress Base 17in w/EPDM, Mill</t>
  </si>
  <si>
    <t>MiniRail Xpress Base Mill (4000667)</t>
  </si>
  <si>
    <t>M K2 MiniRail XPress Base 17in w/EPDM, Mill</t>
  </si>
  <si>
    <t>4000667</t>
  </si>
  <si>
    <t>K2 CR Micro Optimizer Mounting Kit, Hex Head</t>
  </si>
  <si>
    <t>CRl Micro Optimizer Accessory Mounting (4000629-H)</t>
  </si>
  <si>
    <t>M K2 Micro Optimizer Mounting Kit, Hex</t>
  </si>
  <si>
    <t>K2 Yeti Hidden End Clamp for CR, Hex Head,  Mill</t>
  </si>
  <si>
    <t>Wire Management CR Component (4000050-H)</t>
  </si>
  <si>
    <t>M K2 Yeti Hidden EC, Hex, Mill</t>
  </si>
  <si>
    <t>K2 RailConn CR 44-X Mill</t>
  </si>
  <si>
    <t>CrossRail Component (PN 4000051)</t>
  </si>
  <si>
    <t>M K2 RailConn CR 44-X Mill</t>
  </si>
  <si>
    <t>4000051</t>
  </si>
  <si>
    <t>KU15072</t>
  </si>
  <si>
    <t>K2 CrossRail EC Silver, 30-45mm (allen)</t>
  </si>
  <si>
    <t xml:space="preserve"> CrossRail Clamp (4000429)</t>
  </si>
  <si>
    <t>M K2 CR  EC Silver, 30-45mm</t>
  </si>
  <si>
    <t>4000429</t>
  </si>
  <si>
    <t>KU22392</t>
  </si>
  <si>
    <t>K2 Universal Standard Hook +2. 5.5 Base Kit. w/But</t>
  </si>
  <si>
    <t>(PN: 4000142-B)</t>
  </si>
  <si>
    <t>M K2 USH +2, 5.5" Base Kit, w/Butyl</t>
  </si>
  <si>
    <t>KU22396</t>
  </si>
  <si>
    <t>K2 Sleeve CR 44-X</t>
  </si>
  <si>
    <t>(PN: 4000177)</t>
  </si>
  <si>
    <t>M K2 Sleeve CR 44-X</t>
  </si>
  <si>
    <t>4000177</t>
  </si>
  <si>
    <t>KU14477</t>
  </si>
  <si>
    <t>K2 L-Foot Slotted Set, Mill</t>
  </si>
  <si>
    <t>CrossRail L-Foot Roof Attachment (4000630)</t>
  </si>
  <si>
    <t>M K2 L-Foot Slotted Set, Mill</t>
  </si>
  <si>
    <t>4000630</t>
  </si>
  <si>
    <t>K2 CrossRail 44-X, 166" Dark</t>
  </si>
  <si>
    <t>K2 44-x 166" Dark Rail (4000020)</t>
  </si>
  <si>
    <t>M K2 CR 44-X 166" Dark</t>
  </si>
  <si>
    <t>4000020</t>
  </si>
  <si>
    <t>KU22208</t>
  </si>
  <si>
    <t>K2 EverFlash XP Comp Kit, Dark</t>
  </si>
  <si>
    <t>CrossRail Comp Shingle Roof Attachment (4000060)</t>
  </si>
  <si>
    <t>M K2 EverFlash XP Comp Kit,  Dark</t>
  </si>
  <si>
    <t>4000060</t>
  </si>
  <si>
    <t>KU20126</t>
  </si>
  <si>
    <t>K2 WEEB Clip BMC, CR48, XR, DOME</t>
  </si>
  <si>
    <t>Dome R^2 End Clamps (4000469)</t>
  </si>
  <si>
    <t>M K2 WEEB Clip BMC, CR48, XR, Dome</t>
  </si>
  <si>
    <t>4000469</t>
  </si>
  <si>
    <t>KU21909</t>
  </si>
  <si>
    <t>K2 CR 44-X, Climber Set w/Hole</t>
  </si>
  <si>
    <t>Mill Tilt Up Component (4006043)</t>
  </si>
  <si>
    <t>M K2 CR Climber Set, Hex</t>
  </si>
  <si>
    <t>4006043</t>
  </si>
  <si>
    <t>KU22393</t>
  </si>
  <si>
    <t>K2 Flat Tile Hook X Kit, w/Butyl</t>
  </si>
  <si>
    <t>(PN: 4000141-B)</t>
  </si>
  <si>
    <t>M K2 Flat Tile Hook X Kit, w/Butyl</t>
  </si>
  <si>
    <t>KU14235</t>
  </si>
  <si>
    <t>K2 Wire Management Clip, Omega, Black</t>
  </si>
  <si>
    <t>1 PACK = 100 PCS (PN: 4005394)</t>
  </si>
  <si>
    <t>M K2 Wire Management Clip, Omega, Black</t>
  </si>
  <si>
    <t>4005394</t>
  </si>
  <si>
    <t>KU14279</t>
  </si>
  <si>
    <t>K2 L-Foot Slotted Set, Dark</t>
  </si>
  <si>
    <t xml:space="preserve"> CR L-Feet Roof Attachments (4000631)</t>
  </si>
  <si>
    <t>M K2 L-Foot Slotted Set, Dark</t>
  </si>
  <si>
    <t>4000631</t>
  </si>
  <si>
    <t>KU22708</t>
  </si>
  <si>
    <t>K2 Flash Comp Kit, Dark</t>
  </si>
  <si>
    <t>(PN: 4000157)</t>
  </si>
  <si>
    <t>M K2 Flash Comp Kit, Dark</t>
  </si>
  <si>
    <t>4000157</t>
  </si>
  <si>
    <t>KU20658</t>
  </si>
  <si>
    <t>K2 CrossRail 48-XL 166'', Mill</t>
  </si>
  <si>
    <t>Mill Finish CrossRail XL (4000695)</t>
  </si>
  <si>
    <t>M K2 CR 48-XL 166", Mill</t>
  </si>
  <si>
    <t>4000695</t>
  </si>
  <si>
    <t xml:space="preserve"> K2 MiniRail XPress Base Set, Mill</t>
  </si>
  <si>
    <t>(PN: 4000073)</t>
  </si>
  <si>
    <t>M K2 MiniRail XPress Base Set, Mill</t>
  </si>
  <si>
    <t>4000073</t>
  </si>
  <si>
    <t>K2 Rail Connector CR 44-X, Set, Dark</t>
  </si>
  <si>
    <t>CrossRail Component (4000052)</t>
  </si>
  <si>
    <t>M K2 RailConn CR 44-X, Dark</t>
  </si>
  <si>
    <t>4000052</t>
  </si>
  <si>
    <t>K2 CR End Clamp Dark 30-40mm, Allen Bolt</t>
  </si>
  <si>
    <t>Cross Rail Clamp (4000091)</t>
  </si>
  <si>
    <t>M K2 CR EC Dark, 30-40mm</t>
  </si>
  <si>
    <t>4000091</t>
  </si>
  <si>
    <t>KU22366</t>
  </si>
  <si>
    <t>K2 Splice Foot XL Kit - Mill</t>
  </si>
  <si>
    <t>(PN: 4000162)</t>
  </si>
  <si>
    <t>M K2 Splice Foot XL Kit, Mill</t>
  </si>
  <si>
    <t>4000162</t>
  </si>
  <si>
    <t>KU14408</t>
  </si>
  <si>
    <t>1002392</t>
  </si>
  <si>
    <t>CrossRail 48 Rail Connector set, Mill</t>
  </si>
  <si>
    <t>M EV CrossRail 48 Rail Connector set, Mill</t>
  </si>
  <si>
    <t>KU20159</t>
  </si>
  <si>
    <t>K2 Dome R^2 Corner Strut Kit</t>
  </si>
  <si>
    <t>D-Dome (4000637)</t>
  </si>
  <si>
    <t>M K2 Dome R^2 Corner Strut</t>
  </si>
  <si>
    <t>4000637</t>
  </si>
  <si>
    <t>K2 CrossRail EndCap, Black, CR 48-X,48-XL</t>
  </si>
  <si>
    <t>CrossRail Component (4000431)</t>
  </si>
  <si>
    <t>M K2 CR EndCap, Black, CR 48-X,48-XL</t>
  </si>
  <si>
    <t>4000433</t>
  </si>
  <si>
    <t>KU22363</t>
  </si>
  <si>
    <t>K2 Crossrail 44-x 180” mill</t>
  </si>
  <si>
    <t>(PN: 4000021)</t>
  </si>
  <si>
    <t>M K2 CR 44-X 180' Mill</t>
  </si>
  <si>
    <t>4000021</t>
  </si>
  <si>
    <t>KU22343</t>
  </si>
  <si>
    <t>K2 RailConn CR 48-X,48-XL Struct Set, Mill</t>
  </si>
  <si>
    <t>Mill CrossRail Component (4000385)</t>
  </si>
  <si>
    <t>M K2  RailConn CR 48-X,48-XL Mill</t>
  </si>
  <si>
    <t>4000385</t>
  </si>
  <si>
    <t>KU20123</t>
  </si>
  <si>
    <t>K2 Universal Standard Hook +2 5.5'' Base</t>
  </si>
  <si>
    <t xml:space="preserve"> CrossRail Tile Hook Roof Attachments (4000142)</t>
  </si>
  <si>
    <t>M K2 Universal Standard Hook +2 5.5'' Base</t>
  </si>
  <si>
    <t>4000142</t>
  </si>
  <si>
    <t>KU15499</t>
  </si>
  <si>
    <t>K2 CrossRail Tilt Connector Set</t>
  </si>
  <si>
    <t xml:space="preserve"> Mill Tilt Up Component (4000505)</t>
  </si>
  <si>
    <t>M K2 CR Tilt Connector Set</t>
  </si>
  <si>
    <t>4000505</t>
  </si>
  <si>
    <t>K2 RailConn CR 48-X,48-XL Struct Set, Dark</t>
  </si>
  <si>
    <t xml:space="preserve"> CrossRail Component (4000386)</t>
  </si>
  <si>
    <t>M K2  RailConn CR 48-X,48-XL Dark</t>
  </si>
  <si>
    <t>4000386</t>
  </si>
  <si>
    <t>K2 1.5" Pipe -Bracket Kit</t>
  </si>
  <si>
    <t xml:space="preserve"> CrossRail Ground Mount (4000100)</t>
  </si>
  <si>
    <t>M K2 1.5" Pipe -Bracket Kit</t>
  </si>
  <si>
    <t>4000100</t>
  </si>
  <si>
    <t>KU15128</t>
  </si>
  <si>
    <t>K2 EverFlash eComp Kit, Black</t>
  </si>
  <si>
    <t xml:space="preserve"> CrossRail Comp Shingle Roof Attachments (4000366)</t>
  </si>
  <si>
    <t>M K2 EverFlash eComp Kit, Black</t>
  </si>
  <si>
    <t>4000366</t>
  </si>
  <si>
    <t>KU22082</t>
  </si>
  <si>
    <t>K2 Splice Foot X Mil</t>
  </si>
  <si>
    <t>CrossRail L-Foot Roof Attachment (4000113)</t>
  </si>
  <si>
    <t>M K2 Splice Foot X Mill</t>
  </si>
  <si>
    <t>4000113</t>
  </si>
  <si>
    <t>K2 Dome R^2 Roof Protection Mat</t>
  </si>
  <si>
    <t>D-Dome (4000594)</t>
  </si>
  <si>
    <t>M K2 Dome R^2 Roof Protection Mat</t>
  </si>
  <si>
    <t>4000594</t>
  </si>
  <si>
    <t>KU22644</t>
  </si>
  <si>
    <t>K2 Big Foot 6" w/ 3" + Chem Link Clip</t>
  </si>
  <si>
    <t>4000218</t>
  </si>
  <si>
    <t>M K2 Big Foot 6" w/ 3" + Chem Link Clip</t>
  </si>
  <si>
    <t>Wire Clip (Polybag, 20pcs)</t>
  </si>
  <si>
    <t>IronRidge Wire Clip (Polybag, 20pcs) (29-4000-077)</t>
  </si>
  <si>
    <t>M IR Wire Clip (Polybag, 20pcs)</t>
  </si>
  <si>
    <t>T-Bolt Bonding Hardware</t>
  </si>
  <si>
    <t>IronRidge T-Bolt Hardware (BHW-TB-02-A1)</t>
  </si>
  <si>
    <t>M IR T-Bolt  Bonding Hardware</t>
  </si>
  <si>
    <t>KU20806</t>
  </si>
  <si>
    <t>Stopper Sleeve, 40MM, Black</t>
  </si>
  <si>
    <t>IronRidge Stopper Sleeve (UFO-STP-40MM-B1)</t>
  </si>
  <si>
    <t>M IR Stopper Sleeve, 40MM, Black</t>
  </si>
  <si>
    <t>KU20795</t>
  </si>
  <si>
    <t>Grounding Lug, Low Profile</t>
  </si>
  <si>
    <t>IronRidge Grounding Lug (XR-LUG-03-A1)</t>
  </si>
  <si>
    <t>M IR Grounding Lug, Low Profile</t>
  </si>
  <si>
    <t>KU20809</t>
  </si>
  <si>
    <t>Universal Module Clamp, Black</t>
  </si>
  <si>
    <t>IronRidge Universal Module Clamp (UFO-CL-01-B1)</t>
  </si>
  <si>
    <t>M IR Universal Module Clamp, Black</t>
  </si>
  <si>
    <t>KU20794</t>
  </si>
  <si>
    <t>Microinverter Bonding Hardware, T-Bolt</t>
  </si>
  <si>
    <t>IronRidge MicroINV Bonding Hardware (BHW-MI-01-A1)</t>
  </si>
  <si>
    <t>M IR ¼ X ¾ MicroINV Bonding Hardware</t>
  </si>
  <si>
    <t>Stopper Sleeve, 32MM, Black</t>
  </si>
  <si>
    <t>IronRidge Stopper Sleeve (UFO-STP-32MM-B1)</t>
  </si>
  <si>
    <t>M IR Stopper Sleeve, 32MM, Black</t>
  </si>
  <si>
    <t>KU20802</t>
  </si>
  <si>
    <t>Stopper Sleeve, 35MM, Black</t>
  </si>
  <si>
    <t>IronRidge Stopper Sleeve (UFO-STP-35MM-B1)</t>
  </si>
  <si>
    <t>M IR Stopper Sleeve, 35MM, Black</t>
  </si>
  <si>
    <t>KU20174</t>
  </si>
  <si>
    <t>XR10 Bonded Splice (Incl. Self-tapping Screws)</t>
  </si>
  <si>
    <t>IronRidge Kit (XR10-BOSS-01-M1 RevA)</t>
  </si>
  <si>
    <t>M IR Kit, XR10 Bonded Splice</t>
  </si>
  <si>
    <t>KU20797</t>
  </si>
  <si>
    <t>FlashFoot2, Mill</t>
  </si>
  <si>
    <t>IronRidge FlashFoot2 (FF2-02-M2)</t>
  </si>
  <si>
    <t>M IR FlashFoot2, Mill</t>
  </si>
  <si>
    <t>Kit, XR100 Bonded Splice BOSS</t>
  </si>
  <si>
    <t>IronRidge Kit (XR100-BOSS-01-M1)
)</t>
  </si>
  <si>
    <t>M IR Kit, XR100 Bonded Splice</t>
  </si>
  <si>
    <t>KU20804</t>
  </si>
  <si>
    <t>Stopper Sleeve, 38MM, Black</t>
  </si>
  <si>
    <t>IronRidge Stopper Sleeve (UFO-STP-38MM-B1)</t>
  </si>
  <si>
    <t>M IR Stopper Sleeve, 38MM, Black</t>
  </si>
  <si>
    <t>KU20796</t>
  </si>
  <si>
    <t>Square-Bolt Bonding Hardware</t>
  </si>
  <si>
    <t>IronRidge Square-Bolt (BHW-SQ-02-A)</t>
  </si>
  <si>
    <t>M IR Square-Bolt Bonding Hardware</t>
  </si>
  <si>
    <t>XR10, Rail 168" (14 Feet) Clear</t>
  </si>
  <si>
    <t>IronRidge XR10, Rail (XR-10-168A)</t>
  </si>
  <si>
    <t>M IR XR10, Rail 168" (14 Feet) Clear</t>
  </si>
  <si>
    <t>KU20810</t>
  </si>
  <si>
    <t>Universal Module Clamp, Clear</t>
  </si>
  <si>
    <t>IronRidge Universal Module Clamp (UFO-CL-01-A1)</t>
  </si>
  <si>
    <t>M IR Universal Module Clamp, Clear</t>
  </si>
  <si>
    <t>KU13657</t>
  </si>
  <si>
    <t>IronRidge Fixed Tilt Leg Kit, 15", Mill Finish</t>
  </si>
  <si>
    <t>M IR Fixed Tilt Leg Kit, 15", Mill Finish</t>
  </si>
  <si>
    <t>KU21033</t>
  </si>
  <si>
    <t>Frameless Module Clamp Bonding Hardware, T-Bolt</t>
  </si>
  <si>
    <t>IronRidge Kit, 4pcs (FMLS-BHW)</t>
  </si>
  <si>
    <t>M IR Frameless Module Clamp, T- Bolt</t>
  </si>
  <si>
    <t>KU20793</t>
  </si>
  <si>
    <t>FlashFoot2, Black</t>
  </si>
  <si>
    <t>IronRidge FlashFoot2 (FF2-02-B2)</t>
  </si>
  <si>
    <t>M IR FlashFoot2, Black</t>
  </si>
  <si>
    <t>KU21143</t>
  </si>
  <si>
    <t>Flat Roof Attachment, Mill</t>
  </si>
  <si>
    <t>IR Flat Roof Attachment (FRA-BASE-01-M1)</t>
  </si>
  <si>
    <t>M IR Flat Roof Attachment, Mill</t>
  </si>
  <si>
    <t>XR10, Rail 168" (14 Feet) Black</t>
  </si>
  <si>
    <t>IronRidge XR10, Rail (XR-10-168B)</t>
  </si>
  <si>
    <t>M IR XR10, Rail 168" (14 Feet) Black</t>
  </si>
  <si>
    <t>KU20813</t>
  </si>
  <si>
    <t>Kit, End Cap XR1000 (10 caps Per Bag)</t>
  </si>
  <si>
    <t>IronRidge End Cap (XR-1000-CAP)</t>
  </si>
  <si>
    <t>M IR End Cap XR1000</t>
  </si>
  <si>
    <t>KU13600</t>
  </si>
  <si>
    <t>IR Ground Mount Bonded Rail Connector 3"</t>
  </si>
  <si>
    <t>M IR Ground Mount Bonded Rail Connector 3"</t>
  </si>
  <si>
    <t>KU20798</t>
  </si>
  <si>
    <t>Slotted L-Foot, Black</t>
  </si>
  <si>
    <t>IronRidge Slotted L-Foot (LFT-03-B1)</t>
  </si>
  <si>
    <t>M IR Slotted L-Foot, Black</t>
  </si>
  <si>
    <t>KU20799</t>
  </si>
  <si>
    <t>Slotted L-Foot, Mill</t>
  </si>
  <si>
    <t>IronRidge Slotted L-Foot (LFT-03-M1)</t>
  </si>
  <si>
    <t>M IR Slotted L-Foot, Mill</t>
  </si>
  <si>
    <t>KU20769</t>
  </si>
  <si>
    <t>Hidden End Cam (universal clamp)</t>
  </si>
  <si>
    <t>IronRidge Hidden End Clamp (CAMO-01-M1)</t>
  </si>
  <si>
    <t>M IR Hidden End Clamp</t>
  </si>
  <si>
    <t>KU20807</t>
  </si>
  <si>
    <t>Stopper Sleeve, 40MM, Mill</t>
  </si>
  <si>
    <t>IronRidge Stopper Sleeve (UFO-STP-40MM-M1)</t>
  </si>
  <si>
    <t>M IR Stopper Sleeve, 40MM Mill</t>
  </si>
  <si>
    <t>XR100, Rail 168" (14 Feet) Clear</t>
  </si>
  <si>
    <t>IronRidge XR100, Rail (XR-100-168A)</t>
  </si>
  <si>
    <t>M IR XR100, Rail 168" (14 Feet) Clear</t>
  </si>
  <si>
    <t>KU21263</t>
  </si>
  <si>
    <t>Stopper Sleeve, 30MM, Black</t>
  </si>
  <si>
    <t>IronRidge Stopper Sleeve (UFO-STP-30MM-B1)</t>
  </si>
  <si>
    <t>M IR Stopper Sleeve, 30MM, Black</t>
  </si>
  <si>
    <t>KU22246</t>
  </si>
  <si>
    <t>XR10, Rail 168" (14 Feet) MILL</t>
  </si>
  <si>
    <t>IronRidge XR10, Rail (XR-10-168M)</t>
  </si>
  <si>
    <t>M IR XR10, Rail 168" (14 Feet) MILL</t>
  </si>
  <si>
    <t>KU21985</t>
  </si>
  <si>
    <t xml:space="preserve"> XR1000,</t>
  </si>
  <si>
    <t>M IR Ground Mount Bonded Rail Connector - 2"</t>
  </si>
  <si>
    <t>IronRidge SGA Top Cap, for 2" pipe</t>
  </si>
  <si>
    <t>M IR SGA Top Cap, for 2" pipe</t>
  </si>
  <si>
    <t>IronRidge XR1000, Rail 168" (14 Feet) Clear</t>
  </si>
  <si>
    <t>M IR XR1000, Rail 168" (14 Feet) Clear</t>
  </si>
  <si>
    <t>KU21144</t>
  </si>
  <si>
    <t>Flat Roof Attachment, Membrane, 60 mil, White</t>
  </si>
  <si>
    <t>IR FRA, Membrane, 60 Mil, TPO GAF (FRA-M60T-GF-W1)</t>
  </si>
  <si>
    <t>M IR Flat Roof Attachment, Membrane, 60 Mil, White</t>
  </si>
  <si>
    <t>KU20636</t>
  </si>
  <si>
    <t>Kit, Fixed Tilt Leg, 10", Mill</t>
  </si>
  <si>
    <t>IronRidge Fixed Tilt Leg Kit (TM-FTL-010)</t>
  </si>
  <si>
    <t>M IR Fixed Tilt Leg Kit, 10", Mill</t>
  </si>
  <si>
    <t>BX Chassis 10 deg</t>
  </si>
  <si>
    <t>IronRidge BX Chassis 10 Deg (BX-10D-P1)</t>
  </si>
  <si>
    <t>M IR BX Chassis 10 Deg</t>
  </si>
  <si>
    <t>KU13601</t>
  </si>
  <si>
    <t>IronRidge Ground-Array Top Cap at 3"</t>
  </si>
  <si>
    <t>M IR Ground-Array Top Cap at 3"</t>
  </si>
  <si>
    <t>KU20803</t>
  </si>
  <si>
    <t>Stopper Sleeve, 35MM, Mill</t>
  </si>
  <si>
    <t>IronRidge Stopper Sleeve (UFO-STP-35MM-M1)</t>
  </si>
  <si>
    <t>M IR Stopper Sleeve, 35MM, Mill</t>
  </si>
  <si>
    <t>XR100, Rail 168" (14 Feet) Black</t>
  </si>
  <si>
    <t>IronRidge XR100, Rail (XR-100-168B)</t>
  </si>
  <si>
    <t>M IR XR100, Rail 168" (14 Feet) Black</t>
  </si>
  <si>
    <t>KU22459</t>
  </si>
  <si>
    <t>Q.PEAK DUO XL-G10 BFG 480</t>
  </si>
  <si>
    <t>Bifacial</t>
  </si>
  <si>
    <t>SM QC-480M / BF/156/FS35/SW</t>
  </si>
  <si>
    <t>Hanwha Q CELLS</t>
  </si>
  <si>
    <t>DUO XL-G10 BFG 480</t>
  </si>
  <si>
    <t>KU22293</t>
  </si>
  <si>
    <t>GoodWe Auto Transformer</t>
  </si>
  <si>
    <t>GW ATX9600-01-00P</t>
  </si>
  <si>
    <t>IVA GW ATX9600-01-00P</t>
  </si>
  <si>
    <t>Goodwe</t>
  </si>
  <si>
    <t>KU22321</t>
  </si>
  <si>
    <t>GoodWe Storage Inverter GW9600A-BP w/o Switch</t>
  </si>
  <si>
    <t>Without AC Bypass (PN: ABP9600-01-00P)</t>
  </si>
  <si>
    <t>IV GW Storage Inverter GW9600A-BP</t>
  </si>
  <si>
    <t>GNR SnapRS- Inline Disconnect Switch</t>
  </si>
  <si>
    <t>(PN: APKE00011)</t>
  </si>
  <si>
    <t>IVAC GNR SnapRS- Inline Disconnect Switch</t>
  </si>
  <si>
    <t>GENERAC</t>
  </si>
  <si>
    <t>GNR PWRcell Spacer kit</t>
  </si>
  <si>
    <t>IVAC GNR PWRcell Spacer kit</t>
  </si>
  <si>
    <t>Enphase IQ Cable for 60/72 cell 1.0m portrait</t>
  </si>
  <si>
    <t>IVMA EE IQ Cable for 60/72 cell 1.0m portrait</t>
  </si>
  <si>
    <t>Enphase Energy</t>
  </si>
  <si>
    <t>KU22486</t>
  </si>
  <si>
    <t>Enphase IQ8+ Microinverter (M)</t>
  </si>
  <si>
    <t>ADAPTER CABLE NOT NEEDED (IQ8PLUS-72-M-US)</t>
  </si>
  <si>
    <t>IVM EE IQ8+ (M) Microinverter</t>
  </si>
  <si>
    <t>IQ8PLUS-72-M-US</t>
  </si>
  <si>
    <t>Enphase IQ Cable for 60 cell 1.7m landscape module</t>
  </si>
  <si>
    <t>IVMA EE IQ Enphase Landscape Cable 240V</t>
  </si>
  <si>
    <t>KU22659</t>
  </si>
  <si>
    <t>Enphase IQ8M Microinverter</t>
  </si>
  <si>
    <t>w/ Bulkhead Connector (PN: IQ8M-72-M-US)</t>
  </si>
  <si>
    <t>Enphase IQ8M(M) Microinverter</t>
  </si>
  <si>
    <t>KU22595</t>
  </si>
  <si>
    <t>Enphase IQ8A-M Microinverter</t>
  </si>
  <si>
    <t>PN:IQ8A-72-M-US</t>
  </si>
  <si>
    <t>IVM EE IQ8A-M Microinverter</t>
  </si>
  <si>
    <t>KU20111</t>
  </si>
  <si>
    <t>Enphase IQ Cable Rail Mount Cable Management Clip</t>
  </si>
  <si>
    <t>EN-QCLIP-100</t>
  </si>
  <si>
    <t>IVMA EE IQ Cable Rail Mount Cable Management Clip</t>
  </si>
  <si>
    <t>KU21813</t>
  </si>
  <si>
    <t>Enphase Cell Modem</t>
  </si>
  <si>
    <t>IVMA EE Cell Modem</t>
  </si>
  <si>
    <t>KU22690</t>
  </si>
  <si>
    <t>Enphase IQ Battery - 5P Kit</t>
  </si>
  <si>
    <t>1x BAT &amp; 1x Cover (PN: IQBATTERY-5P-1P-NA)</t>
  </si>
  <si>
    <t>SB EE IQ BAT - 5P Kit</t>
  </si>
  <si>
    <t>Enphase IQ 7 micro</t>
  </si>
  <si>
    <t>IVM EE Enphase IQ 7 micro</t>
  </si>
  <si>
    <t>KU20408</t>
  </si>
  <si>
    <t>Enphase Q-Conn-10M Male</t>
  </si>
  <si>
    <t>(1 Pack = 10 pcs) Q-Conn-10M</t>
  </si>
  <si>
    <t>IVMA EE Q-Conn-10M Male</t>
  </si>
  <si>
    <t>Q-Conn-10M</t>
  </si>
  <si>
    <t>IVMA EE IQ Female Sealing Cap</t>
  </si>
  <si>
    <t>KU22710</t>
  </si>
  <si>
    <t>Enphase IQ Combiner 5C</t>
  </si>
  <si>
    <t>80A, 120V/240V Split Phase</t>
  </si>
  <si>
    <t>IVMA EE IQ Combiner 5C</t>
  </si>
  <si>
    <t>X-IQ-AM1-240-5C</t>
  </si>
  <si>
    <t>KU21672</t>
  </si>
  <si>
    <t>IQ Enphase COMMS-KIT-01</t>
  </si>
  <si>
    <t xml:space="preserve"> USB Adapter Kit for IQ Envoy/ combiner box</t>
  </si>
  <si>
    <t>SBA EE USB Adapter Kit IQ Comms-kit</t>
  </si>
  <si>
    <t>KU23014</t>
  </si>
  <si>
    <t>Enphase IQ System Controller 2 Kit RSD &amp; 20A Break</t>
  </si>
  <si>
    <t>IVMA EE IQ System Controller 2 Kit</t>
  </si>
  <si>
    <t>KU22312</t>
  </si>
  <si>
    <t>Load Control Kit for use w/ M-Series; IQ Series</t>
  </si>
  <si>
    <t>PN:EP-NA-LK02-040</t>
  </si>
  <si>
    <t>IVMA EE Load Controller Kit</t>
  </si>
  <si>
    <t>KU22456</t>
  </si>
  <si>
    <t>Canadian Solar HiKu6 Mono 400 Black</t>
  </si>
  <si>
    <t>CS6R-MS-HL 400</t>
  </si>
  <si>
    <t>SM CSI-400W/108/FS35/BB</t>
  </si>
  <si>
    <t>CSI</t>
  </si>
  <si>
    <t>KU22461</t>
  </si>
  <si>
    <t>CS3W-450 BiKu BiFacial Perc Silver</t>
  </si>
  <si>
    <t>CS3W-MB-AG 450</t>
  </si>
  <si>
    <t>SM CSI-450/BF/144/FS35/SW</t>
  </si>
  <si>
    <t>CS3W-445 BiKu BiFacial Perc Silver</t>
  </si>
  <si>
    <t>SM CSI-445/BF/144/FS35/SW</t>
  </si>
  <si>
    <t>CS3W-445MB-AG</t>
  </si>
  <si>
    <t>Chilicon Power Modular Trunk Cable (2.15) 10AWG</t>
  </si>
  <si>
    <t>( PN:MTC-2.15)</t>
  </si>
  <si>
    <t>IVMA CH  Modular Trunk Cable (2.15)10AWG</t>
  </si>
  <si>
    <t>KU21604</t>
  </si>
  <si>
    <t>Chilicon CP-720-dBC Dual MicroInverter</t>
  </si>
  <si>
    <t>IVM CH CP-720-dBC</t>
  </si>
  <si>
    <t>CP-720-dBC</t>
  </si>
  <si>
    <t>Chilicon Power  T Junction Cap</t>
  </si>
  <si>
    <t>CP-WTRPF-CAP (waterproof)</t>
  </si>
  <si>
    <t>IVMA CH T Junction Cap</t>
  </si>
  <si>
    <t>KU21607</t>
  </si>
  <si>
    <t>Chilicon Power Modular Trunk Cable (1.025) 10AWG</t>
  </si>
  <si>
    <t>( PN: AMTC-1.025)</t>
  </si>
  <si>
    <t>IVMA CH Trunk Cable (1.025) 10AWG</t>
  </si>
  <si>
    <t>MTC-1.025</t>
  </si>
  <si>
    <t>Chilicon CP-250E-iBC Single Micro Inverter</t>
  </si>
  <si>
    <t>IVM CH CP-250E-iBC</t>
  </si>
  <si>
    <t>Chilicon Power Modular Trunk Cable (1.7) 10AWG</t>
  </si>
  <si>
    <t>( PN: AMTC-1.7)</t>
  </si>
  <si>
    <t>IVMA CH Modular Trunk Cable (1.7)10AWG</t>
  </si>
  <si>
    <t>CP-GWY-100</t>
  </si>
  <si>
    <t>Chilicon Gateway with 7" LCD touch screen</t>
  </si>
  <si>
    <t>IVMA CH Gateway with 7" LCD touch screen</t>
  </si>
  <si>
    <t>KU20028</t>
  </si>
  <si>
    <t>CHEMLINK M1 Gray F1270</t>
  </si>
  <si>
    <t xml:space="preserve"> from 10.1 oz tube Structural Adhesive Sealant</t>
  </si>
  <si>
    <t>M CML M1 Gray F1270</t>
  </si>
  <si>
    <t>Chem Link</t>
  </si>
  <si>
    <t>F1270</t>
  </si>
  <si>
    <t>KU22237</t>
  </si>
  <si>
    <t>Axitec -400 MBT/108/FS40-AU12641</t>
  </si>
  <si>
    <t>AU12641 Axitec-400 MBT</t>
  </si>
  <si>
    <t>SM AC-400 MBT/108/FS40/BB</t>
  </si>
  <si>
    <t>AXITEC Energy</t>
  </si>
  <si>
    <t>AU12641</t>
  </si>
  <si>
    <t>KU22447</t>
  </si>
  <si>
    <t>Aptos DNA monofacial 370 / 120 BB</t>
  </si>
  <si>
    <t>DNA-120-MF26 BB</t>
  </si>
  <si>
    <t>SM AP-370 /120/ FS35/BB</t>
  </si>
  <si>
    <t>Aptos Solar</t>
  </si>
  <si>
    <t>KU22492</t>
  </si>
  <si>
    <t>APsystems QT2-208 Three Phase</t>
  </si>
  <si>
    <t>QT2 three ph, 208V AC-60Hz, 1728W,432W/channel</t>
  </si>
  <si>
    <t>IVM APS QT2-208v</t>
  </si>
  <si>
    <t>APSystems</t>
  </si>
  <si>
    <t>124009</t>
  </si>
  <si>
    <t>KU22668</t>
  </si>
  <si>
    <t>APsystems QT2-480 Three Phase 5-Wire</t>
  </si>
  <si>
    <t>QT2 three ph, 480V AC-60Hz,1800W,450W/channel</t>
  </si>
  <si>
    <t>IVM APS QT2-480v 5-Wire</t>
  </si>
  <si>
    <t>124063</t>
  </si>
  <si>
    <t>KU20414</t>
  </si>
  <si>
    <t>APS DS3, QS1 BUS Cable 2m (6feet)</t>
  </si>
  <si>
    <t>DS3,QS1 BUS Cable (PN: 2322301303)</t>
  </si>
  <si>
    <t>IVMA APS DS3, QS1 BUS Cable 2m</t>
  </si>
  <si>
    <t>2322301303</t>
  </si>
  <si>
    <t>KU25020</t>
  </si>
  <si>
    <t>AC Connector - M - 12AWG</t>
  </si>
  <si>
    <t>AC Cable Connector - Male - 25A (2300531032)</t>
  </si>
  <si>
    <t>IVMA APS AC Connector - M - 12AWG</t>
  </si>
  <si>
    <t>2300531032</t>
  </si>
  <si>
    <t>KU22635</t>
  </si>
  <si>
    <t>AC Connector - M - 10AWG 32A</t>
  </si>
  <si>
    <t>(PN: 2300931202)</t>
  </si>
  <si>
    <t>IVMA APS AC Connector - M - 10AWG</t>
  </si>
  <si>
    <t>2300931202</t>
  </si>
  <si>
    <t>KU22636</t>
  </si>
  <si>
    <t>AC Connector - F - 10AWG 32A</t>
  </si>
  <si>
    <t>(PN: 2300932202)</t>
  </si>
  <si>
    <t>IVMA APS AC Connector - F - 10AWG</t>
  </si>
  <si>
    <t>2300932202</t>
  </si>
  <si>
    <t>KU25021</t>
  </si>
  <si>
    <t>AC Connector - F  - 12AWG</t>
  </si>
  <si>
    <t>AC Cable Connector - Female - 25A (2300532032)</t>
  </si>
  <si>
    <t>IVMA APS AC Connector - F  - 12AWG</t>
  </si>
  <si>
    <t>2300532032</t>
  </si>
  <si>
    <t>APS Rapid Shut Down D-PLC 1000V/ TUV - 20A</t>
  </si>
  <si>
    <t>1500V UL/1000V TUV, 0.5m input/2.4m (PN: 446101)</t>
  </si>
  <si>
    <t>IVA APSM RSD-D (Duo) 20A</t>
  </si>
  <si>
    <t>446101</t>
  </si>
  <si>
    <t>KU22330</t>
  </si>
  <si>
    <t>APS DS3 Micro Inverter - Single PH</t>
  </si>
  <si>
    <t>880W, 220V AC, 60Hz (PN: 117001) 300-660Wp+</t>
  </si>
  <si>
    <t>IVM APS DS3-NA - 880VA</t>
  </si>
  <si>
    <t>117001</t>
  </si>
  <si>
    <t>KU22329</t>
  </si>
  <si>
    <t>APS DS3-L Micro Inverter - Single PH</t>
  </si>
  <si>
    <t>768W, 220V AC, 60Hz (PN: 118001) 265-570Wp+</t>
  </si>
  <si>
    <t>IVM APS DS3-L-NA - 768VA</t>
  </si>
  <si>
    <t>118001</t>
  </si>
  <si>
    <t>KU25017</t>
  </si>
  <si>
    <t>APSystems Y3 Bus Cable -2.4m - 10AWG</t>
  </si>
  <si>
    <t>2322600403</t>
  </si>
  <si>
    <t>IVMA APS Y3 Bus Cable -2.4m - 10AWG</t>
  </si>
  <si>
    <t>APS DS3/QT2 A Bus End Cap</t>
  </si>
  <si>
    <t xml:space="preserve"> end cap forDS3/QT2</t>
  </si>
  <si>
    <t>IVMA APS DS3/QT2 AC Bus End Cap</t>
  </si>
  <si>
    <t>2060700017</t>
  </si>
  <si>
    <t>KU22634</t>
  </si>
  <si>
    <t>APSystems Y3 Bus Cable for QT2 - 4m - 10AWG</t>
  </si>
  <si>
    <t>(PN: 2322400703)</t>
  </si>
  <si>
    <t>IVMA APS Y3 Bus Cable for QT2 - 4m - 10AWG</t>
  </si>
  <si>
    <t>2322400703</t>
  </si>
  <si>
    <t>KU22328</t>
  </si>
  <si>
    <t>APS DS3-S Micro Inverter - Single PH</t>
  </si>
  <si>
    <t>640W, 220V AC, 60Hz (PN: 119001) 250-480Wp+</t>
  </si>
  <si>
    <t>IVM APS DS3-S-NA - 640VA</t>
  </si>
  <si>
    <t>119001</t>
  </si>
  <si>
    <t>KU20841</t>
  </si>
  <si>
    <t>APS QS1 High-Capacity 4 Module Microinverter</t>
  </si>
  <si>
    <t>QS1 300W+ 115047</t>
  </si>
  <si>
    <t>IVM APS QS1 high-capacity 4 module micro</t>
  </si>
  <si>
    <t>115047</t>
  </si>
  <si>
    <t>KU20833</t>
  </si>
  <si>
    <t>APS DS3/QT2 AC Trunk Y-Conn cap</t>
  </si>
  <si>
    <t>DS3/QT2 Y-Conn Cap</t>
  </si>
  <si>
    <t>IVMA APS DS3/QT2 Y-Conn Cap</t>
  </si>
  <si>
    <t>2061702007</t>
  </si>
  <si>
    <t>APsystems DC Extension Cable</t>
  </si>
  <si>
    <t xml:space="preserve"> 2m DC Extension Cable (MC4) (PN: 2310360214)</t>
  </si>
  <si>
    <t>IVMA APS DC Extension Cable</t>
  </si>
  <si>
    <t>2310360214</t>
  </si>
  <si>
    <t>KU22217</t>
  </si>
  <si>
    <t>APsystems Y3 BUS cable for DS3 4m</t>
  </si>
  <si>
    <t>(PN: 2322401303)</t>
  </si>
  <si>
    <t>IVMA APS Y3 BUS Cable DS3- 4m</t>
  </si>
  <si>
    <t>2322401303</t>
  </si>
  <si>
    <t>APS ECU-C gateway for  DS3/YC600/QS1</t>
  </si>
  <si>
    <t>Commercial Energy Communication Unit</t>
  </si>
  <si>
    <t>IVMA APS ECU-C GTWY (Commercial)</t>
  </si>
  <si>
    <t>205001</t>
  </si>
  <si>
    <t>APS ECU-R gateway for DS3/YC600/QS1</t>
  </si>
  <si>
    <t>Residential Energy Communication Unit (PN: 209001)</t>
  </si>
  <si>
    <t>IVMA APS ECU-R GTWY (Residential)</t>
  </si>
  <si>
    <t>209001</t>
  </si>
  <si>
    <t>KU20838</t>
  </si>
  <si>
    <t>APS Y BUS Cable Unlock Tool</t>
  </si>
  <si>
    <t>IVMA APS  Y BUS Cable Unlock Tool</t>
  </si>
  <si>
    <t>2352000001</t>
  </si>
  <si>
    <t>KU21968</t>
  </si>
  <si>
    <t>APS Rapid Shut Down PLC 1000V UL/TUV</t>
  </si>
  <si>
    <t>415002 RSD-S-PLC</t>
  </si>
  <si>
    <t>IVA APSM RSD PLC 1000V UL/TUV</t>
  </si>
  <si>
    <t>APSmart</t>
  </si>
  <si>
    <t>415002</t>
  </si>
  <si>
    <t>Drop Ship &amp; Varying Lead times</t>
  </si>
  <si>
    <t>KU22282</t>
  </si>
  <si>
    <t>APSmart Single Core Transmitter-PLC Outdoor Kit</t>
  </si>
  <si>
    <t>408006</t>
  </si>
  <si>
    <t>IVA APSM Single Core Transmitter-PLC Outdoor Kit</t>
  </si>
  <si>
    <t>KU25018</t>
  </si>
  <si>
    <t>MC4 DC Connector Cap - M</t>
  </si>
  <si>
    <t>Sealing cap for DC Connector - Male (2060401006)</t>
  </si>
  <si>
    <t>IVMA APS MC4 DC Connector Cap - M</t>
  </si>
  <si>
    <t>2060401006</t>
  </si>
  <si>
    <t>KU25019</t>
  </si>
  <si>
    <t>MC4 DC Connector Cap - F</t>
  </si>
  <si>
    <t>Sealing cap for DC Connector - Female (2060402006)</t>
  </si>
  <si>
    <t>IVMA APS MC4 DC Connector Cap - F</t>
  </si>
  <si>
    <t>2060402006</t>
  </si>
  <si>
    <t>KU22671</t>
  </si>
  <si>
    <t>APS QT2 AC Bus End Cap</t>
  </si>
  <si>
    <t>(PN:2062050002)</t>
  </si>
  <si>
    <t>IVMA APS QT2 AC Bus End Cap</t>
  </si>
  <si>
    <t>2062050002</t>
  </si>
  <si>
    <t>KU22672</t>
  </si>
  <si>
    <t>APS AC Connector - M - 10AWG</t>
  </si>
  <si>
    <t>(PN: 2301511002)</t>
  </si>
  <si>
    <t>2301511002</t>
  </si>
  <si>
    <t>KU22673</t>
  </si>
  <si>
    <t>APS AC Connector - F - 10AWG</t>
  </si>
  <si>
    <t>(PN: 2301512002)</t>
  </si>
  <si>
    <t>2301512002</t>
  </si>
  <si>
    <t>APsystems  CT-200 Amp</t>
  </si>
  <si>
    <t>PN:18083020012</t>
  </si>
  <si>
    <t>IVMA APS CT-200 Amp</t>
  </si>
  <si>
    <t>18083020012</t>
  </si>
  <si>
    <t>KU15470</t>
  </si>
  <si>
    <t>APS YC500i/YC600/DS3 Warranty extension (15 years)</t>
  </si>
  <si>
    <t xml:space="preserve"> (Additional 15 years)</t>
  </si>
  <si>
    <t>IVW APS YC500i/YC600/DS3 Warranty ext. (15 years)</t>
  </si>
  <si>
    <t>YC500i/YC600 -Warran</t>
  </si>
  <si>
    <t>KU22669</t>
  </si>
  <si>
    <t>APSystems 5-Wire Bus Cable for QT2 - 2.4m - 10AWG</t>
  </si>
  <si>
    <t>(PN: 2322609202)</t>
  </si>
  <si>
    <t>IVMA APS 5-Wire Bus Cable for QT2 - 2.4m - 10AWG</t>
  </si>
  <si>
    <t>2322609202</t>
  </si>
  <si>
    <t>KU22670</t>
  </si>
  <si>
    <t>APSystems 5-Wire Bus Cable for QT2 - 4.6m - 10AWG</t>
  </si>
  <si>
    <t>(PN: 2322909202)</t>
  </si>
  <si>
    <t>IVMA APS 5-Wire Bus Cable for QT2 - 4.6m - 10AWG</t>
  </si>
  <si>
    <t>2322909202</t>
  </si>
  <si>
    <t>KU22662</t>
  </si>
  <si>
    <t>APSystems Zigbee/wi-fi Signal Booster</t>
  </si>
  <si>
    <t>(PN:2376000003)</t>
  </si>
  <si>
    <t>2376000003</t>
  </si>
  <si>
    <t>KU20766</t>
  </si>
  <si>
    <t>YC600(Y)-NA</t>
  </si>
  <si>
    <t>YC600Y dual-module micro inverter</t>
  </si>
  <si>
    <t>IVM APS YC600Y dual-module micro inverter</t>
  </si>
  <si>
    <t>KU25024</t>
  </si>
  <si>
    <t>APS ECU-3-R4</t>
  </si>
  <si>
    <t>PN: 201001</t>
  </si>
  <si>
    <t>IVMA APS ECU-3-R4</t>
  </si>
  <si>
    <t>201001</t>
  </si>
  <si>
    <t>KU22493</t>
  </si>
  <si>
    <t>APsystems QT2-480 Three Phase</t>
  </si>
  <si>
    <t>IVM APS QT2-480v</t>
  </si>
  <si>
    <t>124012</t>
  </si>
  <si>
    <t>KU15278</t>
  </si>
  <si>
    <t>YC1000 Trunk Cable 2M (6feet)</t>
  </si>
  <si>
    <t>42 terminal min.</t>
  </si>
  <si>
    <t>IVMA APS YC1000 Trunk Cable 2M (6feet)</t>
  </si>
  <si>
    <t>2322302552</t>
  </si>
  <si>
    <t>KU22694</t>
  </si>
  <si>
    <t>Aptos DNA Monofacial 440W/ BB 120</t>
  </si>
  <si>
    <t>PN: DNA-120-MF10-440W</t>
  </si>
  <si>
    <t>SM AP DNA Monofacial 440W/ BB 120</t>
  </si>
  <si>
    <t xml:space="preserve"> DNA-120-MF10-440W</t>
  </si>
  <si>
    <t>KU20452</t>
  </si>
  <si>
    <t>Axitec AC-300M/156-72S Silver Fr Perc Mono Module</t>
  </si>
  <si>
    <t>High quality 300w solar panel - 1000V - mm frame</t>
  </si>
  <si>
    <t>SM AC-300M/156-72S/MC4 - Silver Frame 1000V (mm)</t>
  </si>
  <si>
    <t>KU22291</t>
  </si>
  <si>
    <t>AxiPremium X HC 450W Mono HC Large Cells</t>
  </si>
  <si>
    <t xml:space="preserve"> 158.75mm, 144 Cell AC-450MH/144V</t>
  </si>
  <si>
    <t>SM AC-450MH/144/FS35/SW</t>
  </si>
  <si>
    <t>AC-450MH/144V</t>
  </si>
  <si>
    <t>KU22238</t>
  </si>
  <si>
    <t>AC-400MH/108/FS40-AU12594</t>
  </si>
  <si>
    <t>AXIpremium XL HC 400M Silver Frame</t>
  </si>
  <si>
    <t>SM AC-400MH/144/FS40/BB</t>
  </si>
  <si>
    <t>AU12594</t>
  </si>
  <si>
    <t>KU21092</t>
  </si>
  <si>
    <t>AU12557 Axitec 385M Silver Frame</t>
  </si>
  <si>
    <t xml:space="preserve"> AU12557 Silver Frame, 144 Cell (PN: AU12557)</t>
  </si>
  <si>
    <t>SM AC-385MH/144S/FS40/SW</t>
  </si>
  <si>
    <t>AU12557</t>
  </si>
  <si>
    <t>AXIBLACKPREMIUM XXL 390MH</t>
  </si>
  <si>
    <t>182mm 108 cell all black solar module AU12646</t>
  </si>
  <si>
    <t>SM AC-390MH/108/FS35/BB</t>
  </si>
  <si>
    <t>AU12646</t>
  </si>
  <si>
    <t>KU21918</t>
  </si>
  <si>
    <t>AXIpremium X 400MH/144V</t>
  </si>
  <si>
    <t xml:space="preserve"> 158.75mm, 144 Cell (PN:AU12596)</t>
  </si>
  <si>
    <t>SM AC-400MH/144/FS40/SW</t>
  </si>
  <si>
    <t>AU12596</t>
  </si>
  <si>
    <t>BYD Base HV - Base with BCU</t>
  </si>
  <si>
    <t>BCU + Base (12286600-00)</t>
  </si>
  <si>
    <t>SBA BYD Battery Control Unit Base</t>
  </si>
  <si>
    <t>12286600-00</t>
  </si>
  <si>
    <t>KU27012</t>
  </si>
  <si>
    <t>BYD HVL BCU / Base</t>
  </si>
  <si>
    <t>HVL BCU + Base (12989161-00)</t>
  </si>
  <si>
    <t>SBA BYD HVL Battery Control Unit / Base</t>
  </si>
  <si>
    <t>12989161-00</t>
  </si>
  <si>
    <t>KU27013</t>
  </si>
  <si>
    <t>BYD HVL Module 4kWh</t>
  </si>
  <si>
    <t>(PN: 12972686-00)</t>
  </si>
  <si>
    <t>SB BYD HVL Module 4kWh</t>
  </si>
  <si>
    <t>12972686-00</t>
  </si>
  <si>
    <t>BYD Battery Module B-Plus HV 2.5</t>
  </si>
  <si>
    <t>SB BYD Battery Module B-Plus H 2.5</t>
  </si>
  <si>
    <t>12286499-00</t>
  </si>
  <si>
    <t>KU22257</t>
  </si>
  <si>
    <t>Chem Link 6" Diameter E-Curb Round Kit</t>
  </si>
  <si>
    <t>1 pack contains 3 curbs (PN: F1350GR)</t>
  </si>
  <si>
    <t>M CML 6" Diameter E-Curb Round Kit</t>
  </si>
  <si>
    <t>F1350GR</t>
  </si>
  <si>
    <t>KU21629</t>
  </si>
  <si>
    <t>4" Diameter E-Curb Round Kit</t>
  </si>
  <si>
    <t>F1354-Sold in Box of 4</t>
  </si>
  <si>
    <t>M CML 4" Diameter E-Curb Round Kit</t>
  </si>
  <si>
    <t>Chilicon Power Modular AC Cable Disconnect Tool</t>
  </si>
  <si>
    <t>( PN: AC-Tool)</t>
  </si>
  <si>
    <t>IVMA CH  Modular AC Cable Disconnect Tool</t>
  </si>
  <si>
    <t>Chilicon Power Modular DC Unlock Tool</t>
  </si>
  <si>
    <t>( PN: DC-Tool)</t>
  </si>
  <si>
    <t>IVMA CH Modular DC Unlock Tool</t>
  </si>
  <si>
    <t>Chilicon Power 1.7m MTC-JBOX Open End 10AWG</t>
  </si>
  <si>
    <t>MTC-JBOX (Open Ended)</t>
  </si>
  <si>
    <t>IVMA CH 1.7m MTC-JBOX Open End 10AWG</t>
  </si>
  <si>
    <t>MTC-JBOX
MTC-JBOX</t>
  </si>
  <si>
    <t>CS 400W HiDM5 Black High Density Mono Perc</t>
  </si>
  <si>
    <t>CS1Y-400</t>
  </si>
  <si>
    <t>SM CSI-400W HiDM5 Black All Black Mono Perc</t>
  </si>
  <si>
    <t>KU22424</t>
  </si>
  <si>
    <t>Canadian Solar HiKu Mono 390 Black</t>
  </si>
  <si>
    <t>CS3N-390</t>
  </si>
  <si>
    <t>SM CSI-390M/132/FS35/BB</t>
  </si>
  <si>
    <t>KU22446</t>
  </si>
  <si>
    <t>Canadian Solar HiKu Mono 395 Black</t>
  </si>
  <si>
    <t>CS3N- MS 395W</t>
  </si>
  <si>
    <t>SM CSI-395W/132/FS35/BB</t>
  </si>
  <si>
    <t>CS3N-MS 395W</t>
  </si>
  <si>
    <t>KU22683</t>
  </si>
  <si>
    <t>Enphase IQ Control Cable</t>
  </si>
  <si>
    <t>1 Pack = 20 Feet</t>
  </si>
  <si>
    <t>IVMA EE IQ Control Cable</t>
  </si>
  <si>
    <t>Enphase Disconnect tool for IQ Cable connectors</t>
  </si>
  <si>
    <t xml:space="preserve"> MC and Amphenol DC connectors, and AC module mnt</t>
  </si>
  <si>
    <t>IVMA EE IQ Disconnect tool for IQ Cable connectors</t>
  </si>
  <si>
    <t>EN-Q-DISC-10</t>
  </si>
  <si>
    <t>Split-core CT accuracy +/- 2.5%</t>
  </si>
  <si>
    <t>use w IQ Envoy Metered or Envoy-S  (CT-200-SPLIT)</t>
  </si>
  <si>
    <t>IVMA EE Split-core Current Transformer (CT)</t>
  </si>
  <si>
    <t>Enphase IQ Cable for 72 cell 1.7m landscape module</t>
  </si>
  <si>
    <t xml:space="preserve"> Landscape Cable for 72 Cell</t>
  </si>
  <si>
    <t>IVMA EE IQ 72 Cell-Enphase Landscape Cable 240V</t>
  </si>
  <si>
    <t>Enphase IQ Rapid Shut Down unit</t>
  </si>
  <si>
    <t>(PN: EP200G-NA-02-RSD)</t>
  </si>
  <si>
    <t>IVMA EE IQ Rapid Shut Down unit</t>
  </si>
  <si>
    <t>KU20052</t>
  </si>
  <si>
    <t>Enphase M215-60-230-S22 INT</t>
  </si>
  <si>
    <t>IVM EE Enphase M215-60-230-S22 INT</t>
  </si>
  <si>
    <t>M215-60-230-S22</t>
  </si>
  <si>
    <t>KU25003</t>
  </si>
  <si>
    <t>Enphase 250W Commercial Microinverter</t>
  </si>
  <si>
    <t>277vac, 60 or 72 cells, MC4 Connect, Int. Ground</t>
  </si>
  <si>
    <t>IVM EE Enphase 250W Commercial Microinverter</t>
  </si>
  <si>
    <t>EN-C250-2LN-S2</t>
  </si>
  <si>
    <t>Enphase IQ 7+ 235-440W+ micro</t>
  </si>
  <si>
    <t>ADAPTER CABLE INCLUDED (IQ7PLUS-72-2-US)</t>
  </si>
  <si>
    <t>IVM EE Enphase IQ 7+</t>
  </si>
  <si>
    <t>KU22347</t>
  </si>
  <si>
    <t>Enphase IQ 7+ 235-440W+ micro (M)</t>
  </si>
  <si>
    <t>ADAPTER CABLE NOT NEEDED (IQ7PLUS-72-M-US)</t>
  </si>
  <si>
    <t>IVM EE Enphase IQ 7+ (M)</t>
  </si>
  <si>
    <t>Enphase IQ7A microinverter</t>
  </si>
  <si>
    <t>IVM EE Enphase IQ7A</t>
  </si>
  <si>
    <t>KU22354</t>
  </si>
  <si>
    <t>w/ Bulkhead Connector (PN: IQ8M-72-2-US)</t>
  </si>
  <si>
    <t>IVM EE IQ8M Microinverter</t>
  </si>
  <si>
    <t>KU14933</t>
  </si>
  <si>
    <t>Enphase Envoy-S communications gateway</t>
  </si>
  <si>
    <t xml:space="preserve"> with basic PV production monitoring WIFI enabled</t>
  </si>
  <si>
    <t>IVMA EE Envoy-S</t>
  </si>
  <si>
    <t>EN-ENV-S-AB-120-A</t>
  </si>
  <si>
    <t>ENV-IQ-AMI-240</t>
  </si>
  <si>
    <t xml:space="preserve"> IQ Envoy, single phase, RGM accuracy</t>
  </si>
  <si>
    <t>IVMA EE IQ Envoy, single phase, RGM accuracy</t>
  </si>
  <si>
    <t>Enphase IQ Envoy, Single Phase, RGM accuracy(ENV2)</t>
  </si>
  <si>
    <t>ENV2-IQ-AM1-240 IEEE Compliant</t>
  </si>
  <si>
    <t>IVMA EE IQ Envoy, Single Phase, RGM accuracy(ENV2)</t>
  </si>
  <si>
    <t>ENV2-IQ-AM1-240</t>
  </si>
  <si>
    <t>KU20640</t>
  </si>
  <si>
    <t>Enphase AC combiner with IQ Envoy for 6+</t>
  </si>
  <si>
    <t>Combiner for the IQ6+</t>
  </si>
  <si>
    <t>IVMA EE AC Combiner with IQ Envoy for 6+</t>
  </si>
  <si>
    <t>X-IQ-AM1-240-2</t>
  </si>
  <si>
    <t>KU22709</t>
  </si>
  <si>
    <t>Enphase IQ Combiner 5</t>
  </si>
  <si>
    <t>IVMA EE IQ Combiner 5</t>
  </si>
  <si>
    <t>KU21982</t>
  </si>
  <si>
    <t>Enphase AC combiner with IQ Envoy &amp; CT's</t>
  </si>
  <si>
    <t>RGM w/ solid-core CT (PN: X-IQ-AM1-240-3-ES)</t>
  </si>
  <si>
    <t>IVMA EE AC combiner with IQ Envoy &amp; CT's</t>
  </si>
  <si>
    <t>KU22314</t>
  </si>
  <si>
    <t>Enphase AC combiner with Envoy</t>
  </si>
  <si>
    <t>PN: X-IQ-AM1-240-4</t>
  </si>
  <si>
    <t>IVMA EE AC combiner with Envoy</t>
  </si>
  <si>
    <t>KU22631</t>
  </si>
  <si>
    <t>Enphase AC Combiner with IEEE</t>
  </si>
  <si>
    <t>PN: X2-IQ-AM1-240-4</t>
  </si>
  <si>
    <t>IVMA EE X2 AC Combiner with IEEE</t>
  </si>
  <si>
    <t>KU15315</t>
  </si>
  <si>
    <t>Enphase Envoy AC combiner w/ Envoy S comm. gateway</t>
  </si>
  <si>
    <t xml:space="preserve"> intergrated for RGM production metering</t>
  </si>
  <si>
    <t>IVMA EE Enphase AC comb w/ Envoy S comm gateway</t>
  </si>
  <si>
    <t>EN-XAM1-120-M</t>
  </si>
  <si>
    <t>KU22331</t>
  </si>
  <si>
    <t>Enphase AC combiner with IQ Envoy, CT's &amp; Cell Mod</t>
  </si>
  <si>
    <t>80A, 120V/240V Split Phase (PN:X-IQ-AM1-240-4C)</t>
  </si>
  <si>
    <t>IVMA EE AC Combiner - Envoy, CT &amp; Cell Modem</t>
  </si>
  <si>
    <t>KU21812</t>
  </si>
  <si>
    <t>IQ Enpower Smart Switch w/ 200A capacity</t>
  </si>
  <si>
    <t>SBA EE IQ Enpower Smart Switch (IQ8 Series)</t>
  </si>
  <si>
    <t>KU22378</t>
  </si>
  <si>
    <t>ONLY COMPATIBLE W/ IQ7 SERIES (EP200G101-M240US00)</t>
  </si>
  <si>
    <t>SBA EE IQ Enpower Smart Switch (IQ7 Series)</t>
  </si>
  <si>
    <t>KU22682</t>
  </si>
  <si>
    <t>Enphase IQ System Controller 3 (for IQ BAT)</t>
  </si>
  <si>
    <t>200A/240V - NO GENERATOR SUPPORT</t>
  </si>
  <si>
    <t>IVMA EE IQ System Controller 3</t>
  </si>
  <si>
    <t>Enphase ENCHARGE-10T-1P-NA (Thin) Complete Kit</t>
  </si>
  <si>
    <t>1x 10T Case and 3x 3t Batteries</t>
  </si>
  <si>
    <t>SB EE Encharge-10T Complete Base Kit</t>
  </si>
  <si>
    <t>T01-US00-1-3/1290-O</t>
  </si>
  <si>
    <t>KU22480</t>
  </si>
  <si>
    <t>Enphase IQ7A (M) microinverter</t>
  </si>
  <si>
    <t>(PN: IQ7A-72-M-US)</t>
  </si>
  <si>
    <t>IVM EE Enphase IQ7A (M)</t>
  </si>
  <si>
    <t>KU22476</t>
  </si>
  <si>
    <t>Enphase IQ Battery 10T cover kit</t>
  </si>
  <si>
    <t>SBA EE  IQ Battery 10T cover kit</t>
  </si>
  <si>
    <t>KU22332</t>
  </si>
  <si>
    <t>Enphase ENCHARGE-10T-1P-NA (Thin)</t>
  </si>
  <si>
    <t>(PN: ENCHARGE-10T-1P-NA)</t>
  </si>
  <si>
    <t>SB EE Encharge-10T Base Kit</t>
  </si>
  <si>
    <t>KU22697</t>
  </si>
  <si>
    <t>Enphase Battery 10T Cover Kit</t>
  </si>
  <si>
    <t>PN: B10T-C-1290-O</t>
  </si>
  <si>
    <t>SBA EE 10T Cover Kit</t>
  </si>
  <si>
    <t>Enphase Terminator Cap for IQ Cable ends</t>
  </si>
  <si>
    <t xml:space="preserve"> Center Feed Requires 2 Per Branch</t>
  </si>
  <si>
    <t>IVMA EE IQ Terminator end Cap</t>
  </si>
  <si>
    <t>EN-Q-TERM-10</t>
  </si>
  <si>
    <t>KU20407</t>
  </si>
  <si>
    <t>Enphase Q-Conn-10F Female</t>
  </si>
  <si>
    <t>(1 Pack = 10 pcs) Q-Conn-10F</t>
  </si>
  <si>
    <t>IVMA EE Q-Conn-10F Female</t>
  </si>
  <si>
    <t>Q-Conn-10F</t>
  </si>
  <si>
    <t>KU25009</t>
  </si>
  <si>
    <t>Enphase IQ Cable for 72 cell 2m landscape module</t>
  </si>
  <si>
    <t>KU22475</t>
  </si>
  <si>
    <t>Enphase IQ Battery 3T Base Kit (no cover)</t>
  </si>
  <si>
    <t>B03-T01-US00-1-3, with one 1.28kVA, 3.36kWh</t>
  </si>
  <si>
    <t>SB EE  IQ Battery 3T Base Kit (no cover)</t>
  </si>
  <si>
    <t>KU22325</t>
  </si>
  <si>
    <t>Enphase IQ8A Microinverter</t>
  </si>
  <si>
    <t>PN: IQ8A-72-2-US</t>
  </si>
  <si>
    <t>IVM EE IQ8A Microinverter</t>
  </si>
  <si>
    <t>KU21811</t>
  </si>
  <si>
    <t>(1) B03-A01-US00-1-3, (1) B03-C-0350-O</t>
  </si>
  <si>
    <t>SB EE Encharge-3 Base Kit</t>
  </si>
  <si>
    <t>KU22313</t>
  </si>
  <si>
    <t>Enphase IQ8+ Microinverter</t>
  </si>
  <si>
    <t>PN: IQ8PLUS-72-2-US</t>
  </si>
  <si>
    <t>IVM EE IQ8+ Microinverter</t>
  </si>
  <si>
    <t>KU22333</t>
  </si>
  <si>
    <t>Enphase ENCHARGE-3T-1P-NA (Thin)</t>
  </si>
  <si>
    <t>(PN: ENCHARGE-3T-1P-NA)</t>
  </si>
  <si>
    <t>SB EE Encharge-3T Base Kit</t>
  </si>
  <si>
    <t>KU22491</t>
  </si>
  <si>
    <t>Enphase Cell Modem M1-06-SPRINT-05</t>
  </si>
  <si>
    <t>LTE 5yr data plan (PN: CELLMODEM-M1-06-SP- 05)</t>
  </si>
  <si>
    <t>IVMA EE Cell Modem - SPRINT</t>
  </si>
  <si>
    <t>CELLMODEMM106SP05</t>
  </si>
  <si>
    <t>KU21815</t>
  </si>
  <si>
    <t>Enphase AC combiner with IQ Envoy</t>
  </si>
  <si>
    <t>Combiner for the IQ (PN:X-IQ-AM1-240-3 M)</t>
  </si>
  <si>
    <t>IVMA EE AC Combiner with IQ Envoy</t>
  </si>
  <si>
    <t>Enphase Solar</t>
  </si>
  <si>
    <t>KU22216</t>
  </si>
  <si>
    <t>Fortress eFlex Wall Mount Kit</t>
  </si>
  <si>
    <t>10069626</t>
  </si>
  <si>
    <t>SBA FP eFlex Wall Mount Kit</t>
  </si>
  <si>
    <t>KU22657</t>
  </si>
  <si>
    <t>Fortress Guardian Battery Monitoring</t>
  </si>
  <si>
    <t>For eFlex &amp; eVault</t>
  </si>
  <si>
    <t>SBA FP Guardian BAT Monitor</t>
  </si>
  <si>
    <t>Guardian Battery Mon</t>
  </si>
  <si>
    <t>KU22656</t>
  </si>
  <si>
    <t>Fortress Envy Distribution Panel</t>
  </si>
  <si>
    <t>Distribution Panel for 8/10kw inverter</t>
  </si>
  <si>
    <t>IVA FR Envy Distribution Panel for 8/10kw inv.</t>
  </si>
  <si>
    <t>Distribution Panel</t>
  </si>
  <si>
    <t>KU22625</t>
  </si>
  <si>
    <t>Fortress FlexTower</t>
  </si>
  <si>
    <t>SBA FR FlexTower (inverter + battery enclosure)</t>
  </si>
  <si>
    <t>FlexTowerI+B</t>
  </si>
  <si>
    <t>KU22215</t>
  </si>
  <si>
    <t>eFlex 5.4 Lithium Ferro Phosphate Battery</t>
  </si>
  <si>
    <t>Fortress (eFlex 5.4)</t>
  </si>
  <si>
    <t>KU22654</t>
  </si>
  <si>
    <t>Fortress Envy 8K Inverter</t>
  </si>
  <si>
    <t>8K Inverter with 5 yr warranty</t>
  </si>
  <si>
    <t>IV FR  Envy Inverter 8k</t>
  </si>
  <si>
    <t>Envy Inverter 8K</t>
  </si>
  <si>
    <t>KU22380</t>
  </si>
  <si>
    <t>Fortress eFlex Combining Rack (4 eFlex per Rack)</t>
  </si>
  <si>
    <t>Includes busbars and 4 sets of battery cables</t>
  </si>
  <si>
    <t>SBA FP FlexRack - G2</t>
  </si>
  <si>
    <t>FlexRack - G2</t>
  </si>
  <si>
    <t>KU21908</t>
  </si>
  <si>
    <t>Fortress Lithium Ferro Phosphate  eVault MAX 18.5k</t>
  </si>
  <si>
    <t>51.2V (48V), 360AH, 18.5 KWH total capacity, LCD</t>
  </si>
  <si>
    <t>SB FT eVault MAX 18.5 LFP Battery</t>
  </si>
  <si>
    <t>KU25025</t>
  </si>
  <si>
    <t>FranklinWH Smart Circuits Module</t>
  </si>
  <si>
    <t>PN: ACCY-SCV1-US</t>
  </si>
  <si>
    <t>SB FWH Smart Circuits Module</t>
  </si>
  <si>
    <t>FranklinWH</t>
  </si>
  <si>
    <t>KU25023</t>
  </si>
  <si>
    <t>FranklinWH aGate X Energy Management Device</t>
  </si>
  <si>
    <t>12-year warranty, AGT-R1V1-US</t>
  </si>
  <si>
    <t>SBA FWH aGate X Manager</t>
  </si>
  <si>
    <t>KU25022</t>
  </si>
  <si>
    <t>FranklinWH aPower X AC Battery - 13.6kWh</t>
  </si>
  <si>
    <t>120/240Vac,12-year warranty, APR-05K13V1-US</t>
  </si>
  <si>
    <t>SB FWH aPower X BAT - 13.6kWh</t>
  </si>
  <si>
    <t>KU25006</t>
  </si>
  <si>
    <t>Fronius Symo 20.0-3 480</t>
  </si>
  <si>
    <t>Transformerless</t>
  </si>
  <si>
    <t>IV FR Symo 20.0-3 480</t>
  </si>
  <si>
    <t>4,210,054,800</t>
  </si>
  <si>
    <t>KU14925</t>
  </si>
  <si>
    <t>Fronius Modbus Card retrofit</t>
  </si>
  <si>
    <t>DCI FR Modbus Card retrofit</t>
  </si>
  <si>
    <t>4,240,021,Z</t>
  </si>
  <si>
    <t>KU13902</t>
  </si>
  <si>
    <t>Fronius Datamanager WLAN IG(Plus)US rf</t>
  </si>
  <si>
    <t xml:space="preserve"> For wireless communication</t>
  </si>
  <si>
    <t>DCI FR Datamanager WLAN IG(Plus) UR rf</t>
  </si>
  <si>
    <t>4,240,027,Z</t>
  </si>
  <si>
    <t>For wireless communication</t>
  </si>
  <si>
    <t>DCD FR Datamanager 2.0 WLAN GalSymPrim</t>
  </si>
  <si>
    <t>4,240,038,z</t>
  </si>
  <si>
    <t>Fronius IG 3000 NEG</t>
  </si>
  <si>
    <t>(PN: 4,200,103,800)</t>
  </si>
  <si>
    <t>IV FR IG 3000 NEG</t>
  </si>
  <si>
    <t>4,200,103,800</t>
  </si>
  <si>
    <t>Fronius Primo 3.8-1</t>
  </si>
  <si>
    <t>Transformerles; with dual MPPT Tracker &amp; AFCI</t>
  </si>
  <si>
    <t>IV FR Primo  3.8-1</t>
  </si>
  <si>
    <t>4,210,064,800</t>
  </si>
  <si>
    <t>Fronius Primo 5.0-1</t>
  </si>
  <si>
    <t>IV FR Primo  5.0-1</t>
  </si>
  <si>
    <t>4,210,063,800</t>
  </si>
  <si>
    <t>Fronius Primo 6.0-1</t>
  </si>
  <si>
    <t>IV FR Primo  6.0-1</t>
  </si>
  <si>
    <t>4,210,062,800</t>
  </si>
  <si>
    <t>Fronius Primo 7.6-1</t>
  </si>
  <si>
    <t>IV FR Primo  7.6-1</t>
  </si>
  <si>
    <t>4,210,061,800</t>
  </si>
  <si>
    <t>Fronius Symo 24.0-3 480 with AFCI</t>
  </si>
  <si>
    <t>Transformerless, includes Datalogger and Webserver</t>
  </si>
  <si>
    <t>IV FR Symo Lite 24.0-3 480</t>
  </si>
  <si>
    <t>4,210,056,801</t>
  </si>
  <si>
    <t>KU21142</t>
  </si>
  <si>
    <t>Fronius Symo Advance Lite 15.0-3 480 with AFCI</t>
  </si>
  <si>
    <t>(PN: 4,210,092,801)</t>
  </si>
  <si>
    <t>IV FR Symo Advance Lite 15.0-3 480 4,210,092,801</t>
  </si>
  <si>
    <t>4,210,092,801</t>
  </si>
  <si>
    <t>KU14992</t>
  </si>
  <si>
    <t>Fronius Symo 15.0-3 480 with AFCI</t>
  </si>
  <si>
    <t xml:space="preserve">  3-Phase transformerless, without Datamanager 2.0</t>
  </si>
  <si>
    <t>IV FR Symo Lite 15.0-3 480</t>
  </si>
  <si>
    <t>KU15257</t>
  </si>
  <si>
    <t>Fronius Rapid Shutdown Box Single</t>
  </si>
  <si>
    <t xml:space="preserve">  NEC 2014 compliant single phase 1.5-15kw</t>
  </si>
  <si>
    <t>DCD FR RSD Box Single</t>
  </si>
  <si>
    <t>4,240,151</t>
  </si>
  <si>
    <t>KU20836</t>
  </si>
  <si>
    <t>Fronius Symo Lite Advanced 10.0 208V</t>
  </si>
  <si>
    <t xml:space="preserve"> 4,210,090,801</t>
  </si>
  <si>
    <t>IV FR Symo Lite Advanced 10.0 208V</t>
  </si>
  <si>
    <t>4,210,090,801</t>
  </si>
  <si>
    <t>Fronius Rapid Shutdown Duo</t>
  </si>
  <si>
    <t>DCD FR Fronius Rapid Shutdown Duo</t>
  </si>
  <si>
    <t>4,240,153</t>
  </si>
  <si>
    <t>GNR 3.0kWh PWRcell DCB Battery Module</t>
  </si>
  <si>
    <t>PN: 8004</t>
  </si>
  <si>
    <t>SB GNR 3.0kWh PWRcell DCB Battery Module</t>
  </si>
  <si>
    <t>G008004</t>
  </si>
  <si>
    <t>GNR PWRcell Battery Cabinet Indoor</t>
  </si>
  <si>
    <t>INDOOR (APKE00007)</t>
  </si>
  <si>
    <t>IVAC GNR PWRcell Battery Cabinet</t>
  </si>
  <si>
    <t>KU22591</t>
  </si>
  <si>
    <t>GNR PWRcell OR (Outdoor Rated) Battery Cabinet</t>
  </si>
  <si>
    <t>PN: APKE00042</t>
  </si>
  <si>
    <t>IVAC GNR PWRcell OR Battery Cabinet</t>
  </si>
  <si>
    <t>KU22642</t>
  </si>
  <si>
    <t>GNR PWRcell 3R Outdoor Rated Battery Cabinet</t>
  </si>
  <si>
    <t>PN: APKE00028</t>
  </si>
  <si>
    <t>IVAC GNR PWRcell 3R Outdoor Rated Battery Cabinet</t>
  </si>
  <si>
    <t>KU22087</t>
  </si>
  <si>
    <t>GNR 11.4KW 30 PWRcell Inverter w/CT</t>
  </si>
  <si>
    <t>IVH GNR 11.4KW 30 PWRcell Inverter w/CT</t>
  </si>
  <si>
    <t>GNR 2.85kWh PWRcell Battery Module</t>
  </si>
  <si>
    <t>SB GNR 2.85kWh PWRcell Battery Module</t>
  </si>
  <si>
    <t>GNR PV Link- 2500W MPPT Substring Optimizer</t>
  </si>
  <si>
    <t>IVAC GNR PV Link- 2500W MPPT Substring Optimizer</t>
  </si>
  <si>
    <t>KU22086</t>
  </si>
  <si>
    <t>GNR 7.6KW 10 PWRcell Inverter w/CT</t>
  </si>
  <si>
    <t>IVH GNR 7.6KW 10 PWRcell Inverter w/CT</t>
  </si>
  <si>
    <t>GNR Smart Switch 200 Amp 120/240 1Ø NEMA 3R CUL</t>
  </si>
  <si>
    <t>(PN: CXSW200A3 )</t>
  </si>
  <si>
    <t>IVAC GNRTransfer Switch 200 AMP 120/240</t>
  </si>
  <si>
    <t>GoodWe Wifi module- communication module</t>
  </si>
  <si>
    <t>4G dongle</t>
  </si>
  <si>
    <t>IVA GW wifi module - communication module</t>
  </si>
  <si>
    <t>wifi module</t>
  </si>
  <si>
    <t>KU22592</t>
  </si>
  <si>
    <t>GoodWe PV Inverter GW500A-MS</t>
  </si>
  <si>
    <t>PN: GW5000A-MS</t>
  </si>
  <si>
    <t>IV GW PV Inverter GW500A-MS</t>
  </si>
  <si>
    <t>GW5000A-MS</t>
  </si>
  <si>
    <t>KU22651</t>
  </si>
  <si>
    <t>GoodWe PV Inverter GW6000A-MS</t>
  </si>
  <si>
    <t>(pn:GW6000A-MS)</t>
  </si>
  <si>
    <t>GW6000A-MS</t>
  </si>
  <si>
    <t>KU22391</t>
  </si>
  <si>
    <t>GoodWe PV Inverter GW7600A-MS</t>
  </si>
  <si>
    <t>(PN: GW7600A-MS)</t>
  </si>
  <si>
    <t>IV GW PV Inverter GW7600A-MS</t>
  </si>
  <si>
    <t>GW7600A-MS</t>
  </si>
  <si>
    <t>KU22655</t>
  </si>
  <si>
    <t>GoodWe PV Inverter GW11K4-MS-US30</t>
  </si>
  <si>
    <t>PN: GW11K4-MS-US30</t>
  </si>
  <si>
    <t>GW11K4-MS-US30</t>
  </si>
  <si>
    <t>GoodWe PV Inverter GW9600A-MS</t>
  </si>
  <si>
    <t>(PN: GW9600A-MS)</t>
  </si>
  <si>
    <t>IV GW PV Inverter GW9600A-MS</t>
  </si>
  <si>
    <t>GW9600A-MS</t>
  </si>
  <si>
    <t>KU22292</t>
  </si>
  <si>
    <t>GoodWe Hybrid Inverter</t>
  </si>
  <si>
    <t>Includes AC Bypass Switch (AES9600-03-00P)</t>
  </si>
  <si>
    <t>IV GW AES9600-03-00P</t>
  </si>
  <si>
    <t>AES9600-03-00P</t>
  </si>
  <si>
    <t>KU22645</t>
  </si>
  <si>
    <t>GoodWe Grid tied Inverter 3-phase GW50K-SMT-US</t>
  </si>
  <si>
    <t>GW50K-SMT-US</t>
  </si>
  <si>
    <t>IV GW Grid tied Inverter 3-phase GW50K-SMT-US</t>
  </si>
  <si>
    <t>KU22373</t>
  </si>
  <si>
    <t>GoodWe Storage Inverter GW5000A-BP w/o Switch</t>
  </si>
  <si>
    <t>Without AC Bypass (PN: ABP5000-01-00P)</t>
  </si>
  <si>
    <t>IV GW Storage Inverter GW5000A-BP</t>
  </si>
  <si>
    <t>KU22351</t>
  </si>
  <si>
    <t>GE 9600W Hybrid Inverter, Single Phase 4 MPPT</t>
  </si>
  <si>
    <t>GEH Series (PN: HUA9600-03-00P APS)</t>
  </si>
  <si>
    <t>IV GW GE Hybrid INV GEH9.6-1U-US10</t>
  </si>
  <si>
    <t>GEH9.6-1UUS10</t>
  </si>
  <si>
    <t>GE 7600W Hybrid Inverter, Single Phase 4 MPPT</t>
  </si>
  <si>
    <t>GEH Series (PN: HUA7600-02-00P)</t>
  </si>
  <si>
    <t>IV GW GE Hybrid INV GEH7.6-1U-US10</t>
  </si>
  <si>
    <t>GEH7.6-1UUS10</t>
  </si>
  <si>
    <t>KU22352</t>
  </si>
  <si>
    <t>GE Auto Transformer 120V Output</t>
  </si>
  <si>
    <t>For GEH/GEC (PN:  ATX9600-06-00P (GE))</t>
  </si>
  <si>
    <t>IVA GW GE ATX9600-06-00P</t>
  </si>
  <si>
    <t>GW9600A-TX GE</t>
  </si>
  <si>
    <t>KU22323</t>
  </si>
  <si>
    <t>GoodWe Storage Inverter GW7600A-BP w/o Switch</t>
  </si>
  <si>
    <t>Without AC Bypass (PN: ABP7600-01-00P)</t>
  </si>
  <si>
    <t>IV GW Storage Inverter GW7600A-BP</t>
  </si>
  <si>
    <t>GoodWe Hybrid Inverter GW7600A-ES 10 year w switch</t>
  </si>
  <si>
    <t>* includes AC Bypass Switch (AES7600-03-00P)</t>
  </si>
  <si>
    <t>IV GW Hybrid Inverter GW7600A-ES 10 year</t>
  </si>
  <si>
    <t>KU22309</t>
  </si>
  <si>
    <t>GoodWe Hybrid Inverter GW9600A-ES 10 year w switch</t>
  </si>
  <si>
    <t>* includes AC Bypass Switch (AES9600-07-00P)</t>
  </si>
  <si>
    <t>IV GW Hybrid Inverter GW9600A-ES 10 year</t>
  </si>
  <si>
    <t>KU20207</t>
  </si>
  <si>
    <t>Q CELLS Q.ANTUM Solar Module 325P S/W</t>
  </si>
  <si>
    <t xml:space="preserve"> High-Performance 72 cell SLV frame WHT backsheet</t>
  </si>
  <si>
    <t>SM QC-325P/72/FS32/SW/4BB</t>
  </si>
  <si>
    <t>Q.PLUS L-G4.2 325</t>
  </si>
  <si>
    <t>KU22602</t>
  </si>
  <si>
    <t>Q CELLS Q.PEAK DUO BLK - G10.+ 365w</t>
  </si>
  <si>
    <t xml:space="preserve"> Q.ANTUM Duo BLK-G10</t>
  </si>
  <si>
    <t>SM QC-365M/120/FS32/BB</t>
  </si>
  <si>
    <t>Q.Peak Duo 365</t>
  </si>
  <si>
    <t>KU20832</t>
  </si>
  <si>
    <t>Q CELLS Q.Peak DUO 325 Mono Half-Cell</t>
  </si>
  <si>
    <t>BOW Q.Peak Duo-G5 325</t>
  </si>
  <si>
    <t>SM QC-325MDuo/60/FS32/BW/6BOW</t>
  </si>
  <si>
    <t>Q.Peak Duo-G5 325</t>
  </si>
  <si>
    <t>KU21915</t>
  </si>
  <si>
    <t>Q CELLS Q.PEAK DUO L G7.2 405W</t>
  </si>
  <si>
    <t>SM QC-405w/144/FS35/SW</t>
  </si>
  <si>
    <t>Q.PEAKDUO L G7.2 405</t>
  </si>
  <si>
    <t>KU20389</t>
  </si>
  <si>
    <t>Q Cells Q.ANTUM Q.PLUS L G4.2 335P</t>
  </si>
  <si>
    <t>High Performance 72 Cell</t>
  </si>
  <si>
    <t>SM QC-335P/72/FS35/SWW/4BB</t>
  </si>
  <si>
    <t>Q.PLUS L G4.2 335</t>
  </si>
  <si>
    <t>KU25001</t>
  </si>
  <si>
    <t>Q-Cell Q.Peak 295w All Black Mono</t>
  </si>
  <si>
    <t>Black Frame, Black Backsheet, High Performance</t>
  </si>
  <si>
    <t>SM QC-295M/60/FS32/BB/4BB</t>
  </si>
  <si>
    <t>Q.PEAK-G4.1 295</t>
  </si>
  <si>
    <t>KU22452</t>
  </si>
  <si>
    <t>Q CELLS Q.PEAK DUO BLK - G10+ 360w</t>
  </si>
  <si>
    <t>Reserved* SM QC-360M/120/FS32/BB/ SPA</t>
  </si>
  <si>
    <t>Q.Peak Duo 360</t>
  </si>
  <si>
    <t>KU22460</t>
  </si>
  <si>
    <t>Q.PEAK DUO XL-G11 Bifacial 580</t>
  </si>
  <si>
    <t>SM QC-580W / BF/156/FS35/SW</t>
  </si>
  <si>
    <t>DUO XL-G11 BF 580</t>
  </si>
  <si>
    <t>KU22299</t>
  </si>
  <si>
    <t>Q-Cell Q HOME 7.6kW/12.6kW HYBRID INVERTER</t>
  </si>
  <si>
    <t>IV QC QH 7.6K / 12.6K Hybrid Inverter</t>
  </si>
  <si>
    <t>KU22303</t>
  </si>
  <si>
    <t>Q-Cell Q HOME 7.6kW/18.9 kW HYBRID INVERTER</t>
  </si>
  <si>
    <t>IV QC QH 7.6K / 18.9K Hybrid Inverter</t>
  </si>
  <si>
    <t>KU22429</t>
  </si>
  <si>
    <t>Q CELLS Q.PEAK DUO BLK ML- G10+ 400</t>
  </si>
  <si>
    <t>Q.PEAK DUO BLK ML-G10+ 400</t>
  </si>
  <si>
    <t>SM QC-400M/144/FS35/BB</t>
  </si>
  <si>
    <t>Q.PEAKDUO BLKG10 400</t>
  </si>
  <si>
    <t>KU22707</t>
  </si>
  <si>
    <t>PN: QM-THDF-01-M1</t>
  </si>
  <si>
    <t>M IR Tile Hook Deck Flashing, Mill</t>
  </si>
  <si>
    <t>Iron Ridge</t>
  </si>
  <si>
    <t>KU22703</t>
  </si>
  <si>
    <t>Contour End Caps (L-R Pair)</t>
  </si>
  <si>
    <t>PN: CTR-CAP-01-B1</t>
  </si>
  <si>
    <t>M IR Contour End Caps (L-R Pair)</t>
  </si>
  <si>
    <t>KU22594</t>
  </si>
  <si>
    <t>IR Tile Replacement Base (1 L-Foot 1 Lag)</t>
  </si>
  <si>
    <t>use w/Tile 
Replacement Flashing</t>
  </si>
  <si>
    <t>M IR Tile Replacement Kit  KOB-1L01-B1</t>
  </si>
  <si>
    <t>KU22704</t>
  </si>
  <si>
    <t>Contour Corner Cap, Outer</t>
  </si>
  <si>
    <t>PN: CTR-OUT-01-B1</t>
  </si>
  <si>
    <t>M IR Contour Corner Cap, Outer</t>
  </si>
  <si>
    <t>KU22702</t>
  </si>
  <si>
    <t>Contour Trim, 84"LG</t>
  </si>
  <si>
    <t>PN: CTR-TR84-01-B1</t>
  </si>
  <si>
    <t>M IR Contour Trim, 84"LG</t>
  </si>
  <si>
    <t>IronRidge BX MLPE Mounting Assembly</t>
  </si>
  <si>
    <t>M IR BX MLPE Mounting Assembly</t>
  </si>
  <si>
    <t>KU22692</t>
  </si>
  <si>
    <t>IR Stopper Sleeve, 30MM, Mill</t>
  </si>
  <si>
    <t>PN: UFO-STP-30MM-M1</t>
  </si>
  <si>
    <t>M IR Stopper Sleeve, 30MM, Mill</t>
  </si>
  <si>
    <t xml:space="preserve"> UFO-STP-30MM-M1</t>
  </si>
  <si>
    <t>KU22205</t>
  </si>
  <si>
    <t>XR100, Rail 204" (17 Feet) Black</t>
  </si>
  <si>
    <t>IronRidge XR100, Rail (XR-100-204B)</t>
  </si>
  <si>
    <t>M IR XR100 Rail 204" (17 Feet) Black</t>
  </si>
  <si>
    <t>IronRidge BX Cable Tie and Edge clip, Black</t>
  </si>
  <si>
    <t>M IR BX Cable Tie and Edge clip, UV rated, black</t>
  </si>
  <si>
    <t>KU22713</t>
  </si>
  <si>
    <t>RD Structural Screw, 3.0L (5 bags of 120 screws)</t>
  </si>
  <si>
    <t>PN: HW-RD1430-01-M1</t>
  </si>
  <si>
    <t>M RD Structural Screw, 3.0L (5 bags of 120 screws)</t>
  </si>
  <si>
    <t>HW-RD1430-01-M1</t>
  </si>
  <si>
    <t>KU20181</t>
  </si>
  <si>
    <t>IR Kit, 4Pcs, Stopper Sleeve, 35MM, Mill</t>
  </si>
  <si>
    <t xml:space="preserve"> UFO-STP-35MM</t>
  </si>
  <si>
    <t>M IR Kit, 4Pcs, Stopper Sleeve, 35MM, Mill</t>
  </si>
  <si>
    <t>UFO-STP-35MM</t>
  </si>
  <si>
    <t>KU20182</t>
  </si>
  <si>
    <t>IR Kit, 4Pcs, Stopper Sleeve, 38MM, Mill</t>
  </si>
  <si>
    <t xml:space="preserve"> UFO-STP-38MM</t>
  </si>
  <si>
    <t>M IR Kit, 4Pcs, Stopper Sleeve, 38MM, Mill</t>
  </si>
  <si>
    <t>UFO-STP-38MM</t>
  </si>
  <si>
    <t>KU20183</t>
  </si>
  <si>
    <t>IR Kit, 4Pcs, Stopper Sleeve, 40MM, Mill</t>
  </si>
  <si>
    <t xml:space="preserve"> UFO-STP-40MM</t>
  </si>
  <si>
    <t>M IR Kit, 4Pcs, Stopper Sleeve, 40MM, Mill</t>
  </si>
  <si>
    <t>UFO-STP-40MM</t>
  </si>
  <si>
    <t>KU20218</t>
  </si>
  <si>
    <t>IR Kit, 4Pcs, Stopper Sleeve, 33MM, Clear</t>
  </si>
  <si>
    <t xml:space="preserve"> UFO-STP-33MM</t>
  </si>
  <si>
    <t>M IR Kit, 4Pcs, Stopper Sleeve, 33MM, Clear</t>
  </si>
  <si>
    <t>UFO-STP-33MM</t>
  </si>
  <si>
    <t>M IR BX Top Clamp, 35mm, Mill</t>
  </si>
  <si>
    <t>M IR BX Top Clamp, 40mm, Mill</t>
  </si>
  <si>
    <t>IR Kit, 4Pcs, Stopper Sleeve, 35MM, Black</t>
  </si>
  <si>
    <t xml:space="preserve"> UFO-STP-35MM-B</t>
  </si>
  <si>
    <t>M IR Kit, 4Pcs, Stopper Sleeve, 35MM, Black</t>
  </si>
  <si>
    <t>UFO-STP-35MM-B</t>
  </si>
  <si>
    <t>IR Kit, 4Pcs, Stopper Sleeve, 38MM, Black</t>
  </si>
  <si>
    <t xml:space="preserve"> UFO-STP-38MM-B</t>
  </si>
  <si>
    <t>M IR Kit, 4Pcs, Stopper Sleeve, 38MM, Black</t>
  </si>
  <si>
    <t>UFO-STP-38MM-B</t>
  </si>
  <si>
    <t>IR Kit, 4Pcs, Stopper Sleeve, 40MM, Black</t>
  </si>
  <si>
    <t xml:space="preserve"> UFO-STP-40MM-B</t>
  </si>
  <si>
    <t>M IR Kit, 4Pcs, Stopper Sleeve, 40MM, Black</t>
  </si>
  <si>
    <t>UFO-STP-40MM-B</t>
  </si>
  <si>
    <t>M IR BX Bottom Clamp w/ Hardware</t>
  </si>
  <si>
    <t>IR Kit, ¼ X ¾ Microinverter Bonding Hardware</t>
  </si>
  <si>
    <t xml:space="preserve"> MI-BHW</t>
  </si>
  <si>
    <t>M IR Kit, ¼ X ¾ Microinverter Bonding Hardware</t>
  </si>
  <si>
    <t>IR Kit, 4 pcs, Square-Bolt L-foot Bonding Hardware</t>
  </si>
  <si>
    <t xml:space="preserve"> FM-SQ-BHW</t>
  </si>
  <si>
    <t>M IR Kit, 4 pcs, Square-Bolt L-foot Bonding Hardwa</t>
  </si>
  <si>
    <t>KU20187</t>
  </si>
  <si>
    <t>IR Kit, 4Pcs, Slotted L-Foot, Mill</t>
  </si>
  <si>
    <t xml:space="preserve"> FM-LFT-003</t>
  </si>
  <si>
    <t>M IR Kit, 4Pcs, Slotted L-Foot, Mill</t>
  </si>
  <si>
    <t>FM-LFT-003</t>
  </si>
  <si>
    <t>Ground Lug</t>
  </si>
  <si>
    <t>M IR BX PV Ground Lug</t>
  </si>
  <si>
    <t>KU20192</t>
  </si>
  <si>
    <t>IR Kit, 4pcs, T-Bolt L-Foot Bonding Hardware</t>
  </si>
  <si>
    <t xml:space="preserve"> FM-TB-BHW</t>
  </si>
  <si>
    <t>M IR Kit, 4pcs, T-Bolt L-Foot Bonding Hardware</t>
  </si>
  <si>
    <t>FM-TB-BHW</t>
  </si>
  <si>
    <t>KU20188</t>
  </si>
  <si>
    <t>IR Kit, 4Pcs, Slotted L-Foot, Black</t>
  </si>
  <si>
    <t xml:space="preserve"> FM-LFT-003-B</t>
  </si>
  <si>
    <t>M IR Kit, 4Pcs, Slotted L-Foot, Black</t>
  </si>
  <si>
    <t>FM-LFT-003-B</t>
  </si>
  <si>
    <t>KU22701</t>
  </si>
  <si>
    <t>Contour Clamp (incl. Torx bit)</t>
  </si>
  <si>
    <t>PN: CTR-CL-01-B1</t>
  </si>
  <si>
    <t>M IR Contour Clamp (incl. Torx bit)</t>
  </si>
  <si>
    <t xml:space="preserve"> CTR-CL-01-B1</t>
  </si>
  <si>
    <t>KU22712</t>
  </si>
  <si>
    <t>Halo Ultra Grip, Black</t>
  </si>
  <si>
    <t>PN: QM-HUG-01-B1</t>
  </si>
  <si>
    <t>M IR Halo Ultra Grip, Black</t>
  </si>
  <si>
    <t>QM-HUG01-B1</t>
  </si>
  <si>
    <t>KU22693</t>
  </si>
  <si>
    <t>IR L-Mount 9"x12, Mill</t>
  </si>
  <si>
    <t>PN: QM-LM-01-M1</t>
  </si>
  <si>
    <t>M IR L-Mount 9"x12, Mill</t>
  </si>
  <si>
    <t>KU20279</t>
  </si>
  <si>
    <t>IR Kit, XR1000 Bonded Splice</t>
  </si>
  <si>
    <t>M IR Kit, XR1000 Bonded Splice</t>
  </si>
  <si>
    <t>KU20176</t>
  </si>
  <si>
    <t>IR Kit, End Cap XR10 (10 Sets Per Bag)</t>
  </si>
  <si>
    <t xml:space="preserve"> XR-10-CAP</t>
  </si>
  <si>
    <t>M IR Kit, End Cap XR10 (10 Sets Per Bag)</t>
  </si>
  <si>
    <t>IR Kit, End Cap XR100 (10 Sets Per Bag)</t>
  </si>
  <si>
    <t xml:space="preserve"> XR-100-CAP</t>
  </si>
  <si>
    <t>M IR Kit, End Cap XR100 (10 Sets Per Bag)</t>
  </si>
  <si>
    <t>IR Kit, 2pcs, Grounding Lug, Low Profile</t>
  </si>
  <si>
    <t xml:space="preserve"> GD-LUG-003</t>
  </si>
  <si>
    <t>M IR Kit, 2pcs, Grounding Lug, Low Profile</t>
  </si>
  <si>
    <t>GD-LUG-003</t>
  </si>
  <si>
    <t>KU20178</t>
  </si>
  <si>
    <t>IR Kit, 4pcs, Universal Module Clamp, Mill</t>
  </si>
  <si>
    <t xml:space="preserve">  UFO-CL-001</t>
  </si>
  <si>
    <t>M IR Kit, 4pcs, Universal Module Clamp, Mill</t>
  </si>
  <si>
    <t>KU20179</t>
  </si>
  <si>
    <t>IR Kit, 4pcs, Universal Module Clamp, Black</t>
  </si>
  <si>
    <t xml:space="preserve">  UFO-CL-001-B</t>
  </si>
  <si>
    <t>M IR Kit, 4pcs, Universal Module Clamp, Black</t>
  </si>
  <si>
    <t>KU21478</t>
  </si>
  <si>
    <t>IronRidge BX 38" Row Bonding Jumper</t>
  </si>
  <si>
    <t>M IR BX 38" Row Bonding Jumper</t>
  </si>
  <si>
    <t>KU22711</t>
  </si>
  <si>
    <t>FlashVue,  Black</t>
  </si>
  <si>
    <t>PN: FV-01-M1</t>
  </si>
  <si>
    <t>M IR FlashVue,  Black</t>
  </si>
  <si>
    <t>IronRidge, Tile Replacement ‘S’ Flashing, Tan</t>
  </si>
  <si>
    <t>IR Tile Replacement ‘S’ Flashing, Tan(KOF-S01-T1)</t>
  </si>
  <si>
    <t>M IR Tile Replacement SFlashing</t>
  </si>
  <si>
    <t>KU21998</t>
  </si>
  <si>
    <t>Kit, Fixed Tilt Leg, 30", Mill</t>
  </si>
  <si>
    <t>IronRidge Fixed Tilt Leg Kit (TM-FTL-030)</t>
  </si>
  <si>
    <t>M IR Fixed Tilt Leg Kit, 30", Mill</t>
  </si>
  <si>
    <t>IR Kit, 4pcs, FlashFoot 2 (Mill)</t>
  </si>
  <si>
    <t xml:space="preserve"> FM-FF2-001</t>
  </si>
  <si>
    <t>M IR Kit, 4pcs, FlashFoot 2 (Mill)</t>
  </si>
  <si>
    <t>IR Kit, 4pcs, FlashFoot 2 (Black)</t>
  </si>
  <si>
    <t xml:space="preserve"> FM-FF2-001-B</t>
  </si>
  <si>
    <t>M IR Kit, 4pcs, FlashFoot 2 (Black)</t>
  </si>
  <si>
    <t>IronRidge BX Chassis 5 Deg</t>
  </si>
  <si>
    <t>M IR BX Chassis 5 Deg</t>
  </si>
  <si>
    <t>KU22285</t>
  </si>
  <si>
    <t>XR10, Rail 204" (17 Feet) Black</t>
  </si>
  <si>
    <t>IronRidge XR10, Rail 204" (XR-10-204B)</t>
  </si>
  <si>
    <t>M XR10, Rail 204" (17 Feet) Black</t>
  </si>
  <si>
    <t>XR100, Rail 204" (17 Feet) Clear</t>
  </si>
  <si>
    <t>IronRidge XR100, Rail (XR-100-204A)</t>
  </si>
  <si>
    <t>M IR XR100, Rail 204"(17 Feet) Clear</t>
  </si>
  <si>
    <t>IronRidge XR1000, Rail 204" (17 Feet) Mill</t>
  </si>
  <si>
    <t>M IR XR1000, Rail 204" (17 Feet) Mill</t>
  </si>
  <si>
    <t>KU21057</t>
  </si>
  <si>
    <t>SGA 2” (7.5’) Brace Assembly (2 Boxes)</t>
  </si>
  <si>
    <t>IronRidge, SGA 2” (7.5’) (70-0200-CBR)</t>
  </si>
  <si>
    <t>M IR SGA 2” (7.5’) Brace Assembly</t>
  </si>
  <si>
    <t>KU22611</t>
  </si>
  <si>
    <t>SGA 2" (9') Brace Assembly</t>
  </si>
  <si>
    <t>IronRidge, SGA 2" (9') (70-0205-CBR)</t>
  </si>
  <si>
    <t>M IR SGA 2" (9') (70-0205-CBR)</t>
  </si>
  <si>
    <t>KU21480</t>
  </si>
  <si>
    <t>8" module bonding jumper</t>
  </si>
  <si>
    <t>IronRidge BX 8" Module Bonding (BX-MB8-M1)</t>
  </si>
  <si>
    <t>M IR BX 8" Module Bonding Jumper</t>
  </si>
  <si>
    <t>KU22724</t>
  </si>
  <si>
    <t>K2 CrossRail 44-X 172"', Mill</t>
  </si>
  <si>
    <t>PN:4000719</t>
  </si>
  <si>
    <t>M K2 CRl 44-X 172"', Mill</t>
  </si>
  <si>
    <t>K2</t>
  </si>
  <si>
    <t>4000719</t>
  </si>
  <si>
    <t>KU22714</t>
  </si>
  <si>
    <t>Splice foot Lift Kit, Mill</t>
  </si>
  <si>
    <t>PN: 4000265</t>
  </si>
  <si>
    <t>M K2Splice foot Lift Kit, Mill</t>
  </si>
  <si>
    <t>4000265</t>
  </si>
  <si>
    <t>KU22706</t>
  </si>
  <si>
    <t>K2 Rubber Sealing Washer</t>
  </si>
  <si>
    <t>(PN: 4000612)</t>
  </si>
  <si>
    <t>M K2 Rubber Sealing Washer</t>
  </si>
  <si>
    <t>4000612</t>
  </si>
  <si>
    <t>KU22191</t>
  </si>
  <si>
    <t>K2 Systems Shared Rail Clamp Add-On 10mm</t>
  </si>
  <si>
    <t>CR Shared Rail (PN: 4000609)</t>
  </si>
  <si>
    <t>M K2 Shared Rail Clamp add-n Slide In, 10mm</t>
  </si>
  <si>
    <t>4000609</t>
  </si>
  <si>
    <t>K2 EndCap, Black, CR44-X</t>
  </si>
  <si>
    <t>CrossRail Components (4000176)</t>
  </si>
  <si>
    <t>M K2 EndCap, CR 44-X Black</t>
  </si>
  <si>
    <t>4000176</t>
  </si>
  <si>
    <t>KU22699</t>
  </si>
  <si>
    <t>K2 Lag Screw 5/16 x 3" SS, W/ EPDM Washer</t>
  </si>
  <si>
    <t>PN: 	4000170</t>
  </si>
  <si>
    <t>M K2 Lag Screw 5/16 x 3" SS, W/ EPDM Washer</t>
  </si>
  <si>
    <t>4000170</t>
  </si>
  <si>
    <t>KU22705</t>
  </si>
  <si>
    <t>K2 Lag Screw D145/16 x 4" SS</t>
  </si>
  <si>
    <t>(PN: 4000359)</t>
  </si>
  <si>
    <t>M K2 Lag Screw D145/16 x 4" SS</t>
  </si>
  <si>
    <t>4000359</t>
  </si>
  <si>
    <t>KU22376</t>
  </si>
  <si>
    <t>K2 13x25mm Bonding T-Bolt Kit</t>
  </si>
  <si>
    <t>(PN: 4000122)</t>
  </si>
  <si>
    <t>M K2 13x25mm Bonding T-Bolt Kit</t>
  </si>
  <si>
    <t>4000122</t>
  </si>
  <si>
    <t>KU22443</t>
  </si>
  <si>
    <t>K2 CrossRail EC Silver, AL 37-38mm</t>
  </si>
  <si>
    <t xml:space="preserve"> Aluminum End Clamp (4005290)</t>
  </si>
  <si>
    <t>M K2 CR EC Silver, AL  37-38mm</t>
  </si>
  <si>
    <t>4005290</t>
  </si>
  <si>
    <t>KU22478</t>
  </si>
  <si>
    <t>K2 CrossRail EC Silver, AL 34-36mm</t>
  </si>
  <si>
    <t>(PN: 4005169)</t>
  </si>
  <si>
    <t>M K2 CR EC Silver, AL 34-36mm</t>
  </si>
  <si>
    <t>4005169</t>
  </si>
  <si>
    <t>KU22324</t>
  </si>
  <si>
    <t>K2 Dome MC Silver, SS UL2703+ 34-39mm</t>
  </si>
  <si>
    <t>(PN: 4000604)</t>
  </si>
  <si>
    <t>M K2 Dome MC Silver, SS UL2703+ 34-39mm</t>
  </si>
  <si>
    <t>4000604</t>
  </si>
  <si>
    <t>KU22678</t>
  </si>
  <si>
    <t>K2 South Face End Clamp, Set, Mill</t>
  </si>
  <si>
    <t>PN: 40000197</t>
  </si>
  <si>
    <t>M K2 South Face End Clamp, Set, Mill</t>
  </si>
  <si>
    <t>40000197</t>
  </si>
  <si>
    <t>KU22666</t>
  </si>
  <si>
    <t>K2 CR End Clamp Set Dark (New)</t>
  </si>
  <si>
    <t>(PN: 4000233)</t>
  </si>
  <si>
    <t>M K2 CR EC Set Dark (New)</t>
  </si>
  <si>
    <t>4000233</t>
  </si>
  <si>
    <t>K2 Dome R^2 Roof Spacer Pad</t>
  </si>
  <si>
    <t>D-Dome (4000636)</t>
  </si>
  <si>
    <t>M K2 Dome R^2 Roof Spacer Pad</t>
  </si>
  <si>
    <t>4000636</t>
  </si>
  <si>
    <t>K2 CR Mid Clamp Silver, 30-47mm, 13mm Hex</t>
  </si>
  <si>
    <t>Hex Head, Wire Management (4000601-H)</t>
  </si>
  <si>
    <t>M K2 CR MC Silver, 30-47mm, 13mm Hex</t>
  </si>
  <si>
    <t>K2 Crossrail Mid-Clamp Dark Set (New)</t>
  </si>
  <si>
    <t>(PN: 4000229)</t>
  </si>
  <si>
    <t>M K2 CR MC Set Dark (New)</t>
  </si>
  <si>
    <t>4000229</t>
  </si>
  <si>
    <t>KU14409</t>
  </si>
  <si>
    <t>K2 ILSCO, SGB-4, 4-14 SOL-STR</t>
  </si>
  <si>
    <t xml:space="preserve"> Dome R^2 Lug (4000960)</t>
  </si>
  <si>
    <t>M K2 ILSCO, SGB-4, 4-14 SOL-STR</t>
  </si>
  <si>
    <t>4000960</t>
  </si>
  <si>
    <t>KU22667</t>
  </si>
  <si>
    <t>K2 Coduit Clamp Kit</t>
  </si>
  <si>
    <t>CrossRail Comp Shingle Roof Attatchemtn PN:4000279</t>
  </si>
  <si>
    <t>M K2 Coduit Clamp Kit</t>
  </si>
  <si>
    <t>4000279</t>
  </si>
  <si>
    <t>KU22679</t>
  </si>
  <si>
    <t>K2 MLPE, Module Frame Mount Kit</t>
  </si>
  <si>
    <t>PN: 4000083</t>
  </si>
  <si>
    <t>M K2 MLPE, Module Frame Mount Kit</t>
  </si>
  <si>
    <t>4000083</t>
  </si>
  <si>
    <t>KU22674</t>
  </si>
  <si>
    <t>K2 Coduit Clamp Kit w/ EverSeal</t>
  </si>
  <si>
    <t>(PN: 4000272)</t>
  </si>
  <si>
    <t>M K2 Coduit Clamp Kit w/ EverSeal</t>
  </si>
  <si>
    <t>4000272</t>
  </si>
  <si>
    <t>KU22722</t>
  </si>
  <si>
    <t>K2 Yeti Clamp, Set</t>
  </si>
  <si>
    <t>PN: 4000050-B</t>
  </si>
  <si>
    <t>M K2 Yeti Clamp, Set</t>
  </si>
  <si>
    <t>4000050-B</t>
  </si>
  <si>
    <t>KU22479</t>
  </si>
  <si>
    <t>K2 Dome R^2 Anchor Bracket for Porter Kit</t>
  </si>
  <si>
    <t>(PN: 4000639)</t>
  </si>
  <si>
    <t>M K2 Dome R^2 Anchor Bracket for Porter Kit</t>
  </si>
  <si>
    <t>4000639</t>
  </si>
  <si>
    <t>KU22445</t>
  </si>
  <si>
    <t>K2 Dome R^2 Optimizer Mounting Bracket Kit</t>
  </si>
  <si>
    <t>D-Dome (4000646)</t>
  </si>
  <si>
    <t>M K2 Dome R^2 Optimizer Mounting Bracket Kit</t>
  </si>
  <si>
    <t>4000646</t>
  </si>
  <si>
    <t>KU22680</t>
  </si>
  <si>
    <t>PN:4000960</t>
  </si>
  <si>
    <t>K2 Dome R^2 Base</t>
  </si>
  <si>
    <t>D-Dome (4000593)</t>
  </si>
  <si>
    <t>M K2 Dome R^2 Base</t>
  </si>
  <si>
    <t>4000593</t>
  </si>
  <si>
    <t>KU22698</t>
  </si>
  <si>
    <t>K2 Flex Foot Kit, Mill w/EverSeal</t>
  </si>
  <si>
    <t>PN: 4000718</t>
  </si>
  <si>
    <t xml:space="preserve">
M K2 Flex Foot Kit, Mill w/EverSeal</t>
  </si>
  <si>
    <t>4000718</t>
  </si>
  <si>
    <t>KU22681</t>
  </si>
  <si>
    <t>K2 South Face Anchor Bracket</t>
  </si>
  <si>
    <t>PN: 4000194</t>
  </si>
  <si>
    <t>M K2 South Face Anchor Bracket</t>
  </si>
  <si>
    <t>4000194</t>
  </si>
  <si>
    <t>KU22170</t>
  </si>
  <si>
    <t>K2 CrossRail T-Foot X 6”, Mill Set</t>
  </si>
  <si>
    <t>Mill Tlt Up Components (4000080)</t>
  </si>
  <si>
    <t>M K2 CR T-Foot X 6" Mill</t>
  </si>
  <si>
    <t>4000080</t>
  </si>
  <si>
    <t>KU15127</t>
  </si>
  <si>
    <t>K2 EverFlash eComp Kit, Silver</t>
  </si>
  <si>
    <t>CrossRail Comp Shingle Roof Attachment (4000367)</t>
  </si>
  <si>
    <t>M K2 EverFlash eComp Kit, Silver</t>
  </si>
  <si>
    <t>4000367</t>
  </si>
  <si>
    <t>KU22213</t>
  </si>
  <si>
    <t>K2  Flat Tile Hook X, Kit</t>
  </si>
  <si>
    <t>Flat Tile Hook  (4000141)</t>
  </si>
  <si>
    <t>M K2 Flat Tile Hook X, Kit</t>
  </si>
  <si>
    <t>4000141</t>
  </si>
  <si>
    <t>K2 Dome R^2 Peak</t>
  </si>
  <si>
    <t>D-Dome (4000592)</t>
  </si>
  <si>
    <t>M K2 Dome R^2 Peak</t>
  </si>
  <si>
    <t>4000592</t>
  </si>
  <si>
    <t>KU22381</t>
  </si>
  <si>
    <t>K2 EverFlash eComp + SRS Slide Kit, Dark</t>
  </si>
  <si>
    <t>(PN: 4000027)</t>
  </si>
  <si>
    <t>M K2 EverFlash eComp + SRS Slide Kit, Dark</t>
  </si>
  <si>
    <t>4000027</t>
  </si>
  <si>
    <t>K2 Universal Hook X Base Kit w/Butyl</t>
  </si>
  <si>
    <t>Universal Simple Hook X, 9” Base Kit (4000140-B)</t>
  </si>
  <si>
    <t>M K2 USH X Base Kit 9" w/Butyl</t>
  </si>
  <si>
    <t>4000140-B</t>
  </si>
  <si>
    <t>K2 Dome R^2 60 Cell Ballast Porter 68-74in</t>
  </si>
  <si>
    <t>Dome R^2 Porter (4000569)</t>
  </si>
  <si>
    <t>M K2 Dome R^2 60 Cell Ballast Porter 68-74in</t>
  </si>
  <si>
    <t>4000569</t>
  </si>
  <si>
    <t>KU22677</t>
  </si>
  <si>
    <t>K2 South Face Summit</t>
  </si>
  <si>
    <t>PN:4000159</t>
  </si>
  <si>
    <t>M K2 South Face Summit</t>
  </si>
  <si>
    <t>4000159</t>
  </si>
  <si>
    <t>KU22720</t>
  </si>
  <si>
    <t>K2 CrossRail 44-X 172'', Mill</t>
  </si>
  <si>
    <t>(PN: 4000719)</t>
  </si>
  <si>
    <t>M K2 CR 44-X 172" - MILL</t>
  </si>
  <si>
    <t>KU22725</t>
  </si>
  <si>
    <t>K2 CrossRail 44-X 185"', Mill</t>
  </si>
  <si>
    <t>PN: 4000721</t>
  </si>
  <si>
    <t>M K2 CRl 44-X 185"', Mill</t>
  </si>
  <si>
    <t>4000721</t>
  </si>
  <si>
    <t>KU22675</t>
  </si>
  <si>
    <t>K2 South Face Ridge</t>
  </si>
  <si>
    <t>PN: 4000192</t>
  </si>
  <si>
    <t>M K2 South Face Ridge</t>
  </si>
  <si>
    <t>4000192</t>
  </si>
  <si>
    <t>KU22676</t>
  </si>
  <si>
    <t>K2 South Face Valley</t>
  </si>
  <si>
    <t>PN: 4000158</t>
  </si>
  <si>
    <t xml:space="preserve">
M K2 South Face Valley</t>
  </si>
  <si>
    <t>4000158</t>
  </si>
  <si>
    <t>K2 CrossRail 44-X 166'', Mill</t>
  </si>
  <si>
    <t>CrossRail 44-X Mill (4000019)</t>
  </si>
  <si>
    <t>M K2 CR 44-X 166" Mill</t>
  </si>
  <si>
    <t>4000019</t>
  </si>
  <si>
    <t>KU21131</t>
  </si>
  <si>
    <t>K2 CrossRail End Clamp Silver, AL 39-41mm</t>
  </si>
  <si>
    <t>Dome R^2 End Clamp (PN: 4005170)</t>
  </si>
  <si>
    <t>M K2 CR EC Silver, AL 39-41mm</t>
  </si>
  <si>
    <t>4005170</t>
  </si>
  <si>
    <t>KU22189</t>
  </si>
  <si>
    <t>K2 CrossRail 48-X 166" Dark</t>
  </si>
  <si>
    <t>Cross Raill Dark Finish (4000663)</t>
  </si>
  <si>
    <t>M K2 CR 48-X, 166" Dark</t>
  </si>
  <si>
    <t>4000663</t>
  </si>
  <si>
    <t>KU15366</t>
  </si>
  <si>
    <t>LG Mono X Neon 2 Module LG320M/156-60 N1C-G4</t>
  </si>
  <si>
    <t>High Efficiency 320w Panel</t>
  </si>
  <si>
    <t>SM LG-320M/60/FS40/BW</t>
  </si>
  <si>
    <t>LG Electronics</t>
  </si>
  <si>
    <t>LG320</t>
  </si>
  <si>
    <t>KU25012</t>
  </si>
  <si>
    <t>LG Wall Mounting Bracket Kit for RESU10H</t>
  </si>
  <si>
    <t>(Wall MTG top support, top, bottom and Partition)</t>
  </si>
  <si>
    <t>SBA LG Wall Mounting Bracket Kit for RESU10H</t>
  </si>
  <si>
    <t>LG Energy Solutions</t>
  </si>
  <si>
    <t>RESU10H Prime WMB</t>
  </si>
  <si>
    <t>KU20551</t>
  </si>
  <si>
    <t>RESU10H 2ND Secondary RESU10H</t>
  </si>
  <si>
    <t xml:space="preserve"> 400V Efficient Li-Ion Storage System</t>
  </si>
  <si>
    <t>SB LG Secondary RESU10H</t>
  </si>
  <si>
    <t>Secondary RESU10H</t>
  </si>
  <si>
    <t>KU20125</t>
  </si>
  <si>
    <t>R15563 SEG LG Chem Type R Secondary (NO WARRANTY)</t>
  </si>
  <si>
    <t xml:space="preserve"> 400V Efficient Li-Ion Storage System for SolarEdg</t>
  </si>
  <si>
    <t>SB LG RESU10H Type R Secondary</t>
  </si>
  <si>
    <t>RESU10H</t>
  </si>
  <si>
    <t>LG Chem RESU10H Prime</t>
  </si>
  <si>
    <t>400V Efficient Li-Ion Storage System for SolarEdge</t>
  </si>
  <si>
    <t>SB LG RESU10H Prime</t>
  </si>
  <si>
    <t>SB LG RESU16H Prime</t>
  </si>
  <si>
    <t>LG Energy Solution RESU 16H Prime</t>
  </si>
  <si>
    <t>RESU16H</t>
  </si>
  <si>
    <t>KU22074</t>
  </si>
  <si>
    <t>Phono Solar TwinPlus 450w</t>
  </si>
  <si>
    <t>PS450M4H-24/TH</t>
  </si>
  <si>
    <t>SM PS-450/144/FS40</t>
  </si>
  <si>
    <t>KU20756</t>
  </si>
  <si>
    <t>Quick Mount Universal Mid Clamp, 30-45mm, Black</t>
  </si>
  <si>
    <t>QMR-UMC3045BP B 20</t>
  </si>
  <si>
    <t>M QMPV Universal Mid Clamp, 30-45mm, Black</t>
  </si>
  <si>
    <t>KU20538</t>
  </si>
  <si>
    <t>Quick Mount Universal End Clamp, 30-45mm, Black</t>
  </si>
  <si>
    <t>QMR-UEC3045 B 20</t>
  </si>
  <si>
    <t>M QMPV Universal End Clamp, 30-45mm, Black</t>
  </si>
  <si>
    <t>QuickMount QMPV L-Mount with Single Slot, MILL</t>
  </si>
  <si>
    <t xml:space="preserve"> 0151 - QMLM-A-12</t>
  </si>
  <si>
    <t>M QMPV L-Mount with Single Slot, MILL</t>
  </si>
  <si>
    <t>KU21719</t>
  </si>
  <si>
    <t>Quick Mount Tile Replacement Mount Black Flat Tile</t>
  </si>
  <si>
    <t>M QMPV Tile Replacement Mount, Black Flat Tile</t>
  </si>
  <si>
    <t>KU15373</t>
  </si>
  <si>
    <t>M QMPV Conduit Pen Flashing, Tile</t>
  </si>
  <si>
    <t>PN 257</t>
  </si>
  <si>
    <t>KU15564</t>
  </si>
  <si>
    <t>Quick Mount PV Classic Shake Mount</t>
  </si>
  <si>
    <t>Mill, 18"x18" - QMLC A 12</t>
  </si>
  <si>
    <t>M QMPV Classic Shake Mount - QMLC A 12</t>
  </si>
  <si>
    <t>QMLC A 12</t>
  </si>
  <si>
    <t>KU25016</t>
  </si>
  <si>
    <t>QuickMount JayBox, Roof-Mounted</t>
  </si>
  <si>
    <t>M QMPV JayBox, Roof-Mounted</t>
  </si>
  <si>
    <t>KU15504</t>
  </si>
  <si>
    <t>Quick Mount PV Quick Hook LS, QMHLS A 12</t>
  </si>
  <si>
    <t>PN 264</t>
  </si>
  <si>
    <t>M QMPV QMHLS A 12</t>
  </si>
  <si>
    <t>QMHLS-A-12</t>
  </si>
  <si>
    <t>KU20759</t>
  </si>
  <si>
    <t>QuickMount QSkirt 14ft</t>
  </si>
  <si>
    <t>QMR-QS14 B 24</t>
  </si>
  <si>
    <t>M QMPV QSkirts 14ft</t>
  </si>
  <si>
    <t>KU20733</t>
  </si>
  <si>
    <t>Quick Mount End Cap Light Black</t>
  </si>
  <si>
    <t>QMR-CPL B 50</t>
  </si>
  <si>
    <t>M QMPV End Cap Light Black</t>
  </si>
  <si>
    <t>KU21264</t>
  </si>
  <si>
    <t>Quick Mount 10 Degree L-Foot</t>
  </si>
  <si>
    <t>QMC-LF10 A 12</t>
  </si>
  <si>
    <t>M Quick Mount 10 Degree L-Foot</t>
  </si>
  <si>
    <t>QuickMount PV</t>
  </si>
  <si>
    <t>QMC-LF10-A-12</t>
  </si>
  <si>
    <t>KU21992</t>
  </si>
  <si>
    <t>Corrugated Metal Roofs</t>
  </si>
  <si>
    <t>PN: 17648</t>
  </si>
  <si>
    <t>M QS Corrugated Metal Roofs</t>
  </si>
  <si>
    <t>KU20839</t>
  </si>
  <si>
    <t>QB1 Kit 4" Microflash + SS-LFT 25/KTP</t>
  </si>
  <si>
    <t>PN-17662 (HAS TO BE SOLD IN PACK OF 25x PCS)</t>
  </si>
  <si>
    <t>M QS QB1 QuickBolt 4" Kit w/stainless L-Foot</t>
  </si>
  <si>
    <t>KU20560</t>
  </si>
  <si>
    <t>Quick Screw Height Adjustable 18mm-Side Mount</t>
  </si>
  <si>
    <t>18mm-Side Mount Rails</t>
  </si>
  <si>
    <t>M QS 18mm Side Mount Rails</t>
  </si>
  <si>
    <t>17612</t>
  </si>
  <si>
    <t>KU20470</t>
  </si>
  <si>
    <t>S-Tile ADJB-S90 1/4Kit 10H-20S/Kit</t>
  </si>
  <si>
    <t>M QS S-Tile ADJB-S90 1/4Kit 10H-20S/Kit</t>
  </si>
  <si>
    <t>17522</t>
  </si>
  <si>
    <t>KU22262</t>
  </si>
  <si>
    <t>QS QuickBolt Deck Mount Kit</t>
  </si>
  <si>
    <t>36 mounts Black + 144 Screws w umbrella (PN:16318)</t>
  </si>
  <si>
    <t>M QS Deck Mount Kit - black 36 M / 144 S</t>
  </si>
  <si>
    <t>16318</t>
  </si>
  <si>
    <t>QuickScrew Deck Mount Kit Black 36M-144S</t>
  </si>
  <si>
    <t>1 Kit = 36 Mounts/144 Screws (PN: 16318)</t>
  </si>
  <si>
    <t>M QS Deck Mount Kit Black 36 M / 144 S</t>
  </si>
  <si>
    <t>KU20358</t>
  </si>
  <si>
    <t>SL 310w Mono</t>
  </si>
  <si>
    <t>Silfab All Black, 3 Busbar</t>
  </si>
  <si>
    <t>SM SL-310M/60/FS38/BB/3B</t>
  </si>
  <si>
    <t>SIL 310 ML</t>
  </si>
  <si>
    <t>KU21198</t>
  </si>
  <si>
    <t>SL 320w Mono All Black</t>
  </si>
  <si>
    <t xml:space="preserve"> 60 cell monocrystalline solar module</t>
  </si>
  <si>
    <t>SM SL-320M/60/FS38/BB/3B</t>
  </si>
  <si>
    <t>SIL 320 NL</t>
  </si>
  <si>
    <t>KU22623</t>
  </si>
  <si>
    <t>Silfab Prime SIL-380 HC</t>
  </si>
  <si>
    <t>Silfab - SIL-380 HC</t>
  </si>
  <si>
    <t>SM SL-380 HC/120/FS35/BB</t>
  </si>
  <si>
    <t>SIL-380 HC</t>
  </si>
  <si>
    <t>KU21978</t>
  </si>
  <si>
    <t>Silfab SIL 360 NX</t>
  </si>
  <si>
    <t xml:space="preserve"> 360 Premium Mono-Perc PV Mod</t>
  </si>
  <si>
    <t>SM SL-360M/66/FS38/BB/5B</t>
  </si>
  <si>
    <t>SIL 360 NX</t>
  </si>
  <si>
    <t>KU22431</t>
  </si>
  <si>
    <t>Silfab Prime SIL-370 HC</t>
  </si>
  <si>
    <t>Silfab - SIL-370 HC</t>
  </si>
  <si>
    <t>SM SL-370 HC/120/FS35/BB</t>
  </si>
  <si>
    <t>KU21878</t>
  </si>
  <si>
    <t>Silfab BC Series SIL-370 BK ELITE</t>
  </si>
  <si>
    <t>HIGH EFFICIENCY PREMIUM MONO-PERC</t>
  </si>
  <si>
    <t>SM SL-370M/66/FS38/BB</t>
  </si>
  <si>
    <t>SIL 370 BK</t>
  </si>
  <si>
    <t>KU21222</t>
  </si>
  <si>
    <t>SMA Wi-Fi Antenna Extension</t>
  </si>
  <si>
    <t>(EXTANT-US-40)</t>
  </si>
  <si>
    <t>DCA SMA Wifi Antenna Extension</t>
  </si>
  <si>
    <t>KU20211</t>
  </si>
  <si>
    <t>SMA Power+ Gateway</t>
  </si>
  <si>
    <t xml:space="preserve"> to be used with the SMA [SBX.X-1 SP-US-40]</t>
  </si>
  <si>
    <t>DCI SMA Power+ Gateway</t>
  </si>
  <si>
    <t>KU13267</t>
  </si>
  <si>
    <t>SMA BTPBINV-NR Bluetooth® Piggy-Back</t>
  </si>
  <si>
    <t xml:space="preserve"> Bluetooth® enabled communication card</t>
  </si>
  <si>
    <t>DCI SMA BTPBINV-NR (Bluetooth)</t>
  </si>
  <si>
    <t>BTPBINV-NR</t>
  </si>
  <si>
    <t>KU13253</t>
  </si>
  <si>
    <t>Square D DC Disconnect Switch</t>
  </si>
  <si>
    <t xml:space="preserve">   600VD, fused (not included) 3-pole 30A per pole</t>
  </si>
  <si>
    <t>DCD SMA Square D DC Disconnect Switch (Fused)</t>
  </si>
  <si>
    <t>SB361.RB</t>
  </si>
  <si>
    <t>KU14556</t>
  </si>
  <si>
    <t>SMA 5 years warranty extension (15 years in total)</t>
  </si>
  <si>
    <t xml:space="preserve">  For Sunny Boy 3000TL-22</t>
  </si>
  <si>
    <t>IVW SMA 3000TL-22 Warranty Ext 5 years</t>
  </si>
  <si>
    <t>Warrant +5Y 3kW</t>
  </si>
  <si>
    <t>KU14955</t>
  </si>
  <si>
    <t>SMA Multicluster Piggyback</t>
  </si>
  <si>
    <t>DCI SMA Multicluster Piggyback</t>
  </si>
  <si>
    <t>KU13915</t>
  </si>
  <si>
    <t>SMA DisconTLUS-12 for TL Inverters with AFCI</t>
  </si>
  <si>
    <t xml:space="preserve">     DC Disconnect for + and - side</t>
  </si>
  <si>
    <t>A-DCD SMA DisconTLUS-12 for TLs with AFCI</t>
  </si>
  <si>
    <t>DC-DisconTLUS-12</t>
  </si>
  <si>
    <t>KU22449</t>
  </si>
  <si>
    <t>SMA Datamanager M Lite</t>
  </si>
  <si>
    <t>IVA SMA Datamanager M Lite</t>
  </si>
  <si>
    <t>KU21136</t>
  </si>
  <si>
    <t>SMA Sunny Boy 3.0-1SP-US-41 Eagle inverter</t>
  </si>
  <si>
    <t>(PN: SB3.0-1SP-US-41) SunSpec</t>
  </si>
  <si>
    <t>IV SMA SB 3.0-1SP-US-41 Eagle inverter</t>
  </si>
  <si>
    <t>SB3.0-1SP-US-41</t>
  </si>
  <si>
    <t>SMA Sunny Boy 3.8-1SP-US-41 Eagle inverter</t>
  </si>
  <si>
    <t>(PN: SB3.8-1SP-US-41) Sunspec</t>
  </si>
  <si>
    <t>IV SMA SB 3.8-1SP-US-41 Eagle inverter</t>
  </si>
  <si>
    <t>SMA Sunny Boy 5.0-1SP-US-41 Eagle Inverter</t>
  </si>
  <si>
    <t>(PN: SB5.0-1SP-US-41) Sunspec</t>
  </si>
  <si>
    <t>IV SMA SB 5.0-1SP-US-41 Eagle inverter</t>
  </si>
  <si>
    <t>SMA Sunny Boy 6.0-1SP-US-41 Eagle inverter</t>
  </si>
  <si>
    <t>(PN: SB6.0-1SP-US-41) Sunspec</t>
  </si>
  <si>
    <t>IV SMA SB 6.0-1SP-US-41 Eagle inverter</t>
  </si>
  <si>
    <t>SMA Sunny Boy 7.0-1SP-US-41 Eagle inverter</t>
  </si>
  <si>
    <t>(PN: SB7.0-1SP-US-41) Sunspec W/O WIFI</t>
  </si>
  <si>
    <t>IV SMA SB 7.0-1SP-US-41 Eagle inverter W/O WIFI</t>
  </si>
  <si>
    <t>SB7.0-1SP-US-41</t>
  </si>
  <si>
    <t>SMA Sunny Boy 7.7-1SP-US-41 Eagle inverter</t>
  </si>
  <si>
    <t>(PN: SB7.7-1SP-US-41) Sunspec W/O WIFI</t>
  </si>
  <si>
    <t>IV SMA SB 7.7-1SP-US-41 Eagle inverter W/O WIFI</t>
  </si>
  <si>
    <t>SMA Sunny Boy Smart Energy 3.8-US Hybrid Inverter</t>
  </si>
  <si>
    <t>UL1741SB, 120/240/208Vac, SunSpec RSD</t>
  </si>
  <si>
    <t>IV SMA SB SE Hybrid INV 3.8-US</t>
  </si>
  <si>
    <t>KU22717</t>
  </si>
  <si>
    <t>SMA Sunny Boy Smart Energy 4.8-US Hybrid Inverter</t>
  </si>
  <si>
    <t>IV SMA SB SE Hybrid INV 4.8-US</t>
  </si>
  <si>
    <t>KU14983</t>
  </si>
  <si>
    <t>SMA Sunny Tripower 62 CORE1- Warranty Ext 10 years</t>
  </si>
  <si>
    <t>KU22245</t>
  </si>
  <si>
    <t>SMA 62k Warranty Ext  10 years</t>
  </si>
  <si>
    <t xml:space="preserve">   GV10US_Comfort-D</t>
  </si>
  <si>
    <t>IVW SMA  62k Warranty Ext  10 years</t>
  </si>
  <si>
    <t>GV10US_Comfort-D</t>
  </si>
  <si>
    <t>KU22718</t>
  </si>
  <si>
    <t>SMA Sunny Boy Smart Energy 5.8-US Hybrid Inverter</t>
  </si>
  <si>
    <t>IV SMA SB SE Hybrid INV 5.8-US</t>
  </si>
  <si>
    <t>SBSE5.8-US-50</t>
  </si>
  <si>
    <t>KU21024</t>
  </si>
  <si>
    <t>SMA Sunny Boy Storage Automatic Backup Unit</t>
  </si>
  <si>
    <t>Single Phase Storage Battery Iv (SBS-ABU-200-US-10</t>
  </si>
  <si>
    <t>IVIA SMA SBS Automatic Backup Unit</t>
  </si>
  <si>
    <t>KU22719</t>
  </si>
  <si>
    <t>SMA Sunny Boy Smart Energy 7.7-US Hybrid Inverter</t>
  </si>
  <si>
    <t>IV SMA SB SE Hybrid INV 7.7-US</t>
  </si>
  <si>
    <t>KU15399</t>
  </si>
  <si>
    <t>SMA STP 24000TL-US-10 Project</t>
  </si>
  <si>
    <t xml:space="preserve">  includes SWDM-US-10 Project</t>
  </si>
  <si>
    <t>IV SMA STP 24000TL-US-10 Project</t>
  </si>
  <si>
    <t>STP24000TL-US-10</t>
  </si>
  <si>
    <t>KU21137</t>
  </si>
  <si>
    <t>SMA Sunny Tripower 33 CORE1-US-41</t>
  </si>
  <si>
    <t xml:space="preserve"> (STP33-US-41)</t>
  </si>
  <si>
    <t>IV SMA STP 33 CORE1-US-41</t>
  </si>
  <si>
    <t>KU20919</t>
  </si>
  <si>
    <t>SMA Universal Mounting System</t>
  </si>
  <si>
    <t xml:space="preserve"> for Core1; PN: UMS_KIT-10</t>
  </si>
  <si>
    <t>DCA SMA Universal Mounting System</t>
  </si>
  <si>
    <t>SMA Sunny Boy Storage 6.0-US</t>
  </si>
  <si>
    <t xml:space="preserve"> Standard Storage Battery Inverter</t>
  </si>
  <si>
    <t>IVAC SMA Sunny Boy Storage 6.0-US</t>
  </si>
  <si>
    <t>KU21139</t>
  </si>
  <si>
    <t>SMA Sunny Tripower 62 CORE1-US-41</t>
  </si>
  <si>
    <t>(PN: 03-62-1000-2-41)</t>
  </si>
  <si>
    <t>IV SMA STP 62 CORE1-US-41</t>
  </si>
  <si>
    <t>KU22700</t>
  </si>
  <si>
    <t>SOLAR4AMERICA 550W Bifacial PERC Module</t>
  </si>
  <si>
    <t>PN: S4A550-144MH10STT  (144 HALF-CELL10MP)</t>
  </si>
  <si>
    <t>SM S4A-550M/144/FS35/BF</t>
  </si>
  <si>
    <t>Solar 4America</t>
  </si>
  <si>
    <t>S4A550-144MH10STT</t>
  </si>
  <si>
    <t>KU22658</t>
  </si>
  <si>
    <t>SolarEdge S500 - MC4 compatible optimiz</t>
  </si>
  <si>
    <t>S500 (box of 20)</t>
  </si>
  <si>
    <t>IVA SE Optimizer S500</t>
  </si>
  <si>
    <t>Solar Edge</t>
  </si>
  <si>
    <t>KU22358</t>
  </si>
  <si>
    <t>SolarEdge 225A CT, Sold in Pack of 2</t>
  </si>
  <si>
    <t>(PN: SECT-SPL-225A-T-20)</t>
  </si>
  <si>
    <t>DCA SE SECT-SPL-225A-T-20/NF SolarEdge 225A CT</t>
  </si>
  <si>
    <t>KU22643</t>
  </si>
  <si>
    <t>SolarEdge Wireless Antenna for Inverters</t>
  </si>
  <si>
    <t>w/ 5 year warranty (SE-ANT-ZB-WIFI-01)</t>
  </si>
  <si>
    <t>DCA SE Wireless Antenna for Inverters</t>
  </si>
  <si>
    <t>SE-ANT-ZB-WIFI-01</t>
  </si>
  <si>
    <t>SEACT0750-200NA-20</t>
  </si>
  <si>
    <t>SolarEdge 200A CT,  Individual</t>
  </si>
  <si>
    <t>DCA SE 200A CT,  Individual</t>
  </si>
  <si>
    <t>KU15439</t>
  </si>
  <si>
    <t>SolarEdge P730 - MC4 - 730W Optimizer</t>
  </si>
  <si>
    <t>MC4 connectors, for HE 72 cell - 2 in series</t>
  </si>
  <si>
    <t>IVA SE Optimizer P730</t>
  </si>
  <si>
    <t>KU14329</t>
  </si>
  <si>
    <t>SE ZigBee Plug-in</t>
  </si>
  <si>
    <t>SolarEdge 1000-ZB05-SLV-NA SLAVE</t>
  </si>
  <si>
    <t>DCA SE1000-ZB05-SLV-NA SLAVE</t>
  </si>
  <si>
    <t>SE1000-ZB05-SLV-NA</t>
  </si>
  <si>
    <t>KU22297</t>
  </si>
  <si>
    <t>SolarEdge P950 - MC4 - 950W Power Optimizer</t>
  </si>
  <si>
    <t xml:space="preserve"> 2:1 950W/125V Commercial inverters only</t>
  </si>
  <si>
    <t>IVA SE Optimizer P950 950W/125V</t>
  </si>
  <si>
    <t>KU22178</t>
  </si>
  <si>
    <t>SE P1100 2:1 Power Optimizer, 1100W/125V</t>
  </si>
  <si>
    <t>commercial only- 208/480V, in 1.6m out 2.4m(P1100)</t>
  </si>
  <si>
    <t>IVA SE 2:1 Optimizer P1100</t>
  </si>
  <si>
    <t>KU22495</t>
  </si>
  <si>
    <t>SolarEdge P505 Power Optimizer 83V - 1.2m Cable</t>
  </si>
  <si>
    <t>P505 83V, 25 yr warranty (PNP505-4NM4MBM-NA23)</t>
  </si>
  <si>
    <t>IVA SE Optimizer P505 / NA23 - 1.2m Cable</t>
  </si>
  <si>
    <t>P505-4NM4MBM-NA23</t>
  </si>
  <si>
    <t>KU22496</t>
  </si>
  <si>
    <t>SolarEdge P505 Power Optimizer 83V - 2.1m Cable</t>
  </si>
  <si>
    <t>P505 83V, 25 yr warranty (PN:P505-4NM4MBX-NA23)</t>
  </si>
  <si>
    <t>IVA SE Optimizer P505 / NA23 - 2.1m Cable</t>
  </si>
  <si>
    <t>P505-4NM4MBX-NA23</t>
  </si>
  <si>
    <t>KU20582</t>
  </si>
  <si>
    <t>P505 83V, 25 yr warranty (PN:P505-4NM4MBM NM23)</t>
  </si>
  <si>
    <t>IVA SE Optimizer P505 / NM23 - 1.2m Cable</t>
  </si>
  <si>
    <t>P505-4NM4MBM-NM23</t>
  </si>
  <si>
    <t>KU21976</t>
  </si>
  <si>
    <t>SolarEdge P485 - Power Optimizer 485W/ 125V</t>
  </si>
  <si>
    <t>residential/commercial, MC4 connectors (P485)</t>
  </si>
  <si>
    <t>IVA SE Optimizer P485</t>
  </si>
  <si>
    <t>KU22589</t>
  </si>
  <si>
    <t>Power Optimizer 500W/ 125V</t>
  </si>
  <si>
    <t>IVA SE Power Optimizer S500B</t>
  </si>
  <si>
    <t>Solaredge</t>
  </si>
  <si>
    <t>S500B-1GM4MRM-NA02</t>
  </si>
  <si>
    <t>KU22640</t>
  </si>
  <si>
    <t>SolarEdge S1201 Power Optimizer 1200W/125V</t>
  </si>
  <si>
    <t>Ground Mount only, Comm Inv Only, 208/480V</t>
  </si>
  <si>
    <t>IVA SE S1201 Power Optimizer</t>
  </si>
  <si>
    <t>S1201-1GMYMRV-NA01</t>
  </si>
  <si>
    <t>KU22192</t>
  </si>
  <si>
    <t>SE Wireless gateway + antenna</t>
  </si>
  <si>
    <t>(SE-WFGW-B-S1-NA)</t>
  </si>
  <si>
    <t>DCA SE Wireless gateway + antenna</t>
  </si>
  <si>
    <t>SolarEdge Warranty - 25 Year Extension</t>
  </si>
  <si>
    <t>3kW; 3.8kW (HD Wave) (PN: WE-HD1S-25-NA)</t>
  </si>
  <si>
    <t>IVW SE 1PH HD-Wave INV &lt; 4kW - 25 yr</t>
  </si>
  <si>
    <t>WE-HD1S-25-NA</t>
  </si>
  <si>
    <t>KU21695</t>
  </si>
  <si>
    <t>SE Smart EV Charger Boost kit w/ HDWave</t>
  </si>
  <si>
    <t>1 pack = 5 pcs (SE-EV-KIT-V3UPG-01)</t>
  </si>
  <si>
    <t>IVA SE Smart EV Charger Boost Kit</t>
  </si>
  <si>
    <t>KU15228</t>
  </si>
  <si>
    <t>SE Ambient temperature sensor 0-10V (Project $)</t>
  </si>
  <si>
    <t>DCS SE Ambient temperature sensor 0-10V</t>
  </si>
  <si>
    <t>KU21693</t>
  </si>
  <si>
    <t>SE Cell Modem w/ 5yr Plan &amp; Display (residential)</t>
  </si>
  <si>
    <t>(CELL-A-R05-US-S-S2) (OLD)</t>
  </si>
  <si>
    <t>IVA SE Cellular Modem w/ 5yr Plan &amp; Display (res.)</t>
  </si>
  <si>
    <t>KU15226</t>
  </si>
  <si>
    <t>SolarEdge Irradiance sensor 0-1.4V (PJ pricing)</t>
  </si>
  <si>
    <t>Environmental Sensor (SE1000-SEN-IRR-S1)</t>
  </si>
  <si>
    <t>DCS SE Irradiance sensor 0-1.4V</t>
  </si>
  <si>
    <t>SE1000-SEN-IRR-S1</t>
  </si>
  <si>
    <t>KU22175</t>
  </si>
  <si>
    <t>SE 3PH Wye 208V Meter, commercial, ANSI C12.20</t>
  </si>
  <si>
    <t>(SE-RGMTR-3Y-208V-A)</t>
  </si>
  <si>
    <t>IVA SE 3PH Wye 208V Meter</t>
  </si>
  <si>
    <t>SolarEdge Energy Bank Floor Stand</t>
  </si>
  <si>
    <t>PN: IAC-RBAT-FLRSTD-01</t>
  </si>
  <si>
    <t>SBA SE Energy Bank Floor Stand</t>
  </si>
  <si>
    <t>SE Cellular Plug-in w/ 5 yr plan (commercial)</t>
  </si>
  <si>
    <t>AC&lt;200kW, commercial SetApp (CELL-B-R05-US-S-S4)</t>
  </si>
  <si>
    <t>DCA SE Cellular Plug-in w plan AC&lt;200kW commercial</t>
  </si>
  <si>
    <t>KU22695</t>
  </si>
  <si>
    <t>SolarEdge Cellular Plug-in w/ plan AC&lt;200kW</t>
  </si>
  <si>
    <t>CELL-B-R05-US-T-S4(for Commercial set app)</t>
  </si>
  <si>
    <t>IVA SE CELL-B-R05-US-T-S4 AC&lt;200kW</t>
  </si>
  <si>
    <t>KU22268</t>
  </si>
  <si>
    <t>SE 66.6kW 480V Synergy Manager w/ AC RSD</t>
  </si>
  <si>
    <t>w/ DC Safety, and AC/DC SPD (SE66.6K-US08IBNZ4)</t>
  </si>
  <si>
    <t>IV SE 66.6K-US Synergy Manager -BNZ4</t>
  </si>
  <si>
    <t>SE Single Phase HD-Wave IV 3.8kW</t>
  </si>
  <si>
    <t>w/ RGM &amp; Consump. Meter,SetApp (SE3800H-US000BEI4)</t>
  </si>
  <si>
    <t>IV SE 3800H-US HDWave Single Phase RGM-BEI4</t>
  </si>
  <si>
    <t>KU20563</t>
  </si>
  <si>
    <t>SE 3.8kW EV Charging Single Phase IV w/ HD-Wave</t>
  </si>
  <si>
    <t>w/ SetApp config. (SE3800H-US000NNV2)</t>
  </si>
  <si>
    <t>IV SE 3800H-US HDWave Ev Charger</t>
  </si>
  <si>
    <t>SE3800H-US000NNV2</t>
  </si>
  <si>
    <t>KU22260</t>
  </si>
  <si>
    <t>SolarEdge 80KW 480V Synergy Manager</t>
  </si>
  <si>
    <t xml:space="preserve"> SE80K-US08IBNZ4</t>
  </si>
  <si>
    <t>IV SE 80KW 480V Synergy Manager- BNZ4</t>
  </si>
  <si>
    <t>SolarEdge 3800H-US HDWave EV Charger</t>
  </si>
  <si>
    <t>(PN: SE3800H-US000BNV4)</t>
  </si>
  <si>
    <t>IV SE 3800H-US HDWave EV Charger</t>
  </si>
  <si>
    <t>SE3800H-US000BNV4</t>
  </si>
  <si>
    <t>KU14377</t>
  </si>
  <si>
    <t>SE 3 Phase Inverter, 20KW, 480V</t>
  </si>
  <si>
    <t>AC RSD, DC Safety Switch and AFCI (SE20K-USR8TBNU4</t>
  </si>
  <si>
    <t>IV SE 20K-US (480V) Three-phase inverter -BNU4</t>
  </si>
  <si>
    <t>KU21038</t>
  </si>
  <si>
    <t>SE 5000H-US HDWave Single RGM</t>
  </si>
  <si>
    <t>(SE5000H-US000BNC4)</t>
  </si>
  <si>
    <t>IV SE 5000H-US HDWave Single Phase RGM-BNC4</t>
  </si>
  <si>
    <t>SE5000H-US000BNC4</t>
  </si>
  <si>
    <t>KU15271</t>
  </si>
  <si>
    <t>SolarEdge SE7600A-US-U Single Phase Inverter</t>
  </si>
  <si>
    <t xml:space="preserve">  7.6kW; operates in 208V, 240V and 277V GT RGM</t>
  </si>
  <si>
    <t>IV SE SE7600A-US Single Phase Inverter GT RGM</t>
  </si>
  <si>
    <t>SE7600A-US002NNR2</t>
  </si>
  <si>
    <t>KU20985</t>
  </si>
  <si>
    <t>SE6000H-US000BNC4 (USE KU15538)</t>
  </si>
  <si>
    <t>SolarEdge SE6000H-US HDWave Single Phase RGM</t>
  </si>
  <si>
    <t>IV SE SE6000H-US HDWave Single Phase RGM-BNC4</t>
  </si>
  <si>
    <t>SE6000H-US000BNC4</t>
  </si>
  <si>
    <t>IV SE Single Phase Inverter w/ HDWave 6.0kW</t>
  </si>
  <si>
    <t>w/ SetApp configuration (SE6000H-US000BNU4)</t>
  </si>
  <si>
    <t>IV SE 6000H-US HDWave Single Phase -BNU4</t>
  </si>
  <si>
    <t>KU15537</t>
  </si>
  <si>
    <t>SE Single Phase HD-Wave IV 5.0kW</t>
  </si>
  <si>
    <t>w/ RGM &amp; Consump. Meter,SetApp (SE5000H-US000BNI4)</t>
  </si>
  <si>
    <t>IV SE 5000H-US HDWave Single Phase RGM-BNI4</t>
  </si>
  <si>
    <t>KU22489</t>
  </si>
  <si>
    <t>w/ RGM &amp; Consump. Meter,SetApp (SE5000H-US000BEI4)</t>
  </si>
  <si>
    <t>IV SE 5000H-US HDWave Single Phase RGM-BEI4</t>
  </si>
  <si>
    <t>KU21039</t>
  </si>
  <si>
    <t xml:space="preserve"> SE7600H-US HDWave Single Phase RGM</t>
  </si>
  <si>
    <t xml:space="preserve"> -40C; SE7600H-US000BNC4 (USE KU15539)</t>
  </si>
  <si>
    <t>IV SE 7600H-US HDWave Single Phase RGM-BNC4</t>
  </si>
  <si>
    <t>SE7600H-US000BNC4</t>
  </si>
  <si>
    <t>KU22691</t>
  </si>
  <si>
    <t>SolarEdge 43.2KW 208V Synergy Manager</t>
  </si>
  <si>
    <t>KU15538</t>
  </si>
  <si>
    <t>SE Single Phase HD-Wave IV 6.0kW</t>
  </si>
  <si>
    <t>w/ RGM &amp; Consump. Meter,SetApp (SE6000H-US000BNI4)</t>
  </si>
  <si>
    <t>IV SE 6000H-US HDWave Single Phase RGM-BNI4</t>
  </si>
  <si>
    <t>KU22487</t>
  </si>
  <si>
    <t>IV SE 6.0kW Single Phase HD-Wave BEI4</t>
  </si>
  <si>
    <t>(PN: SE6000H-US000BEI4)</t>
  </si>
  <si>
    <t>IV SE 6000H-US HD Wave Single Phase RGM-BEI4</t>
  </si>
  <si>
    <t>KU22345</t>
  </si>
  <si>
    <t>SE Single Phase Energy Hub w/ RGM (SEPA)</t>
  </si>
  <si>
    <t>6.0/6.0KW Bat Acc, 5yr(SE6000H-USSMBBL14)</t>
  </si>
  <si>
    <t>IV SE 6000H-US Sngl Phse Enrg Hub RGM-BL14 (SEPA)</t>
  </si>
  <si>
    <t>SE6000H-USSMBBL14</t>
  </si>
  <si>
    <t>KU22721</t>
  </si>
  <si>
    <t>SolarEdge 3.8kW Home Hub Inverter</t>
  </si>
  <si>
    <t>7kW battery access w/ RGM - 5yr Cell Plan</t>
  </si>
  <si>
    <t>IV SE 3800H BL14</t>
  </si>
  <si>
    <t>KU20459</t>
  </si>
  <si>
    <t xml:space="preserve"> SE7600H-US HDWave EV Charger</t>
  </si>
  <si>
    <t xml:space="preserve"> (SE7600H-US000BNV4)</t>
  </si>
  <si>
    <t>IV SE7600H-US HDWave EV Charger</t>
  </si>
  <si>
    <t>SE7600H-US000BNV4</t>
  </si>
  <si>
    <t>KU15539</t>
  </si>
  <si>
    <t>SE Single Phase HD-Wave IV 7.6kW</t>
  </si>
  <si>
    <t>w/ RGM &amp; Consump. Meter,SetApp (SE7600H-US000BNI4)</t>
  </si>
  <si>
    <t>IV SE 7600H-US HDWave Single Phase RGM-BNI4</t>
  </si>
  <si>
    <t>KU22497</t>
  </si>
  <si>
    <t>IV SE 7.6kW Single Phase HD-Wave BEI4</t>
  </si>
  <si>
    <t>(PN: SE7600H-US000BEI4)</t>
  </si>
  <si>
    <t>IV SE 7600H-US HD Wave Single Phase RGM-BEI4</t>
  </si>
  <si>
    <t>KU22346</t>
  </si>
  <si>
    <t>7.6/7.6KW Bat Acc, 5yr(SE7600H-USSMBBL14)</t>
  </si>
  <si>
    <t>IV SE 7600H-US Sngle Phse Enrg Hub RGM-BL14 (SEPA)</t>
  </si>
  <si>
    <t>SE7600H-USSMBBL14</t>
  </si>
  <si>
    <t>KU22089</t>
  </si>
  <si>
    <t>SolarEdge Backup Interface, Service Side Conn.</t>
  </si>
  <si>
    <t>BI-EUSGN-02; 5kW ATX, 200A MCB</t>
  </si>
  <si>
    <t>SBA SE BI-EUSGN-02 SE Backup Interface, Service</t>
  </si>
  <si>
    <t>KU15272</t>
  </si>
  <si>
    <t>SolarEdge SE10000A-US GT RGM Single Phase Inverter</t>
  </si>
  <si>
    <t>10kW; operates in 208V, 240V and 277V GT RGM</t>
  </si>
  <si>
    <t>IV SE SE10000A-US Single Phase Inverter GT RGM</t>
  </si>
  <si>
    <t>SE10000A-US000NNR2</t>
  </si>
  <si>
    <t>KU22182</t>
  </si>
  <si>
    <t>SE120kW/480V 3Phase Synergy Mngr Ground Mount only</t>
  </si>
  <si>
    <t>AC/DC SPD, combined input (SE120K-USG8IBNW4)</t>
  </si>
  <si>
    <t>IV SE 120K-US 3-phase Synergy Manager -BNW4</t>
  </si>
  <si>
    <t>SE120K-USG8IBNW4</t>
  </si>
  <si>
    <t>KU20970</t>
  </si>
  <si>
    <t xml:space="preserve"> SE10000H-US HDWave Single Phase RGM</t>
  </si>
  <si>
    <t>(SE10000H-US000BNC4)</t>
  </si>
  <si>
    <t>IV SE 10000H-US HDWave Single Phase RGM-BNC4</t>
  </si>
  <si>
    <t>SE10000H-US000BNC4</t>
  </si>
  <si>
    <t>KU14375</t>
  </si>
  <si>
    <t>SE 3-Phase inverter, 9.0kW</t>
  </si>
  <si>
    <t>AC RSD, DC Safety Switch and AFCI (SE9K-USR2TBNU4)</t>
  </si>
  <si>
    <t>IV SE 9K-US (208v) three-phase inverter - BNU4</t>
  </si>
  <si>
    <t>KU22261</t>
  </si>
  <si>
    <t>SolarEdge 50KW 208V Synergy Manager</t>
  </si>
  <si>
    <t xml:space="preserve"> SE50K-US02IBNZ4</t>
  </si>
  <si>
    <t>IV SE 50KW 208V Synergy Manager</t>
  </si>
  <si>
    <t>SE Single Phase Energy Hub 6.0kW w/ RGM</t>
  </si>
  <si>
    <t>w/ consump. monitor, 5yr plan (SE6000H-USS3BBC14)</t>
  </si>
  <si>
    <t>IV SE 6000H-US Single Phase Energy Hub RGM -BC14</t>
  </si>
  <si>
    <t>KU20945</t>
  </si>
  <si>
    <t>SE Single Phase Inverter w/ HDWave 10.0kW</t>
  </si>
  <si>
    <t>w SetApp configuration (SE10000H-US000BNU4)</t>
  </si>
  <si>
    <t>IV SE 10000H-US HDWave Single Phase -BNU4</t>
  </si>
  <si>
    <t>KU22263</t>
  </si>
  <si>
    <t>SE Single Phase Energy Hub 7.6kW, 7kW battery acc.</t>
  </si>
  <si>
    <t>w/ RGM &amp; consump. monitor, 5yr(SE7600H-USSNBBL14)</t>
  </si>
  <si>
    <t>IV SE SE7600H-USSNBBL14 7kW BAT ACC  Hub RGM</t>
  </si>
  <si>
    <t>KU20946</t>
  </si>
  <si>
    <t>SE Single Phase Inverter w/ HDWave 11.4kW</t>
  </si>
  <si>
    <t>w/ SetApp configuration (SE11400H-US000BNU4)</t>
  </si>
  <si>
    <t>IV SE 11400H-US HDWave Single Phase -BNU4</t>
  </si>
  <si>
    <t>KU21636</t>
  </si>
  <si>
    <t>SE Single Phase Energy Hub 7.6kW w/ RGM</t>
  </si>
  <si>
    <t>w/ consump. monitor, 5yr plan (SE7600H-USS3BBC14)</t>
  </si>
  <si>
    <t>IV SE 7600H-US Single Phase Energy Hub RGM -BC14</t>
  </si>
  <si>
    <t>SE7600H-USS3BBC14</t>
  </si>
  <si>
    <t>KU20815</t>
  </si>
  <si>
    <t>IV SE 10.0kW Single Phase HD-Wave IV</t>
  </si>
  <si>
    <t>w/ RGM, Consmp. Meter, SetApp (SE10000H-US000BNI4)</t>
  </si>
  <si>
    <t>IV SE 10000H-US HDWave Single Phase RGM-BNI4</t>
  </si>
  <si>
    <t>KU22398</t>
  </si>
  <si>
    <t>IV SE 10.0kW Single Phase HD-Wave BEI4</t>
  </si>
  <si>
    <t>(PN: SE10000H-US000BEI4)</t>
  </si>
  <si>
    <t>IV SE 10000H-US HD Wave Single Phase RGM-BEI4</t>
  </si>
  <si>
    <t>KU21093</t>
  </si>
  <si>
    <t>SolarEdge 33.3K-US(480V) 3-phase inverter w/AC RSD</t>
  </si>
  <si>
    <t>SE33.3K-USR48BNU4</t>
  </si>
  <si>
    <t>IV SE 33.3K-US (480V) 3-phase inverter w/ AC RSD</t>
  </si>
  <si>
    <t>SolarEdge 66.6KW 480V - need 1 secondary</t>
  </si>
  <si>
    <t>IV SE 66.6KW 480V - AC RSD Primary</t>
  </si>
  <si>
    <t>KU21055</t>
  </si>
  <si>
    <t>SolarEdge SE11400H-US HDWave Single Phase RGM</t>
  </si>
  <si>
    <t>(SE11400H-US000BNC4)</t>
  </si>
  <si>
    <t>IV SE 11400H-US HDWave Single Phase RGM-BNC4</t>
  </si>
  <si>
    <t>SE11400H-US000BNC4</t>
  </si>
  <si>
    <t>IV SE 11.4kW Single Phase HD-Wave BEI4</t>
  </si>
  <si>
    <t>(PN: SE11400H-US000BEI4)</t>
  </si>
  <si>
    <t>IV SE 11400H-US HD Wave Single Phase RGM-BEI4</t>
  </si>
  <si>
    <t>KU22362</t>
  </si>
  <si>
    <t>SolarEdge SE7600H-US 10kw Bat. Access  Energy Hub</t>
  </si>
  <si>
    <t xml:space="preserve"> w/RGM/Consump./5 year cell (SE7600H-USMNBBL14)</t>
  </si>
  <si>
    <t>IV SE SE7600H-USMNBBL14 10kW BAT ACC  Hub RGM</t>
  </si>
  <si>
    <t>KU22267</t>
  </si>
  <si>
    <t>SE Three Phase Inverter, 30kW 480V w/ AC RSD</t>
  </si>
  <si>
    <t>w/ DC Safety &amp; fuses, AFCI (SE30K-USR8IBNZ4)</t>
  </si>
  <si>
    <t>IV SE 30K-US Three Phase Inverter - BNZ4</t>
  </si>
  <si>
    <t>KU21531</t>
  </si>
  <si>
    <t>SE EV Charging Single Phase IV w HDWave 11.4kW RGM</t>
  </si>
  <si>
    <t>w SetApp configuration (SE11400H-US000BNW4)</t>
  </si>
  <si>
    <t>IV SE 11400H-US HDWave and EV Charger RGM -BNW4</t>
  </si>
  <si>
    <t>SE11400H-US000BNW4</t>
  </si>
  <si>
    <t>KU22149</t>
  </si>
  <si>
    <t>SE Three Phase Inverter, 40.0kW 480V w/ AC RSD</t>
  </si>
  <si>
    <t>w/ DC Safety, DC Fuses and AFCI (SE40K-USR8IBNZ4)</t>
  </si>
  <si>
    <t>IV SE 40K-US Three Phase Inverter -BNZ4</t>
  </si>
  <si>
    <t>KU15211</t>
  </si>
  <si>
    <t>SolarEdge 14.4KUS (208V) integrated AC/DC Switch</t>
  </si>
  <si>
    <t>(SE14.4K-USR28BNU4)</t>
  </si>
  <si>
    <t>IV SE 14.4K-US Three phase inverter -BNU4</t>
  </si>
  <si>
    <t>KU22148</t>
  </si>
  <si>
    <t>SE Three Phase inverter, 17.3kW 208V w/ AC RSD</t>
  </si>
  <si>
    <t>w/ DC Safety, DC fuses, AFCI (SE17.3K-USR2IBNZ4)</t>
  </si>
  <si>
    <t>IV SE 17.3K-US Three Phase Inverter -BNZ4</t>
  </si>
  <si>
    <t>KU22180</t>
  </si>
  <si>
    <t>SE Three Phase Inverter, 14.4kW 208V w/ AC RSD</t>
  </si>
  <si>
    <t xml:space="preserve"> w/ DC safety, DC fuses, AFCI (SE14.4K-USR2IBNZ4)</t>
  </si>
  <si>
    <t>IV SE 14.4K-US Three Phase Inverter -BNZ4</t>
  </si>
  <si>
    <t>KU22265</t>
  </si>
  <si>
    <t>SE Single Phase Energy Hub 11.4kW, 10kW battery ac</t>
  </si>
  <si>
    <t>w/ RGM &amp; consump. monitor, 5yr(SE11400H-USSNBBL14)</t>
  </si>
  <si>
    <t>IV SE 11400H-US Single Phase Energy Hub RGM -BL14</t>
  </si>
  <si>
    <t>KU22264</t>
  </si>
  <si>
    <t>SE Single Phase Energy Hub 10kW, 10kW battery acce</t>
  </si>
  <si>
    <t>w/ RGM &amp; consump. monitor, 5yr(SE10000H-USSNBBL14)</t>
  </si>
  <si>
    <t>IV SE 10000H-US Single Phase Energy Hub - BL14</t>
  </si>
  <si>
    <t>KU20483</t>
  </si>
  <si>
    <t>SolarEdge 100KW 480V -need 2 secondaries</t>
  </si>
  <si>
    <t>IV SE 100KW 480V - AC RSD Primary</t>
  </si>
  <si>
    <t>SolarEdge Energy Bank Battery</t>
  </si>
  <si>
    <t>PN: BAT-10K1PS0B-02</t>
  </si>
  <si>
    <t>SB SE 10K  Energy Bank Battery</t>
  </si>
  <si>
    <t>KU21963</t>
  </si>
  <si>
    <t>SolarEdge P401 - Power Optimizer400W/ 60V P series</t>
  </si>
  <si>
    <t>residential/commercial, MC4 connectors (P401)</t>
  </si>
  <si>
    <t>IVA SE Optimizer P401</t>
  </si>
  <si>
    <t>KU21141</t>
  </si>
  <si>
    <t>SolarEdge P860 - MC4 - 860W Power Optimizer</t>
  </si>
  <si>
    <t>(PN: P860)</t>
  </si>
  <si>
    <t>IVA SE Optimizer P860</t>
  </si>
  <si>
    <t>P860</t>
  </si>
  <si>
    <t>KU20949</t>
  </si>
  <si>
    <t>SolarEdge Cellular Plug-in with 12yr Data Plan</t>
  </si>
  <si>
    <t>(CELL-B-R12-US-S-S2)</t>
  </si>
  <si>
    <t>DCA SE Cellular Plug-in with 12yr Data Plan</t>
  </si>
  <si>
    <t>CELL-B-R12-US-S-S2</t>
  </si>
  <si>
    <t>KU21026</t>
  </si>
  <si>
    <t>w SetApp configuration (SE5000H-US000BNU4)</t>
  </si>
  <si>
    <t>IV SE 5000H-US HDWave Single Phase -BNU4</t>
  </si>
  <si>
    <t>KU22259</t>
  </si>
  <si>
    <t>SolarEdge 120KW 480V Syngery Manager</t>
  </si>
  <si>
    <t>Roof Top - PN: SE120K-US08IBNZ4</t>
  </si>
  <si>
    <t>IV SE 120KW 480V Synergy Manager</t>
  </si>
  <si>
    <t>KU14923</t>
  </si>
  <si>
    <t>SolarEdge P400 - MC4 - 400W/80V Optimizer</t>
  </si>
  <si>
    <t xml:space="preserve"> MC4 connectors, for72-cell PV modules (P400)</t>
  </si>
  <si>
    <t>IVA SE Optimizer P400</t>
  </si>
  <si>
    <t>P400</t>
  </si>
  <si>
    <t>KU22160</t>
  </si>
  <si>
    <t>SE P860-2XLong 2:1 Power Optimizer 860W/ 60V, MC4,</t>
  </si>
  <si>
    <t>dual input, PVRSS, commercial only  (P860-2XLONG)</t>
  </si>
  <si>
    <t>IVA SE 2:1 Optimizer P860-2XLong</t>
  </si>
  <si>
    <t>P860-4NDZMRZ-NA23</t>
  </si>
  <si>
    <t>SE Single Phase Energy Hub 6kW, 6kW battery acc.</t>
  </si>
  <si>
    <t>w/ RGM &amp; consump. monitor, 5yr(SE6000H-USSNBBL14)</t>
  </si>
  <si>
    <t>IV SE 6000H-US Single Phase Energy Hub RGM -BL14</t>
  </si>
  <si>
    <t xml:space="preserve"> SE Cellular Plug-in w/ 5yr plan (commercial)</t>
  </si>
  <si>
    <t>AC&lt;1000kW, commercial SetApp (CELL-B-R05-US-S-S5)</t>
  </si>
  <si>
    <t>DCA SE Cellular Plug-in w plan AC&lt;1000kW commercia</t>
  </si>
  <si>
    <t>KU15541</t>
  </si>
  <si>
    <t>SE Single Phase HD-Wave IV 11.4kW</t>
  </si>
  <si>
    <t>w/ RGM &amp; Consmp. Meter,SetApp (SE11400H-US000BNI4)</t>
  </si>
  <si>
    <t>IV SE 11400H-US HDWave Single Phase RGM-BNI4</t>
  </si>
  <si>
    <t>KU22632</t>
  </si>
  <si>
    <t>w/ RGM  (SE11400H-USSNBBL15)</t>
  </si>
  <si>
    <t>IV SE 11400H-US Single Phase Energy HUB RGM - BL15</t>
  </si>
  <si>
    <t>KU21633</t>
  </si>
  <si>
    <t>SE Single Phase Energy Hub 3.8kW w/ RGM</t>
  </si>
  <si>
    <t>w/ consump. monitor, 5yr plan (SE3800H-USS3BBC14)</t>
  </si>
  <si>
    <t>IV SE 3800H-US Single Phase Energy Hub RGM -BC14</t>
  </si>
  <si>
    <t>KU15229</t>
  </si>
  <si>
    <t>SE Module temperature sensor 4-20mA (Project $)</t>
  </si>
  <si>
    <t>DCS SE Module temperature sensor 4-20mA</t>
  </si>
  <si>
    <t>KU22269</t>
  </si>
  <si>
    <t>SE 100kW 480V Synergy Manager w/ AC RSD</t>
  </si>
  <si>
    <t>w/ DC Safety, AC/DC SPD, multi input (SE100K-BNZ4)</t>
  </si>
  <si>
    <t>IV SE 100K-US Synergy Manager -BNZ4</t>
  </si>
  <si>
    <t>KU15132</t>
  </si>
  <si>
    <t>SolarEdge P320-6NM4MRL-NM01</t>
  </si>
  <si>
    <t>P320 Optimizer</t>
  </si>
  <si>
    <t>IVA SE Optimizer P320</t>
  </si>
  <si>
    <t>P320-6NM4MRL-NM01</t>
  </si>
  <si>
    <t>KU15536</t>
  </si>
  <si>
    <t>w/ RGM &amp; Consump. Meter,SetApp (SE3800H-US000BNI4)</t>
  </si>
  <si>
    <t>IV SE 3800H-US HDWave Single Phase RGM-BNI4</t>
  </si>
  <si>
    <t>KU22183</t>
  </si>
  <si>
    <t>SE Synergy Unit</t>
  </si>
  <si>
    <t>Synergy Unit for three phase iv (SESUK-USR0INNN4)</t>
  </si>
  <si>
    <t>IV SE Synergy Unit</t>
  </si>
  <si>
    <t>KU20940</t>
  </si>
  <si>
    <t>SE Single Phase Inverter w/ HDWave 3.0kW</t>
  </si>
  <si>
    <t>w SetApp configuration (SE3000H-US000BNU4)</t>
  </si>
  <si>
    <t>IV SE 3000H-US HDWave Single Phase -BNU4</t>
  </si>
  <si>
    <t>KU22317</t>
  </si>
  <si>
    <t>SolarEdge S440 - MC4 compatible optimiz</t>
  </si>
  <si>
    <t>S440 (PN: S440)</t>
  </si>
  <si>
    <t>IVA SE Optimizer S440</t>
  </si>
  <si>
    <t>S440-1GM4MRM-NA02</t>
  </si>
  <si>
    <t>SolarEdge Commercial Gateway</t>
  </si>
  <si>
    <t>(SE1000-CCG-G-S1)</t>
  </si>
  <si>
    <t>DCA SE Commercial Gateway</t>
  </si>
  <si>
    <t>KU15535</t>
  </si>
  <si>
    <t>SE Single Phase HDWave IV 3.0kW</t>
  </si>
  <si>
    <t>w/ RGM &amp; Consump. Meter,SetApp (SE3000H-US000BNI4)</t>
  </si>
  <si>
    <t>IV SE 3000H-US HDWave Single Phase RGM-BNI4</t>
  </si>
  <si>
    <t>KU21133</t>
  </si>
  <si>
    <t>SolarEdge P340 - MC4 - 340W Optimizer</t>
  </si>
  <si>
    <t>for highpower 60-cell modules (PN: P340)</t>
  </si>
  <si>
    <t>IVA SE Optimizer P340</t>
  </si>
  <si>
    <t>SolarEdge Commercial - AC RSD Secondary</t>
  </si>
  <si>
    <t>IVA SE Commercial - AC RSD Secondary</t>
  </si>
  <si>
    <t>KU21692</t>
  </si>
  <si>
    <t>SolarEdge Backup Interface for Load Side Conn.</t>
  </si>
  <si>
    <t>5kW ATX, im/ex meter, Main Lug Only (BI-NUSGN-01)</t>
  </si>
  <si>
    <t>IVHA SE Backup Interface for Load Side Conn.</t>
  </si>
  <si>
    <t>KU22090</t>
  </si>
  <si>
    <t>SBA SE BI-NUSGN-02 Backup Interface, Load</t>
  </si>
  <si>
    <t>KU22319</t>
  </si>
  <si>
    <t>Sol-Ark 600A Current Transformer</t>
  </si>
  <si>
    <t>2" inside diameter PN: SA-CT-XL</t>
  </si>
  <si>
    <t>IVAC SA CT-XL 600A Current Transformer</t>
  </si>
  <si>
    <t>KU22286</t>
  </si>
  <si>
    <t>Sol-Ark 5K 120/240V Hybrid All-In-One</t>
  </si>
  <si>
    <t>(PN: 5K-2P) 5 Year Standard Warranty</t>
  </si>
  <si>
    <t>IHV SA Sol-Ark 5K Hybrid All-In-One</t>
  </si>
  <si>
    <t>5K-2P</t>
  </si>
  <si>
    <t>Sol-Ark 12K 120/240/208V 48V Hybrid All-In-One</t>
  </si>
  <si>
    <t>10 YR STNRD Warranty, NEMA 3R (12K-2P)</t>
  </si>
  <si>
    <t>IHV SA Sol-Ark 12k 120/240/208V 48V Hybrid</t>
  </si>
  <si>
    <t>12K-2P</t>
  </si>
  <si>
    <t>KU22353</t>
  </si>
  <si>
    <t>Sol-Ark 15K 120/240/208V-3P Hybrid Inverter</t>
  </si>
  <si>
    <t>10 YR STNRD Warranty NEMA-3R (15K-2P)</t>
  </si>
  <si>
    <t>IVH SA Sol-Ark 15K Hybrid INV</t>
  </si>
  <si>
    <t>15K-2P</t>
  </si>
  <si>
    <t>KU21728</t>
  </si>
  <si>
    <t>Sol-Ark 8K 120/240V</t>
  </si>
  <si>
    <t>(PN: 8K-2P) 5 Year Standard Warranty</t>
  </si>
  <si>
    <t>IHV SA Sol-Ark 8K 120/240V</t>
  </si>
  <si>
    <t>8K-2P</t>
  </si>
  <si>
    <t>KU21828</t>
  </si>
  <si>
    <t>IVA GS Plugin Wifi Stick</t>
  </si>
  <si>
    <t>data logging stick: Wi-Fi (Solis-DLS-WIFI)</t>
  </si>
  <si>
    <t>IVS GS Plugin Wifi Stick</t>
  </si>
  <si>
    <t>IVA GS Plugin LAN Stick</t>
  </si>
  <si>
    <t>2 year standard warranty</t>
  </si>
  <si>
    <t>IVS GS Plugin LANi Stick</t>
  </si>
  <si>
    <t>KU22361</t>
  </si>
  <si>
    <t>Solis 10.0kW four MPPT 10 inveter</t>
  </si>
  <si>
    <t>(PN: Solis-1P10K-4G-US-SP)</t>
  </si>
  <si>
    <t>IV GS 10.0kW four MPPT 10 inveter</t>
  </si>
  <si>
    <t>Solis-1P10K-4G-US-SP</t>
  </si>
  <si>
    <t>KU22365</t>
  </si>
  <si>
    <t>GL Solis 50kW 3 Phase Inverter w/ fan</t>
  </si>
  <si>
    <t>10 yr stndrd warranty (PN: Solis-50K-US-F-SW)</t>
  </si>
  <si>
    <t>IV GS 50kW 3 Phase 3Ø INV</t>
  </si>
  <si>
    <t>KU22379</t>
  </si>
  <si>
    <t>GL Solis 100kW 3 Phase Inverter w/ fan 10 MPPT</t>
  </si>
  <si>
    <t>wTIGO, 10yr stndrd wrnty(PN: Solis-100K-5G-US-RSS)</t>
  </si>
  <si>
    <t>IV GS 100kW 3 Phase 3Ø INV w/ TIGO Transmitter</t>
  </si>
  <si>
    <t>KU21867</t>
  </si>
  <si>
    <t>Tigo PV Rapid Shutdown Transmitter for TS4-R-F</t>
  </si>
  <si>
    <t xml:space="preserve"> Single Core (150A) PN: 490-00000-10</t>
  </si>
  <si>
    <t>Tigo</t>
  </si>
  <si>
    <t xml:space="preserve"> 490-00000-10</t>
  </si>
  <si>
    <t>KU21872</t>
  </si>
  <si>
    <t>Tigo Access Point (Tigo Tap)</t>
  </si>
  <si>
    <t>(PN:158-00000-02)</t>
  </si>
  <si>
    <t>KU21871</t>
  </si>
  <si>
    <t>Tigo CCA Standalone Kit</t>
  </si>
  <si>
    <t>(PN:346-00000-00)</t>
  </si>
  <si>
    <t>KU22173</t>
  </si>
  <si>
    <t>Commercial Dual Core (300A) RSS Din Rail Trans Kit</t>
  </si>
  <si>
    <t>277VAC PS (no enclosure
enclosure)</t>
  </si>
  <si>
    <t>KU22322</t>
  </si>
  <si>
    <t>Tigo Cloud Connect Advanced Kit (NO UL ENCLOSURE)</t>
  </si>
  <si>
    <t>TAP, 120/240 VAC PS (PN: 348-00000-00)</t>
  </si>
  <si>
    <t>DCI TI Cloud Connect Adv. Kit ( (NO UL ENCLOSURE)</t>
  </si>
  <si>
    <t>348-00000-00</t>
  </si>
  <si>
    <t>KU22166</t>
  </si>
  <si>
    <t>TS4-A-F 1500VUL, 1.2M Cable, MC4</t>
  </si>
  <si>
    <t>IVA TI TS4-A-F 1500VUL, 1.2M Cable, MC4</t>
  </si>
  <si>
    <t>KU21727</t>
  </si>
  <si>
    <t>TS4-A-2F, 1500VUL, 2.2M Cable, MC4</t>
  </si>
  <si>
    <t>IVA TI TS4-A-2F, 1500VUL, 2.2M Cable, MC4</t>
  </si>
  <si>
    <t>KU21212</t>
  </si>
  <si>
    <t>TS4-A-0 1500VUL/1000VTUV, 1.2M Cable, MC4</t>
  </si>
  <si>
    <t>451-00252-32</t>
  </si>
  <si>
    <t>IVA TI TS4-A-O 1500VUL/1000VTUV, 1.2M Cable, MC4</t>
  </si>
  <si>
    <t>KU22641</t>
  </si>
  <si>
    <t>TS44-A-O 1500V 1.2M Cable MC4</t>
  </si>
  <si>
    <t>KU22310</t>
  </si>
  <si>
    <t>Dual Core RSS DIN Rail Transmitter Kit, 120/240V</t>
  </si>
  <si>
    <t>Dual Core (150A) PN: 492-00000-20</t>
  </si>
  <si>
    <t>IVA TI Dual Core RSS DIN Rail Transmitter Kit</t>
  </si>
  <si>
    <t>KU21213</t>
  </si>
  <si>
    <t>Tigo Cloud Connect Advanced Kit, Din Rail PS</t>
  </si>
  <si>
    <t>(348-00000-52), TAP, 120/240 VAC PS, Outdoor Box</t>
  </si>
  <si>
    <t>DCI TI Cloud Connect Advance Kit</t>
  </si>
  <si>
    <t>KU22588</t>
  </si>
  <si>
    <t>11.4kW Energy Storage Hybrid Inverter</t>
  </si>
  <si>
    <t>10KW WH BackUp, Ethernet/WiFi frmlyPN602-00114-03</t>
  </si>
  <si>
    <t>IVH TI 11.4kW Enrgy Strge Hybr Inv 601-2111K4-0003</t>
  </si>
  <si>
    <t>TSI-11.4K-US</t>
  </si>
  <si>
    <t>KU21868</t>
  </si>
  <si>
    <t>Single Core RSS DIN Rail Transmitter Kit, 120/240V</t>
  </si>
  <si>
    <t xml:space="preserve"> Single Core (100A) PN: 492-00000-10</t>
  </si>
  <si>
    <t>IVA TI Single Core RSS DIN Rail Transmitter Kit</t>
  </si>
  <si>
    <t>KU20166</t>
  </si>
  <si>
    <t>Trina TSM 295M-DD05A.05 All Black Mono</t>
  </si>
  <si>
    <t xml:space="preserve">  Honey M PLUS- High quality 295W All Black Mono</t>
  </si>
  <si>
    <t>SM TSM-295M/60/FS35/BB</t>
  </si>
  <si>
    <t>295M DD05A.05</t>
  </si>
  <si>
    <t>KU22605</t>
  </si>
  <si>
    <t>Trina Vertex 395w Mono Perc DE09.05</t>
  </si>
  <si>
    <t>Trina Vertex 395 Mono Perc DE09.05</t>
  </si>
  <si>
    <t>SM TSM-395M/120/FS30/BB</t>
  </si>
  <si>
    <t>DE09.05</t>
  </si>
  <si>
    <t>KU21160</t>
  </si>
  <si>
    <t>Trina TSM 310M-DD05H.05(II) All Black Mono</t>
  </si>
  <si>
    <t>PN: DD05H.05(II) 310</t>
  </si>
  <si>
    <t>SM TSM-310M/60/FS35/BB</t>
  </si>
  <si>
    <t>DD05H.05(II) 310</t>
  </si>
  <si>
    <t>KU21201</t>
  </si>
  <si>
    <t>Trina TSM 320M-DD05M.05(II) All Black Mono</t>
  </si>
  <si>
    <t>DD05M.05(II)</t>
  </si>
  <si>
    <t>SM TSM-320M/60/FS35/BB</t>
  </si>
  <si>
    <t>DD05M.05(II) 320</t>
  </si>
  <si>
    <t>KU21204</t>
  </si>
  <si>
    <t>Trina TallMax 385w mono PERC</t>
  </si>
  <si>
    <t>DE15H</t>
  </si>
  <si>
    <t>SM TSM-385M/144/FS40/SW</t>
  </si>
  <si>
    <t>KU20937</t>
  </si>
  <si>
    <t>Trina TallMax 375w Mono PERC</t>
  </si>
  <si>
    <t xml:space="preserve"> Silver Frame, 72 Cell</t>
  </si>
  <si>
    <t>SM TSM-375M/72/FS40/SW</t>
  </si>
  <si>
    <t>TSM-375-DE14A(II)</t>
  </si>
  <si>
    <t>KU22606</t>
  </si>
  <si>
    <t>Trina Vertex 395w Bifacial  DE09C.07</t>
  </si>
  <si>
    <t>SM TSM-395M/BF/120/FS30/BB</t>
  </si>
  <si>
    <t>KU21226</t>
  </si>
  <si>
    <t>Trina TallMax 390w mono PERC</t>
  </si>
  <si>
    <t>TSM-DE15H(II) 390</t>
  </si>
  <si>
    <t>SM TSM-390M/72/FS40/SW</t>
  </si>
  <si>
    <t>KU21227</t>
  </si>
  <si>
    <t>Trina TallMax 400w mono PERC</t>
  </si>
  <si>
    <t>TSM-DE15H(II) 400</t>
  </si>
  <si>
    <t>SM TSM-400M/72/FS40/SW</t>
  </si>
  <si>
    <t>KU21032</t>
  </si>
  <si>
    <t>Trina TallMax 380w Mono Perc DE14A(II)</t>
  </si>
  <si>
    <t>DE14A(II)</t>
  </si>
  <si>
    <t>SM TSM-380M/72/FS40/SW</t>
  </si>
  <si>
    <t>Remaining Stock</t>
  </si>
  <si>
    <t>KU21995</t>
  </si>
  <si>
    <t>Trina 360 MULTI-BUSBAR MONO PERC MODULE</t>
  </si>
  <si>
    <t>B-W 132 Cell Multi-Busbar Mono TSM-DE06X.05(II)</t>
  </si>
  <si>
    <t>SM TSM-360M/132/FS35/BW/MBB</t>
  </si>
  <si>
    <t>KU22273</t>
  </si>
  <si>
    <t>Photovoltaic Wire 10 AWG Black (500' roll)</t>
  </si>
  <si>
    <t>19 Strand Bare Copper for 1/2 KV PV</t>
  </si>
  <si>
    <t>CB TT Photovoltaic Black Wire for 1000V modules</t>
  </si>
  <si>
    <t>Titan Wire</t>
  </si>
  <si>
    <t>H4SSW102000U</t>
  </si>
  <si>
    <t>KU15220</t>
  </si>
  <si>
    <t>SolaTrim Pest Abatement Barrier</t>
  </si>
  <si>
    <t>ST-055 (100ft Units)</t>
  </si>
  <si>
    <t>M SolaTrim Pest Abatement Barrier</t>
  </si>
  <si>
    <t>KU22660</t>
  </si>
  <si>
    <t>EZ Solar Rooftop PV Junction Box- Asphalt Shingle</t>
  </si>
  <si>
    <t>M EZS  Rooftop PV Junction Box-Asphalt Shingle</t>
  </si>
  <si>
    <t>KU10156</t>
  </si>
  <si>
    <t>MC4 PV-KST4/6I-UR Male SolarLine connector</t>
  </si>
  <si>
    <t xml:space="preserve">  ø 4mm, max. 600V, up to 30A, incl crimp contact</t>
  </si>
  <si>
    <t>CBC MC MC4 MALE KBT4/6I-UR</t>
  </si>
  <si>
    <t>Multi-Contact</t>
  </si>
  <si>
    <t>KU10155</t>
  </si>
  <si>
    <t>MC4 PV-KBT4/6I-UR Female SolarLine connector</t>
  </si>
  <si>
    <t>CBC MC MC4 FEMALE KBT4/6I-UR</t>
  </si>
  <si>
    <t>32.0016P0001-UR</t>
  </si>
  <si>
    <t>KU22147</t>
  </si>
  <si>
    <t>Heyco HEYClip SunRunner Cable Clip</t>
  </si>
  <si>
    <t>Stainless Steel for 1 to 4 PV wires (S6404)</t>
  </si>
  <si>
    <t>4000382</t>
  </si>
  <si>
    <t>n</t>
  </si>
  <si>
    <t>Cell Format</t>
  </si>
  <si>
    <t># Per pallet</t>
  </si>
  <si>
    <t>Less than Pallet Price
$/Watt</t>
  </si>
  <si>
    <t>Panel Price
$/Watt</t>
  </si>
  <si>
    <t>Pallet + Price
$/Watt</t>
  </si>
  <si>
    <t>Pallet+ Price
$/Watt</t>
  </si>
  <si>
    <t>Pallet+ Price
$/Panel</t>
  </si>
  <si>
    <t>3+ Pallet Price
$/Watt</t>
  </si>
  <si>
    <t>3+ Pallet Price
$/Panel</t>
  </si>
  <si>
    <t>10+ Pallet Price
$/Watt</t>
  </si>
  <si>
    <t>10+ Pallet Price
$/Panel</t>
  </si>
  <si>
    <t>Stocking Location</t>
  </si>
  <si>
    <t>Comments</t>
  </si>
  <si>
    <t>REC400NP3 Black</t>
  </si>
  <si>
    <t>REC Solar, N Peak 3 Series, 400W Monocrystalline Module</t>
  </si>
  <si>
    <t>REC Solar, N Peak 3 Series, 400W Monocrystalline Module, 0/+5W PT, Black frame Black backing, 30 MM Frame, 7000 PA Test Load, 74.8" x 40.9" x 1.2"</t>
  </si>
  <si>
    <t>$312.00 EA
$0.78/Watt</t>
  </si>
  <si>
    <t>$304.00 EA
$0.76/Watt</t>
  </si>
  <si>
    <t>$296.00 EA
$0.74/Watt</t>
  </si>
  <si>
    <t>$288.00 EA
$0.72/Watt</t>
  </si>
  <si>
    <t>CA</t>
  </si>
  <si>
    <t>In Stock</t>
  </si>
  <si>
    <t>REC405AA Pure</t>
  </si>
  <si>
    <t>REC Solar, REC405AA PURE, Alpha Series, 405W Monocrystalline Module</t>
  </si>
  <si>
    <t>REC Solar, REC405AA PURE, Alpha Series, 405W Monocrystalline Module, 0/+5W PT, High Performance, Black frame black backing, 30 MM Frame, 7000 PA Test Load, 71.7" X 40"</t>
  </si>
  <si>
    <t>$380.70 EA
$0.94/Watt</t>
  </si>
  <si>
    <t>$372.60 EA
$0.92/Watt</t>
  </si>
  <si>
    <t>$364.50 EA
$0.90/Watt</t>
  </si>
  <si>
    <t>$352.35 EA
$0.87/Watt</t>
  </si>
  <si>
    <t>REC410AA Pure</t>
  </si>
  <si>
    <t>REC Solar, REC410AA PURE, Alpha Series, 410W Monocrystalline Module</t>
  </si>
  <si>
    <t>REC Solar, REC410AA PURE, Alpha Series, 410W Monocrystalline Module, 0/+5W PT, High Performance, Black frame black backing, 30 MM Frame, 7000 PA Test Load, 71.7" X 40"</t>
  </si>
  <si>
    <t>$389.50 EA
$0.95/Watt</t>
  </si>
  <si>
    <t>$381.30 EA
$0.93/Watt</t>
  </si>
  <si>
    <t>$373.10 EA
$0.91/Watt</t>
  </si>
  <si>
    <t>$360.80 EA
$0.88/Watt</t>
  </si>
  <si>
    <t>Mission, 430W PV Module,  BAA Buy America, Assembled in USA</t>
  </si>
  <si>
    <t>Mission, 430W PV Module,  BAA Buy America, Assembled in USA, 82.1 X 41.5", 51.6 lbs, 40mm black frame &amp; back sheet, MC4 Staubli, PERC Mono cells, 5,400 Pa front load &amp; 3,600 Pa back load, 9 Bus Bar</t>
  </si>
  <si>
    <t>$296.70 EA
$0.69/Watt</t>
  </si>
  <si>
    <t>Mission Solar Energy</t>
  </si>
  <si>
    <t>$288.10 EA
$0.67/Watt</t>
  </si>
  <si>
    <t>$283.80 EA
$0.66/Watt</t>
  </si>
  <si>
    <t>Call</t>
  </si>
  <si>
    <t>Panasonic, 360W EverVolt PV Module</t>
  </si>
  <si>
    <t>Panasonic, 360W EverVolt PV Module, 69.1 x 40.94", 30mm Black Frame Black Backsheet, 1/2 cut PERCMono cells, 100% PID free, 25A Fuse, 1000VDC, 25/25 Warranty, Compare to REC360NP2 Black</t>
  </si>
  <si>
    <t>$338.40 EA
$0.94/Watt</t>
  </si>
  <si>
    <t>$331.20 EA
$0.92/Watt</t>
  </si>
  <si>
    <t>$324.00 EA
$0.90/Watt</t>
  </si>
  <si>
    <t>CA/NY</t>
  </si>
  <si>
    <t>PNS-400-EVP132GL</t>
  </si>
  <si>
    <t>Panasonic, 400W EverVolt PV Module</t>
  </si>
  <si>
    <t>Panasonic, 400W EverVolt PV Module, MC4, PV Wire, 71.7 X 40", 30mm Black Frame on White Backsheet,132 ½  Heterojunction Cells, 20A Fuse, 1000VDC, 25/25 Warranty Compare to REC Pure</t>
  </si>
  <si>
    <t>$456.00 EA
$1.14/Watt</t>
  </si>
  <si>
    <t>$444.00 EA
$1.11/Watt</t>
  </si>
  <si>
    <t>$436.00 EA
$1.09/Watt</t>
  </si>
  <si>
    <t>CS3N-395MS</t>
  </si>
  <si>
    <t>Canadian Solar, 395W PV Module</t>
  </si>
  <si>
    <t>Canadian Solar, 395W PV Module, 76.4 x 41.5",  PV Wire, MC-4, 35mm Black Frame on Black Back-Sheet, BOB, 8000 PA Snow/6000 PA Wind,  1000VDC, 25/25 Warranty</t>
  </si>
  <si>
    <t>$292.30 EA
$0.74/Watt</t>
  </si>
  <si>
    <t>$284.40 EA
$0.72/Watt</t>
  </si>
  <si>
    <t>$276.50 EA
$0.70/Watt</t>
  </si>
  <si>
    <t>Canadian Solar, BiHiku 455W Mono Bifacial PV Module</t>
  </si>
  <si>
    <t>Canadian Solar, BiHiku 455W Mono Bifacial PV Module, front/back glass, 40mm Clear Frame on White Backsheet, 83.9" X 41.8" X 1.2", T4 Connector</t>
  </si>
  <si>
    <t>Full Pallets  Only</t>
  </si>
  <si>
    <t>$291.20 EA
$0.64/Watt</t>
  </si>
  <si>
    <t>$286.65 EA
$0.63/Watt</t>
  </si>
  <si>
    <t>CS6W-535MB-AG</t>
  </si>
  <si>
    <t>Canadian Solar, BiHiku 535W Mono PERC Bifacial PV Module</t>
  </si>
  <si>
    <t>Canadian Solar, BiHiku 535W Mono PERC Bifacial PV Module, front/back glass, 40mm Clear Frame, 30/12 warranty, 89.2" x 44.6" x 1.38"</t>
  </si>
  <si>
    <t>3+ Pallet Only</t>
  </si>
  <si>
    <t>$337.05 EA
$0.63/Watt</t>
  </si>
  <si>
    <t>$331.70 EA
$0.62/Watt</t>
  </si>
  <si>
    <t>EAGLE 72HM G2 Jinko Solar, 410W PV Module</t>
  </si>
  <si>
    <t>EAGLE 72HM G2 Jinko Solar, 410W PV Module, JKM410M-72HL-V, 40mm Clear Frame, 144 Cell Monocrystalline 1/2 cells, 20A Fuse, 1500VDC</t>
  </si>
  <si>
    <t>$291.10 EA
$0.71/Watt</t>
  </si>
  <si>
    <t>Jinko Solar</t>
  </si>
  <si>
    <t>$282.90 EA
$0.69/Watt</t>
  </si>
  <si>
    <t>$274.70 EA
$0.67/Watt</t>
  </si>
  <si>
    <t>$258.30 EA
$0.63/Watt</t>
  </si>
  <si>
    <t>AZ</t>
  </si>
  <si>
    <t>EAGLE 72HM G4b Jinko Solar, 430W PV Bifacial Module</t>
  </si>
  <si>
    <t>EAGLE 72HM G4b Jinko Solar, 430W PV Bifacial Module, 40mm Clear Frame, 144 Cell Monocrystalline 1/2 cells, 25A Fuse, 1500VDC, 5400PA test load, 30 year 85% power warranty</t>
  </si>
  <si>
    <t>$305.30 EA
$0.71/Watt</t>
  </si>
  <si>
    <t>NY</t>
  </si>
  <si>
    <t>Q.PEAK DUO BLK G10+ 365</t>
  </si>
  <si>
    <t>QCells, 365W PV Module, Assembled in USA</t>
  </si>
  <si>
    <t>QCells, 365W PV Module, Assembled in USA, 25/25 Warranty, 5400 PA Snow Load, 67.6" X 41.1",  32mm Black Frame/Black back sheet, 60 Cell Mono, 1000VDC</t>
  </si>
  <si>
    <t>$306.60 EA
$0.84/Watt</t>
  </si>
  <si>
    <t>Qcells</t>
  </si>
  <si>
    <t>$302.95 EA
$0.83/Watt</t>
  </si>
  <si>
    <t>Q.PEAK DUO XL-G10.3 485W</t>
  </si>
  <si>
    <t>QCells, 485W Bifacial Double Glass PV Module</t>
  </si>
  <si>
    <t>QCells, 485W Bifacial Double Glass PV Module, MC4, PV Wire, 35mm Clear Frame, 156 Cell Monocrystalline 1/2 cells, 20A Fuse,  1500VDC, Made in USA</t>
  </si>
  <si>
    <t>Full Pallet+  Only</t>
  </si>
  <si>
    <t>$321.60 EA
$0.67/Watt</t>
  </si>
  <si>
    <t>$312.00 EA
$0.65/Watt</t>
  </si>
  <si>
    <t>Mission Solar, 385W PV Module, BAA Made in America (12 Left)</t>
  </si>
  <si>
    <t>Mission Solar, 385W PV Module, BAA Made in America, 40mm Black Frame, Black Back Sheet, 66 Cell Mono- Perc, 1000 VDC, 75.1 X 41.1"</t>
  </si>
  <si>
    <t>(12) Left @ $265.65 EA -  $0.69/Watt</t>
  </si>
  <si>
    <t>Limited</t>
  </si>
  <si>
    <t>JAM54-S31-395MR</t>
  </si>
  <si>
    <t>JA Solar, 395w Mono PERC 54 cell module</t>
  </si>
  <si>
    <t>JA Solar, 395w Mono PERC 54 cell module, 1200mm cables, MC4 connectors. 67.8 x 44.65 x 1.18 in, Black Frame, Black Backsheet</t>
  </si>
  <si>
    <t>$229.10 EA
$0.58/Watt</t>
  </si>
  <si>
    <t>JA Solar</t>
  </si>
  <si>
    <t>$221.20 EA
$0.56/Watt</t>
  </si>
  <si>
    <t>$217.25 EA
$0.55/Watt</t>
  </si>
  <si>
    <t>$213.30 EA
$0.54/Watt</t>
  </si>
  <si>
    <t>TSM-390-DE09C.07</t>
  </si>
  <si>
    <t>Trina, 390W, 69.06" x 43.15" x 1.18"</t>
  </si>
  <si>
    <t>Trina, 390W, 69.06" x 43.15" x 1.18", 120 cell w/transparent backsheet, mono (bifacial), MC4 Connectors</t>
  </si>
  <si>
    <t>$224.00 EA
$0.56/Watt</t>
  </si>
  <si>
    <t>$220.00 EA
$0.55/Watt</t>
  </si>
  <si>
    <t>$216.00 EA
$0.54/Watt</t>
  </si>
  <si>
    <t>$212.00 EA
$0.53/Watt</t>
  </si>
  <si>
    <t>Q.PEAK DUO BLK ML-G10+ 405</t>
  </si>
  <si>
    <t>Qcells, DUO Z 405W PV Module</t>
  </si>
  <si>
    <t>Qcells,  DUO Z 405W PV Module, 21.1% efficiency, 74 x 41.1" PV Wire, 25/25 Warranty, 32mm Black Frame/White back sheet, BoW, 5400PA Snow, 1000VDC</t>
  </si>
  <si>
    <t>$267.30 EA
$0.66/Watt</t>
  </si>
  <si>
    <t>$259.20 EA
$0.64/Watt</t>
  </si>
  <si>
    <t>$255.15 EA
$0.63/Watt</t>
  </si>
  <si>
    <t>$251.10 EA
$0.62/Watt</t>
  </si>
  <si>
    <t>REC360NP2 Black</t>
  </si>
  <si>
    <t>REC Solar, N Peak 2 Series, 360W Monocrystalline Module</t>
  </si>
  <si>
    <t>REC Solar, N Peak 2 Series, 360W Monocrystalline Module, 0/+5W PT, Black frame Black backing, 38 MM Frame, 7000 PA Test Load, 69.1" X 40.94 X 1.2"</t>
  </si>
  <si>
    <t>$273.60EA$0.76/Watt</t>
  </si>
  <si>
    <t>$262.80EA$0.73/Watt</t>
  </si>
  <si>
    <t>$255.60EA$0.71/Watt</t>
  </si>
  <si>
    <t>Mission Solar, 420W PV Module,  BAA Made in America</t>
  </si>
  <si>
    <t>Mission Solar, 420W PV Module,  BAA Made in America, 1.2m (~47”) PV Wire, 40mm Black Frame, White Back Sheet, BOW, 72 Cell Mono-Perc, 20A Fuse, 82.1" X 41.5", 1500VDC</t>
  </si>
  <si>
    <t>$315.00EA$0.75/Watt</t>
  </si>
  <si>
    <t>$306.60EA$0.73/Watt</t>
  </si>
  <si>
    <t>$302.40EA$0.72/Watt</t>
  </si>
  <si>
    <t>CA/GA</t>
  </si>
  <si>
    <t>Panasonic, 370W EverVolt PV Module</t>
  </si>
  <si>
    <t>Panasonic, 370W EverVolt PV Module, 69.1 x 40.94", 30mm Black Frame Black Backsheet, 1/2 cut PERC
Mono cells, 100% PID free, 25A Fuse, 1000VDC, 25/25 Warranty, Compare to REC360NP2 Black</t>
  </si>
  <si>
    <t>$347.80EA$0.94/Watt</t>
  </si>
  <si>
    <t>$340.40EA$0.92/Watt</t>
  </si>
  <si>
    <t>$333.00EA$0.90/Watt</t>
  </si>
  <si>
    <t>Canadian Solar, BiHiku 450W Mono Bifacial PV Module</t>
  </si>
  <si>
    <t>Canadian Solar, BiHiku 450W Mono Bifacial PV Module, front/back glass, 40mm Clear Frame on White Backsheet, 83.9 X 41.8 X 1.2", T4 Connector</t>
  </si>
  <si>
    <t>Full Pallets Only</t>
  </si>
  <si>
    <t>$288.00 EA$0.64/Watt</t>
  </si>
  <si>
    <t>$283.50 EA$0.63/Watt</t>
  </si>
  <si>
    <t>Q.PEAK DUO BLK ML-G10+ 400</t>
  </si>
  <si>
    <t>Qcells, DUO Z 400W PV Module</t>
  </si>
  <si>
    <t>Qcells, DUO Z 400W PV Module, 20.9% efficiency, 74 x 41.1" PV Wire, 25/25 Warranty, 32mm Black Frame/Black back sheet, BoW, 5400PA Snow</t>
  </si>
  <si>
    <t>$348.00 EA$0.87/Watt</t>
  </si>
  <si>
    <t>$340.00 EA$0.85/Watt</t>
  </si>
  <si>
    <t>Q.PEAK DUO XL-G10.3 480W</t>
  </si>
  <si>
    <t>QCells, 480W Bifacial Double Glass PV Module</t>
  </si>
  <si>
    <t>QCells, 480W Bifacial Double Glass PV Module, MC4, PV Wire, 35mm Clear Frame, 156 Cell Monocrystalline 1/2 cells, 20A Fuse,  1500VDC, Made in USA</t>
  </si>
  <si>
    <t>$321.60 EA$0.67/Watt</t>
  </si>
  <si>
    <t>$312.00 EA$0.65/Watt</t>
  </si>
  <si>
    <t>PowerXT®-400R-PM</t>
  </si>
  <si>
    <t>Solaria PowerX-400R 400W Monocrystalline solar module</t>
  </si>
  <si>
    <t>Solaria PowerX-400R 400W Monocrystalline solar module, 67.8 x 44,7"x1.4", All Black, 5400PA test load, 86%/25 year power warranty</t>
  </si>
  <si>
    <t>$332.00 EA$0.83/Watt</t>
  </si>
  <si>
    <t>$324.00 EA$0.81/Watt</t>
  </si>
  <si>
    <t>$316.00 EA$0.79/Watt</t>
  </si>
  <si>
    <t>Scenario</t>
  </si>
  <si>
    <t>LFP battery pack Voltage: 51.2V Capacity: 100Ah Energy:5.12kWh BMS and cable set is included, 10 years standard warranty, 6000 cirlces DOD 90%</t>
  </si>
  <si>
    <t>US$2,000 PC - MRSP PRICE (End user) California 2100USD 
US$1,500 PC - SAMPLE order at one time 
US$1,525 PC - 12-59 PCS order at one time 
US$1470-1500 PC - 60-350pcs order at one time</t>
  </si>
  <si>
    <t>Indoor cabinet designed to hold 1-6pcs E-box-48100R, with bus bar</t>
  </si>
  <si>
    <t>Outdoor cabinet only, designed for 2pcs E-box-481ooR, can mount on wall, also can stand on ground beside wall</t>
  </si>
  <si>
    <t>R-BOX</t>
  </si>
  <si>
    <t>Indoor cabinet only, designed for 2pcs E-box-48100R, can mount on wall, also can stand on ground beside wall</t>
  </si>
  <si>
    <t>for communication between batteries and battery to inverter, one pc can support 56 pcs total 280KWH batteries connection in parallel, HUB is a must for more than 8pc batteries in single system</t>
  </si>
  <si>
    <t>Communication</t>
  </si>
  <si>
    <t>2m long cable set from battery to charger/load/busbar</t>
  </si>
  <si>
    <t>communicaiton cable between battery and charger/inverter</t>
  </si>
  <si>
    <t>300A, 2pcs/pair</t>
  </si>
  <si>
    <t>BUS BAR</t>
  </si>
  <si>
    <t>brackets set for E-Box-48100R, one pair includes 2pcs</t>
  </si>
  <si>
    <t>(SA-12K)</t>
  </si>
  <si>
    <t>(SA-12K) - Sol-Ark 12K 120/240/208V-3P 10-Year Standard Warranty, NEMA-3R</t>
  </si>
  <si>
    <t>(SA-Limitless-15K)</t>
  </si>
  <si>
    <t>(SA-Limitless-15K) - Sol-Ark 15K 120/240/208V-3P 10-Year Standard Warranty, NEMA-3R</t>
  </si>
  <si>
    <t>EMT Compression Connector, 1-1/4 inch, Insulated, Raintight</t>
  </si>
  <si>
    <t>ARL823ART</t>
  </si>
  <si>
    <t>UNIRAC ES20207</t>
  </si>
  <si>
    <t>UNIRAC </t>
  </si>
  <si>
    <t>UNIRAC ES10466 ECOFOOT UNIVERSAL CLAMP KI</t>
  </si>
  <si>
    <t>UNIRAC ES10466</t>
  </si>
  <si>
    <t xml:space="preserve"> ES20311C</t>
  </si>
  <si>
    <t xml:space="preserve">UNIRAC </t>
  </si>
  <si>
    <t>12126PJX</t>
  </si>
  <si>
    <t>Kraloy</t>
  </si>
  <si>
    <t>12126PJ</t>
  </si>
  <si>
    <t>NEMA 4X</t>
  </si>
  <si>
    <t>UNR008114M</t>
  </si>
  <si>
    <t xml:space="preserve">Rexelusa </t>
  </si>
  <si>
    <t>NSIIT10</t>
  </si>
  <si>
    <t>UNR008009P</t>
  </si>
  <si>
    <t>THHNCSTRREDX500</t>
  </si>
  <si>
    <t>1/0 AWG THHN/THWN-2 Stranded Copper, Brown, 5000'_x000D_</t>
  </si>
  <si>
    <t>1/0 AWG THHN/THWN-2 Stranded Copper, Yellow, 5000'_x000D_</t>
  </si>
  <si>
    <t>BCSTRX315</t>
  </si>
  <si>
    <t>Roof Tech</t>
  </si>
  <si>
    <t>URE</t>
  </si>
  <si>
    <t>"ENP X2-IQ-AM1-240-4 AC COMBINER IEEE 1547:2018 "</t>
  </si>
  <si>
    <t>Fronius Symo Advanced 24.0-3 480</t>
  </si>
  <si>
    <t>Description to be change in Shopify</t>
  </si>
  <si>
    <t>FBTech FBTech32-48100 5 kWh 48V</t>
  </si>
  <si>
    <t>Simpliphi PHI 3.8-M-24V</t>
  </si>
  <si>
    <t>Simpliphi PHI 3.8-M-48V</t>
  </si>
  <si>
    <t>To be Check and Drafted</t>
  </si>
  <si>
    <t>https://www.iesupply.com/product/detail/598735/unirac-004085d</t>
  </si>
  <si>
    <t>https://www.1sourcedist.com/product/detail/4974931/UNIRAC-INC-004085D</t>
  </si>
  <si>
    <t>https://www.needco.com/product/detail/1495727/unirac-inc-004085d</t>
  </si>
  <si>
    <t>https://www.ecodirect.com/UniRac-SolarMount-Universal-AF-End-Clamp-p/unirac-302050d.htm</t>
  </si>
  <si>
    <t>https://tandem-solar-systems.com/product/unirac-302045d-universal-af-mid-clamp-dark/</t>
  </si>
  <si>
    <t>https://tandem-solar-systems.com/product/enphase-q-conn-10f-female-connector/</t>
  </si>
  <si>
    <t>https://www.capitalelectricsupply.com/product/detail/1228309/ENPHASE-ENERGY-Q-CONN-10F</t>
  </si>
  <si>
    <t>https://www.stellavolta.com/enphase-q-conn-10f-iq-field-wireable-connector-female/</t>
  </si>
  <si>
    <t>https://www.capitalelectricsupply.com/product/detail/1228310/enphase-energy-q-conn-10m</t>
  </si>
  <si>
    <t>https://www.solarflexion.com/product-p/q-conn-10m.htm</t>
  </si>
  <si>
    <t>https://www.1sourcedist.com/product/detail/4823210/enphase-energy-q-conn-10m</t>
  </si>
  <si>
    <t>USEC001-0119</t>
  </si>
  <si>
    <t>USEC001-0118</t>
  </si>
  <si>
    <t>USEC001-0117</t>
  </si>
  <si>
    <t>USEC001-0135</t>
  </si>
  <si>
    <t>USSE100-0116</t>
  </si>
  <si>
    <t>USSE100-0115</t>
  </si>
  <si>
    <t>Connectors 1500V</t>
  </si>
  <si>
    <t>M3020023 MC-4 Female Sealing Cap</t>
  </si>
  <si>
    <t>M3020022 MC-4 Male Sealing Cap</t>
  </si>
  <si>
    <t>NEP M1080258 BQ End Cap for Female Connector</t>
  </si>
  <si>
    <t>Aptos AC_CON_M_CAP AC Male AC End Cap</t>
  </si>
  <si>
    <t>Aptos AC_CON_F_CAP AC Female AC End Cap</t>
  </si>
  <si>
    <t>Margin</t>
  </si>
  <si>
    <t>No.</t>
  </si>
  <si>
    <t>Last Date Modified</t>
  </si>
  <si>
    <t>Unit Cost</t>
  </si>
  <si>
    <t>Unit Price</t>
  </si>
  <si>
    <t>Profit %</t>
  </si>
  <si>
    <t>Decimal 1</t>
  </si>
  <si>
    <t>Decimal 2</t>
  </si>
  <si>
    <t>Decimal 3</t>
  </si>
  <si>
    <t>Decimal 4</t>
  </si>
  <si>
    <t>Enphase X2-IQ-AM1-240-4 IQ8 Combiner with IQ Envoy</t>
  </si>
  <si>
    <t>Fortress Power eFLEX 5.4 kWh G2 Lithium Iron Phosphate Battery With Mounting Brackets</t>
  </si>
  <si>
    <t>USBE100-0022</t>
  </si>
  <si>
    <t>Fortress Power FlexTower With DuraRack &amp; 3 EFlex Batteries 16.2kWh</t>
  </si>
  <si>
    <t>Leoch PLC+C180FT 12V 180Ahr (C20) VRLA Pure Lead With Carbon, 3000 Cycles at 50% DoD</t>
  </si>
  <si>
    <t>PYTES Energy R-BOX-IP64 Outdoor Enclosure for E-BOX-48100R</t>
  </si>
  <si>
    <t>"ENP X2-IQ-AM1-240-4 AC COMBINER IEEE</t>
  </si>
  <si>
    <t>Midnite Solar Classic 150 96A 150VDC MPPT Charge Controller</t>
  </si>
  <si>
    <t>OutBack Power VFX3048EM 3kW 48VDC 230VAC Vented Off-Grid Mobile &amp; Marine True Sinewave Inverter/Char</t>
  </si>
  <si>
    <t>OutBack Power VFX2612EM 2.6kW 12VDC 230VAC Vented Off-Grid Mobile &amp; Marine True Sinewave Inverter/Ch</t>
  </si>
  <si>
    <t>Outback MATE Remote Monitor &amp; Control</t>
  </si>
  <si>
    <t>USCC100-0115</t>
  </si>
  <si>
    <t>MAGNUM, 4400W 48VDC Pure Sine Inverter Charger MS4448PAE</t>
  </si>
  <si>
    <t>USCC100-0116</t>
  </si>
  <si>
    <t>Growatt MAX50KTL3-MV</t>
  </si>
  <si>
    <t>USCG001-0015</t>
  </si>
  <si>
    <t>Aptos MAC–DTU Data Transfer Unit</t>
  </si>
  <si>
    <t>Outback Power PNL-75D-DC-RT 75 Amp 300 VDC Double Pole Remote-Trip Circuit Breaker for ICS Plus Rapi</t>
  </si>
  <si>
    <t xml:space="preserve">Outback Power PNL-75Q-DC-RT 75 Amp 300 VDC Quad Pole Remote-Trip Circuit Breaker for ICS Plus Rapid </t>
  </si>
  <si>
    <t xml:space="preserve"> APSmart RSD-D (duo) PLC, 20A, 1500V UL/1000V TUV, 0.5m Input/2.2m</t>
  </si>
  <si>
    <t>Ironridge BX BX-CT-EC-P1  UV Cable Tie/Edge clip</t>
  </si>
  <si>
    <t>Apsystems, BG10P34-11, IMO Rapid Shutdown Initiator Switch, No-NC Contacts, Outdoor Rated, Ul Listed</t>
  </si>
  <si>
    <t>Savant GPM-H1R60240-21 1 In Single 60a Power Module Pigtail</t>
  </si>
  <si>
    <t>Solaredge CELL-B-R05-US-S-S5 Commercial Cellular Plug-in W/ 5 Year Data Plan, ≤1000kw</t>
  </si>
  <si>
    <t>SolarEdge SE-CELL-R05-S-S5 Commercial Cellular Plugin W/ 5 Year Data Plan, ≤1000kw</t>
  </si>
  <si>
    <t>Solaredge CELL-B-R05-US-S-S4 Commercial Cellular Plug-in W/ 5 Year Data Plan, ≤200kw</t>
  </si>
  <si>
    <t>SolarEdge CELL-A-R05-US-S-S4 Commercial Cellular Plug-in W/ 5 Year Data Plan, ≤200kw</t>
  </si>
  <si>
    <t>USEC001-0091</t>
  </si>
  <si>
    <t>USEC001-0121</t>
  </si>
  <si>
    <t>INSTALLATION TOOL. DISCONNECT INVERTER FROM TRUNK CABLE, 20 PIECES PER BAG</t>
  </si>
  <si>
    <t>USEC001-0123</t>
  </si>
  <si>
    <t>Three Phase Nema Board 480V, 600A</t>
  </si>
  <si>
    <t>PVLBL 05-520 2020 NEC - ANSI LABEL</t>
  </si>
  <si>
    <t>NEP M1080258 BQ END CAP FOR FEMALE CONNECTOR</t>
  </si>
  <si>
    <t>Sol-Ark, SA-LIMITLESS-15K Inverters 15K 120/240/208V-1P Pre-wired Hybrid Inverter System</t>
  </si>
  <si>
    <t>USIN100-0018</t>
  </si>
  <si>
    <t>Fronius, 4,210,052,841, SYMO 15.0-3 208, Non-isolated String Inverter, 15 KW, 208 VAC, Lite - No Dat</t>
  </si>
  <si>
    <t>Fronius Primo LITE 6.0-1 6,000 Watt Grid-Tie Inverter without Data Manager</t>
  </si>
  <si>
    <t>SolarEdge SE11400H-USSNBBL14 11.4kW 380VDC 240VAC Single Phase Energy Hub Inverter w/ SetApp HD-Wave</t>
  </si>
  <si>
    <t xml:space="preserve">SolarEdge SE50K-US02IBNZ4 50kW 208VAC 3-Phase Primary Non-Isolated String Inverter w/ AC Rapid Shut </t>
  </si>
  <si>
    <t>SolarEdge SE10000H-US000BNI4 10kW 240VAC Single Phase HD-Wave Inverter w/ RGM &amp; Consumption Monitori</t>
  </si>
  <si>
    <t>SolarEdge SE11400H-US000BNI4 11.4kW 400VDC 240VAC Single Phase Inverter w/ SetApp HD-Wave Technology</t>
  </si>
  <si>
    <t>SolarEdge SE3000H-US000BNU4 3kW 240VAC Single Phase String Inverter w/ Setapp HD-Wave Technology &amp; A</t>
  </si>
  <si>
    <t>SolarEdge SE43.2K-US02IBNZ4 43.2kW 183/208/229BVAC 3-Phase Primary Synergy Manager w/ AC RSD, DC Saf</t>
  </si>
  <si>
    <t>SolarEdge SE80K-US08IBNZ4 80kW 480VAC 3-Phase Primary Synergy Manager w/ DC Safety Switch &amp; AC/DC SP</t>
  </si>
  <si>
    <t>USIN100-0082</t>
  </si>
  <si>
    <t>SMA SB5.0-1SP-US-41 Sunny Boy 5000W Solar Inverter</t>
  </si>
  <si>
    <t>SMA SB 7.7-1SP-US-41 SB 7.7 Sunny Boy</t>
  </si>
  <si>
    <t xml:space="preserve">SMA 03-62-1000-2-41 Sunny Tripower CORE1-US (STP62-US-41) Includes Integrated Communications AC and </t>
  </si>
  <si>
    <t xml:space="preserve">SMA 03-50-1000-2-41 Sunny Tripower CORE1-US (STP50-US-41) Includes Integrated Communications AC and </t>
  </si>
  <si>
    <t>"APS ECU-R gateway for DS3/YC600/QS1 Residential Energy Communication Unit (PN: 209001)"</t>
  </si>
  <si>
    <t>Chiliconpower MTC-1.025 1.025m 10AWG modular trunk cable</t>
  </si>
  <si>
    <t>Generac APKE00028 Pwrcell 3R Rated Battery Cabinet (Indoor Or Outdoor Installation) Battery Unit Tem</t>
  </si>
  <si>
    <t>Generac PWRCELL APKE00014 7.6kw Hybrid Inverter W/ Ct's</t>
  </si>
  <si>
    <t>USIN100-0149</t>
  </si>
  <si>
    <t>Fronius Symo 20.0-3 480 String Inverter</t>
  </si>
  <si>
    <t>Chint 36kW 3-Phase 480VAC, 1000VDC String Inverter SCA36KTL-DO/US, (Wirebox)</t>
  </si>
  <si>
    <t>Goodwe, GW8600A-BP, Ac Coupled Hv Retrofit Inverter, 8600W</t>
  </si>
  <si>
    <t>Goodwe, GW9600A-BP, AC Coupled Hv Retrofit Inverter, 9600W</t>
  </si>
  <si>
    <t>OutBack Power FXR 2300 Watt, 230VAC 48VDC Sealed Grid/Hybrid Inverter/Charger Renewable Energy Syste</t>
  </si>
  <si>
    <t>OUTBACK POWER FLEXPOWER SE-420BLU-300AFCI 4.0KW SYSTEMEDGE (19.2KWH CAPACITY)</t>
  </si>
  <si>
    <t>OutBack Power FP3 VFXR3024E &gt; 9.0kW FLEXpower THREE International Fully Pre-Wired &amp; Factory Tested T</t>
  </si>
  <si>
    <t>Schneider Insight Home Energy Management Device</t>
  </si>
  <si>
    <t>USIN100-0260</t>
  </si>
  <si>
    <t>USIN100-0263</t>
  </si>
  <si>
    <t>USIN100-0264</t>
  </si>
  <si>
    <t>USIN100-0265</t>
  </si>
  <si>
    <t>USIN100-0271</t>
  </si>
  <si>
    <t>SolarEdge SE7600H-US000BNI4 7.6kW 240VAC Single Phase Inverter w/ RGM &amp; Consumption Monitoring</t>
  </si>
  <si>
    <t xml:space="preserve">SolarEdge SE7600H-US000BNU4 7.6kW 24VAC Single Phase String Inverter w/ SetApp HD-Wave Technology &amp; </t>
  </si>
  <si>
    <t>USIN100-0280</t>
  </si>
  <si>
    <t>Solis Inverters, Solis-36K-US-F-SW, 36KW without fan 3 Phase US Inverter (No Transmitter)</t>
  </si>
  <si>
    <t>Generac PWRcell APKE00013 11.4kW 3Ø Inverter w/ Current Transformers</t>
  </si>
  <si>
    <t>USIN100-0285</t>
  </si>
  <si>
    <t>SMA SBS6.0-US-10 Sunny Boy 6.0-US Standard Storage Battery Inverter</t>
  </si>
  <si>
    <t>Solaredge, SE3000H-US000BNI4,HD Wave, Set App String Inverter,3000W, 240VAC, With Rgm And Consumptio</t>
  </si>
  <si>
    <t>USIN100-0293</t>
  </si>
  <si>
    <t>USIN100-0294</t>
  </si>
  <si>
    <t>SOLECTRIA PVI-36TL-480 36.0KW 3-PH INVERTER</t>
  </si>
  <si>
    <t>USIN100-0316</t>
  </si>
  <si>
    <t>FRONIUS SYMO ADVANCED LITE 15.0-3 15.0KW 3-PH INVERTER</t>
  </si>
  <si>
    <t>Magnum MS-PAE MS4024PAE 4.0KW Battery-based Inverter</t>
  </si>
  <si>
    <t>Fronius, 4,210,076,801, Primo 11.4-1 208-240vac</t>
  </si>
  <si>
    <t>SolarEdge SE6000H-US000BNU4 6kW 240VAC Single Phase String Inverter w/ SetApp HD-Wave Technology &amp; A</t>
  </si>
  <si>
    <t>USIN100-0323</t>
  </si>
  <si>
    <t>SMA Sunny Highpower Peak3 (SHP 125-US-21) 3-125-1500-2-21 (125KVA 1500V 480Vac String)</t>
  </si>
  <si>
    <t>USIN100-0324</t>
  </si>
  <si>
    <t>3.8kW, Single Phase Inverter</t>
  </si>
  <si>
    <t>USIN100-0327</t>
  </si>
  <si>
    <t xml:space="preserve">SMA Sunny Tripower X 20-US Inverter </t>
  </si>
  <si>
    <t>USIN100-0328</t>
  </si>
  <si>
    <t xml:space="preserve">SMA Sunny Tripower X 25-US Inverter </t>
  </si>
  <si>
    <t>15kW Fronius Symo Advanced Lite 15.0-3 480V 3-Phase String Inverter</t>
  </si>
  <si>
    <t xml:space="preserve">Chint Power SCA CPS SCA60KTL-DO/US-480 [480V] </t>
  </si>
  <si>
    <t>RPI423M122302   M42U_122 3-phase inverter</t>
  </si>
  <si>
    <t>Enphase EN-ENCHARGE-3-1P-NA Encharge 3 Battery Storage System w/ Integrated Enphase Microinverters &amp;</t>
  </si>
  <si>
    <t>Aptos MAC-800R 800W Microinverter, Trunk Version</t>
  </si>
  <si>
    <t>Chint 125kW 3Phase String Inverter SCH125KTL-DO/US-600- Distributed WB, 1500VDC, 1MPPT</t>
  </si>
  <si>
    <t>Chint 125kW 3Phase String Inverter SCH125KTL-DO/US-600 - Centralized WB, 1500VDC, 1MPPT</t>
  </si>
  <si>
    <t>Chint 100kW 3Phase String Inverter SCH100KTL-DO/US-600 - Distributed WB, 1500VDC, 1 MPPT</t>
  </si>
  <si>
    <t>Chint 100kW 3Phase String Inverter SCH100KTL-DO/US-600 - Centralized WB, 1500VDC, 1MPPT</t>
  </si>
  <si>
    <t>Enphase HCS-40, 32 Amp, Level 2 EVSE, 240V, Hardwired, with 25 ft cable, ETL Listed, Energy Star Cer</t>
  </si>
  <si>
    <t>USMI100-0038</t>
  </si>
  <si>
    <t>Outback Power VFX3524M 3.5KW Battery-based Inverter (Vented)</t>
  </si>
  <si>
    <t>USMI100-0043</t>
  </si>
  <si>
    <t>Enphase IQ8+ Microinverter (M)(IQ8PLUS-72- M-US)</t>
  </si>
  <si>
    <t>K2 Systems 4000508 CrossRail 168 in. L x 3.16 in. H, 6000 Series Aluminum</t>
  </si>
  <si>
    <t>IRONRIDGE BX-5D-P1 5° CHASSIS</t>
  </si>
  <si>
    <t>2-Piece Cable Tie &amp; Edge Clip, 8.0" Long, EC5B, 1–3 mm Panel,PA66HIRHSUV/PA66HIRHSUVR5 50lb, Bk, 25/</t>
  </si>
  <si>
    <t>Ironridge Ufo UFO-STP-40mm-b1 Black Stopper Sleeve</t>
  </si>
  <si>
    <t>Ironridge KO KOF-F01-T1Tan Flat Tile Flashing</t>
  </si>
  <si>
    <t>Ironridge KO KOF-S01-T1 Tan S Tile Flashing, Tile Replacement ‘S’ Flashing</t>
  </si>
  <si>
    <t>IronRidge QMR-CPS-B-50, End Cap Standard, Black [5 bags of 10]</t>
  </si>
  <si>
    <t>Ironridge Quickmount QM-LM-01-M1 MILL 9 X 12” Flashing With L-foot</t>
  </si>
  <si>
    <t>IronRidge Quickmount QM-LM-01-B1 Black 9 X 12” Flashing With L-foot</t>
  </si>
  <si>
    <t>Ironridge Quickmount QM-LMST-01-B1 Black 9 X 12” Flashing With L-foot, Structural Screw</t>
  </si>
  <si>
    <t>QUICK MOUNT PV QM-QBP-17.5-M1 17" POST</t>
  </si>
  <si>
    <t>IronRidge BX-CT-UV-P1 Black Cable Tie</t>
  </si>
  <si>
    <t xml:space="preserve">Midnite Solar, MNEDC175RT, Circuit Breaker, 175A, 125VDC, 1 Pole, Shunt Trip, Pnl Mount, 3/8in Stud </t>
  </si>
  <si>
    <t>20A 120VAC Din Rail Mount breaker MNEAC20</t>
  </si>
  <si>
    <t>USMS100-0225</t>
  </si>
  <si>
    <t>Quick Mount PV QMTR-F3.25-A-12 Mill Flat Tile Replacement Base</t>
  </si>
  <si>
    <t>S-5-corrubracket 100T Metal Roof Mounting Clamp</t>
  </si>
  <si>
    <t>EcoFasten ROCK-IT V3 SKIRT A65 Array Skirt 65”</t>
  </si>
  <si>
    <t>EcoFasten ROCK-IT SYSTEM SLIDE Slide Tile 8” V2 or V3</t>
  </si>
  <si>
    <t>Unirac U-LA 403202C 168' Brace Assembly U-LA Brace, 14 ft, 2", Aluminum</t>
  </si>
  <si>
    <t>Unirac SFM Infinity 008114M Mounting Kit</t>
  </si>
  <si>
    <t>Unirac QMC-TRF-W-A-12 Mill W-tile Flashing</t>
  </si>
  <si>
    <t>Unirac Ground Fixed TILT 404034 3-RAIL Ground Fixed Tilt 3 Rail Hardware Kit, Shared Rail</t>
  </si>
  <si>
    <t>Unirac GFT 411166m 166" (14') Mill Ground Tilt Rail</t>
  </si>
  <si>
    <t>Unirac Ecolibrium ECOFOOT2 ES20207 Ballast Base</t>
  </si>
  <si>
    <t>MidNite Solar MNTBB2-5-BLK Black 2/0 Busbar w/ 5 Wire Locations</t>
  </si>
  <si>
    <t>2-Piece Cable Tie &amp; Edge Clip, 8.0" Long, EC4B, 1–3 mm Panel, 50lb, PA66HIRHSUV/PA66HIRHSUVR5, Bk, 2</t>
  </si>
  <si>
    <t>Quick Mount PV QMR-UMC3045PB1.2A20 Mill Mid Clamp, 30-45mm</t>
  </si>
  <si>
    <t>S-5! S-5-T Metal Roof Clamp Size T, Fits Utility Roof With T-Shaped Seam</t>
  </si>
  <si>
    <t>S-5! S-5-S Metal Roof Clamp</t>
  </si>
  <si>
    <t>S-5! 2.5” Metal To Wood Screw</t>
  </si>
  <si>
    <t>USMS100-0495</t>
  </si>
  <si>
    <t>Unirac  S-Tile Replacement Flashing QMC-TRF-S-A-12</t>
  </si>
  <si>
    <t>Heyco 18-S6437 Sunscreen (Critter-guard) Stainless Steel Wire Mesh Clip, Color: Grey, Qty.1</t>
  </si>
  <si>
    <t>Heyco, Sunscreen (Critter-guard) Galvanized Welded Steel Mesh, Pvc Coated, Width: 6", Mesh Dimension</t>
  </si>
  <si>
    <t>S-5! 1.5” Metal To Wood Screw</t>
  </si>
  <si>
    <t>S-5! 3/8-24 X .90” Round Point Set Screw Replacement</t>
  </si>
  <si>
    <t>Outback Power Flexware FW-MB3-S Mount Wall</t>
  </si>
  <si>
    <t>Heavy Duty Metal Edge Clip, 1–3mm Panel Thickness, 5–7.6mm Cable Range, SS304, 100/bag</t>
  </si>
  <si>
    <t>Low Profile 90° Metal Edge Clip, 1.5–2.0mm Panel Thickness, 6–6.2mm Cable Range, SS304, 100/bag</t>
  </si>
  <si>
    <t>S-5! Versagard METAL ROOF L-FOOT</t>
  </si>
  <si>
    <t>USMS100-0621</t>
  </si>
  <si>
    <t>Prosolar Rooftrac C1358EC-1-G Clear End Clamp, 34.4-35.0mm</t>
  </si>
  <si>
    <t>Quick Mount PV QMHLS-NF-A-12 Mill Quickhook Side Mount</t>
  </si>
  <si>
    <t>USMS100-0688</t>
  </si>
  <si>
    <t>USMS100-0695</t>
  </si>
  <si>
    <t>1-1/4" EMT 90° Elbow</t>
  </si>
  <si>
    <t>USMS100-0704</t>
  </si>
  <si>
    <t>K2 MiniRail Kit PN: 4000073 4 screws,2 EPDM rubbers &amp; 1 Mini Rail</t>
  </si>
  <si>
    <t>USMS100-0705</t>
  </si>
  <si>
    <t>UniRac, DGFT - Ground Fixed Tilt RAIL 168" MILL, 411168M</t>
  </si>
  <si>
    <t>USMS100-0706</t>
  </si>
  <si>
    <t>XR10 Bonded Splice (Incl. Self-tapping Screws) IronRidge Kit (XR10-BOSS-01-M1 RevA)</t>
  </si>
  <si>
    <t>USMS100-0707</t>
  </si>
  <si>
    <t>QuickScrew Deck Mount Kit Black 36M-144S 1 Kit = 36 Mounts/144 Screws (PN: 16318)</t>
  </si>
  <si>
    <t>UNIRAC GROUND FIXED TILT 404036 TOP CHORD CHANNEL 20/30°</t>
  </si>
  <si>
    <t>QUICK MOUNT PV QBASE QM-QBP-12.5-M1 12.5" MILL POST</t>
  </si>
  <si>
    <t>USMS100-0711</t>
  </si>
  <si>
    <t>Microinverter Bonding Hardware, T-Bolt IronRidge MicroINV Bonding Hardware (BHWMI-01-A1)</t>
  </si>
  <si>
    <t>USMS100-0712</t>
  </si>
  <si>
    <t>Wire Tray for Exterior 60/150 - 2" x 6" x 118"</t>
  </si>
  <si>
    <t>USMS100-0713</t>
  </si>
  <si>
    <t>Wire Tray for Exterior 60/300 - 2" x 12" x 118"</t>
  </si>
  <si>
    <t>USMS100-0714</t>
  </si>
  <si>
    <t>Wire Tray for Exterior 60/400 - 54/450</t>
  </si>
  <si>
    <t>USMS100-0716</t>
  </si>
  <si>
    <t>HOLLAENDER, 46-8, RECTANGULAR BASE FLANGE, 1 1/2", AL-MG</t>
  </si>
  <si>
    <t>Outback Energy Cell 2700RE High Capacity 48V Battery System, 2770Ah</t>
  </si>
  <si>
    <t>USSB100-0048</t>
  </si>
  <si>
    <t>Pytes V5°</t>
  </si>
  <si>
    <t xml:space="preserve">7 Stack: 33.6 kWh/15kW LiFePO4 Battery System </t>
  </si>
  <si>
    <t>HOMEGRID, HG-MC100-200M2, BMS AND BASE</t>
  </si>
  <si>
    <t>USSB100-0116</t>
  </si>
  <si>
    <t>Microinverter Accessory M1080249</t>
  </si>
  <si>
    <t>Microinverter Accessory M1080250</t>
  </si>
  <si>
    <t>USSB100-0119</t>
  </si>
  <si>
    <t>Solar Monitoring Device NC0124-US-BK</t>
  </si>
  <si>
    <t>Enphase Q-disc-10 Disconnect Tool</t>
  </si>
  <si>
    <t>OutBack Power PNL-100-DC 100A 125Vdc, 5/16” stud terminals Circuit Breaker</t>
  </si>
  <si>
    <t>2-Piece Cable Tie &amp; Edge Clip, 8.0" Long, EC5A, 1–3 mm Panel, 50lb, PA66HIRHSUV/PA66HIRHSUVR5, Bk, 2</t>
  </si>
  <si>
    <t>USSE100-0164</t>
  </si>
  <si>
    <t>SolarEdge SE-CELL-B-R05-S-S2 Cellular Plugin With 5 Year Data Plan For Residential SETAPP Solar Inve</t>
  </si>
  <si>
    <t>SolarEdge Cellular Plug-in w/ 5 Year Data Plan, AC≤200kW, SE-CELL-B-R05-S-S4</t>
  </si>
  <si>
    <t>SolarEdge Cellular Plug-in w/ 5 Year Data Plan, AC≤1000kW, SE-CELL-B-R05-S-S5</t>
  </si>
  <si>
    <t>EcoFasten ROCK-IT V3 SKIRT A79 Array Skirt 79”</t>
  </si>
  <si>
    <t>Simpliphi ESS ET-GWY-10 Energytrak Gateway Mobile App</t>
  </si>
  <si>
    <t>Enphase IQ EP200G-NA-HD-200A Combiner 4 Box with IQ Gateway Consolidates Interconnection Equipment</t>
  </si>
  <si>
    <t>GED TG3222R 60A-240V-2P SW</t>
  </si>
  <si>
    <t>"AC Connector - F - 12AWG AC Cable Connector - Female - 25A (2300532032)"</t>
  </si>
  <si>
    <t>LF FLNR050 250V RK5 TD FUSE</t>
  </si>
  <si>
    <t>GED THQL2120 2P20A 120/240 PLG-IN CB</t>
  </si>
  <si>
    <t>USSP100-0001</t>
  </si>
  <si>
    <t>USSP100-0002</t>
  </si>
  <si>
    <t>USSP100-0003</t>
  </si>
  <si>
    <t>USSP100-0005</t>
  </si>
  <si>
    <t>USSP100-0006</t>
  </si>
  <si>
    <t>USSP100-0012</t>
  </si>
  <si>
    <t>USSP100-0013</t>
  </si>
  <si>
    <t>Hanwha Q CELLS Q.PEAK DUO XL-G10/BFG 480 480Watt 156 1/2 Cells Bifacial Double Glass Monocrystalline</t>
  </si>
  <si>
    <t>Phono Solar - PS545M6-24/TH Silver Frame 144 Mono Cells Panel</t>
  </si>
  <si>
    <t>USSP100-0025</t>
  </si>
  <si>
    <t>Trina Solar Residential Module TSM-365-DE06X.05(II) 365W Black On Black 132 Half-cell Mono Solar Pan</t>
  </si>
  <si>
    <t>Trina Solar Vertex S Series 390W TSM-DE09C.07 120 1/2 Cells Bifacial Clear Monocrystalline Solar Pan</t>
  </si>
  <si>
    <t>ZNShine Solar ZXM6-NH120-365-M 365Watt 120 1/2 Cells BoW Monocrystalline 35mm Black Frame Solar Pane</t>
  </si>
  <si>
    <t>USSP100-0057</t>
  </si>
  <si>
    <t>USSP100-0059</t>
  </si>
  <si>
    <t>USSP100-0079</t>
  </si>
  <si>
    <t>Bluesun - 415W - Black Mono-Facial Perc Solar Panel - US Solar Supplier - BSM415M10-54HPH - Pallet O</t>
  </si>
  <si>
    <t>USSP100-0080</t>
  </si>
  <si>
    <t>USSP100-0081</t>
  </si>
  <si>
    <t>Bluesun - 550W - Bifacial Dual Glass Solar Panel -BSM550M10-72HBD - (31) Pallet Only</t>
  </si>
  <si>
    <t>USSP100-0084</t>
  </si>
  <si>
    <t>Canadian Solar 9.45kW Pallet - 315W Solar Panel (Silver) | Mono-Crystalline | CS3K-315P/MS | Full Pa</t>
  </si>
  <si>
    <t>Panasonic EverVolt Series EVPV370PK 370Watt 120 1/2 Cells BoB Monocrystalline 30mm Black Frame Solar</t>
  </si>
  <si>
    <t>Trina Solar Vertex S Series 390W TSM-DE09C.07-PALLET 120 1/2 Cells Bifacial Clear Monocrystalline So</t>
  </si>
  <si>
    <t>USSP100-0115</t>
  </si>
  <si>
    <t>Bluesun BSM370M-60HPH 370W 370w Black On Black 120 Half-cell Mono Solar Panel</t>
  </si>
  <si>
    <t>USSP100-0116</t>
  </si>
  <si>
    <t>Boviet, Bifacial BVM6610M-370S-H-HC-BF, 370W PV Module, MC4 Compatible, 39.38" PV-Wire, 35mm Black</t>
  </si>
  <si>
    <t>Solarever USA HC 108M Series SE-182*91-410M-108N -PALLET 410Watt 108 1/2 Cells BoB Monocrystalline (</t>
  </si>
  <si>
    <t>Solar4America S4A550-144MH10-PALLET 550Watt 144 1/2 Cells Bifacial Dual Glass Monocrystalline 35mm S</t>
  </si>
  <si>
    <t xml:space="preserve">Solar Panels - Longi LR4-60HPB 355W-360W Solar Panels </t>
  </si>
  <si>
    <t>URE 445W 120 Half-Cell 1000V BLK/BLK Solar Panel, FBM445M7G-BB</t>
  </si>
  <si>
    <t xml:space="preserve"> Trina Solar TSM-410DEG15MC.20(II) (410W) solar pane</t>
  </si>
  <si>
    <t>Phono Solar - PS545M6-24/TH Silver Frame 144 Mono Cells solar Pallets</t>
  </si>
  <si>
    <t>USSP100-0149</t>
  </si>
  <si>
    <t>USSP100-0165</t>
  </si>
  <si>
    <t>ASTRO 5 Semi_CHSM72M-HC - MONO 550W HC</t>
  </si>
  <si>
    <t>USSP100-0167</t>
  </si>
  <si>
    <t>Phono Solar TwinPlus 545w PS545M6H-24/TH</t>
  </si>
  <si>
    <t>Enphase IQ8 X-IQ-AM1-240-4 AC Combiner With IQ Envoy</t>
  </si>
  <si>
    <t>Midnite Solar MNBCM Capacity Meter</t>
  </si>
  <si>
    <t>Byd, BYD-HVL-3, BYD-HVL-4, Battery-box Premium HVL (US) - 12 KWH</t>
  </si>
  <si>
    <t>FORTRESS POWER EVAULT 18.5 18.5KWH 360AH 48V LITHIUM IRON PHOSPATE BATTERY</t>
  </si>
  <si>
    <t>SolarEdge BI-EUSGN-01 Service Import/export Meter</t>
  </si>
  <si>
    <t>SolarEdge SE10000H-USSNBBL14 10kW 380VDC 240VAC Single Phase Energy Hub Inverter w/ RMG &amp; Consumptio</t>
  </si>
  <si>
    <t>Enphase EN-EP200G101-M240US01 IQ System Controller 2 w/ Neutral-Forming Transformer, Microgrid Inter</t>
  </si>
  <si>
    <t>USSS100-0047</t>
  </si>
  <si>
    <t>SMA SBS5.0-US-10 WattNode® Modbus 3 phase accessories</t>
  </si>
  <si>
    <t>USSS100-0060</t>
  </si>
  <si>
    <t>Bluesun - 370w - Half-cut Mono Perc Solar Panel - BSM370M-60HPH - Pallet Only</t>
  </si>
  <si>
    <t>Simpliphi AMPLIPHI-3.8-48 3.8KWH 48V Lithium Iron Phospate Battery</t>
  </si>
  <si>
    <t>USSS100-0087</t>
  </si>
  <si>
    <t>PYTES R-BOX-OC SERIES</t>
  </si>
  <si>
    <t>Forest 12K/15K UL 9540 Certificated Residential BESS System</t>
  </si>
  <si>
    <t>R Bracket set for E-Box-48100R, one pair includes 2pcs</t>
  </si>
  <si>
    <t>TROJAN SIGNATURE 27TMX 105AH 12V FLOODED BATTERY</t>
  </si>
  <si>
    <t>USSS100-0139</t>
  </si>
  <si>
    <t>Deye Ess RW-M5.3 LiFePO4 Rack Lithium Ion Energy Storage Solar Battery</t>
  </si>
  <si>
    <t>USSS100-0147</t>
  </si>
  <si>
    <t>RW-M6.1</t>
  </si>
  <si>
    <t>Four 1/0 &amp; eleven #6 useable wire slots. MNTBB-W 180 amps - white</t>
  </si>
  <si>
    <t>MidNite 1/8" thick tin plated copper accommodates up to three 300VDC MNPV6-250</t>
  </si>
  <si>
    <t xml:space="preserve">Midnite MNSBB-R Short Busbar Shorter version of the insulated bus bars. Red. </t>
  </si>
  <si>
    <t xml:space="preserve">MidNite MN1/0SBBC-W (Short white) busbar insulator covers help protect from accidental shorts. </t>
  </si>
  <si>
    <t xml:space="preserve">125A MNDC125 Mini DC Disconnect Box </t>
  </si>
  <si>
    <t xml:space="preserve">300V AC MNSPD-300-AC Surge Protector Device </t>
  </si>
  <si>
    <t>300V MNSPD300-DC Surge protector device</t>
  </si>
  <si>
    <t>600V MNSPD-600 Surge protector Device</t>
  </si>
  <si>
    <t xml:space="preserve">MidNite MNSOB4X-4P. 4 channel 600VDC disconnect (+ve &amp; -ve) for rapid shutdown system </t>
  </si>
  <si>
    <t>Dual 30A, 240VAC MNTRANSFER-30A transfer switch</t>
  </si>
  <si>
    <t xml:space="preserve">MNSW4024-CL200 With Classic 200 and High Voltage breakers. </t>
  </si>
  <si>
    <t xml:space="preserve">MNSW4024-CL250 With Classic 250 and High Voltage breakers. </t>
  </si>
  <si>
    <t xml:space="preserve">MidNite MNBCMS (MN - Midnite The "S" version (MNBCMS) of the meter has an additional
shor... </t>
  </si>
  <si>
    <t>Outback Power FLEXpower FOUR 12kW - 48Vdc solution, quad FP4 VFXR3048E, pre-wir</t>
  </si>
  <si>
    <t>USSSP110-1083</t>
  </si>
  <si>
    <t>Bundled FPR-8048A-300AFCI 8.0 kW FLEXpower Radian SE-830PLR-300AFCI with an IBR</t>
  </si>
  <si>
    <t>EnergyCell RE High Capacity 24V Battery System 1300RE-24, 1340Ah 4x3 Cell Confi</t>
  </si>
  <si>
    <t>EnergyCell RE High Capacity 24V Battery System 1600RE-24, 1600Ah 3x4 Cell Confi</t>
  </si>
  <si>
    <t>External AC/DC surge protection device (SPD). EXT-SP-AC/DC-300V Rated for up to</t>
  </si>
  <si>
    <t>2 Amp 150Vdc Single Pole DIN-2-DC DIN Mount, 0.5” (13 mm) wide</t>
  </si>
  <si>
    <t xml:space="preserve">Mojave SPARE-502 OGHI8048A AC Brd - Includes: replacement AC board, ribbon cable, screws </t>
  </si>
  <si>
    <t xml:space="preserve">Mojave SPARE-511 Inv Mtg Brkt - Includes: inverter mounting bracket, screws and washers </t>
  </si>
  <si>
    <t>USSSP110-1112</t>
  </si>
  <si>
    <t>SPARE-204 GS8048A, GS4048A Board Assembly Stack Replacement</t>
  </si>
  <si>
    <t xml:space="preserve">SPARE-306 ICS Plus Switch </t>
  </si>
  <si>
    <t xml:space="preserve">SPARE-GS-COVR Replacement GS inverter cover - grey powder coat finish </t>
  </si>
  <si>
    <t xml:space="preserve">SPARE-GSLC-COVR Replacement GSLC inverter cover - grey powder coat finish </t>
  </si>
  <si>
    <t>Pytes - Forest R Cabinet Indoor, with capacity carrying 1-6pcs E-box-48100R and</t>
  </si>
  <si>
    <t>Pytes 1 Rbracket carrries one battery, can mount 8 layers</t>
  </si>
  <si>
    <t>USSSP110-1125</t>
  </si>
  <si>
    <t>Grab) S-5-PV Kit 2.0 Edge (Black Anodized Grab)</t>
  </si>
  <si>
    <t>S-5! S-5-T Clamp</t>
  </si>
  <si>
    <t>RC-300 Remote Control for use with: PST Series inverters 1500W, 2000W and 3000W Comes with 25’ cable</t>
  </si>
  <si>
    <t xml:space="preserve">Schneider Conext XW-MPPT80-600 80A MPPT RNW8651032 solar charge controller. </t>
  </si>
  <si>
    <t xml:space="preserve">Schneider Rapid Shutdown RNW8651039 Initiator Switch </t>
  </si>
  <si>
    <t xml:space="preserve">Simpliphi PHI-3.8-48-60-M 3.8 kWh LFP Battery, 48V </t>
  </si>
  <si>
    <t xml:space="preserve">Simpliphi PHI-730-24-60 730 Wh LFP Battery, 24V </t>
  </si>
  <si>
    <t xml:space="preserve">Simpliphi AccESS A-4PHI-OB w/ 4 x PHI 3.8 kWh Batteries &amp; w/o CC </t>
  </si>
  <si>
    <t>SMA MCB-12U 3-phase Multicluster-Box for 120VAC/60Hz., connections for: 12 x Su</t>
  </si>
  <si>
    <t xml:space="preserve"> SolarEdge P-700 (SolarEdge P-700-2NxxxRS - Commercial)</t>
  </si>
  <si>
    <t>USSSP110-1275</t>
  </si>
  <si>
    <t>SE-6000H-USS3BBC14 Single Phase Energy Hub 6kW / Grid Capable / EV Charging Inverter</t>
  </si>
  <si>
    <t>USSSP110-1280</t>
  </si>
  <si>
    <t>RESU-10H-Prime 9.6kwH, 400V Lithium ion battery safe for residential. Compatibl</t>
  </si>
  <si>
    <t xml:space="preserve">AcuCT-075-200-333 SolarEdge 200A CT, Individual </t>
  </si>
  <si>
    <t xml:space="preserve">SolarEdge SE-IAC-RBAT-USYCBL-01 MC4 Parallel Branch Connectors (bag of 10) </t>
  </si>
  <si>
    <t>Solis Solar Inverter Solis-1P7.6K-4G-US-RSS 7.6kw 4G Single phase Three MPPT. U</t>
  </si>
  <si>
    <t xml:space="preserve">RHI-1P6K-HVES-5G-SPRT 6.0kW Single Phase Dual MPPT </t>
  </si>
  <si>
    <t xml:space="preserve">RHI-1P7K-HVES-5G-SPRT 7.0kW Single Phase Dual MPPT </t>
  </si>
  <si>
    <t xml:space="preserve">RHI-1P7.6K-HVES-5G-SPRT 7.6kW Single Phase Dual MPPT </t>
  </si>
  <si>
    <t xml:space="preserve">RHI-1P9K-HVES-5G-SPRT 9.0kW Single Phase Dual MPPT </t>
  </si>
  <si>
    <t xml:space="preserve">Solis Hybrid Inverter 6.0kw S6 Single Phase Three MPPT. US Version with tigo transmitter </t>
  </si>
  <si>
    <t>Solis Hybrid Inverter S6-EH1P11.4K-H-US-RSS 11.4kw S6 Single Phase Four MPPT. U</t>
  </si>
  <si>
    <t>Solis Datalogging S3-WIFI-ST WIFI stick - single inverter use - 2 year warranty - up to 10 inverters</t>
  </si>
  <si>
    <t>Solis-DLS-C-10 Plugin Cellular stick, 10 year plan – 2 year standard warranty</t>
  </si>
  <si>
    <t>Solis S1-W4G-ST Plugin Cellular stick, SIM card 5 year plan – 2 year standard warranty</t>
  </si>
  <si>
    <t xml:space="preserve">36kW Solis Solar Inverter, 4 - MPPT, W/Fan, 3-phase 480VAC with integrated Sunspec transmitter </t>
  </si>
  <si>
    <t>S5-GC80K-US-APST 80kW Three Phase Nine MPPT w/ AFCI w/ FAN w/APS TX - 10 Year Standard Warranty</t>
  </si>
  <si>
    <t>Solis S5-GC80K-US-RSS 80kW Three Phase Nine MPPT w/ AFCI w/ FAN w/TIGO TX - 10</t>
  </si>
  <si>
    <t>Solis-30K-US-LSW 30kW Solis Solar Inverter, 4 - MPPT, 3-phase 480VAC - 10 Year Standard Warranty</t>
  </si>
  <si>
    <t>Solis-36K-US-F-LSW 36kW Solis Solar Inverter, 4 - MPPT, W/Fan, 3-phase 480VAC -</t>
  </si>
  <si>
    <t>Solis-40K-US-F-LSW 40kW Solis Solar Inverter, 4 - MPPT, W/Fan, 3-phase 480VAC -</t>
  </si>
  <si>
    <t>Solis-50K-US-F-LSW 50kW Solis Solar Inverter, 4 - MPPT, W/Fan, 3-phase 480VAC -</t>
  </si>
  <si>
    <t>Solis-60K-US-F-LSW 60kW Solis Solar Inverter, 4 - MPPT, W/Fan, 3-phase 480VAC -</t>
  </si>
  <si>
    <t>Solis-66K-US-F-LSW-SPRT 66kW Solis Solar Inverter, 4 - MPPT, W/Fan, 3-phase 480</t>
  </si>
  <si>
    <t>Solis 100kW 3Ø Inverter with fan 10 MPPT – 10 year standard warranty with integrated Tigo transmitte</t>
  </si>
  <si>
    <t>Solis-100K-5G-US-SPRT 100kW 3Ø Inverter with fan 10 MPPT – 10 year standard war</t>
  </si>
  <si>
    <t>Solis-125K-EHV-5G-US 125kW 3Ø Inverter 1 MPPT 20 inputs – 10 year standard warranty</t>
  </si>
  <si>
    <t>Solis-125K1-EHV-5G-US 125kW 3Ø Inverter 1 MPPT 1 input – 10 year standard warranty</t>
  </si>
  <si>
    <t>Solis-185K-EHV-5G-US 185kW 3Ø Inverter 14 MPPT – 5 year standard warranty</t>
  </si>
  <si>
    <t>Solis-185K-EHV-5G-US 185kW 3Ø Inverter 14 MPPT – 10 year standard warranty</t>
  </si>
  <si>
    <t>Solis-255K-EHV-5G-US 255kW 3Ø Inverter 14 MPPT – 10 year standard warranty</t>
  </si>
  <si>
    <t xml:space="preserve">SonnenCore SCORE10-4-1 Smart Energy Storage System - 10kWh Energy Capacity, 4.8kW </t>
  </si>
  <si>
    <t>Sonnen CT wire extension kit for sonnenCore applications where the main service</t>
  </si>
  <si>
    <t>Tigo 466-00252-32 TS4-A-S, 1500VUL/1000VIEC, 1.2M Cable, MC4</t>
  </si>
  <si>
    <t>USSSP110-1463</t>
  </si>
  <si>
    <t>UNR 004275M FLASHLOC DUO MILL</t>
  </si>
  <si>
    <t>USSSP110-1490</t>
  </si>
  <si>
    <t>302000C SMHD BOTTOM CLIPS W/HDW, CLR</t>
  </si>
  <si>
    <t>404002 GFT C-PILE, 15'</t>
  </si>
  <si>
    <t xml:space="preserve">Victron Multiplus 24/2000/50-50 120V </t>
  </si>
  <si>
    <t>Victron VE Panel VEP230205210 Multiplus-II 3kVa 120 Primary 38Vdc without bypass</t>
  </si>
  <si>
    <t>Victron STG024100300 Skylla-TG 24/100 3-phase (1+1) 400VAC</t>
  </si>
  <si>
    <t>Victron ORI303050000 50A Buck-Boost DC/DC converter</t>
  </si>
  <si>
    <t>Victron CIP000050001 Fuse holder for MIDI-fuse</t>
  </si>
  <si>
    <t>Victron CIP136150010 MEGA-fuse 150A/32V (package of 5 pcs)</t>
  </si>
  <si>
    <t>Victron CIP136250010 MEGA-fuse 250A/32V (package of 5 pcs)</t>
  </si>
  <si>
    <t xml:space="preserve">Victron CIP136300010 MEGA-fuse 300A/32V (package of 5 pcs) </t>
  </si>
  <si>
    <t>Victron CIP136400010 MEGA-fuse 400A/32V (package of 5 pcs)</t>
  </si>
  <si>
    <t>Victron CIP137200010 MEGA-fuse 200A/58V for 48V products (1 pc)</t>
  </si>
  <si>
    <t>Victron CIP137250010 MEGA-fuse 250A/58V for 48V products (1 pc)</t>
  </si>
  <si>
    <t>Victron CIP000100001 Fuse holder for MEGA-fuse</t>
  </si>
  <si>
    <t>Victron CIP050060000 Six-way fuse holder for Mega-fuse with busbar</t>
  </si>
  <si>
    <t>Victron ASS000001000 Temperature sensor VENUS/PMP/Quattro</t>
  </si>
  <si>
    <t>USSSP110-1837</t>
  </si>
  <si>
    <t xml:space="preserve"> Victron SmartShunt 500A/50mV </t>
  </si>
  <si>
    <t xml:space="preserve"> Victron VE.Can resistive tank sender adapter</t>
  </si>
  <si>
    <t xml:space="preserve"> Victron GX Tank</t>
  </si>
  <si>
    <t xml:space="preserve"> Victron Phoenix Inverter Control</t>
  </si>
  <si>
    <t xml:space="preserve"> Victron Outdoor 4G GSM Antenna</t>
  </si>
  <si>
    <t xml:space="preserve"> Victron Outdoor LTE-M Wall Mount Antenna</t>
  </si>
  <si>
    <t xml:space="preserve"> Victron VE.Direct LoRaWAN US902-928 module</t>
  </si>
  <si>
    <t>Victron Digital Multi Control 200/200A GX (90º RJ45)</t>
  </si>
  <si>
    <t xml:space="preserve"> Victron RJ12 UTP Cable 0,9 m</t>
  </si>
  <si>
    <t xml:space="preserve"> Victron RJ45 UTP Cable 0,3 m</t>
  </si>
  <si>
    <t xml:space="preserve"> Victron RJ45 UTP Cable 1,8 m</t>
  </si>
  <si>
    <t xml:space="preserve"> Victron RJ45 UTP Cable 3 m</t>
  </si>
  <si>
    <t xml:space="preserve"> Victron RJ45 UTP Cable 15 m</t>
  </si>
  <si>
    <t xml:space="preserve"> Victron RJ45 UTP Cable 20 m</t>
  </si>
  <si>
    <t xml:space="preserve"> Victron VE.Direct Cable 0,3m</t>
  </si>
  <si>
    <t xml:space="preserve"> Victron VE.Direct Cable 1,8m</t>
  </si>
  <si>
    <t xml:space="preserve"> Victron VE.Direct Cable 1,8m (one side Right Angle conn)</t>
  </si>
  <si>
    <t xml:space="preserve"> Victron Male to Female 3 pole 5 m (bag of 2)</t>
  </si>
  <si>
    <t xml:space="preserve"> Victron Interface MK2-USB (for Phoenix Charger only)</t>
  </si>
  <si>
    <t xml:space="preserve"> Victron Interface MK3-USB (VE.Bus to USB)</t>
  </si>
  <si>
    <t xml:space="preserve"> Victron Interface MK2.2b (VE.Bus to RS232)</t>
  </si>
  <si>
    <t xml:space="preserve"> Victron VE.Can to CAN-bus BMS type B Cable 1.8m</t>
  </si>
  <si>
    <t xml:space="preserve"> Victron VE.Can to CAN-bus BMS type B cable 5M</t>
  </si>
  <si>
    <t xml:space="preserve"> Victron RJ45-splitter 1xRJ45 male/15cm cable/2xRJ45 female</t>
  </si>
  <si>
    <t xml:space="preserve"> Victron AC Current sensor</t>
  </si>
  <si>
    <t xml:space="preserve"> Victron Energy meter EM24 - 3 phase - max 65A/phase</t>
  </si>
  <si>
    <t>Victron RCD000300200 Anti-islanding box 63A single and three phase</t>
  </si>
  <si>
    <t>Victron BAM010700000R Battery Monitor BMV-700 9-90 VDC</t>
  </si>
  <si>
    <t>Victron ARG100301000R Argodiode 100-3AC 3 batteries 100A</t>
  </si>
  <si>
    <t>Victron ARG160201020 Argodiode 160-2AC 2 batteries 160A</t>
  </si>
  <si>
    <t>Victron ARG200301020 (R) Argofet 200-3 Three batteries 200A</t>
  </si>
  <si>
    <t>Victron CYR010120110R Cyrix-ct 12/24V-120A Battery combiner kit</t>
  </si>
  <si>
    <t>Victron CYR010230010 (R) Cyrix-ct 12/24V-230A intelligent combiner</t>
  </si>
  <si>
    <t>Victron CYR010400000 Cyrix-i 12/24V-400A intelligent combiner</t>
  </si>
  <si>
    <t>Victron BCD000802000 BCD 802 2 batteries 80A</t>
  </si>
  <si>
    <t>Victron BBA000100100 Battery balancer</t>
  </si>
  <si>
    <t>Victron SCC900500000 MPPT Control</t>
  </si>
  <si>
    <t>USSSP110-2004</t>
  </si>
  <si>
    <t>Victron SCC900300000 Remote panel for BlueSolar PWM-Pro</t>
  </si>
  <si>
    <t>Victron ASS030550320 VE.Direct non inverting remote on-off cable - SOLAR CHARGE CONTROLLERS</t>
  </si>
  <si>
    <t>Victron SBS050100200 Smart Battery Sense short range (≤ 3m)</t>
  </si>
  <si>
    <t>Victron SBS050150200 Smart Battery Sense long range (up to 10m)</t>
  </si>
  <si>
    <t>Victron SCC950100000 MPPT WireBox-S 75-10/15 (for 75-10 &amp; 75/15)</t>
  </si>
  <si>
    <t>Victron SCC950300300 MPPT WireBox-L MC4 150-45/60/70 &amp; 250-60/70</t>
  </si>
  <si>
    <t xml:space="preserve"> Victron LiFePO4 battery 12,8V/100Ah - Smart</t>
  </si>
  <si>
    <t>Victron DMC000200010R Digital Multi Control 200/200A GX (90º RJ45) Above panels</t>
  </si>
  <si>
    <t>Victron REL100100000 Anti-islanding relay UFR1001E; Fulfills the requirements o</t>
  </si>
  <si>
    <t>OutBack Power FLEXware FW-CABLE175-15R 175A 15-inch 2/0 AWG DC Ring Terminal Cable w/ Red Heat Shrin</t>
  </si>
  <si>
    <t>OutBack Power FLEXware FW-CABLE175-36R 175A 36-inch 2/0 AWG DC Ring Terminal Cable w/ Red Heat Shrin</t>
  </si>
  <si>
    <t>OutBack Power FLEXware FW-CABLE175-36W 175A 36-inch 2/0 AWG DC Ring Terminal Cable w/ White Heat Shr</t>
  </si>
  <si>
    <t>OutBack Power FLEXware FW-CABLE175-120R 175A 120-inch 2/0 AWG DC Ring Terminal Cable w/ Red Heat Shr</t>
  </si>
  <si>
    <t>OutBack Power FLEXware FW-CABLE175-120W 175A 120-inch 2/0 AWG DC Ring Terminal Cable w/ White Heat S</t>
  </si>
  <si>
    <t>OutBack Power FLEXware FW-CABLE250-36R 250A 36-inch 4/0 AWG DC Ring Terminal Cable w/ Red Heat Shrin</t>
  </si>
  <si>
    <t>OutBack Power FLEXware FW-CABLE250-36W 250A 36-inch 4/0 AWG DC Ring Terminal Cable w/ White Heat Shr</t>
  </si>
  <si>
    <t>APsystems Y3 AC Bus Trunk Cable for Y600/QS1 - 4 Meter</t>
  </si>
  <si>
    <t>Enphase EN-Q-12-10-240 Portrait field-wireable connectors</t>
  </si>
  <si>
    <t>OutBack FireRaptor OBFRS-SIGCAB1.8-F Pigtail Wire For First OBFRS-01 RSD Unit, 71" Cable with Tyco F</t>
  </si>
  <si>
    <t>USWC001-0049</t>
  </si>
  <si>
    <t>Pytes Power Cable</t>
  </si>
  <si>
    <t>USWC001-0078</t>
  </si>
  <si>
    <t>Heyco HEYClip SunRunner Cable Clip Stainless Steel for 1 to 4 PV wires (S6404)</t>
  </si>
  <si>
    <t>USWC001-0082</t>
  </si>
  <si>
    <t>PV Photovoltaic Wire, 8 AWG, Black, 2000 Volts, PV40801 (UNT PR / UOM)</t>
  </si>
  <si>
    <t>8 AWG, RHW-2, UL Photovoltaic, 90°C, 2000 Volt, Red, PV4080103 (UNT PR / UOM)</t>
  </si>
  <si>
    <t>USWC001-0095</t>
  </si>
  <si>
    <t>2322600403 2.4M Y3 TRUNK CABLE 10AWG FOR DS3</t>
  </si>
  <si>
    <t>USWC001-0096</t>
  </si>
  <si>
    <t>Aluminum Wire 600V, 4 AWG, Exterior</t>
  </si>
  <si>
    <t>USWC001-0097</t>
  </si>
  <si>
    <t>Aluminum Wire 600V, 4/0 AWG, Exterior</t>
  </si>
  <si>
    <t>USWC001-0098</t>
  </si>
  <si>
    <t>Copper Wire 2000V, 500 MCM, Interior</t>
  </si>
  <si>
    <t>USWC001-0099</t>
  </si>
  <si>
    <t>Wire FV 4mm2 - 1500V DC</t>
  </si>
  <si>
    <t>Enphase IQ7A-72-M-US Microinverter: 366VA, 208/240V, 60/72-Cell, MC4</t>
  </si>
  <si>
    <t>Competitor's 4 Link</t>
  </si>
  <si>
    <t>Competitor's 4 Price</t>
  </si>
  <si>
    <t>Competitor's 5 Link</t>
  </si>
  <si>
    <t>Competitor's 5 Price</t>
  </si>
  <si>
    <t>Competitor's 6 Link</t>
  </si>
  <si>
    <t>Competitor's 6 Price</t>
  </si>
  <si>
    <t>Competitor's 7 Link</t>
  </si>
  <si>
    <t>Competitor's 7 Price</t>
  </si>
  <si>
    <t>Competitor's 8 Link</t>
  </si>
  <si>
    <t>Competitor's 8 Price</t>
  </si>
  <si>
    <t>Competitor's 9 Link</t>
  </si>
  <si>
    <t>Competitor's 9 Price</t>
  </si>
  <si>
    <t>Competitor's 10 Link</t>
  </si>
  <si>
    <t>Competitor's 10 Price</t>
  </si>
  <si>
    <t>Competitor's 11 Link</t>
  </si>
  <si>
    <t>Competitor's 11 Price</t>
  </si>
  <si>
    <t>Competitor's 12 Link</t>
  </si>
  <si>
    <t>Competitor's 12 Price</t>
  </si>
  <si>
    <t>SimpliPhi, ExprESS 24V with Magnum MS2024, Mini-Magnum Panel, 2 Phi 2.9, LFP Batteries (Lithium Iron Phosphate) 5.8kWh, 1, TriStar-45 PWM  Charge Controller, ME-ARC Interface, 2 USB &amp; 4, 120V/15A GFI Receptacles, Free-Standing 3R Enclosure with Wheels, E-2PHI-24-60</t>
  </si>
  <si>
    <t>570-0240 : 570-0240-EXP</t>
  </si>
  <si>
    <t>321-0215-B</t>
  </si>
  <si>
    <t>580-0153-B</t>
  </si>
  <si>
    <t>310-0595-B</t>
  </si>
  <si>
    <t>330-0543-B</t>
  </si>
  <si>
    <t>110-1356-B</t>
  </si>
  <si>
    <t>110-1334-B</t>
  </si>
  <si>
    <t>All Updated</t>
  </si>
  <si>
    <t>Module Catalogue</t>
  </si>
  <si>
    <t>All product Catalogue (PDF)</t>
  </si>
  <si>
    <t>Schneider Conext SW 865-1017 AC Breaker Panel, RNW8651017</t>
  </si>
  <si>
    <t>Schneider Electric 865-1016 Conext SW DC Power Distribution Panel, RNW8651016</t>
  </si>
  <si>
    <t>Q-TERM-01</t>
  </si>
  <si>
    <t>Enphase IQ7PLUS-72-2-INT</t>
  </si>
  <si>
    <t>SE-EV-KIT-25J</t>
  </si>
  <si>
    <t>L-102-3 S</t>
  </si>
  <si>
    <t>SIMPLEBLOCK-U-AL</t>
  </si>
  <si>
    <t>X-IQ-AM1-240-B</t>
  </si>
  <si>
    <t>Enphase X-IQ-AM1-240-4C IQ8 Combiner with IQ Envoy</t>
  </si>
  <si>
    <t>PPSD-SD</t>
  </si>
  <si>
    <t>BATTERY ENCLOSURE KEY</t>
  </si>
  <si>
    <t>Classic 150-SL</t>
  </si>
  <si>
    <t>KU22664</t>
  </si>
  <si>
    <t>DPI,AC,Trunk,Cable,4M,DPI,Cable,</t>
  </si>
  <si>
    <t>https://ressupply.com/monitoring-equipment/enphase-x-iq-am1-240-3-es-iq-combiner</t>
  </si>
  <si>
    <t>https://ressupply.com/inverters/fronius-4240153-duo-rapid-shutdown-box</t>
  </si>
  <si>
    <t>https://ressupply.com/inverters/fronius-4240154-quattro-rapid-shutdown-box</t>
  </si>
  <si>
    <t>https://ressupply.com/batteries-and-enclosures/midnite-solar-mnbe-d-battery-enclosure</t>
  </si>
  <si>
    <t>https://ressupply.com/batteries-and-enclosures/midnite-solar-mn-shelf-extra-shelf-for-battery-enclosure</t>
  </si>
  <si>
    <t>https://ressupply.com/power-panels/outback-fw1000-ac-flexware-disconnect-box</t>
  </si>
  <si>
    <t>https://ressupply.com/power-panels/outback-gslc175-120240-prewired-radian-gs-load-center</t>
  </si>
  <si>
    <t>https://ressupply.com/charge-controllers/midnite-solar-classic-200-charge-controller</t>
  </si>
  <si>
    <t>https://ressupply.com/monitoring-equipment/outback-mate2-communications-controller-for-flexware</t>
  </si>
  <si>
    <t>https://ressupply.com/power-panels/outback-fw-ccb-flexware-charge-control-side-bracket</t>
  </si>
  <si>
    <t>https://ressupply.com/power-panels/outback-gslc-pv-300vdc-prewired-radian-gs-load-center</t>
  </si>
  <si>
    <t>https://ressupply.com/power-panels/outback-gslc-pv1-300vdc-prewired-radian-gs-load-center</t>
  </si>
  <si>
    <t>https://ressupply.com/monitoring-equipment/enphase-iq-envoy-env-iq-am1-240-m-communications-gateway</t>
  </si>
  <si>
    <t>https://ressupply.com/inverters/outback-fireraptor-obfrs-01-rapid-shutdown-unit</t>
  </si>
  <si>
    <t>https://ressupply.com/inverters/outback-fireraptor-obfrs-esw1-emergency-shutdown-switch</t>
  </si>
  <si>
    <t>https://ressupply.com/inverters/apsystems-yc600qs1-ac-connector-unlock-tool</t>
  </si>
  <si>
    <t>https://ressupply.com/inverters/apsystems-y-conn-cap-ac-bus-connector-cap</t>
  </si>
  <si>
    <t>https://ressupply.com/power-panels/outback-flexware-fw250-acdc-disconnect-box</t>
  </si>
  <si>
    <t>https://ressupply.com/inverters/enphase-q-term-10-terminator-cap</t>
  </si>
  <si>
    <t>https://ressupply.com/inverters/solaredge-se7600h-usmnbbl14-energy-hub-inverter</t>
  </si>
  <si>
    <t>https://ressupply.com/inverters/sma-sunny-island-6048-us-10-inverter</t>
  </si>
  <si>
    <t>https://ressupply.com/inverters/apsystems-dc-extension-cable</t>
  </si>
  <si>
    <t>https://ressupply.com/inverters/enphase-iq8h-240-72-2-us-iq-microinverter</t>
  </si>
  <si>
    <t>https://ressupply.com/inverters/enphase-iq8a-72-2-us-iq-microinverter</t>
  </si>
  <si>
    <t>https://ressupply.com/inverters/enphase-iq8m-72-2-us-iq-microinverter</t>
  </si>
  <si>
    <t>https://ressupply.com/batteries-and-enclosures/generac-pwrcell-apke00028-battery-cabinet</t>
  </si>
  <si>
    <t>https://ressupply.com/batteries-and-enclosures/generac-pwrcell-apke00008-battery-module-spacer-kit</t>
  </si>
  <si>
    <t>https://ressupply.com/power-panels/outback-fpr-4048a-300afci-flexpower-radian</t>
  </si>
  <si>
    <t>https://ressupply.com/power-panels/outback-fp3-fxr3048a-01-flexpower-three</t>
  </si>
  <si>
    <t>https://ressupply.com/power-panels/outback-fp3-vfxr3648a-01-flexpower-three</t>
  </si>
  <si>
    <t>https://ressupply.com/power-panels/outback-fp4-fxr3048a-01-flexpower-four</t>
  </si>
  <si>
    <t>https://ressupply.com/power-panels/outback-fp4-vfxr3648a-01-flexpower-four</t>
  </si>
  <si>
    <t>https://ressupply.com/power-panels/outback-fp1-fxr2524a-01-flexpower-one</t>
  </si>
  <si>
    <t>https://ressupply.com/power-panels/outback-fp1-vfxr3524a-01-flexpower-one</t>
  </si>
  <si>
    <t>https://ressupply.com/power-panels/outback-fp2-fxr2524a-01-flexpower-two</t>
  </si>
  <si>
    <t>https://ressupply.com/inverters/solaredge-se11400h-us000bnu4-hd-wave-inverter</t>
  </si>
  <si>
    <t>https://ressupply.com/converters-and-controls/outback-fw-x240-auto-transformer</t>
  </si>
  <si>
    <t>https://ressupply.com/inverters/outback-fxr2524a-01-sealed-invertercharger</t>
  </si>
  <si>
    <t>https://ressupply.com/power-panels/outback-fw-mb1-flexware-mate-mounting-bracket</t>
  </si>
  <si>
    <t>https://ressupply.com/power-panels/outback-fw-mp-flexware-mounting-plate</t>
  </si>
  <si>
    <t>https://ressupply.com/wiring-supplies/unirac-008002s-grounding-lug</t>
  </si>
  <si>
    <t>https://ressupply.com/batteries-and-enclosures/generac-pwrcell-g0080040-battery-module</t>
  </si>
  <si>
    <t>https://ressupply.com/batteries-and-enclosures/midnite-solar-battery-enclosure-key</t>
  </si>
  <si>
    <t>https://ressupply.com/batteries-and-enclosures/outback-200plr-energycell-pure-lead-vrla-agm-battery</t>
  </si>
  <si>
    <t>https://ressupply.com/batteries-and-enclosures/outback-ibr-3-48-175-integrated-battery-rack</t>
  </si>
  <si>
    <t>https://ressupply.com/batteries-and-enclosures/concorde-pvx-4050ht-sunxtender-sealed-agm-battery</t>
  </si>
  <si>
    <t>https://ressupply.com/power-panels/schneider-electric-865-1016-conext-sw-dc-breaker-panel</t>
  </si>
  <si>
    <t>https://ressupply.com/monitoring-equipment/enphase-envoy-s-ct-200-split-consumption-monitoring-ct</t>
  </si>
  <si>
    <t>https://ressupply.com/inverters/enphase-q-dcc-2-replacement-dc-adaptor</t>
  </si>
  <si>
    <t>https://ressupply.com/power-panels/outback-fw-mb3-f-flexware-mate3-flat-mount-wall-plate</t>
  </si>
  <si>
    <t>https://ressupply.com/monitoring-equipment/outback-fw-shunt250-shunt</t>
  </si>
  <si>
    <t>https://ressupply.com/inverters/solaredge-s440-power-optimizer</t>
  </si>
  <si>
    <t>https://ressupply.com/monitoring-equipment/solaredge-se-mtr240-0-000-s2-electricity-meter</t>
  </si>
  <si>
    <t>https://ressupply.com/batteries-and-enclosures/generac-pwrcell-apke00009-battery-module-upgrade-kit</t>
  </si>
  <si>
    <t>https://ressupply.com/inverters/generac-pwrcell-g0070060-smart-management-module</t>
  </si>
  <si>
    <t>https://ressupply.com/inverters/generac-pwrcell-g0070000-smart-management-module</t>
  </si>
  <si>
    <t>https://ressupply.com/batteries-and-enclosures/solaredge-bat-10k1ps0b-01-energy-bank-battery</t>
  </si>
  <si>
    <t>https://ressupply.com/inverters/outback-gs4048a-01-radian-invertercharger</t>
  </si>
  <si>
    <t>https://ressupply.com/monitoring-equipment/outback-obcatv-3-communications-cable</t>
  </si>
  <si>
    <t>https://ressupply.com/inverters/apsystems-yc600qs1-bus-end-cap</t>
  </si>
  <si>
    <t>https://ressupply.com/inverters/enphase-q-12-20-200-landscape-q-cable</t>
  </si>
  <si>
    <t>https://ressupply.com/power-panels/outback-gslc175-pv-120240-prewired-radian-gs-load-center</t>
  </si>
  <si>
    <t>https://ressupply.com/monitoring-equipment/magnum-energy-me-mw-e-magweb-web-based-ethernet-monitoring-kit</t>
  </si>
  <si>
    <t>https://ressupply.com/batteries-and-enclosures/midnite-solar-mnbe-a-battery-enclosure</t>
  </si>
  <si>
    <t>https://ressupply.com/power-panels/outback-fw500-ac-flexware-disconnect-box</t>
  </si>
  <si>
    <t>https://ressupply.com/power-panels/outback-fw500-dc-flexware-disconnect-box</t>
  </si>
  <si>
    <t>https://ressupply.com/power-panels/outback-fw1000-dc-flexware-disconnect-box</t>
  </si>
  <si>
    <t>https://ressupply.com/monitoring-equipment/sma-150-00000-50-ts4-gateway</t>
  </si>
  <si>
    <t>https://ressupply.com/power-panels/outback-gslc175-pv1-120240-prewired-radian-gs-load-center</t>
  </si>
  <si>
    <t>https://ressupply.com/charge-controllers/outback-flexmax-100-fm100-300vdc-charge-controller</t>
  </si>
  <si>
    <t>https://ressupply.com/charge-controllers/outback-flexmax-fm60-charge-controller</t>
  </si>
  <si>
    <t>https://ressupply.com/charge-controllers/outback-flexmax-fm80-charge-controller</t>
  </si>
  <si>
    <t>https://ressupply.com/charge-controllers/midnite-solar-classic-150-sl-mppt-charge-controller</t>
  </si>
  <si>
    <t>https://ressupply.com/charge-controllers/midnite-solar-mnkid-b-the-kid-charge-controller</t>
  </si>
  <si>
    <t>https://ressupply.com/charge-controllers/magnum-pt-100-charge-controller</t>
  </si>
  <si>
    <t>https://ressupply.com/inverters/outback-fx2524mt-sealed-inverter</t>
  </si>
  <si>
    <t>https://ressupply.com/inverters/outback-vfx2812m-vented-inverter</t>
  </si>
  <si>
    <t>https://ressupply.com/monitoring-equipment/outback-mate-communications-controller</t>
  </si>
  <si>
    <t>https://ressupply.com/monitoring-equipment/outback-mate-b-communications-controller</t>
  </si>
  <si>
    <t>https://ressupply.com/monitoring-equipment/outback-mate3s-communications-controller</t>
  </si>
  <si>
    <t>https://ressupply.com/power-panels/outback-fw-ccb2-flexware-charge-control-side-bracket</t>
  </si>
  <si>
    <t>https://ressupply.com/inverters/outback-fxr3048a-01-sealed-invertercharger</t>
  </si>
  <si>
    <t>https://ressupply.com/monitoring-equipment/midnite-solar-mnwbjr-whiz-bang-jr-current-sense-module</t>
  </si>
  <si>
    <t>https://ressupply.com/monitoring-equipment/apsystems-ecu-r-energy-communication-unit</t>
  </si>
  <si>
    <t>https://ressupply.com/converters-and-controls/magnum-energy-me-ags-n-automatic-generator-start-module</t>
  </si>
  <si>
    <t>https://ressupply.com/inverters/enphase-ep200g-na-02-rsd-rapid-shutdown-switch</t>
  </si>
  <si>
    <t>https://ressupply.com/power-panels/outback-fp2-vfxr3648a-01-flexpower-two</t>
  </si>
  <si>
    <t>https://ressupply.com/inverters/solaredge-p485-power-optimizer</t>
  </si>
  <si>
    <t>https://ressupply.com/inverters/solaredge-se-gsm-r05-us-s2-cellular-gsm-kit</t>
  </si>
  <si>
    <t>https://ressupply.com/monitoring-equipment/magnum-energy-me-bmk-battery-monitoring-kit</t>
  </si>
  <si>
    <t>https://ressupply.com/monitoring-equipment/outback-fn-dc-flexnet-dc-system-monitor</t>
  </si>
  <si>
    <t>https://ressupply.com/inverters/fronius-4240038z-datamanager-20-plug-in-card</t>
  </si>
  <si>
    <t>https://ressupply.com/inverters/fronius-primo-lite-8.2-1-inverter</t>
  </si>
  <si>
    <t>https://ressupply.com/inverters/solaredge-se6000h-uss3bbc14-energy-hub-inverter</t>
  </si>
  <si>
    <t>https://ressupply.com/inverters/solaredge-se3000h-us000bnu4-hd-wave-inverter</t>
  </si>
  <si>
    <t>https://ressupply.com/inverters/solaredge-se11400h-us000bei4-home-wave-inverter</t>
  </si>
  <si>
    <t>https://ressupply.com/inverters/solaredge-se3800h-us000bei4-home-wave-inverter</t>
  </si>
  <si>
    <t>https://ressupply.com/inverters/solaredge-se7600h-us000bei4-home-wave-inverter</t>
  </si>
  <si>
    <t>https://ressupply.com/inverters/solaredge-se5000h-us000bei4-home-wave-inverter</t>
  </si>
  <si>
    <t>https://ressupply.com/inverters/solaredge-se3800h-us000beu4-home-wave-inverter</t>
  </si>
  <si>
    <t>https://ressupply.com/inverters/solaredge-se10000h-us000beu4-home-wave-inverter</t>
  </si>
  <si>
    <t>https://ressupply.com/inverters/solaredge-se5000h-us000beu4-home-wave-inverter</t>
  </si>
  <si>
    <t>https://ressupply.com/inverters/solaredge-se7600h-us000beu4-home-wave-inverter</t>
  </si>
  <si>
    <t>https://ressupply.com/inverters/sma-jms-f-sunspec-rapid-shutdown-module</t>
  </si>
  <si>
    <t>https://ressupply.com/inverters/enphase-iq7-60-2-us-iq-microinverter</t>
  </si>
  <si>
    <t>https://ressupply.com/inverters/enphase-iq8-60-2-us-iq-microinverter</t>
  </si>
  <si>
    <t>https://ressupply.com/inverters/enphase-iq8plus-72-2-us-iq-microinverter</t>
  </si>
  <si>
    <t>https://ressupply.com/inverters/solaredge-se11400h-us000beu4-home-wave-inverter</t>
  </si>
  <si>
    <t>https://ressupply.com/inverters/solaredge-se6000h-us000bnu4-hd-wave-inverter</t>
  </si>
  <si>
    <t>https://ressupply.com/batteries-and-enclosures/enphase-ep200g-sc2-rsd-kit-iq-system-controller-2-kit</t>
  </si>
  <si>
    <t>https://ressupply.com/power-panels/outback-fpr-8048a-01-flexpower-radian</t>
  </si>
  <si>
    <t>https://ressupply.com/power-panels/outback-fpr-8048a-300afci-flexpower-radian</t>
  </si>
  <si>
    <t>https://ressupply.com/power-panels/outback-fpr-8048a-300a-lt-flexpower-radian</t>
  </si>
  <si>
    <t>https://ressupply.com/power-panels/outback-fp1-fxr3048a-01-flexpower-one</t>
  </si>
  <si>
    <t>https://ressupply.com/power-panels/outback-fp1-vfxr3648a-01-flexpower-one</t>
  </si>
  <si>
    <t>https://ressupply.com/power-panels/outback-fp2-fxr3048a-01-flexpower-two</t>
  </si>
  <si>
    <t>https://ressupply.com/inverters/outback-fxr2012a-sealed-invertercharger</t>
  </si>
  <si>
    <t>https://ressupply.com/inverters/outback-vfxr2812a-vented-invertercharger</t>
  </si>
  <si>
    <t>https://ressupply.com/converters-and-controls/outback-psx-240-auto-transformer</t>
  </si>
  <si>
    <t>https://ressupply.com/converters-and-controls/outback-psx-240-relay-auto-transformer</t>
  </si>
  <si>
    <t>https://ressupply.com/inverters/outback-vfxr3524a-01-vented-invertercharger</t>
  </si>
  <si>
    <t>https://ressupply.com/inverters/fronius-primo-76-1-inverter</t>
  </si>
  <si>
    <t>https://ressupply.com/inverters/solaredge-se6000h-us000bni4-hd-wave-inverter</t>
  </si>
  <si>
    <t>https://ressupply.com/inverters/solaredge-se3800h-us000bni4-hd-wave-inverter</t>
  </si>
  <si>
    <t>https://ressupply.com/inverters/solaredge-se5000h-us000bni4-hd-wave-inverter</t>
  </si>
  <si>
    <t>https://ressupply.com/inverters/outback-gs8048a-01-radian-invertercharger</t>
  </si>
  <si>
    <t>https://ressupply.com/inverters/magnum-energy-ms2812-sinewave-inverter</t>
  </si>
  <si>
    <t>https://ressupply.com/inverters/outback-oghi8048a-mojave-invertercharger</t>
  </si>
  <si>
    <t>https://ressupply.com/inverters/enphase-q-seal-10-female-sealing-cap</t>
  </si>
  <si>
    <t>https://ressupply.com/monitoring-equipment/midnitesolar-shunt</t>
  </si>
  <si>
    <t>https://ressupply.com/power-panels/outback-fw-mb2-flexware-mate2-mounting-bracket</t>
  </si>
  <si>
    <t>https://ressupply.com/power-panels/outback-fw-mb3-flexware-mate3-side-mount-bracket</t>
  </si>
  <si>
    <t>https://ressupply.com/batteries-and-enclosures/concorde-pvx-9150t-sunxtender-sealed-agm-battery</t>
  </si>
  <si>
    <t>https://ressupply.com/batteries-and-enclosures/deka-8ggc2-deka-sealed-gel-battery</t>
  </si>
  <si>
    <t>https://ressupply.com/batteries-and-enclosures/concorde-pvx-2580l-sunxtender-sealed-agm-battery</t>
  </si>
  <si>
    <t>https://ressupply.com/batteries-and-enclosures/discover-42-48-6650-battery</t>
  </si>
  <si>
    <t>https://ressupply.com/batteries-and-enclosures/concorde-pvx-1040t-sunxtender-sealed-agm-battery</t>
  </si>
  <si>
    <t>https://ressupply.com/batteries-and-enclosures/deka-8a4dltp-deka-sealed-agm-battery</t>
  </si>
  <si>
    <t>https://ressupply.com/batteries-and-enclosures/homegrid-hg-mc100-200m2-bms-and-base</t>
  </si>
  <si>
    <t>https://ressupply.com/batteries-and-enclosures/homegrid-hg-fs48100-15osj1-battery-module</t>
  </si>
  <si>
    <t>https://ressupply.com/wiring-supplies/multi-contact-320016p0001-ur-mc4-connector</t>
  </si>
  <si>
    <t>https://ressupply.com/wiring-supplies/multi-contact-320017p0001-ur-mc4-connector</t>
  </si>
  <si>
    <t>https://ressupply.com/batteries-and-enclosures/enphase-ensemble-comms-kit-01-communications-kit</t>
  </si>
  <si>
    <t>https://ressupply.com/inverters/generac-pwrcell-rs802-snaprs-disconnect-switch</t>
  </si>
  <si>
    <t>https://ressupply.com/inverters/generac-pwrcell-apke00010-pv-link-substring-optimizer</t>
  </si>
  <si>
    <t>https://ressupply.com/monitoring-equipment/outback-axs-port-modbus-interface</t>
  </si>
  <si>
    <t>https://ressupply.com/power-panels/outback-fw-aca-ac-conduit-adapter</t>
  </si>
  <si>
    <t>https://ressupply.com/monitoring-equipment/outback-fw-sbus-shunt-bus</t>
  </si>
  <si>
    <t>https://ressupply.com/monitoring-equipment/outback-fw-shunt500-shunt</t>
  </si>
  <si>
    <t>https://ressupply.com/inverters/solaredge-s500-power-optimizer</t>
  </si>
  <si>
    <t>https://ressupply.com/power-panels/magnum-energy-bp-d-back-plate-double</t>
  </si>
  <si>
    <t>https://ressupply.com/monitoring-equipment/midnite-solar-shunt-busbar</t>
  </si>
  <si>
    <t>https://ressupply.com/charge-controllers/midnite-solar-mnkid-assy-kit-b-the-kid-accessory-kit</t>
  </si>
  <si>
    <t>https://ressupply.com/monitoring-equipment/outback-hub-103-communications-hub</t>
  </si>
  <si>
    <t>https://ressupply.com/inverters/solaredge-cb-upg-63-01-circuit-breaker</t>
  </si>
  <si>
    <t>https://ressupply.com/monitoring-equipment/solaredge-se-wfrpt-b-s1-na-wireless-gateway-repeater</t>
  </si>
  <si>
    <t>https://ressupply.com/power-panels/magnum-energy-bp-s-back-plate-single</t>
  </si>
  <si>
    <t>https://ressupply.com/inverters/magnum-energy-me-rsa-m-remote-switch-pigtail-adapter</t>
  </si>
  <si>
    <t>https://ressupply.com/monitoring-equipment/apsystems-female-ac-connector</t>
  </si>
  <si>
    <t>https://ressupply.com/monitoring-equipment/apsystems-male-ac-connector</t>
  </si>
  <si>
    <t>https://ressupply.com/inverters/outback-vfxr3648a-01-vented-invertercharger</t>
  </si>
  <si>
    <t>https://ressupply.com/power-panels/magnum-energy-bp-mmp-back-plate</t>
  </si>
  <si>
    <t>https://ressupply.com/power-panels/magnum-energy-mpsl250-30d-panel-single-enclosure</t>
  </si>
  <si>
    <t>https://ressupply.com/inverters/magnum-energy-rd2824-mod-sine-invertercharger</t>
  </si>
  <si>
    <t>https://ressupply.com/inverters/magnum-energy-ms4448pae-sinewave-parallel-inverter</t>
  </si>
  <si>
    <t>https://ressupply.com/inverters/magnum-energy-ms4024pae-sinewave-parallel-inverter</t>
  </si>
  <si>
    <t>https://ressupply.com/inverters/magnum-energy-ms2012-20b-sinewave-inverter</t>
  </si>
  <si>
    <t>https://ressupply.com/monitoring-equipment/enphase-x-iq-am1-240-4-iq-combiner</t>
  </si>
  <si>
    <t>https://ressupply.com/inverters/solaredge-se6000h-us000beu4-home-wave-inverter</t>
  </si>
  <si>
    <t>https://ressupply.com/batteries-and-enclosures/enphase-encharge-10t-1p-na-battery</t>
  </si>
  <si>
    <t>https://ressupply.com/inverters/solaredge-se-ev-kit-v3upg-01-smart-ev-charger-solar-boost-kit</t>
  </si>
  <si>
    <t>https://ressupply.com/batteries-and-enclosures/trojan-battery-27tmx-deep-cycle-flooded</t>
  </si>
  <si>
    <t>https://ressupply.com/batteries-and-enclosures/enphase-encharge-3t-1p-na-battery</t>
  </si>
  <si>
    <t>https://ressupply.com/power-panels/midnite-solar-mndc125-mini-dc-disconnect-box</t>
  </si>
  <si>
    <t>https://ressupply.com/power-panels/midnite-solar-mndc175-mini-dc-disconnect-box</t>
  </si>
  <si>
    <t>https://ressupply.com/power-panels/midnite-solar-mne125sts-l-e-panel</t>
  </si>
  <si>
    <t>https://ressupply.com/power-panels/midnite-solar-mne250sts-l-e-panel</t>
  </si>
  <si>
    <t>https://ressupply.com/inverters/samlex-evo-2224-pure-sine-wave-invertercharger</t>
  </si>
  <si>
    <t>https://ressupply.com/charge-controllers/schneider-electric-xw-mppt60-150-charge-controller</t>
  </si>
  <si>
    <t>https://ressupply.com/power-panels/schneider-electric-865-1025-01-conext-xw-conduit-box</t>
  </si>
  <si>
    <t>https://ressupply.com/monitoring-equipment/schneider-electric-865-1080-01-conext-battery-monitor</t>
  </si>
  <si>
    <t>https://ressupply.com/monitoring-equipment/solaredge-se-mtr240-nn-s-s1-electricity-meter</t>
  </si>
  <si>
    <t>https://ressupply.com/monitoring-equipment/solaredge-se-wfgw-b-s1-na-wireless-gateway</t>
  </si>
  <si>
    <t>https://ressupply.com/inverters/outback-fireraptor-obfrs-sigcab1.8-f-pigtail-wire</t>
  </si>
  <si>
    <t>https://ressupply.com/inverters/enphase-q-12-raw-q-cable</t>
  </si>
  <si>
    <t>https://ressupply.com/monitoring-equipment/outback-rts-remote-temperature-sensor</t>
  </si>
  <si>
    <t>https://ressupply.com/monitoring-equipment/magnum-me-bmk-ns-battery-monitoring-kit</t>
  </si>
  <si>
    <t>https://ressupply.com/wiring-supplies/cobra-20-x-flex-b-black-battery-cable</t>
  </si>
  <si>
    <t xml:space="preserve">C1180EC-1B </t>
  </si>
  <si>
    <t>S-5! S-5-H</t>
  </si>
  <si>
    <t>310246D 246</t>
  </si>
  <si>
    <t>A-UAS-1S-2</t>
  </si>
  <si>
    <t>3/8-24</t>
  </si>
  <si>
    <t xml:space="preserve">004600M </t>
  </si>
  <si>
    <t>GPM-H1R30240-21</t>
  </si>
  <si>
    <t>GPM-H2R20120-21</t>
  </si>
  <si>
    <t>4/0-X-FLEX-B</t>
  </si>
  <si>
    <t>2/0-X-FLEX-B</t>
  </si>
  <si>
    <t>U-LA 403214C</t>
  </si>
  <si>
    <t>VERSAGARD</t>
  </si>
  <si>
    <t>FJE-450-18</t>
  </si>
  <si>
    <t>FJE-FLASH-1</t>
  </si>
  <si>
    <t>S-5-U-M8</t>
  </si>
  <si>
    <t>04600D</t>
  </si>
  <si>
    <t>DLS-C-5 Cellular</t>
  </si>
  <si>
    <t>PORT-C510</t>
  </si>
  <si>
    <t>SE-WFRPT-B-S1</t>
  </si>
  <si>
    <t>R05-S-S5</t>
  </si>
  <si>
    <t>IQ-AM1-240-4</t>
  </si>
  <si>
    <t>Ac_trunk</t>
  </si>
  <si>
    <t>CELL-B-R05-S-S2</t>
  </si>
  <si>
    <t>DLS-WIF</t>
  </si>
  <si>
    <t>MLRSD-R2-1G</t>
  </si>
  <si>
    <t>SOLIS-RSD1L-1G</t>
  </si>
  <si>
    <t>1500V</t>
  </si>
  <si>
    <t>SBS5.0-US-10-Acc</t>
  </si>
  <si>
    <t>https://www.invertersupply.com/index.php?main_page=product_info&amp;cPath=190_239&amp;products_id=25393</t>
  </si>
  <si>
    <t>https://www.invertersupply.com/index.php?main_page=product_info&amp;cPath=190_239&amp;products_id=6301</t>
  </si>
  <si>
    <t>https://www.invertersupply.com/index.php?main_page=product_info&amp;cPath=190_241&amp;products_id=6295</t>
  </si>
  <si>
    <t>https://www.invertersupply.com/index.php?main_page=product_info&amp;cPath=190_241&amp;products_id=6296</t>
  </si>
  <si>
    <t>https://www.invertersupply.com/index.php?main_page=product_info&amp;cPath=190_241&amp;products_id=4572</t>
  </si>
  <si>
    <t>https://www.invertersupply.com/index.php?main_page=product_info&amp;cPath=190_241&amp;products_id=4573</t>
  </si>
  <si>
    <t>https://www.invertersupply.com/index.php?main_page=product_info&amp;cPath=190_239&amp;products_id=6302</t>
  </si>
  <si>
    <t>https://www.invertersupply.com/index.php?main_page=product_info&amp;cPath=4286_4287&amp;products_id=202843</t>
  </si>
  <si>
    <t>https://www.invertersupply.com/index.php?main_page=product_info&amp;cPath=3570_3571&amp;products_id=201744</t>
  </si>
  <si>
    <t>https://www.invertersupply.com/index.php?main_page=product_info&amp;cPath=3570_3571&amp;products_id=201743</t>
  </si>
  <si>
    <t>https://www.invertersupply.com/index.php?main_page=product_info&amp;cPath=3570_3571&amp;products_id=201740</t>
  </si>
  <si>
    <t>https://www.invertersupply.com/index.php?main_page=product_info&amp;cPath=3570_3571&amp;products_id=201742</t>
  </si>
  <si>
    <t>https://www.invertersupply.com/index.php?main_page=product_info&amp;cPath=4286_4287&amp;products_id=202842</t>
  </si>
  <si>
    <t>https://www.invertersupply.com/index.php?main_page=product_info&amp;cPath=644_648&amp;products_id=200565</t>
  </si>
  <si>
    <t>https://www.invertersupply.com/index.php?main_page=product_info&amp;cPath=190_240&amp;products_id=194784</t>
  </si>
  <si>
    <t>https://www.invertersupply.com/index.php?main_page=product_info&amp;cPath=190_240&amp;products_id=1371</t>
  </si>
  <si>
    <t>https://www.invertersupply.com/index.php?main_page=product_info&amp;cPath=511_512&amp;products_id=25579</t>
  </si>
  <si>
    <t>https://www.invertersupply.com/index.php?main_page=product_info&amp;cPath=511_512&amp;products_id=3083</t>
  </si>
  <si>
    <t>https://www.invertersupply.com/index.php?main_page=product_info&amp;cPath=190_239&amp;products_id=1425</t>
  </si>
  <si>
    <t>https://www.invertersupply.com/index.php?main_page=product_info&amp;cPath=190_239&amp;products_id=1426</t>
  </si>
  <si>
    <t>https://www.invertersupply.com/index.php?main_page=product_info&amp;cPath=190_241&amp;products_id=4359</t>
  </si>
  <si>
    <t>https://www.invertersupply.com/index.php?main_page=product_info&amp;cPath=4081_4083&amp;products_id=200910</t>
  </si>
  <si>
    <t>https://www.invertersupply.com/index.php?main_page=product_info&amp;cPath=649_650&amp;products_id=32054</t>
  </si>
  <si>
    <t>https://www.invertersupply.com/index.php?main_page=product_info&amp;cPath=3820_3821&amp;products_id=203558</t>
  </si>
  <si>
    <t>https://www.invertersupply.com/index.php?main_page=product_info&amp;cPath=569_572&amp;products_id=201474</t>
  </si>
  <si>
    <t>https://www.invertersupply.com/index.php?main_page=product_info&amp;cPath=3611_3754&amp;products_id=199733</t>
  </si>
  <si>
    <t>https://www.invertersupply.com/index.php?main_page=product_info&amp;cPath=3611_3754&amp;products_id=199732</t>
  </si>
  <si>
    <t>https://www.invertersupply.com/index.php?main_page=product_info&amp;cPath=3611_3754&amp;products_id=199735</t>
  </si>
  <si>
    <t>https://www.invertersupply.com/index.php?main_page=product_info&amp;cPath=4223_4271&amp;products_id=202712</t>
  </si>
  <si>
    <t>https://www.invertersupply.com/index.php?main_page=product_info&amp;cPath=3611_3613&amp;products_id=200527</t>
  </si>
  <si>
    <t>https://www.invertersupply.com/index.php?main_page=product_info&amp;cPath=511_658&amp;products_id=32305</t>
  </si>
  <si>
    <t>https://www.invertersupply.com/index.php?main_page=product_info&amp;cPath=511_658&amp;products_id=5876</t>
  </si>
  <si>
    <t>https://www.invertersupply.com/index.php?main_page=product_info&amp;cPath=4212_4213&amp;products_id=202215</t>
  </si>
  <si>
    <t>https://www.invertersupply.com/index.php?main_page=product_info&amp;cPath=190_241&amp;products_id=4680</t>
  </si>
  <si>
    <t>https://www.invertersupply.com/index.php?main_page=product_info&amp;cPath=569_572&amp;products_id=195380</t>
  </si>
  <si>
    <t>https://www.invertersupply.com/index.php?main_page=product_info&amp;cPath=569_572&amp;products_id=199183</t>
  </si>
  <si>
    <t>https://www.invertersupply.com/index.php?main_page=product_info&amp;cPath=190_239&amp;products_id=1373</t>
  </si>
  <si>
    <t>https://www.invertersupply.com/index.php?main_page=product_info&amp;cPath=3972_3973&amp;products_id=199231</t>
  </si>
  <si>
    <t>https://www.invertersupply.com/index.php?main_page=product_info&amp;cPath=3972_3973&amp;products_id=199741</t>
  </si>
  <si>
    <t>https://www.invertersupply.com/index.php?main_page=product_info&amp;cPath=3972_3973&amp;products_id=200432</t>
  </si>
  <si>
    <t>https://www.invertersupply.com/index.php?main_page=product_info&amp;cPath=587_589&amp;products_id=202059</t>
  </si>
  <si>
    <t>https://www.invertersupply.com/index.php?main_page=product_info&amp;cPath=569_570&amp;products_id=201468</t>
  </si>
  <si>
    <t>https://www.invertersupply.com/index.php?main_page=product_info&amp;cPath=569_571&amp;products_id=200624</t>
  </si>
  <si>
    <t>https://www.invertersupply.com/index.php?main_page=product_info&amp;cPath=569_571&amp;products_id=202422</t>
  </si>
  <si>
    <t>https://www.invertersupply.com/index.php?main_page=product_info&amp;cPath=569_571&amp;products_id=200622</t>
  </si>
  <si>
    <t>https://www.invertersupply.com/index.php?main_page=product_info&amp;cPath=569_570&amp;products_id=202423</t>
  </si>
  <si>
    <t>https://www.invertersupply.com/index.php?main_page=product_info&amp;cPath=569_570&amp;products_id=202433</t>
  </si>
  <si>
    <t>https://www.invertersupply.com/index.php?main_page=product_info&amp;cPath=569_570&amp;products_id=193992</t>
  </si>
  <si>
    <t>https://www.invertersupply.com/index.php?main_page=product_info&amp;cPath=569_571&amp;products_id=200623</t>
  </si>
  <si>
    <t>https://www.invertersupply.com/index.php?main_page=product_info&amp;cPath=569_571&amp;products_id=200625</t>
  </si>
  <si>
    <t>https://www.invertersupply.com/index.php?main_page=product_info&amp;cPath=569_571&amp;products_id=200620</t>
  </si>
  <si>
    <t>https://www.invertersupply.com/index.php?main_page=product_info&amp;cPath=503_505&amp;products_id=32059</t>
  </si>
  <si>
    <t>https://www.invertersupply.com/index.php?main_page=product_info&amp;cPath=649_651&amp;products_id=29801</t>
  </si>
  <si>
    <t>https://www.invertersupply.com/index.php?main_page=product_info&amp;cPath=649_651&amp;products_id=201180</t>
  </si>
  <si>
    <t>https://www.invertersupply.com/index.php?main_page=product_info&amp;cPath=4167_4190&amp;products_id=202130</t>
  </si>
  <si>
    <t>https://www.invertersupply.com/index.php?main_page=product_info&amp;cPath=4150_4151&amp;products_id=201748</t>
  </si>
  <si>
    <t>https://www.invertersupply.com/index.php?main_page=product_info&amp;cPath=511_618&amp;products_id=200979</t>
  </si>
  <si>
    <t>https://www.invertersupply.com/index.php?main_page=product_info&amp;cPath=4212_4213&amp;products_id=202214</t>
  </si>
  <si>
    <t>https://www.invertersupply.com/index.php?main_page=product_info&amp;cPath=587_596&amp;products_id=185490</t>
  </si>
  <si>
    <t>https://www.invertersupply.com/index.php?main_page=product_info&amp;cPath=587_1496&amp;products_id=203259</t>
  </si>
  <si>
    <t>https://www.invertersupply.com/index.php?main_page=product_info&amp;cPath=3835_3999&amp;products_id=203346</t>
  </si>
  <si>
    <t>https://www.invertersupply.com/index.php?main_page=product_info&amp;cPath=3835_3999&amp;products_id=199594</t>
  </si>
  <si>
    <t>https://www.invertersupply.com/index.php?main_page=product_info&amp;cPath=4157_4158&amp;products_id=201769</t>
  </si>
  <si>
    <t>https://www.invertersupply.com/index.php?main_page=product_info&amp;cPath=4157_4158&amp;products_id=201770</t>
  </si>
  <si>
    <t>https://www.invertersupply.com/index.php?main_page=product_info&amp;cPath=4157_4158&amp;products_id=201771</t>
  </si>
  <si>
    <t>https://www.invertersupply.com/index.php?main_page=product_info&amp;cPath=4157_4158&amp;products_id=201772</t>
  </si>
  <si>
    <t>https://www.invertersupply.com/index.php?main_page=product_info&amp;cPath=4157_4158&amp;products_id=201773</t>
  </si>
  <si>
    <t>https://www.invertersupply.com/index.php?main_page=product_info&amp;cPath=4157_4158&amp;products_id=201774</t>
  </si>
  <si>
    <t>https://www.invertersupply.com/index.php?main_page=product_info&amp;cPath=4155_4282&amp;products_id=202833</t>
  </si>
  <si>
    <t>https://www.invertersupply.com/index.php?main_page=product_info&amp;cPath=4155_4284&amp;products_id=202835</t>
  </si>
  <si>
    <t>https://www.invertersupply.com/index.php?main_page=product_info&amp;cPath=190_241&amp;products_id=4581</t>
  </si>
  <si>
    <t>https://www.invertersupply.com/index.php?main_page=product_info&amp;cPath=190_241&amp;products_id=195390</t>
  </si>
  <si>
    <t>https://www.invertersupply.com/index.php?main_page=product_info&amp;cPath=190_241&amp;products_id=25392</t>
  </si>
  <si>
    <t>https://www.invertersupply.com/index.php?main_page=product_info&amp;cPath=190_241&amp;products_id=195388</t>
  </si>
  <si>
    <t>https://www.invertersupply.com/index.php?main_page=product_info&amp;cPath=190_241&amp;products_id=195389</t>
  </si>
  <si>
    <t>https://www.invertersupply.com/index.php?main_page=product_info&amp;cPath=190_241&amp;products_id=4686</t>
  </si>
  <si>
    <t>https://www.invertersupply.com/index.php?main_page=product_info&amp;cPath=190_239&amp;products_id=1424</t>
  </si>
  <si>
    <t>https://www.invertersupply.com/index.php?main_page=product_info&amp;cPath=569_570&amp;products_id=195383</t>
  </si>
  <si>
    <t>https://www.invertersupply.com/index.php?main_page=product_info&amp;cPath=569_571&amp;products_id=199304</t>
  </si>
  <si>
    <t>https://www.invertersupply.com/index.php?main_page=product_info&amp;cPath=190_239&amp;products_id=4569</t>
  </si>
  <si>
    <t>https://www.invertersupply.com/index.php?main_page=product_info&amp;cPath=190_581&amp;products_id=25531</t>
  </si>
  <si>
    <t>https://www.invertersupply.com/index.php?main_page=product_info&amp;cPath=587_589&amp;products_id=4779</t>
  </si>
  <si>
    <t>https://www.invertersupply.com/index.php?main_page=product_info&amp;cPath=3835_3966&amp;products_id=203341</t>
  </si>
  <si>
    <t>https://www.invertersupply.com/index.php?main_page=product_info&amp;cPath=3835_3966&amp;products_id=201323</t>
  </si>
  <si>
    <t>https://www.invertersupply.com/index.php?main_page=product_info&amp;cPath=569_571&amp;products_id=200442</t>
  </si>
  <si>
    <t>https://www.invertersupply.com/index.php?main_page=product_info&amp;cPath=3572_4222&amp;products_id=202559</t>
  </si>
  <si>
    <t>https://www.invertersupply.com/index.php?main_page=product_info&amp;cPath=649_4069&amp;products_id=195395</t>
  </si>
  <si>
    <t>https://www.invertersupply.com/index.php?main_page=product_info&amp;cPath=3974_3975&amp;products_id=199234</t>
  </si>
  <si>
    <t>https://www.invertersupply.com/index.php?main_page=product_info&amp;cPath=649_651&amp;products_id=201177</t>
  </si>
  <si>
    <t>https://www.invertersupply.com/index.php?main_page=product_info&amp;cPath=3974_3975&amp;products_id=199236</t>
  </si>
  <si>
    <t>https://www.invertersupply.com/index.php?main_page=product_info&amp;cPath=569_571&amp;products_id=202438</t>
  </si>
  <si>
    <t>https://www.invertersupply.com/index.php?main_page=product_info&amp;cPath=569_571&amp;products_id=202437</t>
  </si>
  <si>
    <t>https://www.invertersupply.com/index.php?main_page=product_info&amp;cPath=4295_4305&amp;products_id=203061</t>
  </si>
  <si>
    <t>https://www.invertersupply.com/index.php?main_page=product_info&amp;cPath=4295_4308&amp;products_id=203053</t>
  </si>
  <si>
    <t>https://www.invertersupply.com/index.php?main_page=product_info&amp;cPath=4295_4298&amp;products_id=202946</t>
  </si>
  <si>
    <t>https://www.invertersupply.com/index.php?main_page=product_info&amp;cPath=4295_4299&amp;products_id=202998</t>
  </si>
  <si>
    <t>https://www.invertersupply.com/index.php?main_page=product_info&amp;cPath=4295_4301&amp;products_id=203059</t>
  </si>
  <si>
    <t>https://www.invertersupply.com/index.php?main_page=product_info&amp;cPath=4295_4298&amp;products_id=203035</t>
  </si>
  <si>
    <t>https://www.invertersupply.com/index.php?main_page=product_info&amp;cPath=4295_4301&amp;products_id=203037</t>
  </si>
  <si>
    <t>https://www.invertersupply.com/index.php?main_page=product_info&amp;cPath=4295_4298&amp;products_id=203022</t>
  </si>
  <si>
    <t>https://www.invertersupply.com/index.php?main_page=product_info&amp;cPath=4295_4301&amp;products_id=203004</t>
  </si>
  <si>
    <t>https://www.invertersupply.com/index.php?main_page=product_info&amp;cPath=4295_4301&amp;products_id=203003</t>
  </si>
  <si>
    <t>https://www.invertersupply.com/index.php?main_page=product_info&amp;cPath=4295_4298&amp;products_id=203032</t>
  </si>
  <si>
    <t>https://www.invertersupply.com/index.php?main_page=product_info&amp;cPath=4295_4301&amp;products_id=202952</t>
  </si>
  <si>
    <t>https://www.invertersupply.com/index.php?main_page=product_info&amp;cPath=4295_4298&amp;products_id=202948</t>
  </si>
  <si>
    <t>https://www.invertersupply.com/index.php?main_page=product_info&amp;cPath=4223_4225&amp;products_id=202619</t>
  </si>
  <si>
    <t>https://www.invertersupply.com/index.php?main_page=product_info&amp;cPath=4223_4247&amp;products_id=202665</t>
  </si>
  <si>
    <t>https://www.invertersupply.com/index.php?main_page=product_info&amp;cPath=4223_4247&amp;products_id=202658</t>
  </si>
  <si>
    <t>https://www.invertersupply.com/index.php?main_page=product_info&amp;cPath=4223_4247&amp;products_id=202666</t>
  </si>
  <si>
    <t>https://www.invertersupply.com/index.php?main_page=product_info&amp;cPath=4223_4247&amp;products_id=202667</t>
  </si>
  <si>
    <t>https://www.invertersupply.com/index.php?main_page=product_info&amp;cPath=4223_4247&amp;products_id=202668</t>
  </si>
  <si>
    <t>https://www.invertersupply.com/index.php?main_page=product_info&amp;cPath=4223_4247&amp;products_id=202657</t>
  </si>
  <si>
    <t>https://www.invertersupply.com/index.php?main_page=product_info&amp;cPath=4223_4247&amp;products_id=202660</t>
  </si>
  <si>
    <t>https://www.invertersupply.com/index.php?main_page=product_info&amp;cPath=4223_4268&amp;products_id=202701</t>
  </si>
  <si>
    <t>https://www.invertersupply.com/index.php?main_page=product_info&amp;cPath=4223_4264&amp;products_id=202690</t>
  </si>
  <si>
    <t>https://www.invertersupply.com/index.php?main_page=product_info&amp;cPath=4223_4256&amp;products_id=202679</t>
  </si>
  <si>
    <t>https://www.invertersupply.com/index.php?main_page=product_info&amp;cPath=4223_4254&amp;products_id=202675</t>
  </si>
  <si>
    <t>https://www.invertersupply.com/index.php?main_page=product_info&amp;cPath=4223_4225&amp;products_id=203257</t>
  </si>
  <si>
    <t>https://www.invertersupply.com/index.php?main_page=product_info&amp;cPath=4223_4267&amp;products_id=202700</t>
  </si>
  <si>
    <t>https://www.invertersupply.com/index.php?main_page=product_info&amp;cPath=4223_4269&amp;products_id=202707</t>
  </si>
  <si>
    <t>https://www.invertersupply.com/index.php?main_page=product_info&amp;cPath=4223_4269&amp;products_id=202710</t>
  </si>
  <si>
    <t>https://www.invertersupply.com/index.php?main_page=product_info&amp;cPath=4223_4269&amp;products_id=202708</t>
  </si>
  <si>
    <t>https://www.invertersupply.com/index.php?main_page=product_info&amp;cPath=4223_4269&amp;products_id=202709</t>
  </si>
  <si>
    <t>https://www.invertersupply.com/index.php?main_page=product_info&amp;cPath=4223_4269&amp;products_id=202703</t>
  </si>
  <si>
    <t>https://www.invertersupply.com/index.php?main_page=product_info&amp;cPath=4223_4259&amp;products_id=202692</t>
  </si>
  <si>
    <t>https://www.invertersupply.com/index.php?main_page=product_info&amp;cPath=4223_4242&amp;products_id=202645</t>
  </si>
  <si>
    <t>https://www.invertersupply.com/index.php?main_page=product_info&amp;cPath=4223_4242&amp;products_id=202640</t>
  </si>
  <si>
    <t>https://www.invertersupply.com/index.php?main_page=product_info&amp;cPath=4223_4259&amp;products_id=202682</t>
  </si>
  <si>
    <t>https://www.invertersupply.com/index.php?main_page=product_info&amp;cPath=4223_4242&amp;products_id=202637</t>
  </si>
  <si>
    <t>https://www.invertersupply.com/index.php?main_page=product_info&amp;cPath=4223_4242&amp;products_id=202635</t>
  </si>
  <si>
    <t>https://www.invertersupply.com/index.php?main_page=product_info&amp;cPath=4223_4242&amp;products_id=202638</t>
  </si>
  <si>
    <t>https://www.invertersupply.com/index.php?main_page=product_info&amp;cPath=4223_4260&amp;products_id=202686</t>
  </si>
  <si>
    <t>https://www.invertersupply.com/index.php?main_page=product_info&amp;cPath=4223_4260&amp;products_id=202684</t>
  </si>
  <si>
    <t>https://www.invertersupply.com/index.php?main_page=product_info&amp;cPath=4223_4265&amp;products_id=202695</t>
  </si>
  <si>
    <t>https://www.invertersupply.com/index.php?main_page=product_info&amp;cPath=4223_4265&amp;products_id=202694</t>
  </si>
  <si>
    <t>https://www.invertersupply.com/index.php?main_page=product_info&amp;cPath=4223_4272&amp;products_id=202721</t>
  </si>
  <si>
    <t>https://www.invertersupply.com/index.php?main_page=product_info&amp;cPath=4223_4272&amp;products_id=202716</t>
  </si>
  <si>
    <t>https://www.invertersupply.com/index.php?main_page=product_info&amp;cPath=4223_4272&amp;products_id=202722</t>
  </si>
  <si>
    <t>https://www.invertersupply.com/index.php?main_page=product_info&amp;cPath=4223_4272&amp;products_id=202717</t>
  </si>
  <si>
    <t>https://www.invertersupply.com/index.php?main_page=product_info&amp;cPath=4223_4243&amp;products_id=202633</t>
  </si>
  <si>
    <t>https://www.invertersupply.com/index.php?main_page=product_info&amp;cPath=4223_4270&amp;products_id=202704</t>
  </si>
  <si>
    <t>https://www.invertersupply.com/index.php?main_page=product_info&amp;cPath=4223_4272&amp;products_id=202714</t>
  </si>
  <si>
    <t>https://www.invertersupply.com/index.php?main_page=product_info&amp;cPath=4223_4272&amp;products_id=202724</t>
  </si>
  <si>
    <t>https://www.invertersupply.com/index.php?main_page=product_info&amp;cPath=4223_4272&amp;products_id=202718</t>
  </si>
  <si>
    <t>https://www.invertersupply.com/index.php?main_page=product_info&amp;cPath=4223_4272&amp;products_id=202725</t>
  </si>
  <si>
    <t>https://www.invertersupply.com/index.php?main_page=product_info&amp;cPath=4223_4272&amp;products_id=202726</t>
  </si>
  <si>
    <t>https://www.invertersupply.com/index.php?main_page=product_info&amp;cPath=4223_4272&amp;products_id=202719</t>
  </si>
  <si>
    <t>https://www.invertersupply.com/index.php?main_page=product_info&amp;cPath=4223_4272&amp;products_id=202720</t>
  </si>
  <si>
    <t>https://www.invertersupply.com/index.php?main_page=product_info&amp;cPath=4223_4272&amp;products_id=202713</t>
  </si>
  <si>
    <t>https://www.invertersupply.com/index.php?main_page=product_info&amp;cPath=4223_4266&amp;products_id=202698</t>
  </si>
  <si>
    <t>https://www.invertersupply.com/index.php?main_page=product_info&amp;cPath=4223_4258&amp;products_id=202683</t>
  </si>
  <si>
    <t>https://www.invertersupply.com/index.php?main_page=product_info&amp;cPath=4223_4258&amp;products_id=202681</t>
  </si>
  <si>
    <t>https://www.invertersupply.com/index.php?main_page=product_info&amp;cPath=4223_4251&amp;products_id=202664</t>
  </si>
  <si>
    <t>https://www.invertersupply.com/index.php?main_page=product_info&amp;cPath=4223_4257&amp;products_id=202680</t>
  </si>
  <si>
    <t>https://www.invertersupply.com/index.php?main_page=product_info&amp;cPath=4223_4225&amp;products_id=203250</t>
  </si>
  <si>
    <t>https://www.invertersupply.com/index.php?main_page=product_info&amp;cPath=4223_4257&amp;products_id=202696</t>
  </si>
  <si>
    <t>https://www.invertersupply.com/index.php?main_page=product_info&amp;cPath=4223_4262&amp;products_id=202688</t>
  </si>
  <si>
    <t>https://www.invertersupply.com/index.php?main_page=product_info&amp;cPath=4223_4247&amp;products_id=202659</t>
  </si>
  <si>
    <t>https://www.invertersupply.com/index.php?main_page=product_info&amp;cPath=4223_4247&amp;products_id=202669</t>
  </si>
  <si>
    <t>https://www.invertersupply.com/index.php?main_page=product_info&amp;cPath=4223_4252&amp;products_id=202672</t>
  </si>
  <si>
    <t>https://www.invertersupply.com/index.php?main_page=product_info&amp;cPath=4223_4252&amp;products_id=202673</t>
  </si>
  <si>
    <t>https://www.invertersupply.com/index.php?main_page=product_info&amp;cPath=4223_4252&amp;products_id=202670</t>
  </si>
  <si>
    <t>https://www.invertersupply.com/index.php?main_page=product_info&amp;cPath=4223_4225&amp;products_id=202620</t>
  </si>
  <si>
    <t>https://www.invertersupply.com/index.php?main_page=product_info&amp;cPath=4223_4225&amp;products_id=202621</t>
  </si>
  <si>
    <t>https://www.invertersupply.com/index.php?main_page=product_info&amp;cPath=4223_4252&amp;products_id=202671</t>
  </si>
  <si>
    <t>https://www.invertersupply.com/index.php?main_page=product_info&amp;cPath=4223_4248&amp;products_id=202656</t>
  </si>
  <si>
    <t>https://www.invertersupply.com/index.php?main_page=product_info&amp;cPath=4223_4248&amp;products_id=202655</t>
  </si>
  <si>
    <t>https://www.invertersupply.com/index.php?main_page=product_info&amp;cPath=4223_4248&amp;products_id=202654</t>
  </si>
  <si>
    <t>https://www.invertersupply.com/index.php?main_page=product_info&amp;cPath=4223_4248&amp;products_id=202651</t>
  </si>
  <si>
    <t>https://www.invertersupply.com/index.php?main_page=product_info&amp;cPath=4223_4248&amp;products_id=202649</t>
  </si>
  <si>
    <t>https://www.invertersupply.com/index.php?main_page=product_info&amp;cPath=4223_4255&amp;products_id=202678</t>
  </si>
  <si>
    <t>https://www.invertersupply.com/index.php?main_page=product_info&amp;cPath=4223_4225&amp;products_id=202622</t>
  </si>
  <si>
    <t>https://www.invertersupply.com/index.php?main_page=product_info&amp;cPath=4223_4232&amp;products_id=202589</t>
  </si>
  <si>
    <t>https://www.invertersupply.com/index.php?main_page=product_info&amp;cPath=4223_4232&amp;products_id=202591</t>
  </si>
  <si>
    <t>https://www.invertersupply.com/index.php?main_page=product_info&amp;cPath=4223_4232&amp;products_id=202590</t>
  </si>
  <si>
    <t>https://www.invertersupply.com/index.php?main_page=product_info&amp;cPath=4223_4231&amp;products_id=202588</t>
  </si>
  <si>
    <t>https://www.invertersupply.com/index.php?main_page=product_info&amp;cPath=4223_4228&amp;products_id=202585</t>
  </si>
  <si>
    <t>https://www.invertersupply.com/index.php?main_page=product_info&amp;cPath=4223_4228&amp;products_id=202616</t>
  </si>
  <si>
    <t>https://www.invertersupply.com/index.php?main_page=product_info&amp;cPath=4223_4226&amp;products_id=202575</t>
  </si>
  <si>
    <t>https://www.invertersupply.com/index.php?main_page=product_info&amp;cPath=4223_4225&amp;products_id=202576</t>
  </si>
  <si>
    <t>https://www.invertersupply.com/index.php?main_page=product_info&amp;cPath=4223_4241&amp;products_id=202628</t>
  </si>
  <si>
    <t>https://www.invertersupply.com/index.php?main_page=product_info&amp;cPath=4223_4238&amp;products_id=202612</t>
  </si>
  <si>
    <t>https://www.invertersupply.com/index.php?main_page=product_info&amp;cPath=4223_4225&amp;products_id=203254</t>
  </si>
  <si>
    <t>https://www.invertersupply.com/index.php?main_page=product_info&amp;cPath=4223_4225&amp;products_id=203255</t>
  </si>
  <si>
    <t>https://www.invertersupply.com/index.php?main_page=product_info&amp;cPath=4223_4227&amp;products_id=202580</t>
  </si>
  <si>
    <t>https://www.invertersupply.com/index.php?main_page=product_info&amp;cPath=4223_4249&amp;products_id=202693</t>
  </si>
  <si>
    <t>https://www.invertersupply.com/index.php?main_page=product_info&amp;cPath=4223_4249&amp;products_id=202685</t>
  </si>
  <si>
    <t>https://www.invertersupply.com/index.php?main_page=product_info&amp;cPath=4223_4249&amp;products_id=202652</t>
  </si>
  <si>
    <t>https://www.invertersupply.com/index.php?main_page=product_info&amp;cPath=4223_4249&amp;products_id=202653</t>
  </si>
  <si>
    <t>https://www.invertersupply.com/index.php?main_page=product_info&amp;cPath=4223_4249&amp;products_id=202699</t>
  </si>
  <si>
    <t>https://www.invertersupply.com/index.php?main_page=product_info&amp;cPath=4223_4249&amp;products_id=202650</t>
  </si>
  <si>
    <t>https://www.invertersupply.com/index.php?main_page=product_info&amp;cPath=4223_4269&amp;products_id=202711</t>
  </si>
  <si>
    <t>https://www.invertersupply.com/index.php?main_page=product_info&amp;cPath=4223_4225&amp;products_id=203258</t>
  </si>
  <si>
    <t>https://www.invertersupply.com/index.php?main_page=product_info&amp;cPath=4223_4240&amp;products_id=202625</t>
  </si>
  <si>
    <t>https://www.invertersupply.com/index.php?main_page=product_info&amp;cPath=4223_4227&amp;products_id=202579</t>
  </si>
  <si>
    <t>https://www.invertersupply.com/index.php?main_page=product_info&amp;cPath=511_658&amp;products_id=32294</t>
  </si>
  <si>
    <t>https://www.invertersupply.com/index.php?main_page=product_info&amp;cPath=4223_4239&amp;products_id=202613</t>
  </si>
  <si>
    <t>https://www.invertersupply.com/index.php?main_page=product_info&amp;cPath=4223_4237&amp;products_id=202614</t>
  </si>
  <si>
    <t>https://www.invertersupply.com/index.php?main_page=product_info&amp;cPath=4223_4226&amp;products_id=202574</t>
  </si>
  <si>
    <t>https://www.invertersupply.com/index.php?main_page=product_info&amp;cPath=4223_4235&amp;products_id=202599</t>
  </si>
  <si>
    <t>https://www.invertersupply.com/index.php?main_page=product_info&amp;cPath=4223_4235&amp;products_id=202627</t>
  </si>
  <si>
    <t>https://www.invertersupply.com/index.php?main_page=product_info&amp;cPath=4223_4235&amp;products_id=202601</t>
  </si>
  <si>
    <t>https://www.invertersupply.com/index.php?main_page=product_info&amp;cPath=4223_4235&amp;products_id=202607</t>
  </si>
  <si>
    <t>https://www.invertersupply.com/index.php?main_page=product_info&amp;cPath=4223_4235&amp;products_id=202608</t>
  </si>
  <si>
    <t>https://www.invertersupply.com/index.php?main_page=product_info&amp;cPath=4223_4236&amp;products_id=202602</t>
  </si>
  <si>
    <t>https://www.invertersupply.com/index.php?main_page=product_info&amp;cPath=4223_4236&amp;products_id=202604</t>
  </si>
  <si>
    <t>https://www.invertersupply.com/index.php?main_page=product_info&amp;cPath=4223_4236&amp;products_id=202605</t>
  </si>
  <si>
    <t>https://www.invertersupply.com/index.php?main_page=product_info&amp;cPath=4223_4230&amp;products_id=202587</t>
  </si>
  <si>
    <t>https://www.invertersupply.com/index.php?main_page=product_info&amp;cPath=4223_4229&amp;products_id=202586</t>
  </si>
  <si>
    <t>https://www.invertersupply.com/index.php?main_page=product_info&amp;cPath=1510_3781&amp;products_id=200764</t>
  </si>
  <si>
    <t>https://www.invertersupply.com/index.php?main_page=product_info&amp;cPath=698_3833&amp;products_id=202771</t>
  </si>
  <si>
    <t>https://www.invertersupply.com/index.php?main_page=product_info&amp;cPath=698_3833&amp;products_id=202174</t>
  </si>
  <si>
    <t>https://www.invertersupply.com/index.php?main_page=product_info&amp;cPath=698_3833&amp;products_id=6235</t>
  </si>
  <si>
    <t>https://www.invertersupply.com/index.php?main_page=product_info&amp;cPath=698_3831&amp;products_id=200344</t>
  </si>
  <si>
    <t>https://www.invertersupply.com/index.php?main_page=product_info&amp;cPath=698_3832&amp;products_id=21318</t>
  </si>
  <si>
    <t>https://www.invertersupply.com/index.php?main_page=product_info&amp;cPath=698_3831&amp;products_id=190060</t>
  </si>
  <si>
    <t>https://www.invertersupply.com/index.php?main_page=product_info&amp;cPath=698_701&amp;products_id=199167</t>
  </si>
  <si>
    <t>https://www.invertersupply.com/index.php?main_page=product_info&amp;cPath=698_701&amp;products_id=203167</t>
  </si>
  <si>
    <t>https://www.invertersupply.com/index.php?main_page=product_info&amp;cPath=698_700&amp;products_id=195770</t>
  </si>
  <si>
    <t>https://www.invertersupply.com/index.php?main_page=product_info&amp;cPath=698_700&amp;products_id=195766</t>
  </si>
  <si>
    <t>https://www.invertersupply.com/index.php?main_page=product_info&amp;cPath=698_3831&amp;products_id=202791</t>
  </si>
  <si>
    <t>https://www.invertersupply.com/index.php?main_page=product_info&amp;cPath=698_3831&amp;products_id=202790</t>
  </si>
  <si>
    <t>https://www.invertersupply.com/index.php?main_page=product_info&amp;cPath=698_3833&amp;products_id=202159</t>
  </si>
  <si>
    <t>https://www.invertersupply.com/index.php?main_page=product_info&amp;cPath=698_3833&amp;products_id=202780</t>
  </si>
  <si>
    <t>https://www.invertersupply.com/index.php?main_page=product_info&amp;cPath=698_3833&amp;products_id=202779</t>
  </si>
  <si>
    <t>https://www.invertersupply.com/index.php?main_page=product_info&amp;cPath=698_701&amp;products_id=202758</t>
  </si>
  <si>
    <t>https://www.invertersupply.com/index.php?main_page=product_info&amp;cPath=698_701&amp;products_id=195748</t>
  </si>
  <si>
    <t>https://www.invertersupply.com/index.php?main_page=product_info&amp;cPath=4223_4231&amp;products_id=202618</t>
  </si>
  <si>
    <t>https://www.invertersupply.com/index.php?main_page=product_info&amp;cPath=698_700&amp;products_id=202803</t>
  </si>
  <si>
    <t>https://www.invertersupply.com/index.php?main_page=product_info&amp;cPath=4223_4229&amp;products_id=202624</t>
  </si>
  <si>
    <t>https://www.invertersupply.com/index.php?main_page=product_info&amp;cPath=4223_4235&amp;products_id=202606</t>
  </si>
  <si>
    <t>https://www.invertersupply.com/index.php?main_page=product_info&amp;cPath=4223_4225&amp;products_id=202609</t>
  </si>
  <si>
    <t>https://www.invertersupply.com/index.php?main_page=product_info&amp;cPath=4223_4235&amp;products_id=202598</t>
  </si>
  <si>
    <t>https://www.invertersupply.com/index.php?main_page=product_info&amp;cPath=1510_3592&amp;products_id=193570</t>
  </si>
  <si>
    <t>https://www.invertersupply.com/index.php?main_page=product_info&amp;cPath=4223_4225&amp;products_id=203256</t>
  </si>
  <si>
    <t>https://www.invertersupply.com/index.php?main_page=product_info&amp;cPath=4223_4236&amp;products_id=202603</t>
  </si>
  <si>
    <t>https://www.invertersupply.com/index.php?main_page=product_info&amp;cPath=4223_4230&amp;products_id=202592</t>
  </si>
  <si>
    <t>https://www.invertersupply.com/index.php?main_page=product_info&amp;cPath=4223_4224&amp;products_id=202571</t>
  </si>
  <si>
    <t>https://www.invertersupply.com/index.php?main_page=product_info&amp;cPath=503_505&amp;products_id=192537</t>
  </si>
  <si>
    <t>https://www.invertersupply.com/index.php?main_page=product_info&amp;cPath=4295_4301&amp;products_id=202960</t>
  </si>
  <si>
    <t>https://www.invertersupply.com/index.php?main_page=product_info&amp;cPath=4295_4301&amp;products_id=202958</t>
  </si>
  <si>
    <t>https://www.invertersupply.com/index.php?main_page=product_info&amp;cPath=4295_4301&amp;products_id=203057</t>
  </si>
  <si>
    <t>https://www.invertersupply.com/index.php?main_page=product_info&amp;cPath=4223_4233&amp;products_id=202617</t>
  </si>
  <si>
    <t>https://www.invertersupply.com/index.php?main_page=product_info&amp;cPath=4223_4227&amp;products_id=202577</t>
  </si>
  <si>
    <t>https://www.invertersupply.com/index.php?main_page=product_info&amp;cPath=4223_4227&amp;products_id=202584</t>
  </si>
  <si>
    <t>https://www.invertersupply.com/index.php?main_page=product_info&amp;cPath=4223_4258&amp;products_id=202691</t>
  </si>
  <si>
    <t>https://www.invertersupply.com/index.php?main_page=product_info&amp;cPath=4223_4235&amp;products_id=202626</t>
  </si>
  <si>
    <t>https://www.invertersupply.com/index.php?main_page=product_info&amp;cPath=4223_4235&amp;products_id=202597</t>
  </si>
  <si>
    <t>https://www.invertersupply.com/index.php?main_page=product_info&amp;cPath=4223_4235&amp;products_id=202600</t>
  </si>
  <si>
    <t>https://www.invertersupply.com/index.php?main_page=product_info&amp;cPath=4223_4266&amp;products_id=202697</t>
  </si>
  <si>
    <t>https://www.invertersupply.com/index.php?main_page=product_info&amp;cPath=4223_4233&amp;products_id=202593</t>
  </si>
  <si>
    <t>https://www.invertersupply.com/index.php?main_page=product_info&amp;cPath=4223_4227&amp;products_id=202582</t>
  </si>
  <si>
    <t>https://www.invertersupply.com/index.php?main_page=product_info&amp;cPath=4223_4227&amp;products_id=202578</t>
  </si>
  <si>
    <t>https://www.invertersupply.com/index.php?main_page=product_info&amp;cPath=3835_3966&amp;products_id=199340</t>
  </si>
  <si>
    <t>https://www.invertersupply.com/index.php?main_page=product_info&amp;cPath=511_618&amp;products_id=5174</t>
  </si>
  <si>
    <t>https://www.invertersupply.com/index.php?main_page=product_info&amp;cPath=511_618&amp;products_id=5173</t>
  </si>
  <si>
    <t>https://www.invertersupply.com/index.php?main_page=product_info&amp;cPath=3634_3635&amp;products_id=194759</t>
  </si>
  <si>
    <t>https://www.invertersupply.com/index.php?main_page=product_info&amp;cPath=3634_3635&amp;products_id=194760</t>
  </si>
  <si>
    <t>https://www.invertersupply.com/index.php?main_page=product_info&amp;cPath=3634_3635&amp;products_id=194761</t>
  </si>
  <si>
    <t>https://www.invertersupply.com/index.php?main_page=product_info&amp;cPath=3634_3635&amp;products_id=194762</t>
  </si>
  <si>
    <t>https://www.invertersupply.com/index.php?main_page=product_info&amp;cPath=190_594&amp;products_id=4577</t>
  </si>
  <si>
    <t>https://www.invertersupply.com/index.php?main_page=product_info&amp;cPath=190_594&amp;products_id=4578</t>
  </si>
  <si>
    <t>https://www.invertersupply.com/index.php?main_page=product_info&amp;cPath=3570_3571&amp;products_id=201741</t>
  </si>
  <si>
    <t>https://www.invertersupply.com/index.php?main_page=product_info&amp;cPath=1974_4002&amp;products_id=195402</t>
  </si>
  <si>
    <t>https://www.invertersupply.com/index.php?main_page=product_info&amp;cPath=3805_3807&amp;products_id=202371</t>
  </si>
  <si>
    <t>https://www.invertersupply.com/index.php?main_page=product_info&amp;cPath=663_668&amp;products_id=202748</t>
  </si>
  <si>
    <t>https://www.invertersupply.com/index.php?main_page=product_info&amp;cPath=663_668&amp;products_id=25385</t>
  </si>
  <si>
    <t>https://www.invertersupply.com/index.php?main_page=product_info&amp;cPath=1974_1975&amp;products_id=29937</t>
  </si>
  <si>
    <t>https://www.invertersupply.com/index.php?main_page=product_info&amp;cPath=3805_3807&amp;products_id=202367</t>
  </si>
  <si>
    <t>https://www.invertersupply.com/index.php?main_page=product_info&amp;cPath=656_657&amp;products_id=185443</t>
  </si>
  <si>
    <t>https://www.invertersupply.com/index.php?main_page=product_info&amp;cPath=663_665&amp;products_id=5927</t>
  </si>
  <si>
    <t>https://www.invertersupply.com/index.php?main_page=product_info&amp;cPath=3805_3807&amp;products_id=202383</t>
  </si>
  <si>
    <t>https://www.invertersupply.com/index.php?main_page=product_info&amp;cPath=190_581&amp;products_id=25446</t>
  </si>
  <si>
    <t>https://www.invertersupply.com/index.php?main_page=product_info&amp;cPath=190_581&amp;products_id=25448</t>
  </si>
  <si>
    <t>https://www.invertersupply.com/index.php?main_page=product_info&amp;cPath=190_581&amp;products_id=25449</t>
  </si>
  <si>
    <t>https://www.invertersupply.com/index.php?main_page=product_info&amp;cPath=190_581&amp;products_id=25450</t>
  </si>
  <si>
    <t>https://www.invertersupply.com/index.php?main_page=product_info&amp;cPath=190_581&amp;products_id=25451</t>
  </si>
  <si>
    <t>https://www.invertersupply.com/index.php?main_page=product_info&amp;cPath=190_581&amp;products_id=25445</t>
  </si>
  <si>
    <t>https://www.invertersupply.com/index.php?main_page=product_info&amp;cPath=190_581&amp;products_id=25447</t>
  </si>
  <si>
    <t>https://www.invertersupply.com/index.php?main_page=product_info&amp;cPath=258_261&amp;products_id=4323</t>
  </si>
  <si>
    <t>https://www.invertersupply.com/index.php?main_page=product_info&amp;cPath=190_239&amp;products_id=6299</t>
  </si>
  <si>
    <t>https://www.invertersupply.com/index.php?main_page=product_info&amp;cPath=4212_4325&amp;products_id=203267</t>
  </si>
  <si>
    <t>https://www.invertersupply.com/index.php?main_page=product_info&amp;cPath=587_1496&amp;products_id=189746</t>
  </si>
  <si>
    <t>https://www.invertersupply.com/index.php?main_page=product_info&amp;cPath=587_1496&amp;products_id=189744</t>
  </si>
  <si>
    <t>https://www.invertersupply.com/index.php?main_page=product_info&amp;cPath=4223_4269&amp;products_id=202705</t>
  </si>
  <si>
    <t>https://www.invertersupply.com/index.php?main_page=product_info&amp;cPath=4223_4269&amp;products_id=202706</t>
  </si>
  <si>
    <t>https://www.invertersupply.com/index.php?main_page=product_info&amp;cPath=190_239&amp;products_id=199338</t>
  </si>
  <si>
    <t>https://www.invertersupply.com/index.php?main_page=product_info&amp;cPath=511_658&amp;products_id=5861</t>
  </si>
  <si>
    <t>https://www.invertersupply.com/index.php?main_page=product_info&amp;cPath=190_581&amp;products_id=25460</t>
  </si>
  <si>
    <t>https://www.invertersupply.com/index.php?main_page=product_info&amp;cPath=587_1496&amp;products_id=203152</t>
  </si>
  <si>
    <t>https://www.invertersupply.com/index.php?main_page=product_info&amp;cPath=569_572&amp;products_id=201472</t>
  </si>
  <si>
    <t>https://www.invertersupply.com/index.php?main_page=product_info&amp;cPath=3835_3837&amp;products_id=202445</t>
  </si>
  <si>
    <t>https://www.invertersupply.com/index.php?main_page=product_info&amp;cPath=569_3793&amp;products_id=200439</t>
  </si>
  <si>
    <t>https://www.invertersupply.com/index.php?main_page=product_info&amp;cPath=649_704&amp;products_id=200244</t>
  </si>
  <si>
    <t>https://www.invertersupply.com/index.php?main_page=product_info&amp;cPath=472_473&amp;products_id=24907</t>
  </si>
  <si>
    <t>https://www.invertersupply.com/index.php?main_page=product_info&amp;cPath=511_658&amp;products_id=32292</t>
  </si>
  <si>
    <t>https://www.invertersupply.com/index.php?main_page=product_info&amp;cPath=503_505&amp;products_id=189738</t>
  </si>
  <si>
    <t>https://www.invertersupply.com/index.php?main_page=product_info&amp;cPath=472_473&amp;products_id=29931</t>
  </si>
  <si>
    <t>https://www.invertersupply.com/index.php?main_page=product_info&amp;cPath=258_261&amp;products_id=4319</t>
  </si>
  <si>
    <t>https://www.invertersupply.com/index.php?main_page=product_info&amp;cPath=672_673&amp;products_id=202452</t>
  </si>
  <si>
    <t>https://www.invertersupply.com/index.php?main_page=product_info&amp;cPath=672_673&amp;products_id=202451</t>
  </si>
  <si>
    <t>https://www.invertersupply.com/index.php?main_page=product_info&amp;cPath=672_673&amp;products_id=202450</t>
  </si>
  <si>
    <t>https://www.invertersupply.com/index.php?main_page=product_info&amp;cPath=654_655&amp;products_id=200455</t>
  </si>
  <si>
    <t>https://www.invertersupply.com/index.php?main_page=product_info&amp;cPath=4061_4062&amp;products_id=201002</t>
  </si>
  <si>
    <t>https://www.invertersupply.com/index.php?main_page=product_info&amp;cPath=3394_3395&amp;products_id=201843</t>
  </si>
  <si>
    <t>https://www.invertersupply.com/index.php?main_page=product_info&amp;cPath=4322_4323&amp;products_id=203183</t>
  </si>
  <si>
    <t>https://www.invertersupply.com/index.php?main_page=product_info&amp;cPath=4223_4268&amp;products_id=202702</t>
  </si>
  <si>
    <t>https://www.invertersupply.com/index.php?main_page=product_info&amp;cPath=4061_4062&amp;products_id=202749</t>
  </si>
  <si>
    <t>https://www.invertersupply.com/index.php?main_page=product_info&amp;cPath=4106_4107&amp;products_id=201333</t>
  </si>
  <si>
    <t>https://www.invertersupply.com/index.php?main_page=product_info&amp;cPath=3394_3395&amp;products_id=203179</t>
  </si>
  <si>
    <t>https://www.invertersupply.com/index.php?main_page=product_info&amp;cPath=4106_4107&amp;products_id=201831</t>
  </si>
  <si>
    <t>https://www.invertersupply.com/index.php?main_page=product_info&amp;cPath=4106_4107&amp;products_id=201334</t>
  </si>
  <si>
    <t>https://www.invertersupply.com/index.php?main_page=product_info&amp;cPath=569_572&amp;products_id=201473</t>
  </si>
  <si>
    <t>https://www.invertersupply.com/index.php?main_page=product_info&amp;cPath=3570_3571&amp;products_id=201739</t>
  </si>
  <si>
    <t>https://www.invertersupply.com/index.php?main_page=product_info&amp;cPath=3820_3821&amp;products_id=203559</t>
  </si>
  <si>
    <t>https://www.invertersupply.com/index.php?main_page=product_info&amp;cPath=569_3967&amp;products_id=199181</t>
  </si>
  <si>
    <t>https://www.invertersupply.com/index.php?main_page=product_info&amp;cPath=569_570&amp;products_id=201467</t>
  </si>
  <si>
    <t>https://www.invertersupply.com/index.php?main_page=product_info&amp;cPath=4056_4059&amp;products_id=200556</t>
  </si>
  <si>
    <t>https://www.invertersupply.com/index.php?main_page=product_info&amp;cPath=4056_4059&amp;products_id=200559</t>
  </si>
  <si>
    <t>https://www.invertersupply.com/index.php?main_page=product_info&amp;cPath=569_572&amp;products_id=199306</t>
  </si>
  <si>
    <t>https://www.invertersupply.com/index.php?main_page=product_info&amp;cPath=3572_3574&amp;products_id=199622</t>
  </si>
  <si>
    <t>https://www.invertersupply.com/index.php?main_page=product_info&amp;cPath=4081_4082&amp;products_id=200901</t>
  </si>
  <si>
    <t>https://www.invertersupply.com/index.php?main_page=product_info&amp;cPath=620_627&amp;products_id=185303</t>
  </si>
  <si>
    <t>https://www.invertersupply.com/index.php?main_page=product_info&amp;cPath=190_3403&amp;products_id=201496</t>
  </si>
  <si>
    <t>https://www.invertersupply.com/index.php?main_page=product_info&amp;cPath=663_668&amp;products_id=5945</t>
  </si>
  <si>
    <t>https://www.invertersupply.com/index.php?main_page=product_info&amp;cPath=663_668&amp;products_id=201844</t>
  </si>
  <si>
    <t>https://www.invertersupply.com/index.php?main_page=product_info&amp;cPath=4223_4225&amp;products_id=203253</t>
  </si>
  <si>
    <t>https://www.invertersupply.com/index.php?main_page=product_info&amp;cPath=511_619&amp;products_id=32359</t>
  </si>
  <si>
    <t>https://www.invertersupply.com/index.php?main_page=product_info&amp;cPath=511_619&amp;products_id=32355</t>
  </si>
  <si>
    <t>https://www.invertersupply.com/index.php?main_page=product_info&amp;cPath=511_619&amp;products_id=32358</t>
  </si>
  <si>
    <t>https://www.invertersupply.com/index.php?main_page=product_info&amp;cPath=390_401&amp;products_id=4364</t>
  </si>
  <si>
    <t>https://www.invertersupply.com/index.php?main_page=product_info&amp;cPath=390_405&amp;products_id=32045</t>
  </si>
  <si>
    <t>https://www.invertersupply.com/index.php?main_page=product_info&amp;cPath=390_405&amp;products_id=32044</t>
  </si>
  <si>
    <t>https://www.invertersupply.com/index.php?main_page=product_info&amp;cPath=390_401&amp;products_id=32048</t>
  </si>
  <si>
    <t>https://www.invertersupply.com/index.php?main_page=product_info&amp;cPath=390_405&amp;products_id=2139</t>
  </si>
  <si>
    <t>https://www.invertersupply.com/index.php?main_page=product_info&amp;cPath=390_405&amp;products_id=2140</t>
  </si>
  <si>
    <t>https://www.invertersupply.com/index.php?main_page=product_info&amp;cPath=390_405&amp;products_id=29646</t>
  </si>
  <si>
    <t>https://www.invertersupply.com/index.php?main_page=product_info&amp;cPath=390_405&amp;products_id=200989</t>
  </si>
  <si>
    <t>https://www.invertersupply.com/index.php?main_page=product_info&amp;cPath=390_394&amp;products_id=2031</t>
  </si>
  <si>
    <t>https://www.invertersupply.com/index.php?main_page=product_info&amp;cPath=390_394&amp;products_id=2032</t>
  </si>
  <si>
    <t>https://www.invertersupply.com/index.php?main_page=product_info&amp;cPath=390_392&amp;products_id=2025</t>
  </si>
  <si>
    <t>https://www.invertersupply.com/index.php?main_page=product_info&amp;cPath=258_260&amp;products_id=1030</t>
  </si>
  <si>
    <t>https://www.invertersupply.com/index.php?main_page=product_info&amp;cPath=258_261&amp;products_id=5152</t>
  </si>
  <si>
    <t>https://www.invertersupply.com/index.php?main_page=product_info&amp;cPath=258_261&amp;products_id=5154</t>
  </si>
  <si>
    <t>https://www.invertersupply.com/index.php?main_page=product_info&amp;cPath=258_261&amp;products_id=200309</t>
  </si>
  <si>
    <t>https://www.invertersupply.com/index.php?main_page=product_info&amp;cPath=3572_3574&amp;products_id=201869</t>
  </si>
  <si>
    <t>https://www.invertersupply.com/index.php?main_page=product_info&amp;cPath=3572_3574&amp;products_id=201870</t>
  </si>
  <si>
    <t>https://www.invertersupply.com/index.php?main_page=product_info&amp;cPath=3572_3574&amp;products_id=200841</t>
  </si>
  <si>
    <t>https://www.invertersupply.com/index.php?main_page=product_info&amp;cPath=3572_3574&amp;products_id=200842</t>
  </si>
  <si>
    <t>https://www.invertersupply.com/index.php?main_page=product_info&amp;cPath=3572_3574&amp;products_id=200839</t>
  </si>
  <si>
    <t>https://www.invertersupply.com/index.php?main_page=product_info&amp;cPath=3572_3574&amp;products_id=200840</t>
  </si>
  <si>
    <t>https://www.invertersupply.com/index.php?main_page=product_info&amp;cPath=3572_4000&amp;products_id=202562</t>
  </si>
  <si>
    <t>https://www.invertersupply.com/index.php?main_page=product_info&amp;cPath=3572_4000&amp;products_id=202563</t>
  </si>
  <si>
    <t>https://www.invertersupply.com/index.php?main_page=product_info&amp;cPath=3572_4000&amp;products_id=202565</t>
  </si>
  <si>
    <t>https://www.invertersupply.com/index.php?main_page=product_info&amp;cPath=3572_4000&amp;products_id=202567</t>
  </si>
  <si>
    <t>https://www.invertersupply.com/index.php?main_page=product_info&amp;cPath=3572_4000&amp;products_id=202564</t>
  </si>
  <si>
    <t>https://www.invertersupply.com/index.php?main_page=product_info&amp;cPath=3572_4000&amp;products_id=202568</t>
  </si>
  <si>
    <t>https://www.invertersupply.com/index.php?main_page=product_info&amp;cPath=3572_4000&amp;products_id=202569</t>
  </si>
  <si>
    <t>https://www.invertersupply.com/index.php?main_page=product_info&amp;cPath=3572_4000&amp;products_id=202570</t>
  </si>
  <si>
    <t>https://www.invertersupply.com/index.php?main_page=product_info&amp;cPath=3572_3574&amp;products_id=202561</t>
  </si>
  <si>
    <t>https://www.invertersupply.com/index.php?main_page=product_info&amp;cPath=3572_3573&amp;products_id=200846</t>
  </si>
  <si>
    <t>https://www.invertersupply.com/index.php?main_page=product_info&amp;cPath=3572_3573&amp;products_id=198393</t>
  </si>
  <si>
    <t>https://www.invertersupply.com/index.php?main_page=product_info&amp;cPath=3572_3573&amp;products_id=198394</t>
  </si>
  <si>
    <t>https://www.invertersupply.com/index.php?main_page=product_info&amp;cPath=3572_4000&amp;products_id=199614</t>
  </si>
  <si>
    <t>https://www.invertersupply.com/index.php?main_page=product_info&amp;cPath=3572_3575&amp;products_id=199615</t>
  </si>
  <si>
    <t>https://www.invertersupply.com/index.php?main_page=product_info&amp;cPath=3572_3575&amp;products_id=199616</t>
  </si>
  <si>
    <t>https://www.invertersupply.com/index.php?main_page=product_info&amp;cPath=3572_3575&amp;products_id=199618</t>
  </si>
  <si>
    <t>https://www.invertersupply.com/index.php?main_page=product_info&amp;cPath=3572_3575&amp;products_id=199619</t>
  </si>
  <si>
    <t>https://www.invertersupply.com/index.php?main_page=product_info&amp;cPath=3572_3960&amp;products_id=198405</t>
  </si>
  <si>
    <t>https://www.invertersupply.com/index.php?main_page=product_info&amp;cPath=3572_3960&amp;products_id=198406</t>
  </si>
  <si>
    <t>https://www.invertersupply.com/index.php?main_page=product_info&amp;cPath=3572_3960&amp;products_id=198407</t>
  </si>
  <si>
    <t>https://www.invertersupply.com/index.php?main_page=product_info&amp;cPath=3572_3960&amp;products_id=198408</t>
  </si>
  <si>
    <t>https://www.invertersupply.com/index.php?main_page=product_info&amp;cPath=3572_3575&amp;products_id=199624</t>
  </si>
  <si>
    <t>https://www.invertersupply.com/index.php?main_page=product_info&amp;cPath=4382_4383&amp;products_id=203754</t>
  </si>
  <si>
    <t>https://www.invertersupply.com/index.php?main_page=product_info&amp;cPath=4382_4383&amp;products_id=203757</t>
  </si>
  <si>
    <t>https://www.invertersupply.com/index.php?main_page=product_info&amp;cPath=4382_4383&amp;products_id=203744</t>
  </si>
  <si>
    <t>https://www.invertersupply.com/index.php?main_page=product_info&amp;cPath=4382_4383&amp;products_id=203747</t>
  </si>
  <si>
    <t>https://www.invertersupply.com/index.php?main_page=product_info&amp;cPath=4382_4383&amp;products_id=203750</t>
  </si>
  <si>
    <t>https://www.invertersupply.com/index.php?main_page=product_info&amp;cPath=4382_4383&amp;products_id=203752</t>
  </si>
  <si>
    <t>https://www.invertersupply.com/index.php?main_page=product_info&amp;cPath=4382_4383&amp;products_id=203807</t>
  </si>
  <si>
    <t>https://www.invertersupply.com/index.php?main_page=product_info&amp;cPath=4382_4383&amp;products_id=203755</t>
  </si>
  <si>
    <t>https://www.invertersupply.com/index.php?main_page=product_info&amp;cPath=4382_4383&amp;products_id=203743</t>
  </si>
  <si>
    <t>https://www.invertersupply.com/index.php?main_page=product_info&amp;cPath=4382_4383&amp;products_id=203748</t>
  </si>
  <si>
    <t>https://www.invertersupply.com/index.php?main_page=product_info&amp;cPath=4382_4386&amp;products_id=203798</t>
  </si>
  <si>
    <t>https://www.invertersupply.com/index.php?main_page=product_info&amp;cPath=4382_4386&amp;products_id=203800</t>
  </si>
  <si>
    <t>https://www.invertersupply.com/index.php?main_page=product_info&amp;cPath=4382_4386&amp;products_id=203802</t>
  </si>
  <si>
    <t>https://www.invertersupply.com/index.php?main_page=product_info&amp;cPath=4382_4386&amp;products_id=203804</t>
  </si>
  <si>
    <t>https://www.invertersupply.com/index.php?main_page=product_info&amp;cPath=4382_4386&amp;products_id=203799</t>
  </si>
  <si>
    <t>https://www.invertersupply.com/index.php?main_page=product_info&amp;cPath=4382_4386&amp;products_id=203801</t>
  </si>
  <si>
    <t>https://www.invertersupply.com/index.php?main_page=product_info&amp;cPath=4382_4386&amp;products_id=203803</t>
  </si>
  <si>
    <t>https://www.invertersupply.com/index.php?main_page=product_info&amp;cPath=4382_4386&amp;products_id=203805</t>
  </si>
  <si>
    <t>https://www.invertersupply.com/index.php?main_page=product_info&amp;cPath=4382_4384&amp;products_id=203761</t>
  </si>
  <si>
    <t>https://www.invertersupply.com/index.php?main_page=product_info&amp;cPath=4382_4384&amp;products_id=203762</t>
  </si>
  <si>
    <t>https://www.invertersupply.com/index.php?main_page=product_info&amp;cPath=4382_4384&amp;products_id=203760</t>
  </si>
  <si>
    <t>https://www.invertersupply.com/index.php?main_page=product_info&amp;cPath=4382_4384&amp;products_id=203759</t>
  </si>
  <si>
    <t>https://www.invertersupply.com/index.php?main_page=product_info&amp;cPath=4382_4384&amp;products_id=203758</t>
  </si>
  <si>
    <t>https://www.invertersupply.com/index.php?main_page=product_info&amp;cPath=4382_4385&amp;products_id=203776</t>
  </si>
  <si>
    <t>https://www.invertersupply.com/index.php?main_page=product_info&amp;cPath=4382_4385&amp;products_id=203777</t>
  </si>
  <si>
    <t>https://www.invertersupply.com/index.php?main_page=product_info&amp;cPath=4382_4385&amp;products_id=203775</t>
  </si>
  <si>
    <t>https://www.invertersupply.com/index.php?main_page=product_info&amp;cPath=698_3832&amp;products_id=202811</t>
  </si>
  <si>
    <t>https://www.invertersupply.com/index.php?main_page=product_info&amp;cPath=698_700&amp;products_id=202802</t>
  </si>
  <si>
    <t>https://www.invertersupply.com/index.php?main_page=product_info&amp;cPath=698_700&amp;products_id=202805</t>
  </si>
  <si>
    <t>https://www.invertersupply.com/index.php?main_page=product_info&amp;cPath=698_700&amp;products_id=202806</t>
  </si>
  <si>
    <t>https://www.invertersupply.com/index.php?main_page=product_info&amp;cPath=698_700&amp;products_id=202810</t>
  </si>
  <si>
    <t>https://www.invertersupply.com/index.php?main_page=product_info&amp;cPath=698_700&amp;products_id=202807</t>
  </si>
  <si>
    <t>https://www.invertersupply.com/index.php?main_page=product_info&amp;cPath=698_700&amp;products_id=202808</t>
  </si>
  <si>
    <t>https://www.invertersupply.com/index.php?main_page=product_info&amp;cPath=698_700&amp;products_id=202809</t>
  </si>
  <si>
    <t>https://www.invertersupply.com/index.php?main_page=product_info&amp;cPath=698_700&amp;products_id=203157</t>
  </si>
  <si>
    <t>https://www.invertersupply.com/index.php?main_page=product_info&amp;cPath=698_3831&amp;products_id=202763</t>
  </si>
  <si>
    <t>https://www.invertersupply.com/index.php?main_page=product_info&amp;cPath=698_3831&amp;products_id=202770</t>
  </si>
  <si>
    <t>https://www.invertersupply.com/index.php?main_page=product_info&amp;cPath=698_3831&amp;products_id=6213</t>
  </si>
  <si>
    <t>https://www.invertersupply.com/index.php?main_page=product_info&amp;cPath=698_3831&amp;products_id=202792</t>
  </si>
  <si>
    <t>https://www.invertersupply.com/index.php?main_page=product_info&amp;cPath=698_3832&amp;products_id=202761</t>
  </si>
  <si>
    <t>https://www.invertersupply.com/index.php?main_page=product_info&amp;cPath=698_3833&amp;products_id=202784</t>
  </si>
  <si>
    <t>https://www.invertersupply.com/index.php?main_page=product_info&amp;cPath=698_701&amp;products_id=203171</t>
  </si>
  <si>
    <t>https://www.invertersupply.com/index.php?main_page=product_info&amp;cPath=263_269&amp;products_id=21210</t>
  </si>
  <si>
    <t>https://www.invertersupply.com/index.php?main_page=product_info&amp;cPath=263_269&amp;products_id=200385</t>
  </si>
  <si>
    <t>https://www.invertersupply.com/index.php?main_page=product_info&amp;cPath=263_268&amp;products_id=16965</t>
  </si>
  <si>
    <t>https://www.invertersupply.com/index.php?main_page=product_info&amp;cPath=263_268&amp;products_id=202232</t>
  </si>
  <si>
    <t>https://www.invertersupply.com/index.php?main_page=product_info&amp;cPath=263_268&amp;products_id=24908</t>
  </si>
  <si>
    <t>https://www.invertersupply.com/index.php?main_page=product_info&amp;cPath=263_268&amp;products_id=4633</t>
  </si>
  <si>
    <t>https://www.invertersupply.com/index.php?main_page=product_info&amp;cPath=263_268&amp;products_id=4634</t>
  </si>
  <si>
    <t>https://www.invertersupply.com/index.php?main_page=product_info&amp;cPath=263_265&amp;products_id=201513</t>
  </si>
  <si>
    <t>https://www.invertersupply.com/index.php?main_page=product_info&amp;cPath=263_579&amp;products_id=195626</t>
  </si>
  <si>
    <t>https://www.invertersupply.com/index.php?main_page=product_info&amp;cPath=263_267&amp;products_id=189678</t>
  </si>
  <si>
    <t>https://www.invertersupply.com/index.php?main_page=product_info&amp;cPath=263_267&amp;products_id=31020</t>
  </si>
  <si>
    <t>https://www.invertersupply.com/index.php?main_page=product_info&amp;cPath=263_267&amp;products_id=195604</t>
  </si>
  <si>
    <t>https://www.invertersupply.com/index.php?main_page=product_info&amp;cPath=263_267&amp;products_id=1192</t>
  </si>
  <si>
    <t>https://www.invertersupply.com/index.php?main_page=product_info&amp;cPath=263_580&amp;products_id=4562</t>
  </si>
  <si>
    <t>https://www.invertersupply.com/index.php?main_page=product_info&amp;cPath=263_580&amp;products_id=4561</t>
  </si>
  <si>
    <t>https://www.invertersupply.com/index.php?main_page=product_info&amp;cPath=263_573&amp;products_id=189701</t>
  </si>
  <si>
    <t>https://www.invertersupply.com/index.php?main_page=product_info&amp;cPath=263_573&amp;products_id=185707</t>
  </si>
  <si>
    <t>https://www.invertersupply.com/index.php?main_page=product_info&amp;cPath=263_266&amp;products_id=1158</t>
  </si>
  <si>
    <t>https://www.invertersupply.com/index.php?main_page=product_info&amp;cPath=263_266&amp;products_id=1155</t>
  </si>
  <si>
    <t>https://www.invertersupply.com/index.php?main_page=product_info&amp;cPath=263_272&amp;products_id=190087</t>
  </si>
  <si>
    <t>https://www.invertersupply.com/index.php?main_page=product_info&amp;cPath=263_272&amp;products_id=185556</t>
  </si>
  <si>
    <t>https://www.invertersupply.com/index.php?main_page=product_info&amp;cPath=4081_4082&amp;products_id=200905</t>
  </si>
  <si>
    <t>https://www.invertersupply.com/index.php?main_page=product_info&amp;cPath=472_475&amp;products_id=2593</t>
  </si>
  <si>
    <t>https://www.invertersupply.com/index.php?main_page=product_info&amp;cPath=569_3793&amp;products_id=201475</t>
  </si>
  <si>
    <t>https://www.invertersupply.com/index.php?main_page=product_info&amp;cPath=644_648&amp;products_id=200562</t>
  </si>
  <si>
    <t>https://www.invertersupply.com/index.php?main_page=product_info&amp;cPath=698_3833&amp;products_id=202782</t>
  </si>
  <si>
    <t>Python Price Update</t>
  </si>
  <si>
    <t>Python Price in CAD</t>
  </si>
  <si>
    <t>Python Price</t>
  </si>
  <si>
    <t>Python Availability as on Today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</si>
</sst>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46" x14ac:knownFonts="1">
    <font>
      <sz val="10"/>
      <color rgb="FF000000"/>
      <name val="Times New Roman"/>
      <charset val="20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rgb="FF000000"/>
      <name val="Calibri"/>
      <family val="2"/>
      <scheme val="minor"/>
    </font>
    <font>
      <b/>
      <sz val="9"/>
      <color theme="0"/>
      <name val="Calibri"/>
      <family val="2"/>
      <scheme val="minor"/>
    </font>
    <font>
      <b/>
      <sz val="10"/>
      <color theme="0"/>
      <name val="Calibri"/>
      <family val="2"/>
      <scheme val="minor"/>
    </font>
    <font>
      <sz val="10"/>
      <color rgb="FF000000"/>
      <name val="Calibri"/>
      <family val="2"/>
      <scheme val="minor"/>
    </font>
    <font>
      <sz val="10"/>
      <color rgb="FF000000"/>
      <name val="Times New Roman"/>
      <family val="1"/>
    </font>
    <font>
      <b/>
      <sz val="9"/>
      <name val="Calibri"/>
      <family val="2"/>
      <scheme val="minor"/>
    </font>
    <font>
      <sz val="9"/>
      <name val="Calibri"/>
      <family val="2"/>
      <scheme val="minor"/>
    </font>
    <font>
      <sz val="9"/>
      <color theme="1"/>
      <name val="Calibri"/>
      <family val="2"/>
      <scheme val="minor"/>
    </font>
    <font>
      <sz val="9"/>
      <color rgb="FF000000"/>
      <name val="Times New Roman"/>
      <family val="1"/>
    </font>
    <font>
      <sz val="8"/>
      <color rgb="FF000000"/>
      <name val="Calibri"/>
      <family val="2"/>
      <scheme val="minor"/>
    </font>
    <font>
      <sz val="9"/>
      <color rgb="FF444444"/>
      <name val="Calibri"/>
      <family val="2"/>
      <scheme val="minor"/>
    </font>
    <font>
      <sz val="9"/>
      <color rgb="FF1F2124"/>
      <name val="Calibri"/>
      <family val="2"/>
      <scheme val="minor"/>
    </font>
    <font>
      <sz val="9"/>
      <color rgb="FFFF0000"/>
      <name val="Calibri"/>
      <family val="2"/>
      <scheme val="minor"/>
    </font>
    <font>
      <u/>
      <sz val="10"/>
      <color theme="10"/>
      <name val="Times New Roman"/>
      <family val="1"/>
    </font>
    <font>
      <b/>
      <sz val="8"/>
      <color theme="0"/>
      <name val="Calibri"/>
      <family val="2"/>
      <scheme val="minor"/>
    </font>
    <font>
      <b/>
      <sz val="8"/>
      <color theme="1"/>
      <name val="Calibri"/>
      <family val="2"/>
      <scheme val="minor"/>
    </font>
    <font>
      <sz val="8"/>
      <name val="Calibri"/>
      <family val="2"/>
      <scheme val="minor"/>
    </font>
    <font>
      <sz val="8"/>
      <color theme="1"/>
      <name val="Calibri"/>
      <family val="2"/>
      <scheme val="minor"/>
    </font>
    <font>
      <b/>
      <sz val="8"/>
      <name val="Calibri"/>
      <family val="2"/>
      <scheme val="minor"/>
    </font>
    <font>
      <b/>
      <sz val="11"/>
      <color theme="0"/>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sz val="9"/>
      <color theme="0"/>
      <name val="Calibri"/>
      <family val="2"/>
      <scheme val="minor"/>
    </font>
    <font>
      <sz val="10"/>
      <color rgb="FF000000"/>
      <name val="Times New Roman"/>
      <family val="1"/>
    </font>
    <font>
      <sz val="9"/>
      <color rgb="FFC00000"/>
      <name val="Calibri"/>
      <family val="2"/>
      <scheme val="minor"/>
    </font>
    <font>
      <sz val="8"/>
      <color rgb="FF1F2124"/>
      <name val="Segoe UI"/>
      <family val="2"/>
    </font>
  </fonts>
  <fills count="45">
    <fill>
      <patternFill patternType="none"/>
    </fill>
    <fill>
      <patternFill patternType="gray125"/>
    </fill>
    <fill>
      <patternFill patternType="solid">
        <fgColor theme="5" tint="0.39997558519241921"/>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FFFF00"/>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rgb="FFFF0000"/>
        <bgColor indexed="64"/>
      </patternFill>
    </fill>
    <fill>
      <patternFill patternType="solid">
        <fgColor theme="5" tint="0.79998168889431442"/>
        <bgColor indexed="64"/>
      </patternFill>
    </fill>
    <fill>
      <patternFill patternType="solid">
        <fgColor theme="8" tint="-0.249977111117893"/>
        <bgColor indexed="64"/>
      </patternFill>
    </fill>
    <fill>
      <patternFill patternType="solid">
        <fgColor theme="5"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9" fillId="0" borderId="0"/>
    <xf numFmtId="0" fontId="4" fillId="0" borderId="0"/>
    <xf numFmtId="0" fontId="3" fillId="0" borderId="0"/>
    <xf numFmtId="0" fontId="18" fillId="0" borderId="0" applyNumberFormat="0" applyFill="0" applyBorder="0" applyAlignment="0" applyProtection="0"/>
    <xf numFmtId="0" fontId="2" fillId="0" borderId="0"/>
    <xf numFmtId="0" fontId="26" fillId="0" borderId="0" applyNumberFormat="0" applyFill="0" applyBorder="0" applyAlignment="0" applyProtection="0"/>
    <xf numFmtId="0" fontId="27" fillId="0" borderId="2" applyNumberFormat="0" applyFill="0" applyAlignment="0" applyProtection="0"/>
    <xf numFmtId="0" fontId="28" fillId="0" borderId="3" applyNumberFormat="0" applyFill="0" applyAlignment="0" applyProtection="0"/>
    <xf numFmtId="0" fontId="29" fillId="0" borderId="4" applyNumberFormat="0" applyFill="0" applyAlignment="0" applyProtection="0"/>
    <xf numFmtId="0" fontId="29" fillId="0" borderId="0" applyNumberFormat="0" applyFill="0" applyBorder="0" applyAlignment="0" applyProtection="0"/>
    <xf numFmtId="0" fontId="30" fillId="13" borderId="0" applyNumberFormat="0" applyBorder="0" applyAlignment="0" applyProtection="0"/>
    <xf numFmtId="0" fontId="31" fillId="14" borderId="0" applyNumberFormat="0" applyBorder="0" applyAlignment="0" applyProtection="0"/>
    <xf numFmtId="0" fontId="32" fillId="15" borderId="0" applyNumberFormat="0" applyBorder="0" applyAlignment="0" applyProtection="0"/>
    <xf numFmtId="0" fontId="33" fillId="16" borderId="5" applyNumberFormat="0" applyAlignment="0" applyProtection="0"/>
    <xf numFmtId="0" fontId="34" fillId="17" borderId="6" applyNumberFormat="0" applyAlignment="0" applyProtection="0"/>
    <xf numFmtId="0" fontId="35" fillId="17" borderId="5" applyNumberFormat="0" applyAlignment="0" applyProtection="0"/>
    <xf numFmtId="0" fontId="36" fillId="0" borderId="7" applyNumberFormat="0" applyFill="0" applyAlignment="0" applyProtection="0"/>
    <xf numFmtId="0" fontId="24" fillId="18" borderId="8" applyNumberFormat="0" applyAlignment="0" applyProtection="0"/>
    <xf numFmtId="0" fontId="37" fillId="0" borderId="0" applyNumberFormat="0" applyFill="0" applyBorder="0" applyAlignment="0" applyProtection="0"/>
    <xf numFmtId="0" fontId="38" fillId="0" borderId="0" applyNumberFormat="0" applyFill="0" applyBorder="0" applyAlignment="0" applyProtection="0"/>
    <xf numFmtId="0" fontId="39" fillId="0" borderId="10" applyNumberFormat="0" applyFill="0" applyAlignment="0" applyProtection="0"/>
    <xf numFmtId="0" fontId="40"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40"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40"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40"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40"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40"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41" fillId="0" borderId="0"/>
    <xf numFmtId="0" fontId="1" fillId="19" borderId="9" applyNumberFormat="0" applyFont="0" applyAlignment="0" applyProtection="0"/>
    <xf numFmtId="9" fontId="43" fillId="0" borderId="0" applyFont="0" applyFill="0" applyBorder="0" applyAlignment="0" applyProtection="0"/>
  </cellStyleXfs>
  <cellXfs count="114">
    <xf numFmtId="0" fontId="0" fillId="0" borderId="0" xfId="0" applyAlignment="1">
      <alignment horizontal="left" vertical="top"/>
    </xf>
    <xf numFmtId="0" fontId="5" fillId="0" borderId="0" xfId="0" applyFont="1" applyAlignment="1">
      <alignment horizontal="left" vertical="top"/>
    </xf>
    <xf numFmtId="0" fontId="5" fillId="0" borderId="1" xfId="0" applyFont="1" applyBorder="1" applyAlignment="1">
      <alignment horizontal="left" vertical="top"/>
    </xf>
    <xf numFmtId="8" fontId="5" fillId="0" borderId="1" xfId="0" applyNumberFormat="1" applyFont="1" applyBorder="1" applyAlignment="1">
      <alignment horizontal="left" vertical="top"/>
    </xf>
    <xf numFmtId="0" fontId="7" fillId="2" borderId="1" xfId="0" applyFont="1" applyFill="1" applyBorder="1" applyAlignment="1">
      <alignment horizontal="center" vertical="center" wrapText="1"/>
    </xf>
    <xf numFmtId="0" fontId="8" fillId="0" borderId="0" xfId="0" applyFont="1" applyAlignment="1">
      <alignment horizontal="left" vertical="top"/>
    </xf>
    <xf numFmtId="0" fontId="8" fillId="0" borderId="1" xfId="0" applyFont="1" applyBorder="1" applyAlignment="1">
      <alignment horizontal="left" vertical="top"/>
    </xf>
    <xf numFmtId="0" fontId="8" fillId="0" borderId="1" xfId="0" applyFont="1" applyBorder="1" applyAlignment="1">
      <alignment horizontal="center" vertical="top"/>
    </xf>
    <xf numFmtId="8" fontId="8" fillId="0" borderId="1" xfId="0" applyNumberFormat="1" applyFont="1" applyBorder="1" applyAlignment="1">
      <alignment horizontal="left" vertical="top"/>
    </xf>
    <xf numFmtId="15" fontId="8" fillId="0" borderId="1" xfId="0" applyNumberFormat="1" applyFont="1" applyBorder="1" applyAlignment="1">
      <alignment horizontal="left" vertical="top"/>
    </xf>
    <xf numFmtId="0" fontId="8" fillId="3" borderId="1" xfId="0" applyFont="1" applyFill="1" applyBorder="1" applyAlignment="1">
      <alignment horizontal="left" vertical="top"/>
    </xf>
    <xf numFmtId="0" fontId="8" fillId="3" borderId="1" xfId="0" applyFont="1" applyFill="1" applyBorder="1" applyAlignment="1">
      <alignment horizontal="center" vertical="top"/>
    </xf>
    <xf numFmtId="8" fontId="8" fillId="3" borderId="1" xfId="0" applyNumberFormat="1" applyFont="1" applyFill="1" applyBorder="1" applyAlignment="1">
      <alignment horizontal="left" vertical="top"/>
    </xf>
    <xf numFmtId="15" fontId="8" fillId="3" borderId="1" xfId="0" applyNumberFormat="1" applyFont="1" applyFill="1" applyBorder="1" applyAlignment="1">
      <alignment horizontal="left" vertical="top"/>
    </xf>
    <xf numFmtId="0" fontId="6" fillId="2" borderId="1" xfId="0" applyFont="1" applyFill="1" applyBorder="1" applyAlignment="1">
      <alignment horizontal="center" vertical="center"/>
    </xf>
    <xf numFmtId="0" fontId="6" fillId="4" borderId="1" xfId="0" applyFont="1" applyFill="1" applyBorder="1" applyAlignment="1">
      <alignment horizontal="center" vertical="center"/>
    </xf>
    <xf numFmtId="0" fontId="0" fillId="0" borderId="0" xfId="0" applyAlignment="1">
      <alignment horizontal="center" vertical="top"/>
    </xf>
    <xf numFmtId="0" fontId="11" fillId="0" borderId="1" xfId="1" applyFont="1" applyBorder="1" applyAlignment="1">
      <alignment horizontal="center" vertical="top"/>
    </xf>
    <xf numFmtId="0" fontId="11" fillId="0" borderId="1" xfId="1" applyFont="1" applyBorder="1" applyAlignment="1">
      <alignment horizontal="left" vertical="top"/>
    </xf>
    <xf numFmtId="8" fontId="11" fillId="0" borderId="1" xfId="1" applyNumberFormat="1" applyFont="1" applyBorder="1" applyAlignment="1">
      <alignment horizontal="center" vertical="top"/>
    </xf>
    <xf numFmtId="0" fontId="11" fillId="0" borderId="0" xfId="1" applyFont="1" applyAlignment="1">
      <alignment horizontal="left" vertical="top"/>
    </xf>
    <xf numFmtId="0" fontId="9" fillId="0" borderId="0" xfId="1" applyAlignment="1">
      <alignment horizontal="center" vertical="top"/>
    </xf>
    <xf numFmtId="0" fontId="9" fillId="0" borderId="0" xfId="1" applyAlignment="1">
      <alignment horizontal="left" vertical="top"/>
    </xf>
    <xf numFmtId="8" fontId="5" fillId="0" borderId="1" xfId="0" applyNumberFormat="1" applyFont="1" applyBorder="1" applyAlignment="1">
      <alignment horizontal="center" vertical="top"/>
    </xf>
    <xf numFmtId="0" fontId="5" fillId="0" borderId="1" xfId="0" applyFont="1" applyBorder="1" applyAlignment="1">
      <alignment horizontal="center" vertical="top"/>
    </xf>
    <xf numFmtId="0" fontId="6" fillId="2" borderId="1" xfId="0" applyFont="1" applyFill="1" applyBorder="1" applyAlignment="1">
      <alignment horizontal="center" vertical="center" wrapText="1"/>
    </xf>
    <xf numFmtId="0" fontId="6" fillId="4" borderId="1" xfId="0" applyFont="1" applyFill="1" applyBorder="1" applyAlignment="1">
      <alignment horizontal="center" vertical="center" wrapText="1"/>
    </xf>
    <xf numFmtId="0" fontId="13" fillId="0" borderId="0" xfId="0" applyFont="1" applyAlignment="1">
      <alignment horizontal="left" vertical="top" wrapText="1"/>
    </xf>
    <xf numFmtId="0" fontId="6" fillId="6" borderId="1" xfId="0" applyFont="1" applyFill="1" applyBorder="1" applyAlignment="1">
      <alignment horizontal="center" vertical="center" wrapText="1"/>
    </xf>
    <xf numFmtId="0" fontId="10" fillId="7" borderId="1" xfId="0" applyFont="1" applyFill="1" applyBorder="1" applyAlignment="1">
      <alignment horizontal="center" vertical="center" wrapText="1"/>
    </xf>
    <xf numFmtId="0" fontId="10" fillId="8" borderId="1" xfId="0" applyFont="1" applyFill="1" applyBorder="1" applyAlignment="1">
      <alignment horizontal="center" vertical="center" wrapText="1"/>
    </xf>
    <xf numFmtId="0" fontId="10" fillId="5" borderId="1" xfId="0" applyFont="1" applyFill="1" applyBorder="1" applyAlignment="1">
      <alignment horizontal="center" vertical="center" wrapText="1"/>
    </xf>
    <xf numFmtId="0" fontId="14" fillId="0" borderId="1" xfId="0" applyFont="1" applyBorder="1" applyAlignment="1">
      <alignment horizontal="left" vertical="top"/>
    </xf>
    <xf numFmtId="0" fontId="14" fillId="0" borderId="0" xfId="0" applyFont="1" applyAlignment="1">
      <alignment horizontal="left" vertical="top"/>
    </xf>
    <xf numFmtId="0" fontId="14" fillId="0" borderId="1" xfId="0" applyFont="1" applyBorder="1" applyAlignment="1">
      <alignment horizontal="center" vertical="top"/>
    </xf>
    <xf numFmtId="8" fontId="14" fillId="0" borderId="1" xfId="0" applyNumberFormat="1" applyFont="1" applyBorder="1" applyAlignment="1">
      <alignment horizontal="center" vertical="top"/>
    </xf>
    <xf numFmtId="0" fontId="8" fillId="5" borderId="0" xfId="0" applyFont="1" applyFill="1" applyAlignment="1">
      <alignment horizontal="left" vertical="top"/>
    </xf>
    <xf numFmtId="6" fontId="5" fillId="0" borderId="1" xfId="0" applyNumberFormat="1" applyFont="1" applyBorder="1" applyAlignment="1">
      <alignment horizontal="left" vertical="top"/>
    </xf>
    <xf numFmtId="0" fontId="15" fillId="0" borderId="1" xfId="0" applyFont="1" applyBorder="1" applyAlignment="1">
      <alignment horizontal="left" vertical="top"/>
    </xf>
    <xf numFmtId="6" fontId="15" fillId="0" borderId="1" xfId="0" applyNumberFormat="1" applyFont="1" applyBorder="1" applyAlignment="1">
      <alignment horizontal="left" vertical="top"/>
    </xf>
    <xf numFmtId="0" fontId="12" fillId="0" borderId="1" xfId="0" applyFont="1" applyBorder="1" applyAlignment="1">
      <alignment vertical="center"/>
    </xf>
    <xf numFmtId="0" fontId="16" fillId="0" borderId="1" xfId="0" applyFont="1" applyBorder="1" applyAlignment="1">
      <alignment horizontal="left" vertical="top"/>
    </xf>
    <xf numFmtId="0" fontId="5" fillId="0" borderId="1" xfId="0" applyFont="1" applyBorder="1" applyAlignment="1">
      <alignment horizontal="left" vertical="top" wrapText="1"/>
    </xf>
    <xf numFmtId="0" fontId="5" fillId="0" borderId="1" xfId="0" applyFont="1" applyBorder="1"/>
    <xf numFmtId="0" fontId="5" fillId="0" borderId="1" xfId="0" applyFont="1" applyBorder="1" applyAlignment="1">
      <alignment horizontal="center"/>
    </xf>
    <xf numFmtId="3" fontId="5" fillId="0" borderId="1" xfId="0" applyNumberFormat="1" applyFont="1" applyBorder="1" applyAlignment="1">
      <alignment horizontal="left" vertical="top"/>
    </xf>
    <xf numFmtId="8" fontId="15" fillId="0" borderId="1" xfId="0" applyNumberFormat="1" applyFont="1" applyBorder="1" applyAlignment="1">
      <alignment horizontal="left" vertical="top"/>
    </xf>
    <xf numFmtId="4" fontId="5" fillId="0" borderId="1" xfId="0" applyNumberFormat="1" applyFont="1" applyBorder="1" applyAlignment="1">
      <alignment horizontal="left" vertical="top"/>
    </xf>
    <xf numFmtId="0" fontId="3" fillId="0" borderId="0" xfId="3"/>
    <xf numFmtId="8" fontId="5" fillId="0" borderId="1" xfId="0" applyNumberFormat="1" applyFont="1" applyBorder="1" applyAlignment="1">
      <alignment horizontal="center"/>
    </xf>
    <xf numFmtId="0" fontId="5" fillId="0" borderId="0" xfId="0" applyFont="1" applyAlignment="1">
      <alignment horizontal="center" vertical="center" wrapText="1"/>
    </xf>
    <xf numFmtId="0" fontId="6" fillId="11" borderId="1" xfId="0" applyFont="1" applyFill="1" applyBorder="1" applyAlignment="1">
      <alignment horizontal="center" vertical="center" wrapText="1"/>
    </xf>
    <xf numFmtId="0" fontId="18" fillId="0" borderId="1" xfId="4" applyBorder="1" applyAlignment="1">
      <alignment horizontal="left" vertical="top"/>
    </xf>
    <xf numFmtId="0" fontId="11" fillId="0" borderId="0" xfId="1" applyFont="1" applyAlignment="1">
      <alignment horizontal="left" vertical="center" wrapText="1"/>
    </xf>
    <xf numFmtId="0" fontId="19" fillId="2" borderId="1" xfId="0" applyFont="1" applyFill="1" applyBorder="1" applyAlignment="1">
      <alignment horizontal="center" vertical="center" wrapText="1"/>
    </xf>
    <xf numFmtId="0" fontId="19" fillId="4" borderId="1" xfId="0" applyFont="1" applyFill="1" applyBorder="1" applyAlignment="1">
      <alignment horizontal="center" vertical="center" wrapText="1"/>
    </xf>
    <xf numFmtId="0" fontId="20" fillId="0" borderId="0" xfId="3" applyFont="1" applyAlignment="1">
      <alignment horizontal="center" vertical="center" wrapText="1"/>
    </xf>
    <xf numFmtId="0" fontId="21" fillId="0" borderId="1" xfId="1" applyFont="1" applyBorder="1" applyAlignment="1">
      <alignment horizontal="center" vertical="top"/>
    </xf>
    <xf numFmtId="0" fontId="22" fillId="0" borderId="1" xfId="3" applyFont="1" applyBorder="1" applyAlignment="1">
      <alignment vertical="center"/>
    </xf>
    <xf numFmtId="0" fontId="22" fillId="0" borderId="0" xfId="3" applyFont="1" applyAlignment="1">
      <alignment vertical="center"/>
    </xf>
    <xf numFmtId="0" fontId="14" fillId="0" borderId="1" xfId="3" applyFont="1" applyBorder="1" applyAlignment="1">
      <alignment horizontal="center" vertical="center"/>
    </xf>
    <xf numFmtId="0" fontId="21" fillId="0" borderId="1" xfId="3" applyFont="1" applyBorder="1" applyAlignment="1">
      <alignment horizontal="center" vertical="center"/>
    </xf>
    <xf numFmtId="0" fontId="14" fillId="0" borderId="1" xfId="3" applyFont="1" applyBorder="1" applyAlignment="1">
      <alignment horizontal="left" vertical="center"/>
    </xf>
    <xf numFmtId="0" fontId="21" fillId="0" borderId="1" xfId="3" applyFont="1" applyBorder="1" applyAlignment="1">
      <alignment vertical="center"/>
    </xf>
    <xf numFmtId="0" fontId="22" fillId="0" borderId="1" xfId="3" applyFont="1" applyBorder="1" applyAlignment="1">
      <alignment vertical="center" wrapText="1"/>
    </xf>
    <xf numFmtId="0" fontId="22" fillId="0" borderId="1" xfId="3" applyFont="1" applyBorder="1" applyAlignment="1">
      <alignment horizontal="center" vertical="center" wrapText="1"/>
    </xf>
    <xf numFmtId="0" fontId="22" fillId="5" borderId="1" xfId="3" applyFont="1" applyFill="1" applyBorder="1" applyAlignment="1">
      <alignment vertical="center"/>
    </xf>
    <xf numFmtId="0" fontId="22" fillId="0" borderId="1" xfId="3" applyFont="1" applyBorder="1"/>
    <xf numFmtId="0" fontId="21" fillId="0" borderId="1" xfId="1" applyFont="1" applyBorder="1" applyAlignment="1">
      <alignment horizontal="left" vertical="top"/>
    </xf>
    <xf numFmtId="0" fontId="22" fillId="0" borderId="0" xfId="3" applyFont="1"/>
    <xf numFmtId="0" fontId="23" fillId="10" borderId="1" xfId="0" applyFont="1" applyFill="1" applyBorder="1" applyAlignment="1">
      <alignment horizontal="center" vertical="center" wrapText="1"/>
    </xf>
    <xf numFmtId="0" fontId="12" fillId="0" borderId="1" xfId="0" applyFont="1" applyBorder="1" applyAlignment="1">
      <alignment horizontal="center" vertical="center"/>
    </xf>
    <xf numFmtId="0" fontId="5" fillId="0" borderId="0" xfId="0" applyFont="1" applyAlignment="1">
      <alignment horizontal="left" vertical="top" wrapText="1"/>
    </xf>
    <xf numFmtId="0" fontId="5" fillId="0" borderId="0" xfId="0" applyFont="1" applyAlignment="1">
      <alignment horizontal="center" vertical="top"/>
    </xf>
    <xf numFmtId="0" fontId="2" fillId="0" borderId="0" xfId="5" applyAlignment="1">
      <alignment horizontal="center"/>
    </xf>
    <xf numFmtId="0" fontId="25" fillId="6" borderId="1" xfId="5" applyFont="1" applyFill="1" applyBorder="1" applyAlignment="1">
      <alignment horizontal="center" vertical="center" wrapText="1"/>
    </xf>
    <xf numFmtId="0" fontId="25" fillId="5" borderId="1" xfId="5" applyFont="1" applyFill="1" applyBorder="1" applyAlignment="1">
      <alignment horizontal="center" vertical="center" wrapText="1"/>
    </xf>
    <xf numFmtId="0" fontId="25" fillId="7" borderId="1" xfId="5" applyFont="1" applyFill="1" applyBorder="1" applyAlignment="1">
      <alignment horizontal="center" vertical="center" wrapText="1"/>
    </xf>
    <xf numFmtId="2" fontId="25" fillId="7" borderId="1" xfId="5" applyNumberFormat="1" applyFont="1" applyFill="1" applyBorder="1" applyAlignment="1">
      <alignment horizontal="center" vertical="center" wrapText="1"/>
    </xf>
    <xf numFmtId="0" fontId="25" fillId="12" borderId="1" xfId="5" applyFont="1" applyFill="1" applyBorder="1" applyAlignment="1">
      <alignment horizontal="center" vertical="center" wrapText="1"/>
    </xf>
    <xf numFmtId="0" fontId="25" fillId="0" borderId="0" xfId="5" applyFont="1" applyAlignment="1">
      <alignment horizontal="center" vertical="center" wrapText="1"/>
    </xf>
    <xf numFmtId="0" fontId="12" fillId="0" borderId="1" xfId="5" applyFont="1" applyBorder="1"/>
    <xf numFmtId="2" fontId="12" fillId="0" borderId="1" xfId="5" applyNumberFormat="1" applyFont="1" applyBorder="1"/>
    <xf numFmtId="0" fontId="12" fillId="0" borderId="0" xfId="5" applyFont="1"/>
    <xf numFmtId="3" fontId="12" fillId="0" borderId="1" xfId="5" applyNumberFormat="1" applyFont="1" applyBorder="1"/>
    <xf numFmtId="4" fontId="12" fillId="0" borderId="1" xfId="5" applyNumberFormat="1" applyFont="1" applyBorder="1"/>
    <xf numFmtId="0" fontId="2" fillId="0" borderId="0" xfId="5"/>
    <xf numFmtId="2" fontId="2" fillId="0" borderId="0" xfId="5" applyNumberFormat="1"/>
    <xf numFmtId="0" fontId="23" fillId="5" borderId="1" xfId="0" applyFont="1" applyFill="1" applyBorder="1" applyAlignment="1">
      <alignment horizontal="center" vertical="center" wrapText="1"/>
    </xf>
    <xf numFmtId="0" fontId="12" fillId="0" borderId="1" xfId="5" applyFont="1" applyBorder="1" applyAlignment="1">
      <alignment horizontal="center"/>
    </xf>
    <xf numFmtId="2" fontId="12" fillId="0" borderId="1" xfId="5" applyNumberFormat="1" applyFont="1" applyBorder="1" applyAlignment="1">
      <alignment horizontal="center"/>
    </xf>
    <xf numFmtId="0" fontId="6" fillId="9" borderId="1" xfId="5" applyFont="1" applyFill="1" applyBorder="1"/>
    <xf numFmtId="0" fontId="25" fillId="0" borderId="0" xfId="5" applyFont="1"/>
    <xf numFmtId="0" fontId="0" fillId="0" borderId="0" xfId="0"/>
    <xf numFmtId="8" fontId="0" fillId="0" borderId="0" xfId="0" applyNumberFormat="1" applyAlignment="1">
      <alignment horizontal="left" vertical="top"/>
    </xf>
    <xf numFmtId="0" fontId="11" fillId="0" borderId="1" xfId="0" applyFont="1" applyBorder="1" applyAlignment="1">
      <alignment horizontal="left" vertical="top"/>
    </xf>
    <xf numFmtId="0" fontId="11" fillId="0" borderId="1" xfId="0" applyFont="1" applyBorder="1" applyAlignment="1">
      <alignment horizontal="center" vertical="top"/>
    </xf>
    <xf numFmtId="8" fontId="11" fillId="0" borderId="1" xfId="0" applyNumberFormat="1" applyFont="1" applyBorder="1" applyAlignment="1">
      <alignment horizontal="center" vertical="top"/>
    </xf>
    <xf numFmtId="0" fontId="11" fillId="0" borderId="0" xfId="0" applyFont="1" applyAlignment="1">
      <alignment horizontal="left" vertical="top"/>
    </xf>
    <xf numFmtId="0" fontId="42" fillId="9" borderId="1" xfId="5" applyFont="1" applyFill="1" applyBorder="1"/>
    <xf numFmtId="2" fontId="11" fillId="0" borderId="1" xfId="5" applyNumberFormat="1" applyFont="1" applyBorder="1"/>
    <xf numFmtId="0" fontId="11" fillId="0" borderId="1" xfId="5" applyFont="1" applyBorder="1"/>
    <xf numFmtId="0" fontId="1" fillId="0" borderId="0" xfId="5" applyFont="1" applyAlignment="1">
      <alignment horizontal="center"/>
    </xf>
    <xf numFmtId="2" fontId="22" fillId="0" borderId="1" xfId="3" applyNumberFormat="1" applyFont="1" applyBorder="1" applyAlignment="1">
      <alignment vertical="center"/>
    </xf>
    <xf numFmtId="0" fontId="44" fillId="5" borderId="1" xfId="5" applyFont="1" applyFill="1" applyBorder="1"/>
    <xf numFmtId="2" fontId="44" fillId="5" borderId="1" xfId="5" applyNumberFormat="1" applyFont="1" applyFill="1" applyBorder="1"/>
    <xf numFmtId="10" fontId="12" fillId="0" borderId="1" xfId="48" applyNumberFormat="1" applyFont="1" applyBorder="1" applyAlignment="1">
      <alignment horizontal="center"/>
    </xf>
    <xf numFmtId="15" fontId="0" fillId="0" borderId="0" xfId="0" applyNumberFormat="1" applyAlignment="1">
      <alignment horizontal="left" vertical="top"/>
    </xf>
    <xf numFmtId="0" fontId="0" fillId="0" borderId="1" xfId="0" applyBorder="1" applyAlignment="1">
      <alignment horizontal="left" vertical="top"/>
    </xf>
    <xf numFmtId="1" fontId="12" fillId="0" borderId="1" xfId="5" applyNumberFormat="1" applyFont="1" applyBorder="1"/>
    <xf numFmtId="0" fontId="45" fillId="0" borderId="1" xfId="5" applyFont="1" applyBorder="1"/>
    <xf numFmtId="0" fontId="17" fillId="0" borderId="1" xfId="5" applyFont="1" applyBorder="1"/>
    <xf numFmtId="0" fontId="12" fillId="44" borderId="1" xfId="5" applyFont="1" applyFill="1" applyBorder="1"/>
    <xf numFmtId="49" fontId="12" fillId="0" borderId="1" xfId="5" applyNumberFormat="1" applyFont="1" applyBorder="1"/>
  </cellXfs>
  <cellStyles count="49">
    <cellStyle name="20% - Accent1" xfId="23" builtinId="30" customBuiltin="1"/>
    <cellStyle name="20% - Accent2" xfId="27" builtinId="34" customBuiltin="1"/>
    <cellStyle name="20% - Accent3" xfId="31" builtinId="38" customBuiltin="1"/>
    <cellStyle name="20% - Accent4" xfId="35" builtinId="42" customBuiltin="1"/>
    <cellStyle name="20% - Accent5" xfId="39" builtinId="46" customBuiltin="1"/>
    <cellStyle name="20% - Accent6" xfId="43" builtinId="50" customBuiltin="1"/>
    <cellStyle name="40% - Accent1" xfId="24" builtinId="31" customBuiltin="1"/>
    <cellStyle name="40% - Accent2" xfId="28" builtinId="35" customBuiltin="1"/>
    <cellStyle name="40% - Accent3" xfId="32" builtinId="39" customBuiltin="1"/>
    <cellStyle name="40% - Accent4" xfId="36" builtinId="43" customBuiltin="1"/>
    <cellStyle name="40% - Accent5" xfId="40" builtinId="47" customBuiltin="1"/>
    <cellStyle name="40% - Accent6" xfId="44" builtinId="51" customBuiltin="1"/>
    <cellStyle name="60% - Accent1" xfId="25" builtinId="32" customBuiltin="1"/>
    <cellStyle name="60% - Accent2" xfId="29" builtinId="36" customBuiltin="1"/>
    <cellStyle name="60% - Accent3" xfId="33" builtinId="40" customBuiltin="1"/>
    <cellStyle name="60% - Accent4" xfId="37" builtinId="44" customBuiltin="1"/>
    <cellStyle name="60% - Accent5" xfId="41" builtinId="48" customBuiltin="1"/>
    <cellStyle name="60% - Accent6" xfId="45" builtinId="52" customBuiltin="1"/>
    <cellStyle name="Accent1" xfId="22" builtinId="29" customBuiltin="1"/>
    <cellStyle name="Accent2" xfId="26" builtinId="33" customBuiltin="1"/>
    <cellStyle name="Accent3" xfId="30" builtinId="37" customBuiltin="1"/>
    <cellStyle name="Accent4" xfId="34" builtinId="41" customBuiltin="1"/>
    <cellStyle name="Accent5" xfId="38" builtinId="45" customBuiltin="1"/>
    <cellStyle name="Accent6" xfId="42" builtinId="49" customBuiltin="1"/>
    <cellStyle name="Bad" xfId="12" builtinId="27" customBuiltin="1"/>
    <cellStyle name="Calculation" xfId="16" builtinId="22" customBuiltin="1"/>
    <cellStyle name="Check Cell" xfId="18" builtinId="23" customBuiltin="1"/>
    <cellStyle name="Explanatory Text" xfId="20" builtinId="53" customBuiltin="1"/>
    <cellStyle name="Good" xfId="11" builtinId="26" customBuiltin="1"/>
    <cellStyle name="Heading 1" xfId="7" builtinId="16" customBuiltin="1"/>
    <cellStyle name="Heading 2" xfId="8" builtinId="17" customBuiltin="1"/>
    <cellStyle name="Heading 3" xfId="9" builtinId="18" customBuiltin="1"/>
    <cellStyle name="Heading 4" xfId="10" builtinId="19" customBuiltin="1"/>
    <cellStyle name="Hyperlink" xfId="4" builtinId="8"/>
    <cellStyle name="Input" xfId="14" builtinId="20" customBuiltin="1"/>
    <cellStyle name="Linked Cell" xfId="17" builtinId="24" customBuiltin="1"/>
    <cellStyle name="Neutral" xfId="13" builtinId="28" customBuiltin="1"/>
    <cellStyle name="Normal" xfId="0" builtinId="0"/>
    <cellStyle name="Normal 2" xfId="1" xr:uid="{1F830125-E629-4D69-AF2A-2146AC138414}"/>
    <cellStyle name="Normal 2 2" xfId="2" xr:uid="{698E235D-8F82-4049-83C5-BAE978730184}"/>
    <cellStyle name="Normal 3" xfId="3" xr:uid="{57DD2F10-12DA-4DEE-9218-81B6626E0C6B}"/>
    <cellStyle name="Normal 4" xfId="5" xr:uid="{921D449C-9471-43CF-849A-E0231377A9D7}"/>
    <cellStyle name="Normal 5" xfId="46" xr:uid="{7EDE1F04-B76D-4D67-8087-A3F1D28C3BCD}"/>
    <cellStyle name="Note 2" xfId="47" xr:uid="{EF2ABC6C-3886-4C26-976E-E08CB92D4C73}"/>
    <cellStyle name="Output" xfId="15" builtinId="21" customBuiltin="1"/>
    <cellStyle name="Percent" xfId="48" builtinId="5"/>
    <cellStyle name="Title" xfId="6" builtinId="15" customBuiltin="1"/>
    <cellStyle name="Total" xfId="21" builtinId="25" customBuiltin="1"/>
    <cellStyle name="Warning Text" xfId="19" builtinId="11" customBuiltin="1"/>
  </cellStyles>
  <dxfs count="9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ocumenttasks/documenttask1.xml><?xml version="1.0" encoding="utf-8"?>
<Tasks xmlns="http://schemas.microsoft.com/office/tasks/2019/documenttasks">
  <Task id="{45956073-4D9E-4C56-A27A-F61E6BDEB3AB}">
    <Anchor>
      <Comment id="{8FF92D2E-2230-4E82-9B44-5D8FC5985DB8}"/>
    </Anchor>
    <History>
      <Event time="2023-08-10T18:42:47.01" id="{ED1302F4-FDA9-4F69-9835-DC3DE839DF85}">
        <Attribution userId="S::rudra.singh@ussolarsupplier.com::a9eb5923-ea55-4895-ad52-d5f6248efa1a" userName="Rudra Pratap Singh" userProvider="AD"/>
        <Anchor>
          <Comment id="{8FF92D2E-2230-4E82-9B44-5D8FC5985DB8}"/>
        </Anchor>
        <Create/>
      </Event>
      <Event time="2023-08-10T18:42:47.01" id="{48288DDE-9FCF-4D0D-9E48-84ECFA7B1D6A}">
        <Attribution userId="S::rudra.singh@ussolarsupplier.com::a9eb5923-ea55-4895-ad52-d5f6248efa1a" userName="Rudra Pratap Singh" userProvider="AD"/>
        <Anchor>
          <Comment id="{8FF92D2E-2230-4E82-9B44-5D8FC5985DB8}"/>
        </Anchor>
        <Assign userId="S::balendra@ussolarsupplier.com::4d2eb0ec-34d7-4c54-9371-56c1ff4616eb" userName="Balendra Singh" userProvider="AD"/>
      </Event>
      <Event time="2023-08-10T18:42:47.01" id="{42FDB060-D80E-4601-9997-399C0E739079}">
        <Attribution userId="S::rudra.singh@ussolarsupplier.com::a9eb5923-ea55-4895-ad52-d5f6248efa1a" userName="Rudra Pratap Singh" userProvider="AD"/>
        <Anchor>
          <Comment id="{8FF92D2E-2230-4E82-9B44-5D8FC5985DB8}"/>
        </Anchor>
        <SetTitle title="@Balendra Singh Please check this products for pricing differences"/>
      </Event>
    </History>
  </Task>
</Tasks>
</file>

<file path=xl/persons/person.xml><?xml version="1.0" encoding="utf-8"?>
<personList xmlns="http://schemas.microsoft.com/office/spreadsheetml/2018/threadedcomments" xmlns:x="http://schemas.openxmlformats.org/spreadsheetml/2006/main">
  <person displayName="Gaurav Singh" id="{24E41DBD-3457-4C66-BE56-34D4BCFE5C23}" userId="97a6aad52d08fdbd" providerId="Windows Live"/>
  <person displayName="Balendra Singh" id="{C23E1709-A995-48E4-AD08-3EB85CC247AE}" userId="balendra@ussolarsupplier.com" providerId="PeoplePicker"/>
  <person displayName="Rudra Pratap Singh" id="{0B9A7A4E-E143-47DA-881C-22617F762C30}" userId="S::rudra.singh@ussolarsupplier.com::a9eb5923-ea55-4895-ad52-d5f6248efa1a" providerId="AD"/>
  <person displayName="Gaurav Singh" id="{E5D74A18-392F-4BEA-AF92-3956619E6142}" userId="S::Gaurav.singh@Greentechunited.com::d0e09568-4ab7-4841-9a30-0c3a9ae1b6eb" providerId="AD"/>
  <person displayName="Gaurav Singh" id="{C17CBC3D-A3AA-4E43-85CF-6B81912B5E06}" userId="S::Gaurav.singh@ussolarsupplier.com::d0e09568-4ab7-4841-9a30-0c3a9ae1b6eb"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F2" dT="2023-09-22T07:29:27.60" personId="{E5D74A18-392F-4BEA-AF92-3956619E6142}" id="{798FA8C2-69CF-4347-87A0-9BDEFB30D4BA}">
    <text>Updated as per New Catalogue Provided on 19-09-2023</text>
  </threadedComment>
  <threadedComment ref="G2" dT="2023-09-22T07:29:15.21" personId="{E5D74A18-392F-4BEA-AF92-3956619E6142}" id="{DE5418B8-642D-409C-9D80-CFF26E2E9E3F}">
    <text>Updated as per New Catalogue Provided on 19-09-2023</text>
  </threadedComment>
  <threadedComment ref="C87" dT="2023-09-22T07:25:18.54" personId="{E5D74A18-392F-4BEA-AF92-3956619E6142}" id="{DCC495F9-DF4B-4B66-B697-AA014F445EB0}">
    <text>Lithium Battery</text>
  </threadedComment>
  <threadedComment ref="C88" dT="2023-09-22T07:25:48.78" personId="{E5D74A18-392F-4BEA-AF92-3956619E6142}" id="{EB03ECE7-1997-4F8C-A108-E9C026D364C0}">
    <text>Lithium Battery</text>
  </threadedComment>
  <threadedComment ref="C89" dT="2023-09-22T07:26:18.64" personId="{E5D74A18-392F-4BEA-AF92-3956619E6142}" id="{18CE2C46-E9E2-4942-A179-F3CC8C17F583}">
    <text>Lithium battery</text>
  </threadedComment>
</ThreadedComments>
</file>

<file path=xl/threadedComments/threadedComment2.xml><?xml version="1.0" encoding="utf-8"?>
<ThreadedComments xmlns="http://schemas.microsoft.com/office/spreadsheetml/2018/threadedcomments" xmlns:x="http://schemas.openxmlformats.org/spreadsheetml/2006/main">
  <threadedComment ref="U3" dT="2023-09-14T11:25:47.32" personId="{E5D74A18-392F-4BEA-AF92-3956619E6142}" id="{8E2023D9-B861-4365-933C-B8F163BD6BA5}">
    <text>Instead of Delete, Inventory can be mark as 0 and Uncheck box (Continue selling when out of stock) for removing add to cart option from Website.</text>
  </threadedComment>
  <threadedComment ref="U4" dT="2023-09-14T11:25:47.32" personId="{E5D74A18-392F-4BEA-AF92-3956619E6142}" id="{3851C9EB-DD77-4C25-A12F-26B3E0F52B54}">
    <text>Instead of Delete, Inventory can be mark as 0 and Uncheck box (Continue selling when out of stock) for removing add to cart option from Website.</text>
  </threadedComment>
  <threadedComment ref="U6" dT="2023-09-14T11:25:47.32" personId="{E5D74A18-392F-4BEA-AF92-3956619E6142}" id="{8A39F33A-EB61-4A68-B425-F44F565D5EDA}">
    <text>Instead of Delete, Inventory can be mark as 0 and Uncheck box (Continue selling when out of stock) for removing add to cart option from Website.</text>
  </threadedComment>
  <threadedComment ref="U10" dT="2023-09-14T11:25:47.32" personId="{E5D74A18-392F-4BEA-AF92-3956619E6142}" id="{CCD5F160-463C-4F98-8168-651DEE01AF04}">
    <text>Instead of Delete, Inventory can be mark as 0 and Uncheck box (Continue selling when out of stock) for removing add to cart option from Website.</text>
  </threadedComment>
  <threadedComment ref="U18" dT="2023-09-14T11:25:47.32" personId="{E5D74A18-392F-4BEA-AF92-3956619E6142}" id="{A22D0171-1A2F-44A7-AC90-9565F3752DB3}">
    <text>Instead of Delete, Inventory can be mark as 0 and Uncheck box (Continue selling when out of stock) for removing add to cart option from Website.</text>
  </threadedComment>
  <threadedComment ref="U24" dT="2023-09-14T11:25:47.32" personId="{E5D74A18-392F-4BEA-AF92-3956619E6142}" id="{E00E9FAA-730F-4DA0-A8E0-80C5EB9ED72B}">
    <text>Instead of Delete, Inventory can be mark as 0 and Uncheck box (Continue selling when out of stock) for removing add to cart option from Website.</text>
  </threadedComment>
  <threadedComment ref="U33" dT="2023-09-14T11:25:47.32" personId="{E5D74A18-392F-4BEA-AF92-3956619E6142}" id="{E3B52C0D-0A87-4DE7-8001-6818C070B01D}">
    <text>Instead of Delete, Inventory can be mark as 0 and Uncheck box (Continue selling when out of stock) for removing add to cart option from Website.</text>
  </threadedComment>
  <threadedComment ref="U35" dT="2023-09-14T11:25:47.32" personId="{E5D74A18-392F-4BEA-AF92-3956619E6142}" id="{E49A01F6-0FA8-447C-8F00-B3734CDFEA4B}">
    <text>Instead of Delete, Inventory can be mark as 0 and Uncheck box (Continue selling when out of stock) for removing add to cart option from Website.</text>
  </threadedComment>
  <threadedComment ref="U83" dT="2023-09-13T12:15:50.93" personId="{E5D74A18-392F-4BEA-AF92-3956619E6142}" id="{4F46A4F8-1FD8-40C0-B8E4-23EE7DBA7B95}">
    <text>Instead of Delete, Inventory can be mark as 0 and Uncheck box (Continue selling when out of stock) for removing add to cart option from Website.</text>
  </threadedComment>
  <threadedComment ref="U161" dT="2023-09-13T12:15:50.93" personId="{E5D74A18-392F-4BEA-AF92-3956619E6142}" id="{1609A2F2-32BA-4DDE-894E-07520D98D9E7}">
    <text>Instead of Delete, Inventory can be mark as 0 and Uncheck box (Continue selling when out of stock) for removing add to cart option from Website.</text>
  </threadedComment>
  <threadedComment ref="U175" dT="2023-09-13T12:15:50.93" personId="{E5D74A18-392F-4BEA-AF92-3956619E6142}" id="{E89E1E40-92EE-4A40-BF50-955F532911E0}">
    <text>Instead of Delete, Inventory can be mark as 0 and Uncheck box (Continue selling when out of stock) for removing add to cart option from Website.</text>
  </threadedComment>
  <threadedComment ref="U191" dT="2023-09-13T12:15:50.93" personId="{E5D74A18-392F-4BEA-AF92-3956619E6142}" id="{26CAB547-59CD-454B-9A62-40A255DCE74F}">
    <text>Instead of Delete, Inventory can be mark as 0 and Uncheck box (Continue selling when out of stock) for removing add to cart option from Website.</text>
  </threadedComment>
  <threadedComment ref="U192" dT="2023-09-13T12:15:50.93" personId="{E5D74A18-392F-4BEA-AF92-3956619E6142}" id="{9DACB66C-FACB-43FC-985C-5EBDD6344E73}">
    <text>Instead of Delete, Inventory can be mark as 0 and Uncheck box (Continue selling when out of stock) for removing add to cart option from Website.</text>
  </threadedComment>
  <threadedComment ref="U219" dT="2023-09-13T12:15:50.93" personId="{E5D74A18-392F-4BEA-AF92-3956619E6142}" id="{24AF2051-949D-45D5-8608-6BC0923FAF1B}">
    <text>Instead of Delete, Inventory can be mark as 0 and Uncheck box (Continue selling when out of stock) for removing add to cart option from Website.</text>
  </threadedComment>
  <threadedComment ref="U231" dT="2023-09-13T12:15:50.93" personId="{E5D74A18-392F-4BEA-AF92-3956619E6142}" id="{B17EBA67-9698-4D3D-BC34-90A4256373B4}">
    <text>Instead of Delete, Inventory can be mark as 0 and Uncheck box (Continue selling when out of stock) for removing add to cart option from Website.</text>
  </threadedComment>
  <threadedComment ref="F669" dT="2023-09-19T09:23:56.43" personId="{E5D74A18-392F-4BEA-AF92-3956619E6142}" id="{070BC098-828C-479A-90C4-049C6B45B431}">
    <text>Already listed as USMS100-0318 for Single Qty.</text>
  </threadedComment>
  <threadedComment ref="U722" dT="2023-09-13T12:15:50.93" personId="{E5D74A18-392F-4BEA-AF92-3956619E6142}" id="{4F8A7DBD-46D0-4F27-8D59-4ACC6571B663}">
    <text>Instead of Delete, Inventory can be mark as 0 and Uncheck box (Continue selling when out of stock) for removing add to cart option from Website.</text>
  </threadedComment>
  <threadedComment ref="U731" dT="2023-09-13T12:15:50.93" personId="{E5D74A18-392F-4BEA-AF92-3956619E6142}" id="{03A6D9D0-670C-45D1-A562-77594B73431B}">
    <text>Instead of Delete, Inventory can be mark as 0 and Uncheck box (Continue selling when out of stock) for removing add to cart option from Website.</text>
  </threadedComment>
  <threadedComment ref="U732" dT="2023-09-13T12:15:50.93" personId="{E5D74A18-392F-4BEA-AF92-3956619E6142}" id="{AD966A09-0EB9-4B67-ABCD-20A94AD22474}">
    <text>Instead of Delete, Inventory can be mark as 0 and Uncheck box (Continue selling when out of stock) for removing add to cart option from Website.</text>
  </threadedComment>
  <threadedComment ref="U733" dT="2023-09-13T12:15:50.93" personId="{E5D74A18-392F-4BEA-AF92-3956619E6142}" id="{1CC259C3-8E78-4512-9F8B-5C2BC5E05051}">
    <text>Instead of Delete, Inventory can be mark as 0 and Uncheck box (Continue selling when out of stock) for removing add to cart option from Website.</text>
  </threadedComment>
  <threadedComment ref="U734" dT="2023-09-13T12:15:50.93" personId="{E5D74A18-392F-4BEA-AF92-3956619E6142}" id="{3BE4374D-44D1-4FDB-B22C-7E987F50FF75}">
    <text>Instead of Delete, Inventory can be mark as 0 and Uncheck box (Continue selling when out of stock) for removing add to cart option from Website.</text>
  </threadedComment>
  <threadedComment ref="U735" dT="2023-09-13T12:15:50.93" personId="{E5D74A18-392F-4BEA-AF92-3956619E6142}" id="{01F64132-C64A-4E37-996F-DD58C0A4C082}">
    <text>Instead of Delete, Inventory can be mark as 0 and Uncheck box (Continue selling when out of stock) for removing add to cart option from Website.</text>
  </threadedComment>
  <threadedComment ref="U768" dT="2023-09-13T12:15:50.93" personId="{E5D74A18-392F-4BEA-AF92-3956619E6142}" id="{CCB8B79D-E566-44D5-96E7-23B91F74BCFA}">
    <text>Instead of Delete, Inventory can be mark as 0 and Uncheck box (Continue selling when out of stock) for removing add to cart option from Website.</text>
  </threadedComment>
  <threadedComment ref="U822" dT="2023-09-13T12:15:50.93" personId="{E5D74A18-392F-4BEA-AF92-3956619E6142}" id="{A62C752F-3966-4A05-99CF-D50E645231E6}">
    <text>Instead of Delete, Inventory can be mark as 0 and Uncheck box (Continue selling when out of stock) for removing add to cart option from Website.</text>
  </threadedComment>
  <threadedComment ref="U924" dT="2023-09-13T12:15:50.93" personId="{E5D74A18-392F-4BEA-AF92-3956619E6142}" id="{51740C70-D9B2-4E42-A006-41077907B217}">
    <text>Instead of Delete, Inventory can be mark as 0 and Uncheck box (Continue selling when out of stock) for removing add to cart option from Website.</text>
  </threadedComment>
  <threadedComment ref="U933" dT="2023-09-13T12:15:50.93" personId="{E5D74A18-392F-4BEA-AF92-3956619E6142}" id="{5D7DFE39-77BB-4524-9554-6CF20DCFBE74}">
    <text>Instead of Delete, Inventory can be mark as 0 and Uncheck box (Continue selling when out of stock) for removing add to cart option from Website.</text>
  </threadedComment>
  <threadedComment ref="U937" dT="2023-09-13T12:15:50.93" personId="{E5D74A18-392F-4BEA-AF92-3956619E6142}" id="{27ADC12E-4B20-4377-9BFC-451DC0EC58E5}">
    <text>Instead of Delete, Inventory can be mark as 0 and Uncheck box (Continue selling when out of stock) for removing add to cart option from Website.</text>
  </threadedComment>
  <threadedComment ref="U938" dT="2023-09-13T12:15:50.93" personId="{E5D74A18-392F-4BEA-AF92-3956619E6142}" id="{03D79C21-B988-4371-8B1C-28C26BBCAF81}">
    <text>Instead of Delete, Inventory can be mark as 0 and Uncheck box (Continue selling when out of stock) for removing add to cart option from Website.</text>
  </threadedComment>
  <threadedComment ref="U941" dT="2023-09-13T12:15:50.93" personId="{E5D74A18-392F-4BEA-AF92-3956619E6142}" id="{FF22F97A-BACA-447C-AA90-03749AB08D35}">
    <text>Instead of Delete, Inventory can be mark as 0 and Uncheck box (Continue selling when out of stock) for removing add to cart option from Website.</text>
  </threadedComment>
  <threadedComment ref="U1025" dT="2023-09-13T12:15:50.93" personId="{E5D74A18-392F-4BEA-AF92-3956619E6142}" id="{030351C2-647D-4268-B35D-D8226406E5EC}">
    <text>Instead of Delete, Inventory can be mark as 0 and Uncheck box (Continue selling when out of stock) for removing add to cart option from Website.</text>
  </threadedComment>
  <threadedComment ref="U1033" dT="2023-09-13T12:15:50.93" personId="{E5D74A18-392F-4BEA-AF92-3956619E6142}" id="{69B2212C-5CDA-4C66-94BA-901A66220F0B}">
    <text>Instead of Delete, Inventory can be mark as 0 and Uncheck box (Continue selling when out of stock) for removing add to cart option from Website.</text>
  </threadedComment>
  <threadedComment ref="U1034" dT="2023-09-13T12:15:50.93" personId="{E5D74A18-392F-4BEA-AF92-3956619E6142}" id="{DB59A2EE-0B4F-45F8-891B-9BE7912052CA}">
    <text>Instead of Delete, Inventory can be mark as 0 and Uncheck box (Continue selling when out of stock) for removing add to cart option from Website.</text>
  </threadedComment>
  <threadedComment ref="U1037" dT="2023-09-13T12:15:50.93" personId="{E5D74A18-392F-4BEA-AF92-3956619E6142}" id="{332C58F5-EF47-4DAD-B10E-825552DD8930}">
    <text>Instead of Delete, Inventory can be mark as 0 and Uncheck box (Continue selling when out of stock) for removing add to cart option from Website.</text>
  </threadedComment>
  <threadedComment ref="U1105" dT="2023-09-13T12:15:50.93" personId="{E5D74A18-392F-4BEA-AF92-3956619E6142}" id="{92DE3B70-A470-4B5B-B882-B71768B53EF0}">
    <text>Instead of Delete, Inventory can be mark as 0 and Uncheck box (Continue selling when out of stock) for removing add to cart option from Website.</text>
  </threadedComment>
  <threadedComment ref="U1186" dT="2023-09-13T12:15:50.93" personId="{E5D74A18-392F-4BEA-AF92-3956619E6142}" id="{A7D74130-0BB2-4089-8DC0-7DC0507AC08E}">
    <text>Instead of Delete, Inventory can be mark as 0 and Uncheck box (Continue selling when out of stock) for removing add to cart option from Website.</text>
  </threadedComment>
  <threadedComment ref="U1187" dT="2023-09-13T12:15:50.93" personId="{E5D74A18-392F-4BEA-AF92-3956619E6142}" id="{DBF23002-B4C7-4FFC-B8FB-CCC96638B525}">
    <text>Instead of Delete, Inventory can be mark as 0 and Uncheck box (Continue selling when out of stock) for removing add to cart option from Website.</text>
  </threadedComment>
  <threadedComment ref="U1221" dT="2023-09-13T12:15:50.93" personId="{E5D74A18-392F-4BEA-AF92-3956619E6142}" id="{EF4DA665-2871-46A8-8442-E15C6E13F840}">
    <text>Instead of Delete, Inventory can be mark as 0 and Uncheck box (Continue selling when out of stock) for removing add to cart option from Website.</text>
  </threadedComment>
  <threadedComment ref="U1308" dT="2023-09-13T12:15:50.93" personId="{E5D74A18-392F-4BEA-AF92-3956619E6142}" id="{F5258DB7-30F7-4689-AD43-708D0CEF5056}">
    <text>Instead of Delete, Inventory can be mark as 0 and Uncheck box (Continue selling when out of stock) for removing add to cart option from Website.</text>
  </threadedComment>
  <threadedComment ref="U1329" dT="2023-09-13T12:15:50.93" personId="{E5D74A18-392F-4BEA-AF92-3956619E6142}" id="{EAD85782-0A29-4211-B23B-E4666CBE0A68}">
    <text>Instead of Delete, Inventory can be mark as 0 and Uncheck box (Continue selling when out of stock) for removing add to cart option from Website.</text>
  </threadedComment>
  <threadedComment ref="U1508" dT="2023-09-13T12:15:50.93" personId="{E5D74A18-392F-4BEA-AF92-3956619E6142}" id="{496EED38-BBF3-4ED9-871E-474183651CCA}">
    <text>Instead of Delete, Inventory can be mark as 0 and Uncheck box (Continue selling when out of stock) for removing add to cart option from Website.</text>
  </threadedComment>
  <threadedComment ref="U1622" dT="2023-09-13T12:15:50.93" personId="{E5D74A18-392F-4BEA-AF92-3956619E6142}" id="{696F5F8B-3B28-474A-8914-249C949FC353}">
    <text>Instead of Delete, Inventory can be mark as 0 and Uncheck box (Continue selling when out of stock) for removing add to cart option from Website.</text>
  </threadedComment>
  <threadedComment ref="U1648" dT="2023-09-13T12:15:50.93" personId="{E5D74A18-392F-4BEA-AF92-3956619E6142}" id="{2C3E361C-FA4B-4DF3-94A9-801E70CE2646}">
    <text>Instead of Delete, Inventory can be mark as 0 and Uncheck box (Continue selling when out of stock) for removing add to cart option from Website.</text>
  </threadedComment>
  <threadedComment ref="U1698" dT="2023-09-13T12:15:50.93" personId="{E5D74A18-392F-4BEA-AF92-3956619E6142}" id="{ED05A77A-9FD6-4295-91A4-4A4082C0420E}">
    <text>Instead of Delete, Inventory can be mark as 0 and Uncheck box (Continue selling when out of stock) for removing add to cart option from Website.</text>
  </threadedComment>
  <threadedComment ref="U1710" dT="2023-09-13T12:15:50.93" personId="{E5D74A18-392F-4BEA-AF92-3956619E6142}" id="{D615E21F-FB0E-46A2-AAA8-DC2FBBDB1458}">
    <text>Instead of Delete, Inventory can be mark as 0 and Uncheck box (Continue selling when out of stock) for removing add to cart option from Website.</text>
  </threadedComment>
  <threadedComment ref="F1728" dT="2023-09-19T09:19:23.52" personId="{E5D74A18-392F-4BEA-AF92-3956619E6142}" id="{0DB3E7CD-30F3-480A-BDAC-A0BC79C3A321}">
    <text>Product has listed in Soligent website as same K10179-002, which is MPN of "SunModo, Ground Lug, K10179-002"</text>
  </threadedComment>
</ThreadedComments>
</file>

<file path=xl/threadedComments/threadedComment3.xml><?xml version="1.0" encoding="utf-8"?>
<ThreadedComments xmlns="http://schemas.microsoft.com/office/spreadsheetml/2018/threadedcomments" xmlns:x="http://schemas.openxmlformats.org/spreadsheetml/2006/main">
  <threadedComment ref="F97" dT="2023-06-28T10:14:43.69" personId="{C17CBC3D-A3AA-4E43-85CF-6B81912B5E06}" id="{FD4468B1-E350-480D-B4ED-5F55FC9C8E66}">
    <text xml:space="preserve">Wrong Title mentioned by TPS as Fortress Lithium Ferro Phosphate (LFP) 51.2V(48V), 360 AH, 18.5 KWH total capacity, LCD display; max. 20 units in parallel for 370 KWH; 10 yrs warranty. Includes wall mount bracket. </text>
  </threadedComment>
  <threadedComment ref="C1657" dT="2023-06-20T15:01:51.99" personId="{24E41DBD-3457-4C66-BE56-34D4BCFE5C23}" id="{2931E9A1-9DCA-4CE6-8782-3BAA8BC5B052}">
    <text>Transfer switches for general application, with time relay and aux contact for Multi/Digital Control Panel. Please consider the Quattro with integrated transfer switch instead!</text>
  </threadedComment>
  <threadedComment ref="C1658" dT="2023-06-20T15:01:51.99" personId="{24E41DBD-3457-4C66-BE56-34D4BCFE5C23}" id="{36D92B07-799D-4BF9-B829-0451932EE087}">
    <text>Transfer switches for general application, with time relay and aux contact for Multi/Digital Control Panel. Please consider the Quattro with integrated transfer switch instead!</text>
  </threadedComment>
  <threadedComment ref="C1659" dT="2023-06-20T15:01:51.99" personId="{24E41DBD-3457-4C66-BE56-34D4BCFE5C23}" id="{5BEC2E06-ED16-4424-99D4-9798B7378B0A}">
    <text>Transfer switches for general application, with time relay and aux contact for Multi/Digital Control Panel. Please consider the Quattro with integrated transfer switch instead!</text>
  </threadedComment>
  <threadedComment ref="C1660" dT="2023-06-20T15:01:51.99" personId="{24E41DBD-3457-4C66-BE56-34D4BCFE5C23}" id="{4B0C4C26-C026-4C53-B776-9FBB8DD7080C}">
    <text>Transfer switches for general application, with time relay and aux contact for Multi/Digital Control Panel. Please consider the Quattro with integrated transfer switch instead!</text>
  </threadedComment>
  <threadedComment ref="C1661" dT="2023-06-20T15:01:51.99" personId="{24E41DBD-3457-4C66-BE56-34D4BCFE5C23}" id="{BB162FE9-EFBD-43B0-A04A-50B9DAEF1F1E}">
    <text>Transfer switches for general application, with time relay and aux contact for Multi/Digital Control Panel. Please consider the Quattro with integrated transfer switch instead!</text>
  </threadedComment>
  <threadedComment ref="C1662" dT="2023-06-20T15:01:51.99" personId="{24E41DBD-3457-4C66-BE56-34D4BCFE5C23}" id="{34EF018F-E306-47AB-8F9F-F6E6B23CF13A}">
    <text>Transfer switches for general application, with time relay and aux contact for Multi/Digital Control Panel. Please consider the Quattro with integrated transfer switch instead!</text>
  </threadedComment>
  <threadedComment ref="C1663" dT="2023-06-20T15:01:51.99" personId="{24E41DBD-3457-4C66-BE56-34D4BCFE5C23}" id="{C57131E4-B9E0-4EDA-9EE1-1E073877558C}">
    <text>Transfer switches for general application, with time relay and aux contact for Multi/Digital Control Panel. Please consider the Quattro with integrated transfer switch instead!</text>
  </threadedComment>
</ThreadedComments>
</file>

<file path=xl/threadedComments/threadedComment4.xml><?xml version="1.0" encoding="utf-8"?>
<ThreadedComments xmlns="http://schemas.microsoft.com/office/spreadsheetml/2018/threadedcomments" xmlns:x="http://schemas.openxmlformats.org/spreadsheetml/2006/main">
  <threadedComment ref="B228" dT="2023-08-10T18:42:47.19" personId="{0B9A7A4E-E143-47DA-881C-22617F762C30}" id="{8FF92D2E-2230-4E82-9B44-5D8FC5985DB8}">
    <text xml:space="preserve">@Balendra Singh  Please check this products for pricing differences </text>
    <mentions>
      <mention mentionpersonId="{C23E1709-A995-48E4-AD08-3EB85CC247AE}" mentionId="{B11A186D-090A-46BB-9A8A-4A316681BA10}" startIndex="0" length="15"/>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I26" dT="2023-09-18T14:21:00.08" personId="{E5D74A18-392F-4BEA-AF92-3956619E6142}" id="{7EB27FF5-F7E7-4AA5-A434-52DBE53E40A4}">
    <text>Per Panel Price is $157.48</text>
  </threadedComment>
  <threadedComment ref="I590" dT="2023-09-18T14:04:01.78" personId="{E5D74A18-392F-4BEA-AF92-3956619E6142}" id="{E9438835-AFB9-4F7C-8F7E-C5886E52274C}">
    <text>Per Panel Cost is $201.99</text>
  </threadedComment>
</ThreadedComments>
</file>

<file path=xl/threadedComments/threadedComment6.xml><?xml version="1.0" encoding="utf-8"?>
<ThreadedComments xmlns="http://schemas.microsoft.com/office/spreadsheetml/2018/threadedcomments" xmlns:x="http://schemas.openxmlformats.org/spreadsheetml/2006/main">
  <threadedComment ref="U5" dT="2023-08-11T10:55:34.18" personId="{C17CBC3D-A3AA-4E43-85CF-6B81912B5E06}" id="{10531469-559C-4A27-9B3F-426D06E8530A}">
    <text>Call</text>
  </threadedComment>
  <threadedComment ref="V5" dT="2023-08-11T10:55:34.18" personId="{C17CBC3D-A3AA-4E43-85CF-6B81912B5E06}" id="{84CF6504-6A9E-404D-9E8F-E135711A5D9C}">
    <text>Call</text>
  </threadedComment>
  <threadedComment ref="U6" dT="2023-08-11T10:55:34.18" personId="{C17CBC3D-A3AA-4E43-85CF-6B81912B5E06}" id="{9F9D4358-2EFF-4866-857A-0A4FBB48D47A}">
    <text>Call</text>
  </threadedComment>
  <threadedComment ref="V6" dT="2023-08-11T10:55:34.18" personId="{C17CBC3D-A3AA-4E43-85CF-6B81912B5E06}" id="{43153F23-6E53-4B8A-9A29-3F723A6108C7}">
    <text>Call</text>
  </threadedComment>
  <threadedComment ref="U7" dT="2023-08-11T10:55:34.18" personId="{C17CBC3D-A3AA-4E43-85CF-6B81912B5E06}" id="{A582255C-E87A-489D-A69B-492766F209FD}">
    <text>Call</text>
  </threadedComment>
  <threadedComment ref="V7" dT="2023-08-11T10:55:34.18" personId="{C17CBC3D-A3AA-4E43-85CF-6B81912B5E06}" id="{8AFBA9AB-85FE-4651-AD16-E7AC196177F7}">
    <text>Call</text>
  </threadedComment>
  <threadedComment ref="U8" dT="2023-08-11T10:55:34.18" personId="{C17CBC3D-A3AA-4E43-85CF-6B81912B5E06}" id="{A37658E6-774D-4B04-90B2-F8CA4453B049}">
    <text>Call</text>
  </threadedComment>
  <threadedComment ref="V8" dT="2023-08-11T10:55:34.18" personId="{C17CBC3D-A3AA-4E43-85CF-6B81912B5E06}" id="{FB06032A-E894-450E-BA72-DD1600E7BDA8}">
    <text>Call</text>
  </threadedComment>
  <threadedComment ref="B9" dT="2023-09-22T16:04:40.82" personId="{E5D74A18-392F-4BEA-AF92-3956619E6142}" id="{2BD43BA0-5A6B-47FB-B7FA-B39828E9AA8A}">
    <text>USSP100-0139 but not updated as full pallet only</text>
  </threadedComment>
  <threadedComment ref="L9" dT="2023-08-11T10:54:07.06" personId="{C17CBC3D-A3AA-4E43-85CF-6B81912B5E06}" id="{3625D8C4-953E-4936-B49B-08C5FBD4BC56}">
    <text>Full Pallets Only</text>
  </threadedComment>
  <threadedComment ref="M9" dT="2023-08-11T10:54:07.06" personId="{C17CBC3D-A3AA-4E43-85CF-6B81912B5E06}" id="{F1EE8C17-9D92-4E33-9B7E-7B1BF8D2AE80}">
    <text>Full Pallets Only</text>
  </threadedComment>
  <threadedComment ref="U9" dT="2023-08-11T10:55:34.18" personId="{C17CBC3D-A3AA-4E43-85CF-6B81912B5E06}" id="{3C6BA60F-5495-451B-AB7D-F92AF703C0A2}">
    <text>Call</text>
  </threadedComment>
  <threadedComment ref="V9" dT="2023-08-11T10:55:34.18" personId="{C17CBC3D-A3AA-4E43-85CF-6B81912B5E06}" id="{B5C7746D-0554-4252-92D3-226A5A890FDC}">
    <text>Call</text>
  </threadedComment>
  <threadedComment ref="L10" dT="2023-08-11T10:54:28.25" personId="{C17CBC3D-A3AA-4E43-85CF-6B81912B5E06}" id="{BB3B075F-EE80-45B9-A72B-27495938AF69}">
    <text>3+ Pallet Only</text>
  </threadedComment>
  <threadedComment ref="M10" dT="2023-08-11T10:54:28.25" personId="{C17CBC3D-A3AA-4E43-85CF-6B81912B5E06}" id="{8E0D627B-419F-4B60-855C-85152BFE29DE}">
    <text>3+ Pallet Only</text>
  </threadedComment>
  <threadedComment ref="O10" dT="2023-08-11T10:54:28.25" personId="{C17CBC3D-A3AA-4E43-85CF-6B81912B5E06}" id="{A0E52C83-60CB-4AD4-8495-FD4661F75C79}">
    <text>3+ Pallet Only</text>
  </threadedComment>
  <threadedComment ref="P10" dT="2023-08-11T10:54:28.25" personId="{C17CBC3D-A3AA-4E43-85CF-6B81912B5E06}" id="{D1043D8A-56B3-4290-8D94-161B765AD2B4}">
    <text>3+ Pallet Only</text>
  </threadedComment>
  <threadedComment ref="U12" dT="2023-08-11T10:55:34.18" personId="{C17CBC3D-A3AA-4E43-85CF-6B81912B5E06}" id="{73307D2E-750F-415B-8999-8146576F0D25}">
    <text>Call</text>
  </threadedComment>
  <threadedComment ref="V12" dT="2023-08-11T10:55:34.18" personId="{C17CBC3D-A3AA-4E43-85CF-6B81912B5E06}" id="{1E225B52-ABDE-463F-A119-FE78C36D6790}">
    <text>Call</text>
  </threadedComment>
  <threadedComment ref="R13" dT="2023-08-11T10:55:34.18" personId="{C17CBC3D-A3AA-4E43-85CF-6B81912B5E06}" id="{9645F622-5AFE-4252-B28B-D4444EE79569}">
    <text>Call</text>
  </threadedComment>
  <threadedComment ref="S13" dT="2023-08-11T10:55:34.18" personId="{C17CBC3D-A3AA-4E43-85CF-6B81912B5E06}" id="{6DF0E600-7088-471A-9E62-7EC6CAE27595}">
    <text>Call</text>
  </threadedComment>
  <threadedComment ref="U13" dT="2023-08-11T10:55:34.18" personId="{C17CBC3D-A3AA-4E43-85CF-6B81912B5E06}" id="{622AE8DF-D16D-4104-B3B9-BF9D88651165}">
    <text>Call</text>
  </threadedComment>
  <threadedComment ref="V13" dT="2023-08-11T10:55:34.18" personId="{C17CBC3D-A3AA-4E43-85CF-6B81912B5E06}" id="{0198FEB4-478E-4F88-AC45-10B3E04AB644}">
    <text>Call</text>
  </threadedComment>
  <threadedComment ref="L14" dT="2023-08-11T10:54:43.18" personId="{C17CBC3D-A3AA-4E43-85CF-6B81912B5E06}" id="{3A5FF3E6-737A-4C75-9308-4C83297A77C0}">
    <text>Full Pallet+ Only</text>
  </threadedComment>
  <threadedComment ref="M14" dT="2023-08-11T10:54:43.18" personId="{C17CBC3D-A3AA-4E43-85CF-6B81912B5E06}" id="{FEF6BEED-E990-44BA-8849-26CBEDC6DBC3}">
    <text>Full Pallet+ Only</text>
  </threadedComment>
  <threadedComment ref="U14" dT="2023-08-11T10:55:34.18" personId="{C17CBC3D-A3AA-4E43-85CF-6B81912B5E06}" id="{65977282-4AD0-4EC3-AD56-297113DCD0E8}">
    <text>Call</text>
  </threadedComment>
  <threadedComment ref="V14" dT="2023-08-11T10:55:34.18" personId="{C17CBC3D-A3AA-4E43-85CF-6B81912B5E06}" id="{4F895583-078D-45D9-9419-9E0BC6A19236}">
    <text>Call</text>
  </threadedComment>
  <threadedComment ref="B22" dT="2023-09-22T16:09:37.53" personId="{E5D74A18-392F-4BEA-AF92-3956619E6142}" id="{91078A1F-79AF-476B-A35B-DC19EDB9E653}">
    <text>USSP100-0140 as only pallet price</text>
  </threadedComment>
  <threadedComment ref="L22" dT="2023-08-11T12:26:59.23" personId="{C17CBC3D-A3AA-4E43-85CF-6B81912B5E06}" id="{18EB0A21-DEFB-4CE9-9011-E96DB85D1C2F}">
    <text>Full Pallets Only</text>
  </threadedComment>
  <threadedComment ref="M22" dT="2023-08-11T12:26:59.23" personId="{C17CBC3D-A3AA-4E43-85CF-6B81912B5E06}" id="{F08571F9-EBC1-46E2-8434-FD728FBB2BE8}">
    <text>Full Pallets Only</text>
  </threadedComment>
  <threadedComment ref="R23" dT="2023-08-11T10:55:34.18" personId="{C17CBC3D-A3AA-4E43-85CF-6B81912B5E06}" id="{9E15D817-56F9-4AA9-8735-687B18698F03}">
    <text>Call</text>
  </threadedComment>
  <threadedComment ref="S23" dT="2023-08-11T10:55:34.18" personId="{C17CBC3D-A3AA-4E43-85CF-6B81912B5E06}" id="{DCE8AA2E-46DC-4FC0-B013-3F0499C0585E}">
    <text>Call</text>
  </threadedComment>
</ThreadedComment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ca.a1solarstore.com/inverters/solaredge-se14.4k-usr2ibnu4/" TargetMode="External"/><Relationship Id="rId1" Type="http://schemas.openxmlformats.org/officeDocument/2006/relationships/hyperlink" Target="https://www.solaris-shop.com/solaredge-three-phase-se14-4k-us-14-4kw-inverter/"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5" Type="http://schemas.microsoft.com/office/2019/04/relationships/documenttask" Target="../documenttasks/documenttask1.xml"/><Relationship Id="rId4" Type="http://schemas.microsoft.com/office/2017/10/relationships/threadedComment" Target="../threadedComments/threadedComment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 Id="rId4" Type="http://schemas.microsoft.com/office/2017/10/relationships/threadedComment" Target="../threadedComments/threadedComment5.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 Id="rId4" Type="http://schemas.microsoft.com/office/2017/10/relationships/threadedComment" Target="../threadedComments/threadedComment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D0810-C4A1-4151-8960-0E9EB4DA67D9}">
  <dimension ref="A1:J2886"/>
  <sheetViews>
    <sheetView workbookViewId="0">
      <selection activeCell="I2" sqref="I2"/>
    </sheetView>
  </sheetViews>
  <sheetFormatPr defaultRowHeight="13.2" x14ac:dyDescent="0.25"/>
  <sheetData>
    <row r="1" spans="1:10" ht="24" x14ac:dyDescent="0.25">
      <c r="A1" s="55" t="s">
        <v>8578</v>
      </c>
      <c r="B1" s="54" t="s">
        <v>8</v>
      </c>
      <c r="C1" s="54" t="s">
        <v>8579</v>
      </c>
      <c r="D1" s="54"/>
      <c r="E1" s="54" t="s">
        <v>8580</v>
      </c>
      <c r="F1" s="93"/>
      <c r="I1" s="75" t="s">
        <v>6</v>
      </c>
      <c r="J1" s="75" t="s">
        <v>0</v>
      </c>
    </row>
    <row r="2" spans="1:10" x14ac:dyDescent="0.25">
      <c r="A2" s="58" t="s">
        <v>8581</v>
      </c>
      <c r="B2" s="58" t="s">
        <v>82</v>
      </c>
      <c r="C2" s="58" t="s">
        <v>8582</v>
      </c>
      <c r="D2" s="58" t="s">
        <v>2766</v>
      </c>
      <c r="E2" s="58" t="s">
        <v>2767</v>
      </c>
      <c r="F2" s="93" t="b">
        <f>A2=D2</f>
        <v>0</v>
      </c>
      <c r="I2" s="81" t="s">
        <v>35</v>
      </c>
      <c r="J2" s="81" t="s">
        <v>33</v>
      </c>
    </row>
    <row r="3" spans="1:10" x14ac:dyDescent="0.25">
      <c r="A3" s="58" t="s">
        <v>6958</v>
      </c>
      <c r="B3" s="67" t="s">
        <v>178</v>
      </c>
      <c r="C3" s="58" t="s">
        <v>8583</v>
      </c>
      <c r="D3" s="58" t="s">
        <v>8584</v>
      </c>
      <c r="E3" s="58" t="s">
        <v>6959</v>
      </c>
      <c r="F3" s="93" t="b">
        <f>A3=D3</f>
        <v>0</v>
      </c>
      <c r="I3" s="81" t="s">
        <v>39</v>
      </c>
      <c r="J3" s="81" t="s">
        <v>38</v>
      </c>
    </row>
    <row r="4" spans="1:10" x14ac:dyDescent="0.25">
      <c r="A4" s="58" t="s">
        <v>8585</v>
      </c>
      <c r="B4" s="58" t="s">
        <v>8586</v>
      </c>
      <c r="C4" s="58" t="s">
        <v>8587</v>
      </c>
      <c r="D4" s="58" t="s">
        <v>8098</v>
      </c>
      <c r="E4" s="58" t="s">
        <v>8099</v>
      </c>
      <c r="F4" s="93" t="b">
        <f>A4=D4</f>
        <v>0</v>
      </c>
      <c r="I4" s="81" t="s">
        <v>43</v>
      </c>
      <c r="J4" s="81" t="s">
        <v>42</v>
      </c>
    </row>
    <row r="5" spans="1:10" x14ac:dyDescent="0.25">
      <c r="A5" s="58" t="s">
        <v>8588</v>
      </c>
      <c r="B5" s="58" t="s">
        <v>8586</v>
      </c>
      <c r="C5" s="58" t="s">
        <v>8589</v>
      </c>
      <c r="D5" s="58" t="s">
        <v>8231</v>
      </c>
      <c r="E5" s="58" t="s">
        <v>8232</v>
      </c>
      <c r="F5" s="93" t="b">
        <f>A5=D5</f>
        <v>0</v>
      </c>
      <c r="I5" s="81" t="s">
        <v>47</v>
      </c>
      <c r="J5" s="81" t="s">
        <v>46</v>
      </c>
    </row>
    <row r="6" spans="1:10" x14ac:dyDescent="0.25">
      <c r="A6" s="58" t="s">
        <v>8590</v>
      </c>
      <c r="B6" s="67" t="s">
        <v>178</v>
      </c>
      <c r="C6" s="58" t="s">
        <v>8591</v>
      </c>
      <c r="D6" s="58" t="s">
        <v>104</v>
      </c>
      <c r="E6" s="58" t="s">
        <v>105</v>
      </c>
      <c r="F6" s="93" t="b">
        <f>A6=D6</f>
        <v>0</v>
      </c>
      <c r="I6" s="81" t="s">
        <v>51</v>
      </c>
      <c r="J6" s="81" t="s">
        <v>49</v>
      </c>
    </row>
    <row r="7" spans="1:10" x14ac:dyDescent="0.25">
      <c r="I7" s="81" t="s">
        <v>55</v>
      </c>
      <c r="J7" s="81" t="s">
        <v>54</v>
      </c>
    </row>
    <row r="8" spans="1:10" x14ac:dyDescent="0.25">
      <c r="I8" s="81" t="s">
        <v>61</v>
      </c>
      <c r="J8" s="81" t="s">
        <v>59</v>
      </c>
    </row>
    <row r="9" spans="1:10" x14ac:dyDescent="0.25">
      <c r="I9" s="81" t="s">
        <v>65</v>
      </c>
      <c r="J9" s="81" t="s">
        <v>64</v>
      </c>
    </row>
    <row r="10" spans="1:10" x14ac:dyDescent="0.25">
      <c r="I10" s="81" t="s">
        <v>69</v>
      </c>
      <c r="J10" s="81" t="s">
        <v>68</v>
      </c>
    </row>
    <row r="11" spans="1:10" x14ac:dyDescent="0.25">
      <c r="I11" s="81" t="s">
        <v>72</v>
      </c>
      <c r="J11" s="81" t="s">
        <v>71</v>
      </c>
    </row>
    <row r="12" spans="1:10" x14ac:dyDescent="0.25">
      <c r="I12" s="81" t="s">
        <v>76</v>
      </c>
      <c r="J12" s="81" t="s">
        <v>75</v>
      </c>
    </row>
    <row r="13" spans="1:10" x14ac:dyDescent="0.25">
      <c r="I13" s="81" t="s">
        <v>80</v>
      </c>
      <c r="J13" s="81" t="s">
        <v>79</v>
      </c>
    </row>
    <row r="14" spans="1:10" x14ac:dyDescent="0.25">
      <c r="I14" s="81" t="s">
        <v>84</v>
      </c>
      <c r="J14" s="81" t="s">
        <v>83</v>
      </c>
    </row>
    <row r="15" spans="1:10" x14ac:dyDescent="0.25">
      <c r="I15" s="81" t="s">
        <v>87</v>
      </c>
      <c r="J15" s="81" t="s">
        <v>86</v>
      </c>
    </row>
    <row r="16" spans="1:10" x14ac:dyDescent="0.25">
      <c r="I16" s="81" t="s">
        <v>91</v>
      </c>
      <c r="J16" s="81" t="s">
        <v>90</v>
      </c>
    </row>
    <row r="17" spans="9:10" x14ac:dyDescent="0.25">
      <c r="I17" s="81" t="s">
        <v>94</v>
      </c>
      <c r="J17" s="81" t="s">
        <v>93</v>
      </c>
    </row>
    <row r="18" spans="9:10" x14ac:dyDescent="0.25">
      <c r="I18" s="81" t="s">
        <v>98</v>
      </c>
      <c r="J18" s="81" t="s">
        <v>97</v>
      </c>
    </row>
    <row r="19" spans="9:10" x14ac:dyDescent="0.25">
      <c r="I19" s="81" t="s">
        <v>101</v>
      </c>
      <c r="J19" s="81" t="s">
        <v>100</v>
      </c>
    </row>
    <row r="20" spans="9:10" x14ac:dyDescent="0.25">
      <c r="I20" s="81" t="s">
        <v>105</v>
      </c>
      <c r="J20" s="81" t="s">
        <v>104</v>
      </c>
    </row>
    <row r="21" spans="9:10" x14ac:dyDescent="0.25">
      <c r="I21" s="81" t="s">
        <v>109</v>
      </c>
      <c r="J21" s="81" t="s">
        <v>108</v>
      </c>
    </row>
    <row r="22" spans="9:10" x14ac:dyDescent="0.25">
      <c r="I22" s="81" t="s">
        <v>113</v>
      </c>
      <c r="J22" s="81" t="s">
        <v>112</v>
      </c>
    </row>
    <row r="23" spans="9:10" x14ac:dyDescent="0.25">
      <c r="I23" s="81" t="s">
        <v>116</v>
      </c>
      <c r="J23" s="81" t="s">
        <v>115</v>
      </c>
    </row>
    <row r="24" spans="9:10" x14ac:dyDescent="0.25">
      <c r="I24" s="81" t="s">
        <v>120</v>
      </c>
      <c r="J24" s="81" t="s">
        <v>119</v>
      </c>
    </row>
    <row r="25" spans="9:10" x14ac:dyDescent="0.25">
      <c r="I25" s="81">
        <v>2300531032</v>
      </c>
      <c r="J25" s="81" t="s">
        <v>123</v>
      </c>
    </row>
    <row r="26" spans="9:10" x14ac:dyDescent="0.25">
      <c r="I26" s="81">
        <v>2300532032</v>
      </c>
      <c r="J26" s="81" t="s">
        <v>126</v>
      </c>
    </row>
    <row r="27" spans="9:10" x14ac:dyDescent="0.25">
      <c r="I27" s="81">
        <v>2300931202</v>
      </c>
      <c r="J27" s="81" t="s">
        <v>128</v>
      </c>
    </row>
    <row r="28" spans="9:10" x14ac:dyDescent="0.25">
      <c r="I28" s="81">
        <v>2300932202</v>
      </c>
      <c r="J28" s="81" t="s">
        <v>130</v>
      </c>
    </row>
    <row r="29" spans="9:10" x14ac:dyDescent="0.25">
      <c r="I29" s="81" t="s">
        <v>133</v>
      </c>
      <c r="J29" s="81" t="s">
        <v>132</v>
      </c>
    </row>
    <row r="30" spans="9:10" x14ac:dyDescent="0.25">
      <c r="I30" s="81" t="s">
        <v>137</v>
      </c>
      <c r="J30" s="81" t="s">
        <v>136</v>
      </c>
    </row>
    <row r="31" spans="9:10" x14ac:dyDescent="0.25">
      <c r="I31" s="81" t="s">
        <v>141</v>
      </c>
      <c r="J31" s="81" t="s">
        <v>140</v>
      </c>
    </row>
    <row r="32" spans="9:10" x14ac:dyDescent="0.25">
      <c r="I32" s="81" t="s">
        <v>144</v>
      </c>
      <c r="J32" s="81" t="s">
        <v>143</v>
      </c>
    </row>
    <row r="33" spans="9:10" x14ac:dyDescent="0.25">
      <c r="I33" s="81" t="s">
        <v>148</v>
      </c>
      <c r="J33" s="81" t="s">
        <v>147</v>
      </c>
    </row>
    <row r="34" spans="9:10" x14ac:dyDescent="0.25">
      <c r="I34" s="81" t="s">
        <v>151</v>
      </c>
      <c r="J34" s="81" t="s">
        <v>150</v>
      </c>
    </row>
    <row r="35" spans="9:10" x14ac:dyDescent="0.25">
      <c r="I35" s="81" t="s">
        <v>155</v>
      </c>
      <c r="J35" s="81" t="s">
        <v>154</v>
      </c>
    </row>
    <row r="36" spans="9:10" x14ac:dyDescent="0.25">
      <c r="I36" s="81" t="s">
        <v>158</v>
      </c>
      <c r="J36" s="81" t="s">
        <v>157</v>
      </c>
    </row>
    <row r="37" spans="9:10" x14ac:dyDescent="0.25">
      <c r="I37" s="81">
        <v>16317</v>
      </c>
      <c r="J37" s="81" t="s">
        <v>160</v>
      </c>
    </row>
    <row r="38" spans="9:10" x14ac:dyDescent="0.25">
      <c r="I38" s="81" t="s">
        <v>164</v>
      </c>
      <c r="J38" s="81" t="s">
        <v>163</v>
      </c>
    </row>
    <row r="39" spans="9:10" x14ac:dyDescent="0.25">
      <c r="I39" s="81" t="s">
        <v>167</v>
      </c>
      <c r="J39" s="81" t="s">
        <v>166</v>
      </c>
    </row>
    <row r="40" spans="9:10" x14ac:dyDescent="0.25">
      <c r="I40" s="81" t="s">
        <v>171</v>
      </c>
      <c r="J40" s="81" t="s">
        <v>170</v>
      </c>
    </row>
    <row r="41" spans="9:10" x14ac:dyDescent="0.25">
      <c r="I41" s="81" t="s">
        <v>175</v>
      </c>
      <c r="J41" s="81" t="s">
        <v>174</v>
      </c>
    </row>
    <row r="42" spans="9:10" x14ac:dyDescent="0.25">
      <c r="I42" s="81" t="s">
        <v>180</v>
      </c>
      <c r="J42" s="81" t="s">
        <v>179</v>
      </c>
    </row>
    <row r="43" spans="9:10" x14ac:dyDescent="0.25">
      <c r="I43" s="81" t="s">
        <v>183</v>
      </c>
      <c r="J43" s="81" t="s">
        <v>182</v>
      </c>
    </row>
    <row r="44" spans="9:10" x14ac:dyDescent="0.25">
      <c r="I44" s="81" t="s">
        <v>186</v>
      </c>
      <c r="J44" s="81" t="s">
        <v>185</v>
      </c>
    </row>
    <row r="45" spans="9:10" x14ac:dyDescent="0.25">
      <c r="I45" s="81" t="s">
        <v>189</v>
      </c>
      <c r="J45" s="81" t="s">
        <v>188</v>
      </c>
    </row>
    <row r="46" spans="9:10" x14ac:dyDescent="0.25">
      <c r="I46" s="81" t="s">
        <v>192</v>
      </c>
      <c r="J46" s="81" t="s">
        <v>191</v>
      </c>
    </row>
    <row r="47" spans="9:10" x14ac:dyDescent="0.25">
      <c r="I47" s="81" t="s">
        <v>195</v>
      </c>
      <c r="J47" s="81" t="s">
        <v>194</v>
      </c>
    </row>
    <row r="48" spans="9:10" x14ac:dyDescent="0.25">
      <c r="I48" s="81" t="s">
        <v>198</v>
      </c>
      <c r="J48" s="81" t="s">
        <v>197</v>
      </c>
    </row>
    <row r="49" spans="9:10" x14ac:dyDescent="0.25">
      <c r="I49" s="81" t="s">
        <v>201</v>
      </c>
      <c r="J49" s="81" t="s">
        <v>200</v>
      </c>
    </row>
    <row r="50" spans="9:10" x14ac:dyDescent="0.25">
      <c r="I50" s="81" t="s">
        <v>204</v>
      </c>
      <c r="J50" s="81" t="s">
        <v>203</v>
      </c>
    </row>
    <row r="51" spans="9:10" x14ac:dyDescent="0.25">
      <c r="I51" s="81" t="s">
        <v>207</v>
      </c>
      <c r="J51" s="81" t="s">
        <v>206</v>
      </c>
    </row>
    <row r="52" spans="9:10" x14ac:dyDescent="0.25">
      <c r="I52" s="81" t="s">
        <v>210</v>
      </c>
      <c r="J52" s="81" t="s">
        <v>209</v>
      </c>
    </row>
    <row r="53" spans="9:10" x14ac:dyDescent="0.25">
      <c r="I53" s="81" t="s">
        <v>213</v>
      </c>
      <c r="J53" s="81" t="s">
        <v>212</v>
      </c>
    </row>
    <row r="54" spans="9:10" x14ac:dyDescent="0.25">
      <c r="I54" s="81" t="s">
        <v>216</v>
      </c>
      <c r="J54" s="81" t="s">
        <v>215</v>
      </c>
    </row>
    <row r="55" spans="9:10" x14ac:dyDescent="0.25">
      <c r="I55" s="81" t="s">
        <v>219</v>
      </c>
      <c r="J55" s="81" t="s">
        <v>218</v>
      </c>
    </row>
    <row r="56" spans="9:10" x14ac:dyDescent="0.25">
      <c r="I56" s="81" t="s">
        <v>222</v>
      </c>
      <c r="J56" s="81" t="s">
        <v>221</v>
      </c>
    </row>
    <row r="57" spans="9:10" x14ac:dyDescent="0.25">
      <c r="I57" s="81" t="s">
        <v>225</v>
      </c>
      <c r="J57" s="81" t="s">
        <v>224</v>
      </c>
    </row>
    <row r="58" spans="9:10" x14ac:dyDescent="0.25">
      <c r="I58" s="81" t="s">
        <v>228</v>
      </c>
      <c r="J58" s="81" t="s">
        <v>227</v>
      </c>
    </row>
    <row r="59" spans="9:10" x14ac:dyDescent="0.25">
      <c r="I59" s="81" t="s">
        <v>231</v>
      </c>
      <c r="J59" s="81" t="s">
        <v>230</v>
      </c>
    </row>
    <row r="60" spans="9:10" x14ac:dyDescent="0.25">
      <c r="I60" s="81" t="s">
        <v>234</v>
      </c>
      <c r="J60" s="81" t="s">
        <v>233</v>
      </c>
    </row>
    <row r="61" spans="9:10" x14ac:dyDescent="0.25">
      <c r="I61" s="81" t="s">
        <v>237</v>
      </c>
      <c r="J61" s="81" t="s">
        <v>236</v>
      </c>
    </row>
    <row r="62" spans="9:10" x14ac:dyDescent="0.25">
      <c r="I62" s="81" t="s">
        <v>240</v>
      </c>
      <c r="J62" s="81" t="s">
        <v>239</v>
      </c>
    </row>
    <row r="63" spans="9:10" x14ac:dyDescent="0.25">
      <c r="I63" s="81" t="s">
        <v>243</v>
      </c>
      <c r="J63" s="81" t="s">
        <v>242</v>
      </c>
    </row>
    <row r="64" spans="9:10" x14ac:dyDescent="0.25">
      <c r="I64" s="81" t="s">
        <v>246</v>
      </c>
      <c r="J64" s="81" t="s">
        <v>245</v>
      </c>
    </row>
    <row r="65" spans="9:10" x14ac:dyDescent="0.25">
      <c r="I65" s="81" t="s">
        <v>249</v>
      </c>
      <c r="J65" s="81" t="s">
        <v>248</v>
      </c>
    </row>
    <row r="66" spans="9:10" x14ac:dyDescent="0.25">
      <c r="I66" s="81" t="s">
        <v>253</v>
      </c>
      <c r="J66" s="81" t="s">
        <v>252</v>
      </c>
    </row>
    <row r="67" spans="9:10" x14ac:dyDescent="0.25">
      <c r="I67" s="81" t="s">
        <v>256</v>
      </c>
      <c r="J67" s="81" t="s">
        <v>255</v>
      </c>
    </row>
    <row r="68" spans="9:10" x14ac:dyDescent="0.25">
      <c r="I68" s="81" t="s">
        <v>259</v>
      </c>
      <c r="J68" s="81" t="s">
        <v>258</v>
      </c>
    </row>
    <row r="69" spans="9:10" x14ac:dyDescent="0.25">
      <c r="I69" s="81" t="s">
        <v>263</v>
      </c>
      <c r="J69" s="81" t="s">
        <v>261</v>
      </c>
    </row>
    <row r="70" spans="9:10" x14ac:dyDescent="0.25">
      <c r="I70" s="81" t="s">
        <v>266</v>
      </c>
      <c r="J70" s="81" t="s">
        <v>265</v>
      </c>
    </row>
    <row r="71" spans="9:10" x14ac:dyDescent="0.25">
      <c r="I71" s="81" t="s">
        <v>269</v>
      </c>
      <c r="J71" s="81" t="s">
        <v>268</v>
      </c>
    </row>
    <row r="72" spans="9:10" x14ac:dyDescent="0.25">
      <c r="I72" s="81" t="s">
        <v>272</v>
      </c>
      <c r="J72" s="81" t="s">
        <v>271</v>
      </c>
    </row>
    <row r="73" spans="9:10" x14ac:dyDescent="0.25">
      <c r="I73" s="81" t="s">
        <v>275</v>
      </c>
      <c r="J73" s="81" t="s">
        <v>274</v>
      </c>
    </row>
    <row r="74" spans="9:10" x14ac:dyDescent="0.25">
      <c r="I74" s="81" t="s">
        <v>278</v>
      </c>
      <c r="J74" s="81" t="s">
        <v>277</v>
      </c>
    </row>
    <row r="75" spans="9:10" x14ac:dyDescent="0.25">
      <c r="I75" s="81" t="s">
        <v>281</v>
      </c>
      <c r="J75" s="81" t="s">
        <v>280</v>
      </c>
    </row>
    <row r="76" spans="9:10" x14ac:dyDescent="0.25">
      <c r="I76" s="81" t="s">
        <v>284</v>
      </c>
      <c r="J76" s="81" t="s">
        <v>283</v>
      </c>
    </row>
    <row r="77" spans="9:10" x14ac:dyDescent="0.25">
      <c r="I77" s="81" t="s">
        <v>287</v>
      </c>
      <c r="J77" s="81" t="s">
        <v>286</v>
      </c>
    </row>
    <row r="78" spans="9:10" x14ac:dyDescent="0.25">
      <c r="I78" s="81" t="s">
        <v>290</v>
      </c>
      <c r="J78" s="81" t="s">
        <v>289</v>
      </c>
    </row>
    <row r="79" spans="9:10" x14ac:dyDescent="0.25">
      <c r="I79" s="81" t="s">
        <v>293</v>
      </c>
      <c r="J79" s="81" t="s">
        <v>292</v>
      </c>
    </row>
    <row r="80" spans="9:10" x14ac:dyDescent="0.25">
      <c r="I80" s="81" t="s">
        <v>296</v>
      </c>
      <c r="J80" s="81" t="s">
        <v>295</v>
      </c>
    </row>
    <row r="81" spans="9:10" x14ac:dyDescent="0.25">
      <c r="I81" s="81" t="s">
        <v>299</v>
      </c>
      <c r="J81" s="81" t="s">
        <v>298</v>
      </c>
    </row>
    <row r="82" spans="9:10" x14ac:dyDescent="0.25">
      <c r="I82" s="81" t="s">
        <v>302</v>
      </c>
      <c r="J82" s="81" t="s">
        <v>301</v>
      </c>
    </row>
    <row r="83" spans="9:10" x14ac:dyDescent="0.25">
      <c r="I83" s="81" t="s">
        <v>305</v>
      </c>
      <c r="J83" s="81" t="s">
        <v>304</v>
      </c>
    </row>
    <row r="84" spans="9:10" x14ac:dyDescent="0.25">
      <c r="I84" s="81" t="s">
        <v>308</v>
      </c>
      <c r="J84" s="81" t="s">
        <v>307</v>
      </c>
    </row>
    <row r="85" spans="9:10" x14ac:dyDescent="0.25">
      <c r="I85" s="81" t="s">
        <v>314</v>
      </c>
      <c r="J85" s="81" t="s">
        <v>313</v>
      </c>
    </row>
    <row r="86" spans="9:10" x14ac:dyDescent="0.25">
      <c r="I86" s="81" t="s">
        <v>317</v>
      </c>
      <c r="J86" s="81" t="s">
        <v>316</v>
      </c>
    </row>
    <row r="87" spans="9:10" x14ac:dyDescent="0.25">
      <c r="I87" s="81" t="s">
        <v>329</v>
      </c>
      <c r="J87" s="81" t="s">
        <v>328</v>
      </c>
    </row>
    <row r="88" spans="9:10" x14ac:dyDescent="0.25">
      <c r="I88" s="81" t="s">
        <v>332</v>
      </c>
      <c r="J88" s="81" t="s">
        <v>331</v>
      </c>
    </row>
    <row r="89" spans="9:10" x14ac:dyDescent="0.25">
      <c r="I89" s="81" t="s">
        <v>336</v>
      </c>
      <c r="J89" s="81" t="s">
        <v>335</v>
      </c>
    </row>
    <row r="90" spans="9:10" x14ac:dyDescent="0.25">
      <c r="I90" s="81" t="s">
        <v>340</v>
      </c>
      <c r="J90" s="81" t="s">
        <v>339</v>
      </c>
    </row>
    <row r="91" spans="9:10" x14ac:dyDescent="0.25">
      <c r="I91" s="81" t="s">
        <v>343</v>
      </c>
      <c r="J91" s="81" t="s">
        <v>342</v>
      </c>
    </row>
    <row r="92" spans="9:10" x14ac:dyDescent="0.25">
      <c r="I92" s="81" t="s">
        <v>346</v>
      </c>
      <c r="J92" s="81" t="s">
        <v>345</v>
      </c>
    </row>
    <row r="93" spans="9:10" x14ac:dyDescent="0.25">
      <c r="I93" s="81" t="s">
        <v>349</v>
      </c>
      <c r="J93" s="81" t="s">
        <v>348</v>
      </c>
    </row>
    <row r="94" spans="9:10" x14ac:dyDescent="0.25">
      <c r="I94" s="81" t="s">
        <v>352</v>
      </c>
      <c r="J94" s="81" t="s">
        <v>351</v>
      </c>
    </row>
    <row r="95" spans="9:10" x14ac:dyDescent="0.25">
      <c r="I95" s="81" t="s">
        <v>355</v>
      </c>
      <c r="J95" s="81" t="s">
        <v>354</v>
      </c>
    </row>
    <row r="96" spans="9:10" x14ac:dyDescent="0.25">
      <c r="I96" s="81" t="s">
        <v>358</v>
      </c>
      <c r="J96" s="81" t="s">
        <v>357</v>
      </c>
    </row>
    <row r="97" spans="9:10" x14ac:dyDescent="0.25">
      <c r="I97" s="81" t="s">
        <v>361</v>
      </c>
      <c r="J97" s="81" t="s">
        <v>360</v>
      </c>
    </row>
    <row r="98" spans="9:10" x14ac:dyDescent="0.25">
      <c r="I98" s="81" t="s">
        <v>364</v>
      </c>
      <c r="J98" s="81" t="s">
        <v>363</v>
      </c>
    </row>
    <row r="99" spans="9:10" x14ac:dyDescent="0.25">
      <c r="I99" s="81" t="s">
        <v>367</v>
      </c>
      <c r="J99" s="81" t="s">
        <v>366</v>
      </c>
    </row>
    <row r="100" spans="9:10" x14ac:dyDescent="0.25">
      <c r="I100" s="81" t="s">
        <v>370</v>
      </c>
      <c r="J100" s="81" t="s">
        <v>369</v>
      </c>
    </row>
    <row r="101" spans="9:10" x14ac:dyDescent="0.25">
      <c r="I101" s="81" t="s">
        <v>373</v>
      </c>
      <c r="J101" s="81" t="s">
        <v>372</v>
      </c>
    </row>
    <row r="102" spans="9:10" x14ac:dyDescent="0.25">
      <c r="I102" s="81" t="s">
        <v>376</v>
      </c>
      <c r="J102" s="81" t="s">
        <v>375</v>
      </c>
    </row>
    <row r="103" spans="9:10" x14ac:dyDescent="0.25">
      <c r="I103" s="81" t="s">
        <v>379</v>
      </c>
      <c r="J103" s="81" t="s">
        <v>378</v>
      </c>
    </row>
    <row r="104" spans="9:10" x14ac:dyDescent="0.25">
      <c r="I104" s="81" t="s">
        <v>382</v>
      </c>
      <c r="J104" s="81" t="s">
        <v>381</v>
      </c>
    </row>
    <row r="105" spans="9:10" x14ac:dyDescent="0.25">
      <c r="I105" s="81" t="s">
        <v>385</v>
      </c>
      <c r="J105" s="81" t="s">
        <v>384</v>
      </c>
    </row>
    <row r="106" spans="9:10" x14ac:dyDescent="0.25">
      <c r="I106" s="81" t="s">
        <v>388</v>
      </c>
      <c r="J106" s="81" t="s">
        <v>387</v>
      </c>
    </row>
    <row r="107" spans="9:10" x14ac:dyDescent="0.25">
      <c r="I107" s="81" t="s">
        <v>391</v>
      </c>
      <c r="J107" s="81" t="s">
        <v>390</v>
      </c>
    </row>
    <row r="108" spans="9:10" x14ac:dyDescent="0.25">
      <c r="I108" s="81" t="s">
        <v>394</v>
      </c>
      <c r="J108" s="81" t="s">
        <v>393</v>
      </c>
    </row>
    <row r="109" spans="9:10" x14ac:dyDescent="0.25">
      <c r="I109" s="81" t="s">
        <v>397</v>
      </c>
      <c r="J109" s="81" t="s">
        <v>396</v>
      </c>
    </row>
    <row r="110" spans="9:10" x14ac:dyDescent="0.25">
      <c r="I110" s="81" t="s">
        <v>400</v>
      </c>
      <c r="J110" s="81" t="s">
        <v>399</v>
      </c>
    </row>
    <row r="111" spans="9:10" x14ac:dyDescent="0.25">
      <c r="I111" s="81" t="s">
        <v>403</v>
      </c>
      <c r="J111" s="81" t="s">
        <v>402</v>
      </c>
    </row>
    <row r="112" spans="9:10" x14ac:dyDescent="0.25">
      <c r="I112" s="81" t="s">
        <v>406</v>
      </c>
      <c r="J112" s="81" t="s">
        <v>405</v>
      </c>
    </row>
    <row r="113" spans="9:10" x14ac:dyDescent="0.25">
      <c r="I113" s="81" t="s">
        <v>409</v>
      </c>
      <c r="J113" s="81" t="s">
        <v>408</v>
      </c>
    </row>
    <row r="114" spans="9:10" x14ac:dyDescent="0.25">
      <c r="I114" s="81" t="s">
        <v>412</v>
      </c>
      <c r="J114" s="81" t="s">
        <v>411</v>
      </c>
    </row>
    <row r="115" spans="9:10" x14ac:dyDescent="0.25">
      <c r="I115" s="81" t="s">
        <v>415</v>
      </c>
      <c r="J115" s="81" t="s">
        <v>414</v>
      </c>
    </row>
    <row r="116" spans="9:10" x14ac:dyDescent="0.25">
      <c r="I116" s="81" t="s">
        <v>418</v>
      </c>
      <c r="J116" s="81" t="s">
        <v>417</v>
      </c>
    </row>
    <row r="117" spans="9:10" x14ac:dyDescent="0.25">
      <c r="I117" s="81" t="s">
        <v>421</v>
      </c>
      <c r="J117" s="81" t="s">
        <v>420</v>
      </c>
    </row>
    <row r="118" spans="9:10" x14ac:dyDescent="0.25">
      <c r="I118" s="81" t="s">
        <v>424</v>
      </c>
      <c r="J118" s="81" t="s">
        <v>423</v>
      </c>
    </row>
    <row r="119" spans="9:10" x14ac:dyDescent="0.25">
      <c r="I119" s="81" t="s">
        <v>427</v>
      </c>
      <c r="J119" s="81" t="s">
        <v>426</v>
      </c>
    </row>
    <row r="120" spans="9:10" x14ac:dyDescent="0.25">
      <c r="I120" s="81" t="s">
        <v>430</v>
      </c>
      <c r="J120" s="81" t="s">
        <v>429</v>
      </c>
    </row>
    <row r="121" spans="9:10" x14ac:dyDescent="0.25">
      <c r="I121" s="81" t="s">
        <v>433</v>
      </c>
      <c r="J121" s="81" t="s">
        <v>432</v>
      </c>
    </row>
    <row r="122" spans="9:10" x14ac:dyDescent="0.25">
      <c r="I122" s="81" t="s">
        <v>437</v>
      </c>
      <c r="J122" s="81" t="s">
        <v>436</v>
      </c>
    </row>
    <row r="123" spans="9:10" x14ac:dyDescent="0.25">
      <c r="I123" s="81" t="s">
        <v>441</v>
      </c>
      <c r="J123" s="81" t="s">
        <v>440</v>
      </c>
    </row>
    <row r="124" spans="9:10" x14ac:dyDescent="0.25">
      <c r="I124" s="81" t="s">
        <v>445</v>
      </c>
      <c r="J124" s="81" t="s">
        <v>444</v>
      </c>
    </row>
    <row r="125" spans="9:10" x14ac:dyDescent="0.25">
      <c r="I125" s="81" t="s">
        <v>448</v>
      </c>
      <c r="J125" s="81" t="s">
        <v>447</v>
      </c>
    </row>
    <row r="126" spans="9:10" x14ac:dyDescent="0.25">
      <c r="I126" s="81" t="s">
        <v>451</v>
      </c>
      <c r="J126" s="81" t="s">
        <v>450</v>
      </c>
    </row>
    <row r="127" spans="9:10" x14ac:dyDescent="0.25">
      <c r="I127" s="81" t="s">
        <v>454</v>
      </c>
      <c r="J127" s="81" t="s">
        <v>453</v>
      </c>
    </row>
    <row r="128" spans="9:10" x14ac:dyDescent="0.25">
      <c r="I128" s="81" t="s">
        <v>457</v>
      </c>
      <c r="J128" s="81" t="s">
        <v>456</v>
      </c>
    </row>
    <row r="129" spans="9:10" x14ac:dyDescent="0.25">
      <c r="I129" s="81" t="s">
        <v>460</v>
      </c>
      <c r="J129" s="81" t="s">
        <v>459</v>
      </c>
    </row>
    <row r="130" spans="9:10" x14ac:dyDescent="0.25">
      <c r="I130" s="81" t="s">
        <v>463</v>
      </c>
      <c r="J130" s="81" t="s">
        <v>462</v>
      </c>
    </row>
    <row r="131" spans="9:10" x14ac:dyDescent="0.25">
      <c r="I131" s="81" t="s">
        <v>466</v>
      </c>
      <c r="J131" s="81" t="s">
        <v>465</v>
      </c>
    </row>
    <row r="132" spans="9:10" x14ac:dyDescent="0.25">
      <c r="I132" s="81" t="s">
        <v>469</v>
      </c>
      <c r="J132" s="81" t="s">
        <v>468</v>
      </c>
    </row>
    <row r="133" spans="9:10" x14ac:dyDescent="0.25">
      <c r="I133" s="81" t="s">
        <v>473</v>
      </c>
      <c r="J133" s="81" t="s">
        <v>472</v>
      </c>
    </row>
    <row r="134" spans="9:10" x14ac:dyDescent="0.25">
      <c r="I134" s="81" t="s">
        <v>476</v>
      </c>
      <c r="J134" s="81" t="s">
        <v>475</v>
      </c>
    </row>
    <row r="135" spans="9:10" x14ac:dyDescent="0.25">
      <c r="I135" s="81" t="s">
        <v>479</v>
      </c>
      <c r="J135" s="81" t="s">
        <v>478</v>
      </c>
    </row>
    <row r="136" spans="9:10" x14ac:dyDescent="0.25">
      <c r="I136" s="81" t="s">
        <v>482</v>
      </c>
      <c r="J136" s="81" t="s">
        <v>481</v>
      </c>
    </row>
    <row r="137" spans="9:10" x14ac:dyDescent="0.25">
      <c r="I137" s="81" t="s">
        <v>485</v>
      </c>
      <c r="J137" s="81" t="s">
        <v>484</v>
      </c>
    </row>
    <row r="138" spans="9:10" x14ac:dyDescent="0.25">
      <c r="I138" s="81" t="s">
        <v>488</v>
      </c>
      <c r="J138" s="81" t="s">
        <v>487</v>
      </c>
    </row>
    <row r="139" spans="9:10" x14ac:dyDescent="0.25">
      <c r="I139" s="81" t="s">
        <v>491</v>
      </c>
      <c r="J139" s="81" t="s">
        <v>490</v>
      </c>
    </row>
    <row r="140" spans="9:10" x14ac:dyDescent="0.25">
      <c r="I140" s="81" t="s">
        <v>494</v>
      </c>
      <c r="J140" s="81" t="s">
        <v>493</v>
      </c>
    </row>
    <row r="141" spans="9:10" x14ac:dyDescent="0.25">
      <c r="I141" s="81" t="s">
        <v>497</v>
      </c>
      <c r="J141" s="81" t="s">
        <v>496</v>
      </c>
    </row>
    <row r="142" spans="9:10" x14ac:dyDescent="0.25">
      <c r="I142" s="81" t="s">
        <v>500</v>
      </c>
      <c r="J142" s="81" t="s">
        <v>499</v>
      </c>
    </row>
    <row r="143" spans="9:10" x14ac:dyDescent="0.25">
      <c r="I143" s="81" t="s">
        <v>503</v>
      </c>
      <c r="J143" s="81" t="s">
        <v>502</v>
      </c>
    </row>
    <row r="144" spans="9:10" x14ac:dyDescent="0.25">
      <c r="I144" s="81" t="s">
        <v>507</v>
      </c>
      <c r="J144" s="81" t="s">
        <v>506</v>
      </c>
    </row>
    <row r="145" spans="9:10" x14ac:dyDescent="0.25">
      <c r="I145" s="81" t="s">
        <v>510</v>
      </c>
      <c r="J145" s="81" t="s">
        <v>509</v>
      </c>
    </row>
    <row r="146" spans="9:10" x14ac:dyDescent="0.25">
      <c r="I146" s="81" t="s">
        <v>513</v>
      </c>
      <c r="J146" s="81" t="s">
        <v>512</v>
      </c>
    </row>
    <row r="147" spans="9:10" x14ac:dyDescent="0.25">
      <c r="I147" s="81" t="s">
        <v>516</v>
      </c>
      <c r="J147" s="81" t="s">
        <v>515</v>
      </c>
    </row>
    <row r="148" spans="9:10" x14ac:dyDescent="0.25">
      <c r="I148" s="81" t="s">
        <v>519</v>
      </c>
      <c r="J148" s="81" t="s">
        <v>518</v>
      </c>
    </row>
    <row r="149" spans="9:10" x14ac:dyDescent="0.25">
      <c r="I149" s="81" t="s">
        <v>523</v>
      </c>
      <c r="J149" s="81" t="s">
        <v>522</v>
      </c>
    </row>
    <row r="150" spans="9:10" x14ac:dyDescent="0.25">
      <c r="I150" s="81" t="s">
        <v>528</v>
      </c>
      <c r="J150" s="81" t="s">
        <v>526</v>
      </c>
    </row>
    <row r="151" spans="9:10" x14ac:dyDescent="0.25">
      <c r="I151" s="81" t="s">
        <v>16730</v>
      </c>
      <c r="J151" s="81" t="s">
        <v>531</v>
      </c>
    </row>
    <row r="152" spans="9:10" x14ac:dyDescent="0.25">
      <c r="I152" s="101" t="s">
        <v>533</v>
      </c>
      <c r="J152" s="91" t="s">
        <v>532</v>
      </c>
    </row>
    <row r="153" spans="9:10" x14ac:dyDescent="0.25">
      <c r="I153" s="101" t="s">
        <v>537</v>
      </c>
      <c r="J153" s="91" t="s">
        <v>536</v>
      </c>
    </row>
    <row r="154" spans="9:10" x14ac:dyDescent="0.25">
      <c r="I154" s="81" t="s">
        <v>540</v>
      </c>
      <c r="J154" s="81" t="s">
        <v>539</v>
      </c>
    </row>
    <row r="155" spans="9:10" x14ac:dyDescent="0.25">
      <c r="I155" s="84">
        <v>4210060801</v>
      </c>
      <c r="J155" s="81" t="s">
        <v>542</v>
      </c>
    </row>
    <row r="156" spans="9:10" x14ac:dyDescent="0.25">
      <c r="I156" s="81" t="s">
        <v>545</v>
      </c>
      <c r="J156" s="81" t="s">
        <v>544</v>
      </c>
    </row>
    <row r="157" spans="9:10" x14ac:dyDescent="0.25">
      <c r="I157" s="81" t="s">
        <v>548</v>
      </c>
      <c r="J157" s="81" t="s">
        <v>547</v>
      </c>
    </row>
    <row r="158" spans="9:10" x14ac:dyDescent="0.25">
      <c r="I158" s="81" t="s">
        <v>551</v>
      </c>
      <c r="J158" s="81" t="s">
        <v>550</v>
      </c>
    </row>
    <row r="159" spans="9:10" x14ac:dyDescent="0.25">
      <c r="I159" s="81" t="s">
        <v>554</v>
      </c>
      <c r="J159" s="81" t="s">
        <v>553</v>
      </c>
    </row>
    <row r="160" spans="9:10" x14ac:dyDescent="0.25">
      <c r="I160" s="81" t="s">
        <v>557</v>
      </c>
      <c r="J160" s="81" t="s">
        <v>556</v>
      </c>
    </row>
    <row r="161" spans="9:10" x14ac:dyDescent="0.25">
      <c r="I161" s="81" t="s">
        <v>560</v>
      </c>
      <c r="J161" s="81" t="s">
        <v>559</v>
      </c>
    </row>
    <row r="162" spans="9:10" x14ac:dyDescent="0.25">
      <c r="I162" s="81" t="s">
        <v>563</v>
      </c>
      <c r="J162" s="81" t="s">
        <v>562</v>
      </c>
    </row>
    <row r="163" spans="9:10" x14ac:dyDescent="0.25">
      <c r="I163" s="101">
        <v>360100</v>
      </c>
      <c r="J163" s="91" t="s">
        <v>565</v>
      </c>
    </row>
    <row r="164" spans="9:10" x14ac:dyDescent="0.25">
      <c r="I164" s="81">
        <v>360090</v>
      </c>
      <c r="J164" s="81" t="s">
        <v>568</v>
      </c>
    </row>
    <row r="165" spans="9:10" x14ac:dyDescent="0.25">
      <c r="I165" s="101">
        <v>360081</v>
      </c>
      <c r="J165" s="91" t="s">
        <v>570</v>
      </c>
    </row>
    <row r="166" spans="9:10" x14ac:dyDescent="0.25">
      <c r="I166" s="101">
        <v>360071</v>
      </c>
      <c r="J166" s="91" t="s">
        <v>572</v>
      </c>
    </row>
    <row r="167" spans="9:10" x14ac:dyDescent="0.25">
      <c r="I167" s="101">
        <v>360061</v>
      </c>
      <c r="J167" s="91" t="s">
        <v>574</v>
      </c>
    </row>
    <row r="168" spans="9:10" x14ac:dyDescent="0.25">
      <c r="I168" s="81">
        <v>3000340</v>
      </c>
      <c r="J168" s="81" t="s">
        <v>576</v>
      </c>
    </row>
    <row r="169" spans="9:10" x14ac:dyDescent="0.25">
      <c r="I169" s="81">
        <v>1642</v>
      </c>
      <c r="J169" s="81" t="s">
        <v>579</v>
      </c>
    </row>
    <row r="170" spans="9:10" x14ac:dyDescent="0.25">
      <c r="I170" s="81">
        <v>1633</v>
      </c>
      <c r="J170" s="81" t="s">
        <v>582</v>
      </c>
    </row>
    <row r="171" spans="9:10" x14ac:dyDescent="0.25">
      <c r="I171" s="81">
        <v>1623</v>
      </c>
      <c r="J171" s="81" t="s">
        <v>584</v>
      </c>
    </row>
    <row r="172" spans="9:10" x14ac:dyDescent="0.25">
      <c r="I172" s="81" t="s">
        <v>587</v>
      </c>
      <c r="J172" s="81" t="s">
        <v>586</v>
      </c>
    </row>
    <row r="173" spans="9:10" x14ac:dyDescent="0.25">
      <c r="I173" s="81" t="s">
        <v>590</v>
      </c>
      <c r="J173" s="81" t="s">
        <v>589</v>
      </c>
    </row>
    <row r="174" spans="9:10" x14ac:dyDescent="0.25">
      <c r="I174" s="81" t="s">
        <v>593</v>
      </c>
      <c r="J174" s="81" t="s">
        <v>592</v>
      </c>
    </row>
    <row r="175" spans="9:10" x14ac:dyDescent="0.25">
      <c r="I175" s="81" t="s">
        <v>596</v>
      </c>
      <c r="J175" s="81" t="s">
        <v>595</v>
      </c>
    </row>
    <row r="176" spans="9:10" x14ac:dyDescent="0.25">
      <c r="I176" s="81" t="s">
        <v>599</v>
      </c>
      <c r="J176" s="81" t="s">
        <v>598</v>
      </c>
    </row>
    <row r="177" spans="9:10" x14ac:dyDescent="0.25">
      <c r="I177" s="81" t="s">
        <v>602</v>
      </c>
      <c r="J177" s="81" t="s">
        <v>601</v>
      </c>
    </row>
    <row r="178" spans="9:10" x14ac:dyDescent="0.25">
      <c r="I178" s="81" t="s">
        <v>605</v>
      </c>
      <c r="J178" s="81" t="s">
        <v>604</v>
      </c>
    </row>
    <row r="179" spans="9:10" x14ac:dyDescent="0.25">
      <c r="I179" s="81" t="s">
        <v>608</v>
      </c>
      <c r="J179" s="81" t="s">
        <v>607</v>
      </c>
    </row>
    <row r="180" spans="9:10" x14ac:dyDescent="0.25">
      <c r="I180" s="81" t="s">
        <v>611</v>
      </c>
      <c r="J180" s="81" t="s">
        <v>610</v>
      </c>
    </row>
    <row r="181" spans="9:10" x14ac:dyDescent="0.25">
      <c r="I181" s="81" t="s">
        <v>614</v>
      </c>
      <c r="J181" s="81" t="s">
        <v>613</v>
      </c>
    </row>
    <row r="182" spans="9:10" x14ac:dyDescent="0.25">
      <c r="I182" s="81" t="s">
        <v>617</v>
      </c>
      <c r="J182" s="81" t="s">
        <v>616</v>
      </c>
    </row>
    <row r="183" spans="9:10" x14ac:dyDescent="0.25">
      <c r="I183" s="81" t="s">
        <v>620</v>
      </c>
      <c r="J183" s="81" t="s">
        <v>619</v>
      </c>
    </row>
    <row r="184" spans="9:10" x14ac:dyDescent="0.25">
      <c r="I184" s="81" t="s">
        <v>623</v>
      </c>
      <c r="J184" s="81" t="s">
        <v>622</v>
      </c>
    </row>
    <row r="185" spans="9:10" x14ac:dyDescent="0.25">
      <c r="I185" s="81" t="s">
        <v>626</v>
      </c>
      <c r="J185" s="81" t="s">
        <v>625</v>
      </c>
    </row>
    <row r="186" spans="9:10" x14ac:dyDescent="0.25">
      <c r="I186" s="81" t="s">
        <v>629</v>
      </c>
      <c r="J186" s="81" t="s">
        <v>628</v>
      </c>
    </row>
    <row r="187" spans="9:10" x14ac:dyDescent="0.25">
      <c r="I187" s="81" t="s">
        <v>632</v>
      </c>
      <c r="J187" s="81" t="s">
        <v>631</v>
      </c>
    </row>
    <row r="188" spans="9:10" x14ac:dyDescent="0.25">
      <c r="I188" s="81" t="s">
        <v>635</v>
      </c>
      <c r="J188" s="81" t="s">
        <v>634</v>
      </c>
    </row>
    <row r="189" spans="9:10" x14ac:dyDescent="0.25">
      <c r="I189" s="81" t="s">
        <v>638</v>
      </c>
      <c r="J189" s="81" t="s">
        <v>637</v>
      </c>
    </row>
    <row r="190" spans="9:10" x14ac:dyDescent="0.25">
      <c r="I190" s="81" t="s">
        <v>641</v>
      </c>
      <c r="J190" s="81" t="s">
        <v>640</v>
      </c>
    </row>
    <row r="191" spans="9:10" x14ac:dyDescent="0.25">
      <c r="I191" s="81" t="s">
        <v>644</v>
      </c>
      <c r="J191" s="81" t="s">
        <v>643</v>
      </c>
    </row>
    <row r="192" spans="9:10" x14ac:dyDescent="0.25">
      <c r="I192" s="81" t="s">
        <v>647</v>
      </c>
      <c r="J192" s="81" t="s">
        <v>646</v>
      </c>
    </row>
    <row r="193" spans="9:10" x14ac:dyDescent="0.25">
      <c r="I193" s="81" t="s">
        <v>650</v>
      </c>
      <c r="J193" s="81" t="s">
        <v>649</v>
      </c>
    </row>
    <row r="194" spans="9:10" x14ac:dyDescent="0.25">
      <c r="I194" s="81" t="s">
        <v>653</v>
      </c>
      <c r="J194" s="81" t="s">
        <v>652</v>
      </c>
    </row>
    <row r="195" spans="9:10" x14ac:dyDescent="0.25">
      <c r="I195" s="81" t="s">
        <v>656</v>
      </c>
      <c r="J195" s="81" t="s">
        <v>655</v>
      </c>
    </row>
    <row r="196" spans="9:10" x14ac:dyDescent="0.25">
      <c r="I196" s="81" t="s">
        <v>659</v>
      </c>
      <c r="J196" s="81" t="s">
        <v>658</v>
      </c>
    </row>
    <row r="197" spans="9:10" x14ac:dyDescent="0.25">
      <c r="I197" s="81" t="s">
        <v>662</v>
      </c>
      <c r="J197" s="81" t="s">
        <v>661</v>
      </c>
    </row>
    <row r="198" spans="9:10" x14ac:dyDescent="0.25">
      <c r="I198" s="81" t="s">
        <v>665</v>
      </c>
      <c r="J198" s="81" t="s">
        <v>664</v>
      </c>
    </row>
    <row r="199" spans="9:10" x14ac:dyDescent="0.25">
      <c r="I199" s="81">
        <v>1613</v>
      </c>
      <c r="J199" s="81" t="s">
        <v>667</v>
      </c>
    </row>
    <row r="200" spans="9:10" x14ac:dyDescent="0.25">
      <c r="I200" s="81" t="s">
        <v>670</v>
      </c>
      <c r="J200" s="81" t="s">
        <v>669</v>
      </c>
    </row>
    <row r="201" spans="9:10" x14ac:dyDescent="0.25">
      <c r="I201" s="81" t="s">
        <v>673</v>
      </c>
      <c r="J201" s="81" t="s">
        <v>672</v>
      </c>
    </row>
    <row r="202" spans="9:10" x14ac:dyDescent="0.25">
      <c r="I202" s="81" t="s">
        <v>676</v>
      </c>
      <c r="J202" s="81" t="s">
        <v>675</v>
      </c>
    </row>
    <row r="203" spans="9:10" x14ac:dyDescent="0.25">
      <c r="I203" s="81" t="s">
        <v>679</v>
      </c>
      <c r="J203" s="81" t="s">
        <v>678</v>
      </c>
    </row>
    <row r="204" spans="9:10" x14ac:dyDescent="0.25">
      <c r="I204" s="81" t="s">
        <v>682</v>
      </c>
      <c r="J204" s="81" t="s">
        <v>681</v>
      </c>
    </row>
    <row r="205" spans="9:10" x14ac:dyDescent="0.25">
      <c r="I205" s="81" t="s">
        <v>685</v>
      </c>
      <c r="J205" s="81" t="s">
        <v>684</v>
      </c>
    </row>
    <row r="206" spans="9:10" x14ac:dyDescent="0.25">
      <c r="I206" s="81" t="s">
        <v>688</v>
      </c>
      <c r="J206" s="81" t="s">
        <v>687</v>
      </c>
    </row>
    <row r="207" spans="9:10" x14ac:dyDescent="0.25">
      <c r="I207" s="81" t="s">
        <v>691</v>
      </c>
      <c r="J207" s="81" t="s">
        <v>690</v>
      </c>
    </row>
    <row r="208" spans="9:10" x14ac:dyDescent="0.25">
      <c r="I208" s="81" t="s">
        <v>694</v>
      </c>
      <c r="J208" s="81" t="s">
        <v>693</v>
      </c>
    </row>
    <row r="209" spans="9:10" x14ac:dyDescent="0.25">
      <c r="I209" s="81" t="s">
        <v>697</v>
      </c>
      <c r="J209" s="81" t="s">
        <v>696</v>
      </c>
    </row>
    <row r="210" spans="9:10" x14ac:dyDescent="0.25">
      <c r="I210" s="81" t="s">
        <v>700</v>
      </c>
      <c r="J210" s="81" t="s">
        <v>699</v>
      </c>
    </row>
    <row r="211" spans="9:10" x14ac:dyDescent="0.25">
      <c r="I211" s="81" t="s">
        <v>703</v>
      </c>
      <c r="J211" s="81" t="s">
        <v>702</v>
      </c>
    </row>
    <row r="212" spans="9:10" x14ac:dyDescent="0.25">
      <c r="I212" s="81" t="s">
        <v>706</v>
      </c>
      <c r="J212" s="81" t="s">
        <v>705</v>
      </c>
    </row>
    <row r="213" spans="9:10" x14ac:dyDescent="0.25">
      <c r="I213" s="81" t="s">
        <v>709</v>
      </c>
      <c r="J213" s="81" t="s">
        <v>708</v>
      </c>
    </row>
    <row r="214" spans="9:10" x14ac:dyDescent="0.25">
      <c r="I214" s="81" t="s">
        <v>712</v>
      </c>
      <c r="J214" s="81" t="s">
        <v>711</v>
      </c>
    </row>
    <row r="215" spans="9:10" x14ac:dyDescent="0.25">
      <c r="I215" s="81" t="s">
        <v>715</v>
      </c>
      <c r="J215" s="81" t="s">
        <v>714</v>
      </c>
    </row>
    <row r="216" spans="9:10" x14ac:dyDescent="0.25">
      <c r="I216" s="81" t="s">
        <v>718</v>
      </c>
      <c r="J216" s="81" t="s">
        <v>717</v>
      </c>
    </row>
    <row r="217" spans="9:10" x14ac:dyDescent="0.25">
      <c r="I217" s="81" t="s">
        <v>721</v>
      </c>
      <c r="J217" s="81" t="s">
        <v>720</v>
      </c>
    </row>
    <row r="218" spans="9:10" x14ac:dyDescent="0.25">
      <c r="I218" s="81" t="s">
        <v>724</v>
      </c>
      <c r="J218" s="81" t="s">
        <v>723</v>
      </c>
    </row>
    <row r="219" spans="9:10" x14ac:dyDescent="0.25">
      <c r="I219" s="81" t="s">
        <v>727</v>
      </c>
      <c r="J219" s="81" t="s">
        <v>726</v>
      </c>
    </row>
    <row r="220" spans="9:10" x14ac:dyDescent="0.25">
      <c r="I220" s="81" t="s">
        <v>730</v>
      </c>
      <c r="J220" s="81" t="s">
        <v>729</v>
      </c>
    </row>
    <row r="221" spans="9:10" x14ac:dyDescent="0.25">
      <c r="I221" s="81" t="s">
        <v>733</v>
      </c>
      <c r="J221" s="81" t="s">
        <v>732</v>
      </c>
    </row>
    <row r="222" spans="9:10" x14ac:dyDescent="0.25">
      <c r="I222" s="81" t="s">
        <v>736</v>
      </c>
      <c r="J222" s="81" t="s">
        <v>735</v>
      </c>
    </row>
    <row r="223" spans="9:10" x14ac:dyDescent="0.25">
      <c r="I223" s="81" t="s">
        <v>739</v>
      </c>
      <c r="J223" s="81" t="s">
        <v>738</v>
      </c>
    </row>
    <row r="224" spans="9:10" x14ac:dyDescent="0.25">
      <c r="I224" s="81" t="s">
        <v>742</v>
      </c>
      <c r="J224" s="81" t="s">
        <v>741</v>
      </c>
    </row>
    <row r="225" spans="9:10" x14ac:dyDescent="0.25">
      <c r="I225" s="81" t="s">
        <v>745</v>
      </c>
      <c r="J225" s="81" t="s">
        <v>744</v>
      </c>
    </row>
    <row r="226" spans="9:10" x14ac:dyDescent="0.25">
      <c r="I226" s="81" t="s">
        <v>748</v>
      </c>
      <c r="J226" s="81" t="s">
        <v>747</v>
      </c>
    </row>
    <row r="227" spans="9:10" x14ac:dyDescent="0.25">
      <c r="I227" s="81" t="s">
        <v>751</v>
      </c>
      <c r="J227" s="81" t="s">
        <v>750</v>
      </c>
    </row>
    <row r="228" spans="9:10" x14ac:dyDescent="0.25">
      <c r="I228" s="81" t="s">
        <v>754</v>
      </c>
      <c r="J228" s="81" t="s">
        <v>753</v>
      </c>
    </row>
    <row r="229" spans="9:10" x14ac:dyDescent="0.25">
      <c r="I229" s="81" t="s">
        <v>757</v>
      </c>
      <c r="J229" s="81" t="s">
        <v>756</v>
      </c>
    </row>
    <row r="230" spans="9:10" x14ac:dyDescent="0.25">
      <c r="I230" s="81" t="s">
        <v>760</v>
      </c>
      <c r="J230" s="81" t="s">
        <v>759</v>
      </c>
    </row>
    <row r="231" spans="9:10" x14ac:dyDescent="0.25">
      <c r="I231" s="81" t="s">
        <v>763</v>
      </c>
      <c r="J231" s="81" t="s">
        <v>762</v>
      </c>
    </row>
    <row r="232" spans="9:10" x14ac:dyDescent="0.25">
      <c r="I232" s="81" t="s">
        <v>766</v>
      </c>
      <c r="J232" s="81" t="s">
        <v>765</v>
      </c>
    </row>
    <row r="233" spans="9:10" x14ac:dyDescent="0.25">
      <c r="I233" s="81" t="s">
        <v>769</v>
      </c>
      <c r="J233" s="81" t="s">
        <v>768</v>
      </c>
    </row>
    <row r="234" spans="9:10" x14ac:dyDescent="0.25">
      <c r="I234" s="81" t="s">
        <v>772</v>
      </c>
      <c r="J234" s="81" t="s">
        <v>771</v>
      </c>
    </row>
    <row r="235" spans="9:10" x14ac:dyDescent="0.25">
      <c r="I235" s="81" t="s">
        <v>775</v>
      </c>
      <c r="J235" s="81" t="s">
        <v>774</v>
      </c>
    </row>
    <row r="236" spans="9:10" x14ac:dyDescent="0.25">
      <c r="I236" s="81" t="s">
        <v>778</v>
      </c>
      <c r="J236" s="81" t="s">
        <v>777</v>
      </c>
    </row>
    <row r="237" spans="9:10" x14ac:dyDescent="0.25">
      <c r="I237" s="81" t="s">
        <v>781</v>
      </c>
      <c r="J237" s="81" t="s">
        <v>780</v>
      </c>
    </row>
    <row r="238" spans="9:10" x14ac:dyDescent="0.25">
      <c r="I238" s="81" t="s">
        <v>784</v>
      </c>
      <c r="J238" s="81" t="s">
        <v>783</v>
      </c>
    </row>
    <row r="239" spans="9:10" x14ac:dyDescent="0.25">
      <c r="I239" s="81" t="s">
        <v>787</v>
      </c>
      <c r="J239" s="81" t="s">
        <v>786</v>
      </c>
    </row>
    <row r="240" spans="9:10" x14ac:dyDescent="0.25">
      <c r="I240" s="81" t="s">
        <v>790</v>
      </c>
      <c r="J240" s="81" t="s">
        <v>789</v>
      </c>
    </row>
    <row r="241" spans="9:10" x14ac:dyDescent="0.25">
      <c r="I241" s="81" t="s">
        <v>793</v>
      </c>
      <c r="J241" s="81" t="s">
        <v>792</v>
      </c>
    </row>
    <row r="242" spans="9:10" x14ac:dyDescent="0.25">
      <c r="I242" s="81" t="s">
        <v>796</v>
      </c>
      <c r="J242" s="81" t="s">
        <v>795</v>
      </c>
    </row>
    <row r="243" spans="9:10" x14ac:dyDescent="0.25">
      <c r="I243" s="81" t="s">
        <v>799</v>
      </c>
      <c r="J243" s="81" t="s">
        <v>798</v>
      </c>
    </row>
    <row r="244" spans="9:10" x14ac:dyDescent="0.25">
      <c r="I244" s="81" t="s">
        <v>802</v>
      </c>
      <c r="J244" s="81" t="s">
        <v>801</v>
      </c>
    </row>
    <row r="245" spans="9:10" x14ac:dyDescent="0.25">
      <c r="I245" s="81" t="s">
        <v>805</v>
      </c>
      <c r="J245" s="81" t="s">
        <v>804</v>
      </c>
    </row>
    <row r="246" spans="9:10" x14ac:dyDescent="0.25">
      <c r="I246" s="81" t="s">
        <v>808</v>
      </c>
      <c r="J246" s="81" t="s">
        <v>807</v>
      </c>
    </row>
    <row r="247" spans="9:10" x14ac:dyDescent="0.25">
      <c r="I247" s="81" t="s">
        <v>811</v>
      </c>
      <c r="J247" s="81" t="s">
        <v>810</v>
      </c>
    </row>
    <row r="248" spans="9:10" x14ac:dyDescent="0.25">
      <c r="I248" s="81" t="s">
        <v>814</v>
      </c>
      <c r="J248" s="81" t="s">
        <v>813</v>
      </c>
    </row>
    <row r="249" spans="9:10" x14ac:dyDescent="0.25">
      <c r="I249" s="81" t="s">
        <v>817</v>
      </c>
      <c r="J249" s="81" t="s">
        <v>816</v>
      </c>
    </row>
    <row r="250" spans="9:10" x14ac:dyDescent="0.25">
      <c r="I250" s="81" t="s">
        <v>820</v>
      </c>
      <c r="J250" s="81" t="s">
        <v>819</v>
      </c>
    </row>
    <row r="251" spans="9:10" x14ac:dyDescent="0.25">
      <c r="I251" s="81" t="s">
        <v>823</v>
      </c>
      <c r="J251" s="81" t="s">
        <v>822</v>
      </c>
    </row>
    <row r="252" spans="9:10" x14ac:dyDescent="0.25">
      <c r="I252" s="81" t="s">
        <v>826</v>
      </c>
      <c r="J252" s="81" t="s">
        <v>825</v>
      </c>
    </row>
    <row r="253" spans="9:10" x14ac:dyDescent="0.25">
      <c r="I253" s="81" t="s">
        <v>829</v>
      </c>
      <c r="J253" s="81" t="s">
        <v>828</v>
      </c>
    </row>
    <row r="254" spans="9:10" x14ac:dyDescent="0.25">
      <c r="I254" s="81" t="s">
        <v>832</v>
      </c>
      <c r="J254" s="81" t="s">
        <v>831</v>
      </c>
    </row>
    <row r="255" spans="9:10" x14ac:dyDescent="0.25">
      <c r="I255" s="81" t="s">
        <v>835</v>
      </c>
      <c r="J255" s="81" t="s">
        <v>834</v>
      </c>
    </row>
    <row r="256" spans="9:10" x14ac:dyDescent="0.25">
      <c r="I256" s="81" t="s">
        <v>839</v>
      </c>
      <c r="J256" s="81" t="s">
        <v>838</v>
      </c>
    </row>
    <row r="257" spans="9:10" x14ac:dyDescent="0.25">
      <c r="I257" s="81" t="s">
        <v>842</v>
      </c>
      <c r="J257" s="81" t="s">
        <v>841</v>
      </c>
    </row>
    <row r="258" spans="9:10" x14ac:dyDescent="0.25">
      <c r="I258" s="81" t="s">
        <v>845</v>
      </c>
      <c r="J258" s="81" t="s">
        <v>844</v>
      </c>
    </row>
    <row r="259" spans="9:10" x14ac:dyDescent="0.25">
      <c r="I259" s="81" t="s">
        <v>849</v>
      </c>
      <c r="J259" s="81" t="s">
        <v>848</v>
      </c>
    </row>
    <row r="260" spans="9:10" x14ac:dyDescent="0.25">
      <c r="I260" s="81" t="s">
        <v>853</v>
      </c>
      <c r="J260" s="81" t="s">
        <v>852</v>
      </c>
    </row>
    <row r="261" spans="9:10" x14ac:dyDescent="0.25">
      <c r="I261" s="81" t="s">
        <v>857</v>
      </c>
      <c r="J261" s="81" t="s">
        <v>856</v>
      </c>
    </row>
    <row r="262" spans="9:10" x14ac:dyDescent="0.25">
      <c r="I262" s="81" t="s">
        <v>860</v>
      </c>
      <c r="J262" s="81" t="s">
        <v>859</v>
      </c>
    </row>
    <row r="263" spans="9:10" x14ac:dyDescent="0.25">
      <c r="I263" s="81" t="s">
        <v>863</v>
      </c>
      <c r="J263" s="81" t="s">
        <v>862</v>
      </c>
    </row>
    <row r="264" spans="9:10" x14ac:dyDescent="0.25">
      <c r="I264" s="81" t="s">
        <v>866</v>
      </c>
      <c r="J264" s="81" t="s">
        <v>865</v>
      </c>
    </row>
    <row r="265" spans="9:10" x14ac:dyDescent="0.25">
      <c r="I265" s="81" t="s">
        <v>869</v>
      </c>
      <c r="J265" s="81" t="s">
        <v>868</v>
      </c>
    </row>
    <row r="266" spans="9:10" x14ac:dyDescent="0.25">
      <c r="I266" s="81" t="s">
        <v>872</v>
      </c>
      <c r="J266" s="81" t="s">
        <v>871</v>
      </c>
    </row>
    <row r="267" spans="9:10" x14ac:dyDescent="0.25">
      <c r="I267" s="81" t="s">
        <v>875</v>
      </c>
      <c r="J267" s="81" t="s">
        <v>874</v>
      </c>
    </row>
    <row r="268" spans="9:10" x14ac:dyDescent="0.25">
      <c r="I268" s="81" t="s">
        <v>879</v>
      </c>
      <c r="J268" s="81" t="s">
        <v>878</v>
      </c>
    </row>
    <row r="269" spans="9:10" x14ac:dyDescent="0.25">
      <c r="I269" s="81" t="s">
        <v>882</v>
      </c>
      <c r="J269" s="81" t="s">
        <v>881</v>
      </c>
    </row>
    <row r="270" spans="9:10" x14ac:dyDescent="0.25">
      <c r="I270" s="81" t="s">
        <v>885</v>
      </c>
      <c r="J270" s="81" t="s">
        <v>884</v>
      </c>
    </row>
    <row r="271" spans="9:10" x14ac:dyDescent="0.25">
      <c r="I271" s="111" t="s">
        <v>889</v>
      </c>
      <c r="J271" s="81" t="s">
        <v>887</v>
      </c>
    </row>
    <row r="272" spans="9:10" x14ac:dyDescent="0.25">
      <c r="I272" s="81" t="s">
        <v>892</v>
      </c>
      <c r="J272" s="81" t="s">
        <v>891</v>
      </c>
    </row>
    <row r="273" spans="9:10" x14ac:dyDescent="0.25">
      <c r="I273" s="81" t="s">
        <v>895</v>
      </c>
      <c r="J273" s="81" t="s">
        <v>894</v>
      </c>
    </row>
    <row r="274" spans="9:10" x14ac:dyDescent="0.25">
      <c r="I274" s="81" t="s">
        <v>898</v>
      </c>
      <c r="J274" s="81" t="s">
        <v>897</v>
      </c>
    </row>
    <row r="275" spans="9:10" x14ac:dyDescent="0.25">
      <c r="I275" s="81" t="s">
        <v>901</v>
      </c>
      <c r="J275" s="81" t="s">
        <v>900</v>
      </c>
    </row>
    <row r="276" spans="9:10" x14ac:dyDescent="0.25">
      <c r="I276" s="81" t="s">
        <v>904</v>
      </c>
      <c r="J276" s="81" t="s">
        <v>903</v>
      </c>
    </row>
    <row r="277" spans="9:10" x14ac:dyDescent="0.25">
      <c r="I277" s="81" t="s">
        <v>907</v>
      </c>
      <c r="J277" s="81" t="s">
        <v>906</v>
      </c>
    </row>
    <row r="278" spans="9:10" x14ac:dyDescent="0.25">
      <c r="I278" s="81" t="s">
        <v>910</v>
      </c>
      <c r="J278" s="81" t="s">
        <v>909</v>
      </c>
    </row>
    <row r="279" spans="9:10" x14ac:dyDescent="0.25">
      <c r="I279" s="81" t="s">
        <v>913</v>
      </c>
      <c r="J279" s="81" t="s">
        <v>912</v>
      </c>
    </row>
    <row r="280" spans="9:10" x14ac:dyDescent="0.25">
      <c r="I280" s="81" t="s">
        <v>916</v>
      </c>
      <c r="J280" s="81" t="s">
        <v>915</v>
      </c>
    </row>
    <row r="281" spans="9:10" x14ac:dyDescent="0.25">
      <c r="I281" s="81" t="s">
        <v>919</v>
      </c>
      <c r="J281" s="81" t="s">
        <v>918</v>
      </c>
    </row>
    <row r="282" spans="9:10" x14ac:dyDescent="0.25">
      <c r="I282" s="81" t="s">
        <v>922</v>
      </c>
      <c r="J282" s="81" t="s">
        <v>921</v>
      </c>
    </row>
    <row r="283" spans="9:10" x14ac:dyDescent="0.25">
      <c r="I283" s="81" t="s">
        <v>925</v>
      </c>
      <c r="J283" s="81" t="s">
        <v>924</v>
      </c>
    </row>
    <row r="284" spans="9:10" x14ac:dyDescent="0.25">
      <c r="I284" s="81" t="s">
        <v>928</v>
      </c>
      <c r="J284" s="81" t="s">
        <v>927</v>
      </c>
    </row>
    <row r="285" spans="9:10" x14ac:dyDescent="0.25">
      <c r="I285" s="111" t="s">
        <v>931</v>
      </c>
      <c r="J285" s="81" t="s">
        <v>930</v>
      </c>
    </row>
    <row r="286" spans="9:10" x14ac:dyDescent="0.25">
      <c r="I286" s="81" t="s">
        <v>934</v>
      </c>
      <c r="J286" s="81" t="s">
        <v>933</v>
      </c>
    </row>
    <row r="287" spans="9:10" x14ac:dyDescent="0.25">
      <c r="I287" s="81" t="s">
        <v>937</v>
      </c>
      <c r="J287" s="81" t="s">
        <v>936</v>
      </c>
    </row>
    <row r="288" spans="9:10" x14ac:dyDescent="0.25">
      <c r="I288" s="81" t="s">
        <v>940</v>
      </c>
      <c r="J288" s="81" t="s">
        <v>939</v>
      </c>
    </row>
    <row r="289" spans="9:10" x14ac:dyDescent="0.25">
      <c r="I289" s="81" t="s">
        <v>943</v>
      </c>
      <c r="J289" s="81" t="s">
        <v>942</v>
      </c>
    </row>
    <row r="290" spans="9:10" x14ac:dyDescent="0.25">
      <c r="I290" s="81" t="s">
        <v>947</v>
      </c>
      <c r="J290" s="81" t="s">
        <v>946</v>
      </c>
    </row>
    <row r="291" spans="9:10" x14ac:dyDescent="0.25">
      <c r="I291" s="81" t="s">
        <v>950</v>
      </c>
      <c r="J291" s="81" t="s">
        <v>949</v>
      </c>
    </row>
    <row r="292" spans="9:10" x14ac:dyDescent="0.25">
      <c r="I292" s="81" t="s">
        <v>953</v>
      </c>
      <c r="J292" s="81" t="s">
        <v>952</v>
      </c>
    </row>
    <row r="293" spans="9:10" x14ac:dyDescent="0.25">
      <c r="I293" s="81" t="s">
        <v>956</v>
      </c>
      <c r="J293" s="81" t="s">
        <v>955</v>
      </c>
    </row>
    <row r="294" spans="9:10" x14ac:dyDescent="0.25">
      <c r="I294" s="81" t="s">
        <v>959</v>
      </c>
      <c r="J294" s="81" t="s">
        <v>958</v>
      </c>
    </row>
    <row r="295" spans="9:10" x14ac:dyDescent="0.25">
      <c r="I295" s="81" t="s">
        <v>962</v>
      </c>
      <c r="J295" s="81" t="s">
        <v>961</v>
      </c>
    </row>
    <row r="296" spans="9:10" x14ac:dyDescent="0.25">
      <c r="I296" s="81" t="s">
        <v>965</v>
      </c>
      <c r="J296" s="81" t="s">
        <v>964</v>
      </c>
    </row>
    <row r="297" spans="9:10" x14ac:dyDescent="0.25">
      <c r="I297" s="81" t="s">
        <v>968</v>
      </c>
      <c r="J297" s="81" t="s">
        <v>967</v>
      </c>
    </row>
    <row r="298" spans="9:10" x14ac:dyDescent="0.25">
      <c r="I298" s="81" t="s">
        <v>972</v>
      </c>
      <c r="J298" s="81" t="s">
        <v>971</v>
      </c>
    </row>
    <row r="299" spans="9:10" x14ac:dyDescent="0.25">
      <c r="I299" s="81" t="s">
        <v>975</v>
      </c>
      <c r="J299" s="81" t="s">
        <v>974</v>
      </c>
    </row>
    <row r="300" spans="9:10" x14ac:dyDescent="0.25">
      <c r="I300" s="81" t="s">
        <v>978</v>
      </c>
      <c r="J300" s="81" t="s">
        <v>977</v>
      </c>
    </row>
    <row r="301" spans="9:10" x14ac:dyDescent="0.25">
      <c r="I301" s="81" t="s">
        <v>981</v>
      </c>
      <c r="J301" s="81" t="s">
        <v>980</v>
      </c>
    </row>
    <row r="302" spans="9:10" x14ac:dyDescent="0.25">
      <c r="I302" s="81" t="s">
        <v>984</v>
      </c>
      <c r="J302" s="81" t="s">
        <v>983</v>
      </c>
    </row>
    <row r="303" spans="9:10" x14ac:dyDescent="0.25">
      <c r="I303" s="81" t="s">
        <v>987</v>
      </c>
      <c r="J303" s="81" t="s">
        <v>986</v>
      </c>
    </row>
    <row r="304" spans="9:10" x14ac:dyDescent="0.25">
      <c r="I304" s="81" t="s">
        <v>990</v>
      </c>
      <c r="J304" s="81" t="s">
        <v>989</v>
      </c>
    </row>
    <row r="305" spans="9:10" x14ac:dyDescent="0.25">
      <c r="I305" s="81" t="s">
        <v>993</v>
      </c>
      <c r="J305" s="81" t="s">
        <v>992</v>
      </c>
    </row>
    <row r="306" spans="9:10" x14ac:dyDescent="0.25">
      <c r="I306" s="81" t="s">
        <v>996</v>
      </c>
      <c r="J306" s="81" t="s">
        <v>995</v>
      </c>
    </row>
    <row r="307" spans="9:10" x14ac:dyDescent="0.25">
      <c r="I307" s="81" t="s">
        <v>999</v>
      </c>
      <c r="J307" s="81" t="s">
        <v>998</v>
      </c>
    </row>
    <row r="308" spans="9:10" x14ac:dyDescent="0.25">
      <c r="I308" s="81" t="s">
        <v>1002</v>
      </c>
      <c r="J308" s="81" t="s">
        <v>1001</v>
      </c>
    </row>
    <row r="309" spans="9:10" x14ac:dyDescent="0.25">
      <c r="I309" s="81" t="s">
        <v>1005</v>
      </c>
      <c r="J309" s="81" t="s">
        <v>1004</v>
      </c>
    </row>
    <row r="310" spans="9:10" x14ac:dyDescent="0.25">
      <c r="I310" s="81" t="s">
        <v>1008</v>
      </c>
      <c r="J310" s="81" t="s">
        <v>1007</v>
      </c>
    </row>
    <row r="311" spans="9:10" x14ac:dyDescent="0.25">
      <c r="I311" s="81" t="s">
        <v>1011</v>
      </c>
      <c r="J311" s="81" t="s">
        <v>1010</v>
      </c>
    </row>
    <row r="312" spans="9:10" x14ac:dyDescent="0.25">
      <c r="I312" s="81" t="s">
        <v>1014</v>
      </c>
      <c r="J312" s="81" t="s">
        <v>1013</v>
      </c>
    </row>
    <row r="313" spans="9:10" x14ac:dyDescent="0.25">
      <c r="I313" s="81" t="s">
        <v>1017</v>
      </c>
      <c r="J313" s="81" t="s">
        <v>1016</v>
      </c>
    </row>
    <row r="314" spans="9:10" x14ac:dyDescent="0.25">
      <c r="I314" s="81" t="s">
        <v>1020</v>
      </c>
      <c r="J314" s="81" t="s">
        <v>1019</v>
      </c>
    </row>
    <row r="315" spans="9:10" x14ac:dyDescent="0.25">
      <c r="I315" s="81" t="s">
        <v>1023</v>
      </c>
      <c r="J315" s="81" t="s">
        <v>1022</v>
      </c>
    </row>
    <row r="316" spans="9:10" x14ac:dyDescent="0.25">
      <c r="I316" s="81" t="s">
        <v>1026</v>
      </c>
      <c r="J316" s="81" t="s">
        <v>1025</v>
      </c>
    </row>
    <row r="317" spans="9:10" x14ac:dyDescent="0.25">
      <c r="I317" s="81" t="s">
        <v>1029</v>
      </c>
      <c r="J317" s="81" t="s">
        <v>1028</v>
      </c>
    </row>
    <row r="318" spans="9:10" x14ac:dyDescent="0.25">
      <c r="I318" s="81" t="s">
        <v>1032</v>
      </c>
      <c r="J318" s="81" t="s">
        <v>1031</v>
      </c>
    </row>
    <row r="319" spans="9:10" x14ac:dyDescent="0.25">
      <c r="I319" s="81" t="s">
        <v>1035</v>
      </c>
      <c r="J319" s="81" t="s">
        <v>1034</v>
      </c>
    </row>
    <row r="320" spans="9:10" x14ac:dyDescent="0.25">
      <c r="I320" s="81" t="s">
        <v>1038</v>
      </c>
      <c r="J320" s="81" t="s">
        <v>1037</v>
      </c>
    </row>
    <row r="321" spans="9:10" x14ac:dyDescent="0.25">
      <c r="I321" s="81" t="s">
        <v>1041</v>
      </c>
      <c r="J321" s="81" t="s">
        <v>1040</v>
      </c>
    </row>
    <row r="322" spans="9:10" x14ac:dyDescent="0.25">
      <c r="I322" s="81" t="s">
        <v>1044</v>
      </c>
      <c r="J322" s="81" t="s">
        <v>1043</v>
      </c>
    </row>
    <row r="323" spans="9:10" x14ac:dyDescent="0.25">
      <c r="I323" s="81" t="s">
        <v>1047</v>
      </c>
      <c r="J323" s="81" t="s">
        <v>1046</v>
      </c>
    </row>
    <row r="324" spans="9:10" x14ac:dyDescent="0.25">
      <c r="I324" s="81" t="s">
        <v>1050</v>
      </c>
      <c r="J324" s="81" t="s">
        <v>1049</v>
      </c>
    </row>
    <row r="325" spans="9:10" x14ac:dyDescent="0.25">
      <c r="I325" s="81" t="s">
        <v>1053</v>
      </c>
      <c r="J325" s="81" t="s">
        <v>1052</v>
      </c>
    </row>
    <row r="326" spans="9:10" x14ac:dyDescent="0.25">
      <c r="I326" s="81" t="s">
        <v>1056</v>
      </c>
      <c r="J326" s="81" t="s">
        <v>1055</v>
      </c>
    </row>
    <row r="327" spans="9:10" x14ac:dyDescent="0.25">
      <c r="I327" s="81" t="s">
        <v>1059</v>
      </c>
      <c r="J327" s="81" t="s">
        <v>1058</v>
      </c>
    </row>
    <row r="328" spans="9:10" x14ac:dyDescent="0.25">
      <c r="I328" s="81" t="s">
        <v>1062</v>
      </c>
      <c r="J328" s="81" t="s">
        <v>1061</v>
      </c>
    </row>
    <row r="329" spans="9:10" x14ac:dyDescent="0.25">
      <c r="I329" s="81" t="s">
        <v>1065</v>
      </c>
      <c r="J329" s="81" t="s">
        <v>1064</v>
      </c>
    </row>
    <row r="330" spans="9:10" x14ac:dyDescent="0.25">
      <c r="I330" s="81" t="s">
        <v>1068</v>
      </c>
      <c r="J330" s="81" t="s">
        <v>1067</v>
      </c>
    </row>
    <row r="331" spans="9:10" x14ac:dyDescent="0.25">
      <c r="I331" s="81" t="s">
        <v>1071</v>
      </c>
      <c r="J331" s="81" t="s">
        <v>1070</v>
      </c>
    </row>
    <row r="332" spans="9:10" x14ac:dyDescent="0.25">
      <c r="I332" s="81" t="s">
        <v>1074</v>
      </c>
      <c r="J332" s="81" t="s">
        <v>1073</v>
      </c>
    </row>
    <row r="333" spans="9:10" x14ac:dyDescent="0.25">
      <c r="I333" s="81" t="s">
        <v>1077</v>
      </c>
      <c r="J333" s="81" t="s">
        <v>1076</v>
      </c>
    </row>
    <row r="334" spans="9:10" x14ac:dyDescent="0.25">
      <c r="I334" s="81" t="s">
        <v>1080</v>
      </c>
      <c r="J334" s="81" t="s">
        <v>1079</v>
      </c>
    </row>
    <row r="335" spans="9:10" x14ac:dyDescent="0.25">
      <c r="I335" s="81" t="s">
        <v>1083</v>
      </c>
      <c r="J335" s="81" t="s">
        <v>1082</v>
      </c>
    </row>
    <row r="336" spans="9:10" x14ac:dyDescent="0.25">
      <c r="I336" s="81" t="s">
        <v>1086</v>
      </c>
      <c r="J336" s="81" t="s">
        <v>1085</v>
      </c>
    </row>
    <row r="337" spans="9:10" x14ac:dyDescent="0.25">
      <c r="I337" s="81" t="s">
        <v>1089</v>
      </c>
      <c r="J337" s="81" t="s">
        <v>1088</v>
      </c>
    </row>
    <row r="338" spans="9:10" x14ac:dyDescent="0.25">
      <c r="I338" s="81" t="s">
        <v>1092</v>
      </c>
      <c r="J338" s="81" t="s">
        <v>1091</v>
      </c>
    </row>
    <row r="339" spans="9:10" x14ac:dyDescent="0.25">
      <c r="I339" s="81" t="s">
        <v>1095</v>
      </c>
      <c r="J339" s="81" t="s">
        <v>1094</v>
      </c>
    </row>
    <row r="340" spans="9:10" x14ac:dyDescent="0.25">
      <c r="I340" s="81" t="s">
        <v>1098</v>
      </c>
      <c r="J340" s="81" t="s">
        <v>1097</v>
      </c>
    </row>
    <row r="341" spans="9:10" x14ac:dyDescent="0.25">
      <c r="I341" s="81" t="s">
        <v>1101</v>
      </c>
      <c r="J341" s="81" t="s">
        <v>1100</v>
      </c>
    </row>
    <row r="342" spans="9:10" x14ac:dyDescent="0.25">
      <c r="I342" s="81" t="s">
        <v>1104</v>
      </c>
      <c r="J342" s="81" t="s">
        <v>1103</v>
      </c>
    </row>
    <row r="343" spans="9:10" x14ac:dyDescent="0.25">
      <c r="I343" s="81" t="s">
        <v>1107</v>
      </c>
      <c r="J343" s="81" t="s">
        <v>1106</v>
      </c>
    </row>
    <row r="344" spans="9:10" x14ac:dyDescent="0.25">
      <c r="I344" s="81" t="s">
        <v>1110</v>
      </c>
      <c r="J344" s="81" t="s">
        <v>1109</v>
      </c>
    </row>
    <row r="345" spans="9:10" x14ac:dyDescent="0.25">
      <c r="I345" s="81" t="s">
        <v>1113</v>
      </c>
      <c r="J345" s="81" t="s">
        <v>1112</v>
      </c>
    </row>
    <row r="346" spans="9:10" x14ac:dyDescent="0.25">
      <c r="I346" s="81" t="s">
        <v>1116</v>
      </c>
      <c r="J346" s="81" t="s">
        <v>1115</v>
      </c>
    </row>
    <row r="347" spans="9:10" x14ac:dyDescent="0.25">
      <c r="I347" s="81" t="s">
        <v>1119</v>
      </c>
      <c r="J347" s="81" t="s">
        <v>1118</v>
      </c>
    </row>
    <row r="348" spans="9:10" x14ac:dyDescent="0.25">
      <c r="I348" s="81" t="s">
        <v>1122</v>
      </c>
      <c r="J348" s="81" t="s">
        <v>1121</v>
      </c>
    </row>
    <row r="349" spans="9:10" x14ac:dyDescent="0.25">
      <c r="I349" s="81" t="s">
        <v>1125</v>
      </c>
      <c r="J349" s="81" t="s">
        <v>1124</v>
      </c>
    </row>
    <row r="350" spans="9:10" x14ac:dyDescent="0.25">
      <c r="I350" s="81" t="s">
        <v>1128</v>
      </c>
      <c r="J350" s="81" t="s">
        <v>1127</v>
      </c>
    </row>
    <row r="351" spans="9:10" x14ac:dyDescent="0.25">
      <c r="I351" s="81" t="s">
        <v>1131</v>
      </c>
      <c r="J351" s="81" t="s">
        <v>1130</v>
      </c>
    </row>
    <row r="352" spans="9:10" x14ac:dyDescent="0.25">
      <c r="I352" s="81" t="s">
        <v>1134</v>
      </c>
      <c r="J352" s="81" t="s">
        <v>1133</v>
      </c>
    </row>
    <row r="353" spans="9:10" x14ac:dyDescent="0.25">
      <c r="I353" s="81" t="s">
        <v>1137</v>
      </c>
      <c r="J353" s="81" t="s">
        <v>1136</v>
      </c>
    </row>
    <row r="354" spans="9:10" x14ac:dyDescent="0.25">
      <c r="I354" s="81" t="s">
        <v>1141</v>
      </c>
      <c r="J354" s="81" t="s">
        <v>1140</v>
      </c>
    </row>
    <row r="355" spans="9:10" x14ac:dyDescent="0.25">
      <c r="I355" s="81" t="s">
        <v>1144</v>
      </c>
      <c r="J355" s="81" t="s">
        <v>1143</v>
      </c>
    </row>
    <row r="356" spans="9:10" x14ac:dyDescent="0.25">
      <c r="I356" s="81" t="s">
        <v>1147</v>
      </c>
      <c r="J356" s="81" t="s">
        <v>1146</v>
      </c>
    </row>
    <row r="357" spans="9:10" x14ac:dyDescent="0.25">
      <c r="I357" s="81" t="s">
        <v>1150</v>
      </c>
      <c r="J357" s="81" t="s">
        <v>1149</v>
      </c>
    </row>
    <row r="358" spans="9:10" x14ac:dyDescent="0.25">
      <c r="I358" s="81" t="s">
        <v>1153</v>
      </c>
      <c r="J358" s="81" t="s">
        <v>1152</v>
      </c>
    </row>
    <row r="359" spans="9:10" x14ac:dyDescent="0.25">
      <c r="I359" s="81" t="s">
        <v>1156</v>
      </c>
      <c r="J359" s="81" t="s">
        <v>1155</v>
      </c>
    </row>
    <row r="360" spans="9:10" x14ac:dyDescent="0.25">
      <c r="I360" s="81" t="s">
        <v>1159</v>
      </c>
      <c r="J360" s="81" t="s">
        <v>1158</v>
      </c>
    </row>
    <row r="361" spans="9:10" x14ac:dyDescent="0.25">
      <c r="I361" s="81" t="s">
        <v>1162</v>
      </c>
      <c r="J361" s="81" t="s">
        <v>1161</v>
      </c>
    </row>
    <row r="362" spans="9:10" x14ac:dyDescent="0.25">
      <c r="I362" s="81" t="s">
        <v>1165</v>
      </c>
      <c r="J362" s="81" t="s">
        <v>1164</v>
      </c>
    </row>
    <row r="363" spans="9:10" x14ac:dyDescent="0.25">
      <c r="I363" s="81" t="s">
        <v>1169</v>
      </c>
      <c r="J363" s="81" t="s">
        <v>1168</v>
      </c>
    </row>
    <row r="364" spans="9:10" x14ac:dyDescent="0.25">
      <c r="I364" s="81" t="s">
        <v>1173</v>
      </c>
      <c r="J364" s="81" t="s">
        <v>1172</v>
      </c>
    </row>
    <row r="365" spans="9:10" x14ac:dyDescent="0.25">
      <c r="I365" s="81" t="s">
        <v>1177</v>
      </c>
      <c r="J365" s="81" t="s">
        <v>1176</v>
      </c>
    </row>
    <row r="366" spans="9:10" x14ac:dyDescent="0.25">
      <c r="I366" s="81" t="s">
        <v>1180</v>
      </c>
      <c r="J366" s="81" t="s">
        <v>1179</v>
      </c>
    </row>
    <row r="367" spans="9:10" x14ac:dyDescent="0.25">
      <c r="I367" s="81" t="s">
        <v>1184</v>
      </c>
      <c r="J367" s="81" t="s">
        <v>1183</v>
      </c>
    </row>
    <row r="368" spans="9:10" x14ac:dyDescent="0.25">
      <c r="I368" s="81" t="s">
        <v>1188</v>
      </c>
      <c r="J368" s="81" t="s">
        <v>1187</v>
      </c>
    </row>
    <row r="369" spans="9:10" x14ac:dyDescent="0.25">
      <c r="I369" s="81" t="s">
        <v>1191</v>
      </c>
      <c r="J369" s="81" t="s">
        <v>1190</v>
      </c>
    </row>
    <row r="370" spans="9:10" x14ac:dyDescent="0.25">
      <c r="I370" s="81" t="s">
        <v>1195</v>
      </c>
      <c r="J370" s="81" t="s">
        <v>1194</v>
      </c>
    </row>
    <row r="371" spans="9:10" x14ac:dyDescent="0.25">
      <c r="I371" s="81" t="s">
        <v>1198</v>
      </c>
      <c r="J371" s="81" t="s">
        <v>1197</v>
      </c>
    </row>
    <row r="372" spans="9:10" x14ac:dyDescent="0.25">
      <c r="I372" s="81" t="s">
        <v>1202</v>
      </c>
      <c r="J372" s="81" t="s">
        <v>1201</v>
      </c>
    </row>
    <row r="373" spans="9:10" x14ac:dyDescent="0.25">
      <c r="I373" s="81" t="s">
        <v>1206</v>
      </c>
      <c r="J373" s="81" t="s">
        <v>1205</v>
      </c>
    </row>
    <row r="374" spans="9:10" x14ac:dyDescent="0.25">
      <c r="I374" s="81" t="s">
        <v>1209</v>
      </c>
      <c r="J374" s="81" t="s">
        <v>1208</v>
      </c>
    </row>
    <row r="375" spans="9:10" x14ac:dyDescent="0.25">
      <c r="I375" s="81" t="s">
        <v>1212</v>
      </c>
      <c r="J375" s="81" t="s">
        <v>1211</v>
      </c>
    </row>
    <row r="376" spans="9:10" x14ac:dyDescent="0.25">
      <c r="I376" s="81" t="s">
        <v>1216</v>
      </c>
      <c r="J376" s="81" t="s">
        <v>1215</v>
      </c>
    </row>
    <row r="377" spans="9:10" x14ac:dyDescent="0.25">
      <c r="I377" s="81" t="s">
        <v>1220</v>
      </c>
      <c r="J377" s="81" t="s">
        <v>1219</v>
      </c>
    </row>
    <row r="378" spans="9:10" x14ac:dyDescent="0.25">
      <c r="I378" s="81" t="s">
        <v>1223</v>
      </c>
      <c r="J378" s="81" t="s">
        <v>1222</v>
      </c>
    </row>
    <row r="379" spans="9:10" x14ac:dyDescent="0.25">
      <c r="I379" s="81" t="s">
        <v>1226</v>
      </c>
      <c r="J379" s="81" t="s">
        <v>1225</v>
      </c>
    </row>
    <row r="380" spans="9:10" x14ac:dyDescent="0.25">
      <c r="I380" s="81" t="s">
        <v>1229</v>
      </c>
      <c r="J380" s="81" t="s">
        <v>1228</v>
      </c>
    </row>
    <row r="381" spans="9:10" x14ac:dyDescent="0.25">
      <c r="I381" s="81" t="s">
        <v>1232</v>
      </c>
      <c r="J381" s="81" t="s">
        <v>1231</v>
      </c>
    </row>
    <row r="382" spans="9:10" x14ac:dyDescent="0.25">
      <c r="I382" s="81" t="s">
        <v>1235</v>
      </c>
      <c r="J382" s="81" t="s">
        <v>1234</v>
      </c>
    </row>
    <row r="383" spans="9:10" x14ac:dyDescent="0.25">
      <c r="I383" s="81" t="s">
        <v>1238</v>
      </c>
      <c r="J383" s="81" t="s">
        <v>1237</v>
      </c>
    </row>
    <row r="384" spans="9:10" x14ac:dyDescent="0.25">
      <c r="I384" s="81" t="s">
        <v>1241</v>
      </c>
      <c r="J384" s="81" t="s">
        <v>1240</v>
      </c>
    </row>
    <row r="385" spans="9:10" x14ac:dyDescent="0.25">
      <c r="I385" s="81" t="s">
        <v>1244</v>
      </c>
      <c r="J385" s="81" t="s">
        <v>1243</v>
      </c>
    </row>
    <row r="386" spans="9:10" x14ac:dyDescent="0.25">
      <c r="I386" s="81" t="s">
        <v>1247</v>
      </c>
      <c r="J386" s="81" t="s">
        <v>1246</v>
      </c>
    </row>
    <row r="387" spans="9:10" x14ac:dyDescent="0.25">
      <c r="I387" s="81" t="s">
        <v>1250</v>
      </c>
      <c r="J387" s="81" t="s">
        <v>1249</v>
      </c>
    </row>
    <row r="388" spans="9:10" x14ac:dyDescent="0.25">
      <c r="I388" s="81" t="s">
        <v>1253</v>
      </c>
      <c r="J388" s="81" t="s">
        <v>1252</v>
      </c>
    </row>
    <row r="389" spans="9:10" x14ac:dyDescent="0.25">
      <c r="I389" s="81" t="s">
        <v>1256</v>
      </c>
      <c r="J389" s="81" t="s">
        <v>1255</v>
      </c>
    </row>
    <row r="390" spans="9:10" x14ac:dyDescent="0.25">
      <c r="I390" s="81" t="s">
        <v>1259</v>
      </c>
      <c r="J390" s="81" t="s">
        <v>1258</v>
      </c>
    </row>
    <row r="391" spans="9:10" x14ac:dyDescent="0.25">
      <c r="I391" s="81" t="s">
        <v>1262</v>
      </c>
      <c r="J391" s="81" t="s">
        <v>1261</v>
      </c>
    </row>
    <row r="392" spans="9:10" x14ac:dyDescent="0.25">
      <c r="I392" s="81" t="s">
        <v>1265</v>
      </c>
      <c r="J392" s="81" t="s">
        <v>1264</v>
      </c>
    </row>
    <row r="393" spans="9:10" x14ac:dyDescent="0.25">
      <c r="I393" s="81" t="s">
        <v>1268</v>
      </c>
      <c r="J393" s="81" t="s">
        <v>1267</v>
      </c>
    </row>
    <row r="394" spans="9:10" x14ac:dyDescent="0.25">
      <c r="I394" s="81" t="s">
        <v>1271</v>
      </c>
      <c r="J394" s="81" t="s">
        <v>1270</v>
      </c>
    </row>
    <row r="395" spans="9:10" x14ac:dyDescent="0.25">
      <c r="I395" s="81" t="s">
        <v>1275</v>
      </c>
      <c r="J395" s="81" t="s">
        <v>1274</v>
      </c>
    </row>
    <row r="396" spans="9:10" x14ac:dyDescent="0.25">
      <c r="I396" s="81" t="s">
        <v>1278</v>
      </c>
      <c r="J396" s="81" t="s">
        <v>1277</v>
      </c>
    </row>
    <row r="397" spans="9:10" x14ac:dyDescent="0.25">
      <c r="I397" s="81" t="s">
        <v>1281</v>
      </c>
      <c r="J397" s="81" t="s">
        <v>1280</v>
      </c>
    </row>
    <row r="398" spans="9:10" x14ac:dyDescent="0.25">
      <c r="I398" s="81" t="s">
        <v>1284</v>
      </c>
      <c r="J398" s="81" t="s">
        <v>1283</v>
      </c>
    </row>
    <row r="399" spans="9:10" x14ac:dyDescent="0.25">
      <c r="I399" s="81" t="s">
        <v>1287</v>
      </c>
      <c r="J399" s="81" t="s">
        <v>1286</v>
      </c>
    </row>
    <row r="400" spans="9:10" x14ac:dyDescent="0.25">
      <c r="I400" s="81" t="s">
        <v>1290</v>
      </c>
      <c r="J400" s="81" t="s">
        <v>1289</v>
      </c>
    </row>
    <row r="401" spans="9:10" x14ac:dyDescent="0.25">
      <c r="I401" s="81" t="s">
        <v>1293</v>
      </c>
      <c r="J401" s="81" t="s">
        <v>1292</v>
      </c>
    </row>
    <row r="402" spans="9:10" x14ac:dyDescent="0.25">
      <c r="I402" s="81" t="s">
        <v>1296</v>
      </c>
      <c r="J402" s="81" t="s">
        <v>1295</v>
      </c>
    </row>
    <row r="403" spans="9:10" x14ac:dyDescent="0.25">
      <c r="I403" s="81" t="s">
        <v>1299</v>
      </c>
      <c r="J403" s="81" t="s">
        <v>1298</v>
      </c>
    </row>
    <row r="404" spans="9:10" x14ac:dyDescent="0.25">
      <c r="I404" s="81" t="s">
        <v>1302</v>
      </c>
      <c r="J404" s="81" t="s">
        <v>1301</v>
      </c>
    </row>
    <row r="405" spans="9:10" x14ac:dyDescent="0.25">
      <c r="I405" s="81" t="s">
        <v>1305</v>
      </c>
      <c r="J405" s="81" t="s">
        <v>1304</v>
      </c>
    </row>
    <row r="406" spans="9:10" x14ac:dyDescent="0.25">
      <c r="I406" s="81" t="s">
        <v>1308</v>
      </c>
      <c r="J406" s="81" t="s">
        <v>1307</v>
      </c>
    </row>
    <row r="407" spans="9:10" x14ac:dyDescent="0.25">
      <c r="I407" s="81" t="s">
        <v>1311</v>
      </c>
      <c r="J407" s="81" t="s">
        <v>1310</v>
      </c>
    </row>
    <row r="408" spans="9:10" x14ac:dyDescent="0.25">
      <c r="I408" s="81" t="s">
        <v>1314</v>
      </c>
      <c r="J408" s="81" t="s">
        <v>1313</v>
      </c>
    </row>
    <row r="409" spans="9:10" x14ac:dyDescent="0.25">
      <c r="I409" s="81" t="s">
        <v>1317</v>
      </c>
      <c r="J409" s="81" t="s">
        <v>1316</v>
      </c>
    </row>
    <row r="410" spans="9:10" x14ac:dyDescent="0.25">
      <c r="I410" s="81" t="s">
        <v>1320</v>
      </c>
      <c r="J410" s="81" t="s">
        <v>1319</v>
      </c>
    </row>
    <row r="411" spans="9:10" x14ac:dyDescent="0.25">
      <c r="I411" s="81" t="s">
        <v>1323</v>
      </c>
      <c r="J411" s="81" t="s">
        <v>1322</v>
      </c>
    </row>
    <row r="412" spans="9:10" x14ac:dyDescent="0.25">
      <c r="I412" s="81" t="s">
        <v>1326</v>
      </c>
      <c r="J412" s="81" t="s">
        <v>1325</v>
      </c>
    </row>
    <row r="413" spans="9:10" x14ac:dyDescent="0.25">
      <c r="I413" s="81" t="s">
        <v>1329</v>
      </c>
      <c r="J413" s="81" t="s">
        <v>1328</v>
      </c>
    </row>
    <row r="414" spans="9:10" x14ac:dyDescent="0.25">
      <c r="I414" s="81" t="s">
        <v>1332</v>
      </c>
      <c r="J414" s="81" t="s">
        <v>1331</v>
      </c>
    </row>
    <row r="415" spans="9:10" x14ac:dyDescent="0.25">
      <c r="I415" s="81" t="s">
        <v>1335</v>
      </c>
      <c r="J415" s="81" t="s">
        <v>1334</v>
      </c>
    </row>
    <row r="416" spans="9:10" x14ac:dyDescent="0.25">
      <c r="I416" s="81" t="s">
        <v>1338</v>
      </c>
      <c r="J416" s="81" t="s">
        <v>1337</v>
      </c>
    </row>
    <row r="417" spans="9:10" x14ac:dyDescent="0.25">
      <c r="I417" s="81" t="s">
        <v>1341</v>
      </c>
      <c r="J417" s="81" t="s">
        <v>1340</v>
      </c>
    </row>
    <row r="418" spans="9:10" x14ac:dyDescent="0.25">
      <c r="I418" s="81" t="s">
        <v>1344</v>
      </c>
      <c r="J418" s="81" t="s">
        <v>1343</v>
      </c>
    </row>
    <row r="419" spans="9:10" x14ac:dyDescent="0.25">
      <c r="I419" s="81" t="s">
        <v>1347</v>
      </c>
      <c r="J419" s="81" t="s">
        <v>1346</v>
      </c>
    </row>
    <row r="420" spans="9:10" x14ac:dyDescent="0.25">
      <c r="I420" s="81" t="s">
        <v>1350</v>
      </c>
      <c r="J420" s="81" t="s">
        <v>1349</v>
      </c>
    </row>
    <row r="421" spans="9:10" x14ac:dyDescent="0.25">
      <c r="I421" s="81" t="s">
        <v>1353</v>
      </c>
      <c r="J421" s="81" t="s">
        <v>1352</v>
      </c>
    </row>
    <row r="422" spans="9:10" x14ac:dyDescent="0.25">
      <c r="I422" s="81" t="s">
        <v>1356</v>
      </c>
      <c r="J422" s="81" t="s">
        <v>1355</v>
      </c>
    </row>
    <row r="423" spans="9:10" x14ac:dyDescent="0.25">
      <c r="I423" s="81" t="s">
        <v>1359</v>
      </c>
      <c r="J423" s="81" t="s">
        <v>1358</v>
      </c>
    </row>
    <row r="424" spans="9:10" x14ac:dyDescent="0.25">
      <c r="I424" s="81" t="s">
        <v>1362</v>
      </c>
      <c r="J424" s="81" t="s">
        <v>1361</v>
      </c>
    </row>
    <row r="425" spans="9:10" x14ac:dyDescent="0.25">
      <c r="I425" s="81" t="s">
        <v>1365</v>
      </c>
      <c r="J425" s="81" t="s">
        <v>1364</v>
      </c>
    </row>
    <row r="426" spans="9:10" x14ac:dyDescent="0.25">
      <c r="I426" s="81" t="s">
        <v>1368</v>
      </c>
      <c r="J426" s="81" t="s">
        <v>1367</v>
      </c>
    </row>
    <row r="427" spans="9:10" x14ac:dyDescent="0.25">
      <c r="I427" s="81" t="s">
        <v>1371</v>
      </c>
      <c r="J427" s="81" t="s">
        <v>1370</v>
      </c>
    </row>
    <row r="428" spans="9:10" x14ac:dyDescent="0.25">
      <c r="I428" s="81" t="s">
        <v>1374</v>
      </c>
      <c r="J428" s="81" t="s">
        <v>1373</v>
      </c>
    </row>
    <row r="429" spans="9:10" x14ac:dyDescent="0.25">
      <c r="I429" s="81" t="s">
        <v>1377</v>
      </c>
      <c r="J429" s="81" t="s">
        <v>1376</v>
      </c>
    </row>
    <row r="430" spans="9:10" x14ac:dyDescent="0.25">
      <c r="I430" s="81" t="s">
        <v>1380</v>
      </c>
      <c r="J430" s="81" t="s">
        <v>1379</v>
      </c>
    </row>
    <row r="431" spans="9:10" x14ac:dyDescent="0.25">
      <c r="I431" s="81" t="s">
        <v>1383</v>
      </c>
      <c r="J431" s="81" t="s">
        <v>1382</v>
      </c>
    </row>
    <row r="432" spans="9:10" x14ac:dyDescent="0.25">
      <c r="I432" s="81" t="s">
        <v>1386</v>
      </c>
      <c r="J432" s="81" t="s">
        <v>1385</v>
      </c>
    </row>
    <row r="433" spans="9:10" x14ac:dyDescent="0.25">
      <c r="I433" s="81" t="s">
        <v>1389</v>
      </c>
      <c r="J433" s="81" t="s">
        <v>1388</v>
      </c>
    </row>
    <row r="434" spans="9:10" x14ac:dyDescent="0.25">
      <c r="I434" s="81" t="s">
        <v>1392</v>
      </c>
      <c r="J434" s="81" t="s">
        <v>1391</v>
      </c>
    </row>
    <row r="435" spans="9:10" x14ac:dyDescent="0.25">
      <c r="I435" s="81" t="s">
        <v>1395</v>
      </c>
      <c r="J435" s="81" t="s">
        <v>1394</v>
      </c>
    </row>
    <row r="436" spans="9:10" x14ac:dyDescent="0.25">
      <c r="I436" s="81" t="s">
        <v>1398</v>
      </c>
      <c r="J436" s="81" t="s">
        <v>1397</v>
      </c>
    </row>
    <row r="437" spans="9:10" x14ac:dyDescent="0.25">
      <c r="I437" s="81" t="s">
        <v>1401</v>
      </c>
      <c r="J437" s="81" t="s">
        <v>1400</v>
      </c>
    </row>
    <row r="438" spans="9:10" x14ac:dyDescent="0.25">
      <c r="I438" s="111" t="s">
        <v>1404</v>
      </c>
      <c r="J438" s="81" t="s">
        <v>1403</v>
      </c>
    </row>
    <row r="439" spans="9:10" x14ac:dyDescent="0.25">
      <c r="I439" s="81" t="s">
        <v>1407</v>
      </c>
      <c r="J439" s="81" t="s">
        <v>1406</v>
      </c>
    </row>
    <row r="440" spans="9:10" x14ac:dyDescent="0.25">
      <c r="I440" s="111" t="s">
        <v>1410</v>
      </c>
      <c r="J440" s="81" t="s">
        <v>1409</v>
      </c>
    </row>
    <row r="441" spans="9:10" x14ac:dyDescent="0.25">
      <c r="I441" s="111" t="s">
        <v>1413</v>
      </c>
      <c r="J441" s="81" t="s">
        <v>1412</v>
      </c>
    </row>
    <row r="442" spans="9:10" x14ac:dyDescent="0.25">
      <c r="I442" s="81" t="s">
        <v>1416</v>
      </c>
      <c r="J442" s="81" t="s">
        <v>1415</v>
      </c>
    </row>
    <row r="443" spans="9:10" x14ac:dyDescent="0.25">
      <c r="I443" s="81" t="s">
        <v>1419</v>
      </c>
      <c r="J443" s="81" t="s">
        <v>1418</v>
      </c>
    </row>
    <row r="444" spans="9:10" x14ac:dyDescent="0.25">
      <c r="I444" s="81" t="s">
        <v>1422</v>
      </c>
      <c r="J444" s="81" t="s">
        <v>1421</v>
      </c>
    </row>
    <row r="445" spans="9:10" x14ac:dyDescent="0.25">
      <c r="I445" s="111" t="s">
        <v>1425</v>
      </c>
      <c r="J445" s="81" t="s">
        <v>1424</v>
      </c>
    </row>
    <row r="446" spans="9:10" x14ac:dyDescent="0.25">
      <c r="I446" s="81" t="s">
        <v>1428</v>
      </c>
      <c r="J446" s="81" t="s">
        <v>1427</v>
      </c>
    </row>
    <row r="447" spans="9:10" x14ac:dyDescent="0.25">
      <c r="I447" s="81" t="s">
        <v>1431</v>
      </c>
      <c r="J447" s="81" t="s">
        <v>1430</v>
      </c>
    </row>
    <row r="448" spans="9:10" x14ac:dyDescent="0.25">
      <c r="I448" s="81" t="s">
        <v>1434</v>
      </c>
      <c r="J448" s="81" t="s">
        <v>1433</v>
      </c>
    </row>
    <row r="449" spans="9:10" x14ac:dyDescent="0.25">
      <c r="I449" s="81" t="s">
        <v>1437</v>
      </c>
      <c r="J449" s="81" t="s">
        <v>1436</v>
      </c>
    </row>
    <row r="450" spans="9:10" x14ac:dyDescent="0.25">
      <c r="I450" s="81" t="s">
        <v>1440</v>
      </c>
      <c r="J450" s="81" t="s">
        <v>1439</v>
      </c>
    </row>
    <row r="451" spans="9:10" x14ac:dyDescent="0.25">
      <c r="I451" s="111" t="s">
        <v>1443</v>
      </c>
      <c r="J451" s="81" t="s">
        <v>1442</v>
      </c>
    </row>
    <row r="452" spans="9:10" x14ac:dyDescent="0.25">
      <c r="I452" s="81" t="s">
        <v>1446</v>
      </c>
      <c r="J452" s="81" t="s">
        <v>1445</v>
      </c>
    </row>
    <row r="453" spans="9:10" x14ac:dyDescent="0.25">
      <c r="I453" s="81" t="s">
        <v>1449</v>
      </c>
      <c r="J453" s="81" t="s">
        <v>1448</v>
      </c>
    </row>
    <row r="454" spans="9:10" x14ac:dyDescent="0.25">
      <c r="I454" s="111" t="s">
        <v>1452</v>
      </c>
      <c r="J454" s="81" t="s">
        <v>1451</v>
      </c>
    </row>
    <row r="455" spans="9:10" x14ac:dyDescent="0.25">
      <c r="I455" s="81" t="s">
        <v>1455</v>
      </c>
      <c r="J455" s="81" t="s">
        <v>1454</v>
      </c>
    </row>
    <row r="456" spans="9:10" x14ac:dyDescent="0.25">
      <c r="I456" s="81" t="s">
        <v>1458</v>
      </c>
      <c r="J456" s="81" t="s">
        <v>1457</v>
      </c>
    </row>
    <row r="457" spans="9:10" x14ac:dyDescent="0.25">
      <c r="I457" s="81" t="s">
        <v>1461</v>
      </c>
      <c r="J457" s="81" t="s">
        <v>1460</v>
      </c>
    </row>
    <row r="458" spans="9:10" x14ac:dyDescent="0.25">
      <c r="I458" s="81" t="s">
        <v>1464</v>
      </c>
      <c r="J458" s="81" t="s">
        <v>1463</v>
      </c>
    </row>
    <row r="459" spans="9:10" x14ac:dyDescent="0.25">
      <c r="I459" s="111" t="s">
        <v>1467</v>
      </c>
      <c r="J459" s="81" t="s">
        <v>1466</v>
      </c>
    </row>
    <row r="460" spans="9:10" x14ac:dyDescent="0.25">
      <c r="I460" s="111" t="s">
        <v>1470</v>
      </c>
      <c r="J460" s="81" t="s">
        <v>1469</v>
      </c>
    </row>
    <row r="461" spans="9:10" x14ac:dyDescent="0.25">
      <c r="I461" s="111" t="s">
        <v>1473</v>
      </c>
      <c r="J461" s="81" t="s">
        <v>1472</v>
      </c>
    </row>
    <row r="462" spans="9:10" x14ac:dyDescent="0.25">
      <c r="I462" s="111" t="s">
        <v>1476</v>
      </c>
      <c r="J462" s="81" t="s">
        <v>1475</v>
      </c>
    </row>
    <row r="463" spans="9:10" x14ac:dyDescent="0.25">
      <c r="I463" s="81" t="s">
        <v>1479</v>
      </c>
      <c r="J463" s="81" t="s">
        <v>1478</v>
      </c>
    </row>
    <row r="464" spans="9:10" x14ac:dyDescent="0.25">
      <c r="I464" s="81" t="s">
        <v>1482</v>
      </c>
      <c r="J464" s="81" t="s">
        <v>1481</v>
      </c>
    </row>
    <row r="465" spans="9:10" x14ac:dyDescent="0.25">
      <c r="I465" s="81" t="s">
        <v>1485</v>
      </c>
      <c r="J465" s="81" t="s">
        <v>1484</v>
      </c>
    </row>
    <row r="466" spans="9:10" x14ac:dyDescent="0.25">
      <c r="I466" s="81" t="s">
        <v>1488</v>
      </c>
      <c r="J466" s="81" t="s">
        <v>1487</v>
      </c>
    </row>
    <row r="467" spans="9:10" x14ac:dyDescent="0.25">
      <c r="I467" s="81" t="s">
        <v>1491</v>
      </c>
      <c r="J467" s="81" t="s">
        <v>1490</v>
      </c>
    </row>
    <row r="468" spans="9:10" x14ac:dyDescent="0.25">
      <c r="I468" s="81" t="s">
        <v>1494</v>
      </c>
      <c r="J468" s="81" t="s">
        <v>1493</v>
      </c>
    </row>
    <row r="469" spans="9:10" x14ac:dyDescent="0.25">
      <c r="I469" s="81" t="s">
        <v>1497</v>
      </c>
      <c r="J469" s="81" t="s">
        <v>1496</v>
      </c>
    </row>
    <row r="470" spans="9:10" x14ac:dyDescent="0.25">
      <c r="I470" s="81" t="s">
        <v>1500</v>
      </c>
      <c r="J470" s="81" t="s">
        <v>1499</v>
      </c>
    </row>
    <row r="471" spans="9:10" x14ac:dyDescent="0.25">
      <c r="I471" s="81" t="s">
        <v>1503</v>
      </c>
      <c r="J471" s="81" t="s">
        <v>1502</v>
      </c>
    </row>
    <row r="472" spans="9:10" x14ac:dyDescent="0.25">
      <c r="I472" s="81" t="s">
        <v>1506</v>
      </c>
      <c r="J472" s="81" t="s">
        <v>1505</v>
      </c>
    </row>
    <row r="473" spans="9:10" x14ac:dyDescent="0.25">
      <c r="I473" s="81" t="s">
        <v>1509</v>
      </c>
      <c r="J473" s="81" t="s">
        <v>1508</v>
      </c>
    </row>
    <row r="474" spans="9:10" x14ac:dyDescent="0.25">
      <c r="I474" s="81" t="s">
        <v>1512</v>
      </c>
      <c r="J474" s="81" t="s">
        <v>1511</v>
      </c>
    </row>
    <row r="475" spans="9:10" x14ac:dyDescent="0.25">
      <c r="I475" s="81" t="s">
        <v>1515</v>
      </c>
      <c r="J475" s="81" t="s">
        <v>1514</v>
      </c>
    </row>
    <row r="476" spans="9:10" x14ac:dyDescent="0.25">
      <c r="I476" s="81" t="s">
        <v>1518</v>
      </c>
      <c r="J476" s="81" t="s">
        <v>1517</v>
      </c>
    </row>
    <row r="477" spans="9:10" x14ac:dyDescent="0.25">
      <c r="I477" s="81" t="s">
        <v>1521</v>
      </c>
      <c r="J477" s="81" t="s">
        <v>1520</v>
      </c>
    </row>
    <row r="478" spans="9:10" x14ac:dyDescent="0.25">
      <c r="I478" s="81" t="s">
        <v>1526</v>
      </c>
      <c r="J478" s="81" t="s">
        <v>1525</v>
      </c>
    </row>
    <row r="479" spans="9:10" x14ac:dyDescent="0.25">
      <c r="I479" s="81" t="s">
        <v>1529</v>
      </c>
      <c r="J479" s="81" t="s">
        <v>1528</v>
      </c>
    </row>
    <row r="480" spans="9:10" x14ac:dyDescent="0.25">
      <c r="I480" s="81" t="s">
        <v>1532</v>
      </c>
      <c r="J480" s="81" t="s">
        <v>1531</v>
      </c>
    </row>
    <row r="481" spans="9:10" x14ac:dyDescent="0.25">
      <c r="I481" s="81" t="s">
        <v>1535</v>
      </c>
      <c r="J481" s="81" t="s">
        <v>1534</v>
      </c>
    </row>
    <row r="482" spans="9:10" x14ac:dyDescent="0.25">
      <c r="I482" s="81" t="s">
        <v>1538</v>
      </c>
      <c r="J482" s="81" t="s">
        <v>1537</v>
      </c>
    </row>
    <row r="483" spans="9:10" x14ac:dyDescent="0.25">
      <c r="I483" s="81" t="s">
        <v>1541</v>
      </c>
      <c r="J483" s="81" t="s">
        <v>1540</v>
      </c>
    </row>
    <row r="484" spans="9:10" x14ac:dyDescent="0.25">
      <c r="I484" s="81" t="s">
        <v>1544</v>
      </c>
      <c r="J484" s="81" t="s">
        <v>1543</v>
      </c>
    </row>
    <row r="485" spans="9:10" x14ac:dyDescent="0.25">
      <c r="I485" s="81" t="s">
        <v>1547</v>
      </c>
      <c r="J485" s="81" t="s">
        <v>1546</v>
      </c>
    </row>
    <row r="486" spans="9:10" x14ac:dyDescent="0.25">
      <c r="I486" s="81" t="s">
        <v>1550</v>
      </c>
      <c r="J486" s="81" t="s">
        <v>1549</v>
      </c>
    </row>
    <row r="487" spans="9:10" x14ac:dyDescent="0.25">
      <c r="I487" s="81" t="s">
        <v>1553</v>
      </c>
      <c r="J487" s="81" t="s">
        <v>1552</v>
      </c>
    </row>
    <row r="488" spans="9:10" x14ac:dyDescent="0.25">
      <c r="I488" s="81" t="s">
        <v>1556</v>
      </c>
      <c r="J488" s="81" t="s">
        <v>1555</v>
      </c>
    </row>
    <row r="489" spans="9:10" x14ac:dyDescent="0.25">
      <c r="I489" s="81" t="s">
        <v>1559</v>
      </c>
      <c r="J489" s="81" t="s">
        <v>1558</v>
      </c>
    </row>
    <row r="490" spans="9:10" x14ac:dyDescent="0.25">
      <c r="I490" s="81" t="s">
        <v>1562</v>
      </c>
      <c r="J490" s="81" t="s">
        <v>1561</v>
      </c>
    </row>
    <row r="491" spans="9:10" x14ac:dyDescent="0.25">
      <c r="I491" s="81" t="s">
        <v>1565</v>
      </c>
      <c r="J491" s="81" t="s">
        <v>1564</v>
      </c>
    </row>
    <row r="492" spans="9:10" x14ac:dyDescent="0.25">
      <c r="I492" s="81" t="s">
        <v>1568</v>
      </c>
      <c r="J492" s="81" t="s">
        <v>1567</v>
      </c>
    </row>
    <row r="493" spans="9:10" x14ac:dyDescent="0.25">
      <c r="I493" s="81" t="s">
        <v>1571</v>
      </c>
      <c r="J493" s="81" t="s">
        <v>1570</v>
      </c>
    </row>
    <row r="494" spans="9:10" x14ac:dyDescent="0.25">
      <c r="I494" s="81" t="s">
        <v>1574</v>
      </c>
      <c r="J494" s="81" t="s">
        <v>1573</v>
      </c>
    </row>
    <row r="495" spans="9:10" x14ac:dyDescent="0.25">
      <c r="I495" s="81" t="s">
        <v>1577</v>
      </c>
      <c r="J495" s="81" t="s">
        <v>1576</v>
      </c>
    </row>
    <row r="496" spans="9:10" x14ac:dyDescent="0.25">
      <c r="I496" s="81" t="s">
        <v>1580</v>
      </c>
      <c r="J496" s="81" t="s">
        <v>1579</v>
      </c>
    </row>
    <row r="497" spans="9:10" x14ac:dyDescent="0.25">
      <c r="I497" s="81" t="s">
        <v>1583</v>
      </c>
      <c r="J497" s="81" t="s">
        <v>1582</v>
      </c>
    </row>
    <row r="498" spans="9:10" x14ac:dyDescent="0.25">
      <c r="I498" s="81" t="s">
        <v>1586</v>
      </c>
      <c r="J498" s="81" t="s">
        <v>1585</v>
      </c>
    </row>
    <row r="499" spans="9:10" x14ac:dyDescent="0.25">
      <c r="I499" s="81" t="s">
        <v>1589</v>
      </c>
      <c r="J499" s="81" t="s">
        <v>1588</v>
      </c>
    </row>
    <row r="500" spans="9:10" x14ac:dyDescent="0.25">
      <c r="I500" s="81" t="s">
        <v>1592</v>
      </c>
      <c r="J500" s="81" t="s">
        <v>1591</v>
      </c>
    </row>
    <row r="501" spans="9:10" x14ac:dyDescent="0.25">
      <c r="I501" s="81" t="s">
        <v>1595</v>
      </c>
      <c r="J501" s="81" t="s">
        <v>1594</v>
      </c>
    </row>
    <row r="502" spans="9:10" x14ac:dyDescent="0.25">
      <c r="I502" s="81" t="s">
        <v>1598</v>
      </c>
      <c r="J502" s="81" t="s">
        <v>1597</v>
      </c>
    </row>
    <row r="503" spans="9:10" x14ac:dyDescent="0.25">
      <c r="I503" s="81" t="s">
        <v>1601</v>
      </c>
      <c r="J503" s="81" t="s">
        <v>1600</v>
      </c>
    </row>
    <row r="504" spans="9:10" x14ac:dyDescent="0.25">
      <c r="I504" s="81" t="s">
        <v>1604</v>
      </c>
      <c r="J504" s="81" t="s">
        <v>1603</v>
      </c>
    </row>
    <row r="505" spans="9:10" x14ac:dyDescent="0.25">
      <c r="I505" s="81" t="s">
        <v>1607</v>
      </c>
      <c r="J505" s="81" t="s">
        <v>1606</v>
      </c>
    </row>
    <row r="506" spans="9:10" x14ac:dyDescent="0.25">
      <c r="I506" s="81" t="s">
        <v>1610</v>
      </c>
      <c r="J506" s="81" t="s">
        <v>1609</v>
      </c>
    </row>
    <row r="507" spans="9:10" x14ac:dyDescent="0.25">
      <c r="I507" s="81" t="s">
        <v>1613</v>
      </c>
      <c r="J507" s="81" t="s">
        <v>1612</v>
      </c>
    </row>
    <row r="508" spans="9:10" x14ac:dyDescent="0.25">
      <c r="I508" s="81" t="s">
        <v>1616</v>
      </c>
      <c r="J508" s="81" t="s">
        <v>1615</v>
      </c>
    </row>
    <row r="509" spans="9:10" x14ac:dyDescent="0.25">
      <c r="I509" s="81" t="s">
        <v>1619</v>
      </c>
      <c r="J509" s="81" t="s">
        <v>1618</v>
      </c>
    </row>
    <row r="510" spans="9:10" x14ac:dyDescent="0.25">
      <c r="I510" s="81" t="s">
        <v>1622</v>
      </c>
      <c r="J510" s="81" t="s">
        <v>1621</v>
      </c>
    </row>
    <row r="511" spans="9:10" x14ac:dyDescent="0.25">
      <c r="I511" s="81" t="s">
        <v>1625</v>
      </c>
      <c r="J511" s="81" t="s">
        <v>1624</v>
      </c>
    </row>
    <row r="512" spans="9:10" x14ac:dyDescent="0.25">
      <c r="I512" s="81" t="s">
        <v>1628</v>
      </c>
      <c r="J512" s="81" t="s">
        <v>1627</v>
      </c>
    </row>
    <row r="513" spans="9:10" x14ac:dyDescent="0.25">
      <c r="I513" s="81" t="s">
        <v>1631</v>
      </c>
      <c r="J513" s="81" t="s">
        <v>1630</v>
      </c>
    </row>
    <row r="514" spans="9:10" x14ac:dyDescent="0.25">
      <c r="I514" s="81" t="s">
        <v>1634</v>
      </c>
      <c r="J514" s="81" t="s">
        <v>1633</v>
      </c>
    </row>
    <row r="515" spans="9:10" x14ac:dyDescent="0.25">
      <c r="I515" s="81" t="s">
        <v>1637</v>
      </c>
      <c r="J515" s="81" t="s">
        <v>1636</v>
      </c>
    </row>
    <row r="516" spans="9:10" x14ac:dyDescent="0.25">
      <c r="I516" s="81" t="s">
        <v>1640</v>
      </c>
      <c r="J516" s="81" t="s">
        <v>1639</v>
      </c>
    </row>
    <row r="517" spans="9:10" x14ac:dyDescent="0.25">
      <c r="I517" s="81" t="s">
        <v>1643</v>
      </c>
      <c r="J517" s="81" t="s">
        <v>1642</v>
      </c>
    </row>
    <row r="518" spans="9:10" x14ac:dyDescent="0.25">
      <c r="I518" s="81" t="s">
        <v>1646</v>
      </c>
      <c r="J518" s="81" t="s">
        <v>1645</v>
      </c>
    </row>
    <row r="519" spans="9:10" x14ac:dyDescent="0.25">
      <c r="I519" s="81" t="s">
        <v>1649</v>
      </c>
      <c r="J519" s="81" t="s">
        <v>1648</v>
      </c>
    </row>
    <row r="520" spans="9:10" x14ac:dyDescent="0.25">
      <c r="I520" s="81" t="s">
        <v>1652</v>
      </c>
      <c r="J520" s="81" t="s">
        <v>1651</v>
      </c>
    </row>
    <row r="521" spans="9:10" x14ac:dyDescent="0.25">
      <c r="I521" s="81" t="s">
        <v>1655</v>
      </c>
      <c r="J521" s="81" t="s">
        <v>1654</v>
      </c>
    </row>
    <row r="522" spans="9:10" x14ac:dyDescent="0.25">
      <c r="I522" s="81" t="s">
        <v>1658</v>
      </c>
      <c r="J522" s="81" t="s">
        <v>1657</v>
      </c>
    </row>
    <row r="523" spans="9:10" x14ac:dyDescent="0.25">
      <c r="I523" s="81" t="s">
        <v>1661</v>
      </c>
      <c r="J523" s="81" t="s">
        <v>1660</v>
      </c>
    </row>
    <row r="524" spans="9:10" x14ac:dyDescent="0.25">
      <c r="I524" s="81" t="s">
        <v>1664</v>
      </c>
      <c r="J524" s="81" t="s">
        <v>1663</v>
      </c>
    </row>
    <row r="525" spans="9:10" x14ac:dyDescent="0.25">
      <c r="I525" s="81" t="s">
        <v>1667</v>
      </c>
      <c r="J525" s="81" t="s">
        <v>1666</v>
      </c>
    </row>
    <row r="526" spans="9:10" x14ac:dyDescent="0.25">
      <c r="I526" s="81" t="s">
        <v>1670</v>
      </c>
      <c r="J526" s="81" t="s">
        <v>1669</v>
      </c>
    </row>
    <row r="527" spans="9:10" x14ac:dyDescent="0.25">
      <c r="I527" s="81" t="s">
        <v>1673</v>
      </c>
      <c r="J527" s="81" t="s">
        <v>1672</v>
      </c>
    </row>
    <row r="528" spans="9:10" x14ac:dyDescent="0.25">
      <c r="I528" s="81" t="s">
        <v>1676</v>
      </c>
      <c r="J528" s="81" t="s">
        <v>1675</v>
      </c>
    </row>
    <row r="529" spans="9:10" x14ac:dyDescent="0.25">
      <c r="I529" s="81" t="s">
        <v>1679</v>
      </c>
      <c r="J529" s="81" t="s">
        <v>1678</v>
      </c>
    </row>
    <row r="530" spans="9:10" x14ac:dyDescent="0.25">
      <c r="I530" s="81" t="s">
        <v>1682</v>
      </c>
      <c r="J530" s="81" t="s">
        <v>1681</v>
      </c>
    </row>
    <row r="531" spans="9:10" x14ac:dyDescent="0.25">
      <c r="I531" s="81" t="s">
        <v>1685</v>
      </c>
      <c r="J531" s="81" t="s">
        <v>1684</v>
      </c>
    </row>
    <row r="532" spans="9:10" x14ac:dyDescent="0.25">
      <c r="I532" s="81" t="s">
        <v>1688</v>
      </c>
      <c r="J532" s="81" t="s">
        <v>1687</v>
      </c>
    </row>
    <row r="533" spans="9:10" x14ac:dyDescent="0.25">
      <c r="I533" s="81" t="s">
        <v>1691</v>
      </c>
      <c r="J533" s="81" t="s">
        <v>1690</v>
      </c>
    </row>
    <row r="534" spans="9:10" x14ac:dyDescent="0.25">
      <c r="I534" s="81" t="s">
        <v>1694</v>
      </c>
      <c r="J534" s="81" t="s">
        <v>1693</v>
      </c>
    </row>
    <row r="535" spans="9:10" x14ac:dyDescent="0.25">
      <c r="I535" s="81" t="s">
        <v>1697</v>
      </c>
      <c r="J535" s="81" t="s">
        <v>1696</v>
      </c>
    </row>
    <row r="536" spans="9:10" x14ac:dyDescent="0.25">
      <c r="I536" s="81" t="s">
        <v>1700</v>
      </c>
      <c r="J536" s="81" t="s">
        <v>1699</v>
      </c>
    </row>
    <row r="537" spans="9:10" x14ac:dyDescent="0.25">
      <c r="I537" s="81" t="s">
        <v>1703</v>
      </c>
      <c r="J537" s="81" t="s">
        <v>1702</v>
      </c>
    </row>
    <row r="538" spans="9:10" x14ac:dyDescent="0.25">
      <c r="I538" s="81" t="s">
        <v>1706</v>
      </c>
      <c r="J538" s="81" t="s">
        <v>1705</v>
      </c>
    </row>
    <row r="539" spans="9:10" x14ac:dyDescent="0.25">
      <c r="I539" s="81" t="s">
        <v>1709</v>
      </c>
      <c r="J539" s="81" t="s">
        <v>1708</v>
      </c>
    </row>
    <row r="540" spans="9:10" x14ac:dyDescent="0.25">
      <c r="I540" s="81" t="s">
        <v>1712</v>
      </c>
      <c r="J540" s="81" t="s">
        <v>1711</v>
      </c>
    </row>
    <row r="541" spans="9:10" x14ac:dyDescent="0.25">
      <c r="I541" s="81" t="s">
        <v>1715</v>
      </c>
      <c r="J541" s="81" t="s">
        <v>1714</v>
      </c>
    </row>
    <row r="542" spans="9:10" x14ac:dyDescent="0.25">
      <c r="I542" s="81" t="s">
        <v>1718</v>
      </c>
      <c r="J542" s="81" t="s">
        <v>1717</v>
      </c>
    </row>
    <row r="543" spans="9:10" x14ac:dyDescent="0.25">
      <c r="I543" s="81" t="s">
        <v>1721</v>
      </c>
      <c r="J543" s="81" t="s">
        <v>1720</v>
      </c>
    </row>
    <row r="544" spans="9:10" x14ac:dyDescent="0.25">
      <c r="I544" s="81" t="s">
        <v>1724</v>
      </c>
      <c r="J544" s="81" t="s">
        <v>1723</v>
      </c>
    </row>
    <row r="545" spans="9:10" x14ac:dyDescent="0.25">
      <c r="I545" s="81" t="s">
        <v>1727</v>
      </c>
      <c r="J545" s="81" t="s">
        <v>1726</v>
      </c>
    </row>
    <row r="546" spans="9:10" x14ac:dyDescent="0.25">
      <c r="I546" s="81" t="s">
        <v>1730</v>
      </c>
      <c r="J546" s="81" t="s">
        <v>1729</v>
      </c>
    </row>
    <row r="547" spans="9:10" x14ac:dyDescent="0.25">
      <c r="I547" s="81" t="s">
        <v>1733</v>
      </c>
      <c r="J547" s="81" t="s">
        <v>1732</v>
      </c>
    </row>
    <row r="548" spans="9:10" x14ac:dyDescent="0.25">
      <c r="I548" s="81" t="s">
        <v>1736</v>
      </c>
      <c r="J548" s="81" t="s">
        <v>1735</v>
      </c>
    </row>
    <row r="549" spans="9:10" x14ac:dyDescent="0.25">
      <c r="I549" s="81" t="s">
        <v>1739</v>
      </c>
      <c r="J549" s="81" t="s">
        <v>1738</v>
      </c>
    </row>
    <row r="550" spans="9:10" x14ac:dyDescent="0.25">
      <c r="I550" s="81" t="s">
        <v>1742</v>
      </c>
      <c r="J550" s="81" t="s">
        <v>1741</v>
      </c>
    </row>
    <row r="551" spans="9:10" x14ac:dyDescent="0.25">
      <c r="I551" s="81" t="s">
        <v>1745</v>
      </c>
      <c r="J551" s="81" t="s">
        <v>1744</v>
      </c>
    </row>
    <row r="552" spans="9:10" x14ac:dyDescent="0.25">
      <c r="I552" s="81" t="s">
        <v>1748</v>
      </c>
      <c r="J552" s="81" t="s">
        <v>1747</v>
      </c>
    </row>
    <row r="553" spans="9:10" x14ac:dyDescent="0.25">
      <c r="I553" s="81" t="s">
        <v>1751</v>
      </c>
      <c r="J553" s="81" t="s">
        <v>1750</v>
      </c>
    </row>
    <row r="554" spans="9:10" x14ac:dyDescent="0.25">
      <c r="I554" s="81" t="s">
        <v>1754</v>
      </c>
      <c r="J554" s="81" t="s">
        <v>1753</v>
      </c>
    </row>
    <row r="555" spans="9:10" x14ac:dyDescent="0.25">
      <c r="I555" s="81" t="s">
        <v>1757</v>
      </c>
      <c r="J555" s="81" t="s">
        <v>1756</v>
      </c>
    </row>
    <row r="556" spans="9:10" x14ac:dyDescent="0.25">
      <c r="I556" s="81" t="s">
        <v>1760</v>
      </c>
      <c r="J556" s="81" t="s">
        <v>1759</v>
      </c>
    </row>
    <row r="557" spans="9:10" x14ac:dyDescent="0.25">
      <c r="I557" s="81" t="s">
        <v>1763</v>
      </c>
      <c r="J557" s="81" t="s">
        <v>1762</v>
      </c>
    </row>
    <row r="558" spans="9:10" x14ac:dyDescent="0.25">
      <c r="I558" s="81" t="s">
        <v>1766</v>
      </c>
      <c r="J558" s="81" t="s">
        <v>1765</v>
      </c>
    </row>
    <row r="559" spans="9:10" x14ac:dyDescent="0.25">
      <c r="I559" s="81" t="s">
        <v>1769</v>
      </c>
      <c r="J559" s="81" t="s">
        <v>1768</v>
      </c>
    </row>
    <row r="560" spans="9:10" x14ac:dyDescent="0.25">
      <c r="I560" s="81" t="s">
        <v>1772</v>
      </c>
      <c r="J560" s="81" t="s">
        <v>1771</v>
      </c>
    </row>
    <row r="561" spans="9:10" x14ac:dyDescent="0.25">
      <c r="I561" s="81" t="s">
        <v>1775</v>
      </c>
      <c r="J561" s="81" t="s">
        <v>1774</v>
      </c>
    </row>
    <row r="562" spans="9:10" x14ac:dyDescent="0.25">
      <c r="I562" s="81" t="s">
        <v>1778</v>
      </c>
      <c r="J562" s="81" t="s">
        <v>1777</v>
      </c>
    </row>
    <row r="563" spans="9:10" x14ac:dyDescent="0.25">
      <c r="I563" s="81" t="s">
        <v>1781</v>
      </c>
      <c r="J563" s="81" t="s">
        <v>1780</v>
      </c>
    </row>
    <row r="564" spans="9:10" x14ac:dyDescent="0.25">
      <c r="I564" s="81" t="s">
        <v>1784</v>
      </c>
      <c r="J564" s="81" t="s">
        <v>1783</v>
      </c>
    </row>
    <row r="565" spans="9:10" x14ac:dyDescent="0.25">
      <c r="I565" s="81" t="s">
        <v>1787</v>
      </c>
      <c r="J565" s="81" t="s">
        <v>1786</v>
      </c>
    </row>
    <row r="566" spans="9:10" x14ac:dyDescent="0.25">
      <c r="I566" s="81" t="s">
        <v>1790</v>
      </c>
      <c r="J566" s="81" t="s">
        <v>1789</v>
      </c>
    </row>
    <row r="567" spans="9:10" x14ac:dyDescent="0.25">
      <c r="I567" s="81" t="s">
        <v>1793</v>
      </c>
      <c r="J567" s="81" t="s">
        <v>1792</v>
      </c>
    </row>
    <row r="568" spans="9:10" x14ac:dyDescent="0.25">
      <c r="I568" s="81" t="s">
        <v>1796</v>
      </c>
      <c r="J568" s="81" t="s">
        <v>1795</v>
      </c>
    </row>
    <row r="569" spans="9:10" x14ac:dyDescent="0.25">
      <c r="I569" s="81" t="s">
        <v>1799</v>
      </c>
      <c r="J569" s="81" t="s">
        <v>1798</v>
      </c>
    </row>
    <row r="570" spans="9:10" x14ac:dyDescent="0.25">
      <c r="I570" s="81" t="s">
        <v>1802</v>
      </c>
      <c r="J570" s="81" t="s">
        <v>1801</v>
      </c>
    </row>
    <row r="571" spans="9:10" x14ac:dyDescent="0.25">
      <c r="I571" s="81" t="s">
        <v>1805</v>
      </c>
      <c r="J571" s="81" t="s">
        <v>1804</v>
      </c>
    </row>
    <row r="572" spans="9:10" x14ac:dyDescent="0.25">
      <c r="I572" s="81" t="s">
        <v>1808</v>
      </c>
      <c r="J572" s="81" t="s">
        <v>1807</v>
      </c>
    </row>
    <row r="573" spans="9:10" x14ac:dyDescent="0.25">
      <c r="I573" s="81" t="s">
        <v>1811</v>
      </c>
      <c r="J573" s="81" t="s">
        <v>1810</v>
      </c>
    </row>
    <row r="574" spans="9:10" x14ac:dyDescent="0.25">
      <c r="I574" s="81" t="s">
        <v>1814</v>
      </c>
      <c r="J574" s="81" t="s">
        <v>1813</v>
      </c>
    </row>
    <row r="575" spans="9:10" x14ac:dyDescent="0.25">
      <c r="I575" s="81" t="s">
        <v>1817</v>
      </c>
      <c r="J575" s="81" t="s">
        <v>1816</v>
      </c>
    </row>
    <row r="576" spans="9:10" x14ac:dyDescent="0.25">
      <c r="I576" s="81" t="s">
        <v>1820</v>
      </c>
      <c r="J576" s="81" t="s">
        <v>1819</v>
      </c>
    </row>
    <row r="577" spans="9:10" x14ac:dyDescent="0.25">
      <c r="I577" s="81" t="s">
        <v>1823</v>
      </c>
      <c r="J577" s="81" t="s">
        <v>1822</v>
      </c>
    </row>
    <row r="578" spans="9:10" x14ac:dyDescent="0.25">
      <c r="I578" s="81" t="s">
        <v>1826</v>
      </c>
      <c r="J578" s="81" t="s">
        <v>1825</v>
      </c>
    </row>
    <row r="579" spans="9:10" x14ac:dyDescent="0.25">
      <c r="I579" s="81" t="s">
        <v>1829</v>
      </c>
      <c r="J579" s="81" t="s">
        <v>1828</v>
      </c>
    </row>
    <row r="580" spans="9:10" x14ac:dyDescent="0.25">
      <c r="I580" s="81" t="s">
        <v>1832</v>
      </c>
      <c r="J580" s="81" t="s">
        <v>1831</v>
      </c>
    </row>
    <row r="581" spans="9:10" x14ac:dyDescent="0.25">
      <c r="I581" s="81" t="s">
        <v>1835</v>
      </c>
      <c r="J581" s="81" t="s">
        <v>1834</v>
      </c>
    </row>
    <row r="582" spans="9:10" x14ac:dyDescent="0.25">
      <c r="I582" s="81" t="s">
        <v>1838</v>
      </c>
      <c r="J582" s="81" t="s">
        <v>1837</v>
      </c>
    </row>
    <row r="583" spans="9:10" x14ac:dyDescent="0.25">
      <c r="I583" s="81" t="s">
        <v>1841</v>
      </c>
      <c r="J583" s="81" t="s">
        <v>1840</v>
      </c>
    </row>
    <row r="584" spans="9:10" x14ac:dyDescent="0.25">
      <c r="I584" s="81" t="s">
        <v>1844</v>
      </c>
      <c r="J584" s="81" t="s">
        <v>1843</v>
      </c>
    </row>
    <row r="585" spans="9:10" x14ac:dyDescent="0.25">
      <c r="I585" s="81" t="s">
        <v>1847</v>
      </c>
      <c r="J585" s="81" t="s">
        <v>1846</v>
      </c>
    </row>
    <row r="586" spans="9:10" x14ac:dyDescent="0.25">
      <c r="I586" s="81" t="s">
        <v>1850</v>
      </c>
      <c r="J586" s="81" t="s">
        <v>1849</v>
      </c>
    </row>
    <row r="587" spans="9:10" x14ac:dyDescent="0.25">
      <c r="I587" s="81" t="s">
        <v>1853</v>
      </c>
      <c r="J587" s="81" t="s">
        <v>1852</v>
      </c>
    </row>
    <row r="588" spans="9:10" x14ac:dyDescent="0.25">
      <c r="I588" s="81" t="s">
        <v>1856</v>
      </c>
      <c r="J588" s="81" t="s">
        <v>1855</v>
      </c>
    </row>
    <row r="589" spans="9:10" x14ac:dyDescent="0.25">
      <c r="I589" s="81" t="s">
        <v>1859</v>
      </c>
      <c r="J589" s="81" t="s">
        <v>1858</v>
      </c>
    </row>
    <row r="590" spans="9:10" x14ac:dyDescent="0.25">
      <c r="I590" s="81" t="s">
        <v>1862</v>
      </c>
      <c r="J590" s="81" t="s">
        <v>1861</v>
      </c>
    </row>
    <row r="591" spans="9:10" x14ac:dyDescent="0.25">
      <c r="I591" s="81" t="s">
        <v>1865</v>
      </c>
      <c r="J591" s="81" t="s">
        <v>1864</v>
      </c>
    </row>
    <row r="592" spans="9:10" x14ac:dyDescent="0.25">
      <c r="I592" s="81" t="s">
        <v>1868</v>
      </c>
      <c r="J592" s="81" t="s">
        <v>1867</v>
      </c>
    </row>
    <row r="593" spans="9:10" x14ac:dyDescent="0.25">
      <c r="I593" s="81" t="s">
        <v>1871</v>
      </c>
      <c r="J593" s="81" t="s">
        <v>1870</v>
      </c>
    </row>
    <row r="594" spans="9:10" x14ac:dyDescent="0.25">
      <c r="I594" s="81" t="s">
        <v>1874</v>
      </c>
      <c r="J594" s="81" t="s">
        <v>1873</v>
      </c>
    </row>
    <row r="595" spans="9:10" x14ac:dyDescent="0.25">
      <c r="I595" s="81" t="s">
        <v>1877</v>
      </c>
      <c r="J595" s="81" t="s">
        <v>1876</v>
      </c>
    </row>
    <row r="596" spans="9:10" x14ac:dyDescent="0.25">
      <c r="I596" s="81" t="s">
        <v>1880</v>
      </c>
      <c r="J596" s="81" t="s">
        <v>1879</v>
      </c>
    </row>
    <row r="597" spans="9:10" x14ac:dyDescent="0.25">
      <c r="I597" s="81" t="s">
        <v>1883</v>
      </c>
      <c r="J597" s="81" t="s">
        <v>1882</v>
      </c>
    </row>
    <row r="598" spans="9:10" x14ac:dyDescent="0.25">
      <c r="I598" s="81" t="s">
        <v>1886</v>
      </c>
      <c r="J598" s="81" t="s">
        <v>1885</v>
      </c>
    </row>
    <row r="599" spans="9:10" x14ac:dyDescent="0.25">
      <c r="I599" s="81" t="s">
        <v>1889</v>
      </c>
      <c r="J599" s="81" t="s">
        <v>1888</v>
      </c>
    </row>
    <row r="600" spans="9:10" x14ac:dyDescent="0.25">
      <c r="I600" s="81" t="s">
        <v>1892</v>
      </c>
      <c r="J600" s="81" t="s">
        <v>1891</v>
      </c>
    </row>
    <row r="601" spans="9:10" x14ac:dyDescent="0.25">
      <c r="I601" s="81" t="s">
        <v>1895</v>
      </c>
      <c r="J601" s="81" t="s">
        <v>1894</v>
      </c>
    </row>
    <row r="602" spans="9:10" x14ac:dyDescent="0.25">
      <c r="I602" s="81" t="s">
        <v>1898</v>
      </c>
      <c r="J602" s="81" t="s">
        <v>1897</v>
      </c>
    </row>
    <row r="603" spans="9:10" x14ac:dyDescent="0.25">
      <c r="I603" s="81" t="s">
        <v>1901</v>
      </c>
      <c r="J603" s="81" t="s">
        <v>1900</v>
      </c>
    </row>
    <row r="604" spans="9:10" x14ac:dyDescent="0.25">
      <c r="I604" s="81" t="s">
        <v>1904</v>
      </c>
      <c r="J604" s="81" t="s">
        <v>1903</v>
      </c>
    </row>
    <row r="605" spans="9:10" x14ac:dyDescent="0.25">
      <c r="I605" s="81" t="s">
        <v>1907</v>
      </c>
      <c r="J605" s="81" t="s">
        <v>1906</v>
      </c>
    </row>
    <row r="606" spans="9:10" x14ac:dyDescent="0.25">
      <c r="I606" s="81" t="s">
        <v>1910</v>
      </c>
      <c r="J606" s="81" t="s">
        <v>1909</v>
      </c>
    </row>
    <row r="607" spans="9:10" x14ac:dyDescent="0.25">
      <c r="I607" s="81" t="s">
        <v>1913</v>
      </c>
      <c r="J607" s="81" t="s">
        <v>1912</v>
      </c>
    </row>
    <row r="608" spans="9:10" x14ac:dyDescent="0.25">
      <c r="I608" s="81" t="s">
        <v>1916</v>
      </c>
      <c r="J608" s="81" t="s">
        <v>1915</v>
      </c>
    </row>
    <row r="609" spans="9:10" x14ac:dyDescent="0.25">
      <c r="I609" s="81" t="s">
        <v>1919</v>
      </c>
      <c r="J609" s="81" t="s">
        <v>1918</v>
      </c>
    </row>
    <row r="610" spans="9:10" x14ac:dyDescent="0.25">
      <c r="I610" s="81" t="s">
        <v>1922</v>
      </c>
      <c r="J610" s="81" t="s">
        <v>1921</v>
      </c>
    </row>
    <row r="611" spans="9:10" x14ac:dyDescent="0.25">
      <c r="I611" s="81" t="s">
        <v>1925</v>
      </c>
      <c r="J611" s="81" t="s">
        <v>1924</v>
      </c>
    </row>
    <row r="612" spans="9:10" x14ac:dyDescent="0.25">
      <c r="I612" s="81" t="s">
        <v>1928</v>
      </c>
      <c r="J612" s="81" t="s">
        <v>1927</v>
      </c>
    </row>
    <row r="613" spans="9:10" x14ac:dyDescent="0.25">
      <c r="I613" s="81" t="s">
        <v>1931</v>
      </c>
      <c r="J613" s="81" t="s">
        <v>1930</v>
      </c>
    </row>
    <row r="614" spans="9:10" x14ac:dyDescent="0.25">
      <c r="I614" s="81" t="s">
        <v>1934</v>
      </c>
      <c r="J614" s="81" t="s">
        <v>1933</v>
      </c>
    </row>
    <row r="615" spans="9:10" x14ac:dyDescent="0.25">
      <c r="I615" s="81" t="s">
        <v>1937</v>
      </c>
      <c r="J615" s="81" t="s">
        <v>1936</v>
      </c>
    </row>
    <row r="616" spans="9:10" x14ac:dyDescent="0.25">
      <c r="I616" s="81" t="s">
        <v>1940</v>
      </c>
      <c r="J616" s="81" t="s">
        <v>1939</v>
      </c>
    </row>
    <row r="617" spans="9:10" x14ac:dyDescent="0.25">
      <c r="I617" s="81" t="s">
        <v>1943</v>
      </c>
      <c r="J617" s="81" t="s">
        <v>1942</v>
      </c>
    </row>
    <row r="618" spans="9:10" x14ac:dyDescent="0.25">
      <c r="I618" s="81" t="s">
        <v>1946</v>
      </c>
      <c r="J618" s="81" t="s">
        <v>1945</v>
      </c>
    </row>
    <row r="619" spans="9:10" x14ac:dyDescent="0.25">
      <c r="I619" s="81" t="s">
        <v>1949</v>
      </c>
      <c r="J619" s="81" t="s">
        <v>1948</v>
      </c>
    </row>
    <row r="620" spans="9:10" x14ac:dyDescent="0.25">
      <c r="I620" s="81" t="s">
        <v>1952</v>
      </c>
      <c r="J620" s="81" t="s">
        <v>1951</v>
      </c>
    </row>
    <row r="621" spans="9:10" x14ac:dyDescent="0.25">
      <c r="I621" s="81" t="s">
        <v>1955</v>
      </c>
      <c r="J621" s="81" t="s">
        <v>1954</v>
      </c>
    </row>
    <row r="622" spans="9:10" x14ac:dyDescent="0.25">
      <c r="I622" s="81" t="s">
        <v>1958</v>
      </c>
      <c r="J622" s="81" t="s">
        <v>1957</v>
      </c>
    </row>
    <row r="623" spans="9:10" x14ac:dyDescent="0.25">
      <c r="I623" s="81" t="s">
        <v>1961</v>
      </c>
      <c r="J623" s="81" t="s">
        <v>1960</v>
      </c>
    </row>
    <row r="624" spans="9:10" x14ac:dyDescent="0.25">
      <c r="I624" s="81" t="s">
        <v>1964</v>
      </c>
      <c r="J624" s="81" t="s">
        <v>1963</v>
      </c>
    </row>
    <row r="625" spans="9:10" x14ac:dyDescent="0.25">
      <c r="I625" s="81" t="s">
        <v>1967</v>
      </c>
      <c r="J625" s="81" t="s">
        <v>1966</v>
      </c>
    </row>
    <row r="626" spans="9:10" x14ac:dyDescent="0.25">
      <c r="I626" s="81" t="s">
        <v>1970</v>
      </c>
      <c r="J626" s="81" t="s">
        <v>1969</v>
      </c>
    </row>
    <row r="627" spans="9:10" x14ac:dyDescent="0.25">
      <c r="I627" s="81" t="s">
        <v>1973</v>
      </c>
      <c r="J627" s="81" t="s">
        <v>1972</v>
      </c>
    </row>
    <row r="628" spans="9:10" x14ac:dyDescent="0.25">
      <c r="I628" s="81" t="s">
        <v>1976</v>
      </c>
      <c r="J628" s="81" t="s">
        <v>1975</v>
      </c>
    </row>
    <row r="629" spans="9:10" x14ac:dyDescent="0.25">
      <c r="I629" s="81" t="s">
        <v>1979</v>
      </c>
      <c r="J629" s="81" t="s">
        <v>1978</v>
      </c>
    </row>
    <row r="630" spans="9:10" x14ac:dyDescent="0.25">
      <c r="I630" s="81" t="s">
        <v>1982</v>
      </c>
      <c r="J630" s="81" t="s">
        <v>1981</v>
      </c>
    </row>
    <row r="631" spans="9:10" x14ac:dyDescent="0.25">
      <c r="I631" s="81" t="s">
        <v>1985</v>
      </c>
      <c r="J631" s="81" t="s">
        <v>1984</v>
      </c>
    </row>
    <row r="632" spans="9:10" x14ac:dyDescent="0.25">
      <c r="I632" s="81" t="s">
        <v>1988</v>
      </c>
      <c r="J632" s="81" t="s">
        <v>1987</v>
      </c>
    </row>
    <row r="633" spans="9:10" x14ac:dyDescent="0.25">
      <c r="I633" s="81" t="s">
        <v>1991</v>
      </c>
      <c r="J633" s="81" t="s">
        <v>1990</v>
      </c>
    </row>
    <row r="634" spans="9:10" x14ac:dyDescent="0.25">
      <c r="I634" s="81" t="s">
        <v>1994</v>
      </c>
      <c r="J634" s="81" t="s">
        <v>1993</v>
      </c>
    </row>
    <row r="635" spans="9:10" x14ac:dyDescent="0.25">
      <c r="I635" s="81" t="s">
        <v>1997</v>
      </c>
      <c r="J635" s="81" t="s">
        <v>1996</v>
      </c>
    </row>
    <row r="636" spans="9:10" x14ac:dyDescent="0.25">
      <c r="I636" s="81" t="s">
        <v>2000</v>
      </c>
      <c r="J636" s="81" t="s">
        <v>1999</v>
      </c>
    </row>
    <row r="637" spans="9:10" x14ac:dyDescent="0.25">
      <c r="I637" s="81" t="s">
        <v>2003</v>
      </c>
      <c r="J637" s="81" t="s">
        <v>2002</v>
      </c>
    </row>
    <row r="638" spans="9:10" x14ac:dyDescent="0.25">
      <c r="I638" s="81" t="s">
        <v>2006</v>
      </c>
      <c r="J638" s="81" t="s">
        <v>2005</v>
      </c>
    </row>
    <row r="639" spans="9:10" x14ac:dyDescent="0.25">
      <c r="I639" s="81" t="s">
        <v>2009</v>
      </c>
      <c r="J639" s="81" t="s">
        <v>2008</v>
      </c>
    </row>
    <row r="640" spans="9:10" x14ac:dyDescent="0.25">
      <c r="I640" s="81" t="s">
        <v>2012</v>
      </c>
      <c r="J640" s="81" t="s">
        <v>2011</v>
      </c>
    </row>
    <row r="641" spans="9:10" x14ac:dyDescent="0.25">
      <c r="I641" s="81" t="s">
        <v>2015</v>
      </c>
      <c r="J641" s="81" t="s">
        <v>2014</v>
      </c>
    </row>
    <row r="642" spans="9:10" x14ac:dyDescent="0.25">
      <c r="I642" s="81" t="s">
        <v>2018</v>
      </c>
      <c r="J642" s="81" t="s">
        <v>2017</v>
      </c>
    </row>
    <row r="643" spans="9:10" x14ac:dyDescent="0.25">
      <c r="I643" s="81" t="s">
        <v>2021</v>
      </c>
      <c r="J643" s="81" t="s">
        <v>2020</v>
      </c>
    </row>
    <row r="644" spans="9:10" x14ac:dyDescent="0.25">
      <c r="I644" s="81" t="s">
        <v>2024</v>
      </c>
      <c r="J644" s="81" t="s">
        <v>2023</v>
      </c>
    </row>
    <row r="645" spans="9:10" x14ac:dyDescent="0.25">
      <c r="I645" s="81" t="s">
        <v>2027</v>
      </c>
      <c r="J645" s="81" t="s">
        <v>2026</v>
      </c>
    </row>
    <row r="646" spans="9:10" x14ac:dyDescent="0.25">
      <c r="I646" s="81" t="s">
        <v>2030</v>
      </c>
      <c r="J646" s="81" t="s">
        <v>2029</v>
      </c>
    </row>
    <row r="647" spans="9:10" x14ac:dyDescent="0.25">
      <c r="I647" s="81" t="s">
        <v>2033</v>
      </c>
      <c r="J647" s="81" t="s">
        <v>2032</v>
      </c>
    </row>
    <row r="648" spans="9:10" x14ac:dyDescent="0.25">
      <c r="I648" s="81" t="s">
        <v>2036</v>
      </c>
      <c r="J648" s="81" t="s">
        <v>2035</v>
      </c>
    </row>
    <row r="649" spans="9:10" x14ac:dyDescent="0.25">
      <c r="I649" s="81" t="s">
        <v>2039</v>
      </c>
      <c r="J649" s="81" t="s">
        <v>2038</v>
      </c>
    </row>
    <row r="650" spans="9:10" x14ac:dyDescent="0.25">
      <c r="I650" s="81" t="s">
        <v>2042</v>
      </c>
      <c r="J650" s="81" t="s">
        <v>2041</v>
      </c>
    </row>
    <row r="651" spans="9:10" x14ac:dyDescent="0.25">
      <c r="I651" s="81" t="s">
        <v>2045</v>
      </c>
      <c r="J651" s="81" t="s">
        <v>2044</v>
      </c>
    </row>
    <row r="652" spans="9:10" x14ac:dyDescent="0.25">
      <c r="I652" s="81" t="s">
        <v>2048</v>
      </c>
      <c r="J652" s="81" t="s">
        <v>2047</v>
      </c>
    </row>
    <row r="653" spans="9:10" x14ac:dyDescent="0.25">
      <c r="I653" s="81" t="s">
        <v>2051</v>
      </c>
      <c r="J653" s="81" t="s">
        <v>2050</v>
      </c>
    </row>
    <row r="654" spans="9:10" x14ac:dyDescent="0.25">
      <c r="I654" s="81" t="s">
        <v>2054</v>
      </c>
      <c r="J654" s="81" t="s">
        <v>2053</v>
      </c>
    </row>
    <row r="655" spans="9:10" x14ac:dyDescent="0.25">
      <c r="I655" s="81" t="s">
        <v>2057</v>
      </c>
      <c r="J655" s="81" t="s">
        <v>2056</v>
      </c>
    </row>
    <row r="656" spans="9:10" x14ac:dyDescent="0.25">
      <c r="I656" s="81" t="s">
        <v>2060</v>
      </c>
      <c r="J656" s="81" t="s">
        <v>2059</v>
      </c>
    </row>
    <row r="657" spans="9:10" x14ac:dyDescent="0.25">
      <c r="I657" s="81" t="s">
        <v>2063</v>
      </c>
      <c r="J657" s="81" t="s">
        <v>2062</v>
      </c>
    </row>
    <row r="658" spans="9:10" x14ac:dyDescent="0.25">
      <c r="I658" s="81" t="s">
        <v>2066</v>
      </c>
      <c r="J658" s="81" t="s">
        <v>2065</v>
      </c>
    </row>
    <row r="659" spans="9:10" x14ac:dyDescent="0.25">
      <c r="I659" s="81" t="s">
        <v>2069</v>
      </c>
      <c r="J659" s="81" t="s">
        <v>2068</v>
      </c>
    </row>
    <row r="660" spans="9:10" x14ac:dyDescent="0.25">
      <c r="I660" s="81" t="s">
        <v>2072</v>
      </c>
      <c r="J660" s="81" t="s">
        <v>2071</v>
      </c>
    </row>
    <row r="661" spans="9:10" x14ac:dyDescent="0.25">
      <c r="I661" s="81" t="s">
        <v>2075</v>
      </c>
      <c r="J661" s="81" t="s">
        <v>2074</v>
      </c>
    </row>
    <row r="662" spans="9:10" x14ac:dyDescent="0.25">
      <c r="I662" s="81" t="s">
        <v>2078</v>
      </c>
      <c r="J662" s="81" t="s">
        <v>2077</v>
      </c>
    </row>
    <row r="663" spans="9:10" x14ac:dyDescent="0.25">
      <c r="I663" s="81" t="s">
        <v>2081</v>
      </c>
      <c r="J663" s="81" t="s">
        <v>2080</v>
      </c>
    </row>
    <row r="664" spans="9:10" x14ac:dyDescent="0.25">
      <c r="I664" s="81" t="s">
        <v>2084</v>
      </c>
      <c r="J664" s="81" t="s">
        <v>2083</v>
      </c>
    </row>
    <row r="665" spans="9:10" x14ac:dyDescent="0.25">
      <c r="I665" s="81" t="s">
        <v>2087</v>
      </c>
      <c r="J665" s="81" t="s">
        <v>2086</v>
      </c>
    </row>
    <row r="666" spans="9:10" x14ac:dyDescent="0.25">
      <c r="I666" s="81" t="s">
        <v>2090</v>
      </c>
      <c r="J666" s="81" t="s">
        <v>2089</v>
      </c>
    </row>
    <row r="667" spans="9:10" x14ac:dyDescent="0.25">
      <c r="I667" s="81" t="s">
        <v>2093</v>
      </c>
      <c r="J667" s="81" t="s">
        <v>2092</v>
      </c>
    </row>
    <row r="668" spans="9:10" x14ac:dyDescent="0.25">
      <c r="I668" s="81" t="s">
        <v>2096</v>
      </c>
      <c r="J668" s="81" t="s">
        <v>2095</v>
      </c>
    </row>
    <row r="669" spans="9:10" x14ac:dyDescent="0.25">
      <c r="I669" s="81" t="s">
        <v>2099</v>
      </c>
      <c r="J669" s="81" t="s">
        <v>2098</v>
      </c>
    </row>
    <row r="670" spans="9:10" x14ac:dyDescent="0.25">
      <c r="I670" s="81" t="s">
        <v>2102</v>
      </c>
      <c r="J670" s="81" t="s">
        <v>2101</v>
      </c>
    </row>
    <row r="671" spans="9:10" x14ac:dyDescent="0.25">
      <c r="I671" s="81" t="s">
        <v>2105</v>
      </c>
      <c r="J671" s="81" t="s">
        <v>2104</v>
      </c>
    </row>
    <row r="672" spans="9:10" x14ac:dyDescent="0.25">
      <c r="I672" s="81" t="s">
        <v>2108</v>
      </c>
      <c r="J672" s="81" t="s">
        <v>2107</v>
      </c>
    </row>
    <row r="673" spans="9:10" x14ac:dyDescent="0.25">
      <c r="I673" s="81" t="s">
        <v>2111</v>
      </c>
      <c r="J673" s="81" t="s">
        <v>2110</v>
      </c>
    </row>
    <row r="674" spans="9:10" x14ac:dyDescent="0.25">
      <c r="I674" s="81" t="s">
        <v>2114</v>
      </c>
      <c r="J674" s="81" t="s">
        <v>2113</v>
      </c>
    </row>
    <row r="675" spans="9:10" x14ac:dyDescent="0.25">
      <c r="I675" s="81" t="s">
        <v>2117</v>
      </c>
      <c r="J675" s="81" t="s">
        <v>2116</v>
      </c>
    </row>
    <row r="676" spans="9:10" x14ac:dyDescent="0.25">
      <c r="I676" s="81" t="s">
        <v>2120</v>
      </c>
      <c r="J676" s="81" t="s">
        <v>2119</v>
      </c>
    </row>
    <row r="677" spans="9:10" x14ac:dyDescent="0.25">
      <c r="I677" s="81" t="s">
        <v>2123</v>
      </c>
      <c r="J677" s="81" t="s">
        <v>2122</v>
      </c>
    </row>
    <row r="678" spans="9:10" x14ac:dyDescent="0.25">
      <c r="I678" s="81" t="s">
        <v>2126</v>
      </c>
      <c r="J678" s="81" t="s">
        <v>2125</v>
      </c>
    </row>
    <row r="679" spans="9:10" x14ac:dyDescent="0.25">
      <c r="I679" s="81" t="s">
        <v>2129</v>
      </c>
      <c r="J679" s="81" t="s">
        <v>2128</v>
      </c>
    </row>
    <row r="680" spans="9:10" x14ac:dyDescent="0.25">
      <c r="I680" s="81" t="s">
        <v>2132</v>
      </c>
      <c r="J680" s="81" t="s">
        <v>2131</v>
      </c>
    </row>
    <row r="681" spans="9:10" x14ac:dyDescent="0.25">
      <c r="I681" s="81" t="s">
        <v>2135</v>
      </c>
      <c r="J681" s="81" t="s">
        <v>2134</v>
      </c>
    </row>
    <row r="682" spans="9:10" x14ac:dyDescent="0.25">
      <c r="I682" s="81" t="s">
        <v>2138</v>
      </c>
      <c r="J682" s="81" t="s">
        <v>2137</v>
      </c>
    </row>
    <row r="683" spans="9:10" x14ac:dyDescent="0.25">
      <c r="I683" s="81" t="s">
        <v>2141</v>
      </c>
      <c r="J683" s="81" t="s">
        <v>2140</v>
      </c>
    </row>
    <row r="684" spans="9:10" x14ac:dyDescent="0.25">
      <c r="I684" s="81" t="s">
        <v>2144</v>
      </c>
      <c r="J684" s="81" t="s">
        <v>2143</v>
      </c>
    </row>
    <row r="685" spans="9:10" x14ac:dyDescent="0.25">
      <c r="I685" s="81" t="s">
        <v>2147</v>
      </c>
      <c r="J685" s="81" t="s">
        <v>2146</v>
      </c>
    </row>
    <row r="686" spans="9:10" x14ac:dyDescent="0.25">
      <c r="I686" s="81" t="s">
        <v>2150</v>
      </c>
      <c r="J686" s="81" t="s">
        <v>2149</v>
      </c>
    </row>
    <row r="687" spans="9:10" x14ac:dyDescent="0.25">
      <c r="I687" s="81" t="s">
        <v>2153</v>
      </c>
      <c r="J687" s="81" t="s">
        <v>2152</v>
      </c>
    </row>
    <row r="688" spans="9:10" x14ac:dyDescent="0.25">
      <c r="I688" s="81" t="s">
        <v>2156</v>
      </c>
      <c r="J688" s="81" t="s">
        <v>2155</v>
      </c>
    </row>
    <row r="689" spans="9:10" x14ac:dyDescent="0.25">
      <c r="I689" s="81" t="s">
        <v>2159</v>
      </c>
      <c r="J689" s="81" t="s">
        <v>2158</v>
      </c>
    </row>
    <row r="690" spans="9:10" x14ac:dyDescent="0.25">
      <c r="I690" s="81" t="s">
        <v>2162</v>
      </c>
      <c r="J690" s="81" t="s">
        <v>2161</v>
      </c>
    </row>
    <row r="691" spans="9:10" x14ac:dyDescent="0.25">
      <c r="I691" s="81" t="s">
        <v>2165</v>
      </c>
      <c r="J691" s="81" t="s">
        <v>2164</v>
      </c>
    </row>
    <row r="692" spans="9:10" x14ac:dyDescent="0.25">
      <c r="I692" s="81" t="s">
        <v>2168</v>
      </c>
      <c r="J692" s="81" t="s">
        <v>2167</v>
      </c>
    </row>
    <row r="693" spans="9:10" x14ac:dyDescent="0.25">
      <c r="I693" s="81" t="s">
        <v>2171</v>
      </c>
      <c r="J693" s="81" t="s">
        <v>2170</v>
      </c>
    </row>
    <row r="694" spans="9:10" x14ac:dyDescent="0.25">
      <c r="I694" s="81" t="s">
        <v>2174</v>
      </c>
      <c r="J694" s="81" t="s">
        <v>2173</v>
      </c>
    </row>
    <row r="695" spans="9:10" x14ac:dyDescent="0.25">
      <c r="I695" s="81" t="s">
        <v>2177</v>
      </c>
      <c r="J695" s="81" t="s">
        <v>2176</v>
      </c>
    </row>
    <row r="696" spans="9:10" x14ac:dyDescent="0.25">
      <c r="I696" s="81" t="s">
        <v>2180</v>
      </c>
      <c r="J696" s="81" t="s">
        <v>2179</v>
      </c>
    </row>
    <row r="697" spans="9:10" x14ac:dyDescent="0.25">
      <c r="I697" s="81" t="s">
        <v>2183</v>
      </c>
      <c r="J697" s="81" t="s">
        <v>2182</v>
      </c>
    </row>
    <row r="698" spans="9:10" x14ac:dyDescent="0.25">
      <c r="I698" s="81" t="s">
        <v>2186</v>
      </c>
      <c r="J698" s="81" t="s">
        <v>2185</v>
      </c>
    </row>
    <row r="699" spans="9:10" x14ac:dyDescent="0.25">
      <c r="I699" s="81" t="s">
        <v>2190</v>
      </c>
      <c r="J699" s="81" t="s">
        <v>2189</v>
      </c>
    </row>
    <row r="700" spans="9:10" x14ac:dyDescent="0.25">
      <c r="I700" s="81" t="s">
        <v>2193</v>
      </c>
      <c r="J700" s="81" t="s">
        <v>2192</v>
      </c>
    </row>
    <row r="701" spans="9:10" x14ac:dyDescent="0.25">
      <c r="I701" s="101" t="s">
        <v>2196</v>
      </c>
      <c r="J701" s="91" t="s">
        <v>2195</v>
      </c>
    </row>
    <row r="702" spans="9:10" x14ac:dyDescent="0.25">
      <c r="I702" s="81" t="s">
        <v>2199</v>
      </c>
      <c r="J702" s="81" t="s">
        <v>2198</v>
      </c>
    </row>
    <row r="703" spans="9:10" x14ac:dyDescent="0.25">
      <c r="I703" s="81" t="s">
        <v>2202</v>
      </c>
      <c r="J703" s="81" t="s">
        <v>2201</v>
      </c>
    </row>
    <row r="704" spans="9:10" x14ac:dyDescent="0.25">
      <c r="I704" s="81" t="s">
        <v>2205</v>
      </c>
      <c r="J704" s="81" t="s">
        <v>2204</v>
      </c>
    </row>
    <row r="705" spans="9:10" x14ac:dyDescent="0.25">
      <c r="I705" s="81" t="s">
        <v>2208</v>
      </c>
      <c r="J705" s="81" t="s">
        <v>2207</v>
      </c>
    </row>
    <row r="706" spans="9:10" x14ac:dyDescent="0.25">
      <c r="I706" s="81" t="s">
        <v>2211</v>
      </c>
      <c r="J706" s="81" t="s">
        <v>2210</v>
      </c>
    </row>
    <row r="707" spans="9:10" x14ac:dyDescent="0.25">
      <c r="I707" s="81" t="s">
        <v>2214</v>
      </c>
      <c r="J707" s="81" t="s">
        <v>2213</v>
      </c>
    </row>
    <row r="708" spans="9:10" x14ac:dyDescent="0.25">
      <c r="I708" s="81" t="s">
        <v>2217</v>
      </c>
      <c r="J708" s="81" t="s">
        <v>2216</v>
      </c>
    </row>
    <row r="709" spans="9:10" x14ac:dyDescent="0.25">
      <c r="I709" s="81" t="s">
        <v>2220</v>
      </c>
      <c r="J709" s="81" t="s">
        <v>2219</v>
      </c>
    </row>
    <row r="710" spans="9:10" x14ac:dyDescent="0.25">
      <c r="I710" s="81" t="s">
        <v>2223</v>
      </c>
      <c r="J710" s="81" t="s">
        <v>2222</v>
      </c>
    </row>
    <row r="711" spans="9:10" x14ac:dyDescent="0.25">
      <c r="I711" s="81" t="s">
        <v>2226</v>
      </c>
      <c r="J711" s="81" t="s">
        <v>2225</v>
      </c>
    </row>
    <row r="712" spans="9:10" x14ac:dyDescent="0.25">
      <c r="I712" s="81" t="s">
        <v>2229</v>
      </c>
      <c r="J712" s="81" t="s">
        <v>2228</v>
      </c>
    </row>
    <row r="713" spans="9:10" x14ac:dyDescent="0.25">
      <c r="I713" s="101" t="s">
        <v>2232</v>
      </c>
      <c r="J713" s="91" t="s">
        <v>2231</v>
      </c>
    </row>
    <row r="714" spans="9:10" x14ac:dyDescent="0.25">
      <c r="I714" s="81" t="s">
        <v>2235</v>
      </c>
      <c r="J714" s="81" t="s">
        <v>2234</v>
      </c>
    </row>
    <row r="715" spans="9:10" x14ac:dyDescent="0.25">
      <c r="I715" s="81" t="s">
        <v>2238</v>
      </c>
      <c r="J715" s="81" t="s">
        <v>2237</v>
      </c>
    </row>
    <row r="716" spans="9:10" x14ac:dyDescent="0.25">
      <c r="I716" s="81" t="s">
        <v>2241</v>
      </c>
      <c r="J716" s="81" t="s">
        <v>2240</v>
      </c>
    </row>
    <row r="717" spans="9:10" x14ac:dyDescent="0.25">
      <c r="I717" s="81" t="s">
        <v>2244</v>
      </c>
      <c r="J717" s="81" t="s">
        <v>2243</v>
      </c>
    </row>
    <row r="718" spans="9:10" x14ac:dyDescent="0.25">
      <c r="I718" s="81" t="s">
        <v>2247</v>
      </c>
      <c r="J718" s="81" t="s">
        <v>2246</v>
      </c>
    </row>
    <row r="719" spans="9:10" x14ac:dyDescent="0.25">
      <c r="I719" s="81" t="s">
        <v>2250</v>
      </c>
      <c r="J719" s="81" t="s">
        <v>2249</v>
      </c>
    </row>
    <row r="720" spans="9:10" x14ac:dyDescent="0.25">
      <c r="I720" s="81" t="s">
        <v>2253</v>
      </c>
      <c r="J720" s="81" t="s">
        <v>2252</v>
      </c>
    </row>
    <row r="721" spans="9:10" x14ac:dyDescent="0.25">
      <c r="I721" s="81" t="s">
        <v>2256</v>
      </c>
      <c r="J721" s="81" t="s">
        <v>2255</v>
      </c>
    </row>
    <row r="722" spans="9:10" x14ac:dyDescent="0.25">
      <c r="I722" s="81" t="s">
        <v>2259</v>
      </c>
      <c r="J722" s="81" t="s">
        <v>2258</v>
      </c>
    </row>
    <row r="723" spans="9:10" x14ac:dyDescent="0.25">
      <c r="I723" s="81" t="s">
        <v>2262</v>
      </c>
      <c r="J723" s="81" t="s">
        <v>2261</v>
      </c>
    </row>
    <row r="724" spans="9:10" x14ac:dyDescent="0.25">
      <c r="I724" s="81" t="s">
        <v>2265</v>
      </c>
      <c r="J724" s="81" t="s">
        <v>2264</v>
      </c>
    </row>
    <row r="725" spans="9:10" x14ac:dyDescent="0.25">
      <c r="I725" s="81" t="s">
        <v>2268</v>
      </c>
      <c r="J725" s="81" t="s">
        <v>2267</v>
      </c>
    </row>
    <row r="726" spans="9:10" x14ac:dyDescent="0.25">
      <c r="I726" s="81" t="s">
        <v>2271</v>
      </c>
      <c r="J726" s="81" t="s">
        <v>2270</v>
      </c>
    </row>
    <row r="727" spans="9:10" x14ac:dyDescent="0.25">
      <c r="I727" s="81" t="s">
        <v>2274</v>
      </c>
      <c r="J727" s="81" t="s">
        <v>2273</v>
      </c>
    </row>
    <row r="728" spans="9:10" x14ac:dyDescent="0.25">
      <c r="I728" s="101" t="s">
        <v>2277</v>
      </c>
      <c r="J728" s="91" t="s">
        <v>2276</v>
      </c>
    </row>
    <row r="729" spans="9:10" x14ac:dyDescent="0.25">
      <c r="I729" s="81" t="s">
        <v>2280</v>
      </c>
      <c r="J729" s="81" t="s">
        <v>2279</v>
      </c>
    </row>
    <row r="730" spans="9:10" x14ac:dyDescent="0.25">
      <c r="I730" s="81" t="s">
        <v>2283</v>
      </c>
      <c r="J730" s="81" t="s">
        <v>2282</v>
      </c>
    </row>
    <row r="731" spans="9:10" x14ac:dyDescent="0.25">
      <c r="I731" s="81" t="s">
        <v>2286</v>
      </c>
      <c r="J731" s="81" t="s">
        <v>2285</v>
      </c>
    </row>
    <row r="732" spans="9:10" x14ac:dyDescent="0.25">
      <c r="I732" s="81" t="s">
        <v>2289</v>
      </c>
      <c r="J732" s="81" t="s">
        <v>2288</v>
      </c>
    </row>
    <row r="733" spans="9:10" x14ac:dyDescent="0.25">
      <c r="I733" s="81" t="s">
        <v>2292</v>
      </c>
      <c r="J733" s="81" t="s">
        <v>2291</v>
      </c>
    </row>
    <row r="734" spans="9:10" x14ac:dyDescent="0.25">
      <c r="I734" s="81" t="s">
        <v>2295</v>
      </c>
      <c r="J734" s="81" t="s">
        <v>2294</v>
      </c>
    </row>
    <row r="735" spans="9:10" x14ac:dyDescent="0.25">
      <c r="I735" s="81" t="s">
        <v>2298</v>
      </c>
      <c r="J735" s="81" t="s">
        <v>2297</v>
      </c>
    </row>
    <row r="736" spans="9:10" x14ac:dyDescent="0.25">
      <c r="I736" s="81" t="s">
        <v>2301</v>
      </c>
      <c r="J736" s="81" t="s">
        <v>2300</v>
      </c>
    </row>
    <row r="737" spans="9:10" x14ac:dyDescent="0.25">
      <c r="I737" s="81" t="s">
        <v>2304</v>
      </c>
      <c r="J737" s="81" t="s">
        <v>2303</v>
      </c>
    </row>
    <row r="738" spans="9:10" x14ac:dyDescent="0.25">
      <c r="I738" s="81" t="s">
        <v>2307</v>
      </c>
      <c r="J738" s="81" t="s">
        <v>2306</v>
      </c>
    </row>
    <row r="739" spans="9:10" x14ac:dyDescent="0.25">
      <c r="I739" s="81" t="s">
        <v>2310</v>
      </c>
      <c r="J739" s="81" t="s">
        <v>2309</v>
      </c>
    </row>
    <row r="740" spans="9:10" x14ac:dyDescent="0.25">
      <c r="I740" s="81" t="s">
        <v>2313</v>
      </c>
      <c r="J740" s="81" t="s">
        <v>2312</v>
      </c>
    </row>
    <row r="741" spans="9:10" x14ac:dyDescent="0.25">
      <c r="I741" s="81" t="s">
        <v>2316</v>
      </c>
      <c r="J741" s="81" t="s">
        <v>2315</v>
      </c>
    </row>
    <row r="742" spans="9:10" x14ac:dyDescent="0.25">
      <c r="I742" s="81" t="s">
        <v>2319</v>
      </c>
      <c r="J742" s="81" t="s">
        <v>2318</v>
      </c>
    </row>
    <row r="743" spans="9:10" x14ac:dyDescent="0.25">
      <c r="I743" s="81" t="s">
        <v>2322</v>
      </c>
      <c r="J743" s="81" t="s">
        <v>2321</v>
      </c>
    </row>
    <row r="744" spans="9:10" x14ac:dyDescent="0.25">
      <c r="I744" s="81" t="s">
        <v>2325</v>
      </c>
      <c r="J744" s="81" t="s">
        <v>2324</v>
      </c>
    </row>
    <row r="745" spans="9:10" x14ac:dyDescent="0.25">
      <c r="I745" s="81" t="s">
        <v>2328</v>
      </c>
      <c r="J745" s="81" t="s">
        <v>2327</v>
      </c>
    </row>
    <row r="746" spans="9:10" x14ac:dyDescent="0.25">
      <c r="I746" s="81" t="s">
        <v>2331</v>
      </c>
      <c r="J746" s="81" t="s">
        <v>2330</v>
      </c>
    </row>
    <row r="747" spans="9:10" x14ac:dyDescent="0.25">
      <c r="I747" s="81" t="s">
        <v>2334</v>
      </c>
      <c r="J747" s="81" t="s">
        <v>2333</v>
      </c>
    </row>
    <row r="748" spans="9:10" x14ac:dyDescent="0.25">
      <c r="I748" s="81" t="s">
        <v>2337</v>
      </c>
      <c r="J748" s="81" t="s">
        <v>2336</v>
      </c>
    </row>
    <row r="749" spans="9:10" x14ac:dyDescent="0.25">
      <c r="I749" s="81" t="s">
        <v>2340</v>
      </c>
      <c r="J749" s="81" t="s">
        <v>2339</v>
      </c>
    </row>
    <row r="750" spans="9:10" x14ac:dyDescent="0.25">
      <c r="I750" s="101" t="s">
        <v>2343</v>
      </c>
      <c r="J750" s="91" t="s">
        <v>2342</v>
      </c>
    </row>
    <row r="751" spans="9:10" x14ac:dyDescent="0.25">
      <c r="I751" s="81" t="s">
        <v>2346</v>
      </c>
      <c r="J751" s="81" t="s">
        <v>2345</v>
      </c>
    </row>
    <row r="752" spans="9:10" x14ac:dyDescent="0.25">
      <c r="I752" s="81" t="s">
        <v>2349</v>
      </c>
      <c r="J752" s="81" t="s">
        <v>2348</v>
      </c>
    </row>
    <row r="753" spans="9:10" x14ac:dyDescent="0.25">
      <c r="I753" s="81" t="s">
        <v>2352</v>
      </c>
      <c r="J753" s="81" t="s">
        <v>2351</v>
      </c>
    </row>
    <row r="754" spans="9:10" x14ac:dyDescent="0.25">
      <c r="I754" s="81" t="s">
        <v>2355</v>
      </c>
      <c r="J754" s="81" t="s">
        <v>2354</v>
      </c>
    </row>
    <row r="755" spans="9:10" x14ac:dyDescent="0.25">
      <c r="I755" s="81" t="s">
        <v>2358</v>
      </c>
      <c r="J755" s="81" t="s">
        <v>2357</v>
      </c>
    </row>
    <row r="756" spans="9:10" x14ac:dyDescent="0.25">
      <c r="I756" s="81" t="s">
        <v>2361</v>
      </c>
      <c r="J756" s="81" t="s">
        <v>2360</v>
      </c>
    </row>
    <row r="757" spans="9:10" x14ac:dyDescent="0.25">
      <c r="I757" s="81" t="s">
        <v>2364</v>
      </c>
      <c r="J757" s="81" t="s">
        <v>2363</v>
      </c>
    </row>
    <row r="758" spans="9:10" x14ac:dyDescent="0.25">
      <c r="I758" s="81" t="s">
        <v>2367</v>
      </c>
      <c r="J758" s="81" t="s">
        <v>2366</v>
      </c>
    </row>
    <row r="759" spans="9:10" x14ac:dyDescent="0.25">
      <c r="I759" s="81" t="s">
        <v>2370</v>
      </c>
      <c r="J759" s="81" t="s">
        <v>2369</v>
      </c>
    </row>
    <row r="760" spans="9:10" x14ac:dyDescent="0.25">
      <c r="I760" s="81" t="s">
        <v>2373</v>
      </c>
      <c r="J760" s="81" t="s">
        <v>2372</v>
      </c>
    </row>
    <row r="761" spans="9:10" x14ac:dyDescent="0.25">
      <c r="I761" s="81" t="s">
        <v>2376</v>
      </c>
      <c r="J761" s="81" t="s">
        <v>2375</v>
      </c>
    </row>
    <row r="762" spans="9:10" x14ac:dyDescent="0.25">
      <c r="I762" s="81" t="s">
        <v>2379</v>
      </c>
      <c r="J762" s="81" t="s">
        <v>2378</v>
      </c>
    </row>
    <row r="763" spans="9:10" x14ac:dyDescent="0.25">
      <c r="I763" s="81" t="s">
        <v>2382</v>
      </c>
      <c r="J763" s="81" t="s">
        <v>2381</v>
      </c>
    </row>
    <row r="764" spans="9:10" x14ac:dyDescent="0.25">
      <c r="I764" s="81" t="s">
        <v>2385</v>
      </c>
      <c r="J764" s="81" t="s">
        <v>2384</v>
      </c>
    </row>
    <row r="765" spans="9:10" x14ac:dyDescent="0.25">
      <c r="I765" s="81" t="s">
        <v>2388</v>
      </c>
      <c r="J765" s="81" t="s">
        <v>2387</v>
      </c>
    </row>
    <row r="766" spans="9:10" x14ac:dyDescent="0.25">
      <c r="I766" s="81" t="s">
        <v>2391</v>
      </c>
      <c r="J766" s="81" t="s">
        <v>2390</v>
      </c>
    </row>
    <row r="767" spans="9:10" x14ac:dyDescent="0.25">
      <c r="I767" s="81" t="s">
        <v>2394</v>
      </c>
      <c r="J767" s="81" t="s">
        <v>2393</v>
      </c>
    </row>
    <row r="768" spans="9:10" x14ac:dyDescent="0.25">
      <c r="I768" s="81" t="s">
        <v>2397</v>
      </c>
      <c r="J768" s="81" t="s">
        <v>2396</v>
      </c>
    </row>
    <row r="769" spans="9:10" x14ac:dyDescent="0.25">
      <c r="I769" s="81" t="s">
        <v>2400</v>
      </c>
      <c r="J769" s="81" t="s">
        <v>2399</v>
      </c>
    </row>
    <row r="770" spans="9:10" x14ac:dyDescent="0.25">
      <c r="I770" s="81" t="s">
        <v>2403</v>
      </c>
      <c r="J770" s="81" t="s">
        <v>2402</v>
      </c>
    </row>
    <row r="771" spans="9:10" x14ac:dyDescent="0.25">
      <c r="I771" s="81" t="s">
        <v>2406</v>
      </c>
      <c r="J771" s="81" t="s">
        <v>2405</v>
      </c>
    </row>
    <row r="772" spans="9:10" x14ac:dyDescent="0.25">
      <c r="I772" s="81" t="s">
        <v>2409</v>
      </c>
      <c r="J772" s="81" t="s">
        <v>2408</v>
      </c>
    </row>
    <row r="773" spans="9:10" x14ac:dyDescent="0.25">
      <c r="I773" s="81" t="s">
        <v>2412</v>
      </c>
      <c r="J773" s="81" t="s">
        <v>2411</v>
      </c>
    </row>
    <row r="774" spans="9:10" x14ac:dyDescent="0.25">
      <c r="I774" s="81" t="s">
        <v>2415</v>
      </c>
      <c r="J774" s="81" t="s">
        <v>2414</v>
      </c>
    </row>
    <row r="775" spans="9:10" x14ac:dyDescent="0.25">
      <c r="I775" s="81" t="s">
        <v>2418</v>
      </c>
      <c r="J775" s="81" t="s">
        <v>2417</v>
      </c>
    </row>
    <row r="776" spans="9:10" x14ac:dyDescent="0.25">
      <c r="I776" s="81" t="s">
        <v>2421</v>
      </c>
      <c r="J776" s="81" t="s">
        <v>2420</v>
      </c>
    </row>
    <row r="777" spans="9:10" x14ac:dyDescent="0.25">
      <c r="I777" s="81" t="s">
        <v>2424</v>
      </c>
      <c r="J777" s="81" t="s">
        <v>2423</v>
      </c>
    </row>
    <row r="778" spans="9:10" x14ac:dyDescent="0.25">
      <c r="I778" s="81" t="s">
        <v>2427</v>
      </c>
      <c r="J778" s="81" t="s">
        <v>2426</v>
      </c>
    </row>
    <row r="779" spans="9:10" x14ac:dyDescent="0.25">
      <c r="I779" s="81" t="s">
        <v>2430</v>
      </c>
      <c r="J779" s="81" t="s">
        <v>2429</v>
      </c>
    </row>
    <row r="780" spans="9:10" x14ac:dyDescent="0.25">
      <c r="I780" s="81" t="s">
        <v>2433</v>
      </c>
      <c r="J780" s="81" t="s">
        <v>2432</v>
      </c>
    </row>
    <row r="781" spans="9:10" x14ac:dyDescent="0.25">
      <c r="I781" s="81" t="s">
        <v>2436</v>
      </c>
      <c r="J781" s="81" t="s">
        <v>2435</v>
      </c>
    </row>
    <row r="782" spans="9:10" x14ac:dyDescent="0.25">
      <c r="I782" s="81" t="s">
        <v>2439</v>
      </c>
      <c r="J782" s="81" t="s">
        <v>2438</v>
      </c>
    </row>
    <row r="783" spans="9:10" x14ac:dyDescent="0.25">
      <c r="I783" s="81" t="s">
        <v>2442</v>
      </c>
      <c r="J783" s="81" t="s">
        <v>2441</v>
      </c>
    </row>
    <row r="784" spans="9:10" x14ac:dyDescent="0.25">
      <c r="I784" s="81" t="s">
        <v>2445</v>
      </c>
      <c r="J784" s="81" t="s">
        <v>2444</v>
      </c>
    </row>
    <row r="785" spans="9:10" x14ac:dyDescent="0.25">
      <c r="I785" s="81" t="s">
        <v>2448</v>
      </c>
      <c r="J785" s="81" t="s">
        <v>2447</v>
      </c>
    </row>
    <row r="786" spans="9:10" x14ac:dyDescent="0.25">
      <c r="I786" s="81" t="s">
        <v>2451</v>
      </c>
      <c r="J786" s="81" t="s">
        <v>2450</v>
      </c>
    </row>
    <row r="787" spans="9:10" x14ac:dyDescent="0.25">
      <c r="I787" s="81" t="s">
        <v>2454</v>
      </c>
      <c r="J787" s="81" t="s">
        <v>2453</v>
      </c>
    </row>
    <row r="788" spans="9:10" x14ac:dyDescent="0.25">
      <c r="I788" s="81" t="s">
        <v>2457</v>
      </c>
      <c r="J788" s="81" t="s">
        <v>2456</v>
      </c>
    </row>
    <row r="789" spans="9:10" x14ac:dyDescent="0.25">
      <c r="I789" s="81" t="s">
        <v>2460</v>
      </c>
      <c r="J789" s="81" t="s">
        <v>2459</v>
      </c>
    </row>
    <row r="790" spans="9:10" x14ac:dyDescent="0.25">
      <c r="I790" s="81" t="s">
        <v>2463</v>
      </c>
      <c r="J790" s="81" t="s">
        <v>2462</v>
      </c>
    </row>
    <row r="791" spans="9:10" x14ac:dyDescent="0.25">
      <c r="I791" s="81" t="s">
        <v>2466</v>
      </c>
      <c r="J791" s="81" t="s">
        <v>2465</v>
      </c>
    </row>
    <row r="792" spans="9:10" x14ac:dyDescent="0.25">
      <c r="I792" s="101" t="s">
        <v>2469</v>
      </c>
      <c r="J792" s="91" t="s">
        <v>2468</v>
      </c>
    </row>
    <row r="793" spans="9:10" x14ac:dyDescent="0.25">
      <c r="I793" s="81" t="s">
        <v>2472</v>
      </c>
      <c r="J793" s="81" t="s">
        <v>2471</v>
      </c>
    </row>
    <row r="794" spans="9:10" x14ac:dyDescent="0.25">
      <c r="I794" s="81" t="s">
        <v>2475</v>
      </c>
      <c r="J794" s="81" t="s">
        <v>2474</v>
      </c>
    </row>
    <row r="795" spans="9:10" x14ac:dyDescent="0.25">
      <c r="I795" s="81" t="s">
        <v>2478</v>
      </c>
      <c r="J795" s="81" t="s">
        <v>2477</v>
      </c>
    </row>
    <row r="796" spans="9:10" x14ac:dyDescent="0.25">
      <c r="I796" s="81" t="s">
        <v>2481</v>
      </c>
      <c r="J796" s="81" t="s">
        <v>2480</v>
      </c>
    </row>
    <row r="797" spans="9:10" x14ac:dyDescent="0.25">
      <c r="I797" s="81" t="s">
        <v>2484</v>
      </c>
      <c r="J797" s="81" t="s">
        <v>2483</v>
      </c>
    </row>
    <row r="798" spans="9:10" x14ac:dyDescent="0.25">
      <c r="I798" s="81" t="s">
        <v>2488</v>
      </c>
      <c r="J798" s="81" t="s">
        <v>2487</v>
      </c>
    </row>
    <row r="799" spans="9:10" x14ac:dyDescent="0.25">
      <c r="I799" s="81" t="s">
        <v>2491</v>
      </c>
      <c r="J799" s="81" t="s">
        <v>2490</v>
      </c>
    </row>
    <row r="800" spans="9:10" x14ac:dyDescent="0.25">
      <c r="I800" s="81" t="s">
        <v>2494</v>
      </c>
      <c r="J800" s="81" t="s">
        <v>2493</v>
      </c>
    </row>
    <row r="801" spans="9:10" x14ac:dyDescent="0.25">
      <c r="I801" s="81" t="s">
        <v>2497</v>
      </c>
      <c r="J801" s="81" t="s">
        <v>2496</v>
      </c>
    </row>
    <row r="802" spans="9:10" x14ac:dyDescent="0.25">
      <c r="I802" s="81" t="s">
        <v>2500</v>
      </c>
      <c r="J802" s="81" t="s">
        <v>2499</v>
      </c>
    </row>
    <row r="803" spans="9:10" x14ac:dyDescent="0.25">
      <c r="I803" s="81" t="s">
        <v>2503</v>
      </c>
      <c r="J803" s="81" t="s">
        <v>2502</v>
      </c>
    </row>
    <row r="804" spans="9:10" x14ac:dyDescent="0.25">
      <c r="I804" s="81" t="s">
        <v>2506</v>
      </c>
      <c r="J804" s="81" t="s">
        <v>2505</v>
      </c>
    </row>
    <row r="805" spans="9:10" x14ac:dyDescent="0.25">
      <c r="I805" s="81" t="s">
        <v>2509</v>
      </c>
      <c r="J805" s="81" t="s">
        <v>2508</v>
      </c>
    </row>
    <row r="806" spans="9:10" x14ac:dyDescent="0.25">
      <c r="I806" s="81" t="s">
        <v>2512</v>
      </c>
      <c r="J806" s="81" t="s">
        <v>2511</v>
      </c>
    </row>
    <row r="807" spans="9:10" x14ac:dyDescent="0.25">
      <c r="I807" s="81" t="s">
        <v>2515</v>
      </c>
      <c r="J807" s="81" t="s">
        <v>2514</v>
      </c>
    </row>
    <row r="808" spans="9:10" x14ac:dyDescent="0.25">
      <c r="I808" s="81" t="s">
        <v>2518</v>
      </c>
      <c r="J808" s="81" t="s">
        <v>2517</v>
      </c>
    </row>
    <row r="809" spans="9:10" x14ac:dyDescent="0.25">
      <c r="I809" s="81" t="s">
        <v>2521</v>
      </c>
      <c r="J809" s="81" t="s">
        <v>2520</v>
      </c>
    </row>
    <row r="810" spans="9:10" x14ac:dyDescent="0.25">
      <c r="I810" s="81" t="s">
        <v>2524</v>
      </c>
      <c r="J810" s="81" t="s">
        <v>2523</v>
      </c>
    </row>
    <row r="811" spans="9:10" x14ac:dyDescent="0.25">
      <c r="I811" s="81" t="s">
        <v>2527</v>
      </c>
      <c r="J811" s="81" t="s">
        <v>2526</v>
      </c>
    </row>
    <row r="812" spans="9:10" x14ac:dyDescent="0.25">
      <c r="I812" s="81" t="s">
        <v>2530</v>
      </c>
      <c r="J812" s="81" t="s">
        <v>2529</v>
      </c>
    </row>
    <row r="813" spans="9:10" x14ac:dyDescent="0.25">
      <c r="I813" s="81" t="s">
        <v>2533</v>
      </c>
      <c r="J813" s="81" t="s">
        <v>2532</v>
      </c>
    </row>
    <row r="814" spans="9:10" x14ac:dyDescent="0.25">
      <c r="I814" s="81" t="s">
        <v>2536</v>
      </c>
      <c r="J814" s="81" t="s">
        <v>2535</v>
      </c>
    </row>
    <row r="815" spans="9:10" x14ac:dyDescent="0.25">
      <c r="I815" s="81" t="s">
        <v>2539</v>
      </c>
      <c r="J815" s="81" t="s">
        <v>2538</v>
      </c>
    </row>
    <row r="816" spans="9:10" x14ac:dyDescent="0.25">
      <c r="I816" s="81" t="s">
        <v>2542</v>
      </c>
      <c r="J816" s="81" t="s">
        <v>2541</v>
      </c>
    </row>
    <row r="817" spans="9:10" x14ac:dyDescent="0.25">
      <c r="I817" s="81" t="s">
        <v>2545</v>
      </c>
      <c r="J817" s="81" t="s">
        <v>2544</v>
      </c>
    </row>
    <row r="818" spans="9:10" x14ac:dyDescent="0.25">
      <c r="I818" s="81" t="s">
        <v>2548</v>
      </c>
      <c r="J818" s="81" t="s">
        <v>2547</v>
      </c>
    </row>
    <row r="819" spans="9:10" x14ac:dyDescent="0.25">
      <c r="I819" s="81" t="s">
        <v>2551</v>
      </c>
      <c r="J819" s="81" t="s">
        <v>2550</v>
      </c>
    </row>
    <row r="820" spans="9:10" x14ac:dyDescent="0.25">
      <c r="I820" s="81" t="s">
        <v>2554</v>
      </c>
      <c r="J820" s="81" t="s">
        <v>2553</v>
      </c>
    </row>
    <row r="821" spans="9:10" x14ac:dyDescent="0.25">
      <c r="I821" s="81" t="s">
        <v>2557</v>
      </c>
      <c r="J821" s="81" t="s">
        <v>2556</v>
      </c>
    </row>
    <row r="822" spans="9:10" x14ac:dyDescent="0.25">
      <c r="I822" s="81" t="s">
        <v>2560</v>
      </c>
      <c r="J822" s="81" t="s">
        <v>2559</v>
      </c>
    </row>
    <row r="823" spans="9:10" x14ac:dyDescent="0.25">
      <c r="I823" s="81" t="s">
        <v>2563</v>
      </c>
      <c r="J823" s="81" t="s">
        <v>2562</v>
      </c>
    </row>
    <row r="824" spans="9:10" x14ac:dyDescent="0.25">
      <c r="I824" s="81" t="s">
        <v>2566</v>
      </c>
      <c r="J824" s="81" t="s">
        <v>2565</v>
      </c>
    </row>
    <row r="825" spans="9:10" x14ac:dyDescent="0.25">
      <c r="I825" s="81" t="s">
        <v>2569</v>
      </c>
      <c r="J825" s="81" t="s">
        <v>2568</v>
      </c>
    </row>
    <row r="826" spans="9:10" x14ac:dyDescent="0.25">
      <c r="I826" s="81" t="s">
        <v>2572</v>
      </c>
      <c r="J826" s="81" t="s">
        <v>2571</v>
      </c>
    </row>
    <row r="827" spans="9:10" x14ac:dyDescent="0.25">
      <c r="I827" s="81" t="s">
        <v>2575</v>
      </c>
      <c r="J827" s="81" t="s">
        <v>2574</v>
      </c>
    </row>
    <row r="828" spans="9:10" x14ac:dyDescent="0.25">
      <c r="I828" s="81" t="s">
        <v>2578</v>
      </c>
      <c r="J828" s="81" t="s">
        <v>2577</v>
      </c>
    </row>
    <row r="829" spans="9:10" x14ac:dyDescent="0.25">
      <c r="I829" s="81" t="s">
        <v>2581</v>
      </c>
      <c r="J829" s="81" t="s">
        <v>2580</v>
      </c>
    </row>
    <row r="830" spans="9:10" x14ac:dyDescent="0.25">
      <c r="I830" s="81" t="s">
        <v>2584</v>
      </c>
      <c r="J830" s="81" t="s">
        <v>2583</v>
      </c>
    </row>
    <row r="831" spans="9:10" x14ac:dyDescent="0.25">
      <c r="I831" s="81" t="s">
        <v>2587</v>
      </c>
      <c r="J831" s="81" t="s">
        <v>2586</v>
      </c>
    </row>
    <row r="832" spans="9:10" x14ac:dyDescent="0.25">
      <c r="I832" s="81" t="s">
        <v>2590</v>
      </c>
      <c r="J832" s="81" t="s">
        <v>2589</v>
      </c>
    </row>
    <row r="833" spans="9:10" x14ac:dyDescent="0.25">
      <c r="I833" s="81" t="s">
        <v>2593</v>
      </c>
      <c r="J833" s="81" t="s">
        <v>2592</v>
      </c>
    </row>
    <row r="834" spans="9:10" x14ac:dyDescent="0.25">
      <c r="I834" s="81" t="s">
        <v>2596</v>
      </c>
      <c r="J834" s="81" t="s">
        <v>2595</v>
      </c>
    </row>
    <row r="835" spans="9:10" x14ac:dyDescent="0.25">
      <c r="I835" s="81" t="s">
        <v>2599</v>
      </c>
      <c r="J835" s="81" t="s">
        <v>2598</v>
      </c>
    </row>
    <row r="836" spans="9:10" x14ac:dyDescent="0.25">
      <c r="I836" s="101" t="s">
        <v>2602</v>
      </c>
      <c r="J836" s="91" t="s">
        <v>2601</v>
      </c>
    </row>
    <row r="837" spans="9:10" x14ac:dyDescent="0.25">
      <c r="I837" s="81" t="s">
        <v>2605</v>
      </c>
      <c r="J837" s="81" t="s">
        <v>2604</v>
      </c>
    </row>
    <row r="838" spans="9:10" x14ac:dyDescent="0.25">
      <c r="I838" s="81" t="s">
        <v>2608</v>
      </c>
      <c r="J838" s="81" t="s">
        <v>2607</v>
      </c>
    </row>
    <row r="839" spans="9:10" x14ac:dyDescent="0.25">
      <c r="I839" s="81" t="s">
        <v>2611</v>
      </c>
      <c r="J839" s="81" t="s">
        <v>2610</v>
      </c>
    </row>
    <row r="840" spans="9:10" x14ac:dyDescent="0.25">
      <c r="I840" s="101">
        <v>360060</v>
      </c>
      <c r="J840" s="91" t="s">
        <v>2613</v>
      </c>
    </row>
    <row r="841" spans="9:10" x14ac:dyDescent="0.25">
      <c r="I841" s="101">
        <v>360050</v>
      </c>
      <c r="J841" s="91" t="s">
        <v>2615</v>
      </c>
    </row>
    <row r="842" spans="9:10" x14ac:dyDescent="0.25">
      <c r="I842" s="101">
        <v>360041</v>
      </c>
      <c r="J842" s="91" t="s">
        <v>2617</v>
      </c>
    </row>
    <row r="843" spans="9:10" x14ac:dyDescent="0.25">
      <c r="I843" s="101">
        <v>360030</v>
      </c>
      <c r="J843" s="91" t="s">
        <v>2619</v>
      </c>
    </row>
    <row r="844" spans="9:10" x14ac:dyDescent="0.25">
      <c r="I844" s="101">
        <v>360020</v>
      </c>
      <c r="J844" s="91" t="s">
        <v>2621</v>
      </c>
    </row>
    <row r="845" spans="9:10" x14ac:dyDescent="0.25">
      <c r="I845" s="101">
        <v>360010</v>
      </c>
      <c r="J845" s="91" t="s">
        <v>2623</v>
      </c>
    </row>
    <row r="846" spans="9:10" x14ac:dyDescent="0.25">
      <c r="I846" s="101" t="s">
        <v>2626</v>
      </c>
      <c r="J846" s="91" t="s">
        <v>2625</v>
      </c>
    </row>
    <row r="847" spans="9:10" x14ac:dyDescent="0.25">
      <c r="I847" s="81">
        <v>404020</v>
      </c>
      <c r="J847" s="81" t="s">
        <v>2628</v>
      </c>
    </row>
    <row r="848" spans="9:10" x14ac:dyDescent="0.25">
      <c r="I848" s="81">
        <v>404002</v>
      </c>
      <c r="J848" s="81" t="s">
        <v>2630</v>
      </c>
    </row>
    <row r="849" spans="9:10" x14ac:dyDescent="0.25">
      <c r="I849" s="81" t="s">
        <v>2633</v>
      </c>
      <c r="J849" s="81" t="s">
        <v>2632</v>
      </c>
    </row>
    <row r="850" spans="9:10" x14ac:dyDescent="0.25">
      <c r="I850" s="81" t="s">
        <v>2636</v>
      </c>
      <c r="J850" s="81" t="s">
        <v>2635</v>
      </c>
    </row>
    <row r="851" spans="9:10" x14ac:dyDescent="0.25">
      <c r="I851" s="81" t="s">
        <v>2639</v>
      </c>
      <c r="J851" s="81" t="s">
        <v>2638</v>
      </c>
    </row>
    <row r="852" spans="9:10" x14ac:dyDescent="0.25">
      <c r="I852" s="81" t="s">
        <v>2642</v>
      </c>
      <c r="J852" s="81" t="s">
        <v>2641</v>
      </c>
    </row>
    <row r="853" spans="9:10" x14ac:dyDescent="0.25">
      <c r="I853" s="81" t="s">
        <v>2645</v>
      </c>
      <c r="J853" s="81" t="s">
        <v>2644</v>
      </c>
    </row>
    <row r="854" spans="9:10" x14ac:dyDescent="0.25">
      <c r="I854" s="81" t="s">
        <v>2648</v>
      </c>
      <c r="J854" s="81" t="s">
        <v>2647</v>
      </c>
    </row>
    <row r="855" spans="9:10" x14ac:dyDescent="0.25">
      <c r="I855" s="81" t="s">
        <v>2651</v>
      </c>
      <c r="J855" s="81" t="s">
        <v>2650</v>
      </c>
    </row>
    <row r="856" spans="9:10" x14ac:dyDescent="0.25">
      <c r="I856" s="81" t="s">
        <v>2654</v>
      </c>
      <c r="J856" s="81" t="s">
        <v>2653</v>
      </c>
    </row>
    <row r="857" spans="9:10" x14ac:dyDescent="0.25">
      <c r="I857" s="81" t="s">
        <v>2658</v>
      </c>
      <c r="J857" s="81" t="s">
        <v>2657</v>
      </c>
    </row>
    <row r="858" spans="9:10" x14ac:dyDescent="0.25">
      <c r="I858" s="81" t="s">
        <v>2661</v>
      </c>
      <c r="J858" s="81" t="s">
        <v>2660</v>
      </c>
    </row>
    <row r="859" spans="9:10" x14ac:dyDescent="0.25">
      <c r="I859" s="81" t="s">
        <v>2664</v>
      </c>
      <c r="J859" s="81" t="s">
        <v>2663</v>
      </c>
    </row>
    <row r="860" spans="9:10" x14ac:dyDescent="0.25">
      <c r="I860" s="81" t="s">
        <v>2667</v>
      </c>
      <c r="J860" s="81" t="s">
        <v>2666</v>
      </c>
    </row>
    <row r="861" spans="9:10" x14ac:dyDescent="0.25">
      <c r="I861" s="81" t="s">
        <v>2676</v>
      </c>
      <c r="J861" s="81" t="s">
        <v>2675</v>
      </c>
    </row>
    <row r="862" spans="9:10" x14ac:dyDescent="0.25">
      <c r="I862" s="81" t="s">
        <v>2679</v>
      </c>
      <c r="J862" s="81" t="s">
        <v>2678</v>
      </c>
    </row>
    <row r="863" spans="9:10" x14ac:dyDescent="0.25">
      <c r="I863" s="81" t="s">
        <v>2682</v>
      </c>
      <c r="J863" s="81" t="s">
        <v>2681</v>
      </c>
    </row>
    <row r="864" spans="9:10" x14ac:dyDescent="0.25">
      <c r="I864" s="81" t="s">
        <v>2685</v>
      </c>
      <c r="J864" s="81" t="s">
        <v>2684</v>
      </c>
    </row>
    <row r="865" spans="9:10" x14ac:dyDescent="0.25">
      <c r="I865" s="81" t="s">
        <v>2688</v>
      </c>
      <c r="J865" s="81" t="s">
        <v>2687</v>
      </c>
    </row>
    <row r="866" spans="9:10" x14ac:dyDescent="0.25">
      <c r="I866" s="81" t="s">
        <v>2691</v>
      </c>
      <c r="J866" s="81" t="s">
        <v>2690</v>
      </c>
    </row>
    <row r="867" spans="9:10" x14ac:dyDescent="0.25">
      <c r="I867" s="81" t="s">
        <v>2694</v>
      </c>
      <c r="J867" s="81" t="s">
        <v>2693</v>
      </c>
    </row>
    <row r="868" spans="9:10" x14ac:dyDescent="0.25">
      <c r="I868" s="81" t="s">
        <v>2700</v>
      </c>
      <c r="J868" s="81" t="s">
        <v>2699</v>
      </c>
    </row>
    <row r="869" spans="9:10" x14ac:dyDescent="0.25">
      <c r="I869" s="81" t="s">
        <v>2703</v>
      </c>
      <c r="J869" s="81" t="s">
        <v>2702</v>
      </c>
    </row>
    <row r="870" spans="9:10" x14ac:dyDescent="0.25">
      <c r="I870" s="101" t="s">
        <v>2706</v>
      </c>
      <c r="J870" s="91" t="s">
        <v>2705</v>
      </c>
    </row>
    <row r="871" spans="9:10" x14ac:dyDescent="0.25">
      <c r="I871" s="81" t="s">
        <v>2709</v>
      </c>
      <c r="J871" s="81" t="s">
        <v>2708</v>
      </c>
    </row>
    <row r="872" spans="9:10" x14ac:dyDescent="0.25">
      <c r="I872" s="81" t="s">
        <v>2712</v>
      </c>
      <c r="J872" s="81" t="s">
        <v>2711</v>
      </c>
    </row>
    <row r="873" spans="9:10" x14ac:dyDescent="0.25">
      <c r="I873" s="101" t="s">
        <v>2715</v>
      </c>
      <c r="J873" s="91" t="s">
        <v>2714</v>
      </c>
    </row>
    <row r="874" spans="9:10" x14ac:dyDescent="0.25">
      <c r="I874" s="81" t="s">
        <v>2718</v>
      </c>
      <c r="J874" s="81" t="s">
        <v>2717</v>
      </c>
    </row>
    <row r="875" spans="9:10" x14ac:dyDescent="0.25">
      <c r="I875" s="81" t="s">
        <v>2721</v>
      </c>
      <c r="J875" s="81" t="s">
        <v>2720</v>
      </c>
    </row>
    <row r="876" spans="9:10" x14ac:dyDescent="0.25">
      <c r="I876" s="81" t="s">
        <v>2724</v>
      </c>
      <c r="J876" s="81" t="s">
        <v>2723</v>
      </c>
    </row>
    <row r="877" spans="9:10" x14ac:dyDescent="0.25">
      <c r="I877" s="81" t="s">
        <v>2727</v>
      </c>
      <c r="J877" s="81" t="s">
        <v>2726</v>
      </c>
    </row>
    <row r="878" spans="9:10" x14ac:dyDescent="0.25">
      <c r="I878" s="81" t="s">
        <v>2730</v>
      </c>
      <c r="J878" s="81" t="s">
        <v>2729</v>
      </c>
    </row>
    <row r="879" spans="9:10" x14ac:dyDescent="0.25">
      <c r="I879" s="81" t="s">
        <v>2733</v>
      </c>
      <c r="J879" s="81" t="s">
        <v>2732</v>
      </c>
    </row>
    <row r="880" spans="9:10" x14ac:dyDescent="0.25">
      <c r="I880" s="81" t="s">
        <v>2736</v>
      </c>
      <c r="J880" s="81" t="s">
        <v>2735</v>
      </c>
    </row>
    <row r="881" spans="9:10" x14ac:dyDescent="0.25">
      <c r="I881" s="81" t="s">
        <v>2740</v>
      </c>
      <c r="J881" s="81" t="s">
        <v>2739</v>
      </c>
    </row>
    <row r="882" spans="9:10" x14ac:dyDescent="0.25">
      <c r="I882" s="81" t="s">
        <v>2743</v>
      </c>
      <c r="J882" s="81" t="s">
        <v>2742</v>
      </c>
    </row>
    <row r="883" spans="9:10" x14ac:dyDescent="0.25">
      <c r="I883" s="81" t="s">
        <v>2746</v>
      </c>
      <c r="J883" s="81" t="s">
        <v>2745</v>
      </c>
    </row>
    <row r="884" spans="9:10" x14ac:dyDescent="0.25">
      <c r="I884" s="81" t="s">
        <v>2749</v>
      </c>
      <c r="J884" s="81" t="s">
        <v>2748</v>
      </c>
    </row>
    <row r="885" spans="9:10" x14ac:dyDescent="0.25">
      <c r="I885" s="81" t="s">
        <v>2752</v>
      </c>
      <c r="J885" s="81" t="s">
        <v>2751</v>
      </c>
    </row>
    <row r="886" spans="9:10" x14ac:dyDescent="0.25">
      <c r="I886" s="81" t="s">
        <v>2755</v>
      </c>
      <c r="J886" s="81" t="s">
        <v>2754</v>
      </c>
    </row>
    <row r="887" spans="9:10" x14ac:dyDescent="0.25">
      <c r="I887" s="81" t="s">
        <v>2758</v>
      </c>
      <c r="J887" s="81" t="s">
        <v>2757</v>
      </c>
    </row>
    <row r="888" spans="9:10" x14ac:dyDescent="0.25">
      <c r="I888" s="81" t="s">
        <v>2761</v>
      </c>
      <c r="J888" s="81" t="s">
        <v>2760</v>
      </c>
    </row>
    <row r="889" spans="9:10" x14ac:dyDescent="0.25">
      <c r="I889" s="101" t="s">
        <v>2764</v>
      </c>
      <c r="J889" s="91" t="s">
        <v>2763</v>
      </c>
    </row>
    <row r="890" spans="9:10" x14ac:dyDescent="0.25">
      <c r="I890" s="81" t="s">
        <v>2767</v>
      </c>
      <c r="J890" s="81" t="s">
        <v>2766</v>
      </c>
    </row>
    <row r="891" spans="9:10" x14ac:dyDescent="0.25">
      <c r="I891" s="81" t="s">
        <v>2770</v>
      </c>
      <c r="J891" s="81" t="s">
        <v>2769</v>
      </c>
    </row>
    <row r="892" spans="9:10" x14ac:dyDescent="0.25">
      <c r="I892" s="81" t="s">
        <v>2773</v>
      </c>
      <c r="J892" s="81" t="s">
        <v>2772</v>
      </c>
    </row>
    <row r="893" spans="9:10" x14ac:dyDescent="0.25">
      <c r="I893" s="81" t="s">
        <v>2776</v>
      </c>
      <c r="J893" s="81" t="s">
        <v>2775</v>
      </c>
    </row>
    <row r="894" spans="9:10" x14ac:dyDescent="0.25">
      <c r="I894" s="101" t="s">
        <v>2779</v>
      </c>
      <c r="J894" s="91" t="s">
        <v>2778</v>
      </c>
    </row>
    <row r="895" spans="9:10" x14ac:dyDescent="0.25">
      <c r="I895" s="101" t="s">
        <v>2782</v>
      </c>
      <c r="J895" s="91" t="s">
        <v>2781</v>
      </c>
    </row>
    <row r="896" spans="9:10" x14ac:dyDescent="0.25">
      <c r="I896" s="81" t="s">
        <v>2785</v>
      </c>
      <c r="J896" s="81" t="s">
        <v>2784</v>
      </c>
    </row>
    <row r="897" spans="9:10" x14ac:dyDescent="0.25">
      <c r="I897" s="81" t="s">
        <v>2788</v>
      </c>
      <c r="J897" s="81" t="s">
        <v>2787</v>
      </c>
    </row>
    <row r="898" spans="9:10" x14ac:dyDescent="0.25">
      <c r="I898" s="81" t="s">
        <v>2791</v>
      </c>
      <c r="J898" s="81" t="s">
        <v>2790</v>
      </c>
    </row>
    <row r="899" spans="9:10" x14ac:dyDescent="0.25">
      <c r="I899" s="81" t="s">
        <v>2794</v>
      </c>
      <c r="J899" s="81" t="s">
        <v>2793</v>
      </c>
    </row>
    <row r="900" spans="9:10" x14ac:dyDescent="0.25">
      <c r="I900" s="81" t="s">
        <v>2798</v>
      </c>
      <c r="J900" s="81" t="s">
        <v>2797</v>
      </c>
    </row>
    <row r="901" spans="9:10" x14ac:dyDescent="0.25">
      <c r="I901" s="81" t="s">
        <v>2801</v>
      </c>
      <c r="J901" s="81" t="s">
        <v>2800</v>
      </c>
    </row>
    <row r="902" spans="9:10" x14ac:dyDescent="0.25">
      <c r="I902" s="81" t="s">
        <v>2804</v>
      </c>
      <c r="J902" s="81" t="s">
        <v>2803</v>
      </c>
    </row>
    <row r="903" spans="9:10" x14ac:dyDescent="0.25">
      <c r="I903" s="81" t="s">
        <v>2807</v>
      </c>
      <c r="J903" s="81" t="s">
        <v>2806</v>
      </c>
    </row>
    <row r="904" spans="9:10" x14ac:dyDescent="0.25">
      <c r="I904" s="81" t="s">
        <v>2810</v>
      </c>
      <c r="J904" s="81" t="s">
        <v>2809</v>
      </c>
    </row>
    <row r="905" spans="9:10" x14ac:dyDescent="0.25">
      <c r="I905" s="81" t="s">
        <v>2813</v>
      </c>
      <c r="J905" s="81" t="s">
        <v>2812</v>
      </c>
    </row>
    <row r="906" spans="9:10" x14ac:dyDescent="0.25">
      <c r="I906" s="81" t="s">
        <v>2816</v>
      </c>
      <c r="J906" s="81" t="s">
        <v>2815</v>
      </c>
    </row>
    <row r="907" spans="9:10" x14ac:dyDescent="0.25">
      <c r="I907" s="81" t="s">
        <v>2819</v>
      </c>
      <c r="J907" s="81" t="s">
        <v>2818</v>
      </c>
    </row>
    <row r="908" spans="9:10" x14ac:dyDescent="0.25">
      <c r="I908" s="81" t="s">
        <v>2822</v>
      </c>
      <c r="J908" s="81" t="s">
        <v>2821</v>
      </c>
    </row>
    <row r="909" spans="9:10" x14ac:dyDescent="0.25">
      <c r="I909" s="81" t="s">
        <v>2825</v>
      </c>
      <c r="J909" s="81" t="s">
        <v>2824</v>
      </c>
    </row>
    <row r="910" spans="9:10" x14ac:dyDescent="0.25">
      <c r="I910" s="81" t="s">
        <v>2828</v>
      </c>
      <c r="J910" s="81" t="s">
        <v>2827</v>
      </c>
    </row>
    <row r="911" spans="9:10" x14ac:dyDescent="0.25">
      <c r="I911" s="81" t="s">
        <v>2831</v>
      </c>
      <c r="J911" s="81" t="s">
        <v>2830</v>
      </c>
    </row>
    <row r="912" spans="9:10" x14ac:dyDescent="0.25">
      <c r="I912" s="81" t="s">
        <v>2834</v>
      </c>
      <c r="J912" s="81" t="s">
        <v>2833</v>
      </c>
    </row>
    <row r="913" spans="9:10" x14ac:dyDescent="0.25">
      <c r="I913" s="81" t="s">
        <v>2837</v>
      </c>
      <c r="J913" s="81" t="s">
        <v>2836</v>
      </c>
    </row>
    <row r="914" spans="9:10" x14ac:dyDescent="0.25">
      <c r="I914" s="81" t="s">
        <v>2840</v>
      </c>
      <c r="J914" s="81" t="s">
        <v>2839</v>
      </c>
    </row>
    <row r="915" spans="9:10" x14ac:dyDescent="0.25">
      <c r="I915" s="81" t="s">
        <v>2843</v>
      </c>
      <c r="J915" s="81" t="s">
        <v>2842</v>
      </c>
    </row>
    <row r="916" spans="9:10" x14ac:dyDescent="0.25">
      <c r="I916" s="81" t="s">
        <v>2846</v>
      </c>
      <c r="J916" s="81" t="s">
        <v>2845</v>
      </c>
    </row>
    <row r="917" spans="9:10" x14ac:dyDescent="0.25">
      <c r="I917" s="81" t="s">
        <v>2849</v>
      </c>
      <c r="J917" s="81" t="s">
        <v>2848</v>
      </c>
    </row>
    <row r="918" spans="9:10" x14ac:dyDescent="0.25">
      <c r="I918" s="81" t="s">
        <v>2853</v>
      </c>
      <c r="J918" s="81" t="s">
        <v>2852</v>
      </c>
    </row>
    <row r="919" spans="9:10" x14ac:dyDescent="0.25">
      <c r="I919" s="81" t="s">
        <v>2856</v>
      </c>
      <c r="J919" s="81" t="s">
        <v>2855</v>
      </c>
    </row>
    <row r="920" spans="9:10" x14ac:dyDescent="0.25">
      <c r="I920" s="81" t="s">
        <v>2859</v>
      </c>
      <c r="J920" s="81" t="s">
        <v>2858</v>
      </c>
    </row>
    <row r="921" spans="9:10" x14ac:dyDescent="0.25">
      <c r="I921" s="81" t="s">
        <v>2862</v>
      </c>
      <c r="J921" s="81" t="s">
        <v>2861</v>
      </c>
    </row>
    <row r="922" spans="9:10" x14ac:dyDescent="0.25">
      <c r="I922" s="81" t="s">
        <v>2865</v>
      </c>
      <c r="J922" s="81" t="s">
        <v>2864</v>
      </c>
    </row>
    <row r="923" spans="9:10" x14ac:dyDescent="0.25">
      <c r="I923" s="101" t="s">
        <v>2868</v>
      </c>
      <c r="J923" s="91" t="s">
        <v>2867</v>
      </c>
    </row>
    <row r="924" spans="9:10" x14ac:dyDescent="0.25">
      <c r="I924" s="81" t="s">
        <v>2871</v>
      </c>
      <c r="J924" s="81" t="s">
        <v>2870</v>
      </c>
    </row>
    <row r="925" spans="9:10" x14ac:dyDescent="0.25">
      <c r="I925" s="101" t="s">
        <v>2874</v>
      </c>
      <c r="J925" s="91" t="s">
        <v>2873</v>
      </c>
    </row>
    <row r="926" spans="9:10" x14ac:dyDescent="0.25">
      <c r="I926" s="81" t="s">
        <v>2877</v>
      </c>
      <c r="J926" s="81" t="s">
        <v>2876</v>
      </c>
    </row>
    <row r="927" spans="9:10" x14ac:dyDescent="0.25">
      <c r="I927" s="81">
        <v>310882</v>
      </c>
      <c r="J927" s="81" t="s">
        <v>2879</v>
      </c>
    </row>
    <row r="928" spans="9:10" x14ac:dyDescent="0.25">
      <c r="I928" s="101" t="s">
        <v>2882</v>
      </c>
      <c r="J928" s="91" t="s">
        <v>2881</v>
      </c>
    </row>
    <row r="929" spans="9:10" x14ac:dyDescent="0.25">
      <c r="I929" s="81">
        <v>310860</v>
      </c>
      <c r="J929" s="81" t="s">
        <v>2884</v>
      </c>
    </row>
    <row r="930" spans="9:10" x14ac:dyDescent="0.25">
      <c r="I930" s="101" t="s">
        <v>2887</v>
      </c>
      <c r="J930" s="91" t="s">
        <v>2886</v>
      </c>
    </row>
    <row r="931" spans="9:10" x14ac:dyDescent="0.25">
      <c r="I931" s="81">
        <v>310830</v>
      </c>
      <c r="J931" s="81" t="s">
        <v>2889</v>
      </c>
    </row>
    <row r="932" spans="9:10" x14ac:dyDescent="0.25">
      <c r="I932" s="101" t="s">
        <v>2892</v>
      </c>
      <c r="J932" s="91" t="s">
        <v>2891</v>
      </c>
    </row>
    <row r="933" spans="9:10" x14ac:dyDescent="0.25">
      <c r="I933" s="101" t="s">
        <v>2895</v>
      </c>
      <c r="J933" s="91" t="s">
        <v>2894</v>
      </c>
    </row>
    <row r="934" spans="9:10" x14ac:dyDescent="0.25">
      <c r="I934" s="81">
        <v>310824</v>
      </c>
      <c r="J934" s="81" t="s">
        <v>2897</v>
      </c>
    </row>
    <row r="935" spans="9:10" x14ac:dyDescent="0.25">
      <c r="I935" s="81">
        <v>310823</v>
      </c>
      <c r="J935" s="81" t="s">
        <v>2899</v>
      </c>
    </row>
    <row r="936" spans="9:10" x14ac:dyDescent="0.25">
      <c r="I936" s="101" t="s">
        <v>2902</v>
      </c>
      <c r="J936" s="91" t="s">
        <v>2901</v>
      </c>
    </row>
    <row r="937" spans="9:10" x14ac:dyDescent="0.25">
      <c r="I937" s="81">
        <v>310822</v>
      </c>
      <c r="J937" s="81" t="s">
        <v>2904</v>
      </c>
    </row>
    <row r="938" spans="9:10" x14ac:dyDescent="0.25">
      <c r="I938" s="101" t="s">
        <v>2907</v>
      </c>
      <c r="J938" s="91" t="s">
        <v>2906</v>
      </c>
    </row>
    <row r="939" spans="9:10" x14ac:dyDescent="0.25">
      <c r="I939" s="81">
        <v>310805</v>
      </c>
      <c r="J939" s="81" t="s">
        <v>2909</v>
      </c>
    </row>
    <row r="940" spans="9:10" x14ac:dyDescent="0.25">
      <c r="I940" s="81" t="s">
        <v>2912</v>
      </c>
      <c r="J940" s="81" t="s">
        <v>2911</v>
      </c>
    </row>
    <row r="941" spans="9:10" x14ac:dyDescent="0.25">
      <c r="I941" s="81">
        <v>310804</v>
      </c>
      <c r="J941" s="81" t="s">
        <v>2914</v>
      </c>
    </row>
    <row r="942" spans="9:10" x14ac:dyDescent="0.25">
      <c r="I942" s="81">
        <v>310803</v>
      </c>
      <c r="J942" s="81" t="s">
        <v>2916</v>
      </c>
    </row>
    <row r="943" spans="9:10" x14ac:dyDescent="0.25">
      <c r="I943" s="101">
        <v>310771</v>
      </c>
      <c r="J943" s="91" t="s">
        <v>2918</v>
      </c>
    </row>
    <row r="944" spans="9:10" x14ac:dyDescent="0.25">
      <c r="I944" s="81">
        <v>310749</v>
      </c>
      <c r="J944" s="81" t="s">
        <v>2920</v>
      </c>
    </row>
    <row r="945" spans="9:10" x14ac:dyDescent="0.25">
      <c r="I945" s="81" t="s">
        <v>2923</v>
      </c>
      <c r="J945" s="81" t="s">
        <v>2922</v>
      </c>
    </row>
    <row r="946" spans="9:10" x14ac:dyDescent="0.25">
      <c r="I946" s="81" t="s">
        <v>2926</v>
      </c>
      <c r="J946" s="81" t="s">
        <v>2925</v>
      </c>
    </row>
    <row r="947" spans="9:10" x14ac:dyDescent="0.25">
      <c r="I947" s="81" t="s">
        <v>2929</v>
      </c>
      <c r="J947" s="81" t="s">
        <v>2928</v>
      </c>
    </row>
    <row r="948" spans="9:10" x14ac:dyDescent="0.25">
      <c r="I948" s="81" t="s">
        <v>2932</v>
      </c>
      <c r="J948" s="81" t="s">
        <v>2931</v>
      </c>
    </row>
    <row r="949" spans="9:10" x14ac:dyDescent="0.25">
      <c r="I949" s="81" t="s">
        <v>2935</v>
      </c>
      <c r="J949" s="81" t="s">
        <v>2934</v>
      </c>
    </row>
    <row r="950" spans="9:10" x14ac:dyDescent="0.25">
      <c r="I950" s="81" t="s">
        <v>2938</v>
      </c>
      <c r="J950" s="81" t="s">
        <v>2937</v>
      </c>
    </row>
    <row r="951" spans="9:10" x14ac:dyDescent="0.25">
      <c r="I951" s="81" t="s">
        <v>2941</v>
      </c>
      <c r="J951" s="81" t="s">
        <v>2940</v>
      </c>
    </row>
    <row r="952" spans="9:10" x14ac:dyDescent="0.25">
      <c r="I952" s="81" t="s">
        <v>2944</v>
      </c>
      <c r="J952" s="81" t="s">
        <v>2943</v>
      </c>
    </row>
    <row r="953" spans="9:10" x14ac:dyDescent="0.25">
      <c r="I953" s="81" t="s">
        <v>2947</v>
      </c>
      <c r="J953" s="81" t="s">
        <v>2946</v>
      </c>
    </row>
    <row r="954" spans="9:10" x14ac:dyDescent="0.25">
      <c r="I954" s="81" t="s">
        <v>2950</v>
      </c>
      <c r="J954" s="81" t="s">
        <v>2949</v>
      </c>
    </row>
    <row r="955" spans="9:10" x14ac:dyDescent="0.25">
      <c r="I955" s="81" t="s">
        <v>2953</v>
      </c>
      <c r="J955" s="81" t="s">
        <v>2952</v>
      </c>
    </row>
    <row r="956" spans="9:10" x14ac:dyDescent="0.25">
      <c r="I956" s="81" t="s">
        <v>2956</v>
      </c>
      <c r="J956" s="81" t="s">
        <v>2955</v>
      </c>
    </row>
    <row r="957" spans="9:10" x14ac:dyDescent="0.25">
      <c r="I957" s="81" t="s">
        <v>2959</v>
      </c>
      <c r="J957" s="81" t="s">
        <v>2958</v>
      </c>
    </row>
    <row r="958" spans="9:10" x14ac:dyDescent="0.25">
      <c r="I958" s="81" t="s">
        <v>2962</v>
      </c>
      <c r="J958" s="81" t="s">
        <v>2961</v>
      </c>
    </row>
    <row r="959" spans="9:10" x14ac:dyDescent="0.25">
      <c r="I959" s="81" t="s">
        <v>2965</v>
      </c>
      <c r="J959" s="81" t="s">
        <v>2964</v>
      </c>
    </row>
    <row r="960" spans="9:10" x14ac:dyDescent="0.25">
      <c r="I960" s="81" t="s">
        <v>2968</v>
      </c>
      <c r="J960" s="81" t="s">
        <v>2967</v>
      </c>
    </row>
    <row r="961" spans="9:10" x14ac:dyDescent="0.25">
      <c r="I961" s="81" t="s">
        <v>2971</v>
      </c>
      <c r="J961" s="81" t="s">
        <v>2970</v>
      </c>
    </row>
    <row r="962" spans="9:10" x14ac:dyDescent="0.25">
      <c r="I962" s="81" t="s">
        <v>2974</v>
      </c>
      <c r="J962" s="81" t="s">
        <v>2973</v>
      </c>
    </row>
    <row r="963" spans="9:10" x14ac:dyDescent="0.25">
      <c r="I963" s="81" t="s">
        <v>2977</v>
      </c>
      <c r="J963" s="81" t="s">
        <v>2976</v>
      </c>
    </row>
    <row r="964" spans="9:10" x14ac:dyDescent="0.25">
      <c r="I964" s="81" t="s">
        <v>2980</v>
      </c>
      <c r="J964" s="81" t="s">
        <v>2979</v>
      </c>
    </row>
    <row r="965" spans="9:10" x14ac:dyDescent="0.25">
      <c r="I965" s="81" t="s">
        <v>2983</v>
      </c>
      <c r="J965" s="81" t="s">
        <v>2982</v>
      </c>
    </row>
    <row r="966" spans="9:10" x14ac:dyDescent="0.25">
      <c r="I966" s="81" t="s">
        <v>2986</v>
      </c>
      <c r="J966" s="81" t="s">
        <v>2985</v>
      </c>
    </row>
    <row r="967" spans="9:10" x14ac:dyDescent="0.25">
      <c r="I967" s="81" t="s">
        <v>2989</v>
      </c>
      <c r="J967" s="81" t="s">
        <v>2988</v>
      </c>
    </row>
    <row r="968" spans="9:10" x14ac:dyDescent="0.25">
      <c r="I968" s="81" t="s">
        <v>2992</v>
      </c>
      <c r="J968" s="81" t="s">
        <v>2991</v>
      </c>
    </row>
    <row r="969" spans="9:10" x14ac:dyDescent="0.25">
      <c r="I969" s="81" t="s">
        <v>2995</v>
      </c>
      <c r="J969" s="81" t="s">
        <v>2994</v>
      </c>
    </row>
    <row r="970" spans="9:10" x14ac:dyDescent="0.25">
      <c r="I970" s="81" t="s">
        <v>2998</v>
      </c>
      <c r="J970" s="81" t="s">
        <v>2997</v>
      </c>
    </row>
    <row r="971" spans="9:10" x14ac:dyDescent="0.25">
      <c r="I971" s="81" t="s">
        <v>3001</v>
      </c>
      <c r="J971" s="81" t="s">
        <v>3000</v>
      </c>
    </row>
    <row r="972" spans="9:10" x14ac:dyDescent="0.25">
      <c r="I972" s="81" t="s">
        <v>3004</v>
      </c>
      <c r="J972" s="81" t="s">
        <v>3003</v>
      </c>
    </row>
    <row r="973" spans="9:10" x14ac:dyDescent="0.25">
      <c r="I973" s="81" t="s">
        <v>3007</v>
      </c>
      <c r="J973" s="81" t="s">
        <v>3006</v>
      </c>
    </row>
    <row r="974" spans="9:10" x14ac:dyDescent="0.25">
      <c r="I974" s="81" t="s">
        <v>3010</v>
      </c>
      <c r="J974" s="81" t="s">
        <v>3009</v>
      </c>
    </row>
    <row r="975" spans="9:10" x14ac:dyDescent="0.25">
      <c r="I975" s="81" t="s">
        <v>3013</v>
      </c>
      <c r="J975" s="81" t="s">
        <v>3012</v>
      </c>
    </row>
    <row r="976" spans="9:10" x14ac:dyDescent="0.25">
      <c r="I976" s="81" t="s">
        <v>3016</v>
      </c>
      <c r="J976" s="81" t="s">
        <v>3015</v>
      </c>
    </row>
    <row r="977" spans="9:10" x14ac:dyDescent="0.25">
      <c r="I977" s="81" t="s">
        <v>3019</v>
      </c>
      <c r="J977" s="81" t="s">
        <v>3018</v>
      </c>
    </row>
    <row r="978" spans="9:10" x14ac:dyDescent="0.25">
      <c r="I978" s="81" t="s">
        <v>3022</v>
      </c>
      <c r="J978" s="81" t="s">
        <v>3021</v>
      </c>
    </row>
    <row r="979" spans="9:10" x14ac:dyDescent="0.25">
      <c r="I979" s="81" t="s">
        <v>3025</v>
      </c>
      <c r="J979" s="81" t="s">
        <v>3024</v>
      </c>
    </row>
    <row r="980" spans="9:10" x14ac:dyDescent="0.25">
      <c r="I980" s="81" t="s">
        <v>3028</v>
      </c>
      <c r="J980" s="81" t="s">
        <v>3027</v>
      </c>
    </row>
    <row r="981" spans="9:10" x14ac:dyDescent="0.25">
      <c r="I981" s="81" t="s">
        <v>3031</v>
      </c>
      <c r="J981" s="81" t="s">
        <v>3030</v>
      </c>
    </row>
    <row r="982" spans="9:10" x14ac:dyDescent="0.25">
      <c r="I982" s="81" t="s">
        <v>3034</v>
      </c>
      <c r="J982" s="81" t="s">
        <v>3033</v>
      </c>
    </row>
    <row r="983" spans="9:10" x14ac:dyDescent="0.25">
      <c r="I983" s="81" t="s">
        <v>19359</v>
      </c>
      <c r="J983" s="81" t="s">
        <v>3036</v>
      </c>
    </row>
    <row r="984" spans="9:10" x14ac:dyDescent="0.25">
      <c r="I984" s="81" t="s">
        <v>3039</v>
      </c>
      <c r="J984" s="81" t="s">
        <v>3038</v>
      </c>
    </row>
    <row r="985" spans="9:10" x14ac:dyDescent="0.25">
      <c r="I985" s="81" t="s">
        <v>3042</v>
      </c>
      <c r="J985" s="81" t="s">
        <v>3041</v>
      </c>
    </row>
    <row r="986" spans="9:10" x14ac:dyDescent="0.25">
      <c r="I986" s="81" t="s">
        <v>3045</v>
      </c>
      <c r="J986" s="81" t="s">
        <v>3044</v>
      </c>
    </row>
    <row r="987" spans="9:10" x14ac:dyDescent="0.25">
      <c r="I987" s="81" t="s">
        <v>3048</v>
      </c>
      <c r="J987" s="81" t="s">
        <v>3047</v>
      </c>
    </row>
    <row r="988" spans="9:10" x14ac:dyDescent="0.25">
      <c r="I988" s="81" t="s">
        <v>3051</v>
      </c>
      <c r="J988" s="81" t="s">
        <v>3050</v>
      </c>
    </row>
    <row r="989" spans="9:10" x14ac:dyDescent="0.25">
      <c r="I989" s="81" t="s">
        <v>3054</v>
      </c>
      <c r="J989" s="81" t="s">
        <v>3053</v>
      </c>
    </row>
    <row r="990" spans="9:10" x14ac:dyDescent="0.25">
      <c r="I990" s="81" t="s">
        <v>3057</v>
      </c>
      <c r="J990" s="81" t="s">
        <v>3056</v>
      </c>
    </row>
    <row r="991" spans="9:10" x14ac:dyDescent="0.25">
      <c r="I991" s="81" t="s">
        <v>3060</v>
      </c>
      <c r="J991" s="81" t="s">
        <v>3059</v>
      </c>
    </row>
    <row r="992" spans="9:10" x14ac:dyDescent="0.25">
      <c r="I992" s="81" t="s">
        <v>3063</v>
      </c>
      <c r="J992" s="81" t="s">
        <v>3062</v>
      </c>
    </row>
    <row r="993" spans="9:10" x14ac:dyDescent="0.25">
      <c r="I993" s="81" t="s">
        <v>3066</v>
      </c>
      <c r="J993" s="81" t="s">
        <v>3065</v>
      </c>
    </row>
    <row r="994" spans="9:10" x14ac:dyDescent="0.25">
      <c r="I994" s="81" t="s">
        <v>3069</v>
      </c>
      <c r="J994" s="81" t="s">
        <v>3068</v>
      </c>
    </row>
    <row r="995" spans="9:10" x14ac:dyDescent="0.25">
      <c r="I995" s="81" t="s">
        <v>3072</v>
      </c>
      <c r="J995" s="81" t="s">
        <v>3071</v>
      </c>
    </row>
    <row r="996" spans="9:10" x14ac:dyDescent="0.25">
      <c r="I996" s="81" t="s">
        <v>3075</v>
      </c>
      <c r="J996" s="81" t="s">
        <v>3074</v>
      </c>
    </row>
    <row r="997" spans="9:10" x14ac:dyDescent="0.25">
      <c r="I997" s="81" t="s">
        <v>3078</v>
      </c>
      <c r="J997" s="81" t="s">
        <v>3077</v>
      </c>
    </row>
    <row r="998" spans="9:10" x14ac:dyDescent="0.25">
      <c r="I998" s="101" t="s">
        <v>3081</v>
      </c>
      <c r="J998" s="91" t="s">
        <v>3080</v>
      </c>
    </row>
    <row r="999" spans="9:10" x14ac:dyDescent="0.25">
      <c r="I999" s="81" t="s">
        <v>3084</v>
      </c>
      <c r="J999" s="81" t="s">
        <v>3083</v>
      </c>
    </row>
    <row r="1000" spans="9:10" x14ac:dyDescent="0.25">
      <c r="I1000" s="81" t="s">
        <v>3087</v>
      </c>
      <c r="J1000" s="81" t="s">
        <v>3086</v>
      </c>
    </row>
    <row r="1001" spans="9:10" x14ac:dyDescent="0.25">
      <c r="I1001" s="81" t="s">
        <v>3090</v>
      </c>
      <c r="J1001" s="81" t="s">
        <v>3089</v>
      </c>
    </row>
    <row r="1002" spans="9:10" x14ac:dyDescent="0.25">
      <c r="I1002" s="81" t="s">
        <v>3093</v>
      </c>
      <c r="J1002" s="81" t="s">
        <v>3092</v>
      </c>
    </row>
    <row r="1003" spans="9:10" x14ac:dyDescent="0.25">
      <c r="I1003" s="81" t="s">
        <v>3096</v>
      </c>
      <c r="J1003" s="81" t="s">
        <v>3095</v>
      </c>
    </row>
    <row r="1004" spans="9:10" x14ac:dyDescent="0.25">
      <c r="I1004" s="101" t="s">
        <v>3099</v>
      </c>
      <c r="J1004" s="91" t="s">
        <v>3098</v>
      </c>
    </row>
    <row r="1005" spans="9:10" x14ac:dyDescent="0.25">
      <c r="I1005" s="81" t="s">
        <v>3102</v>
      </c>
      <c r="J1005" s="81" t="s">
        <v>3101</v>
      </c>
    </row>
    <row r="1006" spans="9:10" x14ac:dyDescent="0.25">
      <c r="I1006" s="81" t="s">
        <v>3105</v>
      </c>
      <c r="J1006" s="81" t="s">
        <v>3104</v>
      </c>
    </row>
    <row r="1007" spans="9:10" x14ac:dyDescent="0.25">
      <c r="I1007" s="81" t="s">
        <v>3108</v>
      </c>
      <c r="J1007" s="81" t="s">
        <v>3107</v>
      </c>
    </row>
    <row r="1008" spans="9:10" x14ac:dyDescent="0.25">
      <c r="I1008" s="81" t="s">
        <v>3111</v>
      </c>
      <c r="J1008" s="81" t="s">
        <v>3110</v>
      </c>
    </row>
    <row r="1009" spans="9:10" x14ac:dyDescent="0.25">
      <c r="I1009" s="81" t="s">
        <v>3114</v>
      </c>
      <c r="J1009" s="81" t="s">
        <v>3113</v>
      </c>
    </row>
    <row r="1010" spans="9:10" x14ac:dyDescent="0.25">
      <c r="I1010" s="81" t="s">
        <v>3117</v>
      </c>
      <c r="J1010" s="81" t="s">
        <v>3116</v>
      </c>
    </row>
    <row r="1011" spans="9:10" x14ac:dyDescent="0.25">
      <c r="I1011" s="81" t="s">
        <v>3120</v>
      </c>
      <c r="J1011" s="81" t="s">
        <v>3119</v>
      </c>
    </row>
    <row r="1012" spans="9:10" x14ac:dyDescent="0.25">
      <c r="I1012" s="81" t="s">
        <v>3123</v>
      </c>
      <c r="J1012" s="81" t="s">
        <v>3122</v>
      </c>
    </row>
    <row r="1013" spans="9:10" x14ac:dyDescent="0.25">
      <c r="I1013" s="81" t="s">
        <v>3126</v>
      </c>
      <c r="J1013" s="81" t="s">
        <v>3125</v>
      </c>
    </row>
    <row r="1014" spans="9:10" x14ac:dyDescent="0.25">
      <c r="I1014" s="81" t="s">
        <v>3129</v>
      </c>
      <c r="J1014" s="81" t="s">
        <v>3128</v>
      </c>
    </row>
    <row r="1015" spans="9:10" x14ac:dyDescent="0.25">
      <c r="I1015" s="81" t="s">
        <v>3132</v>
      </c>
      <c r="J1015" s="81" t="s">
        <v>3131</v>
      </c>
    </row>
    <row r="1016" spans="9:10" x14ac:dyDescent="0.25">
      <c r="I1016" s="81" t="s">
        <v>3135</v>
      </c>
      <c r="J1016" s="81" t="s">
        <v>3134</v>
      </c>
    </row>
    <row r="1017" spans="9:10" x14ac:dyDescent="0.25">
      <c r="I1017" s="81" t="s">
        <v>3138</v>
      </c>
      <c r="J1017" s="81" t="s">
        <v>3137</v>
      </c>
    </row>
    <row r="1018" spans="9:10" x14ac:dyDescent="0.25">
      <c r="I1018" s="101" t="s">
        <v>3141</v>
      </c>
      <c r="J1018" s="91" t="s">
        <v>3140</v>
      </c>
    </row>
    <row r="1019" spans="9:10" x14ac:dyDescent="0.25">
      <c r="I1019" s="81" t="s">
        <v>3144</v>
      </c>
      <c r="J1019" s="81" t="s">
        <v>3143</v>
      </c>
    </row>
    <row r="1020" spans="9:10" x14ac:dyDescent="0.25">
      <c r="I1020" s="81" t="s">
        <v>3147</v>
      </c>
      <c r="J1020" s="81" t="s">
        <v>3146</v>
      </c>
    </row>
    <row r="1021" spans="9:10" x14ac:dyDescent="0.25">
      <c r="I1021" s="81" t="s">
        <v>3150</v>
      </c>
      <c r="J1021" s="81" t="s">
        <v>3149</v>
      </c>
    </row>
    <row r="1022" spans="9:10" x14ac:dyDescent="0.25">
      <c r="I1022" s="81" t="s">
        <v>3153</v>
      </c>
      <c r="J1022" s="81" t="s">
        <v>3152</v>
      </c>
    </row>
    <row r="1023" spans="9:10" x14ac:dyDescent="0.25">
      <c r="I1023" s="81" t="s">
        <v>3156</v>
      </c>
      <c r="J1023" s="81" t="s">
        <v>3155</v>
      </c>
    </row>
    <row r="1024" spans="9:10" x14ac:dyDescent="0.25">
      <c r="I1024" s="81" t="s">
        <v>3159</v>
      </c>
      <c r="J1024" s="81" t="s">
        <v>3158</v>
      </c>
    </row>
    <row r="1025" spans="9:10" x14ac:dyDescent="0.25">
      <c r="I1025" s="81" t="s">
        <v>3162</v>
      </c>
      <c r="J1025" s="81" t="s">
        <v>3161</v>
      </c>
    </row>
    <row r="1026" spans="9:10" x14ac:dyDescent="0.25">
      <c r="I1026" s="81" t="s">
        <v>3165</v>
      </c>
      <c r="J1026" s="81" t="s">
        <v>3164</v>
      </c>
    </row>
    <row r="1027" spans="9:10" x14ac:dyDescent="0.25">
      <c r="I1027" s="81" t="s">
        <v>3168</v>
      </c>
      <c r="J1027" s="81" t="s">
        <v>3167</v>
      </c>
    </row>
    <row r="1028" spans="9:10" x14ac:dyDescent="0.25">
      <c r="I1028" s="81" t="s">
        <v>3171</v>
      </c>
      <c r="J1028" s="81" t="s">
        <v>3170</v>
      </c>
    </row>
    <row r="1029" spans="9:10" x14ac:dyDescent="0.25">
      <c r="I1029" s="81" t="s">
        <v>3174</v>
      </c>
      <c r="J1029" s="81" t="s">
        <v>3173</v>
      </c>
    </row>
    <row r="1030" spans="9:10" x14ac:dyDescent="0.25">
      <c r="I1030" s="101" t="s">
        <v>3177</v>
      </c>
      <c r="J1030" s="91" t="s">
        <v>3176</v>
      </c>
    </row>
    <row r="1031" spans="9:10" x14ac:dyDescent="0.25">
      <c r="I1031" s="81" t="s">
        <v>3180</v>
      </c>
      <c r="J1031" s="81" t="s">
        <v>3179</v>
      </c>
    </row>
    <row r="1032" spans="9:10" x14ac:dyDescent="0.25">
      <c r="I1032" s="81" t="s">
        <v>3183</v>
      </c>
      <c r="J1032" s="81" t="s">
        <v>3182</v>
      </c>
    </row>
    <row r="1033" spans="9:10" x14ac:dyDescent="0.25">
      <c r="I1033" s="81" t="s">
        <v>3186</v>
      </c>
      <c r="J1033" s="81" t="s">
        <v>3185</v>
      </c>
    </row>
    <row r="1034" spans="9:10" x14ac:dyDescent="0.25">
      <c r="I1034" s="81" t="s">
        <v>3189</v>
      </c>
      <c r="J1034" s="81" t="s">
        <v>3188</v>
      </c>
    </row>
    <row r="1035" spans="9:10" x14ac:dyDescent="0.25">
      <c r="I1035" s="81" t="s">
        <v>3192</v>
      </c>
      <c r="J1035" s="81" t="s">
        <v>3191</v>
      </c>
    </row>
    <row r="1036" spans="9:10" x14ac:dyDescent="0.25">
      <c r="I1036" s="81" t="s">
        <v>3195</v>
      </c>
      <c r="J1036" s="81" t="s">
        <v>3194</v>
      </c>
    </row>
    <row r="1037" spans="9:10" x14ac:dyDescent="0.25">
      <c r="I1037" s="81" t="s">
        <v>3198</v>
      </c>
      <c r="J1037" s="81" t="s">
        <v>3197</v>
      </c>
    </row>
    <row r="1038" spans="9:10" x14ac:dyDescent="0.25">
      <c r="I1038" s="81" t="s">
        <v>3201</v>
      </c>
      <c r="J1038" s="81" t="s">
        <v>3200</v>
      </c>
    </row>
    <row r="1039" spans="9:10" x14ac:dyDescent="0.25">
      <c r="I1039" s="81" t="s">
        <v>3204</v>
      </c>
      <c r="J1039" s="81" t="s">
        <v>3203</v>
      </c>
    </row>
    <row r="1040" spans="9:10" x14ac:dyDescent="0.25">
      <c r="I1040" s="81" t="s">
        <v>3207</v>
      </c>
      <c r="J1040" s="81" t="s">
        <v>3206</v>
      </c>
    </row>
    <row r="1041" spans="9:10" x14ac:dyDescent="0.25">
      <c r="I1041" s="81" t="s">
        <v>3210</v>
      </c>
      <c r="J1041" s="81" t="s">
        <v>3209</v>
      </c>
    </row>
    <row r="1042" spans="9:10" x14ac:dyDescent="0.25">
      <c r="I1042" s="81" t="s">
        <v>3213</v>
      </c>
      <c r="J1042" s="81" t="s">
        <v>3212</v>
      </c>
    </row>
    <row r="1043" spans="9:10" x14ac:dyDescent="0.25">
      <c r="I1043" s="81" t="s">
        <v>3216</v>
      </c>
      <c r="J1043" s="81" t="s">
        <v>3215</v>
      </c>
    </row>
    <row r="1044" spans="9:10" x14ac:dyDescent="0.25">
      <c r="I1044" s="81" t="s">
        <v>3219</v>
      </c>
      <c r="J1044" s="81" t="s">
        <v>3218</v>
      </c>
    </row>
    <row r="1045" spans="9:10" x14ac:dyDescent="0.25">
      <c r="I1045" s="81" t="s">
        <v>3222</v>
      </c>
      <c r="J1045" s="81" t="s">
        <v>3221</v>
      </c>
    </row>
    <row r="1046" spans="9:10" x14ac:dyDescent="0.25">
      <c r="I1046" s="81" t="s">
        <v>3225</v>
      </c>
      <c r="J1046" s="81" t="s">
        <v>3224</v>
      </c>
    </row>
    <row r="1047" spans="9:10" x14ac:dyDescent="0.25">
      <c r="I1047" s="81" t="s">
        <v>3228</v>
      </c>
      <c r="J1047" s="81" t="s">
        <v>3227</v>
      </c>
    </row>
    <row r="1048" spans="9:10" x14ac:dyDescent="0.25">
      <c r="I1048" s="81" t="s">
        <v>3231</v>
      </c>
      <c r="J1048" s="81" t="s">
        <v>3230</v>
      </c>
    </row>
    <row r="1049" spans="9:10" x14ac:dyDescent="0.25">
      <c r="I1049" s="81" t="s">
        <v>3234</v>
      </c>
      <c r="J1049" s="81" t="s">
        <v>3233</v>
      </c>
    </row>
    <row r="1050" spans="9:10" x14ac:dyDescent="0.25">
      <c r="I1050" s="81" t="s">
        <v>3237</v>
      </c>
      <c r="J1050" s="81" t="s">
        <v>3236</v>
      </c>
    </row>
    <row r="1051" spans="9:10" x14ac:dyDescent="0.25">
      <c r="I1051" s="81" t="s">
        <v>3240</v>
      </c>
      <c r="J1051" s="81" t="s">
        <v>3239</v>
      </c>
    </row>
    <row r="1052" spans="9:10" x14ac:dyDescent="0.25">
      <c r="I1052" s="81" t="s">
        <v>3243</v>
      </c>
      <c r="J1052" s="81" t="s">
        <v>3242</v>
      </c>
    </row>
    <row r="1053" spans="9:10" x14ac:dyDescent="0.25">
      <c r="I1053" s="81" t="s">
        <v>3246</v>
      </c>
      <c r="J1053" s="81" t="s">
        <v>3245</v>
      </c>
    </row>
    <row r="1054" spans="9:10" x14ac:dyDescent="0.25">
      <c r="I1054" s="81" t="s">
        <v>3249</v>
      </c>
      <c r="J1054" s="81" t="s">
        <v>3248</v>
      </c>
    </row>
    <row r="1055" spans="9:10" x14ac:dyDescent="0.25">
      <c r="I1055" s="81" t="s">
        <v>3252</v>
      </c>
      <c r="J1055" s="81" t="s">
        <v>3251</v>
      </c>
    </row>
    <row r="1056" spans="9:10" x14ac:dyDescent="0.25">
      <c r="I1056" s="81" t="s">
        <v>3255</v>
      </c>
      <c r="J1056" s="81" t="s">
        <v>3254</v>
      </c>
    </row>
    <row r="1057" spans="9:10" x14ac:dyDescent="0.25">
      <c r="I1057" s="81" t="s">
        <v>3258</v>
      </c>
      <c r="J1057" s="81" t="s">
        <v>3257</v>
      </c>
    </row>
    <row r="1058" spans="9:10" x14ac:dyDescent="0.25">
      <c r="I1058" s="81" t="s">
        <v>3261</v>
      </c>
      <c r="J1058" s="81" t="s">
        <v>3260</v>
      </c>
    </row>
    <row r="1059" spans="9:10" x14ac:dyDescent="0.25">
      <c r="I1059" s="81" t="s">
        <v>3264</v>
      </c>
      <c r="J1059" s="81" t="s">
        <v>3263</v>
      </c>
    </row>
    <row r="1060" spans="9:10" x14ac:dyDescent="0.25">
      <c r="I1060" s="81" t="s">
        <v>3267</v>
      </c>
      <c r="J1060" s="81" t="s">
        <v>3266</v>
      </c>
    </row>
    <row r="1061" spans="9:10" x14ac:dyDescent="0.25">
      <c r="I1061" s="81" t="s">
        <v>3270</v>
      </c>
      <c r="J1061" s="81" t="s">
        <v>3269</v>
      </c>
    </row>
    <row r="1062" spans="9:10" x14ac:dyDescent="0.25">
      <c r="I1062" s="81" t="s">
        <v>3273</v>
      </c>
      <c r="J1062" s="81" t="s">
        <v>3272</v>
      </c>
    </row>
    <row r="1063" spans="9:10" x14ac:dyDescent="0.25">
      <c r="I1063" s="81" t="s">
        <v>3276</v>
      </c>
      <c r="J1063" s="81" t="s">
        <v>3275</v>
      </c>
    </row>
    <row r="1064" spans="9:10" x14ac:dyDescent="0.25">
      <c r="I1064" s="81" t="s">
        <v>3279</v>
      </c>
      <c r="J1064" s="81" t="s">
        <v>3278</v>
      </c>
    </row>
    <row r="1065" spans="9:10" x14ac:dyDescent="0.25">
      <c r="I1065" s="81" t="s">
        <v>3282</v>
      </c>
      <c r="J1065" s="81" t="s">
        <v>3281</v>
      </c>
    </row>
    <row r="1066" spans="9:10" x14ac:dyDescent="0.25">
      <c r="I1066" s="81" t="s">
        <v>3285</v>
      </c>
      <c r="J1066" s="81" t="s">
        <v>3284</v>
      </c>
    </row>
    <row r="1067" spans="9:10" x14ac:dyDescent="0.25">
      <c r="I1067" s="81" t="s">
        <v>3288</v>
      </c>
      <c r="J1067" s="81" t="s">
        <v>3287</v>
      </c>
    </row>
    <row r="1068" spans="9:10" x14ac:dyDescent="0.25">
      <c r="I1068" s="81" t="s">
        <v>3291</v>
      </c>
      <c r="J1068" s="81" t="s">
        <v>3290</v>
      </c>
    </row>
    <row r="1069" spans="9:10" x14ac:dyDescent="0.25">
      <c r="I1069" s="81" t="s">
        <v>3294</v>
      </c>
      <c r="J1069" s="81" t="s">
        <v>3293</v>
      </c>
    </row>
    <row r="1070" spans="9:10" x14ac:dyDescent="0.25">
      <c r="I1070" s="81" t="s">
        <v>3297</v>
      </c>
      <c r="J1070" s="81" t="s">
        <v>3296</v>
      </c>
    </row>
    <row r="1071" spans="9:10" x14ac:dyDescent="0.25">
      <c r="I1071" s="81" t="s">
        <v>3300</v>
      </c>
      <c r="J1071" s="81" t="s">
        <v>3299</v>
      </c>
    </row>
    <row r="1072" spans="9:10" x14ac:dyDescent="0.25">
      <c r="I1072" s="81" t="s">
        <v>3303</v>
      </c>
      <c r="J1072" s="81" t="s">
        <v>3302</v>
      </c>
    </row>
    <row r="1073" spans="9:10" x14ac:dyDescent="0.25">
      <c r="I1073" s="81" t="s">
        <v>3306</v>
      </c>
      <c r="J1073" s="81" t="s">
        <v>3305</v>
      </c>
    </row>
    <row r="1074" spans="9:10" x14ac:dyDescent="0.25">
      <c r="I1074" s="81" t="s">
        <v>3309</v>
      </c>
      <c r="J1074" s="81" t="s">
        <v>3308</v>
      </c>
    </row>
    <row r="1075" spans="9:10" x14ac:dyDescent="0.25">
      <c r="I1075" s="81">
        <v>1440.08</v>
      </c>
      <c r="J1075" s="81" t="s">
        <v>3311</v>
      </c>
    </row>
    <row r="1076" spans="9:10" x14ac:dyDescent="0.25">
      <c r="I1076" s="81" t="s">
        <v>3314</v>
      </c>
      <c r="J1076" s="81" t="s">
        <v>3313</v>
      </c>
    </row>
    <row r="1077" spans="9:10" x14ac:dyDescent="0.25">
      <c r="I1077" s="81">
        <v>1611</v>
      </c>
      <c r="J1077" s="81" t="s">
        <v>3316</v>
      </c>
    </row>
    <row r="1078" spans="9:10" x14ac:dyDescent="0.25">
      <c r="I1078" s="81" t="s">
        <v>3319</v>
      </c>
      <c r="J1078" s="81" t="s">
        <v>3318</v>
      </c>
    </row>
    <row r="1079" spans="9:10" x14ac:dyDescent="0.25">
      <c r="I1079" s="81" t="s">
        <v>3322</v>
      </c>
      <c r="J1079" s="81" t="s">
        <v>3321</v>
      </c>
    </row>
    <row r="1080" spans="9:10" x14ac:dyDescent="0.25">
      <c r="I1080" s="81" t="s">
        <v>3325</v>
      </c>
      <c r="J1080" s="81" t="s">
        <v>3324</v>
      </c>
    </row>
    <row r="1081" spans="9:10" x14ac:dyDescent="0.25">
      <c r="I1081" s="81" t="s">
        <v>3328</v>
      </c>
      <c r="J1081" s="81" t="s">
        <v>3327</v>
      </c>
    </row>
    <row r="1082" spans="9:10" x14ac:dyDescent="0.25">
      <c r="I1082" s="81" t="s">
        <v>3331</v>
      </c>
      <c r="J1082" s="81" t="s">
        <v>3330</v>
      </c>
    </row>
    <row r="1083" spans="9:10" x14ac:dyDescent="0.25">
      <c r="I1083" s="81" t="s">
        <v>3334</v>
      </c>
      <c r="J1083" s="81" t="s">
        <v>3333</v>
      </c>
    </row>
    <row r="1084" spans="9:10" x14ac:dyDescent="0.25">
      <c r="I1084" s="81" t="s">
        <v>3337</v>
      </c>
      <c r="J1084" s="81" t="s">
        <v>3336</v>
      </c>
    </row>
    <row r="1085" spans="9:10" x14ac:dyDescent="0.25">
      <c r="I1085" s="81" t="s">
        <v>3340</v>
      </c>
      <c r="J1085" s="81" t="s">
        <v>3339</v>
      </c>
    </row>
    <row r="1086" spans="9:10" x14ac:dyDescent="0.25">
      <c r="I1086" s="81" t="s">
        <v>3343</v>
      </c>
      <c r="J1086" s="81" t="s">
        <v>3342</v>
      </c>
    </row>
    <row r="1087" spans="9:10" x14ac:dyDescent="0.25">
      <c r="I1087" s="81" t="s">
        <v>3346</v>
      </c>
      <c r="J1087" s="81" t="s">
        <v>3345</v>
      </c>
    </row>
    <row r="1088" spans="9:10" x14ac:dyDescent="0.25">
      <c r="I1088" s="81" t="s">
        <v>3349</v>
      </c>
      <c r="J1088" s="81" t="s">
        <v>3348</v>
      </c>
    </row>
    <row r="1089" spans="9:10" x14ac:dyDescent="0.25">
      <c r="I1089" s="81" t="s">
        <v>3352</v>
      </c>
      <c r="J1089" s="81" t="s">
        <v>3351</v>
      </c>
    </row>
    <row r="1090" spans="9:10" x14ac:dyDescent="0.25">
      <c r="I1090" s="81" t="s">
        <v>3355</v>
      </c>
      <c r="J1090" s="81" t="s">
        <v>3354</v>
      </c>
    </row>
    <row r="1091" spans="9:10" x14ac:dyDescent="0.25">
      <c r="I1091" s="81" t="s">
        <v>3358</v>
      </c>
      <c r="J1091" s="81" t="s">
        <v>3357</v>
      </c>
    </row>
    <row r="1092" spans="9:10" x14ac:dyDescent="0.25">
      <c r="I1092" s="81" t="s">
        <v>3361</v>
      </c>
      <c r="J1092" s="81" t="s">
        <v>3360</v>
      </c>
    </row>
    <row r="1093" spans="9:10" x14ac:dyDescent="0.25">
      <c r="I1093" s="81" t="s">
        <v>3364</v>
      </c>
      <c r="J1093" s="81" t="s">
        <v>3363</v>
      </c>
    </row>
    <row r="1094" spans="9:10" x14ac:dyDescent="0.25">
      <c r="I1094" s="81" t="s">
        <v>3367</v>
      </c>
      <c r="J1094" s="81" t="s">
        <v>3366</v>
      </c>
    </row>
    <row r="1095" spans="9:10" x14ac:dyDescent="0.25">
      <c r="I1095" s="81" t="s">
        <v>3370</v>
      </c>
      <c r="J1095" s="81" t="s">
        <v>3369</v>
      </c>
    </row>
    <row r="1096" spans="9:10" x14ac:dyDescent="0.25">
      <c r="I1096" s="81" t="s">
        <v>3373</v>
      </c>
      <c r="J1096" s="81" t="s">
        <v>3372</v>
      </c>
    </row>
    <row r="1097" spans="9:10" x14ac:dyDescent="0.25">
      <c r="I1097" s="81" t="s">
        <v>3376</v>
      </c>
      <c r="J1097" s="81" t="s">
        <v>3375</v>
      </c>
    </row>
    <row r="1098" spans="9:10" x14ac:dyDescent="0.25">
      <c r="I1098" s="81" t="s">
        <v>3379</v>
      </c>
      <c r="J1098" s="81" t="s">
        <v>3378</v>
      </c>
    </row>
    <row r="1099" spans="9:10" x14ac:dyDescent="0.25">
      <c r="I1099" s="81" t="s">
        <v>3382</v>
      </c>
      <c r="J1099" s="81" t="s">
        <v>3381</v>
      </c>
    </row>
    <row r="1100" spans="9:10" x14ac:dyDescent="0.25">
      <c r="I1100" s="81" t="s">
        <v>3385</v>
      </c>
      <c r="J1100" s="81" t="s">
        <v>3384</v>
      </c>
    </row>
    <row r="1101" spans="9:10" x14ac:dyDescent="0.25">
      <c r="I1101" s="81" t="s">
        <v>3389</v>
      </c>
      <c r="J1101" s="81" t="s">
        <v>3388</v>
      </c>
    </row>
    <row r="1102" spans="9:10" x14ac:dyDescent="0.25">
      <c r="I1102" s="81" t="s">
        <v>3392</v>
      </c>
      <c r="J1102" s="81" t="s">
        <v>3391</v>
      </c>
    </row>
    <row r="1103" spans="9:10" x14ac:dyDescent="0.25">
      <c r="I1103" s="81" t="s">
        <v>3395</v>
      </c>
      <c r="J1103" s="81" t="s">
        <v>3394</v>
      </c>
    </row>
    <row r="1104" spans="9:10" x14ac:dyDescent="0.25">
      <c r="I1104" s="81" t="s">
        <v>3398</v>
      </c>
      <c r="J1104" s="81" t="s">
        <v>3397</v>
      </c>
    </row>
    <row r="1105" spans="9:10" x14ac:dyDescent="0.25">
      <c r="I1105" s="81" t="s">
        <v>3401</v>
      </c>
      <c r="J1105" s="81" t="s">
        <v>3400</v>
      </c>
    </row>
    <row r="1106" spans="9:10" x14ac:dyDescent="0.25">
      <c r="I1106" s="81" t="s">
        <v>3404</v>
      </c>
      <c r="J1106" s="81" t="s">
        <v>3403</v>
      </c>
    </row>
    <row r="1107" spans="9:10" x14ac:dyDescent="0.25">
      <c r="I1107" s="81" t="s">
        <v>3407</v>
      </c>
      <c r="J1107" s="81" t="s">
        <v>3406</v>
      </c>
    </row>
    <row r="1108" spans="9:10" x14ac:dyDescent="0.25">
      <c r="I1108" s="81" t="s">
        <v>3410</v>
      </c>
      <c r="J1108" s="81" t="s">
        <v>3409</v>
      </c>
    </row>
    <row r="1109" spans="9:10" x14ac:dyDescent="0.25">
      <c r="I1109" s="81" t="s">
        <v>3413</v>
      </c>
      <c r="J1109" s="81" t="s">
        <v>3412</v>
      </c>
    </row>
    <row r="1110" spans="9:10" x14ac:dyDescent="0.25">
      <c r="I1110" s="81" t="s">
        <v>3416</v>
      </c>
      <c r="J1110" s="81" t="s">
        <v>3415</v>
      </c>
    </row>
    <row r="1111" spans="9:10" x14ac:dyDescent="0.25">
      <c r="I1111" s="81" t="s">
        <v>3419</v>
      </c>
      <c r="J1111" s="81" t="s">
        <v>3418</v>
      </c>
    </row>
    <row r="1112" spans="9:10" x14ac:dyDescent="0.25">
      <c r="I1112" s="81" t="s">
        <v>3422</v>
      </c>
      <c r="J1112" s="81" t="s">
        <v>3421</v>
      </c>
    </row>
    <row r="1113" spans="9:10" x14ac:dyDescent="0.25">
      <c r="I1113" s="81" t="s">
        <v>3425</v>
      </c>
      <c r="J1113" s="81" t="s">
        <v>3424</v>
      </c>
    </row>
    <row r="1114" spans="9:10" x14ac:dyDescent="0.25">
      <c r="I1114" s="81" t="s">
        <v>3429</v>
      </c>
      <c r="J1114" s="81" t="s">
        <v>3428</v>
      </c>
    </row>
    <row r="1115" spans="9:10" x14ac:dyDescent="0.25">
      <c r="I1115" s="81" t="s">
        <v>3432</v>
      </c>
      <c r="J1115" s="81" t="s">
        <v>3431</v>
      </c>
    </row>
    <row r="1116" spans="9:10" x14ac:dyDescent="0.25">
      <c r="I1116" s="81" t="s">
        <v>3436</v>
      </c>
      <c r="J1116" s="81" t="s">
        <v>3435</v>
      </c>
    </row>
    <row r="1117" spans="9:10" x14ac:dyDescent="0.25">
      <c r="I1117" s="81" t="s">
        <v>3439</v>
      </c>
      <c r="J1117" s="81" t="s">
        <v>3438</v>
      </c>
    </row>
    <row r="1118" spans="9:10" x14ac:dyDescent="0.25">
      <c r="I1118" s="81" t="s">
        <v>3442</v>
      </c>
      <c r="J1118" s="81" t="s">
        <v>3441</v>
      </c>
    </row>
    <row r="1119" spans="9:10" x14ac:dyDescent="0.25">
      <c r="I1119" s="81" t="s">
        <v>3445</v>
      </c>
      <c r="J1119" s="81" t="s">
        <v>3444</v>
      </c>
    </row>
    <row r="1120" spans="9:10" x14ac:dyDescent="0.25">
      <c r="I1120" s="81" t="s">
        <v>3448</v>
      </c>
      <c r="J1120" s="81" t="s">
        <v>3447</v>
      </c>
    </row>
    <row r="1121" spans="9:10" x14ac:dyDescent="0.25">
      <c r="I1121" s="81" t="s">
        <v>3451</v>
      </c>
      <c r="J1121" s="81" t="s">
        <v>3450</v>
      </c>
    </row>
    <row r="1122" spans="9:10" x14ac:dyDescent="0.25">
      <c r="I1122" s="81" t="s">
        <v>3454</v>
      </c>
      <c r="J1122" s="81" t="s">
        <v>3453</v>
      </c>
    </row>
    <row r="1123" spans="9:10" x14ac:dyDescent="0.25">
      <c r="I1123" s="81" t="s">
        <v>3457</v>
      </c>
      <c r="J1123" s="81" t="s">
        <v>3456</v>
      </c>
    </row>
    <row r="1124" spans="9:10" x14ac:dyDescent="0.25">
      <c r="I1124" s="81" t="s">
        <v>3460</v>
      </c>
      <c r="J1124" s="81" t="s">
        <v>3459</v>
      </c>
    </row>
    <row r="1125" spans="9:10" x14ac:dyDescent="0.25">
      <c r="I1125" s="81" t="s">
        <v>3463</v>
      </c>
      <c r="J1125" s="81" t="s">
        <v>3462</v>
      </c>
    </row>
    <row r="1126" spans="9:10" x14ac:dyDescent="0.25">
      <c r="I1126" s="101" t="s">
        <v>3466</v>
      </c>
      <c r="J1126" s="91" t="s">
        <v>3465</v>
      </c>
    </row>
    <row r="1127" spans="9:10" x14ac:dyDescent="0.25">
      <c r="I1127" s="81" t="s">
        <v>3469</v>
      </c>
      <c r="J1127" s="81" t="s">
        <v>3468</v>
      </c>
    </row>
    <row r="1128" spans="9:10" x14ac:dyDescent="0.25">
      <c r="I1128" s="81" t="s">
        <v>3473</v>
      </c>
      <c r="J1128" s="81" t="s">
        <v>3472</v>
      </c>
    </row>
    <row r="1129" spans="9:10" x14ac:dyDescent="0.25">
      <c r="I1129" s="81">
        <v>404036</v>
      </c>
      <c r="J1129" s="81" t="s">
        <v>3475</v>
      </c>
    </row>
    <row r="1130" spans="9:10" x14ac:dyDescent="0.25">
      <c r="I1130" s="81" t="s">
        <v>3478</v>
      </c>
      <c r="J1130" s="81" t="s">
        <v>3477</v>
      </c>
    </row>
    <row r="1131" spans="9:10" x14ac:dyDescent="0.25">
      <c r="I1131" s="81" t="s">
        <v>3482</v>
      </c>
      <c r="J1131" s="81" t="s">
        <v>3481</v>
      </c>
    </row>
    <row r="1132" spans="9:10" x14ac:dyDescent="0.25">
      <c r="I1132" s="81" t="s">
        <v>3485</v>
      </c>
      <c r="J1132" s="81" t="s">
        <v>3484</v>
      </c>
    </row>
    <row r="1133" spans="9:10" x14ac:dyDescent="0.25">
      <c r="I1133" s="81" t="s">
        <v>3488</v>
      </c>
      <c r="J1133" s="81" t="s">
        <v>3487</v>
      </c>
    </row>
    <row r="1134" spans="9:10" x14ac:dyDescent="0.25">
      <c r="I1134" s="81" t="s">
        <v>3491</v>
      </c>
      <c r="J1134" s="81" t="s">
        <v>3490</v>
      </c>
    </row>
    <row r="1135" spans="9:10" x14ac:dyDescent="0.25">
      <c r="I1135" s="101" t="s">
        <v>3494</v>
      </c>
      <c r="J1135" s="91" t="s">
        <v>3493</v>
      </c>
    </row>
    <row r="1136" spans="9:10" x14ac:dyDescent="0.25">
      <c r="I1136" s="101" t="s">
        <v>3497</v>
      </c>
      <c r="J1136" s="91" t="s">
        <v>3496</v>
      </c>
    </row>
    <row r="1137" spans="9:10" x14ac:dyDescent="0.25">
      <c r="I1137" s="101" t="s">
        <v>3500</v>
      </c>
      <c r="J1137" s="91" t="s">
        <v>3499</v>
      </c>
    </row>
    <row r="1138" spans="9:10" x14ac:dyDescent="0.25">
      <c r="I1138" s="81" t="s">
        <v>3504</v>
      </c>
      <c r="J1138" s="81" t="s">
        <v>3503</v>
      </c>
    </row>
    <row r="1139" spans="9:10" x14ac:dyDescent="0.25">
      <c r="I1139" s="81" t="s">
        <v>3507</v>
      </c>
      <c r="J1139" s="81" t="s">
        <v>3506</v>
      </c>
    </row>
    <row r="1140" spans="9:10" x14ac:dyDescent="0.25">
      <c r="I1140" s="81" t="s">
        <v>3510</v>
      </c>
      <c r="J1140" s="81" t="s">
        <v>3509</v>
      </c>
    </row>
    <row r="1141" spans="9:10" x14ac:dyDescent="0.25">
      <c r="I1141" s="81" t="s">
        <v>3514</v>
      </c>
      <c r="J1141" s="81" t="s">
        <v>3513</v>
      </c>
    </row>
    <row r="1142" spans="9:10" x14ac:dyDescent="0.25">
      <c r="I1142" s="81" t="s">
        <v>3517</v>
      </c>
      <c r="J1142" s="81" t="s">
        <v>3516</v>
      </c>
    </row>
    <row r="1143" spans="9:10" x14ac:dyDescent="0.25">
      <c r="I1143" s="81" t="s">
        <v>3520</v>
      </c>
      <c r="J1143" s="81" t="s">
        <v>3519</v>
      </c>
    </row>
    <row r="1144" spans="9:10" x14ac:dyDescent="0.25">
      <c r="I1144" s="81" t="s">
        <v>3524</v>
      </c>
      <c r="J1144" s="81" t="s">
        <v>3523</v>
      </c>
    </row>
    <row r="1145" spans="9:10" x14ac:dyDescent="0.25">
      <c r="I1145" s="81" t="s">
        <v>3528</v>
      </c>
      <c r="J1145" s="81" t="s">
        <v>3527</v>
      </c>
    </row>
    <row r="1146" spans="9:10" x14ac:dyDescent="0.25">
      <c r="I1146" s="81" t="s">
        <v>3531</v>
      </c>
      <c r="J1146" s="81" t="s">
        <v>3530</v>
      </c>
    </row>
    <row r="1147" spans="9:10" x14ac:dyDescent="0.25">
      <c r="I1147" s="81" t="s">
        <v>3534</v>
      </c>
      <c r="J1147" s="81" t="s">
        <v>3533</v>
      </c>
    </row>
    <row r="1148" spans="9:10" x14ac:dyDescent="0.25">
      <c r="I1148" s="81" t="s">
        <v>3537</v>
      </c>
      <c r="J1148" s="81" t="s">
        <v>3536</v>
      </c>
    </row>
    <row r="1149" spans="9:10" x14ac:dyDescent="0.25">
      <c r="I1149" s="81" t="s">
        <v>3540</v>
      </c>
      <c r="J1149" s="81" t="s">
        <v>3539</v>
      </c>
    </row>
    <row r="1150" spans="9:10" x14ac:dyDescent="0.25">
      <c r="I1150" s="81" t="s">
        <v>3543</v>
      </c>
      <c r="J1150" s="81" t="s">
        <v>3542</v>
      </c>
    </row>
    <row r="1151" spans="9:10" x14ac:dyDescent="0.25">
      <c r="I1151" s="81" t="s">
        <v>3547</v>
      </c>
      <c r="J1151" s="81" t="s">
        <v>3546</v>
      </c>
    </row>
    <row r="1152" spans="9:10" x14ac:dyDescent="0.25">
      <c r="I1152" s="81" t="s">
        <v>3550</v>
      </c>
      <c r="J1152" s="81" t="s">
        <v>3549</v>
      </c>
    </row>
    <row r="1153" spans="9:10" x14ac:dyDescent="0.25">
      <c r="I1153" s="81" t="s">
        <v>3554</v>
      </c>
      <c r="J1153" s="81" t="s">
        <v>3553</v>
      </c>
    </row>
    <row r="1154" spans="9:10" x14ac:dyDescent="0.25">
      <c r="I1154" s="81" t="s">
        <v>3557</v>
      </c>
      <c r="J1154" s="81" t="s">
        <v>3556</v>
      </c>
    </row>
    <row r="1155" spans="9:10" x14ac:dyDescent="0.25">
      <c r="I1155" s="81" t="s">
        <v>3560</v>
      </c>
      <c r="J1155" s="81" t="s">
        <v>3559</v>
      </c>
    </row>
    <row r="1156" spans="9:10" x14ac:dyDescent="0.25">
      <c r="I1156" s="81" t="s">
        <v>3563</v>
      </c>
      <c r="J1156" s="81" t="s">
        <v>3562</v>
      </c>
    </row>
    <row r="1157" spans="9:10" x14ac:dyDescent="0.25">
      <c r="I1157" s="81" t="s">
        <v>3566</v>
      </c>
      <c r="J1157" s="81" t="s">
        <v>3565</v>
      </c>
    </row>
    <row r="1158" spans="9:10" x14ac:dyDescent="0.25">
      <c r="I1158" s="81" t="s">
        <v>3569</v>
      </c>
      <c r="J1158" s="81" t="s">
        <v>3568</v>
      </c>
    </row>
    <row r="1159" spans="9:10" x14ac:dyDescent="0.25">
      <c r="I1159" s="81" t="s">
        <v>3573</v>
      </c>
      <c r="J1159" s="81" t="s">
        <v>3572</v>
      </c>
    </row>
    <row r="1160" spans="9:10" x14ac:dyDescent="0.25">
      <c r="I1160" s="81" t="s">
        <v>3577</v>
      </c>
      <c r="J1160" s="81" t="s">
        <v>3576</v>
      </c>
    </row>
    <row r="1161" spans="9:10" x14ac:dyDescent="0.25">
      <c r="I1161" s="81" t="s">
        <v>3580</v>
      </c>
      <c r="J1161" s="81" t="s">
        <v>3579</v>
      </c>
    </row>
    <row r="1162" spans="9:10" x14ac:dyDescent="0.25">
      <c r="I1162" s="81">
        <v>5133713</v>
      </c>
      <c r="J1162" s="81" t="s">
        <v>3582</v>
      </c>
    </row>
    <row r="1163" spans="9:10" x14ac:dyDescent="0.25">
      <c r="I1163" s="81">
        <v>278309</v>
      </c>
      <c r="J1163" s="81" t="s">
        <v>3585</v>
      </c>
    </row>
    <row r="1164" spans="9:10" x14ac:dyDescent="0.25">
      <c r="I1164" s="101" t="s">
        <v>3589</v>
      </c>
      <c r="J1164" s="91" t="s">
        <v>3588</v>
      </c>
    </row>
    <row r="1165" spans="9:10" x14ac:dyDescent="0.25">
      <c r="I1165" s="81" t="s">
        <v>3593</v>
      </c>
      <c r="J1165" s="81" t="s">
        <v>3592</v>
      </c>
    </row>
    <row r="1166" spans="9:10" x14ac:dyDescent="0.25">
      <c r="I1166" s="81" t="s">
        <v>3596</v>
      </c>
      <c r="J1166" s="81" t="s">
        <v>3595</v>
      </c>
    </row>
    <row r="1167" spans="9:10" x14ac:dyDescent="0.25">
      <c r="I1167" s="81" t="s">
        <v>3599</v>
      </c>
      <c r="J1167" s="81" t="s">
        <v>3598</v>
      </c>
    </row>
    <row r="1168" spans="9:10" x14ac:dyDescent="0.25">
      <c r="I1168" s="81" t="s">
        <v>3603</v>
      </c>
      <c r="J1168" s="81" t="s">
        <v>3602</v>
      </c>
    </row>
    <row r="1169" spans="9:10" x14ac:dyDescent="0.25">
      <c r="I1169" s="81" t="s">
        <v>3606</v>
      </c>
      <c r="J1169" s="81" t="s">
        <v>3605</v>
      </c>
    </row>
    <row r="1170" spans="9:10" x14ac:dyDescent="0.25">
      <c r="I1170" s="81" t="s">
        <v>3609</v>
      </c>
      <c r="J1170" s="81" t="s">
        <v>3608</v>
      </c>
    </row>
    <row r="1171" spans="9:10" x14ac:dyDescent="0.25">
      <c r="I1171" s="81" t="s">
        <v>3613</v>
      </c>
      <c r="J1171" s="81" t="s">
        <v>3612</v>
      </c>
    </row>
    <row r="1172" spans="9:10" x14ac:dyDescent="0.25">
      <c r="I1172" s="81" t="s">
        <v>3617</v>
      </c>
      <c r="J1172" s="81" t="s">
        <v>3616</v>
      </c>
    </row>
    <row r="1173" spans="9:10" x14ac:dyDescent="0.25">
      <c r="I1173" s="81" t="s">
        <v>3621</v>
      </c>
      <c r="J1173" s="81" t="s">
        <v>3620</v>
      </c>
    </row>
    <row r="1174" spans="9:10" x14ac:dyDescent="0.25">
      <c r="I1174" s="81" t="s">
        <v>3624</v>
      </c>
      <c r="J1174" s="81" t="s">
        <v>3623</v>
      </c>
    </row>
    <row r="1175" spans="9:10" x14ac:dyDescent="0.25">
      <c r="I1175" s="81" t="s">
        <v>3627</v>
      </c>
      <c r="J1175" s="81" t="s">
        <v>3626</v>
      </c>
    </row>
    <row r="1176" spans="9:10" x14ac:dyDescent="0.25">
      <c r="I1176" s="81" t="s">
        <v>3630</v>
      </c>
      <c r="J1176" s="81" t="s">
        <v>3629</v>
      </c>
    </row>
    <row r="1177" spans="9:10" x14ac:dyDescent="0.25">
      <c r="I1177" s="81" t="s">
        <v>3633</v>
      </c>
      <c r="J1177" s="81" t="s">
        <v>3632</v>
      </c>
    </row>
    <row r="1178" spans="9:10" x14ac:dyDescent="0.25">
      <c r="I1178" s="81" t="s">
        <v>3636</v>
      </c>
      <c r="J1178" s="81" t="s">
        <v>3635</v>
      </c>
    </row>
    <row r="1179" spans="9:10" x14ac:dyDescent="0.25">
      <c r="I1179" s="81" t="s">
        <v>3639</v>
      </c>
      <c r="J1179" s="81" t="s">
        <v>3638</v>
      </c>
    </row>
    <row r="1180" spans="9:10" x14ac:dyDescent="0.25">
      <c r="I1180" s="81" t="s">
        <v>3642</v>
      </c>
      <c r="J1180" s="81" t="s">
        <v>3641</v>
      </c>
    </row>
    <row r="1181" spans="9:10" x14ac:dyDescent="0.25">
      <c r="I1181" s="81" t="s">
        <v>3645</v>
      </c>
      <c r="J1181" s="81" t="s">
        <v>3644</v>
      </c>
    </row>
    <row r="1182" spans="9:10" x14ac:dyDescent="0.25">
      <c r="I1182" s="81" t="s">
        <v>3648</v>
      </c>
      <c r="J1182" s="81" t="s">
        <v>3647</v>
      </c>
    </row>
    <row r="1183" spans="9:10" x14ac:dyDescent="0.25">
      <c r="I1183" s="81" t="s">
        <v>3651</v>
      </c>
      <c r="J1183" s="81" t="s">
        <v>3650</v>
      </c>
    </row>
    <row r="1184" spans="9:10" x14ac:dyDescent="0.25">
      <c r="I1184" s="81" t="s">
        <v>3654</v>
      </c>
      <c r="J1184" s="81" t="s">
        <v>3653</v>
      </c>
    </row>
    <row r="1185" spans="9:10" x14ac:dyDescent="0.25">
      <c r="I1185" s="81" t="s">
        <v>3657</v>
      </c>
      <c r="J1185" s="81" t="s">
        <v>3656</v>
      </c>
    </row>
    <row r="1186" spans="9:10" x14ac:dyDescent="0.25">
      <c r="I1186" s="81" t="s">
        <v>3660</v>
      </c>
      <c r="J1186" s="81" t="s">
        <v>3659</v>
      </c>
    </row>
    <row r="1187" spans="9:10" x14ac:dyDescent="0.25">
      <c r="I1187" s="81" t="s">
        <v>3664</v>
      </c>
      <c r="J1187" s="81" t="s">
        <v>3663</v>
      </c>
    </row>
    <row r="1188" spans="9:10" x14ac:dyDescent="0.25">
      <c r="I1188" s="81" t="s">
        <v>3667</v>
      </c>
      <c r="J1188" s="81" t="s">
        <v>3666</v>
      </c>
    </row>
    <row r="1189" spans="9:10" x14ac:dyDescent="0.25">
      <c r="I1189" s="81" t="s">
        <v>3670</v>
      </c>
      <c r="J1189" s="81" t="s">
        <v>3669</v>
      </c>
    </row>
    <row r="1190" spans="9:10" x14ac:dyDescent="0.25">
      <c r="I1190" s="81" t="s">
        <v>3673</v>
      </c>
      <c r="J1190" s="81" t="s">
        <v>3672</v>
      </c>
    </row>
    <row r="1191" spans="9:10" x14ac:dyDescent="0.25">
      <c r="I1191" s="81" t="s">
        <v>3676</v>
      </c>
      <c r="J1191" s="81" t="s">
        <v>3675</v>
      </c>
    </row>
    <row r="1192" spans="9:10" x14ac:dyDescent="0.25">
      <c r="I1192" s="81" t="s">
        <v>3679</v>
      </c>
      <c r="J1192" s="81" t="s">
        <v>3678</v>
      </c>
    </row>
    <row r="1193" spans="9:10" x14ac:dyDescent="0.25">
      <c r="I1193" s="81" t="s">
        <v>3682</v>
      </c>
      <c r="J1193" s="81" t="s">
        <v>3681</v>
      </c>
    </row>
    <row r="1194" spans="9:10" x14ac:dyDescent="0.25">
      <c r="I1194" s="81" t="s">
        <v>3685</v>
      </c>
      <c r="J1194" s="81" t="s">
        <v>3684</v>
      </c>
    </row>
    <row r="1195" spans="9:10" x14ac:dyDescent="0.25">
      <c r="I1195" s="81" t="s">
        <v>3688</v>
      </c>
      <c r="J1195" s="81" t="s">
        <v>3687</v>
      </c>
    </row>
    <row r="1196" spans="9:10" x14ac:dyDescent="0.25">
      <c r="I1196" s="81" t="s">
        <v>3691</v>
      </c>
      <c r="J1196" s="81" t="s">
        <v>3690</v>
      </c>
    </row>
    <row r="1197" spans="9:10" x14ac:dyDescent="0.25">
      <c r="I1197" s="101" t="s">
        <v>3694</v>
      </c>
      <c r="J1197" s="91" t="s">
        <v>3693</v>
      </c>
    </row>
    <row r="1198" spans="9:10" x14ac:dyDescent="0.25">
      <c r="I1198" s="101" t="s">
        <v>3697</v>
      </c>
      <c r="J1198" s="91" t="s">
        <v>3696</v>
      </c>
    </row>
    <row r="1199" spans="9:10" x14ac:dyDescent="0.25">
      <c r="I1199" s="81" t="s">
        <v>3700</v>
      </c>
      <c r="J1199" s="81" t="s">
        <v>3699</v>
      </c>
    </row>
    <row r="1200" spans="9:10" x14ac:dyDescent="0.25">
      <c r="I1200" s="81" t="s">
        <v>3703</v>
      </c>
      <c r="J1200" s="81" t="s">
        <v>3702</v>
      </c>
    </row>
    <row r="1201" spans="9:10" x14ac:dyDescent="0.25">
      <c r="I1201" s="81" t="s">
        <v>3706</v>
      </c>
      <c r="J1201" s="81" t="s">
        <v>3705</v>
      </c>
    </row>
    <row r="1202" spans="9:10" x14ac:dyDescent="0.25">
      <c r="I1202" s="81" t="s">
        <v>3709</v>
      </c>
      <c r="J1202" s="81" t="s">
        <v>3708</v>
      </c>
    </row>
    <row r="1203" spans="9:10" x14ac:dyDescent="0.25">
      <c r="I1203" s="81" t="s">
        <v>3712</v>
      </c>
      <c r="J1203" s="81" t="s">
        <v>3711</v>
      </c>
    </row>
    <row r="1204" spans="9:10" x14ac:dyDescent="0.25">
      <c r="I1204" s="81" t="s">
        <v>3715</v>
      </c>
      <c r="J1204" s="81" t="s">
        <v>3714</v>
      </c>
    </row>
    <row r="1205" spans="9:10" x14ac:dyDescent="0.25">
      <c r="I1205" s="81" t="s">
        <v>3718</v>
      </c>
      <c r="J1205" s="81" t="s">
        <v>3717</v>
      </c>
    </row>
    <row r="1206" spans="9:10" x14ac:dyDescent="0.25">
      <c r="I1206" s="81" t="s">
        <v>3721</v>
      </c>
      <c r="J1206" s="81" t="s">
        <v>3720</v>
      </c>
    </row>
    <row r="1207" spans="9:10" x14ac:dyDescent="0.25">
      <c r="I1207" s="81" t="s">
        <v>3724</v>
      </c>
      <c r="J1207" s="81" t="s">
        <v>3723</v>
      </c>
    </row>
    <row r="1208" spans="9:10" x14ac:dyDescent="0.25">
      <c r="I1208" s="101" t="s">
        <v>3727</v>
      </c>
      <c r="J1208" s="91" t="s">
        <v>3726</v>
      </c>
    </row>
    <row r="1209" spans="9:10" x14ac:dyDescent="0.25">
      <c r="I1209" s="81" t="s">
        <v>3730</v>
      </c>
      <c r="J1209" s="81" t="s">
        <v>3729</v>
      </c>
    </row>
    <row r="1210" spans="9:10" x14ac:dyDescent="0.25">
      <c r="I1210" s="81" t="s">
        <v>3733</v>
      </c>
      <c r="J1210" s="81" t="s">
        <v>3732</v>
      </c>
    </row>
    <row r="1211" spans="9:10" x14ac:dyDescent="0.25">
      <c r="I1211" s="81" t="s">
        <v>3736</v>
      </c>
      <c r="J1211" s="81" t="s">
        <v>3735</v>
      </c>
    </row>
    <row r="1212" spans="9:10" x14ac:dyDescent="0.25">
      <c r="I1212" s="81" t="s">
        <v>3739</v>
      </c>
      <c r="J1212" s="81" t="s">
        <v>3738</v>
      </c>
    </row>
    <row r="1213" spans="9:10" x14ac:dyDescent="0.25">
      <c r="I1213" s="81" t="s">
        <v>3742</v>
      </c>
      <c r="J1213" s="81" t="s">
        <v>3741</v>
      </c>
    </row>
    <row r="1214" spans="9:10" x14ac:dyDescent="0.25">
      <c r="I1214" s="81" t="s">
        <v>3745</v>
      </c>
      <c r="J1214" s="81" t="s">
        <v>3744</v>
      </c>
    </row>
    <row r="1215" spans="9:10" x14ac:dyDescent="0.25">
      <c r="I1215" s="81" t="s">
        <v>3748</v>
      </c>
      <c r="J1215" s="81" t="s">
        <v>3747</v>
      </c>
    </row>
    <row r="1216" spans="9:10" x14ac:dyDescent="0.25">
      <c r="I1216" s="81" t="s">
        <v>3751</v>
      </c>
      <c r="J1216" s="81" t="s">
        <v>3750</v>
      </c>
    </row>
    <row r="1217" spans="9:10" x14ac:dyDescent="0.25">
      <c r="I1217" s="81" t="s">
        <v>3754</v>
      </c>
      <c r="J1217" s="81" t="s">
        <v>3753</v>
      </c>
    </row>
    <row r="1218" spans="9:10" x14ac:dyDescent="0.25">
      <c r="I1218" s="81" t="s">
        <v>3757</v>
      </c>
      <c r="J1218" s="81" t="s">
        <v>3756</v>
      </c>
    </row>
    <row r="1219" spans="9:10" x14ac:dyDescent="0.25">
      <c r="I1219" s="81" t="s">
        <v>3760</v>
      </c>
      <c r="J1219" s="81" t="s">
        <v>3759</v>
      </c>
    </row>
    <row r="1220" spans="9:10" x14ac:dyDescent="0.25">
      <c r="I1220" s="81" t="s">
        <v>3763</v>
      </c>
      <c r="J1220" s="81" t="s">
        <v>3762</v>
      </c>
    </row>
    <row r="1221" spans="9:10" x14ac:dyDescent="0.25">
      <c r="I1221" s="81" t="s">
        <v>3766</v>
      </c>
      <c r="J1221" s="81" t="s">
        <v>3765</v>
      </c>
    </row>
    <row r="1222" spans="9:10" x14ac:dyDescent="0.25">
      <c r="I1222" s="101" t="s">
        <v>3769</v>
      </c>
      <c r="J1222" s="91" t="s">
        <v>3768</v>
      </c>
    </row>
    <row r="1223" spans="9:10" x14ac:dyDescent="0.25">
      <c r="I1223" s="81" t="s">
        <v>3772</v>
      </c>
      <c r="J1223" s="81" t="s">
        <v>3771</v>
      </c>
    </row>
    <row r="1224" spans="9:10" x14ac:dyDescent="0.25">
      <c r="I1224" s="81" t="s">
        <v>3775</v>
      </c>
      <c r="J1224" s="81" t="s">
        <v>3774</v>
      </c>
    </row>
    <row r="1225" spans="9:10" x14ac:dyDescent="0.25">
      <c r="I1225" s="81" t="s">
        <v>3778</v>
      </c>
      <c r="J1225" s="81" t="s">
        <v>3777</v>
      </c>
    </row>
    <row r="1226" spans="9:10" x14ac:dyDescent="0.25">
      <c r="I1226" s="81" t="s">
        <v>3781</v>
      </c>
      <c r="J1226" s="81" t="s">
        <v>3780</v>
      </c>
    </row>
    <row r="1227" spans="9:10" x14ac:dyDescent="0.25">
      <c r="I1227" s="81" t="s">
        <v>3784</v>
      </c>
      <c r="J1227" s="81" t="s">
        <v>3783</v>
      </c>
    </row>
    <row r="1228" spans="9:10" x14ac:dyDescent="0.25">
      <c r="I1228" s="81" t="s">
        <v>3787</v>
      </c>
      <c r="J1228" s="81" t="s">
        <v>3786</v>
      </c>
    </row>
    <row r="1229" spans="9:10" x14ac:dyDescent="0.25">
      <c r="I1229" s="81" t="s">
        <v>3790</v>
      </c>
      <c r="J1229" s="81" t="s">
        <v>3789</v>
      </c>
    </row>
    <row r="1230" spans="9:10" x14ac:dyDescent="0.25">
      <c r="I1230" s="81" t="s">
        <v>3793</v>
      </c>
      <c r="J1230" s="81" t="s">
        <v>3792</v>
      </c>
    </row>
    <row r="1231" spans="9:10" x14ac:dyDescent="0.25">
      <c r="I1231" s="81" t="s">
        <v>3796</v>
      </c>
      <c r="J1231" s="81" t="s">
        <v>3795</v>
      </c>
    </row>
    <row r="1232" spans="9:10" x14ac:dyDescent="0.25">
      <c r="I1232" s="81" t="s">
        <v>3799</v>
      </c>
      <c r="J1232" s="81" t="s">
        <v>3798</v>
      </c>
    </row>
    <row r="1233" spans="9:10" x14ac:dyDescent="0.25">
      <c r="I1233" s="81" t="s">
        <v>3802</v>
      </c>
      <c r="J1233" s="81" t="s">
        <v>3801</v>
      </c>
    </row>
    <row r="1234" spans="9:10" x14ac:dyDescent="0.25">
      <c r="I1234" s="81" t="s">
        <v>3805</v>
      </c>
      <c r="J1234" s="81" t="s">
        <v>3804</v>
      </c>
    </row>
    <row r="1235" spans="9:10" x14ac:dyDescent="0.25">
      <c r="I1235" s="101" t="s">
        <v>3808</v>
      </c>
      <c r="J1235" s="91" t="s">
        <v>3807</v>
      </c>
    </row>
    <row r="1236" spans="9:10" x14ac:dyDescent="0.25">
      <c r="I1236" s="81" t="s">
        <v>3811</v>
      </c>
      <c r="J1236" s="81" t="s">
        <v>3810</v>
      </c>
    </row>
    <row r="1237" spans="9:10" x14ac:dyDescent="0.25">
      <c r="I1237" s="101" t="s">
        <v>3814</v>
      </c>
      <c r="J1237" s="91" t="s">
        <v>3813</v>
      </c>
    </row>
    <row r="1238" spans="9:10" x14ac:dyDescent="0.25">
      <c r="I1238" s="101" t="s">
        <v>3817</v>
      </c>
      <c r="J1238" s="91" t="s">
        <v>3816</v>
      </c>
    </row>
    <row r="1239" spans="9:10" x14ac:dyDescent="0.25">
      <c r="I1239" s="101" t="s">
        <v>3820</v>
      </c>
      <c r="J1239" s="91" t="s">
        <v>3819</v>
      </c>
    </row>
    <row r="1240" spans="9:10" x14ac:dyDescent="0.25">
      <c r="I1240" s="81" t="s">
        <v>3823</v>
      </c>
      <c r="J1240" s="81" t="s">
        <v>3822</v>
      </c>
    </row>
    <row r="1241" spans="9:10" x14ac:dyDescent="0.25">
      <c r="I1241" s="81" t="s">
        <v>3826</v>
      </c>
      <c r="J1241" s="81" t="s">
        <v>3825</v>
      </c>
    </row>
    <row r="1242" spans="9:10" x14ac:dyDescent="0.25">
      <c r="I1242" s="81" t="s">
        <v>3829</v>
      </c>
      <c r="J1242" s="81" t="s">
        <v>3828</v>
      </c>
    </row>
    <row r="1243" spans="9:10" x14ac:dyDescent="0.25">
      <c r="I1243" s="81" t="s">
        <v>3832</v>
      </c>
      <c r="J1243" s="81" t="s">
        <v>3831</v>
      </c>
    </row>
    <row r="1244" spans="9:10" x14ac:dyDescent="0.25">
      <c r="I1244" s="81" t="s">
        <v>3835</v>
      </c>
      <c r="J1244" s="81" t="s">
        <v>3834</v>
      </c>
    </row>
    <row r="1245" spans="9:10" x14ac:dyDescent="0.25">
      <c r="I1245" s="101" t="s">
        <v>3838</v>
      </c>
      <c r="J1245" s="91" t="s">
        <v>3837</v>
      </c>
    </row>
    <row r="1246" spans="9:10" x14ac:dyDescent="0.25">
      <c r="I1246" s="81" t="s">
        <v>3841</v>
      </c>
      <c r="J1246" s="81" t="s">
        <v>3840</v>
      </c>
    </row>
    <row r="1247" spans="9:10" x14ac:dyDescent="0.25">
      <c r="I1247" s="81" t="s">
        <v>3844</v>
      </c>
      <c r="J1247" s="81" t="s">
        <v>3843</v>
      </c>
    </row>
    <row r="1248" spans="9:10" x14ac:dyDescent="0.25">
      <c r="I1248" s="81" t="s">
        <v>3847</v>
      </c>
      <c r="J1248" s="81" t="s">
        <v>3846</v>
      </c>
    </row>
    <row r="1249" spans="9:10" x14ac:dyDescent="0.25">
      <c r="I1249" s="81" t="s">
        <v>3850</v>
      </c>
      <c r="J1249" s="81" t="s">
        <v>3849</v>
      </c>
    </row>
    <row r="1250" spans="9:10" x14ac:dyDescent="0.25">
      <c r="I1250" s="81" t="s">
        <v>3853</v>
      </c>
      <c r="J1250" s="81" t="s">
        <v>3852</v>
      </c>
    </row>
    <row r="1251" spans="9:10" x14ac:dyDescent="0.25">
      <c r="I1251" s="81" t="s">
        <v>3856</v>
      </c>
      <c r="J1251" s="81" t="s">
        <v>3855</v>
      </c>
    </row>
    <row r="1252" spans="9:10" x14ac:dyDescent="0.25">
      <c r="I1252" s="81" t="s">
        <v>3859</v>
      </c>
      <c r="J1252" s="81" t="s">
        <v>3858</v>
      </c>
    </row>
    <row r="1253" spans="9:10" x14ac:dyDescent="0.25">
      <c r="I1253" s="81" t="s">
        <v>3862</v>
      </c>
      <c r="J1253" s="81" t="s">
        <v>3861</v>
      </c>
    </row>
    <row r="1254" spans="9:10" x14ac:dyDescent="0.25">
      <c r="I1254" s="101" t="s">
        <v>3865</v>
      </c>
      <c r="J1254" s="91" t="s">
        <v>3864</v>
      </c>
    </row>
    <row r="1255" spans="9:10" x14ac:dyDescent="0.25">
      <c r="I1255" s="81" t="s">
        <v>3868</v>
      </c>
      <c r="J1255" s="81" t="s">
        <v>3867</v>
      </c>
    </row>
    <row r="1256" spans="9:10" x14ac:dyDescent="0.25">
      <c r="I1256" s="81" t="s">
        <v>3871</v>
      </c>
      <c r="J1256" s="81" t="s">
        <v>3870</v>
      </c>
    </row>
    <row r="1257" spans="9:10" x14ac:dyDescent="0.25">
      <c r="I1257" s="81" t="s">
        <v>3874</v>
      </c>
      <c r="J1257" s="81" t="s">
        <v>3873</v>
      </c>
    </row>
    <row r="1258" spans="9:10" x14ac:dyDescent="0.25">
      <c r="I1258" s="81" t="s">
        <v>3877</v>
      </c>
      <c r="J1258" s="81" t="s">
        <v>3876</v>
      </c>
    </row>
    <row r="1259" spans="9:10" x14ac:dyDescent="0.25">
      <c r="I1259" s="81" t="s">
        <v>3880</v>
      </c>
      <c r="J1259" s="81" t="s">
        <v>3879</v>
      </c>
    </row>
    <row r="1260" spans="9:10" x14ac:dyDescent="0.25">
      <c r="I1260" s="81" t="s">
        <v>3883</v>
      </c>
      <c r="J1260" s="81" t="s">
        <v>3882</v>
      </c>
    </row>
    <row r="1261" spans="9:10" x14ac:dyDescent="0.25">
      <c r="I1261" s="81" t="s">
        <v>3886</v>
      </c>
      <c r="J1261" s="81" t="s">
        <v>3885</v>
      </c>
    </row>
    <row r="1262" spans="9:10" x14ac:dyDescent="0.25">
      <c r="I1262" s="81" t="s">
        <v>3889</v>
      </c>
      <c r="J1262" s="81" t="s">
        <v>3888</v>
      </c>
    </row>
    <row r="1263" spans="9:10" x14ac:dyDescent="0.25">
      <c r="I1263" s="101" t="s">
        <v>16682</v>
      </c>
      <c r="J1263" s="91" t="s">
        <v>3891</v>
      </c>
    </row>
    <row r="1264" spans="9:10" x14ac:dyDescent="0.25">
      <c r="I1264" s="81" t="s">
        <v>3894</v>
      </c>
      <c r="J1264" s="81" t="s">
        <v>3893</v>
      </c>
    </row>
    <row r="1265" spans="9:10" x14ac:dyDescent="0.25">
      <c r="I1265" s="81" t="s">
        <v>3897</v>
      </c>
      <c r="J1265" s="81" t="s">
        <v>3896</v>
      </c>
    </row>
    <row r="1266" spans="9:10" x14ac:dyDescent="0.25">
      <c r="I1266" s="81" t="s">
        <v>3900</v>
      </c>
      <c r="J1266" s="81" t="s">
        <v>3899</v>
      </c>
    </row>
    <row r="1267" spans="9:10" x14ac:dyDescent="0.25">
      <c r="I1267" s="81" t="s">
        <v>3903</v>
      </c>
      <c r="J1267" s="81" t="s">
        <v>3902</v>
      </c>
    </row>
    <row r="1268" spans="9:10" x14ac:dyDescent="0.25">
      <c r="I1268" s="101" t="s">
        <v>3906</v>
      </c>
      <c r="J1268" s="91" t="s">
        <v>3905</v>
      </c>
    </row>
    <row r="1269" spans="9:10" x14ac:dyDescent="0.25">
      <c r="I1269" s="81" t="s">
        <v>3909</v>
      </c>
      <c r="J1269" s="81" t="s">
        <v>3908</v>
      </c>
    </row>
    <row r="1270" spans="9:10" x14ac:dyDescent="0.25">
      <c r="I1270" s="101" t="s">
        <v>3912</v>
      </c>
      <c r="J1270" s="91" t="s">
        <v>3911</v>
      </c>
    </row>
    <row r="1271" spans="9:10" x14ac:dyDescent="0.25">
      <c r="I1271" s="101" t="s">
        <v>3915</v>
      </c>
      <c r="J1271" s="91" t="s">
        <v>3914</v>
      </c>
    </row>
    <row r="1272" spans="9:10" x14ac:dyDescent="0.25">
      <c r="I1272" s="81" t="s">
        <v>3918</v>
      </c>
      <c r="J1272" s="81" t="s">
        <v>3917</v>
      </c>
    </row>
    <row r="1273" spans="9:10" x14ac:dyDescent="0.25">
      <c r="I1273" s="81" t="s">
        <v>3921</v>
      </c>
      <c r="J1273" s="81" t="s">
        <v>3920</v>
      </c>
    </row>
    <row r="1274" spans="9:10" x14ac:dyDescent="0.25">
      <c r="I1274" s="81" t="s">
        <v>3924</v>
      </c>
      <c r="J1274" s="81" t="s">
        <v>3923</v>
      </c>
    </row>
    <row r="1275" spans="9:10" x14ac:dyDescent="0.25">
      <c r="I1275" s="81" t="s">
        <v>3927</v>
      </c>
      <c r="J1275" s="81" t="s">
        <v>3926</v>
      </c>
    </row>
    <row r="1276" spans="9:10" x14ac:dyDescent="0.25">
      <c r="I1276" s="81" t="s">
        <v>3930</v>
      </c>
      <c r="J1276" s="81" t="s">
        <v>3929</v>
      </c>
    </row>
    <row r="1277" spans="9:10" x14ac:dyDescent="0.25">
      <c r="I1277" s="81" t="s">
        <v>3933</v>
      </c>
      <c r="J1277" s="81" t="s">
        <v>3932</v>
      </c>
    </row>
    <row r="1278" spans="9:10" x14ac:dyDescent="0.25">
      <c r="I1278" s="81" t="s">
        <v>3936</v>
      </c>
      <c r="J1278" s="81" t="s">
        <v>3935</v>
      </c>
    </row>
    <row r="1279" spans="9:10" x14ac:dyDescent="0.25">
      <c r="I1279" s="81" t="s">
        <v>3939</v>
      </c>
      <c r="J1279" s="81" t="s">
        <v>3938</v>
      </c>
    </row>
    <row r="1280" spans="9:10" x14ac:dyDescent="0.25">
      <c r="I1280" s="81" t="s">
        <v>3942</v>
      </c>
      <c r="J1280" s="81" t="s">
        <v>3941</v>
      </c>
    </row>
    <row r="1281" spans="9:10" x14ac:dyDescent="0.25">
      <c r="I1281" s="81" t="s">
        <v>3945</v>
      </c>
      <c r="J1281" s="81" t="s">
        <v>3944</v>
      </c>
    </row>
    <row r="1282" spans="9:10" x14ac:dyDescent="0.25">
      <c r="I1282" s="81" t="s">
        <v>3948</v>
      </c>
      <c r="J1282" s="81" t="s">
        <v>3947</v>
      </c>
    </row>
    <row r="1283" spans="9:10" x14ac:dyDescent="0.25">
      <c r="I1283" s="81" t="s">
        <v>3951</v>
      </c>
      <c r="J1283" s="81" t="s">
        <v>3950</v>
      </c>
    </row>
    <row r="1284" spans="9:10" x14ac:dyDescent="0.25">
      <c r="I1284" s="81" t="s">
        <v>3954</v>
      </c>
      <c r="J1284" s="81" t="s">
        <v>3953</v>
      </c>
    </row>
    <row r="1285" spans="9:10" x14ac:dyDescent="0.25">
      <c r="I1285" s="81" t="s">
        <v>3957</v>
      </c>
      <c r="J1285" s="81" t="s">
        <v>3956</v>
      </c>
    </row>
    <row r="1286" spans="9:10" x14ac:dyDescent="0.25">
      <c r="I1286" s="81" t="s">
        <v>3960</v>
      </c>
      <c r="J1286" s="81" t="s">
        <v>3959</v>
      </c>
    </row>
    <row r="1287" spans="9:10" x14ac:dyDescent="0.25">
      <c r="I1287" s="81" t="s">
        <v>3963</v>
      </c>
      <c r="J1287" s="81" t="s">
        <v>3962</v>
      </c>
    </row>
    <row r="1288" spans="9:10" x14ac:dyDescent="0.25">
      <c r="I1288" s="101" t="s">
        <v>3966</v>
      </c>
      <c r="J1288" s="91" t="s">
        <v>3965</v>
      </c>
    </row>
    <row r="1289" spans="9:10" x14ac:dyDescent="0.25">
      <c r="I1289" s="101" t="s">
        <v>3969</v>
      </c>
      <c r="J1289" s="91" t="s">
        <v>3968</v>
      </c>
    </row>
    <row r="1290" spans="9:10" x14ac:dyDescent="0.25">
      <c r="I1290" s="81" t="s">
        <v>3972</v>
      </c>
      <c r="J1290" s="81" t="s">
        <v>3971</v>
      </c>
    </row>
    <row r="1291" spans="9:10" x14ac:dyDescent="0.25">
      <c r="I1291" s="81" t="s">
        <v>3975</v>
      </c>
      <c r="J1291" s="81" t="s">
        <v>3974</v>
      </c>
    </row>
    <row r="1292" spans="9:10" x14ac:dyDescent="0.25">
      <c r="I1292" s="81" t="s">
        <v>3978</v>
      </c>
      <c r="J1292" s="81" t="s">
        <v>3977</v>
      </c>
    </row>
    <row r="1293" spans="9:10" x14ac:dyDescent="0.25">
      <c r="I1293" s="81" t="s">
        <v>3981</v>
      </c>
      <c r="J1293" s="81" t="s">
        <v>3980</v>
      </c>
    </row>
    <row r="1294" spans="9:10" x14ac:dyDescent="0.25">
      <c r="I1294" s="81" t="s">
        <v>3984</v>
      </c>
      <c r="J1294" s="81" t="s">
        <v>3983</v>
      </c>
    </row>
    <row r="1295" spans="9:10" x14ac:dyDescent="0.25">
      <c r="I1295" s="81" t="s">
        <v>3987</v>
      </c>
      <c r="J1295" s="81" t="s">
        <v>3986</v>
      </c>
    </row>
    <row r="1296" spans="9:10" x14ac:dyDescent="0.25">
      <c r="I1296" s="81" t="s">
        <v>3990</v>
      </c>
      <c r="J1296" s="81" t="s">
        <v>3989</v>
      </c>
    </row>
    <row r="1297" spans="9:10" x14ac:dyDescent="0.25">
      <c r="I1297" s="81" t="s">
        <v>3993</v>
      </c>
      <c r="J1297" s="81" t="s">
        <v>3992</v>
      </c>
    </row>
    <row r="1298" spans="9:10" x14ac:dyDescent="0.25">
      <c r="I1298" s="81" t="s">
        <v>3996</v>
      </c>
      <c r="J1298" s="81" t="s">
        <v>3995</v>
      </c>
    </row>
    <row r="1299" spans="9:10" x14ac:dyDescent="0.25">
      <c r="I1299" s="81" t="s">
        <v>3999</v>
      </c>
      <c r="J1299" s="81" t="s">
        <v>3998</v>
      </c>
    </row>
    <row r="1300" spans="9:10" x14ac:dyDescent="0.25">
      <c r="I1300" s="101" t="s">
        <v>4002</v>
      </c>
      <c r="J1300" s="91" t="s">
        <v>4001</v>
      </c>
    </row>
    <row r="1301" spans="9:10" x14ac:dyDescent="0.25">
      <c r="I1301" s="81" t="s">
        <v>4005</v>
      </c>
      <c r="J1301" s="81" t="s">
        <v>4004</v>
      </c>
    </row>
    <row r="1302" spans="9:10" x14ac:dyDescent="0.25">
      <c r="I1302" s="81" t="s">
        <v>4008</v>
      </c>
      <c r="J1302" s="81" t="s">
        <v>4007</v>
      </c>
    </row>
    <row r="1303" spans="9:10" x14ac:dyDescent="0.25">
      <c r="I1303" s="81" t="s">
        <v>4011</v>
      </c>
      <c r="J1303" s="81" t="s">
        <v>4010</v>
      </c>
    </row>
    <row r="1304" spans="9:10" x14ac:dyDescent="0.25">
      <c r="I1304" s="81" t="s">
        <v>4014</v>
      </c>
      <c r="J1304" s="81" t="s">
        <v>4013</v>
      </c>
    </row>
    <row r="1305" spans="9:10" x14ac:dyDescent="0.25">
      <c r="I1305" s="81" t="s">
        <v>4017</v>
      </c>
      <c r="J1305" s="81" t="s">
        <v>4016</v>
      </c>
    </row>
    <row r="1306" spans="9:10" x14ac:dyDescent="0.25">
      <c r="I1306" s="81" t="s">
        <v>4020</v>
      </c>
      <c r="J1306" s="81" t="s">
        <v>4019</v>
      </c>
    </row>
    <row r="1307" spans="9:10" x14ac:dyDescent="0.25">
      <c r="I1307" s="81" t="s">
        <v>4023</v>
      </c>
      <c r="J1307" s="81" t="s">
        <v>4022</v>
      </c>
    </row>
    <row r="1308" spans="9:10" x14ac:dyDescent="0.25">
      <c r="I1308" s="81" t="s">
        <v>4026</v>
      </c>
      <c r="J1308" s="81" t="s">
        <v>4025</v>
      </c>
    </row>
    <row r="1309" spans="9:10" x14ac:dyDescent="0.25">
      <c r="I1309" s="81" t="s">
        <v>4029</v>
      </c>
      <c r="J1309" s="81" t="s">
        <v>4028</v>
      </c>
    </row>
    <row r="1310" spans="9:10" x14ac:dyDescent="0.25">
      <c r="I1310" s="81" t="s">
        <v>4032</v>
      </c>
      <c r="J1310" s="81" t="s">
        <v>4031</v>
      </c>
    </row>
    <row r="1311" spans="9:10" x14ac:dyDescent="0.25">
      <c r="I1311" s="81" t="s">
        <v>4035</v>
      </c>
      <c r="J1311" s="81" t="s">
        <v>4034</v>
      </c>
    </row>
    <row r="1312" spans="9:10" x14ac:dyDescent="0.25">
      <c r="I1312" s="81" t="s">
        <v>4038</v>
      </c>
      <c r="J1312" s="81" t="s">
        <v>4037</v>
      </c>
    </row>
    <row r="1313" spans="9:10" x14ac:dyDescent="0.25">
      <c r="I1313" s="81" t="s">
        <v>4041</v>
      </c>
      <c r="J1313" s="81" t="s">
        <v>4040</v>
      </c>
    </row>
    <row r="1314" spans="9:10" x14ac:dyDescent="0.25">
      <c r="I1314" s="81" t="s">
        <v>4044</v>
      </c>
      <c r="J1314" s="81" t="s">
        <v>4043</v>
      </c>
    </row>
    <row r="1315" spans="9:10" x14ac:dyDescent="0.25">
      <c r="I1315" s="81" t="s">
        <v>4047</v>
      </c>
      <c r="J1315" s="81" t="s">
        <v>4046</v>
      </c>
    </row>
    <row r="1316" spans="9:10" x14ac:dyDescent="0.25">
      <c r="I1316" s="81" t="s">
        <v>4050</v>
      </c>
      <c r="J1316" s="81" t="s">
        <v>4049</v>
      </c>
    </row>
    <row r="1317" spans="9:10" x14ac:dyDescent="0.25">
      <c r="I1317" s="81" t="s">
        <v>4053</v>
      </c>
      <c r="J1317" s="81" t="s">
        <v>4052</v>
      </c>
    </row>
    <row r="1318" spans="9:10" x14ac:dyDescent="0.25">
      <c r="I1318" s="81" t="s">
        <v>4056</v>
      </c>
      <c r="J1318" s="81" t="s">
        <v>4055</v>
      </c>
    </row>
    <row r="1319" spans="9:10" x14ac:dyDescent="0.25">
      <c r="I1319" s="81" t="s">
        <v>4059</v>
      </c>
      <c r="J1319" s="81" t="s">
        <v>4058</v>
      </c>
    </row>
    <row r="1320" spans="9:10" x14ac:dyDescent="0.25">
      <c r="I1320" s="81" t="s">
        <v>4062</v>
      </c>
      <c r="J1320" s="81" t="s">
        <v>4061</v>
      </c>
    </row>
    <row r="1321" spans="9:10" x14ac:dyDescent="0.25">
      <c r="I1321" s="81" t="s">
        <v>4065</v>
      </c>
      <c r="J1321" s="81" t="s">
        <v>4064</v>
      </c>
    </row>
    <row r="1322" spans="9:10" x14ac:dyDescent="0.25">
      <c r="I1322" s="81" t="s">
        <v>4068</v>
      </c>
      <c r="J1322" s="81" t="s">
        <v>4067</v>
      </c>
    </row>
    <row r="1323" spans="9:10" x14ac:dyDescent="0.25">
      <c r="I1323" s="81" t="s">
        <v>4071</v>
      </c>
      <c r="J1323" s="81" t="s">
        <v>4070</v>
      </c>
    </row>
    <row r="1324" spans="9:10" x14ac:dyDescent="0.25">
      <c r="I1324" s="81" t="s">
        <v>4074</v>
      </c>
      <c r="J1324" s="81" t="s">
        <v>4073</v>
      </c>
    </row>
    <row r="1325" spans="9:10" x14ac:dyDescent="0.25">
      <c r="I1325" s="81" t="s">
        <v>4077</v>
      </c>
      <c r="J1325" s="81" t="s">
        <v>4076</v>
      </c>
    </row>
    <row r="1326" spans="9:10" x14ac:dyDescent="0.25">
      <c r="I1326" s="81" t="s">
        <v>4081</v>
      </c>
      <c r="J1326" s="81" t="s">
        <v>4080</v>
      </c>
    </row>
    <row r="1327" spans="9:10" x14ac:dyDescent="0.25">
      <c r="I1327" s="81" t="s">
        <v>4084</v>
      </c>
      <c r="J1327" s="81" t="s">
        <v>4083</v>
      </c>
    </row>
    <row r="1328" spans="9:10" x14ac:dyDescent="0.25">
      <c r="I1328" s="81" t="s">
        <v>4087</v>
      </c>
      <c r="J1328" s="81" t="s">
        <v>4086</v>
      </c>
    </row>
    <row r="1329" spans="9:10" x14ac:dyDescent="0.25">
      <c r="I1329" s="81" t="s">
        <v>4091</v>
      </c>
      <c r="J1329" s="81" t="s">
        <v>4090</v>
      </c>
    </row>
    <row r="1330" spans="9:10" x14ac:dyDescent="0.25">
      <c r="I1330" s="81" t="s">
        <v>4094</v>
      </c>
      <c r="J1330" s="81" t="s">
        <v>4093</v>
      </c>
    </row>
    <row r="1331" spans="9:10" x14ac:dyDescent="0.25">
      <c r="I1331" s="81" t="s">
        <v>4097</v>
      </c>
      <c r="J1331" s="81" t="s">
        <v>4096</v>
      </c>
    </row>
    <row r="1332" spans="9:10" x14ac:dyDescent="0.25">
      <c r="I1332" s="81" t="s">
        <v>2670</v>
      </c>
      <c r="J1332" s="81" t="s">
        <v>4099</v>
      </c>
    </row>
    <row r="1333" spans="9:10" x14ac:dyDescent="0.25">
      <c r="I1333" s="81" t="s">
        <v>2673</v>
      </c>
      <c r="J1333" s="91" t="s">
        <v>4101</v>
      </c>
    </row>
    <row r="1334" spans="9:10" x14ac:dyDescent="0.25">
      <c r="I1334" s="81" t="s">
        <v>4104</v>
      </c>
      <c r="J1334" s="81" t="s">
        <v>4103</v>
      </c>
    </row>
    <row r="1335" spans="9:10" x14ac:dyDescent="0.25">
      <c r="I1335" s="101" t="s">
        <v>4107</v>
      </c>
      <c r="J1335" s="91" t="s">
        <v>4106</v>
      </c>
    </row>
    <row r="1336" spans="9:10" x14ac:dyDescent="0.25">
      <c r="I1336" s="81" t="s">
        <v>4110</v>
      </c>
      <c r="J1336" s="81" t="s">
        <v>4109</v>
      </c>
    </row>
    <row r="1337" spans="9:10" x14ac:dyDescent="0.25">
      <c r="I1337" s="81" t="s">
        <v>4113</v>
      </c>
      <c r="J1337" s="81" t="s">
        <v>4112</v>
      </c>
    </row>
    <row r="1338" spans="9:10" x14ac:dyDescent="0.25">
      <c r="I1338" s="81" t="s">
        <v>4116</v>
      </c>
      <c r="J1338" s="81" t="s">
        <v>4115</v>
      </c>
    </row>
    <row r="1339" spans="9:10" x14ac:dyDescent="0.25">
      <c r="I1339" s="81" t="s">
        <v>4119</v>
      </c>
      <c r="J1339" s="81" t="s">
        <v>4118</v>
      </c>
    </row>
    <row r="1340" spans="9:10" x14ac:dyDescent="0.25">
      <c r="I1340" s="81" t="s">
        <v>4122</v>
      </c>
      <c r="J1340" s="81" t="s">
        <v>4121</v>
      </c>
    </row>
    <row r="1341" spans="9:10" x14ac:dyDescent="0.25">
      <c r="I1341" s="81" t="s">
        <v>24197</v>
      </c>
      <c r="J1341" s="81" t="s">
        <v>4124</v>
      </c>
    </row>
    <row r="1342" spans="9:10" x14ac:dyDescent="0.25">
      <c r="I1342" s="81" t="s">
        <v>4127</v>
      </c>
      <c r="J1342" s="81" t="s">
        <v>4126</v>
      </c>
    </row>
    <row r="1343" spans="9:10" x14ac:dyDescent="0.25">
      <c r="I1343" s="81" t="s">
        <v>4130</v>
      </c>
      <c r="J1343" s="81" t="s">
        <v>4129</v>
      </c>
    </row>
    <row r="1344" spans="9:10" x14ac:dyDescent="0.25">
      <c r="I1344" s="81" t="s">
        <v>4133</v>
      </c>
      <c r="J1344" s="81" t="s">
        <v>4132</v>
      </c>
    </row>
    <row r="1345" spans="9:10" x14ac:dyDescent="0.25">
      <c r="I1345" s="81" t="s">
        <v>4136</v>
      </c>
      <c r="J1345" s="81" t="s">
        <v>4135</v>
      </c>
    </row>
    <row r="1346" spans="9:10" x14ac:dyDescent="0.25">
      <c r="I1346" s="81" t="s">
        <v>4139</v>
      </c>
      <c r="J1346" s="81" t="s">
        <v>4138</v>
      </c>
    </row>
    <row r="1347" spans="9:10" x14ac:dyDescent="0.25">
      <c r="I1347" s="81" t="s">
        <v>4142</v>
      </c>
      <c r="J1347" s="81" t="s">
        <v>4141</v>
      </c>
    </row>
    <row r="1348" spans="9:10" x14ac:dyDescent="0.25">
      <c r="I1348" s="81" t="s">
        <v>4145</v>
      </c>
      <c r="J1348" s="81" t="s">
        <v>4144</v>
      </c>
    </row>
    <row r="1349" spans="9:10" x14ac:dyDescent="0.25">
      <c r="I1349" s="81" t="s">
        <v>4148</v>
      </c>
      <c r="J1349" s="81" t="s">
        <v>4147</v>
      </c>
    </row>
    <row r="1350" spans="9:10" x14ac:dyDescent="0.25">
      <c r="I1350" s="81" t="s">
        <v>4151</v>
      </c>
      <c r="J1350" s="81" t="s">
        <v>4150</v>
      </c>
    </row>
    <row r="1351" spans="9:10" x14ac:dyDescent="0.25">
      <c r="I1351" s="81" t="s">
        <v>4154</v>
      </c>
      <c r="J1351" s="81" t="s">
        <v>4153</v>
      </c>
    </row>
    <row r="1352" spans="9:10" x14ac:dyDescent="0.25">
      <c r="I1352" s="81" t="s">
        <v>4157</v>
      </c>
      <c r="J1352" s="81" t="s">
        <v>4156</v>
      </c>
    </row>
    <row r="1353" spans="9:10" x14ac:dyDescent="0.25">
      <c r="I1353" s="81" t="s">
        <v>4160</v>
      </c>
      <c r="J1353" s="81" t="s">
        <v>4159</v>
      </c>
    </row>
    <row r="1354" spans="9:10" x14ac:dyDescent="0.25">
      <c r="I1354" s="81" t="s">
        <v>4163</v>
      </c>
      <c r="J1354" s="81" t="s">
        <v>4162</v>
      </c>
    </row>
    <row r="1355" spans="9:10" x14ac:dyDescent="0.25">
      <c r="I1355" s="81" t="s">
        <v>4166</v>
      </c>
      <c r="J1355" s="81" t="s">
        <v>4165</v>
      </c>
    </row>
    <row r="1356" spans="9:10" x14ac:dyDescent="0.25">
      <c r="I1356" s="81" t="s">
        <v>4169</v>
      </c>
      <c r="J1356" s="81" t="s">
        <v>4168</v>
      </c>
    </row>
    <row r="1357" spans="9:10" x14ac:dyDescent="0.25">
      <c r="I1357" s="81" t="s">
        <v>4172</v>
      </c>
      <c r="J1357" s="81" t="s">
        <v>4171</v>
      </c>
    </row>
    <row r="1358" spans="9:10" x14ac:dyDescent="0.25">
      <c r="I1358" s="81" t="s">
        <v>4175</v>
      </c>
      <c r="J1358" s="81" t="s">
        <v>4174</v>
      </c>
    </row>
    <row r="1359" spans="9:10" x14ac:dyDescent="0.25">
      <c r="I1359" s="81" t="s">
        <v>4178</v>
      </c>
      <c r="J1359" s="81" t="s">
        <v>4177</v>
      </c>
    </row>
    <row r="1360" spans="9:10" x14ac:dyDescent="0.25">
      <c r="I1360" s="101" t="s">
        <v>4181</v>
      </c>
      <c r="J1360" s="91" t="s">
        <v>4180</v>
      </c>
    </row>
    <row r="1361" spans="9:10" x14ac:dyDescent="0.25">
      <c r="I1361" s="81" t="s">
        <v>4184</v>
      </c>
      <c r="J1361" s="81" t="s">
        <v>4183</v>
      </c>
    </row>
    <row r="1362" spans="9:10" x14ac:dyDescent="0.25">
      <c r="I1362" s="81" t="s">
        <v>4187</v>
      </c>
      <c r="J1362" s="81" t="s">
        <v>4186</v>
      </c>
    </row>
    <row r="1363" spans="9:10" x14ac:dyDescent="0.25">
      <c r="I1363" s="81" t="s">
        <v>4190</v>
      </c>
      <c r="J1363" s="81" t="s">
        <v>4189</v>
      </c>
    </row>
    <row r="1364" spans="9:10" x14ac:dyDescent="0.25">
      <c r="I1364" s="81" t="s">
        <v>4193</v>
      </c>
      <c r="J1364" s="81" t="s">
        <v>4192</v>
      </c>
    </row>
    <row r="1365" spans="9:10" x14ac:dyDescent="0.25">
      <c r="I1365" s="81" t="s">
        <v>4196</v>
      </c>
      <c r="J1365" s="81" t="s">
        <v>4195</v>
      </c>
    </row>
    <row r="1366" spans="9:10" x14ac:dyDescent="0.25">
      <c r="I1366" s="81" t="s">
        <v>4199</v>
      </c>
      <c r="J1366" s="81" t="s">
        <v>4198</v>
      </c>
    </row>
    <row r="1367" spans="9:10" x14ac:dyDescent="0.25">
      <c r="I1367" s="81" t="s">
        <v>4202</v>
      </c>
      <c r="J1367" s="81" t="s">
        <v>4201</v>
      </c>
    </row>
    <row r="1368" spans="9:10" x14ac:dyDescent="0.25">
      <c r="I1368" s="81" t="s">
        <v>4205</v>
      </c>
      <c r="J1368" s="81" t="s">
        <v>4204</v>
      </c>
    </row>
    <row r="1369" spans="9:10" x14ac:dyDescent="0.25">
      <c r="I1369" s="81" t="s">
        <v>4209</v>
      </c>
      <c r="J1369" s="81" t="s">
        <v>4208</v>
      </c>
    </row>
    <row r="1370" spans="9:10" x14ac:dyDescent="0.25">
      <c r="I1370" s="101" t="s">
        <v>4212</v>
      </c>
      <c r="J1370" s="91" t="s">
        <v>4211</v>
      </c>
    </row>
    <row r="1371" spans="9:10" x14ac:dyDescent="0.25">
      <c r="I1371" s="81" t="s">
        <v>4215</v>
      </c>
      <c r="J1371" s="81" t="s">
        <v>4214</v>
      </c>
    </row>
    <row r="1372" spans="9:10" x14ac:dyDescent="0.25">
      <c r="I1372" s="81" t="s">
        <v>4218</v>
      </c>
      <c r="J1372" s="81" t="s">
        <v>4217</v>
      </c>
    </row>
    <row r="1373" spans="9:10" x14ac:dyDescent="0.25">
      <c r="I1373" s="101" t="s">
        <v>4221</v>
      </c>
      <c r="J1373" s="91" t="s">
        <v>4220</v>
      </c>
    </row>
    <row r="1374" spans="9:10" x14ac:dyDescent="0.25">
      <c r="I1374" s="81" t="s">
        <v>4224</v>
      </c>
      <c r="J1374" s="81" t="s">
        <v>4223</v>
      </c>
    </row>
    <row r="1375" spans="9:10" x14ac:dyDescent="0.25">
      <c r="I1375" s="81" t="s">
        <v>4227</v>
      </c>
      <c r="J1375" s="81" t="s">
        <v>4226</v>
      </c>
    </row>
    <row r="1376" spans="9:10" x14ac:dyDescent="0.25">
      <c r="I1376" s="81" t="s">
        <v>4230</v>
      </c>
      <c r="J1376" s="81" t="s">
        <v>4229</v>
      </c>
    </row>
    <row r="1377" spans="9:10" x14ac:dyDescent="0.25">
      <c r="I1377" s="81" t="s">
        <v>4233</v>
      </c>
      <c r="J1377" s="81" t="s">
        <v>4232</v>
      </c>
    </row>
    <row r="1378" spans="9:10" x14ac:dyDescent="0.25">
      <c r="I1378" s="81" t="s">
        <v>4236</v>
      </c>
      <c r="J1378" s="81" t="s">
        <v>4235</v>
      </c>
    </row>
    <row r="1379" spans="9:10" x14ac:dyDescent="0.25">
      <c r="I1379" s="81" t="s">
        <v>4239</v>
      </c>
      <c r="J1379" s="81" t="s">
        <v>4238</v>
      </c>
    </row>
    <row r="1380" spans="9:10" x14ac:dyDescent="0.25">
      <c r="I1380" s="81" t="s">
        <v>4242</v>
      </c>
      <c r="J1380" s="81" t="s">
        <v>4241</v>
      </c>
    </row>
    <row r="1381" spans="9:10" x14ac:dyDescent="0.25">
      <c r="I1381" s="81" t="s">
        <v>4245</v>
      </c>
      <c r="J1381" s="81" t="s">
        <v>4244</v>
      </c>
    </row>
    <row r="1382" spans="9:10" x14ac:dyDescent="0.25">
      <c r="I1382" s="101" t="s">
        <v>4248</v>
      </c>
      <c r="J1382" s="91" t="s">
        <v>4247</v>
      </c>
    </row>
    <row r="1383" spans="9:10" x14ac:dyDescent="0.25">
      <c r="I1383" s="81" t="s">
        <v>4251</v>
      </c>
      <c r="J1383" s="81" t="s">
        <v>4250</v>
      </c>
    </row>
    <row r="1384" spans="9:10" x14ac:dyDescent="0.25">
      <c r="I1384" s="81" t="s">
        <v>4254</v>
      </c>
      <c r="J1384" s="81" t="s">
        <v>4253</v>
      </c>
    </row>
    <row r="1385" spans="9:10" x14ac:dyDescent="0.25">
      <c r="I1385" s="81" t="s">
        <v>4257</v>
      </c>
      <c r="J1385" s="81" t="s">
        <v>4256</v>
      </c>
    </row>
    <row r="1386" spans="9:10" x14ac:dyDescent="0.25">
      <c r="I1386" s="81" t="s">
        <v>4260</v>
      </c>
      <c r="J1386" s="81" t="s">
        <v>4259</v>
      </c>
    </row>
    <row r="1387" spans="9:10" x14ac:dyDescent="0.25">
      <c r="I1387" s="81" t="s">
        <v>4263</v>
      </c>
      <c r="J1387" s="81" t="s">
        <v>4262</v>
      </c>
    </row>
    <row r="1388" spans="9:10" x14ac:dyDescent="0.25">
      <c r="I1388" s="101" t="s">
        <v>4266</v>
      </c>
      <c r="J1388" s="91" t="s">
        <v>4265</v>
      </c>
    </row>
    <row r="1389" spans="9:10" x14ac:dyDescent="0.25">
      <c r="I1389" s="81" t="s">
        <v>4269</v>
      </c>
      <c r="J1389" s="81" t="s">
        <v>4268</v>
      </c>
    </row>
    <row r="1390" spans="9:10" x14ac:dyDescent="0.25">
      <c r="I1390" s="81" t="s">
        <v>4272</v>
      </c>
      <c r="J1390" s="81" t="s">
        <v>4271</v>
      </c>
    </row>
    <row r="1391" spans="9:10" x14ac:dyDescent="0.25">
      <c r="I1391" s="81" t="s">
        <v>4275</v>
      </c>
      <c r="J1391" s="81" t="s">
        <v>4274</v>
      </c>
    </row>
    <row r="1392" spans="9:10" x14ac:dyDescent="0.25">
      <c r="I1392" s="81" t="s">
        <v>4278</v>
      </c>
      <c r="J1392" s="81" t="s">
        <v>4277</v>
      </c>
    </row>
    <row r="1393" spans="9:10" x14ac:dyDescent="0.25">
      <c r="I1393" s="81" t="s">
        <v>4281</v>
      </c>
      <c r="J1393" s="81" t="s">
        <v>4280</v>
      </c>
    </row>
    <row r="1394" spans="9:10" x14ac:dyDescent="0.25">
      <c r="I1394" s="101" t="s">
        <v>4284</v>
      </c>
      <c r="J1394" s="91" t="s">
        <v>4283</v>
      </c>
    </row>
    <row r="1395" spans="9:10" x14ac:dyDescent="0.25">
      <c r="I1395" s="81" t="s">
        <v>4287</v>
      </c>
      <c r="J1395" s="81" t="s">
        <v>4286</v>
      </c>
    </row>
    <row r="1396" spans="9:10" x14ac:dyDescent="0.25">
      <c r="I1396" s="81" t="s">
        <v>4290</v>
      </c>
      <c r="J1396" s="81" t="s">
        <v>4289</v>
      </c>
    </row>
    <row r="1397" spans="9:10" x14ac:dyDescent="0.25">
      <c r="I1397" s="81" t="s">
        <v>4293</v>
      </c>
      <c r="J1397" s="81" t="s">
        <v>4292</v>
      </c>
    </row>
    <row r="1398" spans="9:10" x14ac:dyDescent="0.25">
      <c r="I1398" s="81" t="s">
        <v>4296</v>
      </c>
      <c r="J1398" s="81" t="s">
        <v>4295</v>
      </c>
    </row>
    <row r="1399" spans="9:10" x14ac:dyDescent="0.25">
      <c r="I1399" s="81" t="s">
        <v>4299</v>
      </c>
      <c r="J1399" s="81" t="s">
        <v>4298</v>
      </c>
    </row>
    <row r="1400" spans="9:10" x14ac:dyDescent="0.25">
      <c r="I1400" s="81" t="s">
        <v>4302</v>
      </c>
      <c r="J1400" s="81" t="s">
        <v>4301</v>
      </c>
    </row>
    <row r="1401" spans="9:10" x14ac:dyDescent="0.25">
      <c r="I1401" s="81" t="s">
        <v>4305</v>
      </c>
      <c r="J1401" s="81" t="s">
        <v>4304</v>
      </c>
    </row>
    <row r="1402" spans="9:10" x14ac:dyDescent="0.25">
      <c r="I1402" s="81" t="s">
        <v>4308</v>
      </c>
      <c r="J1402" s="81" t="s">
        <v>4307</v>
      </c>
    </row>
    <row r="1403" spans="9:10" x14ac:dyDescent="0.25">
      <c r="I1403" s="81" t="s">
        <v>4311</v>
      </c>
      <c r="J1403" s="81" t="s">
        <v>4310</v>
      </c>
    </row>
    <row r="1404" spans="9:10" x14ac:dyDescent="0.25">
      <c r="I1404" s="81" t="s">
        <v>4314</v>
      </c>
      <c r="J1404" s="81" t="s">
        <v>4313</v>
      </c>
    </row>
    <row r="1405" spans="9:10" x14ac:dyDescent="0.25">
      <c r="I1405" s="81" t="s">
        <v>4317</v>
      </c>
      <c r="J1405" s="81" t="s">
        <v>4316</v>
      </c>
    </row>
    <row r="1406" spans="9:10" x14ac:dyDescent="0.25">
      <c r="I1406" s="81" t="s">
        <v>4320</v>
      </c>
      <c r="J1406" s="81" t="s">
        <v>4319</v>
      </c>
    </row>
    <row r="1407" spans="9:10" x14ac:dyDescent="0.25">
      <c r="I1407" s="81" t="s">
        <v>4323</v>
      </c>
      <c r="J1407" s="81" t="s">
        <v>4322</v>
      </c>
    </row>
    <row r="1408" spans="9:10" x14ac:dyDescent="0.25">
      <c r="I1408" s="81" t="s">
        <v>4326</v>
      </c>
      <c r="J1408" s="81" t="s">
        <v>4325</v>
      </c>
    </row>
    <row r="1409" spans="9:10" x14ac:dyDescent="0.25">
      <c r="I1409" s="81" t="s">
        <v>4329</v>
      </c>
      <c r="J1409" s="81" t="s">
        <v>4328</v>
      </c>
    </row>
    <row r="1410" spans="9:10" x14ac:dyDescent="0.25">
      <c r="I1410" s="81" t="s">
        <v>4332</v>
      </c>
      <c r="J1410" s="81" t="s">
        <v>4331</v>
      </c>
    </row>
    <row r="1411" spans="9:10" x14ac:dyDescent="0.25">
      <c r="I1411" s="81" t="s">
        <v>4335</v>
      </c>
      <c r="J1411" s="81" t="s">
        <v>4334</v>
      </c>
    </row>
    <row r="1412" spans="9:10" x14ac:dyDescent="0.25">
      <c r="I1412" s="81" t="s">
        <v>4338</v>
      </c>
      <c r="J1412" s="81" t="s">
        <v>4337</v>
      </c>
    </row>
    <row r="1413" spans="9:10" x14ac:dyDescent="0.25">
      <c r="I1413" s="81" t="s">
        <v>4341</v>
      </c>
      <c r="J1413" s="81" t="s">
        <v>4340</v>
      </c>
    </row>
    <row r="1414" spans="9:10" x14ac:dyDescent="0.25">
      <c r="I1414" s="81" t="s">
        <v>4344</v>
      </c>
      <c r="J1414" s="81" t="s">
        <v>4343</v>
      </c>
    </row>
    <row r="1415" spans="9:10" x14ac:dyDescent="0.25">
      <c r="I1415" s="81" t="s">
        <v>4347</v>
      </c>
      <c r="J1415" s="81" t="s">
        <v>4346</v>
      </c>
    </row>
    <row r="1416" spans="9:10" x14ac:dyDescent="0.25">
      <c r="I1416" s="81" t="s">
        <v>4350</v>
      </c>
      <c r="J1416" s="81" t="s">
        <v>4349</v>
      </c>
    </row>
    <row r="1417" spans="9:10" x14ac:dyDescent="0.25">
      <c r="I1417" s="101" t="s">
        <v>4353</v>
      </c>
      <c r="J1417" s="91" t="s">
        <v>4352</v>
      </c>
    </row>
    <row r="1418" spans="9:10" x14ac:dyDescent="0.25">
      <c r="I1418" s="81" t="s">
        <v>4356</v>
      </c>
      <c r="J1418" s="81" t="s">
        <v>4355</v>
      </c>
    </row>
    <row r="1419" spans="9:10" x14ac:dyDescent="0.25">
      <c r="I1419" s="81" t="s">
        <v>4359</v>
      </c>
      <c r="J1419" s="81" t="s">
        <v>4358</v>
      </c>
    </row>
    <row r="1420" spans="9:10" x14ac:dyDescent="0.25">
      <c r="I1420" s="101" t="s">
        <v>4362</v>
      </c>
      <c r="J1420" s="91" t="s">
        <v>4361</v>
      </c>
    </row>
    <row r="1421" spans="9:10" x14ac:dyDescent="0.25">
      <c r="I1421" s="81" t="s">
        <v>4365</v>
      </c>
      <c r="J1421" s="81" t="s">
        <v>4364</v>
      </c>
    </row>
    <row r="1422" spans="9:10" x14ac:dyDescent="0.25">
      <c r="I1422" s="81" t="s">
        <v>4368</v>
      </c>
      <c r="J1422" s="81" t="s">
        <v>4367</v>
      </c>
    </row>
    <row r="1423" spans="9:10" x14ac:dyDescent="0.25">
      <c r="I1423" s="81" t="s">
        <v>4371</v>
      </c>
      <c r="J1423" s="81" t="s">
        <v>4370</v>
      </c>
    </row>
    <row r="1424" spans="9:10" x14ac:dyDescent="0.25">
      <c r="I1424" s="81" t="s">
        <v>4374</v>
      </c>
      <c r="J1424" s="81" t="s">
        <v>4373</v>
      </c>
    </row>
    <row r="1425" spans="9:10" x14ac:dyDescent="0.25">
      <c r="I1425" s="81" t="s">
        <v>4377</v>
      </c>
      <c r="J1425" s="81" t="s">
        <v>4376</v>
      </c>
    </row>
    <row r="1426" spans="9:10" x14ac:dyDescent="0.25">
      <c r="I1426" s="101" t="s">
        <v>4380</v>
      </c>
      <c r="J1426" s="91" t="s">
        <v>4379</v>
      </c>
    </row>
    <row r="1427" spans="9:10" x14ac:dyDescent="0.25">
      <c r="I1427" s="81" t="s">
        <v>4383</v>
      </c>
      <c r="J1427" s="81" t="s">
        <v>4382</v>
      </c>
    </row>
    <row r="1428" spans="9:10" x14ac:dyDescent="0.25">
      <c r="I1428" s="81" t="s">
        <v>4386</v>
      </c>
      <c r="J1428" s="81" t="s">
        <v>4385</v>
      </c>
    </row>
    <row r="1429" spans="9:10" x14ac:dyDescent="0.25">
      <c r="I1429" s="81" t="s">
        <v>4389</v>
      </c>
      <c r="J1429" s="81" t="s">
        <v>4388</v>
      </c>
    </row>
    <row r="1430" spans="9:10" x14ac:dyDescent="0.25">
      <c r="I1430" s="81" t="s">
        <v>4393</v>
      </c>
      <c r="J1430" s="81" t="s">
        <v>4392</v>
      </c>
    </row>
    <row r="1431" spans="9:10" x14ac:dyDescent="0.25">
      <c r="I1431" s="81" t="s">
        <v>4396</v>
      </c>
      <c r="J1431" s="81" t="s">
        <v>4395</v>
      </c>
    </row>
    <row r="1432" spans="9:10" x14ac:dyDescent="0.25">
      <c r="I1432" s="81" t="s">
        <v>4399</v>
      </c>
      <c r="J1432" s="81" t="s">
        <v>4398</v>
      </c>
    </row>
    <row r="1433" spans="9:10" x14ac:dyDescent="0.25">
      <c r="I1433" s="81" t="s">
        <v>4402</v>
      </c>
      <c r="J1433" s="81" t="s">
        <v>4401</v>
      </c>
    </row>
    <row r="1434" spans="9:10" x14ac:dyDescent="0.25">
      <c r="I1434" s="81" t="s">
        <v>4405</v>
      </c>
      <c r="J1434" s="81" t="s">
        <v>4404</v>
      </c>
    </row>
    <row r="1435" spans="9:10" x14ac:dyDescent="0.25">
      <c r="I1435" s="81" t="s">
        <v>4408</v>
      </c>
      <c r="J1435" s="81" t="s">
        <v>4407</v>
      </c>
    </row>
    <row r="1436" spans="9:10" x14ac:dyDescent="0.25">
      <c r="I1436" s="81" t="s">
        <v>4412</v>
      </c>
      <c r="J1436" s="81" t="s">
        <v>4411</v>
      </c>
    </row>
    <row r="1437" spans="9:10" x14ac:dyDescent="0.25">
      <c r="I1437" s="81" t="s">
        <v>4415</v>
      </c>
      <c r="J1437" s="81" t="s">
        <v>4414</v>
      </c>
    </row>
    <row r="1438" spans="9:10" x14ac:dyDescent="0.25">
      <c r="I1438" s="81" t="s">
        <v>4418</v>
      </c>
      <c r="J1438" s="81" t="s">
        <v>4417</v>
      </c>
    </row>
    <row r="1439" spans="9:10" x14ac:dyDescent="0.25">
      <c r="I1439" s="81" t="s">
        <v>4421</v>
      </c>
      <c r="J1439" s="81" t="s">
        <v>4420</v>
      </c>
    </row>
    <row r="1440" spans="9:10" x14ac:dyDescent="0.25">
      <c r="I1440" s="81" t="s">
        <v>4424</v>
      </c>
      <c r="J1440" s="81" t="s">
        <v>4423</v>
      </c>
    </row>
    <row r="1441" spans="9:10" x14ac:dyDescent="0.25">
      <c r="I1441" s="81" t="s">
        <v>4427</v>
      </c>
      <c r="J1441" s="81" t="s">
        <v>4426</v>
      </c>
    </row>
    <row r="1442" spans="9:10" x14ac:dyDescent="0.25">
      <c r="I1442" s="81" t="s">
        <v>4430</v>
      </c>
      <c r="J1442" s="81" t="s">
        <v>4429</v>
      </c>
    </row>
    <row r="1443" spans="9:10" x14ac:dyDescent="0.25">
      <c r="I1443" s="81" t="s">
        <v>4433</v>
      </c>
      <c r="J1443" s="81" t="s">
        <v>4432</v>
      </c>
    </row>
    <row r="1444" spans="9:10" x14ac:dyDescent="0.25">
      <c r="I1444" s="81" t="s">
        <v>4436</v>
      </c>
      <c r="J1444" s="81" t="s">
        <v>4435</v>
      </c>
    </row>
    <row r="1445" spans="9:10" x14ac:dyDescent="0.25">
      <c r="I1445" s="81" t="s">
        <v>4439</v>
      </c>
      <c r="J1445" s="81" t="s">
        <v>4438</v>
      </c>
    </row>
    <row r="1446" spans="9:10" x14ac:dyDescent="0.25">
      <c r="I1446" s="81" t="s">
        <v>4442</v>
      </c>
      <c r="J1446" s="81" t="s">
        <v>4441</v>
      </c>
    </row>
    <row r="1447" spans="9:10" x14ac:dyDescent="0.25">
      <c r="I1447" s="81" t="s">
        <v>4445</v>
      </c>
      <c r="J1447" s="81" t="s">
        <v>4444</v>
      </c>
    </row>
    <row r="1448" spans="9:10" x14ac:dyDescent="0.25">
      <c r="I1448" s="81" t="s">
        <v>4448</v>
      </c>
      <c r="J1448" s="81" t="s">
        <v>4447</v>
      </c>
    </row>
    <row r="1449" spans="9:10" x14ac:dyDescent="0.25">
      <c r="I1449" s="81" t="s">
        <v>4451</v>
      </c>
      <c r="J1449" s="81" t="s">
        <v>4450</v>
      </c>
    </row>
    <row r="1450" spans="9:10" x14ac:dyDescent="0.25">
      <c r="I1450" s="81" t="s">
        <v>4454</v>
      </c>
      <c r="J1450" s="81" t="s">
        <v>4453</v>
      </c>
    </row>
    <row r="1451" spans="9:10" x14ac:dyDescent="0.25">
      <c r="I1451" s="81" t="s">
        <v>4457</v>
      </c>
      <c r="J1451" s="81" t="s">
        <v>4456</v>
      </c>
    </row>
    <row r="1452" spans="9:10" x14ac:dyDescent="0.25">
      <c r="I1452" s="81" t="s">
        <v>19262</v>
      </c>
      <c r="J1452" s="81" t="s">
        <v>4459</v>
      </c>
    </row>
    <row r="1453" spans="9:10" x14ac:dyDescent="0.25">
      <c r="I1453" s="81" t="s">
        <v>19260</v>
      </c>
      <c r="J1453" s="81" t="s">
        <v>4461</v>
      </c>
    </row>
    <row r="1454" spans="9:10" x14ac:dyDescent="0.25">
      <c r="I1454" s="81" t="s">
        <v>4464</v>
      </c>
      <c r="J1454" s="81" t="s">
        <v>4463</v>
      </c>
    </row>
    <row r="1455" spans="9:10" x14ac:dyDescent="0.25">
      <c r="I1455" s="81" t="s">
        <v>4467</v>
      </c>
      <c r="J1455" s="81" t="s">
        <v>4466</v>
      </c>
    </row>
    <row r="1456" spans="9:10" x14ac:dyDescent="0.25">
      <c r="I1456" s="81" t="s">
        <v>4470</v>
      </c>
      <c r="J1456" s="81" t="s">
        <v>4469</v>
      </c>
    </row>
    <row r="1457" spans="9:10" x14ac:dyDescent="0.25">
      <c r="I1457" s="81" t="s">
        <v>4473</v>
      </c>
      <c r="J1457" s="81" t="s">
        <v>4472</v>
      </c>
    </row>
    <row r="1458" spans="9:10" x14ac:dyDescent="0.25">
      <c r="I1458" s="81" t="s">
        <v>4476</v>
      </c>
      <c r="J1458" s="81" t="s">
        <v>4475</v>
      </c>
    </row>
    <row r="1459" spans="9:10" x14ac:dyDescent="0.25">
      <c r="I1459" s="81" t="s">
        <v>4479</v>
      </c>
      <c r="J1459" s="81" t="s">
        <v>4478</v>
      </c>
    </row>
    <row r="1460" spans="9:10" x14ac:dyDescent="0.25">
      <c r="I1460" s="81" t="s">
        <v>4482</v>
      </c>
      <c r="J1460" s="81" t="s">
        <v>4481</v>
      </c>
    </row>
    <row r="1461" spans="9:10" x14ac:dyDescent="0.25">
      <c r="I1461" s="81" t="s">
        <v>4485</v>
      </c>
      <c r="J1461" s="81" t="s">
        <v>4484</v>
      </c>
    </row>
    <row r="1462" spans="9:10" x14ac:dyDescent="0.25">
      <c r="I1462" s="81" t="s">
        <v>4488</v>
      </c>
      <c r="J1462" s="81" t="s">
        <v>4487</v>
      </c>
    </row>
    <row r="1463" spans="9:10" x14ac:dyDescent="0.25">
      <c r="I1463" s="81" t="s">
        <v>4491</v>
      </c>
      <c r="J1463" s="81" t="s">
        <v>4490</v>
      </c>
    </row>
    <row r="1464" spans="9:10" x14ac:dyDescent="0.25">
      <c r="I1464" s="81" t="s">
        <v>4494</v>
      </c>
      <c r="J1464" s="81" t="s">
        <v>4493</v>
      </c>
    </row>
    <row r="1465" spans="9:10" x14ac:dyDescent="0.25">
      <c r="I1465" s="101" t="s">
        <v>4497</v>
      </c>
      <c r="J1465" s="91" t="s">
        <v>4496</v>
      </c>
    </row>
    <row r="1466" spans="9:10" x14ac:dyDescent="0.25">
      <c r="I1466" s="101" t="s">
        <v>4500</v>
      </c>
      <c r="J1466" s="91" t="s">
        <v>4499</v>
      </c>
    </row>
    <row r="1467" spans="9:10" x14ac:dyDescent="0.25">
      <c r="I1467" s="101" t="s">
        <v>4503</v>
      </c>
      <c r="J1467" s="91" t="s">
        <v>4502</v>
      </c>
    </row>
    <row r="1468" spans="9:10" x14ac:dyDescent="0.25">
      <c r="I1468" s="81" t="s">
        <v>4506</v>
      </c>
      <c r="J1468" s="81" t="s">
        <v>4505</v>
      </c>
    </row>
    <row r="1469" spans="9:10" x14ac:dyDescent="0.25">
      <c r="I1469" s="81" t="s">
        <v>4509</v>
      </c>
      <c r="J1469" s="81" t="s">
        <v>4508</v>
      </c>
    </row>
    <row r="1470" spans="9:10" x14ac:dyDescent="0.25">
      <c r="I1470" s="81" t="s">
        <v>4512</v>
      </c>
      <c r="J1470" s="81" t="s">
        <v>4511</v>
      </c>
    </row>
    <row r="1471" spans="9:10" x14ac:dyDescent="0.25">
      <c r="I1471" s="101" t="s">
        <v>4515</v>
      </c>
      <c r="J1471" s="91" t="s">
        <v>4514</v>
      </c>
    </row>
    <row r="1472" spans="9:10" x14ac:dyDescent="0.25">
      <c r="I1472" s="81" t="s">
        <v>4517</v>
      </c>
      <c r="J1472" s="81" t="s">
        <v>4516</v>
      </c>
    </row>
    <row r="1473" spans="9:10" x14ac:dyDescent="0.25">
      <c r="I1473" s="81" t="s">
        <v>4520</v>
      </c>
      <c r="J1473" s="81" t="s">
        <v>4519</v>
      </c>
    </row>
    <row r="1474" spans="9:10" x14ac:dyDescent="0.25">
      <c r="I1474" s="81" t="s">
        <v>4523</v>
      </c>
      <c r="J1474" s="81" t="s">
        <v>4522</v>
      </c>
    </row>
    <row r="1475" spans="9:10" x14ac:dyDescent="0.25">
      <c r="I1475" s="81" t="s">
        <v>4526</v>
      </c>
      <c r="J1475" s="81" t="s">
        <v>4525</v>
      </c>
    </row>
    <row r="1476" spans="9:10" x14ac:dyDescent="0.25">
      <c r="I1476" s="81" t="s">
        <v>4529</v>
      </c>
      <c r="J1476" s="81" t="s">
        <v>4528</v>
      </c>
    </row>
    <row r="1477" spans="9:10" x14ac:dyDescent="0.25">
      <c r="I1477" s="81" t="s">
        <v>4532</v>
      </c>
      <c r="J1477" s="81" t="s">
        <v>4531</v>
      </c>
    </row>
    <row r="1478" spans="9:10" x14ac:dyDescent="0.25">
      <c r="I1478" s="81" t="s">
        <v>19247</v>
      </c>
      <c r="J1478" s="81" t="s">
        <v>4534</v>
      </c>
    </row>
    <row r="1479" spans="9:10" x14ac:dyDescent="0.25">
      <c r="I1479" s="81" t="s">
        <v>4537</v>
      </c>
      <c r="J1479" s="81" t="s">
        <v>4536</v>
      </c>
    </row>
    <row r="1480" spans="9:10" x14ac:dyDescent="0.25">
      <c r="I1480" s="101" t="s">
        <v>4540</v>
      </c>
      <c r="J1480" s="91" t="s">
        <v>4539</v>
      </c>
    </row>
    <row r="1481" spans="9:10" x14ac:dyDescent="0.25">
      <c r="I1481" s="81" t="s">
        <v>25676</v>
      </c>
      <c r="J1481" s="81" t="s">
        <v>4542</v>
      </c>
    </row>
    <row r="1482" spans="9:10" x14ac:dyDescent="0.25">
      <c r="I1482" s="81" t="s">
        <v>4545</v>
      </c>
      <c r="J1482" s="81" t="s">
        <v>4544</v>
      </c>
    </row>
    <row r="1483" spans="9:10" x14ac:dyDescent="0.25">
      <c r="I1483" s="81" t="s">
        <v>4548</v>
      </c>
      <c r="J1483" s="81" t="s">
        <v>4547</v>
      </c>
    </row>
    <row r="1484" spans="9:10" x14ac:dyDescent="0.25">
      <c r="I1484" s="81" t="s">
        <v>4551</v>
      </c>
      <c r="J1484" s="81" t="s">
        <v>4550</v>
      </c>
    </row>
    <row r="1485" spans="9:10" x14ac:dyDescent="0.25">
      <c r="I1485" s="81" t="s">
        <v>4554</v>
      </c>
      <c r="J1485" s="81" t="s">
        <v>4553</v>
      </c>
    </row>
    <row r="1486" spans="9:10" x14ac:dyDescent="0.25">
      <c r="I1486" s="81" t="s">
        <v>4557</v>
      </c>
      <c r="J1486" s="81" t="s">
        <v>4556</v>
      </c>
    </row>
    <row r="1487" spans="9:10" x14ac:dyDescent="0.25">
      <c r="I1487" s="81" t="s">
        <v>4560</v>
      </c>
      <c r="J1487" s="81" t="s">
        <v>4559</v>
      </c>
    </row>
    <row r="1488" spans="9:10" x14ac:dyDescent="0.25">
      <c r="I1488" s="81" t="s">
        <v>4563</v>
      </c>
      <c r="J1488" s="81" t="s">
        <v>4562</v>
      </c>
    </row>
    <row r="1489" spans="9:10" x14ac:dyDescent="0.25">
      <c r="I1489" s="101" t="s">
        <v>4566</v>
      </c>
      <c r="J1489" s="91" t="s">
        <v>4565</v>
      </c>
    </row>
    <row r="1490" spans="9:10" x14ac:dyDescent="0.25">
      <c r="I1490" s="81" t="s">
        <v>4569</v>
      </c>
      <c r="J1490" s="81" t="s">
        <v>4568</v>
      </c>
    </row>
    <row r="1491" spans="9:10" x14ac:dyDescent="0.25">
      <c r="I1491" s="81" t="s">
        <v>4572</v>
      </c>
      <c r="J1491" s="81" t="s">
        <v>4571</v>
      </c>
    </row>
    <row r="1492" spans="9:10" x14ac:dyDescent="0.25">
      <c r="I1492" s="81" t="s">
        <v>4575</v>
      </c>
      <c r="J1492" s="81" t="s">
        <v>4574</v>
      </c>
    </row>
    <row r="1493" spans="9:10" x14ac:dyDescent="0.25">
      <c r="I1493" s="101" t="s">
        <v>4578</v>
      </c>
      <c r="J1493" s="91" t="s">
        <v>4577</v>
      </c>
    </row>
    <row r="1494" spans="9:10" x14ac:dyDescent="0.25">
      <c r="I1494" s="81" t="s">
        <v>4581</v>
      </c>
      <c r="J1494" s="81" t="s">
        <v>4580</v>
      </c>
    </row>
    <row r="1495" spans="9:10" x14ac:dyDescent="0.25">
      <c r="I1495" s="81" t="s">
        <v>4584</v>
      </c>
      <c r="J1495" s="81" t="s">
        <v>4583</v>
      </c>
    </row>
    <row r="1496" spans="9:10" x14ac:dyDescent="0.25">
      <c r="I1496" s="81" t="s">
        <v>4587</v>
      </c>
      <c r="J1496" s="81" t="s">
        <v>4586</v>
      </c>
    </row>
    <row r="1497" spans="9:10" x14ac:dyDescent="0.25">
      <c r="I1497" s="101" t="s">
        <v>4590</v>
      </c>
      <c r="J1497" s="91" t="s">
        <v>4589</v>
      </c>
    </row>
    <row r="1498" spans="9:10" x14ac:dyDescent="0.25">
      <c r="I1498" s="81" t="s">
        <v>4593</v>
      </c>
      <c r="J1498" s="81" t="s">
        <v>4592</v>
      </c>
    </row>
    <row r="1499" spans="9:10" x14ac:dyDescent="0.25">
      <c r="I1499" s="81" t="s">
        <v>4596</v>
      </c>
      <c r="J1499" s="81" t="s">
        <v>4595</v>
      </c>
    </row>
    <row r="1500" spans="9:10" x14ac:dyDescent="0.25">
      <c r="I1500" s="101" t="s">
        <v>4599</v>
      </c>
      <c r="J1500" s="91" t="s">
        <v>4598</v>
      </c>
    </row>
    <row r="1501" spans="9:10" x14ac:dyDescent="0.25">
      <c r="I1501" s="81" t="s">
        <v>4602</v>
      </c>
      <c r="J1501" s="81" t="s">
        <v>4601</v>
      </c>
    </row>
    <row r="1502" spans="9:10" x14ac:dyDescent="0.25">
      <c r="I1502" s="101" t="s">
        <v>4605</v>
      </c>
      <c r="J1502" s="91" t="s">
        <v>4604</v>
      </c>
    </row>
    <row r="1503" spans="9:10" x14ac:dyDescent="0.25">
      <c r="I1503" s="81" t="s">
        <v>4608</v>
      </c>
      <c r="J1503" s="81" t="s">
        <v>4607</v>
      </c>
    </row>
    <row r="1504" spans="9:10" x14ac:dyDescent="0.25">
      <c r="I1504" s="81" t="s">
        <v>4612</v>
      </c>
      <c r="J1504" s="81" t="s">
        <v>4611</v>
      </c>
    </row>
    <row r="1505" spans="9:10" x14ac:dyDescent="0.25">
      <c r="I1505" s="81" t="s">
        <v>4615</v>
      </c>
      <c r="J1505" s="81" t="s">
        <v>4614</v>
      </c>
    </row>
    <row r="1506" spans="9:10" x14ac:dyDescent="0.25">
      <c r="I1506" s="101" t="s">
        <v>4618</v>
      </c>
      <c r="J1506" s="91" t="s">
        <v>4617</v>
      </c>
    </row>
    <row r="1507" spans="9:10" x14ac:dyDescent="0.25">
      <c r="I1507" s="81" t="s">
        <v>4621</v>
      </c>
      <c r="J1507" s="81" t="s">
        <v>4620</v>
      </c>
    </row>
    <row r="1508" spans="9:10" x14ac:dyDescent="0.25">
      <c r="I1508" s="81" t="s">
        <v>4624</v>
      </c>
      <c r="J1508" s="81" t="s">
        <v>4623</v>
      </c>
    </row>
    <row r="1509" spans="9:10" x14ac:dyDescent="0.25">
      <c r="I1509" s="81" t="s">
        <v>4627</v>
      </c>
      <c r="J1509" s="81" t="s">
        <v>4626</v>
      </c>
    </row>
    <row r="1510" spans="9:10" x14ac:dyDescent="0.25">
      <c r="I1510" s="81" t="s">
        <v>4630</v>
      </c>
      <c r="J1510" s="81" t="s">
        <v>4629</v>
      </c>
    </row>
    <row r="1511" spans="9:10" x14ac:dyDescent="0.25">
      <c r="I1511" s="81" t="s">
        <v>4633</v>
      </c>
      <c r="J1511" s="81" t="s">
        <v>4632</v>
      </c>
    </row>
    <row r="1512" spans="9:10" x14ac:dyDescent="0.25">
      <c r="I1512" s="81" t="s">
        <v>4636</v>
      </c>
      <c r="J1512" s="81" t="s">
        <v>4635</v>
      </c>
    </row>
    <row r="1513" spans="9:10" x14ac:dyDescent="0.25">
      <c r="I1513" s="81" t="s">
        <v>4639</v>
      </c>
      <c r="J1513" s="81" t="s">
        <v>4638</v>
      </c>
    </row>
    <row r="1514" spans="9:10" x14ac:dyDescent="0.25">
      <c r="I1514" s="81" t="s">
        <v>4642</v>
      </c>
      <c r="J1514" s="81" t="s">
        <v>4641</v>
      </c>
    </row>
    <row r="1515" spans="9:10" x14ac:dyDescent="0.25">
      <c r="I1515" s="81" t="s">
        <v>4645</v>
      </c>
      <c r="J1515" s="81" t="s">
        <v>4644</v>
      </c>
    </row>
    <row r="1516" spans="9:10" x14ac:dyDescent="0.25">
      <c r="I1516" s="81" t="s">
        <v>4648</v>
      </c>
      <c r="J1516" s="81" t="s">
        <v>4647</v>
      </c>
    </row>
    <row r="1517" spans="9:10" x14ac:dyDescent="0.25">
      <c r="I1517" s="81" t="s">
        <v>4651</v>
      </c>
      <c r="J1517" s="81" t="s">
        <v>4650</v>
      </c>
    </row>
    <row r="1518" spans="9:10" x14ac:dyDescent="0.25">
      <c r="I1518" s="81" t="s">
        <v>4654</v>
      </c>
      <c r="J1518" s="81" t="s">
        <v>4653</v>
      </c>
    </row>
    <row r="1519" spans="9:10" x14ac:dyDescent="0.25">
      <c r="I1519" s="81" t="s">
        <v>4657</v>
      </c>
      <c r="J1519" s="81" t="s">
        <v>4656</v>
      </c>
    </row>
    <row r="1520" spans="9:10" x14ac:dyDescent="0.25">
      <c r="I1520" s="81" t="s">
        <v>4660</v>
      </c>
      <c r="J1520" s="81" t="s">
        <v>4659</v>
      </c>
    </row>
    <row r="1521" spans="9:10" x14ac:dyDescent="0.25">
      <c r="I1521" s="81" t="s">
        <v>4663</v>
      </c>
      <c r="J1521" s="81" t="s">
        <v>4662</v>
      </c>
    </row>
    <row r="1522" spans="9:10" x14ac:dyDescent="0.25">
      <c r="I1522" s="81" t="s">
        <v>4666</v>
      </c>
      <c r="J1522" s="81" t="s">
        <v>4665</v>
      </c>
    </row>
    <row r="1523" spans="9:10" x14ac:dyDescent="0.25">
      <c r="I1523" s="81" t="s">
        <v>4669</v>
      </c>
      <c r="J1523" s="81" t="s">
        <v>4668</v>
      </c>
    </row>
    <row r="1524" spans="9:10" x14ac:dyDescent="0.25">
      <c r="I1524" s="81" t="s">
        <v>4672</v>
      </c>
      <c r="J1524" s="81" t="s">
        <v>4671</v>
      </c>
    </row>
    <row r="1525" spans="9:10" x14ac:dyDescent="0.25">
      <c r="I1525" s="81" t="s">
        <v>4675</v>
      </c>
      <c r="J1525" s="81" t="s">
        <v>4674</v>
      </c>
    </row>
    <row r="1526" spans="9:10" x14ac:dyDescent="0.25">
      <c r="I1526" s="81" t="s">
        <v>4678</v>
      </c>
      <c r="J1526" s="81" t="s">
        <v>4677</v>
      </c>
    </row>
    <row r="1527" spans="9:10" x14ac:dyDescent="0.25">
      <c r="I1527" s="81" t="s">
        <v>4681</v>
      </c>
      <c r="J1527" s="81" t="s">
        <v>4680</v>
      </c>
    </row>
    <row r="1528" spans="9:10" x14ac:dyDescent="0.25">
      <c r="I1528" s="81" t="s">
        <v>4684</v>
      </c>
      <c r="J1528" s="81" t="s">
        <v>4683</v>
      </c>
    </row>
    <row r="1529" spans="9:10" x14ac:dyDescent="0.25">
      <c r="I1529" s="81" t="s">
        <v>4687</v>
      </c>
      <c r="J1529" s="81" t="s">
        <v>4686</v>
      </c>
    </row>
    <row r="1530" spans="9:10" x14ac:dyDescent="0.25">
      <c r="I1530" s="81" t="s">
        <v>4690</v>
      </c>
      <c r="J1530" s="81" t="s">
        <v>4689</v>
      </c>
    </row>
    <row r="1531" spans="9:10" x14ac:dyDescent="0.25">
      <c r="I1531" s="81" t="s">
        <v>4693</v>
      </c>
      <c r="J1531" s="81" t="s">
        <v>4692</v>
      </c>
    </row>
    <row r="1532" spans="9:10" x14ac:dyDescent="0.25">
      <c r="I1532" s="81" t="s">
        <v>4696</v>
      </c>
      <c r="J1532" s="81" t="s">
        <v>4695</v>
      </c>
    </row>
    <row r="1533" spans="9:10" x14ac:dyDescent="0.25">
      <c r="I1533" s="101" t="s">
        <v>4699</v>
      </c>
      <c r="J1533" s="91" t="s">
        <v>4698</v>
      </c>
    </row>
    <row r="1534" spans="9:10" x14ac:dyDescent="0.25">
      <c r="I1534" s="81" t="s">
        <v>4702</v>
      </c>
      <c r="J1534" s="81" t="s">
        <v>4701</v>
      </c>
    </row>
    <row r="1535" spans="9:10" x14ac:dyDescent="0.25">
      <c r="I1535" s="81" t="s">
        <v>4705</v>
      </c>
      <c r="J1535" s="81" t="s">
        <v>4704</v>
      </c>
    </row>
    <row r="1536" spans="9:10" x14ac:dyDescent="0.25">
      <c r="I1536" s="81" t="s">
        <v>4708</v>
      </c>
      <c r="J1536" s="81" t="s">
        <v>4707</v>
      </c>
    </row>
    <row r="1537" spans="9:10" x14ac:dyDescent="0.25">
      <c r="I1537" s="81" t="s">
        <v>4711</v>
      </c>
      <c r="J1537" s="81" t="s">
        <v>4710</v>
      </c>
    </row>
    <row r="1538" spans="9:10" x14ac:dyDescent="0.25">
      <c r="I1538" s="81" t="s">
        <v>4714</v>
      </c>
      <c r="J1538" s="81" t="s">
        <v>4713</v>
      </c>
    </row>
    <row r="1539" spans="9:10" x14ac:dyDescent="0.25">
      <c r="I1539" s="81" t="s">
        <v>4717</v>
      </c>
      <c r="J1539" s="81" t="s">
        <v>4716</v>
      </c>
    </row>
    <row r="1540" spans="9:10" x14ac:dyDescent="0.25">
      <c r="I1540" s="81" t="s">
        <v>4720</v>
      </c>
      <c r="J1540" s="81" t="s">
        <v>4719</v>
      </c>
    </row>
    <row r="1541" spans="9:10" x14ac:dyDescent="0.25">
      <c r="I1541" s="81" t="s">
        <v>4723</v>
      </c>
      <c r="J1541" s="81" t="s">
        <v>4722</v>
      </c>
    </row>
    <row r="1542" spans="9:10" x14ac:dyDescent="0.25">
      <c r="I1542" s="81" t="s">
        <v>4726</v>
      </c>
      <c r="J1542" s="81" t="s">
        <v>4725</v>
      </c>
    </row>
    <row r="1543" spans="9:10" x14ac:dyDescent="0.25">
      <c r="I1543" s="81" t="s">
        <v>19153</v>
      </c>
      <c r="J1543" s="81" t="s">
        <v>4728</v>
      </c>
    </row>
    <row r="1544" spans="9:10" x14ac:dyDescent="0.25">
      <c r="I1544" s="81" t="s">
        <v>4731</v>
      </c>
      <c r="J1544" s="81" t="s">
        <v>4730</v>
      </c>
    </row>
    <row r="1545" spans="9:10" x14ac:dyDescent="0.25">
      <c r="I1545" s="81" t="s">
        <v>4734</v>
      </c>
      <c r="J1545" s="81" t="s">
        <v>4733</v>
      </c>
    </row>
    <row r="1546" spans="9:10" x14ac:dyDescent="0.25">
      <c r="I1546" s="81" t="s">
        <v>4737</v>
      </c>
      <c r="J1546" s="81" t="s">
        <v>4736</v>
      </c>
    </row>
    <row r="1547" spans="9:10" x14ac:dyDescent="0.25">
      <c r="I1547" s="81" t="s">
        <v>4740</v>
      </c>
      <c r="J1547" s="81" t="s">
        <v>4739</v>
      </c>
    </row>
    <row r="1548" spans="9:10" x14ac:dyDescent="0.25">
      <c r="I1548" s="81" t="s">
        <v>4743</v>
      </c>
      <c r="J1548" s="81" t="s">
        <v>4742</v>
      </c>
    </row>
    <row r="1549" spans="9:10" x14ac:dyDescent="0.25">
      <c r="I1549" s="81" t="s">
        <v>4746</v>
      </c>
      <c r="J1549" s="81" t="s">
        <v>4745</v>
      </c>
    </row>
    <row r="1550" spans="9:10" x14ac:dyDescent="0.25">
      <c r="I1550" s="81" t="s">
        <v>4749</v>
      </c>
      <c r="J1550" s="81" t="s">
        <v>4748</v>
      </c>
    </row>
    <row r="1551" spans="9:10" x14ac:dyDescent="0.25">
      <c r="I1551" s="81" t="s">
        <v>4752</v>
      </c>
      <c r="J1551" s="81" t="s">
        <v>4751</v>
      </c>
    </row>
    <row r="1552" spans="9:10" x14ac:dyDescent="0.25">
      <c r="I1552" s="101" t="s">
        <v>4755</v>
      </c>
      <c r="J1552" s="91" t="s">
        <v>4754</v>
      </c>
    </row>
    <row r="1553" spans="9:10" x14ac:dyDescent="0.25">
      <c r="I1553" s="81" t="s">
        <v>4759</v>
      </c>
      <c r="J1553" s="81" t="s">
        <v>4758</v>
      </c>
    </row>
    <row r="1554" spans="9:10" x14ac:dyDescent="0.25">
      <c r="I1554" s="81" t="s">
        <v>4762</v>
      </c>
      <c r="J1554" s="81" t="s">
        <v>4761</v>
      </c>
    </row>
    <row r="1555" spans="9:10" x14ac:dyDescent="0.25">
      <c r="I1555" s="81" t="s">
        <v>4765</v>
      </c>
      <c r="J1555" s="81" t="s">
        <v>4764</v>
      </c>
    </row>
    <row r="1556" spans="9:10" x14ac:dyDescent="0.25">
      <c r="I1556" s="81" t="s">
        <v>4768</v>
      </c>
      <c r="J1556" s="81" t="s">
        <v>4767</v>
      </c>
    </row>
    <row r="1557" spans="9:10" x14ac:dyDescent="0.25">
      <c r="I1557" s="81" t="s">
        <v>4771</v>
      </c>
      <c r="J1557" s="81" t="s">
        <v>4770</v>
      </c>
    </row>
    <row r="1558" spans="9:10" x14ac:dyDescent="0.25">
      <c r="I1558" s="81" t="s">
        <v>4774</v>
      </c>
      <c r="J1558" s="81" t="s">
        <v>4773</v>
      </c>
    </row>
    <row r="1559" spans="9:10" x14ac:dyDescent="0.25">
      <c r="I1559" s="81" t="s">
        <v>4777</v>
      </c>
      <c r="J1559" s="81" t="s">
        <v>4776</v>
      </c>
    </row>
    <row r="1560" spans="9:10" x14ac:dyDescent="0.25">
      <c r="I1560" s="81" t="s">
        <v>4780</v>
      </c>
      <c r="J1560" s="81" t="s">
        <v>4779</v>
      </c>
    </row>
    <row r="1561" spans="9:10" x14ac:dyDescent="0.25">
      <c r="I1561" s="81" t="s">
        <v>4783</v>
      </c>
      <c r="J1561" s="81" t="s">
        <v>4782</v>
      </c>
    </row>
    <row r="1562" spans="9:10" x14ac:dyDescent="0.25">
      <c r="I1562" s="81" t="s">
        <v>4786</v>
      </c>
      <c r="J1562" s="81" t="s">
        <v>4785</v>
      </c>
    </row>
    <row r="1563" spans="9:10" x14ac:dyDescent="0.25">
      <c r="I1563" s="81" t="s">
        <v>4789</v>
      </c>
      <c r="J1563" s="81" t="s">
        <v>4788</v>
      </c>
    </row>
    <row r="1564" spans="9:10" x14ac:dyDescent="0.25">
      <c r="I1564" s="81" t="s">
        <v>4792</v>
      </c>
      <c r="J1564" s="81" t="s">
        <v>4791</v>
      </c>
    </row>
    <row r="1565" spans="9:10" x14ac:dyDescent="0.25">
      <c r="I1565" s="81" t="s">
        <v>4795</v>
      </c>
      <c r="J1565" s="81" t="s">
        <v>4794</v>
      </c>
    </row>
    <row r="1566" spans="9:10" x14ac:dyDescent="0.25">
      <c r="I1566" s="81" t="s">
        <v>4798</v>
      </c>
      <c r="J1566" s="81" t="s">
        <v>4797</v>
      </c>
    </row>
    <row r="1567" spans="9:10" x14ac:dyDescent="0.25">
      <c r="I1567" s="81" t="s">
        <v>4801</v>
      </c>
      <c r="J1567" s="81" t="s">
        <v>4800</v>
      </c>
    </row>
    <row r="1568" spans="9:10" x14ac:dyDescent="0.25">
      <c r="I1568" s="81" t="s">
        <v>4804</v>
      </c>
      <c r="J1568" s="81" t="s">
        <v>4803</v>
      </c>
    </row>
    <row r="1569" spans="9:10" x14ac:dyDescent="0.25">
      <c r="I1569" s="81" t="s">
        <v>4807</v>
      </c>
      <c r="J1569" s="81" t="s">
        <v>4806</v>
      </c>
    </row>
    <row r="1570" spans="9:10" x14ac:dyDescent="0.25">
      <c r="I1570" s="81" t="s">
        <v>4810</v>
      </c>
      <c r="J1570" s="81" t="s">
        <v>4809</v>
      </c>
    </row>
    <row r="1571" spans="9:10" x14ac:dyDescent="0.25">
      <c r="I1571" s="81" t="s">
        <v>4813</v>
      </c>
      <c r="J1571" s="81" t="s">
        <v>4812</v>
      </c>
    </row>
    <row r="1572" spans="9:10" x14ac:dyDescent="0.25">
      <c r="I1572" s="81" t="s">
        <v>4816</v>
      </c>
      <c r="J1572" s="81" t="s">
        <v>4815</v>
      </c>
    </row>
    <row r="1573" spans="9:10" x14ac:dyDescent="0.25">
      <c r="I1573" s="101" t="s">
        <v>4819</v>
      </c>
      <c r="J1573" s="91" t="s">
        <v>4818</v>
      </c>
    </row>
    <row r="1574" spans="9:10" x14ac:dyDescent="0.25">
      <c r="I1574" s="101" t="s">
        <v>4822</v>
      </c>
      <c r="J1574" s="91" t="s">
        <v>4821</v>
      </c>
    </row>
    <row r="1575" spans="9:10" x14ac:dyDescent="0.25">
      <c r="I1575" s="101" t="s">
        <v>4825</v>
      </c>
      <c r="J1575" s="91" t="s">
        <v>4824</v>
      </c>
    </row>
    <row r="1576" spans="9:10" x14ac:dyDescent="0.25">
      <c r="I1576" s="101" t="s">
        <v>4828</v>
      </c>
      <c r="J1576" s="91" t="s">
        <v>4827</v>
      </c>
    </row>
    <row r="1577" spans="9:10" x14ac:dyDescent="0.25">
      <c r="I1577" s="81" t="s">
        <v>4831</v>
      </c>
      <c r="J1577" s="81" t="s">
        <v>4830</v>
      </c>
    </row>
    <row r="1578" spans="9:10" x14ac:dyDescent="0.25">
      <c r="I1578" s="81" t="s">
        <v>4834</v>
      </c>
      <c r="J1578" s="81" t="s">
        <v>4833</v>
      </c>
    </row>
    <row r="1579" spans="9:10" x14ac:dyDescent="0.25">
      <c r="I1579" s="81" t="s">
        <v>4837</v>
      </c>
      <c r="J1579" s="81" t="s">
        <v>4836</v>
      </c>
    </row>
    <row r="1580" spans="9:10" x14ac:dyDescent="0.25">
      <c r="I1580" s="81" t="s">
        <v>4840</v>
      </c>
      <c r="J1580" s="81" t="s">
        <v>4839</v>
      </c>
    </row>
    <row r="1581" spans="9:10" x14ac:dyDescent="0.25">
      <c r="I1581" s="81" t="s">
        <v>4843</v>
      </c>
      <c r="J1581" s="81" t="s">
        <v>4842</v>
      </c>
    </row>
    <row r="1582" spans="9:10" x14ac:dyDescent="0.25">
      <c r="I1582" s="81" t="s">
        <v>4846</v>
      </c>
      <c r="J1582" s="81" t="s">
        <v>4845</v>
      </c>
    </row>
    <row r="1583" spans="9:10" x14ac:dyDescent="0.25">
      <c r="I1583" s="81" t="s">
        <v>4849</v>
      </c>
      <c r="J1583" s="81" t="s">
        <v>4848</v>
      </c>
    </row>
    <row r="1584" spans="9:10" x14ac:dyDescent="0.25">
      <c r="I1584" s="81" t="s">
        <v>4852</v>
      </c>
      <c r="J1584" s="81" t="s">
        <v>4851</v>
      </c>
    </row>
    <row r="1585" spans="9:10" x14ac:dyDescent="0.25">
      <c r="I1585" s="81" t="s">
        <v>4855</v>
      </c>
      <c r="J1585" s="81" t="s">
        <v>4854</v>
      </c>
    </row>
    <row r="1586" spans="9:10" x14ac:dyDescent="0.25">
      <c r="I1586" s="81" t="s">
        <v>4858</v>
      </c>
      <c r="J1586" s="81" t="s">
        <v>4857</v>
      </c>
    </row>
    <row r="1587" spans="9:10" x14ac:dyDescent="0.25">
      <c r="I1587" s="81" t="s">
        <v>4861</v>
      </c>
      <c r="J1587" s="81" t="s">
        <v>4860</v>
      </c>
    </row>
    <row r="1588" spans="9:10" x14ac:dyDescent="0.25">
      <c r="I1588" s="81" t="s">
        <v>4864</v>
      </c>
      <c r="J1588" s="81" t="s">
        <v>4863</v>
      </c>
    </row>
    <row r="1589" spans="9:10" x14ac:dyDescent="0.25">
      <c r="I1589" s="81" t="s">
        <v>4867</v>
      </c>
      <c r="J1589" s="81" t="s">
        <v>4866</v>
      </c>
    </row>
    <row r="1590" spans="9:10" x14ac:dyDescent="0.25">
      <c r="I1590" s="81" t="s">
        <v>4870</v>
      </c>
      <c r="J1590" s="81" t="s">
        <v>4869</v>
      </c>
    </row>
    <row r="1591" spans="9:10" x14ac:dyDescent="0.25">
      <c r="I1591" s="81" t="s">
        <v>4873</v>
      </c>
      <c r="J1591" s="81" t="s">
        <v>4872</v>
      </c>
    </row>
    <row r="1592" spans="9:10" x14ac:dyDescent="0.25">
      <c r="I1592" s="81" t="s">
        <v>4876</v>
      </c>
      <c r="J1592" s="81" t="s">
        <v>4875</v>
      </c>
    </row>
    <row r="1593" spans="9:10" x14ac:dyDescent="0.25">
      <c r="I1593" s="101" t="s">
        <v>4879</v>
      </c>
      <c r="J1593" s="91" t="s">
        <v>4878</v>
      </c>
    </row>
    <row r="1594" spans="9:10" x14ac:dyDescent="0.25">
      <c r="I1594" s="81" t="s">
        <v>4882</v>
      </c>
      <c r="J1594" s="81" t="s">
        <v>4881</v>
      </c>
    </row>
    <row r="1595" spans="9:10" x14ac:dyDescent="0.25">
      <c r="I1595" s="81" t="s">
        <v>4885</v>
      </c>
      <c r="J1595" s="81" t="s">
        <v>4884</v>
      </c>
    </row>
    <row r="1596" spans="9:10" x14ac:dyDescent="0.25">
      <c r="I1596" s="101" t="s">
        <v>4888</v>
      </c>
      <c r="J1596" s="91" t="s">
        <v>4887</v>
      </c>
    </row>
    <row r="1597" spans="9:10" x14ac:dyDescent="0.25">
      <c r="I1597" s="81" t="s">
        <v>4891</v>
      </c>
      <c r="J1597" s="81" t="s">
        <v>4890</v>
      </c>
    </row>
    <row r="1598" spans="9:10" x14ac:dyDescent="0.25">
      <c r="I1598" s="81" t="s">
        <v>4894</v>
      </c>
      <c r="J1598" s="81" t="s">
        <v>4893</v>
      </c>
    </row>
    <row r="1599" spans="9:10" x14ac:dyDescent="0.25">
      <c r="I1599" s="101" t="s">
        <v>4897</v>
      </c>
      <c r="J1599" s="91" t="s">
        <v>4896</v>
      </c>
    </row>
    <row r="1600" spans="9:10" x14ac:dyDescent="0.25">
      <c r="I1600" s="81" t="s">
        <v>4900</v>
      </c>
      <c r="J1600" s="81" t="s">
        <v>4899</v>
      </c>
    </row>
    <row r="1601" spans="9:10" x14ac:dyDescent="0.25">
      <c r="I1601" s="81" t="s">
        <v>4903</v>
      </c>
      <c r="J1601" s="81" t="s">
        <v>4902</v>
      </c>
    </row>
    <row r="1602" spans="9:10" x14ac:dyDescent="0.25">
      <c r="I1602" s="81" t="s">
        <v>4906</v>
      </c>
      <c r="J1602" s="81" t="s">
        <v>4905</v>
      </c>
    </row>
    <row r="1603" spans="9:10" x14ac:dyDescent="0.25">
      <c r="I1603" s="81" t="s">
        <v>4909</v>
      </c>
      <c r="J1603" s="81" t="s">
        <v>4908</v>
      </c>
    </row>
    <row r="1604" spans="9:10" x14ac:dyDescent="0.25">
      <c r="I1604" s="101" t="s">
        <v>4912</v>
      </c>
      <c r="J1604" s="91" t="s">
        <v>4911</v>
      </c>
    </row>
    <row r="1605" spans="9:10" x14ac:dyDescent="0.25">
      <c r="I1605" s="81" t="s">
        <v>4915</v>
      </c>
      <c r="J1605" s="81" t="s">
        <v>4914</v>
      </c>
    </row>
    <row r="1606" spans="9:10" x14ac:dyDescent="0.25">
      <c r="I1606" s="81" t="s">
        <v>4918</v>
      </c>
      <c r="J1606" s="81" t="s">
        <v>4917</v>
      </c>
    </row>
    <row r="1607" spans="9:10" x14ac:dyDescent="0.25">
      <c r="I1607" s="101" t="s">
        <v>4921</v>
      </c>
      <c r="J1607" s="91" t="s">
        <v>4920</v>
      </c>
    </row>
    <row r="1608" spans="9:10" x14ac:dyDescent="0.25">
      <c r="I1608" s="81" t="s">
        <v>4924</v>
      </c>
      <c r="J1608" s="81" t="s">
        <v>4923</v>
      </c>
    </row>
    <row r="1609" spans="9:10" x14ac:dyDescent="0.25">
      <c r="I1609" s="81" t="s">
        <v>4927</v>
      </c>
      <c r="J1609" s="81" t="s">
        <v>4926</v>
      </c>
    </row>
    <row r="1610" spans="9:10" x14ac:dyDescent="0.25">
      <c r="I1610" s="81" t="s">
        <v>25675</v>
      </c>
      <c r="J1610" s="81" t="s">
        <v>4929</v>
      </c>
    </row>
    <row r="1611" spans="9:10" x14ac:dyDescent="0.25">
      <c r="I1611" s="101" t="s">
        <v>4933</v>
      </c>
      <c r="J1611" s="91" t="s">
        <v>4932</v>
      </c>
    </row>
    <row r="1612" spans="9:10" x14ac:dyDescent="0.25">
      <c r="I1612" s="101" t="s">
        <v>4936</v>
      </c>
      <c r="J1612" s="91" t="s">
        <v>4935</v>
      </c>
    </row>
    <row r="1613" spans="9:10" x14ac:dyDescent="0.25">
      <c r="I1613" s="81" t="s">
        <v>4939</v>
      </c>
      <c r="J1613" s="81" t="s">
        <v>4938</v>
      </c>
    </row>
    <row r="1614" spans="9:10" x14ac:dyDescent="0.25">
      <c r="I1614" s="81" t="s">
        <v>4942</v>
      </c>
      <c r="J1614" s="81" t="s">
        <v>4941</v>
      </c>
    </row>
    <row r="1615" spans="9:10" x14ac:dyDescent="0.25">
      <c r="I1615" s="81" t="s">
        <v>4945</v>
      </c>
      <c r="J1615" s="81" t="s">
        <v>4944</v>
      </c>
    </row>
    <row r="1616" spans="9:10" x14ac:dyDescent="0.25">
      <c r="I1616" s="81" t="s">
        <v>4948</v>
      </c>
      <c r="J1616" s="81" t="s">
        <v>4947</v>
      </c>
    </row>
    <row r="1617" spans="9:10" x14ac:dyDescent="0.25">
      <c r="I1617" s="101" t="s">
        <v>4951</v>
      </c>
      <c r="J1617" s="91" t="s">
        <v>4950</v>
      </c>
    </row>
    <row r="1618" spans="9:10" x14ac:dyDescent="0.25">
      <c r="I1618" s="101" t="s">
        <v>4954</v>
      </c>
      <c r="J1618" s="91" t="s">
        <v>4953</v>
      </c>
    </row>
    <row r="1619" spans="9:10" x14ac:dyDescent="0.25">
      <c r="I1619" s="101" t="s">
        <v>16976</v>
      </c>
      <c r="J1619" s="91" t="s">
        <v>4956</v>
      </c>
    </row>
    <row r="1620" spans="9:10" x14ac:dyDescent="0.25">
      <c r="I1620" s="81" t="s">
        <v>4959</v>
      </c>
      <c r="J1620" s="81" t="s">
        <v>4958</v>
      </c>
    </row>
    <row r="1621" spans="9:10" x14ac:dyDescent="0.25">
      <c r="I1621" s="81" t="s">
        <v>4962</v>
      </c>
      <c r="J1621" s="81" t="s">
        <v>4961</v>
      </c>
    </row>
    <row r="1622" spans="9:10" x14ac:dyDescent="0.25">
      <c r="I1622" s="81" t="s">
        <v>4965</v>
      </c>
      <c r="J1622" s="81" t="s">
        <v>4964</v>
      </c>
    </row>
    <row r="1623" spans="9:10" x14ac:dyDescent="0.25">
      <c r="I1623" s="81" t="s">
        <v>4968</v>
      </c>
      <c r="J1623" s="81" t="s">
        <v>4967</v>
      </c>
    </row>
    <row r="1624" spans="9:10" x14ac:dyDescent="0.25">
      <c r="I1624" s="81" t="s">
        <v>4971</v>
      </c>
      <c r="J1624" s="81" t="s">
        <v>4970</v>
      </c>
    </row>
    <row r="1625" spans="9:10" x14ac:dyDescent="0.25">
      <c r="I1625" s="81" t="s">
        <v>4974</v>
      </c>
      <c r="J1625" s="81" t="s">
        <v>4973</v>
      </c>
    </row>
    <row r="1626" spans="9:10" x14ac:dyDescent="0.25">
      <c r="I1626" s="81" t="s">
        <v>4977</v>
      </c>
      <c r="J1626" s="81" t="s">
        <v>4976</v>
      </c>
    </row>
    <row r="1627" spans="9:10" x14ac:dyDescent="0.25">
      <c r="I1627" s="81" t="s">
        <v>4980</v>
      </c>
      <c r="J1627" s="81" t="s">
        <v>4979</v>
      </c>
    </row>
    <row r="1628" spans="9:10" x14ac:dyDescent="0.25">
      <c r="I1628" s="81" t="s">
        <v>4983</v>
      </c>
      <c r="J1628" s="81" t="s">
        <v>4982</v>
      </c>
    </row>
    <row r="1629" spans="9:10" x14ac:dyDescent="0.25">
      <c r="I1629" s="81" t="s">
        <v>4986</v>
      </c>
      <c r="J1629" s="81" t="s">
        <v>4985</v>
      </c>
    </row>
    <row r="1630" spans="9:10" x14ac:dyDescent="0.25">
      <c r="I1630" s="81" t="s">
        <v>4989</v>
      </c>
      <c r="J1630" s="81" t="s">
        <v>4988</v>
      </c>
    </row>
    <row r="1631" spans="9:10" x14ac:dyDescent="0.25">
      <c r="I1631" s="81" t="s">
        <v>4992</v>
      </c>
      <c r="J1631" s="81" t="s">
        <v>4991</v>
      </c>
    </row>
    <row r="1632" spans="9:10" x14ac:dyDescent="0.25">
      <c r="I1632" s="81" t="s">
        <v>4995</v>
      </c>
      <c r="J1632" s="81" t="s">
        <v>4994</v>
      </c>
    </row>
    <row r="1633" spans="9:10" x14ac:dyDescent="0.25">
      <c r="I1633" s="81" t="s">
        <v>4998</v>
      </c>
      <c r="J1633" s="81" t="s">
        <v>4997</v>
      </c>
    </row>
    <row r="1634" spans="9:10" x14ac:dyDescent="0.25">
      <c r="I1634" s="81" t="s">
        <v>5001</v>
      </c>
      <c r="J1634" s="81" t="s">
        <v>5000</v>
      </c>
    </row>
    <row r="1635" spans="9:10" x14ac:dyDescent="0.25">
      <c r="I1635" s="81" t="s">
        <v>5004</v>
      </c>
      <c r="J1635" s="81" t="s">
        <v>5003</v>
      </c>
    </row>
    <row r="1636" spans="9:10" x14ac:dyDescent="0.25">
      <c r="I1636" s="81" t="s">
        <v>5007</v>
      </c>
      <c r="J1636" s="81" t="s">
        <v>5006</v>
      </c>
    </row>
    <row r="1637" spans="9:10" x14ac:dyDescent="0.25">
      <c r="I1637" s="81" t="s">
        <v>5010</v>
      </c>
      <c r="J1637" s="81" t="s">
        <v>5009</v>
      </c>
    </row>
    <row r="1638" spans="9:10" x14ac:dyDescent="0.25">
      <c r="I1638" s="81" t="s">
        <v>5013</v>
      </c>
      <c r="J1638" s="81" t="s">
        <v>5012</v>
      </c>
    </row>
    <row r="1639" spans="9:10" x14ac:dyDescent="0.25">
      <c r="I1639" s="81" t="s">
        <v>5016</v>
      </c>
      <c r="J1639" s="81" t="s">
        <v>5015</v>
      </c>
    </row>
    <row r="1640" spans="9:10" x14ac:dyDescent="0.25">
      <c r="I1640" s="81" t="s">
        <v>5019</v>
      </c>
      <c r="J1640" s="81" t="s">
        <v>5018</v>
      </c>
    </row>
    <row r="1641" spans="9:10" x14ac:dyDescent="0.25">
      <c r="I1641" s="81" t="s">
        <v>5022</v>
      </c>
      <c r="J1641" s="81" t="s">
        <v>5021</v>
      </c>
    </row>
    <row r="1642" spans="9:10" x14ac:dyDescent="0.25">
      <c r="I1642" s="81" t="s">
        <v>4855</v>
      </c>
      <c r="J1642" s="81" t="s">
        <v>5024</v>
      </c>
    </row>
    <row r="1643" spans="9:10" x14ac:dyDescent="0.25">
      <c r="I1643" s="81" t="s">
        <v>5027</v>
      </c>
      <c r="J1643" s="81" t="s">
        <v>5026</v>
      </c>
    </row>
    <row r="1644" spans="9:10" x14ac:dyDescent="0.25">
      <c r="I1644" s="81" t="s">
        <v>5030</v>
      </c>
      <c r="J1644" s="81" t="s">
        <v>5029</v>
      </c>
    </row>
    <row r="1645" spans="9:10" x14ac:dyDescent="0.25">
      <c r="I1645" s="81" t="s">
        <v>5033</v>
      </c>
      <c r="J1645" s="81" t="s">
        <v>5032</v>
      </c>
    </row>
    <row r="1646" spans="9:10" x14ac:dyDescent="0.25">
      <c r="I1646" s="101" t="s">
        <v>5036</v>
      </c>
      <c r="J1646" s="91" t="s">
        <v>5035</v>
      </c>
    </row>
    <row r="1647" spans="9:10" x14ac:dyDescent="0.25">
      <c r="I1647" s="81" t="s">
        <v>5039</v>
      </c>
      <c r="J1647" s="81" t="s">
        <v>5038</v>
      </c>
    </row>
    <row r="1648" spans="9:10" x14ac:dyDescent="0.25">
      <c r="I1648" s="101" t="s">
        <v>5042</v>
      </c>
      <c r="J1648" s="91" t="s">
        <v>5041</v>
      </c>
    </row>
    <row r="1649" spans="9:10" x14ac:dyDescent="0.25">
      <c r="I1649" s="101" t="s">
        <v>5045</v>
      </c>
      <c r="J1649" s="91" t="s">
        <v>5044</v>
      </c>
    </row>
    <row r="1650" spans="9:10" x14ac:dyDescent="0.25">
      <c r="I1650" s="81" t="s">
        <v>5048</v>
      </c>
      <c r="J1650" s="81" t="s">
        <v>5047</v>
      </c>
    </row>
    <row r="1651" spans="9:10" x14ac:dyDescent="0.25">
      <c r="I1651" s="81" t="s">
        <v>5051</v>
      </c>
      <c r="J1651" s="81" t="s">
        <v>5050</v>
      </c>
    </row>
    <row r="1652" spans="9:10" x14ac:dyDescent="0.25">
      <c r="I1652" s="81" t="s">
        <v>5054</v>
      </c>
      <c r="J1652" s="81" t="s">
        <v>5053</v>
      </c>
    </row>
    <row r="1653" spans="9:10" x14ac:dyDescent="0.25">
      <c r="I1653" s="81" t="s">
        <v>5057</v>
      </c>
      <c r="J1653" s="81" t="s">
        <v>5056</v>
      </c>
    </row>
    <row r="1654" spans="9:10" x14ac:dyDescent="0.25">
      <c r="I1654" s="101" t="s">
        <v>5060</v>
      </c>
      <c r="J1654" s="91" t="s">
        <v>5059</v>
      </c>
    </row>
    <row r="1655" spans="9:10" x14ac:dyDescent="0.25">
      <c r="I1655" s="81" t="s">
        <v>5063</v>
      </c>
      <c r="J1655" s="81" t="s">
        <v>5062</v>
      </c>
    </row>
    <row r="1656" spans="9:10" x14ac:dyDescent="0.25">
      <c r="I1656" s="81" t="s">
        <v>5066</v>
      </c>
      <c r="J1656" s="81" t="s">
        <v>5065</v>
      </c>
    </row>
    <row r="1657" spans="9:10" x14ac:dyDescent="0.25">
      <c r="I1657" s="81" t="s">
        <v>5069</v>
      </c>
      <c r="J1657" s="81" t="s">
        <v>5068</v>
      </c>
    </row>
    <row r="1658" spans="9:10" x14ac:dyDescent="0.25">
      <c r="I1658" s="81" t="s">
        <v>5072</v>
      </c>
      <c r="J1658" s="81" t="s">
        <v>5071</v>
      </c>
    </row>
    <row r="1659" spans="9:10" x14ac:dyDescent="0.25">
      <c r="I1659" s="81" t="s">
        <v>5075</v>
      </c>
      <c r="J1659" s="81" t="s">
        <v>5074</v>
      </c>
    </row>
    <row r="1660" spans="9:10" x14ac:dyDescent="0.25">
      <c r="I1660" s="81" t="s">
        <v>5078</v>
      </c>
      <c r="J1660" s="81" t="s">
        <v>5077</v>
      </c>
    </row>
    <row r="1661" spans="9:10" x14ac:dyDescent="0.25">
      <c r="I1661" s="81" t="s">
        <v>5081</v>
      </c>
      <c r="J1661" s="81" t="s">
        <v>5080</v>
      </c>
    </row>
    <row r="1662" spans="9:10" x14ac:dyDescent="0.25">
      <c r="I1662" s="81" t="s">
        <v>5084</v>
      </c>
      <c r="J1662" s="81" t="s">
        <v>5083</v>
      </c>
    </row>
    <row r="1663" spans="9:10" x14ac:dyDescent="0.25">
      <c r="I1663" s="101" t="s">
        <v>5087</v>
      </c>
      <c r="J1663" s="91" t="s">
        <v>5086</v>
      </c>
    </row>
    <row r="1664" spans="9:10" x14ac:dyDescent="0.25">
      <c r="I1664" s="81" t="s">
        <v>5090</v>
      </c>
      <c r="J1664" s="81" t="s">
        <v>5089</v>
      </c>
    </row>
    <row r="1665" spans="9:10" x14ac:dyDescent="0.25">
      <c r="I1665" s="81" t="s">
        <v>5093</v>
      </c>
      <c r="J1665" s="81" t="s">
        <v>5092</v>
      </c>
    </row>
    <row r="1666" spans="9:10" x14ac:dyDescent="0.25">
      <c r="I1666" s="81" t="s">
        <v>4882</v>
      </c>
      <c r="J1666" s="81" t="s">
        <v>5095</v>
      </c>
    </row>
    <row r="1667" spans="9:10" x14ac:dyDescent="0.25">
      <c r="I1667" s="81" t="s">
        <v>5098</v>
      </c>
      <c r="J1667" s="81" t="s">
        <v>5097</v>
      </c>
    </row>
    <row r="1668" spans="9:10" x14ac:dyDescent="0.25">
      <c r="I1668" s="81" t="s">
        <v>5101</v>
      </c>
      <c r="J1668" s="81" t="s">
        <v>5100</v>
      </c>
    </row>
    <row r="1669" spans="9:10" x14ac:dyDescent="0.25">
      <c r="I1669" s="81" t="s">
        <v>5104</v>
      </c>
      <c r="J1669" s="81" t="s">
        <v>5103</v>
      </c>
    </row>
    <row r="1670" spans="9:10" x14ac:dyDescent="0.25">
      <c r="I1670" s="81" t="s">
        <v>5107</v>
      </c>
      <c r="J1670" s="81" t="s">
        <v>5106</v>
      </c>
    </row>
    <row r="1671" spans="9:10" x14ac:dyDescent="0.25">
      <c r="I1671" s="81" t="s">
        <v>5110</v>
      </c>
      <c r="J1671" s="81" t="s">
        <v>5109</v>
      </c>
    </row>
    <row r="1672" spans="9:10" x14ac:dyDescent="0.25">
      <c r="I1672" s="81" t="s">
        <v>5113</v>
      </c>
      <c r="J1672" s="81" t="s">
        <v>5112</v>
      </c>
    </row>
    <row r="1673" spans="9:10" x14ac:dyDescent="0.25">
      <c r="I1673" s="81" t="s">
        <v>4891</v>
      </c>
      <c r="J1673" s="81" t="s">
        <v>5115</v>
      </c>
    </row>
    <row r="1674" spans="9:10" x14ac:dyDescent="0.25">
      <c r="I1674" s="81" t="s">
        <v>5118</v>
      </c>
      <c r="J1674" s="81" t="s">
        <v>5117</v>
      </c>
    </row>
    <row r="1675" spans="9:10" x14ac:dyDescent="0.25">
      <c r="I1675" s="101" t="s">
        <v>5121</v>
      </c>
      <c r="J1675" s="91" t="s">
        <v>5120</v>
      </c>
    </row>
    <row r="1676" spans="9:10" x14ac:dyDescent="0.25">
      <c r="I1676" s="81" t="s">
        <v>5124</v>
      </c>
      <c r="J1676" s="81" t="s">
        <v>5123</v>
      </c>
    </row>
    <row r="1677" spans="9:10" x14ac:dyDescent="0.25">
      <c r="I1677" s="101" t="s">
        <v>5127</v>
      </c>
      <c r="J1677" s="91" t="s">
        <v>5126</v>
      </c>
    </row>
    <row r="1678" spans="9:10" x14ac:dyDescent="0.25">
      <c r="I1678" s="101" t="s">
        <v>5130</v>
      </c>
      <c r="J1678" s="91" t="s">
        <v>5129</v>
      </c>
    </row>
    <row r="1679" spans="9:10" x14ac:dyDescent="0.25">
      <c r="I1679" s="81" t="s">
        <v>5133</v>
      </c>
      <c r="J1679" s="81" t="s">
        <v>5132</v>
      </c>
    </row>
    <row r="1680" spans="9:10" x14ac:dyDescent="0.25">
      <c r="I1680" s="81" t="s">
        <v>5137</v>
      </c>
      <c r="J1680" s="81" t="s">
        <v>5136</v>
      </c>
    </row>
    <row r="1681" spans="9:10" x14ac:dyDescent="0.25">
      <c r="I1681" s="81" t="s">
        <v>5140</v>
      </c>
      <c r="J1681" s="81" t="s">
        <v>5139</v>
      </c>
    </row>
    <row r="1682" spans="9:10" x14ac:dyDescent="0.25">
      <c r="I1682" s="81" t="s">
        <v>5143</v>
      </c>
      <c r="J1682" s="81" t="s">
        <v>5142</v>
      </c>
    </row>
    <row r="1683" spans="9:10" x14ac:dyDescent="0.25">
      <c r="I1683" s="81" t="s">
        <v>5146</v>
      </c>
      <c r="J1683" s="81" t="s">
        <v>5145</v>
      </c>
    </row>
    <row r="1684" spans="9:10" x14ac:dyDescent="0.25">
      <c r="I1684" s="81" t="s">
        <v>5149</v>
      </c>
      <c r="J1684" s="81" t="s">
        <v>5148</v>
      </c>
    </row>
    <row r="1685" spans="9:10" x14ac:dyDescent="0.25">
      <c r="I1685" s="81" t="s">
        <v>5152</v>
      </c>
      <c r="J1685" s="81" t="s">
        <v>5151</v>
      </c>
    </row>
    <row r="1686" spans="9:10" x14ac:dyDescent="0.25">
      <c r="I1686" s="81" t="s">
        <v>5155</v>
      </c>
      <c r="J1686" s="81" t="s">
        <v>5154</v>
      </c>
    </row>
    <row r="1687" spans="9:10" x14ac:dyDescent="0.25">
      <c r="I1687" s="81" t="s">
        <v>5158</v>
      </c>
      <c r="J1687" s="81" t="s">
        <v>5157</v>
      </c>
    </row>
    <row r="1688" spans="9:10" x14ac:dyDescent="0.25">
      <c r="I1688" s="81" t="s">
        <v>5161</v>
      </c>
      <c r="J1688" s="81" t="s">
        <v>5160</v>
      </c>
    </row>
    <row r="1689" spans="9:10" x14ac:dyDescent="0.25">
      <c r="I1689" s="81" t="s">
        <v>5164</v>
      </c>
      <c r="J1689" s="81" t="s">
        <v>5163</v>
      </c>
    </row>
    <row r="1690" spans="9:10" x14ac:dyDescent="0.25">
      <c r="I1690" s="81" t="s">
        <v>5167</v>
      </c>
      <c r="J1690" s="81" t="s">
        <v>5166</v>
      </c>
    </row>
    <row r="1691" spans="9:10" x14ac:dyDescent="0.25">
      <c r="I1691" s="101" t="s">
        <v>5170</v>
      </c>
      <c r="J1691" s="91" t="s">
        <v>5169</v>
      </c>
    </row>
    <row r="1692" spans="9:10" x14ac:dyDescent="0.25">
      <c r="I1692" s="81" t="s">
        <v>5173</v>
      </c>
      <c r="J1692" s="81" t="s">
        <v>5172</v>
      </c>
    </row>
    <row r="1693" spans="9:10" x14ac:dyDescent="0.25">
      <c r="I1693" s="81" t="s">
        <v>5176</v>
      </c>
      <c r="J1693" s="81" t="s">
        <v>5175</v>
      </c>
    </row>
    <row r="1694" spans="9:10" x14ac:dyDescent="0.25">
      <c r="I1694" s="81" t="s">
        <v>5179</v>
      </c>
      <c r="J1694" s="81" t="s">
        <v>5178</v>
      </c>
    </row>
    <row r="1695" spans="9:10" x14ac:dyDescent="0.25">
      <c r="I1695" s="81" t="s">
        <v>5182</v>
      </c>
      <c r="J1695" s="81" t="s">
        <v>5181</v>
      </c>
    </row>
    <row r="1696" spans="9:10" x14ac:dyDescent="0.25">
      <c r="I1696" s="81" t="s">
        <v>5185</v>
      </c>
      <c r="J1696" s="81" t="s">
        <v>5184</v>
      </c>
    </row>
    <row r="1697" spans="9:10" x14ac:dyDescent="0.25">
      <c r="I1697" s="81" t="s">
        <v>5188</v>
      </c>
      <c r="J1697" s="81" t="s">
        <v>5187</v>
      </c>
    </row>
    <row r="1698" spans="9:10" x14ac:dyDescent="0.25">
      <c r="I1698" s="81" t="s">
        <v>5191</v>
      </c>
      <c r="J1698" s="81" t="s">
        <v>5190</v>
      </c>
    </row>
    <row r="1699" spans="9:10" x14ac:dyDescent="0.25">
      <c r="I1699" s="81" t="s">
        <v>5195</v>
      </c>
      <c r="J1699" s="81" t="s">
        <v>5194</v>
      </c>
    </row>
    <row r="1700" spans="9:10" x14ac:dyDescent="0.25">
      <c r="I1700" s="81" t="s">
        <v>5198</v>
      </c>
      <c r="J1700" s="81" t="s">
        <v>5197</v>
      </c>
    </row>
    <row r="1701" spans="9:10" x14ac:dyDescent="0.25">
      <c r="I1701" s="81" t="s">
        <v>5201</v>
      </c>
      <c r="J1701" s="81" t="s">
        <v>5200</v>
      </c>
    </row>
    <row r="1702" spans="9:10" x14ac:dyDescent="0.25">
      <c r="I1702" s="81" t="s">
        <v>5204</v>
      </c>
      <c r="J1702" s="81" t="s">
        <v>5203</v>
      </c>
    </row>
    <row r="1703" spans="9:10" x14ac:dyDescent="0.25">
      <c r="I1703" s="81" t="s">
        <v>5207</v>
      </c>
      <c r="J1703" s="81" t="s">
        <v>5206</v>
      </c>
    </row>
    <row r="1704" spans="9:10" x14ac:dyDescent="0.25">
      <c r="I1704" s="81" t="s">
        <v>5210</v>
      </c>
      <c r="J1704" s="81" t="s">
        <v>5209</v>
      </c>
    </row>
    <row r="1705" spans="9:10" x14ac:dyDescent="0.25">
      <c r="I1705" s="81" t="s">
        <v>5213</v>
      </c>
      <c r="J1705" s="81" t="s">
        <v>5212</v>
      </c>
    </row>
    <row r="1706" spans="9:10" x14ac:dyDescent="0.25">
      <c r="I1706" s="81" t="s">
        <v>5216</v>
      </c>
      <c r="J1706" s="81" t="s">
        <v>5215</v>
      </c>
    </row>
    <row r="1707" spans="9:10" x14ac:dyDescent="0.25">
      <c r="I1707" s="81" t="s">
        <v>5220</v>
      </c>
      <c r="J1707" s="81" t="s">
        <v>5219</v>
      </c>
    </row>
    <row r="1708" spans="9:10" x14ac:dyDescent="0.25">
      <c r="I1708" s="111" t="s">
        <v>5223</v>
      </c>
      <c r="J1708" s="81" t="s">
        <v>5222</v>
      </c>
    </row>
    <row r="1709" spans="9:10" x14ac:dyDescent="0.25">
      <c r="I1709" s="101" t="s">
        <v>5226</v>
      </c>
      <c r="J1709" s="91" t="s">
        <v>5225</v>
      </c>
    </row>
    <row r="1710" spans="9:10" x14ac:dyDescent="0.25">
      <c r="I1710" s="81" t="s">
        <v>5229</v>
      </c>
      <c r="J1710" s="81" t="s">
        <v>5228</v>
      </c>
    </row>
    <row r="1711" spans="9:10" x14ac:dyDescent="0.25">
      <c r="I1711" s="81" t="s">
        <v>5232</v>
      </c>
      <c r="J1711" s="81" t="s">
        <v>5231</v>
      </c>
    </row>
    <row r="1712" spans="9:10" x14ac:dyDescent="0.25">
      <c r="I1712" s="81" t="s">
        <v>5235</v>
      </c>
      <c r="J1712" s="81" t="s">
        <v>5234</v>
      </c>
    </row>
    <row r="1713" spans="9:10" x14ac:dyDescent="0.25">
      <c r="I1713" s="81" t="s">
        <v>5238</v>
      </c>
      <c r="J1713" s="81" t="s">
        <v>5237</v>
      </c>
    </row>
    <row r="1714" spans="9:10" x14ac:dyDescent="0.25">
      <c r="I1714" s="81" t="s">
        <v>5241</v>
      </c>
      <c r="J1714" s="81" t="s">
        <v>5240</v>
      </c>
    </row>
    <row r="1715" spans="9:10" x14ac:dyDescent="0.25">
      <c r="I1715" s="81" t="s">
        <v>5244</v>
      </c>
      <c r="J1715" s="81" t="s">
        <v>5243</v>
      </c>
    </row>
    <row r="1716" spans="9:10" x14ac:dyDescent="0.25">
      <c r="I1716" s="81" t="s">
        <v>5247</v>
      </c>
      <c r="J1716" s="81" t="s">
        <v>5246</v>
      </c>
    </row>
    <row r="1717" spans="9:10" x14ac:dyDescent="0.25">
      <c r="I1717" s="81" t="s">
        <v>5250</v>
      </c>
      <c r="J1717" s="81" t="s">
        <v>5249</v>
      </c>
    </row>
    <row r="1718" spans="9:10" x14ac:dyDescent="0.25">
      <c r="I1718" s="81" t="s">
        <v>5253</v>
      </c>
      <c r="J1718" s="81" t="s">
        <v>5252</v>
      </c>
    </row>
    <row r="1719" spans="9:10" x14ac:dyDescent="0.25">
      <c r="I1719" s="81" t="s">
        <v>5256</v>
      </c>
      <c r="J1719" s="81" t="s">
        <v>5255</v>
      </c>
    </row>
    <row r="1720" spans="9:10" x14ac:dyDescent="0.25">
      <c r="I1720" s="81" t="s">
        <v>5259</v>
      </c>
      <c r="J1720" s="81" t="s">
        <v>5258</v>
      </c>
    </row>
    <row r="1721" spans="9:10" x14ac:dyDescent="0.25">
      <c r="I1721" s="81" t="s">
        <v>5262</v>
      </c>
      <c r="J1721" s="81" t="s">
        <v>5261</v>
      </c>
    </row>
    <row r="1722" spans="9:10" x14ac:dyDescent="0.25">
      <c r="I1722" s="81" t="s">
        <v>5265</v>
      </c>
      <c r="J1722" s="81" t="s">
        <v>5264</v>
      </c>
    </row>
    <row r="1723" spans="9:10" x14ac:dyDescent="0.25">
      <c r="I1723" s="81" t="s">
        <v>5268</v>
      </c>
      <c r="J1723" s="81" t="s">
        <v>5267</v>
      </c>
    </row>
    <row r="1724" spans="9:10" x14ac:dyDescent="0.25">
      <c r="I1724" s="81">
        <v>8006</v>
      </c>
      <c r="J1724" s="81" t="s">
        <v>5270</v>
      </c>
    </row>
    <row r="1725" spans="9:10" x14ac:dyDescent="0.25">
      <c r="I1725" s="101">
        <v>8005</v>
      </c>
      <c r="J1725" s="91" t="s">
        <v>5272</v>
      </c>
    </row>
    <row r="1726" spans="9:10" x14ac:dyDescent="0.25">
      <c r="I1726" s="81" t="s">
        <v>5275</v>
      </c>
      <c r="J1726" s="81" t="s">
        <v>5274</v>
      </c>
    </row>
    <row r="1727" spans="9:10" x14ac:dyDescent="0.25">
      <c r="I1727" s="81" t="s">
        <v>5278</v>
      </c>
      <c r="J1727" s="81" t="s">
        <v>5277</v>
      </c>
    </row>
    <row r="1728" spans="9:10" x14ac:dyDescent="0.25">
      <c r="I1728" s="81" t="s">
        <v>5281</v>
      </c>
      <c r="J1728" s="81" t="s">
        <v>5280</v>
      </c>
    </row>
    <row r="1729" spans="9:10" x14ac:dyDescent="0.25">
      <c r="I1729" s="81" t="s">
        <v>5284</v>
      </c>
      <c r="J1729" s="81" t="s">
        <v>5283</v>
      </c>
    </row>
    <row r="1730" spans="9:10" x14ac:dyDescent="0.25">
      <c r="I1730" s="81" t="s">
        <v>5287</v>
      </c>
      <c r="J1730" s="81" t="s">
        <v>5286</v>
      </c>
    </row>
    <row r="1731" spans="9:10" x14ac:dyDescent="0.25">
      <c r="I1731" s="81" t="s">
        <v>5290</v>
      </c>
      <c r="J1731" s="81" t="s">
        <v>5289</v>
      </c>
    </row>
    <row r="1732" spans="9:10" x14ac:dyDescent="0.25">
      <c r="I1732" s="81" t="s">
        <v>5293</v>
      </c>
      <c r="J1732" s="81" t="s">
        <v>5292</v>
      </c>
    </row>
    <row r="1733" spans="9:10" x14ac:dyDescent="0.25">
      <c r="I1733" s="81" t="s">
        <v>5296</v>
      </c>
      <c r="J1733" s="81" t="s">
        <v>5295</v>
      </c>
    </row>
    <row r="1734" spans="9:10" x14ac:dyDescent="0.25">
      <c r="I1734" s="81" t="s">
        <v>5299</v>
      </c>
      <c r="J1734" s="81" t="s">
        <v>5298</v>
      </c>
    </row>
    <row r="1735" spans="9:10" x14ac:dyDescent="0.25">
      <c r="I1735" s="81">
        <v>4300045998</v>
      </c>
      <c r="J1735" s="81" t="s">
        <v>5301</v>
      </c>
    </row>
    <row r="1736" spans="9:10" x14ac:dyDescent="0.25">
      <c r="I1736" s="81" t="s">
        <v>5304</v>
      </c>
      <c r="J1736" s="81" t="s">
        <v>5303</v>
      </c>
    </row>
    <row r="1737" spans="9:10" x14ac:dyDescent="0.25">
      <c r="I1737" s="81" t="s">
        <v>5307</v>
      </c>
      <c r="J1737" s="81" t="s">
        <v>5306</v>
      </c>
    </row>
    <row r="1738" spans="9:10" x14ac:dyDescent="0.25">
      <c r="I1738" s="101" t="s">
        <v>5310</v>
      </c>
      <c r="J1738" s="91" t="s">
        <v>5309</v>
      </c>
    </row>
    <row r="1739" spans="9:10" x14ac:dyDescent="0.25">
      <c r="I1739" s="81" t="s">
        <v>5313</v>
      </c>
      <c r="J1739" s="81" t="s">
        <v>5312</v>
      </c>
    </row>
    <row r="1740" spans="9:10" x14ac:dyDescent="0.25">
      <c r="I1740" s="81">
        <v>4210091801</v>
      </c>
      <c r="J1740" s="81" t="s">
        <v>5315</v>
      </c>
    </row>
    <row r="1741" spans="9:10" x14ac:dyDescent="0.25">
      <c r="I1741" s="81" t="s">
        <v>5318</v>
      </c>
      <c r="J1741" s="81" t="s">
        <v>5317</v>
      </c>
    </row>
    <row r="1742" spans="9:10" x14ac:dyDescent="0.25">
      <c r="I1742" s="81" t="s">
        <v>5322</v>
      </c>
      <c r="J1742" s="81" t="s">
        <v>5321</v>
      </c>
    </row>
    <row r="1743" spans="9:10" x14ac:dyDescent="0.25">
      <c r="I1743" s="81" t="s">
        <v>5325</v>
      </c>
      <c r="J1743" s="81" t="s">
        <v>5324</v>
      </c>
    </row>
    <row r="1744" spans="9:10" x14ac:dyDescent="0.25">
      <c r="I1744" s="81" t="s">
        <v>5328</v>
      </c>
      <c r="J1744" s="81" t="s">
        <v>5327</v>
      </c>
    </row>
    <row r="1745" spans="9:10" x14ac:dyDescent="0.25">
      <c r="I1745" s="81" t="s">
        <v>17922</v>
      </c>
      <c r="J1745" s="81" t="s">
        <v>5330</v>
      </c>
    </row>
    <row r="1746" spans="9:10" x14ac:dyDescent="0.25">
      <c r="I1746" s="81" t="s">
        <v>5333</v>
      </c>
      <c r="J1746" s="81" t="s">
        <v>5332</v>
      </c>
    </row>
    <row r="1747" spans="9:10" x14ac:dyDescent="0.25">
      <c r="I1747" s="81" t="s">
        <v>5336</v>
      </c>
      <c r="J1747" s="81" t="s">
        <v>5335</v>
      </c>
    </row>
    <row r="1748" spans="9:10" x14ac:dyDescent="0.25">
      <c r="I1748" s="81" t="s">
        <v>5339</v>
      </c>
      <c r="J1748" s="81" t="s">
        <v>5338</v>
      </c>
    </row>
    <row r="1749" spans="9:10" x14ac:dyDescent="0.25">
      <c r="I1749" s="81" t="s">
        <v>5342</v>
      </c>
      <c r="J1749" s="81" t="s">
        <v>5341</v>
      </c>
    </row>
    <row r="1750" spans="9:10" x14ac:dyDescent="0.25">
      <c r="I1750" s="81" t="s">
        <v>5345</v>
      </c>
      <c r="J1750" s="81" t="s">
        <v>5344</v>
      </c>
    </row>
    <row r="1751" spans="9:10" x14ac:dyDescent="0.25">
      <c r="I1751" s="81" t="s">
        <v>5348</v>
      </c>
      <c r="J1751" s="81" t="s">
        <v>5347</v>
      </c>
    </row>
    <row r="1752" spans="9:10" x14ac:dyDescent="0.25">
      <c r="I1752" s="81" t="s">
        <v>5352</v>
      </c>
      <c r="J1752" s="81" t="s">
        <v>5351</v>
      </c>
    </row>
    <row r="1753" spans="9:10" x14ac:dyDescent="0.25">
      <c r="I1753" s="81" t="s">
        <v>5355</v>
      </c>
      <c r="J1753" s="81" t="s">
        <v>5354</v>
      </c>
    </row>
    <row r="1754" spans="9:10" x14ac:dyDescent="0.25">
      <c r="I1754" s="81" t="s">
        <v>5358</v>
      </c>
      <c r="J1754" s="81" t="s">
        <v>5357</v>
      </c>
    </row>
    <row r="1755" spans="9:10" x14ac:dyDescent="0.25">
      <c r="I1755" s="81" t="s">
        <v>5361</v>
      </c>
      <c r="J1755" s="81" t="s">
        <v>5360</v>
      </c>
    </row>
    <row r="1756" spans="9:10" x14ac:dyDescent="0.25">
      <c r="I1756" s="81" t="s">
        <v>5365</v>
      </c>
      <c r="J1756" s="81" t="s">
        <v>5364</v>
      </c>
    </row>
    <row r="1757" spans="9:10" x14ac:dyDescent="0.25">
      <c r="I1757" s="81" t="s">
        <v>25672</v>
      </c>
      <c r="J1757" s="81" t="s">
        <v>5367</v>
      </c>
    </row>
    <row r="1758" spans="9:10" x14ac:dyDescent="0.25">
      <c r="I1758" s="101" t="s">
        <v>18293</v>
      </c>
      <c r="J1758" s="91" t="s">
        <v>5370</v>
      </c>
    </row>
    <row r="1759" spans="9:10" x14ac:dyDescent="0.25">
      <c r="I1759" s="81" t="s">
        <v>18239</v>
      </c>
      <c r="J1759" s="81" t="s">
        <v>5371</v>
      </c>
    </row>
    <row r="1760" spans="9:10" x14ac:dyDescent="0.25">
      <c r="I1760" s="81" t="s">
        <v>5375</v>
      </c>
      <c r="J1760" s="81" t="s">
        <v>5374</v>
      </c>
    </row>
    <row r="1761" spans="9:10" x14ac:dyDescent="0.25">
      <c r="I1761" s="81" t="s">
        <v>5378</v>
      </c>
      <c r="J1761" s="81" t="s">
        <v>5377</v>
      </c>
    </row>
    <row r="1762" spans="9:10" x14ac:dyDescent="0.25">
      <c r="I1762" s="81" t="s">
        <v>5381</v>
      </c>
      <c r="J1762" s="81" t="s">
        <v>5380</v>
      </c>
    </row>
    <row r="1763" spans="9:10" x14ac:dyDescent="0.25">
      <c r="I1763" s="81" t="s">
        <v>5384</v>
      </c>
      <c r="J1763" s="81" t="s">
        <v>5383</v>
      </c>
    </row>
    <row r="1764" spans="9:10" x14ac:dyDescent="0.25">
      <c r="I1764" s="101" t="s">
        <v>5387</v>
      </c>
      <c r="J1764" s="91" t="s">
        <v>5386</v>
      </c>
    </row>
    <row r="1765" spans="9:10" x14ac:dyDescent="0.25">
      <c r="I1765" s="81" t="s">
        <v>5390</v>
      </c>
      <c r="J1765" s="81" t="s">
        <v>5389</v>
      </c>
    </row>
    <row r="1766" spans="9:10" x14ac:dyDescent="0.25">
      <c r="I1766" s="81" t="s">
        <v>5394</v>
      </c>
      <c r="J1766" s="81" t="s">
        <v>5393</v>
      </c>
    </row>
    <row r="1767" spans="9:10" x14ac:dyDescent="0.25">
      <c r="I1767" s="81" t="s">
        <v>5397</v>
      </c>
      <c r="J1767" s="81" t="s">
        <v>5396</v>
      </c>
    </row>
    <row r="1768" spans="9:10" x14ac:dyDescent="0.25">
      <c r="I1768" s="81" t="s">
        <v>5400</v>
      </c>
      <c r="J1768" s="81" t="s">
        <v>5399</v>
      </c>
    </row>
    <row r="1769" spans="9:10" x14ac:dyDescent="0.25">
      <c r="I1769" s="81" t="s">
        <v>5403</v>
      </c>
      <c r="J1769" s="81" t="s">
        <v>5402</v>
      </c>
    </row>
    <row r="1770" spans="9:10" x14ac:dyDescent="0.25">
      <c r="I1770" s="81" t="s">
        <v>5406</v>
      </c>
      <c r="J1770" s="81" t="s">
        <v>5405</v>
      </c>
    </row>
    <row r="1771" spans="9:10" x14ac:dyDescent="0.25">
      <c r="I1771" s="81" t="s">
        <v>5409</v>
      </c>
      <c r="J1771" s="81" t="s">
        <v>5408</v>
      </c>
    </row>
    <row r="1772" spans="9:10" x14ac:dyDescent="0.25">
      <c r="I1772" s="81" t="s">
        <v>5412</v>
      </c>
      <c r="J1772" s="81" t="s">
        <v>5411</v>
      </c>
    </row>
    <row r="1773" spans="9:10" x14ac:dyDescent="0.25">
      <c r="I1773" s="81" t="s">
        <v>5415</v>
      </c>
      <c r="J1773" s="81" t="s">
        <v>5414</v>
      </c>
    </row>
    <row r="1774" spans="9:10" x14ac:dyDescent="0.25">
      <c r="I1774" s="81" t="s">
        <v>5418</v>
      </c>
      <c r="J1774" s="81" t="s">
        <v>5417</v>
      </c>
    </row>
    <row r="1775" spans="9:10" x14ac:dyDescent="0.25">
      <c r="I1775" s="81" t="s">
        <v>5421</v>
      </c>
      <c r="J1775" s="81" t="s">
        <v>5420</v>
      </c>
    </row>
    <row r="1776" spans="9:10" x14ac:dyDescent="0.25">
      <c r="I1776" s="81" t="s">
        <v>5424</v>
      </c>
      <c r="J1776" s="81" t="s">
        <v>5423</v>
      </c>
    </row>
    <row r="1777" spans="9:10" x14ac:dyDescent="0.25">
      <c r="I1777" s="81" t="s">
        <v>5427</v>
      </c>
      <c r="J1777" s="81" t="s">
        <v>5426</v>
      </c>
    </row>
    <row r="1778" spans="9:10" x14ac:dyDescent="0.25">
      <c r="I1778" s="81" t="s">
        <v>5430</v>
      </c>
      <c r="J1778" s="81" t="s">
        <v>5429</v>
      </c>
    </row>
    <row r="1779" spans="9:10" x14ac:dyDescent="0.25">
      <c r="I1779" s="81" t="s">
        <v>5433</v>
      </c>
      <c r="J1779" s="81" t="s">
        <v>5432</v>
      </c>
    </row>
    <row r="1780" spans="9:10" x14ac:dyDescent="0.25">
      <c r="I1780" s="81" t="s">
        <v>5436</v>
      </c>
      <c r="J1780" s="81" t="s">
        <v>5435</v>
      </c>
    </row>
    <row r="1781" spans="9:10" x14ac:dyDescent="0.25">
      <c r="I1781" s="81" t="s">
        <v>5439</v>
      </c>
      <c r="J1781" s="81" t="s">
        <v>5438</v>
      </c>
    </row>
    <row r="1782" spans="9:10" x14ac:dyDescent="0.25">
      <c r="I1782" s="81" t="s">
        <v>5442</v>
      </c>
      <c r="J1782" s="81" t="s">
        <v>5441</v>
      </c>
    </row>
    <row r="1783" spans="9:10" x14ac:dyDescent="0.25">
      <c r="I1783" s="81" t="s">
        <v>5445</v>
      </c>
      <c r="J1783" s="81" t="s">
        <v>5444</v>
      </c>
    </row>
    <row r="1784" spans="9:10" x14ac:dyDescent="0.25">
      <c r="I1784" s="81" t="s">
        <v>5448</v>
      </c>
      <c r="J1784" s="81" t="s">
        <v>5447</v>
      </c>
    </row>
    <row r="1785" spans="9:10" x14ac:dyDescent="0.25">
      <c r="I1785" s="81" t="s">
        <v>5451</v>
      </c>
      <c r="J1785" s="81" t="s">
        <v>5450</v>
      </c>
    </row>
    <row r="1786" spans="9:10" x14ac:dyDescent="0.25">
      <c r="I1786" s="81" t="s">
        <v>5454</v>
      </c>
      <c r="J1786" s="81" t="s">
        <v>5453</v>
      </c>
    </row>
    <row r="1787" spans="9:10" x14ac:dyDescent="0.25">
      <c r="I1787" s="81" t="s">
        <v>5457</v>
      </c>
      <c r="J1787" s="81" t="s">
        <v>5456</v>
      </c>
    </row>
    <row r="1788" spans="9:10" x14ac:dyDescent="0.25">
      <c r="I1788" s="81" t="s">
        <v>5460</v>
      </c>
      <c r="J1788" s="81" t="s">
        <v>5459</v>
      </c>
    </row>
    <row r="1789" spans="9:10" x14ac:dyDescent="0.25">
      <c r="I1789" s="81" t="s">
        <v>5463</v>
      </c>
      <c r="J1789" s="81" t="s">
        <v>5462</v>
      </c>
    </row>
    <row r="1790" spans="9:10" x14ac:dyDescent="0.25">
      <c r="I1790" s="81" t="s">
        <v>5466</v>
      </c>
      <c r="J1790" s="81" t="s">
        <v>5465</v>
      </c>
    </row>
    <row r="1791" spans="9:10" x14ac:dyDescent="0.25">
      <c r="I1791" s="81" t="s">
        <v>5469</v>
      </c>
      <c r="J1791" s="81" t="s">
        <v>5468</v>
      </c>
    </row>
    <row r="1792" spans="9:10" x14ac:dyDescent="0.25">
      <c r="I1792" s="81" t="s">
        <v>5472</v>
      </c>
      <c r="J1792" s="81" t="s">
        <v>5471</v>
      </c>
    </row>
    <row r="1793" spans="9:10" x14ac:dyDescent="0.25">
      <c r="I1793" s="81" t="s">
        <v>5475</v>
      </c>
      <c r="J1793" s="81" t="s">
        <v>5474</v>
      </c>
    </row>
    <row r="1794" spans="9:10" x14ac:dyDescent="0.25">
      <c r="I1794" s="81" t="s">
        <v>5478</v>
      </c>
      <c r="J1794" s="81" t="s">
        <v>5477</v>
      </c>
    </row>
    <row r="1795" spans="9:10" x14ac:dyDescent="0.25">
      <c r="I1795" s="81" t="s">
        <v>5482</v>
      </c>
      <c r="J1795" s="81" t="s">
        <v>5481</v>
      </c>
    </row>
    <row r="1796" spans="9:10" x14ac:dyDescent="0.25">
      <c r="I1796" s="81" t="s">
        <v>5485</v>
      </c>
      <c r="J1796" s="81" t="s">
        <v>5484</v>
      </c>
    </row>
    <row r="1797" spans="9:10" x14ac:dyDescent="0.25">
      <c r="I1797" s="81" t="s">
        <v>5488</v>
      </c>
      <c r="J1797" s="81" t="s">
        <v>5487</v>
      </c>
    </row>
    <row r="1798" spans="9:10" x14ac:dyDescent="0.25">
      <c r="I1798" s="81" t="s">
        <v>5491</v>
      </c>
      <c r="J1798" s="81" t="s">
        <v>5490</v>
      </c>
    </row>
    <row r="1799" spans="9:10" x14ac:dyDescent="0.25">
      <c r="I1799" s="81" t="s">
        <v>5494</v>
      </c>
      <c r="J1799" s="81" t="s">
        <v>5493</v>
      </c>
    </row>
    <row r="1800" spans="9:10" x14ac:dyDescent="0.25">
      <c r="I1800" s="81" t="s">
        <v>5497</v>
      </c>
      <c r="J1800" s="81" t="s">
        <v>5496</v>
      </c>
    </row>
    <row r="1801" spans="9:10" x14ac:dyDescent="0.25">
      <c r="I1801" s="81" t="s">
        <v>5501</v>
      </c>
      <c r="J1801" s="81" t="s">
        <v>5500</v>
      </c>
    </row>
    <row r="1802" spans="9:10" x14ac:dyDescent="0.25">
      <c r="I1802" s="81" t="s">
        <v>5504</v>
      </c>
      <c r="J1802" s="81" t="s">
        <v>5503</v>
      </c>
    </row>
    <row r="1803" spans="9:10" x14ac:dyDescent="0.25">
      <c r="I1803" s="81" t="s">
        <v>5508</v>
      </c>
      <c r="J1803" s="81" t="s">
        <v>5507</v>
      </c>
    </row>
    <row r="1804" spans="9:10" x14ac:dyDescent="0.25">
      <c r="I1804" s="81" t="s">
        <v>5511</v>
      </c>
      <c r="J1804" s="81" t="s">
        <v>5510</v>
      </c>
    </row>
    <row r="1805" spans="9:10" x14ac:dyDescent="0.25">
      <c r="I1805" s="81" t="s">
        <v>5514</v>
      </c>
      <c r="J1805" s="81" t="s">
        <v>5513</v>
      </c>
    </row>
    <row r="1806" spans="9:10" x14ac:dyDescent="0.25">
      <c r="I1806" s="81" t="s">
        <v>5517</v>
      </c>
      <c r="J1806" s="81" t="s">
        <v>5516</v>
      </c>
    </row>
    <row r="1807" spans="9:10" x14ac:dyDescent="0.25">
      <c r="I1807" s="81" t="s">
        <v>5520</v>
      </c>
      <c r="J1807" s="81" t="s">
        <v>5519</v>
      </c>
    </row>
    <row r="1808" spans="9:10" x14ac:dyDescent="0.25">
      <c r="I1808" s="81" t="s">
        <v>5523</v>
      </c>
      <c r="J1808" s="81" t="s">
        <v>5522</v>
      </c>
    </row>
    <row r="1809" spans="9:10" x14ac:dyDescent="0.25">
      <c r="I1809" s="81" t="s">
        <v>5526</v>
      </c>
      <c r="J1809" s="81" t="s">
        <v>5525</v>
      </c>
    </row>
    <row r="1810" spans="9:10" x14ac:dyDescent="0.25">
      <c r="I1810" s="81">
        <v>408005</v>
      </c>
      <c r="J1810" s="81" t="s">
        <v>5529</v>
      </c>
    </row>
    <row r="1811" spans="9:10" x14ac:dyDescent="0.25">
      <c r="I1811" s="81">
        <v>408006</v>
      </c>
      <c r="J1811" s="81" t="s">
        <v>5531</v>
      </c>
    </row>
    <row r="1812" spans="9:10" x14ac:dyDescent="0.25">
      <c r="I1812" s="81">
        <v>406000</v>
      </c>
      <c r="J1812" s="81" t="s">
        <v>5533</v>
      </c>
    </row>
    <row r="1813" spans="9:10" x14ac:dyDescent="0.25">
      <c r="I1813" s="81">
        <v>406001</v>
      </c>
      <c r="J1813" s="81" t="s">
        <v>5535</v>
      </c>
    </row>
    <row r="1814" spans="9:10" x14ac:dyDescent="0.25">
      <c r="I1814" s="81" t="s">
        <v>5538</v>
      </c>
      <c r="J1814" s="81" t="s">
        <v>5537</v>
      </c>
    </row>
    <row r="1815" spans="9:10" x14ac:dyDescent="0.25">
      <c r="I1815" s="81" t="s">
        <v>5541</v>
      </c>
      <c r="J1815" s="81" t="s">
        <v>5540</v>
      </c>
    </row>
    <row r="1816" spans="9:10" x14ac:dyDescent="0.25">
      <c r="I1816" s="81" t="s">
        <v>5544</v>
      </c>
      <c r="J1816" s="81" t="s">
        <v>5543</v>
      </c>
    </row>
    <row r="1817" spans="9:10" x14ac:dyDescent="0.25">
      <c r="I1817" s="81" t="s">
        <v>5547</v>
      </c>
      <c r="J1817" s="81" t="s">
        <v>5546</v>
      </c>
    </row>
    <row r="1818" spans="9:10" x14ac:dyDescent="0.25">
      <c r="I1818" s="101" t="s">
        <v>5550</v>
      </c>
      <c r="J1818" s="91" t="s">
        <v>5549</v>
      </c>
    </row>
    <row r="1819" spans="9:10" x14ac:dyDescent="0.25">
      <c r="I1819" s="81" t="s">
        <v>5553</v>
      </c>
      <c r="J1819" s="81" t="s">
        <v>5552</v>
      </c>
    </row>
    <row r="1820" spans="9:10" x14ac:dyDescent="0.25">
      <c r="I1820" s="81" t="s">
        <v>5556</v>
      </c>
      <c r="J1820" s="81" t="s">
        <v>5555</v>
      </c>
    </row>
    <row r="1821" spans="9:10" x14ac:dyDescent="0.25">
      <c r="I1821" s="81" t="s">
        <v>5559</v>
      </c>
      <c r="J1821" s="81" t="s">
        <v>5558</v>
      </c>
    </row>
    <row r="1822" spans="9:10" x14ac:dyDescent="0.25">
      <c r="I1822" s="81" t="s">
        <v>5562</v>
      </c>
      <c r="J1822" s="81" t="s">
        <v>5561</v>
      </c>
    </row>
    <row r="1823" spans="9:10" x14ac:dyDescent="0.25">
      <c r="I1823" s="81" t="s">
        <v>5565</v>
      </c>
      <c r="J1823" s="81" t="s">
        <v>5564</v>
      </c>
    </row>
    <row r="1824" spans="9:10" x14ac:dyDescent="0.25">
      <c r="I1824" s="81" t="s">
        <v>5568</v>
      </c>
      <c r="J1824" s="81" t="s">
        <v>5567</v>
      </c>
    </row>
    <row r="1825" spans="9:10" x14ac:dyDescent="0.25">
      <c r="I1825" s="81" t="s">
        <v>5571</v>
      </c>
      <c r="J1825" s="81" t="s">
        <v>5570</v>
      </c>
    </row>
    <row r="1826" spans="9:10" x14ac:dyDescent="0.25">
      <c r="I1826" s="81" t="s">
        <v>5574</v>
      </c>
      <c r="J1826" s="81" t="s">
        <v>5573</v>
      </c>
    </row>
    <row r="1827" spans="9:10" x14ac:dyDescent="0.25">
      <c r="I1827" s="101" t="s">
        <v>5577</v>
      </c>
      <c r="J1827" s="91" t="s">
        <v>5576</v>
      </c>
    </row>
    <row r="1828" spans="9:10" x14ac:dyDescent="0.25">
      <c r="I1828" s="81" t="s">
        <v>5580</v>
      </c>
      <c r="J1828" s="81" t="s">
        <v>5579</v>
      </c>
    </row>
    <row r="1829" spans="9:10" x14ac:dyDescent="0.25">
      <c r="I1829" s="81" t="s">
        <v>5583</v>
      </c>
      <c r="J1829" s="81" t="s">
        <v>5582</v>
      </c>
    </row>
    <row r="1830" spans="9:10" x14ac:dyDescent="0.25">
      <c r="I1830" s="81" t="s">
        <v>5586</v>
      </c>
      <c r="J1830" s="81" t="s">
        <v>5585</v>
      </c>
    </row>
    <row r="1831" spans="9:10" x14ac:dyDescent="0.25">
      <c r="I1831" s="81" t="s">
        <v>5590</v>
      </c>
      <c r="J1831" s="81" t="s">
        <v>5589</v>
      </c>
    </row>
    <row r="1832" spans="9:10" x14ac:dyDescent="0.25">
      <c r="I1832" s="81">
        <v>15890</v>
      </c>
      <c r="J1832" s="81" t="s">
        <v>5592</v>
      </c>
    </row>
    <row r="1833" spans="9:10" x14ac:dyDescent="0.25">
      <c r="I1833" s="81" t="s">
        <v>5595</v>
      </c>
      <c r="J1833" s="81" t="s">
        <v>5594</v>
      </c>
    </row>
    <row r="1834" spans="9:10" x14ac:dyDescent="0.25">
      <c r="I1834" s="81" t="s">
        <v>5598</v>
      </c>
      <c r="J1834" s="81" t="s">
        <v>5597</v>
      </c>
    </row>
    <row r="1835" spans="9:10" x14ac:dyDescent="0.25">
      <c r="I1835" s="81" t="s">
        <v>5601</v>
      </c>
      <c r="J1835" s="81" t="s">
        <v>5600</v>
      </c>
    </row>
    <row r="1836" spans="9:10" x14ac:dyDescent="0.25">
      <c r="I1836" s="81" t="s">
        <v>5604</v>
      </c>
      <c r="J1836" s="81" t="s">
        <v>5603</v>
      </c>
    </row>
    <row r="1837" spans="9:10" x14ac:dyDescent="0.25">
      <c r="I1837" s="81" t="s">
        <v>5607</v>
      </c>
      <c r="J1837" s="81" t="s">
        <v>5606</v>
      </c>
    </row>
    <row r="1838" spans="9:10" x14ac:dyDescent="0.25">
      <c r="I1838" s="81" t="s">
        <v>5610</v>
      </c>
      <c r="J1838" s="81" t="s">
        <v>5609</v>
      </c>
    </row>
    <row r="1839" spans="9:10" x14ac:dyDescent="0.25">
      <c r="I1839" s="81" t="s">
        <v>14413</v>
      </c>
      <c r="J1839" s="81" t="s">
        <v>5613</v>
      </c>
    </row>
    <row r="1840" spans="9:10" x14ac:dyDescent="0.25">
      <c r="I1840" s="81" t="s">
        <v>5616</v>
      </c>
      <c r="J1840" s="81" t="s">
        <v>5615</v>
      </c>
    </row>
    <row r="1841" spans="9:10" x14ac:dyDescent="0.25">
      <c r="I1841" s="81" t="s">
        <v>5619</v>
      </c>
      <c r="J1841" s="81" t="s">
        <v>5618</v>
      </c>
    </row>
    <row r="1842" spans="9:10" x14ac:dyDescent="0.25">
      <c r="I1842" s="101" t="s">
        <v>5623</v>
      </c>
      <c r="J1842" s="91" t="s">
        <v>5622</v>
      </c>
    </row>
    <row r="1843" spans="9:10" x14ac:dyDescent="0.25">
      <c r="I1843" s="81" t="s">
        <v>5626</v>
      </c>
      <c r="J1843" s="81" t="s">
        <v>5625</v>
      </c>
    </row>
    <row r="1844" spans="9:10" x14ac:dyDescent="0.25">
      <c r="I1844" s="81" t="s">
        <v>5629</v>
      </c>
      <c r="J1844" s="81" t="s">
        <v>5628</v>
      </c>
    </row>
    <row r="1845" spans="9:10" x14ac:dyDescent="0.25">
      <c r="I1845" s="81" t="s">
        <v>5632</v>
      </c>
      <c r="J1845" s="81" t="s">
        <v>5631</v>
      </c>
    </row>
    <row r="1846" spans="9:10" x14ac:dyDescent="0.25">
      <c r="I1846" s="81" t="s">
        <v>5635</v>
      </c>
      <c r="J1846" s="81" t="s">
        <v>5634</v>
      </c>
    </row>
    <row r="1847" spans="9:10" x14ac:dyDescent="0.25">
      <c r="I1847" s="81" t="s">
        <v>5638</v>
      </c>
      <c r="J1847" s="81" t="s">
        <v>5637</v>
      </c>
    </row>
    <row r="1848" spans="9:10" x14ac:dyDescent="0.25">
      <c r="I1848" s="81" t="s">
        <v>5641</v>
      </c>
      <c r="J1848" s="81" t="s">
        <v>5640</v>
      </c>
    </row>
    <row r="1849" spans="9:10" x14ac:dyDescent="0.25">
      <c r="I1849" s="81" t="s">
        <v>5644</v>
      </c>
      <c r="J1849" s="81" t="s">
        <v>5643</v>
      </c>
    </row>
    <row r="1850" spans="9:10" x14ac:dyDescent="0.25">
      <c r="I1850" s="81" t="s">
        <v>5647</v>
      </c>
      <c r="J1850" s="81" t="s">
        <v>5646</v>
      </c>
    </row>
    <row r="1851" spans="9:10" x14ac:dyDescent="0.25">
      <c r="I1851" s="81">
        <v>310861</v>
      </c>
      <c r="J1851" s="81" t="s">
        <v>5649</v>
      </c>
    </row>
    <row r="1852" spans="9:10" x14ac:dyDescent="0.25">
      <c r="I1852" s="81">
        <v>14050</v>
      </c>
      <c r="J1852" s="81" t="s">
        <v>5651</v>
      </c>
    </row>
    <row r="1853" spans="9:10" x14ac:dyDescent="0.25">
      <c r="I1853" s="81" t="s">
        <v>5655</v>
      </c>
      <c r="J1853" s="81" t="s">
        <v>5654</v>
      </c>
    </row>
    <row r="1854" spans="9:10" x14ac:dyDescent="0.25">
      <c r="I1854" s="81" t="s">
        <v>5658</v>
      </c>
      <c r="J1854" s="81" t="s">
        <v>5657</v>
      </c>
    </row>
    <row r="1855" spans="9:10" x14ac:dyDescent="0.25">
      <c r="I1855" s="81" t="s">
        <v>5661</v>
      </c>
      <c r="J1855" s="81" t="s">
        <v>5660</v>
      </c>
    </row>
    <row r="1856" spans="9:10" x14ac:dyDescent="0.25">
      <c r="I1856" s="101" t="s">
        <v>5664</v>
      </c>
      <c r="J1856" s="91" t="s">
        <v>5663</v>
      </c>
    </row>
    <row r="1857" spans="9:10" x14ac:dyDescent="0.25">
      <c r="I1857" s="81" t="s">
        <v>5668</v>
      </c>
      <c r="J1857" s="81" t="s">
        <v>5667</v>
      </c>
    </row>
    <row r="1858" spans="9:10" x14ac:dyDescent="0.25">
      <c r="I1858" s="101" t="s">
        <v>5671</v>
      </c>
      <c r="J1858" s="91" t="s">
        <v>5670</v>
      </c>
    </row>
    <row r="1859" spans="9:10" x14ac:dyDescent="0.25">
      <c r="I1859" s="81" t="s">
        <v>5674</v>
      </c>
      <c r="J1859" s="81" t="s">
        <v>5673</v>
      </c>
    </row>
    <row r="1860" spans="9:10" x14ac:dyDescent="0.25">
      <c r="I1860" s="81" t="s">
        <v>5677</v>
      </c>
      <c r="J1860" s="81" t="s">
        <v>5676</v>
      </c>
    </row>
    <row r="1861" spans="9:10" x14ac:dyDescent="0.25">
      <c r="I1861" s="101" t="s">
        <v>5680</v>
      </c>
      <c r="J1861" s="91" t="s">
        <v>5679</v>
      </c>
    </row>
    <row r="1862" spans="9:10" x14ac:dyDescent="0.25">
      <c r="I1862" s="81" t="s">
        <v>5684</v>
      </c>
      <c r="J1862" s="81" t="s">
        <v>5683</v>
      </c>
    </row>
    <row r="1863" spans="9:10" x14ac:dyDescent="0.25">
      <c r="I1863" s="81" t="s">
        <v>5687</v>
      </c>
      <c r="J1863" s="81" t="s">
        <v>5686</v>
      </c>
    </row>
    <row r="1864" spans="9:10" x14ac:dyDescent="0.25">
      <c r="I1864" s="101" t="s">
        <v>5690</v>
      </c>
      <c r="J1864" s="91" t="s">
        <v>5689</v>
      </c>
    </row>
    <row r="1865" spans="9:10" x14ac:dyDescent="0.25">
      <c r="I1865" s="81" t="s">
        <v>5693</v>
      </c>
      <c r="J1865" s="81" t="s">
        <v>5692</v>
      </c>
    </row>
    <row r="1866" spans="9:10" x14ac:dyDescent="0.25">
      <c r="I1866" s="81" t="s">
        <v>5696</v>
      </c>
      <c r="J1866" s="81" t="s">
        <v>5695</v>
      </c>
    </row>
    <row r="1867" spans="9:10" x14ac:dyDescent="0.25">
      <c r="I1867" s="101" t="s">
        <v>5699</v>
      </c>
      <c r="J1867" s="91" t="s">
        <v>5698</v>
      </c>
    </row>
    <row r="1868" spans="9:10" x14ac:dyDescent="0.25">
      <c r="I1868" s="101" t="s">
        <v>5702</v>
      </c>
      <c r="J1868" s="91" t="s">
        <v>5701</v>
      </c>
    </row>
    <row r="1869" spans="9:10" x14ac:dyDescent="0.25">
      <c r="I1869" s="101" t="s">
        <v>5705</v>
      </c>
      <c r="J1869" s="91" t="s">
        <v>5704</v>
      </c>
    </row>
    <row r="1870" spans="9:10" x14ac:dyDescent="0.25">
      <c r="I1870" s="101" t="s">
        <v>5708</v>
      </c>
      <c r="J1870" s="91" t="s">
        <v>5707</v>
      </c>
    </row>
    <row r="1871" spans="9:10" x14ac:dyDescent="0.25">
      <c r="I1871" s="101" t="s">
        <v>5711</v>
      </c>
      <c r="J1871" s="91" t="s">
        <v>5710</v>
      </c>
    </row>
    <row r="1872" spans="9:10" x14ac:dyDescent="0.25">
      <c r="I1872" s="101" t="s">
        <v>5714</v>
      </c>
      <c r="J1872" s="91" t="s">
        <v>5713</v>
      </c>
    </row>
    <row r="1873" spans="9:10" x14ac:dyDescent="0.25">
      <c r="I1873" s="81" t="s">
        <v>5717</v>
      </c>
      <c r="J1873" s="81" t="s">
        <v>5716</v>
      </c>
    </row>
    <row r="1874" spans="9:10" x14ac:dyDescent="0.25">
      <c r="I1874" s="81">
        <v>11859</v>
      </c>
      <c r="J1874" s="81" t="s">
        <v>5719</v>
      </c>
    </row>
    <row r="1875" spans="9:10" x14ac:dyDescent="0.25">
      <c r="I1875" s="81">
        <v>11831</v>
      </c>
      <c r="J1875" s="81" t="s">
        <v>5721</v>
      </c>
    </row>
    <row r="1876" spans="9:10" x14ac:dyDescent="0.25">
      <c r="I1876" s="81" t="s">
        <v>5724</v>
      </c>
      <c r="J1876" s="81" t="s">
        <v>5723</v>
      </c>
    </row>
    <row r="1877" spans="9:10" x14ac:dyDescent="0.25">
      <c r="I1877" s="81" t="s">
        <v>5727</v>
      </c>
      <c r="J1877" s="81" t="s">
        <v>5726</v>
      </c>
    </row>
    <row r="1878" spans="9:10" x14ac:dyDescent="0.25">
      <c r="I1878" s="81" t="s">
        <v>5730</v>
      </c>
      <c r="J1878" s="81" t="s">
        <v>5729</v>
      </c>
    </row>
    <row r="1879" spans="9:10" x14ac:dyDescent="0.25">
      <c r="I1879" s="81">
        <v>11840</v>
      </c>
      <c r="J1879" s="81" t="s">
        <v>5732</v>
      </c>
    </row>
    <row r="1880" spans="9:10" x14ac:dyDescent="0.25">
      <c r="I1880" s="81" t="s">
        <v>5735</v>
      </c>
      <c r="J1880" s="81" t="s">
        <v>5734</v>
      </c>
    </row>
    <row r="1881" spans="9:10" x14ac:dyDescent="0.25">
      <c r="I1881" s="81" t="s">
        <v>5738</v>
      </c>
      <c r="J1881" s="81" t="s">
        <v>5737</v>
      </c>
    </row>
    <row r="1882" spans="9:10" x14ac:dyDescent="0.25">
      <c r="I1882" s="81" t="s">
        <v>5741</v>
      </c>
      <c r="J1882" s="81" t="s">
        <v>5740</v>
      </c>
    </row>
    <row r="1883" spans="9:10" x14ac:dyDescent="0.25">
      <c r="I1883" s="81" t="s">
        <v>5744</v>
      </c>
      <c r="J1883" s="81" t="s">
        <v>5743</v>
      </c>
    </row>
    <row r="1884" spans="9:10" x14ac:dyDescent="0.25">
      <c r="I1884" s="81" t="s">
        <v>5747</v>
      </c>
      <c r="J1884" s="81" t="s">
        <v>5746</v>
      </c>
    </row>
    <row r="1885" spans="9:10" x14ac:dyDescent="0.25">
      <c r="I1885" s="81" t="s">
        <v>5750</v>
      </c>
      <c r="J1885" s="81" t="s">
        <v>5749</v>
      </c>
    </row>
    <row r="1886" spans="9:10" x14ac:dyDescent="0.25">
      <c r="I1886" s="81" t="s">
        <v>5753</v>
      </c>
      <c r="J1886" s="81" t="s">
        <v>5752</v>
      </c>
    </row>
    <row r="1887" spans="9:10" x14ac:dyDescent="0.25">
      <c r="I1887" s="81" t="s">
        <v>5756</v>
      </c>
      <c r="J1887" s="81" t="s">
        <v>5755</v>
      </c>
    </row>
    <row r="1888" spans="9:10" x14ac:dyDescent="0.25">
      <c r="I1888" s="81" t="s">
        <v>5759</v>
      </c>
      <c r="J1888" s="81" t="s">
        <v>5758</v>
      </c>
    </row>
    <row r="1889" spans="9:10" x14ac:dyDescent="0.25">
      <c r="I1889" s="81" t="s">
        <v>5762</v>
      </c>
      <c r="J1889" s="81" t="s">
        <v>5761</v>
      </c>
    </row>
    <row r="1890" spans="9:10" x14ac:dyDescent="0.25">
      <c r="I1890" s="101" t="s">
        <v>5765</v>
      </c>
      <c r="J1890" s="91" t="s">
        <v>5764</v>
      </c>
    </row>
    <row r="1891" spans="9:10" x14ac:dyDescent="0.25">
      <c r="I1891" s="101" t="s">
        <v>5768</v>
      </c>
      <c r="J1891" s="91" t="s">
        <v>5767</v>
      </c>
    </row>
    <row r="1892" spans="9:10" x14ac:dyDescent="0.25">
      <c r="I1892" s="81">
        <v>310801</v>
      </c>
      <c r="J1892" s="81" t="s">
        <v>5770</v>
      </c>
    </row>
    <row r="1893" spans="9:10" x14ac:dyDescent="0.25">
      <c r="I1893" s="81" t="s">
        <v>5773</v>
      </c>
      <c r="J1893" s="81" t="s">
        <v>5772</v>
      </c>
    </row>
    <row r="1894" spans="9:10" x14ac:dyDescent="0.25">
      <c r="I1894" s="81" t="s">
        <v>5776</v>
      </c>
      <c r="J1894" s="81" t="s">
        <v>5775</v>
      </c>
    </row>
    <row r="1895" spans="9:10" x14ac:dyDescent="0.25">
      <c r="I1895" s="81">
        <v>310851</v>
      </c>
      <c r="J1895" s="81" t="s">
        <v>5778</v>
      </c>
    </row>
    <row r="1896" spans="9:10" x14ac:dyDescent="0.25">
      <c r="I1896" s="81" t="s">
        <v>5781</v>
      </c>
      <c r="J1896" s="81" t="s">
        <v>5780</v>
      </c>
    </row>
    <row r="1897" spans="9:10" x14ac:dyDescent="0.25">
      <c r="I1897" s="81" t="s">
        <v>5784</v>
      </c>
      <c r="J1897" s="81" t="s">
        <v>5783</v>
      </c>
    </row>
    <row r="1898" spans="9:10" x14ac:dyDescent="0.25">
      <c r="I1898" s="81" t="s">
        <v>5787</v>
      </c>
      <c r="J1898" s="81" t="s">
        <v>5786</v>
      </c>
    </row>
    <row r="1899" spans="9:10" x14ac:dyDescent="0.25">
      <c r="I1899" s="81" t="s">
        <v>5790</v>
      </c>
      <c r="J1899" s="81" t="s">
        <v>5789</v>
      </c>
    </row>
    <row r="1900" spans="9:10" x14ac:dyDescent="0.25">
      <c r="I1900" s="81" t="s">
        <v>5793</v>
      </c>
      <c r="J1900" s="81" t="s">
        <v>5792</v>
      </c>
    </row>
    <row r="1901" spans="9:10" x14ac:dyDescent="0.25">
      <c r="I1901" s="81" t="s">
        <v>5796</v>
      </c>
      <c r="J1901" s="81" t="s">
        <v>5795</v>
      </c>
    </row>
    <row r="1902" spans="9:10" x14ac:dyDescent="0.25">
      <c r="I1902" s="101" t="s">
        <v>5799</v>
      </c>
      <c r="J1902" s="91" t="s">
        <v>5798</v>
      </c>
    </row>
    <row r="1903" spans="9:10" x14ac:dyDescent="0.25">
      <c r="I1903" s="81" t="s">
        <v>5802</v>
      </c>
      <c r="J1903" s="81" t="s">
        <v>5801</v>
      </c>
    </row>
    <row r="1904" spans="9:10" x14ac:dyDescent="0.25">
      <c r="I1904" s="81">
        <v>310850</v>
      </c>
      <c r="J1904" s="81" t="s">
        <v>5804</v>
      </c>
    </row>
    <row r="1905" spans="9:10" x14ac:dyDescent="0.25">
      <c r="I1905" s="81" t="s">
        <v>5807</v>
      </c>
      <c r="J1905" s="81" t="s">
        <v>5806</v>
      </c>
    </row>
    <row r="1906" spans="9:10" x14ac:dyDescent="0.25">
      <c r="I1906" s="81" t="s">
        <v>5810</v>
      </c>
      <c r="J1906" s="81" t="s">
        <v>5809</v>
      </c>
    </row>
    <row r="1907" spans="9:10" x14ac:dyDescent="0.25">
      <c r="I1907" s="81">
        <v>310821</v>
      </c>
      <c r="J1907" s="81" t="s">
        <v>5812</v>
      </c>
    </row>
    <row r="1908" spans="9:10" x14ac:dyDescent="0.25">
      <c r="I1908" s="81">
        <v>11832</v>
      </c>
      <c r="J1908" s="81" t="s">
        <v>5814</v>
      </c>
    </row>
    <row r="1909" spans="9:10" x14ac:dyDescent="0.25">
      <c r="I1909" s="81">
        <v>310810</v>
      </c>
      <c r="J1909" s="81" t="s">
        <v>5816</v>
      </c>
    </row>
    <row r="1910" spans="9:10" x14ac:dyDescent="0.25">
      <c r="I1910" s="81" t="s">
        <v>5819</v>
      </c>
      <c r="J1910" s="81" t="s">
        <v>5818</v>
      </c>
    </row>
    <row r="1911" spans="9:10" x14ac:dyDescent="0.25">
      <c r="I1911" s="81" t="s">
        <v>5822</v>
      </c>
      <c r="J1911" s="81" t="s">
        <v>5821</v>
      </c>
    </row>
    <row r="1912" spans="9:10" x14ac:dyDescent="0.25">
      <c r="I1912" s="81" t="s">
        <v>5825</v>
      </c>
      <c r="J1912" s="81" t="s">
        <v>5824</v>
      </c>
    </row>
    <row r="1913" spans="9:10" x14ac:dyDescent="0.25">
      <c r="I1913" s="81">
        <v>310800</v>
      </c>
      <c r="J1913" s="81" t="s">
        <v>5827</v>
      </c>
    </row>
    <row r="1914" spans="9:10" x14ac:dyDescent="0.25">
      <c r="I1914" s="81" t="s">
        <v>5830</v>
      </c>
      <c r="J1914" s="81" t="s">
        <v>5829</v>
      </c>
    </row>
    <row r="1915" spans="9:10" x14ac:dyDescent="0.25">
      <c r="I1915" s="81" t="s">
        <v>5833</v>
      </c>
      <c r="J1915" s="81" t="s">
        <v>5832</v>
      </c>
    </row>
    <row r="1916" spans="9:10" x14ac:dyDescent="0.25">
      <c r="I1916" s="81" t="s">
        <v>5836</v>
      </c>
      <c r="J1916" s="81" t="s">
        <v>5835</v>
      </c>
    </row>
    <row r="1917" spans="9:10" x14ac:dyDescent="0.25">
      <c r="I1917" s="81" t="s">
        <v>5839</v>
      </c>
      <c r="J1917" s="81" t="s">
        <v>5838</v>
      </c>
    </row>
    <row r="1918" spans="9:10" x14ac:dyDescent="0.25">
      <c r="I1918" s="81" t="s">
        <v>5842</v>
      </c>
      <c r="J1918" s="81" t="s">
        <v>5841</v>
      </c>
    </row>
    <row r="1919" spans="9:10" x14ac:dyDescent="0.25">
      <c r="I1919" s="81" t="s">
        <v>5845</v>
      </c>
      <c r="J1919" s="81" t="s">
        <v>5844</v>
      </c>
    </row>
    <row r="1920" spans="9:10" x14ac:dyDescent="0.25">
      <c r="I1920" s="81" t="s">
        <v>5848</v>
      </c>
      <c r="J1920" s="81" t="s">
        <v>5847</v>
      </c>
    </row>
    <row r="1921" spans="9:10" x14ac:dyDescent="0.25">
      <c r="I1921" s="81" t="s">
        <v>5851</v>
      </c>
      <c r="J1921" s="81" t="s">
        <v>5850</v>
      </c>
    </row>
    <row r="1922" spans="9:10" x14ac:dyDescent="0.25">
      <c r="I1922" s="81" t="s">
        <v>5854</v>
      </c>
      <c r="J1922" s="81" t="s">
        <v>5853</v>
      </c>
    </row>
    <row r="1923" spans="9:10" x14ac:dyDescent="0.25">
      <c r="I1923" s="81" t="s">
        <v>5857</v>
      </c>
      <c r="J1923" s="81" t="s">
        <v>5856</v>
      </c>
    </row>
    <row r="1924" spans="9:10" x14ac:dyDescent="0.25">
      <c r="I1924" s="81" t="s">
        <v>5860</v>
      </c>
      <c r="J1924" s="81" t="s">
        <v>5859</v>
      </c>
    </row>
    <row r="1925" spans="9:10" x14ac:dyDescent="0.25">
      <c r="I1925" s="81" t="s">
        <v>5863</v>
      </c>
      <c r="J1925" s="81" t="s">
        <v>5862</v>
      </c>
    </row>
    <row r="1926" spans="9:10" x14ac:dyDescent="0.25">
      <c r="I1926" s="81" t="s">
        <v>5866</v>
      </c>
      <c r="J1926" s="81" t="s">
        <v>5865</v>
      </c>
    </row>
    <row r="1927" spans="9:10" x14ac:dyDescent="0.25">
      <c r="I1927" s="81" t="s">
        <v>5869</v>
      </c>
      <c r="J1927" s="81" t="s">
        <v>5868</v>
      </c>
    </row>
    <row r="1928" spans="9:10" x14ac:dyDescent="0.25">
      <c r="I1928" s="81" t="s">
        <v>5872</v>
      </c>
      <c r="J1928" s="81" t="s">
        <v>5871</v>
      </c>
    </row>
    <row r="1929" spans="9:10" x14ac:dyDescent="0.25">
      <c r="I1929" s="81" t="s">
        <v>5875</v>
      </c>
      <c r="J1929" s="81" t="s">
        <v>5874</v>
      </c>
    </row>
    <row r="1930" spans="9:10" x14ac:dyDescent="0.25">
      <c r="I1930" s="81">
        <v>404015</v>
      </c>
      <c r="J1930" s="81" t="s">
        <v>5877</v>
      </c>
    </row>
    <row r="1931" spans="9:10" x14ac:dyDescent="0.25">
      <c r="I1931" s="81">
        <v>404014</v>
      </c>
      <c r="J1931" s="81" t="s">
        <v>5879</v>
      </c>
    </row>
    <row r="1932" spans="9:10" x14ac:dyDescent="0.25">
      <c r="I1932" s="81" t="s">
        <v>5882</v>
      </c>
      <c r="J1932" s="81" t="s">
        <v>5881</v>
      </c>
    </row>
    <row r="1933" spans="9:10" x14ac:dyDescent="0.25">
      <c r="I1933" s="81">
        <v>404001</v>
      </c>
      <c r="J1933" s="81" t="s">
        <v>5884</v>
      </c>
    </row>
    <row r="1934" spans="9:10" x14ac:dyDescent="0.25">
      <c r="I1934" s="81" t="s">
        <v>5887</v>
      </c>
      <c r="J1934" s="81" t="s">
        <v>5886</v>
      </c>
    </row>
    <row r="1935" spans="9:10" x14ac:dyDescent="0.25">
      <c r="I1935" s="81">
        <v>310825</v>
      </c>
      <c r="J1935" s="81" t="s">
        <v>5889</v>
      </c>
    </row>
    <row r="1936" spans="9:10" x14ac:dyDescent="0.25">
      <c r="I1936" s="81">
        <v>310802</v>
      </c>
      <c r="J1936" s="81" t="s">
        <v>5891</v>
      </c>
    </row>
    <row r="1937" spans="9:10" x14ac:dyDescent="0.25">
      <c r="I1937" s="81" t="s">
        <v>5894</v>
      </c>
      <c r="J1937" s="81" t="s">
        <v>5893</v>
      </c>
    </row>
    <row r="1938" spans="9:10" x14ac:dyDescent="0.25">
      <c r="I1938" s="81" t="s">
        <v>5897</v>
      </c>
      <c r="J1938" s="81" t="s">
        <v>5896</v>
      </c>
    </row>
    <row r="1939" spans="9:10" x14ac:dyDescent="0.25">
      <c r="I1939" s="81" t="s">
        <v>5900</v>
      </c>
      <c r="J1939" s="81" t="s">
        <v>5899</v>
      </c>
    </row>
    <row r="1940" spans="9:10" x14ac:dyDescent="0.25">
      <c r="I1940" s="81" t="s">
        <v>5903</v>
      </c>
      <c r="J1940" s="81" t="s">
        <v>5902</v>
      </c>
    </row>
    <row r="1941" spans="9:10" x14ac:dyDescent="0.25">
      <c r="I1941" s="81" t="s">
        <v>5906</v>
      </c>
      <c r="J1941" s="81" t="s">
        <v>5905</v>
      </c>
    </row>
    <row r="1942" spans="9:10" x14ac:dyDescent="0.25">
      <c r="I1942" s="81" t="s">
        <v>5909</v>
      </c>
      <c r="J1942" s="81" t="s">
        <v>5908</v>
      </c>
    </row>
    <row r="1943" spans="9:10" x14ac:dyDescent="0.25">
      <c r="I1943" s="81" t="s">
        <v>5912</v>
      </c>
      <c r="J1943" s="81" t="s">
        <v>5911</v>
      </c>
    </row>
    <row r="1944" spans="9:10" x14ac:dyDescent="0.25">
      <c r="I1944" s="81" t="s">
        <v>5915</v>
      </c>
      <c r="J1944" s="81" t="s">
        <v>5914</v>
      </c>
    </row>
    <row r="1945" spans="9:10" x14ac:dyDescent="0.25">
      <c r="I1945" s="81" t="s">
        <v>5918</v>
      </c>
      <c r="J1945" s="81" t="s">
        <v>5917</v>
      </c>
    </row>
    <row r="1946" spans="9:10" x14ac:dyDescent="0.25">
      <c r="I1946" s="81" t="s">
        <v>5921</v>
      </c>
      <c r="J1946" s="81" t="s">
        <v>5920</v>
      </c>
    </row>
    <row r="1947" spans="9:10" x14ac:dyDescent="0.25">
      <c r="I1947" s="101" t="s">
        <v>5924</v>
      </c>
      <c r="J1947" s="91" t="s">
        <v>5923</v>
      </c>
    </row>
    <row r="1948" spans="9:10" x14ac:dyDescent="0.25">
      <c r="I1948" s="81" t="s">
        <v>5928</v>
      </c>
      <c r="J1948" s="81" t="s">
        <v>5927</v>
      </c>
    </row>
    <row r="1949" spans="9:10" x14ac:dyDescent="0.25">
      <c r="I1949" s="81" t="s">
        <v>5931</v>
      </c>
      <c r="J1949" s="81" t="s">
        <v>5930</v>
      </c>
    </row>
    <row r="1950" spans="9:10" x14ac:dyDescent="0.25">
      <c r="I1950" s="81">
        <v>404031</v>
      </c>
      <c r="J1950" s="81" t="s">
        <v>5933</v>
      </c>
    </row>
    <row r="1951" spans="9:10" x14ac:dyDescent="0.25">
      <c r="I1951" s="101" t="s">
        <v>5936</v>
      </c>
      <c r="J1951" s="91" t="s">
        <v>5935</v>
      </c>
    </row>
    <row r="1952" spans="9:10" x14ac:dyDescent="0.25">
      <c r="I1952" s="81" t="s">
        <v>5939</v>
      </c>
      <c r="J1952" s="81" t="s">
        <v>5938</v>
      </c>
    </row>
    <row r="1953" spans="9:10" x14ac:dyDescent="0.25">
      <c r="I1953" s="81" t="s">
        <v>5942</v>
      </c>
      <c r="J1953" s="81" t="s">
        <v>5941</v>
      </c>
    </row>
    <row r="1954" spans="9:10" x14ac:dyDescent="0.25">
      <c r="I1954" s="81" t="s">
        <v>5945</v>
      </c>
      <c r="J1954" s="81" t="s">
        <v>5944</v>
      </c>
    </row>
    <row r="1955" spans="9:10" x14ac:dyDescent="0.25">
      <c r="I1955" s="81" t="s">
        <v>5948</v>
      </c>
      <c r="J1955" s="81" t="s">
        <v>5947</v>
      </c>
    </row>
    <row r="1956" spans="9:10" x14ac:dyDescent="0.25">
      <c r="I1956" s="81" t="s">
        <v>5951</v>
      </c>
      <c r="J1956" s="81" t="s">
        <v>5950</v>
      </c>
    </row>
    <row r="1957" spans="9:10" x14ac:dyDescent="0.25">
      <c r="I1957" s="81" t="s">
        <v>5954</v>
      </c>
      <c r="J1957" s="81" t="s">
        <v>5953</v>
      </c>
    </row>
    <row r="1958" spans="9:10" x14ac:dyDescent="0.25">
      <c r="I1958" s="81" t="s">
        <v>5957</v>
      </c>
      <c r="J1958" s="81" t="s">
        <v>5956</v>
      </c>
    </row>
    <row r="1959" spans="9:10" x14ac:dyDescent="0.25">
      <c r="I1959" s="81" t="s">
        <v>5961</v>
      </c>
      <c r="J1959" s="81" t="s">
        <v>5960</v>
      </c>
    </row>
    <row r="1960" spans="9:10" x14ac:dyDescent="0.25">
      <c r="I1960" s="81">
        <v>404032</v>
      </c>
      <c r="J1960" s="81" t="s">
        <v>5963</v>
      </c>
    </row>
    <row r="1961" spans="9:10" x14ac:dyDescent="0.25">
      <c r="I1961" s="81" t="s">
        <v>5966</v>
      </c>
      <c r="J1961" s="81" t="s">
        <v>5965</v>
      </c>
    </row>
    <row r="1962" spans="9:10" x14ac:dyDescent="0.25">
      <c r="I1962" s="81" t="s">
        <v>5969</v>
      </c>
      <c r="J1962" s="81" t="s">
        <v>5968</v>
      </c>
    </row>
    <row r="1963" spans="9:10" x14ac:dyDescent="0.25">
      <c r="I1963" s="81" t="s">
        <v>5972</v>
      </c>
      <c r="J1963" s="81" t="s">
        <v>5971</v>
      </c>
    </row>
    <row r="1964" spans="9:10" x14ac:dyDescent="0.25">
      <c r="I1964" s="81" t="s">
        <v>5975</v>
      </c>
      <c r="J1964" s="81" t="s">
        <v>5974</v>
      </c>
    </row>
    <row r="1965" spans="9:10" x14ac:dyDescent="0.25">
      <c r="I1965" s="81" t="s">
        <v>5978</v>
      </c>
      <c r="J1965" s="81" t="s">
        <v>5977</v>
      </c>
    </row>
    <row r="1966" spans="9:10" x14ac:dyDescent="0.25">
      <c r="I1966" s="81" t="s">
        <v>5981</v>
      </c>
      <c r="J1966" s="81" t="s">
        <v>5980</v>
      </c>
    </row>
    <row r="1967" spans="9:10" x14ac:dyDescent="0.25">
      <c r="I1967" s="81" t="s">
        <v>14624</v>
      </c>
      <c r="J1967" s="81" t="s">
        <v>5983</v>
      </c>
    </row>
    <row r="1968" spans="9:10" x14ac:dyDescent="0.25">
      <c r="I1968" s="81" t="s">
        <v>5986</v>
      </c>
      <c r="J1968" s="81" t="s">
        <v>5985</v>
      </c>
    </row>
    <row r="1969" spans="9:10" x14ac:dyDescent="0.25">
      <c r="I1969" s="81" t="s">
        <v>5989</v>
      </c>
      <c r="J1969" s="81" t="s">
        <v>5988</v>
      </c>
    </row>
    <row r="1970" spans="9:10" x14ac:dyDescent="0.25">
      <c r="I1970" s="81" t="s">
        <v>5992</v>
      </c>
      <c r="J1970" s="81" t="s">
        <v>5991</v>
      </c>
    </row>
    <row r="1971" spans="9:10" x14ac:dyDescent="0.25">
      <c r="I1971" s="81" t="s">
        <v>16273</v>
      </c>
      <c r="J1971" s="81" t="s">
        <v>5994</v>
      </c>
    </row>
    <row r="1972" spans="9:10" x14ac:dyDescent="0.25">
      <c r="I1972" s="81" t="s">
        <v>14435</v>
      </c>
      <c r="J1972" s="81" t="s">
        <v>5996</v>
      </c>
    </row>
    <row r="1973" spans="9:10" x14ac:dyDescent="0.25">
      <c r="I1973" s="101" t="s">
        <v>5999</v>
      </c>
      <c r="J1973" s="91" t="s">
        <v>5998</v>
      </c>
    </row>
    <row r="1974" spans="9:10" x14ac:dyDescent="0.25">
      <c r="I1974" s="81" t="s">
        <v>6002</v>
      </c>
      <c r="J1974" s="81" t="s">
        <v>6001</v>
      </c>
    </row>
    <row r="1975" spans="9:10" x14ac:dyDescent="0.25">
      <c r="I1975" s="81" t="s">
        <v>6005</v>
      </c>
      <c r="J1975" s="81" t="s">
        <v>6004</v>
      </c>
    </row>
    <row r="1976" spans="9:10" x14ac:dyDescent="0.25">
      <c r="I1976" s="81" t="s">
        <v>6008</v>
      </c>
      <c r="J1976" s="81" t="s">
        <v>6007</v>
      </c>
    </row>
    <row r="1977" spans="9:10" x14ac:dyDescent="0.25">
      <c r="I1977" s="81">
        <v>12801</v>
      </c>
      <c r="J1977" s="81" t="s">
        <v>6011</v>
      </c>
    </row>
    <row r="1978" spans="9:10" x14ac:dyDescent="0.25">
      <c r="I1978" s="81" t="s">
        <v>15308</v>
      </c>
      <c r="J1978" s="81" t="s">
        <v>6013</v>
      </c>
    </row>
    <row r="1979" spans="9:10" x14ac:dyDescent="0.25">
      <c r="I1979" s="81" t="s">
        <v>16047</v>
      </c>
      <c r="J1979" s="81" t="s">
        <v>6015</v>
      </c>
    </row>
    <row r="1980" spans="9:10" x14ac:dyDescent="0.25">
      <c r="I1980" s="81" t="s">
        <v>6018</v>
      </c>
      <c r="J1980" s="81" t="s">
        <v>6017</v>
      </c>
    </row>
    <row r="1981" spans="9:10" x14ac:dyDescent="0.25">
      <c r="I1981" s="81" t="s">
        <v>15740</v>
      </c>
      <c r="J1981" s="81" t="s">
        <v>6020</v>
      </c>
    </row>
    <row r="1982" spans="9:10" x14ac:dyDescent="0.25">
      <c r="I1982" s="81" t="s">
        <v>4849</v>
      </c>
      <c r="J1982" s="81" t="s">
        <v>6022</v>
      </c>
    </row>
    <row r="1983" spans="9:10" x14ac:dyDescent="0.25">
      <c r="I1983" s="81" t="s">
        <v>6025</v>
      </c>
      <c r="J1983" s="81" t="s">
        <v>6024</v>
      </c>
    </row>
    <row r="1984" spans="9:10" x14ac:dyDescent="0.25">
      <c r="I1984" s="81" t="s">
        <v>4837</v>
      </c>
      <c r="J1984" s="81" t="s">
        <v>6027</v>
      </c>
    </row>
    <row r="1985" spans="9:10" x14ac:dyDescent="0.25">
      <c r="I1985" s="81" t="s">
        <v>25867</v>
      </c>
      <c r="J1985" s="81" t="s">
        <v>6029</v>
      </c>
    </row>
    <row r="1986" spans="9:10" x14ac:dyDescent="0.25">
      <c r="I1986" s="81" t="s">
        <v>6032</v>
      </c>
      <c r="J1986" s="81" t="s">
        <v>6031</v>
      </c>
    </row>
    <row r="1987" spans="9:10" x14ac:dyDescent="0.25">
      <c r="I1987" s="81" t="s">
        <v>6035</v>
      </c>
      <c r="J1987" s="81" t="s">
        <v>6034</v>
      </c>
    </row>
    <row r="1988" spans="9:10" x14ac:dyDescent="0.25">
      <c r="I1988" s="81" t="s">
        <v>16063</v>
      </c>
      <c r="J1988" s="81" t="s">
        <v>6037</v>
      </c>
    </row>
    <row r="1989" spans="9:10" x14ac:dyDescent="0.25">
      <c r="I1989" s="81">
        <v>310751</v>
      </c>
      <c r="J1989" s="81" t="s">
        <v>6039</v>
      </c>
    </row>
    <row r="1990" spans="9:10" x14ac:dyDescent="0.25">
      <c r="I1990" s="81" t="s">
        <v>16352</v>
      </c>
      <c r="J1990" s="81" t="s">
        <v>6041</v>
      </c>
    </row>
    <row r="1991" spans="9:10" x14ac:dyDescent="0.25">
      <c r="I1991" s="81" t="s">
        <v>6044</v>
      </c>
      <c r="J1991" s="81" t="s">
        <v>6043</v>
      </c>
    </row>
    <row r="1992" spans="9:10" x14ac:dyDescent="0.25">
      <c r="I1992" s="81" t="s">
        <v>25868</v>
      </c>
      <c r="J1992" s="81" t="s">
        <v>6046</v>
      </c>
    </row>
    <row r="1993" spans="9:10" x14ac:dyDescent="0.25">
      <c r="I1993" s="81" t="s">
        <v>6049</v>
      </c>
      <c r="J1993" s="81" t="s">
        <v>6048</v>
      </c>
    </row>
    <row r="1994" spans="9:10" x14ac:dyDescent="0.25">
      <c r="I1994" s="81" t="s">
        <v>6052</v>
      </c>
      <c r="J1994" s="81" t="s">
        <v>6051</v>
      </c>
    </row>
    <row r="1995" spans="9:10" x14ac:dyDescent="0.25">
      <c r="I1995" s="81" t="s">
        <v>6055</v>
      </c>
      <c r="J1995" s="81" t="s">
        <v>6054</v>
      </c>
    </row>
    <row r="1996" spans="9:10" x14ac:dyDescent="0.25">
      <c r="I1996" s="81" t="s">
        <v>6058</v>
      </c>
      <c r="J1996" s="81" t="s">
        <v>6057</v>
      </c>
    </row>
    <row r="1997" spans="9:10" x14ac:dyDescent="0.25">
      <c r="I1997" s="81" t="s">
        <v>6061</v>
      </c>
      <c r="J1997" s="81" t="s">
        <v>6060</v>
      </c>
    </row>
    <row r="1998" spans="9:10" x14ac:dyDescent="0.25">
      <c r="I1998" s="81" t="s">
        <v>6064</v>
      </c>
      <c r="J1998" s="81" t="s">
        <v>6063</v>
      </c>
    </row>
    <row r="1999" spans="9:10" x14ac:dyDescent="0.25">
      <c r="I1999" s="81" t="s">
        <v>6067</v>
      </c>
      <c r="J1999" s="81" t="s">
        <v>6066</v>
      </c>
    </row>
    <row r="2000" spans="9:10" x14ac:dyDescent="0.25">
      <c r="I2000" s="81" t="s">
        <v>6070</v>
      </c>
      <c r="J2000" s="81" t="s">
        <v>6069</v>
      </c>
    </row>
    <row r="2001" spans="9:10" x14ac:dyDescent="0.25">
      <c r="I2001" s="81" t="s">
        <v>25869</v>
      </c>
      <c r="J2001" s="81" t="s">
        <v>6072</v>
      </c>
    </row>
    <row r="2002" spans="9:10" x14ac:dyDescent="0.25">
      <c r="I2002" s="81" t="s">
        <v>6075</v>
      </c>
      <c r="J2002" s="81" t="s">
        <v>6074</v>
      </c>
    </row>
    <row r="2003" spans="9:10" x14ac:dyDescent="0.25">
      <c r="I2003" s="81" t="s">
        <v>6078</v>
      </c>
      <c r="J2003" s="81" t="s">
        <v>6077</v>
      </c>
    </row>
    <row r="2004" spans="9:10" x14ac:dyDescent="0.25">
      <c r="I2004" s="81" t="s">
        <v>6081</v>
      </c>
      <c r="J2004" s="81" t="s">
        <v>6080</v>
      </c>
    </row>
    <row r="2005" spans="9:10" x14ac:dyDescent="0.25">
      <c r="I2005" s="81" t="s">
        <v>6084</v>
      </c>
      <c r="J2005" s="81" t="s">
        <v>6083</v>
      </c>
    </row>
    <row r="2006" spans="9:10" x14ac:dyDescent="0.25">
      <c r="I2006" s="81" t="s">
        <v>15817</v>
      </c>
      <c r="J2006" s="81" t="s">
        <v>6086</v>
      </c>
    </row>
    <row r="2007" spans="9:10" x14ac:dyDescent="0.25">
      <c r="I2007" s="81" t="s">
        <v>15802</v>
      </c>
      <c r="J2007" s="81" t="s">
        <v>6090</v>
      </c>
    </row>
    <row r="2008" spans="9:10" x14ac:dyDescent="0.25">
      <c r="I2008" s="81" t="s">
        <v>15796</v>
      </c>
      <c r="J2008" s="81" t="s">
        <v>6092</v>
      </c>
    </row>
    <row r="2009" spans="9:10" x14ac:dyDescent="0.25">
      <c r="I2009" s="81" t="s">
        <v>15793</v>
      </c>
      <c r="J2009" s="81" t="s">
        <v>6094</v>
      </c>
    </row>
    <row r="2010" spans="9:10" x14ac:dyDescent="0.25">
      <c r="I2010" s="81" t="s">
        <v>15220</v>
      </c>
      <c r="J2010" s="81" t="s">
        <v>6096</v>
      </c>
    </row>
    <row r="2011" spans="9:10" x14ac:dyDescent="0.25">
      <c r="I2011" s="81" t="s">
        <v>15562</v>
      </c>
      <c r="J2011" s="81" t="s">
        <v>6098</v>
      </c>
    </row>
    <row r="2012" spans="9:10" x14ac:dyDescent="0.25">
      <c r="I2012" s="81">
        <v>404004</v>
      </c>
      <c r="J2012" s="81" t="s">
        <v>6100</v>
      </c>
    </row>
    <row r="2013" spans="9:10" x14ac:dyDescent="0.25">
      <c r="I2013" s="81" t="s">
        <v>6103</v>
      </c>
      <c r="J2013" s="81" t="s">
        <v>6102</v>
      </c>
    </row>
    <row r="2014" spans="9:10" x14ac:dyDescent="0.25">
      <c r="I2014" s="81" t="s">
        <v>17899</v>
      </c>
      <c r="J2014" s="81" t="s">
        <v>6105</v>
      </c>
    </row>
    <row r="2015" spans="9:10" x14ac:dyDescent="0.25">
      <c r="I2015" s="81" t="s">
        <v>6108</v>
      </c>
      <c r="J2015" s="81" t="s">
        <v>6107</v>
      </c>
    </row>
    <row r="2016" spans="9:10" x14ac:dyDescent="0.25">
      <c r="I2016" s="101" t="s">
        <v>15610</v>
      </c>
      <c r="J2016" s="91" t="s">
        <v>6110</v>
      </c>
    </row>
    <row r="2017" spans="9:10" x14ac:dyDescent="0.25">
      <c r="I2017" s="81" t="s">
        <v>25870</v>
      </c>
      <c r="J2017" s="81" t="s">
        <v>6112</v>
      </c>
    </row>
    <row r="2018" spans="9:10" x14ac:dyDescent="0.25">
      <c r="I2018" s="81" t="s">
        <v>6115</v>
      </c>
      <c r="J2018" s="81" t="s">
        <v>6114</v>
      </c>
    </row>
    <row r="2019" spans="9:10" x14ac:dyDescent="0.25">
      <c r="I2019" s="81" t="s">
        <v>6118</v>
      </c>
      <c r="J2019" s="81" t="s">
        <v>6117</v>
      </c>
    </row>
    <row r="2020" spans="9:10" x14ac:dyDescent="0.25">
      <c r="I2020" s="101" t="s">
        <v>6121</v>
      </c>
      <c r="J2020" s="91" t="s">
        <v>6120</v>
      </c>
    </row>
    <row r="2021" spans="9:10" x14ac:dyDescent="0.25">
      <c r="I2021" s="81" t="s">
        <v>15830</v>
      </c>
      <c r="J2021" s="81" t="s">
        <v>6123</v>
      </c>
    </row>
    <row r="2022" spans="9:10" x14ac:dyDescent="0.25">
      <c r="I2022" s="81" t="s">
        <v>15822</v>
      </c>
      <c r="J2022" s="81" t="s">
        <v>6125</v>
      </c>
    </row>
    <row r="2023" spans="9:10" x14ac:dyDescent="0.25">
      <c r="I2023" s="101" t="s">
        <v>16291</v>
      </c>
      <c r="J2023" s="91" t="s">
        <v>6127</v>
      </c>
    </row>
    <row r="2024" spans="9:10" x14ac:dyDescent="0.25">
      <c r="I2024" s="81" t="s">
        <v>6130</v>
      </c>
      <c r="J2024" s="81" t="s">
        <v>6129</v>
      </c>
    </row>
    <row r="2025" spans="9:10" x14ac:dyDescent="0.25">
      <c r="I2025" s="81" t="s">
        <v>6133</v>
      </c>
      <c r="J2025" s="81" t="s">
        <v>6132</v>
      </c>
    </row>
    <row r="2026" spans="9:10" x14ac:dyDescent="0.25">
      <c r="I2026" s="81" t="s">
        <v>6136</v>
      </c>
      <c r="J2026" s="81" t="s">
        <v>6135</v>
      </c>
    </row>
    <row r="2027" spans="9:10" x14ac:dyDescent="0.25">
      <c r="I2027" s="81" t="s">
        <v>6139</v>
      </c>
      <c r="J2027" s="81" t="s">
        <v>6138</v>
      </c>
    </row>
    <row r="2028" spans="9:10" x14ac:dyDescent="0.25">
      <c r="I2028" s="101" t="s">
        <v>6142</v>
      </c>
      <c r="J2028" s="91" t="s">
        <v>6141</v>
      </c>
    </row>
    <row r="2029" spans="9:10" x14ac:dyDescent="0.25">
      <c r="I2029" s="81" t="s">
        <v>6145</v>
      </c>
      <c r="J2029" s="81" t="s">
        <v>6144</v>
      </c>
    </row>
    <row r="2030" spans="9:10" x14ac:dyDescent="0.25">
      <c r="I2030" s="81" t="s">
        <v>6148</v>
      </c>
      <c r="J2030" s="81" t="s">
        <v>6147</v>
      </c>
    </row>
    <row r="2031" spans="9:10" x14ac:dyDescent="0.25">
      <c r="I2031" s="81" t="s">
        <v>6151</v>
      </c>
      <c r="J2031" s="81" t="s">
        <v>6150</v>
      </c>
    </row>
    <row r="2032" spans="9:10" x14ac:dyDescent="0.25">
      <c r="I2032" s="81" t="s">
        <v>6154</v>
      </c>
      <c r="J2032" s="81" t="s">
        <v>6153</v>
      </c>
    </row>
    <row r="2033" spans="9:10" x14ac:dyDescent="0.25">
      <c r="I2033" s="81" t="s">
        <v>6157</v>
      </c>
      <c r="J2033" s="81" t="s">
        <v>6156</v>
      </c>
    </row>
    <row r="2034" spans="9:10" x14ac:dyDescent="0.25">
      <c r="I2034" s="81" t="s">
        <v>6160</v>
      </c>
      <c r="J2034" s="81" t="s">
        <v>6159</v>
      </c>
    </row>
    <row r="2035" spans="9:10" x14ac:dyDescent="0.25">
      <c r="I2035" s="81">
        <v>310760</v>
      </c>
      <c r="J2035" s="81" t="s">
        <v>6162</v>
      </c>
    </row>
    <row r="2036" spans="9:10" x14ac:dyDescent="0.25">
      <c r="I2036" s="81" t="s">
        <v>6165</v>
      </c>
      <c r="J2036" s="81" t="s">
        <v>6164</v>
      </c>
    </row>
    <row r="2037" spans="9:10" x14ac:dyDescent="0.25">
      <c r="I2037" s="81" t="s">
        <v>6168</v>
      </c>
      <c r="J2037" s="81" t="s">
        <v>6167</v>
      </c>
    </row>
    <row r="2038" spans="9:10" x14ac:dyDescent="0.25">
      <c r="I2038" s="81" t="s">
        <v>6171</v>
      </c>
      <c r="J2038" s="81" t="s">
        <v>6170</v>
      </c>
    </row>
    <row r="2039" spans="9:10" x14ac:dyDescent="0.25">
      <c r="I2039" s="81" t="s">
        <v>6174</v>
      </c>
      <c r="J2039" s="81" t="s">
        <v>6173</v>
      </c>
    </row>
    <row r="2040" spans="9:10" x14ac:dyDescent="0.25">
      <c r="I2040" s="81" t="s">
        <v>6177</v>
      </c>
      <c r="J2040" s="81" t="s">
        <v>6176</v>
      </c>
    </row>
    <row r="2041" spans="9:10" x14ac:dyDescent="0.25">
      <c r="I2041" s="81" t="s">
        <v>6180</v>
      </c>
      <c r="J2041" s="81" t="s">
        <v>6179</v>
      </c>
    </row>
    <row r="2042" spans="9:10" x14ac:dyDescent="0.25">
      <c r="I2042" s="81" t="s">
        <v>6183</v>
      </c>
      <c r="J2042" s="81" t="s">
        <v>6182</v>
      </c>
    </row>
    <row r="2043" spans="9:10" x14ac:dyDescent="0.25">
      <c r="I2043" s="81" t="s">
        <v>6186</v>
      </c>
      <c r="J2043" s="81" t="s">
        <v>6185</v>
      </c>
    </row>
    <row r="2044" spans="9:10" x14ac:dyDescent="0.25">
      <c r="I2044" s="81" t="s">
        <v>6189</v>
      </c>
      <c r="J2044" s="81" t="s">
        <v>6188</v>
      </c>
    </row>
    <row r="2045" spans="9:10" x14ac:dyDescent="0.25">
      <c r="I2045" s="81" t="s">
        <v>6192</v>
      </c>
      <c r="J2045" s="81" t="s">
        <v>6191</v>
      </c>
    </row>
    <row r="2046" spans="9:10" x14ac:dyDescent="0.25">
      <c r="I2046" s="81" t="s">
        <v>6195</v>
      </c>
      <c r="J2046" s="81" t="s">
        <v>6194</v>
      </c>
    </row>
    <row r="2047" spans="9:10" x14ac:dyDescent="0.25">
      <c r="I2047" s="113" t="s">
        <v>25871</v>
      </c>
      <c r="J2047" s="81" t="s">
        <v>6197</v>
      </c>
    </row>
    <row r="2048" spans="9:10" x14ac:dyDescent="0.25">
      <c r="I2048" s="81">
        <v>370022</v>
      </c>
      <c r="J2048" s="81" t="s">
        <v>6200</v>
      </c>
    </row>
    <row r="2049" spans="9:10" x14ac:dyDescent="0.25">
      <c r="I2049" s="81" t="s">
        <v>6203</v>
      </c>
      <c r="J2049" s="81" t="s">
        <v>6202</v>
      </c>
    </row>
    <row r="2050" spans="9:10" x14ac:dyDescent="0.25">
      <c r="I2050" s="101" t="s">
        <v>6206</v>
      </c>
      <c r="J2050" s="91" t="s">
        <v>6205</v>
      </c>
    </row>
    <row r="2051" spans="9:10" x14ac:dyDescent="0.25">
      <c r="I2051" s="81" t="s">
        <v>6210</v>
      </c>
      <c r="J2051" s="81" t="s">
        <v>6209</v>
      </c>
    </row>
    <row r="2052" spans="9:10" x14ac:dyDescent="0.25">
      <c r="I2052" s="81">
        <v>310750</v>
      </c>
      <c r="J2052" s="81" t="s">
        <v>6212</v>
      </c>
    </row>
    <row r="2053" spans="9:10" x14ac:dyDescent="0.25">
      <c r="I2053" s="81" t="s">
        <v>6215</v>
      </c>
      <c r="J2053" s="81" t="s">
        <v>6214</v>
      </c>
    </row>
    <row r="2054" spans="9:10" x14ac:dyDescent="0.25">
      <c r="I2054" s="81" t="s">
        <v>6218</v>
      </c>
      <c r="J2054" s="81" t="s">
        <v>6217</v>
      </c>
    </row>
    <row r="2055" spans="9:10" x14ac:dyDescent="0.25">
      <c r="I2055" s="81" t="s">
        <v>6221</v>
      </c>
      <c r="J2055" s="81" t="s">
        <v>6220</v>
      </c>
    </row>
    <row r="2056" spans="9:10" x14ac:dyDescent="0.25">
      <c r="I2056" s="81" t="s">
        <v>6224</v>
      </c>
      <c r="J2056" s="81" t="s">
        <v>6223</v>
      </c>
    </row>
    <row r="2057" spans="9:10" x14ac:dyDescent="0.25">
      <c r="I2057" s="81" t="s">
        <v>6228</v>
      </c>
      <c r="J2057" s="81" t="s">
        <v>6227</v>
      </c>
    </row>
    <row r="2058" spans="9:10" x14ac:dyDescent="0.25">
      <c r="I2058" s="81" t="s">
        <v>6231</v>
      </c>
      <c r="J2058" s="81" t="s">
        <v>6230</v>
      </c>
    </row>
    <row r="2059" spans="9:10" x14ac:dyDescent="0.25">
      <c r="I2059" s="81" t="s">
        <v>6234</v>
      </c>
      <c r="J2059" s="81" t="s">
        <v>6233</v>
      </c>
    </row>
    <row r="2060" spans="9:10" x14ac:dyDescent="0.25">
      <c r="I2060" s="81" t="s">
        <v>6237</v>
      </c>
      <c r="J2060" s="81" t="s">
        <v>6236</v>
      </c>
    </row>
    <row r="2061" spans="9:10" x14ac:dyDescent="0.25">
      <c r="I2061" s="81">
        <v>3340898905</v>
      </c>
      <c r="J2061" s="81" t="s">
        <v>6239</v>
      </c>
    </row>
    <row r="2062" spans="9:10" x14ac:dyDescent="0.25">
      <c r="I2062" s="81" t="s">
        <v>6243</v>
      </c>
      <c r="J2062" s="81" t="s">
        <v>6242</v>
      </c>
    </row>
    <row r="2063" spans="9:10" x14ac:dyDescent="0.25">
      <c r="I2063" s="81" t="s">
        <v>6246</v>
      </c>
      <c r="J2063" s="81" t="s">
        <v>6245</v>
      </c>
    </row>
    <row r="2064" spans="9:10" x14ac:dyDescent="0.25">
      <c r="I2064" s="81" t="s">
        <v>14836</v>
      </c>
      <c r="J2064" s="81" t="s">
        <v>6248</v>
      </c>
    </row>
    <row r="2065" spans="9:10" x14ac:dyDescent="0.25">
      <c r="I2065" s="81" t="s">
        <v>6251</v>
      </c>
      <c r="J2065" s="81" t="s">
        <v>6250</v>
      </c>
    </row>
    <row r="2066" spans="9:10" x14ac:dyDescent="0.25">
      <c r="I2066" s="81">
        <v>6660108008</v>
      </c>
      <c r="J2066" s="81" t="s">
        <v>6253</v>
      </c>
    </row>
    <row r="2067" spans="9:10" x14ac:dyDescent="0.25">
      <c r="I2067" s="81">
        <v>6660108009</v>
      </c>
      <c r="J2067" s="81" t="s">
        <v>6255</v>
      </c>
    </row>
    <row r="2068" spans="9:10" x14ac:dyDescent="0.25">
      <c r="I2068" s="81" t="s">
        <v>6258</v>
      </c>
      <c r="J2068" s="81" t="s">
        <v>6257</v>
      </c>
    </row>
    <row r="2069" spans="9:10" x14ac:dyDescent="0.25">
      <c r="I2069" s="81" t="s">
        <v>6261</v>
      </c>
      <c r="J2069" s="81" t="s">
        <v>6260</v>
      </c>
    </row>
    <row r="2070" spans="9:10" x14ac:dyDescent="0.25">
      <c r="I2070" s="81" t="s">
        <v>14997</v>
      </c>
      <c r="J2070" s="81" t="s">
        <v>6263</v>
      </c>
    </row>
    <row r="2071" spans="9:10" x14ac:dyDescent="0.25">
      <c r="I2071" s="81" t="s">
        <v>6266</v>
      </c>
      <c r="J2071" s="81" t="s">
        <v>6265</v>
      </c>
    </row>
    <row r="2072" spans="9:10" x14ac:dyDescent="0.25">
      <c r="I2072" s="81" t="s">
        <v>6269</v>
      </c>
      <c r="J2072" s="81" t="s">
        <v>6268</v>
      </c>
    </row>
    <row r="2073" spans="9:10" x14ac:dyDescent="0.25">
      <c r="I2073" s="81" t="s">
        <v>20138</v>
      </c>
      <c r="J2073" s="81" t="s">
        <v>6271</v>
      </c>
    </row>
    <row r="2074" spans="9:10" x14ac:dyDescent="0.25">
      <c r="I2074" s="81" t="s">
        <v>6274</v>
      </c>
      <c r="J2074" s="81" t="s">
        <v>6273</v>
      </c>
    </row>
    <row r="2075" spans="9:10" x14ac:dyDescent="0.25">
      <c r="I2075" s="81" t="s">
        <v>6277</v>
      </c>
      <c r="J2075" s="81" t="s">
        <v>6276</v>
      </c>
    </row>
    <row r="2076" spans="9:10" x14ac:dyDescent="0.25">
      <c r="I2076" s="81" t="s">
        <v>6280</v>
      </c>
      <c r="J2076" s="81" t="s">
        <v>6279</v>
      </c>
    </row>
    <row r="2077" spans="9:10" x14ac:dyDescent="0.25">
      <c r="I2077" s="81" t="s">
        <v>18629</v>
      </c>
      <c r="J2077" s="81" t="s">
        <v>6282</v>
      </c>
    </row>
    <row r="2078" spans="9:10" x14ac:dyDescent="0.25">
      <c r="I2078" s="81" t="s">
        <v>14870</v>
      </c>
      <c r="J2078" s="81" t="s">
        <v>6284</v>
      </c>
    </row>
    <row r="2079" spans="9:10" x14ac:dyDescent="0.25">
      <c r="I2079" s="81" t="s">
        <v>6287</v>
      </c>
      <c r="J2079" s="81" t="s">
        <v>6286</v>
      </c>
    </row>
    <row r="2080" spans="9:10" x14ac:dyDescent="0.25">
      <c r="I2080" s="81" t="s">
        <v>6290</v>
      </c>
      <c r="J2080" s="81" t="s">
        <v>6289</v>
      </c>
    </row>
    <row r="2081" spans="9:10" x14ac:dyDescent="0.25">
      <c r="I2081" s="81" t="s">
        <v>6293</v>
      </c>
      <c r="J2081" s="81" t="s">
        <v>6292</v>
      </c>
    </row>
    <row r="2082" spans="9:10" x14ac:dyDescent="0.25">
      <c r="I2082" s="81" t="s">
        <v>17628</v>
      </c>
      <c r="J2082" s="81" t="s">
        <v>6295</v>
      </c>
    </row>
    <row r="2083" spans="9:10" x14ac:dyDescent="0.25">
      <c r="I2083" s="81" t="s">
        <v>16395</v>
      </c>
      <c r="J2083" s="81" t="s">
        <v>6298</v>
      </c>
    </row>
    <row r="2084" spans="9:10" x14ac:dyDescent="0.25">
      <c r="I2084" s="81" t="s">
        <v>17346</v>
      </c>
      <c r="J2084" s="81" t="s">
        <v>6300</v>
      </c>
    </row>
    <row r="2085" spans="9:10" x14ac:dyDescent="0.25">
      <c r="I2085" s="101" t="s">
        <v>6303</v>
      </c>
      <c r="J2085" s="91" t="s">
        <v>6302</v>
      </c>
    </row>
    <row r="2086" spans="9:10" x14ac:dyDescent="0.25">
      <c r="I2086" s="81" t="s">
        <v>15762</v>
      </c>
      <c r="J2086" s="81" t="s">
        <v>6305</v>
      </c>
    </row>
    <row r="2087" spans="9:10" x14ac:dyDescent="0.25">
      <c r="I2087" s="81" t="s">
        <v>6308</v>
      </c>
      <c r="J2087" s="81" t="s">
        <v>6307</v>
      </c>
    </row>
    <row r="2088" spans="9:10" x14ac:dyDescent="0.25">
      <c r="I2088" s="81" t="s">
        <v>6311</v>
      </c>
      <c r="J2088" s="81" t="s">
        <v>6310</v>
      </c>
    </row>
    <row r="2089" spans="9:10" x14ac:dyDescent="0.25">
      <c r="I2089" s="81" t="s">
        <v>6314</v>
      </c>
      <c r="J2089" s="81" t="s">
        <v>6313</v>
      </c>
    </row>
    <row r="2090" spans="9:10" x14ac:dyDescent="0.25">
      <c r="I2090" s="81" t="s">
        <v>6317</v>
      </c>
      <c r="J2090" s="81" t="s">
        <v>6316</v>
      </c>
    </row>
    <row r="2091" spans="9:10" x14ac:dyDescent="0.25">
      <c r="I2091" s="81" t="s">
        <v>14572</v>
      </c>
      <c r="J2091" s="81" t="s">
        <v>6319</v>
      </c>
    </row>
    <row r="2092" spans="9:10" x14ac:dyDescent="0.25">
      <c r="I2092" s="81" t="s">
        <v>6322</v>
      </c>
      <c r="J2092" s="81" t="s">
        <v>6321</v>
      </c>
    </row>
    <row r="2093" spans="9:10" x14ac:dyDescent="0.25">
      <c r="I2093" s="81" t="s">
        <v>25872</v>
      </c>
      <c r="J2093" s="81" t="s">
        <v>6324</v>
      </c>
    </row>
    <row r="2094" spans="9:10" x14ac:dyDescent="0.25">
      <c r="I2094" s="81" t="s">
        <v>14509</v>
      </c>
      <c r="J2094" s="81" t="s">
        <v>6326</v>
      </c>
    </row>
    <row r="2095" spans="9:10" x14ac:dyDescent="0.25">
      <c r="I2095" s="81" t="s">
        <v>6329</v>
      </c>
      <c r="J2095" s="81" t="s">
        <v>6328</v>
      </c>
    </row>
    <row r="2096" spans="9:10" x14ac:dyDescent="0.25">
      <c r="I2096" s="101" t="s">
        <v>6332</v>
      </c>
      <c r="J2096" s="91" t="s">
        <v>6331</v>
      </c>
    </row>
    <row r="2097" spans="9:10" x14ac:dyDescent="0.25">
      <c r="I2097" s="81" t="s">
        <v>6335</v>
      </c>
      <c r="J2097" s="81" t="s">
        <v>6334</v>
      </c>
    </row>
    <row r="2098" spans="9:10" x14ac:dyDescent="0.25">
      <c r="I2098" s="101" t="s">
        <v>18272</v>
      </c>
      <c r="J2098" s="91" t="s">
        <v>6337</v>
      </c>
    </row>
    <row r="2099" spans="9:10" x14ac:dyDescent="0.25">
      <c r="I2099" s="81" t="s">
        <v>6340</v>
      </c>
      <c r="J2099" s="81" t="s">
        <v>6339</v>
      </c>
    </row>
    <row r="2100" spans="9:10" x14ac:dyDescent="0.25">
      <c r="I2100" s="81" t="s">
        <v>6343</v>
      </c>
      <c r="J2100" s="81" t="s">
        <v>6342</v>
      </c>
    </row>
    <row r="2101" spans="9:10" x14ac:dyDescent="0.25">
      <c r="I2101" s="81" t="s">
        <v>14824</v>
      </c>
      <c r="J2101" s="81" t="s">
        <v>6345</v>
      </c>
    </row>
    <row r="2102" spans="9:10" x14ac:dyDescent="0.25">
      <c r="I2102" s="101" t="s">
        <v>6348</v>
      </c>
      <c r="J2102" s="91" t="s">
        <v>6347</v>
      </c>
    </row>
    <row r="2103" spans="9:10" x14ac:dyDescent="0.25">
      <c r="I2103" s="81" t="s">
        <v>18429</v>
      </c>
      <c r="J2103" s="81" t="s">
        <v>6350</v>
      </c>
    </row>
    <row r="2104" spans="9:10" x14ac:dyDescent="0.25">
      <c r="I2104" s="81" t="s">
        <v>17784</v>
      </c>
      <c r="J2104" s="81" t="s">
        <v>6353</v>
      </c>
    </row>
    <row r="2105" spans="9:10" x14ac:dyDescent="0.25">
      <c r="I2105" s="81" t="s">
        <v>6357</v>
      </c>
      <c r="J2105" s="81" t="s">
        <v>6356</v>
      </c>
    </row>
    <row r="2106" spans="9:10" x14ac:dyDescent="0.25">
      <c r="I2106" s="101" t="s">
        <v>17381</v>
      </c>
      <c r="J2106" s="91" t="s">
        <v>6359</v>
      </c>
    </row>
    <row r="2107" spans="9:10" x14ac:dyDescent="0.25">
      <c r="I2107" s="81" t="s">
        <v>17378</v>
      </c>
      <c r="J2107" s="81" t="s">
        <v>6362</v>
      </c>
    </row>
    <row r="2108" spans="9:10" x14ac:dyDescent="0.25">
      <c r="I2108" s="81" t="s">
        <v>6365</v>
      </c>
      <c r="J2108" s="81" t="s">
        <v>6364</v>
      </c>
    </row>
    <row r="2109" spans="9:10" x14ac:dyDescent="0.25">
      <c r="I2109" s="81" t="s">
        <v>17373</v>
      </c>
      <c r="J2109" s="81" t="s">
        <v>6367</v>
      </c>
    </row>
    <row r="2110" spans="9:10" x14ac:dyDescent="0.25">
      <c r="I2110" s="81" t="s">
        <v>17370</v>
      </c>
      <c r="J2110" s="81" t="s">
        <v>6369</v>
      </c>
    </row>
    <row r="2111" spans="9:10" x14ac:dyDescent="0.25">
      <c r="I2111" s="81" t="s">
        <v>18419</v>
      </c>
      <c r="J2111" s="81" t="s">
        <v>6371</v>
      </c>
    </row>
    <row r="2112" spans="9:10" x14ac:dyDescent="0.25">
      <c r="I2112" s="101" t="s">
        <v>18242</v>
      </c>
      <c r="J2112" s="91" t="s">
        <v>6373</v>
      </c>
    </row>
    <row r="2113" spans="9:10" x14ac:dyDescent="0.25">
      <c r="I2113" s="81" t="s">
        <v>6376</v>
      </c>
      <c r="J2113" s="81" t="s">
        <v>6375</v>
      </c>
    </row>
    <row r="2114" spans="9:10" x14ac:dyDescent="0.25">
      <c r="I2114" s="81" t="s">
        <v>25674</v>
      </c>
      <c r="J2114" s="81" t="s">
        <v>6379</v>
      </c>
    </row>
    <row r="2115" spans="9:10" x14ac:dyDescent="0.25">
      <c r="I2115" s="81" t="s">
        <v>6383</v>
      </c>
      <c r="J2115" s="81" t="s">
        <v>6382</v>
      </c>
    </row>
    <row r="2116" spans="9:10" x14ac:dyDescent="0.25">
      <c r="I2116" s="101" t="s">
        <v>18136</v>
      </c>
      <c r="J2116" s="91" t="s">
        <v>6385</v>
      </c>
    </row>
    <row r="2117" spans="9:10" x14ac:dyDescent="0.25">
      <c r="I2117" s="101" t="s">
        <v>6389</v>
      </c>
      <c r="J2117" s="91" t="s">
        <v>6388</v>
      </c>
    </row>
    <row r="2118" spans="9:10" x14ac:dyDescent="0.25">
      <c r="I2118" s="101" t="s">
        <v>6392</v>
      </c>
      <c r="J2118" s="91" t="s">
        <v>6391</v>
      </c>
    </row>
    <row r="2119" spans="9:10" x14ac:dyDescent="0.25">
      <c r="I2119" s="81" t="s">
        <v>6395</v>
      </c>
      <c r="J2119" s="81" t="s">
        <v>6394</v>
      </c>
    </row>
    <row r="2120" spans="9:10" x14ac:dyDescent="0.25">
      <c r="I2120" s="81" t="s">
        <v>6398</v>
      </c>
      <c r="J2120" s="81" t="s">
        <v>6397</v>
      </c>
    </row>
    <row r="2121" spans="9:10" x14ac:dyDescent="0.25">
      <c r="I2121" s="81" t="s">
        <v>6401</v>
      </c>
      <c r="J2121" s="81" t="s">
        <v>6400</v>
      </c>
    </row>
    <row r="2122" spans="9:10" x14ac:dyDescent="0.25">
      <c r="I2122" s="81" t="s">
        <v>6404</v>
      </c>
      <c r="J2122" s="81" t="s">
        <v>6403</v>
      </c>
    </row>
    <row r="2123" spans="9:10" x14ac:dyDescent="0.25">
      <c r="I2123" s="81" t="s">
        <v>6407</v>
      </c>
      <c r="J2123" s="81" t="s">
        <v>6406</v>
      </c>
    </row>
    <row r="2124" spans="9:10" x14ac:dyDescent="0.25">
      <c r="I2124" s="81" t="s">
        <v>6410</v>
      </c>
      <c r="J2124" s="81" t="s">
        <v>6409</v>
      </c>
    </row>
    <row r="2125" spans="9:10" x14ac:dyDescent="0.25">
      <c r="I2125" s="81" t="s">
        <v>18669</v>
      </c>
      <c r="J2125" s="81" t="s">
        <v>6412</v>
      </c>
    </row>
    <row r="2126" spans="9:10" x14ac:dyDescent="0.25">
      <c r="I2126" s="81" t="s">
        <v>6416</v>
      </c>
      <c r="J2126" s="81" t="s">
        <v>6415</v>
      </c>
    </row>
    <row r="2127" spans="9:10" x14ac:dyDescent="0.25">
      <c r="I2127" s="81" t="s">
        <v>25873</v>
      </c>
      <c r="J2127" s="81" t="s">
        <v>6418</v>
      </c>
    </row>
    <row r="2128" spans="9:10" x14ac:dyDescent="0.25">
      <c r="I2128" s="81" t="s">
        <v>25874</v>
      </c>
      <c r="J2128" s="81" t="s">
        <v>6420</v>
      </c>
    </row>
    <row r="2129" spans="9:10" x14ac:dyDescent="0.25">
      <c r="I2129" s="81" t="s">
        <v>18168</v>
      </c>
      <c r="J2129" s="81" t="s">
        <v>6422</v>
      </c>
    </row>
    <row r="2130" spans="9:10" x14ac:dyDescent="0.25">
      <c r="I2130" s="101" t="s">
        <v>6425</v>
      </c>
      <c r="J2130" s="91" t="s">
        <v>6424</v>
      </c>
    </row>
    <row r="2131" spans="9:10" x14ac:dyDescent="0.25">
      <c r="I2131" s="81" t="s">
        <v>18151</v>
      </c>
      <c r="J2131" s="81" t="s">
        <v>6428</v>
      </c>
    </row>
    <row r="2132" spans="9:10" x14ac:dyDescent="0.25">
      <c r="I2132" s="81" t="s">
        <v>19283</v>
      </c>
      <c r="J2132" s="81" t="s">
        <v>6430</v>
      </c>
    </row>
    <row r="2133" spans="9:10" x14ac:dyDescent="0.25">
      <c r="I2133" s="81" t="s">
        <v>6433</v>
      </c>
      <c r="J2133" s="81" t="s">
        <v>6432</v>
      </c>
    </row>
    <row r="2134" spans="9:10" x14ac:dyDescent="0.25">
      <c r="I2134" s="81" t="s">
        <v>4236</v>
      </c>
      <c r="J2134" s="81" t="s">
        <v>6435</v>
      </c>
    </row>
    <row r="2135" spans="9:10" x14ac:dyDescent="0.25">
      <c r="I2135" s="81" t="s">
        <v>25875</v>
      </c>
      <c r="J2135" s="81" t="s">
        <v>6437</v>
      </c>
    </row>
    <row r="2136" spans="9:10" x14ac:dyDescent="0.25">
      <c r="I2136" s="81" t="s">
        <v>25876</v>
      </c>
      <c r="J2136" s="81" t="s">
        <v>6439</v>
      </c>
    </row>
    <row r="2137" spans="9:10" x14ac:dyDescent="0.25">
      <c r="I2137" s="101" t="s">
        <v>6442</v>
      </c>
      <c r="J2137" s="91" t="s">
        <v>6441</v>
      </c>
    </row>
    <row r="2138" spans="9:10" x14ac:dyDescent="0.25">
      <c r="I2138" s="101" t="s">
        <v>6445</v>
      </c>
      <c r="J2138" s="91" t="s">
        <v>6444</v>
      </c>
    </row>
    <row r="2139" spans="9:10" x14ac:dyDescent="0.25">
      <c r="I2139" s="101">
        <v>7038</v>
      </c>
      <c r="J2139" s="91" t="s">
        <v>6447</v>
      </c>
    </row>
    <row r="2140" spans="9:10" x14ac:dyDescent="0.25">
      <c r="I2140" s="101">
        <v>5685</v>
      </c>
      <c r="J2140" s="91" t="s">
        <v>6449</v>
      </c>
    </row>
    <row r="2141" spans="9:10" x14ac:dyDescent="0.25">
      <c r="I2141" s="101" t="s">
        <v>6452</v>
      </c>
      <c r="J2141" s="91" t="s">
        <v>6451</v>
      </c>
    </row>
    <row r="2142" spans="9:10" x14ac:dyDescent="0.25">
      <c r="I2142" s="101" t="s">
        <v>6455</v>
      </c>
      <c r="J2142" s="91" t="s">
        <v>6454</v>
      </c>
    </row>
    <row r="2143" spans="9:10" x14ac:dyDescent="0.25">
      <c r="I2143" s="101" t="s">
        <v>6458</v>
      </c>
      <c r="J2143" s="91" t="s">
        <v>6457</v>
      </c>
    </row>
    <row r="2144" spans="9:10" x14ac:dyDescent="0.25">
      <c r="I2144" s="101" t="s">
        <v>6461</v>
      </c>
      <c r="J2144" s="91" t="s">
        <v>6460</v>
      </c>
    </row>
    <row r="2145" spans="9:10" x14ac:dyDescent="0.25">
      <c r="I2145" s="101">
        <v>7163</v>
      </c>
      <c r="J2145" s="91" t="s">
        <v>6463</v>
      </c>
    </row>
    <row r="2146" spans="9:10" x14ac:dyDescent="0.25">
      <c r="I2146" s="101" t="s">
        <v>6466</v>
      </c>
      <c r="J2146" s="91" t="s">
        <v>6465</v>
      </c>
    </row>
    <row r="2147" spans="9:10" x14ac:dyDescent="0.25">
      <c r="I2147" s="81">
        <v>7006</v>
      </c>
      <c r="J2147" s="81" t="s">
        <v>6468</v>
      </c>
    </row>
    <row r="2148" spans="9:10" x14ac:dyDescent="0.25">
      <c r="I2148" s="101">
        <v>7173</v>
      </c>
      <c r="J2148" s="91" t="s">
        <v>6470</v>
      </c>
    </row>
    <row r="2149" spans="9:10" x14ac:dyDescent="0.25">
      <c r="I2149" s="101">
        <v>7171</v>
      </c>
      <c r="J2149" s="91" t="s">
        <v>6472</v>
      </c>
    </row>
    <row r="2150" spans="9:10" x14ac:dyDescent="0.25">
      <c r="I2150" s="81" t="s">
        <v>6475</v>
      </c>
      <c r="J2150" s="81" t="s">
        <v>6474</v>
      </c>
    </row>
    <row r="2151" spans="9:10" x14ac:dyDescent="0.25">
      <c r="I2151" s="81" t="s">
        <v>6478</v>
      </c>
      <c r="J2151" s="81" t="s">
        <v>6477</v>
      </c>
    </row>
    <row r="2152" spans="9:10" x14ac:dyDescent="0.25">
      <c r="I2152" s="81">
        <v>8009</v>
      </c>
      <c r="J2152" s="81" t="s">
        <v>6480</v>
      </c>
    </row>
    <row r="2153" spans="9:10" x14ac:dyDescent="0.25">
      <c r="I2153" s="101" t="s">
        <v>6483</v>
      </c>
      <c r="J2153" s="91" t="s">
        <v>6482</v>
      </c>
    </row>
    <row r="2154" spans="9:10" x14ac:dyDescent="0.25">
      <c r="I2154" s="81">
        <v>7000</v>
      </c>
      <c r="J2154" s="81" t="s">
        <v>6485</v>
      </c>
    </row>
    <row r="2155" spans="9:10" x14ac:dyDescent="0.25">
      <c r="I2155" s="101" t="s">
        <v>6488</v>
      </c>
      <c r="J2155" s="91" t="s">
        <v>6487</v>
      </c>
    </row>
    <row r="2156" spans="9:10" x14ac:dyDescent="0.25">
      <c r="I2156" s="101">
        <v>5819</v>
      </c>
      <c r="J2156" s="91" t="s">
        <v>6490</v>
      </c>
    </row>
    <row r="2157" spans="9:10" x14ac:dyDescent="0.25">
      <c r="I2157" s="81" t="s">
        <v>6493</v>
      </c>
      <c r="J2157" s="81" t="s">
        <v>6492</v>
      </c>
    </row>
    <row r="2158" spans="9:10" x14ac:dyDescent="0.25">
      <c r="I2158" s="81" t="s">
        <v>6496</v>
      </c>
      <c r="J2158" s="81" t="s">
        <v>6495</v>
      </c>
    </row>
    <row r="2159" spans="9:10" x14ac:dyDescent="0.25">
      <c r="I2159" s="81" t="s">
        <v>6499</v>
      </c>
      <c r="J2159" s="81" t="s">
        <v>6498</v>
      </c>
    </row>
    <row r="2160" spans="9:10" x14ac:dyDescent="0.25">
      <c r="I2160" s="81" t="s">
        <v>6502</v>
      </c>
      <c r="J2160" s="81" t="s">
        <v>6501</v>
      </c>
    </row>
    <row r="2161" spans="9:10" x14ac:dyDescent="0.25">
      <c r="I2161" s="81" t="s">
        <v>6505</v>
      </c>
      <c r="J2161" s="81" t="s">
        <v>6504</v>
      </c>
    </row>
    <row r="2162" spans="9:10" x14ac:dyDescent="0.25">
      <c r="I2162" s="101" t="s">
        <v>6508</v>
      </c>
      <c r="J2162" s="91" t="s">
        <v>6507</v>
      </c>
    </row>
    <row r="2163" spans="9:10" x14ac:dyDescent="0.25">
      <c r="I2163" s="81" t="s">
        <v>6511</v>
      </c>
      <c r="J2163" s="81" t="s">
        <v>6510</v>
      </c>
    </row>
    <row r="2164" spans="9:10" x14ac:dyDescent="0.25">
      <c r="I2164" s="101">
        <v>7209</v>
      </c>
      <c r="J2164" s="91" t="s">
        <v>6513</v>
      </c>
    </row>
    <row r="2165" spans="9:10" x14ac:dyDescent="0.25">
      <c r="I2165" s="81" t="s">
        <v>6516</v>
      </c>
      <c r="J2165" s="81" t="s">
        <v>6515</v>
      </c>
    </row>
    <row r="2166" spans="9:10" x14ac:dyDescent="0.25">
      <c r="I2166" s="81" t="s">
        <v>6519</v>
      </c>
      <c r="J2166" s="81" t="s">
        <v>6518</v>
      </c>
    </row>
    <row r="2167" spans="9:10" x14ac:dyDescent="0.25">
      <c r="I2167" s="101" t="s">
        <v>6522</v>
      </c>
      <c r="J2167" s="91" t="s">
        <v>6521</v>
      </c>
    </row>
    <row r="2168" spans="9:10" x14ac:dyDescent="0.25">
      <c r="I2168" s="101" t="s">
        <v>6525</v>
      </c>
      <c r="J2168" s="91" t="s">
        <v>6524</v>
      </c>
    </row>
    <row r="2169" spans="9:10" x14ac:dyDescent="0.25">
      <c r="I2169" s="101" t="s">
        <v>6529</v>
      </c>
      <c r="J2169" s="91" t="s">
        <v>6528</v>
      </c>
    </row>
    <row r="2170" spans="9:10" x14ac:dyDescent="0.25">
      <c r="I2170" s="101" t="s">
        <v>6532</v>
      </c>
      <c r="J2170" s="91" t="s">
        <v>6531</v>
      </c>
    </row>
    <row r="2171" spans="9:10" x14ac:dyDescent="0.25">
      <c r="I2171" s="81" t="s">
        <v>6536</v>
      </c>
      <c r="J2171" s="81" t="s">
        <v>6535</v>
      </c>
    </row>
    <row r="2172" spans="9:10" x14ac:dyDescent="0.25">
      <c r="I2172" s="101" t="s">
        <v>6539</v>
      </c>
      <c r="J2172" s="91" t="s">
        <v>6538</v>
      </c>
    </row>
    <row r="2173" spans="9:10" x14ac:dyDescent="0.25">
      <c r="I2173" s="101" t="s">
        <v>17294</v>
      </c>
      <c r="J2173" s="91" t="s">
        <v>6542</v>
      </c>
    </row>
    <row r="2174" spans="9:10" x14ac:dyDescent="0.25">
      <c r="I2174" s="81" t="s">
        <v>6545</v>
      </c>
      <c r="J2174" s="81" t="s">
        <v>6544</v>
      </c>
    </row>
    <row r="2175" spans="9:10" x14ac:dyDescent="0.25">
      <c r="I2175" s="101" t="s">
        <v>6548</v>
      </c>
      <c r="J2175" s="91" t="s">
        <v>6547</v>
      </c>
    </row>
    <row r="2176" spans="9:10" x14ac:dyDescent="0.25">
      <c r="I2176" s="81" t="s">
        <v>6551</v>
      </c>
      <c r="J2176" s="81" t="s">
        <v>6550</v>
      </c>
    </row>
    <row r="2177" spans="9:10" x14ac:dyDescent="0.25">
      <c r="I2177" s="101" t="s">
        <v>6554</v>
      </c>
      <c r="J2177" s="91" t="s">
        <v>6553</v>
      </c>
    </row>
    <row r="2178" spans="9:10" x14ac:dyDescent="0.25">
      <c r="I2178" s="81" t="s">
        <v>6557</v>
      </c>
      <c r="J2178" s="81" t="s">
        <v>6556</v>
      </c>
    </row>
    <row r="2179" spans="9:10" x14ac:dyDescent="0.25">
      <c r="I2179" s="81" t="s">
        <v>6560</v>
      </c>
      <c r="J2179" s="81" t="s">
        <v>6559</v>
      </c>
    </row>
    <row r="2180" spans="9:10" x14ac:dyDescent="0.25">
      <c r="I2180" s="81" t="s">
        <v>6564</v>
      </c>
      <c r="J2180" s="81" t="s">
        <v>6563</v>
      </c>
    </row>
    <row r="2181" spans="9:10" x14ac:dyDescent="0.25">
      <c r="I2181" s="81" t="s">
        <v>6567</v>
      </c>
      <c r="J2181" s="81" t="s">
        <v>6566</v>
      </c>
    </row>
    <row r="2182" spans="9:10" x14ac:dyDescent="0.25">
      <c r="I2182" s="81" t="s">
        <v>6570</v>
      </c>
      <c r="J2182" s="81" t="s">
        <v>6569</v>
      </c>
    </row>
    <row r="2183" spans="9:10" x14ac:dyDescent="0.25">
      <c r="I2183" s="81" t="s">
        <v>6573</v>
      </c>
      <c r="J2183" s="81" t="s">
        <v>6572</v>
      </c>
    </row>
    <row r="2184" spans="9:10" x14ac:dyDescent="0.25">
      <c r="I2184" s="81" t="s">
        <v>6576</v>
      </c>
      <c r="J2184" s="81" t="s">
        <v>6575</v>
      </c>
    </row>
    <row r="2185" spans="9:10" x14ac:dyDescent="0.25">
      <c r="I2185" s="81" t="s">
        <v>6579</v>
      </c>
      <c r="J2185" s="81" t="s">
        <v>6578</v>
      </c>
    </row>
    <row r="2186" spans="9:10" x14ac:dyDescent="0.25">
      <c r="I2186" s="81" t="s">
        <v>6583</v>
      </c>
      <c r="J2186" s="81" t="s">
        <v>6582</v>
      </c>
    </row>
    <row r="2187" spans="9:10" x14ac:dyDescent="0.25">
      <c r="I2187" s="81" t="s">
        <v>6586</v>
      </c>
      <c r="J2187" s="81" t="s">
        <v>6585</v>
      </c>
    </row>
    <row r="2188" spans="9:10" x14ac:dyDescent="0.25">
      <c r="I2188" s="81" t="s">
        <v>6590</v>
      </c>
      <c r="J2188" s="81" t="s">
        <v>6589</v>
      </c>
    </row>
    <row r="2189" spans="9:10" x14ac:dyDescent="0.25">
      <c r="I2189" s="81" t="s">
        <v>6593</v>
      </c>
      <c r="J2189" s="81" t="s">
        <v>6592</v>
      </c>
    </row>
    <row r="2190" spans="9:10" x14ac:dyDescent="0.25">
      <c r="I2190" s="101" t="s">
        <v>6596</v>
      </c>
      <c r="J2190" s="91" t="s">
        <v>6595</v>
      </c>
    </row>
    <row r="2191" spans="9:10" x14ac:dyDescent="0.25">
      <c r="I2191" s="81" t="s">
        <v>6599</v>
      </c>
      <c r="J2191" s="81" t="s">
        <v>6598</v>
      </c>
    </row>
    <row r="2192" spans="9:10" x14ac:dyDescent="0.25">
      <c r="I2192" s="101" t="s">
        <v>6602</v>
      </c>
      <c r="J2192" s="91" t="s">
        <v>6601</v>
      </c>
    </row>
    <row r="2193" spans="9:10" x14ac:dyDescent="0.25">
      <c r="I2193" s="101" t="s">
        <v>6605</v>
      </c>
      <c r="J2193" s="91" t="s">
        <v>6604</v>
      </c>
    </row>
    <row r="2194" spans="9:10" x14ac:dyDescent="0.25">
      <c r="I2194" s="101" t="s">
        <v>6608</v>
      </c>
      <c r="J2194" s="91" t="s">
        <v>6607</v>
      </c>
    </row>
    <row r="2195" spans="9:10" x14ac:dyDescent="0.25">
      <c r="I2195" s="101" t="s">
        <v>6611</v>
      </c>
      <c r="J2195" s="91" t="s">
        <v>6610</v>
      </c>
    </row>
    <row r="2196" spans="9:10" x14ac:dyDescent="0.25">
      <c r="I2196" s="101" t="s">
        <v>6614</v>
      </c>
      <c r="J2196" s="91" t="s">
        <v>6613</v>
      </c>
    </row>
    <row r="2197" spans="9:10" x14ac:dyDescent="0.25">
      <c r="I2197" s="101" t="s">
        <v>6617</v>
      </c>
      <c r="J2197" s="91" t="s">
        <v>6616</v>
      </c>
    </row>
    <row r="2198" spans="9:10" x14ac:dyDescent="0.25">
      <c r="I2198" s="101" t="s">
        <v>6620</v>
      </c>
      <c r="J2198" s="91" t="s">
        <v>6619</v>
      </c>
    </row>
    <row r="2199" spans="9:10" x14ac:dyDescent="0.25">
      <c r="I2199" s="101" t="s">
        <v>6623</v>
      </c>
      <c r="J2199" s="91" t="s">
        <v>6622</v>
      </c>
    </row>
    <row r="2200" spans="9:10" x14ac:dyDescent="0.25">
      <c r="I2200" s="81" t="s">
        <v>6626</v>
      </c>
      <c r="J2200" s="81" t="s">
        <v>6625</v>
      </c>
    </row>
    <row r="2201" spans="9:10" x14ac:dyDescent="0.25">
      <c r="I2201" s="101" t="s">
        <v>6629</v>
      </c>
      <c r="J2201" s="91" t="s">
        <v>6628</v>
      </c>
    </row>
    <row r="2202" spans="9:10" x14ac:dyDescent="0.25">
      <c r="I2202" s="101" t="s">
        <v>6632</v>
      </c>
      <c r="J2202" s="91" t="s">
        <v>6631</v>
      </c>
    </row>
    <row r="2203" spans="9:10" x14ac:dyDescent="0.25">
      <c r="I2203" s="81" t="s">
        <v>6635</v>
      </c>
      <c r="J2203" s="81" t="s">
        <v>6634</v>
      </c>
    </row>
    <row r="2204" spans="9:10" x14ac:dyDescent="0.25">
      <c r="I2204" s="101" t="s">
        <v>6638</v>
      </c>
      <c r="J2204" s="91" t="s">
        <v>6637</v>
      </c>
    </row>
    <row r="2205" spans="9:10" x14ac:dyDescent="0.25">
      <c r="I2205" s="81" t="s">
        <v>6641</v>
      </c>
      <c r="J2205" s="81" t="s">
        <v>6640</v>
      </c>
    </row>
    <row r="2206" spans="9:10" x14ac:dyDescent="0.25">
      <c r="I2206" s="81">
        <v>11833</v>
      </c>
      <c r="J2206" s="81" t="s">
        <v>6643</v>
      </c>
    </row>
    <row r="2207" spans="9:10" x14ac:dyDescent="0.25">
      <c r="I2207" s="81" t="s">
        <v>6646</v>
      </c>
      <c r="J2207" s="81" t="s">
        <v>6645</v>
      </c>
    </row>
    <row r="2208" spans="9:10" x14ac:dyDescent="0.25">
      <c r="I2208" s="81" t="s">
        <v>6649</v>
      </c>
      <c r="J2208" s="81" t="s">
        <v>6648</v>
      </c>
    </row>
    <row r="2209" spans="9:10" x14ac:dyDescent="0.25">
      <c r="I2209" s="81" t="s">
        <v>6652</v>
      </c>
      <c r="J2209" s="81" t="s">
        <v>6651</v>
      </c>
    </row>
    <row r="2210" spans="9:10" x14ac:dyDescent="0.25">
      <c r="I2210" s="81">
        <v>370023</v>
      </c>
      <c r="J2210" s="81" t="s">
        <v>6654</v>
      </c>
    </row>
    <row r="2211" spans="9:10" x14ac:dyDescent="0.25">
      <c r="I2211" s="81" t="s">
        <v>6657</v>
      </c>
      <c r="J2211" s="81" t="s">
        <v>6656</v>
      </c>
    </row>
    <row r="2212" spans="9:10" x14ac:dyDescent="0.25">
      <c r="I2212" s="81" t="s">
        <v>6660</v>
      </c>
      <c r="J2212" s="81" t="s">
        <v>6659</v>
      </c>
    </row>
    <row r="2213" spans="9:10" x14ac:dyDescent="0.25">
      <c r="I2213" s="81" t="s">
        <v>6663</v>
      </c>
      <c r="J2213" s="81" t="s">
        <v>6662</v>
      </c>
    </row>
    <row r="2214" spans="9:10" x14ac:dyDescent="0.25">
      <c r="I2214" s="101">
        <v>17612</v>
      </c>
      <c r="J2214" s="91" t="s">
        <v>6665</v>
      </c>
    </row>
    <row r="2215" spans="9:10" x14ac:dyDescent="0.25">
      <c r="I2215" s="81" t="s">
        <v>6668</v>
      </c>
      <c r="J2215" s="81" t="s">
        <v>6667</v>
      </c>
    </row>
    <row r="2216" spans="9:10" x14ac:dyDescent="0.25">
      <c r="I2216" s="101" t="s">
        <v>6671</v>
      </c>
      <c r="J2216" s="91" t="s">
        <v>6670</v>
      </c>
    </row>
    <row r="2217" spans="9:10" x14ac:dyDescent="0.25">
      <c r="I2217" s="81" t="s">
        <v>6674</v>
      </c>
      <c r="J2217" s="81" t="s">
        <v>6673</v>
      </c>
    </row>
    <row r="2218" spans="9:10" x14ac:dyDescent="0.25">
      <c r="I2218" s="81" t="s">
        <v>6677</v>
      </c>
      <c r="J2218" s="81" t="s">
        <v>6676</v>
      </c>
    </row>
    <row r="2219" spans="9:10" x14ac:dyDescent="0.25">
      <c r="I2219" s="101" t="s">
        <v>6680</v>
      </c>
      <c r="J2219" s="91" t="s">
        <v>6679</v>
      </c>
    </row>
    <row r="2220" spans="9:10" x14ac:dyDescent="0.25">
      <c r="I2220" s="101" t="s">
        <v>6683</v>
      </c>
      <c r="J2220" s="91" t="s">
        <v>6682</v>
      </c>
    </row>
    <row r="2221" spans="9:10" x14ac:dyDescent="0.25">
      <c r="I2221" s="101" t="s">
        <v>6686</v>
      </c>
      <c r="J2221" s="91" t="s">
        <v>6685</v>
      </c>
    </row>
    <row r="2222" spans="9:10" x14ac:dyDescent="0.25">
      <c r="I2222" s="101" t="s">
        <v>6689</v>
      </c>
      <c r="J2222" s="91" t="s">
        <v>6688</v>
      </c>
    </row>
    <row r="2223" spans="9:10" x14ac:dyDescent="0.25">
      <c r="I2223" s="81" t="s">
        <v>6692</v>
      </c>
      <c r="J2223" s="81" t="s">
        <v>6691</v>
      </c>
    </row>
    <row r="2224" spans="9:10" x14ac:dyDescent="0.25">
      <c r="I2224" s="101" t="s">
        <v>6695</v>
      </c>
      <c r="J2224" s="91" t="s">
        <v>6694</v>
      </c>
    </row>
    <row r="2225" spans="9:10" x14ac:dyDescent="0.25">
      <c r="I2225" s="101" t="s">
        <v>6698</v>
      </c>
      <c r="J2225" s="91" t="s">
        <v>6697</v>
      </c>
    </row>
    <row r="2226" spans="9:10" x14ac:dyDescent="0.25">
      <c r="I2226" s="101" t="s">
        <v>6701</v>
      </c>
      <c r="J2226" s="91" t="s">
        <v>6700</v>
      </c>
    </row>
    <row r="2227" spans="9:10" x14ac:dyDescent="0.25">
      <c r="I2227" s="101" t="s">
        <v>17291</v>
      </c>
      <c r="J2227" s="91" t="s">
        <v>6703</v>
      </c>
    </row>
    <row r="2228" spans="9:10" x14ac:dyDescent="0.25">
      <c r="I2228" s="101" t="s">
        <v>6706</v>
      </c>
      <c r="J2228" s="91" t="s">
        <v>6705</v>
      </c>
    </row>
    <row r="2229" spans="9:10" x14ac:dyDescent="0.25">
      <c r="I2229" s="81" t="s">
        <v>6709</v>
      </c>
      <c r="J2229" s="81" t="s">
        <v>6708</v>
      </c>
    </row>
    <row r="2230" spans="9:10" x14ac:dyDescent="0.25">
      <c r="I2230" s="81" t="s">
        <v>6712</v>
      </c>
      <c r="J2230" s="81" t="s">
        <v>6711</v>
      </c>
    </row>
    <row r="2231" spans="9:10" x14ac:dyDescent="0.25">
      <c r="I2231" s="81" t="s">
        <v>6715</v>
      </c>
      <c r="J2231" s="81" t="s">
        <v>6714</v>
      </c>
    </row>
    <row r="2232" spans="9:10" x14ac:dyDescent="0.25">
      <c r="I2232" s="81" t="s">
        <v>6718</v>
      </c>
      <c r="J2232" s="81" t="s">
        <v>6717</v>
      </c>
    </row>
    <row r="2233" spans="9:10" x14ac:dyDescent="0.25">
      <c r="I2233" s="101" t="s">
        <v>6721</v>
      </c>
      <c r="J2233" s="91" t="s">
        <v>6720</v>
      </c>
    </row>
    <row r="2234" spans="9:10" x14ac:dyDescent="0.25">
      <c r="I2234" s="81" t="s">
        <v>6724</v>
      </c>
      <c r="J2234" s="81" t="s">
        <v>6723</v>
      </c>
    </row>
    <row r="2235" spans="9:10" x14ac:dyDescent="0.25">
      <c r="I2235" s="81" t="s">
        <v>6727</v>
      </c>
      <c r="J2235" s="81" t="s">
        <v>6726</v>
      </c>
    </row>
    <row r="2236" spans="9:10" x14ac:dyDescent="0.25">
      <c r="I2236" s="81" t="s">
        <v>6730</v>
      </c>
      <c r="J2236" s="81" t="s">
        <v>6729</v>
      </c>
    </row>
    <row r="2237" spans="9:10" x14ac:dyDescent="0.25">
      <c r="I2237" s="101" t="s">
        <v>6733</v>
      </c>
      <c r="J2237" s="91" t="s">
        <v>6732</v>
      </c>
    </row>
    <row r="2238" spans="9:10" x14ac:dyDescent="0.25">
      <c r="I2238" s="81" t="s">
        <v>6736</v>
      </c>
      <c r="J2238" s="81" t="s">
        <v>6735</v>
      </c>
    </row>
    <row r="2239" spans="9:10" x14ac:dyDescent="0.25">
      <c r="I2239" s="101" t="s">
        <v>6739</v>
      </c>
      <c r="J2239" s="91" t="s">
        <v>6738</v>
      </c>
    </row>
    <row r="2240" spans="9:10" x14ac:dyDescent="0.25">
      <c r="I2240" s="81" t="s">
        <v>6742</v>
      </c>
      <c r="J2240" s="81" t="s">
        <v>6741</v>
      </c>
    </row>
    <row r="2241" spans="9:10" x14ac:dyDescent="0.25">
      <c r="I2241" s="81" t="s">
        <v>6745</v>
      </c>
      <c r="J2241" s="81" t="s">
        <v>6744</v>
      </c>
    </row>
    <row r="2242" spans="9:10" x14ac:dyDescent="0.25">
      <c r="I2242" s="81" t="s">
        <v>6748</v>
      </c>
      <c r="J2242" s="81" t="s">
        <v>6747</v>
      </c>
    </row>
    <row r="2243" spans="9:10" x14ac:dyDescent="0.25">
      <c r="I2243" s="81" t="s">
        <v>6751</v>
      </c>
      <c r="J2243" s="81" t="s">
        <v>6750</v>
      </c>
    </row>
    <row r="2244" spans="9:10" x14ac:dyDescent="0.25">
      <c r="I2244" s="81" t="s">
        <v>6754</v>
      </c>
      <c r="J2244" s="81" t="s">
        <v>6753</v>
      </c>
    </row>
    <row r="2245" spans="9:10" x14ac:dyDescent="0.25">
      <c r="I2245" s="81" t="s">
        <v>6757</v>
      </c>
      <c r="J2245" s="81" t="s">
        <v>6756</v>
      </c>
    </row>
    <row r="2246" spans="9:10" x14ac:dyDescent="0.25">
      <c r="I2246" s="101" t="s">
        <v>6760</v>
      </c>
      <c r="J2246" s="91" t="s">
        <v>6759</v>
      </c>
    </row>
    <row r="2247" spans="9:10" x14ac:dyDescent="0.25">
      <c r="I2247" s="81" t="s">
        <v>6763</v>
      </c>
      <c r="J2247" s="81" t="s">
        <v>6762</v>
      </c>
    </row>
    <row r="2248" spans="9:10" x14ac:dyDescent="0.25">
      <c r="I2248" s="101" t="s">
        <v>6766</v>
      </c>
      <c r="J2248" s="91" t="s">
        <v>6765</v>
      </c>
    </row>
    <row r="2249" spans="9:10" x14ac:dyDescent="0.25">
      <c r="I2249" s="81" t="s">
        <v>6769</v>
      </c>
      <c r="J2249" s="81" t="s">
        <v>6768</v>
      </c>
    </row>
    <row r="2250" spans="9:10" x14ac:dyDescent="0.25">
      <c r="I2250" s="101" t="s">
        <v>6772</v>
      </c>
      <c r="J2250" s="91" t="s">
        <v>6771</v>
      </c>
    </row>
    <row r="2251" spans="9:10" x14ac:dyDescent="0.25">
      <c r="I2251" s="101" t="s">
        <v>6775</v>
      </c>
      <c r="J2251" s="91" t="s">
        <v>6774</v>
      </c>
    </row>
    <row r="2252" spans="9:10" x14ac:dyDescent="0.25">
      <c r="I2252" s="101" t="s">
        <v>6778</v>
      </c>
      <c r="J2252" s="91" t="s">
        <v>6777</v>
      </c>
    </row>
    <row r="2253" spans="9:10" x14ac:dyDescent="0.25">
      <c r="I2253" s="101" t="s">
        <v>6781</v>
      </c>
      <c r="J2253" s="91" t="s">
        <v>6780</v>
      </c>
    </row>
    <row r="2254" spans="9:10" x14ac:dyDescent="0.25">
      <c r="I2254" s="81" t="s">
        <v>6784</v>
      </c>
      <c r="J2254" s="81" t="s">
        <v>6783</v>
      </c>
    </row>
    <row r="2255" spans="9:10" x14ac:dyDescent="0.25">
      <c r="I2255" s="81" t="s">
        <v>6787</v>
      </c>
      <c r="J2255" s="81" t="s">
        <v>6786</v>
      </c>
    </row>
    <row r="2256" spans="9:10" x14ac:dyDescent="0.25">
      <c r="I2256" s="101" t="s">
        <v>6790</v>
      </c>
      <c r="J2256" s="91" t="s">
        <v>6789</v>
      </c>
    </row>
    <row r="2257" spans="9:10" x14ac:dyDescent="0.25">
      <c r="I2257" s="81" t="s">
        <v>6793</v>
      </c>
      <c r="J2257" s="81" t="s">
        <v>6792</v>
      </c>
    </row>
    <row r="2258" spans="9:10" x14ac:dyDescent="0.25">
      <c r="I2258" s="101" t="s">
        <v>6796</v>
      </c>
      <c r="J2258" s="91" t="s">
        <v>6795</v>
      </c>
    </row>
    <row r="2259" spans="9:10" x14ac:dyDescent="0.25">
      <c r="I2259" s="81" t="s">
        <v>6799</v>
      </c>
      <c r="J2259" s="81" t="s">
        <v>6798</v>
      </c>
    </row>
    <row r="2260" spans="9:10" x14ac:dyDescent="0.25">
      <c r="I2260" s="101" t="s">
        <v>6802</v>
      </c>
      <c r="J2260" s="91" t="s">
        <v>6801</v>
      </c>
    </row>
    <row r="2261" spans="9:10" x14ac:dyDescent="0.25">
      <c r="I2261" s="81" t="s">
        <v>6805</v>
      </c>
      <c r="J2261" s="81" t="s">
        <v>6804</v>
      </c>
    </row>
    <row r="2262" spans="9:10" x14ac:dyDescent="0.25">
      <c r="I2262" s="81" t="s">
        <v>6808</v>
      </c>
      <c r="J2262" s="81" t="s">
        <v>6807</v>
      </c>
    </row>
    <row r="2263" spans="9:10" x14ac:dyDescent="0.25">
      <c r="I2263" s="81" t="s">
        <v>6811</v>
      </c>
      <c r="J2263" s="81" t="s">
        <v>6810</v>
      </c>
    </row>
    <row r="2264" spans="9:10" x14ac:dyDescent="0.25">
      <c r="I2264" s="101" t="s">
        <v>6814</v>
      </c>
      <c r="J2264" s="91" t="s">
        <v>6813</v>
      </c>
    </row>
    <row r="2265" spans="9:10" x14ac:dyDescent="0.25">
      <c r="I2265" s="81" t="s">
        <v>6817</v>
      </c>
      <c r="J2265" s="81" t="s">
        <v>6816</v>
      </c>
    </row>
    <row r="2266" spans="9:10" x14ac:dyDescent="0.25">
      <c r="I2266" s="81" t="s">
        <v>6820</v>
      </c>
      <c r="J2266" s="81" t="s">
        <v>6819</v>
      </c>
    </row>
    <row r="2267" spans="9:10" x14ac:dyDescent="0.25">
      <c r="I2267" s="81" t="s">
        <v>6823</v>
      </c>
      <c r="J2267" s="81" t="s">
        <v>6822</v>
      </c>
    </row>
    <row r="2268" spans="9:10" x14ac:dyDescent="0.25">
      <c r="I2268" s="81" t="s">
        <v>6826</v>
      </c>
      <c r="J2268" s="81" t="s">
        <v>6825</v>
      </c>
    </row>
    <row r="2269" spans="9:10" x14ac:dyDescent="0.25">
      <c r="I2269" s="81" t="s">
        <v>6829</v>
      </c>
      <c r="J2269" s="81" t="s">
        <v>6828</v>
      </c>
    </row>
    <row r="2270" spans="9:10" x14ac:dyDescent="0.25">
      <c r="I2270" s="81">
        <v>11830</v>
      </c>
      <c r="J2270" s="81" t="s">
        <v>6831</v>
      </c>
    </row>
    <row r="2271" spans="9:10" x14ac:dyDescent="0.25">
      <c r="I2271" s="81" t="s">
        <v>25877</v>
      </c>
      <c r="J2271" s="81" t="s">
        <v>6833</v>
      </c>
    </row>
    <row r="2272" spans="9:10" x14ac:dyDescent="0.25">
      <c r="I2272" s="81" t="s">
        <v>6836</v>
      </c>
      <c r="J2272" s="81" t="s">
        <v>6835</v>
      </c>
    </row>
    <row r="2273" spans="9:10" x14ac:dyDescent="0.25">
      <c r="I2273" s="81" t="s">
        <v>6839</v>
      </c>
      <c r="J2273" s="81" t="s">
        <v>6838</v>
      </c>
    </row>
    <row r="2274" spans="9:10" x14ac:dyDescent="0.25">
      <c r="I2274" s="81" t="s">
        <v>6842</v>
      </c>
      <c r="J2274" s="81" t="s">
        <v>6841</v>
      </c>
    </row>
    <row r="2275" spans="9:10" x14ac:dyDescent="0.25">
      <c r="I2275" s="81" t="s">
        <v>6845</v>
      </c>
      <c r="J2275" s="81" t="s">
        <v>6844</v>
      </c>
    </row>
    <row r="2276" spans="9:10" x14ac:dyDescent="0.25">
      <c r="I2276" s="81" t="s">
        <v>6848</v>
      </c>
      <c r="J2276" s="81" t="s">
        <v>6847</v>
      </c>
    </row>
    <row r="2277" spans="9:10" x14ac:dyDescent="0.25">
      <c r="I2277" s="81" t="s">
        <v>6851</v>
      </c>
      <c r="J2277" s="81" t="s">
        <v>6850</v>
      </c>
    </row>
    <row r="2278" spans="9:10" x14ac:dyDescent="0.25">
      <c r="I2278" s="81" t="s">
        <v>6854</v>
      </c>
      <c r="J2278" s="81" t="s">
        <v>6853</v>
      </c>
    </row>
    <row r="2279" spans="9:10" x14ac:dyDescent="0.25">
      <c r="I2279" s="81" t="s">
        <v>6857</v>
      </c>
      <c r="J2279" s="81" t="s">
        <v>6856</v>
      </c>
    </row>
    <row r="2280" spans="9:10" x14ac:dyDescent="0.25">
      <c r="I2280" s="81">
        <v>17608</v>
      </c>
      <c r="J2280" s="81" t="s">
        <v>6859</v>
      </c>
    </row>
    <row r="2281" spans="9:10" x14ac:dyDescent="0.25">
      <c r="I2281" s="81" t="s">
        <v>6862</v>
      </c>
      <c r="J2281" s="81" t="s">
        <v>6861</v>
      </c>
    </row>
    <row r="2282" spans="9:10" x14ac:dyDescent="0.25">
      <c r="I2282" s="81" t="s">
        <v>6865</v>
      </c>
      <c r="J2282" s="81" t="s">
        <v>6864</v>
      </c>
    </row>
    <row r="2283" spans="9:10" x14ac:dyDescent="0.25">
      <c r="I2283" s="81" t="s">
        <v>6868</v>
      </c>
      <c r="J2283" s="81" t="s">
        <v>6867</v>
      </c>
    </row>
    <row r="2284" spans="9:10" x14ac:dyDescent="0.25">
      <c r="I2284" s="81" t="s">
        <v>25878</v>
      </c>
      <c r="J2284" s="81" t="s">
        <v>6870</v>
      </c>
    </row>
    <row r="2285" spans="9:10" x14ac:dyDescent="0.25">
      <c r="I2285" s="81">
        <v>6660108006</v>
      </c>
      <c r="J2285" s="81" t="s">
        <v>6872</v>
      </c>
    </row>
    <row r="2286" spans="9:10" x14ac:dyDescent="0.25">
      <c r="I2286" s="81" t="s">
        <v>6875</v>
      </c>
      <c r="J2286" s="81" t="s">
        <v>6874</v>
      </c>
    </row>
    <row r="2287" spans="9:10" x14ac:dyDescent="0.25">
      <c r="I2287" s="81" t="s">
        <v>14904</v>
      </c>
      <c r="J2287" s="81" t="s">
        <v>6877</v>
      </c>
    </row>
    <row r="2288" spans="9:10" x14ac:dyDescent="0.25">
      <c r="I2288" s="81" t="s">
        <v>6880</v>
      </c>
      <c r="J2288" s="81" t="s">
        <v>6879</v>
      </c>
    </row>
    <row r="2289" spans="9:10" x14ac:dyDescent="0.25">
      <c r="I2289" s="81" t="s">
        <v>6883</v>
      </c>
      <c r="J2289" s="81" t="s">
        <v>6882</v>
      </c>
    </row>
    <row r="2290" spans="9:10" x14ac:dyDescent="0.25">
      <c r="I2290" s="81" t="s">
        <v>6886</v>
      </c>
      <c r="J2290" s="81" t="s">
        <v>6885</v>
      </c>
    </row>
    <row r="2291" spans="9:10" x14ac:dyDescent="0.25">
      <c r="I2291" s="81" t="s">
        <v>14662</v>
      </c>
      <c r="J2291" s="81" t="s">
        <v>6888</v>
      </c>
    </row>
    <row r="2292" spans="9:10" x14ac:dyDescent="0.25">
      <c r="I2292" s="81" t="s">
        <v>6891</v>
      </c>
      <c r="J2292" s="81" t="s">
        <v>6890</v>
      </c>
    </row>
    <row r="2293" spans="9:10" x14ac:dyDescent="0.25">
      <c r="I2293" s="81" t="s">
        <v>6894</v>
      </c>
      <c r="J2293" s="81" t="s">
        <v>6893</v>
      </c>
    </row>
    <row r="2294" spans="9:10" x14ac:dyDescent="0.25">
      <c r="I2294" s="81" t="s">
        <v>6897</v>
      </c>
      <c r="J2294" s="81" t="s">
        <v>6896</v>
      </c>
    </row>
    <row r="2295" spans="9:10" x14ac:dyDescent="0.25">
      <c r="I2295" s="81" t="s">
        <v>6901</v>
      </c>
      <c r="J2295" s="81" t="s">
        <v>6900</v>
      </c>
    </row>
    <row r="2296" spans="9:10" x14ac:dyDescent="0.25">
      <c r="I2296" s="81" t="s">
        <v>6904</v>
      </c>
      <c r="J2296" s="81" t="s">
        <v>6903</v>
      </c>
    </row>
    <row r="2297" spans="9:10" x14ac:dyDescent="0.25">
      <c r="I2297" s="81" t="s">
        <v>6907</v>
      </c>
      <c r="J2297" s="81" t="s">
        <v>6906</v>
      </c>
    </row>
    <row r="2298" spans="9:10" x14ac:dyDescent="0.25">
      <c r="I2298" s="81" t="s">
        <v>6910</v>
      </c>
      <c r="J2298" s="81" t="s">
        <v>6909</v>
      </c>
    </row>
    <row r="2299" spans="9:10" x14ac:dyDescent="0.25">
      <c r="I2299" s="81" t="s">
        <v>25879</v>
      </c>
      <c r="J2299" s="81" t="s">
        <v>6912</v>
      </c>
    </row>
    <row r="2300" spans="9:10" x14ac:dyDescent="0.25">
      <c r="I2300" s="101" t="s">
        <v>6915</v>
      </c>
      <c r="J2300" s="91" t="s">
        <v>6914</v>
      </c>
    </row>
    <row r="2301" spans="9:10" x14ac:dyDescent="0.25">
      <c r="I2301" s="101" t="s">
        <v>6918</v>
      </c>
      <c r="J2301" s="91" t="s">
        <v>6917</v>
      </c>
    </row>
    <row r="2302" spans="9:10" x14ac:dyDescent="0.25">
      <c r="I2302" s="81" t="s">
        <v>6921</v>
      </c>
      <c r="J2302" s="81" t="s">
        <v>6920</v>
      </c>
    </row>
    <row r="2303" spans="9:10" x14ac:dyDescent="0.25">
      <c r="I2303" s="81" t="s">
        <v>6924</v>
      </c>
      <c r="J2303" s="81" t="s">
        <v>6923</v>
      </c>
    </row>
    <row r="2304" spans="9:10" x14ac:dyDescent="0.25">
      <c r="I2304" s="81" t="s">
        <v>16587</v>
      </c>
      <c r="J2304" s="81" t="s">
        <v>6926</v>
      </c>
    </row>
    <row r="2305" spans="9:10" x14ac:dyDescent="0.25">
      <c r="I2305" s="101" t="s">
        <v>6929</v>
      </c>
      <c r="J2305" s="91" t="s">
        <v>6928</v>
      </c>
    </row>
    <row r="2306" spans="9:10" x14ac:dyDescent="0.25">
      <c r="I2306" s="101" t="s">
        <v>6932</v>
      </c>
      <c r="J2306" s="91" t="s">
        <v>6931</v>
      </c>
    </row>
    <row r="2307" spans="9:10" x14ac:dyDescent="0.25">
      <c r="I2307" s="81" t="s">
        <v>6935</v>
      </c>
      <c r="J2307" s="81" t="s">
        <v>6934</v>
      </c>
    </row>
    <row r="2308" spans="9:10" x14ac:dyDescent="0.25">
      <c r="I2308" s="101" t="s">
        <v>6938</v>
      </c>
      <c r="J2308" s="91" t="s">
        <v>6937</v>
      </c>
    </row>
    <row r="2309" spans="9:10" x14ac:dyDescent="0.25">
      <c r="I2309" s="81" t="s">
        <v>6941</v>
      </c>
      <c r="J2309" s="81" t="s">
        <v>6940</v>
      </c>
    </row>
    <row r="2310" spans="9:10" x14ac:dyDescent="0.25">
      <c r="I2310" s="81" t="s">
        <v>6944</v>
      </c>
      <c r="J2310" s="81" t="s">
        <v>6943</v>
      </c>
    </row>
    <row r="2311" spans="9:10" x14ac:dyDescent="0.25">
      <c r="I2311" s="81" t="s">
        <v>6947</v>
      </c>
      <c r="J2311" s="81" t="s">
        <v>6946</v>
      </c>
    </row>
    <row r="2312" spans="9:10" x14ac:dyDescent="0.25">
      <c r="I2312" s="81" t="s">
        <v>6950</v>
      </c>
      <c r="J2312" s="81" t="s">
        <v>6949</v>
      </c>
    </row>
    <row r="2313" spans="9:10" x14ac:dyDescent="0.25">
      <c r="I2313" s="81" t="s">
        <v>6953</v>
      </c>
      <c r="J2313" s="81" t="s">
        <v>6952</v>
      </c>
    </row>
    <row r="2314" spans="9:10" x14ac:dyDescent="0.25">
      <c r="I2314" s="81" t="s">
        <v>6956</v>
      </c>
      <c r="J2314" s="81" t="s">
        <v>6955</v>
      </c>
    </row>
    <row r="2315" spans="9:10" x14ac:dyDescent="0.25">
      <c r="I2315" s="81" t="s">
        <v>6959</v>
      </c>
      <c r="J2315" s="81" t="s">
        <v>6958</v>
      </c>
    </row>
    <row r="2316" spans="9:10" x14ac:dyDescent="0.25">
      <c r="I2316" s="81" t="s">
        <v>6962</v>
      </c>
      <c r="J2316" s="81" t="s">
        <v>6961</v>
      </c>
    </row>
    <row r="2317" spans="9:10" x14ac:dyDescent="0.25">
      <c r="I2317" s="81" t="s">
        <v>6965</v>
      </c>
      <c r="J2317" s="81" t="s">
        <v>6964</v>
      </c>
    </row>
    <row r="2318" spans="9:10" x14ac:dyDescent="0.25">
      <c r="I2318" s="81" t="s">
        <v>6968</v>
      </c>
      <c r="J2318" s="81" t="s">
        <v>6967</v>
      </c>
    </row>
    <row r="2319" spans="9:10" x14ac:dyDescent="0.25">
      <c r="I2319" s="81">
        <v>310710</v>
      </c>
      <c r="J2319" s="81" t="s">
        <v>6970</v>
      </c>
    </row>
    <row r="2320" spans="9:10" x14ac:dyDescent="0.25">
      <c r="I2320" s="81" t="s">
        <v>6973</v>
      </c>
      <c r="J2320" s="81" t="s">
        <v>6972</v>
      </c>
    </row>
    <row r="2321" spans="9:10" x14ac:dyDescent="0.25">
      <c r="I2321" s="101" t="s">
        <v>6976</v>
      </c>
      <c r="J2321" s="91" t="s">
        <v>6975</v>
      </c>
    </row>
    <row r="2322" spans="9:10" x14ac:dyDescent="0.25">
      <c r="I2322" s="81" t="s">
        <v>14569</v>
      </c>
      <c r="J2322" s="81" t="s">
        <v>6978</v>
      </c>
    </row>
    <row r="2323" spans="9:10" x14ac:dyDescent="0.25">
      <c r="I2323" s="81" t="s">
        <v>14865</v>
      </c>
      <c r="J2323" s="81" t="s">
        <v>6980</v>
      </c>
    </row>
    <row r="2324" spans="9:10" x14ac:dyDescent="0.25">
      <c r="I2324" s="101" t="s">
        <v>6983</v>
      </c>
      <c r="J2324" s="91" t="s">
        <v>6982</v>
      </c>
    </row>
    <row r="2325" spans="9:10" x14ac:dyDescent="0.25">
      <c r="I2325" s="81" t="s">
        <v>14807</v>
      </c>
      <c r="J2325" s="81" t="s">
        <v>6985</v>
      </c>
    </row>
    <row r="2326" spans="9:10" x14ac:dyDescent="0.25">
      <c r="I2326" s="81" t="s">
        <v>14897</v>
      </c>
      <c r="J2326" s="81" t="s">
        <v>6987</v>
      </c>
    </row>
    <row r="2327" spans="9:10" x14ac:dyDescent="0.25">
      <c r="I2327" s="101" t="s">
        <v>6990</v>
      </c>
      <c r="J2327" s="91" t="s">
        <v>6989</v>
      </c>
    </row>
    <row r="2328" spans="9:10" x14ac:dyDescent="0.25">
      <c r="I2328" s="81">
        <v>310820</v>
      </c>
      <c r="J2328" s="81" t="s">
        <v>6992</v>
      </c>
    </row>
    <row r="2329" spans="9:10" x14ac:dyDescent="0.25">
      <c r="I2329" s="81" t="s">
        <v>6995</v>
      </c>
      <c r="J2329" s="81" t="s">
        <v>6994</v>
      </c>
    </row>
    <row r="2330" spans="9:10" x14ac:dyDescent="0.25">
      <c r="I2330" s="101" t="s">
        <v>6998</v>
      </c>
      <c r="J2330" s="91" t="s">
        <v>6997</v>
      </c>
    </row>
    <row r="2331" spans="9:10" x14ac:dyDescent="0.25">
      <c r="I2331" s="101" t="s">
        <v>7001</v>
      </c>
      <c r="J2331" s="91" t="s">
        <v>7000</v>
      </c>
    </row>
    <row r="2332" spans="9:10" x14ac:dyDescent="0.25">
      <c r="I2332" s="81" t="s">
        <v>7004</v>
      </c>
      <c r="J2332" s="81" t="s">
        <v>7003</v>
      </c>
    </row>
    <row r="2333" spans="9:10" x14ac:dyDescent="0.25">
      <c r="I2333" s="81" t="s">
        <v>7007</v>
      </c>
      <c r="J2333" s="81" t="s">
        <v>7006</v>
      </c>
    </row>
    <row r="2334" spans="9:10" x14ac:dyDescent="0.25">
      <c r="I2334" s="101" t="s">
        <v>7010</v>
      </c>
      <c r="J2334" s="91" t="s">
        <v>7009</v>
      </c>
    </row>
    <row r="2335" spans="9:10" x14ac:dyDescent="0.25">
      <c r="I2335" s="101" t="s">
        <v>7013</v>
      </c>
      <c r="J2335" s="91" t="s">
        <v>7012</v>
      </c>
    </row>
    <row r="2336" spans="9:10" x14ac:dyDescent="0.25">
      <c r="I2336" s="81" t="s">
        <v>7016</v>
      </c>
      <c r="J2336" s="81" t="s">
        <v>7015</v>
      </c>
    </row>
    <row r="2337" spans="9:10" x14ac:dyDescent="0.25">
      <c r="I2337" s="101" t="s">
        <v>7019</v>
      </c>
      <c r="J2337" s="91" t="s">
        <v>7018</v>
      </c>
    </row>
    <row r="2338" spans="9:10" x14ac:dyDescent="0.25">
      <c r="I2338" s="81" t="s">
        <v>15111</v>
      </c>
      <c r="J2338" s="81" t="s">
        <v>7021</v>
      </c>
    </row>
    <row r="2339" spans="9:10" x14ac:dyDescent="0.25">
      <c r="I2339" s="81" t="s">
        <v>7024</v>
      </c>
      <c r="J2339" s="81" t="s">
        <v>7023</v>
      </c>
    </row>
    <row r="2340" spans="9:10" x14ac:dyDescent="0.25">
      <c r="I2340" s="81" t="s">
        <v>25880</v>
      </c>
      <c r="J2340" s="81" t="s">
        <v>7026</v>
      </c>
    </row>
    <row r="2341" spans="9:10" x14ac:dyDescent="0.25">
      <c r="I2341" s="101" t="s">
        <v>7029</v>
      </c>
      <c r="J2341" s="91" t="s">
        <v>7028</v>
      </c>
    </row>
    <row r="2342" spans="9:10" x14ac:dyDescent="0.25">
      <c r="I2342" s="101" t="s">
        <v>14667</v>
      </c>
      <c r="J2342" s="91" t="s">
        <v>7031</v>
      </c>
    </row>
    <row r="2343" spans="9:10" x14ac:dyDescent="0.25">
      <c r="I2343" s="81" t="s">
        <v>20099</v>
      </c>
      <c r="J2343" s="81" t="s">
        <v>7033</v>
      </c>
    </row>
    <row r="2344" spans="9:10" x14ac:dyDescent="0.25">
      <c r="I2344" s="81" t="s">
        <v>7036</v>
      </c>
      <c r="J2344" s="81" t="s">
        <v>7035</v>
      </c>
    </row>
    <row r="2345" spans="9:10" x14ac:dyDescent="0.25">
      <c r="I2345" s="81" t="s">
        <v>7039</v>
      </c>
      <c r="J2345" s="81" t="s">
        <v>7038</v>
      </c>
    </row>
    <row r="2346" spans="9:10" x14ac:dyDescent="0.25">
      <c r="I2346" s="81" t="s">
        <v>7042</v>
      </c>
      <c r="J2346" s="81" t="s">
        <v>7041</v>
      </c>
    </row>
    <row r="2347" spans="9:10" x14ac:dyDescent="0.25">
      <c r="I2347" s="81" t="s">
        <v>7046</v>
      </c>
      <c r="J2347" s="81" t="s">
        <v>7045</v>
      </c>
    </row>
    <row r="2348" spans="9:10" x14ac:dyDescent="0.25">
      <c r="I2348" s="81" t="s">
        <v>7049</v>
      </c>
      <c r="J2348" s="81" t="s">
        <v>7048</v>
      </c>
    </row>
    <row r="2349" spans="9:10" x14ac:dyDescent="0.25">
      <c r="I2349" s="81" t="s">
        <v>7052</v>
      </c>
      <c r="J2349" s="81" t="s">
        <v>7051</v>
      </c>
    </row>
    <row r="2350" spans="9:10" x14ac:dyDescent="0.25">
      <c r="I2350" s="81" t="s">
        <v>7055</v>
      </c>
      <c r="J2350" s="81" t="s">
        <v>7054</v>
      </c>
    </row>
    <row r="2351" spans="9:10" x14ac:dyDescent="0.25">
      <c r="I2351" s="81" t="s">
        <v>7058</v>
      </c>
      <c r="J2351" s="81" t="s">
        <v>7057</v>
      </c>
    </row>
    <row r="2352" spans="9:10" x14ac:dyDescent="0.25">
      <c r="I2352" s="81" t="s">
        <v>7061</v>
      </c>
      <c r="J2352" s="81" t="s">
        <v>7060</v>
      </c>
    </row>
    <row r="2353" spans="9:10" x14ac:dyDescent="0.25">
      <c r="I2353" s="81" t="s">
        <v>7064</v>
      </c>
      <c r="J2353" s="81" t="s">
        <v>7063</v>
      </c>
    </row>
    <row r="2354" spans="9:10" x14ac:dyDescent="0.25">
      <c r="I2354" s="81" t="s">
        <v>7067</v>
      </c>
      <c r="J2354" s="81" t="s">
        <v>7066</v>
      </c>
    </row>
    <row r="2355" spans="9:10" x14ac:dyDescent="0.25">
      <c r="I2355" s="81" t="s">
        <v>7070</v>
      </c>
      <c r="J2355" s="81" t="s">
        <v>7069</v>
      </c>
    </row>
    <row r="2356" spans="9:10" x14ac:dyDescent="0.25">
      <c r="I2356" s="81" t="s">
        <v>7073</v>
      </c>
      <c r="J2356" s="81" t="s">
        <v>7072</v>
      </c>
    </row>
    <row r="2357" spans="9:10" x14ac:dyDescent="0.25">
      <c r="I2357" s="81" t="s">
        <v>7076</v>
      </c>
      <c r="J2357" s="81" t="s">
        <v>7075</v>
      </c>
    </row>
    <row r="2358" spans="9:10" x14ac:dyDescent="0.25">
      <c r="I2358" s="81" t="s">
        <v>7079</v>
      </c>
      <c r="J2358" s="81" t="s">
        <v>7078</v>
      </c>
    </row>
    <row r="2359" spans="9:10" x14ac:dyDescent="0.25">
      <c r="I2359" s="81" t="s">
        <v>7082</v>
      </c>
      <c r="J2359" s="81" t="s">
        <v>7081</v>
      </c>
    </row>
    <row r="2360" spans="9:10" x14ac:dyDescent="0.25">
      <c r="I2360" s="81" t="s">
        <v>16755</v>
      </c>
      <c r="J2360" s="81" t="s">
        <v>7084</v>
      </c>
    </row>
    <row r="2361" spans="9:10" x14ac:dyDescent="0.25">
      <c r="I2361" s="81" t="s">
        <v>7087</v>
      </c>
      <c r="J2361" s="81" t="s">
        <v>7086</v>
      </c>
    </row>
    <row r="2362" spans="9:10" x14ac:dyDescent="0.25">
      <c r="I2362" s="81" t="s">
        <v>7090</v>
      </c>
      <c r="J2362" s="81" t="s">
        <v>7089</v>
      </c>
    </row>
    <row r="2363" spans="9:10" x14ac:dyDescent="0.25">
      <c r="I2363" s="81" t="s">
        <v>7093</v>
      </c>
      <c r="J2363" s="81" t="s">
        <v>7092</v>
      </c>
    </row>
    <row r="2364" spans="9:10" x14ac:dyDescent="0.25">
      <c r="I2364" s="81" t="s">
        <v>7096</v>
      </c>
      <c r="J2364" s="81" t="s">
        <v>7095</v>
      </c>
    </row>
    <row r="2365" spans="9:10" x14ac:dyDescent="0.25">
      <c r="I2365" s="81" t="s">
        <v>25881</v>
      </c>
      <c r="J2365" s="81" t="s">
        <v>7098</v>
      </c>
    </row>
    <row r="2366" spans="9:10" x14ac:dyDescent="0.25">
      <c r="I2366" s="101" t="s">
        <v>16767</v>
      </c>
      <c r="J2366" s="91" t="s">
        <v>7100</v>
      </c>
    </row>
    <row r="2367" spans="9:10" x14ac:dyDescent="0.25">
      <c r="I2367" s="101" t="s">
        <v>25882</v>
      </c>
      <c r="J2367" s="91" t="s">
        <v>7102</v>
      </c>
    </row>
    <row r="2368" spans="9:10" x14ac:dyDescent="0.25">
      <c r="I2368" s="81" t="s">
        <v>7105</v>
      </c>
      <c r="J2368" s="81" t="s">
        <v>7104</v>
      </c>
    </row>
    <row r="2369" spans="9:10" x14ac:dyDescent="0.25">
      <c r="I2369" s="81" t="s">
        <v>2738</v>
      </c>
      <c r="J2369" s="81" t="s">
        <v>7107</v>
      </c>
    </row>
    <row r="2370" spans="9:10" x14ac:dyDescent="0.25">
      <c r="I2370" s="81" t="s">
        <v>7110</v>
      </c>
      <c r="J2370" s="81" t="s">
        <v>7109</v>
      </c>
    </row>
    <row r="2371" spans="9:10" x14ac:dyDescent="0.25">
      <c r="I2371" s="81" t="s">
        <v>7113</v>
      </c>
      <c r="J2371" s="81" t="s">
        <v>7112</v>
      </c>
    </row>
    <row r="2372" spans="9:10" x14ac:dyDescent="0.25">
      <c r="I2372" s="81" t="s">
        <v>7116</v>
      </c>
      <c r="J2372" s="81" t="s">
        <v>7115</v>
      </c>
    </row>
    <row r="2373" spans="9:10" x14ac:dyDescent="0.25">
      <c r="I2373" s="81" t="s">
        <v>7119</v>
      </c>
      <c r="J2373" s="81" t="s">
        <v>7118</v>
      </c>
    </row>
    <row r="2374" spans="9:10" x14ac:dyDescent="0.25">
      <c r="I2374" s="81" t="s">
        <v>7122</v>
      </c>
      <c r="J2374" s="81" t="s">
        <v>7121</v>
      </c>
    </row>
    <row r="2375" spans="9:10" x14ac:dyDescent="0.25">
      <c r="I2375" s="81" t="s">
        <v>7125</v>
      </c>
      <c r="J2375" s="81" t="s">
        <v>7124</v>
      </c>
    </row>
    <row r="2376" spans="9:10" x14ac:dyDescent="0.25">
      <c r="I2376" s="101" t="s">
        <v>7128</v>
      </c>
      <c r="J2376" s="91" t="s">
        <v>7127</v>
      </c>
    </row>
    <row r="2377" spans="9:10" x14ac:dyDescent="0.25">
      <c r="I2377" s="81" t="s">
        <v>14539</v>
      </c>
      <c r="J2377" s="81" t="s">
        <v>7130</v>
      </c>
    </row>
    <row r="2378" spans="9:10" x14ac:dyDescent="0.25">
      <c r="I2378" s="81" t="s">
        <v>7133</v>
      </c>
      <c r="J2378" s="81" t="s">
        <v>7132</v>
      </c>
    </row>
    <row r="2379" spans="9:10" x14ac:dyDescent="0.25">
      <c r="I2379" s="81" t="s">
        <v>7136</v>
      </c>
      <c r="J2379" s="81" t="s">
        <v>7135</v>
      </c>
    </row>
    <row r="2380" spans="9:10" x14ac:dyDescent="0.25">
      <c r="I2380" s="81" t="s">
        <v>7139</v>
      </c>
      <c r="J2380" s="81" t="s">
        <v>7138</v>
      </c>
    </row>
    <row r="2381" spans="9:10" x14ac:dyDescent="0.25">
      <c r="I2381" s="101" t="s">
        <v>7142</v>
      </c>
      <c r="J2381" s="91" t="s">
        <v>7141</v>
      </c>
    </row>
    <row r="2382" spans="9:10" x14ac:dyDescent="0.25">
      <c r="I2382" s="81" t="s">
        <v>7145</v>
      </c>
      <c r="J2382" s="81" t="s">
        <v>7144</v>
      </c>
    </row>
    <row r="2383" spans="9:10" x14ac:dyDescent="0.25">
      <c r="I2383" s="81" t="s">
        <v>7148</v>
      </c>
      <c r="J2383" s="81" t="s">
        <v>7147</v>
      </c>
    </row>
    <row r="2384" spans="9:10" x14ac:dyDescent="0.25">
      <c r="I2384" s="81" t="s">
        <v>7151</v>
      </c>
      <c r="J2384" s="81" t="s">
        <v>7150</v>
      </c>
    </row>
    <row r="2385" spans="9:10" x14ac:dyDescent="0.25">
      <c r="I2385" s="81" t="s">
        <v>7154</v>
      </c>
      <c r="J2385" s="81" t="s">
        <v>7153</v>
      </c>
    </row>
    <row r="2386" spans="9:10" x14ac:dyDescent="0.25">
      <c r="I2386" s="81" t="s">
        <v>7157</v>
      </c>
      <c r="J2386" s="81" t="s">
        <v>7156</v>
      </c>
    </row>
    <row r="2387" spans="9:10" x14ac:dyDescent="0.25">
      <c r="I2387" s="101" t="s">
        <v>7160</v>
      </c>
      <c r="J2387" s="91" t="s">
        <v>7159</v>
      </c>
    </row>
    <row r="2388" spans="9:10" x14ac:dyDescent="0.25">
      <c r="I2388" s="101" t="s">
        <v>18101</v>
      </c>
      <c r="J2388" s="91" t="s">
        <v>7162</v>
      </c>
    </row>
    <row r="2389" spans="9:10" x14ac:dyDescent="0.25">
      <c r="I2389" s="81" t="s">
        <v>21870</v>
      </c>
      <c r="J2389" s="81" t="s">
        <v>7164</v>
      </c>
    </row>
    <row r="2390" spans="9:10" x14ac:dyDescent="0.25">
      <c r="I2390" s="101" t="s">
        <v>7167</v>
      </c>
      <c r="J2390" s="91" t="s">
        <v>7166</v>
      </c>
    </row>
    <row r="2391" spans="9:10" x14ac:dyDescent="0.25">
      <c r="I2391" s="101" t="s">
        <v>7170</v>
      </c>
      <c r="J2391" s="91" t="s">
        <v>7169</v>
      </c>
    </row>
    <row r="2392" spans="9:10" x14ac:dyDescent="0.25">
      <c r="I2392" s="81" t="s">
        <v>18308</v>
      </c>
      <c r="J2392" s="81" t="s">
        <v>7172</v>
      </c>
    </row>
    <row r="2393" spans="9:10" x14ac:dyDescent="0.25">
      <c r="I2393" s="101" t="s">
        <v>18305</v>
      </c>
      <c r="J2393" s="91" t="s">
        <v>7174</v>
      </c>
    </row>
    <row r="2394" spans="9:10" x14ac:dyDescent="0.25">
      <c r="I2394" s="101" t="s">
        <v>7177</v>
      </c>
      <c r="J2394" s="91" t="s">
        <v>7176</v>
      </c>
    </row>
    <row r="2395" spans="9:10" x14ac:dyDescent="0.25">
      <c r="I2395" s="101" t="s">
        <v>7179</v>
      </c>
      <c r="J2395" s="91" t="s">
        <v>7178</v>
      </c>
    </row>
    <row r="2396" spans="9:10" x14ac:dyDescent="0.25">
      <c r="I2396" s="81" t="s">
        <v>18364</v>
      </c>
      <c r="J2396" s="81" t="s">
        <v>7181</v>
      </c>
    </row>
    <row r="2397" spans="9:10" x14ac:dyDescent="0.25">
      <c r="I2397" s="101" t="s">
        <v>18361</v>
      </c>
      <c r="J2397" s="91" t="s">
        <v>7183</v>
      </c>
    </row>
    <row r="2398" spans="9:10" x14ac:dyDescent="0.25">
      <c r="I2398" s="101" t="s">
        <v>25883</v>
      </c>
      <c r="J2398" s="91" t="s">
        <v>7185</v>
      </c>
    </row>
    <row r="2399" spans="9:10" x14ac:dyDescent="0.25">
      <c r="I2399" s="101" t="s">
        <v>18176</v>
      </c>
      <c r="J2399" s="91" t="s">
        <v>7187</v>
      </c>
    </row>
    <row r="2400" spans="9:10" x14ac:dyDescent="0.25">
      <c r="I2400" s="101" t="s">
        <v>7190</v>
      </c>
      <c r="J2400" s="91" t="s">
        <v>7189</v>
      </c>
    </row>
    <row r="2401" spans="9:10" x14ac:dyDescent="0.25">
      <c r="I2401" s="101" t="s">
        <v>7193</v>
      </c>
      <c r="J2401" s="91" t="s">
        <v>7192</v>
      </c>
    </row>
    <row r="2402" spans="9:10" x14ac:dyDescent="0.25">
      <c r="I2402" s="81" t="s">
        <v>7196</v>
      </c>
      <c r="J2402" s="81" t="s">
        <v>7195</v>
      </c>
    </row>
    <row r="2403" spans="9:10" x14ac:dyDescent="0.25">
      <c r="I2403" s="101" t="s">
        <v>25884</v>
      </c>
      <c r="J2403" s="91" t="s">
        <v>7198</v>
      </c>
    </row>
    <row r="2404" spans="9:10" x14ac:dyDescent="0.25">
      <c r="I2404" s="81" t="s">
        <v>7201</v>
      </c>
      <c r="J2404" s="81" t="s">
        <v>7200</v>
      </c>
    </row>
    <row r="2405" spans="9:10" x14ac:dyDescent="0.25">
      <c r="I2405" s="81" t="s">
        <v>25885</v>
      </c>
      <c r="J2405" s="81" t="s">
        <v>7203</v>
      </c>
    </row>
    <row r="2406" spans="9:10" x14ac:dyDescent="0.25">
      <c r="I2406" s="81" t="s">
        <v>14670</v>
      </c>
      <c r="J2406" s="81" t="s">
        <v>7205</v>
      </c>
    </row>
    <row r="2407" spans="9:10" x14ac:dyDescent="0.25">
      <c r="I2407" s="81" t="s">
        <v>7209</v>
      </c>
      <c r="J2407" s="81" t="s">
        <v>7208</v>
      </c>
    </row>
    <row r="2408" spans="9:10" x14ac:dyDescent="0.25">
      <c r="I2408" s="81" t="s">
        <v>7214</v>
      </c>
      <c r="J2408" s="81" t="s">
        <v>7213</v>
      </c>
    </row>
    <row r="2409" spans="9:10" x14ac:dyDescent="0.25">
      <c r="I2409" s="81" t="s">
        <v>7217</v>
      </c>
      <c r="J2409" s="81" t="s">
        <v>7216</v>
      </c>
    </row>
    <row r="2410" spans="9:10" x14ac:dyDescent="0.25">
      <c r="I2410" s="81" t="s">
        <v>7220</v>
      </c>
      <c r="J2410" s="81" t="s">
        <v>7219</v>
      </c>
    </row>
    <row r="2411" spans="9:10" x14ac:dyDescent="0.25">
      <c r="I2411" s="81" t="s">
        <v>7223</v>
      </c>
      <c r="J2411" s="81" t="s">
        <v>7222</v>
      </c>
    </row>
    <row r="2412" spans="9:10" x14ac:dyDescent="0.25">
      <c r="I2412" s="81" t="s">
        <v>15645</v>
      </c>
      <c r="J2412" s="81" t="s">
        <v>7225</v>
      </c>
    </row>
    <row r="2413" spans="9:10" x14ac:dyDescent="0.25">
      <c r="I2413" s="101" t="s">
        <v>7228</v>
      </c>
      <c r="J2413" s="91" t="s">
        <v>7227</v>
      </c>
    </row>
    <row r="2414" spans="9:10" x14ac:dyDescent="0.25">
      <c r="I2414" s="101" t="s">
        <v>18254</v>
      </c>
      <c r="J2414" s="91" t="s">
        <v>7230</v>
      </c>
    </row>
    <row r="2415" spans="9:10" x14ac:dyDescent="0.25">
      <c r="I2415" s="81" t="s">
        <v>18117</v>
      </c>
      <c r="J2415" s="81" t="s">
        <v>7232</v>
      </c>
    </row>
    <row r="2416" spans="9:10" x14ac:dyDescent="0.25">
      <c r="I2416" s="81" t="s">
        <v>7237</v>
      </c>
      <c r="J2416" s="81" t="s">
        <v>7236</v>
      </c>
    </row>
    <row r="2417" spans="9:10" x14ac:dyDescent="0.25">
      <c r="I2417" s="81" t="s">
        <v>14604</v>
      </c>
      <c r="J2417" s="81" t="s">
        <v>7239</v>
      </c>
    </row>
    <row r="2418" spans="9:10" x14ac:dyDescent="0.25">
      <c r="I2418" s="101" t="s">
        <v>7242</v>
      </c>
      <c r="J2418" s="91" t="s">
        <v>7241</v>
      </c>
    </row>
    <row r="2419" spans="9:10" x14ac:dyDescent="0.25">
      <c r="I2419" s="81" t="s">
        <v>7245</v>
      </c>
      <c r="J2419" s="81" t="s">
        <v>7244</v>
      </c>
    </row>
    <row r="2420" spans="9:10" x14ac:dyDescent="0.25">
      <c r="I2420" s="81" t="s">
        <v>7248</v>
      </c>
      <c r="J2420" s="81" t="s">
        <v>7247</v>
      </c>
    </row>
    <row r="2421" spans="9:10" x14ac:dyDescent="0.25">
      <c r="I2421" s="81" t="s">
        <v>7251</v>
      </c>
      <c r="J2421" s="81" t="s">
        <v>7250</v>
      </c>
    </row>
    <row r="2422" spans="9:10" x14ac:dyDescent="0.25">
      <c r="I2422" s="81" t="s">
        <v>7254</v>
      </c>
      <c r="J2422" s="81" t="s">
        <v>7253</v>
      </c>
    </row>
    <row r="2423" spans="9:10" x14ac:dyDescent="0.25">
      <c r="I2423" s="81" t="s">
        <v>7257</v>
      </c>
      <c r="J2423" s="81" t="s">
        <v>7256</v>
      </c>
    </row>
    <row r="2424" spans="9:10" x14ac:dyDescent="0.25">
      <c r="I2424" s="81">
        <v>310999</v>
      </c>
      <c r="J2424" s="81" t="s">
        <v>7259</v>
      </c>
    </row>
    <row r="2425" spans="9:10" x14ac:dyDescent="0.25">
      <c r="I2425" s="101" t="s">
        <v>7262</v>
      </c>
      <c r="J2425" s="91" t="s">
        <v>7261</v>
      </c>
    </row>
    <row r="2426" spans="9:10" x14ac:dyDescent="0.25">
      <c r="I2426" s="81" t="s">
        <v>7265</v>
      </c>
      <c r="J2426" s="81" t="s">
        <v>7264</v>
      </c>
    </row>
    <row r="2427" spans="9:10" x14ac:dyDescent="0.25">
      <c r="I2427" s="81" t="s">
        <v>14675</v>
      </c>
      <c r="J2427" s="81" t="s">
        <v>7267</v>
      </c>
    </row>
    <row r="2428" spans="9:10" x14ac:dyDescent="0.25">
      <c r="I2428" s="81" t="s">
        <v>18127</v>
      </c>
      <c r="J2428" s="81" t="s">
        <v>7269</v>
      </c>
    </row>
    <row r="2429" spans="9:10" x14ac:dyDescent="0.25">
      <c r="I2429" s="81" t="s">
        <v>4876</v>
      </c>
      <c r="J2429" s="81" t="s">
        <v>7271</v>
      </c>
    </row>
    <row r="2430" spans="9:10" x14ac:dyDescent="0.25">
      <c r="I2430" s="81" t="s">
        <v>18165</v>
      </c>
      <c r="J2430" s="81" t="s">
        <v>7273</v>
      </c>
    </row>
    <row r="2431" spans="9:10" x14ac:dyDescent="0.25">
      <c r="I2431" s="81" t="s">
        <v>7276</v>
      </c>
      <c r="J2431" s="81" t="s">
        <v>7275</v>
      </c>
    </row>
    <row r="2432" spans="9:10" x14ac:dyDescent="0.25">
      <c r="I2432" s="81" t="s">
        <v>7279</v>
      </c>
      <c r="J2432" s="81" t="s">
        <v>7278</v>
      </c>
    </row>
    <row r="2433" spans="9:10" x14ac:dyDescent="0.25">
      <c r="I2433" s="81" t="s">
        <v>7282</v>
      </c>
      <c r="J2433" s="81" t="s">
        <v>7281</v>
      </c>
    </row>
    <row r="2434" spans="9:10" x14ac:dyDescent="0.25">
      <c r="I2434" s="101" t="s">
        <v>7285</v>
      </c>
      <c r="J2434" s="91" t="s">
        <v>7284</v>
      </c>
    </row>
    <row r="2435" spans="9:10" x14ac:dyDescent="0.25">
      <c r="I2435" s="81" t="s">
        <v>25886</v>
      </c>
      <c r="J2435" s="81" t="s">
        <v>7287</v>
      </c>
    </row>
    <row r="2436" spans="9:10" x14ac:dyDescent="0.25">
      <c r="I2436" s="81" t="s">
        <v>7290</v>
      </c>
      <c r="J2436" s="81" t="s">
        <v>7289</v>
      </c>
    </row>
    <row r="2437" spans="9:10" x14ac:dyDescent="0.25">
      <c r="I2437" s="81" t="s">
        <v>25887</v>
      </c>
      <c r="J2437" s="81" t="s">
        <v>7292</v>
      </c>
    </row>
    <row r="2438" spans="9:10" x14ac:dyDescent="0.25">
      <c r="I2438" s="81" t="s">
        <v>7295</v>
      </c>
      <c r="J2438" s="81" t="s">
        <v>7294</v>
      </c>
    </row>
    <row r="2439" spans="9:10" x14ac:dyDescent="0.25">
      <c r="I2439" s="81" t="s">
        <v>7298</v>
      </c>
      <c r="J2439" s="81" t="s">
        <v>7297</v>
      </c>
    </row>
    <row r="2440" spans="9:10" x14ac:dyDescent="0.25">
      <c r="I2440" s="81" t="s">
        <v>7301</v>
      </c>
      <c r="J2440" s="81" t="s">
        <v>7300</v>
      </c>
    </row>
    <row r="2441" spans="9:10" x14ac:dyDescent="0.25">
      <c r="I2441" s="81" t="s">
        <v>7304</v>
      </c>
      <c r="J2441" s="81" t="s">
        <v>7303</v>
      </c>
    </row>
    <row r="2442" spans="9:10" x14ac:dyDescent="0.25">
      <c r="I2442" s="81" t="s">
        <v>7307</v>
      </c>
      <c r="J2442" s="81" t="s">
        <v>7306</v>
      </c>
    </row>
    <row r="2443" spans="9:10" x14ac:dyDescent="0.25">
      <c r="I2443" s="81" t="s">
        <v>7310</v>
      </c>
      <c r="J2443" s="81" t="s">
        <v>7309</v>
      </c>
    </row>
    <row r="2444" spans="9:10" x14ac:dyDescent="0.25">
      <c r="I2444" s="81" t="s">
        <v>7313</v>
      </c>
      <c r="J2444" s="81" t="s">
        <v>7312</v>
      </c>
    </row>
    <row r="2445" spans="9:10" x14ac:dyDescent="0.25">
      <c r="I2445" s="101" t="s">
        <v>7316</v>
      </c>
      <c r="J2445" s="91" t="s">
        <v>7315</v>
      </c>
    </row>
    <row r="2446" spans="9:10" x14ac:dyDescent="0.25">
      <c r="I2446" s="81" t="s">
        <v>7319</v>
      </c>
      <c r="J2446" s="81" t="s">
        <v>7318</v>
      </c>
    </row>
    <row r="2447" spans="9:10" x14ac:dyDescent="0.25">
      <c r="I2447" s="81" t="s">
        <v>7322</v>
      </c>
      <c r="J2447" s="81" t="s">
        <v>7321</v>
      </c>
    </row>
    <row r="2448" spans="9:10" x14ac:dyDescent="0.25">
      <c r="I2448" s="81" t="s">
        <v>7325</v>
      </c>
      <c r="J2448" s="81" t="s">
        <v>7324</v>
      </c>
    </row>
    <row r="2449" spans="9:10" x14ac:dyDescent="0.25">
      <c r="I2449" s="81" t="s">
        <v>7328</v>
      </c>
      <c r="J2449" s="81" t="s">
        <v>7327</v>
      </c>
    </row>
    <row r="2450" spans="9:10" x14ac:dyDescent="0.25">
      <c r="I2450" s="81" t="s">
        <v>7331</v>
      </c>
      <c r="J2450" s="81" t="s">
        <v>7330</v>
      </c>
    </row>
    <row r="2451" spans="9:10" x14ac:dyDescent="0.25">
      <c r="I2451" s="81" t="s">
        <v>7334</v>
      </c>
      <c r="J2451" s="81" t="s">
        <v>7333</v>
      </c>
    </row>
    <row r="2452" spans="9:10" x14ac:dyDescent="0.25">
      <c r="I2452" s="81" t="s">
        <v>7337</v>
      </c>
      <c r="J2452" s="81" t="s">
        <v>7336</v>
      </c>
    </row>
    <row r="2453" spans="9:10" x14ac:dyDescent="0.25">
      <c r="I2453" s="81" t="s">
        <v>7340</v>
      </c>
      <c r="J2453" s="81" t="s">
        <v>7339</v>
      </c>
    </row>
    <row r="2454" spans="9:10" x14ac:dyDescent="0.25">
      <c r="I2454" s="81" t="s">
        <v>7343</v>
      </c>
      <c r="J2454" s="81" t="s">
        <v>7342</v>
      </c>
    </row>
    <row r="2455" spans="9:10" x14ac:dyDescent="0.25">
      <c r="I2455" s="101" t="s">
        <v>7346</v>
      </c>
      <c r="J2455" s="91" t="s">
        <v>7345</v>
      </c>
    </row>
    <row r="2456" spans="9:10" x14ac:dyDescent="0.25">
      <c r="I2456" s="81" t="s">
        <v>7349</v>
      </c>
      <c r="J2456" s="81" t="s">
        <v>7348</v>
      </c>
    </row>
    <row r="2457" spans="9:10" x14ac:dyDescent="0.25">
      <c r="I2457" s="81" t="s">
        <v>7352</v>
      </c>
      <c r="J2457" s="81" t="s">
        <v>7351</v>
      </c>
    </row>
    <row r="2458" spans="9:10" x14ac:dyDescent="0.25">
      <c r="I2458" s="81" t="s">
        <v>7355</v>
      </c>
      <c r="J2458" s="81" t="s">
        <v>7354</v>
      </c>
    </row>
    <row r="2459" spans="9:10" x14ac:dyDescent="0.25">
      <c r="I2459" s="81" t="s">
        <v>7358</v>
      </c>
      <c r="J2459" s="81" t="s">
        <v>7357</v>
      </c>
    </row>
    <row r="2460" spans="9:10" x14ac:dyDescent="0.25">
      <c r="I2460" s="81" t="s">
        <v>7361</v>
      </c>
      <c r="J2460" s="81" t="s">
        <v>7360</v>
      </c>
    </row>
    <row r="2461" spans="9:10" x14ac:dyDescent="0.25">
      <c r="I2461" s="81" t="s">
        <v>7364</v>
      </c>
      <c r="J2461" s="81" t="s">
        <v>7363</v>
      </c>
    </row>
    <row r="2462" spans="9:10" x14ac:dyDescent="0.25">
      <c r="I2462" s="81" t="s">
        <v>7367</v>
      </c>
      <c r="J2462" s="81" t="s">
        <v>7366</v>
      </c>
    </row>
    <row r="2463" spans="9:10" x14ac:dyDescent="0.25">
      <c r="I2463" s="101" t="s">
        <v>7370</v>
      </c>
      <c r="J2463" s="91" t="s">
        <v>7369</v>
      </c>
    </row>
    <row r="2464" spans="9:10" x14ac:dyDescent="0.25">
      <c r="I2464" s="101" t="s">
        <v>7373</v>
      </c>
      <c r="J2464" s="91" t="s">
        <v>7372</v>
      </c>
    </row>
    <row r="2465" spans="9:10" x14ac:dyDescent="0.25">
      <c r="I2465" s="81" t="s">
        <v>7376</v>
      </c>
      <c r="J2465" s="81" t="s">
        <v>7375</v>
      </c>
    </row>
    <row r="2466" spans="9:10" x14ac:dyDescent="0.25">
      <c r="I2466" s="81">
        <v>2322302552</v>
      </c>
      <c r="J2466" s="81" t="s">
        <v>7378</v>
      </c>
    </row>
    <row r="2467" spans="9:10" x14ac:dyDescent="0.25">
      <c r="I2467" s="81">
        <v>2322402552</v>
      </c>
      <c r="J2467" s="81" t="s">
        <v>7380</v>
      </c>
    </row>
    <row r="2468" spans="9:10" x14ac:dyDescent="0.25">
      <c r="I2468" s="101" t="s">
        <v>7383</v>
      </c>
      <c r="J2468" s="91" t="s">
        <v>7382</v>
      </c>
    </row>
    <row r="2469" spans="9:10" x14ac:dyDescent="0.25">
      <c r="I2469" s="101" t="s">
        <v>7386</v>
      </c>
      <c r="J2469" s="91" t="s">
        <v>7385</v>
      </c>
    </row>
    <row r="2470" spans="9:10" x14ac:dyDescent="0.25">
      <c r="I2470" s="81" t="s">
        <v>25888</v>
      </c>
      <c r="J2470" s="81" t="s">
        <v>7388</v>
      </c>
    </row>
    <row r="2471" spans="9:10" x14ac:dyDescent="0.25">
      <c r="I2471" s="101" t="s">
        <v>7391</v>
      </c>
      <c r="J2471" s="91" t="s">
        <v>7390</v>
      </c>
    </row>
    <row r="2472" spans="9:10" x14ac:dyDescent="0.25">
      <c r="I2472" s="101" t="s">
        <v>7394</v>
      </c>
      <c r="J2472" s="91" t="s">
        <v>7393</v>
      </c>
    </row>
    <row r="2473" spans="9:10" x14ac:dyDescent="0.25">
      <c r="I2473" s="81" t="s">
        <v>7397</v>
      </c>
      <c r="J2473" s="81" t="s">
        <v>7396</v>
      </c>
    </row>
    <row r="2474" spans="9:10" x14ac:dyDescent="0.25">
      <c r="I2474" s="81" t="s">
        <v>7400</v>
      </c>
      <c r="J2474" s="81" t="s">
        <v>7399</v>
      </c>
    </row>
    <row r="2475" spans="9:10" x14ac:dyDescent="0.25">
      <c r="I2475" s="101" t="s">
        <v>7403</v>
      </c>
      <c r="J2475" s="91" t="s">
        <v>7402</v>
      </c>
    </row>
    <row r="2476" spans="9:10" x14ac:dyDescent="0.25">
      <c r="I2476" s="81" t="s">
        <v>7406</v>
      </c>
      <c r="J2476" s="81" t="s">
        <v>7405</v>
      </c>
    </row>
    <row r="2477" spans="9:10" x14ac:dyDescent="0.25">
      <c r="I2477" s="81" t="s">
        <v>7409</v>
      </c>
      <c r="J2477" s="81" t="s">
        <v>7408</v>
      </c>
    </row>
    <row r="2478" spans="9:10" x14ac:dyDescent="0.25">
      <c r="I2478" s="81" t="s">
        <v>7412</v>
      </c>
      <c r="J2478" s="81" t="s">
        <v>7411</v>
      </c>
    </row>
    <row r="2479" spans="9:10" x14ac:dyDescent="0.25">
      <c r="I2479" s="81" t="s">
        <v>7415</v>
      </c>
      <c r="J2479" s="81" t="s">
        <v>7414</v>
      </c>
    </row>
    <row r="2480" spans="9:10" x14ac:dyDescent="0.25">
      <c r="I2480" s="81" t="s">
        <v>7418</v>
      </c>
      <c r="J2480" s="81" t="s">
        <v>7417</v>
      </c>
    </row>
    <row r="2481" spans="9:10" x14ac:dyDescent="0.25">
      <c r="I2481" s="81" t="s">
        <v>7421</v>
      </c>
      <c r="J2481" s="81" t="s">
        <v>7420</v>
      </c>
    </row>
    <row r="2482" spans="9:10" x14ac:dyDescent="0.25">
      <c r="I2482" s="81" t="s">
        <v>7424</v>
      </c>
      <c r="J2482" s="81" t="s">
        <v>7423</v>
      </c>
    </row>
    <row r="2483" spans="9:10" x14ac:dyDescent="0.25">
      <c r="I2483" s="81" t="s">
        <v>7427</v>
      </c>
      <c r="J2483" s="81" t="s">
        <v>7426</v>
      </c>
    </row>
    <row r="2484" spans="9:10" x14ac:dyDescent="0.25">
      <c r="I2484" s="101" t="s">
        <v>7430</v>
      </c>
      <c r="J2484" s="91" t="s">
        <v>7429</v>
      </c>
    </row>
    <row r="2485" spans="9:10" x14ac:dyDescent="0.25">
      <c r="I2485" s="81" t="s">
        <v>7433</v>
      </c>
      <c r="J2485" s="81" t="s">
        <v>7432</v>
      </c>
    </row>
    <row r="2486" spans="9:10" x14ac:dyDescent="0.25">
      <c r="I2486" s="101" t="s">
        <v>7436</v>
      </c>
      <c r="J2486" s="91" t="s">
        <v>7435</v>
      </c>
    </row>
    <row r="2487" spans="9:10" x14ac:dyDescent="0.25">
      <c r="I2487" s="81">
        <v>2322401303</v>
      </c>
      <c r="J2487" s="81" t="s">
        <v>7438</v>
      </c>
    </row>
    <row r="2488" spans="9:10" x14ac:dyDescent="0.25">
      <c r="I2488" s="101" t="s">
        <v>7441</v>
      </c>
      <c r="J2488" s="91" t="s">
        <v>7440</v>
      </c>
    </row>
    <row r="2489" spans="9:10" x14ac:dyDescent="0.25">
      <c r="I2489" s="81" t="s">
        <v>7444</v>
      </c>
      <c r="J2489" s="81" t="s">
        <v>7443</v>
      </c>
    </row>
    <row r="2490" spans="9:10" x14ac:dyDescent="0.25">
      <c r="I2490" s="101" t="s">
        <v>17793</v>
      </c>
      <c r="J2490" s="91" t="s">
        <v>7446</v>
      </c>
    </row>
    <row r="2491" spans="9:10" x14ac:dyDescent="0.25">
      <c r="I2491" s="81" t="s">
        <v>7449</v>
      </c>
      <c r="J2491" s="81" t="s">
        <v>7448</v>
      </c>
    </row>
    <row r="2492" spans="9:10" x14ac:dyDescent="0.25">
      <c r="I2492" s="81" t="s">
        <v>7452</v>
      </c>
      <c r="J2492" s="81" t="s">
        <v>7451</v>
      </c>
    </row>
    <row r="2493" spans="9:10" x14ac:dyDescent="0.25">
      <c r="I2493" s="81">
        <v>2060402006</v>
      </c>
      <c r="J2493" s="81" t="s">
        <v>7454</v>
      </c>
    </row>
    <row r="2494" spans="9:10" x14ac:dyDescent="0.25">
      <c r="I2494" s="81" t="s">
        <v>7457</v>
      </c>
      <c r="J2494" s="81" t="s">
        <v>7456</v>
      </c>
    </row>
    <row r="2495" spans="9:10" x14ac:dyDescent="0.25">
      <c r="I2495" s="81" t="s">
        <v>7460</v>
      </c>
      <c r="J2495" s="81" t="s">
        <v>7459</v>
      </c>
    </row>
    <row r="2496" spans="9:10" x14ac:dyDescent="0.25">
      <c r="I2496" s="81" t="s">
        <v>7463</v>
      </c>
      <c r="J2496" s="81" t="s">
        <v>7462</v>
      </c>
    </row>
    <row r="2497" spans="9:10" x14ac:dyDescent="0.25">
      <c r="I2497" s="81" t="s">
        <v>7466</v>
      </c>
      <c r="J2497" s="81" t="s">
        <v>7465</v>
      </c>
    </row>
    <row r="2498" spans="9:10" x14ac:dyDescent="0.25">
      <c r="I2498" s="81" t="s">
        <v>7469</v>
      </c>
      <c r="J2498" s="81" t="s">
        <v>7468</v>
      </c>
    </row>
    <row r="2499" spans="9:10" x14ac:dyDescent="0.25">
      <c r="I2499" s="81" t="s">
        <v>7473</v>
      </c>
      <c r="J2499" s="81" t="s">
        <v>7472</v>
      </c>
    </row>
    <row r="2500" spans="9:10" x14ac:dyDescent="0.25">
      <c r="I2500" s="81" t="s">
        <v>7476</v>
      </c>
      <c r="J2500" s="81" t="s">
        <v>7475</v>
      </c>
    </row>
    <row r="2501" spans="9:10" x14ac:dyDescent="0.25">
      <c r="I2501" s="81" t="s">
        <v>7479</v>
      </c>
      <c r="J2501" s="81" t="s">
        <v>7478</v>
      </c>
    </row>
    <row r="2502" spans="9:10" x14ac:dyDescent="0.25">
      <c r="I2502" s="81" t="s">
        <v>7482</v>
      </c>
      <c r="J2502" s="81" t="s">
        <v>7481</v>
      </c>
    </row>
    <row r="2503" spans="9:10" x14ac:dyDescent="0.25">
      <c r="I2503" s="81" t="s">
        <v>7485</v>
      </c>
      <c r="J2503" s="81" t="s">
        <v>7484</v>
      </c>
    </row>
    <row r="2504" spans="9:10" x14ac:dyDescent="0.25">
      <c r="I2504" s="81" t="s">
        <v>7488</v>
      </c>
      <c r="J2504" s="81" t="s">
        <v>7487</v>
      </c>
    </row>
    <row r="2505" spans="9:10" x14ac:dyDescent="0.25">
      <c r="I2505" s="81" t="s">
        <v>7491</v>
      </c>
      <c r="J2505" s="81" t="s">
        <v>7490</v>
      </c>
    </row>
    <row r="2506" spans="9:10" x14ac:dyDescent="0.25">
      <c r="I2506" s="81" t="s">
        <v>7494</v>
      </c>
      <c r="J2506" s="81" t="s">
        <v>7493</v>
      </c>
    </row>
    <row r="2507" spans="9:10" x14ac:dyDescent="0.25">
      <c r="I2507" s="81" t="s">
        <v>7497</v>
      </c>
      <c r="J2507" s="81" t="s">
        <v>7496</v>
      </c>
    </row>
    <row r="2508" spans="9:10" x14ac:dyDescent="0.25">
      <c r="I2508" s="81" t="s">
        <v>7500</v>
      </c>
      <c r="J2508" s="81" t="s">
        <v>7499</v>
      </c>
    </row>
    <row r="2509" spans="9:10" x14ac:dyDescent="0.25">
      <c r="I2509" s="81" t="s">
        <v>7503</v>
      </c>
      <c r="J2509" s="81" t="s">
        <v>7502</v>
      </c>
    </row>
    <row r="2510" spans="9:10" x14ac:dyDescent="0.25">
      <c r="I2510" s="81" t="s">
        <v>7506</v>
      </c>
      <c r="J2510" s="81" t="s">
        <v>7505</v>
      </c>
    </row>
    <row r="2511" spans="9:10" x14ac:dyDescent="0.25">
      <c r="I2511" s="81" t="s">
        <v>2697</v>
      </c>
      <c r="J2511" s="81" t="s">
        <v>7508</v>
      </c>
    </row>
    <row r="2512" spans="9:10" x14ac:dyDescent="0.25">
      <c r="I2512" s="111" t="s">
        <v>7511</v>
      </c>
      <c r="J2512" s="81" t="s">
        <v>7510</v>
      </c>
    </row>
    <row r="2513" spans="9:10" x14ac:dyDescent="0.25">
      <c r="I2513" s="81" t="s">
        <v>7514</v>
      </c>
      <c r="J2513" s="81" t="s">
        <v>7513</v>
      </c>
    </row>
    <row r="2514" spans="9:10" x14ac:dyDescent="0.25">
      <c r="I2514" s="81" t="s">
        <v>7517</v>
      </c>
      <c r="J2514" s="81" t="s">
        <v>7516</v>
      </c>
    </row>
    <row r="2515" spans="9:10" x14ac:dyDescent="0.25">
      <c r="I2515" s="81" t="s">
        <v>23513</v>
      </c>
      <c r="J2515" s="81" t="s">
        <v>7519</v>
      </c>
    </row>
    <row r="2516" spans="9:10" x14ac:dyDescent="0.25">
      <c r="I2516" s="81" t="s">
        <v>7522</v>
      </c>
      <c r="J2516" s="81" t="s">
        <v>7521</v>
      </c>
    </row>
    <row r="2517" spans="9:10" x14ac:dyDescent="0.25">
      <c r="I2517" s="81" t="s">
        <v>7525</v>
      </c>
      <c r="J2517" s="81" t="s">
        <v>7524</v>
      </c>
    </row>
    <row r="2518" spans="9:10" x14ac:dyDescent="0.25">
      <c r="I2518" s="81" t="s">
        <v>7528</v>
      </c>
      <c r="J2518" s="81" t="s">
        <v>7527</v>
      </c>
    </row>
    <row r="2519" spans="9:10" x14ac:dyDescent="0.25">
      <c r="I2519" s="81" t="s">
        <v>7531</v>
      </c>
      <c r="J2519" s="81" t="s">
        <v>7530</v>
      </c>
    </row>
    <row r="2520" spans="9:10" x14ac:dyDescent="0.25">
      <c r="I2520" s="101" t="s">
        <v>7534</v>
      </c>
      <c r="J2520" s="91" t="s">
        <v>7533</v>
      </c>
    </row>
    <row r="2521" spans="9:10" x14ac:dyDescent="0.25">
      <c r="I2521" s="101" t="s">
        <v>7537</v>
      </c>
      <c r="J2521" s="91" t="s">
        <v>7536</v>
      </c>
    </row>
    <row r="2522" spans="9:10" x14ac:dyDescent="0.25">
      <c r="I2522" s="101" t="s">
        <v>7540</v>
      </c>
      <c r="J2522" s="91" t="s">
        <v>7539</v>
      </c>
    </row>
    <row r="2523" spans="9:10" x14ac:dyDescent="0.25">
      <c r="I2523" s="101" t="s">
        <v>7543</v>
      </c>
      <c r="J2523" s="91" t="s">
        <v>7542</v>
      </c>
    </row>
    <row r="2524" spans="9:10" x14ac:dyDescent="0.25">
      <c r="I2524" s="81" t="s">
        <v>7546</v>
      </c>
      <c r="J2524" s="81" t="s">
        <v>7545</v>
      </c>
    </row>
    <row r="2525" spans="9:10" x14ac:dyDescent="0.25">
      <c r="I2525" s="101" t="s">
        <v>7549</v>
      </c>
      <c r="J2525" s="91" t="s">
        <v>7548</v>
      </c>
    </row>
    <row r="2526" spans="9:10" x14ac:dyDescent="0.25">
      <c r="I2526" s="101" t="s">
        <v>7552</v>
      </c>
      <c r="J2526" s="91" t="s">
        <v>7551</v>
      </c>
    </row>
    <row r="2527" spans="9:10" x14ac:dyDescent="0.25">
      <c r="I2527" s="101" t="s">
        <v>7555</v>
      </c>
      <c r="J2527" s="91" t="s">
        <v>7554</v>
      </c>
    </row>
    <row r="2528" spans="9:10" x14ac:dyDescent="0.25">
      <c r="I2528" s="101" t="s">
        <v>7558</v>
      </c>
      <c r="J2528" s="91" t="s">
        <v>7557</v>
      </c>
    </row>
    <row r="2529" spans="9:10" x14ac:dyDescent="0.25">
      <c r="I2529" s="101" t="s">
        <v>7561</v>
      </c>
      <c r="J2529" s="91" t="s">
        <v>7560</v>
      </c>
    </row>
    <row r="2530" spans="9:10" x14ac:dyDescent="0.25">
      <c r="I2530" s="81" t="s">
        <v>7564</v>
      </c>
      <c r="J2530" s="81" t="s">
        <v>7563</v>
      </c>
    </row>
    <row r="2531" spans="9:10" x14ac:dyDescent="0.25">
      <c r="I2531" s="101" t="s">
        <v>7567</v>
      </c>
      <c r="J2531" s="91" t="s">
        <v>7566</v>
      </c>
    </row>
    <row r="2532" spans="9:10" x14ac:dyDescent="0.25">
      <c r="I2532" s="81" t="s">
        <v>7570</v>
      </c>
      <c r="J2532" s="81" t="s">
        <v>7569</v>
      </c>
    </row>
    <row r="2533" spans="9:10" x14ac:dyDescent="0.25">
      <c r="I2533" s="101" t="s">
        <v>7574</v>
      </c>
      <c r="J2533" s="91" t="s">
        <v>7573</v>
      </c>
    </row>
    <row r="2534" spans="9:10" x14ac:dyDescent="0.25">
      <c r="I2534" s="101" t="s">
        <v>7577</v>
      </c>
      <c r="J2534" s="91" t="s">
        <v>7576</v>
      </c>
    </row>
    <row r="2535" spans="9:10" x14ac:dyDescent="0.25">
      <c r="I2535" s="101" t="s">
        <v>7580</v>
      </c>
      <c r="J2535" s="91" t="s">
        <v>7579</v>
      </c>
    </row>
    <row r="2536" spans="9:10" x14ac:dyDescent="0.25">
      <c r="I2536" s="81" t="s">
        <v>7583</v>
      </c>
      <c r="J2536" s="81" t="s">
        <v>7582</v>
      </c>
    </row>
    <row r="2537" spans="9:10" x14ac:dyDescent="0.25">
      <c r="I2537" s="81" t="s">
        <v>7586</v>
      </c>
      <c r="J2537" s="81" t="s">
        <v>7585</v>
      </c>
    </row>
    <row r="2538" spans="9:10" x14ac:dyDescent="0.25">
      <c r="I2538" s="101" t="s">
        <v>7589</v>
      </c>
      <c r="J2538" s="91" t="s">
        <v>7588</v>
      </c>
    </row>
    <row r="2539" spans="9:10" x14ac:dyDescent="0.25">
      <c r="I2539" s="101" t="s">
        <v>7592</v>
      </c>
      <c r="J2539" s="91" t="s">
        <v>7591</v>
      </c>
    </row>
    <row r="2540" spans="9:10" x14ac:dyDescent="0.25">
      <c r="I2540" s="81" t="s">
        <v>7595</v>
      </c>
      <c r="J2540" s="81" t="s">
        <v>7594</v>
      </c>
    </row>
    <row r="2541" spans="9:10" x14ac:dyDescent="0.25">
      <c r="I2541" s="81" t="s">
        <v>7598</v>
      </c>
      <c r="J2541" s="81" t="s">
        <v>7597</v>
      </c>
    </row>
    <row r="2542" spans="9:10" x14ac:dyDescent="0.25">
      <c r="I2542" s="81" t="s">
        <v>7601</v>
      </c>
      <c r="J2542" s="81" t="s">
        <v>7600</v>
      </c>
    </row>
    <row r="2543" spans="9:10" x14ac:dyDescent="0.25">
      <c r="I2543" s="81" t="s">
        <v>7604</v>
      </c>
      <c r="J2543" s="81" t="s">
        <v>7603</v>
      </c>
    </row>
    <row r="2544" spans="9:10" x14ac:dyDescent="0.25">
      <c r="I2544" s="81" t="s">
        <v>7607</v>
      </c>
      <c r="J2544" s="81" t="s">
        <v>7606</v>
      </c>
    </row>
    <row r="2545" spans="9:10" x14ac:dyDescent="0.25">
      <c r="I2545" s="101" t="s">
        <v>17787</v>
      </c>
      <c r="J2545" s="91" t="s">
        <v>7609</v>
      </c>
    </row>
    <row r="2546" spans="9:10" x14ac:dyDescent="0.25">
      <c r="I2546" s="81" t="s">
        <v>16614</v>
      </c>
      <c r="J2546" s="81" t="s">
        <v>7611</v>
      </c>
    </row>
    <row r="2547" spans="9:10" x14ac:dyDescent="0.25">
      <c r="I2547" s="81" t="s">
        <v>17796</v>
      </c>
      <c r="J2547" s="81" t="s">
        <v>7613</v>
      </c>
    </row>
    <row r="2548" spans="9:10" x14ac:dyDescent="0.25">
      <c r="I2548" s="81" t="s">
        <v>7616</v>
      </c>
      <c r="J2548" s="81" t="s">
        <v>7615</v>
      </c>
    </row>
    <row r="2549" spans="9:10" x14ac:dyDescent="0.25">
      <c r="I2549" s="81" t="s">
        <v>7619</v>
      </c>
      <c r="J2549" s="81" t="s">
        <v>7618</v>
      </c>
    </row>
    <row r="2550" spans="9:10" x14ac:dyDescent="0.25">
      <c r="I2550" s="101" t="s">
        <v>7622</v>
      </c>
      <c r="J2550" s="91" t="s">
        <v>7621</v>
      </c>
    </row>
    <row r="2551" spans="9:10" x14ac:dyDescent="0.25">
      <c r="I2551" s="81" t="s">
        <v>7625</v>
      </c>
      <c r="J2551" s="81" t="s">
        <v>7624</v>
      </c>
    </row>
    <row r="2552" spans="9:10" x14ac:dyDescent="0.25">
      <c r="I2552" s="81" t="s">
        <v>7628</v>
      </c>
      <c r="J2552" s="81" t="s">
        <v>7627</v>
      </c>
    </row>
    <row r="2553" spans="9:10" x14ac:dyDescent="0.25">
      <c r="I2553" s="81" t="s">
        <v>7631</v>
      </c>
      <c r="J2553" s="81" t="s">
        <v>7630</v>
      </c>
    </row>
    <row r="2554" spans="9:10" x14ac:dyDescent="0.25">
      <c r="I2554" s="81" t="s">
        <v>7634</v>
      </c>
      <c r="J2554" s="81" t="s">
        <v>7633</v>
      </c>
    </row>
    <row r="2555" spans="9:10" x14ac:dyDescent="0.25">
      <c r="I2555" s="81" t="s">
        <v>7637</v>
      </c>
      <c r="J2555" s="81" t="s">
        <v>7636</v>
      </c>
    </row>
    <row r="2556" spans="9:10" x14ac:dyDescent="0.25">
      <c r="I2556" s="81" t="s">
        <v>7640</v>
      </c>
      <c r="J2556" s="81" t="s">
        <v>7639</v>
      </c>
    </row>
    <row r="2557" spans="9:10" x14ac:dyDescent="0.25">
      <c r="I2557" s="101" t="s">
        <v>7643</v>
      </c>
      <c r="J2557" s="91" t="s">
        <v>7642</v>
      </c>
    </row>
    <row r="2558" spans="9:10" x14ac:dyDescent="0.25">
      <c r="I2558" s="81" t="s">
        <v>7646</v>
      </c>
      <c r="J2558" s="81" t="s">
        <v>7645</v>
      </c>
    </row>
    <row r="2559" spans="9:10" x14ac:dyDescent="0.25">
      <c r="I2559" s="81" t="s">
        <v>7649</v>
      </c>
      <c r="J2559" s="81" t="s">
        <v>7648</v>
      </c>
    </row>
    <row r="2560" spans="9:10" x14ac:dyDescent="0.25">
      <c r="I2560" s="101" t="s">
        <v>7652</v>
      </c>
      <c r="J2560" s="91" t="s">
        <v>7651</v>
      </c>
    </row>
    <row r="2561" spans="9:10" x14ac:dyDescent="0.25">
      <c r="I2561" s="81" t="s">
        <v>7655</v>
      </c>
      <c r="J2561" s="81" t="s">
        <v>7654</v>
      </c>
    </row>
    <row r="2562" spans="9:10" x14ac:dyDescent="0.25">
      <c r="I2562" s="101" t="s">
        <v>7658</v>
      </c>
      <c r="J2562" s="91" t="s">
        <v>7657</v>
      </c>
    </row>
    <row r="2563" spans="9:10" x14ac:dyDescent="0.25">
      <c r="I2563" s="81" t="s">
        <v>7661</v>
      </c>
      <c r="J2563" s="81" t="s">
        <v>7660</v>
      </c>
    </row>
    <row r="2564" spans="9:10" x14ac:dyDescent="0.25">
      <c r="I2564" s="81" t="s">
        <v>7664</v>
      </c>
      <c r="J2564" s="81" t="s">
        <v>7663</v>
      </c>
    </row>
    <row r="2565" spans="9:10" x14ac:dyDescent="0.25">
      <c r="I2565" s="81" t="s">
        <v>7667</v>
      </c>
      <c r="J2565" s="81" t="s">
        <v>7666</v>
      </c>
    </row>
    <row r="2566" spans="9:10" x14ac:dyDescent="0.25">
      <c r="I2566" s="81" t="s">
        <v>7670</v>
      </c>
      <c r="J2566" s="81" t="s">
        <v>7669</v>
      </c>
    </row>
    <row r="2567" spans="9:10" x14ac:dyDescent="0.25">
      <c r="I2567" s="81" t="s">
        <v>7673</v>
      </c>
      <c r="J2567" s="81" t="s">
        <v>7672</v>
      </c>
    </row>
    <row r="2568" spans="9:10" x14ac:dyDescent="0.25">
      <c r="I2568" s="81" t="s">
        <v>7676</v>
      </c>
      <c r="J2568" s="81" t="s">
        <v>7675</v>
      </c>
    </row>
    <row r="2569" spans="9:10" x14ac:dyDescent="0.25">
      <c r="I2569" s="81" t="s">
        <v>7679</v>
      </c>
      <c r="J2569" s="81" t="s">
        <v>7678</v>
      </c>
    </row>
    <row r="2570" spans="9:10" x14ac:dyDescent="0.25">
      <c r="I2570" s="81" t="s">
        <v>7682</v>
      </c>
      <c r="J2570" s="81" t="s">
        <v>7681</v>
      </c>
    </row>
    <row r="2571" spans="9:10" x14ac:dyDescent="0.25">
      <c r="I2571" s="81" t="s">
        <v>7685</v>
      </c>
      <c r="J2571" s="81" t="s">
        <v>7684</v>
      </c>
    </row>
    <row r="2572" spans="9:10" x14ac:dyDescent="0.25">
      <c r="I2572" s="81" t="s">
        <v>7688</v>
      </c>
      <c r="J2572" s="81" t="s">
        <v>7687</v>
      </c>
    </row>
    <row r="2573" spans="9:10" x14ac:dyDescent="0.25">
      <c r="I2573" s="81" t="s">
        <v>7691</v>
      </c>
      <c r="J2573" s="81" t="s">
        <v>7690</v>
      </c>
    </row>
    <row r="2574" spans="9:10" x14ac:dyDescent="0.25">
      <c r="I2574" s="81" t="s">
        <v>7694</v>
      </c>
      <c r="J2574" s="81" t="s">
        <v>7693</v>
      </c>
    </row>
    <row r="2575" spans="9:10" x14ac:dyDescent="0.25">
      <c r="I2575" s="81" t="s">
        <v>7697</v>
      </c>
      <c r="J2575" s="81" t="s">
        <v>7696</v>
      </c>
    </row>
    <row r="2576" spans="9:10" x14ac:dyDescent="0.25">
      <c r="I2576" s="81" t="s">
        <v>7700</v>
      </c>
      <c r="J2576" s="81" t="s">
        <v>7699</v>
      </c>
    </row>
    <row r="2577" spans="9:10" x14ac:dyDescent="0.25">
      <c r="I2577" s="81" t="s">
        <v>7704</v>
      </c>
      <c r="J2577" s="81" t="s">
        <v>7703</v>
      </c>
    </row>
    <row r="2578" spans="9:10" x14ac:dyDescent="0.25">
      <c r="I2578" s="81" t="s">
        <v>7708</v>
      </c>
      <c r="J2578" s="81" t="s">
        <v>7707</v>
      </c>
    </row>
    <row r="2579" spans="9:10" x14ac:dyDescent="0.25">
      <c r="I2579" s="81" t="s">
        <v>7711</v>
      </c>
      <c r="J2579" s="81" t="s">
        <v>7710</v>
      </c>
    </row>
    <row r="2580" spans="9:10" x14ac:dyDescent="0.25">
      <c r="I2580" s="81" t="s">
        <v>7714</v>
      </c>
      <c r="J2580" s="81" t="s">
        <v>7713</v>
      </c>
    </row>
    <row r="2581" spans="9:10" x14ac:dyDescent="0.25">
      <c r="I2581" s="81" t="s">
        <v>7717</v>
      </c>
      <c r="J2581" s="81" t="s">
        <v>7716</v>
      </c>
    </row>
    <row r="2582" spans="9:10" x14ac:dyDescent="0.25">
      <c r="I2582" s="81" t="s">
        <v>7720</v>
      </c>
      <c r="J2582" s="81" t="s">
        <v>7719</v>
      </c>
    </row>
    <row r="2583" spans="9:10" x14ac:dyDescent="0.25">
      <c r="I2583" s="81" t="s">
        <v>7724</v>
      </c>
      <c r="J2583" s="81" t="s">
        <v>7723</v>
      </c>
    </row>
    <row r="2584" spans="9:10" x14ac:dyDescent="0.25">
      <c r="I2584" s="81" t="s">
        <v>7727</v>
      </c>
      <c r="J2584" s="81" t="s">
        <v>7726</v>
      </c>
    </row>
    <row r="2585" spans="9:10" x14ac:dyDescent="0.25">
      <c r="I2585" s="81" t="s">
        <v>7730</v>
      </c>
      <c r="J2585" s="81" t="s">
        <v>7729</v>
      </c>
    </row>
    <row r="2586" spans="9:10" x14ac:dyDescent="0.25">
      <c r="I2586" s="81" t="s">
        <v>7734</v>
      </c>
      <c r="J2586" s="81" t="s">
        <v>7733</v>
      </c>
    </row>
    <row r="2587" spans="9:10" x14ac:dyDescent="0.25">
      <c r="I2587" s="81">
        <v>4000330</v>
      </c>
      <c r="J2587" s="81" t="s">
        <v>7736</v>
      </c>
    </row>
    <row r="2588" spans="9:10" x14ac:dyDescent="0.25">
      <c r="I2588" s="101">
        <v>4000091</v>
      </c>
      <c r="J2588" s="91" t="s">
        <v>7738</v>
      </c>
    </row>
    <row r="2589" spans="9:10" x14ac:dyDescent="0.25">
      <c r="I2589" s="81">
        <v>4000090</v>
      </c>
      <c r="J2589" s="81" t="s">
        <v>7740</v>
      </c>
    </row>
    <row r="2590" spans="9:10" x14ac:dyDescent="0.25">
      <c r="I2590" s="81" t="s">
        <v>7743</v>
      </c>
      <c r="J2590" s="81" t="s">
        <v>7742</v>
      </c>
    </row>
    <row r="2591" spans="9:10" x14ac:dyDescent="0.25">
      <c r="I2591" s="81" t="s">
        <v>7746</v>
      </c>
      <c r="J2591" s="81" t="s">
        <v>7745</v>
      </c>
    </row>
    <row r="2592" spans="9:10" x14ac:dyDescent="0.25">
      <c r="I2592" s="81">
        <v>4000705</v>
      </c>
      <c r="J2592" s="81" t="s">
        <v>7748</v>
      </c>
    </row>
    <row r="2593" spans="9:10" x14ac:dyDescent="0.25">
      <c r="I2593" s="81">
        <v>4000433</v>
      </c>
      <c r="J2593" s="81" t="s">
        <v>7750</v>
      </c>
    </row>
    <row r="2594" spans="9:10" x14ac:dyDescent="0.25">
      <c r="I2594" s="81">
        <v>4000386</v>
      </c>
      <c r="J2594" s="81" t="s">
        <v>7752</v>
      </c>
    </row>
    <row r="2595" spans="9:10" x14ac:dyDescent="0.25">
      <c r="I2595" s="81">
        <v>4000385</v>
      </c>
      <c r="J2595" s="81" t="s">
        <v>7754</v>
      </c>
    </row>
    <row r="2596" spans="9:10" x14ac:dyDescent="0.25">
      <c r="I2596" s="81">
        <v>4000663</v>
      </c>
      <c r="J2596" s="81" t="s">
        <v>7756</v>
      </c>
    </row>
    <row r="2597" spans="9:10" x14ac:dyDescent="0.25">
      <c r="I2597" s="81">
        <v>4006042</v>
      </c>
      <c r="J2597" s="81" t="s">
        <v>7758</v>
      </c>
    </row>
    <row r="2598" spans="9:10" x14ac:dyDescent="0.25">
      <c r="I2598" s="81">
        <v>4000019</v>
      </c>
      <c r="J2598" s="81" t="s">
        <v>7760</v>
      </c>
    </row>
    <row r="2599" spans="9:10" x14ac:dyDescent="0.25">
      <c r="I2599" s="81" t="s">
        <v>7763</v>
      </c>
      <c r="J2599" s="81" t="s">
        <v>7762</v>
      </c>
    </row>
    <row r="2600" spans="9:10" x14ac:dyDescent="0.25">
      <c r="I2600" s="81" t="s">
        <v>7766</v>
      </c>
      <c r="J2600" s="81" t="s">
        <v>7765</v>
      </c>
    </row>
    <row r="2601" spans="9:10" x14ac:dyDescent="0.25">
      <c r="I2601" s="81" t="s">
        <v>7769</v>
      </c>
      <c r="J2601" s="81" t="s">
        <v>7768</v>
      </c>
    </row>
    <row r="2602" spans="9:10" x14ac:dyDescent="0.25">
      <c r="I2602" s="81" t="s">
        <v>7772</v>
      </c>
      <c r="J2602" s="81" t="s">
        <v>7771</v>
      </c>
    </row>
    <row r="2603" spans="9:10" x14ac:dyDescent="0.25">
      <c r="I2603" s="81" t="s">
        <v>7775</v>
      </c>
      <c r="J2603" s="81" t="s">
        <v>7774</v>
      </c>
    </row>
    <row r="2604" spans="9:10" x14ac:dyDescent="0.25">
      <c r="I2604" s="81">
        <v>4000366</v>
      </c>
      <c r="J2604" s="81" t="s">
        <v>7777</v>
      </c>
    </row>
    <row r="2605" spans="9:10" x14ac:dyDescent="0.25">
      <c r="I2605" s="81" t="s">
        <v>7780</v>
      </c>
      <c r="J2605" s="81" t="s">
        <v>7779</v>
      </c>
    </row>
    <row r="2606" spans="9:10" x14ac:dyDescent="0.25">
      <c r="I2606" s="81">
        <v>4000367</v>
      </c>
      <c r="J2606" s="81" t="s">
        <v>7782</v>
      </c>
    </row>
    <row r="2607" spans="9:10" x14ac:dyDescent="0.25">
      <c r="I2607" s="81" t="s">
        <v>7785</v>
      </c>
      <c r="J2607" s="81" t="s">
        <v>7784</v>
      </c>
    </row>
    <row r="2608" spans="9:10" x14ac:dyDescent="0.25">
      <c r="I2608" s="81" t="s">
        <v>7788</v>
      </c>
      <c r="J2608" s="81" t="s">
        <v>7787</v>
      </c>
    </row>
    <row r="2609" spans="9:10" x14ac:dyDescent="0.25">
      <c r="I2609" s="101" t="s">
        <v>7791</v>
      </c>
      <c r="J2609" s="91" t="s">
        <v>7790</v>
      </c>
    </row>
    <row r="2610" spans="9:10" x14ac:dyDescent="0.25">
      <c r="I2610" s="81" t="s">
        <v>7794</v>
      </c>
      <c r="J2610" s="81" t="s">
        <v>7793</v>
      </c>
    </row>
    <row r="2611" spans="9:10" x14ac:dyDescent="0.25">
      <c r="I2611" s="81" t="s">
        <v>7797</v>
      </c>
      <c r="J2611" s="81" t="s">
        <v>7796</v>
      </c>
    </row>
    <row r="2612" spans="9:10" x14ac:dyDescent="0.25">
      <c r="I2612" s="81">
        <v>4001196</v>
      </c>
      <c r="J2612" s="81" t="s">
        <v>7799</v>
      </c>
    </row>
    <row r="2613" spans="9:10" x14ac:dyDescent="0.25">
      <c r="I2613" s="81" t="s">
        <v>7802</v>
      </c>
      <c r="J2613" s="81" t="s">
        <v>7801</v>
      </c>
    </row>
    <row r="2614" spans="9:10" x14ac:dyDescent="0.25">
      <c r="I2614" s="81" t="s">
        <v>7806</v>
      </c>
      <c r="J2614" s="81" t="s">
        <v>7805</v>
      </c>
    </row>
    <row r="2615" spans="9:10" x14ac:dyDescent="0.25">
      <c r="I2615" s="81" t="s">
        <v>7809</v>
      </c>
      <c r="J2615" s="81" t="s">
        <v>7808</v>
      </c>
    </row>
    <row r="2616" spans="9:10" x14ac:dyDescent="0.25">
      <c r="I2616" s="81" t="s">
        <v>7812</v>
      </c>
      <c r="J2616" s="81" t="s">
        <v>7811</v>
      </c>
    </row>
    <row r="2617" spans="9:10" x14ac:dyDescent="0.25">
      <c r="I2617" s="81">
        <v>426101</v>
      </c>
      <c r="J2617" s="81" t="s">
        <v>7816</v>
      </c>
    </row>
    <row r="2618" spans="9:10" x14ac:dyDescent="0.25">
      <c r="I2618" s="81">
        <v>4000051</v>
      </c>
      <c r="J2618" s="81" t="s">
        <v>7818</v>
      </c>
    </row>
    <row r="2619" spans="9:10" x14ac:dyDescent="0.25">
      <c r="I2619" s="81">
        <v>4000508</v>
      </c>
      <c r="J2619" s="81" t="s">
        <v>7820</v>
      </c>
    </row>
    <row r="2620" spans="9:10" x14ac:dyDescent="0.25">
      <c r="I2620" s="101">
        <v>4000020</v>
      </c>
      <c r="J2620" s="91" t="s">
        <v>7822</v>
      </c>
    </row>
    <row r="2621" spans="9:10" x14ac:dyDescent="0.25">
      <c r="I2621" s="81">
        <v>17662</v>
      </c>
      <c r="J2621" s="81" t="s">
        <v>7824</v>
      </c>
    </row>
    <row r="2622" spans="9:10" x14ac:dyDescent="0.25">
      <c r="I2622" s="81" t="s">
        <v>7827</v>
      </c>
      <c r="J2622" s="81" t="s">
        <v>7826</v>
      </c>
    </row>
    <row r="2623" spans="9:10" x14ac:dyDescent="0.25">
      <c r="I2623" s="81" t="s">
        <v>25670</v>
      </c>
      <c r="J2623" s="81" t="s">
        <v>7829</v>
      </c>
    </row>
    <row r="2624" spans="9:10" x14ac:dyDescent="0.25">
      <c r="I2624" s="81" t="s">
        <v>22517</v>
      </c>
      <c r="J2624" s="81" t="s">
        <v>7831</v>
      </c>
    </row>
    <row r="2625" spans="9:10" x14ac:dyDescent="0.25">
      <c r="I2625" s="81" t="s">
        <v>25671</v>
      </c>
      <c r="J2625" s="81" t="s">
        <v>7833</v>
      </c>
    </row>
    <row r="2626" spans="9:10" x14ac:dyDescent="0.25">
      <c r="I2626" s="81" t="s">
        <v>7836</v>
      </c>
      <c r="J2626" s="81" t="s">
        <v>7835</v>
      </c>
    </row>
    <row r="2627" spans="9:10" x14ac:dyDescent="0.25">
      <c r="I2627" s="81" t="s">
        <v>22514</v>
      </c>
      <c r="J2627" s="81" t="s">
        <v>7838</v>
      </c>
    </row>
    <row r="2628" spans="9:10" x14ac:dyDescent="0.25">
      <c r="I2628" s="81" t="s">
        <v>6899</v>
      </c>
      <c r="J2628" s="81" t="s">
        <v>7840</v>
      </c>
    </row>
    <row r="2629" spans="9:10" x14ac:dyDescent="0.25">
      <c r="I2629" s="81" t="s">
        <v>22511</v>
      </c>
      <c r="J2629" s="81" t="s">
        <v>7842</v>
      </c>
    </row>
    <row r="2630" spans="9:10" x14ac:dyDescent="0.25">
      <c r="I2630" s="81" t="s">
        <v>7845</v>
      </c>
      <c r="J2630" s="81" t="s">
        <v>7844</v>
      </c>
    </row>
    <row r="2631" spans="9:10" x14ac:dyDescent="0.25">
      <c r="I2631" s="81" t="s">
        <v>7848</v>
      </c>
      <c r="J2631" s="81" t="s">
        <v>7847</v>
      </c>
    </row>
    <row r="2632" spans="9:10" x14ac:dyDescent="0.25">
      <c r="I2632" s="81" t="s">
        <v>7851</v>
      </c>
      <c r="J2632" s="81" t="s">
        <v>7850</v>
      </c>
    </row>
    <row r="2633" spans="9:10" x14ac:dyDescent="0.25">
      <c r="I2633" s="81" t="s">
        <v>22011</v>
      </c>
      <c r="J2633" s="81" t="s">
        <v>7853</v>
      </c>
    </row>
    <row r="2634" spans="9:10" x14ac:dyDescent="0.25">
      <c r="I2634" s="81" t="s">
        <v>7856</v>
      </c>
      <c r="J2634" s="81" t="s">
        <v>7855</v>
      </c>
    </row>
    <row r="2635" spans="9:10" x14ac:dyDescent="0.25">
      <c r="I2635" s="81" t="s">
        <v>25669</v>
      </c>
      <c r="J2635" s="81" t="s">
        <v>7858</v>
      </c>
    </row>
    <row r="2636" spans="9:10" x14ac:dyDescent="0.25">
      <c r="I2636" s="81" t="s">
        <v>7861</v>
      </c>
      <c r="J2636" s="81" t="s">
        <v>7860</v>
      </c>
    </row>
    <row r="2637" spans="9:10" x14ac:dyDescent="0.25">
      <c r="I2637" s="81" t="s">
        <v>7864</v>
      </c>
      <c r="J2637" s="81" t="s">
        <v>7863</v>
      </c>
    </row>
    <row r="2638" spans="9:10" x14ac:dyDescent="0.25">
      <c r="I2638" s="81" t="s">
        <v>17089</v>
      </c>
      <c r="J2638" s="81" t="s">
        <v>7866</v>
      </c>
    </row>
    <row r="2639" spans="9:10" x14ac:dyDescent="0.25">
      <c r="I2639" s="81" t="s">
        <v>7869</v>
      </c>
      <c r="J2639" s="81" t="s">
        <v>7868</v>
      </c>
    </row>
    <row r="2640" spans="9:10" x14ac:dyDescent="0.25">
      <c r="I2640" s="81" t="s">
        <v>18228</v>
      </c>
      <c r="J2640" s="81" t="s">
        <v>7871</v>
      </c>
    </row>
    <row r="2641" spans="9:10" x14ac:dyDescent="0.25">
      <c r="I2641" s="81" t="s">
        <v>7874</v>
      </c>
      <c r="J2641" s="81" t="s">
        <v>7873</v>
      </c>
    </row>
    <row r="2642" spans="9:10" x14ac:dyDescent="0.25">
      <c r="I2642" s="81" t="s">
        <v>7877</v>
      </c>
      <c r="J2642" s="81" t="s">
        <v>7876</v>
      </c>
    </row>
    <row r="2643" spans="9:10" x14ac:dyDescent="0.25">
      <c r="I2643" s="81" t="s">
        <v>18448</v>
      </c>
      <c r="J2643" s="81" t="s">
        <v>7879</v>
      </c>
    </row>
    <row r="2644" spans="9:10" x14ac:dyDescent="0.25">
      <c r="I2644" s="81" t="s">
        <v>7882</v>
      </c>
      <c r="J2644" s="81" t="s">
        <v>7881</v>
      </c>
    </row>
    <row r="2645" spans="9:10" x14ac:dyDescent="0.25">
      <c r="I2645" s="81" t="s">
        <v>7885</v>
      </c>
      <c r="J2645" s="81" t="s">
        <v>7884</v>
      </c>
    </row>
    <row r="2646" spans="9:10" x14ac:dyDescent="0.25">
      <c r="I2646" s="81" t="s">
        <v>17194</v>
      </c>
      <c r="J2646" s="81" t="s">
        <v>7887</v>
      </c>
    </row>
    <row r="2647" spans="9:10" x14ac:dyDescent="0.25">
      <c r="I2647" s="81" t="s">
        <v>25667</v>
      </c>
      <c r="J2647" s="81" t="s">
        <v>7889</v>
      </c>
    </row>
    <row r="2648" spans="9:10" x14ac:dyDescent="0.25">
      <c r="I2648" s="81" t="s">
        <v>25668</v>
      </c>
      <c r="J2648" s="81" t="s">
        <v>7891</v>
      </c>
    </row>
    <row r="2649" spans="9:10" x14ac:dyDescent="0.25">
      <c r="I2649" s="81" t="s">
        <v>7894</v>
      </c>
      <c r="J2649" s="81" t="s">
        <v>7893</v>
      </c>
    </row>
    <row r="2650" spans="9:10" x14ac:dyDescent="0.25">
      <c r="I2650" s="81" t="s">
        <v>22234</v>
      </c>
      <c r="J2650" s="81" t="s">
        <v>7896</v>
      </c>
    </row>
    <row r="2651" spans="9:10" x14ac:dyDescent="0.25">
      <c r="I2651" s="81" t="s">
        <v>7899</v>
      </c>
      <c r="J2651" s="81" t="s">
        <v>7898</v>
      </c>
    </row>
    <row r="2652" spans="9:10" x14ac:dyDescent="0.25">
      <c r="I2652" s="81" t="s">
        <v>7902</v>
      </c>
      <c r="J2652" s="81" t="s">
        <v>7901</v>
      </c>
    </row>
    <row r="2653" spans="9:10" x14ac:dyDescent="0.25">
      <c r="I2653" s="101" t="s">
        <v>7905</v>
      </c>
      <c r="J2653" s="91" t="s">
        <v>7904</v>
      </c>
    </row>
    <row r="2654" spans="9:10" x14ac:dyDescent="0.25">
      <c r="I2654" s="81" t="s">
        <v>24652</v>
      </c>
      <c r="J2654" s="81" t="s">
        <v>7907</v>
      </c>
    </row>
    <row r="2655" spans="9:10" x14ac:dyDescent="0.25">
      <c r="I2655" s="81" t="s">
        <v>7910</v>
      </c>
      <c r="J2655" s="81" t="s">
        <v>7909</v>
      </c>
    </row>
    <row r="2656" spans="9:10" x14ac:dyDescent="0.25">
      <c r="I2656" s="81" t="s">
        <v>7913</v>
      </c>
      <c r="J2656" s="81" t="s">
        <v>7912</v>
      </c>
    </row>
    <row r="2657" spans="9:10" x14ac:dyDescent="0.25">
      <c r="I2657" s="101" t="s">
        <v>7916</v>
      </c>
      <c r="J2657" s="99" t="s">
        <v>7915</v>
      </c>
    </row>
    <row r="2658" spans="9:10" x14ac:dyDescent="0.25">
      <c r="I2658" s="81" t="s">
        <v>7919</v>
      </c>
      <c r="J2658" s="81" t="s">
        <v>7918</v>
      </c>
    </row>
    <row r="2659" spans="9:10" x14ac:dyDescent="0.25">
      <c r="I2659" s="81" t="s">
        <v>7922</v>
      </c>
      <c r="J2659" s="81" t="s">
        <v>7921</v>
      </c>
    </row>
    <row r="2660" spans="9:10" x14ac:dyDescent="0.25">
      <c r="I2660" s="81" t="s">
        <v>7925</v>
      </c>
      <c r="J2660" s="81" t="s">
        <v>7924</v>
      </c>
    </row>
    <row r="2661" spans="9:10" x14ac:dyDescent="0.25">
      <c r="I2661" s="81" t="s">
        <v>25889</v>
      </c>
      <c r="J2661" s="81" t="s">
        <v>7927</v>
      </c>
    </row>
    <row r="2662" spans="9:10" x14ac:dyDescent="0.25">
      <c r="I2662" s="101" t="s">
        <v>7930</v>
      </c>
      <c r="J2662" s="91" t="s">
        <v>7929</v>
      </c>
    </row>
    <row r="2663" spans="9:10" x14ac:dyDescent="0.25">
      <c r="I2663" s="81" t="s">
        <v>7933</v>
      </c>
      <c r="J2663" s="81" t="s">
        <v>7932</v>
      </c>
    </row>
    <row r="2664" spans="9:10" x14ac:dyDescent="0.25">
      <c r="I2664" s="81" t="s">
        <v>7936</v>
      </c>
      <c r="J2664" s="81" t="s">
        <v>7935</v>
      </c>
    </row>
    <row r="2665" spans="9:10" x14ac:dyDescent="0.25">
      <c r="I2665" s="81" t="s">
        <v>7939</v>
      </c>
      <c r="J2665" s="81" t="s">
        <v>7938</v>
      </c>
    </row>
    <row r="2666" spans="9:10" x14ac:dyDescent="0.25">
      <c r="I2666" s="81" t="s">
        <v>7942</v>
      </c>
      <c r="J2666" s="81" t="s">
        <v>7941</v>
      </c>
    </row>
    <row r="2667" spans="9:10" x14ac:dyDescent="0.25">
      <c r="I2667" s="81" t="s">
        <v>7945</v>
      </c>
      <c r="J2667" s="81" t="s">
        <v>7944</v>
      </c>
    </row>
    <row r="2668" spans="9:10" x14ac:dyDescent="0.25">
      <c r="I2668" s="81" t="s">
        <v>7951</v>
      </c>
      <c r="J2668" s="81" t="s">
        <v>7950</v>
      </c>
    </row>
    <row r="2669" spans="9:10" x14ac:dyDescent="0.25">
      <c r="I2669" s="81" t="s">
        <v>7954</v>
      </c>
      <c r="J2669" s="81" t="s">
        <v>7953</v>
      </c>
    </row>
    <row r="2670" spans="9:10" x14ac:dyDescent="0.25">
      <c r="I2670" s="81" t="s">
        <v>7957</v>
      </c>
      <c r="J2670" s="81" t="s">
        <v>7956</v>
      </c>
    </row>
    <row r="2671" spans="9:10" x14ac:dyDescent="0.25">
      <c r="I2671" s="81" t="s">
        <v>7961</v>
      </c>
      <c r="J2671" s="81" t="s">
        <v>7960</v>
      </c>
    </row>
    <row r="2672" spans="9:10" x14ac:dyDescent="0.25">
      <c r="I2672" s="81" t="s">
        <v>7964</v>
      </c>
      <c r="J2672" s="81" t="s">
        <v>7963</v>
      </c>
    </row>
    <row r="2673" spans="9:10" x14ac:dyDescent="0.25">
      <c r="I2673" s="101" t="s">
        <v>7967</v>
      </c>
      <c r="J2673" s="91" t="s">
        <v>7966</v>
      </c>
    </row>
    <row r="2674" spans="9:10" x14ac:dyDescent="0.25">
      <c r="I2674" s="81" t="s">
        <v>7970</v>
      </c>
      <c r="J2674" s="81" t="s">
        <v>7969</v>
      </c>
    </row>
    <row r="2675" spans="9:10" x14ac:dyDescent="0.25">
      <c r="I2675" s="81" t="s">
        <v>21992</v>
      </c>
      <c r="J2675" s="81" t="s">
        <v>7972</v>
      </c>
    </row>
    <row r="2676" spans="9:10" x14ac:dyDescent="0.25">
      <c r="I2676" s="81" t="s">
        <v>25894</v>
      </c>
      <c r="J2676" s="81" t="s">
        <v>7974</v>
      </c>
    </row>
    <row r="2677" spans="9:10" x14ac:dyDescent="0.25">
      <c r="I2677" s="81" t="s">
        <v>17367</v>
      </c>
      <c r="J2677" s="81" t="s">
        <v>7976</v>
      </c>
    </row>
    <row r="2678" spans="9:10" x14ac:dyDescent="0.25">
      <c r="I2678" s="81" t="s">
        <v>18637</v>
      </c>
      <c r="J2678" s="81" t="s">
        <v>7978</v>
      </c>
    </row>
    <row r="2679" spans="9:10" x14ac:dyDescent="0.25">
      <c r="I2679" s="101" t="s">
        <v>7981</v>
      </c>
      <c r="J2679" s="91" t="s">
        <v>7980</v>
      </c>
    </row>
    <row r="2680" spans="9:10" x14ac:dyDescent="0.25">
      <c r="I2680" s="81" t="s">
        <v>7984</v>
      </c>
      <c r="J2680" s="81" t="s">
        <v>7983</v>
      </c>
    </row>
    <row r="2681" spans="9:10" x14ac:dyDescent="0.25">
      <c r="I2681" s="81" t="s">
        <v>7987</v>
      </c>
      <c r="J2681" s="81" t="s">
        <v>7986</v>
      </c>
    </row>
    <row r="2682" spans="9:10" x14ac:dyDescent="0.25">
      <c r="I2682" s="81" t="s">
        <v>22302</v>
      </c>
      <c r="J2682" s="81" t="s">
        <v>7989</v>
      </c>
    </row>
    <row r="2683" spans="9:10" x14ac:dyDescent="0.25">
      <c r="I2683" s="81" t="s">
        <v>7992</v>
      </c>
      <c r="J2683" s="81" t="s">
        <v>7991</v>
      </c>
    </row>
    <row r="2684" spans="9:10" x14ac:dyDescent="0.25">
      <c r="I2684" s="81" t="s">
        <v>7995</v>
      </c>
      <c r="J2684" s="81" t="s">
        <v>7994</v>
      </c>
    </row>
    <row r="2685" spans="9:10" x14ac:dyDescent="0.25">
      <c r="I2685" s="101" t="s">
        <v>7999</v>
      </c>
      <c r="J2685" s="91" t="s">
        <v>7998</v>
      </c>
    </row>
    <row r="2686" spans="9:10" x14ac:dyDescent="0.25">
      <c r="I2686" s="81" t="s">
        <v>21252</v>
      </c>
      <c r="J2686" s="81" t="s">
        <v>8001</v>
      </c>
    </row>
    <row r="2687" spans="9:10" x14ac:dyDescent="0.25">
      <c r="I2687" s="81" t="s">
        <v>8004</v>
      </c>
      <c r="J2687" s="81" t="s">
        <v>8003</v>
      </c>
    </row>
    <row r="2688" spans="9:10" x14ac:dyDescent="0.25">
      <c r="I2688" s="81" t="s">
        <v>8007</v>
      </c>
      <c r="J2688" s="81" t="s">
        <v>8006</v>
      </c>
    </row>
    <row r="2689" spans="9:10" x14ac:dyDescent="0.25">
      <c r="I2689" s="81" t="s">
        <v>8010</v>
      </c>
      <c r="J2689" s="81" t="s">
        <v>8009</v>
      </c>
    </row>
    <row r="2690" spans="9:10" x14ac:dyDescent="0.25">
      <c r="I2690" s="101" t="s">
        <v>18491</v>
      </c>
      <c r="J2690" s="91" t="s">
        <v>8012</v>
      </c>
    </row>
    <row r="2691" spans="9:10" x14ac:dyDescent="0.25">
      <c r="I2691" s="101" t="s">
        <v>8015</v>
      </c>
      <c r="J2691" s="91" t="s">
        <v>8014</v>
      </c>
    </row>
    <row r="2692" spans="9:10" x14ac:dyDescent="0.25">
      <c r="I2692" s="101" t="s">
        <v>8018</v>
      </c>
      <c r="J2692" s="91" t="s">
        <v>8017</v>
      </c>
    </row>
    <row r="2693" spans="9:10" x14ac:dyDescent="0.25">
      <c r="I2693" s="81" t="s">
        <v>8021</v>
      </c>
      <c r="J2693" s="81" t="s">
        <v>8020</v>
      </c>
    </row>
    <row r="2694" spans="9:10" x14ac:dyDescent="0.25">
      <c r="I2694" s="81" t="s">
        <v>8024</v>
      </c>
      <c r="J2694" s="81" t="s">
        <v>8023</v>
      </c>
    </row>
    <row r="2695" spans="9:10" x14ac:dyDescent="0.25">
      <c r="I2695" s="81" t="s">
        <v>17854</v>
      </c>
      <c r="J2695" s="81" t="s">
        <v>8026</v>
      </c>
    </row>
    <row r="2696" spans="9:10" x14ac:dyDescent="0.25">
      <c r="I2696" s="81" t="s">
        <v>8029</v>
      </c>
      <c r="J2696" s="81" t="s">
        <v>8028</v>
      </c>
    </row>
    <row r="2697" spans="9:10" x14ac:dyDescent="0.25">
      <c r="I2697" s="81" t="s">
        <v>8032</v>
      </c>
      <c r="J2697" s="81" t="s">
        <v>8031</v>
      </c>
    </row>
    <row r="2698" spans="9:10" x14ac:dyDescent="0.25">
      <c r="I2698" s="81" t="s">
        <v>20872</v>
      </c>
      <c r="J2698" s="81" t="s">
        <v>8034</v>
      </c>
    </row>
    <row r="2699" spans="9:10" x14ac:dyDescent="0.25">
      <c r="I2699" s="81" t="s">
        <v>8037</v>
      </c>
      <c r="J2699" s="81" t="s">
        <v>8036</v>
      </c>
    </row>
    <row r="2700" spans="9:10" x14ac:dyDescent="0.25">
      <c r="I2700" s="101" t="s">
        <v>17451</v>
      </c>
      <c r="J2700" s="91" t="s">
        <v>8039</v>
      </c>
    </row>
    <row r="2701" spans="9:10" x14ac:dyDescent="0.25">
      <c r="I2701" s="81" t="s">
        <v>8043</v>
      </c>
      <c r="J2701" s="81" t="s">
        <v>8042</v>
      </c>
    </row>
    <row r="2702" spans="9:10" x14ac:dyDescent="0.25">
      <c r="I2702" s="81" t="s">
        <v>25890</v>
      </c>
      <c r="J2702" s="81" t="s">
        <v>8045</v>
      </c>
    </row>
    <row r="2703" spans="9:10" x14ac:dyDescent="0.25">
      <c r="I2703" s="81" t="s">
        <v>25891</v>
      </c>
      <c r="J2703" s="81" t="s">
        <v>8047</v>
      </c>
    </row>
    <row r="2704" spans="9:10" x14ac:dyDescent="0.25">
      <c r="I2704" s="81" t="s">
        <v>25892</v>
      </c>
      <c r="J2704" s="81" t="s">
        <v>8049</v>
      </c>
    </row>
    <row r="2705" spans="9:10" x14ac:dyDescent="0.25">
      <c r="I2705" s="81" t="s">
        <v>8052</v>
      </c>
      <c r="J2705" s="81" t="s">
        <v>8051</v>
      </c>
    </row>
    <row r="2706" spans="9:10" x14ac:dyDescent="0.25">
      <c r="I2706" s="81" t="s">
        <v>8055</v>
      </c>
      <c r="J2706" s="81" t="s">
        <v>8054</v>
      </c>
    </row>
    <row r="2707" spans="9:10" x14ac:dyDescent="0.25">
      <c r="I2707" s="81" t="s">
        <v>8058</v>
      </c>
      <c r="J2707" s="81" t="s">
        <v>8057</v>
      </c>
    </row>
    <row r="2708" spans="9:10" x14ac:dyDescent="0.25">
      <c r="I2708" s="81" t="s">
        <v>8061</v>
      </c>
      <c r="J2708" s="81" t="s">
        <v>8060</v>
      </c>
    </row>
    <row r="2709" spans="9:10" x14ac:dyDescent="0.25">
      <c r="I2709" s="81" t="s">
        <v>8064</v>
      </c>
      <c r="J2709" s="81" t="s">
        <v>8063</v>
      </c>
    </row>
    <row r="2710" spans="9:10" x14ac:dyDescent="0.25">
      <c r="I2710" s="81" t="s">
        <v>8067</v>
      </c>
      <c r="J2710" s="81" t="s">
        <v>8066</v>
      </c>
    </row>
    <row r="2711" spans="9:10" x14ac:dyDescent="0.25">
      <c r="I2711" s="81" t="s">
        <v>8070</v>
      </c>
      <c r="J2711" s="81" t="s">
        <v>8069</v>
      </c>
    </row>
    <row r="2712" spans="9:10" x14ac:dyDescent="0.25">
      <c r="I2712" s="81" t="s">
        <v>8073</v>
      </c>
      <c r="J2712" s="81" t="s">
        <v>8072</v>
      </c>
    </row>
    <row r="2713" spans="9:10" x14ac:dyDescent="0.25">
      <c r="I2713" s="81" t="s">
        <v>8076</v>
      </c>
      <c r="J2713" s="81" t="s">
        <v>8075</v>
      </c>
    </row>
    <row r="2714" spans="9:10" x14ac:dyDescent="0.25">
      <c r="I2714" s="101" t="s">
        <v>8079</v>
      </c>
      <c r="J2714" s="91" t="s">
        <v>8078</v>
      </c>
    </row>
    <row r="2715" spans="9:10" x14ac:dyDescent="0.25">
      <c r="I2715" s="111" t="s">
        <v>8082</v>
      </c>
      <c r="J2715" s="81" t="s">
        <v>8081</v>
      </c>
    </row>
    <row r="2716" spans="9:10" x14ac:dyDescent="0.25">
      <c r="I2716" s="81" t="s">
        <v>8085</v>
      </c>
      <c r="J2716" s="81" t="s">
        <v>8084</v>
      </c>
    </row>
    <row r="2717" spans="9:10" x14ac:dyDescent="0.25">
      <c r="I2717" s="81" t="s">
        <v>20924</v>
      </c>
      <c r="J2717" s="81" t="s">
        <v>8087</v>
      </c>
    </row>
    <row r="2718" spans="9:10" x14ac:dyDescent="0.25">
      <c r="I2718" s="81" t="s">
        <v>8090</v>
      </c>
      <c r="J2718" s="81" t="s">
        <v>8089</v>
      </c>
    </row>
    <row r="2719" spans="9:10" x14ac:dyDescent="0.25">
      <c r="I2719" s="81" t="s">
        <v>8093</v>
      </c>
      <c r="J2719" s="81" t="s">
        <v>8092</v>
      </c>
    </row>
    <row r="2720" spans="9:10" x14ac:dyDescent="0.25">
      <c r="I2720" s="81" t="s">
        <v>8096</v>
      </c>
      <c r="J2720" s="81" t="s">
        <v>8095</v>
      </c>
    </row>
    <row r="2721" spans="9:10" x14ac:dyDescent="0.25">
      <c r="I2721" s="81" t="s">
        <v>8099</v>
      </c>
      <c r="J2721" s="81" t="s">
        <v>8098</v>
      </c>
    </row>
    <row r="2722" spans="9:10" x14ac:dyDescent="0.25">
      <c r="I2722" s="81" t="s">
        <v>8102</v>
      </c>
      <c r="J2722" s="81" t="s">
        <v>8101</v>
      </c>
    </row>
    <row r="2723" spans="9:10" x14ac:dyDescent="0.25">
      <c r="I2723" s="81" t="s">
        <v>8105</v>
      </c>
      <c r="J2723" s="81" t="s">
        <v>8104</v>
      </c>
    </row>
    <row r="2724" spans="9:10" x14ac:dyDescent="0.25">
      <c r="I2724" s="81" t="s">
        <v>8108</v>
      </c>
      <c r="J2724" s="81" t="s">
        <v>8107</v>
      </c>
    </row>
    <row r="2725" spans="9:10" x14ac:dyDescent="0.25">
      <c r="I2725" s="81" t="s">
        <v>8111</v>
      </c>
      <c r="J2725" s="81" t="s">
        <v>8110</v>
      </c>
    </row>
    <row r="2726" spans="9:10" x14ac:dyDescent="0.25">
      <c r="I2726" s="81" t="s">
        <v>8114</v>
      </c>
      <c r="J2726" s="81" t="s">
        <v>8113</v>
      </c>
    </row>
    <row r="2727" spans="9:10" x14ac:dyDescent="0.25">
      <c r="I2727" s="81" t="s">
        <v>8117</v>
      </c>
      <c r="J2727" s="81" t="s">
        <v>8116</v>
      </c>
    </row>
    <row r="2728" spans="9:10" x14ac:dyDescent="0.25">
      <c r="I2728" s="81" t="s">
        <v>8120</v>
      </c>
      <c r="J2728" s="81" t="s">
        <v>8119</v>
      </c>
    </row>
    <row r="2729" spans="9:10" x14ac:dyDescent="0.25">
      <c r="I2729" s="81" t="s">
        <v>8123</v>
      </c>
      <c r="J2729" s="81" t="s">
        <v>8122</v>
      </c>
    </row>
    <row r="2730" spans="9:10" x14ac:dyDescent="0.25">
      <c r="I2730" s="81" t="s">
        <v>8126</v>
      </c>
      <c r="J2730" s="81" t="s">
        <v>8125</v>
      </c>
    </row>
    <row r="2731" spans="9:10" x14ac:dyDescent="0.25">
      <c r="I2731" s="81" t="s">
        <v>8129</v>
      </c>
      <c r="J2731" s="81" t="s">
        <v>8128</v>
      </c>
    </row>
    <row r="2732" spans="9:10" x14ac:dyDescent="0.25">
      <c r="I2732" s="81" t="s">
        <v>8132</v>
      </c>
      <c r="J2732" s="81" t="s">
        <v>8131</v>
      </c>
    </row>
    <row r="2733" spans="9:10" x14ac:dyDescent="0.25">
      <c r="I2733" s="101" t="s">
        <v>8135</v>
      </c>
      <c r="J2733" s="91" t="s">
        <v>8134</v>
      </c>
    </row>
    <row r="2734" spans="9:10" x14ac:dyDescent="0.25">
      <c r="I2734" s="101" t="s">
        <v>8138</v>
      </c>
      <c r="J2734" s="91" t="s">
        <v>8137</v>
      </c>
    </row>
    <row r="2735" spans="9:10" x14ac:dyDescent="0.25">
      <c r="I2735" s="81" t="s">
        <v>8141</v>
      </c>
      <c r="J2735" s="81" t="s">
        <v>8140</v>
      </c>
    </row>
    <row r="2736" spans="9:10" x14ac:dyDescent="0.25">
      <c r="I2736" s="101" t="s">
        <v>8144</v>
      </c>
      <c r="J2736" s="91" t="s">
        <v>8143</v>
      </c>
    </row>
    <row r="2737" spans="9:10" x14ac:dyDescent="0.25">
      <c r="I2737" s="81" t="s">
        <v>8147</v>
      </c>
      <c r="J2737" s="81" t="s">
        <v>8146</v>
      </c>
    </row>
    <row r="2738" spans="9:10" x14ac:dyDescent="0.25">
      <c r="I2738" s="81" t="s">
        <v>8150</v>
      </c>
      <c r="J2738" s="81" t="s">
        <v>8149</v>
      </c>
    </row>
    <row r="2739" spans="9:10" x14ac:dyDescent="0.25">
      <c r="I2739" s="81" t="s">
        <v>8153</v>
      </c>
      <c r="J2739" s="81" t="s">
        <v>8152</v>
      </c>
    </row>
    <row r="2740" spans="9:10" x14ac:dyDescent="0.25">
      <c r="I2740" s="101" t="s">
        <v>8156</v>
      </c>
      <c r="J2740" s="91" t="s">
        <v>8155</v>
      </c>
    </row>
    <row r="2741" spans="9:10" x14ac:dyDescent="0.25">
      <c r="I2741" s="81" t="s">
        <v>8159</v>
      </c>
      <c r="J2741" s="81" t="s">
        <v>8158</v>
      </c>
    </row>
    <row r="2742" spans="9:10" x14ac:dyDescent="0.25">
      <c r="I2742" s="81" t="s">
        <v>8162</v>
      </c>
      <c r="J2742" s="81" t="s">
        <v>8161</v>
      </c>
    </row>
    <row r="2743" spans="9:10" x14ac:dyDescent="0.25">
      <c r="I2743" s="81" t="s">
        <v>8165</v>
      </c>
      <c r="J2743" s="81" t="s">
        <v>8164</v>
      </c>
    </row>
    <row r="2744" spans="9:10" x14ac:dyDescent="0.25">
      <c r="I2744" s="101" t="s">
        <v>8168</v>
      </c>
      <c r="J2744" s="91" t="s">
        <v>8167</v>
      </c>
    </row>
    <row r="2745" spans="9:10" x14ac:dyDescent="0.25">
      <c r="I2745" s="81" t="s">
        <v>8171</v>
      </c>
      <c r="J2745" s="81" t="s">
        <v>8170</v>
      </c>
    </row>
    <row r="2746" spans="9:10" x14ac:dyDescent="0.25">
      <c r="I2746" s="81" t="s">
        <v>8174</v>
      </c>
      <c r="J2746" s="81" t="s">
        <v>8173</v>
      </c>
    </row>
    <row r="2747" spans="9:10" x14ac:dyDescent="0.25">
      <c r="I2747" s="81" t="s">
        <v>8177</v>
      </c>
      <c r="J2747" s="81" t="s">
        <v>8176</v>
      </c>
    </row>
    <row r="2748" spans="9:10" x14ac:dyDescent="0.25">
      <c r="I2748" s="81" t="s">
        <v>8180</v>
      </c>
      <c r="J2748" s="81" t="s">
        <v>8179</v>
      </c>
    </row>
    <row r="2749" spans="9:10" x14ac:dyDescent="0.25">
      <c r="I2749" s="81" t="s">
        <v>8183</v>
      </c>
      <c r="J2749" s="81" t="s">
        <v>8182</v>
      </c>
    </row>
    <row r="2750" spans="9:10" x14ac:dyDescent="0.25">
      <c r="I2750" s="81" t="s">
        <v>8186</v>
      </c>
      <c r="J2750" s="81" t="s">
        <v>8185</v>
      </c>
    </row>
    <row r="2751" spans="9:10" x14ac:dyDescent="0.25">
      <c r="I2751" s="81" t="s">
        <v>8189</v>
      </c>
      <c r="J2751" s="81" t="s">
        <v>8188</v>
      </c>
    </row>
    <row r="2752" spans="9:10" x14ac:dyDescent="0.25">
      <c r="I2752" s="101" t="s">
        <v>8192</v>
      </c>
      <c r="J2752" s="91" t="s">
        <v>8191</v>
      </c>
    </row>
    <row r="2753" spans="9:10" x14ac:dyDescent="0.25">
      <c r="I2753" s="81" t="s">
        <v>8195</v>
      </c>
      <c r="J2753" s="81" t="s">
        <v>8194</v>
      </c>
    </row>
    <row r="2754" spans="9:10" x14ac:dyDescent="0.25">
      <c r="I2754" s="81" t="s">
        <v>8198</v>
      </c>
      <c r="J2754" s="81" t="s">
        <v>8197</v>
      </c>
    </row>
    <row r="2755" spans="9:10" x14ac:dyDescent="0.25">
      <c r="I2755" s="81" t="s">
        <v>8201</v>
      </c>
      <c r="J2755" s="81" t="s">
        <v>8200</v>
      </c>
    </row>
    <row r="2756" spans="9:10" x14ac:dyDescent="0.25">
      <c r="I2756" s="81" t="s">
        <v>8204</v>
      </c>
      <c r="J2756" s="81" t="s">
        <v>8203</v>
      </c>
    </row>
    <row r="2757" spans="9:10" x14ac:dyDescent="0.25">
      <c r="I2757" s="81">
        <v>2310360214</v>
      </c>
      <c r="J2757" s="81" t="s">
        <v>8206</v>
      </c>
    </row>
    <row r="2758" spans="9:10" x14ac:dyDescent="0.25">
      <c r="I2758" s="81" t="s">
        <v>8209</v>
      </c>
      <c r="J2758" s="81" t="s">
        <v>8208</v>
      </c>
    </row>
    <row r="2759" spans="9:10" x14ac:dyDescent="0.25">
      <c r="I2759" s="81">
        <v>2352000001</v>
      </c>
      <c r="J2759" s="81" t="s">
        <v>8211</v>
      </c>
    </row>
    <row r="2760" spans="9:10" x14ac:dyDescent="0.25">
      <c r="I2760" s="81">
        <v>2061702007</v>
      </c>
      <c r="J2760" s="81" t="s">
        <v>8213</v>
      </c>
    </row>
    <row r="2761" spans="9:10" x14ac:dyDescent="0.25">
      <c r="I2761" s="81">
        <v>2060700007</v>
      </c>
      <c r="J2761" s="81" t="s">
        <v>8215</v>
      </c>
    </row>
    <row r="2762" spans="9:10" x14ac:dyDescent="0.25">
      <c r="I2762" s="101" t="s">
        <v>8218</v>
      </c>
      <c r="J2762" s="91" t="s">
        <v>8217</v>
      </c>
    </row>
    <row r="2763" spans="9:10" x14ac:dyDescent="0.25">
      <c r="I2763" s="81">
        <v>2322301303</v>
      </c>
      <c r="J2763" s="81" t="s">
        <v>8220</v>
      </c>
    </row>
    <row r="2764" spans="9:10" x14ac:dyDescent="0.25">
      <c r="I2764" s="81" t="s">
        <v>8223</v>
      </c>
      <c r="J2764" s="81" t="s">
        <v>8222</v>
      </c>
    </row>
    <row r="2765" spans="9:10" x14ac:dyDescent="0.25">
      <c r="I2765" s="101" t="s">
        <v>8226</v>
      </c>
      <c r="J2765" s="91" t="s">
        <v>8225</v>
      </c>
    </row>
    <row r="2766" spans="9:10" x14ac:dyDescent="0.25">
      <c r="I2766" s="81" t="s">
        <v>8229</v>
      </c>
      <c r="J2766" s="81" t="s">
        <v>8228</v>
      </c>
    </row>
    <row r="2767" spans="9:10" x14ac:dyDescent="0.25">
      <c r="I2767" s="81" t="s">
        <v>8232</v>
      </c>
      <c r="J2767" s="81" t="s">
        <v>8231</v>
      </c>
    </row>
    <row r="2768" spans="9:10" x14ac:dyDescent="0.25">
      <c r="I2768" s="81" t="s">
        <v>8235</v>
      </c>
      <c r="J2768" s="81" t="s">
        <v>8234</v>
      </c>
    </row>
    <row r="2769" spans="9:10" x14ac:dyDescent="0.25">
      <c r="I2769" s="81" t="s">
        <v>8238</v>
      </c>
      <c r="J2769" s="81" t="s">
        <v>8237</v>
      </c>
    </row>
    <row r="2770" spans="9:10" x14ac:dyDescent="0.25">
      <c r="I2770" s="81" t="s">
        <v>8241</v>
      </c>
      <c r="J2770" s="81" t="s">
        <v>8240</v>
      </c>
    </row>
    <row r="2771" spans="9:10" x14ac:dyDescent="0.25">
      <c r="I2771" s="81" t="s">
        <v>8244</v>
      </c>
      <c r="J2771" s="81" t="s">
        <v>8243</v>
      </c>
    </row>
    <row r="2772" spans="9:10" x14ac:dyDescent="0.25">
      <c r="I2772" s="81">
        <v>4202014480</v>
      </c>
      <c r="J2772" s="81" t="s">
        <v>8246</v>
      </c>
    </row>
    <row r="2773" spans="9:10" x14ac:dyDescent="0.25">
      <c r="I2773" s="81">
        <v>4202014479</v>
      </c>
      <c r="J2773" s="81" t="s">
        <v>8248</v>
      </c>
    </row>
    <row r="2774" spans="9:10" x14ac:dyDescent="0.25">
      <c r="I2774" s="81" t="s">
        <v>8251</v>
      </c>
      <c r="J2774" s="81" t="s">
        <v>8250</v>
      </c>
    </row>
    <row r="2775" spans="9:10" x14ac:dyDescent="0.25">
      <c r="I2775" s="81" t="s">
        <v>8254</v>
      </c>
      <c r="J2775" s="81" t="s">
        <v>8253</v>
      </c>
    </row>
    <row r="2776" spans="9:10" x14ac:dyDescent="0.25">
      <c r="I2776" s="81" t="s">
        <v>8257</v>
      </c>
      <c r="J2776" s="81" t="s">
        <v>8256</v>
      </c>
    </row>
    <row r="2777" spans="9:10" x14ac:dyDescent="0.25">
      <c r="I2777" s="81" t="s">
        <v>8260</v>
      </c>
      <c r="J2777" s="81" t="s">
        <v>8259</v>
      </c>
    </row>
    <row r="2778" spans="9:10" x14ac:dyDescent="0.25">
      <c r="I2778" s="81" t="s">
        <v>8263</v>
      </c>
      <c r="J2778" s="81" t="s">
        <v>8262</v>
      </c>
    </row>
    <row r="2779" spans="9:10" x14ac:dyDescent="0.25">
      <c r="I2779" s="81" t="s">
        <v>8266</v>
      </c>
      <c r="J2779" s="81" t="s">
        <v>8265</v>
      </c>
    </row>
    <row r="2780" spans="9:10" x14ac:dyDescent="0.25">
      <c r="I2780" s="81">
        <v>4210078800</v>
      </c>
      <c r="J2780" s="81" t="s">
        <v>8268</v>
      </c>
    </row>
    <row r="2781" spans="9:10" x14ac:dyDescent="0.25">
      <c r="I2781" s="101" t="s">
        <v>8271</v>
      </c>
      <c r="J2781" s="91" t="s">
        <v>8270</v>
      </c>
    </row>
    <row r="2782" spans="9:10" x14ac:dyDescent="0.25">
      <c r="I2782" s="81" t="s">
        <v>8274</v>
      </c>
      <c r="J2782" s="81" t="s">
        <v>8273</v>
      </c>
    </row>
    <row r="2783" spans="9:10" x14ac:dyDescent="0.25">
      <c r="I2783" s="81" t="s">
        <v>8277</v>
      </c>
      <c r="J2783" s="81" t="s">
        <v>8276</v>
      </c>
    </row>
    <row r="2784" spans="9:10" x14ac:dyDescent="0.25">
      <c r="I2784" s="81" t="s">
        <v>8280</v>
      </c>
      <c r="J2784" s="81" t="s">
        <v>8279</v>
      </c>
    </row>
    <row r="2785" spans="9:10" x14ac:dyDescent="0.25">
      <c r="I2785" s="81" t="s">
        <v>8283</v>
      </c>
      <c r="J2785" s="81" t="s">
        <v>8282</v>
      </c>
    </row>
    <row r="2786" spans="9:10" x14ac:dyDescent="0.25">
      <c r="I2786" s="81" t="s">
        <v>8286</v>
      </c>
      <c r="J2786" s="81" t="s">
        <v>8285</v>
      </c>
    </row>
    <row r="2787" spans="9:10" x14ac:dyDescent="0.25">
      <c r="I2787" s="81" t="s">
        <v>8289</v>
      </c>
      <c r="J2787" s="81" t="s">
        <v>8288</v>
      </c>
    </row>
    <row r="2788" spans="9:10" x14ac:dyDescent="0.25">
      <c r="I2788" s="81" t="s">
        <v>8292</v>
      </c>
      <c r="J2788" s="81" t="s">
        <v>8291</v>
      </c>
    </row>
    <row r="2789" spans="9:10" x14ac:dyDescent="0.25">
      <c r="I2789" s="81" t="s">
        <v>8295</v>
      </c>
      <c r="J2789" s="81" t="s">
        <v>8294</v>
      </c>
    </row>
    <row r="2790" spans="9:10" x14ac:dyDescent="0.25">
      <c r="I2790" s="81" t="s">
        <v>8298</v>
      </c>
      <c r="J2790" s="81" t="s">
        <v>8297</v>
      </c>
    </row>
    <row r="2791" spans="9:10" x14ac:dyDescent="0.25">
      <c r="I2791" s="81" t="s">
        <v>8301</v>
      </c>
      <c r="J2791" s="81" t="s">
        <v>8300</v>
      </c>
    </row>
    <row r="2792" spans="9:10" x14ac:dyDescent="0.25">
      <c r="I2792" s="81" t="s">
        <v>8304</v>
      </c>
      <c r="J2792" s="81" t="s">
        <v>8303</v>
      </c>
    </row>
    <row r="2793" spans="9:10" x14ac:dyDescent="0.25">
      <c r="I2793" s="81" t="s">
        <v>8307</v>
      </c>
      <c r="J2793" s="81" t="s">
        <v>8306</v>
      </c>
    </row>
    <row r="2794" spans="9:10" x14ac:dyDescent="0.25">
      <c r="I2794" s="81" t="s">
        <v>8310</v>
      </c>
      <c r="J2794" s="81" t="s">
        <v>8309</v>
      </c>
    </row>
    <row r="2795" spans="9:10" x14ac:dyDescent="0.25">
      <c r="I2795" s="81" t="s">
        <v>8313</v>
      </c>
      <c r="J2795" s="81" t="s">
        <v>8312</v>
      </c>
    </row>
    <row r="2796" spans="9:10" x14ac:dyDescent="0.25">
      <c r="I2796" s="81" t="s">
        <v>8316</v>
      </c>
      <c r="J2796" s="81" t="s">
        <v>8315</v>
      </c>
    </row>
    <row r="2797" spans="9:10" x14ac:dyDescent="0.25">
      <c r="I2797" s="81" t="s">
        <v>8319</v>
      </c>
      <c r="J2797" s="81" t="s">
        <v>8318</v>
      </c>
    </row>
    <row r="2798" spans="9:10" x14ac:dyDescent="0.25">
      <c r="I2798" s="81" t="s">
        <v>8322</v>
      </c>
      <c r="J2798" s="81" t="s">
        <v>8321</v>
      </c>
    </row>
    <row r="2799" spans="9:10" x14ac:dyDescent="0.25">
      <c r="I2799" s="81" t="s">
        <v>8326</v>
      </c>
      <c r="J2799" s="81" t="s">
        <v>8325</v>
      </c>
    </row>
    <row r="2800" spans="9:10" x14ac:dyDescent="0.25">
      <c r="I2800" s="81" t="s">
        <v>8329</v>
      </c>
      <c r="J2800" s="81" t="s">
        <v>8328</v>
      </c>
    </row>
    <row r="2801" spans="9:10" x14ac:dyDescent="0.25">
      <c r="I2801" s="81" t="s">
        <v>8332</v>
      </c>
      <c r="J2801" s="81" t="s">
        <v>8331</v>
      </c>
    </row>
    <row r="2802" spans="9:10" x14ac:dyDescent="0.25">
      <c r="I2802" s="81" t="s">
        <v>8336</v>
      </c>
      <c r="J2802" s="81" t="s">
        <v>8335</v>
      </c>
    </row>
    <row r="2803" spans="9:10" x14ac:dyDescent="0.25">
      <c r="I2803" s="81" t="s">
        <v>8339</v>
      </c>
      <c r="J2803" s="81" t="s">
        <v>8338</v>
      </c>
    </row>
    <row r="2804" spans="9:10" x14ac:dyDescent="0.25">
      <c r="I2804" s="81" t="s">
        <v>8343</v>
      </c>
      <c r="J2804" s="81" t="s">
        <v>8342</v>
      </c>
    </row>
    <row r="2805" spans="9:10" x14ac:dyDescent="0.25">
      <c r="I2805" s="81" t="s">
        <v>8346</v>
      </c>
      <c r="J2805" s="81" t="s">
        <v>8345</v>
      </c>
    </row>
    <row r="2806" spans="9:10" x14ac:dyDescent="0.25">
      <c r="I2806" s="81" t="s">
        <v>8350</v>
      </c>
      <c r="J2806" s="81" t="s">
        <v>8349</v>
      </c>
    </row>
    <row r="2807" spans="9:10" x14ac:dyDescent="0.25">
      <c r="I2807" s="81" t="s">
        <v>8353</v>
      </c>
      <c r="J2807" s="81" t="s">
        <v>8352</v>
      </c>
    </row>
    <row r="2808" spans="9:10" x14ac:dyDescent="0.25">
      <c r="I2808" s="81" t="s">
        <v>8357</v>
      </c>
      <c r="J2808" s="81" t="s">
        <v>8356</v>
      </c>
    </row>
    <row r="2809" spans="9:10" x14ac:dyDescent="0.25">
      <c r="I2809" s="81" t="s">
        <v>8360</v>
      </c>
      <c r="J2809" s="81" t="s">
        <v>8359</v>
      </c>
    </row>
    <row r="2810" spans="9:10" x14ac:dyDescent="0.25">
      <c r="I2810" s="81" t="s">
        <v>8363</v>
      </c>
      <c r="J2810" s="81" t="s">
        <v>8362</v>
      </c>
    </row>
    <row r="2811" spans="9:10" x14ac:dyDescent="0.25">
      <c r="I2811" s="81" t="s">
        <v>8366</v>
      </c>
      <c r="J2811" s="81" t="s">
        <v>8365</v>
      </c>
    </row>
    <row r="2812" spans="9:10" x14ac:dyDescent="0.25">
      <c r="I2812" s="81" t="s">
        <v>8369</v>
      </c>
      <c r="J2812" s="81" t="s">
        <v>8368</v>
      </c>
    </row>
    <row r="2813" spans="9:10" x14ac:dyDescent="0.25">
      <c r="I2813" s="81" t="s">
        <v>8372</v>
      </c>
      <c r="J2813" s="81" t="s">
        <v>8371</v>
      </c>
    </row>
    <row r="2814" spans="9:10" x14ac:dyDescent="0.25">
      <c r="I2814" s="81" t="s">
        <v>8375</v>
      </c>
      <c r="J2814" s="81" t="s">
        <v>8374</v>
      </c>
    </row>
    <row r="2815" spans="9:10" x14ac:dyDescent="0.25">
      <c r="I2815" s="81" t="s">
        <v>8378</v>
      </c>
      <c r="J2815" s="81" t="s">
        <v>8377</v>
      </c>
    </row>
    <row r="2816" spans="9:10" x14ac:dyDescent="0.25">
      <c r="I2816" s="81" t="s">
        <v>8381</v>
      </c>
      <c r="J2816" s="81" t="s">
        <v>8380</v>
      </c>
    </row>
    <row r="2817" spans="9:10" x14ac:dyDescent="0.25">
      <c r="I2817" s="81" t="s">
        <v>8384</v>
      </c>
      <c r="J2817" s="81" t="s">
        <v>8383</v>
      </c>
    </row>
    <row r="2818" spans="9:10" x14ac:dyDescent="0.25">
      <c r="I2818" s="81" t="s">
        <v>8387</v>
      </c>
      <c r="J2818" s="81" t="s">
        <v>8386</v>
      </c>
    </row>
    <row r="2819" spans="9:10" x14ac:dyDescent="0.25">
      <c r="I2819" s="81" t="s">
        <v>8390</v>
      </c>
      <c r="J2819" s="81" t="s">
        <v>8389</v>
      </c>
    </row>
    <row r="2820" spans="9:10" x14ac:dyDescent="0.25">
      <c r="I2820" s="81" t="s">
        <v>8393</v>
      </c>
      <c r="J2820" s="81" t="s">
        <v>8392</v>
      </c>
    </row>
    <row r="2821" spans="9:10" x14ac:dyDescent="0.25">
      <c r="I2821" s="81" t="s">
        <v>8396</v>
      </c>
      <c r="J2821" s="81" t="s">
        <v>8395</v>
      </c>
    </row>
    <row r="2822" spans="9:10" x14ac:dyDescent="0.25">
      <c r="I2822" s="81" t="s">
        <v>8399</v>
      </c>
      <c r="J2822" s="81" t="s">
        <v>8398</v>
      </c>
    </row>
    <row r="2823" spans="9:10" x14ac:dyDescent="0.25">
      <c r="I2823" s="81" t="s">
        <v>8402</v>
      </c>
      <c r="J2823" s="81" t="s">
        <v>8401</v>
      </c>
    </row>
    <row r="2824" spans="9:10" x14ac:dyDescent="0.25">
      <c r="I2824" s="81" t="s">
        <v>8405</v>
      </c>
      <c r="J2824" s="81" t="s">
        <v>8404</v>
      </c>
    </row>
    <row r="2825" spans="9:10" x14ac:dyDescent="0.25">
      <c r="I2825" s="81" t="s">
        <v>8408</v>
      </c>
      <c r="J2825" s="81" t="s">
        <v>8407</v>
      </c>
    </row>
    <row r="2826" spans="9:10" x14ac:dyDescent="0.25">
      <c r="I2826" s="81" t="s">
        <v>8411</v>
      </c>
      <c r="J2826" s="81" t="s">
        <v>8410</v>
      </c>
    </row>
    <row r="2827" spans="9:10" x14ac:dyDescent="0.25">
      <c r="I2827" s="81" t="s">
        <v>8414</v>
      </c>
      <c r="J2827" s="81" t="s">
        <v>8413</v>
      </c>
    </row>
    <row r="2828" spans="9:10" x14ac:dyDescent="0.25">
      <c r="I2828" s="81" t="s">
        <v>8417</v>
      </c>
      <c r="J2828" s="81" t="s">
        <v>8416</v>
      </c>
    </row>
    <row r="2829" spans="9:10" x14ac:dyDescent="0.25">
      <c r="I2829" s="81" t="s">
        <v>8421</v>
      </c>
      <c r="J2829" s="81" t="s">
        <v>8420</v>
      </c>
    </row>
    <row r="2830" spans="9:10" x14ac:dyDescent="0.25">
      <c r="I2830" s="81" t="s">
        <v>8424</v>
      </c>
      <c r="J2830" s="81" t="s">
        <v>8423</v>
      </c>
    </row>
    <row r="2831" spans="9:10" x14ac:dyDescent="0.25">
      <c r="I2831" s="81" t="s">
        <v>8427</v>
      </c>
      <c r="J2831" s="81" t="s">
        <v>8426</v>
      </c>
    </row>
    <row r="2832" spans="9:10" x14ac:dyDescent="0.25">
      <c r="I2832" s="81" t="s">
        <v>8431</v>
      </c>
      <c r="J2832" s="81" t="s">
        <v>8430</v>
      </c>
    </row>
    <row r="2833" spans="9:10" x14ac:dyDescent="0.25">
      <c r="I2833" s="81" t="s">
        <v>8434</v>
      </c>
      <c r="J2833" s="81" t="s">
        <v>8433</v>
      </c>
    </row>
    <row r="2834" spans="9:10" x14ac:dyDescent="0.25">
      <c r="I2834" s="81" t="s">
        <v>8437</v>
      </c>
      <c r="J2834" s="81" t="s">
        <v>8436</v>
      </c>
    </row>
    <row r="2835" spans="9:10" x14ac:dyDescent="0.25">
      <c r="I2835" s="81" t="s">
        <v>8440</v>
      </c>
      <c r="J2835" s="81" t="s">
        <v>8439</v>
      </c>
    </row>
    <row r="2836" spans="9:10" x14ac:dyDescent="0.25">
      <c r="I2836" s="81" t="s">
        <v>8443</v>
      </c>
      <c r="J2836" s="81" t="s">
        <v>8442</v>
      </c>
    </row>
    <row r="2837" spans="9:10" x14ac:dyDescent="0.25">
      <c r="I2837" s="81" t="s">
        <v>8446</v>
      </c>
      <c r="J2837" s="81" t="s">
        <v>8445</v>
      </c>
    </row>
    <row r="2838" spans="9:10" x14ac:dyDescent="0.25">
      <c r="I2838" s="81" t="s">
        <v>8449</v>
      </c>
      <c r="J2838" s="81" t="s">
        <v>8448</v>
      </c>
    </row>
    <row r="2839" spans="9:10" x14ac:dyDescent="0.25">
      <c r="I2839" s="81" t="s">
        <v>8452</v>
      </c>
      <c r="J2839" s="81" t="s">
        <v>8451</v>
      </c>
    </row>
    <row r="2840" spans="9:10" x14ac:dyDescent="0.25">
      <c r="I2840" s="81" t="s">
        <v>8455</v>
      </c>
      <c r="J2840" s="81" t="s">
        <v>8454</v>
      </c>
    </row>
    <row r="2841" spans="9:10" x14ac:dyDescent="0.25">
      <c r="I2841" s="81" t="s">
        <v>8458</v>
      </c>
      <c r="J2841" s="81" t="s">
        <v>8457</v>
      </c>
    </row>
    <row r="2842" spans="9:10" x14ac:dyDescent="0.25">
      <c r="I2842" s="81" t="s">
        <v>8461</v>
      </c>
      <c r="J2842" s="81" t="s">
        <v>8460</v>
      </c>
    </row>
    <row r="2843" spans="9:10" x14ac:dyDescent="0.25">
      <c r="I2843" s="81" t="s">
        <v>8464</v>
      </c>
      <c r="J2843" s="81" t="s">
        <v>8463</v>
      </c>
    </row>
    <row r="2844" spans="9:10" x14ac:dyDescent="0.25">
      <c r="I2844" s="81" t="s">
        <v>8467</v>
      </c>
      <c r="J2844" s="81" t="s">
        <v>8466</v>
      </c>
    </row>
    <row r="2845" spans="9:10" x14ac:dyDescent="0.25">
      <c r="I2845" s="81" t="s">
        <v>8470</v>
      </c>
      <c r="J2845" s="81" t="s">
        <v>8469</v>
      </c>
    </row>
    <row r="2846" spans="9:10" x14ac:dyDescent="0.25">
      <c r="I2846" s="81" t="s">
        <v>8473</v>
      </c>
      <c r="J2846" s="81" t="s">
        <v>8472</v>
      </c>
    </row>
    <row r="2847" spans="9:10" x14ac:dyDescent="0.25">
      <c r="I2847" s="81" t="s">
        <v>8476</v>
      </c>
      <c r="J2847" s="81" t="s">
        <v>8475</v>
      </c>
    </row>
    <row r="2848" spans="9:10" x14ac:dyDescent="0.25">
      <c r="I2848" s="81" t="s">
        <v>8479</v>
      </c>
      <c r="J2848" s="81" t="s">
        <v>8478</v>
      </c>
    </row>
    <row r="2849" spans="9:10" x14ac:dyDescent="0.25">
      <c r="I2849" s="81" t="s">
        <v>8482</v>
      </c>
      <c r="J2849" s="81" t="s">
        <v>8481</v>
      </c>
    </row>
    <row r="2850" spans="9:10" x14ac:dyDescent="0.25">
      <c r="I2850" s="81" t="s">
        <v>8485</v>
      </c>
      <c r="J2850" s="81" t="s">
        <v>8484</v>
      </c>
    </row>
    <row r="2851" spans="9:10" x14ac:dyDescent="0.25">
      <c r="I2851" s="81" t="s">
        <v>8488</v>
      </c>
      <c r="J2851" s="81" t="s">
        <v>8487</v>
      </c>
    </row>
    <row r="2852" spans="9:10" x14ac:dyDescent="0.25">
      <c r="I2852" s="81" t="s">
        <v>8491</v>
      </c>
      <c r="J2852" s="81" t="s">
        <v>8490</v>
      </c>
    </row>
    <row r="2853" spans="9:10" x14ac:dyDescent="0.25">
      <c r="I2853" s="81" t="s">
        <v>8494</v>
      </c>
      <c r="J2853" s="81" t="s">
        <v>8493</v>
      </c>
    </row>
    <row r="2854" spans="9:10" x14ac:dyDescent="0.25">
      <c r="I2854" s="81" t="s">
        <v>8497</v>
      </c>
      <c r="J2854" s="81" t="s">
        <v>8496</v>
      </c>
    </row>
    <row r="2855" spans="9:10" x14ac:dyDescent="0.25">
      <c r="I2855" s="81" t="s">
        <v>8500</v>
      </c>
      <c r="J2855" s="81" t="s">
        <v>8499</v>
      </c>
    </row>
    <row r="2856" spans="9:10" x14ac:dyDescent="0.25">
      <c r="I2856" s="81" t="s">
        <v>8503</v>
      </c>
      <c r="J2856" s="81" t="s">
        <v>8502</v>
      </c>
    </row>
    <row r="2857" spans="9:10" x14ac:dyDescent="0.25">
      <c r="I2857" s="81" t="s">
        <v>8506</v>
      </c>
      <c r="J2857" s="81" t="s">
        <v>8505</v>
      </c>
    </row>
    <row r="2858" spans="9:10" x14ac:dyDescent="0.25">
      <c r="I2858" s="81" t="s">
        <v>8509</v>
      </c>
      <c r="J2858" s="81" t="s">
        <v>8508</v>
      </c>
    </row>
    <row r="2859" spans="9:10" x14ac:dyDescent="0.25">
      <c r="I2859" s="81" t="s">
        <v>8512</v>
      </c>
      <c r="J2859" s="81" t="s">
        <v>8511</v>
      </c>
    </row>
    <row r="2860" spans="9:10" x14ac:dyDescent="0.25">
      <c r="I2860" s="81" t="s">
        <v>8516</v>
      </c>
      <c r="J2860" s="81" t="s">
        <v>8515</v>
      </c>
    </row>
    <row r="2861" spans="9:10" x14ac:dyDescent="0.25">
      <c r="I2861" s="81" t="s">
        <v>8519</v>
      </c>
      <c r="J2861" s="81" t="s">
        <v>8518</v>
      </c>
    </row>
    <row r="2862" spans="9:10" x14ac:dyDescent="0.25">
      <c r="I2862" s="81" t="s">
        <v>8522</v>
      </c>
      <c r="J2862" s="81" t="s">
        <v>8521</v>
      </c>
    </row>
    <row r="2863" spans="9:10" x14ac:dyDescent="0.25">
      <c r="I2863" s="81" t="s">
        <v>8525</v>
      </c>
      <c r="J2863" s="81" t="s">
        <v>8524</v>
      </c>
    </row>
    <row r="2864" spans="9:10" x14ac:dyDescent="0.25">
      <c r="I2864" s="81" t="s">
        <v>8528</v>
      </c>
      <c r="J2864" s="81" t="s">
        <v>8527</v>
      </c>
    </row>
    <row r="2865" spans="9:10" x14ac:dyDescent="0.25">
      <c r="I2865" s="81" t="s">
        <v>8531</v>
      </c>
      <c r="J2865" s="81" t="s">
        <v>8530</v>
      </c>
    </row>
    <row r="2866" spans="9:10" x14ac:dyDescent="0.25">
      <c r="I2866" s="81" t="s">
        <v>8534</v>
      </c>
      <c r="J2866" s="81" t="s">
        <v>8533</v>
      </c>
    </row>
    <row r="2867" spans="9:10" x14ac:dyDescent="0.25">
      <c r="I2867" s="81" t="s">
        <v>8537</v>
      </c>
      <c r="J2867" s="81" t="s">
        <v>8536</v>
      </c>
    </row>
    <row r="2868" spans="9:10" x14ac:dyDescent="0.25">
      <c r="I2868" s="81" t="s">
        <v>6581</v>
      </c>
      <c r="J2868" s="81" t="s">
        <v>8539</v>
      </c>
    </row>
    <row r="2869" spans="9:10" x14ac:dyDescent="0.25">
      <c r="I2869" s="81" t="s">
        <v>8542</v>
      </c>
      <c r="J2869" s="81" t="s">
        <v>8541</v>
      </c>
    </row>
    <row r="2870" spans="9:10" x14ac:dyDescent="0.25">
      <c r="I2870" s="81" t="s">
        <v>8546</v>
      </c>
      <c r="J2870" s="81" t="s">
        <v>8545</v>
      </c>
    </row>
    <row r="2871" spans="9:10" x14ac:dyDescent="0.25">
      <c r="I2871" s="81" t="s">
        <v>8549</v>
      </c>
      <c r="J2871" s="81" t="s">
        <v>8548</v>
      </c>
    </row>
    <row r="2872" spans="9:10" x14ac:dyDescent="0.25">
      <c r="I2872" s="81" t="s">
        <v>8552</v>
      </c>
      <c r="J2872" s="81" t="s">
        <v>8551</v>
      </c>
    </row>
    <row r="2873" spans="9:10" x14ac:dyDescent="0.25">
      <c r="I2873" s="81" t="s">
        <v>8555</v>
      </c>
      <c r="J2873" s="81" t="s">
        <v>8554</v>
      </c>
    </row>
    <row r="2874" spans="9:10" x14ac:dyDescent="0.25">
      <c r="I2874" s="81" t="s">
        <v>8558</v>
      </c>
      <c r="J2874" s="81" t="s">
        <v>8557</v>
      </c>
    </row>
    <row r="2875" spans="9:10" x14ac:dyDescent="0.25">
      <c r="I2875" s="81" t="s">
        <v>8561</v>
      </c>
      <c r="J2875" s="81" t="s">
        <v>8560</v>
      </c>
    </row>
    <row r="2876" spans="9:10" x14ac:dyDescent="0.25">
      <c r="I2876" s="81" t="s">
        <v>8564</v>
      </c>
      <c r="J2876" s="81" t="s">
        <v>8563</v>
      </c>
    </row>
    <row r="2877" spans="9:10" x14ac:dyDescent="0.25">
      <c r="I2877" s="101" t="s">
        <v>8567</v>
      </c>
      <c r="J2877" s="91" t="s">
        <v>8566</v>
      </c>
    </row>
    <row r="2878" spans="9:10" x14ac:dyDescent="0.25">
      <c r="I2878" s="81" t="s">
        <v>8570</v>
      </c>
      <c r="J2878" s="81" t="s">
        <v>8569</v>
      </c>
    </row>
    <row r="2879" spans="9:10" x14ac:dyDescent="0.25">
      <c r="I2879" s="81" t="s">
        <v>8573</v>
      </c>
      <c r="J2879" s="81" t="s">
        <v>8572</v>
      </c>
    </row>
    <row r="2880" spans="9:10" x14ac:dyDescent="0.25">
      <c r="I2880" s="101" t="s">
        <v>8576</v>
      </c>
      <c r="J2880" s="91" t="s">
        <v>8575</v>
      </c>
    </row>
    <row r="2881" spans="9:10" x14ac:dyDescent="0.25">
      <c r="I2881" s="101" t="s">
        <v>25893</v>
      </c>
      <c r="J2881" s="104" t="s">
        <v>25187</v>
      </c>
    </row>
    <row r="2882" spans="9:10" x14ac:dyDescent="0.25">
      <c r="I2882" s="101" t="s">
        <v>17055</v>
      </c>
      <c r="J2882" s="81" t="s">
        <v>25188</v>
      </c>
    </row>
    <row r="2883" spans="9:10" x14ac:dyDescent="0.25">
      <c r="I2883" s="101" t="s">
        <v>17052</v>
      </c>
      <c r="J2883" s="81" t="s">
        <v>25189</v>
      </c>
    </row>
    <row r="2884" spans="9:10" x14ac:dyDescent="0.25">
      <c r="I2884" s="101" t="s">
        <v>17049</v>
      </c>
      <c r="J2884" s="81" t="s">
        <v>25190</v>
      </c>
    </row>
    <row r="2885" spans="9:10" x14ac:dyDescent="0.25">
      <c r="I2885" s="101" t="s">
        <v>17129</v>
      </c>
      <c r="J2885" s="81" t="s">
        <v>25191</v>
      </c>
    </row>
    <row r="2886" spans="9:10" x14ac:dyDescent="0.25">
      <c r="I2886" s="101" t="s">
        <v>17123</v>
      </c>
      <c r="J2886" s="81" t="s">
        <v>25192</v>
      </c>
    </row>
  </sheetData>
  <conditionalFormatting sqref="A1:A6">
    <cfRule type="duplicateValues" dxfId="93" priority="8"/>
    <cfRule type="duplicateValues" dxfId="92" priority="9"/>
    <cfRule type="duplicateValues" dxfId="91" priority="10"/>
  </conditionalFormatting>
  <conditionalFormatting sqref="A2:A6">
    <cfRule type="duplicateValues" dxfId="90" priority="11"/>
  </conditionalFormatting>
  <conditionalFormatting sqref="C1:C6">
    <cfRule type="duplicateValues" dxfId="89" priority="13"/>
  </conditionalFormatting>
  <conditionalFormatting sqref="D1:D6">
    <cfRule type="duplicateValues" dxfId="88" priority="14"/>
  </conditionalFormatting>
  <conditionalFormatting sqref="E2:E5">
    <cfRule type="duplicateValues" dxfId="87" priority="12"/>
  </conditionalFormatting>
  <conditionalFormatting sqref="E2:E6">
    <cfRule type="duplicateValues" dxfId="86" priority="7"/>
  </conditionalFormatting>
  <conditionalFormatting sqref="I1:I2886">
    <cfRule type="duplicateValues" dxfId="85" priority="1"/>
  </conditionalFormatting>
  <conditionalFormatting sqref="I74">
    <cfRule type="duplicateValues" dxfId="84" priority="2"/>
    <cfRule type="duplicateValues" dxfId="83" priority="3"/>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20314-A371-4CA6-AE8D-A29E204D5434}">
  <dimension ref="A1:J2989"/>
  <sheetViews>
    <sheetView workbookViewId="0">
      <selection activeCell="C23" sqref="C23"/>
    </sheetView>
  </sheetViews>
  <sheetFormatPr defaultRowHeight="13.2" x14ac:dyDescent="0.25"/>
  <cols>
    <col min="1" max="1" width="14.5546875" bestFit="1" customWidth="1"/>
    <col min="2" max="2" width="68.109375" bestFit="1" customWidth="1"/>
    <col min="3" max="3" width="9.33203125" style="107" bestFit="1" customWidth="1"/>
  </cols>
  <sheetData>
    <row r="1" spans="1:10" x14ac:dyDescent="0.25">
      <c r="A1" t="s">
        <v>25200</v>
      </c>
      <c r="B1" t="s">
        <v>14238</v>
      </c>
      <c r="C1" s="107" t="s">
        <v>25201</v>
      </c>
      <c r="D1" t="s">
        <v>25202</v>
      </c>
      <c r="E1" t="s">
        <v>25203</v>
      </c>
      <c r="F1" t="s">
        <v>25204</v>
      </c>
      <c r="G1" t="s">
        <v>25205</v>
      </c>
      <c r="H1" t="s">
        <v>25206</v>
      </c>
      <c r="I1" t="s">
        <v>25207</v>
      </c>
      <c r="J1" t="s">
        <v>25208</v>
      </c>
    </row>
    <row r="2" spans="1:10" x14ac:dyDescent="0.25">
      <c r="A2" t="s">
        <v>4337</v>
      </c>
      <c r="B2" t="s">
        <v>4339</v>
      </c>
      <c r="C2" s="107">
        <v>45103</v>
      </c>
      <c r="D2">
        <v>213.71</v>
      </c>
      <c r="E2">
        <v>260</v>
      </c>
      <c r="F2">
        <v>17.803850000000001</v>
      </c>
      <c r="G2">
        <v>14</v>
      </c>
      <c r="H2">
        <v>16</v>
      </c>
      <c r="I2">
        <v>8</v>
      </c>
      <c r="J2">
        <v>5</v>
      </c>
    </row>
    <row r="3" spans="1:10" x14ac:dyDescent="0.25">
      <c r="A3" t="s">
        <v>4322</v>
      </c>
      <c r="B3" t="s">
        <v>4324</v>
      </c>
      <c r="C3" s="107">
        <v>45103</v>
      </c>
      <c r="D3">
        <v>449.43</v>
      </c>
      <c r="E3">
        <v>548</v>
      </c>
      <c r="F3">
        <v>17.98723</v>
      </c>
      <c r="G3">
        <v>9</v>
      </c>
      <c r="H3">
        <v>14</v>
      </c>
      <c r="I3">
        <v>9</v>
      </c>
      <c r="J3">
        <v>14</v>
      </c>
    </row>
    <row r="4" spans="1:10" x14ac:dyDescent="0.25">
      <c r="A4" t="s">
        <v>4325</v>
      </c>
      <c r="B4" t="s">
        <v>4327</v>
      </c>
      <c r="C4" s="107">
        <v>45103</v>
      </c>
      <c r="D4">
        <v>248.91</v>
      </c>
      <c r="E4">
        <v>303</v>
      </c>
      <c r="F4">
        <v>17.851489999999998</v>
      </c>
      <c r="G4">
        <v>10</v>
      </c>
      <c r="H4">
        <v>17.5</v>
      </c>
      <c r="I4">
        <v>5.5</v>
      </c>
      <c r="J4">
        <v>5</v>
      </c>
    </row>
    <row r="5" spans="1:10" x14ac:dyDescent="0.25">
      <c r="A5" t="s">
        <v>4343</v>
      </c>
      <c r="B5" t="s">
        <v>4345</v>
      </c>
      <c r="C5" s="107">
        <v>45103</v>
      </c>
      <c r="D5">
        <v>141.43</v>
      </c>
      <c r="E5">
        <v>172</v>
      </c>
      <c r="F5">
        <v>17.773260000000001</v>
      </c>
      <c r="G5">
        <v>9</v>
      </c>
      <c r="H5">
        <v>14</v>
      </c>
      <c r="I5">
        <v>4</v>
      </c>
      <c r="J5">
        <v>4</v>
      </c>
    </row>
    <row r="6" spans="1:10" x14ac:dyDescent="0.25">
      <c r="A6" t="s">
        <v>4388</v>
      </c>
      <c r="B6" t="s">
        <v>4390</v>
      </c>
      <c r="C6" s="107">
        <v>45120</v>
      </c>
      <c r="D6">
        <v>214.97</v>
      </c>
      <c r="E6">
        <v>266.56279999999998</v>
      </c>
      <c r="F6">
        <v>19.354839999999999</v>
      </c>
      <c r="G6">
        <v>5</v>
      </c>
      <c r="H6">
        <v>16</v>
      </c>
      <c r="I6">
        <v>8.1</v>
      </c>
      <c r="J6">
        <v>14</v>
      </c>
    </row>
    <row r="7" spans="1:10" x14ac:dyDescent="0.25">
      <c r="A7" t="s">
        <v>3917</v>
      </c>
      <c r="B7" t="s">
        <v>3919</v>
      </c>
      <c r="C7" s="107">
        <v>45127</v>
      </c>
      <c r="D7">
        <v>170</v>
      </c>
      <c r="E7">
        <v>210.8</v>
      </c>
      <c r="F7">
        <v>19.354839999999999</v>
      </c>
      <c r="G7">
        <v>8.5</v>
      </c>
      <c r="H7">
        <v>14.5</v>
      </c>
      <c r="I7">
        <v>4</v>
      </c>
      <c r="J7">
        <v>3.8</v>
      </c>
    </row>
    <row r="8" spans="1:10" x14ac:dyDescent="0.25">
      <c r="A8" t="s">
        <v>3914</v>
      </c>
      <c r="B8" t="s">
        <v>3916</v>
      </c>
      <c r="C8" s="107">
        <v>45119</v>
      </c>
      <c r="D8">
        <v>242.22</v>
      </c>
      <c r="E8">
        <v>295.5</v>
      </c>
      <c r="F8">
        <v>18.030460000000001</v>
      </c>
      <c r="G8">
        <v>8.5</v>
      </c>
      <c r="H8">
        <v>14.5</v>
      </c>
      <c r="I8">
        <v>3.7</v>
      </c>
      <c r="J8">
        <v>3.8</v>
      </c>
    </row>
    <row r="9" spans="1:10" x14ac:dyDescent="0.25">
      <c r="A9" t="s">
        <v>3908</v>
      </c>
      <c r="B9" t="s">
        <v>3910</v>
      </c>
      <c r="C9" s="107">
        <v>45119</v>
      </c>
      <c r="D9">
        <v>224.44</v>
      </c>
      <c r="E9">
        <v>273.8</v>
      </c>
      <c r="F9">
        <v>18.027760000000001</v>
      </c>
      <c r="G9">
        <v>10</v>
      </c>
      <c r="H9">
        <v>20</v>
      </c>
      <c r="I9">
        <v>3</v>
      </c>
      <c r="J9">
        <v>5</v>
      </c>
    </row>
    <row r="10" spans="1:10" x14ac:dyDescent="0.25">
      <c r="A10" t="s">
        <v>3905</v>
      </c>
      <c r="B10" t="s">
        <v>3907</v>
      </c>
      <c r="C10" s="107">
        <v>45119</v>
      </c>
      <c r="D10">
        <v>270</v>
      </c>
      <c r="E10">
        <v>329</v>
      </c>
      <c r="F10">
        <v>17.933129999999998</v>
      </c>
      <c r="G10">
        <v>12.7</v>
      </c>
      <c r="H10">
        <v>15.2</v>
      </c>
      <c r="I10">
        <v>5.9</v>
      </c>
      <c r="J10">
        <v>3.9</v>
      </c>
    </row>
    <row r="11" spans="1:10" x14ac:dyDescent="0.25">
      <c r="A11" t="s">
        <v>3849</v>
      </c>
      <c r="B11" t="s">
        <v>3851</v>
      </c>
      <c r="C11" s="107">
        <v>45127</v>
      </c>
      <c r="D11">
        <v>7.78</v>
      </c>
      <c r="E11">
        <v>9.6471999999999998</v>
      </c>
      <c r="F11">
        <v>19.354839999999999</v>
      </c>
      <c r="G11">
        <v>19.5</v>
      </c>
      <c r="H11">
        <v>4.5</v>
      </c>
      <c r="I11">
        <v>12</v>
      </c>
      <c r="J11">
        <v>15.5</v>
      </c>
    </row>
    <row r="12" spans="1:10" x14ac:dyDescent="0.25">
      <c r="A12" t="s">
        <v>6356</v>
      </c>
      <c r="B12" t="s">
        <v>6358</v>
      </c>
      <c r="C12" s="107">
        <v>45127</v>
      </c>
      <c r="D12">
        <v>181.16</v>
      </c>
      <c r="E12">
        <v>229.69</v>
      </c>
      <c r="F12">
        <v>21.12848</v>
      </c>
      <c r="G12">
        <v>14.45</v>
      </c>
      <c r="H12">
        <v>12.5</v>
      </c>
      <c r="I12">
        <v>10</v>
      </c>
      <c r="J12">
        <v>26.14</v>
      </c>
    </row>
    <row r="13" spans="1:10" x14ac:dyDescent="0.25">
      <c r="A13" t="s">
        <v>5371</v>
      </c>
      <c r="B13" t="s">
        <v>5373</v>
      </c>
      <c r="C13" s="107">
        <v>45119</v>
      </c>
      <c r="D13">
        <v>631.57000000000005</v>
      </c>
      <c r="E13">
        <v>776</v>
      </c>
      <c r="F13">
        <v>18.612110000000001</v>
      </c>
      <c r="G13">
        <v>19.5</v>
      </c>
      <c r="H13">
        <v>14.75</v>
      </c>
      <c r="I13">
        <v>16.5</v>
      </c>
      <c r="J13">
        <v>6.63</v>
      </c>
    </row>
    <row r="14" spans="1:10" x14ac:dyDescent="0.25">
      <c r="A14" t="s">
        <v>5370</v>
      </c>
      <c r="B14" t="s">
        <v>25209</v>
      </c>
      <c r="C14" s="107">
        <v>45127</v>
      </c>
      <c r="D14">
        <v>988.8</v>
      </c>
      <c r="E14">
        <v>1211</v>
      </c>
      <c r="F14">
        <v>18.348469999999999</v>
      </c>
      <c r="G14">
        <v>15.7</v>
      </c>
      <c r="H14">
        <v>21.6</v>
      </c>
      <c r="I14">
        <v>16.5</v>
      </c>
      <c r="J14">
        <v>15.4</v>
      </c>
    </row>
    <row r="15" spans="1:10" x14ac:dyDescent="0.25">
      <c r="A15" t="s">
        <v>5367</v>
      </c>
      <c r="B15" t="s">
        <v>5369</v>
      </c>
      <c r="C15" s="107">
        <v>45127</v>
      </c>
      <c r="D15">
        <v>479.53</v>
      </c>
      <c r="E15">
        <v>585</v>
      </c>
      <c r="F15">
        <v>18.029060000000001</v>
      </c>
      <c r="G15">
        <v>18.3</v>
      </c>
      <c r="H15">
        <v>19.399999999999999</v>
      </c>
      <c r="I15">
        <v>16.5</v>
      </c>
      <c r="J15">
        <v>6.3</v>
      </c>
    </row>
    <row r="16" spans="1:10" x14ac:dyDescent="0.25">
      <c r="A16" t="s">
        <v>5364</v>
      </c>
      <c r="B16" t="s">
        <v>5366</v>
      </c>
      <c r="C16" s="107">
        <v>45127</v>
      </c>
      <c r="D16">
        <v>39.270000000000003</v>
      </c>
      <c r="E16">
        <v>48</v>
      </c>
      <c r="F16">
        <v>18.1875</v>
      </c>
      <c r="G16">
        <v>10.88</v>
      </c>
      <c r="H16">
        <v>10.44</v>
      </c>
      <c r="I16">
        <v>1.45</v>
      </c>
      <c r="J16">
        <v>10.88</v>
      </c>
    </row>
    <row r="17" spans="1:10" x14ac:dyDescent="0.25">
      <c r="A17" t="s">
        <v>5360</v>
      </c>
      <c r="B17" t="s">
        <v>5362</v>
      </c>
      <c r="C17" s="107">
        <v>45127</v>
      </c>
      <c r="D17">
        <v>41.7</v>
      </c>
      <c r="E17">
        <v>51.707999999999998</v>
      </c>
      <c r="F17">
        <v>19.354839999999999</v>
      </c>
      <c r="G17">
        <v>12</v>
      </c>
      <c r="H17">
        <v>12</v>
      </c>
      <c r="I17">
        <v>1.9</v>
      </c>
      <c r="J17">
        <v>3.25</v>
      </c>
    </row>
    <row r="18" spans="1:10" x14ac:dyDescent="0.25">
      <c r="A18" t="s">
        <v>8588</v>
      </c>
      <c r="B18" t="s">
        <v>25210</v>
      </c>
      <c r="C18" s="107">
        <v>45119</v>
      </c>
      <c r="D18">
        <v>2800</v>
      </c>
      <c r="E18">
        <v>3685</v>
      </c>
      <c r="F18">
        <v>24.016279999999998</v>
      </c>
      <c r="G18">
        <v>17.5</v>
      </c>
      <c r="H18">
        <v>21.5</v>
      </c>
      <c r="I18">
        <v>108</v>
      </c>
      <c r="J18">
        <v>7.3</v>
      </c>
    </row>
    <row r="19" spans="1:10" x14ac:dyDescent="0.25">
      <c r="A19" t="s">
        <v>25211</v>
      </c>
      <c r="B19" t="s">
        <v>25212</v>
      </c>
      <c r="C19" s="107">
        <v>45127</v>
      </c>
      <c r="D19">
        <v>891.43</v>
      </c>
      <c r="E19">
        <v>1105.3732</v>
      </c>
      <c r="F19">
        <v>19.354839999999999</v>
      </c>
      <c r="G19">
        <v>40</v>
      </c>
      <c r="H19">
        <v>48</v>
      </c>
      <c r="I19">
        <v>165</v>
      </c>
      <c r="J19">
        <v>24</v>
      </c>
    </row>
    <row r="20" spans="1:10" x14ac:dyDescent="0.25">
      <c r="A20" t="s">
        <v>8253</v>
      </c>
      <c r="B20" t="s">
        <v>8255</v>
      </c>
      <c r="C20" s="107">
        <v>45127</v>
      </c>
      <c r="D20">
        <v>133.78</v>
      </c>
      <c r="E20">
        <v>164</v>
      </c>
      <c r="F20">
        <v>18.426829999999999</v>
      </c>
      <c r="G20">
        <v>9.6999999999999993</v>
      </c>
      <c r="H20">
        <v>11.3</v>
      </c>
      <c r="I20">
        <v>4</v>
      </c>
      <c r="J20">
        <v>2.8</v>
      </c>
    </row>
    <row r="21" spans="1:10" x14ac:dyDescent="0.25">
      <c r="A21" t="s">
        <v>8250</v>
      </c>
      <c r="B21" t="s">
        <v>8252</v>
      </c>
      <c r="C21" s="107">
        <v>45119</v>
      </c>
      <c r="D21">
        <v>225.28</v>
      </c>
      <c r="E21">
        <v>277.3</v>
      </c>
      <c r="F21">
        <v>18.75947</v>
      </c>
      <c r="G21">
        <v>11.5</v>
      </c>
      <c r="H21">
        <v>13.8</v>
      </c>
      <c r="I21">
        <v>6</v>
      </c>
      <c r="J21">
        <v>2.8</v>
      </c>
    </row>
    <row r="22" spans="1:10" x14ac:dyDescent="0.25">
      <c r="A22" t="s">
        <v>4970</v>
      </c>
      <c r="B22" t="s">
        <v>25213</v>
      </c>
      <c r="C22" s="107">
        <v>45127</v>
      </c>
      <c r="D22">
        <v>486.91</v>
      </c>
      <c r="E22">
        <v>594</v>
      </c>
      <c r="F22">
        <v>18.02862</v>
      </c>
      <c r="G22">
        <v>4.92</v>
      </c>
      <c r="H22">
        <v>22</v>
      </c>
      <c r="I22">
        <v>127</v>
      </c>
      <c r="J22">
        <v>12.6</v>
      </c>
    </row>
    <row r="23" spans="1:10" x14ac:dyDescent="0.25">
      <c r="A23" t="s">
        <v>6391</v>
      </c>
      <c r="B23" t="s">
        <v>6393</v>
      </c>
      <c r="C23" s="107">
        <v>45127</v>
      </c>
      <c r="D23">
        <v>502.23</v>
      </c>
      <c r="E23">
        <v>612.5</v>
      </c>
      <c r="F23">
        <v>18.003270000000001</v>
      </c>
      <c r="G23">
        <v>27.5</v>
      </c>
      <c r="H23">
        <v>29.5</v>
      </c>
      <c r="I23">
        <v>65</v>
      </c>
      <c r="J23">
        <v>14.5</v>
      </c>
    </row>
    <row r="24" spans="1:10" x14ac:dyDescent="0.25">
      <c r="A24" t="s">
        <v>6388</v>
      </c>
      <c r="B24" t="s">
        <v>6390</v>
      </c>
      <c r="C24" s="107">
        <v>45127</v>
      </c>
      <c r="D24">
        <v>707.14</v>
      </c>
      <c r="E24">
        <v>862.5</v>
      </c>
      <c r="F24">
        <v>18.01275</v>
      </c>
      <c r="G24">
        <v>16</v>
      </c>
      <c r="H24">
        <v>36.5</v>
      </c>
      <c r="I24">
        <v>69</v>
      </c>
      <c r="J24">
        <v>55</v>
      </c>
    </row>
    <row r="25" spans="1:10" x14ac:dyDescent="0.25">
      <c r="A25" t="s">
        <v>4938</v>
      </c>
      <c r="B25" t="s">
        <v>4940</v>
      </c>
      <c r="C25" s="107">
        <v>45137</v>
      </c>
      <c r="D25">
        <v>82.97</v>
      </c>
      <c r="E25">
        <v>101.2</v>
      </c>
      <c r="F25">
        <v>18.013829999999999</v>
      </c>
      <c r="G25">
        <v>3</v>
      </c>
      <c r="H25">
        <v>12</v>
      </c>
      <c r="I25">
        <v>0.9</v>
      </c>
      <c r="J25">
        <v>2</v>
      </c>
    </row>
    <row r="26" spans="1:10" x14ac:dyDescent="0.25">
      <c r="A26" t="s">
        <v>4223</v>
      </c>
      <c r="B26" t="s">
        <v>4225</v>
      </c>
      <c r="C26" s="107">
        <v>45119</v>
      </c>
      <c r="D26">
        <v>318.89</v>
      </c>
      <c r="E26">
        <v>389.04</v>
      </c>
      <c r="F26">
        <v>18.031559999999999</v>
      </c>
      <c r="G26">
        <v>11.4</v>
      </c>
      <c r="H26">
        <v>18.2</v>
      </c>
      <c r="I26">
        <v>15</v>
      </c>
      <c r="J26">
        <v>12.1</v>
      </c>
    </row>
    <row r="27" spans="1:10" x14ac:dyDescent="0.25">
      <c r="A27" t="s">
        <v>4220</v>
      </c>
      <c r="B27" t="s">
        <v>4222</v>
      </c>
      <c r="C27" s="107">
        <v>45119</v>
      </c>
      <c r="D27">
        <v>317.77999999999997</v>
      </c>
      <c r="E27">
        <v>387.69</v>
      </c>
      <c r="F27">
        <v>18.032450000000001</v>
      </c>
      <c r="G27">
        <v>11.4</v>
      </c>
      <c r="H27">
        <v>18.2</v>
      </c>
      <c r="I27">
        <v>15</v>
      </c>
      <c r="J27">
        <v>12.1</v>
      </c>
    </row>
    <row r="28" spans="1:10" x14ac:dyDescent="0.25">
      <c r="A28" t="s">
        <v>4217</v>
      </c>
      <c r="B28" t="s">
        <v>4219</v>
      </c>
      <c r="C28" s="107">
        <v>45119</v>
      </c>
      <c r="D28">
        <v>528.89</v>
      </c>
      <c r="E28">
        <v>645.24</v>
      </c>
      <c r="F28">
        <v>18.032050000000002</v>
      </c>
      <c r="G28">
        <v>11.4</v>
      </c>
      <c r="H28">
        <v>38.5</v>
      </c>
      <c r="I28">
        <v>21</v>
      </c>
      <c r="J28">
        <v>12.1</v>
      </c>
    </row>
    <row r="29" spans="1:10" x14ac:dyDescent="0.25">
      <c r="A29" t="s">
        <v>4214</v>
      </c>
      <c r="B29" t="s">
        <v>4216</v>
      </c>
      <c r="C29" s="107">
        <v>45119</v>
      </c>
      <c r="D29">
        <v>690</v>
      </c>
      <c r="E29">
        <v>841.8</v>
      </c>
      <c r="F29">
        <v>18.032789999999999</v>
      </c>
      <c r="G29">
        <v>14</v>
      </c>
      <c r="H29">
        <v>41</v>
      </c>
      <c r="I29">
        <v>24</v>
      </c>
      <c r="J29">
        <v>16</v>
      </c>
    </row>
    <row r="30" spans="1:10" x14ac:dyDescent="0.25">
      <c r="A30" t="s">
        <v>4180</v>
      </c>
      <c r="B30" t="s">
        <v>4182</v>
      </c>
      <c r="C30" s="107">
        <v>45119</v>
      </c>
      <c r="D30">
        <v>147.78</v>
      </c>
      <c r="E30">
        <v>180.29</v>
      </c>
      <c r="F30">
        <v>18.032060000000001</v>
      </c>
      <c r="G30">
        <v>6.75</v>
      </c>
      <c r="H30">
        <v>8.5</v>
      </c>
      <c r="I30">
        <v>1</v>
      </c>
      <c r="J30">
        <v>2.5</v>
      </c>
    </row>
    <row r="31" spans="1:10" x14ac:dyDescent="0.25">
      <c r="A31" t="s">
        <v>4177</v>
      </c>
      <c r="B31" t="s">
        <v>4179</v>
      </c>
      <c r="C31" s="107">
        <v>45119</v>
      </c>
      <c r="D31">
        <v>108.89</v>
      </c>
      <c r="E31">
        <v>132.84</v>
      </c>
      <c r="F31">
        <v>18.029209999999999</v>
      </c>
      <c r="G31">
        <v>5.5</v>
      </c>
      <c r="H31">
        <v>7.75</v>
      </c>
      <c r="I31">
        <v>1</v>
      </c>
      <c r="J31">
        <v>1.5</v>
      </c>
    </row>
    <row r="32" spans="1:10" x14ac:dyDescent="0.25">
      <c r="A32" t="s">
        <v>3911</v>
      </c>
      <c r="B32" t="s">
        <v>3913</v>
      </c>
      <c r="C32" s="107">
        <v>45127</v>
      </c>
      <c r="D32">
        <v>253.33</v>
      </c>
      <c r="E32">
        <v>309.06</v>
      </c>
      <c r="F32">
        <v>18.0321</v>
      </c>
      <c r="G32">
        <v>8.5</v>
      </c>
      <c r="H32">
        <v>14.5</v>
      </c>
      <c r="I32">
        <v>4</v>
      </c>
      <c r="J32">
        <v>3.8</v>
      </c>
    </row>
    <row r="33" spans="1:10" x14ac:dyDescent="0.25">
      <c r="A33" t="s">
        <v>3690</v>
      </c>
      <c r="B33" t="s">
        <v>3692</v>
      </c>
      <c r="C33" s="107">
        <v>45137</v>
      </c>
      <c r="D33">
        <v>934.86</v>
      </c>
      <c r="E33">
        <v>1142</v>
      </c>
      <c r="F33">
        <v>18.138349999999999</v>
      </c>
      <c r="G33">
        <v>15.7</v>
      </c>
      <c r="H33">
        <v>28.3</v>
      </c>
      <c r="I33">
        <v>196</v>
      </c>
      <c r="J33">
        <v>45.3</v>
      </c>
    </row>
    <row r="34" spans="1:10" x14ac:dyDescent="0.25">
      <c r="A34" t="s">
        <v>3687</v>
      </c>
      <c r="B34" t="s">
        <v>3689</v>
      </c>
      <c r="C34" s="107">
        <v>45127</v>
      </c>
      <c r="D34">
        <v>341.71</v>
      </c>
      <c r="E34">
        <v>416.8</v>
      </c>
      <c r="F34">
        <v>18.015830000000001</v>
      </c>
      <c r="G34">
        <v>20.100000000000001</v>
      </c>
      <c r="H34">
        <v>11</v>
      </c>
      <c r="I34">
        <v>112.5</v>
      </c>
      <c r="J34">
        <v>27.5</v>
      </c>
    </row>
    <row r="35" spans="1:10" x14ac:dyDescent="0.25">
      <c r="A35" t="s">
        <v>5456</v>
      </c>
      <c r="B35" t="s">
        <v>25214</v>
      </c>
      <c r="C35" s="107">
        <v>45127</v>
      </c>
      <c r="D35">
        <v>499</v>
      </c>
      <c r="E35">
        <v>618.76</v>
      </c>
      <c r="F35">
        <v>19.354839999999999</v>
      </c>
      <c r="G35">
        <v>20.9</v>
      </c>
      <c r="H35">
        <v>12.2</v>
      </c>
      <c r="I35">
        <v>264</v>
      </c>
      <c r="J35">
        <v>29</v>
      </c>
    </row>
    <row r="36" spans="1:10" x14ac:dyDescent="0.25">
      <c r="A36" t="s">
        <v>5477</v>
      </c>
      <c r="B36" t="s">
        <v>5479</v>
      </c>
      <c r="C36" s="107">
        <v>45127</v>
      </c>
      <c r="D36">
        <v>15122.29</v>
      </c>
      <c r="E36">
        <v>18695</v>
      </c>
      <c r="F36">
        <v>19.110510000000001</v>
      </c>
      <c r="G36">
        <v>23</v>
      </c>
      <c r="H36">
        <v>85</v>
      </c>
      <c r="I36">
        <v>826.7</v>
      </c>
      <c r="J36">
        <v>11.7</v>
      </c>
    </row>
    <row r="37" spans="1:10" x14ac:dyDescent="0.25">
      <c r="A37" t="s">
        <v>5484</v>
      </c>
      <c r="B37" t="s">
        <v>5486</v>
      </c>
      <c r="C37" s="107">
        <v>45127</v>
      </c>
      <c r="D37">
        <v>13316.57</v>
      </c>
      <c r="E37">
        <v>16463</v>
      </c>
      <c r="F37">
        <v>19.112130000000001</v>
      </c>
      <c r="G37">
        <v>23</v>
      </c>
      <c r="H37">
        <v>11.7</v>
      </c>
      <c r="I37">
        <v>727.5</v>
      </c>
      <c r="J37">
        <v>75.900000000000006</v>
      </c>
    </row>
    <row r="38" spans="1:10" x14ac:dyDescent="0.25">
      <c r="A38" t="s">
        <v>5487</v>
      </c>
      <c r="B38" t="s">
        <v>5489</v>
      </c>
      <c r="C38" s="107">
        <v>45127</v>
      </c>
      <c r="D38">
        <v>7899.43</v>
      </c>
      <c r="E38">
        <v>9765</v>
      </c>
      <c r="F38">
        <v>19.104659999999999</v>
      </c>
      <c r="G38">
        <v>23</v>
      </c>
      <c r="H38">
        <v>11.7</v>
      </c>
      <c r="I38">
        <v>429.9</v>
      </c>
      <c r="J38">
        <v>48.3</v>
      </c>
    </row>
    <row r="39" spans="1:10" x14ac:dyDescent="0.25">
      <c r="A39" t="s">
        <v>5490</v>
      </c>
      <c r="B39" t="s">
        <v>5492</v>
      </c>
      <c r="C39" s="107">
        <v>45127</v>
      </c>
      <c r="D39">
        <v>11510.86</v>
      </c>
      <c r="E39">
        <v>14230</v>
      </c>
      <c r="F39">
        <v>19.108499999999999</v>
      </c>
      <c r="G39">
        <v>23</v>
      </c>
      <c r="H39">
        <v>11.7</v>
      </c>
      <c r="I39">
        <v>628.29999999999995</v>
      </c>
      <c r="J39">
        <v>66.7</v>
      </c>
    </row>
    <row r="40" spans="1:10" x14ac:dyDescent="0.25">
      <c r="A40" t="s">
        <v>5493</v>
      </c>
      <c r="B40" t="s">
        <v>5495</v>
      </c>
      <c r="C40" s="107">
        <v>45103</v>
      </c>
      <c r="D40">
        <v>1600</v>
      </c>
      <c r="E40">
        <v>1972</v>
      </c>
      <c r="F40">
        <v>18.864100000000001</v>
      </c>
      <c r="G40">
        <v>24.41</v>
      </c>
      <c r="H40">
        <v>17.32</v>
      </c>
      <c r="I40">
        <v>112.5</v>
      </c>
      <c r="J40">
        <v>4.6100000000000003</v>
      </c>
    </row>
    <row r="41" spans="1:10" x14ac:dyDescent="0.25">
      <c r="A41" t="s">
        <v>7369</v>
      </c>
      <c r="B41" t="s">
        <v>7371</v>
      </c>
      <c r="C41" s="107">
        <v>45137</v>
      </c>
      <c r="D41">
        <v>2306.67</v>
      </c>
      <c r="E41">
        <v>2860.2707999999998</v>
      </c>
      <c r="F41">
        <v>19.354839999999999</v>
      </c>
      <c r="G41">
        <v>23.6</v>
      </c>
      <c r="H41">
        <v>10.24</v>
      </c>
      <c r="I41">
        <v>123.5</v>
      </c>
      <c r="J41">
        <v>22.7</v>
      </c>
    </row>
    <row r="42" spans="1:10" x14ac:dyDescent="0.25">
      <c r="A42" t="s">
        <v>7372</v>
      </c>
      <c r="B42" t="s">
        <v>7374</v>
      </c>
      <c r="C42" s="107">
        <v>45127</v>
      </c>
      <c r="D42">
        <v>2506.67</v>
      </c>
      <c r="E42">
        <v>3108.2707999999998</v>
      </c>
      <c r="F42">
        <v>19.354839999999999</v>
      </c>
      <c r="G42">
        <v>23.6</v>
      </c>
      <c r="H42">
        <v>10.24</v>
      </c>
      <c r="I42">
        <v>156</v>
      </c>
      <c r="J42">
        <v>22.7</v>
      </c>
    </row>
    <row r="43" spans="1:10" x14ac:dyDescent="0.25">
      <c r="A43" t="s">
        <v>7382</v>
      </c>
      <c r="B43" t="s">
        <v>7384</v>
      </c>
      <c r="C43" s="107">
        <v>45127</v>
      </c>
      <c r="D43">
        <v>1920</v>
      </c>
      <c r="E43">
        <v>2380.8000000000002</v>
      </c>
      <c r="F43">
        <v>19.354839999999999</v>
      </c>
      <c r="G43">
        <v>23.6</v>
      </c>
      <c r="H43">
        <v>10.24</v>
      </c>
      <c r="I43">
        <v>156</v>
      </c>
      <c r="J43">
        <v>22.7</v>
      </c>
    </row>
    <row r="44" spans="1:10" x14ac:dyDescent="0.25">
      <c r="A44" t="s">
        <v>7385</v>
      </c>
      <c r="B44" t="s">
        <v>7387</v>
      </c>
      <c r="C44" s="107">
        <v>45127</v>
      </c>
      <c r="D44">
        <v>2506.67</v>
      </c>
      <c r="E44">
        <v>3050</v>
      </c>
      <c r="F44">
        <v>17.8141</v>
      </c>
      <c r="G44">
        <v>23.6</v>
      </c>
      <c r="H44">
        <v>10.24</v>
      </c>
      <c r="I44">
        <v>156</v>
      </c>
      <c r="J44">
        <v>22.7</v>
      </c>
    </row>
    <row r="45" spans="1:10" x14ac:dyDescent="0.25">
      <c r="A45" t="s">
        <v>5414</v>
      </c>
      <c r="B45" t="s">
        <v>5416</v>
      </c>
      <c r="C45" s="107">
        <v>45117</v>
      </c>
      <c r="D45">
        <v>450</v>
      </c>
      <c r="E45">
        <v>555</v>
      </c>
      <c r="F45">
        <v>18.91892</v>
      </c>
      <c r="G45">
        <v>24.41</v>
      </c>
      <c r="H45">
        <v>17.32</v>
      </c>
      <c r="I45">
        <v>112.5</v>
      </c>
      <c r="J45">
        <v>4.6100000000000003</v>
      </c>
    </row>
    <row r="46" spans="1:10" x14ac:dyDescent="0.25">
      <c r="A46" t="s">
        <v>7222</v>
      </c>
      <c r="B46" t="s">
        <v>7224</v>
      </c>
      <c r="C46" s="107">
        <v>45127</v>
      </c>
      <c r="D46">
        <v>72.14</v>
      </c>
      <c r="E46">
        <v>88</v>
      </c>
      <c r="F46">
        <v>18.022729999999999</v>
      </c>
      <c r="G46">
        <v>6</v>
      </c>
      <c r="H46">
        <v>6</v>
      </c>
      <c r="I46">
        <v>1</v>
      </c>
      <c r="J46">
        <v>2</v>
      </c>
    </row>
    <row r="47" spans="1:10" x14ac:dyDescent="0.25">
      <c r="A47" t="s">
        <v>4577</v>
      </c>
      <c r="B47" t="s">
        <v>4579</v>
      </c>
      <c r="C47" s="107">
        <v>45119</v>
      </c>
      <c r="D47">
        <v>1087.78</v>
      </c>
      <c r="E47">
        <v>1330</v>
      </c>
      <c r="F47">
        <v>18.212029999999999</v>
      </c>
      <c r="G47">
        <v>21</v>
      </c>
      <c r="H47">
        <v>23</v>
      </c>
      <c r="I47">
        <v>42</v>
      </c>
      <c r="J47">
        <v>14</v>
      </c>
    </row>
    <row r="48" spans="1:10" x14ac:dyDescent="0.25">
      <c r="A48" t="s">
        <v>4516</v>
      </c>
      <c r="B48" t="s">
        <v>4518</v>
      </c>
      <c r="C48" s="107">
        <v>45119</v>
      </c>
      <c r="D48">
        <v>1125.56</v>
      </c>
      <c r="E48">
        <v>1380</v>
      </c>
      <c r="F48">
        <v>18.43768</v>
      </c>
      <c r="G48">
        <v>16</v>
      </c>
      <c r="H48">
        <v>17</v>
      </c>
      <c r="I48">
        <v>37</v>
      </c>
      <c r="J48">
        <v>8.5</v>
      </c>
    </row>
    <row r="49" spans="1:10" x14ac:dyDescent="0.25">
      <c r="A49" t="s">
        <v>4559</v>
      </c>
      <c r="B49" t="s">
        <v>4561</v>
      </c>
      <c r="C49" s="107">
        <v>45119</v>
      </c>
      <c r="D49">
        <v>1277.78</v>
      </c>
      <c r="E49">
        <v>1578</v>
      </c>
      <c r="F49">
        <v>19.02535</v>
      </c>
      <c r="G49">
        <v>21</v>
      </c>
      <c r="H49">
        <v>23</v>
      </c>
      <c r="I49">
        <v>52</v>
      </c>
      <c r="J49">
        <v>15</v>
      </c>
    </row>
    <row r="50" spans="1:10" x14ac:dyDescent="0.25">
      <c r="A50" t="s">
        <v>4851</v>
      </c>
      <c r="B50" t="s">
        <v>4853</v>
      </c>
      <c r="C50" s="107">
        <v>45120</v>
      </c>
      <c r="D50">
        <v>16.97</v>
      </c>
      <c r="E50">
        <v>21.0428</v>
      </c>
      <c r="F50">
        <v>19.354839999999999</v>
      </c>
      <c r="G50">
        <v>3</v>
      </c>
      <c r="H50">
        <v>4</v>
      </c>
      <c r="I50">
        <v>30</v>
      </c>
      <c r="J50">
        <v>1</v>
      </c>
    </row>
    <row r="51" spans="1:10" x14ac:dyDescent="0.25">
      <c r="A51" t="s">
        <v>4704</v>
      </c>
      <c r="B51" t="s">
        <v>4706</v>
      </c>
      <c r="C51" s="107">
        <v>45119</v>
      </c>
      <c r="D51">
        <v>44</v>
      </c>
      <c r="E51">
        <v>53.66</v>
      </c>
      <c r="F51">
        <v>18.00224</v>
      </c>
      <c r="G51">
        <v>3</v>
      </c>
      <c r="H51">
        <v>7</v>
      </c>
      <c r="I51">
        <v>2</v>
      </c>
      <c r="J51">
        <v>7.25</v>
      </c>
    </row>
    <row r="52" spans="1:10" x14ac:dyDescent="0.25">
      <c r="A52" t="s">
        <v>4839</v>
      </c>
      <c r="B52" t="s">
        <v>4841</v>
      </c>
      <c r="C52" s="107">
        <v>45120</v>
      </c>
      <c r="D52">
        <v>16.97</v>
      </c>
      <c r="E52">
        <v>20.6388</v>
      </c>
      <c r="F52">
        <v>17.776230000000002</v>
      </c>
      <c r="G52">
        <v>3.25</v>
      </c>
      <c r="H52">
        <v>2.5</v>
      </c>
      <c r="I52">
        <v>30</v>
      </c>
      <c r="J52">
        <v>0.75</v>
      </c>
    </row>
    <row r="53" spans="1:10" x14ac:dyDescent="0.25">
      <c r="A53" t="s">
        <v>4830</v>
      </c>
      <c r="B53" t="s">
        <v>4832</v>
      </c>
      <c r="C53" s="107">
        <v>45120</v>
      </c>
      <c r="D53">
        <v>16.97</v>
      </c>
      <c r="E53">
        <v>21.0428</v>
      </c>
      <c r="F53">
        <v>19.354839999999999</v>
      </c>
      <c r="G53">
        <v>3.25</v>
      </c>
      <c r="H53">
        <v>2.5</v>
      </c>
      <c r="I53">
        <v>30</v>
      </c>
      <c r="J53">
        <v>0.75</v>
      </c>
    </row>
    <row r="54" spans="1:10" x14ac:dyDescent="0.25">
      <c r="A54" t="s">
        <v>4947</v>
      </c>
      <c r="B54" t="s">
        <v>4949</v>
      </c>
      <c r="C54" s="107">
        <v>45119</v>
      </c>
      <c r="D54">
        <v>12567.78</v>
      </c>
      <c r="E54">
        <v>15550</v>
      </c>
      <c r="F54">
        <v>19.178260000000002</v>
      </c>
      <c r="G54">
        <v>33.5</v>
      </c>
      <c r="H54">
        <v>47</v>
      </c>
      <c r="I54">
        <v>258</v>
      </c>
      <c r="J54">
        <v>9.84</v>
      </c>
    </row>
    <row r="55" spans="1:10" x14ac:dyDescent="0.25">
      <c r="A55" t="s">
        <v>4941</v>
      </c>
      <c r="B55" t="s">
        <v>4943</v>
      </c>
      <c r="C55" s="107">
        <v>45120</v>
      </c>
      <c r="D55">
        <v>17322.22</v>
      </c>
      <c r="E55">
        <v>20392.903999999999</v>
      </c>
      <c r="F55">
        <v>15.05761</v>
      </c>
      <c r="G55">
        <v>22.87</v>
      </c>
      <c r="H55">
        <v>4.92</v>
      </c>
      <c r="I55">
        <v>132.30000000000001</v>
      </c>
      <c r="J55">
        <v>12.46</v>
      </c>
    </row>
    <row r="56" spans="1:10" x14ac:dyDescent="0.25">
      <c r="A56" t="s">
        <v>518</v>
      </c>
      <c r="B56" t="s">
        <v>520</v>
      </c>
      <c r="C56" s="107">
        <v>45138</v>
      </c>
      <c r="D56">
        <v>1203.55</v>
      </c>
      <c r="E56">
        <v>1540.54</v>
      </c>
      <c r="F56">
        <v>21.8748</v>
      </c>
      <c r="G56">
        <v>16</v>
      </c>
      <c r="H56">
        <v>27.63</v>
      </c>
      <c r="I56">
        <v>11</v>
      </c>
      <c r="J56">
        <v>6.14</v>
      </c>
    </row>
    <row r="57" spans="1:10" x14ac:dyDescent="0.25">
      <c r="A57" t="s">
        <v>104</v>
      </c>
      <c r="B57" t="s">
        <v>25215</v>
      </c>
      <c r="C57" s="107">
        <v>45167</v>
      </c>
      <c r="D57">
        <v>626.62</v>
      </c>
      <c r="E57">
        <v>728</v>
      </c>
      <c r="F57">
        <v>13.92582</v>
      </c>
      <c r="G57">
        <v>0</v>
      </c>
      <c r="H57">
        <v>0</v>
      </c>
      <c r="I57">
        <v>0</v>
      </c>
      <c r="J57">
        <v>0</v>
      </c>
    </row>
    <row r="58" spans="1:10" x14ac:dyDescent="0.25">
      <c r="A58" t="s">
        <v>71</v>
      </c>
      <c r="B58" t="s">
        <v>73</v>
      </c>
      <c r="C58" s="107">
        <v>45164</v>
      </c>
      <c r="D58">
        <v>1850</v>
      </c>
      <c r="E58">
        <v>2998.34</v>
      </c>
      <c r="F58">
        <v>38.299190000000003</v>
      </c>
      <c r="G58">
        <v>0</v>
      </c>
      <c r="H58">
        <v>0</v>
      </c>
      <c r="I58">
        <v>0</v>
      </c>
      <c r="J58">
        <v>0</v>
      </c>
    </row>
    <row r="59" spans="1:10" x14ac:dyDescent="0.25">
      <c r="A59" t="s">
        <v>7663</v>
      </c>
      <c r="B59" t="s">
        <v>7665</v>
      </c>
      <c r="C59" s="107">
        <v>45119</v>
      </c>
      <c r="D59">
        <v>1360</v>
      </c>
      <c r="E59">
        <v>1659.2</v>
      </c>
      <c r="F59">
        <v>18.032789999999999</v>
      </c>
      <c r="G59">
        <v>8.8000000000000007</v>
      </c>
      <c r="H59">
        <v>23</v>
      </c>
      <c r="I59">
        <v>19.75</v>
      </c>
      <c r="J59">
        <v>6</v>
      </c>
    </row>
    <row r="60" spans="1:10" x14ac:dyDescent="0.25">
      <c r="A60" t="s">
        <v>7603</v>
      </c>
      <c r="B60" t="s">
        <v>7605</v>
      </c>
      <c r="C60" s="107">
        <v>45119</v>
      </c>
      <c r="D60">
        <v>461.94</v>
      </c>
      <c r="E60">
        <v>563.57000000000005</v>
      </c>
      <c r="F60">
        <v>18.033249999999999</v>
      </c>
      <c r="G60">
        <v>5.75</v>
      </c>
      <c r="H60">
        <v>13.7</v>
      </c>
      <c r="I60">
        <v>11.65</v>
      </c>
      <c r="J60">
        <v>4.5</v>
      </c>
    </row>
    <row r="61" spans="1:10" x14ac:dyDescent="0.25">
      <c r="A61" t="s">
        <v>7660</v>
      </c>
      <c r="B61" t="s">
        <v>7662</v>
      </c>
      <c r="C61" s="107">
        <v>45119</v>
      </c>
      <c r="D61">
        <v>447.78</v>
      </c>
      <c r="E61">
        <v>547</v>
      </c>
      <c r="F61">
        <v>18.138940000000002</v>
      </c>
      <c r="G61">
        <v>5.75</v>
      </c>
      <c r="H61">
        <v>16.25</v>
      </c>
      <c r="I61">
        <v>12.2</v>
      </c>
      <c r="J61">
        <v>4</v>
      </c>
    </row>
    <row r="62" spans="1:10" x14ac:dyDescent="0.25">
      <c r="A62" t="s">
        <v>7657</v>
      </c>
      <c r="B62" t="s">
        <v>7659</v>
      </c>
      <c r="C62" s="107">
        <v>45127</v>
      </c>
      <c r="D62">
        <v>1409.52</v>
      </c>
      <c r="E62">
        <v>1719.61</v>
      </c>
      <c r="F62">
        <v>18.032579999999999</v>
      </c>
      <c r="G62">
        <v>11.5</v>
      </c>
      <c r="H62">
        <v>44.5</v>
      </c>
      <c r="I62">
        <v>32</v>
      </c>
      <c r="J62">
        <v>13</v>
      </c>
    </row>
    <row r="63" spans="1:10" x14ac:dyDescent="0.25">
      <c r="A63" t="s">
        <v>7666</v>
      </c>
      <c r="B63" t="s">
        <v>7668</v>
      </c>
      <c r="C63" s="107">
        <v>45127</v>
      </c>
      <c r="D63">
        <v>1606</v>
      </c>
      <c r="E63">
        <v>1959.32</v>
      </c>
      <c r="F63">
        <v>18.032789999999999</v>
      </c>
      <c r="G63">
        <v>8.6</v>
      </c>
      <c r="H63">
        <v>8.6</v>
      </c>
      <c r="I63">
        <v>29.8</v>
      </c>
      <c r="J63">
        <v>30</v>
      </c>
    </row>
    <row r="64" spans="1:10" x14ac:dyDescent="0.25">
      <c r="A64" t="s">
        <v>7615</v>
      </c>
      <c r="B64" t="s">
        <v>7617</v>
      </c>
      <c r="C64" s="107">
        <v>45127</v>
      </c>
      <c r="D64">
        <v>696.41</v>
      </c>
      <c r="E64">
        <v>834</v>
      </c>
      <c r="F64">
        <v>16.497599999999998</v>
      </c>
      <c r="G64">
        <v>9.75</v>
      </c>
      <c r="H64">
        <v>19.25</v>
      </c>
      <c r="I64">
        <v>20</v>
      </c>
      <c r="J64">
        <v>9.0299999999999994</v>
      </c>
    </row>
    <row r="65" spans="1:10" x14ac:dyDescent="0.25">
      <c r="A65" t="s">
        <v>4525</v>
      </c>
      <c r="B65" t="s">
        <v>4527</v>
      </c>
      <c r="C65" s="107">
        <v>45127</v>
      </c>
      <c r="D65">
        <v>616</v>
      </c>
      <c r="E65">
        <v>751</v>
      </c>
      <c r="F65">
        <v>17.976030000000002</v>
      </c>
      <c r="G65">
        <v>3.8</v>
      </c>
      <c r="H65">
        <v>9.1999999999999993</v>
      </c>
      <c r="I65">
        <v>6</v>
      </c>
      <c r="J65">
        <v>5</v>
      </c>
    </row>
    <row r="66" spans="1:10" x14ac:dyDescent="0.25">
      <c r="A66" t="s">
        <v>4528</v>
      </c>
      <c r="B66" t="s">
        <v>4530</v>
      </c>
      <c r="C66" s="107">
        <v>45127</v>
      </c>
      <c r="D66">
        <v>313.66000000000003</v>
      </c>
      <c r="E66">
        <v>382</v>
      </c>
      <c r="F66">
        <v>17.890049999999999</v>
      </c>
      <c r="G66">
        <v>3.8</v>
      </c>
      <c r="H66">
        <v>9.1999999999999993</v>
      </c>
      <c r="I66">
        <v>6</v>
      </c>
      <c r="J66">
        <v>5</v>
      </c>
    </row>
    <row r="67" spans="1:10" x14ac:dyDescent="0.25">
      <c r="A67" t="s">
        <v>4459</v>
      </c>
      <c r="B67" t="s">
        <v>4460</v>
      </c>
      <c r="C67" s="107">
        <v>45103</v>
      </c>
      <c r="D67">
        <v>41.49</v>
      </c>
      <c r="E67">
        <v>50.6</v>
      </c>
      <c r="F67">
        <v>18.00395</v>
      </c>
      <c r="G67">
        <v>9</v>
      </c>
      <c r="H67">
        <v>10</v>
      </c>
      <c r="I67">
        <v>1</v>
      </c>
      <c r="J67">
        <v>2</v>
      </c>
    </row>
    <row r="68" spans="1:10" x14ac:dyDescent="0.25">
      <c r="A68" t="s">
        <v>4534</v>
      </c>
      <c r="B68" t="s">
        <v>4535</v>
      </c>
      <c r="C68" s="107">
        <v>45127</v>
      </c>
      <c r="D68">
        <v>141.43</v>
      </c>
      <c r="E68">
        <v>172</v>
      </c>
      <c r="F68">
        <v>17.773260000000001</v>
      </c>
      <c r="G68">
        <v>3.8</v>
      </c>
      <c r="H68">
        <v>4.5</v>
      </c>
      <c r="I68">
        <v>0.5</v>
      </c>
      <c r="J68">
        <v>1</v>
      </c>
    </row>
    <row r="69" spans="1:10" x14ac:dyDescent="0.25">
      <c r="A69" t="s">
        <v>4536</v>
      </c>
      <c r="B69" t="s">
        <v>4538</v>
      </c>
      <c r="C69" s="107">
        <v>45103</v>
      </c>
      <c r="D69">
        <v>528</v>
      </c>
      <c r="E69">
        <v>644</v>
      </c>
      <c r="F69">
        <v>18.012419999999999</v>
      </c>
      <c r="G69">
        <v>6</v>
      </c>
      <c r="H69">
        <v>19</v>
      </c>
      <c r="I69">
        <v>13</v>
      </c>
      <c r="J69">
        <v>8.5</v>
      </c>
    </row>
    <row r="70" spans="1:10" x14ac:dyDescent="0.25">
      <c r="A70" t="s">
        <v>4539</v>
      </c>
      <c r="B70" t="s">
        <v>4541</v>
      </c>
      <c r="C70" s="107">
        <v>45103</v>
      </c>
      <c r="D70">
        <v>581.42999999999995</v>
      </c>
      <c r="E70">
        <v>709</v>
      </c>
      <c r="F70">
        <v>17.99295</v>
      </c>
      <c r="G70">
        <v>8.5</v>
      </c>
      <c r="H70">
        <v>19</v>
      </c>
      <c r="I70">
        <v>12</v>
      </c>
      <c r="J70">
        <v>6</v>
      </c>
    </row>
    <row r="71" spans="1:10" x14ac:dyDescent="0.25">
      <c r="A71" t="s">
        <v>4542</v>
      </c>
      <c r="B71" t="s">
        <v>4543</v>
      </c>
      <c r="C71" s="107">
        <v>45127</v>
      </c>
      <c r="D71">
        <v>521.71</v>
      </c>
      <c r="E71">
        <v>636</v>
      </c>
      <c r="F71">
        <v>17.970130000000001</v>
      </c>
      <c r="G71">
        <v>6</v>
      </c>
      <c r="H71">
        <v>19</v>
      </c>
      <c r="I71">
        <v>13</v>
      </c>
      <c r="J71">
        <v>8.5</v>
      </c>
    </row>
    <row r="72" spans="1:10" x14ac:dyDescent="0.25">
      <c r="A72" t="s">
        <v>7609</v>
      </c>
      <c r="B72" t="s">
        <v>25216</v>
      </c>
      <c r="C72" s="107">
        <v>45127</v>
      </c>
      <c r="D72">
        <v>716.55</v>
      </c>
      <c r="E72">
        <v>874.19</v>
      </c>
      <c r="F72">
        <v>18.032689999999999</v>
      </c>
      <c r="G72">
        <v>9</v>
      </c>
      <c r="H72">
        <v>19</v>
      </c>
      <c r="I72">
        <v>12</v>
      </c>
      <c r="J72">
        <v>6</v>
      </c>
    </row>
    <row r="73" spans="1:10" x14ac:dyDescent="0.25">
      <c r="A73" t="s">
        <v>7446</v>
      </c>
      <c r="B73" t="s">
        <v>7447</v>
      </c>
      <c r="C73" s="107">
        <v>45119</v>
      </c>
      <c r="D73">
        <v>660</v>
      </c>
      <c r="E73">
        <v>772.67602999999997</v>
      </c>
      <c r="F73">
        <v>14.58257</v>
      </c>
      <c r="G73">
        <v>8.5</v>
      </c>
      <c r="H73">
        <v>19</v>
      </c>
      <c r="I73">
        <v>12</v>
      </c>
      <c r="J73">
        <v>5.7</v>
      </c>
    </row>
    <row r="74" spans="1:10" x14ac:dyDescent="0.25">
      <c r="A74" t="s">
        <v>7613</v>
      </c>
      <c r="B74" t="s">
        <v>7614</v>
      </c>
      <c r="C74" s="107">
        <v>45103</v>
      </c>
      <c r="D74">
        <v>275.94</v>
      </c>
      <c r="E74">
        <v>336</v>
      </c>
      <c r="F74">
        <v>17.875</v>
      </c>
      <c r="G74">
        <v>12</v>
      </c>
      <c r="H74">
        <v>12</v>
      </c>
      <c r="I74">
        <v>7</v>
      </c>
      <c r="J74">
        <v>5.5</v>
      </c>
    </row>
    <row r="75" spans="1:10" x14ac:dyDescent="0.25">
      <c r="A75" t="s">
        <v>7618</v>
      </c>
      <c r="B75" t="s">
        <v>7620</v>
      </c>
      <c r="C75" s="107">
        <v>45127</v>
      </c>
      <c r="D75">
        <v>333.08</v>
      </c>
      <c r="E75">
        <v>392</v>
      </c>
      <c r="F75">
        <v>15.030609999999999</v>
      </c>
      <c r="G75">
        <v>8.07</v>
      </c>
      <c r="H75">
        <v>11.22</v>
      </c>
      <c r="I75">
        <v>9</v>
      </c>
      <c r="J75">
        <v>3.66</v>
      </c>
    </row>
    <row r="76" spans="1:10" x14ac:dyDescent="0.25">
      <c r="A76" t="s">
        <v>7594</v>
      </c>
      <c r="B76" t="s">
        <v>7596</v>
      </c>
      <c r="C76" s="107">
        <v>45127</v>
      </c>
      <c r="D76">
        <v>188.81</v>
      </c>
      <c r="E76">
        <v>234.12440000000001</v>
      </c>
      <c r="F76">
        <v>19.354839999999999</v>
      </c>
      <c r="G76">
        <v>0.6</v>
      </c>
      <c r="H76">
        <v>8.5</v>
      </c>
      <c r="I76">
        <v>1.5</v>
      </c>
      <c r="J76">
        <v>3.5</v>
      </c>
    </row>
    <row r="77" spans="1:10" x14ac:dyDescent="0.25">
      <c r="A77" t="s">
        <v>7597</v>
      </c>
      <c r="B77" t="s">
        <v>7599</v>
      </c>
      <c r="C77" s="107">
        <v>45146</v>
      </c>
      <c r="D77">
        <v>148.1</v>
      </c>
      <c r="E77">
        <v>202.9136</v>
      </c>
      <c r="F77">
        <v>27.013269999999999</v>
      </c>
      <c r="G77">
        <v>8.5</v>
      </c>
      <c r="H77">
        <v>6</v>
      </c>
      <c r="I77">
        <v>1.4</v>
      </c>
      <c r="J77">
        <v>3</v>
      </c>
    </row>
    <row r="78" spans="1:10" x14ac:dyDescent="0.25">
      <c r="A78" t="s">
        <v>7633</v>
      </c>
      <c r="B78" t="s">
        <v>7635</v>
      </c>
      <c r="C78" s="107">
        <v>45127</v>
      </c>
      <c r="D78">
        <v>226.57</v>
      </c>
      <c r="E78">
        <v>267</v>
      </c>
      <c r="F78">
        <v>15.14232</v>
      </c>
      <c r="G78">
        <v>5</v>
      </c>
      <c r="H78">
        <v>7</v>
      </c>
      <c r="I78">
        <v>1</v>
      </c>
      <c r="J78">
        <v>2</v>
      </c>
    </row>
    <row r="79" spans="1:10" x14ac:dyDescent="0.25">
      <c r="A79" t="s">
        <v>7645</v>
      </c>
      <c r="B79" t="s">
        <v>7647</v>
      </c>
      <c r="C79" s="107">
        <v>45127</v>
      </c>
      <c r="D79">
        <v>373.43</v>
      </c>
      <c r="E79">
        <v>455.58</v>
      </c>
      <c r="F79">
        <v>18.031960000000002</v>
      </c>
      <c r="G79">
        <v>10</v>
      </c>
      <c r="H79">
        <v>9</v>
      </c>
      <c r="I79">
        <v>4.2</v>
      </c>
      <c r="J79">
        <v>4</v>
      </c>
    </row>
    <row r="80" spans="1:10" x14ac:dyDescent="0.25">
      <c r="A80" t="s">
        <v>7642</v>
      </c>
      <c r="B80" t="s">
        <v>7644</v>
      </c>
      <c r="C80" s="107">
        <v>45103</v>
      </c>
      <c r="D80">
        <v>460.14</v>
      </c>
      <c r="E80">
        <v>605.08000000000004</v>
      </c>
      <c r="F80">
        <v>23.953859999999999</v>
      </c>
      <c r="G80">
        <v>8</v>
      </c>
      <c r="H80">
        <v>8</v>
      </c>
      <c r="I80">
        <v>1</v>
      </c>
      <c r="J80">
        <v>2</v>
      </c>
    </row>
    <row r="81" spans="1:10" x14ac:dyDescent="0.25">
      <c r="A81" t="s">
        <v>7639</v>
      </c>
      <c r="B81" t="s">
        <v>7641</v>
      </c>
      <c r="C81" s="107">
        <v>45127</v>
      </c>
      <c r="D81">
        <v>574.83000000000004</v>
      </c>
      <c r="E81">
        <v>677</v>
      </c>
      <c r="F81">
        <v>15.09158</v>
      </c>
      <c r="G81">
        <v>6.7</v>
      </c>
      <c r="H81">
        <v>7.9</v>
      </c>
      <c r="I81">
        <v>3.1</v>
      </c>
      <c r="J81">
        <v>2.8</v>
      </c>
    </row>
    <row r="82" spans="1:10" x14ac:dyDescent="0.25">
      <c r="A82" t="s">
        <v>7624</v>
      </c>
      <c r="B82" t="s">
        <v>7626</v>
      </c>
      <c r="C82" s="107">
        <v>45127</v>
      </c>
      <c r="D82">
        <v>39.159999999999997</v>
      </c>
      <c r="E82">
        <v>47.78</v>
      </c>
      <c r="F82">
        <v>18.04102</v>
      </c>
      <c r="G82">
        <v>4.5</v>
      </c>
      <c r="H82">
        <v>3.5</v>
      </c>
      <c r="I82">
        <v>0.5</v>
      </c>
      <c r="J82">
        <v>2.5</v>
      </c>
    </row>
    <row r="83" spans="1:10" x14ac:dyDescent="0.25">
      <c r="A83" t="s">
        <v>7600</v>
      </c>
      <c r="B83" t="s">
        <v>7602</v>
      </c>
      <c r="C83" s="107">
        <v>45127</v>
      </c>
      <c r="D83">
        <v>139.86000000000001</v>
      </c>
      <c r="E83">
        <v>170.63</v>
      </c>
      <c r="F83">
        <v>18.033169999999998</v>
      </c>
      <c r="G83">
        <v>7</v>
      </c>
      <c r="H83">
        <v>2</v>
      </c>
      <c r="I83">
        <v>0.9</v>
      </c>
      <c r="J83">
        <v>2</v>
      </c>
    </row>
    <row r="84" spans="1:10" x14ac:dyDescent="0.25">
      <c r="A84" t="s">
        <v>7627</v>
      </c>
      <c r="B84" t="s">
        <v>7629</v>
      </c>
      <c r="C84" s="107">
        <v>45103</v>
      </c>
      <c r="D84">
        <v>78.319999999999993</v>
      </c>
      <c r="E84">
        <v>95.550399999999996</v>
      </c>
      <c r="F84">
        <v>18.032789999999999</v>
      </c>
      <c r="G84">
        <v>2.2999999999999998</v>
      </c>
      <c r="H84">
        <v>7.5</v>
      </c>
      <c r="I84">
        <v>1</v>
      </c>
      <c r="J84">
        <v>2.5</v>
      </c>
    </row>
    <row r="85" spans="1:10" x14ac:dyDescent="0.25">
      <c r="A85" t="s">
        <v>7630</v>
      </c>
      <c r="B85" t="s">
        <v>7632</v>
      </c>
      <c r="C85" s="107">
        <v>45127</v>
      </c>
      <c r="D85">
        <v>106.29</v>
      </c>
      <c r="E85">
        <v>129.66999999999999</v>
      </c>
      <c r="F85">
        <v>18.030380000000001</v>
      </c>
      <c r="G85">
        <v>3</v>
      </c>
      <c r="H85">
        <v>7.5</v>
      </c>
      <c r="I85">
        <v>0.5</v>
      </c>
      <c r="J85">
        <v>2.5</v>
      </c>
    </row>
    <row r="86" spans="1:10" x14ac:dyDescent="0.25">
      <c r="A86" t="s">
        <v>7648</v>
      </c>
      <c r="B86" t="s">
        <v>7650</v>
      </c>
      <c r="C86" s="107">
        <v>45127</v>
      </c>
      <c r="D86">
        <v>102.7</v>
      </c>
      <c r="E86">
        <v>114.5</v>
      </c>
      <c r="F86">
        <v>10.305680000000001</v>
      </c>
      <c r="G86">
        <v>3</v>
      </c>
      <c r="H86">
        <v>7.5</v>
      </c>
      <c r="I86">
        <v>1</v>
      </c>
      <c r="J86">
        <v>2.5</v>
      </c>
    </row>
    <row r="87" spans="1:10" x14ac:dyDescent="0.25">
      <c r="A87" t="s">
        <v>7654</v>
      </c>
      <c r="B87" t="s">
        <v>7656</v>
      </c>
      <c r="C87" s="107">
        <v>45103</v>
      </c>
      <c r="D87">
        <v>65.73</v>
      </c>
      <c r="E87">
        <v>80.19</v>
      </c>
      <c r="F87">
        <v>18.032170000000001</v>
      </c>
      <c r="G87">
        <v>3</v>
      </c>
      <c r="H87">
        <v>7.5</v>
      </c>
      <c r="I87">
        <v>0.8</v>
      </c>
      <c r="J87">
        <v>2.5</v>
      </c>
    </row>
    <row r="88" spans="1:10" x14ac:dyDescent="0.25">
      <c r="A88" t="s">
        <v>7451</v>
      </c>
      <c r="B88" t="s">
        <v>7453</v>
      </c>
      <c r="C88" s="107">
        <v>45103</v>
      </c>
      <c r="D88">
        <v>275.68</v>
      </c>
      <c r="E88">
        <v>336</v>
      </c>
      <c r="F88">
        <v>17.952380000000002</v>
      </c>
      <c r="G88">
        <v>3.5</v>
      </c>
      <c r="H88">
        <v>8</v>
      </c>
      <c r="I88">
        <v>2</v>
      </c>
      <c r="J88">
        <v>4</v>
      </c>
    </row>
    <row r="89" spans="1:10" x14ac:dyDescent="0.25">
      <c r="A89" t="s">
        <v>7487</v>
      </c>
      <c r="B89" t="s">
        <v>7489</v>
      </c>
      <c r="C89" s="107">
        <v>45103</v>
      </c>
      <c r="D89">
        <v>200</v>
      </c>
      <c r="E89">
        <v>244</v>
      </c>
      <c r="F89">
        <v>18.032789999999999</v>
      </c>
      <c r="G89">
        <v>7.5</v>
      </c>
      <c r="H89">
        <v>12.5</v>
      </c>
      <c r="I89">
        <v>4.5</v>
      </c>
      <c r="J89">
        <v>3.5</v>
      </c>
    </row>
    <row r="90" spans="1:10" x14ac:dyDescent="0.25">
      <c r="A90" t="s">
        <v>7636</v>
      </c>
      <c r="B90" t="s">
        <v>7638</v>
      </c>
      <c r="C90" s="107">
        <v>45103</v>
      </c>
      <c r="D90">
        <v>689.51</v>
      </c>
      <c r="E90">
        <v>812</v>
      </c>
      <c r="F90">
        <v>15.08498</v>
      </c>
      <c r="G90">
        <v>7</v>
      </c>
      <c r="H90">
        <v>14</v>
      </c>
      <c r="I90">
        <v>11</v>
      </c>
      <c r="J90">
        <v>8</v>
      </c>
    </row>
    <row r="91" spans="1:10" x14ac:dyDescent="0.25">
      <c r="A91" t="s">
        <v>7651</v>
      </c>
      <c r="B91" t="s">
        <v>7653</v>
      </c>
      <c r="C91" s="107">
        <v>45103</v>
      </c>
      <c r="D91">
        <v>1089.42</v>
      </c>
      <c r="E91">
        <v>1329.09</v>
      </c>
      <c r="F91">
        <v>18.032640000000001</v>
      </c>
      <c r="G91">
        <v>11</v>
      </c>
      <c r="H91">
        <v>20</v>
      </c>
      <c r="I91">
        <v>18</v>
      </c>
      <c r="J91">
        <v>8</v>
      </c>
    </row>
    <row r="92" spans="1:10" x14ac:dyDescent="0.25">
      <c r="A92" t="s">
        <v>4550</v>
      </c>
      <c r="B92" t="s">
        <v>4552</v>
      </c>
      <c r="C92" s="107">
        <v>45103</v>
      </c>
      <c r="D92">
        <v>627.94000000000005</v>
      </c>
      <c r="E92">
        <v>766</v>
      </c>
      <c r="F92">
        <v>18.023499999999999</v>
      </c>
      <c r="G92">
        <v>6</v>
      </c>
      <c r="H92">
        <v>19</v>
      </c>
      <c r="I92">
        <v>13</v>
      </c>
      <c r="J92">
        <v>8.5</v>
      </c>
    </row>
    <row r="93" spans="1:10" x14ac:dyDescent="0.25">
      <c r="A93" t="s">
        <v>3902</v>
      </c>
      <c r="B93" t="s">
        <v>3904</v>
      </c>
      <c r="C93" s="107">
        <v>45119</v>
      </c>
      <c r="D93">
        <v>1516.67</v>
      </c>
      <c r="E93">
        <v>1728.9905000000001</v>
      </c>
      <c r="F93">
        <v>12.28003</v>
      </c>
      <c r="G93">
        <v>8.25</v>
      </c>
      <c r="H93">
        <v>13</v>
      </c>
      <c r="I93">
        <v>67</v>
      </c>
      <c r="J93">
        <v>16.25</v>
      </c>
    </row>
    <row r="94" spans="1:10" x14ac:dyDescent="0.25">
      <c r="A94" t="s">
        <v>3899</v>
      </c>
      <c r="B94" t="s">
        <v>3901</v>
      </c>
      <c r="C94" s="107">
        <v>45119</v>
      </c>
      <c r="D94">
        <v>1650</v>
      </c>
      <c r="E94">
        <v>1881</v>
      </c>
      <c r="F94">
        <v>12.2807</v>
      </c>
      <c r="G94">
        <v>8.25</v>
      </c>
      <c r="H94">
        <v>13</v>
      </c>
      <c r="I94">
        <v>61</v>
      </c>
      <c r="J94">
        <v>16.25</v>
      </c>
    </row>
    <row r="95" spans="1:10" x14ac:dyDescent="0.25">
      <c r="A95" t="s">
        <v>3896</v>
      </c>
      <c r="B95" t="s">
        <v>3898</v>
      </c>
      <c r="C95" s="107">
        <v>45127</v>
      </c>
      <c r="D95">
        <v>1490</v>
      </c>
      <c r="E95">
        <v>1847.6</v>
      </c>
      <c r="F95">
        <v>19.354839999999999</v>
      </c>
      <c r="G95">
        <v>8.25</v>
      </c>
      <c r="H95">
        <v>13</v>
      </c>
      <c r="I95">
        <v>67</v>
      </c>
      <c r="J95">
        <v>16.25</v>
      </c>
    </row>
    <row r="96" spans="1:10" x14ac:dyDescent="0.25">
      <c r="A96" t="s">
        <v>3893</v>
      </c>
      <c r="B96" t="s">
        <v>3895</v>
      </c>
      <c r="C96" s="107">
        <v>45119</v>
      </c>
      <c r="D96">
        <v>1587.78</v>
      </c>
      <c r="E96">
        <v>1937</v>
      </c>
      <c r="F96">
        <v>18.02891</v>
      </c>
      <c r="G96">
        <v>8.25</v>
      </c>
      <c r="H96">
        <v>13</v>
      </c>
      <c r="I96">
        <v>62</v>
      </c>
      <c r="J96">
        <v>16.25</v>
      </c>
    </row>
    <row r="97" spans="1:10" x14ac:dyDescent="0.25">
      <c r="A97" t="s">
        <v>3891</v>
      </c>
      <c r="B97" t="s">
        <v>3892</v>
      </c>
      <c r="C97" s="107">
        <v>45103</v>
      </c>
      <c r="D97">
        <v>1728.89</v>
      </c>
      <c r="E97">
        <v>2109</v>
      </c>
      <c r="F97">
        <v>18.023230000000002</v>
      </c>
      <c r="G97">
        <v>13</v>
      </c>
      <c r="H97">
        <v>22</v>
      </c>
      <c r="I97">
        <v>68</v>
      </c>
      <c r="J97">
        <v>23</v>
      </c>
    </row>
    <row r="98" spans="1:10" x14ac:dyDescent="0.25">
      <c r="A98" t="s">
        <v>3888</v>
      </c>
      <c r="B98" t="s">
        <v>3890</v>
      </c>
      <c r="C98" s="107">
        <v>45127</v>
      </c>
      <c r="D98">
        <v>1454.44</v>
      </c>
      <c r="E98">
        <v>1803.5056</v>
      </c>
      <c r="F98">
        <v>19.354839999999999</v>
      </c>
      <c r="G98">
        <v>8.25</v>
      </c>
      <c r="H98">
        <v>13</v>
      </c>
      <c r="I98">
        <v>62.2</v>
      </c>
      <c r="J98">
        <v>16.25</v>
      </c>
    </row>
    <row r="99" spans="1:10" x14ac:dyDescent="0.25">
      <c r="A99" t="s">
        <v>3885</v>
      </c>
      <c r="B99" t="s">
        <v>3887</v>
      </c>
      <c r="C99" s="107">
        <v>45119</v>
      </c>
      <c r="D99">
        <v>1667.78</v>
      </c>
      <c r="E99">
        <v>2038</v>
      </c>
      <c r="F99">
        <v>18.165849999999999</v>
      </c>
      <c r="G99">
        <v>8.25</v>
      </c>
      <c r="H99">
        <v>12</v>
      </c>
      <c r="I99">
        <v>61</v>
      </c>
      <c r="J99">
        <v>16.25</v>
      </c>
    </row>
    <row r="100" spans="1:10" x14ac:dyDescent="0.25">
      <c r="A100" t="s">
        <v>3882</v>
      </c>
      <c r="B100" t="s">
        <v>3884</v>
      </c>
      <c r="C100" s="107">
        <v>45127</v>
      </c>
      <c r="D100">
        <v>1436.67</v>
      </c>
      <c r="E100">
        <v>1781.4708000000001</v>
      </c>
      <c r="F100">
        <v>19.354839999999999</v>
      </c>
      <c r="G100">
        <v>8.25</v>
      </c>
      <c r="H100">
        <v>13</v>
      </c>
      <c r="I100">
        <v>62.2</v>
      </c>
      <c r="J100">
        <v>16.25</v>
      </c>
    </row>
    <row r="101" spans="1:10" x14ac:dyDescent="0.25">
      <c r="A101" t="s">
        <v>3879</v>
      </c>
      <c r="B101" t="s">
        <v>3881</v>
      </c>
      <c r="C101" s="107">
        <v>45120</v>
      </c>
      <c r="D101">
        <v>1534.44</v>
      </c>
      <c r="E101">
        <v>1813.3751500000001</v>
      </c>
      <c r="F101">
        <v>15.382099999999999</v>
      </c>
      <c r="G101">
        <v>8.25</v>
      </c>
      <c r="H101">
        <v>13</v>
      </c>
      <c r="I101">
        <v>62</v>
      </c>
      <c r="J101">
        <v>16.25</v>
      </c>
    </row>
    <row r="102" spans="1:10" x14ac:dyDescent="0.25">
      <c r="A102" t="s">
        <v>3876</v>
      </c>
      <c r="B102" t="s">
        <v>25217</v>
      </c>
      <c r="C102" s="107">
        <v>45127</v>
      </c>
      <c r="D102">
        <v>1505.56</v>
      </c>
      <c r="E102">
        <v>1866.8943999999999</v>
      </c>
      <c r="F102">
        <v>19.354839999999999</v>
      </c>
      <c r="G102">
        <v>8.25</v>
      </c>
      <c r="H102">
        <v>12</v>
      </c>
      <c r="I102">
        <v>61</v>
      </c>
      <c r="J102">
        <v>16.25</v>
      </c>
    </row>
    <row r="103" spans="1:10" x14ac:dyDescent="0.25">
      <c r="A103" t="s">
        <v>3873</v>
      </c>
      <c r="B103" t="s">
        <v>3875</v>
      </c>
      <c r="C103" s="107">
        <v>45127</v>
      </c>
      <c r="D103">
        <v>1461.11</v>
      </c>
      <c r="E103">
        <v>1811.7764</v>
      </c>
      <c r="F103">
        <v>19.354839999999999</v>
      </c>
      <c r="G103">
        <v>8.25</v>
      </c>
      <c r="H103">
        <v>12</v>
      </c>
      <c r="I103">
        <v>61</v>
      </c>
      <c r="J103">
        <v>16.25</v>
      </c>
    </row>
    <row r="104" spans="1:10" x14ac:dyDescent="0.25">
      <c r="A104" t="s">
        <v>3870</v>
      </c>
      <c r="B104" t="s">
        <v>25218</v>
      </c>
      <c r="C104" s="107">
        <v>45127</v>
      </c>
      <c r="D104">
        <v>1440</v>
      </c>
      <c r="E104">
        <v>1785.6</v>
      </c>
      <c r="F104">
        <v>19.354839999999999</v>
      </c>
      <c r="G104">
        <v>8.25</v>
      </c>
      <c r="H104">
        <v>12</v>
      </c>
      <c r="I104">
        <v>61</v>
      </c>
      <c r="J104">
        <v>16.25</v>
      </c>
    </row>
    <row r="105" spans="1:10" x14ac:dyDescent="0.25">
      <c r="A105" t="s">
        <v>3867</v>
      </c>
      <c r="B105" t="s">
        <v>3869</v>
      </c>
      <c r="C105" s="107">
        <v>45127</v>
      </c>
      <c r="D105">
        <v>1243.33</v>
      </c>
      <c r="E105">
        <v>1516</v>
      </c>
      <c r="F105">
        <v>17.986149999999999</v>
      </c>
      <c r="G105">
        <v>7.3</v>
      </c>
      <c r="H105">
        <v>14.1</v>
      </c>
      <c r="I105">
        <v>4</v>
      </c>
      <c r="J105">
        <v>3.75</v>
      </c>
    </row>
    <row r="106" spans="1:10" x14ac:dyDescent="0.25">
      <c r="A106" t="s">
        <v>3861</v>
      </c>
      <c r="B106" t="s">
        <v>3863</v>
      </c>
      <c r="C106" s="107">
        <v>45119</v>
      </c>
      <c r="D106">
        <v>684.44</v>
      </c>
      <c r="E106">
        <v>835</v>
      </c>
      <c r="F106">
        <v>18.031140000000001</v>
      </c>
      <c r="G106">
        <v>6</v>
      </c>
      <c r="H106">
        <v>6</v>
      </c>
      <c r="I106">
        <v>2</v>
      </c>
      <c r="J106">
        <v>2</v>
      </c>
    </row>
    <row r="107" spans="1:10" x14ac:dyDescent="0.25">
      <c r="A107" t="s">
        <v>3798</v>
      </c>
      <c r="B107" t="s">
        <v>3800</v>
      </c>
      <c r="C107" s="107">
        <v>45137</v>
      </c>
      <c r="D107">
        <v>144.44</v>
      </c>
      <c r="E107">
        <v>176</v>
      </c>
      <c r="F107">
        <v>17.931819999999998</v>
      </c>
      <c r="G107">
        <v>9.5</v>
      </c>
      <c r="H107">
        <v>19</v>
      </c>
      <c r="I107">
        <v>15.5</v>
      </c>
      <c r="J107">
        <v>8.5</v>
      </c>
    </row>
    <row r="108" spans="1:10" x14ac:dyDescent="0.25">
      <c r="A108" t="s">
        <v>3795</v>
      </c>
      <c r="B108" t="s">
        <v>3797</v>
      </c>
      <c r="C108" s="107">
        <v>45137</v>
      </c>
      <c r="D108">
        <v>375.56</v>
      </c>
      <c r="E108">
        <v>458</v>
      </c>
      <c r="F108">
        <v>18</v>
      </c>
      <c r="G108">
        <v>3.2</v>
      </c>
      <c r="H108">
        <v>6</v>
      </c>
      <c r="I108">
        <v>0.2</v>
      </c>
      <c r="J108">
        <v>1</v>
      </c>
    </row>
    <row r="109" spans="1:10" x14ac:dyDescent="0.25">
      <c r="A109" t="s">
        <v>3792</v>
      </c>
      <c r="B109" t="s">
        <v>3794</v>
      </c>
      <c r="C109" s="107">
        <v>45137</v>
      </c>
      <c r="D109">
        <v>124.44</v>
      </c>
      <c r="E109">
        <v>151.80000000000001</v>
      </c>
      <c r="F109">
        <v>18.023720000000001</v>
      </c>
      <c r="G109">
        <v>3.5</v>
      </c>
      <c r="H109">
        <v>6.5</v>
      </c>
      <c r="I109">
        <v>0.43</v>
      </c>
      <c r="J109">
        <v>1.2</v>
      </c>
    </row>
    <row r="110" spans="1:10" x14ac:dyDescent="0.25">
      <c r="A110" t="s">
        <v>3789</v>
      </c>
      <c r="B110" t="s">
        <v>3791</v>
      </c>
      <c r="C110" s="107">
        <v>45137</v>
      </c>
      <c r="D110">
        <v>124.44</v>
      </c>
      <c r="E110">
        <v>151</v>
      </c>
      <c r="F110">
        <v>17.589400000000001</v>
      </c>
      <c r="G110">
        <v>3.5</v>
      </c>
      <c r="H110">
        <v>6.8</v>
      </c>
      <c r="I110">
        <v>1</v>
      </c>
      <c r="J110">
        <v>1.6</v>
      </c>
    </row>
    <row r="111" spans="1:10" x14ac:dyDescent="0.25">
      <c r="A111" t="s">
        <v>3780</v>
      </c>
      <c r="B111" t="s">
        <v>3782</v>
      </c>
      <c r="C111" s="107">
        <v>45137</v>
      </c>
      <c r="D111">
        <v>237.78</v>
      </c>
      <c r="E111">
        <v>290</v>
      </c>
      <c r="F111">
        <v>18.006900000000002</v>
      </c>
      <c r="G111">
        <v>1.1000000000000001</v>
      </c>
      <c r="H111">
        <v>2.8</v>
      </c>
      <c r="I111">
        <v>0.1</v>
      </c>
      <c r="J111">
        <v>0.4</v>
      </c>
    </row>
    <row r="112" spans="1:10" x14ac:dyDescent="0.25">
      <c r="A112" t="s">
        <v>3777</v>
      </c>
      <c r="B112" t="s">
        <v>3779</v>
      </c>
      <c r="C112" s="107">
        <v>45127</v>
      </c>
      <c r="D112">
        <v>237.78</v>
      </c>
      <c r="E112">
        <v>294.84719999999999</v>
      </c>
      <c r="F112">
        <v>19.354839999999999</v>
      </c>
      <c r="G112">
        <v>4</v>
      </c>
      <c r="H112">
        <v>9</v>
      </c>
      <c r="I112">
        <v>1</v>
      </c>
      <c r="J112">
        <v>7</v>
      </c>
    </row>
    <row r="113" spans="1:10" x14ac:dyDescent="0.25">
      <c r="A113" t="s">
        <v>3774</v>
      </c>
      <c r="B113" t="s">
        <v>3776</v>
      </c>
      <c r="C113" s="107">
        <v>45137</v>
      </c>
      <c r="D113">
        <v>237.78</v>
      </c>
      <c r="E113">
        <v>290</v>
      </c>
      <c r="F113">
        <v>18.006900000000002</v>
      </c>
      <c r="G113">
        <v>1.1000000000000001</v>
      </c>
      <c r="H113">
        <v>2.9</v>
      </c>
      <c r="I113">
        <v>0.1</v>
      </c>
      <c r="J113">
        <v>0.4</v>
      </c>
    </row>
    <row r="114" spans="1:10" x14ac:dyDescent="0.25">
      <c r="A114" t="s">
        <v>3771</v>
      </c>
      <c r="B114" t="s">
        <v>3773</v>
      </c>
      <c r="C114" s="107">
        <v>45137</v>
      </c>
      <c r="D114">
        <v>237.78</v>
      </c>
      <c r="E114">
        <v>294.84719999999999</v>
      </c>
      <c r="F114">
        <v>19.354839999999999</v>
      </c>
      <c r="G114">
        <v>1.1000000000000001</v>
      </c>
      <c r="H114">
        <v>3</v>
      </c>
      <c r="I114">
        <v>0.1</v>
      </c>
      <c r="J114">
        <v>0.5</v>
      </c>
    </row>
    <row r="115" spans="1:10" x14ac:dyDescent="0.25">
      <c r="A115" t="s">
        <v>4450</v>
      </c>
      <c r="B115" t="s">
        <v>25219</v>
      </c>
      <c r="C115" s="107">
        <v>45127</v>
      </c>
      <c r="D115">
        <v>236.67</v>
      </c>
      <c r="E115">
        <v>282.14832000000001</v>
      </c>
      <c r="F115">
        <v>16.118590000000001</v>
      </c>
      <c r="G115">
        <v>4.25</v>
      </c>
      <c r="H115">
        <v>5.75</v>
      </c>
      <c r="I115">
        <v>1</v>
      </c>
      <c r="J115">
        <v>2</v>
      </c>
    </row>
    <row r="116" spans="1:10" x14ac:dyDescent="0.25">
      <c r="A116" t="s">
        <v>4447</v>
      </c>
      <c r="B116" t="s">
        <v>4449</v>
      </c>
      <c r="C116" s="107">
        <v>45133</v>
      </c>
      <c r="D116">
        <v>236.67</v>
      </c>
      <c r="E116">
        <v>275.91525000000001</v>
      </c>
      <c r="F116">
        <v>14.223660000000001</v>
      </c>
      <c r="G116">
        <v>4.25</v>
      </c>
      <c r="H116">
        <v>5.75</v>
      </c>
      <c r="I116">
        <v>1</v>
      </c>
      <c r="J116">
        <v>2</v>
      </c>
    </row>
    <row r="117" spans="1:10" x14ac:dyDescent="0.25">
      <c r="A117" t="s">
        <v>4444</v>
      </c>
      <c r="B117" t="s">
        <v>4446</v>
      </c>
      <c r="C117" s="107">
        <v>45127</v>
      </c>
      <c r="D117">
        <v>416.67</v>
      </c>
      <c r="E117">
        <v>510</v>
      </c>
      <c r="F117">
        <v>18.3</v>
      </c>
      <c r="G117">
        <v>7.5</v>
      </c>
      <c r="H117">
        <v>7.1</v>
      </c>
      <c r="I117">
        <v>1.4</v>
      </c>
      <c r="J117">
        <v>1.6</v>
      </c>
    </row>
    <row r="118" spans="1:10" x14ac:dyDescent="0.25">
      <c r="A118" t="s">
        <v>4435</v>
      </c>
      <c r="B118" t="s">
        <v>4437</v>
      </c>
      <c r="C118" s="107">
        <v>45119</v>
      </c>
      <c r="D118">
        <v>270</v>
      </c>
      <c r="E118">
        <v>330</v>
      </c>
      <c r="F118">
        <v>18.181819999999998</v>
      </c>
      <c r="G118">
        <v>10</v>
      </c>
      <c r="H118">
        <v>14</v>
      </c>
      <c r="I118">
        <v>2</v>
      </c>
      <c r="J118">
        <v>4</v>
      </c>
    </row>
    <row r="119" spans="1:10" x14ac:dyDescent="0.25">
      <c r="A119" t="s">
        <v>4367</v>
      </c>
      <c r="B119" t="s">
        <v>4369</v>
      </c>
      <c r="C119" s="107">
        <v>45119</v>
      </c>
      <c r="D119">
        <v>41.11</v>
      </c>
      <c r="E119">
        <v>50.4</v>
      </c>
      <c r="F119">
        <v>18.432539999999999</v>
      </c>
      <c r="G119">
        <v>3</v>
      </c>
      <c r="H119">
        <v>8.5</v>
      </c>
      <c r="I119">
        <v>0.6</v>
      </c>
      <c r="J119">
        <v>3</v>
      </c>
    </row>
    <row r="120" spans="1:10" x14ac:dyDescent="0.25">
      <c r="A120" t="s">
        <v>4364</v>
      </c>
      <c r="B120" t="s">
        <v>4366</v>
      </c>
      <c r="C120" s="107">
        <v>45119</v>
      </c>
      <c r="D120">
        <v>73.33</v>
      </c>
      <c r="E120">
        <v>90</v>
      </c>
      <c r="F120">
        <v>18.522220000000001</v>
      </c>
      <c r="G120">
        <v>4</v>
      </c>
      <c r="H120">
        <v>13.5</v>
      </c>
      <c r="I120">
        <v>2</v>
      </c>
      <c r="J120">
        <v>4</v>
      </c>
    </row>
    <row r="121" spans="1:10" x14ac:dyDescent="0.25">
      <c r="A121" t="s">
        <v>4361</v>
      </c>
      <c r="B121" t="s">
        <v>4363</v>
      </c>
      <c r="C121" s="107">
        <v>45119</v>
      </c>
      <c r="D121">
        <v>64.44</v>
      </c>
      <c r="E121">
        <v>79.5</v>
      </c>
      <c r="F121">
        <v>18.9434</v>
      </c>
      <c r="G121">
        <v>4</v>
      </c>
      <c r="H121">
        <v>13</v>
      </c>
      <c r="I121">
        <v>2</v>
      </c>
      <c r="J121">
        <v>4</v>
      </c>
    </row>
    <row r="122" spans="1:10" x14ac:dyDescent="0.25">
      <c r="A122" t="s">
        <v>4565</v>
      </c>
      <c r="B122" t="s">
        <v>4567</v>
      </c>
      <c r="C122" s="107">
        <v>45119</v>
      </c>
      <c r="D122">
        <v>1622.22</v>
      </c>
      <c r="E122">
        <v>2012.22</v>
      </c>
      <c r="F122">
        <v>19.38158</v>
      </c>
      <c r="G122">
        <v>21</v>
      </c>
      <c r="H122">
        <v>23</v>
      </c>
      <c r="I122">
        <v>52</v>
      </c>
      <c r="J122">
        <v>15</v>
      </c>
    </row>
    <row r="123" spans="1:10" x14ac:dyDescent="0.25">
      <c r="A123" t="s">
        <v>4553</v>
      </c>
      <c r="B123" t="s">
        <v>4555</v>
      </c>
      <c r="C123" s="107">
        <v>45119</v>
      </c>
      <c r="D123">
        <v>1404.44</v>
      </c>
      <c r="E123">
        <v>1720</v>
      </c>
      <c r="F123">
        <v>18.346509999999999</v>
      </c>
      <c r="G123">
        <v>16</v>
      </c>
      <c r="H123">
        <v>17</v>
      </c>
      <c r="I123">
        <v>40</v>
      </c>
      <c r="J123">
        <v>8.5</v>
      </c>
    </row>
    <row r="124" spans="1:10" x14ac:dyDescent="0.25">
      <c r="A124" t="s">
        <v>4522</v>
      </c>
      <c r="B124" t="s">
        <v>4524</v>
      </c>
      <c r="C124" s="107">
        <v>45119</v>
      </c>
      <c r="D124">
        <v>1558.89</v>
      </c>
      <c r="E124">
        <v>1900</v>
      </c>
      <c r="F124">
        <v>17.95316</v>
      </c>
      <c r="G124">
        <v>40.6</v>
      </c>
      <c r="H124">
        <v>43.2</v>
      </c>
      <c r="I124">
        <v>18.100000000000001</v>
      </c>
      <c r="J124">
        <v>21.6</v>
      </c>
    </row>
    <row r="125" spans="1:10" x14ac:dyDescent="0.25">
      <c r="A125" t="s">
        <v>4519</v>
      </c>
      <c r="B125" t="s">
        <v>4521</v>
      </c>
      <c r="C125" s="107">
        <v>45119</v>
      </c>
      <c r="D125">
        <v>1428.89</v>
      </c>
      <c r="E125">
        <v>1750</v>
      </c>
      <c r="F125">
        <v>18.349139999999998</v>
      </c>
      <c r="G125">
        <v>16</v>
      </c>
      <c r="H125">
        <v>17</v>
      </c>
      <c r="I125">
        <v>40</v>
      </c>
      <c r="J125">
        <v>8.5</v>
      </c>
    </row>
    <row r="126" spans="1:10" x14ac:dyDescent="0.25">
      <c r="A126" t="s">
        <v>4514</v>
      </c>
      <c r="B126" t="s">
        <v>4207</v>
      </c>
      <c r="C126" s="107">
        <v>45119</v>
      </c>
      <c r="D126">
        <v>1381.11</v>
      </c>
      <c r="E126">
        <v>1690</v>
      </c>
      <c r="F126">
        <v>18.277509999999999</v>
      </c>
      <c r="G126">
        <v>16</v>
      </c>
      <c r="H126">
        <v>17</v>
      </c>
      <c r="I126">
        <v>40</v>
      </c>
      <c r="J126">
        <v>8.5</v>
      </c>
    </row>
    <row r="127" spans="1:10" x14ac:dyDescent="0.25">
      <c r="A127" t="s">
        <v>4511</v>
      </c>
      <c r="B127" t="s">
        <v>4513</v>
      </c>
      <c r="C127" s="107">
        <v>45119</v>
      </c>
      <c r="D127">
        <v>1313.33</v>
      </c>
      <c r="E127">
        <v>1610</v>
      </c>
      <c r="F127">
        <v>18.42671</v>
      </c>
      <c r="G127">
        <v>23.3</v>
      </c>
      <c r="H127">
        <v>20.5</v>
      </c>
      <c r="I127">
        <v>46</v>
      </c>
      <c r="J127">
        <v>13.3</v>
      </c>
    </row>
    <row r="128" spans="1:10" x14ac:dyDescent="0.25">
      <c r="A128" t="s">
        <v>3717</v>
      </c>
      <c r="B128" t="s">
        <v>3719</v>
      </c>
      <c r="C128" s="107">
        <v>45137</v>
      </c>
      <c r="D128">
        <v>237.78</v>
      </c>
      <c r="E128">
        <v>290</v>
      </c>
      <c r="F128">
        <v>18.006900000000002</v>
      </c>
      <c r="G128">
        <v>1.1000000000000001</v>
      </c>
      <c r="H128">
        <v>3.2</v>
      </c>
      <c r="I128">
        <v>0.1</v>
      </c>
      <c r="J128">
        <v>0.5</v>
      </c>
    </row>
    <row r="129" spans="1:10" x14ac:dyDescent="0.25">
      <c r="A129" t="s">
        <v>3714</v>
      </c>
      <c r="B129" t="s">
        <v>3716</v>
      </c>
      <c r="C129" s="107">
        <v>45137</v>
      </c>
      <c r="D129">
        <v>237.78</v>
      </c>
      <c r="E129">
        <v>294.84719999999999</v>
      </c>
      <c r="F129">
        <v>19.354839999999999</v>
      </c>
      <c r="G129">
        <v>1.2</v>
      </c>
      <c r="H129">
        <v>3.7</v>
      </c>
      <c r="I129">
        <v>0.1</v>
      </c>
      <c r="J129">
        <v>0.5</v>
      </c>
    </row>
    <row r="130" spans="1:10" x14ac:dyDescent="0.25">
      <c r="A130" t="s">
        <v>3711</v>
      </c>
      <c r="B130" t="s">
        <v>3713</v>
      </c>
      <c r="C130" s="107">
        <v>45137</v>
      </c>
      <c r="D130">
        <v>241.11</v>
      </c>
      <c r="E130">
        <v>294</v>
      </c>
      <c r="F130">
        <v>17.989799999999999</v>
      </c>
      <c r="G130">
        <v>1.3</v>
      </c>
      <c r="H130">
        <v>3.9</v>
      </c>
      <c r="I130">
        <v>0.1</v>
      </c>
      <c r="J130">
        <v>0.5</v>
      </c>
    </row>
    <row r="131" spans="1:10" x14ac:dyDescent="0.25">
      <c r="A131" t="s">
        <v>3708</v>
      </c>
      <c r="B131" t="s">
        <v>3710</v>
      </c>
      <c r="C131" s="107">
        <v>45137</v>
      </c>
      <c r="D131">
        <v>246.67</v>
      </c>
      <c r="E131">
        <v>300</v>
      </c>
      <c r="F131">
        <v>17.776669999999999</v>
      </c>
      <c r="G131">
        <v>1.3</v>
      </c>
      <c r="H131">
        <v>4.0999999999999996</v>
      </c>
      <c r="I131">
        <v>0.1</v>
      </c>
      <c r="J131">
        <v>0.5</v>
      </c>
    </row>
    <row r="132" spans="1:10" x14ac:dyDescent="0.25">
      <c r="A132" t="s">
        <v>3705</v>
      </c>
      <c r="B132" t="s">
        <v>3707</v>
      </c>
      <c r="C132" s="107">
        <v>45137</v>
      </c>
      <c r="D132">
        <v>566.66999999999996</v>
      </c>
      <c r="E132">
        <v>691</v>
      </c>
      <c r="F132">
        <v>17.992760000000001</v>
      </c>
      <c r="G132">
        <v>1.5</v>
      </c>
      <c r="H132">
        <v>5.8</v>
      </c>
      <c r="I132">
        <v>0.2</v>
      </c>
      <c r="J132">
        <v>0.7</v>
      </c>
    </row>
    <row r="133" spans="1:10" x14ac:dyDescent="0.25">
      <c r="A133" t="s">
        <v>3702</v>
      </c>
      <c r="B133" t="s">
        <v>3704</v>
      </c>
      <c r="C133" s="107">
        <v>45137</v>
      </c>
      <c r="D133">
        <v>556.66999999999996</v>
      </c>
      <c r="E133">
        <v>679.1</v>
      </c>
      <c r="F133">
        <v>18.028269999999999</v>
      </c>
      <c r="G133">
        <v>4</v>
      </c>
      <c r="H133">
        <v>7</v>
      </c>
      <c r="I133">
        <v>1</v>
      </c>
      <c r="J133">
        <v>9</v>
      </c>
    </row>
    <row r="134" spans="1:10" x14ac:dyDescent="0.25">
      <c r="A134" t="s">
        <v>3699</v>
      </c>
      <c r="B134" t="s">
        <v>3701</v>
      </c>
      <c r="C134" s="107">
        <v>45137</v>
      </c>
      <c r="D134">
        <v>556.66999999999996</v>
      </c>
      <c r="E134">
        <v>679.1</v>
      </c>
      <c r="F134">
        <v>18.028269999999999</v>
      </c>
      <c r="G134">
        <v>4</v>
      </c>
      <c r="H134">
        <v>7</v>
      </c>
      <c r="I134">
        <v>1</v>
      </c>
      <c r="J134">
        <v>9</v>
      </c>
    </row>
    <row r="135" spans="1:10" x14ac:dyDescent="0.25">
      <c r="A135" t="s">
        <v>3696</v>
      </c>
      <c r="B135" t="s">
        <v>3698</v>
      </c>
      <c r="C135" s="107">
        <v>45137</v>
      </c>
      <c r="D135">
        <v>1783.33</v>
      </c>
      <c r="E135">
        <v>2175.6</v>
      </c>
      <c r="F135">
        <v>18.030429999999999</v>
      </c>
      <c r="G135">
        <v>7.5</v>
      </c>
      <c r="H135">
        <v>2.5</v>
      </c>
      <c r="I135">
        <v>2.25</v>
      </c>
      <c r="J135">
        <v>11.5</v>
      </c>
    </row>
    <row r="136" spans="1:10" x14ac:dyDescent="0.25">
      <c r="A136" t="s">
        <v>3693</v>
      </c>
      <c r="B136" t="s">
        <v>3695</v>
      </c>
      <c r="C136" s="107">
        <v>45137</v>
      </c>
      <c r="D136">
        <v>153.33000000000001</v>
      </c>
      <c r="E136">
        <v>187</v>
      </c>
      <c r="F136">
        <v>18.00535</v>
      </c>
      <c r="G136">
        <v>8</v>
      </c>
      <c r="H136">
        <v>10</v>
      </c>
      <c r="I136">
        <v>10</v>
      </c>
      <c r="J136">
        <v>5</v>
      </c>
    </row>
    <row r="137" spans="1:10" x14ac:dyDescent="0.25">
      <c r="A137" t="s">
        <v>4096</v>
      </c>
      <c r="B137" t="s">
        <v>4098</v>
      </c>
      <c r="C137" s="107">
        <v>45127</v>
      </c>
      <c r="D137">
        <v>672.65</v>
      </c>
      <c r="E137">
        <v>820</v>
      </c>
      <c r="F137">
        <v>17.96951</v>
      </c>
      <c r="G137">
        <v>11.5</v>
      </c>
      <c r="H137">
        <v>44.5</v>
      </c>
      <c r="I137">
        <v>32</v>
      </c>
      <c r="J137">
        <v>13</v>
      </c>
    </row>
    <row r="138" spans="1:10" x14ac:dyDescent="0.25">
      <c r="A138" t="s">
        <v>4090</v>
      </c>
      <c r="B138" t="s">
        <v>4092</v>
      </c>
      <c r="C138" s="107">
        <v>45127</v>
      </c>
      <c r="D138">
        <v>92.5</v>
      </c>
      <c r="E138">
        <v>114.7</v>
      </c>
      <c r="F138">
        <v>19.354839999999999</v>
      </c>
      <c r="G138">
        <v>14.3</v>
      </c>
      <c r="H138">
        <v>17.5</v>
      </c>
      <c r="I138">
        <v>1.2</v>
      </c>
      <c r="J138">
        <v>4.8</v>
      </c>
    </row>
    <row r="139" spans="1:10" x14ac:dyDescent="0.25">
      <c r="A139" t="s">
        <v>3644</v>
      </c>
      <c r="B139" t="s">
        <v>3646</v>
      </c>
      <c r="C139" s="107">
        <v>45119</v>
      </c>
      <c r="D139">
        <v>1520</v>
      </c>
      <c r="E139">
        <v>1860</v>
      </c>
      <c r="F139">
        <v>18.27957</v>
      </c>
      <c r="G139">
        <v>8.25</v>
      </c>
      <c r="H139">
        <v>13</v>
      </c>
      <c r="I139">
        <v>62</v>
      </c>
      <c r="J139">
        <v>16.25</v>
      </c>
    </row>
    <row r="140" spans="1:10" x14ac:dyDescent="0.25">
      <c r="A140" t="s">
        <v>4086</v>
      </c>
      <c r="B140" t="s">
        <v>4089</v>
      </c>
      <c r="C140" s="107">
        <v>45127</v>
      </c>
      <c r="D140">
        <v>125.8</v>
      </c>
      <c r="E140">
        <v>155.99199999999999</v>
      </c>
      <c r="F140">
        <v>19.354839999999999</v>
      </c>
      <c r="G140">
        <v>7.36</v>
      </c>
      <c r="H140">
        <v>10.029999999999999</v>
      </c>
      <c r="I140">
        <v>4.5</v>
      </c>
      <c r="J140">
        <v>2.9</v>
      </c>
    </row>
    <row r="141" spans="1:10" x14ac:dyDescent="0.25">
      <c r="A141" t="s">
        <v>4076</v>
      </c>
      <c r="B141" t="s">
        <v>4078</v>
      </c>
      <c r="C141" s="107">
        <v>45127</v>
      </c>
      <c r="D141">
        <v>26.22</v>
      </c>
      <c r="E141">
        <v>34.5</v>
      </c>
      <c r="F141">
        <v>24</v>
      </c>
      <c r="G141">
        <v>2.64</v>
      </c>
      <c r="H141">
        <v>2.0099999999999998</v>
      </c>
      <c r="I141">
        <v>0.5</v>
      </c>
      <c r="J141">
        <v>0.96</v>
      </c>
    </row>
    <row r="142" spans="1:10" x14ac:dyDescent="0.25">
      <c r="A142" t="s">
        <v>5516</v>
      </c>
      <c r="B142" t="s">
        <v>5518</v>
      </c>
      <c r="C142" s="107">
        <v>45138</v>
      </c>
      <c r="D142">
        <v>1835</v>
      </c>
      <c r="E142">
        <v>2293.75</v>
      </c>
      <c r="F142">
        <v>20</v>
      </c>
      <c r="G142">
        <v>25</v>
      </c>
      <c r="H142">
        <v>10.6</v>
      </c>
      <c r="I142">
        <v>542.33000000000004</v>
      </c>
      <c r="J142">
        <v>31.3</v>
      </c>
    </row>
    <row r="143" spans="1:10" x14ac:dyDescent="0.25">
      <c r="A143" t="s">
        <v>4080</v>
      </c>
      <c r="B143" t="s">
        <v>4082</v>
      </c>
      <c r="C143" s="107">
        <v>45127</v>
      </c>
      <c r="D143">
        <v>29.21</v>
      </c>
      <c r="E143">
        <v>35.5</v>
      </c>
      <c r="F143">
        <v>17.718309999999999</v>
      </c>
      <c r="G143">
        <v>4.49</v>
      </c>
      <c r="H143">
        <v>4.49</v>
      </c>
      <c r="I143">
        <v>0.7</v>
      </c>
      <c r="J143">
        <v>1.3</v>
      </c>
    </row>
    <row r="144" spans="1:10" x14ac:dyDescent="0.25">
      <c r="A144" t="s">
        <v>4083</v>
      </c>
      <c r="B144" t="s">
        <v>4085</v>
      </c>
      <c r="C144" s="107">
        <v>45127</v>
      </c>
      <c r="D144">
        <v>374.55</v>
      </c>
      <c r="E144">
        <v>456</v>
      </c>
      <c r="F144">
        <v>17.861840000000001</v>
      </c>
      <c r="G144">
        <v>12.5</v>
      </c>
      <c r="H144">
        <v>19.25</v>
      </c>
      <c r="I144">
        <v>18.309999999999999</v>
      </c>
      <c r="J144">
        <v>9</v>
      </c>
    </row>
    <row r="145" spans="1:10" x14ac:dyDescent="0.25">
      <c r="A145" t="s">
        <v>4463</v>
      </c>
      <c r="B145" t="s">
        <v>4465</v>
      </c>
      <c r="C145" s="107">
        <v>45127</v>
      </c>
      <c r="D145">
        <v>62.23</v>
      </c>
      <c r="E145">
        <v>77</v>
      </c>
      <c r="F145">
        <v>19.181819999999998</v>
      </c>
      <c r="G145">
        <v>12</v>
      </c>
      <c r="H145">
        <v>13</v>
      </c>
      <c r="I145">
        <v>2</v>
      </c>
      <c r="J145">
        <v>5</v>
      </c>
    </row>
    <row r="146" spans="1:10" x14ac:dyDescent="0.25">
      <c r="A146" t="s">
        <v>4469</v>
      </c>
      <c r="B146" t="s">
        <v>4471</v>
      </c>
      <c r="C146" s="107">
        <v>45103</v>
      </c>
      <c r="D146">
        <v>12.57</v>
      </c>
      <c r="E146">
        <v>15.3</v>
      </c>
      <c r="F146">
        <v>17.843139999999998</v>
      </c>
      <c r="G146">
        <v>1</v>
      </c>
      <c r="H146">
        <v>3</v>
      </c>
      <c r="I146">
        <v>0.16</v>
      </c>
      <c r="J146">
        <v>1</v>
      </c>
    </row>
    <row r="147" spans="1:10" x14ac:dyDescent="0.25">
      <c r="A147" t="s">
        <v>4502</v>
      </c>
      <c r="B147" t="s">
        <v>4504</v>
      </c>
      <c r="C147" s="107">
        <v>45103</v>
      </c>
      <c r="D147">
        <v>50.91</v>
      </c>
      <c r="E147">
        <v>62</v>
      </c>
      <c r="F147">
        <v>17.8871</v>
      </c>
      <c r="G147">
        <v>4</v>
      </c>
      <c r="H147">
        <v>5</v>
      </c>
      <c r="I147">
        <v>1</v>
      </c>
      <c r="J147">
        <v>2</v>
      </c>
    </row>
    <row r="148" spans="1:10" x14ac:dyDescent="0.25">
      <c r="A148" t="s">
        <v>4544</v>
      </c>
      <c r="B148" t="s">
        <v>4546</v>
      </c>
      <c r="C148" s="107">
        <v>45127</v>
      </c>
      <c r="D148">
        <v>197.06</v>
      </c>
      <c r="E148">
        <v>240</v>
      </c>
      <c r="F148">
        <v>17.891670000000001</v>
      </c>
      <c r="G148">
        <v>8.25</v>
      </c>
      <c r="H148">
        <v>20</v>
      </c>
      <c r="I148">
        <v>5.94</v>
      </c>
      <c r="J148">
        <v>4.75</v>
      </c>
    </row>
    <row r="149" spans="1:10" x14ac:dyDescent="0.25">
      <c r="A149" t="s">
        <v>6412</v>
      </c>
      <c r="B149" t="s">
        <v>6413</v>
      </c>
      <c r="C149" s="107">
        <v>45127</v>
      </c>
      <c r="D149">
        <v>675.68</v>
      </c>
      <c r="E149">
        <v>824</v>
      </c>
      <c r="F149">
        <v>18</v>
      </c>
      <c r="G149">
        <v>7.5</v>
      </c>
      <c r="H149">
        <v>4.3</v>
      </c>
      <c r="I149">
        <v>1.5</v>
      </c>
      <c r="J149">
        <v>1.6</v>
      </c>
    </row>
    <row r="150" spans="1:10" x14ac:dyDescent="0.25">
      <c r="A150" t="s">
        <v>7459</v>
      </c>
      <c r="B150" t="s">
        <v>7461</v>
      </c>
      <c r="C150" s="107">
        <v>45103</v>
      </c>
      <c r="D150">
        <v>101.35</v>
      </c>
      <c r="E150">
        <v>123</v>
      </c>
      <c r="F150">
        <v>17.60163</v>
      </c>
      <c r="G150">
        <v>2</v>
      </c>
      <c r="H150">
        <v>7</v>
      </c>
      <c r="I150">
        <v>0.5</v>
      </c>
      <c r="J150">
        <v>1</v>
      </c>
    </row>
    <row r="151" spans="1:10" x14ac:dyDescent="0.25">
      <c r="A151" t="s">
        <v>7465</v>
      </c>
      <c r="B151" t="s">
        <v>7467</v>
      </c>
      <c r="C151" s="107">
        <v>45103</v>
      </c>
      <c r="D151">
        <v>129.72999999999999</v>
      </c>
      <c r="E151">
        <v>158</v>
      </c>
      <c r="F151">
        <v>17.892410000000002</v>
      </c>
      <c r="G151">
        <v>7</v>
      </c>
      <c r="H151">
        <v>2</v>
      </c>
      <c r="I151">
        <v>1</v>
      </c>
      <c r="J151">
        <v>3</v>
      </c>
    </row>
    <row r="152" spans="1:10" x14ac:dyDescent="0.25">
      <c r="A152" t="s">
        <v>7472</v>
      </c>
      <c r="B152" t="s">
        <v>7474</v>
      </c>
      <c r="C152" s="107">
        <v>45127</v>
      </c>
      <c r="D152">
        <v>125.68</v>
      </c>
      <c r="E152">
        <v>153</v>
      </c>
      <c r="F152">
        <v>17.856210000000001</v>
      </c>
      <c r="G152">
        <v>7.5</v>
      </c>
      <c r="H152">
        <v>3</v>
      </c>
      <c r="I152">
        <v>1</v>
      </c>
      <c r="J152">
        <v>2.5</v>
      </c>
    </row>
    <row r="153" spans="1:10" x14ac:dyDescent="0.25">
      <c r="A153" t="s">
        <v>7481</v>
      </c>
      <c r="B153" t="s">
        <v>7483</v>
      </c>
      <c r="C153" s="107">
        <v>45103</v>
      </c>
      <c r="D153">
        <v>131.08000000000001</v>
      </c>
      <c r="E153">
        <v>159</v>
      </c>
      <c r="F153">
        <v>17.559750000000001</v>
      </c>
      <c r="G153">
        <v>7</v>
      </c>
      <c r="H153">
        <v>7.5</v>
      </c>
      <c r="I153">
        <v>1</v>
      </c>
      <c r="J153">
        <v>3</v>
      </c>
    </row>
    <row r="154" spans="1:10" x14ac:dyDescent="0.25">
      <c r="A154" t="s">
        <v>7484</v>
      </c>
      <c r="B154" t="s">
        <v>7486</v>
      </c>
      <c r="C154" s="107">
        <v>45103</v>
      </c>
      <c r="D154">
        <v>74.319999999999993</v>
      </c>
      <c r="E154">
        <v>90.6</v>
      </c>
      <c r="F154">
        <v>17.969090000000001</v>
      </c>
      <c r="G154">
        <v>7.5</v>
      </c>
      <c r="H154">
        <v>3</v>
      </c>
      <c r="I154">
        <v>1</v>
      </c>
      <c r="J154">
        <v>2.5</v>
      </c>
    </row>
    <row r="155" spans="1:10" x14ac:dyDescent="0.25">
      <c r="A155" t="s">
        <v>7490</v>
      </c>
      <c r="B155" t="s">
        <v>7492</v>
      </c>
      <c r="C155" s="107">
        <v>45103</v>
      </c>
      <c r="D155">
        <v>263.51</v>
      </c>
      <c r="E155">
        <v>321</v>
      </c>
      <c r="F155">
        <v>17.909659999999999</v>
      </c>
      <c r="G155">
        <v>7.5</v>
      </c>
      <c r="H155">
        <v>12.5</v>
      </c>
      <c r="I155">
        <v>4.5</v>
      </c>
      <c r="J155">
        <v>3.5</v>
      </c>
    </row>
    <row r="156" spans="1:10" x14ac:dyDescent="0.25">
      <c r="A156" t="s">
        <v>4531</v>
      </c>
      <c r="B156" t="s">
        <v>4533</v>
      </c>
      <c r="C156" s="107">
        <v>45127</v>
      </c>
      <c r="D156">
        <v>275.94</v>
      </c>
      <c r="E156">
        <v>354.5</v>
      </c>
      <c r="F156">
        <v>22.160789999999999</v>
      </c>
      <c r="G156">
        <v>6</v>
      </c>
      <c r="H156">
        <v>12</v>
      </c>
      <c r="I156">
        <v>6</v>
      </c>
      <c r="J156">
        <v>8</v>
      </c>
    </row>
    <row r="157" spans="1:10" x14ac:dyDescent="0.25">
      <c r="A157" t="s">
        <v>25220</v>
      </c>
      <c r="B157" t="s">
        <v>25221</v>
      </c>
      <c r="C157" s="107">
        <v>45103</v>
      </c>
      <c r="D157">
        <v>1908.27</v>
      </c>
      <c r="E157">
        <v>2328</v>
      </c>
      <c r="F157">
        <v>18.029640000000001</v>
      </c>
      <c r="G157">
        <v>15</v>
      </c>
      <c r="H157">
        <v>15</v>
      </c>
      <c r="I157">
        <v>59</v>
      </c>
      <c r="J157">
        <v>14</v>
      </c>
    </row>
    <row r="158" spans="1:10" x14ac:dyDescent="0.25">
      <c r="A158" t="s">
        <v>25222</v>
      </c>
      <c r="B158" t="s">
        <v>25223</v>
      </c>
      <c r="C158" s="107">
        <v>45181</v>
      </c>
      <c r="D158">
        <v>5449.07</v>
      </c>
      <c r="E158">
        <v>5735.86</v>
      </c>
      <c r="F158">
        <v>4.9999500000000001</v>
      </c>
      <c r="G158">
        <v>0</v>
      </c>
      <c r="H158">
        <v>0</v>
      </c>
      <c r="I158">
        <v>0</v>
      </c>
      <c r="J158">
        <v>0</v>
      </c>
    </row>
    <row r="159" spans="1:10" x14ac:dyDescent="0.25">
      <c r="A159" t="s">
        <v>7876</v>
      </c>
      <c r="B159" t="s">
        <v>7878</v>
      </c>
      <c r="C159" s="107">
        <v>45127</v>
      </c>
      <c r="D159">
        <v>480.83</v>
      </c>
      <c r="E159">
        <v>611.65</v>
      </c>
      <c r="F159">
        <v>21.38805</v>
      </c>
      <c r="G159">
        <v>5</v>
      </c>
      <c r="H159">
        <v>8.4</v>
      </c>
      <c r="I159">
        <v>1.0900000000000001</v>
      </c>
      <c r="J159">
        <v>1.8</v>
      </c>
    </row>
    <row r="160" spans="1:10" x14ac:dyDescent="0.25">
      <c r="A160" t="s">
        <v>7185</v>
      </c>
      <c r="B160" t="s">
        <v>7186</v>
      </c>
      <c r="C160" s="107">
        <v>45103</v>
      </c>
      <c r="D160">
        <v>301.2</v>
      </c>
      <c r="E160">
        <v>367</v>
      </c>
      <c r="F160">
        <v>17.92916</v>
      </c>
      <c r="G160">
        <v>1.61</v>
      </c>
      <c r="H160">
        <v>1.85</v>
      </c>
      <c r="I160">
        <v>2</v>
      </c>
      <c r="J160">
        <v>4.7300000000000004</v>
      </c>
    </row>
    <row r="161" spans="1:10" x14ac:dyDescent="0.25">
      <c r="A161" t="s">
        <v>7187</v>
      </c>
      <c r="B161" t="s">
        <v>7188</v>
      </c>
      <c r="C161" s="107">
        <v>45127</v>
      </c>
      <c r="D161">
        <v>758.82</v>
      </c>
      <c r="E161">
        <v>925</v>
      </c>
      <c r="F161">
        <v>17.965409999999999</v>
      </c>
      <c r="G161">
        <v>13</v>
      </c>
      <c r="H161">
        <v>13</v>
      </c>
      <c r="I161">
        <v>7</v>
      </c>
      <c r="J161">
        <v>6</v>
      </c>
    </row>
    <row r="162" spans="1:10" x14ac:dyDescent="0.25">
      <c r="A162" t="s">
        <v>7213</v>
      </c>
      <c r="B162" t="s">
        <v>7215</v>
      </c>
      <c r="C162" s="107">
        <v>45119</v>
      </c>
      <c r="D162">
        <v>800.27</v>
      </c>
      <c r="E162">
        <v>976.3</v>
      </c>
      <c r="F162">
        <v>18.03032</v>
      </c>
      <c r="G162">
        <v>7</v>
      </c>
      <c r="H162">
        <v>11</v>
      </c>
      <c r="I162">
        <v>2.5</v>
      </c>
      <c r="J162">
        <v>4.5</v>
      </c>
    </row>
    <row r="163" spans="1:10" x14ac:dyDescent="0.25">
      <c r="A163" t="s">
        <v>5357</v>
      </c>
      <c r="B163" t="s">
        <v>5359</v>
      </c>
      <c r="C163" s="107">
        <v>45137</v>
      </c>
      <c r="D163">
        <v>285.70999999999998</v>
      </c>
      <c r="E163">
        <v>350.99</v>
      </c>
      <c r="F163">
        <v>18.59882</v>
      </c>
      <c r="G163">
        <v>7.25</v>
      </c>
      <c r="H163">
        <v>1.25</v>
      </c>
      <c r="I163">
        <v>3.11</v>
      </c>
      <c r="J163">
        <v>6</v>
      </c>
    </row>
    <row r="164" spans="1:10" x14ac:dyDescent="0.25">
      <c r="A164" t="s">
        <v>7156</v>
      </c>
      <c r="B164" t="s">
        <v>7158</v>
      </c>
      <c r="C164" s="107">
        <v>45127</v>
      </c>
      <c r="D164">
        <v>57.58</v>
      </c>
      <c r="E164">
        <v>69.374200000000002</v>
      </c>
      <c r="F164">
        <v>17.00084</v>
      </c>
      <c r="G164">
        <v>10</v>
      </c>
      <c r="H164">
        <v>4</v>
      </c>
      <c r="I164">
        <v>5</v>
      </c>
      <c r="J164">
        <v>1</v>
      </c>
    </row>
    <row r="165" spans="1:10" x14ac:dyDescent="0.25">
      <c r="A165" t="s">
        <v>7162</v>
      </c>
      <c r="B165" t="s">
        <v>7163</v>
      </c>
      <c r="C165" s="107">
        <v>45127</v>
      </c>
      <c r="D165">
        <v>474.41</v>
      </c>
      <c r="E165">
        <v>588.26840000000004</v>
      </c>
      <c r="F165">
        <v>19.354839999999999</v>
      </c>
      <c r="G165">
        <v>4.25</v>
      </c>
      <c r="H165">
        <v>6.25</v>
      </c>
      <c r="I165">
        <v>2</v>
      </c>
      <c r="J165">
        <v>4.75</v>
      </c>
    </row>
    <row r="166" spans="1:10" x14ac:dyDescent="0.25">
      <c r="A166" t="s">
        <v>7183</v>
      </c>
      <c r="B166" t="s">
        <v>7184</v>
      </c>
      <c r="C166" s="107">
        <v>45137</v>
      </c>
      <c r="D166">
        <v>270.58999999999997</v>
      </c>
      <c r="E166">
        <v>322</v>
      </c>
      <c r="F166">
        <v>15.96584</v>
      </c>
      <c r="G166">
        <v>1</v>
      </c>
      <c r="H166">
        <v>0.55000000000000004</v>
      </c>
      <c r="I166">
        <v>10</v>
      </c>
      <c r="J166">
        <v>0.25</v>
      </c>
    </row>
    <row r="167" spans="1:10" x14ac:dyDescent="0.25">
      <c r="A167" t="s">
        <v>7174</v>
      </c>
      <c r="B167" t="s">
        <v>7175</v>
      </c>
      <c r="C167" s="107">
        <v>45127</v>
      </c>
      <c r="D167">
        <v>1580.12</v>
      </c>
      <c r="E167">
        <v>1927</v>
      </c>
      <c r="F167">
        <v>18.00104</v>
      </c>
      <c r="G167">
        <v>12</v>
      </c>
      <c r="H167">
        <v>6</v>
      </c>
      <c r="I167">
        <v>1</v>
      </c>
      <c r="J167">
        <v>3</v>
      </c>
    </row>
    <row r="168" spans="1:10" x14ac:dyDescent="0.25">
      <c r="A168" t="s">
        <v>7172</v>
      </c>
      <c r="B168" t="s">
        <v>7173</v>
      </c>
      <c r="C168" s="107">
        <v>45103</v>
      </c>
      <c r="D168">
        <v>347.02</v>
      </c>
      <c r="E168">
        <v>423</v>
      </c>
      <c r="F168">
        <v>17.96217</v>
      </c>
      <c r="G168">
        <v>12</v>
      </c>
      <c r="H168">
        <v>6</v>
      </c>
      <c r="I168">
        <v>1</v>
      </c>
      <c r="J168">
        <v>3</v>
      </c>
    </row>
    <row r="169" spans="1:10" x14ac:dyDescent="0.25">
      <c r="A169" t="s">
        <v>7164</v>
      </c>
      <c r="B169" t="s">
        <v>7165</v>
      </c>
      <c r="C169" s="107">
        <v>45120</v>
      </c>
      <c r="D169">
        <v>474.41</v>
      </c>
      <c r="E169">
        <v>588.26840000000004</v>
      </c>
      <c r="F169">
        <v>19.354839999999999</v>
      </c>
      <c r="G169">
        <v>12.4</v>
      </c>
      <c r="H169">
        <v>4.5999999999999996</v>
      </c>
      <c r="I169">
        <v>3.9</v>
      </c>
      <c r="J169">
        <v>8.1</v>
      </c>
    </row>
    <row r="170" spans="1:10" x14ac:dyDescent="0.25">
      <c r="A170" t="s">
        <v>7181</v>
      </c>
      <c r="B170" t="s">
        <v>7182</v>
      </c>
      <c r="C170" s="107">
        <v>45137</v>
      </c>
      <c r="D170">
        <v>252.94</v>
      </c>
      <c r="E170">
        <v>313.6456</v>
      </c>
      <c r="F170">
        <v>19.354839999999999</v>
      </c>
      <c r="G170">
        <v>1</v>
      </c>
      <c r="H170">
        <v>0.55000000000000004</v>
      </c>
      <c r="I170">
        <v>10</v>
      </c>
      <c r="J170">
        <v>0.25</v>
      </c>
    </row>
    <row r="171" spans="1:10" x14ac:dyDescent="0.25">
      <c r="A171" t="s">
        <v>7244</v>
      </c>
      <c r="B171" t="s">
        <v>7246</v>
      </c>
      <c r="C171" s="107">
        <v>45127</v>
      </c>
      <c r="D171">
        <v>253.64</v>
      </c>
      <c r="E171">
        <v>309</v>
      </c>
      <c r="F171">
        <v>17.915859999999999</v>
      </c>
      <c r="G171">
        <v>11</v>
      </c>
      <c r="H171">
        <v>11</v>
      </c>
      <c r="I171">
        <v>5</v>
      </c>
      <c r="J171">
        <v>7.5</v>
      </c>
    </row>
    <row r="172" spans="1:10" x14ac:dyDescent="0.25">
      <c r="A172" t="s">
        <v>25224</v>
      </c>
      <c r="B172" t="s">
        <v>7302</v>
      </c>
      <c r="C172" s="107">
        <v>45103</v>
      </c>
      <c r="D172">
        <v>147.93</v>
      </c>
      <c r="E172">
        <v>182.69</v>
      </c>
      <c r="F172">
        <v>19.026769999999999</v>
      </c>
      <c r="G172">
        <v>1.8</v>
      </c>
      <c r="H172">
        <v>2.5</v>
      </c>
      <c r="I172">
        <v>0.24</v>
      </c>
      <c r="J172">
        <v>2.6</v>
      </c>
    </row>
    <row r="173" spans="1:10" x14ac:dyDescent="0.25">
      <c r="A173" t="s">
        <v>7227</v>
      </c>
      <c r="B173" t="s">
        <v>7229</v>
      </c>
      <c r="C173" s="107">
        <v>45103</v>
      </c>
      <c r="D173">
        <v>425</v>
      </c>
      <c r="E173">
        <v>518</v>
      </c>
      <c r="F173">
        <v>17.953669999999999</v>
      </c>
      <c r="G173">
        <v>5.2</v>
      </c>
      <c r="H173">
        <v>1.6</v>
      </c>
      <c r="I173">
        <v>0.5</v>
      </c>
      <c r="J173">
        <v>3</v>
      </c>
    </row>
    <row r="174" spans="1:10" x14ac:dyDescent="0.25">
      <c r="A174" t="s">
        <v>7309</v>
      </c>
      <c r="B174" t="s">
        <v>25225</v>
      </c>
      <c r="C174" s="107">
        <v>45127</v>
      </c>
      <c r="D174">
        <v>252.94</v>
      </c>
      <c r="E174">
        <v>335</v>
      </c>
      <c r="F174">
        <v>24.495519999999999</v>
      </c>
      <c r="G174">
        <v>1.1399999999999999</v>
      </c>
      <c r="H174">
        <v>7.87</v>
      </c>
      <c r="I174">
        <v>0.2</v>
      </c>
      <c r="J174">
        <v>3.98</v>
      </c>
    </row>
    <row r="175" spans="1:10" x14ac:dyDescent="0.25">
      <c r="A175" t="s">
        <v>7178</v>
      </c>
      <c r="B175" t="s">
        <v>7180</v>
      </c>
      <c r="C175" s="107">
        <v>45127</v>
      </c>
      <c r="D175">
        <v>673.11</v>
      </c>
      <c r="E175">
        <v>883</v>
      </c>
      <c r="F175">
        <v>23.770099999999999</v>
      </c>
      <c r="G175">
        <v>12</v>
      </c>
      <c r="H175">
        <v>6</v>
      </c>
      <c r="I175">
        <v>1</v>
      </c>
      <c r="J175">
        <v>3</v>
      </c>
    </row>
    <row r="176" spans="1:10" x14ac:dyDescent="0.25">
      <c r="A176" t="s">
        <v>170</v>
      </c>
      <c r="B176" t="s">
        <v>172</v>
      </c>
      <c r="C176" s="107">
        <v>45137</v>
      </c>
      <c r="D176">
        <v>90</v>
      </c>
      <c r="E176">
        <v>118.46</v>
      </c>
      <c r="F176">
        <v>24.024989999999999</v>
      </c>
      <c r="G176">
        <v>2.8</v>
      </c>
      <c r="H176">
        <v>1.2</v>
      </c>
      <c r="I176">
        <v>0.04</v>
      </c>
      <c r="J176">
        <v>3.8</v>
      </c>
    </row>
    <row r="177" spans="1:10" x14ac:dyDescent="0.25">
      <c r="A177" t="s">
        <v>4183</v>
      </c>
      <c r="B177" t="s">
        <v>4185</v>
      </c>
      <c r="C177" s="107">
        <v>45119</v>
      </c>
      <c r="D177">
        <v>146.66999999999999</v>
      </c>
      <c r="E177">
        <v>178.93</v>
      </c>
      <c r="F177">
        <v>18.029399999999999</v>
      </c>
      <c r="G177">
        <v>6.5</v>
      </c>
      <c r="H177">
        <v>5.5</v>
      </c>
      <c r="I177">
        <v>1</v>
      </c>
      <c r="J177">
        <v>7.5</v>
      </c>
    </row>
    <row r="178" spans="1:10" x14ac:dyDescent="0.25">
      <c r="A178" t="s">
        <v>3864</v>
      </c>
      <c r="B178" t="s">
        <v>3866</v>
      </c>
      <c r="C178" s="107">
        <v>45127</v>
      </c>
      <c r="D178">
        <v>392.22</v>
      </c>
      <c r="E178">
        <v>478.5</v>
      </c>
      <c r="F178">
        <v>18.03135</v>
      </c>
      <c r="G178">
        <v>7</v>
      </c>
      <c r="H178">
        <v>12</v>
      </c>
      <c r="I178">
        <v>4</v>
      </c>
      <c r="J178">
        <v>5</v>
      </c>
    </row>
    <row r="179" spans="1:10" x14ac:dyDescent="0.25">
      <c r="A179" t="s">
        <v>3858</v>
      </c>
      <c r="B179" t="s">
        <v>3860</v>
      </c>
      <c r="C179" s="107">
        <v>45137</v>
      </c>
      <c r="D179">
        <v>62.22</v>
      </c>
      <c r="E179">
        <v>76</v>
      </c>
      <c r="F179">
        <v>18.13158</v>
      </c>
      <c r="G179">
        <v>4</v>
      </c>
      <c r="H179">
        <v>4</v>
      </c>
      <c r="I179">
        <v>2</v>
      </c>
      <c r="J179">
        <v>4</v>
      </c>
    </row>
    <row r="180" spans="1:10" x14ac:dyDescent="0.25">
      <c r="A180" t="s">
        <v>3855</v>
      </c>
      <c r="B180" t="s">
        <v>25226</v>
      </c>
      <c r="C180" s="107">
        <v>45119</v>
      </c>
      <c r="D180">
        <v>111.11</v>
      </c>
      <c r="E180">
        <v>135</v>
      </c>
      <c r="F180">
        <v>17.696300000000001</v>
      </c>
      <c r="G180">
        <v>7.3</v>
      </c>
      <c r="H180">
        <v>14.1</v>
      </c>
      <c r="I180">
        <v>2.2000000000000002</v>
      </c>
      <c r="J180">
        <v>3.75</v>
      </c>
    </row>
    <row r="181" spans="1:10" x14ac:dyDescent="0.25">
      <c r="A181" t="s">
        <v>3852</v>
      </c>
      <c r="B181" t="s">
        <v>25227</v>
      </c>
      <c r="C181" s="107">
        <v>45137</v>
      </c>
      <c r="D181">
        <v>187.78</v>
      </c>
      <c r="E181">
        <v>220.233</v>
      </c>
      <c r="F181">
        <v>14.735760000000001</v>
      </c>
      <c r="G181">
        <v>4</v>
      </c>
      <c r="H181">
        <v>4</v>
      </c>
      <c r="I181">
        <v>4</v>
      </c>
      <c r="J181">
        <v>4</v>
      </c>
    </row>
    <row r="182" spans="1:10" x14ac:dyDescent="0.25">
      <c r="A182" t="s">
        <v>3846</v>
      </c>
      <c r="B182" t="s">
        <v>3848</v>
      </c>
      <c r="C182" s="107">
        <v>45119</v>
      </c>
      <c r="D182">
        <v>56.67</v>
      </c>
      <c r="E182">
        <v>69</v>
      </c>
      <c r="F182">
        <v>17.86957</v>
      </c>
      <c r="G182">
        <v>1.18</v>
      </c>
      <c r="H182">
        <v>3.94</v>
      </c>
      <c r="I182">
        <v>2.37</v>
      </c>
      <c r="J182">
        <v>5.78</v>
      </c>
    </row>
    <row r="183" spans="1:10" x14ac:dyDescent="0.25">
      <c r="A183" t="s">
        <v>3843</v>
      </c>
      <c r="B183" t="s">
        <v>3845</v>
      </c>
      <c r="C183" s="107">
        <v>45119</v>
      </c>
      <c r="D183">
        <v>116.67</v>
      </c>
      <c r="E183">
        <v>142</v>
      </c>
      <c r="F183">
        <v>17.83803</v>
      </c>
      <c r="G183">
        <v>6</v>
      </c>
      <c r="H183">
        <v>6</v>
      </c>
      <c r="I183">
        <v>2</v>
      </c>
      <c r="J183">
        <v>6</v>
      </c>
    </row>
    <row r="184" spans="1:10" x14ac:dyDescent="0.25">
      <c r="A184" t="s">
        <v>5558</v>
      </c>
      <c r="B184" t="s">
        <v>5560</v>
      </c>
      <c r="C184" s="107">
        <v>45127</v>
      </c>
      <c r="D184">
        <v>20.65</v>
      </c>
      <c r="E184">
        <v>26.536000000000001</v>
      </c>
      <c r="F184">
        <v>22.181190000000001</v>
      </c>
      <c r="G184">
        <v>0.08</v>
      </c>
      <c r="H184">
        <v>78</v>
      </c>
      <c r="I184">
        <v>2</v>
      </c>
      <c r="J184">
        <v>0.09</v>
      </c>
    </row>
    <row r="185" spans="1:10" x14ac:dyDescent="0.25">
      <c r="A185" t="s">
        <v>8211</v>
      </c>
      <c r="B185" t="s">
        <v>8212</v>
      </c>
      <c r="C185" s="107">
        <v>45119</v>
      </c>
      <c r="D185">
        <v>3.26</v>
      </c>
      <c r="E185">
        <v>4</v>
      </c>
      <c r="F185">
        <v>18.5</v>
      </c>
      <c r="G185">
        <v>1</v>
      </c>
      <c r="H185">
        <v>1</v>
      </c>
      <c r="I185">
        <v>0.06</v>
      </c>
      <c r="J185">
        <v>1</v>
      </c>
    </row>
    <row r="186" spans="1:10" x14ac:dyDescent="0.25">
      <c r="A186" t="s">
        <v>8213</v>
      </c>
      <c r="B186" t="s">
        <v>8214</v>
      </c>
      <c r="C186" s="107">
        <v>45120</v>
      </c>
      <c r="D186">
        <v>3.26</v>
      </c>
      <c r="E186">
        <v>4.7</v>
      </c>
      <c r="F186">
        <v>30.638300000000001</v>
      </c>
      <c r="G186">
        <v>1</v>
      </c>
      <c r="H186">
        <v>1</v>
      </c>
      <c r="I186">
        <v>0.08</v>
      </c>
      <c r="J186">
        <v>1</v>
      </c>
    </row>
    <row r="187" spans="1:10" x14ac:dyDescent="0.25">
      <c r="A187" t="s">
        <v>7236</v>
      </c>
      <c r="B187" t="s">
        <v>7238</v>
      </c>
      <c r="C187" s="107">
        <v>45127</v>
      </c>
      <c r="D187">
        <v>216.3</v>
      </c>
      <c r="E187">
        <v>268.21199999999999</v>
      </c>
      <c r="F187">
        <v>19.354839999999999</v>
      </c>
      <c r="G187">
        <v>12</v>
      </c>
      <c r="H187">
        <v>6</v>
      </c>
      <c r="I187">
        <v>2</v>
      </c>
      <c r="J187">
        <v>2</v>
      </c>
    </row>
    <row r="188" spans="1:10" x14ac:dyDescent="0.25">
      <c r="A188" t="s">
        <v>5540</v>
      </c>
      <c r="B188" t="s">
        <v>5542</v>
      </c>
      <c r="C188" s="107">
        <v>45119</v>
      </c>
      <c r="D188">
        <v>346.74</v>
      </c>
      <c r="E188">
        <v>425</v>
      </c>
      <c r="F188">
        <v>18.41412</v>
      </c>
      <c r="G188">
        <v>7</v>
      </c>
      <c r="H188">
        <v>9</v>
      </c>
      <c r="I188">
        <v>2.25</v>
      </c>
      <c r="J188">
        <v>2</v>
      </c>
    </row>
    <row r="189" spans="1:10" x14ac:dyDescent="0.25">
      <c r="A189" t="s">
        <v>7448</v>
      </c>
      <c r="B189" t="s">
        <v>7450</v>
      </c>
      <c r="C189" s="107">
        <v>45127</v>
      </c>
      <c r="D189">
        <v>1.33</v>
      </c>
      <c r="E189">
        <v>1.6492</v>
      </c>
      <c r="F189">
        <v>19.354839999999999</v>
      </c>
      <c r="G189">
        <v>0.5</v>
      </c>
      <c r="H189">
        <v>0.75</v>
      </c>
      <c r="I189">
        <v>0.01</v>
      </c>
      <c r="J189">
        <v>1</v>
      </c>
    </row>
    <row r="190" spans="1:10" x14ac:dyDescent="0.25">
      <c r="A190" t="s">
        <v>5535</v>
      </c>
      <c r="B190" t="s">
        <v>5536</v>
      </c>
      <c r="C190" s="107">
        <v>45120</v>
      </c>
      <c r="D190">
        <v>29.1</v>
      </c>
      <c r="E190">
        <v>41.624319999999997</v>
      </c>
      <c r="F190">
        <v>30.088950000000001</v>
      </c>
      <c r="G190">
        <v>4.72</v>
      </c>
      <c r="H190">
        <v>5.51</v>
      </c>
      <c r="I190">
        <v>0.64</v>
      </c>
      <c r="J190">
        <v>3.66</v>
      </c>
    </row>
    <row r="191" spans="1:10" x14ac:dyDescent="0.25">
      <c r="A191" t="s">
        <v>3801</v>
      </c>
      <c r="B191" t="s">
        <v>3803</v>
      </c>
      <c r="C191" s="107">
        <v>45137</v>
      </c>
      <c r="D191">
        <v>35.56</v>
      </c>
      <c r="E191">
        <v>44.0944</v>
      </c>
      <c r="F191">
        <v>19.354839999999999</v>
      </c>
      <c r="G191">
        <v>3</v>
      </c>
      <c r="H191">
        <v>7</v>
      </c>
      <c r="I191">
        <v>0.5</v>
      </c>
      <c r="J191">
        <v>2</v>
      </c>
    </row>
    <row r="192" spans="1:10" x14ac:dyDescent="0.25">
      <c r="A192" t="s">
        <v>5531</v>
      </c>
      <c r="B192" t="s">
        <v>5532</v>
      </c>
      <c r="C192" s="107">
        <v>45120</v>
      </c>
      <c r="D192">
        <v>101.24</v>
      </c>
      <c r="E192">
        <v>125.5376</v>
      </c>
      <c r="F192">
        <v>19.354839999999999</v>
      </c>
      <c r="G192">
        <v>7.8</v>
      </c>
      <c r="H192">
        <v>7.04</v>
      </c>
      <c r="I192">
        <v>6.05</v>
      </c>
      <c r="J192">
        <v>11.7</v>
      </c>
    </row>
    <row r="193" spans="1:10" x14ac:dyDescent="0.25">
      <c r="A193" t="s">
        <v>5537</v>
      </c>
      <c r="B193" t="s">
        <v>25228</v>
      </c>
      <c r="C193" s="107">
        <v>45127</v>
      </c>
      <c r="D193">
        <v>41.57</v>
      </c>
      <c r="E193">
        <v>53.69</v>
      </c>
      <c r="F193">
        <v>22.57404</v>
      </c>
      <c r="G193">
        <v>1.2</v>
      </c>
      <c r="H193">
        <v>5</v>
      </c>
      <c r="I193">
        <v>1</v>
      </c>
      <c r="J193">
        <v>0.5</v>
      </c>
    </row>
    <row r="194" spans="1:10" x14ac:dyDescent="0.25">
      <c r="A194" t="s">
        <v>4641</v>
      </c>
      <c r="B194" t="s">
        <v>4643</v>
      </c>
      <c r="C194" s="107">
        <v>45103</v>
      </c>
      <c r="D194">
        <v>12.57</v>
      </c>
      <c r="E194">
        <v>15.4</v>
      </c>
      <c r="F194">
        <v>18.376619999999999</v>
      </c>
      <c r="G194">
        <v>3</v>
      </c>
      <c r="H194">
        <v>4</v>
      </c>
      <c r="I194">
        <v>0.24</v>
      </c>
      <c r="J194">
        <v>0.5</v>
      </c>
    </row>
    <row r="195" spans="1:10" x14ac:dyDescent="0.25">
      <c r="A195" t="s">
        <v>5270</v>
      </c>
      <c r="B195" t="s">
        <v>5271</v>
      </c>
      <c r="C195" s="107">
        <v>45137</v>
      </c>
      <c r="D195">
        <v>135.16999999999999</v>
      </c>
      <c r="E195">
        <v>166.45</v>
      </c>
      <c r="F195">
        <v>18.79243</v>
      </c>
      <c r="G195">
        <v>1.75</v>
      </c>
      <c r="H195">
        <v>3.5</v>
      </c>
      <c r="I195">
        <v>0.5</v>
      </c>
      <c r="J195">
        <v>1.5</v>
      </c>
    </row>
    <row r="196" spans="1:10" x14ac:dyDescent="0.25">
      <c r="A196" t="s">
        <v>5280</v>
      </c>
      <c r="B196" t="s">
        <v>5282</v>
      </c>
      <c r="C196" s="107">
        <v>45137</v>
      </c>
      <c r="D196">
        <v>471.83</v>
      </c>
      <c r="E196">
        <v>580.85</v>
      </c>
      <c r="F196">
        <v>18.76905</v>
      </c>
      <c r="G196">
        <v>9.8000000000000007</v>
      </c>
      <c r="H196">
        <v>11</v>
      </c>
      <c r="I196">
        <v>5.5</v>
      </c>
      <c r="J196">
        <v>1.3</v>
      </c>
    </row>
    <row r="197" spans="1:10" x14ac:dyDescent="0.25">
      <c r="A197" t="s">
        <v>7774</v>
      </c>
      <c r="B197" t="s">
        <v>7776</v>
      </c>
      <c r="C197" s="107">
        <v>45127</v>
      </c>
      <c r="D197">
        <v>4.8099999999999996</v>
      </c>
      <c r="E197">
        <v>6.22</v>
      </c>
      <c r="F197">
        <v>22.668810000000001</v>
      </c>
      <c r="G197">
        <v>1</v>
      </c>
      <c r="H197">
        <v>2</v>
      </c>
      <c r="I197">
        <v>0.14000000000000001</v>
      </c>
      <c r="J197">
        <v>2</v>
      </c>
    </row>
    <row r="198" spans="1:10" x14ac:dyDescent="0.25">
      <c r="A198" t="s">
        <v>7779</v>
      </c>
      <c r="B198" t="s">
        <v>25229</v>
      </c>
      <c r="C198" s="107">
        <v>45120</v>
      </c>
      <c r="D198">
        <v>0.62</v>
      </c>
      <c r="E198">
        <v>0.76539999999999997</v>
      </c>
      <c r="F198">
        <v>18.996600000000001</v>
      </c>
      <c r="G198">
        <v>7</v>
      </c>
      <c r="H198">
        <v>7.5</v>
      </c>
      <c r="I198">
        <v>7.0000000000000007E-2</v>
      </c>
      <c r="J198">
        <v>7</v>
      </c>
    </row>
    <row r="199" spans="1:10" x14ac:dyDescent="0.25">
      <c r="A199" t="s">
        <v>6474</v>
      </c>
      <c r="B199" t="s">
        <v>6476</v>
      </c>
      <c r="C199" s="107">
        <v>45103</v>
      </c>
      <c r="D199">
        <v>236.81</v>
      </c>
      <c r="E199">
        <v>288</v>
      </c>
      <c r="F199">
        <v>17.77431</v>
      </c>
      <c r="G199">
        <v>9.75</v>
      </c>
      <c r="H199">
        <v>3</v>
      </c>
      <c r="I199">
        <v>2.13</v>
      </c>
      <c r="J199">
        <v>7</v>
      </c>
    </row>
    <row r="200" spans="1:10" x14ac:dyDescent="0.25">
      <c r="A200" t="s">
        <v>5529</v>
      </c>
      <c r="B200" t="s">
        <v>5530</v>
      </c>
      <c r="C200" s="107">
        <v>45127</v>
      </c>
      <c r="D200">
        <v>134.04</v>
      </c>
      <c r="E200">
        <v>166.20959999999999</v>
      </c>
      <c r="F200">
        <v>19.354839999999999</v>
      </c>
      <c r="G200">
        <v>8.94</v>
      </c>
      <c r="H200">
        <v>12.1</v>
      </c>
      <c r="I200">
        <v>7.59</v>
      </c>
      <c r="J200">
        <v>7.83</v>
      </c>
    </row>
    <row r="201" spans="1:10" x14ac:dyDescent="0.25">
      <c r="A201" t="s">
        <v>6521</v>
      </c>
      <c r="B201" t="s">
        <v>6523</v>
      </c>
      <c r="C201" s="107">
        <v>45127</v>
      </c>
      <c r="D201">
        <v>206.07</v>
      </c>
      <c r="E201">
        <v>251</v>
      </c>
      <c r="F201">
        <v>17.900400000000001</v>
      </c>
      <c r="G201">
        <v>9</v>
      </c>
      <c r="H201">
        <v>11</v>
      </c>
      <c r="I201">
        <v>2</v>
      </c>
      <c r="J201">
        <v>3</v>
      </c>
    </row>
    <row r="202" spans="1:10" x14ac:dyDescent="0.25">
      <c r="A202" t="s">
        <v>5038</v>
      </c>
      <c r="B202" t="s">
        <v>25230</v>
      </c>
      <c r="C202" s="107">
        <v>45137</v>
      </c>
      <c r="D202">
        <v>28.31</v>
      </c>
      <c r="E202">
        <v>35.104399999999998</v>
      </c>
      <c r="F202">
        <v>19.354839999999999</v>
      </c>
      <c r="G202">
        <v>2.75</v>
      </c>
      <c r="H202">
        <v>3</v>
      </c>
      <c r="I202">
        <v>0.14000000000000001</v>
      </c>
      <c r="J202">
        <v>3</v>
      </c>
    </row>
    <row r="203" spans="1:10" x14ac:dyDescent="0.25">
      <c r="A203" t="s">
        <v>5035</v>
      </c>
      <c r="B203" t="s">
        <v>5037</v>
      </c>
      <c r="C203" s="107">
        <v>45127</v>
      </c>
      <c r="D203">
        <v>89.16</v>
      </c>
      <c r="E203">
        <v>110.55840000000001</v>
      </c>
      <c r="F203">
        <v>19.354839999999999</v>
      </c>
      <c r="G203">
        <v>4.92</v>
      </c>
      <c r="H203">
        <v>4.92</v>
      </c>
      <c r="I203">
        <v>4</v>
      </c>
      <c r="J203">
        <v>2.95</v>
      </c>
    </row>
    <row r="204" spans="1:10" x14ac:dyDescent="0.25">
      <c r="A204" t="s">
        <v>5029</v>
      </c>
      <c r="B204" t="s">
        <v>5031</v>
      </c>
      <c r="C204" s="107">
        <v>45137</v>
      </c>
      <c r="D204">
        <v>145.11000000000001</v>
      </c>
      <c r="E204">
        <v>179.93639999999999</v>
      </c>
      <c r="F204">
        <v>19.354839999999999</v>
      </c>
      <c r="G204">
        <v>15.5</v>
      </c>
      <c r="H204">
        <v>20.100000000000001</v>
      </c>
      <c r="I204">
        <v>18.3</v>
      </c>
      <c r="J204">
        <v>5.3</v>
      </c>
    </row>
    <row r="205" spans="1:10" x14ac:dyDescent="0.25">
      <c r="A205" t="s">
        <v>5026</v>
      </c>
      <c r="B205" t="s">
        <v>5028</v>
      </c>
      <c r="C205" s="107">
        <v>45137</v>
      </c>
      <c r="D205">
        <v>26.54</v>
      </c>
      <c r="E205">
        <v>32.909599999999998</v>
      </c>
      <c r="F205">
        <v>19.354839999999999</v>
      </c>
      <c r="G205">
        <v>11.5</v>
      </c>
      <c r="H205">
        <v>5.5</v>
      </c>
      <c r="I205">
        <v>10.9</v>
      </c>
      <c r="J205">
        <v>5.3</v>
      </c>
    </row>
    <row r="206" spans="1:10" x14ac:dyDescent="0.25">
      <c r="A206" t="s">
        <v>4991</v>
      </c>
      <c r="B206" t="s">
        <v>4993</v>
      </c>
      <c r="C206" s="107">
        <v>45137</v>
      </c>
      <c r="D206">
        <v>52.01</v>
      </c>
      <c r="E206">
        <v>64.492400000000004</v>
      </c>
      <c r="F206">
        <v>19.354839999999999</v>
      </c>
      <c r="G206">
        <v>13.5</v>
      </c>
      <c r="H206">
        <v>17.5</v>
      </c>
      <c r="I206">
        <v>13.2</v>
      </c>
      <c r="J206">
        <v>5.3</v>
      </c>
    </row>
    <row r="207" spans="1:10" x14ac:dyDescent="0.25">
      <c r="A207" t="s">
        <v>4985</v>
      </c>
      <c r="B207" t="s">
        <v>4987</v>
      </c>
      <c r="C207" s="107">
        <v>45127</v>
      </c>
      <c r="D207">
        <v>51.33</v>
      </c>
      <c r="E207">
        <v>63.6492</v>
      </c>
      <c r="F207">
        <v>19.354839999999999</v>
      </c>
      <c r="G207">
        <v>4.21</v>
      </c>
      <c r="H207">
        <v>7.08</v>
      </c>
      <c r="I207">
        <v>0.42</v>
      </c>
      <c r="J207">
        <v>3.85</v>
      </c>
    </row>
    <row r="208" spans="1:10" x14ac:dyDescent="0.25">
      <c r="A208" t="s">
        <v>4872</v>
      </c>
      <c r="B208" t="s">
        <v>4874</v>
      </c>
      <c r="C208" s="107">
        <v>45119</v>
      </c>
      <c r="D208">
        <v>103.71</v>
      </c>
      <c r="E208">
        <v>126.48</v>
      </c>
      <c r="F208">
        <v>18.002849999999999</v>
      </c>
      <c r="G208">
        <v>4</v>
      </c>
      <c r="H208">
        <v>4</v>
      </c>
      <c r="I208">
        <v>1.3</v>
      </c>
      <c r="J208">
        <v>3</v>
      </c>
    </row>
    <row r="209" spans="1:10" x14ac:dyDescent="0.25">
      <c r="A209" t="s">
        <v>3759</v>
      </c>
      <c r="B209" t="s">
        <v>3761</v>
      </c>
      <c r="C209" s="107">
        <v>45119</v>
      </c>
      <c r="D209">
        <v>28.61</v>
      </c>
      <c r="E209">
        <v>35</v>
      </c>
      <c r="F209">
        <v>18.25714</v>
      </c>
      <c r="G209">
        <v>3</v>
      </c>
      <c r="H209">
        <v>4</v>
      </c>
      <c r="I209">
        <v>1</v>
      </c>
      <c r="J209">
        <v>1</v>
      </c>
    </row>
    <row r="210" spans="1:10" x14ac:dyDescent="0.25">
      <c r="A210" t="s">
        <v>3756</v>
      </c>
      <c r="B210" t="s">
        <v>3758</v>
      </c>
      <c r="C210" s="107">
        <v>45119</v>
      </c>
      <c r="D210">
        <v>13.67</v>
      </c>
      <c r="E210">
        <v>16.7</v>
      </c>
      <c r="F210">
        <v>18.143709999999999</v>
      </c>
      <c r="G210">
        <v>3</v>
      </c>
      <c r="H210">
        <v>4</v>
      </c>
      <c r="I210">
        <v>1</v>
      </c>
      <c r="J210">
        <v>1</v>
      </c>
    </row>
    <row r="211" spans="1:10" x14ac:dyDescent="0.25">
      <c r="A211" t="s">
        <v>3753</v>
      </c>
      <c r="B211" t="s">
        <v>3755</v>
      </c>
      <c r="C211" s="107">
        <v>45137</v>
      </c>
      <c r="D211">
        <v>28.61</v>
      </c>
      <c r="E211">
        <v>35</v>
      </c>
      <c r="F211">
        <v>18.25714</v>
      </c>
      <c r="G211">
        <v>4.7</v>
      </c>
      <c r="H211">
        <v>8.6999999999999993</v>
      </c>
      <c r="I211">
        <v>1</v>
      </c>
      <c r="J211">
        <v>2.2000000000000002</v>
      </c>
    </row>
    <row r="212" spans="1:10" x14ac:dyDescent="0.25">
      <c r="A212" t="s">
        <v>3750</v>
      </c>
      <c r="B212" t="s">
        <v>3752</v>
      </c>
      <c r="C212" s="107">
        <v>45119</v>
      </c>
      <c r="D212">
        <v>28.61</v>
      </c>
      <c r="E212">
        <v>35.200000000000003</v>
      </c>
      <c r="F212">
        <v>18.721589999999999</v>
      </c>
      <c r="G212">
        <v>0.5</v>
      </c>
      <c r="H212">
        <v>4</v>
      </c>
      <c r="I212">
        <v>1</v>
      </c>
      <c r="J212">
        <v>4</v>
      </c>
    </row>
    <row r="213" spans="1:10" x14ac:dyDescent="0.25">
      <c r="A213" t="s">
        <v>3744</v>
      </c>
      <c r="B213" t="s">
        <v>3746</v>
      </c>
      <c r="C213" s="107">
        <v>45119</v>
      </c>
      <c r="D213">
        <v>28.61</v>
      </c>
      <c r="E213">
        <v>35</v>
      </c>
      <c r="F213">
        <v>18.25714</v>
      </c>
      <c r="G213">
        <v>3</v>
      </c>
      <c r="H213">
        <v>4</v>
      </c>
      <c r="I213">
        <v>1</v>
      </c>
      <c r="J213">
        <v>1</v>
      </c>
    </row>
    <row r="214" spans="1:10" x14ac:dyDescent="0.25">
      <c r="A214" t="s">
        <v>3741</v>
      </c>
      <c r="B214" t="s">
        <v>3743</v>
      </c>
      <c r="C214" s="107">
        <v>45119</v>
      </c>
      <c r="D214">
        <v>28.61</v>
      </c>
      <c r="E214">
        <v>35</v>
      </c>
      <c r="F214">
        <v>18.25714</v>
      </c>
      <c r="G214">
        <v>3</v>
      </c>
      <c r="H214">
        <v>4</v>
      </c>
      <c r="I214">
        <v>1</v>
      </c>
      <c r="J214">
        <v>1</v>
      </c>
    </row>
    <row r="215" spans="1:10" x14ac:dyDescent="0.25">
      <c r="A215" t="s">
        <v>3738</v>
      </c>
      <c r="B215" t="s">
        <v>3740</v>
      </c>
      <c r="C215" s="107">
        <v>45119</v>
      </c>
      <c r="D215">
        <v>28.61</v>
      </c>
      <c r="E215">
        <v>35</v>
      </c>
      <c r="F215">
        <v>18.25714</v>
      </c>
      <c r="G215">
        <v>3</v>
      </c>
      <c r="H215">
        <v>4</v>
      </c>
      <c r="I215">
        <v>0.5</v>
      </c>
      <c r="J215">
        <v>1</v>
      </c>
    </row>
    <row r="216" spans="1:10" x14ac:dyDescent="0.25">
      <c r="A216" t="s">
        <v>3723</v>
      </c>
      <c r="B216" t="s">
        <v>3725</v>
      </c>
      <c r="C216" s="107">
        <v>45127</v>
      </c>
      <c r="D216">
        <v>13.67</v>
      </c>
      <c r="E216">
        <v>17.98</v>
      </c>
      <c r="F216">
        <v>23.971080000000001</v>
      </c>
      <c r="G216">
        <v>3</v>
      </c>
      <c r="H216">
        <v>4</v>
      </c>
      <c r="I216">
        <v>0.5</v>
      </c>
      <c r="J216">
        <v>1</v>
      </c>
    </row>
    <row r="217" spans="1:10" x14ac:dyDescent="0.25">
      <c r="A217" t="s">
        <v>5573</v>
      </c>
      <c r="B217" t="s">
        <v>5575</v>
      </c>
      <c r="C217" s="107">
        <v>45127</v>
      </c>
      <c r="D217">
        <v>55.06</v>
      </c>
      <c r="E217">
        <v>68.2744</v>
      </c>
      <c r="F217">
        <v>19.354839999999999</v>
      </c>
      <c r="G217">
        <v>1.69</v>
      </c>
      <c r="H217">
        <v>4.13</v>
      </c>
      <c r="I217">
        <v>0.12</v>
      </c>
      <c r="J217">
        <v>1.69</v>
      </c>
    </row>
    <row r="218" spans="1:10" x14ac:dyDescent="0.25">
      <c r="A218" t="s">
        <v>6415</v>
      </c>
      <c r="B218" t="s">
        <v>25231</v>
      </c>
      <c r="C218" s="107">
        <v>45127</v>
      </c>
      <c r="D218">
        <v>162.16</v>
      </c>
      <c r="E218">
        <v>197.84</v>
      </c>
      <c r="F218">
        <v>18.034780000000001</v>
      </c>
      <c r="G218">
        <v>2.98</v>
      </c>
      <c r="H218">
        <v>4.9800000000000004</v>
      </c>
      <c r="I218">
        <v>1</v>
      </c>
      <c r="J218">
        <v>2.8</v>
      </c>
    </row>
    <row r="219" spans="1:10" x14ac:dyDescent="0.25">
      <c r="A219" t="s">
        <v>4976</v>
      </c>
      <c r="B219" t="s">
        <v>4978</v>
      </c>
      <c r="C219" s="107">
        <v>45127</v>
      </c>
      <c r="D219">
        <v>213.69</v>
      </c>
      <c r="E219">
        <v>264.97559999999999</v>
      </c>
      <c r="F219">
        <v>19.354839999999999</v>
      </c>
      <c r="G219">
        <v>6.29</v>
      </c>
      <c r="H219">
        <v>9.44</v>
      </c>
      <c r="I219">
        <v>1.62</v>
      </c>
      <c r="J219">
        <v>4.72</v>
      </c>
    </row>
    <row r="220" spans="1:10" x14ac:dyDescent="0.25">
      <c r="A220" t="s">
        <v>5351</v>
      </c>
      <c r="B220" t="s">
        <v>5353</v>
      </c>
      <c r="C220" s="107">
        <v>45119</v>
      </c>
      <c r="D220">
        <v>1371.43</v>
      </c>
      <c r="E220">
        <v>1710.99</v>
      </c>
      <c r="F220">
        <v>19.84582</v>
      </c>
      <c r="G220">
        <v>21.7</v>
      </c>
      <c r="H220">
        <v>31.5</v>
      </c>
      <c r="I220">
        <v>50</v>
      </c>
      <c r="J220">
        <v>6.3</v>
      </c>
    </row>
    <row r="221" spans="1:10" x14ac:dyDescent="0.25">
      <c r="A221" t="s">
        <v>7275</v>
      </c>
      <c r="B221" t="s">
        <v>7277</v>
      </c>
      <c r="C221" s="107">
        <v>45141</v>
      </c>
      <c r="D221">
        <v>361.99</v>
      </c>
      <c r="E221">
        <v>480</v>
      </c>
      <c r="F221">
        <v>24.585419999999999</v>
      </c>
      <c r="G221">
        <v>2.4</v>
      </c>
      <c r="H221">
        <v>5.4</v>
      </c>
      <c r="I221">
        <v>0.67</v>
      </c>
      <c r="J221">
        <v>1.1000000000000001</v>
      </c>
    </row>
    <row r="222" spans="1:10" x14ac:dyDescent="0.25">
      <c r="A222" t="s">
        <v>5335</v>
      </c>
      <c r="B222" t="s">
        <v>5337</v>
      </c>
      <c r="C222" s="107">
        <v>45127</v>
      </c>
      <c r="D222">
        <v>72.47</v>
      </c>
      <c r="E222">
        <v>89.862799999999993</v>
      </c>
      <c r="F222">
        <v>19.354839999999999</v>
      </c>
      <c r="G222">
        <v>4.5</v>
      </c>
      <c r="H222">
        <v>8</v>
      </c>
      <c r="I222">
        <v>1.2</v>
      </c>
      <c r="J222">
        <v>4.5</v>
      </c>
    </row>
    <row r="223" spans="1:10" x14ac:dyDescent="0.25">
      <c r="A223" t="s">
        <v>4226</v>
      </c>
      <c r="B223" t="s">
        <v>4228</v>
      </c>
      <c r="C223" s="107">
        <v>45121</v>
      </c>
      <c r="D223">
        <v>197.78</v>
      </c>
      <c r="E223">
        <v>288.29000000000002</v>
      </c>
      <c r="F223">
        <v>31.39547</v>
      </c>
      <c r="G223">
        <v>6.5</v>
      </c>
      <c r="H223">
        <v>7.5</v>
      </c>
      <c r="I223">
        <v>5</v>
      </c>
      <c r="J223">
        <v>8.6</v>
      </c>
    </row>
    <row r="224" spans="1:10" x14ac:dyDescent="0.25">
      <c r="A224" t="s">
        <v>4295</v>
      </c>
      <c r="B224" t="s">
        <v>4297</v>
      </c>
      <c r="C224" s="107">
        <v>45127</v>
      </c>
      <c r="D224">
        <v>3.18</v>
      </c>
      <c r="E224">
        <v>3.8612000000000002</v>
      </c>
      <c r="F224">
        <v>17.64218</v>
      </c>
      <c r="G224">
        <v>1</v>
      </c>
      <c r="H224">
        <v>1</v>
      </c>
      <c r="I224">
        <v>0.2</v>
      </c>
      <c r="J224">
        <v>1</v>
      </c>
    </row>
    <row r="225" spans="1:10" x14ac:dyDescent="0.25">
      <c r="A225" t="s">
        <v>4298</v>
      </c>
      <c r="B225" t="s">
        <v>4300</v>
      </c>
      <c r="C225" s="107">
        <v>45127</v>
      </c>
      <c r="D225">
        <v>3.18</v>
      </c>
      <c r="E225">
        <v>4</v>
      </c>
      <c r="F225">
        <v>20.5</v>
      </c>
      <c r="G225">
        <v>1</v>
      </c>
      <c r="H225">
        <v>1</v>
      </c>
      <c r="I225">
        <v>0.2</v>
      </c>
      <c r="J225">
        <v>1</v>
      </c>
    </row>
    <row r="226" spans="1:10" x14ac:dyDescent="0.25">
      <c r="A226" t="s">
        <v>4301</v>
      </c>
      <c r="B226" t="s">
        <v>4303</v>
      </c>
      <c r="C226" s="107">
        <v>45127</v>
      </c>
      <c r="D226">
        <v>3.18</v>
      </c>
      <c r="E226">
        <v>4.2</v>
      </c>
      <c r="F226">
        <v>24.285710000000002</v>
      </c>
      <c r="G226">
        <v>1</v>
      </c>
      <c r="H226">
        <v>1</v>
      </c>
      <c r="I226">
        <v>0.2</v>
      </c>
      <c r="J226">
        <v>1</v>
      </c>
    </row>
    <row r="227" spans="1:10" x14ac:dyDescent="0.25">
      <c r="A227" t="s">
        <v>4304</v>
      </c>
      <c r="B227" t="s">
        <v>4306</v>
      </c>
      <c r="C227" s="107">
        <v>45127</v>
      </c>
      <c r="D227">
        <v>3.18</v>
      </c>
      <c r="E227">
        <v>4</v>
      </c>
      <c r="F227">
        <v>20.5</v>
      </c>
      <c r="G227">
        <v>1</v>
      </c>
      <c r="H227">
        <v>1</v>
      </c>
      <c r="I227">
        <v>0.2</v>
      </c>
      <c r="J227">
        <v>1</v>
      </c>
    </row>
    <row r="228" spans="1:10" x14ac:dyDescent="0.25">
      <c r="A228" t="s">
        <v>4307</v>
      </c>
      <c r="B228" t="s">
        <v>4309</v>
      </c>
      <c r="C228" s="107">
        <v>45127</v>
      </c>
      <c r="D228">
        <v>3.18</v>
      </c>
      <c r="E228">
        <v>3.88</v>
      </c>
      <c r="F228">
        <v>18.041239999999998</v>
      </c>
      <c r="G228">
        <v>1</v>
      </c>
      <c r="H228">
        <v>1</v>
      </c>
      <c r="I228">
        <v>0.2</v>
      </c>
      <c r="J228">
        <v>1</v>
      </c>
    </row>
    <row r="229" spans="1:10" x14ac:dyDescent="0.25">
      <c r="A229" t="s">
        <v>4310</v>
      </c>
      <c r="B229" t="s">
        <v>4312</v>
      </c>
      <c r="C229" s="107">
        <v>45127</v>
      </c>
      <c r="D229">
        <v>3.81</v>
      </c>
      <c r="E229">
        <v>5</v>
      </c>
      <c r="F229">
        <v>23.8</v>
      </c>
      <c r="G229">
        <v>1</v>
      </c>
      <c r="H229">
        <v>1</v>
      </c>
      <c r="I229">
        <v>0.2</v>
      </c>
      <c r="J229">
        <v>1</v>
      </c>
    </row>
    <row r="230" spans="1:10" x14ac:dyDescent="0.25">
      <c r="A230" t="s">
        <v>4313</v>
      </c>
      <c r="B230" t="s">
        <v>4315</v>
      </c>
      <c r="C230" s="107">
        <v>45137</v>
      </c>
      <c r="D230">
        <v>3.81</v>
      </c>
      <c r="E230">
        <v>5</v>
      </c>
      <c r="F230">
        <v>23.8</v>
      </c>
      <c r="G230">
        <v>1</v>
      </c>
      <c r="H230">
        <v>1</v>
      </c>
      <c r="I230">
        <v>6.2500000000000001E-4</v>
      </c>
      <c r="J230">
        <v>1</v>
      </c>
    </row>
    <row r="231" spans="1:10" x14ac:dyDescent="0.25">
      <c r="A231" t="s">
        <v>4316</v>
      </c>
      <c r="B231" t="s">
        <v>4318</v>
      </c>
      <c r="C231" s="107">
        <v>45137</v>
      </c>
      <c r="D231">
        <v>144.57</v>
      </c>
      <c r="E231">
        <v>176</v>
      </c>
      <c r="F231">
        <v>17.857949999999999</v>
      </c>
      <c r="G231">
        <v>39.299999999999997</v>
      </c>
      <c r="H231">
        <v>39.299999999999997</v>
      </c>
      <c r="I231">
        <v>220</v>
      </c>
      <c r="J231">
        <v>19.600000000000001</v>
      </c>
    </row>
    <row r="232" spans="1:10" x14ac:dyDescent="0.25">
      <c r="A232" t="s">
        <v>4319</v>
      </c>
      <c r="B232" t="s">
        <v>4321</v>
      </c>
      <c r="C232" s="107">
        <v>45127</v>
      </c>
      <c r="D232">
        <v>517.94000000000005</v>
      </c>
      <c r="E232">
        <v>635</v>
      </c>
      <c r="F232">
        <v>18.434650000000001</v>
      </c>
      <c r="G232">
        <v>14</v>
      </c>
      <c r="H232">
        <v>16</v>
      </c>
      <c r="I232">
        <v>8</v>
      </c>
      <c r="J232">
        <v>5</v>
      </c>
    </row>
    <row r="233" spans="1:10" x14ac:dyDescent="0.25">
      <c r="A233" t="s">
        <v>4328</v>
      </c>
      <c r="B233" t="s">
        <v>4330</v>
      </c>
      <c r="C233" s="107">
        <v>45127</v>
      </c>
      <c r="D233">
        <v>210.57</v>
      </c>
      <c r="E233">
        <v>260</v>
      </c>
      <c r="F233">
        <v>19.01154</v>
      </c>
      <c r="G233">
        <v>9</v>
      </c>
      <c r="H233">
        <v>13.5</v>
      </c>
      <c r="I233">
        <v>6</v>
      </c>
      <c r="J233">
        <v>7.25</v>
      </c>
    </row>
    <row r="234" spans="1:10" x14ac:dyDescent="0.25">
      <c r="A234" t="s">
        <v>6337</v>
      </c>
      <c r="B234" t="s">
        <v>6338</v>
      </c>
      <c r="C234" s="107">
        <v>45103</v>
      </c>
      <c r="D234">
        <v>20.23</v>
      </c>
      <c r="E234">
        <v>24.82</v>
      </c>
      <c r="F234">
        <v>18.49315</v>
      </c>
      <c r="G234">
        <v>5.5</v>
      </c>
      <c r="H234">
        <v>5.5</v>
      </c>
      <c r="I234">
        <v>1</v>
      </c>
      <c r="J234">
        <v>7</v>
      </c>
    </row>
    <row r="235" spans="1:10" x14ac:dyDescent="0.25">
      <c r="A235" t="s">
        <v>6420</v>
      </c>
      <c r="B235" t="s">
        <v>6421</v>
      </c>
      <c r="C235" s="107">
        <v>45137</v>
      </c>
      <c r="D235">
        <v>81.08</v>
      </c>
      <c r="E235">
        <v>107</v>
      </c>
      <c r="F235">
        <v>24.224299999999999</v>
      </c>
      <c r="G235">
        <v>1.98</v>
      </c>
      <c r="H235">
        <v>4.9800000000000004</v>
      </c>
      <c r="I235">
        <v>1</v>
      </c>
      <c r="J235">
        <v>2.8</v>
      </c>
    </row>
    <row r="236" spans="1:10" x14ac:dyDescent="0.25">
      <c r="A236" t="s">
        <v>6435</v>
      </c>
      <c r="B236" t="s">
        <v>6436</v>
      </c>
      <c r="C236" s="107">
        <v>45103</v>
      </c>
      <c r="D236">
        <v>36.49</v>
      </c>
      <c r="E236">
        <v>44.5</v>
      </c>
      <c r="F236">
        <v>18</v>
      </c>
      <c r="G236">
        <v>8</v>
      </c>
      <c r="H236">
        <v>6</v>
      </c>
      <c r="I236">
        <v>1.5</v>
      </c>
      <c r="J236">
        <v>0.2</v>
      </c>
    </row>
    <row r="237" spans="1:10" x14ac:dyDescent="0.25">
      <c r="A237" t="s">
        <v>7159</v>
      </c>
      <c r="B237" t="s">
        <v>25232</v>
      </c>
      <c r="C237" s="107">
        <v>45103</v>
      </c>
      <c r="D237">
        <v>1580.12</v>
      </c>
      <c r="E237">
        <v>1927</v>
      </c>
      <c r="F237">
        <v>18.00104</v>
      </c>
      <c r="G237">
        <v>1.27</v>
      </c>
      <c r="H237">
        <v>3.07</v>
      </c>
      <c r="I237">
        <v>0.5</v>
      </c>
      <c r="J237">
        <v>0.55000000000000004</v>
      </c>
    </row>
    <row r="238" spans="1:10" x14ac:dyDescent="0.25">
      <c r="A238" t="s">
        <v>7402</v>
      </c>
      <c r="B238" t="s">
        <v>7404</v>
      </c>
      <c r="C238" s="107">
        <v>45120</v>
      </c>
      <c r="D238">
        <v>198.53</v>
      </c>
      <c r="E238">
        <v>233.02500000000001</v>
      </c>
      <c r="F238">
        <v>14.803129999999999</v>
      </c>
      <c r="G238">
        <v>7</v>
      </c>
      <c r="H238">
        <v>9.5</v>
      </c>
      <c r="I238">
        <v>2</v>
      </c>
      <c r="J238">
        <v>3</v>
      </c>
    </row>
    <row r="239" spans="1:10" x14ac:dyDescent="0.25">
      <c r="A239" t="s">
        <v>7420</v>
      </c>
      <c r="B239" t="s">
        <v>7422</v>
      </c>
      <c r="C239" s="107">
        <v>45127</v>
      </c>
      <c r="D239">
        <v>54.17</v>
      </c>
      <c r="E239">
        <v>67.1708</v>
      </c>
      <c r="F239">
        <v>19.354839999999999</v>
      </c>
      <c r="G239">
        <v>9.25</v>
      </c>
      <c r="H239">
        <v>10.25</v>
      </c>
      <c r="I239">
        <v>2</v>
      </c>
      <c r="J239">
        <v>6.25</v>
      </c>
    </row>
    <row r="240" spans="1:10" x14ac:dyDescent="0.25">
      <c r="A240" t="s">
        <v>7426</v>
      </c>
      <c r="B240" t="s">
        <v>7428</v>
      </c>
      <c r="C240" s="107">
        <v>45127</v>
      </c>
      <c r="D240">
        <v>267.67</v>
      </c>
      <c r="E240">
        <v>331.91079999999999</v>
      </c>
      <c r="F240">
        <v>19.354839999999999</v>
      </c>
      <c r="G240">
        <v>8</v>
      </c>
      <c r="H240">
        <v>6</v>
      </c>
      <c r="I240">
        <v>1</v>
      </c>
      <c r="J240">
        <v>2</v>
      </c>
    </row>
    <row r="241" spans="1:10" x14ac:dyDescent="0.25">
      <c r="A241" t="s">
        <v>7429</v>
      </c>
      <c r="B241" t="s">
        <v>7431</v>
      </c>
      <c r="C241" s="107">
        <v>45127</v>
      </c>
      <c r="D241">
        <v>421.17</v>
      </c>
      <c r="E241">
        <v>486.63225</v>
      </c>
      <c r="F241">
        <v>13.4521</v>
      </c>
      <c r="G241">
        <v>1.38</v>
      </c>
      <c r="H241">
        <v>2.95</v>
      </c>
      <c r="I241">
        <v>0.45</v>
      </c>
      <c r="J241">
        <v>4.4000000000000004</v>
      </c>
    </row>
    <row r="242" spans="1:10" x14ac:dyDescent="0.25">
      <c r="A242" t="s">
        <v>7435</v>
      </c>
      <c r="B242" t="s">
        <v>7437</v>
      </c>
      <c r="C242" s="107">
        <v>45127</v>
      </c>
      <c r="D242">
        <v>421.17</v>
      </c>
      <c r="E242">
        <v>522.25080000000003</v>
      </c>
      <c r="F242">
        <v>19.354839999999999</v>
      </c>
      <c r="G242">
        <v>6.02</v>
      </c>
      <c r="H242">
        <v>3.35</v>
      </c>
      <c r="I242">
        <v>7</v>
      </c>
      <c r="J242">
        <v>1.5</v>
      </c>
    </row>
    <row r="243" spans="1:10" x14ac:dyDescent="0.25">
      <c r="A243" t="s">
        <v>3632</v>
      </c>
      <c r="B243" t="s">
        <v>3634</v>
      </c>
      <c r="C243" s="107">
        <v>45127</v>
      </c>
      <c r="D243">
        <v>16.34</v>
      </c>
      <c r="E243">
        <v>20.261600000000001</v>
      </c>
      <c r="F243">
        <v>19.354839999999999</v>
      </c>
      <c r="G243">
        <v>1.75</v>
      </c>
      <c r="H243">
        <v>5</v>
      </c>
      <c r="I243">
        <v>0.25</v>
      </c>
      <c r="J243">
        <v>0.25</v>
      </c>
    </row>
    <row r="244" spans="1:10" x14ac:dyDescent="0.25">
      <c r="A244" t="s">
        <v>4785</v>
      </c>
      <c r="B244" t="s">
        <v>4787</v>
      </c>
      <c r="C244" s="107">
        <v>45127</v>
      </c>
      <c r="D244">
        <v>5057.78</v>
      </c>
      <c r="E244">
        <v>6271.6472000000003</v>
      </c>
      <c r="F244">
        <v>19.354839999999999</v>
      </c>
      <c r="G244">
        <v>16</v>
      </c>
      <c r="H244">
        <v>28</v>
      </c>
      <c r="I244">
        <v>125</v>
      </c>
      <c r="J244">
        <v>8.6999999999999993</v>
      </c>
    </row>
    <row r="245" spans="1:10" x14ac:dyDescent="0.25">
      <c r="A245" t="s">
        <v>6997</v>
      </c>
      <c r="B245" t="s">
        <v>6999</v>
      </c>
      <c r="C245" s="107">
        <v>45127</v>
      </c>
      <c r="D245">
        <v>7981.62</v>
      </c>
      <c r="E245">
        <v>9737.5</v>
      </c>
      <c r="F245">
        <v>18.032139999999998</v>
      </c>
      <c r="G245">
        <v>39</v>
      </c>
      <c r="H245">
        <v>48</v>
      </c>
      <c r="I245">
        <v>290</v>
      </c>
      <c r="J245">
        <v>20</v>
      </c>
    </row>
    <row r="246" spans="1:10" x14ac:dyDescent="0.25">
      <c r="A246" t="s">
        <v>6625</v>
      </c>
      <c r="B246" t="s">
        <v>6627</v>
      </c>
      <c r="C246" s="107">
        <v>45127</v>
      </c>
      <c r="D246">
        <v>2091.6999999999998</v>
      </c>
      <c r="E246">
        <v>2550</v>
      </c>
      <c r="F246">
        <v>17.972549999999998</v>
      </c>
      <c r="G246">
        <v>19.7</v>
      </c>
      <c r="H246">
        <v>17.399999999999999</v>
      </c>
      <c r="I246">
        <v>92</v>
      </c>
      <c r="J246">
        <v>5.2</v>
      </c>
    </row>
    <row r="247" spans="1:10" x14ac:dyDescent="0.25">
      <c r="A247" t="s">
        <v>6480</v>
      </c>
      <c r="B247" t="s">
        <v>6481</v>
      </c>
      <c r="C247" s="107">
        <v>45127</v>
      </c>
      <c r="D247">
        <v>878.44</v>
      </c>
      <c r="E247">
        <v>1080.5</v>
      </c>
      <c r="F247">
        <v>18.700600000000001</v>
      </c>
      <c r="G247">
        <v>27</v>
      </c>
      <c r="H247">
        <v>27.2</v>
      </c>
      <c r="I247">
        <v>13.23</v>
      </c>
      <c r="J247">
        <v>26.5</v>
      </c>
    </row>
    <row r="248" spans="1:10" x14ac:dyDescent="0.25">
      <c r="A248" t="s">
        <v>7440</v>
      </c>
      <c r="B248" t="s">
        <v>7442</v>
      </c>
      <c r="C248" s="107">
        <v>45127</v>
      </c>
      <c r="D248">
        <v>91.45</v>
      </c>
      <c r="E248">
        <v>112</v>
      </c>
      <c r="F248">
        <v>18.348210000000002</v>
      </c>
      <c r="G248">
        <v>5</v>
      </c>
      <c r="H248">
        <v>6</v>
      </c>
      <c r="I248">
        <v>2</v>
      </c>
      <c r="J248">
        <v>2</v>
      </c>
    </row>
    <row r="249" spans="1:10" x14ac:dyDescent="0.25">
      <c r="A249" t="s">
        <v>6286</v>
      </c>
      <c r="B249" t="s">
        <v>6288</v>
      </c>
      <c r="C249" s="107">
        <v>45127</v>
      </c>
      <c r="D249">
        <v>319.2</v>
      </c>
      <c r="E249">
        <v>389</v>
      </c>
      <c r="F249">
        <v>17.943439999999999</v>
      </c>
      <c r="G249">
        <v>9.5</v>
      </c>
      <c r="H249">
        <v>12.25</v>
      </c>
      <c r="I249">
        <v>3</v>
      </c>
      <c r="J249">
        <v>4</v>
      </c>
    </row>
    <row r="250" spans="1:10" x14ac:dyDescent="0.25">
      <c r="A250" t="s">
        <v>7216</v>
      </c>
      <c r="B250" t="s">
        <v>7218</v>
      </c>
      <c r="C250" s="107">
        <v>45127</v>
      </c>
      <c r="D250">
        <v>306.33</v>
      </c>
      <c r="E250">
        <v>375</v>
      </c>
      <c r="F250">
        <v>18.312000000000001</v>
      </c>
      <c r="G250">
        <v>12</v>
      </c>
      <c r="H250">
        <v>6</v>
      </c>
      <c r="I250">
        <v>1</v>
      </c>
      <c r="J250">
        <v>3</v>
      </c>
    </row>
    <row r="251" spans="1:10" x14ac:dyDescent="0.25">
      <c r="A251" t="s">
        <v>7287</v>
      </c>
      <c r="B251" t="s">
        <v>25233</v>
      </c>
      <c r="C251" s="107">
        <v>45103</v>
      </c>
      <c r="D251">
        <v>1367.99</v>
      </c>
      <c r="E251">
        <v>1668</v>
      </c>
      <c r="F251">
        <v>17.98621</v>
      </c>
      <c r="G251">
        <v>6</v>
      </c>
      <c r="H251">
        <v>12</v>
      </c>
      <c r="I251">
        <v>0.5</v>
      </c>
      <c r="J251">
        <v>3</v>
      </c>
    </row>
    <row r="252" spans="1:10" x14ac:dyDescent="0.25">
      <c r="A252" t="s">
        <v>7232</v>
      </c>
      <c r="B252" t="s">
        <v>7233</v>
      </c>
      <c r="C252" s="107">
        <v>45149</v>
      </c>
      <c r="D252">
        <v>325.81</v>
      </c>
      <c r="E252">
        <v>426</v>
      </c>
      <c r="F252">
        <v>23.51878</v>
      </c>
      <c r="G252">
        <v>12</v>
      </c>
      <c r="H252">
        <v>6</v>
      </c>
      <c r="I252">
        <v>1</v>
      </c>
      <c r="J252">
        <v>3</v>
      </c>
    </row>
    <row r="253" spans="1:10" x14ac:dyDescent="0.25">
      <c r="A253" t="s">
        <v>7207</v>
      </c>
      <c r="B253" t="s">
        <v>25234</v>
      </c>
      <c r="C253" s="107">
        <v>45103</v>
      </c>
      <c r="D253">
        <v>673.11</v>
      </c>
      <c r="E253">
        <v>821</v>
      </c>
      <c r="F253">
        <v>18.013400000000001</v>
      </c>
      <c r="G253">
        <v>1.26</v>
      </c>
      <c r="H253">
        <v>3.08</v>
      </c>
      <c r="I253">
        <v>0.5</v>
      </c>
      <c r="J253">
        <v>0.55000000000000004</v>
      </c>
    </row>
    <row r="254" spans="1:10" x14ac:dyDescent="0.25">
      <c r="A254" t="s">
        <v>7284</v>
      </c>
      <c r="B254" t="s">
        <v>7286</v>
      </c>
      <c r="C254" s="107">
        <v>45120</v>
      </c>
      <c r="D254">
        <v>347.02</v>
      </c>
      <c r="E254">
        <v>430.3048</v>
      </c>
      <c r="F254">
        <v>19.354839999999999</v>
      </c>
      <c r="G254">
        <v>1.27</v>
      </c>
      <c r="H254">
        <v>3.07</v>
      </c>
      <c r="I254">
        <v>0.5</v>
      </c>
      <c r="J254">
        <v>0.55000000000000004</v>
      </c>
    </row>
    <row r="255" spans="1:10" x14ac:dyDescent="0.25">
      <c r="A255" t="s">
        <v>7269</v>
      </c>
      <c r="B255" t="s">
        <v>25235</v>
      </c>
      <c r="C255" s="107">
        <v>45127</v>
      </c>
      <c r="D255">
        <v>673.11</v>
      </c>
      <c r="E255">
        <v>834.65639999999996</v>
      </c>
      <c r="F255">
        <v>19.354839999999999</v>
      </c>
      <c r="G255">
        <v>1.27</v>
      </c>
      <c r="H255">
        <v>3.07</v>
      </c>
      <c r="I255">
        <v>0.5</v>
      </c>
      <c r="J255">
        <v>0.55000000000000004</v>
      </c>
    </row>
    <row r="256" spans="1:10" x14ac:dyDescent="0.25">
      <c r="A256" t="s">
        <v>6385</v>
      </c>
      <c r="B256" t="s">
        <v>6386</v>
      </c>
      <c r="C256" s="107">
        <v>45103</v>
      </c>
      <c r="D256">
        <v>142.80000000000001</v>
      </c>
      <c r="E256">
        <v>174</v>
      </c>
      <c r="F256">
        <v>17.93103</v>
      </c>
      <c r="G256">
        <v>7</v>
      </c>
      <c r="H256">
        <v>10</v>
      </c>
      <c r="I256">
        <v>1.6</v>
      </c>
      <c r="J256">
        <v>3</v>
      </c>
    </row>
    <row r="257" spans="1:10" x14ac:dyDescent="0.25">
      <c r="A257" t="s">
        <v>25236</v>
      </c>
      <c r="B257" t="s">
        <v>8568</v>
      </c>
      <c r="C257" s="107">
        <v>45103</v>
      </c>
      <c r="D257">
        <v>1148.3499999999999</v>
      </c>
      <c r="E257">
        <v>1400</v>
      </c>
      <c r="F257">
        <v>17.975000000000001</v>
      </c>
      <c r="G257">
        <v>15</v>
      </c>
      <c r="H257">
        <v>17.05</v>
      </c>
      <c r="I257">
        <v>42</v>
      </c>
      <c r="J257">
        <v>14</v>
      </c>
    </row>
    <row r="258" spans="1:10" x14ac:dyDescent="0.25">
      <c r="A258" t="s">
        <v>4556</v>
      </c>
      <c r="B258" t="s">
        <v>4558</v>
      </c>
      <c r="C258" s="107">
        <v>45119</v>
      </c>
      <c r="D258">
        <v>28.61</v>
      </c>
      <c r="E258">
        <v>35</v>
      </c>
      <c r="F258">
        <v>18.25714</v>
      </c>
      <c r="G258">
        <v>3</v>
      </c>
      <c r="H258">
        <v>4</v>
      </c>
      <c r="I258">
        <v>0.45</v>
      </c>
      <c r="J258">
        <v>1</v>
      </c>
    </row>
    <row r="259" spans="1:10" x14ac:dyDescent="0.25">
      <c r="A259" t="s">
        <v>4382</v>
      </c>
      <c r="B259" t="s">
        <v>4384</v>
      </c>
      <c r="C259" s="107">
        <v>45137</v>
      </c>
      <c r="D259">
        <v>28.61</v>
      </c>
      <c r="E259">
        <v>34.9</v>
      </c>
      <c r="F259">
        <v>18.022919999999999</v>
      </c>
      <c r="G259">
        <v>3</v>
      </c>
      <c r="H259">
        <v>3.75</v>
      </c>
      <c r="I259">
        <v>0.46</v>
      </c>
      <c r="J259">
        <v>1</v>
      </c>
    </row>
    <row r="260" spans="1:10" x14ac:dyDescent="0.25">
      <c r="A260" t="s">
        <v>4568</v>
      </c>
      <c r="B260" t="s">
        <v>4570</v>
      </c>
      <c r="C260" s="107">
        <v>45127</v>
      </c>
      <c r="D260">
        <v>13.67</v>
      </c>
      <c r="E260">
        <v>19.43</v>
      </c>
      <c r="F260">
        <v>29.644880000000001</v>
      </c>
      <c r="G260">
        <v>3</v>
      </c>
      <c r="H260">
        <v>4</v>
      </c>
      <c r="I260">
        <v>0.5</v>
      </c>
      <c r="J260">
        <v>0.5</v>
      </c>
    </row>
    <row r="261" spans="1:10" x14ac:dyDescent="0.25">
      <c r="A261" t="s">
        <v>4574</v>
      </c>
      <c r="B261" t="s">
        <v>4576</v>
      </c>
      <c r="C261" s="107">
        <v>45137</v>
      </c>
      <c r="D261">
        <v>28.61</v>
      </c>
      <c r="E261">
        <v>36</v>
      </c>
      <c r="F261">
        <v>20.52778</v>
      </c>
      <c r="G261">
        <v>7</v>
      </c>
      <c r="H261">
        <v>11</v>
      </c>
      <c r="I261">
        <v>3.3</v>
      </c>
      <c r="J261">
        <v>3</v>
      </c>
    </row>
    <row r="262" spans="1:10" x14ac:dyDescent="0.25">
      <c r="A262" t="s">
        <v>4728</v>
      </c>
      <c r="B262" t="s">
        <v>4729</v>
      </c>
      <c r="C262" s="107">
        <v>45127</v>
      </c>
      <c r="D262">
        <v>89.26</v>
      </c>
      <c r="E262">
        <v>108.8</v>
      </c>
      <c r="F262">
        <v>17.95956</v>
      </c>
      <c r="G262">
        <v>2</v>
      </c>
      <c r="H262">
        <v>12</v>
      </c>
      <c r="I262">
        <v>2.2999999999999998</v>
      </c>
      <c r="J262">
        <v>7</v>
      </c>
    </row>
    <row r="263" spans="1:10" x14ac:dyDescent="0.25">
      <c r="A263" t="s">
        <v>4722</v>
      </c>
      <c r="B263" t="s">
        <v>4724</v>
      </c>
      <c r="C263" s="107">
        <v>45119</v>
      </c>
      <c r="D263">
        <v>89.26</v>
      </c>
      <c r="E263">
        <v>108.85</v>
      </c>
      <c r="F263">
        <v>17.997240000000001</v>
      </c>
      <c r="G263">
        <v>7.5</v>
      </c>
      <c r="H263">
        <v>11.5</v>
      </c>
      <c r="I263">
        <v>2.5</v>
      </c>
      <c r="J263">
        <v>2</v>
      </c>
    </row>
    <row r="264" spans="1:10" x14ac:dyDescent="0.25">
      <c r="A264" t="s">
        <v>4692</v>
      </c>
      <c r="B264" t="s">
        <v>4694</v>
      </c>
      <c r="C264" s="107">
        <v>45119</v>
      </c>
      <c r="D264">
        <v>110</v>
      </c>
      <c r="E264">
        <v>134.13999999999999</v>
      </c>
      <c r="F264">
        <v>17.996120000000001</v>
      </c>
      <c r="G264">
        <v>8</v>
      </c>
      <c r="H264">
        <v>12</v>
      </c>
      <c r="I264">
        <v>2.44</v>
      </c>
      <c r="J264">
        <v>2</v>
      </c>
    </row>
    <row r="265" spans="1:10" x14ac:dyDescent="0.25">
      <c r="A265" t="s">
        <v>4761</v>
      </c>
      <c r="B265" t="s">
        <v>4763</v>
      </c>
      <c r="C265" s="107">
        <v>45127</v>
      </c>
      <c r="D265">
        <v>16.97</v>
      </c>
      <c r="E265">
        <v>22</v>
      </c>
      <c r="F265">
        <v>22.86364</v>
      </c>
      <c r="G265">
        <v>3.25</v>
      </c>
      <c r="H265">
        <v>2.5</v>
      </c>
      <c r="I265">
        <v>30</v>
      </c>
      <c r="J265">
        <v>0.75</v>
      </c>
    </row>
    <row r="266" spans="1:10" x14ac:dyDescent="0.25">
      <c r="A266" t="s">
        <v>4719</v>
      </c>
      <c r="B266" t="s">
        <v>4721</v>
      </c>
      <c r="C266" s="107">
        <v>45119</v>
      </c>
      <c r="D266">
        <v>33.94</v>
      </c>
      <c r="E266">
        <v>41.39</v>
      </c>
      <c r="F266">
        <v>17.99952</v>
      </c>
      <c r="G266">
        <v>3</v>
      </c>
      <c r="H266">
        <v>5</v>
      </c>
      <c r="I266">
        <v>1</v>
      </c>
      <c r="J266">
        <v>3</v>
      </c>
    </row>
    <row r="267" spans="1:10" x14ac:dyDescent="0.25">
      <c r="A267" t="s">
        <v>4748</v>
      </c>
      <c r="B267" t="s">
        <v>4750</v>
      </c>
      <c r="C267" s="107">
        <v>45120</v>
      </c>
      <c r="D267">
        <v>16.97</v>
      </c>
      <c r="E267">
        <v>20.6388</v>
      </c>
      <c r="F267">
        <v>17.776230000000002</v>
      </c>
      <c r="G267">
        <v>3</v>
      </c>
      <c r="H267">
        <v>2.5</v>
      </c>
      <c r="I267">
        <v>30</v>
      </c>
      <c r="J267">
        <v>0.75</v>
      </c>
    </row>
    <row r="268" spans="1:10" x14ac:dyDescent="0.25">
      <c r="A268" t="s">
        <v>4857</v>
      </c>
      <c r="B268" t="s">
        <v>4859</v>
      </c>
      <c r="C268" s="107">
        <v>45137</v>
      </c>
      <c r="D268">
        <v>16.97</v>
      </c>
      <c r="E268">
        <v>20.7</v>
      </c>
      <c r="F268">
        <v>18.01932</v>
      </c>
      <c r="G268">
        <v>1.6</v>
      </c>
      <c r="H268">
        <v>2.5</v>
      </c>
      <c r="I268">
        <v>0.3</v>
      </c>
      <c r="J268">
        <v>1.2</v>
      </c>
    </row>
    <row r="269" spans="1:10" x14ac:dyDescent="0.25">
      <c r="A269" t="s">
        <v>4742</v>
      </c>
      <c r="B269" t="s">
        <v>4744</v>
      </c>
      <c r="C269" s="107">
        <v>45120</v>
      </c>
      <c r="D269">
        <v>16.97</v>
      </c>
      <c r="E269">
        <v>20.6388</v>
      </c>
      <c r="F269">
        <v>17.776230000000002</v>
      </c>
      <c r="G269">
        <v>3.25</v>
      </c>
      <c r="H269">
        <v>2.2000000000000002</v>
      </c>
      <c r="I269">
        <v>30</v>
      </c>
      <c r="J269">
        <v>0.75</v>
      </c>
    </row>
    <row r="270" spans="1:10" x14ac:dyDescent="0.25">
      <c r="A270" t="s">
        <v>4739</v>
      </c>
      <c r="B270" t="s">
        <v>4741</v>
      </c>
      <c r="C270" s="107">
        <v>45119</v>
      </c>
      <c r="D270">
        <v>16.97</v>
      </c>
      <c r="E270">
        <v>20.7</v>
      </c>
      <c r="F270">
        <v>18.01932</v>
      </c>
      <c r="G270">
        <v>0.5</v>
      </c>
      <c r="H270">
        <v>4</v>
      </c>
      <c r="I270">
        <v>0.5</v>
      </c>
      <c r="J270">
        <v>4</v>
      </c>
    </row>
    <row r="271" spans="1:10" x14ac:dyDescent="0.25">
      <c r="A271" t="s">
        <v>4716</v>
      </c>
      <c r="B271" t="s">
        <v>4718</v>
      </c>
      <c r="C271" s="107">
        <v>45119</v>
      </c>
      <c r="D271">
        <v>33.94</v>
      </c>
      <c r="E271">
        <v>41.39</v>
      </c>
      <c r="F271">
        <v>17.99952</v>
      </c>
      <c r="G271">
        <v>2.75</v>
      </c>
      <c r="H271">
        <v>2.5</v>
      </c>
      <c r="I271">
        <v>0.52</v>
      </c>
      <c r="J271">
        <v>1.5</v>
      </c>
    </row>
    <row r="272" spans="1:10" x14ac:dyDescent="0.25">
      <c r="A272" t="s">
        <v>4736</v>
      </c>
      <c r="B272" t="s">
        <v>4738</v>
      </c>
      <c r="C272" s="107">
        <v>45119</v>
      </c>
      <c r="D272">
        <v>16.97</v>
      </c>
      <c r="E272">
        <v>21.05</v>
      </c>
      <c r="F272">
        <v>19.38242</v>
      </c>
      <c r="G272">
        <v>1</v>
      </c>
      <c r="H272">
        <v>3</v>
      </c>
      <c r="I272">
        <v>0.5</v>
      </c>
      <c r="J272">
        <v>3</v>
      </c>
    </row>
    <row r="273" spans="1:10" x14ac:dyDescent="0.25">
      <c r="A273" t="s">
        <v>4713</v>
      </c>
      <c r="B273" t="s">
        <v>4715</v>
      </c>
      <c r="C273" s="107">
        <v>45119</v>
      </c>
      <c r="D273">
        <v>33.94</v>
      </c>
      <c r="E273">
        <v>41.4</v>
      </c>
      <c r="F273">
        <v>18.01932</v>
      </c>
      <c r="G273">
        <v>2.5</v>
      </c>
      <c r="H273">
        <v>3</v>
      </c>
      <c r="I273">
        <v>1</v>
      </c>
      <c r="J273">
        <v>1</v>
      </c>
    </row>
    <row r="274" spans="1:10" x14ac:dyDescent="0.25">
      <c r="A274" t="s">
        <v>4733</v>
      </c>
      <c r="B274" t="s">
        <v>4735</v>
      </c>
      <c r="C274" s="107">
        <v>45119</v>
      </c>
      <c r="D274">
        <v>16.97</v>
      </c>
      <c r="E274">
        <v>20.7</v>
      </c>
      <c r="F274">
        <v>18.01932</v>
      </c>
      <c r="G274">
        <v>3</v>
      </c>
      <c r="H274">
        <v>4</v>
      </c>
      <c r="I274">
        <v>30</v>
      </c>
      <c r="J274">
        <v>1</v>
      </c>
    </row>
    <row r="275" spans="1:10" x14ac:dyDescent="0.25">
      <c r="A275" t="s">
        <v>4626</v>
      </c>
      <c r="B275" t="s">
        <v>4628</v>
      </c>
      <c r="C275" s="107">
        <v>45120</v>
      </c>
      <c r="D275">
        <v>28.91</v>
      </c>
      <c r="E275">
        <v>35.848399999999998</v>
      </c>
      <c r="F275">
        <v>19.354839999999999</v>
      </c>
      <c r="G275">
        <v>3</v>
      </c>
      <c r="H275">
        <v>1</v>
      </c>
      <c r="I275">
        <v>0.2</v>
      </c>
      <c r="J275">
        <v>4</v>
      </c>
    </row>
    <row r="276" spans="1:10" x14ac:dyDescent="0.25">
      <c r="A276" t="s">
        <v>4623</v>
      </c>
      <c r="B276" t="s">
        <v>4625</v>
      </c>
      <c r="C276" s="107">
        <v>45103</v>
      </c>
      <c r="D276">
        <v>28.91</v>
      </c>
      <c r="E276">
        <v>35.200000000000003</v>
      </c>
      <c r="F276">
        <v>17.869319999999998</v>
      </c>
      <c r="G276">
        <v>3</v>
      </c>
      <c r="H276">
        <v>1</v>
      </c>
      <c r="I276">
        <v>1</v>
      </c>
      <c r="J276">
        <v>4</v>
      </c>
    </row>
    <row r="277" spans="1:10" x14ac:dyDescent="0.25">
      <c r="A277" t="s">
        <v>4656</v>
      </c>
      <c r="B277" t="s">
        <v>4658</v>
      </c>
      <c r="C277" s="107">
        <v>45120</v>
      </c>
      <c r="D277">
        <v>12.57</v>
      </c>
      <c r="E277">
        <v>15.5868</v>
      </c>
      <c r="F277">
        <v>19.354839999999999</v>
      </c>
      <c r="G277">
        <v>3</v>
      </c>
      <c r="H277">
        <v>3.75</v>
      </c>
      <c r="I277">
        <v>0.3</v>
      </c>
      <c r="J277">
        <v>0.75</v>
      </c>
    </row>
    <row r="278" spans="1:10" x14ac:dyDescent="0.25">
      <c r="A278" t="s">
        <v>4620</v>
      </c>
      <c r="B278" t="s">
        <v>4622</v>
      </c>
      <c r="C278" s="107">
        <v>45103</v>
      </c>
      <c r="D278">
        <v>28.91</v>
      </c>
      <c r="E278">
        <v>35.200000000000003</v>
      </c>
      <c r="F278">
        <v>17.869319999999998</v>
      </c>
      <c r="G278">
        <v>3</v>
      </c>
      <c r="H278">
        <v>4</v>
      </c>
      <c r="I278">
        <v>0.4</v>
      </c>
      <c r="J278">
        <v>1</v>
      </c>
    </row>
    <row r="279" spans="1:10" x14ac:dyDescent="0.25">
      <c r="A279" t="s">
        <v>4683</v>
      </c>
      <c r="B279" t="s">
        <v>4685</v>
      </c>
      <c r="C279" s="107">
        <v>45119</v>
      </c>
      <c r="D279">
        <v>12.57</v>
      </c>
      <c r="E279">
        <v>15.33</v>
      </c>
      <c r="F279">
        <v>18.003910000000001</v>
      </c>
      <c r="G279">
        <v>3</v>
      </c>
      <c r="H279">
        <v>4</v>
      </c>
      <c r="I279">
        <v>2</v>
      </c>
      <c r="J279">
        <v>1</v>
      </c>
    </row>
    <row r="280" spans="1:10" x14ac:dyDescent="0.25">
      <c r="A280" t="s">
        <v>4653</v>
      </c>
      <c r="B280" t="s">
        <v>4655</v>
      </c>
      <c r="C280" s="107">
        <v>45127</v>
      </c>
      <c r="D280">
        <v>12.57</v>
      </c>
      <c r="E280">
        <v>15.3</v>
      </c>
      <c r="F280">
        <v>17.843139999999998</v>
      </c>
      <c r="G280">
        <v>3</v>
      </c>
      <c r="H280">
        <v>4</v>
      </c>
      <c r="I280">
        <v>0.8</v>
      </c>
      <c r="J280">
        <v>0.5</v>
      </c>
    </row>
    <row r="281" spans="1:10" x14ac:dyDescent="0.25">
      <c r="A281" t="s">
        <v>25189</v>
      </c>
      <c r="B281" t="s">
        <v>25195</v>
      </c>
      <c r="C281" s="107">
        <v>45183</v>
      </c>
      <c r="D281">
        <v>3.33</v>
      </c>
      <c r="E281">
        <v>4.4400000000000004</v>
      </c>
      <c r="F281">
        <v>25</v>
      </c>
      <c r="G281">
        <v>0</v>
      </c>
      <c r="H281">
        <v>0</v>
      </c>
      <c r="I281">
        <v>0</v>
      </c>
      <c r="J281">
        <v>0</v>
      </c>
    </row>
    <row r="282" spans="1:10" x14ac:dyDescent="0.25">
      <c r="A282" t="s">
        <v>25188</v>
      </c>
      <c r="B282" t="s">
        <v>25194</v>
      </c>
      <c r="C282" s="107">
        <v>45183</v>
      </c>
      <c r="D282">
        <v>3.33</v>
      </c>
      <c r="E282">
        <v>4.4400000000000004</v>
      </c>
      <c r="F282">
        <v>25</v>
      </c>
      <c r="G282">
        <v>0</v>
      </c>
      <c r="H282">
        <v>0</v>
      </c>
      <c r="I282">
        <v>0</v>
      </c>
      <c r="J282">
        <v>0</v>
      </c>
    </row>
    <row r="283" spans="1:10" x14ac:dyDescent="0.25">
      <c r="A283" t="s">
        <v>25187</v>
      </c>
      <c r="B283" t="s">
        <v>25193</v>
      </c>
      <c r="C283" s="107">
        <v>45181</v>
      </c>
      <c r="D283">
        <v>2.69</v>
      </c>
      <c r="E283">
        <v>2.83</v>
      </c>
      <c r="F283">
        <v>4.9470000000000001</v>
      </c>
      <c r="G283">
        <v>0</v>
      </c>
      <c r="H283">
        <v>0</v>
      </c>
      <c r="I283">
        <v>0</v>
      </c>
      <c r="J283">
        <v>0</v>
      </c>
    </row>
    <row r="284" spans="1:10" x14ac:dyDescent="0.25">
      <c r="A284" t="s">
        <v>25237</v>
      </c>
      <c r="B284" t="s">
        <v>25238</v>
      </c>
      <c r="C284" s="107">
        <v>45183</v>
      </c>
      <c r="D284">
        <v>3.89</v>
      </c>
      <c r="E284">
        <v>7.22</v>
      </c>
      <c r="F284">
        <v>46.121879999999997</v>
      </c>
      <c r="G284">
        <v>0</v>
      </c>
      <c r="H284">
        <v>0</v>
      </c>
      <c r="I284">
        <v>0</v>
      </c>
      <c r="J284">
        <v>0</v>
      </c>
    </row>
    <row r="285" spans="1:10" x14ac:dyDescent="0.25">
      <c r="A285" t="s">
        <v>25239</v>
      </c>
      <c r="B285" t="s">
        <v>25240</v>
      </c>
      <c r="C285" s="107">
        <v>45181</v>
      </c>
      <c r="D285">
        <v>5077.25</v>
      </c>
      <c r="E285">
        <v>5344.47</v>
      </c>
      <c r="F285">
        <v>4.99993</v>
      </c>
      <c r="G285">
        <v>0</v>
      </c>
      <c r="H285">
        <v>0</v>
      </c>
      <c r="I285">
        <v>0</v>
      </c>
      <c r="J285">
        <v>0</v>
      </c>
    </row>
    <row r="286" spans="1:10" x14ac:dyDescent="0.25">
      <c r="A286" t="s">
        <v>7519</v>
      </c>
      <c r="B286" t="s">
        <v>7520</v>
      </c>
      <c r="C286" s="107">
        <v>45161</v>
      </c>
      <c r="D286">
        <v>15.61</v>
      </c>
      <c r="E286">
        <v>19.100000000000001</v>
      </c>
      <c r="F286">
        <v>18.27225</v>
      </c>
      <c r="G286">
        <v>0.7</v>
      </c>
      <c r="H286">
        <v>2</v>
      </c>
      <c r="I286">
        <v>0.03</v>
      </c>
      <c r="J286">
        <v>0.7</v>
      </c>
    </row>
    <row r="287" spans="1:10" x14ac:dyDescent="0.25">
      <c r="A287" t="s">
        <v>5041</v>
      </c>
      <c r="B287" t="s">
        <v>5043</v>
      </c>
      <c r="C287" s="107">
        <v>45127</v>
      </c>
      <c r="D287">
        <v>135.76</v>
      </c>
      <c r="E287">
        <v>168.3424</v>
      </c>
      <c r="F287">
        <v>19.354839999999999</v>
      </c>
      <c r="G287">
        <v>4.92</v>
      </c>
      <c r="H287">
        <v>2.95</v>
      </c>
      <c r="I287">
        <v>0.88</v>
      </c>
      <c r="J287">
        <v>6.89</v>
      </c>
    </row>
    <row r="288" spans="1:10" x14ac:dyDescent="0.25">
      <c r="A288" t="s">
        <v>4370</v>
      </c>
      <c r="B288" t="s">
        <v>4372</v>
      </c>
      <c r="C288" s="107">
        <v>45119</v>
      </c>
      <c r="D288">
        <v>325.56</v>
      </c>
      <c r="E288">
        <v>400</v>
      </c>
      <c r="F288">
        <v>18.61</v>
      </c>
      <c r="G288">
        <v>1</v>
      </c>
      <c r="H288">
        <v>1</v>
      </c>
      <c r="I288">
        <v>0.5</v>
      </c>
      <c r="J288">
        <v>0.5</v>
      </c>
    </row>
    <row r="289" spans="1:10" x14ac:dyDescent="0.25">
      <c r="A289" t="s">
        <v>93</v>
      </c>
      <c r="B289" t="s">
        <v>25241</v>
      </c>
      <c r="C289" s="107">
        <v>45143</v>
      </c>
      <c r="D289">
        <v>25.07</v>
      </c>
      <c r="E289">
        <v>33.25</v>
      </c>
      <c r="F289">
        <v>24.601500000000001</v>
      </c>
      <c r="G289">
        <v>0</v>
      </c>
      <c r="H289">
        <v>0</v>
      </c>
      <c r="I289">
        <v>0</v>
      </c>
      <c r="J289">
        <v>0</v>
      </c>
    </row>
    <row r="290" spans="1:10" x14ac:dyDescent="0.25">
      <c r="A290" t="s">
        <v>3549</v>
      </c>
      <c r="B290" t="s">
        <v>3551</v>
      </c>
      <c r="C290" s="107">
        <v>45146</v>
      </c>
      <c r="D290">
        <v>36</v>
      </c>
      <c r="E290">
        <v>44.6</v>
      </c>
      <c r="F290">
        <v>19.282509999999998</v>
      </c>
      <c r="G290">
        <v>3.2</v>
      </c>
      <c r="H290">
        <v>48</v>
      </c>
      <c r="I290">
        <v>17.2</v>
      </c>
      <c r="J290">
        <v>3.2</v>
      </c>
    </row>
    <row r="291" spans="1:10" x14ac:dyDescent="0.25">
      <c r="A291" t="s">
        <v>3542</v>
      </c>
      <c r="B291" t="s">
        <v>3544</v>
      </c>
      <c r="C291" s="107">
        <v>45137</v>
      </c>
      <c r="D291">
        <v>5.58</v>
      </c>
      <c r="E291">
        <v>6.92</v>
      </c>
      <c r="F291">
        <v>19.364159999999998</v>
      </c>
      <c r="G291">
        <v>2.5</v>
      </c>
      <c r="H291">
        <v>4.5</v>
      </c>
      <c r="I291">
        <v>1.2</v>
      </c>
      <c r="J291">
        <v>1.2</v>
      </c>
    </row>
    <row r="292" spans="1:10" x14ac:dyDescent="0.25">
      <c r="A292" t="s">
        <v>33</v>
      </c>
      <c r="B292" t="s">
        <v>36</v>
      </c>
      <c r="C292" s="107">
        <v>45181</v>
      </c>
      <c r="D292">
        <v>10</v>
      </c>
      <c r="E292">
        <v>13.8</v>
      </c>
      <c r="F292">
        <v>27.53623</v>
      </c>
      <c r="G292">
        <v>1.2</v>
      </c>
      <c r="H292">
        <v>1.2</v>
      </c>
      <c r="I292">
        <v>37.18</v>
      </c>
      <c r="J292">
        <v>1.2</v>
      </c>
    </row>
    <row r="293" spans="1:10" x14ac:dyDescent="0.25">
      <c r="A293" t="s">
        <v>38</v>
      </c>
      <c r="B293" t="s">
        <v>40</v>
      </c>
      <c r="C293" s="107">
        <v>45181</v>
      </c>
      <c r="D293">
        <v>10</v>
      </c>
      <c r="E293">
        <v>13.8</v>
      </c>
      <c r="F293">
        <v>27.53623</v>
      </c>
      <c r="G293">
        <v>1.2</v>
      </c>
      <c r="H293">
        <v>1.2</v>
      </c>
      <c r="I293">
        <v>36.19</v>
      </c>
      <c r="J293">
        <v>1.2</v>
      </c>
    </row>
    <row r="294" spans="1:10" x14ac:dyDescent="0.25">
      <c r="A294" t="s">
        <v>25190</v>
      </c>
      <c r="B294" t="s">
        <v>25196</v>
      </c>
      <c r="C294" s="107">
        <v>45183</v>
      </c>
      <c r="D294">
        <v>8.89</v>
      </c>
      <c r="E294">
        <v>11.8</v>
      </c>
      <c r="F294">
        <v>24.661020000000001</v>
      </c>
      <c r="G294">
        <v>0</v>
      </c>
      <c r="H294">
        <v>0</v>
      </c>
      <c r="I294">
        <v>0</v>
      </c>
      <c r="J294">
        <v>0</v>
      </c>
    </row>
    <row r="295" spans="1:10" x14ac:dyDescent="0.25">
      <c r="A295" t="s">
        <v>8454</v>
      </c>
      <c r="B295" t="s">
        <v>8456</v>
      </c>
      <c r="C295" s="107">
        <v>45103</v>
      </c>
      <c r="D295">
        <v>7235.29</v>
      </c>
      <c r="E295">
        <v>8827</v>
      </c>
      <c r="F295">
        <v>18.03229</v>
      </c>
      <c r="G295">
        <v>17.350000000000001</v>
      </c>
      <c r="H295">
        <v>9.3699999999999992</v>
      </c>
      <c r="I295">
        <v>152</v>
      </c>
      <c r="J295">
        <v>28</v>
      </c>
    </row>
    <row r="296" spans="1:10" x14ac:dyDescent="0.25">
      <c r="A296" t="s">
        <v>7023</v>
      </c>
      <c r="B296" t="s">
        <v>7025</v>
      </c>
      <c r="C296" s="107">
        <v>45103</v>
      </c>
      <c r="D296">
        <v>6090.94</v>
      </c>
      <c r="E296">
        <v>7430.9</v>
      </c>
      <c r="F296">
        <v>18.03227</v>
      </c>
      <c r="G296">
        <v>17.38</v>
      </c>
      <c r="H296">
        <v>9.3699999999999992</v>
      </c>
      <c r="I296">
        <v>77</v>
      </c>
      <c r="J296">
        <v>28</v>
      </c>
    </row>
    <row r="297" spans="1:10" x14ac:dyDescent="0.25">
      <c r="A297" t="s">
        <v>19937</v>
      </c>
      <c r="B297" t="s">
        <v>25243</v>
      </c>
      <c r="C297" s="107">
        <v>45127</v>
      </c>
      <c r="D297">
        <v>9157.2999999999993</v>
      </c>
      <c r="E297">
        <v>10240</v>
      </c>
      <c r="F297">
        <v>10.57324</v>
      </c>
      <c r="G297">
        <v>17.38</v>
      </c>
      <c r="H297">
        <v>9.3699999999999992</v>
      </c>
      <c r="I297">
        <v>135</v>
      </c>
      <c r="J297">
        <v>28</v>
      </c>
    </row>
    <row r="298" spans="1:10" x14ac:dyDescent="0.25">
      <c r="A298" t="s">
        <v>7932</v>
      </c>
      <c r="B298" t="s">
        <v>7934</v>
      </c>
      <c r="C298" s="107">
        <v>45120</v>
      </c>
      <c r="D298">
        <v>5565.1</v>
      </c>
      <c r="E298">
        <v>6900.7240000000002</v>
      </c>
      <c r="F298">
        <v>19.354839999999999</v>
      </c>
      <c r="G298">
        <v>0.72</v>
      </c>
      <c r="H298">
        <v>1.18</v>
      </c>
      <c r="I298">
        <v>78</v>
      </c>
      <c r="J298">
        <v>0.39</v>
      </c>
    </row>
    <row r="299" spans="1:10" x14ac:dyDescent="0.25">
      <c r="A299" t="s">
        <v>7938</v>
      </c>
      <c r="B299" t="s">
        <v>7940</v>
      </c>
      <c r="C299" s="107">
        <v>45120</v>
      </c>
      <c r="D299">
        <v>4848.8</v>
      </c>
      <c r="E299">
        <v>6012.5119999999997</v>
      </c>
      <c r="F299">
        <v>19.354839999999999</v>
      </c>
      <c r="G299">
        <v>0.68</v>
      </c>
      <c r="H299">
        <v>1.1000000000000001</v>
      </c>
      <c r="I299">
        <v>75</v>
      </c>
      <c r="J299">
        <v>0.36</v>
      </c>
    </row>
    <row r="300" spans="1:10" x14ac:dyDescent="0.25">
      <c r="A300" t="s">
        <v>7941</v>
      </c>
      <c r="B300" t="s">
        <v>7943</v>
      </c>
      <c r="C300" s="107">
        <v>45120</v>
      </c>
      <c r="D300">
        <v>4218</v>
      </c>
      <c r="E300">
        <v>5230.32</v>
      </c>
      <c r="F300">
        <v>19.354839999999999</v>
      </c>
      <c r="G300">
        <v>18.3</v>
      </c>
      <c r="H300">
        <v>30</v>
      </c>
      <c r="I300">
        <v>78</v>
      </c>
      <c r="J300">
        <v>10</v>
      </c>
    </row>
    <row r="301" spans="1:10" x14ac:dyDescent="0.25">
      <c r="A301" t="s">
        <v>8448</v>
      </c>
      <c r="B301" t="s">
        <v>8450</v>
      </c>
      <c r="C301" s="107">
        <v>45127</v>
      </c>
      <c r="D301">
        <v>2808.99</v>
      </c>
      <c r="E301">
        <v>3700</v>
      </c>
      <c r="F301">
        <v>24.08135</v>
      </c>
      <c r="G301">
        <v>18.3</v>
      </c>
      <c r="H301">
        <v>10</v>
      </c>
      <c r="I301">
        <v>78</v>
      </c>
      <c r="J301">
        <v>30</v>
      </c>
    </row>
    <row r="302" spans="1:10" x14ac:dyDescent="0.25">
      <c r="A302" t="s">
        <v>8451</v>
      </c>
      <c r="B302" t="s">
        <v>8453</v>
      </c>
      <c r="C302" s="107">
        <v>45127</v>
      </c>
      <c r="D302">
        <v>4943.82</v>
      </c>
      <c r="E302">
        <v>6130.3368</v>
      </c>
      <c r="F302">
        <v>19.354839999999999</v>
      </c>
      <c r="G302">
        <v>18.3</v>
      </c>
      <c r="H302">
        <v>10.9</v>
      </c>
      <c r="I302">
        <v>75</v>
      </c>
      <c r="J302">
        <v>31.8</v>
      </c>
    </row>
    <row r="303" spans="1:10" x14ac:dyDescent="0.25">
      <c r="A303" t="s">
        <v>8288</v>
      </c>
      <c r="B303" t="s">
        <v>8290</v>
      </c>
      <c r="C303" s="107">
        <v>45120</v>
      </c>
      <c r="D303">
        <v>1350.72</v>
      </c>
      <c r="E303">
        <v>1602.595</v>
      </c>
      <c r="F303">
        <v>15.716699999999999</v>
      </c>
      <c r="G303">
        <v>24.7</v>
      </c>
      <c r="H303">
        <v>16.899999999999999</v>
      </c>
      <c r="I303">
        <v>47.4</v>
      </c>
      <c r="J303">
        <v>8.1</v>
      </c>
    </row>
    <row r="304" spans="1:10" x14ac:dyDescent="0.25">
      <c r="A304" t="s">
        <v>5317</v>
      </c>
      <c r="B304" t="s">
        <v>5320</v>
      </c>
      <c r="C304" s="107">
        <v>45119</v>
      </c>
      <c r="D304">
        <v>248.86</v>
      </c>
      <c r="E304">
        <v>306.45</v>
      </c>
      <c r="F304">
        <v>18.792629999999999</v>
      </c>
      <c r="G304">
        <v>3.35</v>
      </c>
      <c r="H304">
        <v>6.02</v>
      </c>
      <c r="I304">
        <v>233</v>
      </c>
      <c r="J304">
        <v>1.5</v>
      </c>
    </row>
    <row r="305" spans="1:10" x14ac:dyDescent="0.25">
      <c r="A305" t="s">
        <v>8256</v>
      </c>
      <c r="B305" t="s">
        <v>8258</v>
      </c>
      <c r="C305" s="107">
        <v>45119</v>
      </c>
      <c r="D305">
        <v>277.35000000000002</v>
      </c>
      <c r="E305">
        <v>338.7</v>
      </c>
      <c r="F305">
        <v>18.11337</v>
      </c>
      <c r="G305">
        <v>103</v>
      </c>
      <c r="H305">
        <v>132</v>
      </c>
      <c r="I305">
        <v>2.2000000000000002</v>
      </c>
      <c r="J305">
        <v>22</v>
      </c>
    </row>
    <row r="306" spans="1:10" x14ac:dyDescent="0.25">
      <c r="A306" t="s">
        <v>5321</v>
      </c>
      <c r="B306" t="s">
        <v>5323</v>
      </c>
      <c r="C306" s="107">
        <v>45127</v>
      </c>
      <c r="D306">
        <v>2788.24</v>
      </c>
      <c r="E306">
        <v>3679.99</v>
      </c>
      <c r="F306">
        <v>24.232399999999998</v>
      </c>
      <c r="G306">
        <v>28.5</v>
      </c>
      <c r="H306">
        <v>20.100000000000001</v>
      </c>
      <c r="I306">
        <v>82.5</v>
      </c>
      <c r="J306">
        <v>8.9</v>
      </c>
    </row>
    <row r="307" spans="1:10" x14ac:dyDescent="0.25">
      <c r="A307" t="s">
        <v>5324</v>
      </c>
      <c r="B307" t="s">
        <v>5326</v>
      </c>
      <c r="C307" s="107">
        <v>45119</v>
      </c>
      <c r="D307">
        <v>1991.32</v>
      </c>
      <c r="E307">
        <v>2435.9899999999998</v>
      </c>
      <c r="F307">
        <v>18.254180000000002</v>
      </c>
      <c r="G307">
        <v>28.5</v>
      </c>
      <c r="H307">
        <v>20.100000000000001</v>
      </c>
      <c r="I307">
        <v>82.5</v>
      </c>
      <c r="J307">
        <v>8.9</v>
      </c>
    </row>
    <row r="308" spans="1:10" x14ac:dyDescent="0.25">
      <c r="A308" t="s">
        <v>5327</v>
      </c>
      <c r="B308" t="s">
        <v>5329</v>
      </c>
      <c r="C308" s="107">
        <v>45120</v>
      </c>
      <c r="D308">
        <v>1494.36</v>
      </c>
      <c r="E308">
        <v>1853.0064</v>
      </c>
      <c r="F308">
        <v>19.354839999999999</v>
      </c>
      <c r="G308">
        <v>24.7</v>
      </c>
      <c r="H308">
        <v>16.899999999999999</v>
      </c>
      <c r="I308">
        <v>47.29</v>
      </c>
      <c r="J308">
        <v>8.1</v>
      </c>
    </row>
    <row r="309" spans="1:10" x14ac:dyDescent="0.25">
      <c r="A309" t="s">
        <v>5338</v>
      </c>
      <c r="B309" t="s">
        <v>5340</v>
      </c>
      <c r="C309" s="107">
        <v>45120</v>
      </c>
      <c r="D309">
        <v>1138</v>
      </c>
      <c r="E309">
        <v>1411.12</v>
      </c>
      <c r="F309">
        <v>19.354839999999999</v>
      </c>
      <c r="G309">
        <v>24.7</v>
      </c>
      <c r="H309">
        <v>16.899999999999999</v>
      </c>
      <c r="I309">
        <v>47.29</v>
      </c>
      <c r="J309">
        <v>8.1</v>
      </c>
    </row>
    <row r="310" spans="1:10" x14ac:dyDescent="0.25">
      <c r="A310" t="s">
        <v>5341</v>
      </c>
      <c r="B310" t="s">
        <v>5343</v>
      </c>
      <c r="C310" s="107">
        <v>45120</v>
      </c>
      <c r="D310">
        <v>1051.8599999999999</v>
      </c>
      <c r="E310">
        <v>1304.3063999999999</v>
      </c>
      <c r="F310">
        <v>19.354839999999999</v>
      </c>
      <c r="G310">
        <v>24.7</v>
      </c>
      <c r="H310">
        <v>16.899999999999999</v>
      </c>
      <c r="I310">
        <v>47.29</v>
      </c>
      <c r="J310">
        <v>8.1</v>
      </c>
    </row>
    <row r="311" spans="1:10" x14ac:dyDescent="0.25">
      <c r="A311" t="s">
        <v>5344</v>
      </c>
      <c r="B311" t="s">
        <v>5346</v>
      </c>
      <c r="C311" s="107">
        <v>45127</v>
      </c>
      <c r="D311">
        <v>977.5</v>
      </c>
      <c r="E311">
        <v>1212.0999999999999</v>
      </c>
      <c r="F311">
        <v>19.354839999999999</v>
      </c>
      <c r="G311">
        <v>24.7</v>
      </c>
      <c r="H311">
        <v>16.899999999999999</v>
      </c>
      <c r="I311">
        <v>47.29</v>
      </c>
      <c r="J311">
        <v>8.1</v>
      </c>
    </row>
    <row r="312" spans="1:10" x14ac:dyDescent="0.25">
      <c r="A312" t="s">
        <v>25244</v>
      </c>
      <c r="B312" t="s">
        <v>25245</v>
      </c>
      <c r="C312" s="107">
        <v>45127</v>
      </c>
      <c r="D312">
        <v>2473.85</v>
      </c>
      <c r="E312">
        <v>3166.5279999999998</v>
      </c>
      <c r="F312">
        <v>21.875</v>
      </c>
      <c r="G312">
        <v>20.100000000000001</v>
      </c>
      <c r="H312">
        <v>28.5</v>
      </c>
      <c r="I312">
        <v>95.7</v>
      </c>
      <c r="J312">
        <v>8.9</v>
      </c>
    </row>
    <row r="313" spans="1:10" x14ac:dyDescent="0.25">
      <c r="A313" t="s">
        <v>542</v>
      </c>
      <c r="B313" t="s">
        <v>543</v>
      </c>
      <c r="C313" s="107">
        <v>45140</v>
      </c>
      <c r="D313">
        <v>1512.5</v>
      </c>
      <c r="E313">
        <v>1977.04</v>
      </c>
      <c r="F313">
        <v>23.496739999999999</v>
      </c>
      <c r="G313">
        <v>16.920000000000002</v>
      </c>
      <c r="H313">
        <v>31</v>
      </c>
      <c r="I313">
        <v>47.4</v>
      </c>
      <c r="J313">
        <v>8.1</v>
      </c>
    </row>
    <row r="314" spans="1:10" x14ac:dyDescent="0.25">
      <c r="A314" t="s">
        <v>5546</v>
      </c>
      <c r="B314" t="s">
        <v>25246</v>
      </c>
      <c r="C314" s="107">
        <v>45127</v>
      </c>
      <c r="D314">
        <v>1397.95</v>
      </c>
      <c r="E314">
        <v>1705.4</v>
      </c>
      <c r="F314">
        <v>18.028030000000001</v>
      </c>
      <c r="G314">
        <v>24.7</v>
      </c>
      <c r="H314">
        <v>16.899999999999999</v>
      </c>
      <c r="I314">
        <v>47.29</v>
      </c>
      <c r="J314">
        <v>8.1</v>
      </c>
    </row>
    <row r="315" spans="1:10" x14ac:dyDescent="0.25">
      <c r="A315" t="s">
        <v>8282</v>
      </c>
      <c r="B315" t="s">
        <v>8284</v>
      </c>
      <c r="C315" s="107">
        <v>45120</v>
      </c>
      <c r="D315">
        <v>1512.2</v>
      </c>
      <c r="E315">
        <v>1875.1279999999999</v>
      </c>
      <c r="F315">
        <v>19.354839999999999</v>
      </c>
      <c r="G315">
        <v>24.7</v>
      </c>
      <c r="H315">
        <v>16.899999999999999</v>
      </c>
      <c r="I315">
        <v>47.4</v>
      </c>
      <c r="J315">
        <v>8.1</v>
      </c>
    </row>
    <row r="316" spans="1:10" x14ac:dyDescent="0.25">
      <c r="A316" t="s">
        <v>8051</v>
      </c>
      <c r="B316" t="s">
        <v>8053</v>
      </c>
      <c r="C316" s="107">
        <v>45127</v>
      </c>
      <c r="D316">
        <v>1735.96</v>
      </c>
      <c r="E316">
        <v>2270</v>
      </c>
      <c r="F316">
        <v>23.52599</v>
      </c>
      <c r="G316">
        <v>28.1</v>
      </c>
      <c r="H316">
        <v>20.2</v>
      </c>
      <c r="I316">
        <v>66.099999999999994</v>
      </c>
      <c r="J316">
        <v>7.8</v>
      </c>
    </row>
    <row r="317" spans="1:10" x14ac:dyDescent="0.25">
      <c r="A317" t="s">
        <v>8060</v>
      </c>
      <c r="B317" t="s">
        <v>8062</v>
      </c>
      <c r="C317" s="107">
        <v>45127</v>
      </c>
      <c r="D317">
        <v>1241.58</v>
      </c>
      <c r="E317">
        <v>1539.5591999999999</v>
      </c>
      <c r="F317">
        <v>19.354839999999999</v>
      </c>
      <c r="G317">
        <v>20.2</v>
      </c>
      <c r="H317">
        <v>28.1</v>
      </c>
      <c r="I317">
        <v>66.099999999999994</v>
      </c>
      <c r="J317">
        <v>8.18</v>
      </c>
    </row>
    <row r="318" spans="1:10" x14ac:dyDescent="0.25">
      <c r="A318" t="s">
        <v>8066</v>
      </c>
      <c r="B318" t="s">
        <v>8068</v>
      </c>
      <c r="C318" s="107">
        <v>45127</v>
      </c>
      <c r="D318">
        <v>1466.76</v>
      </c>
      <c r="E318">
        <v>1920</v>
      </c>
      <c r="F318">
        <v>23.606249999999999</v>
      </c>
      <c r="G318">
        <v>28.1</v>
      </c>
      <c r="H318">
        <v>20.2</v>
      </c>
      <c r="I318">
        <v>66.099999999999994</v>
      </c>
      <c r="J318">
        <v>7.8</v>
      </c>
    </row>
    <row r="319" spans="1:10" x14ac:dyDescent="0.25">
      <c r="A319" t="s">
        <v>8101</v>
      </c>
      <c r="B319" t="s">
        <v>8103</v>
      </c>
      <c r="C319" s="107">
        <v>45127</v>
      </c>
      <c r="D319">
        <v>4810.2299999999996</v>
      </c>
      <c r="E319">
        <v>6350</v>
      </c>
      <c r="F319">
        <v>24.248349999999999</v>
      </c>
      <c r="G319">
        <v>22.3</v>
      </c>
      <c r="H319">
        <v>41.9</v>
      </c>
      <c r="I319">
        <v>185</v>
      </c>
      <c r="J319">
        <v>13.56</v>
      </c>
    </row>
    <row r="320" spans="1:10" x14ac:dyDescent="0.25">
      <c r="A320" t="s">
        <v>8128</v>
      </c>
      <c r="B320" t="s">
        <v>8130</v>
      </c>
      <c r="C320" s="107">
        <v>45127</v>
      </c>
      <c r="D320">
        <v>1430.34</v>
      </c>
      <c r="E320">
        <v>1750</v>
      </c>
      <c r="F320">
        <v>18.266290000000001</v>
      </c>
      <c r="G320">
        <v>28.8</v>
      </c>
      <c r="H320">
        <v>13.1</v>
      </c>
      <c r="I320">
        <v>45.2</v>
      </c>
      <c r="J320">
        <v>9.8000000000000007</v>
      </c>
    </row>
    <row r="321" spans="1:10" x14ac:dyDescent="0.25">
      <c r="A321" t="s">
        <v>8125</v>
      </c>
      <c r="B321" t="s">
        <v>8127</v>
      </c>
      <c r="C321" s="107">
        <v>45127</v>
      </c>
      <c r="D321">
        <v>1616.85</v>
      </c>
      <c r="E321">
        <v>1980</v>
      </c>
      <c r="F321">
        <v>18.340910000000001</v>
      </c>
      <c r="G321">
        <v>28.8</v>
      </c>
      <c r="H321">
        <v>13.1</v>
      </c>
      <c r="I321">
        <v>45.6</v>
      </c>
      <c r="J321">
        <v>9.8000000000000007</v>
      </c>
    </row>
    <row r="322" spans="1:10" x14ac:dyDescent="0.25">
      <c r="A322" t="s">
        <v>8107</v>
      </c>
      <c r="B322" t="s">
        <v>8109</v>
      </c>
      <c r="C322" s="107">
        <v>45127</v>
      </c>
      <c r="D322">
        <v>3819.09</v>
      </c>
      <c r="E322">
        <v>5050</v>
      </c>
      <c r="F322">
        <v>24.374459999999999</v>
      </c>
      <c r="G322">
        <v>47.6</v>
      </c>
      <c r="H322">
        <v>24.9</v>
      </c>
      <c r="I322">
        <v>35.4</v>
      </c>
      <c r="J322">
        <v>14.7</v>
      </c>
    </row>
    <row r="323" spans="1:10" x14ac:dyDescent="0.25">
      <c r="A323" t="s">
        <v>8113</v>
      </c>
      <c r="B323" t="s">
        <v>8115</v>
      </c>
      <c r="C323" s="107">
        <v>45127</v>
      </c>
      <c r="D323">
        <v>3510.31</v>
      </c>
      <c r="E323">
        <v>4590</v>
      </c>
      <c r="F323">
        <v>23.522659999999998</v>
      </c>
      <c r="G323">
        <v>47.6</v>
      </c>
      <c r="H323">
        <v>24.9</v>
      </c>
      <c r="I323">
        <v>35.4</v>
      </c>
      <c r="J323">
        <v>14.7</v>
      </c>
    </row>
    <row r="324" spans="1:10" x14ac:dyDescent="0.25">
      <c r="A324" t="s">
        <v>8119</v>
      </c>
      <c r="B324" t="s">
        <v>8121</v>
      </c>
      <c r="C324" s="107">
        <v>45127</v>
      </c>
      <c r="D324">
        <v>2707.36</v>
      </c>
      <c r="E324">
        <v>3550</v>
      </c>
      <c r="F324">
        <v>23.736339999999998</v>
      </c>
      <c r="G324">
        <v>38</v>
      </c>
      <c r="H324">
        <v>21.1</v>
      </c>
      <c r="I324">
        <v>127</v>
      </c>
      <c r="J324">
        <v>14.1</v>
      </c>
    </row>
    <row r="325" spans="1:10" x14ac:dyDescent="0.25">
      <c r="A325" t="s">
        <v>8122</v>
      </c>
      <c r="B325" t="s">
        <v>8124</v>
      </c>
      <c r="C325" s="107">
        <v>45127</v>
      </c>
      <c r="D325">
        <v>2293.85</v>
      </c>
      <c r="E325">
        <v>3000</v>
      </c>
      <c r="F325">
        <v>23.538329999999998</v>
      </c>
      <c r="G325">
        <v>38</v>
      </c>
      <c r="H325">
        <v>21.1</v>
      </c>
      <c r="I325">
        <v>127</v>
      </c>
      <c r="J325">
        <v>14.1</v>
      </c>
    </row>
    <row r="326" spans="1:10" x14ac:dyDescent="0.25">
      <c r="A326" t="s">
        <v>8042</v>
      </c>
      <c r="B326" t="s">
        <v>8044</v>
      </c>
      <c r="C326" s="107">
        <v>45127</v>
      </c>
      <c r="D326">
        <v>164.2</v>
      </c>
      <c r="E326">
        <v>215</v>
      </c>
      <c r="F326">
        <v>23.62791</v>
      </c>
      <c r="G326">
        <v>43</v>
      </c>
      <c r="H326">
        <v>118</v>
      </c>
      <c r="I326">
        <v>56</v>
      </c>
      <c r="J326">
        <v>43</v>
      </c>
    </row>
    <row r="327" spans="1:10" x14ac:dyDescent="0.25">
      <c r="A327" t="s">
        <v>8054</v>
      </c>
      <c r="B327" t="s">
        <v>8056</v>
      </c>
      <c r="C327" s="107">
        <v>45137</v>
      </c>
      <c r="D327">
        <v>1343.44</v>
      </c>
      <c r="E327">
        <v>1775</v>
      </c>
      <c r="F327">
        <v>24.31324</v>
      </c>
      <c r="G327">
        <v>13.4</v>
      </c>
      <c r="H327">
        <v>21.3</v>
      </c>
      <c r="I327">
        <v>63.4</v>
      </c>
      <c r="J327">
        <v>10.199999999999999</v>
      </c>
    </row>
    <row r="328" spans="1:10" x14ac:dyDescent="0.25">
      <c r="A328" t="s">
        <v>8057</v>
      </c>
      <c r="B328" t="s">
        <v>8059</v>
      </c>
      <c r="C328" s="107">
        <v>45137</v>
      </c>
      <c r="D328">
        <v>1638.67</v>
      </c>
      <c r="E328">
        <v>2160</v>
      </c>
      <c r="F328">
        <v>24.135649999999998</v>
      </c>
      <c r="G328">
        <v>13.14</v>
      </c>
      <c r="H328">
        <v>20.2</v>
      </c>
      <c r="I328">
        <v>59.6</v>
      </c>
      <c r="J328">
        <v>10.199999999999999</v>
      </c>
    </row>
    <row r="329" spans="1:10" x14ac:dyDescent="0.25">
      <c r="A329" t="s">
        <v>8063</v>
      </c>
      <c r="B329" t="s">
        <v>8065</v>
      </c>
      <c r="C329" s="107">
        <v>45137</v>
      </c>
      <c r="D329">
        <v>1199.28</v>
      </c>
      <c r="E329">
        <v>1580</v>
      </c>
      <c r="F329">
        <v>24.0962</v>
      </c>
      <c r="G329">
        <v>13.4</v>
      </c>
      <c r="H329">
        <v>18.7</v>
      </c>
      <c r="I329">
        <v>54.4</v>
      </c>
      <c r="J329">
        <v>10.199999999999999</v>
      </c>
    </row>
    <row r="330" spans="1:10" x14ac:dyDescent="0.25">
      <c r="A330" t="s">
        <v>7991</v>
      </c>
      <c r="B330" t="s">
        <v>25247</v>
      </c>
      <c r="C330" s="107">
        <v>45103</v>
      </c>
      <c r="D330">
        <v>3115.28</v>
      </c>
      <c r="E330">
        <v>3956</v>
      </c>
      <c r="F330">
        <v>21.25177</v>
      </c>
      <c r="G330">
        <v>14.6</v>
      </c>
      <c r="H330">
        <v>7.3</v>
      </c>
      <c r="I330">
        <v>38.799999999999997</v>
      </c>
      <c r="J330">
        <v>21.3</v>
      </c>
    </row>
    <row r="331" spans="1:10" x14ac:dyDescent="0.25">
      <c r="A331" t="s">
        <v>7909</v>
      </c>
      <c r="B331" t="s">
        <v>7911</v>
      </c>
      <c r="C331" s="107">
        <v>45140</v>
      </c>
      <c r="D331">
        <v>1554.64</v>
      </c>
      <c r="E331">
        <v>1885</v>
      </c>
      <c r="F331">
        <v>17.525729999999999</v>
      </c>
      <c r="G331">
        <v>12.5</v>
      </c>
      <c r="H331">
        <v>30.5</v>
      </c>
      <c r="I331">
        <v>79.7</v>
      </c>
      <c r="J331">
        <v>10.5</v>
      </c>
    </row>
    <row r="332" spans="1:10" x14ac:dyDescent="0.25">
      <c r="A332" t="s">
        <v>7904</v>
      </c>
      <c r="B332" t="s">
        <v>7906</v>
      </c>
      <c r="C332" s="107">
        <v>45155</v>
      </c>
      <c r="D332">
        <v>2689.7</v>
      </c>
      <c r="E332">
        <v>3188.25</v>
      </c>
      <c r="F332">
        <v>15.6371</v>
      </c>
      <c r="G332">
        <v>15.75</v>
      </c>
      <c r="H332">
        <v>15.75</v>
      </c>
      <c r="I332">
        <v>86.2</v>
      </c>
      <c r="J332">
        <v>39.369999999999997</v>
      </c>
    </row>
    <row r="333" spans="1:10" x14ac:dyDescent="0.25">
      <c r="A333" t="s">
        <v>8143</v>
      </c>
      <c r="B333" t="s">
        <v>25248</v>
      </c>
      <c r="C333" s="107">
        <v>45155</v>
      </c>
      <c r="D333">
        <v>2181.5</v>
      </c>
      <c r="E333">
        <v>2598.25</v>
      </c>
      <c r="F333">
        <v>16.039639999999999</v>
      </c>
      <c r="G333">
        <v>22.4</v>
      </c>
      <c r="H333">
        <v>14.17</v>
      </c>
      <c r="I333">
        <v>39.6</v>
      </c>
      <c r="J333">
        <v>11.6</v>
      </c>
    </row>
    <row r="334" spans="1:10" x14ac:dyDescent="0.25">
      <c r="A334" t="s">
        <v>7924</v>
      </c>
      <c r="B334" t="s">
        <v>7926</v>
      </c>
      <c r="C334" s="107">
        <v>45127</v>
      </c>
      <c r="D334">
        <v>441.77</v>
      </c>
      <c r="E334">
        <v>547.79480000000001</v>
      </c>
      <c r="F334">
        <v>19.354839999999999</v>
      </c>
      <c r="G334">
        <v>12.4</v>
      </c>
      <c r="H334">
        <v>4.5999999999999996</v>
      </c>
      <c r="I334">
        <v>3.9</v>
      </c>
      <c r="J334">
        <v>8.1</v>
      </c>
    </row>
    <row r="335" spans="1:10" x14ac:dyDescent="0.25">
      <c r="A335" t="s">
        <v>8164</v>
      </c>
      <c r="B335" t="s">
        <v>8166</v>
      </c>
      <c r="C335" s="107">
        <v>45120</v>
      </c>
      <c r="D335">
        <v>1064.94</v>
      </c>
      <c r="E335">
        <v>1320.5255999999999</v>
      </c>
      <c r="F335">
        <v>19.354839999999999</v>
      </c>
      <c r="G335">
        <v>12.5</v>
      </c>
      <c r="H335">
        <v>37</v>
      </c>
      <c r="I335">
        <v>105.8</v>
      </c>
      <c r="J335">
        <v>10.5</v>
      </c>
    </row>
    <row r="336" spans="1:10" x14ac:dyDescent="0.25">
      <c r="A336" t="s">
        <v>8161</v>
      </c>
      <c r="B336" t="s">
        <v>8163</v>
      </c>
      <c r="C336" s="107">
        <v>45103</v>
      </c>
      <c r="D336">
        <v>2128.3000000000002</v>
      </c>
      <c r="E336">
        <v>2610</v>
      </c>
      <c r="F336">
        <v>18.455939999999998</v>
      </c>
      <c r="G336">
        <v>12.5</v>
      </c>
      <c r="H336">
        <v>30.5</v>
      </c>
      <c r="I336">
        <v>100.3</v>
      </c>
      <c r="J336">
        <v>10.5</v>
      </c>
    </row>
    <row r="337" spans="1:10" x14ac:dyDescent="0.25">
      <c r="A337" t="s">
        <v>8155</v>
      </c>
      <c r="B337" t="s">
        <v>8157</v>
      </c>
      <c r="C337" s="107">
        <v>45127</v>
      </c>
      <c r="D337">
        <v>2484.3000000000002</v>
      </c>
      <c r="E337">
        <v>2937.27</v>
      </c>
      <c r="F337">
        <v>15.42146</v>
      </c>
      <c r="G337">
        <v>12.5</v>
      </c>
      <c r="H337">
        <v>37</v>
      </c>
      <c r="I337">
        <v>105.8</v>
      </c>
      <c r="J337">
        <v>10.5</v>
      </c>
    </row>
    <row r="338" spans="1:10" x14ac:dyDescent="0.25">
      <c r="A338" t="s">
        <v>5576</v>
      </c>
      <c r="B338" t="s">
        <v>5578</v>
      </c>
      <c r="C338" s="107">
        <v>45127</v>
      </c>
      <c r="D338">
        <v>673.11</v>
      </c>
      <c r="E338">
        <v>834.65639999999996</v>
      </c>
      <c r="F338">
        <v>19.354839999999999</v>
      </c>
      <c r="G338">
        <v>12</v>
      </c>
      <c r="H338">
        <v>6</v>
      </c>
      <c r="I338">
        <v>1</v>
      </c>
      <c r="J338">
        <v>3</v>
      </c>
    </row>
    <row r="339" spans="1:10" x14ac:dyDescent="0.25">
      <c r="A339" t="s">
        <v>8001</v>
      </c>
      <c r="B339" t="s">
        <v>8002</v>
      </c>
      <c r="C339" s="107">
        <v>45144</v>
      </c>
      <c r="D339">
        <v>2226.02</v>
      </c>
      <c r="E339">
        <v>2717</v>
      </c>
      <c r="F339">
        <v>18.07067</v>
      </c>
      <c r="G339">
        <v>14.6</v>
      </c>
      <c r="H339">
        <v>17.7</v>
      </c>
      <c r="I339">
        <v>26</v>
      </c>
      <c r="J339">
        <v>6.8</v>
      </c>
    </row>
    <row r="340" spans="1:10" x14ac:dyDescent="0.25">
      <c r="A340" t="s">
        <v>8191</v>
      </c>
      <c r="B340" t="s">
        <v>25249</v>
      </c>
      <c r="C340" s="107">
        <v>45140</v>
      </c>
      <c r="D340">
        <v>2302.44</v>
      </c>
      <c r="E340">
        <v>3027.71</v>
      </c>
      <c r="F340">
        <v>23.954409999999999</v>
      </c>
      <c r="G340">
        <v>16</v>
      </c>
      <c r="H340">
        <v>16</v>
      </c>
      <c r="I340">
        <v>46</v>
      </c>
      <c r="J340">
        <v>40</v>
      </c>
    </row>
    <row r="341" spans="1:10" x14ac:dyDescent="0.25">
      <c r="A341" t="s">
        <v>8188</v>
      </c>
      <c r="B341" t="s">
        <v>25250</v>
      </c>
      <c r="C341" s="107">
        <v>45120</v>
      </c>
      <c r="D341">
        <v>2532.9</v>
      </c>
      <c r="E341">
        <v>2978.3445000000002</v>
      </c>
      <c r="F341">
        <v>14.956110000000001</v>
      </c>
      <c r="G341">
        <v>16</v>
      </c>
      <c r="H341">
        <v>16</v>
      </c>
      <c r="I341">
        <v>46</v>
      </c>
      <c r="J341">
        <v>40</v>
      </c>
    </row>
    <row r="342" spans="1:10" x14ac:dyDescent="0.25">
      <c r="A342" t="s">
        <v>8158</v>
      </c>
      <c r="B342" t="s">
        <v>8160</v>
      </c>
      <c r="C342" s="107">
        <v>45127</v>
      </c>
      <c r="D342">
        <v>2829.54</v>
      </c>
      <c r="E342">
        <v>3452.04</v>
      </c>
      <c r="F342">
        <v>18.032820000000001</v>
      </c>
      <c r="G342">
        <v>12.5</v>
      </c>
      <c r="H342">
        <v>30.5</v>
      </c>
      <c r="I342">
        <v>106</v>
      </c>
      <c r="J342">
        <v>10.5</v>
      </c>
    </row>
    <row r="343" spans="1:10" x14ac:dyDescent="0.25">
      <c r="A343" t="s">
        <v>7969</v>
      </c>
      <c r="B343" t="s">
        <v>25251</v>
      </c>
      <c r="C343" s="107">
        <v>45103</v>
      </c>
      <c r="D343">
        <v>1124.23</v>
      </c>
      <c r="E343">
        <v>1371</v>
      </c>
      <c r="F343">
        <v>17.999269999999999</v>
      </c>
      <c r="G343">
        <v>14.6</v>
      </c>
      <c r="H343">
        <v>17.7</v>
      </c>
      <c r="I343">
        <v>22</v>
      </c>
      <c r="J343">
        <v>6.8</v>
      </c>
    </row>
    <row r="344" spans="1:10" x14ac:dyDescent="0.25">
      <c r="A344" t="s">
        <v>8149</v>
      </c>
      <c r="B344" t="s">
        <v>25252</v>
      </c>
      <c r="C344" s="107">
        <v>45127</v>
      </c>
      <c r="D344">
        <v>1635.25</v>
      </c>
      <c r="E344">
        <v>2027.71</v>
      </c>
      <c r="F344">
        <v>19.354839999999999</v>
      </c>
      <c r="G344">
        <v>12.5</v>
      </c>
      <c r="H344">
        <v>10.5</v>
      </c>
      <c r="I344">
        <v>105.8</v>
      </c>
      <c r="J344">
        <v>37</v>
      </c>
    </row>
    <row r="345" spans="1:10" x14ac:dyDescent="0.25">
      <c r="A345" t="s">
        <v>6867</v>
      </c>
      <c r="B345" t="s">
        <v>6869</v>
      </c>
      <c r="C345" s="107">
        <v>45127</v>
      </c>
      <c r="D345">
        <v>1099</v>
      </c>
      <c r="E345">
        <v>1362.76</v>
      </c>
      <c r="F345">
        <v>19.354839999999999</v>
      </c>
      <c r="G345">
        <v>10</v>
      </c>
      <c r="H345">
        <v>16</v>
      </c>
      <c r="I345">
        <v>28</v>
      </c>
      <c r="J345">
        <v>22.5</v>
      </c>
    </row>
    <row r="346" spans="1:10" x14ac:dyDescent="0.25">
      <c r="A346" t="s">
        <v>6874</v>
      </c>
      <c r="B346" t="s">
        <v>6876</v>
      </c>
      <c r="C346" s="107">
        <v>45103</v>
      </c>
      <c r="D346">
        <v>2022.11</v>
      </c>
      <c r="E346">
        <v>2466.9699999999998</v>
      </c>
      <c r="F346">
        <v>18.03265</v>
      </c>
      <c r="G346">
        <v>10</v>
      </c>
      <c r="H346">
        <v>16</v>
      </c>
      <c r="I346">
        <v>89</v>
      </c>
      <c r="J346">
        <v>22.5</v>
      </c>
    </row>
    <row r="347" spans="1:10" x14ac:dyDescent="0.25">
      <c r="A347" t="s">
        <v>6879</v>
      </c>
      <c r="B347" t="s">
        <v>6881</v>
      </c>
      <c r="C347" s="107">
        <v>45103</v>
      </c>
      <c r="D347">
        <v>2641.91</v>
      </c>
      <c r="E347">
        <v>3223.1</v>
      </c>
      <c r="F347">
        <v>18.032019999999999</v>
      </c>
      <c r="G347">
        <v>16</v>
      </c>
      <c r="H347">
        <v>16</v>
      </c>
      <c r="I347">
        <v>46</v>
      </c>
      <c r="J347">
        <v>40</v>
      </c>
    </row>
    <row r="348" spans="1:10" x14ac:dyDescent="0.25">
      <c r="A348" t="s">
        <v>6896</v>
      </c>
      <c r="B348" t="s">
        <v>6898</v>
      </c>
      <c r="C348" s="107">
        <v>45103</v>
      </c>
      <c r="D348">
        <v>1303.94</v>
      </c>
      <c r="E348">
        <v>1590.81</v>
      </c>
      <c r="F348">
        <v>18.03295</v>
      </c>
      <c r="G348">
        <v>14.6</v>
      </c>
      <c r="H348">
        <v>17.7</v>
      </c>
      <c r="I348">
        <v>22</v>
      </c>
      <c r="J348">
        <v>6.8</v>
      </c>
    </row>
    <row r="349" spans="1:10" x14ac:dyDescent="0.25">
      <c r="A349" t="s">
        <v>6903</v>
      </c>
      <c r="B349" t="s">
        <v>6905</v>
      </c>
      <c r="C349" s="107">
        <v>45127</v>
      </c>
      <c r="D349">
        <v>1391.37</v>
      </c>
      <c r="E349">
        <v>1830</v>
      </c>
      <c r="F349">
        <v>23.96885</v>
      </c>
      <c r="G349">
        <v>15.05</v>
      </c>
      <c r="H349">
        <v>22.05</v>
      </c>
      <c r="I349">
        <v>33</v>
      </c>
      <c r="J349">
        <v>9.6300000000000008</v>
      </c>
    </row>
    <row r="350" spans="1:10" x14ac:dyDescent="0.25">
      <c r="A350" t="s">
        <v>6914</v>
      </c>
      <c r="B350" t="s">
        <v>6916</v>
      </c>
      <c r="C350" s="107">
        <v>45120</v>
      </c>
      <c r="D350">
        <v>2022.11</v>
      </c>
      <c r="E350">
        <v>2383.6901499999999</v>
      </c>
      <c r="F350">
        <v>15.16892</v>
      </c>
      <c r="G350">
        <v>10</v>
      </c>
      <c r="H350">
        <v>16</v>
      </c>
      <c r="I350">
        <v>89</v>
      </c>
      <c r="J350">
        <v>22.5</v>
      </c>
    </row>
    <row r="351" spans="1:10" x14ac:dyDescent="0.25">
      <c r="A351" t="s">
        <v>6917</v>
      </c>
      <c r="B351" t="s">
        <v>6919</v>
      </c>
      <c r="C351" s="107">
        <v>45120</v>
      </c>
      <c r="D351">
        <v>1717.11</v>
      </c>
      <c r="E351">
        <v>2129.2163999999998</v>
      </c>
      <c r="F351">
        <v>19.354839999999999</v>
      </c>
      <c r="G351">
        <v>14.6</v>
      </c>
      <c r="H351">
        <v>6.8</v>
      </c>
      <c r="I351">
        <v>25.1</v>
      </c>
      <c r="J351">
        <v>17.7</v>
      </c>
    </row>
    <row r="352" spans="1:10" x14ac:dyDescent="0.25">
      <c r="A352" t="s">
        <v>6923</v>
      </c>
      <c r="B352" t="s">
        <v>6925</v>
      </c>
      <c r="C352" s="107">
        <v>45120</v>
      </c>
      <c r="D352">
        <v>1191.44</v>
      </c>
      <c r="E352">
        <v>1477.3856000000001</v>
      </c>
      <c r="F352">
        <v>19.354839999999999</v>
      </c>
      <c r="G352">
        <v>15.5</v>
      </c>
      <c r="H352">
        <v>22.5</v>
      </c>
      <c r="I352">
        <v>24</v>
      </c>
      <c r="J352">
        <v>9.75</v>
      </c>
    </row>
    <row r="353" spans="1:10" x14ac:dyDescent="0.25">
      <c r="A353" t="s">
        <v>6926</v>
      </c>
      <c r="B353" t="s">
        <v>6927</v>
      </c>
      <c r="C353" s="107">
        <v>45127</v>
      </c>
      <c r="D353">
        <v>2286.6799999999998</v>
      </c>
      <c r="E353">
        <v>3000</v>
      </c>
      <c r="F353">
        <v>23.777329999999999</v>
      </c>
      <c r="G353">
        <v>15</v>
      </c>
      <c r="H353">
        <v>22</v>
      </c>
      <c r="I353">
        <v>31</v>
      </c>
      <c r="J353">
        <v>10</v>
      </c>
    </row>
    <row r="354" spans="1:10" x14ac:dyDescent="0.25">
      <c r="A354" t="s">
        <v>6928</v>
      </c>
      <c r="B354" t="s">
        <v>6930</v>
      </c>
      <c r="C354" s="107">
        <v>45120</v>
      </c>
      <c r="D354">
        <v>1649</v>
      </c>
      <c r="E354">
        <v>2044.76</v>
      </c>
      <c r="F354">
        <v>19.354839999999999</v>
      </c>
      <c r="G354">
        <v>10</v>
      </c>
      <c r="H354">
        <v>16</v>
      </c>
      <c r="I354">
        <v>32</v>
      </c>
      <c r="J354">
        <v>22.5</v>
      </c>
    </row>
    <row r="355" spans="1:10" x14ac:dyDescent="0.25">
      <c r="A355" t="s">
        <v>6934</v>
      </c>
      <c r="B355" t="s">
        <v>6936</v>
      </c>
      <c r="C355" s="107">
        <v>45120</v>
      </c>
      <c r="D355">
        <v>1649</v>
      </c>
      <c r="E355">
        <v>2044.76</v>
      </c>
      <c r="F355">
        <v>19.354839999999999</v>
      </c>
      <c r="G355">
        <v>13.75</v>
      </c>
      <c r="H355">
        <v>15</v>
      </c>
      <c r="I355">
        <v>89</v>
      </c>
      <c r="J355">
        <v>40</v>
      </c>
    </row>
    <row r="356" spans="1:10" x14ac:dyDescent="0.25">
      <c r="A356" t="s">
        <v>6946</v>
      </c>
      <c r="B356" t="s">
        <v>6948</v>
      </c>
      <c r="C356" s="107">
        <v>45103</v>
      </c>
      <c r="D356">
        <v>1754.46</v>
      </c>
      <c r="E356">
        <v>2307.11</v>
      </c>
      <c r="F356">
        <v>23.95421</v>
      </c>
      <c r="G356">
        <v>10</v>
      </c>
      <c r="H356">
        <v>16</v>
      </c>
      <c r="I356">
        <v>32</v>
      </c>
      <c r="J356">
        <v>22.5</v>
      </c>
    </row>
    <row r="357" spans="1:10" x14ac:dyDescent="0.25">
      <c r="A357" t="s">
        <v>6949</v>
      </c>
      <c r="B357" t="s">
        <v>6951</v>
      </c>
      <c r="C357" s="107">
        <v>45103</v>
      </c>
      <c r="D357">
        <v>2275.5300000000002</v>
      </c>
      <c r="E357">
        <v>2776.1</v>
      </c>
      <c r="F357">
        <v>18.031410000000001</v>
      </c>
      <c r="G357">
        <v>15</v>
      </c>
      <c r="H357">
        <v>22</v>
      </c>
      <c r="I357">
        <v>31</v>
      </c>
      <c r="J357">
        <v>10</v>
      </c>
    </row>
    <row r="358" spans="1:10" x14ac:dyDescent="0.25">
      <c r="A358" t="s">
        <v>6952</v>
      </c>
      <c r="B358" t="s">
        <v>6954</v>
      </c>
      <c r="C358" s="107">
        <v>45103</v>
      </c>
      <c r="D358">
        <v>2652.06</v>
      </c>
      <c r="E358">
        <v>3704.7</v>
      </c>
      <c r="F358">
        <v>28.413640000000001</v>
      </c>
      <c r="G358">
        <v>14.6</v>
      </c>
      <c r="H358">
        <v>6.8</v>
      </c>
      <c r="I358">
        <v>26.2</v>
      </c>
      <c r="J358">
        <v>17.7</v>
      </c>
    </row>
    <row r="359" spans="1:10" x14ac:dyDescent="0.25">
      <c r="A359" t="s">
        <v>6955</v>
      </c>
      <c r="B359" t="s">
        <v>6957</v>
      </c>
      <c r="C359" s="107">
        <v>45120</v>
      </c>
      <c r="D359">
        <v>1516.25</v>
      </c>
      <c r="E359">
        <v>1773</v>
      </c>
      <c r="F359">
        <v>14.481109999999999</v>
      </c>
      <c r="G359">
        <v>15.5</v>
      </c>
      <c r="H359">
        <v>22.5</v>
      </c>
      <c r="I359">
        <v>28</v>
      </c>
      <c r="J359">
        <v>8.75</v>
      </c>
    </row>
    <row r="360" spans="1:10" x14ac:dyDescent="0.25">
      <c r="A360" t="s">
        <v>6961</v>
      </c>
      <c r="B360" t="s">
        <v>6963</v>
      </c>
      <c r="C360" s="107">
        <v>45120</v>
      </c>
      <c r="D360">
        <v>1819.51</v>
      </c>
      <c r="E360">
        <v>2256.1923999999999</v>
      </c>
      <c r="F360">
        <v>19.354839999999999</v>
      </c>
      <c r="G360">
        <v>10</v>
      </c>
      <c r="H360">
        <v>16</v>
      </c>
      <c r="I360">
        <v>32</v>
      </c>
      <c r="J360">
        <v>22.5</v>
      </c>
    </row>
    <row r="361" spans="1:10" x14ac:dyDescent="0.25">
      <c r="A361" t="s">
        <v>7533</v>
      </c>
      <c r="B361" t="s">
        <v>7535</v>
      </c>
      <c r="C361" s="107">
        <v>45155</v>
      </c>
      <c r="D361">
        <v>1486.75</v>
      </c>
      <c r="E361">
        <v>1843.82</v>
      </c>
      <c r="F361">
        <v>19.365770000000001</v>
      </c>
      <c r="G361">
        <v>12.9</v>
      </c>
      <c r="H361">
        <v>10.75</v>
      </c>
      <c r="I361">
        <v>70.400000000000006</v>
      </c>
      <c r="J361">
        <v>22</v>
      </c>
    </row>
    <row r="362" spans="1:10" x14ac:dyDescent="0.25">
      <c r="A362" t="s">
        <v>7545</v>
      </c>
      <c r="B362" t="s">
        <v>7547</v>
      </c>
      <c r="C362" s="107">
        <v>45127</v>
      </c>
      <c r="D362">
        <v>2829.54</v>
      </c>
      <c r="E362">
        <v>3508.6296000000002</v>
      </c>
      <c r="F362">
        <v>19.354839999999999</v>
      </c>
      <c r="G362">
        <v>12.5</v>
      </c>
      <c r="H362">
        <v>11.8</v>
      </c>
      <c r="I362">
        <v>78.2</v>
      </c>
      <c r="J362">
        <v>31.8</v>
      </c>
    </row>
    <row r="363" spans="1:10" x14ac:dyDescent="0.25">
      <c r="A363" t="s">
        <v>7557</v>
      </c>
      <c r="B363" t="s">
        <v>7559</v>
      </c>
      <c r="C363" s="107">
        <v>45127</v>
      </c>
      <c r="D363">
        <v>1383.32</v>
      </c>
      <c r="E363">
        <v>1715.3168000000001</v>
      </c>
      <c r="F363">
        <v>19.354839999999999</v>
      </c>
      <c r="G363">
        <v>22.4</v>
      </c>
      <c r="H363">
        <v>11.6</v>
      </c>
      <c r="I363">
        <v>39.6</v>
      </c>
      <c r="J363">
        <v>14.17</v>
      </c>
    </row>
    <row r="364" spans="1:10" x14ac:dyDescent="0.25">
      <c r="A364" t="s">
        <v>7907</v>
      </c>
      <c r="B364" t="s">
        <v>7908</v>
      </c>
      <c r="C364" s="107">
        <v>45140</v>
      </c>
      <c r="D364">
        <v>2447.2600000000002</v>
      </c>
      <c r="E364">
        <v>3406</v>
      </c>
      <c r="F364">
        <v>28.14856</v>
      </c>
      <c r="G364">
        <v>12.5</v>
      </c>
      <c r="H364">
        <v>30.5</v>
      </c>
      <c r="I364">
        <v>79.900000000000006</v>
      </c>
      <c r="J364">
        <v>10.5</v>
      </c>
    </row>
    <row r="365" spans="1:10" x14ac:dyDescent="0.25">
      <c r="A365" t="s">
        <v>8134</v>
      </c>
      <c r="B365" t="s">
        <v>8136</v>
      </c>
      <c r="C365" s="107">
        <v>45103</v>
      </c>
      <c r="D365">
        <v>2181.5</v>
      </c>
      <c r="E365">
        <v>2661</v>
      </c>
      <c r="F365">
        <v>18.019539999999999</v>
      </c>
      <c r="G365">
        <v>22.4</v>
      </c>
      <c r="H365">
        <v>14.17</v>
      </c>
      <c r="I365">
        <v>39.6</v>
      </c>
      <c r="J365">
        <v>11.6</v>
      </c>
    </row>
    <row r="366" spans="1:10" x14ac:dyDescent="0.25">
      <c r="A366" t="s">
        <v>8140</v>
      </c>
      <c r="B366" t="s">
        <v>25253</v>
      </c>
      <c r="C366" s="107">
        <v>45155</v>
      </c>
      <c r="D366">
        <v>1275.24</v>
      </c>
      <c r="E366">
        <v>1578.25</v>
      </c>
      <c r="F366">
        <v>19.199110000000001</v>
      </c>
      <c r="G366">
        <v>22.4</v>
      </c>
      <c r="H366">
        <v>11.6</v>
      </c>
      <c r="I366">
        <v>39.6</v>
      </c>
      <c r="J366">
        <v>14.17</v>
      </c>
    </row>
    <row r="367" spans="1:10" x14ac:dyDescent="0.25">
      <c r="A367" t="s">
        <v>8146</v>
      </c>
      <c r="B367" t="s">
        <v>8148</v>
      </c>
      <c r="C367" s="107">
        <v>45135</v>
      </c>
      <c r="D367">
        <v>1097.44</v>
      </c>
      <c r="E367">
        <v>1468</v>
      </c>
      <c r="F367">
        <v>25.242509999999999</v>
      </c>
      <c r="G367">
        <v>22.4</v>
      </c>
      <c r="H367">
        <v>14.17</v>
      </c>
      <c r="I367">
        <v>39.6</v>
      </c>
      <c r="J367">
        <v>11.6</v>
      </c>
    </row>
    <row r="368" spans="1:10" x14ac:dyDescent="0.25">
      <c r="A368" t="s">
        <v>8152</v>
      </c>
      <c r="B368" t="s">
        <v>8154</v>
      </c>
      <c r="C368" s="107">
        <v>45127</v>
      </c>
      <c r="D368">
        <v>3253.64</v>
      </c>
      <c r="E368">
        <v>4800</v>
      </c>
      <c r="F368">
        <v>32.215829999999997</v>
      </c>
      <c r="G368">
        <v>12.5</v>
      </c>
      <c r="H368">
        <v>37</v>
      </c>
      <c r="I368">
        <v>105.8</v>
      </c>
      <c r="J368">
        <v>10.5</v>
      </c>
    </row>
    <row r="369" spans="1:10" x14ac:dyDescent="0.25">
      <c r="A369" t="s">
        <v>8237</v>
      </c>
      <c r="B369" t="s">
        <v>8239</v>
      </c>
      <c r="C369" s="107">
        <v>45120</v>
      </c>
      <c r="D369">
        <v>1078.95</v>
      </c>
      <c r="E369">
        <v>1337.8979999999999</v>
      </c>
      <c r="F369">
        <v>19.354839999999999</v>
      </c>
      <c r="G369">
        <v>28.5</v>
      </c>
      <c r="H369">
        <v>21.1</v>
      </c>
      <c r="I369">
        <v>66</v>
      </c>
      <c r="J369">
        <v>7.8</v>
      </c>
    </row>
    <row r="370" spans="1:10" x14ac:dyDescent="0.25">
      <c r="A370" t="s">
        <v>25254</v>
      </c>
      <c r="B370" t="s">
        <v>25255</v>
      </c>
      <c r="C370" s="107">
        <v>45103</v>
      </c>
      <c r="D370">
        <v>1151.6099999999999</v>
      </c>
      <c r="E370">
        <v>1404.9</v>
      </c>
      <c r="F370">
        <v>18.029039999999998</v>
      </c>
      <c r="G370">
        <v>28.5</v>
      </c>
      <c r="H370">
        <v>21.1</v>
      </c>
      <c r="I370">
        <v>66</v>
      </c>
      <c r="J370">
        <v>7.8</v>
      </c>
    </row>
    <row r="371" spans="1:10" x14ac:dyDescent="0.25">
      <c r="A371" t="s">
        <v>6937</v>
      </c>
      <c r="B371" t="s">
        <v>25256</v>
      </c>
      <c r="C371" s="107">
        <v>45103</v>
      </c>
      <c r="D371">
        <v>1483.66</v>
      </c>
      <c r="E371">
        <v>1810</v>
      </c>
      <c r="F371">
        <v>18.02983</v>
      </c>
      <c r="G371">
        <v>23.5</v>
      </c>
      <c r="H371">
        <v>31</v>
      </c>
      <c r="I371">
        <v>44</v>
      </c>
      <c r="J371">
        <v>11.5</v>
      </c>
    </row>
    <row r="372" spans="1:10" x14ac:dyDescent="0.25">
      <c r="A372" t="s">
        <v>8200</v>
      </c>
      <c r="B372" t="s">
        <v>8202</v>
      </c>
      <c r="C372" s="107">
        <v>45120</v>
      </c>
      <c r="D372">
        <v>1078.95</v>
      </c>
      <c r="E372">
        <v>1337.8979999999999</v>
      </c>
      <c r="F372">
        <v>19.354839999999999</v>
      </c>
      <c r="G372">
        <v>28.5</v>
      </c>
      <c r="H372">
        <v>21.1</v>
      </c>
      <c r="I372">
        <v>66</v>
      </c>
      <c r="J372">
        <v>7.8</v>
      </c>
    </row>
    <row r="373" spans="1:10" x14ac:dyDescent="0.25">
      <c r="A373" t="s">
        <v>8006</v>
      </c>
      <c r="B373" t="s">
        <v>8008</v>
      </c>
      <c r="C373" s="107">
        <v>45168</v>
      </c>
      <c r="D373">
        <v>121.66</v>
      </c>
      <c r="E373">
        <v>139.88999999999999</v>
      </c>
      <c r="F373">
        <v>13.03167</v>
      </c>
      <c r="G373">
        <v>2</v>
      </c>
      <c r="H373">
        <v>7</v>
      </c>
      <c r="I373">
        <v>4</v>
      </c>
      <c r="J373">
        <v>3</v>
      </c>
    </row>
    <row r="374" spans="1:10" x14ac:dyDescent="0.25">
      <c r="A374" t="s">
        <v>7998</v>
      </c>
      <c r="B374" t="s">
        <v>8000</v>
      </c>
      <c r="C374" s="107">
        <v>45103</v>
      </c>
      <c r="D374">
        <v>904.45</v>
      </c>
      <c r="E374">
        <v>1103.43</v>
      </c>
      <c r="F374">
        <v>18.032859999999999</v>
      </c>
      <c r="G374">
        <v>6.5</v>
      </c>
      <c r="H374">
        <v>10</v>
      </c>
      <c r="I374">
        <v>2</v>
      </c>
      <c r="J374">
        <v>4.5</v>
      </c>
    </row>
    <row r="375" spans="1:10" x14ac:dyDescent="0.25">
      <c r="A375" t="s">
        <v>7983</v>
      </c>
      <c r="B375" t="s">
        <v>7985</v>
      </c>
      <c r="C375" s="107">
        <v>45168</v>
      </c>
      <c r="D375">
        <v>29.97</v>
      </c>
      <c r="E375">
        <v>33.83</v>
      </c>
      <c r="F375">
        <v>11.409990000000001</v>
      </c>
      <c r="G375">
        <v>3.48</v>
      </c>
      <c r="H375">
        <v>3.5</v>
      </c>
      <c r="I375">
        <v>1</v>
      </c>
      <c r="J375">
        <v>0.65</v>
      </c>
    </row>
    <row r="376" spans="1:10" x14ac:dyDescent="0.25">
      <c r="A376" t="s">
        <v>7994</v>
      </c>
      <c r="B376" t="s">
        <v>7996</v>
      </c>
      <c r="C376" s="107">
        <v>45127</v>
      </c>
      <c r="D376">
        <v>9367.5499999999993</v>
      </c>
      <c r="E376">
        <v>12400</v>
      </c>
      <c r="F376">
        <v>24.45524</v>
      </c>
      <c r="G376">
        <v>32.700000000000003</v>
      </c>
      <c r="H376">
        <v>30.3</v>
      </c>
      <c r="I376">
        <v>216</v>
      </c>
      <c r="J376">
        <v>17.5</v>
      </c>
    </row>
    <row r="377" spans="1:10" x14ac:dyDescent="0.25">
      <c r="A377" t="s">
        <v>5543</v>
      </c>
      <c r="B377" t="s">
        <v>5545</v>
      </c>
      <c r="C377" s="107">
        <v>45127</v>
      </c>
      <c r="D377">
        <v>2108.58</v>
      </c>
      <c r="E377">
        <v>2780</v>
      </c>
      <c r="F377">
        <v>24.151800000000001</v>
      </c>
      <c r="G377">
        <v>24.7</v>
      </c>
      <c r="H377">
        <v>16.899999999999999</v>
      </c>
      <c r="I377">
        <v>47.4</v>
      </c>
      <c r="J377">
        <v>8.1</v>
      </c>
    </row>
    <row r="378" spans="1:10" x14ac:dyDescent="0.25">
      <c r="A378" t="s">
        <v>7576</v>
      </c>
      <c r="B378" t="s">
        <v>7578</v>
      </c>
      <c r="C378" s="107">
        <v>45127</v>
      </c>
      <c r="D378">
        <v>1851.36</v>
      </c>
      <c r="E378">
        <v>2295.69</v>
      </c>
      <c r="F378">
        <v>19.354970000000002</v>
      </c>
      <c r="G378">
        <v>23.5</v>
      </c>
      <c r="H378">
        <v>39</v>
      </c>
      <c r="I378">
        <v>69</v>
      </c>
      <c r="J378">
        <v>12</v>
      </c>
    </row>
    <row r="379" spans="1:10" x14ac:dyDescent="0.25">
      <c r="A379" t="s">
        <v>8217</v>
      </c>
      <c r="B379" t="s">
        <v>8219</v>
      </c>
      <c r="C379" s="107">
        <v>45120</v>
      </c>
      <c r="D379">
        <v>2027.68</v>
      </c>
      <c r="E379">
        <v>2514.3231999999998</v>
      </c>
      <c r="F379">
        <v>19.354839999999999</v>
      </c>
      <c r="G379">
        <v>24</v>
      </c>
      <c r="H379">
        <v>12</v>
      </c>
      <c r="I379">
        <v>72</v>
      </c>
      <c r="J379">
        <v>32</v>
      </c>
    </row>
    <row r="380" spans="1:10" x14ac:dyDescent="0.25">
      <c r="A380" t="s">
        <v>8031</v>
      </c>
      <c r="B380" t="s">
        <v>8033</v>
      </c>
      <c r="C380" s="107">
        <v>45103</v>
      </c>
      <c r="D380">
        <v>2888.89</v>
      </c>
      <c r="E380">
        <v>3524.4</v>
      </c>
      <c r="F380">
        <v>18.03172</v>
      </c>
      <c r="G380">
        <v>15</v>
      </c>
      <c r="H380">
        <v>23</v>
      </c>
      <c r="I380">
        <v>143.5</v>
      </c>
      <c r="J380">
        <v>31</v>
      </c>
    </row>
    <row r="381" spans="1:10" x14ac:dyDescent="0.25">
      <c r="A381" t="s">
        <v>8014</v>
      </c>
      <c r="B381" t="s">
        <v>25257</v>
      </c>
      <c r="C381" s="107">
        <v>45168</v>
      </c>
      <c r="D381">
        <v>5608.9</v>
      </c>
      <c r="E381">
        <v>6890</v>
      </c>
      <c r="F381">
        <v>18.593610000000002</v>
      </c>
      <c r="G381">
        <v>28.8</v>
      </c>
      <c r="H381">
        <v>24.4</v>
      </c>
      <c r="I381">
        <v>185</v>
      </c>
      <c r="J381">
        <v>22.4</v>
      </c>
    </row>
    <row r="382" spans="1:10" x14ac:dyDescent="0.25">
      <c r="A382" t="s">
        <v>8017</v>
      </c>
      <c r="B382" t="s">
        <v>25258</v>
      </c>
      <c r="C382" s="107">
        <v>45161</v>
      </c>
      <c r="D382">
        <v>5500</v>
      </c>
      <c r="E382">
        <v>5833.63</v>
      </c>
      <c r="F382">
        <v>5.7190799999999999</v>
      </c>
      <c r="G382">
        <v>28.8</v>
      </c>
      <c r="H382">
        <v>24.4</v>
      </c>
      <c r="I382">
        <v>185</v>
      </c>
      <c r="J382">
        <v>22.4</v>
      </c>
    </row>
    <row r="383" spans="1:10" x14ac:dyDescent="0.25">
      <c r="A383" t="s">
        <v>8197</v>
      </c>
      <c r="B383" t="s">
        <v>8199</v>
      </c>
      <c r="C383" s="107">
        <v>45127</v>
      </c>
      <c r="D383">
        <v>1387.29</v>
      </c>
      <c r="E383">
        <v>1720.2396000000001</v>
      </c>
      <c r="F383">
        <v>19.354839999999999</v>
      </c>
      <c r="G383">
        <v>28.5</v>
      </c>
      <c r="H383">
        <v>21.1</v>
      </c>
      <c r="I383">
        <v>66</v>
      </c>
      <c r="J383">
        <v>7.8</v>
      </c>
    </row>
    <row r="384" spans="1:10" x14ac:dyDescent="0.25">
      <c r="A384" t="s">
        <v>8084</v>
      </c>
      <c r="B384" t="s">
        <v>8086</v>
      </c>
      <c r="C384" s="107">
        <v>45127</v>
      </c>
      <c r="D384">
        <v>3817.92</v>
      </c>
      <c r="E384">
        <v>5351.73</v>
      </c>
      <c r="F384">
        <v>28.660080000000001</v>
      </c>
      <c r="G384">
        <v>28.8</v>
      </c>
      <c r="H384">
        <v>24.4</v>
      </c>
      <c r="I384">
        <v>185</v>
      </c>
      <c r="J384">
        <v>22.4</v>
      </c>
    </row>
    <row r="385" spans="1:10" x14ac:dyDescent="0.25">
      <c r="A385" t="s">
        <v>8240</v>
      </c>
      <c r="B385" t="s">
        <v>8242</v>
      </c>
      <c r="C385" s="107">
        <v>45127</v>
      </c>
      <c r="D385">
        <v>1054.24</v>
      </c>
      <c r="E385">
        <v>1307.2575999999999</v>
      </c>
      <c r="F385">
        <v>19.354839999999999</v>
      </c>
      <c r="G385">
        <v>28.5</v>
      </c>
      <c r="H385">
        <v>21.1</v>
      </c>
      <c r="I385">
        <v>66</v>
      </c>
      <c r="J385">
        <v>7.8</v>
      </c>
    </row>
    <row r="386" spans="1:10" x14ac:dyDescent="0.25">
      <c r="A386" t="s">
        <v>8309</v>
      </c>
      <c r="B386" t="s">
        <v>8311</v>
      </c>
      <c r="C386" s="107">
        <v>45127</v>
      </c>
      <c r="D386">
        <v>255.43</v>
      </c>
      <c r="E386">
        <v>335</v>
      </c>
      <c r="F386">
        <v>23.75224</v>
      </c>
      <c r="G386">
        <v>9.1</v>
      </c>
      <c r="H386">
        <v>11.1</v>
      </c>
      <c r="I386">
        <v>9.9</v>
      </c>
      <c r="J386">
        <v>1.6</v>
      </c>
    </row>
    <row r="387" spans="1:10" x14ac:dyDescent="0.25">
      <c r="A387" t="s">
        <v>5549</v>
      </c>
      <c r="B387" t="s">
        <v>5551</v>
      </c>
      <c r="C387" s="107">
        <v>45127</v>
      </c>
      <c r="D387">
        <v>316.67</v>
      </c>
      <c r="E387">
        <v>390</v>
      </c>
      <c r="F387">
        <v>18.80256</v>
      </c>
      <c r="G387">
        <v>14</v>
      </c>
      <c r="H387">
        <v>9.5</v>
      </c>
      <c r="I387">
        <v>13</v>
      </c>
      <c r="J387">
        <v>1.8</v>
      </c>
    </row>
    <row r="388" spans="1:10" x14ac:dyDescent="0.25">
      <c r="A388" t="s">
        <v>5552</v>
      </c>
      <c r="B388" t="s">
        <v>5554</v>
      </c>
      <c r="C388" s="107">
        <v>45127</v>
      </c>
      <c r="D388">
        <v>294.44</v>
      </c>
      <c r="E388">
        <v>365.10559999999998</v>
      </c>
      <c r="F388">
        <v>19.354839999999999</v>
      </c>
      <c r="G388">
        <v>14</v>
      </c>
      <c r="H388">
        <v>9.5</v>
      </c>
      <c r="I388">
        <v>13</v>
      </c>
      <c r="J388">
        <v>1.8</v>
      </c>
    </row>
    <row r="389" spans="1:10" x14ac:dyDescent="0.25">
      <c r="A389" t="s">
        <v>7054</v>
      </c>
      <c r="B389" t="s">
        <v>7056</v>
      </c>
      <c r="C389" s="107">
        <v>45143</v>
      </c>
      <c r="D389">
        <v>207.48</v>
      </c>
      <c r="E389">
        <v>238.6</v>
      </c>
      <c r="F389">
        <v>13.04275</v>
      </c>
      <c r="G389">
        <v>10.3</v>
      </c>
      <c r="H389">
        <v>1.6</v>
      </c>
      <c r="I389">
        <v>5.7</v>
      </c>
      <c r="J389">
        <v>8.6</v>
      </c>
    </row>
    <row r="390" spans="1:10" x14ac:dyDescent="0.25">
      <c r="A390" t="s">
        <v>8206</v>
      </c>
      <c r="B390" t="s">
        <v>8207</v>
      </c>
      <c r="C390" s="107">
        <v>45139</v>
      </c>
      <c r="D390">
        <v>7.12</v>
      </c>
      <c r="E390">
        <v>9.4</v>
      </c>
      <c r="F390">
        <v>24.255320000000001</v>
      </c>
      <c r="G390">
        <v>0.5</v>
      </c>
      <c r="H390">
        <v>78.739999999999995</v>
      </c>
      <c r="I390">
        <v>0.25</v>
      </c>
      <c r="J390">
        <v>1</v>
      </c>
    </row>
    <row r="391" spans="1:10" x14ac:dyDescent="0.25">
      <c r="A391" t="s">
        <v>8208</v>
      </c>
      <c r="B391" t="s">
        <v>8210</v>
      </c>
      <c r="C391" s="107">
        <v>45137</v>
      </c>
      <c r="D391">
        <v>2.2000000000000002</v>
      </c>
      <c r="E391">
        <v>2.9</v>
      </c>
      <c r="F391">
        <v>24.137930000000001</v>
      </c>
      <c r="G391">
        <v>0.5</v>
      </c>
      <c r="H391">
        <v>0.75</v>
      </c>
      <c r="I391">
        <v>0.01</v>
      </c>
      <c r="J391">
        <v>1</v>
      </c>
    </row>
    <row r="392" spans="1:10" x14ac:dyDescent="0.25">
      <c r="A392" t="s">
        <v>8262</v>
      </c>
      <c r="B392" t="s">
        <v>8264</v>
      </c>
      <c r="C392" s="107">
        <v>45121</v>
      </c>
      <c r="D392">
        <v>153.01</v>
      </c>
      <c r="E392">
        <v>223</v>
      </c>
      <c r="F392">
        <v>31.385649999999998</v>
      </c>
      <c r="G392">
        <v>10.3</v>
      </c>
      <c r="H392">
        <v>1.6</v>
      </c>
      <c r="I392">
        <v>5.7</v>
      </c>
      <c r="J392">
        <v>8.6</v>
      </c>
    </row>
    <row r="393" spans="1:10" x14ac:dyDescent="0.25">
      <c r="A393" t="s">
        <v>9342</v>
      </c>
      <c r="B393" t="s">
        <v>25259</v>
      </c>
      <c r="C393" s="107">
        <v>45139</v>
      </c>
      <c r="D393">
        <v>239.91</v>
      </c>
      <c r="E393">
        <v>318</v>
      </c>
      <c r="F393">
        <v>24.5566</v>
      </c>
      <c r="G393">
        <v>0</v>
      </c>
      <c r="H393">
        <v>0</v>
      </c>
      <c r="I393">
        <v>0</v>
      </c>
      <c r="J393">
        <v>0</v>
      </c>
    </row>
    <row r="394" spans="1:10" x14ac:dyDescent="0.25">
      <c r="A394" t="s">
        <v>7891</v>
      </c>
      <c r="B394" t="s">
        <v>7892</v>
      </c>
      <c r="C394" s="107">
        <v>45120</v>
      </c>
      <c r="D394">
        <v>134.16999999999999</v>
      </c>
      <c r="E394">
        <v>166.3708</v>
      </c>
      <c r="F394">
        <v>19.354839999999999</v>
      </c>
      <c r="G394">
        <v>68.8</v>
      </c>
      <c r="H394">
        <v>83.4</v>
      </c>
      <c r="I394">
        <v>2.38</v>
      </c>
      <c r="J394">
        <v>11.8</v>
      </c>
    </row>
    <row r="395" spans="1:10" x14ac:dyDescent="0.25">
      <c r="A395" t="s">
        <v>5377</v>
      </c>
      <c r="B395" t="s">
        <v>5379</v>
      </c>
      <c r="C395" s="107">
        <v>45127</v>
      </c>
      <c r="D395">
        <v>379.37</v>
      </c>
      <c r="E395">
        <v>470.41879999999998</v>
      </c>
      <c r="F395">
        <v>19.354839999999999</v>
      </c>
      <c r="G395">
        <v>3.15</v>
      </c>
      <c r="H395">
        <v>7.08</v>
      </c>
      <c r="I395">
        <v>4</v>
      </c>
      <c r="J395">
        <v>2.56</v>
      </c>
    </row>
    <row r="396" spans="1:10" x14ac:dyDescent="0.25">
      <c r="A396" t="s">
        <v>7063</v>
      </c>
      <c r="B396" t="s">
        <v>7065</v>
      </c>
      <c r="C396" s="107">
        <v>45119</v>
      </c>
      <c r="D396">
        <v>193.72</v>
      </c>
      <c r="E396">
        <v>236.3</v>
      </c>
      <c r="F396">
        <v>18.019469999999998</v>
      </c>
      <c r="G396">
        <v>6.9</v>
      </c>
      <c r="H396">
        <v>1.2</v>
      </c>
      <c r="I396">
        <v>2.38</v>
      </c>
      <c r="J396">
        <v>8.3000000000000007</v>
      </c>
    </row>
    <row r="397" spans="1:10" x14ac:dyDescent="0.25">
      <c r="A397" t="s">
        <v>8362</v>
      </c>
      <c r="B397" t="s">
        <v>8364</v>
      </c>
      <c r="C397" s="107">
        <v>45103</v>
      </c>
      <c r="D397">
        <v>158.13999999999999</v>
      </c>
      <c r="E397">
        <v>192</v>
      </c>
      <c r="F397">
        <v>17.63542</v>
      </c>
      <c r="G397">
        <v>8.35</v>
      </c>
      <c r="H397">
        <v>6.89</v>
      </c>
      <c r="I397">
        <v>2.38</v>
      </c>
      <c r="J397">
        <v>1.19</v>
      </c>
    </row>
    <row r="398" spans="1:10" x14ac:dyDescent="0.25">
      <c r="A398" t="s">
        <v>7092</v>
      </c>
      <c r="B398" t="s">
        <v>7094</v>
      </c>
      <c r="C398" s="107">
        <v>45127</v>
      </c>
      <c r="D398">
        <v>133</v>
      </c>
      <c r="E398">
        <v>162</v>
      </c>
      <c r="F398">
        <v>17.901230000000002</v>
      </c>
      <c r="G398">
        <v>6.89</v>
      </c>
      <c r="H398">
        <v>8.34</v>
      </c>
      <c r="I398">
        <v>2.38</v>
      </c>
      <c r="J398">
        <v>1.19</v>
      </c>
    </row>
    <row r="399" spans="1:10" x14ac:dyDescent="0.25">
      <c r="A399" t="s">
        <v>7109</v>
      </c>
      <c r="B399" t="s">
        <v>7111</v>
      </c>
      <c r="C399" s="107">
        <v>45119</v>
      </c>
      <c r="D399">
        <v>177.96</v>
      </c>
      <c r="E399">
        <v>217.1</v>
      </c>
      <c r="F399">
        <v>18.028559999999999</v>
      </c>
      <c r="G399">
        <v>6.9</v>
      </c>
      <c r="H399">
        <v>8.3000000000000007</v>
      </c>
      <c r="I399">
        <v>2.38</v>
      </c>
      <c r="J399">
        <v>1.2</v>
      </c>
    </row>
    <row r="400" spans="1:10" x14ac:dyDescent="0.25">
      <c r="A400" t="s">
        <v>7115</v>
      </c>
      <c r="B400" t="s">
        <v>7117</v>
      </c>
      <c r="C400" s="107">
        <v>45141</v>
      </c>
      <c r="D400">
        <v>184.52</v>
      </c>
      <c r="E400">
        <v>245.3</v>
      </c>
      <c r="F400">
        <v>24.777819999999998</v>
      </c>
      <c r="G400">
        <v>6.9</v>
      </c>
      <c r="H400">
        <v>1.2</v>
      </c>
      <c r="I400">
        <v>2.38</v>
      </c>
      <c r="J400">
        <v>8.3000000000000007</v>
      </c>
    </row>
    <row r="401" spans="1:10" x14ac:dyDescent="0.25">
      <c r="A401" t="s">
        <v>7121</v>
      </c>
      <c r="B401" t="s">
        <v>7123</v>
      </c>
      <c r="C401" s="107">
        <v>45127</v>
      </c>
      <c r="D401">
        <v>130.79</v>
      </c>
      <c r="E401">
        <v>154.11824999999999</v>
      </c>
      <c r="F401">
        <v>15.13659</v>
      </c>
      <c r="G401">
        <v>6.89</v>
      </c>
      <c r="H401">
        <v>8.34</v>
      </c>
      <c r="I401">
        <v>2.38</v>
      </c>
      <c r="J401">
        <v>1.19</v>
      </c>
    </row>
    <row r="402" spans="1:10" x14ac:dyDescent="0.25">
      <c r="A402" t="s">
        <v>7132</v>
      </c>
      <c r="B402" t="s">
        <v>7134</v>
      </c>
      <c r="C402" s="107">
        <v>45103</v>
      </c>
      <c r="D402">
        <v>140.94</v>
      </c>
      <c r="E402">
        <v>171.94</v>
      </c>
      <c r="F402">
        <v>18.02955</v>
      </c>
      <c r="G402">
        <v>6.9</v>
      </c>
      <c r="H402">
        <v>1.2</v>
      </c>
      <c r="I402">
        <v>2.38</v>
      </c>
      <c r="J402">
        <v>8.3000000000000007</v>
      </c>
    </row>
    <row r="403" spans="1:10" x14ac:dyDescent="0.25">
      <c r="A403" t="s">
        <v>7893</v>
      </c>
      <c r="B403" t="s">
        <v>7895</v>
      </c>
      <c r="C403" s="107">
        <v>45188</v>
      </c>
      <c r="D403">
        <v>147.83000000000001</v>
      </c>
      <c r="E403">
        <v>179.31</v>
      </c>
      <c r="F403">
        <v>17.556190000000001</v>
      </c>
      <c r="G403">
        <v>6.88</v>
      </c>
      <c r="H403">
        <v>8.34</v>
      </c>
      <c r="I403">
        <v>2.38</v>
      </c>
      <c r="J403">
        <v>1.18</v>
      </c>
    </row>
    <row r="404" spans="1:10" x14ac:dyDescent="0.25">
      <c r="A404" t="s">
        <v>7796</v>
      </c>
      <c r="B404" t="s">
        <v>7798</v>
      </c>
      <c r="C404" s="107">
        <v>45127</v>
      </c>
      <c r="D404">
        <v>127</v>
      </c>
      <c r="E404">
        <v>168</v>
      </c>
      <c r="F404">
        <v>24.40476</v>
      </c>
      <c r="G404">
        <v>7</v>
      </c>
      <c r="H404">
        <v>7</v>
      </c>
      <c r="I404">
        <v>2</v>
      </c>
      <c r="J404">
        <v>3</v>
      </c>
    </row>
    <row r="405" spans="1:10" x14ac:dyDescent="0.25">
      <c r="A405" t="s">
        <v>8312</v>
      </c>
      <c r="B405" t="s">
        <v>8314</v>
      </c>
      <c r="C405" s="107">
        <v>45127</v>
      </c>
      <c r="D405">
        <v>421.55</v>
      </c>
      <c r="E405">
        <v>555</v>
      </c>
      <c r="F405">
        <v>24.04505</v>
      </c>
      <c r="G405">
        <v>8.5</v>
      </c>
      <c r="H405">
        <v>1.75</v>
      </c>
      <c r="I405">
        <v>1.4</v>
      </c>
      <c r="J405">
        <v>6</v>
      </c>
    </row>
    <row r="406" spans="1:10" x14ac:dyDescent="0.25">
      <c r="A406" t="s">
        <v>522</v>
      </c>
      <c r="B406" t="s">
        <v>7815</v>
      </c>
      <c r="C406" s="107">
        <v>45127</v>
      </c>
      <c r="D406">
        <v>32.11</v>
      </c>
      <c r="E406">
        <v>39.816400000000002</v>
      </c>
      <c r="F406">
        <v>19.354839999999999</v>
      </c>
      <c r="G406">
        <v>12</v>
      </c>
      <c r="H406">
        <v>1.8</v>
      </c>
      <c r="I406">
        <v>3.4</v>
      </c>
      <c r="J406">
        <v>8</v>
      </c>
    </row>
    <row r="407" spans="1:10" x14ac:dyDescent="0.25">
      <c r="A407" t="s">
        <v>7863</v>
      </c>
      <c r="B407" t="s">
        <v>7865</v>
      </c>
      <c r="C407" s="107">
        <v>45127</v>
      </c>
      <c r="D407">
        <v>26.08</v>
      </c>
      <c r="E407">
        <v>31.8</v>
      </c>
      <c r="F407">
        <v>17.98742</v>
      </c>
      <c r="G407">
        <v>1</v>
      </c>
      <c r="H407">
        <v>67</v>
      </c>
      <c r="I407">
        <v>1</v>
      </c>
      <c r="J407">
        <v>1</v>
      </c>
    </row>
    <row r="408" spans="1:10" x14ac:dyDescent="0.25">
      <c r="A408" t="s">
        <v>7814</v>
      </c>
      <c r="B408" t="s">
        <v>25260</v>
      </c>
      <c r="C408" s="107">
        <v>45127</v>
      </c>
      <c r="D408">
        <v>32.11</v>
      </c>
      <c r="E408">
        <v>42</v>
      </c>
      <c r="F408">
        <v>23.547619999999998</v>
      </c>
      <c r="G408">
        <v>12</v>
      </c>
      <c r="H408">
        <v>1.8</v>
      </c>
      <c r="I408">
        <v>3.4</v>
      </c>
      <c r="J408">
        <v>8</v>
      </c>
    </row>
    <row r="409" spans="1:10" x14ac:dyDescent="0.25">
      <c r="A409" t="s">
        <v>8297</v>
      </c>
      <c r="B409" t="s">
        <v>8299</v>
      </c>
      <c r="C409" s="107">
        <v>45127</v>
      </c>
      <c r="D409">
        <v>1377.5</v>
      </c>
      <c r="E409">
        <v>1820</v>
      </c>
      <c r="F409">
        <v>24.313189999999999</v>
      </c>
      <c r="G409">
        <v>26.25</v>
      </c>
      <c r="H409">
        <v>15.75</v>
      </c>
      <c r="I409">
        <v>52.6</v>
      </c>
      <c r="J409">
        <v>4.25</v>
      </c>
    </row>
    <row r="410" spans="1:10" x14ac:dyDescent="0.25">
      <c r="A410" t="s">
        <v>8300</v>
      </c>
      <c r="B410" t="s">
        <v>8302</v>
      </c>
      <c r="C410" s="107">
        <v>45127</v>
      </c>
      <c r="D410">
        <v>242.44</v>
      </c>
      <c r="E410">
        <v>320</v>
      </c>
      <c r="F410">
        <v>24.237500000000001</v>
      </c>
      <c r="G410">
        <v>9.1</v>
      </c>
      <c r="H410">
        <v>11.1</v>
      </c>
      <c r="I410">
        <v>9.9</v>
      </c>
      <c r="J410">
        <v>1.6</v>
      </c>
    </row>
    <row r="411" spans="1:10" x14ac:dyDescent="0.25">
      <c r="A411" t="s">
        <v>5215</v>
      </c>
      <c r="B411" t="s">
        <v>5217</v>
      </c>
      <c r="C411" s="107">
        <v>45119</v>
      </c>
      <c r="D411">
        <v>491.3</v>
      </c>
      <c r="E411">
        <v>606.89</v>
      </c>
      <c r="F411">
        <v>19.046289999999999</v>
      </c>
      <c r="G411">
        <v>10</v>
      </c>
      <c r="H411">
        <v>22</v>
      </c>
      <c r="I411">
        <v>280</v>
      </c>
      <c r="J411">
        <v>69</v>
      </c>
    </row>
    <row r="412" spans="1:10" x14ac:dyDescent="0.25">
      <c r="A412" t="s">
        <v>5222</v>
      </c>
      <c r="B412" t="s">
        <v>5224</v>
      </c>
      <c r="C412" s="107">
        <v>45137</v>
      </c>
      <c r="D412">
        <v>40.93</v>
      </c>
      <c r="E412">
        <v>49.9</v>
      </c>
      <c r="F412">
        <v>17.975950000000001</v>
      </c>
      <c r="G412">
        <v>1</v>
      </c>
      <c r="H412">
        <v>3</v>
      </c>
      <c r="I412">
        <v>0.5</v>
      </c>
      <c r="J412">
        <v>1.5</v>
      </c>
    </row>
    <row r="413" spans="1:10" x14ac:dyDescent="0.25">
      <c r="A413" t="s">
        <v>8075</v>
      </c>
      <c r="B413" t="s">
        <v>8077</v>
      </c>
      <c r="C413" s="107">
        <v>45127</v>
      </c>
      <c r="D413">
        <v>1500.31</v>
      </c>
      <c r="E413">
        <v>1758.5599</v>
      </c>
      <c r="F413">
        <v>14.685309999999999</v>
      </c>
      <c r="G413">
        <v>18</v>
      </c>
      <c r="H413">
        <v>17.5</v>
      </c>
      <c r="I413">
        <v>55</v>
      </c>
      <c r="J413">
        <v>3.5</v>
      </c>
    </row>
    <row r="414" spans="1:10" x14ac:dyDescent="0.25">
      <c r="A414" t="s">
        <v>8089</v>
      </c>
      <c r="B414" t="s">
        <v>25261</v>
      </c>
      <c r="C414" s="107">
        <v>45127</v>
      </c>
      <c r="D414">
        <v>2520.5300000000002</v>
      </c>
      <c r="E414">
        <v>3075</v>
      </c>
      <c r="F414">
        <v>18.03154</v>
      </c>
      <c r="G414">
        <v>10</v>
      </c>
      <c r="H414">
        <v>22</v>
      </c>
      <c r="I414">
        <v>115</v>
      </c>
      <c r="J414">
        <v>68</v>
      </c>
    </row>
    <row r="415" spans="1:10" x14ac:dyDescent="0.25">
      <c r="A415" t="s">
        <v>8081</v>
      </c>
      <c r="B415" t="s">
        <v>8083</v>
      </c>
      <c r="C415" s="107">
        <v>45119</v>
      </c>
      <c r="D415">
        <v>102.33</v>
      </c>
      <c r="E415">
        <v>125.95</v>
      </c>
      <c r="F415">
        <v>18.75347</v>
      </c>
      <c r="G415">
        <v>18</v>
      </c>
      <c r="H415">
        <v>18</v>
      </c>
      <c r="I415">
        <v>4</v>
      </c>
      <c r="J415">
        <v>5</v>
      </c>
    </row>
    <row r="416" spans="1:10" x14ac:dyDescent="0.25">
      <c r="A416" t="s">
        <v>8092</v>
      </c>
      <c r="B416" t="s">
        <v>8094</v>
      </c>
      <c r="C416" s="107">
        <v>45127</v>
      </c>
      <c r="D416">
        <v>2070.31</v>
      </c>
      <c r="E416">
        <v>2567.1844000000001</v>
      </c>
      <c r="F416">
        <v>19.354839999999999</v>
      </c>
      <c r="G416">
        <v>10</v>
      </c>
      <c r="H416">
        <v>22</v>
      </c>
      <c r="I416">
        <v>115</v>
      </c>
      <c r="J416">
        <v>68</v>
      </c>
    </row>
    <row r="417" spans="1:10" x14ac:dyDescent="0.25">
      <c r="A417" t="s">
        <v>7944</v>
      </c>
      <c r="B417" t="s">
        <v>7946</v>
      </c>
      <c r="C417" s="107">
        <v>45127</v>
      </c>
      <c r="D417">
        <v>3213.43</v>
      </c>
      <c r="E417">
        <v>3984.6532000000002</v>
      </c>
      <c r="F417">
        <v>19.354839999999999</v>
      </c>
      <c r="G417">
        <v>16.3</v>
      </c>
      <c r="H417">
        <v>6.9</v>
      </c>
      <c r="I417">
        <v>62.85</v>
      </c>
      <c r="J417">
        <v>33.4</v>
      </c>
    </row>
    <row r="418" spans="1:10" x14ac:dyDescent="0.25">
      <c r="A418" t="s">
        <v>7950</v>
      </c>
      <c r="B418" t="s">
        <v>7952</v>
      </c>
      <c r="C418" s="107">
        <v>45127</v>
      </c>
      <c r="D418">
        <v>3213.43</v>
      </c>
      <c r="E418">
        <v>3984.6532000000002</v>
      </c>
      <c r="F418">
        <v>19.354839999999999</v>
      </c>
      <c r="G418">
        <v>16.3</v>
      </c>
      <c r="H418">
        <v>6.9</v>
      </c>
      <c r="I418">
        <v>62.85</v>
      </c>
      <c r="J418">
        <v>33.299999999999997</v>
      </c>
    </row>
    <row r="419" spans="1:10" x14ac:dyDescent="0.25">
      <c r="A419" t="s">
        <v>7953</v>
      </c>
      <c r="B419" t="s">
        <v>7955</v>
      </c>
      <c r="C419" s="107">
        <v>45127</v>
      </c>
      <c r="D419">
        <v>3553.95</v>
      </c>
      <c r="E419">
        <v>4406.8980000000001</v>
      </c>
      <c r="F419">
        <v>19.354839999999999</v>
      </c>
      <c r="G419">
        <v>16.3</v>
      </c>
      <c r="H419">
        <v>6.9</v>
      </c>
      <c r="I419">
        <v>70.55</v>
      </c>
      <c r="J419">
        <v>33.200000000000003</v>
      </c>
    </row>
    <row r="420" spans="1:10" x14ac:dyDescent="0.25">
      <c r="A420" t="s">
        <v>7956</v>
      </c>
      <c r="B420" t="s">
        <v>7958</v>
      </c>
      <c r="C420" s="107">
        <v>45127</v>
      </c>
      <c r="D420">
        <v>3119.76</v>
      </c>
      <c r="E420">
        <v>3868.5023999999999</v>
      </c>
      <c r="F420">
        <v>19.354839999999999</v>
      </c>
      <c r="G420">
        <v>16.3</v>
      </c>
      <c r="H420">
        <v>6.9</v>
      </c>
      <c r="I420">
        <v>62.85</v>
      </c>
      <c r="J420">
        <v>33.1</v>
      </c>
    </row>
    <row r="421" spans="1:10" x14ac:dyDescent="0.25">
      <c r="A421" t="s">
        <v>7018</v>
      </c>
      <c r="B421" t="s">
        <v>7020</v>
      </c>
      <c r="C421" s="107">
        <v>45103</v>
      </c>
      <c r="D421">
        <v>5635.67</v>
      </c>
      <c r="E421">
        <v>6875</v>
      </c>
      <c r="F421">
        <v>18.026620000000001</v>
      </c>
      <c r="G421">
        <v>34</v>
      </c>
      <c r="H421">
        <v>34</v>
      </c>
      <c r="I421">
        <v>190</v>
      </c>
      <c r="J421">
        <v>29</v>
      </c>
    </row>
    <row r="422" spans="1:10" x14ac:dyDescent="0.25">
      <c r="A422" t="s">
        <v>7621</v>
      </c>
      <c r="B422" t="s">
        <v>7623</v>
      </c>
      <c r="C422" s="107">
        <v>45103</v>
      </c>
      <c r="D422">
        <v>546.52</v>
      </c>
      <c r="E422">
        <v>648.41</v>
      </c>
      <c r="F422">
        <v>15.71382</v>
      </c>
      <c r="G422">
        <v>11.03</v>
      </c>
      <c r="H422">
        <v>14.9</v>
      </c>
      <c r="I422">
        <v>17</v>
      </c>
      <c r="J422">
        <v>4.0599999999999996</v>
      </c>
    </row>
    <row r="423" spans="1:10" x14ac:dyDescent="0.25">
      <c r="A423" t="s">
        <v>6989</v>
      </c>
      <c r="B423" t="s">
        <v>6991</v>
      </c>
      <c r="C423" s="107">
        <v>45103</v>
      </c>
      <c r="D423">
        <v>4868.29</v>
      </c>
      <c r="E423">
        <v>5939</v>
      </c>
      <c r="F423">
        <v>18.028459999999999</v>
      </c>
      <c r="G423">
        <v>34</v>
      </c>
      <c r="H423">
        <v>34</v>
      </c>
      <c r="I423">
        <v>190</v>
      </c>
      <c r="J423">
        <v>29</v>
      </c>
    </row>
    <row r="424" spans="1:10" x14ac:dyDescent="0.25">
      <c r="A424" t="s">
        <v>7591</v>
      </c>
      <c r="B424" t="s">
        <v>7593</v>
      </c>
      <c r="C424" s="107">
        <v>45127</v>
      </c>
      <c r="D424">
        <v>783.2</v>
      </c>
      <c r="E424">
        <v>971.16800000000001</v>
      </c>
      <c r="F424">
        <v>19.354839999999999</v>
      </c>
      <c r="G424">
        <v>13.31</v>
      </c>
      <c r="H424">
        <v>16.93</v>
      </c>
      <c r="I424">
        <v>26</v>
      </c>
      <c r="J424">
        <v>4.96</v>
      </c>
    </row>
    <row r="425" spans="1:10" x14ac:dyDescent="0.25">
      <c r="A425" t="s">
        <v>8585</v>
      </c>
      <c r="B425" t="s">
        <v>25262</v>
      </c>
      <c r="C425" s="107">
        <v>45103</v>
      </c>
      <c r="D425">
        <v>2877.21</v>
      </c>
      <c r="E425">
        <v>3510</v>
      </c>
      <c r="F425">
        <v>18.028210000000001</v>
      </c>
      <c r="G425">
        <v>19.25</v>
      </c>
      <c r="H425">
        <v>24.5</v>
      </c>
      <c r="I425">
        <v>62.7</v>
      </c>
      <c r="J425">
        <v>8</v>
      </c>
    </row>
    <row r="426" spans="1:10" x14ac:dyDescent="0.25">
      <c r="A426" t="s">
        <v>6943</v>
      </c>
      <c r="B426" t="s">
        <v>6945</v>
      </c>
      <c r="C426" s="107">
        <v>45103</v>
      </c>
      <c r="D426">
        <v>2440.9</v>
      </c>
      <c r="E426">
        <v>2977.8</v>
      </c>
      <c r="F426">
        <v>18.030090000000001</v>
      </c>
      <c r="G426">
        <v>15.75</v>
      </c>
      <c r="H426">
        <v>23.08</v>
      </c>
      <c r="I426">
        <v>46.2</v>
      </c>
      <c r="J426">
        <v>11.03</v>
      </c>
    </row>
    <row r="427" spans="1:10" x14ac:dyDescent="0.25">
      <c r="A427" t="s">
        <v>526</v>
      </c>
      <c r="B427" t="s">
        <v>529</v>
      </c>
      <c r="C427" s="107">
        <v>45120</v>
      </c>
      <c r="D427">
        <v>2500.27</v>
      </c>
      <c r="E427">
        <v>3100.3348000000001</v>
      </c>
      <c r="F427">
        <v>19.354839999999999</v>
      </c>
      <c r="G427">
        <v>20.100000000000001</v>
      </c>
      <c r="H427">
        <v>28.5</v>
      </c>
      <c r="I427">
        <v>95.7</v>
      </c>
      <c r="J427">
        <v>8.9</v>
      </c>
    </row>
    <row r="428" spans="1:10" x14ac:dyDescent="0.25">
      <c r="A428" t="s">
        <v>4109</v>
      </c>
      <c r="B428" t="s">
        <v>4111</v>
      </c>
      <c r="C428" s="107">
        <v>45127</v>
      </c>
      <c r="D428">
        <v>2619.6</v>
      </c>
      <c r="E428">
        <v>3073.1901499999999</v>
      </c>
      <c r="F428">
        <v>14.759589999999999</v>
      </c>
      <c r="G428">
        <v>28.5</v>
      </c>
      <c r="H428">
        <v>20.100000000000001</v>
      </c>
      <c r="I428">
        <v>76.7</v>
      </c>
      <c r="J428">
        <v>8.9</v>
      </c>
    </row>
    <row r="429" spans="1:10" x14ac:dyDescent="0.25">
      <c r="A429" t="s">
        <v>25263</v>
      </c>
      <c r="B429" t="s">
        <v>25264</v>
      </c>
      <c r="C429" s="107">
        <v>45127</v>
      </c>
      <c r="D429">
        <v>2551.15</v>
      </c>
      <c r="E429">
        <v>3340</v>
      </c>
      <c r="F429">
        <v>23.618259999999999</v>
      </c>
      <c r="G429">
        <v>20.100000000000001</v>
      </c>
      <c r="H429">
        <v>28.5</v>
      </c>
      <c r="I429">
        <v>95.7</v>
      </c>
      <c r="J429">
        <v>8.9</v>
      </c>
    </row>
    <row r="430" spans="1:10" x14ac:dyDescent="0.25">
      <c r="A430" t="s">
        <v>6958</v>
      </c>
      <c r="B430" t="s">
        <v>6960</v>
      </c>
      <c r="C430" s="107">
        <v>45127</v>
      </c>
      <c r="D430">
        <v>1520.53</v>
      </c>
      <c r="E430">
        <v>1855.05</v>
      </c>
      <c r="F430">
        <v>18.03294</v>
      </c>
      <c r="G430">
        <v>15.05</v>
      </c>
      <c r="H430">
        <v>22.06</v>
      </c>
      <c r="I430">
        <v>30.5</v>
      </c>
      <c r="J430">
        <v>10</v>
      </c>
    </row>
    <row r="431" spans="1:10" x14ac:dyDescent="0.25">
      <c r="A431" t="s">
        <v>4106</v>
      </c>
      <c r="B431" t="s">
        <v>4108</v>
      </c>
      <c r="C431" s="107">
        <v>45103</v>
      </c>
      <c r="D431">
        <v>1568.17</v>
      </c>
      <c r="E431">
        <v>1913</v>
      </c>
      <c r="F431">
        <v>18.02561</v>
      </c>
      <c r="G431">
        <v>13.4</v>
      </c>
      <c r="H431">
        <v>7.6</v>
      </c>
      <c r="I431">
        <v>60</v>
      </c>
      <c r="J431">
        <v>16.5</v>
      </c>
    </row>
    <row r="432" spans="1:10" x14ac:dyDescent="0.25">
      <c r="A432" t="s">
        <v>3822</v>
      </c>
      <c r="B432" t="s">
        <v>18728</v>
      </c>
      <c r="C432" s="107">
        <v>45127</v>
      </c>
      <c r="D432">
        <v>9428.57</v>
      </c>
      <c r="E432">
        <v>12300</v>
      </c>
      <c r="F432">
        <v>23.34496</v>
      </c>
      <c r="G432">
        <v>41.3</v>
      </c>
      <c r="H432">
        <v>27.2</v>
      </c>
      <c r="I432">
        <v>262</v>
      </c>
      <c r="J432">
        <v>15.7</v>
      </c>
    </row>
    <row r="433" spans="1:10" x14ac:dyDescent="0.25">
      <c r="A433" t="s">
        <v>5444</v>
      </c>
      <c r="B433" t="s">
        <v>5446</v>
      </c>
      <c r="C433" s="107">
        <v>45127</v>
      </c>
      <c r="D433">
        <v>4662.8599999999997</v>
      </c>
      <c r="E433">
        <v>6100</v>
      </c>
      <c r="F433">
        <v>23.559670000000001</v>
      </c>
      <c r="G433">
        <v>23.6</v>
      </c>
      <c r="H433">
        <v>39.4</v>
      </c>
      <c r="I433">
        <v>156.5</v>
      </c>
      <c r="J433">
        <v>10.24</v>
      </c>
    </row>
    <row r="434" spans="1:10" x14ac:dyDescent="0.25">
      <c r="A434" t="s">
        <v>5438</v>
      </c>
      <c r="B434" t="s">
        <v>5440</v>
      </c>
      <c r="C434" s="107">
        <v>45127</v>
      </c>
      <c r="D434">
        <v>4514.29</v>
      </c>
      <c r="E434">
        <v>5442.125</v>
      </c>
      <c r="F434">
        <v>17.049130000000002</v>
      </c>
      <c r="G434">
        <v>10.24</v>
      </c>
      <c r="H434">
        <v>39.4</v>
      </c>
      <c r="I434">
        <v>156.5</v>
      </c>
      <c r="J434">
        <v>23.6</v>
      </c>
    </row>
    <row r="435" spans="1:10" x14ac:dyDescent="0.25">
      <c r="A435" t="s">
        <v>5435</v>
      </c>
      <c r="B435" t="s">
        <v>5437</v>
      </c>
      <c r="C435" s="107">
        <v>45127</v>
      </c>
      <c r="D435">
        <v>4685.71</v>
      </c>
      <c r="E435">
        <v>6050</v>
      </c>
      <c r="F435">
        <v>22.550249999999998</v>
      </c>
      <c r="G435">
        <v>23.6</v>
      </c>
      <c r="H435">
        <v>39.4</v>
      </c>
      <c r="I435">
        <v>156.5</v>
      </c>
      <c r="J435">
        <v>10.24</v>
      </c>
    </row>
    <row r="436" spans="1:10" x14ac:dyDescent="0.25">
      <c r="A436" t="s">
        <v>5432</v>
      </c>
      <c r="B436" t="s">
        <v>5434</v>
      </c>
      <c r="C436" s="107">
        <v>45127</v>
      </c>
      <c r="D436">
        <v>4685.71</v>
      </c>
      <c r="E436">
        <v>6050</v>
      </c>
      <c r="F436">
        <v>22.550249999999998</v>
      </c>
      <c r="G436">
        <v>23.6</v>
      </c>
      <c r="H436">
        <v>39.4</v>
      </c>
      <c r="I436">
        <v>156.5</v>
      </c>
      <c r="J436">
        <v>10.24</v>
      </c>
    </row>
    <row r="437" spans="1:10" x14ac:dyDescent="0.25">
      <c r="A437" t="s">
        <v>5429</v>
      </c>
      <c r="B437" t="s">
        <v>5431</v>
      </c>
      <c r="C437" s="107">
        <v>45127</v>
      </c>
      <c r="D437">
        <v>4742.8599999999997</v>
      </c>
      <c r="E437">
        <v>6200</v>
      </c>
      <c r="F437">
        <v>23.50226</v>
      </c>
      <c r="G437">
        <v>23.6</v>
      </c>
      <c r="H437">
        <v>39.4</v>
      </c>
      <c r="I437">
        <v>156.5</v>
      </c>
      <c r="J437">
        <v>10.24</v>
      </c>
    </row>
    <row r="438" spans="1:10" x14ac:dyDescent="0.25">
      <c r="A438" t="s">
        <v>5426</v>
      </c>
      <c r="B438" t="s">
        <v>5428</v>
      </c>
      <c r="C438" s="107">
        <v>45127</v>
      </c>
      <c r="D438">
        <v>4742.8599999999997</v>
      </c>
      <c r="E438">
        <v>6150</v>
      </c>
      <c r="F438">
        <v>22.880330000000001</v>
      </c>
      <c r="G438">
        <v>23.6</v>
      </c>
      <c r="H438">
        <v>39.4</v>
      </c>
      <c r="I438">
        <v>156.5</v>
      </c>
      <c r="J438">
        <v>10.24</v>
      </c>
    </row>
    <row r="439" spans="1:10" x14ac:dyDescent="0.25">
      <c r="A439" t="s">
        <v>5423</v>
      </c>
      <c r="B439" t="s">
        <v>25265</v>
      </c>
      <c r="C439" s="107">
        <v>45127</v>
      </c>
      <c r="D439">
        <v>4000</v>
      </c>
      <c r="E439">
        <v>5150</v>
      </c>
      <c r="F439">
        <v>22.330100000000002</v>
      </c>
      <c r="G439">
        <v>23.6</v>
      </c>
      <c r="H439">
        <v>26</v>
      </c>
      <c r="I439">
        <v>145</v>
      </c>
      <c r="J439">
        <v>9.1</v>
      </c>
    </row>
    <row r="440" spans="1:10" x14ac:dyDescent="0.25">
      <c r="A440" t="s">
        <v>5420</v>
      </c>
      <c r="B440" t="s">
        <v>5422</v>
      </c>
      <c r="C440" s="107">
        <v>45127</v>
      </c>
      <c r="D440">
        <v>2486.86</v>
      </c>
      <c r="E440">
        <v>3280</v>
      </c>
      <c r="F440">
        <v>24.181100000000001</v>
      </c>
      <c r="G440">
        <v>15.75</v>
      </c>
      <c r="H440">
        <v>15.95</v>
      </c>
      <c r="I440">
        <v>62.5</v>
      </c>
      <c r="J440">
        <v>7.87</v>
      </c>
    </row>
    <row r="441" spans="1:10" x14ac:dyDescent="0.25">
      <c r="A441" t="s">
        <v>5411</v>
      </c>
      <c r="B441" t="s">
        <v>5413</v>
      </c>
      <c r="C441" s="107">
        <v>45127</v>
      </c>
      <c r="D441">
        <v>4171.43</v>
      </c>
      <c r="E441">
        <v>5350</v>
      </c>
      <c r="F441">
        <v>22.029350000000001</v>
      </c>
      <c r="G441">
        <v>23.6</v>
      </c>
      <c r="H441">
        <v>39.4</v>
      </c>
      <c r="I441">
        <v>156.5</v>
      </c>
      <c r="J441">
        <v>10.24</v>
      </c>
    </row>
    <row r="442" spans="1:10" x14ac:dyDescent="0.25">
      <c r="A442" t="s">
        <v>5417</v>
      </c>
      <c r="B442" t="s">
        <v>5419</v>
      </c>
      <c r="C442" s="107">
        <v>45127</v>
      </c>
      <c r="D442">
        <v>2400</v>
      </c>
      <c r="E442">
        <v>3100</v>
      </c>
      <c r="F442">
        <v>22.580649999999999</v>
      </c>
      <c r="G442">
        <v>15.75</v>
      </c>
      <c r="H442">
        <v>15.95</v>
      </c>
      <c r="I442">
        <v>62.5</v>
      </c>
      <c r="J442">
        <v>7.87</v>
      </c>
    </row>
    <row r="443" spans="1:10" x14ac:dyDescent="0.25">
      <c r="A443" t="s">
        <v>5405</v>
      </c>
      <c r="B443" t="s">
        <v>5407</v>
      </c>
      <c r="C443" s="107">
        <v>45127</v>
      </c>
      <c r="D443">
        <v>4289.83</v>
      </c>
      <c r="E443">
        <v>5650</v>
      </c>
      <c r="F443">
        <v>24.073810000000002</v>
      </c>
      <c r="G443">
        <v>23.6</v>
      </c>
      <c r="H443">
        <v>39.4</v>
      </c>
      <c r="I443">
        <v>156.5</v>
      </c>
      <c r="J443">
        <v>10.24</v>
      </c>
    </row>
    <row r="444" spans="1:10" x14ac:dyDescent="0.25">
      <c r="A444" t="s">
        <v>5402</v>
      </c>
      <c r="B444" t="s">
        <v>5404</v>
      </c>
      <c r="C444" s="107">
        <v>45127</v>
      </c>
      <c r="D444">
        <v>2400</v>
      </c>
      <c r="E444">
        <v>3100</v>
      </c>
      <c r="F444">
        <v>22.580649999999999</v>
      </c>
      <c r="G444">
        <v>27.6</v>
      </c>
      <c r="H444">
        <v>35.4</v>
      </c>
      <c r="I444">
        <v>100</v>
      </c>
      <c r="J444">
        <v>9.8000000000000007</v>
      </c>
    </row>
    <row r="445" spans="1:10" x14ac:dyDescent="0.25">
      <c r="A445" t="s">
        <v>7521</v>
      </c>
      <c r="B445" t="s">
        <v>7523</v>
      </c>
      <c r="C445" s="107">
        <v>45136</v>
      </c>
      <c r="D445">
        <v>1731.24</v>
      </c>
      <c r="E445">
        <v>2304.59</v>
      </c>
      <c r="F445">
        <v>24.878609999999998</v>
      </c>
      <c r="G445">
        <v>36</v>
      </c>
      <c r="H445">
        <v>19.7</v>
      </c>
      <c r="I445">
        <v>86.8</v>
      </c>
      <c r="J445">
        <v>9.6999999999999993</v>
      </c>
    </row>
    <row r="446" spans="1:10" x14ac:dyDescent="0.25">
      <c r="A446" t="s">
        <v>5354</v>
      </c>
      <c r="B446" t="s">
        <v>5356</v>
      </c>
      <c r="C446" s="107">
        <v>45119</v>
      </c>
      <c r="D446">
        <v>8571.43</v>
      </c>
      <c r="E446">
        <v>10629</v>
      </c>
      <c r="F446">
        <v>19.358080000000001</v>
      </c>
      <c r="G446">
        <v>29.5</v>
      </c>
      <c r="H446">
        <v>45.3</v>
      </c>
      <c r="I446">
        <v>408</v>
      </c>
      <c r="J446">
        <v>11.4</v>
      </c>
    </row>
    <row r="447" spans="1:10" x14ac:dyDescent="0.25">
      <c r="A447" t="s">
        <v>3623</v>
      </c>
      <c r="B447" t="s">
        <v>3625</v>
      </c>
      <c r="C447" s="107">
        <v>45119</v>
      </c>
      <c r="D447">
        <v>2363.0300000000002</v>
      </c>
      <c r="E447">
        <v>2885.99</v>
      </c>
      <c r="F447">
        <v>18.120640000000002</v>
      </c>
      <c r="G447">
        <v>28.5</v>
      </c>
      <c r="H447">
        <v>20.100000000000001</v>
      </c>
      <c r="I447">
        <v>82.5</v>
      </c>
      <c r="J447">
        <v>8.9</v>
      </c>
    </row>
    <row r="448" spans="1:10" x14ac:dyDescent="0.25">
      <c r="A448" t="s">
        <v>5315</v>
      </c>
      <c r="B448" t="s">
        <v>5316</v>
      </c>
      <c r="C448" s="107">
        <v>45120</v>
      </c>
      <c r="D448">
        <v>3008.25</v>
      </c>
      <c r="E448">
        <v>3416.5462499999999</v>
      </c>
      <c r="F448">
        <v>11.950559999999999</v>
      </c>
      <c r="G448">
        <v>20.100000000000001</v>
      </c>
      <c r="H448">
        <v>28.5</v>
      </c>
      <c r="I448">
        <v>91.9</v>
      </c>
      <c r="J448">
        <v>8.9</v>
      </c>
    </row>
    <row r="449" spans="1:10" x14ac:dyDescent="0.25">
      <c r="A449" t="s">
        <v>5312</v>
      </c>
      <c r="B449" t="s">
        <v>5314</v>
      </c>
      <c r="C449" s="107">
        <v>45119</v>
      </c>
      <c r="D449">
        <v>2421.98</v>
      </c>
      <c r="E449">
        <v>2990</v>
      </c>
      <c r="F449">
        <v>18.997319999999998</v>
      </c>
      <c r="G449">
        <v>20.100000000000001</v>
      </c>
      <c r="H449">
        <v>28.5</v>
      </c>
      <c r="I449">
        <v>95.7</v>
      </c>
      <c r="J449">
        <v>8.9</v>
      </c>
    </row>
    <row r="450" spans="1:10" x14ac:dyDescent="0.25">
      <c r="A450" t="s">
        <v>5303</v>
      </c>
      <c r="B450" t="s">
        <v>5305</v>
      </c>
      <c r="C450" s="107">
        <v>45120</v>
      </c>
      <c r="D450">
        <v>2691.1</v>
      </c>
      <c r="E450">
        <v>3142.1401500000002</v>
      </c>
      <c r="F450">
        <v>14.35455</v>
      </c>
      <c r="G450">
        <v>20.100000000000001</v>
      </c>
      <c r="H450">
        <v>28.5</v>
      </c>
      <c r="I450">
        <v>95.7</v>
      </c>
      <c r="J450">
        <v>8.9</v>
      </c>
    </row>
    <row r="451" spans="1:10" x14ac:dyDescent="0.25">
      <c r="A451" t="s">
        <v>5301</v>
      </c>
      <c r="B451" t="s">
        <v>5302</v>
      </c>
      <c r="C451" s="107">
        <v>45137</v>
      </c>
      <c r="D451">
        <v>40.229999999999997</v>
      </c>
      <c r="E451">
        <v>53.78</v>
      </c>
      <c r="F451">
        <v>25.195239999999998</v>
      </c>
      <c r="G451">
        <v>28</v>
      </c>
      <c r="H451">
        <v>11</v>
      </c>
      <c r="I451">
        <v>1</v>
      </c>
      <c r="J451">
        <v>35</v>
      </c>
    </row>
    <row r="452" spans="1:10" x14ac:dyDescent="0.25">
      <c r="A452" t="s">
        <v>5292</v>
      </c>
      <c r="B452" t="s">
        <v>5294</v>
      </c>
      <c r="C452" s="107">
        <v>45137</v>
      </c>
      <c r="D452">
        <v>4186.24</v>
      </c>
      <c r="E452">
        <v>5100</v>
      </c>
      <c r="F452">
        <v>17.91686</v>
      </c>
      <c r="G452">
        <v>19.25</v>
      </c>
      <c r="H452">
        <v>24.5</v>
      </c>
      <c r="I452">
        <v>62.7</v>
      </c>
      <c r="J452">
        <v>8</v>
      </c>
    </row>
    <row r="453" spans="1:10" x14ac:dyDescent="0.25">
      <c r="A453" t="s">
        <v>5272</v>
      </c>
      <c r="B453" t="s">
        <v>5273</v>
      </c>
      <c r="C453" s="107">
        <v>45127</v>
      </c>
      <c r="D453">
        <v>5716.6</v>
      </c>
      <c r="E453">
        <v>7590.67</v>
      </c>
      <c r="F453">
        <v>24.689119999999999</v>
      </c>
      <c r="G453">
        <v>25.1</v>
      </c>
      <c r="H453">
        <v>48</v>
      </c>
      <c r="I453">
        <v>385</v>
      </c>
      <c r="J453">
        <v>28.6</v>
      </c>
    </row>
    <row r="454" spans="1:10" x14ac:dyDescent="0.25">
      <c r="A454" t="s">
        <v>6487</v>
      </c>
      <c r="B454" t="s">
        <v>6489</v>
      </c>
      <c r="C454" s="107">
        <v>45127</v>
      </c>
      <c r="D454">
        <v>665.17</v>
      </c>
      <c r="E454">
        <v>820.99</v>
      </c>
      <c r="F454">
        <v>18.979520000000001</v>
      </c>
      <c r="G454">
        <v>14.6</v>
      </c>
      <c r="H454">
        <v>20</v>
      </c>
      <c r="I454">
        <v>22.5</v>
      </c>
      <c r="J454">
        <v>7</v>
      </c>
    </row>
    <row r="455" spans="1:10" x14ac:dyDescent="0.25">
      <c r="A455" t="s">
        <v>5219</v>
      </c>
      <c r="B455" t="s">
        <v>5221</v>
      </c>
      <c r="C455" s="107">
        <v>45127</v>
      </c>
      <c r="D455">
        <v>876.07</v>
      </c>
      <c r="E455">
        <v>1077.0899999999999</v>
      </c>
      <c r="F455">
        <v>18.663250000000001</v>
      </c>
      <c r="G455">
        <v>13.5</v>
      </c>
      <c r="H455">
        <v>6.3</v>
      </c>
      <c r="I455">
        <v>39</v>
      </c>
      <c r="J455">
        <v>30</v>
      </c>
    </row>
    <row r="456" spans="1:10" x14ac:dyDescent="0.25">
      <c r="A456" t="s">
        <v>5267</v>
      </c>
      <c r="B456" t="s">
        <v>5269</v>
      </c>
      <c r="C456" s="107">
        <v>45127</v>
      </c>
      <c r="D456">
        <v>2377.27</v>
      </c>
      <c r="E456">
        <v>2947.8148000000001</v>
      </c>
      <c r="F456">
        <v>19.354839999999999</v>
      </c>
      <c r="G456">
        <v>16.3</v>
      </c>
      <c r="H456">
        <v>6.9</v>
      </c>
      <c r="I456">
        <v>70.5</v>
      </c>
      <c r="J456">
        <v>33.1</v>
      </c>
    </row>
    <row r="457" spans="1:10" x14ac:dyDescent="0.25">
      <c r="A457" t="s">
        <v>5264</v>
      </c>
      <c r="B457" t="s">
        <v>5266</v>
      </c>
      <c r="C457" s="107">
        <v>45127</v>
      </c>
      <c r="D457">
        <v>2517.0500000000002</v>
      </c>
      <c r="E457">
        <v>3121.1419999999998</v>
      </c>
      <c r="F457">
        <v>19.354839999999999</v>
      </c>
      <c r="G457">
        <v>16.3</v>
      </c>
      <c r="H457">
        <v>6.9</v>
      </c>
      <c r="I457">
        <v>70.2</v>
      </c>
      <c r="J457">
        <v>33.1</v>
      </c>
    </row>
    <row r="458" spans="1:10" x14ac:dyDescent="0.25">
      <c r="A458" t="s">
        <v>5261</v>
      </c>
      <c r="B458" t="s">
        <v>5263</v>
      </c>
      <c r="C458" s="107">
        <v>45127</v>
      </c>
      <c r="D458">
        <v>2856.82</v>
      </c>
      <c r="E458">
        <v>3498</v>
      </c>
      <c r="F458">
        <v>18.329899999999999</v>
      </c>
      <c r="G458">
        <v>16.3</v>
      </c>
      <c r="H458">
        <v>6.9</v>
      </c>
      <c r="I458">
        <v>70.5</v>
      </c>
      <c r="J458">
        <v>33.1</v>
      </c>
    </row>
    <row r="459" spans="1:10" x14ac:dyDescent="0.25">
      <c r="A459" t="s">
        <v>5258</v>
      </c>
      <c r="B459" t="s">
        <v>5260</v>
      </c>
      <c r="C459" s="107">
        <v>45127</v>
      </c>
      <c r="D459">
        <v>2856.82</v>
      </c>
      <c r="E459">
        <v>3447.4901500000001</v>
      </c>
      <c r="F459">
        <v>17.13334</v>
      </c>
      <c r="G459">
        <v>16.3</v>
      </c>
      <c r="H459">
        <v>6.9</v>
      </c>
      <c r="I459">
        <v>70.5</v>
      </c>
      <c r="J459">
        <v>33.1</v>
      </c>
    </row>
    <row r="460" spans="1:10" x14ac:dyDescent="0.25">
      <c r="A460" t="s">
        <v>5252</v>
      </c>
      <c r="B460" t="s">
        <v>5254</v>
      </c>
      <c r="C460" s="107">
        <v>45127</v>
      </c>
      <c r="D460">
        <v>3031.82</v>
      </c>
      <c r="E460">
        <v>3759.4567999999999</v>
      </c>
      <c r="F460">
        <v>19.354839999999999</v>
      </c>
      <c r="G460">
        <v>16.3</v>
      </c>
      <c r="H460">
        <v>6.9</v>
      </c>
      <c r="I460">
        <v>70.5</v>
      </c>
      <c r="J460">
        <v>33.1</v>
      </c>
    </row>
    <row r="461" spans="1:10" x14ac:dyDescent="0.25">
      <c r="A461" t="s">
        <v>5249</v>
      </c>
      <c r="B461" t="s">
        <v>5251</v>
      </c>
      <c r="C461" s="107">
        <v>45127</v>
      </c>
      <c r="D461">
        <v>3261.36</v>
      </c>
      <c r="E461">
        <v>4044.0864000000001</v>
      </c>
      <c r="F461">
        <v>19.354839999999999</v>
      </c>
      <c r="G461">
        <v>16.3</v>
      </c>
      <c r="H461">
        <v>6.9</v>
      </c>
      <c r="I461">
        <v>70.5</v>
      </c>
      <c r="J461">
        <v>33.1</v>
      </c>
    </row>
    <row r="462" spans="1:10" x14ac:dyDescent="0.25">
      <c r="A462" t="s">
        <v>5246</v>
      </c>
      <c r="B462" t="s">
        <v>5248</v>
      </c>
      <c r="C462" s="107">
        <v>45127</v>
      </c>
      <c r="D462">
        <v>2161.36</v>
      </c>
      <c r="E462">
        <v>2680.0864000000001</v>
      </c>
      <c r="F462">
        <v>19.354839999999999</v>
      </c>
      <c r="G462">
        <v>16.3</v>
      </c>
      <c r="H462">
        <v>6.9</v>
      </c>
      <c r="I462">
        <v>68.2</v>
      </c>
      <c r="J462">
        <v>33.200000000000003</v>
      </c>
    </row>
    <row r="463" spans="1:10" x14ac:dyDescent="0.25">
      <c r="A463" t="s">
        <v>5240</v>
      </c>
      <c r="B463" t="s">
        <v>5242</v>
      </c>
      <c r="C463" s="107">
        <v>45127</v>
      </c>
      <c r="D463">
        <v>2161.36</v>
      </c>
      <c r="E463">
        <v>2680.0864000000001</v>
      </c>
      <c r="F463">
        <v>19.354839999999999</v>
      </c>
      <c r="G463">
        <v>16.3</v>
      </c>
      <c r="H463">
        <v>6.9</v>
      </c>
      <c r="I463">
        <v>68.2</v>
      </c>
      <c r="J463">
        <v>33.299999999999997</v>
      </c>
    </row>
    <row r="464" spans="1:10" x14ac:dyDescent="0.25">
      <c r="A464" t="s">
        <v>5237</v>
      </c>
      <c r="B464" t="s">
        <v>5239</v>
      </c>
      <c r="C464" s="107">
        <v>45127</v>
      </c>
      <c r="D464">
        <v>2456.8200000000002</v>
      </c>
      <c r="E464">
        <v>3046.4567999999999</v>
      </c>
      <c r="F464">
        <v>19.354839999999999</v>
      </c>
      <c r="G464">
        <v>16.3</v>
      </c>
      <c r="H464">
        <v>6.9</v>
      </c>
      <c r="I464">
        <v>70.5</v>
      </c>
      <c r="J464">
        <v>33.299999999999997</v>
      </c>
    </row>
    <row r="465" spans="1:10" x14ac:dyDescent="0.25">
      <c r="A465" t="s">
        <v>5234</v>
      </c>
      <c r="B465" t="s">
        <v>5236</v>
      </c>
      <c r="C465" s="107">
        <v>45127</v>
      </c>
      <c r="D465">
        <v>2626.14</v>
      </c>
      <c r="E465">
        <v>3256.4135999999999</v>
      </c>
      <c r="F465">
        <v>19.354839999999999</v>
      </c>
      <c r="G465">
        <v>16.3</v>
      </c>
      <c r="H465">
        <v>6.9</v>
      </c>
      <c r="I465">
        <v>70.5</v>
      </c>
      <c r="J465">
        <v>33.4</v>
      </c>
    </row>
    <row r="466" spans="1:10" x14ac:dyDescent="0.25">
      <c r="A466" t="s">
        <v>5231</v>
      </c>
      <c r="B466" t="s">
        <v>25266</v>
      </c>
      <c r="C466" s="107">
        <v>45127</v>
      </c>
      <c r="D466">
        <v>2796.59</v>
      </c>
      <c r="E466">
        <v>3467.7716</v>
      </c>
      <c r="F466">
        <v>19.354839999999999</v>
      </c>
      <c r="G466">
        <v>16.3</v>
      </c>
      <c r="H466">
        <v>6.9</v>
      </c>
      <c r="I466">
        <v>70.5</v>
      </c>
      <c r="J466">
        <v>33.5</v>
      </c>
    </row>
    <row r="467" spans="1:10" x14ac:dyDescent="0.25">
      <c r="A467" t="s">
        <v>5194</v>
      </c>
      <c r="B467" t="s">
        <v>25267</v>
      </c>
      <c r="C467" s="107">
        <v>45127</v>
      </c>
      <c r="D467">
        <v>3019.32</v>
      </c>
      <c r="E467">
        <v>3743.9567999999999</v>
      </c>
      <c r="F467">
        <v>19.354839999999999</v>
      </c>
      <c r="G467">
        <v>16.3</v>
      </c>
      <c r="H467">
        <v>6.9</v>
      </c>
      <c r="I467">
        <v>70.5</v>
      </c>
      <c r="J467">
        <v>33.6</v>
      </c>
    </row>
    <row r="468" spans="1:10" x14ac:dyDescent="0.25">
      <c r="A468" t="s">
        <v>5190</v>
      </c>
      <c r="B468" t="s">
        <v>5192</v>
      </c>
      <c r="C468" s="107">
        <v>45137</v>
      </c>
      <c r="D468">
        <v>278.41000000000003</v>
      </c>
      <c r="E468">
        <v>345</v>
      </c>
      <c r="F468">
        <v>19.301449999999999</v>
      </c>
      <c r="G468">
        <v>13.6</v>
      </c>
      <c r="H468">
        <v>6.9</v>
      </c>
      <c r="I468">
        <v>48.5</v>
      </c>
      <c r="J468">
        <v>10.9</v>
      </c>
    </row>
    <row r="469" spans="1:10" x14ac:dyDescent="0.25">
      <c r="A469" t="s">
        <v>5068</v>
      </c>
      <c r="B469" t="s">
        <v>5070</v>
      </c>
      <c r="C469" s="107">
        <v>45127</v>
      </c>
      <c r="D469">
        <v>1269.71</v>
      </c>
      <c r="E469">
        <v>1574.4404</v>
      </c>
      <c r="F469">
        <v>19.354839999999999</v>
      </c>
      <c r="G469">
        <v>29</v>
      </c>
      <c r="H469">
        <v>15.75</v>
      </c>
      <c r="I469">
        <v>972</v>
      </c>
      <c r="J469">
        <v>68.25</v>
      </c>
    </row>
    <row r="470" spans="1:10" x14ac:dyDescent="0.25">
      <c r="A470" t="s">
        <v>5059</v>
      </c>
      <c r="B470" t="s">
        <v>5061</v>
      </c>
      <c r="C470" s="107">
        <v>45137</v>
      </c>
      <c r="D470">
        <v>15294.86</v>
      </c>
      <c r="E470">
        <v>18965.626400000001</v>
      </c>
      <c r="F470">
        <v>19.354839999999999</v>
      </c>
      <c r="G470">
        <v>24</v>
      </c>
      <c r="H470">
        <v>24</v>
      </c>
      <c r="I470">
        <v>37</v>
      </c>
      <c r="J470">
        <v>12</v>
      </c>
    </row>
    <row r="471" spans="1:10" x14ac:dyDescent="0.25">
      <c r="A471" t="s">
        <v>7028</v>
      </c>
      <c r="B471" t="s">
        <v>7030</v>
      </c>
      <c r="C471" s="107">
        <v>45119</v>
      </c>
      <c r="D471">
        <v>5036.67</v>
      </c>
      <c r="E471">
        <v>6150</v>
      </c>
      <c r="F471">
        <v>18.102930000000001</v>
      </c>
      <c r="G471">
        <v>51</v>
      </c>
      <c r="H471">
        <v>45</v>
      </c>
      <c r="I471">
        <v>237</v>
      </c>
      <c r="J471">
        <v>17</v>
      </c>
    </row>
    <row r="472" spans="1:10" x14ac:dyDescent="0.25">
      <c r="A472" t="s">
        <v>6975</v>
      </c>
      <c r="B472" t="s">
        <v>6977</v>
      </c>
      <c r="C472" s="107">
        <v>45119</v>
      </c>
      <c r="D472">
        <v>5536.67</v>
      </c>
      <c r="E472">
        <v>6750</v>
      </c>
      <c r="F472">
        <v>17.975259999999999</v>
      </c>
      <c r="G472">
        <v>40</v>
      </c>
      <c r="H472">
        <v>48</v>
      </c>
      <c r="I472">
        <v>218</v>
      </c>
      <c r="J472">
        <v>18</v>
      </c>
    </row>
    <row r="473" spans="1:10" x14ac:dyDescent="0.25">
      <c r="A473" t="s">
        <v>7009</v>
      </c>
      <c r="B473" t="s">
        <v>7011</v>
      </c>
      <c r="C473" s="107">
        <v>45119</v>
      </c>
      <c r="D473">
        <v>6823.33</v>
      </c>
      <c r="E473">
        <v>8400</v>
      </c>
      <c r="F473">
        <v>18.769880000000001</v>
      </c>
      <c r="G473">
        <v>30</v>
      </c>
      <c r="H473">
        <v>48</v>
      </c>
      <c r="I473">
        <v>251</v>
      </c>
      <c r="J473">
        <v>10</v>
      </c>
    </row>
    <row r="474" spans="1:10" x14ac:dyDescent="0.25">
      <c r="A474" t="s">
        <v>7012</v>
      </c>
      <c r="B474" t="s">
        <v>7014</v>
      </c>
      <c r="C474" s="107">
        <v>45119</v>
      </c>
      <c r="D474">
        <v>7021.11</v>
      </c>
      <c r="E474">
        <v>8706.18</v>
      </c>
      <c r="F474">
        <v>19.354869999999998</v>
      </c>
      <c r="G474">
        <v>40</v>
      </c>
      <c r="H474">
        <v>48</v>
      </c>
      <c r="I474">
        <v>218</v>
      </c>
      <c r="J474">
        <v>18</v>
      </c>
    </row>
    <row r="475" spans="1:10" x14ac:dyDescent="0.25">
      <c r="A475" t="s">
        <v>6982</v>
      </c>
      <c r="B475" t="s">
        <v>6984</v>
      </c>
      <c r="C475" s="107">
        <v>45127</v>
      </c>
      <c r="D475">
        <v>3756.67</v>
      </c>
      <c r="E475">
        <v>5100</v>
      </c>
      <c r="F475">
        <v>26.3398</v>
      </c>
      <c r="G475">
        <v>40</v>
      </c>
      <c r="H475">
        <v>48</v>
      </c>
      <c r="I475">
        <v>198</v>
      </c>
      <c r="J475">
        <v>18</v>
      </c>
    </row>
    <row r="476" spans="1:10" x14ac:dyDescent="0.25">
      <c r="A476" t="s">
        <v>4994</v>
      </c>
      <c r="B476" t="s">
        <v>4996</v>
      </c>
      <c r="C476" s="107">
        <v>45119</v>
      </c>
      <c r="D476">
        <v>3886.67</v>
      </c>
      <c r="E476">
        <v>4750</v>
      </c>
      <c r="F476">
        <v>18.175370000000001</v>
      </c>
      <c r="G476">
        <v>19.25</v>
      </c>
      <c r="H476">
        <v>33.5</v>
      </c>
      <c r="I476">
        <v>98</v>
      </c>
      <c r="J476">
        <v>13</v>
      </c>
    </row>
    <row r="477" spans="1:10" x14ac:dyDescent="0.25">
      <c r="A477" t="s">
        <v>7006</v>
      </c>
      <c r="B477" t="s">
        <v>7008</v>
      </c>
      <c r="C477" s="107">
        <v>45119</v>
      </c>
      <c r="D477">
        <v>4214.1000000000004</v>
      </c>
      <c r="E477">
        <v>5596.8</v>
      </c>
      <c r="F477">
        <v>24.705190000000002</v>
      </c>
      <c r="G477">
        <v>35</v>
      </c>
      <c r="H477">
        <v>23</v>
      </c>
      <c r="I477">
        <v>129</v>
      </c>
      <c r="J477">
        <v>22</v>
      </c>
    </row>
    <row r="478" spans="1:10" x14ac:dyDescent="0.25">
      <c r="A478" t="s">
        <v>4988</v>
      </c>
      <c r="B478" t="s">
        <v>4990</v>
      </c>
      <c r="C478" s="107">
        <v>45120</v>
      </c>
      <c r="D478">
        <v>12315.56</v>
      </c>
      <c r="E478">
        <v>14518.364</v>
      </c>
      <c r="F478">
        <v>15.17254</v>
      </c>
      <c r="G478">
        <v>13</v>
      </c>
      <c r="H478">
        <v>22</v>
      </c>
      <c r="I478">
        <v>67</v>
      </c>
      <c r="J478">
        <v>22</v>
      </c>
    </row>
    <row r="479" spans="1:10" x14ac:dyDescent="0.25">
      <c r="A479" t="s">
        <v>4982</v>
      </c>
      <c r="B479" t="s">
        <v>4984</v>
      </c>
      <c r="C479" s="107">
        <v>45120</v>
      </c>
      <c r="D479">
        <v>12877.78</v>
      </c>
      <c r="E479">
        <v>15180.368</v>
      </c>
      <c r="F479">
        <v>15.168200000000001</v>
      </c>
      <c r="G479">
        <v>58.4</v>
      </c>
      <c r="H479">
        <v>46</v>
      </c>
      <c r="I479">
        <v>433</v>
      </c>
      <c r="J479">
        <v>13</v>
      </c>
    </row>
    <row r="480" spans="1:10" x14ac:dyDescent="0.25">
      <c r="A480" t="s">
        <v>4973</v>
      </c>
      <c r="B480" t="s">
        <v>4975</v>
      </c>
      <c r="C480" s="107">
        <v>45120</v>
      </c>
      <c r="D480">
        <v>14492.22</v>
      </c>
      <c r="E480">
        <v>17083.878000000001</v>
      </c>
      <c r="F480">
        <v>15.170199999999999</v>
      </c>
      <c r="G480">
        <v>46</v>
      </c>
      <c r="H480">
        <v>58.4</v>
      </c>
      <c r="I480">
        <v>500</v>
      </c>
      <c r="J480">
        <v>13</v>
      </c>
    </row>
    <row r="481" spans="1:10" x14ac:dyDescent="0.25">
      <c r="A481" t="s">
        <v>4967</v>
      </c>
      <c r="B481" t="s">
        <v>4969</v>
      </c>
      <c r="C481" s="107">
        <v>45119</v>
      </c>
      <c r="D481">
        <v>15134.44</v>
      </c>
      <c r="E481">
        <v>18699</v>
      </c>
      <c r="F481">
        <v>19.062840000000001</v>
      </c>
      <c r="G481">
        <v>46</v>
      </c>
      <c r="H481">
        <v>58.4</v>
      </c>
      <c r="I481">
        <v>500</v>
      </c>
      <c r="J481">
        <v>13</v>
      </c>
    </row>
    <row r="482" spans="1:10" x14ac:dyDescent="0.25">
      <c r="A482" t="s">
        <v>4964</v>
      </c>
      <c r="B482" t="s">
        <v>4966</v>
      </c>
      <c r="C482" s="107">
        <v>45127</v>
      </c>
      <c r="D482">
        <v>3951.11</v>
      </c>
      <c r="E482">
        <v>4881.8100000000004</v>
      </c>
      <c r="F482">
        <v>19.06465</v>
      </c>
      <c r="G482">
        <v>33.5</v>
      </c>
      <c r="H482">
        <v>19.75</v>
      </c>
      <c r="I482">
        <v>98</v>
      </c>
      <c r="J482">
        <v>13</v>
      </c>
    </row>
    <row r="483" spans="1:10" x14ac:dyDescent="0.25">
      <c r="A483" t="s">
        <v>4961</v>
      </c>
      <c r="B483" t="s">
        <v>4963</v>
      </c>
      <c r="C483" s="107">
        <v>45127</v>
      </c>
      <c r="D483">
        <v>7200</v>
      </c>
      <c r="E483">
        <v>8896</v>
      </c>
      <c r="F483">
        <v>19.06475</v>
      </c>
      <c r="G483">
        <v>20.25</v>
      </c>
      <c r="H483">
        <v>46.5</v>
      </c>
      <c r="I483">
        <v>256</v>
      </c>
      <c r="J483">
        <v>13</v>
      </c>
    </row>
    <row r="484" spans="1:10" x14ac:dyDescent="0.25">
      <c r="A484" t="s">
        <v>4958</v>
      </c>
      <c r="B484" t="s">
        <v>4960</v>
      </c>
      <c r="C484" s="107">
        <v>45127</v>
      </c>
      <c r="D484">
        <v>12626.67</v>
      </c>
      <c r="E484">
        <v>15600.9</v>
      </c>
      <c r="F484">
        <v>19.06448</v>
      </c>
      <c r="G484">
        <v>58.4</v>
      </c>
      <c r="H484">
        <v>46</v>
      </c>
      <c r="I484">
        <v>433</v>
      </c>
      <c r="J484">
        <v>13</v>
      </c>
    </row>
    <row r="485" spans="1:10" x14ac:dyDescent="0.25">
      <c r="A485" t="s">
        <v>3641</v>
      </c>
      <c r="B485" t="s">
        <v>25268</v>
      </c>
      <c r="C485" s="107">
        <v>45119</v>
      </c>
      <c r="D485">
        <v>1475.56</v>
      </c>
      <c r="E485">
        <v>1800</v>
      </c>
      <c r="F485">
        <v>18.024439999999998</v>
      </c>
      <c r="G485">
        <v>46</v>
      </c>
      <c r="H485">
        <v>58.2</v>
      </c>
      <c r="I485">
        <v>500</v>
      </c>
      <c r="J485">
        <v>13</v>
      </c>
    </row>
    <row r="486" spans="1:10" x14ac:dyDescent="0.25">
      <c r="A486" t="s">
        <v>4956</v>
      </c>
      <c r="B486" t="s">
        <v>25269</v>
      </c>
      <c r="C486" s="107">
        <v>45103</v>
      </c>
      <c r="D486">
        <v>12626.67</v>
      </c>
      <c r="E486">
        <v>15657.07</v>
      </c>
      <c r="F486">
        <v>19.35483</v>
      </c>
      <c r="G486">
        <v>80</v>
      </c>
      <c r="H486">
        <v>48</v>
      </c>
      <c r="I486">
        <v>365</v>
      </c>
      <c r="J486">
        <v>39</v>
      </c>
    </row>
    <row r="487" spans="1:10" x14ac:dyDescent="0.25">
      <c r="A487" t="s">
        <v>4953</v>
      </c>
      <c r="B487" t="s">
        <v>4955</v>
      </c>
      <c r="C487" s="107">
        <v>45137</v>
      </c>
      <c r="D487">
        <v>16687.78</v>
      </c>
      <c r="E487">
        <v>20400</v>
      </c>
      <c r="F487">
        <v>18.19716</v>
      </c>
      <c r="G487">
        <v>21</v>
      </c>
      <c r="H487">
        <v>9.4</v>
      </c>
      <c r="I487">
        <v>110.6</v>
      </c>
      <c r="J487">
        <v>47</v>
      </c>
    </row>
    <row r="488" spans="1:10" x14ac:dyDescent="0.25">
      <c r="A488" t="s">
        <v>4818</v>
      </c>
      <c r="B488" t="s">
        <v>4820</v>
      </c>
      <c r="C488" s="107">
        <v>45120</v>
      </c>
      <c r="D488">
        <v>27497.78</v>
      </c>
      <c r="E488">
        <v>32571.392</v>
      </c>
      <c r="F488">
        <v>15.5769</v>
      </c>
      <c r="G488">
        <v>44.2</v>
      </c>
      <c r="H488">
        <v>67.3</v>
      </c>
      <c r="I488">
        <v>4425.12</v>
      </c>
      <c r="J488">
        <v>21.8</v>
      </c>
    </row>
    <row r="489" spans="1:10" x14ac:dyDescent="0.25">
      <c r="A489" t="s">
        <v>4815</v>
      </c>
      <c r="B489" t="s">
        <v>4817</v>
      </c>
      <c r="C489" s="107">
        <v>45119</v>
      </c>
      <c r="D489">
        <v>3803.33</v>
      </c>
      <c r="E489">
        <v>4699</v>
      </c>
      <c r="F489">
        <v>19.060860000000002</v>
      </c>
      <c r="G489">
        <v>23</v>
      </c>
      <c r="H489">
        <v>36</v>
      </c>
      <c r="I489">
        <v>98</v>
      </c>
      <c r="J489">
        <v>18</v>
      </c>
    </row>
    <row r="490" spans="1:10" x14ac:dyDescent="0.25">
      <c r="A490" t="s">
        <v>7000</v>
      </c>
      <c r="B490" t="s">
        <v>7002</v>
      </c>
      <c r="C490" s="107">
        <v>45119</v>
      </c>
      <c r="D490">
        <v>3931.11</v>
      </c>
      <c r="E490">
        <v>4857</v>
      </c>
      <c r="F490">
        <v>19.062999999999999</v>
      </c>
      <c r="G490">
        <v>40</v>
      </c>
      <c r="H490">
        <v>24</v>
      </c>
      <c r="I490">
        <v>110</v>
      </c>
      <c r="J490">
        <v>16</v>
      </c>
    </row>
    <row r="491" spans="1:10" x14ac:dyDescent="0.25">
      <c r="A491" t="s">
        <v>4812</v>
      </c>
      <c r="B491" t="s">
        <v>4814</v>
      </c>
      <c r="C491" s="107">
        <v>45120</v>
      </c>
      <c r="D491">
        <v>6887.78</v>
      </c>
      <c r="E491">
        <v>8046.4650000000001</v>
      </c>
      <c r="F491">
        <v>14.399929999999999</v>
      </c>
      <c r="G491">
        <v>30</v>
      </c>
      <c r="H491">
        <v>54</v>
      </c>
      <c r="I491">
        <v>36</v>
      </c>
      <c r="J491">
        <v>34</v>
      </c>
    </row>
    <row r="492" spans="1:10" x14ac:dyDescent="0.25">
      <c r="A492" t="s">
        <v>3493</v>
      </c>
      <c r="B492" t="s">
        <v>3495</v>
      </c>
      <c r="C492" s="107">
        <v>45103</v>
      </c>
      <c r="D492">
        <v>7175.56</v>
      </c>
      <c r="E492">
        <v>8800</v>
      </c>
      <c r="F492">
        <v>18.45955</v>
      </c>
      <c r="G492">
        <v>40</v>
      </c>
      <c r="H492">
        <v>48</v>
      </c>
      <c r="I492">
        <v>358</v>
      </c>
      <c r="J492">
        <v>20</v>
      </c>
    </row>
    <row r="493" spans="1:10" x14ac:dyDescent="0.25">
      <c r="A493" t="s">
        <v>4809</v>
      </c>
      <c r="B493" t="s">
        <v>4811</v>
      </c>
      <c r="C493" s="107">
        <v>45127</v>
      </c>
      <c r="D493">
        <v>4204.4399999999996</v>
      </c>
      <c r="E493">
        <v>5194</v>
      </c>
      <c r="F493">
        <v>19.05198</v>
      </c>
      <c r="G493">
        <v>23</v>
      </c>
      <c r="H493">
        <v>36</v>
      </c>
      <c r="I493">
        <v>113</v>
      </c>
      <c r="J493">
        <v>18</v>
      </c>
    </row>
    <row r="494" spans="1:10" x14ac:dyDescent="0.25">
      <c r="A494" t="s">
        <v>4806</v>
      </c>
      <c r="B494" t="s">
        <v>4808</v>
      </c>
      <c r="C494" s="107">
        <v>45127</v>
      </c>
      <c r="D494">
        <v>4204.4399999999996</v>
      </c>
      <c r="E494">
        <v>5213.5056000000004</v>
      </c>
      <c r="F494">
        <v>19.354839999999999</v>
      </c>
      <c r="G494">
        <v>20.25</v>
      </c>
      <c r="H494">
        <v>46.5</v>
      </c>
      <c r="I494">
        <v>256</v>
      </c>
      <c r="J494">
        <v>13</v>
      </c>
    </row>
    <row r="495" spans="1:10" x14ac:dyDescent="0.25">
      <c r="A495" t="s">
        <v>4803</v>
      </c>
      <c r="B495" t="s">
        <v>4805</v>
      </c>
      <c r="C495" s="107">
        <v>45119</v>
      </c>
      <c r="D495">
        <v>7535.56</v>
      </c>
      <c r="E495">
        <v>9344</v>
      </c>
      <c r="F495">
        <v>19.354019999999998</v>
      </c>
      <c r="G495">
        <v>58.42</v>
      </c>
      <c r="H495">
        <v>46</v>
      </c>
      <c r="I495">
        <v>433</v>
      </c>
      <c r="J495">
        <v>13</v>
      </c>
    </row>
    <row r="496" spans="1:10" x14ac:dyDescent="0.25">
      <c r="A496" t="s">
        <v>4800</v>
      </c>
      <c r="B496" t="s">
        <v>25270</v>
      </c>
      <c r="C496" s="107">
        <v>45127</v>
      </c>
      <c r="D496">
        <v>13257.78</v>
      </c>
      <c r="E496">
        <v>16380.72</v>
      </c>
      <c r="F496">
        <v>19.064730000000001</v>
      </c>
      <c r="G496">
        <v>58.4</v>
      </c>
      <c r="H496">
        <v>46</v>
      </c>
      <c r="I496">
        <v>433</v>
      </c>
      <c r="J496">
        <v>13</v>
      </c>
    </row>
    <row r="497" spans="1:10" x14ac:dyDescent="0.25">
      <c r="A497" t="s">
        <v>4797</v>
      </c>
      <c r="B497" t="s">
        <v>4799</v>
      </c>
      <c r="C497" s="107">
        <v>45120</v>
      </c>
      <c r="D497">
        <v>1531.11</v>
      </c>
      <c r="E497">
        <v>1809.7700500000001</v>
      </c>
      <c r="F497">
        <v>15.397539999999999</v>
      </c>
      <c r="G497">
        <v>8.25</v>
      </c>
      <c r="H497">
        <v>13</v>
      </c>
      <c r="I497">
        <v>62</v>
      </c>
      <c r="J497">
        <v>16.25</v>
      </c>
    </row>
    <row r="498" spans="1:10" x14ac:dyDescent="0.25">
      <c r="A498" t="s">
        <v>7588</v>
      </c>
      <c r="B498" t="s">
        <v>7590</v>
      </c>
      <c r="C498" s="107">
        <v>45119</v>
      </c>
      <c r="D498">
        <v>1941.94</v>
      </c>
      <c r="E498">
        <v>2408</v>
      </c>
      <c r="F498">
        <v>19.354649999999999</v>
      </c>
      <c r="G498">
        <v>13</v>
      </c>
      <c r="H498">
        <v>22</v>
      </c>
      <c r="I498">
        <v>66</v>
      </c>
      <c r="J498">
        <v>23</v>
      </c>
    </row>
    <row r="499" spans="1:10" x14ac:dyDescent="0.25">
      <c r="A499" t="s">
        <v>4794</v>
      </c>
      <c r="B499" t="s">
        <v>4796</v>
      </c>
      <c r="C499" s="107">
        <v>45127</v>
      </c>
      <c r="D499">
        <v>1482.22</v>
      </c>
      <c r="E499">
        <v>1835.98</v>
      </c>
      <c r="F499">
        <v>19.268180000000001</v>
      </c>
      <c r="G499">
        <v>8.25</v>
      </c>
      <c r="H499">
        <v>13</v>
      </c>
      <c r="I499">
        <v>62</v>
      </c>
      <c r="J499">
        <v>16.25</v>
      </c>
    </row>
    <row r="500" spans="1:10" x14ac:dyDescent="0.25">
      <c r="A500" t="s">
        <v>4791</v>
      </c>
      <c r="B500" t="s">
        <v>4793</v>
      </c>
      <c r="C500" s="107">
        <v>45127</v>
      </c>
      <c r="D500">
        <v>1558.89</v>
      </c>
      <c r="E500">
        <v>1930.67</v>
      </c>
      <c r="F500">
        <v>19.256530000000001</v>
      </c>
      <c r="G500">
        <v>8.25</v>
      </c>
      <c r="H500">
        <v>13</v>
      </c>
      <c r="I500">
        <v>61</v>
      </c>
      <c r="J500">
        <v>16.25</v>
      </c>
    </row>
    <row r="501" spans="1:10" x14ac:dyDescent="0.25">
      <c r="A501" t="s">
        <v>4788</v>
      </c>
      <c r="B501" t="s">
        <v>4790</v>
      </c>
      <c r="C501" s="107">
        <v>45127</v>
      </c>
      <c r="D501">
        <v>3793.33</v>
      </c>
      <c r="E501">
        <v>4660.67</v>
      </c>
      <c r="F501">
        <v>18.609770000000001</v>
      </c>
      <c r="G501">
        <v>16</v>
      </c>
      <c r="H501">
        <v>28</v>
      </c>
      <c r="I501">
        <v>82</v>
      </c>
      <c r="J501">
        <v>8.6999999999999993</v>
      </c>
    </row>
    <row r="502" spans="1:10" x14ac:dyDescent="0.25">
      <c r="A502" t="s">
        <v>4782</v>
      </c>
      <c r="B502" t="s">
        <v>4784</v>
      </c>
      <c r="C502" s="107">
        <v>45127</v>
      </c>
      <c r="D502">
        <v>2180</v>
      </c>
      <c r="E502">
        <v>2690</v>
      </c>
      <c r="F502">
        <v>18.959109999999999</v>
      </c>
      <c r="G502">
        <v>16</v>
      </c>
      <c r="H502">
        <v>28</v>
      </c>
      <c r="I502">
        <v>93</v>
      </c>
      <c r="J502">
        <v>8.6999999999999993</v>
      </c>
    </row>
    <row r="503" spans="1:10" x14ac:dyDescent="0.25">
      <c r="A503" t="s">
        <v>4779</v>
      </c>
      <c r="B503" t="s">
        <v>4781</v>
      </c>
      <c r="C503" s="107">
        <v>45119</v>
      </c>
      <c r="D503">
        <v>3881.11</v>
      </c>
      <c r="E503">
        <v>4813</v>
      </c>
      <c r="F503">
        <v>19.361940000000001</v>
      </c>
      <c r="G503">
        <v>16</v>
      </c>
      <c r="H503">
        <v>28</v>
      </c>
      <c r="I503">
        <v>93</v>
      </c>
      <c r="J503">
        <v>8.6999999999999993</v>
      </c>
    </row>
    <row r="504" spans="1:10" x14ac:dyDescent="0.25">
      <c r="A504" t="s">
        <v>4426</v>
      </c>
      <c r="B504" t="s">
        <v>4428</v>
      </c>
      <c r="C504" s="107">
        <v>45119</v>
      </c>
      <c r="D504">
        <v>164.44</v>
      </c>
      <c r="E504">
        <v>203.55</v>
      </c>
      <c r="F504">
        <v>19.213950000000001</v>
      </c>
      <c r="G504">
        <v>6.25</v>
      </c>
      <c r="H504">
        <v>10.5</v>
      </c>
      <c r="I504">
        <v>1</v>
      </c>
      <c r="J504">
        <v>1.27</v>
      </c>
    </row>
    <row r="505" spans="1:10" x14ac:dyDescent="0.25">
      <c r="A505" t="s">
        <v>6931</v>
      </c>
      <c r="B505" t="s">
        <v>6933</v>
      </c>
      <c r="C505" s="107">
        <v>45127</v>
      </c>
      <c r="D505">
        <v>1099</v>
      </c>
      <c r="E505">
        <v>1362.76</v>
      </c>
      <c r="F505">
        <v>19.354839999999999</v>
      </c>
      <c r="G505">
        <v>16</v>
      </c>
      <c r="H505">
        <v>16</v>
      </c>
      <c r="I505">
        <v>69</v>
      </c>
      <c r="J505">
        <v>40</v>
      </c>
    </row>
    <row r="506" spans="1:10" x14ac:dyDescent="0.25">
      <c r="A506" t="s">
        <v>7935</v>
      </c>
      <c r="B506" t="s">
        <v>7937</v>
      </c>
      <c r="C506" s="107">
        <v>45103</v>
      </c>
      <c r="D506">
        <v>2340.19</v>
      </c>
      <c r="E506">
        <v>2855.03</v>
      </c>
      <c r="F506">
        <v>18.03274</v>
      </c>
      <c r="G506">
        <v>15.75</v>
      </c>
      <c r="H506">
        <v>23.08</v>
      </c>
      <c r="I506">
        <v>33.5</v>
      </c>
      <c r="J506">
        <v>11.03</v>
      </c>
    </row>
    <row r="507" spans="1:10" x14ac:dyDescent="0.25">
      <c r="A507" t="s">
        <v>7169</v>
      </c>
      <c r="B507" t="s">
        <v>7171</v>
      </c>
      <c r="C507" s="107">
        <v>45127</v>
      </c>
      <c r="D507">
        <v>2740.8</v>
      </c>
      <c r="E507">
        <v>3398.5920000000001</v>
      </c>
      <c r="F507">
        <v>19.354839999999999</v>
      </c>
      <c r="G507">
        <v>12.5</v>
      </c>
      <c r="H507">
        <v>10.5</v>
      </c>
      <c r="I507">
        <v>79.7</v>
      </c>
      <c r="J507">
        <v>30.5</v>
      </c>
    </row>
    <row r="508" spans="1:10" x14ac:dyDescent="0.25">
      <c r="A508" t="s">
        <v>4271</v>
      </c>
      <c r="B508" t="s">
        <v>4273</v>
      </c>
      <c r="C508" s="107">
        <v>45119</v>
      </c>
      <c r="D508">
        <v>475.56</v>
      </c>
      <c r="E508">
        <v>580.17999999999995</v>
      </c>
      <c r="F508">
        <v>18.032330000000002</v>
      </c>
      <c r="G508">
        <v>5.25</v>
      </c>
      <c r="H508">
        <v>6.5</v>
      </c>
      <c r="I508">
        <v>28.4</v>
      </c>
      <c r="J508">
        <v>5.25</v>
      </c>
    </row>
    <row r="509" spans="1:10" x14ac:dyDescent="0.25">
      <c r="A509" t="s">
        <v>4265</v>
      </c>
      <c r="B509" t="s">
        <v>4267</v>
      </c>
      <c r="C509" s="107">
        <v>45119</v>
      </c>
      <c r="D509">
        <v>593.33000000000004</v>
      </c>
      <c r="E509">
        <v>723.86</v>
      </c>
      <c r="F509">
        <v>18.032489999999999</v>
      </c>
      <c r="G509">
        <v>12</v>
      </c>
      <c r="H509">
        <v>16</v>
      </c>
      <c r="I509">
        <v>39</v>
      </c>
      <c r="J509">
        <v>11</v>
      </c>
    </row>
    <row r="510" spans="1:10" x14ac:dyDescent="0.25">
      <c r="A510" t="s">
        <v>4262</v>
      </c>
      <c r="B510" t="s">
        <v>4264</v>
      </c>
      <c r="C510" s="107">
        <v>45137</v>
      </c>
      <c r="D510">
        <v>630</v>
      </c>
      <c r="E510">
        <v>770</v>
      </c>
      <c r="F510">
        <v>18.181819999999998</v>
      </c>
      <c r="G510">
        <v>8</v>
      </c>
      <c r="H510">
        <v>6.25</v>
      </c>
      <c r="I510">
        <v>40.5</v>
      </c>
      <c r="J510">
        <v>12.5</v>
      </c>
    </row>
    <row r="511" spans="1:10" x14ac:dyDescent="0.25">
      <c r="A511" t="s">
        <v>4241</v>
      </c>
      <c r="B511" t="s">
        <v>4243</v>
      </c>
      <c r="C511" s="107">
        <v>45137</v>
      </c>
      <c r="D511">
        <v>66.67</v>
      </c>
      <c r="E511">
        <v>81.33</v>
      </c>
      <c r="F511">
        <v>18.02533</v>
      </c>
      <c r="G511">
        <v>4.3</v>
      </c>
      <c r="H511">
        <v>6.3</v>
      </c>
      <c r="I511">
        <v>0.6</v>
      </c>
      <c r="J511">
        <v>1.6</v>
      </c>
    </row>
    <row r="512" spans="1:10" x14ac:dyDescent="0.25">
      <c r="A512" t="s">
        <v>4238</v>
      </c>
      <c r="B512" t="s">
        <v>4240</v>
      </c>
      <c r="C512" s="107">
        <v>45119</v>
      </c>
      <c r="D512">
        <v>106.67</v>
      </c>
      <c r="E512">
        <v>130.13</v>
      </c>
      <c r="F512">
        <v>18.028130000000001</v>
      </c>
      <c r="G512">
        <v>8.25</v>
      </c>
      <c r="H512">
        <v>16.25</v>
      </c>
      <c r="I512">
        <v>67</v>
      </c>
      <c r="J512">
        <v>13</v>
      </c>
    </row>
    <row r="513" spans="1:10" x14ac:dyDescent="0.25">
      <c r="A513" t="s">
        <v>3747</v>
      </c>
      <c r="B513" t="s">
        <v>3749</v>
      </c>
      <c r="C513" s="107">
        <v>45119</v>
      </c>
      <c r="D513">
        <v>1564.44</v>
      </c>
      <c r="E513">
        <v>1950</v>
      </c>
      <c r="F513">
        <v>19.772310000000001</v>
      </c>
      <c r="G513">
        <v>13</v>
      </c>
      <c r="H513">
        <v>22</v>
      </c>
      <c r="I513">
        <v>67</v>
      </c>
      <c r="J513">
        <v>22</v>
      </c>
    </row>
    <row r="514" spans="1:10" x14ac:dyDescent="0.25">
      <c r="A514" t="s">
        <v>3735</v>
      </c>
      <c r="B514" t="s">
        <v>3737</v>
      </c>
      <c r="C514" s="107">
        <v>45120</v>
      </c>
      <c r="D514">
        <v>1714.44</v>
      </c>
      <c r="E514">
        <v>2026.4503500000001</v>
      </c>
      <c r="F514">
        <v>15.396890000000001</v>
      </c>
      <c r="G514">
        <v>13</v>
      </c>
      <c r="H514">
        <v>22</v>
      </c>
      <c r="I514">
        <v>64</v>
      </c>
      <c r="J514">
        <v>22</v>
      </c>
    </row>
    <row r="515" spans="1:10" x14ac:dyDescent="0.25">
      <c r="A515" t="s">
        <v>3732</v>
      </c>
      <c r="B515" t="s">
        <v>3734</v>
      </c>
      <c r="C515" s="107">
        <v>45119</v>
      </c>
      <c r="D515">
        <v>1570</v>
      </c>
      <c r="E515">
        <v>1920</v>
      </c>
      <c r="F515">
        <v>18.22917</v>
      </c>
      <c r="G515">
        <v>13</v>
      </c>
      <c r="H515">
        <v>22</v>
      </c>
      <c r="I515">
        <v>64</v>
      </c>
      <c r="J515">
        <v>22</v>
      </c>
    </row>
    <row r="516" spans="1:10" x14ac:dyDescent="0.25">
      <c r="A516" t="s">
        <v>4093</v>
      </c>
      <c r="B516" t="s">
        <v>25271</v>
      </c>
      <c r="C516" s="107">
        <v>45127</v>
      </c>
      <c r="D516">
        <v>425</v>
      </c>
      <c r="E516">
        <v>560</v>
      </c>
      <c r="F516">
        <v>24.107140000000001</v>
      </c>
      <c r="G516">
        <v>5.2</v>
      </c>
      <c r="H516">
        <v>1.6</v>
      </c>
      <c r="I516">
        <v>0.5</v>
      </c>
      <c r="J516">
        <v>3</v>
      </c>
    </row>
    <row r="517" spans="1:10" x14ac:dyDescent="0.25">
      <c r="A517" t="s">
        <v>3620</v>
      </c>
      <c r="B517" t="s">
        <v>3622</v>
      </c>
      <c r="C517" s="107">
        <v>45127</v>
      </c>
      <c r="D517">
        <v>2758.28</v>
      </c>
      <c r="E517">
        <v>3230.7901499999998</v>
      </c>
      <c r="F517">
        <v>14.625220000000001</v>
      </c>
      <c r="G517">
        <v>20.100000000000001</v>
      </c>
      <c r="H517">
        <v>8.9</v>
      </c>
      <c r="I517">
        <v>91.9</v>
      </c>
      <c r="J517">
        <v>28.5</v>
      </c>
    </row>
    <row r="518" spans="1:10" x14ac:dyDescent="0.25">
      <c r="A518" t="s">
        <v>8265</v>
      </c>
      <c r="B518" t="s">
        <v>8267</v>
      </c>
      <c r="C518" s="107">
        <v>45127</v>
      </c>
      <c r="D518">
        <v>2469.08</v>
      </c>
      <c r="E518">
        <v>2954.0149999999999</v>
      </c>
      <c r="F518">
        <v>16.416129999999999</v>
      </c>
      <c r="G518">
        <v>20.100000000000001</v>
      </c>
      <c r="H518">
        <v>28.5</v>
      </c>
      <c r="I518">
        <v>91.9</v>
      </c>
      <c r="J518">
        <v>8.9</v>
      </c>
    </row>
    <row r="519" spans="1:10" x14ac:dyDescent="0.25">
      <c r="A519" t="s">
        <v>8273</v>
      </c>
      <c r="B519" t="s">
        <v>8275</v>
      </c>
      <c r="C519" s="107">
        <v>45127</v>
      </c>
      <c r="D519">
        <v>2719.8</v>
      </c>
      <c r="E519">
        <v>3200.2649999999999</v>
      </c>
      <c r="F519">
        <v>15.01329</v>
      </c>
      <c r="G519">
        <v>28.5</v>
      </c>
      <c r="H519">
        <v>20.100000000000001</v>
      </c>
      <c r="I519">
        <v>82.5</v>
      </c>
      <c r="J519">
        <v>8.9</v>
      </c>
    </row>
    <row r="520" spans="1:10" x14ac:dyDescent="0.25">
      <c r="A520" t="s">
        <v>8294</v>
      </c>
      <c r="B520" t="s">
        <v>8296</v>
      </c>
      <c r="C520" s="107">
        <v>45120</v>
      </c>
      <c r="D520">
        <v>1064.5</v>
      </c>
      <c r="E520">
        <v>1319.98</v>
      </c>
      <c r="F520">
        <v>19.354839999999999</v>
      </c>
      <c r="G520">
        <v>24.7</v>
      </c>
      <c r="H520">
        <v>16.899999999999999</v>
      </c>
      <c r="I520">
        <v>47.4</v>
      </c>
      <c r="J520">
        <v>8.1</v>
      </c>
    </row>
    <row r="521" spans="1:10" x14ac:dyDescent="0.25">
      <c r="A521" t="s">
        <v>7606</v>
      </c>
      <c r="B521" t="s">
        <v>7608</v>
      </c>
      <c r="C521" s="107">
        <v>45103</v>
      </c>
      <c r="D521">
        <v>3774.59</v>
      </c>
      <c r="E521">
        <v>4464</v>
      </c>
      <c r="F521">
        <v>15.443770000000001</v>
      </c>
      <c r="G521">
        <v>24</v>
      </c>
      <c r="H521">
        <v>30</v>
      </c>
      <c r="I521">
        <v>155</v>
      </c>
      <c r="J521">
        <v>21</v>
      </c>
    </row>
    <row r="522" spans="1:10" x14ac:dyDescent="0.25">
      <c r="A522" t="s">
        <v>8268</v>
      </c>
      <c r="B522" t="s">
        <v>8269</v>
      </c>
      <c r="C522" s="107">
        <v>45120</v>
      </c>
      <c r="D522">
        <v>3187.54</v>
      </c>
      <c r="E522">
        <v>3780.1837500000001</v>
      </c>
      <c r="F522">
        <v>15.67764</v>
      </c>
      <c r="G522">
        <v>28.5</v>
      </c>
      <c r="H522">
        <v>20.100000000000001</v>
      </c>
      <c r="I522">
        <v>82.5</v>
      </c>
      <c r="J522">
        <v>8.9</v>
      </c>
    </row>
    <row r="523" spans="1:10" x14ac:dyDescent="0.25">
      <c r="A523" t="s">
        <v>8291</v>
      </c>
      <c r="B523" t="s">
        <v>8293</v>
      </c>
      <c r="C523" s="107">
        <v>45103</v>
      </c>
      <c r="D523">
        <v>1256.8499999999999</v>
      </c>
      <c r="E523">
        <v>1537</v>
      </c>
      <c r="F523">
        <v>18.227070000000001</v>
      </c>
      <c r="G523">
        <v>24.7</v>
      </c>
      <c r="H523">
        <v>16.899999999999999</v>
      </c>
      <c r="I523">
        <v>47.4</v>
      </c>
      <c r="J523">
        <v>8.1</v>
      </c>
    </row>
    <row r="524" spans="1:10" x14ac:dyDescent="0.25">
      <c r="A524" t="s">
        <v>8285</v>
      </c>
      <c r="B524" t="s">
        <v>8287</v>
      </c>
      <c r="C524" s="107">
        <v>45103</v>
      </c>
      <c r="D524">
        <v>1650.46</v>
      </c>
      <c r="E524">
        <v>2013.5</v>
      </c>
      <c r="F524">
        <v>18.0303</v>
      </c>
      <c r="G524">
        <v>24.7</v>
      </c>
      <c r="H524">
        <v>16.899999999999999</v>
      </c>
      <c r="I524">
        <v>47.4</v>
      </c>
      <c r="J524">
        <v>8.1</v>
      </c>
    </row>
    <row r="525" spans="1:10" x14ac:dyDescent="0.25">
      <c r="A525" t="s">
        <v>25272</v>
      </c>
      <c r="B525" t="s">
        <v>8574</v>
      </c>
      <c r="C525" s="107">
        <v>45127</v>
      </c>
      <c r="D525">
        <v>1856.84</v>
      </c>
      <c r="E525">
        <v>2265</v>
      </c>
      <c r="F525">
        <v>18.020309999999998</v>
      </c>
      <c r="G525">
        <v>13</v>
      </c>
      <c r="H525">
        <v>14</v>
      </c>
      <c r="I525">
        <v>58</v>
      </c>
      <c r="J525">
        <v>8</v>
      </c>
    </row>
    <row r="526" spans="1:10" x14ac:dyDescent="0.25">
      <c r="A526" t="s">
        <v>25273</v>
      </c>
      <c r="B526" t="s">
        <v>8559</v>
      </c>
      <c r="C526" s="107">
        <v>45127</v>
      </c>
      <c r="D526">
        <v>1991.14</v>
      </c>
      <c r="E526">
        <v>2429</v>
      </c>
      <c r="F526">
        <v>18.026350000000001</v>
      </c>
      <c r="G526">
        <v>9</v>
      </c>
      <c r="H526">
        <v>17</v>
      </c>
      <c r="I526">
        <v>63</v>
      </c>
      <c r="J526">
        <v>13</v>
      </c>
    </row>
    <row r="527" spans="1:10" x14ac:dyDescent="0.25">
      <c r="A527" t="s">
        <v>25274</v>
      </c>
      <c r="B527" t="s">
        <v>8565</v>
      </c>
      <c r="C527" s="107">
        <v>45103</v>
      </c>
      <c r="D527">
        <v>876.49</v>
      </c>
      <c r="E527">
        <v>1069</v>
      </c>
      <c r="F527">
        <v>18.008420000000001</v>
      </c>
      <c r="G527">
        <v>18</v>
      </c>
      <c r="H527">
        <v>27</v>
      </c>
      <c r="I527">
        <v>50</v>
      </c>
      <c r="J527">
        <v>15</v>
      </c>
    </row>
    <row r="528" spans="1:10" x14ac:dyDescent="0.25">
      <c r="A528" t="s">
        <v>25275</v>
      </c>
      <c r="B528" t="s">
        <v>8577</v>
      </c>
      <c r="C528" s="107">
        <v>45103</v>
      </c>
      <c r="D528">
        <v>1629.93</v>
      </c>
      <c r="E528">
        <v>1988</v>
      </c>
      <c r="F528">
        <v>18.011569999999999</v>
      </c>
      <c r="G528">
        <v>15</v>
      </c>
      <c r="H528">
        <v>19</v>
      </c>
      <c r="I528">
        <v>47</v>
      </c>
      <c r="J528">
        <v>13</v>
      </c>
    </row>
    <row r="529" spans="1:10" x14ac:dyDescent="0.25">
      <c r="A529" t="s">
        <v>8279</v>
      </c>
      <c r="B529" t="s">
        <v>8281</v>
      </c>
      <c r="C529" s="107">
        <v>45127</v>
      </c>
      <c r="D529">
        <v>2245.48</v>
      </c>
      <c r="E529">
        <v>2784.4</v>
      </c>
      <c r="F529">
        <v>19.354980000000001</v>
      </c>
      <c r="G529">
        <v>28.5</v>
      </c>
      <c r="H529">
        <v>20.100000000000001</v>
      </c>
      <c r="I529">
        <v>82.5</v>
      </c>
      <c r="J529">
        <v>8.9</v>
      </c>
    </row>
    <row r="530" spans="1:10" x14ac:dyDescent="0.25">
      <c r="A530" t="s">
        <v>8276</v>
      </c>
      <c r="B530" t="s">
        <v>8278</v>
      </c>
      <c r="C530" s="107">
        <v>45127</v>
      </c>
      <c r="D530">
        <v>2602.33</v>
      </c>
      <c r="E530">
        <v>3000</v>
      </c>
      <c r="F530">
        <v>13.25567</v>
      </c>
      <c r="G530">
        <v>28.5</v>
      </c>
      <c r="H530">
        <v>20.100000000000001</v>
      </c>
      <c r="I530">
        <v>82.5</v>
      </c>
      <c r="J530">
        <v>8.9</v>
      </c>
    </row>
    <row r="531" spans="1:10" x14ac:dyDescent="0.25">
      <c r="A531" t="s">
        <v>8194</v>
      </c>
      <c r="B531" t="s">
        <v>8196</v>
      </c>
      <c r="C531" s="107">
        <v>45103</v>
      </c>
      <c r="D531">
        <v>1704.75</v>
      </c>
      <c r="E531">
        <v>2079</v>
      </c>
      <c r="F531">
        <v>18.001439999999999</v>
      </c>
      <c r="G531">
        <v>14.6</v>
      </c>
      <c r="H531">
        <v>17.7</v>
      </c>
      <c r="I531">
        <v>125</v>
      </c>
      <c r="J531">
        <v>6.8</v>
      </c>
    </row>
    <row r="532" spans="1:10" x14ac:dyDescent="0.25">
      <c r="A532" t="s">
        <v>25276</v>
      </c>
      <c r="B532" t="s">
        <v>25277</v>
      </c>
      <c r="C532" s="107">
        <v>45103</v>
      </c>
      <c r="D532">
        <v>1938.68</v>
      </c>
      <c r="E532">
        <v>2365</v>
      </c>
      <c r="F532">
        <v>18.026219999999999</v>
      </c>
      <c r="G532">
        <v>14.6</v>
      </c>
      <c r="H532">
        <v>17.7</v>
      </c>
      <c r="I532">
        <v>26.2</v>
      </c>
      <c r="J532">
        <v>6.8</v>
      </c>
    </row>
    <row r="533" spans="1:10" x14ac:dyDescent="0.25">
      <c r="A533" t="s">
        <v>8137</v>
      </c>
      <c r="B533" t="s">
        <v>8139</v>
      </c>
      <c r="C533" s="107">
        <v>45155</v>
      </c>
      <c r="D533">
        <v>1712.02</v>
      </c>
      <c r="E533">
        <v>2189.06</v>
      </c>
      <c r="F533">
        <v>21.792000000000002</v>
      </c>
      <c r="G533">
        <v>22.4</v>
      </c>
      <c r="H533">
        <v>14.17</v>
      </c>
      <c r="I533">
        <v>39.6</v>
      </c>
      <c r="J533">
        <v>11.6</v>
      </c>
    </row>
    <row r="534" spans="1:10" x14ac:dyDescent="0.25">
      <c r="A534" t="s">
        <v>8131</v>
      </c>
      <c r="B534" t="s">
        <v>8133</v>
      </c>
      <c r="C534" s="107">
        <v>45127</v>
      </c>
      <c r="D534">
        <v>2097.59</v>
      </c>
      <c r="E534">
        <v>2601.0115999999998</v>
      </c>
      <c r="F534">
        <v>19.354839999999999</v>
      </c>
      <c r="G534">
        <v>22.4</v>
      </c>
      <c r="H534">
        <v>14.17</v>
      </c>
      <c r="I534">
        <v>39.6</v>
      </c>
      <c r="J534">
        <v>11.6</v>
      </c>
    </row>
    <row r="535" spans="1:10" x14ac:dyDescent="0.25">
      <c r="A535" t="s">
        <v>7972</v>
      </c>
      <c r="B535" t="s">
        <v>7973</v>
      </c>
      <c r="C535" s="107">
        <v>45127</v>
      </c>
      <c r="D535">
        <v>71.83</v>
      </c>
      <c r="E535">
        <v>86.839680000000001</v>
      </c>
      <c r="F535">
        <v>17.28436</v>
      </c>
      <c r="G535">
        <v>1.45</v>
      </c>
      <c r="H535">
        <v>3.58</v>
      </c>
      <c r="I535">
        <v>1.5</v>
      </c>
      <c r="J535">
        <v>0.59</v>
      </c>
    </row>
    <row r="536" spans="1:10" x14ac:dyDescent="0.25">
      <c r="A536" t="s">
        <v>7963</v>
      </c>
      <c r="B536" t="s">
        <v>7965</v>
      </c>
      <c r="C536" s="107">
        <v>45103</v>
      </c>
      <c r="D536">
        <v>1462.05</v>
      </c>
      <c r="E536">
        <v>1783</v>
      </c>
      <c r="F536">
        <v>18.00056</v>
      </c>
      <c r="G536">
        <v>14.6</v>
      </c>
      <c r="H536">
        <v>17.7</v>
      </c>
      <c r="I536">
        <v>25.1</v>
      </c>
      <c r="J536">
        <v>6.8</v>
      </c>
    </row>
    <row r="537" spans="1:10" x14ac:dyDescent="0.25">
      <c r="A537" t="s">
        <v>7960</v>
      </c>
      <c r="B537" t="s">
        <v>7962</v>
      </c>
      <c r="C537" s="107">
        <v>45137</v>
      </c>
      <c r="D537">
        <v>33.61</v>
      </c>
      <c r="E537">
        <v>41.676400000000001</v>
      </c>
      <c r="F537">
        <v>19.354839999999999</v>
      </c>
      <c r="G537">
        <v>0.9</v>
      </c>
      <c r="H537">
        <v>2.4</v>
      </c>
      <c r="I537">
        <v>0.3</v>
      </c>
      <c r="J537">
        <v>2.2999999999999998</v>
      </c>
    </row>
    <row r="538" spans="1:10" x14ac:dyDescent="0.25">
      <c r="A538" t="s">
        <v>7959</v>
      </c>
      <c r="B538" t="s">
        <v>25278</v>
      </c>
      <c r="C538" s="107">
        <v>45120</v>
      </c>
      <c r="D538">
        <v>1754.46</v>
      </c>
      <c r="E538">
        <v>2090.17</v>
      </c>
      <c r="F538">
        <v>16.06137</v>
      </c>
      <c r="G538">
        <v>10</v>
      </c>
      <c r="H538">
        <v>16</v>
      </c>
      <c r="I538">
        <v>32</v>
      </c>
      <c r="J538">
        <v>22.5</v>
      </c>
    </row>
    <row r="539" spans="1:10" x14ac:dyDescent="0.25">
      <c r="A539" t="s">
        <v>7948</v>
      </c>
      <c r="B539" t="s">
        <v>7949</v>
      </c>
      <c r="C539" s="107">
        <v>45103</v>
      </c>
      <c r="D539">
        <v>2192.33</v>
      </c>
      <c r="E539">
        <v>2674.64</v>
      </c>
      <c r="F539">
        <v>18.032710000000002</v>
      </c>
      <c r="G539">
        <v>15</v>
      </c>
      <c r="H539">
        <v>22</v>
      </c>
      <c r="I539">
        <v>31</v>
      </c>
      <c r="J539">
        <v>10</v>
      </c>
    </row>
    <row r="540" spans="1:10" x14ac:dyDescent="0.25">
      <c r="A540" t="s">
        <v>25279</v>
      </c>
      <c r="B540" t="s">
        <v>25280</v>
      </c>
      <c r="C540" s="107">
        <v>45137</v>
      </c>
      <c r="D540">
        <v>3016.75</v>
      </c>
      <c r="E540">
        <v>3950</v>
      </c>
      <c r="F540">
        <v>23.626580000000001</v>
      </c>
      <c r="G540">
        <v>21.1</v>
      </c>
      <c r="H540">
        <v>14.1</v>
      </c>
      <c r="I540">
        <v>127</v>
      </c>
      <c r="J540">
        <v>38</v>
      </c>
    </row>
    <row r="541" spans="1:10" x14ac:dyDescent="0.25">
      <c r="A541" t="s">
        <v>8116</v>
      </c>
      <c r="B541" t="s">
        <v>8118</v>
      </c>
      <c r="C541" s="107">
        <v>45127</v>
      </c>
      <c r="D541">
        <v>3223.03</v>
      </c>
      <c r="E541">
        <v>4250</v>
      </c>
      <c r="F541">
        <v>24.164000000000001</v>
      </c>
      <c r="G541">
        <v>45.9</v>
      </c>
      <c r="H541">
        <v>21.1</v>
      </c>
      <c r="I541">
        <v>26.5</v>
      </c>
      <c r="J541">
        <v>14.1</v>
      </c>
    </row>
    <row r="542" spans="1:10" x14ac:dyDescent="0.25">
      <c r="A542" t="s">
        <v>8110</v>
      </c>
      <c r="B542" t="s">
        <v>8112</v>
      </c>
      <c r="C542" s="107">
        <v>45127</v>
      </c>
      <c r="D542">
        <v>3725.97</v>
      </c>
      <c r="E542">
        <v>4620.2</v>
      </c>
      <c r="F542">
        <v>19.354790000000001</v>
      </c>
      <c r="G542">
        <v>47.6</v>
      </c>
      <c r="H542">
        <v>24.9</v>
      </c>
      <c r="I542">
        <v>35.4</v>
      </c>
      <c r="J542">
        <v>14.7</v>
      </c>
    </row>
    <row r="543" spans="1:10" x14ac:dyDescent="0.25">
      <c r="A543" t="s">
        <v>8104</v>
      </c>
      <c r="B543" t="s">
        <v>8106</v>
      </c>
      <c r="C543" s="107">
        <v>45127</v>
      </c>
      <c r="D543">
        <v>4013.19</v>
      </c>
      <c r="E543">
        <v>5300</v>
      </c>
      <c r="F543">
        <v>24.279430000000001</v>
      </c>
      <c r="G543">
        <v>28.8</v>
      </c>
      <c r="H543">
        <v>13.1</v>
      </c>
      <c r="I543">
        <v>45.2</v>
      </c>
      <c r="J543">
        <v>9.8000000000000007</v>
      </c>
    </row>
    <row r="544" spans="1:10" x14ac:dyDescent="0.25">
      <c r="A544" t="s">
        <v>8095</v>
      </c>
      <c r="B544" t="s">
        <v>25281</v>
      </c>
      <c r="C544" s="107">
        <v>45127</v>
      </c>
      <c r="D544">
        <v>3774.39</v>
      </c>
      <c r="E544">
        <v>4680.24</v>
      </c>
      <c r="F544">
        <v>19.354780000000002</v>
      </c>
      <c r="G544">
        <v>19.25</v>
      </c>
      <c r="H544">
        <v>24.5</v>
      </c>
      <c r="I544">
        <v>62.7</v>
      </c>
      <c r="J544">
        <v>8</v>
      </c>
    </row>
    <row r="545" spans="1:10" x14ac:dyDescent="0.25">
      <c r="A545" t="s">
        <v>25282</v>
      </c>
      <c r="B545" t="s">
        <v>25283</v>
      </c>
      <c r="C545" s="107">
        <v>45137</v>
      </c>
      <c r="D545">
        <v>2044.44</v>
      </c>
      <c r="E545">
        <v>2525</v>
      </c>
      <c r="F545">
        <v>19.032080000000001</v>
      </c>
      <c r="G545">
        <v>24</v>
      </c>
      <c r="H545">
        <v>12</v>
      </c>
      <c r="I545">
        <v>72</v>
      </c>
      <c r="J545">
        <v>32</v>
      </c>
    </row>
    <row r="546" spans="1:10" x14ac:dyDescent="0.25">
      <c r="A546" t="s">
        <v>7966</v>
      </c>
      <c r="B546" t="s">
        <v>7968</v>
      </c>
      <c r="C546" s="107">
        <v>45103</v>
      </c>
      <c r="D546">
        <v>1148.8499999999999</v>
      </c>
      <c r="E546">
        <v>1401</v>
      </c>
      <c r="F546">
        <v>17.997859999999999</v>
      </c>
      <c r="G546">
        <v>14.6</v>
      </c>
      <c r="H546">
        <v>17.7</v>
      </c>
      <c r="I546">
        <v>22</v>
      </c>
      <c r="J546">
        <v>6.8</v>
      </c>
    </row>
    <row r="547" spans="1:10" x14ac:dyDescent="0.25">
      <c r="A547" t="s">
        <v>7853</v>
      </c>
      <c r="B547" t="s">
        <v>25284</v>
      </c>
      <c r="C547" s="107">
        <v>45103</v>
      </c>
      <c r="D547">
        <v>1279.32</v>
      </c>
      <c r="E547">
        <v>1560</v>
      </c>
      <c r="F547">
        <v>17.99231</v>
      </c>
      <c r="G547">
        <v>14.6</v>
      </c>
      <c r="H547">
        <v>17.7</v>
      </c>
      <c r="I547">
        <v>22</v>
      </c>
      <c r="J547">
        <v>6</v>
      </c>
    </row>
    <row r="548" spans="1:10" x14ac:dyDescent="0.25">
      <c r="A548" t="s">
        <v>7826</v>
      </c>
      <c r="B548" t="s">
        <v>7828</v>
      </c>
      <c r="C548" s="107">
        <v>45120</v>
      </c>
      <c r="D548">
        <v>1646.27</v>
      </c>
      <c r="E548">
        <v>1862.635</v>
      </c>
      <c r="F548">
        <v>11.616070000000001</v>
      </c>
      <c r="G548">
        <v>6.61</v>
      </c>
      <c r="H548">
        <v>5.0999999999999996</v>
      </c>
      <c r="I548">
        <v>2.34</v>
      </c>
      <c r="J548">
        <v>2.3199999999999998</v>
      </c>
    </row>
    <row r="549" spans="1:10" x14ac:dyDescent="0.25">
      <c r="A549" t="s">
        <v>7801</v>
      </c>
      <c r="B549" t="s">
        <v>7803</v>
      </c>
      <c r="C549" s="107">
        <v>45127</v>
      </c>
      <c r="D549">
        <v>27.55</v>
      </c>
      <c r="E549">
        <v>34.161999999999999</v>
      </c>
      <c r="F549">
        <v>19.354839999999999</v>
      </c>
      <c r="G549">
        <v>7</v>
      </c>
      <c r="H549">
        <v>10</v>
      </c>
      <c r="I549">
        <v>1</v>
      </c>
      <c r="J549">
        <v>2</v>
      </c>
    </row>
    <row r="550" spans="1:10" x14ac:dyDescent="0.25">
      <c r="A550" t="s">
        <v>3647</v>
      </c>
      <c r="B550" t="s">
        <v>3649</v>
      </c>
      <c r="C550" s="107">
        <v>45119</v>
      </c>
      <c r="D550">
        <v>1487.78</v>
      </c>
      <c r="E550">
        <v>1850</v>
      </c>
      <c r="F550">
        <v>19.579460000000001</v>
      </c>
      <c r="G550">
        <v>13</v>
      </c>
      <c r="H550">
        <v>21.75</v>
      </c>
      <c r="I550">
        <v>70</v>
      </c>
      <c r="J550">
        <v>22</v>
      </c>
    </row>
    <row r="551" spans="1:10" x14ac:dyDescent="0.25">
      <c r="A551" t="s">
        <v>7423</v>
      </c>
      <c r="B551" t="s">
        <v>7425</v>
      </c>
      <c r="C551" s="107">
        <v>45127</v>
      </c>
      <c r="D551">
        <v>84.64</v>
      </c>
      <c r="E551">
        <v>98.241</v>
      </c>
      <c r="F551">
        <v>13.844530000000001</v>
      </c>
      <c r="G551">
        <v>1</v>
      </c>
      <c r="H551">
        <v>2</v>
      </c>
      <c r="I551">
        <v>0.5</v>
      </c>
      <c r="J551">
        <v>0.2</v>
      </c>
    </row>
    <row r="552" spans="1:10" x14ac:dyDescent="0.25">
      <c r="A552" t="s">
        <v>25285</v>
      </c>
      <c r="B552" t="s">
        <v>6939</v>
      </c>
      <c r="C552" s="107">
        <v>45103</v>
      </c>
      <c r="D552">
        <v>1662.14</v>
      </c>
      <c r="E552">
        <v>2030</v>
      </c>
      <c r="F552">
        <v>18.121179999999999</v>
      </c>
      <c r="G552">
        <v>7</v>
      </c>
      <c r="H552">
        <v>10</v>
      </c>
      <c r="I552">
        <v>0.06</v>
      </c>
      <c r="J552">
        <v>2</v>
      </c>
    </row>
    <row r="553" spans="1:10" x14ac:dyDescent="0.25">
      <c r="A553" t="s">
        <v>25286</v>
      </c>
      <c r="B553" t="s">
        <v>4957</v>
      </c>
      <c r="C553" s="107">
        <v>45119</v>
      </c>
      <c r="D553">
        <v>12626.67</v>
      </c>
      <c r="E553">
        <v>15600</v>
      </c>
      <c r="F553">
        <v>19.059809999999999</v>
      </c>
      <c r="G553">
        <v>80</v>
      </c>
      <c r="H553">
        <v>48</v>
      </c>
      <c r="I553">
        <v>365</v>
      </c>
      <c r="J553">
        <v>39</v>
      </c>
    </row>
    <row r="554" spans="1:10" x14ac:dyDescent="0.25">
      <c r="A554" t="s">
        <v>6940</v>
      </c>
      <c r="B554" t="s">
        <v>6942</v>
      </c>
      <c r="C554" s="107">
        <v>45127</v>
      </c>
      <c r="D554">
        <v>1151.6099999999999</v>
      </c>
      <c r="E554">
        <v>1427.9964</v>
      </c>
      <c r="F554">
        <v>19.354839999999999</v>
      </c>
      <c r="G554">
        <v>21.1</v>
      </c>
      <c r="H554">
        <v>7.8</v>
      </c>
      <c r="I554">
        <v>67</v>
      </c>
      <c r="J554">
        <v>28.5</v>
      </c>
    </row>
    <row r="555" spans="1:10" x14ac:dyDescent="0.25">
      <c r="A555" t="s">
        <v>5209</v>
      </c>
      <c r="B555" t="s">
        <v>5211</v>
      </c>
      <c r="C555" s="107">
        <v>45127</v>
      </c>
      <c r="D555">
        <v>1612.61</v>
      </c>
      <c r="E555">
        <v>2120</v>
      </c>
      <c r="F555">
        <v>23.933489999999999</v>
      </c>
      <c r="G555">
        <v>5.12</v>
      </c>
      <c r="H555">
        <v>5.0999999999999996</v>
      </c>
      <c r="I555">
        <v>73.2</v>
      </c>
      <c r="J555">
        <v>31.8</v>
      </c>
    </row>
    <row r="556" spans="1:10" x14ac:dyDescent="0.25">
      <c r="A556" t="s">
        <v>8098</v>
      </c>
      <c r="B556" t="s">
        <v>8100</v>
      </c>
      <c r="C556" s="107">
        <v>45149</v>
      </c>
      <c r="D556">
        <v>2915.94</v>
      </c>
      <c r="E556">
        <v>3416.9650000000001</v>
      </c>
      <c r="F556">
        <v>14.66287</v>
      </c>
      <c r="G556">
        <v>19.25</v>
      </c>
      <c r="H556">
        <v>24.5</v>
      </c>
      <c r="I556">
        <v>78.5</v>
      </c>
      <c r="J556">
        <v>8</v>
      </c>
    </row>
    <row r="557" spans="1:10" x14ac:dyDescent="0.25">
      <c r="A557" t="s">
        <v>7569</v>
      </c>
      <c r="B557" t="s">
        <v>7571</v>
      </c>
      <c r="C557" s="107">
        <v>45127</v>
      </c>
      <c r="D557">
        <v>6951.22</v>
      </c>
      <c r="E557">
        <v>8600</v>
      </c>
      <c r="F557">
        <v>19.171859999999999</v>
      </c>
      <c r="G557">
        <v>15</v>
      </c>
      <c r="H557">
        <v>35</v>
      </c>
      <c r="I557">
        <v>93</v>
      </c>
      <c r="J557">
        <v>23</v>
      </c>
    </row>
    <row r="558" spans="1:10" x14ac:dyDescent="0.25">
      <c r="A558" t="s">
        <v>7554</v>
      </c>
      <c r="B558" t="s">
        <v>7556</v>
      </c>
      <c r="C558" s="107">
        <v>45103</v>
      </c>
      <c r="D558">
        <v>4109.76</v>
      </c>
      <c r="E558">
        <v>5000</v>
      </c>
      <c r="F558">
        <v>17.8048</v>
      </c>
      <c r="G558">
        <v>23.6</v>
      </c>
      <c r="H558">
        <v>39.4</v>
      </c>
      <c r="I558">
        <v>167</v>
      </c>
      <c r="J558">
        <v>10.24</v>
      </c>
    </row>
    <row r="559" spans="1:10" x14ac:dyDescent="0.25">
      <c r="A559" t="s">
        <v>7536</v>
      </c>
      <c r="B559" t="s">
        <v>7538</v>
      </c>
      <c r="C559" s="107">
        <v>45103</v>
      </c>
      <c r="D559">
        <v>4109.76</v>
      </c>
      <c r="E559">
        <v>5000</v>
      </c>
      <c r="F559">
        <v>17.8048</v>
      </c>
      <c r="G559">
        <v>23.6</v>
      </c>
      <c r="H559">
        <v>39.4</v>
      </c>
      <c r="I559">
        <v>167</v>
      </c>
      <c r="J559">
        <v>9.6</v>
      </c>
    </row>
    <row r="560" spans="1:10" x14ac:dyDescent="0.25">
      <c r="A560" t="s">
        <v>7548</v>
      </c>
      <c r="B560" t="s">
        <v>25287</v>
      </c>
      <c r="C560" s="107">
        <v>45137</v>
      </c>
      <c r="D560">
        <v>4707.32</v>
      </c>
      <c r="E560">
        <v>5750</v>
      </c>
      <c r="F560">
        <v>18.133569999999999</v>
      </c>
      <c r="G560">
        <v>23.6</v>
      </c>
      <c r="H560">
        <v>39.4</v>
      </c>
      <c r="I560">
        <v>144</v>
      </c>
      <c r="J560">
        <v>9.6</v>
      </c>
    </row>
    <row r="561" spans="1:10" x14ac:dyDescent="0.25">
      <c r="A561" t="s">
        <v>7539</v>
      </c>
      <c r="B561" t="s">
        <v>7541</v>
      </c>
      <c r="C561" s="107">
        <v>45103</v>
      </c>
      <c r="D561">
        <v>3463.41</v>
      </c>
      <c r="E561">
        <v>4225</v>
      </c>
      <c r="F561">
        <v>18.0258</v>
      </c>
      <c r="G561">
        <v>15.75</v>
      </c>
      <c r="H561">
        <v>7.87</v>
      </c>
      <c r="I561">
        <v>123.5</v>
      </c>
      <c r="J561">
        <v>15.95</v>
      </c>
    </row>
    <row r="562" spans="1:10" x14ac:dyDescent="0.25">
      <c r="A562" t="s">
        <v>7542</v>
      </c>
      <c r="B562" t="s">
        <v>7544</v>
      </c>
      <c r="C562" s="107">
        <v>45120</v>
      </c>
      <c r="D562">
        <v>3463.41</v>
      </c>
      <c r="E562">
        <v>4294.6283999999996</v>
      </c>
      <c r="F562">
        <v>19.354839999999999</v>
      </c>
      <c r="G562">
        <v>15.75</v>
      </c>
      <c r="H562">
        <v>7.87</v>
      </c>
      <c r="I562">
        <v>123.5</v>
      </c>
      <c r="J562">
        <v>15.95</v>
      </c>
    </row>
    <row r="563" spans="1:10" x14ac:dyDescent="0.25">
      <c r="A563" t="s">
        <v>7560</v>
      </c>
      <c r="B563" t="s">
        <v>7562</v>
      </c>
      <c r="C563" s="107">
        <v>45139</v>
      </c>
      <c r="D563">
        <v>2962.37</v>
      </c>
      <c r="E563">
        <v>3658.53</v>
      </c>
      <c r="F563">
        <v>19.028410000000001</v>
      </c>
      <c r="G563">
        <v>12.5</v>
      </c>
      <c r="H563">
        <v>11.8</v>
      </c>
      <c r="I563">
        <v>78.2</v>
      </c>
      <c r="J563">
        <v>31.8</v>
      </c>
    </row>
    <row r="564" spans="1:10" x14ac:dyDescent="0.25">
      <c r="A564" t="s">
        <v>7573</v>
      </c>
      <c r="B564" t="s">
        <v>7575</v>
      </c>
      <c r="C564" s="107">
        <v>45137</v>
      </c>
      <c r="D564">
        <v>2945.14</v>
      </c>
      <c r="E564">
        <v>3564</v>
      </c>
      <c r="F564">
        <v>17.3642</v>
      </c>
      <c r="G564">
        <v>28.28</v>
      </c>
      <c r="H564">
        <v>8.5</v>
      </c>
      <c r="I564">
        <v>86</v>
      </c>
      <c r="J564">
        <v>27.55</v>
      </c>
    </row>
    <row r="565" spans="1:10" x14ac:dyDescent="0.25">
      <c r="A565" t="s">
        <v>5309</v>
      </c>
      <c r="B565" t="s">
        <v>5311</v>
      </c>
      <c r="C565" s="107">
        <v>45119</v>
      </c>
      <c r="D565">
        <v>2572.2199999999998</v>
      </c>
      <c r="E565">
        <v>3150</v>
      </c>
      <c r="F565">
        <v>18.342220000000001</v>
      </c>
      <c r="G565">
        <v>20.100000000000001</v>
      </c>
      <c r="H565">
        <v>28.5</v>
      </c>
      <c r="I565">
        <v>95.7</v>
      </c>
      <c r="J565">
        <v>8.9</v>
      </c>
    </row>
    <row r="566" spans="1:10" x14ac:dyDescent="0.25">
      <c r="A566" t="s">
        <v>7611</v>
      </c>
      <c r="B566" t="s">
        <v>7612</v>
      </c>
      <c r="C566" s="107">
        <v>45127</v>
      </c>
      <c r="D566">
        <v>4180</v>
      </c>
      <c r="E566">
        <v>5183.2</v>
      </c>
      <c r="F566">
        <v>19.354839999999999</v>
      </c>
      <c r="G566">
        <v>21</v>
      </c>
      <c r="H566">
        <v>15</v>
      </c>
      <c r="I566">
        <v>141</v>
      </c>
      <c r="J566">
        <v>34</v>
      </c>
    </row>
    <row r="567" spans="1:10" x14ac:dyDescent="0.25">
      <c r="A567" t="s">
        <v>7315</v>
      </c>
      <c r="B567" t="s">
        <v>7317</v>
      </c>
      <c r="C567" s="107">
        <v>45127</v>
      </c>
      <c r="D567">
        <v>66.67</v>
      </c>
      <c r="E567">
        <v>88</v>
      </c>
      <c r="F567">
        <v>24.23864</v>
      </c>
      <c r="G567">
        <v>2</v>
      </c>
      <c r="H567">
        <v>3</v>
      </c>
      <c r="I567">
        <v>0.5</v>
      </c>
      <c r="J567">
        <v>0.13</v>
      </c>
    </row>
    <row r="568" spans="1:10" x14ac:dyDescent="0.25">
      <c r="A568" t="s">
        <v>7551</v>
      </c>
      <c r="B568" t="s">
        <v>7553</v>
      </c>
      <c r="C568" s="107">
        <v>45164</v>
      </c>
      <c r="D568">
        <v>3800</v>
      </c>
      <c r="E568">
        <v>4615.25</v>
      </c>
      <c r="F568">
        <v>17.664269999999998</v>
      </c>
      <c r="G568">
        <v>23.6</v>
      </c>
      <c r="H568">
        <v>10.24</v>
      </c>
      <c r="I568">
        <v>123.5</v>
      </c>
      <c r="J568">
        <v>39.4</v>
      </c>
    </row>
    <row r="569" spans="1:10" x14ac:dyDescent="0.25">
      <c r="A569" t="s">
        <v>7563</v>
      </c>
      <c r="B569" t="s">
        <v>7565</v>
      </c>
      <c r="C569" s="107">
        <v>45103</v>
      </c>
      <c r="D569">
        <v>1368.76</v>
      </c>
      <c r="E569">
        <v>1669</v>
      </c>
      <c r="F569">
        <v>17.98922</v>
      </c>
      <c r="G569">
        <v>9</v>
      </c>
      <c r="H569">
        <v>14</v>
      </c>
      <c r="I569">
        <v>57</v>
      </c>
      <c r="J569">
        <v>18</v>
      </c>
    </row>
    <row r="570" spans="1:10" x14ac:dyDescent="0.25">
      <c r="A570" t="s">
        <v>7579</v>
      </c>
      <c r="B570" t="s">
        <v>7581</v>
      </c>
      <c r="C570" s="107">
        <v>45137</v>
      </c>
      <c r="D570">
        <v>1685.01</v>
      </c>
      <c r="E570">
        <v>2089.4124000000002</v>
      </c>
      <c r="F570">
        <v>19.354839999999999</v>
      </c>
      <c r="G570">
        <v>15</v>
      </c>
      <c r="H570">
        <v>20</v>
      </c>
      <c r="I570">
        <v>29.4</v>
      </c>
      <c r="J570">
        <v>10</v>
      </c>
    </row>
    <row r="571" spans="1:10" x14ac:dyDescent="0.25">
      <c r="A571" t="s">
        <v>7582</v>
      </c>
      <c r="B571" t="s">
        <v>7584</v>
      </c>
      <c r="C571" s="107">
        <v>45127</v>
      </c>
      <c r="D571">
        <v>1568.17</v>
      </c>
      <c r="E571">
        <v>1913</v>
      </c>
      <c r="F571">
        <v>18.02561</v>
      </c>
      <c r="G571">
        <v>13.4</v>
      </c>
      <c r="H571">
        <v>7.6</v>
      </c>
      <c r="I571">
        <v>60</v>
      </c>
      <c r="J571">
        <v>16.399999999999999</v>
      </c>
    </row>
    <row r="572" spans="1:10" x14ac:dyDescent="0.25">
      <c r="A572" t="s">
        <v>7585</v>
      </c>
      <c r="B572" t="s">
        <v>7587</v>
      </c>
      <c r="C572" s="107">
        <v>45127</v>
      </c>
      <c r="D572">
        <v>1655.37</v>
      </c>
      <c r="E572">
        <v>2019</v>
      </c>
      <c r="F572">
        <v>18.010400000000001</v>
      </c>
      <c r="G572">
        <v>12.5</v>
      </c>
      <c r="H572">
        <v>16.5</v>
      </c>
      <c r="I572">
        <v>62</v>
      </c>
      <c r="J572">
        <v>7.5</v>
      </c>
    </row>
    <row r="573" spans="1:10" x14ac:dyDescent="0.25">
      <c r="A573" t="s">
        <v>25288</v>
      </c>
      <c r="B573" t="s">
        <v>25289</v>
      </c>
      <c r="C573" s="107">
        <v>45127</v>
      </c>
      <c r="D573">
        <v>2575.65</v>
      </c>
      <c r="E573">
        <v>3196.99</v>
      </c>
      <c r="F573">
        <v>19.43516</v>
      </c>
      <c r="G573">
        <v>22</v>
      </c>
      <c r="H573">
        <v>31</v>
      </c>
      <c r="I573">
        <v>104</v>
      </c>
      <c r="J573">
        <v>14</v>
      </c>
    </row>
    <row r="574" spans="1:10" x14ac:dyDescent="0.25">
      <c r="A574" t="s">
        <v>16703</v>
      </c>
      <c r="B574" t="s">
        <v>25290</v>
      </c>
      <c r="C574" s="107">
        <v>45127</v>
      </c>
      <c r="D574">
        <v>1856.84</v>
      </c>
      <c r="E574">
        <v>2220.92875</v>
      </c>
      <c r="F574">
        <v>16.393540000000002</v>
      </c>
      <c r="G574">
        <v>13</v>
      </c>
      <c r="H574">
        <v>14</v>
      </c>
      <c r="I574">
        <v>58</v>
      </c>
      <c r="J574">
        <v>8</v>
      </c>
    </row>
    <row r="575" spans="1:10" x14ac:dyDescent="0.25">
      <c r="A575" t="s">
        <v>3626</v>
      </c>
      <c r="B575" t="s">
        <v>25291</v>
      </c>
      <c r="C575" s="107">
        <v>45119</v>
      </c>
      <c r="D575">
        <v>2230.21</v>
      </c>
      <c r="E575">
        <v>2735</v>
      </c>
      <c r="F575">
        <v>18.456669999999999</v>
      </c>
      <c r="G575">
        <v>24.7</v>
      </c>
      <c r="H575">
        <v>16.899999999999999</v>
      </c>
      <c r="I575">
        <v>47.7</v>
      </c>
      <c r="J575">
        <v>8.1</v>
      </c>
    </row>
    <row r="576" spans="1:10" x14ac:dyDescent="0.25">
      <c r="A576" t="s">
        <v>8584</v>
      </c>
      <c r="B576" t="s">
        <v>25292</v>
      </c>
      <c r="C576" s="107">
        <v>45103</v>
      </c>
      <c r="D576">
        <v>1520.53</v>
      </c>
      <c r="E576">
        <v>1855</v>
      </c>
      <c r="F576">
        <v>18.030729999999998</v>
      </c>
      <c r="G576">
        <v>14.6</v>
      </c>
      <c r="H576">
        <v>17.7</v>
      </c>
      <c r="I576">
        <v>26.2</v>
      </c>
      <c r="J576">
        <v>6.8</v>
      </c>
    </row>
    <row r="577" spans="1:10" x14ac:dyDescent="0.25">
      <c r="A577" t="s">
        <v>6909</v>
      </c>
      <c r="B577" t="s">
        <v>6911</v>
      </c>
      <c r="C577" s="107">
        <v>45119</v>
      </c>
      <c r="D577">
        <v>2940.04</v>
      </c>
      <c r="E577">
        <v>3600</v>
      </c>
      <c r="F577">
        <v>18.33222</v>
      </c>
      <c r="G577">
        <v>19.25</v>
      </c>
      <c r="H577">
        <v>24.5</v>
      </c>
      <c r="I577">
        <v>62.7</v>
      </c>
      <c r="J577">
        <v>8</v>
      </c>
    </row>
    <row r="578" spans="1:10" x14ac:dyDescent="0.25">
      <c r="A578" t="s">
        <v>25293</v>
      </c>
      <c r="B578" t="s">
        <v>25294</v>
      </c>
      <c r="C578" s="107">
        <v>45155</v>
      </c>
      <c r="D578">
        <v>9367.5499999999993</v>
      </c>
      <c r="E578">
        <v>12220.3</v>
      </c>
      <c r="F578">
        <v>23.344349999999999</v>
      </c>
      <c r="G578">
        <v>0</v>
      </c>
      <c r="H578">
        <v>0</v>
      </c>
      <c r="I578">
        <v>0</v>
      </c>
      <c r="J578">
        <v>0</v>
      </c>
    </row>
    <row r="579" spans="1:10" x14ac:dyDescent="0.25">
      <c r="A579" t="s">
        <v>25295</v>
      </c>
      <c r="B579" t="s">
        <v>25296</v>
      </c>
      <c r="C579" s="107">
        <v>45127</v>
      </c>
      <c r="D579">
        <v>1158</v>
      </c>
      <c r="E579">
        <v>1432</v>
      </c>
      <c r="F579">
        <v>19.134080000000001</v>
      </c>
      <c r="G579">
        <v>14.6</v>
      </c>
      <c r="H579">
        <v>6.8</v>
      </c>
      <c r="I579">
        <v>22</v>
      </c>
      <c r="J579">
        <v>17.7</v>
      </c>
    </row>
    <row r="580" spans="1:10" x14ac:dyDescent="0.25">
      <c r="A580" t="s">
        <v>3484</v>
      </c>
      <c r="B580" t="s">
        <v>3486</v>
      </c>
      <c r="C580" s="107">
        <v>45127</v>
      </c>
      <c r="D580">
        <v>2587.59</v>
      </c>
      <c r="E580">
        <v>3180</v>
      </c>
      <c r="F580">
        <v>18.629249999999999</v>
      </c>
      <c r="G580">
        <v>20.100000000000001</v>
      </c>
      <c r="H580">
        <v>8.9</v>
      </c>
      <c r="I580">
        <v>95.7</v>
      </c>
      <c r="J580">
        <v>28.5</v>
      </c>
    </row>
    <row r="581" spans="1:10" x14ac:dyDescent="0.25">
      <c r="A581" t="s">
        <v>25297</v>
      </c>
      <c r="B581" t="s">
        <v>25298</v>
      </c>
      <c r="C581" s="107">
        <v>45161</v>
      </c>
      <c r="D581">
        <v>3500</v>
      </c>
      <c r="E581">
        <v>4411.0600000000004</v>
      </c>
      <c r="F581">
        <v>20.65399</v>
      </c>
      <c r="G581">
        <v>0</v>
      </c>
      <c r="H581">
        <v>0</v>
      </c>
      <c r="I581">
        <v>0</v>
      </c>
      <c r="J581">
        <v>0</v>
      </c>
    </row>
    <row r="582" spans="1:10" x14ac:dyDescent="0.25">
      <c r="A582" t="s">
        <v>25299</v>
      </c>
      <c r="B582" t="s">
        <v>25300</v>
      </c>
      <c r="C582" s="107">
        <v>45161</v>
      </c>
      <c r="D582">
        <v>3600</v>
      </c>
      <c r="E582">
        <v>4617.7</v>
      </c>
      <c r="F582">
        <v>22.039110000000001</v>
      </c>
      <c r="G582">
        <v>0</v>
      </c>
      <c r="H582">
        <v>0</v>
      </c>
      <c r="I582">
        <v>0</v>
      </c>
      <c r="J582">
        <v>0</v>
      </c>
    </row>
    <row r="583" spans="1:10" x14ac:dyDescent="0.25">
      <c r="A583" t="s">
        <v>3481</v>
      </c>
      <c r="B583" t="s">
        <v>25301</v>
      </c>
      <c r="C583" s="107">
        <v>45147</v>
      </c>
      <c r="D583">
        <v>2473.29</v>
      </c>
      <c r="E583">
        <v>3066.8796000000002</v>
      </c>
      <c r="F583">
        <v>19.354839999999999</v>
      </c>
      <c r="G583">
        <v>20.100000000000001</v>
      </c>
      <c r="H583">
        <v>8.9</v>
      </c>
      <c r="I583">
        <v>95.7</v>
      </c>
      <c r="J583">
        <v>28.5</v>
      </c>
    </row>
    <row r="584" spans="1:10" x14ac:dyDescent="0.25">
      <c r="A584" t="s">
        <v>3438</v>
      </c>
      <c r="B584" t="s">
        <v>25302</v>
      </c>
      <c r="C584" s="107">
        <v>45137</v>
      </c>
      <c r="D584">
        <v>4892.8599999999997</v>
      </c>
      <c r="E584">
        <v>6600</v>
      </c>
      <c r="F584">
        <v>25.865760000000002</v>
      </c>
      <c r="G584">
        <v>23.62</v>
      </c>
      <c r="H584">
        <v>10.199999999999999</v>
      </c>
      <c r="I584">
        <v>156.52000000000001</v>
      </c>
      <c r="J584">
        <v>39.369999999999997</v>
      </c>
    </row>
    <row r="585" spans="1:10" x14ac:dyDescent="0.25">
      <c r="A585" t="s">
        <v>3428</v>
      </c>
      <c r="B585" t="s">
        <v>3430</v>
      </c>
      <c r="C585" s="107">
        <v>45127</v>
      </c>
      <c r="D585">
        <v>6226.42</v>
      </c>
      <c r="E585">
        <v>7409.4398000000001</v>
      </c>
      <c r="F585">
        <v>15.966390000000001</v>
      </c>
      <c r="G585">
        <v>19.399999999999999</v>
      </c>
      <c r="H585">
        <v>12</v>
      </c>
      <c r="I585">
        <v>135</v>
      </c>
      <c r="J585">
        <v>31.8</v>
      </c>
    </row>
    <row r="586" spans="1:10" x14ac:dyDescent="0.25">
      <c r="A586" t="s">
        <v>3431</v>
      </c>
      <c r="B586" t="s">
        <v>25303</v>
      </c>
      <c r="C586" s="107">
        <v>45127</v>
      </c>
      <c r="D586">
        <v>3300</v>
      </c>
      <c r="E586">
        <v>4400</v>
      </c>
      <c r="F586">
        <v>25</v>
      </c>
      <c r="G586">
        <v>24.2</v>
      </c>
      <c r="H586">
        <v>10.8</v>
      </c>
      <c r="I586">
        <v>153.1</v>
      </c>
      <c r="J586">
        <v>33.1</v>
      </c>
    </row>
    <row r="587" spans="1:10" x14ac:dyDescent="0.25">
      <c r="A587" t="s">
        <v>3435</v>
      </c>
      <c r="B587" t="s">
        <v>3437</v>
      </c>
      <c r="C587" s="107">
        <v>45140</v>
      </c>
      <c r="D587">
        <v>5725</v>
      </c>
      <c r="E587">
        <v>7654</v>
      </c>
      <c r="F587">
        <v>25.20251</v>
      </c>
      <c r="G587">
        <v>35.4</v>
      </c>
      <c r="H587">
        <v>14.5</v>
      </c>
      <c r="I587">
        <v>176</v>
      </c>
      <c r="J587">
        <v>26.1</v>
      </c>
    </row>
    <row r="588" spans="1:10" x14ac:dyDescent="0.25">
      <c r="A588" t="s">
        <v>3384</v>
      </c>
      <c r="B588" t="s">
        <v>3386</v>
      </c>
      <c r="C588" s="107">
        <v>45137</v>
      </c>
      <c r="D588">
        <v>2785.28</v>
      </c>
      <c r="E588">
        <v>3685.28</v>
      </c>
      <c r="F588">
        <v>24.421479999999999</v>
      </c>
      <c r="G588">
        <v>23.6</v>
      </c>
      <c r="H588">
        <v>9.1</v>
      </c>
      <c r="I588">
        <v>121.3</v>
      </c>
      <c r="J588">
        <v>39.4</v>
      </c>
    </row>
    <row r="589" spans="1:10" x14ac:dyDescent="0.25">
      <c r="A589" t="s">
        <v>1520</v>
      </c>
      <c r="B589" t="s">
        <v>1522</v>
      </c>
      <c r="C589" s="107">
        <v>45140</v>
      </c>
      <c r="D589">
        <v>3817.92</v>
      </c>
      <c r="E589">
        <v>4836.2700000000004</v>
      </c>
      <c r="F589">
        <v>21.056519999999999</v>
      </c>
      <c r="G589">
        <v>24.4</v>
      </c>
      <c r="H589">
        <v>22.4</v>
      </c>
      <c r="I589">
        <v>185</v>
      </c>
      <c r="J589">
        <v>28.8</v>
      </c>
    </row>
    <row r="590" spans="1:10" x14ac:dyDescent="0.25">
      <c r="A590" t="s">
        <v>8039</v>
      </c>
      <c r="B590" t="s">
        <v>25304</v>
      </c>
      <c r="C590" s="107">
        <v>45127</v>
      </c>
      <c r="D590">
        <v>2415.91</v>
      </c>
      <c r="E590">
        <v>2950</v>
      </c>
      <c r="F590">
        <v>18.104749999999999</v>
      </c>
      <c r="G590">
        <v>40</v>
      </c>
      <c r="H590">
        <v>48</v>
      </c>
      <c r="I590">
        <v>114.6</v>
      </c>
      <c r="J590">
        <v>36.4</v>
      </c>
    </row>
    <row r="591" spans="1:10" x14ac:dyDescent="0.25">
      <c r="A591" t="s">
        <v>8270</v>
      </c>
      <c r="B591" t="s">
        <v>8272</v>
      </c>
      <c r="C591" s="107">
        <v>45127</v>
      </c>
      <c r="D591">
        <v>155.57</v>
      </c>
      <c r="E591">
        <v>192.9068</v>
      </c>
      <c r="F591">
        <v>19.354839999999999</v>
      </c>
      <c r="G591">
        <v>8</v>
      </c>
      <c r="H591">
        <v>12</v>
      </c>
      <c r="I591">
        <v>3.4</v>
      </c>
      <c r="J591">
        <v>18</v>
      </c>
    </row>
    <row r="592" spans="1:10" x14ac:dyDescent="0.25">
      <c r="A592" t="s">
        <v>9638</v>
      </c>
      <c r="B592" t="s">
        <v>25305</v>
      </c>
      <c r="C592" s="107">
        <v>45127</v>
      </c>
      <c r="D592">
        <v>231.71</v>
      </c>
      <c r="E592">
        <v>287.32040000000001</v>
      </c>
      <c r="F592">
        <v>19.354839999999999</v>
      </c>
      <c r="G592">
        <v>0.35</v>
      </c>
      <c r="H592">
        <v>0.5</v>
      </c>
      <c r="I592">
        <v>22.9</v>
      </c>
      <c r="J592">
        <v>0.25</v>
      </c>
    </row>
    <row r="593" spans="1:10" x14ac:dyDescent="0.25">
      <c r="A593" t="s">
        <v>7084</v>
      </c>
      <c r="B593" t="s">
        <v>7085</v>
      </c>
      <c r="C593" s="107">
        <v>45127</v>
      </c>
      <c r="D593">
        <v>231.71</v>
      </c>
      <c r="E593">
        <v>287.32040000000001</v>
      </c>
      <c r="F593">
        <v>19.354839999999999</v>
      </c>
      <c r="G593">
        <v>6.7</v>
      </c>
      <c r="H593">
        <v>9.8000000000000007</v>
      </c>
      <c r="I593">
        <v>3</v>
      </c>
      <c r="J593">
        <v>1.1000000000000001</v>
      </c>
    </row>
    <row r="594" spans="1:10" x14ac:dyDescent="0.25">
      <c r="A594" t="s">
        <v>7041</v>
      </c>
      <c r="B594" t="s">
        <v>7043</v>
      </c>
      <c r="C594" s="107">
        <v>45127</v>
      </c>
      <c r="D594">
        <v>140.24</v>
      </c>
      <c r="E594">
        <v>173.89760000000001</v>
      </c>
      <c r="F594">
        <v>19.354839999999999</v>
      </c>
      <c r="G594">
        <v>0.35</v>
      </c>
      <c r="H594">
        <v>0.5</v>
      </c>
      <c r="I594">
        <v>22.9</v>
      </c>
      <c r="J594">
        <v>0.25</v>
      </c>
    </row>
    <row r="595" spans="1:10" x14ac:dyDescent="0.25">
      <c r="A595" t="s">
        <v>8243</v>
      </c>
      <c r="B595" t="s">
        <v>8245</v>
      </c>
      <c r="C595" s="107">
        <v>45127</v>
      </c>
      <c r="D595">
        <v>210.98</v>
      </c>
      <c r="E595">
        <v>245.245</v>
      </c>
      <c r="F595">
        <v>13.97174</v>
      </c>
      <c r="G595">
        <v>10.3</v>
      </c>
      <c r="H595">
        <v>1.6</v>
      </c>
      <c r="I595">
        <v>5.7</v>
      </c>
      <c r="J595">
        <v>8.6</v>
      </c>
    </row>
    <row r="596" spans="1:10" x14ac:dyDescent="0.25">
      <c r="A596" t="s">
        <v>7060</v>
      </c>
      <c r="B596" t="s">
        <v>7062</v>
      </c>
      <c r="C596" s="107">
        <v>45119</v>
      </c>
      <c r="D596">
        <v>163.47999999999999</v>
      </c>
      <c r="E596">
        <v>205.5</v>
      </c>
      <c r="F596">
        <v>20.447690000000001</v>
      </c>
      <c r="G596">
        <v>10.3</v>
      </c>
      <c r="H596">
        <v>1.6</v>
      </c>
      <c r="I596">
        <v>5.7</v>
      </c>
      <c r="J596">
        <v>8.6</v>
      </c>
    </row>
    <row r="597" spans="1:10" x14ac:dyDescent="0.25">
      <c r="A597" t="s">
        <v>7100</v>
      </c>
      <c r="B597" t="s">
        <v>7101</v>
      </c>
      <c r="C597" s="107">
        <v>45103</v>
      </c>
      <c r="D597">
        <v>148.47999999999999</v>
      </c>
      <c r="E597">
        <v>181</v>
      </c>
      <c r="F597">
        <v>17.966850000000001</v>
      </c>
      <c r="G597">
        <v>6.89</v>
      </c>
      <c r="H597">
        <v>8.34</v>
      </c>
      <c r="I597">
        <v>2.38</v>
      </c>
      <c r="J597">
        <v>1.19</v>
      </c>
    </row>
    <row r="598" spans="1:10" x14ac:dyDescent="0.25">
      <c r="A598" t="s">
        <v>5561</v>
      </c>
      <c r="B598" t="s">
        <v>5563</v>
      </c>
      <c r="C598" s="107">
        <v>45127</v>
      </c>
      <c r="D598">
        <v>255.43</v>
      </c>
      <c r="E598">
        <v>316.73320000000001</v>
      </c>
      <c r="F598">
        <v>19.354839999999999</v>
      </c>
      <c r="G598">
        <v>11.1</v>
      </c>
      <c r="H598">
        <v>9.1</v>
      </c>
      <c r="I598">
        <v>11</v>
      </c>
      <c r="J598">
        <v>1.6</v>
      </c>
    </row>
    <row r="599" spans="1:10" x14ac:dyDescent="0.25">
      <c r="A599" t="s">
        <v>5462</v>
      </c>
      <c r="B599" t="s">
        <v>25306</v>
      </c>
      <c r="C599" s="107">
        <v>45127</v>
      </c>
      <c r="D599">
        <v>6857.14</v>
      </c>
      <c r="E599">
        <v>8980</v>
      </c>
      <c r="F599">
        <v>23.639869999999998</v>
      </c>
      <c r="G599">
        <v>24.25</v>
      </c>
      <c r="H599">
        <v>45.28</v>
      </c>
      <c r="I599">
        <v>176</v>
      </c>
      <c r="J599">
        <v>9.84</v>
      </c>
    </row>
    <row r="600" spans="1:10" x14ac:dyDescent="0.25">
      <c r="A600" t="s">
        <v>5459</v>
      </c>
      <c r="B600" t="s">
        <v>25307</v>
      </c>
      <c r="C600" s="107">
        <v>45127</v>
      </c>
      <c r="D600">
        <v>6742.86</v>
      </c>
      <c r="E600">
        <v>8980</v>
      </c>
      <c r="F600">
        <v>24.912469999999999</v>
      </c>
      <c r="G600">
        <v>24.25</v>
      </c>
      <c r="H600">
        <v>39.369999999999997</v>
      </c>
      <c r="I600">
        <v>154</v>
      </c>
      <c r="J600">
        <v>9.84</v>
      </c>
    </row>
    <row r="601" spans="1:10" x14ac:dyDescent="0.25">
      <c r="A601" t="s">
        <v>5468</v>
      </c>
      <c r="B601" t="s">
        <v>25308</v>
      </c>
      <c r="C601" s="107">
        <v>45127</v>
      </c>
      <c r="D601">
        <v>6628.57</v>
      </c>
      <c r="E601">
        <v>8900</v>
      </c>
      <c r="F601">
        <v>25.52169</v>
      </c>
      <c r="G601">
        <v>24.25</v>
      </c>
      <c r="H601">
        <v>45.28</v>
      </c>
      <c r="I601">
        <v>176</v>
      </c>
      <c r="J601">
        <v>9.84</v>
      </c>
    </row>
    <row r="602" spans="1:10" x14ac:dyDescent="0.25">
      <c r="A602" t="s">
        <v>5465</v>
      </c>
      <c r="B602" t="s">
        <v>25309</v>
      </c>
      <c r="C602" s="107">
        <v>45127</v>
      </c>
      <c r="D602">
        <v>6514.29</v>
      </c>
      <c r="E602">
        <v>8700</v>
      </c>
      <c r="F602">
        <v>25.123100000000001</v>
      </c>
      <c r="G602">
        <v>24.25</v>
      </c>
      <c r="H602">
        <v>39.369999999999997</v>
      </c>
      <c r="I602">
        <v>154</v>
      </c>
      <c r="J602">
        <v>9.84</v>
      </c>
    </row>
    <row r="603" spans="1:10" x14ac:dyDescent="0.25">
      <c r="A603" t="s">
        <v>5474</v>
      </c>
      <c r="B603" t="s">
        <v>5476</v>
      </c>
      <c r="C603" s="107">
        <v>45127</v>
      </c>
      <c r="D603">
        <v>6838.86</v>
      </c>
      <c r="E603">
        <v>9000</v>
      </c>
      <c r="F603">
        <v>24.01267</v>
      </c>
      <c r="G603">
        <v>24.25</v>
      </c>
      <c r="H603">
        <v>45.28</v>
      </c>
      <c r="I603">
        <v>176</v>
      </c>
      <c r="J603">
        <v>9.84</v>
      </c>
    </row>
    <row r="604" spans="1:10" x14ac:dyDescent="0.25">
      <c r="A604" t="s">
        <v>5471</v>
      </c>
      <c r="B604" t="s">
        <v>5473</v>
      </c>
      <c r="C604" s="107">
        <v>45127</v>
      </c>
      <c r="D604">
        <v>6571.43</v>
      </c>
      <c r="E604">
        <v>8770</v>
      </c>
      <c r="F604">
        <v>25.069210000000002</v>
      </c>
      <c r="G604">
        <v>24.25</v>
      </c>
      <c r="H604">
        <v>39.369999999999997</v>
      </c>
      <c r="I604">
        <v>154</v>
      </c>
      <c r="J604">
        <v>9.84</v>
      </c>
    </row>
    <row r="605" spans="1:10" x14ac:dyDescent="0.25">
      <c r="A605" t="s">
        <v>3819</v>
      </c>
      <c r="B605" t="s">
        <v>3821</v>
      </c>
      <c r="C605" s="107">
        <v>45119</v>
      </c>
      <c r="D605">
        <v>4555.5600000000004</v>
      </c>
      <c r="E605">
        <v>5557.7</v>
      </c>
      <c r="F605">
        <v>18.031559999999999</v>
      </c>
      <c r="G605">
        <v>38</v>
      </c>
      <c r="H605">
        <v>16</v>
      </c>
      <c r="I605">
        <v>133</v>
      </c>
      <c r="J605">
        <v>11.25</v>
      </c>
    </row>
    <row r="606" spans="1:10" x14ac:dyDescent="0.25">
      <c r="A606" t="s">
        <v>3816</v>
      </c>
      <c r="B606" t="s">
        <v>3818</v>
      </c>
      <c r="C606" s="107">
        <v>45127</v>
      </c>
      <c r="D606">
        <v>335.56</v>
      </c>
      <c r="E606">
        <v>416.09440000000001</v>
      </c>
      <c r="F606">
        <v>19.354839999999999</v>
      </c>
      <c r="G606">
        <v>9</v>
      </c>
      <c r="H606">
        <v>9</v>
      </c>
      <c r="I606">
        <v>3</v>
      </c>
      <c r="J606">
        <v>8</v>
      </c>
    </row>
    <row r="607" spans="1:10" x14ac:dyDescent="0.25">
      <c r="A607" t="s">
        <v>3813</v>
      </c>
      <c r="B607" t="s">
        <v>3815</v>
      </c>
      <c r="C607" s="107">
        <v>45119</v>
      </c>
      <c r="D607">
        <v>444.44</v>
      </c>
      <c r="E607">
        <v>555</v>
      </c>
      <c r="F607">
        <v>19.920719999999999</v>
      </c>
      <c r="G607">
        <v>9</v>
      </c>
      <c r="H607">
        <v>14</v>
      </c>
      <c r="I607">
        <v>7</v>
      </c>
      <c r="J607">
        <v>6</v>
      </c>
    </row>
    <row r="608" spans="1:10" x14ac:dyDescent="0.25">
      <c r="A608" t="s">
        <v>3810</v>
      </c>
      <c r="B608" t="s">
        <v>3812</v>
      </c>
      <c r="C608" s="107">
        <v>45127</v>
      </c>
      <c r="D608">
        <v>340</v>
      </c>
      <c r="E608">
        <v>404.51979999999998</v>
      </c>
      <c r="F608">
        <v>15.949730000000001</v>
      </c>
      <c r="G608">
        <v>5</v>
      </c>
      <c r="H608">
        <v>9</v>
      </c>
      <c r="I608">
        <v>1</v>
      </c>
      <c r="J608">
        <v>8</v>
      </c>
    </row>
    <row r="609" spans="1:10" x14ac:dyDescent="0.25">
      <c r="A609" t="s">
        <v>3807</v>
      </c>
      <c r="B609" t="s">
        <v>3809</v>
      </c>
      <c r="C609" s="107">
        <v>45119</v>
      </c>
      <c r="D609">
        <v>25.56</v>
      </c>
      <c r="E609">
        <v>31.1</v>
      </c>
      <c r="F609">
        <v>17.813500000000001</v>
      </c>
      <c r="G609">
        <v>5</v>
      </c>
      <c r="H609">
        <v>5</v>
      </c>
      <c r="I609">
        <v>0.75</v>
      </c>
      <c r="J609">
        <v>5</v>
      </c>
    </row>
    <row r="610" spans="1:10" x14ac:dyDescent="0.25">
      <c r="A610" t="s">
        <v>7879</v>
      </c>
      <c r="B610" t="s">
        <v>25310</v>
      </c>
      <c r="C610" s="107">
        <v>45127</v>
      </c>
      <c r="D610">
        <v>714.48</v>
      </c>
      <c r="E610">
        <v>939.54</v>
      </c>
      <c r="F610">
        <v>23.954280000000001</v>
      </c>
      <c r="G610">
        <v>20</v>
      </c>
      <c r="H610">
        <v>23</v>
      </c>
      <c r="I610">
        <v>21</v>
      </c>
      <c r="J610">
        <v>10</v>
      </c>
    </row>
    <row r="611" spans="1:10" x14ac:dyDescent="0.25">
      <c r="A611" t="s">
        <v>8303</v>
      </c>
      <c r="B611" t="s">
        <v>8305</v>
      </c>
      <c r="C611" s="107">
        <v>45127</v>
      </c>
      <c r="D611">
        <v>215.78</v>
      </c>
      <c r="E611">
        <v>267.56720000000001</v>
      </c>
      <c r="F611">
        <v>19.354839999999999</v>
      </c>
      <c r="G611">
        <v>12</v>
      </c>
      <c r="H611">
        <v>1.8</v>
      </c>
      <c r="I611">
        <v>4</v>
      </c>
      <c r="J611">
        <v>8</v>
      </c>
    </row>
    <row r="612" spans="1:10" x14ac:dyDescent="0.25">
      <c r="A612" t="s">
        <v>8167</v>
      </c>
      <c r="B612" t="s">
        <v>8169</v>
      </c>
      <c r="C612" s="107">
        <v>45120</v>
      </c>
      <c r="D612">
        <v>2484.3000000000002</v>
      </c>
      <c r="E612">
        <v>3775.5050000000001</v>
      </c>
      <c r="F612">
        <v>34.199530000000003</v>
      </c>
      <c r="G612">
        <v>12.5</v>
      </c>
      <c r="H612">
        <v>37</v>
      </c>
      <c r="I612">
        <v>105.8</v>
      </c>
      <c r="J612">
        <v>10.5</v>
      </c>
    </row>
    <row r="613" spans="1:10" x14ac:dyDescent="0.25">
      <c r="A613" t="s">
        <v>7066</v>
      </c>
      <c r="B613" t="s">
        <v>7068</v>
      </c>
      <c r="C613" s="107">
        <v>45127</v>
      </c>
      <c r="D613">
        <v>153.91999999999999</v>
      </c>
      <c r="E613">
        <v>187</v>
      </c>
      <c r="F613">
        <v>17.68984</v>
      </c>
      <c r="G613">
        <v>13</v>
      </c>
      <c r="H613">
        <v>10</v>
      </c>
      <c r="I613">
        <v>3</v>
      </c>
      <c r="J613">
        <v>2</v>
      </c>
    </row>
    <row r="614" spans="1:10" x14ac:dyDescent="0.25">
      <c r="A614" t="s">
        <v>25311</v>
      </c>
      <c r="B614" t="s">
        <v>25312</v>
      </c>
      <c r="C614" s="107">
        <v>45120</v>
      </c>
      <c r="D614">
        <v>1728.89</v>
      </c>
      <c r="E614">
        <v>2043.5499500000001</v>
      </c>
      <c r="F614">
        <v>15.39771</v>
      </c>
      <c r="G614">
        <v>13</v>
      </c>
      <c r="H614">
        <v>22</v>
      </c>
      <c r="I614">
        <v>68</v>
      </c>
      <c r="J614">
        <v>23</v>
      </c>
    </row>
    <row r="615" spans="1:10" x14ac:dyDescent="0.25">
      <c r="A615" t="s">
        <v>515</v>
      </c>
      <c r="B615" t="s">
        <v>517</v>
      </c>
      <c r="C615" s="107">
        <v>45137</v>
      </c>
      <c r="D615">
        <v>2496.91</v>
      </c>
      <c r="E615">
        <v>3180</v>
      </c>
      <c r="F615">
        <v>21.480820000000001</v>
      </c>
      <c r="G615">
        <v>23</v>
      </c>
      <c r="H615">
        <v>23</v>
      </c>
      <c r="I615">
        <v>66.099999999999994</v>
      </c>
      <c r="J615">
        <v>22</v>
      </c>
    </row>
    <row r="616" spans="1:10" x14ac:dyDescent="0.25">
      <c r="A616" t="s">
        <v>25313</v>
      </c>
      <c r="B616" t="s">
        <v>25314</v>
      </c>
      <c r="C616" s="107">
        <v>45161</v>
      </c>
      <c r="D616">
        <v>160.68</v>
      </c>
      <c r="E616">
        <v>172</v>
      </c>
      <c r="F616">
        <v>6.5814000000000004</v>
      </c>
      <c r="G616">
        <v>0</v>
      </c>
      <c r="H616">
        <v>0</v>
      </c>
      <c r="I616">
        <v>0</v>
      </c>
      <c r="J616">
        <v>0</v>
      </c>
    </row>
    <row r="617" spans="1:10" x14ac:dyDescent="0.25">
      <c r="A617" t="s">
        <v>46</v>
      </c>
      <c r="B617" t="s">
        <v>48</v>
      </c>
      <c r="C617" s="107">
        <v>45181</v>
      </c>
      <c r="D617">
        <v>176.67</v>
      </c>
      <c r="E617">
        <v>228.8</v>
      </c>
      <c r="F617">
        <v>22.784089999999999</v>
      </c>
      <c r="G617">
        <v>0.95</v>
      </c>
      <c r="H617">
        <v>1.36</v>
      </c>
      <c r="I617">
        <v>9.57</v>
      </c>
      <c r="J617">
        <v>0.2</v>
      </c>
    </row>
    <row r="618" spans="1:10" x14ac:dyDescent="0.25">
      <c r="A618" t="s">
        <v>42</v>
      </c>
      <c r="B618" t="s">
        <v>44</v>
      </c>
      <c r="C618" s="107">
        <v>45181</v>
      </c>
      <c r="D618">
        <v>182.22</v>
      </c>
      <c r="E618">
        <v>242.55</v>
      </c>
      <c r="F618">
        <v>24.87322</v>
      </c>
      <c r="G618">
        <v>0.95</v>
      </c>
      <c r="H618">
        <v>1.36</v>
      </c>
      <c r="I618">
        <v>10.67</v>
      </c>
      <c r="J618">
        <v>0.2</v>
      </c>
    </row>
    <row r="619" spans="1:10" x14ac:dyDescent="0.25">
      <c r="A619" t="s">
        <v>512</v>
      </c>
      <c r="B619" t="s">
        <v>514</v>
      </c>
      <c r="C619" s="107">
        <v>45126</v>
      </c>
      <c r="D619">
        <v>181.83</v>
      </c>
      <c r="E619">
        <v>227</v>
      </c>
      <c r="F619">
        <v>19.898679999999999</v>
      </c>
      <c r="G619">
        <v>8.35</v>
      </c>
      <c r="H619">
        <v>1.19</v>
      </c>
      <c r="I619">
        <v>2.38</v>
      </c>
      <c r="J619">
        <v>6.89</v>
      </c>
    </row>
    <row r="620" spans="1:10" x14ac:dyDescent="0.25">
      <c r="A620" t="s">
        <v>4461</v>
      </c>
      <c r="B620" t="s">
        <v>4462</v>
      </c>
      <c r="C620" s="107">
        <v>45127</v>
      </c>
      <c r="D620">
        <v>41.49</v>
      </c>
      <c r="E620">
        <v>50.4</v>
      </c>
      <c r="F620">
        <v>17.678570000000001</v>
      </c>
      <c r="G620">
        <v>9</v>
      </c>
      <c r="H620">
        <v>10</v>
      </c>
      <c r="I620">
        <v>1</v>
      </c>
      <c r="J620">
        <v>2</v>
      </c>
    </row>
    <row r="621" spans="1:10" x14ac:dyDescent="0.25">
      <c r="A621" t="s">
        <v>7768</v>
      </c>
      <c r="B621" t="s">
        <v>7770</v>
      </c>
      <c r="C621" s="107">
        <v>45127</v>
      </c>
      <c r="D621">
        <v>0.97</v>
      </c>
      <c r="E621">
        <v>1.28</v>
      </c>
      <c r="F621">
        <v>24.21875</v>
      </c>
      <c r="G621">
        <v>6</v>
      </c>
      <c r="H621">
        <v>6</v>
      </c>
      <c r="I621">
        <v>0.2</v>
      </c>
      <c r="J621">
        <v>6</v>
      </c>
    </row>
    <row r="622" spans="1:10" x14ac:dyDescent="0.25">
      <c r="A622" t="s">
        <v>7771</v>
      </c>
      <c r="B622" t="s">
        <v>7773</v>
      </c>
      <c r="C622" s="107">
        <v>45127</v>
      </c>
      <c r="D622">
        <v>3.78</v>
      </c>
      <c r="E622">
        <v>4.6871999999999998</v>
      </c>
      <c r="F622">
        <v>19.354839999999999</v>
      </c>
      <c r="G622">
        <v>7</v>
      </c>
      <c r="H622">
        <v>7</v>
      </c>
      <c r="I622">
        <v>0.19</v>
      </c>
      <c r="J622">
        <v>6</v>
      </c>
    </row>
    <row r="623" spans="1:10" x14ac:dyDescent="0.25">
      <c r="A623" t="s">
        <v>7777</v>
      </c>
      <c r="B623" t="s">
        <v>7778</v>
      </c>
      <c r="C623" s="107">
        <v>45127</v>
      </c>
      <c r="D623">
        <v>6.39</v>
      </c>
      <c r="E623">
        <v>8.4</v>
      </c>
      <c r="F623">
        <v>23.928570000000001</v>
      </c>
      <c r="G623">
        <v>8</v>
      </c>
      <c r="H623">
        <v>12</v>
      </c>
      <c r="I623">
        <v>0.3</v>
      </c>
      <c r="J623">
        <v>0.25</v>
      </c>
    </row>
    <row r="624" spans="1:10" x14ac:dyDescent="0.25">
      <c r="A624" t="s">
        <v>7760</v>
      </c>
      <c r="B624" t="s">
        <v>7761</v>
      </c>
      <c r="C624" s="107">
        <v>45127</v>
      </c>
      <c r="D624">
        <v>26.46</v>
      </c>
      <c r="E624">
        <v>35</v>
      </c>
      <c r="F624">
        <v>24.4</v>
      </c>
      <c r="G624">
        <v>1.54</v>
      </c>
      <c r="H624">
        <v>166</v>
      </c>
      <c r="I624">
        <v>7</v>
      </c>
      <c r="J624">
        <v>3.16</v>
      </c>
    </row>
    <row r="625" spans="1:10" x14ac:dyDescent="0.25">
      <c r="A625" t="s">
        <v>7723</v>
      </c>
      <c r="B625" t="s">
        <v>7725</v>
      </c>
      <c r="C625" s="107">
        <v>45137</v>
      </c>
      <c r="D625">
        <v>8.77</v>
      </c>
      <c r="E625">
        <v>12.78</v>
      </c>
      <c r="F625">
        <v>31.37715</v>
      </c>
      <c r="G625">
        <v>3.2</v>
      </c>
      <c r="H625">
        <v>5.5</v>
      </c>
      <c r="I625">
        <v>1.3</v>
      </c>
      <c r="J625">
        <v>1.2</v>
      </c>
    </row>
    <row r="626" spans="1:10" x14ac:dyDescent="0.25">
      <c r="A626" t="s">
        <v>7726</v>
      </c>
      <c r="B626" t="s">
        <v>7728</v>
      </c>
      <c r="C626" s="107">
        <v>45140</v>
      </c>
      <c r="D626">
        <v>0.91</v>
      </c>
      <c r="E626">
        <v>1.1375</v>
      </c>
      <c r="F626">
        <v>20</v>
      </c>
      <c r="G626">
        <v>2.4</v>
      </c>
      <c r="H626">
        <v>5.9</v>
      </c>
      <c r="I626">
        <v>1.4</v>
      </c>
      <c r="J626">
        <v>2.4</v>
      </c>
    </row>
    <row r="627" spans="1:10" x14ac:dyDescent="0.25">
      <c r="A627" t="s">
        <v>7736</v>
      </c>
      <c r="B627" t="s">
        <v>7737</v>
      </c>
      <c r="C627" s="107">
        <v>45137</v>
      </c>
      <c r="D627">
        <v>8.92</v>
      </c>
      <c r="E627">
        <v>10.88</v>
      </c>
      <c r="F627">
        <v>18.014710000000001</v>
      </c>
      <c r="G627">
        <v>2</v>
      </c>
      <c r="H627">
        <v>2</v>
      </c>
      <c r="I627">
        <v>0.5</v>
      </c>
      <c r="J627">
        <v>2</v>
      </c>
    </row>
    <row r="628" spans="1:10" x14ac:dyDescent="0.25">
      <c r="A628" t="s">
        <v>7733</v>
      </c>
      <c r="B628" t="s">
        <v>7735</v>
      </c>
      <c r="C628" s="107">
        <v>45127</v>
      </c>
      <c r="D628">
        <v>2.71</v>
      </c>
      <c r="E628">
        <v>3.55</v>
      </c>
      <c r="F628">
        <v>23.66197</v>
      </c>
      <c r="G628">
        <v>6</v>
      </c>
      <c r="H628">
        <v>6</v>
      </c>
      <c r="I628">
        <v>0.17</v>
      </c>
      <c r="J628">
        <v>3</v>
      </c>
    </row>
    <row r="629" spans="1:10" x14ac:dyDescent="0.25">
      <c r="A629" t="s">
        <v>7758</v>
      </c>
      <c r="B629" t="s">
        <v>7759</v>
      </c>
      <c r="C629" s="107">
        <v>45137</v>
      </c>
      <c r="D629">
        <v>2.64</v>
      </c>
      <c r="E629">
        <v>3.47</v>
      </c>
      <c r="F629">
        <v>23.919309999999999</v>
      </c>
      <c r="G629">
        <v>2.25</v>
      </c>
      <c r="H629">
        <v>5.5</v>
      </c>
      <c r="I629">
        <v>0.35</v>
      </c>
      <c r="J629">
        <v>7.5</v>
      </c>
    </row>
    <row r="630" spans="1:10" x14ac:dyDescent="0.25">
      <c r="A630" t="s">
        <v>7782</v>
      </c>
      <c r="B630" t="s">
        <v>7783</v>
      </c>
      <c r="C630" s="107">
        <v>45137</v>
      </c>
      <c r="D630">
        <v>5.8</v>
      </c>
      <c r="E630">
        <v>7.6</v>
      </c>
      <c r="F630">
        <v>23.68421</v>
      </c>
      <c r="G630">
        <v>12</v>
      </c>
      <c r="H630">
        <v>8</v>
      </c>
      <c r="I630">
        <v>10</v>
      </c>
      <c r="J630">
        <v>0.125</v>
      </c>
    </row>
    <row r="631" spans="1:10" x14ac:dyDescent="0.25">
      <c r="A631" t="s">
        <v>7748</v>
      </c>
      <c r="B631" t="s">
        <v>7749</v>
      </c>
      <c r="C631" s="107">
        <v>45137</v>
      </c>
      <c r="D631">
        <v>53.57</v>
      </c>
      <c r="E631">
        <v>70.5</v>
      </c>
      <c r="F631">
        <v>24.01418</v>
      </c>
      <c r="G631">
        <v>4.8</v>
      </c>
      <c r="H631">
        <v>166</v>
      </c>
      <c r="I631">
        <v>12.8</v>
      </c>
      <c r="J631">
        <v>0.6</v>
      </c>
    </row>
    <row r="632" spans="1:10" x14ac:dyDescent="0.25">
      <c r="A632" t="s">
        <v>7799</v>
      </c>
      <c r="B632" t="s">
        <v>7800</v>
      </c>
      <c r="C632" s="107">
        <v>45137</v>
      </c>
      <c r="D632">
        <v>6.06</v>
      </c>
      <c r="E632">
        <v>7.5143999999999993</v>
      </c>
      <c r="F632">
        <v>19.354839999999999</v>
      </c>
      <c r="G632">
        <v>0.75</v>
      </c>
      <c r="H632">
        <v>1.75</v>
      </c>
      <c r="I632">
        <v>0.16</v>
      </c>
      <c r="J632">
        <v>0.3</v>
      </c>
    </row>
    <row r="633" spans="1:10" x14ac:dyDescent="0.25">
      <c r="A633" t="s">
        <v>7820</v>
      </c>
      <c r="B633" t="s">
        <v>25315</v>
      </c>
      <c r="C633" s="107">
        <v>45137</v>
      </c>
      <c r="D633">
        <v>60.59</v>
      </c>
      <c r="E633">
        <v>80</v>
      </c>
      <c r="F633">
        <v>24.262499999999999</v>
      </c>
      <c r="G633">
        <v>3.16</v>
      </c>
      <c r="H633">
        <v>168</v>
      </c>
      <c r="I633">
        <v>2.98</v>
      </c>
      <c r="J633">
        <v>2.25</v>
      </c>
    </row>
    <row r="634" spans="1:10" x14ac:dyDescent="0.25">
      <c r="A634" t="s">
        <v>7750</v>
      </c>
      <c r="B634" t="s">
        <v>7751</v>
      </c>
      <c r="C634" s="107">
        <v>45137</v>
      </c>
      <c r="D634">
        <v>0.61</v>
      </c>
      <c r="E634">
        <v>0.8</v>
      </c>
      <c r="F634">
        <v>23.75</v>
      </c>
      <c r="G634">
        <v>2.2999999999999998</v>
      </c>
      <c r="H634">
        <v>2.2999999999999998</v>
      </c>
      <c r="I634">
        <v>0.7</v>
      </c>
      <c r="J634">
        <v>1.25</v>
      </c>
    </row>
    <row r="635" spans="1:10" x14ac:dyDescent="0.25">
      <c r="A635" t="s">
        <v>7752</v>
      </c>
      <c r="B635" t="s">
        <v>7753</v>
      </c>
      <c r="C635" s="107">
        <v>45137</v>
      </c>
      <c r="D635">
        <v>4.9000000000000004</v>
      </c>
      <c r="E635">
        <v>6.44</v>
      </c>
      <c r="F635">
        <v>23.913039999999999</v>
      </c>
      <c r="G635">
        <v>2.5</v>
      </c>
      <c r="H635">
        <v>2.5</v>
      </c>
      <c r="I635">
        <v>0.8</v>
      </c>
      <c r="J635">
        <v>1.5</v>
      </c>
    </row>
    <row r="636" spans="1:10" x14ac:dyDescent="0.25">
      <c r="A636" t="s">
        <v>7754</v>
      </c>
      <c r="B636" t="s">
        <v>7755</v>
      </c>
      <c r="C636" s="107">
        <v>45137</v>
      </c>
      <c r="D636">
        <v>3.57</v>
      </c>
      <c r="E636">
        <v>4.7</v>
      </c>
      <c r="F636">
        <v>24.042549999999999</v>
      </c>
      <c r="G636">
        <v>1.5</v>
      </c>
      <c r="H636">
        <v>16.5</v>
      </c>
      <c r="I636">
        <v>0.75</v>
      </c>
      <c r="J636">
        <v>1.5</v>
      </c>
    </row>
    <row r="637" spans="1:10" x14ac:dyDescent="0.25">
      <c r="A637" t="s">
        <v>7756</v>
      </c>
      <c r="B637" t="s">
        <v>7757</v>
      </c>
      <c r="C637" s="107">
        <v>45137</v>
      </c>
      <c r="D637">
        <v>42.08</v>
      </c>
      <c r="E637">
        <v>51.3</v>
      </c>
      <c r="F637">
        <v>17.972709999999999</v>
      </c>
      <c r="G637">
        <v>1.9</v>
      </c>
      <c r="H637">
        <v>166</v>
      </c>
      <c r="I637">
        <v>5.2</v>
      </c>
      <c r="J637">
        <v>2.25</v>
      </c>
    </row>
    <row r="638" spans="1:10" x14ac:dyDescent="0.25">
      <c r="A638" t="s">
        <v>7818</v>
      </c>
      <c r="B638" t="s">
        <v>7819</v>
      </c>
      <c r="C638" s="107">
        <v>45137</v>
      </c>
      <c r="D638">
        <v>3.48</v>
      </c>
      <c r="E638">
        <v>4.3151999999999999</v>
      </c>
      <c r="F638">
        <v>19.354839999999999</v>
      </c>
      <c r="G638">
        <v>8</v>
      </c>
      <c r="H638">
        <v>8</v>
      </c>
      <c r="I638">
        <v>0.41599999999999998</v>
      </c>
      <c r="J638">
        <v>6</v>
      </c>
    </row>
    <row r="639" spans="1:10" x14ac:dyDescent="0.25">
      <c r="A639" t="s">
        <v>7822</v>
      </c>
      <c r="B639" t="s">
        <v>7823</v>
      </c>
      <c r="C639" s="107">
        <v>45137</v>
      </c>
      <c r="D639">
        <v>33.58</v>
      </c>
      <c r="E639">
        <v>41.639200000000002</v>
      </c>
      <c r="F639">
        <v>19.354839999999999</v>
      </c>
      <c r="G639">
        <v>4.4000000000000004</v>
      </c>
      <c r="H639">
        <v>166</v>
      </c>
      <c r="I639">
        <v>11.2</v>
      </c>
      <c r="J639">
        <v>0.6</v>
      </c>
    </row>
    <row r="640" spans="1:10" x14ac:dyDescent="0.25">
      <c r="A640" t="s">
        <v>3837</v>
      </c>
      <c r="B640" t="s">
        <v>3839</v>
      </c>
      <c r="C640" s="107">
        <v>45119</v>
      </c>
      <c r="D640">
        <v>46.67</v>
      </c>
      <c r="E640">
        <v>56.9</v>
      </c>
      <c r="F640">
        <v>17.978909999999999</v>
      </c>
      <c r="G640">
        <v>3</v>
      </c>
      <c r="H640">
        <v>4</v>
      </c>
      <c r="I640">
        <v>0.25</v>
      </c>
      <c r="J640">
        <v>1</v>
      </c>
    </row>
    <row r="641" spans="1:10" x14ac:dyDescent="0.25">
      <c r="A641" t="s">
        <v>4911</v>
      </c>
      <c r="B641" t="s">
        <v>4913</v>
      </c>
      <c r="C641" s="107">
        <v>45127</v>
      </c>
      <c r="D641">
        <v>27.47</v>
      </c>
      <c r="E641">
        <v>34.062800000000003</v>
      </c>
      <c r="F641">
        <v>19.354839999999999</v>
      </c>
      <c r="G641">
        <v>5</v>
      </c>
      <c r="H641">
        <v>5</v>
      </c>
      <c r="I641">
        <v>2.04</v>
      </c>
      <c r="J641">
        <v>5</v>
      </c>
    </row>
    <row r="642" spans="1:10" x14ac:dyDescent="0.25">
      <c r="A642" t="s">
        <v>7150</v>
      </c>
      <c r="B642" t="s">
        <v>7152</v>
      </c>
      <c r="C642" s="107">
        <v>45119</v>
      </c>
      <c r="D642">
        <v>29.89</v>
      </c>
      <c r="E642">
        <v>37</v>
      </c>
      <c r="F642">
        <v>19.21622</v>
      </c>
      <c r="G642">
        <v>7</v>
      </c>
      <c r="H642">
        <v>7</v>
      </c>
      <c r="I642">
        <v>0.1</v>
      </c>
      <c r="J642">
        <v>1.5</v>
      </c>
    </row>
    <row r="643" spans="1:10" x14ac:dyDescent="0.25">
      <c r="A643" t="s">
        <v>7075</v>
      </c>
      <c r="B643" t="s">
        <v>7077</v>
      </c>
      <c r="C643" s="107">
        <v>45127</v>
      </c>
      <c r="D643">
        <v>11.99</v>
      </c>
      <c r="E643">
        <v>14.867599999999999</v>
      </c>
      <c r="F643">
        <v>19.354839999999999</v>
      </c>
      <c r="G643">
        <v>12</v>
      </c>
      <c r="H643">
        <v>12</v>
      </c>
      <c r="I643">
        <v>0.1</v>
      </c>
      <c r="J643">
        <v>12</v>
      </c>
    </row>
    <row r="644" spans="1:10" x14ac:dyDescent="0.25">
      <c r="A644" t="s">
        <v>6316</v>
      </c>
      <c r="B644" t="s">
        <v>6318</v>
      </c>
      <c r="C644" s="107">
        <v>45127</v>
      </c>
      <c r="D644">
        <v>13.51</v>
      </c>
      <c r="E644">
        <v>16.387840000000001</v>
      </c>
      <c r="F644">
        <v>17.560829999999999</v>
      </c>
      <c r="G644">
        <v>2.15</v>
      </c>
      <c r="H644">
        <v>7</v>
      </c>
      <c r="I644">
        <v>0.35</v>
      </c>
      <c r="J644">
        <v>1</v>
      </c>
    </row>
    <row r="645" spans="1:10" x14ac:dyDescent="0.25">
      <c r="A645" t="s">
        <v>5129</v>
      </c>
      <c r="B645" t="s">
        <v>5131</v>
      </c>
      <c r="C645" s="107">
        <v>45127</v>
      </c>
      <c r="D645">
        <v>11.83</v>
      </c>
      <c r="E645">
        <v>14.2394</v>
      </c>
      <c r="F645">
        <v>16.920660000000002</v>
      </c>
      <c r="G645">
        <v>2.15</v>
      </c>
      <c r="H645">
        <v>7</v>
      </c>
      <c r="I645">
        <v>0.25</v>
      </c>
      <c r="J645">
        <v>1</v>
      </c>
    </row>
    <row r="646" spans="1:10" x14ac:dyDescent="0.25">
      <c r="A646" t="s">
        <v>5120</v>
      </c>
      <c r="B646" t="s">
        <v>5122</v>
      </c>
      <c r="C646" s="107">
        <v>45127</v>
      </c>
      <c r="D646">
        <v>11.83</v>
      </c>
      <c r="E646">
        <v>14.1708</v>
      </c>
      <c r="F646">
        <v>16.518470000000001</v>
      </c>
      <c r="G646">
        <v>12.05</v>
      </c>
      <c r="H646">
        <v>12.05</v>
      </c>
      <c r="I646">
        <v>0.35</v>
      </c>
      <c r="J646">
        <v>12.5</v>
      </c>
    </row>
    <row r="647" spans="1:10" x14ac:dyDescent="0.25">
      <c r="A647" t="s">
        <v>6051</v>
      </c>
      <c r="B647" t="s">
        <v>6053</v>
      </c>
      <c r="C647" s="107">
        <v>45127</v>
      </c>
      <c r="D647">
        <v>11.83</v>
      </c>
      <c r="E647">
        <v>14.43</v>
      </c>
      <c r="F647">
        <v>18.01802</v>
      </c>
      <c r="G647">
        <v>2.15</v>
      </c>
      <c r="H647">
        <v>7</v>
      </c>
      <c r="I647">
        <v>0.35</v>
      </c>
      <c r="J647">
        <v>1</v>
      </c>
    </row>
    <row r="648" spans="1:10" x14ac:dyDescent="0.25">
      <c r="A648" t="s">
        <v>6001</v>
      </c>
      <c r="B648" t="s">
        <v>6003</v>
      </c>
      <c r="C648" s="107">
        <v>45127</v>
      </c>
      <c r="D648">
        <v>13.51</v>
      </c>
      <c r="E648">
        <v>16.7</v>
      </c>
      <c r="F648">
        <v>19.101800000000001</v>
      </c>
      <c r="G648">
        <v>2.15</v>
      </c>
      <c r="H648">
        <v>7</v>
      </c>
      <c r="I648">
        <v>0.35</v>
      </c>
      <c r="J648">
        <v>1</v>
      </c>
    </row>
    <row r="649" spans="1:10" x14ac:dyDescent="0.25">
      <c r="A649" t="s">
        <v>5998</v>
      </c>
      <c r="B649" t="s">
        <v>6000</v>
      </c>
      <c r="C649" s="107">
        <v>45120</v>
      </c>
      <c r="D649">
        <v>13.51</v>
      </c>
      <c r="E649">
        <v>16.752400000000002</v>
      </c>
      <c r="F649">
        <v>19.354839999999999</v>
      </c>
      <c r="G649">
        <v>2.15</v>
      </c>
      <c r="H649">
        <v>7</v>
      </c>
      <c r="I649">
        <v>0.35</v>
      </c>
      <c r="J649">
        <v>1</v>
      </c>
    </row>
    <row r="650" spans="1:10" x14ac:dyDescent="0.25">
      <c r="A650" t="s">
        <v>7135</v>
      </c>
      <c r="B650" t="s">
        <v>7137</v>
      </c>
      <c r="C650" s="107">
        <v>45188</v>
      </c>
      <c r="D650">
        <v>1.54</v>
      </c>
      <c r="E650">
        <v>2.19</v>
      </c>
      <c r="F650">
        <v>29.68037</v>
      </c>
      <c r="G650">
        <v>10</v>
      </c>
      <c r="H650">
        <v>12</v>
      </c>
      <c r="I650">
        <v>0.02</v>
      </c>
      <c r="J650">
        <v>6</v>
      </c>
    </row>
    <row r="651" spans="1:10" x14ac:dyDescent="0.25">
      <c r="A651" t="s">
        <v>6054</v>
      </c>
      <c r="B651" t="s">
        <v>6056</v>
      </c>
      <c r="C651" s="107">
        <v>45119</v>
      </c>
      <c r="D651">
        <v>2.84</v>
      </c>
      <c r="E651">
        <v>3.47</v>
      </c>
      <c r="F651">
        <v>18.155619999999999</v>
      </c>
      <c r="G651">
        <v>1</v>
      </c>
      <c r="H651">
        <v>2</v>
      </c>
      <c r="I651">
        <v>0.5</v>
      </c>
      <c r="J651">
        <v>2</v>
      </c>
    </row>
    <row r="652" spans="1:10" x14ac:dyDescent="0.25">
      <c r="A652" t="s">
        <v>5132</v>
      </c>
      <c r="B652" t="s">
        <v>5134</v>
      </c>
      <c r="C652" s="107">
        <v>45127</v>
      </c>
      <c r="D652">
        <v>9.34</v>
      </c>
      <c r="E652">
        <v>11.39</v>
      </c>
      <c r="F652">
        <v>17.998239999999999</v>
      </c>
      <c r="G652">
        <v>1.03</v>
      </c>
      <c r="H652">
        <v>1.35</v>
      </c>
      <c r="I652">
        <v>0.1</v>
      </c>
      <c r="J652">
        <v>0.72</v>
      </c>
    </row>
    <row r="653" spans="1:10" x14ac:dyDescent="0.25">
      <c r="A653" t="s">
        <v>6057</v>
      </c>
      <c r="B653" t="s">
        <v>6059</v>
      </c>
      <c r="C653" s="107">
        <v>45127</v>
      </c>
      <c r="D653">
        <v>10.42</v>
      </c>
      <c r="E653">
        <v>12.459519999999999</v>
      </c>
      <c r="F653">
        <v>16.36917</v>
      </c>
      <c r="G653">
        <v>2</v>
      </c>
      <c r="H653">
        <v>8</v>
      </c>
      <c r="I653">
        <v>0.5</v>
      </c>
      <c r="J653">
        <v>1.5</v>
      </c>
    </row>
    <row r="654" spans="1:10" x14ac:dyDescent="0.25">
      <c r="A654" t="s">
        <v>7124</v>
      </c>
      <c r="B654" t="s">
        <v>7126</v>
      </c>
      <c r="C654" s="107">
        <v>45139</v>
      </c>
      <c r="D654">
        <v>1.1399999999999999</v>
      </c>
      <c r="E654">
        <v>1.51</v>
      </c>
      <c r="F654">
        <v>24.503309999999999</v>
      </c>
      <c r="G654">
        <v>6.5</v>
      </c>
      <c r="H654">
        <v>9</v>
      </c>
      <c r="I654">
        <v>0.28999999999999998</v>
      </c>
      <c r="J654">
        <v>6</v>
      </c>
    </row>
    <row r="655" spans="1:10" x14ac:dyDescent="0.25">
      <c r="A655" t="s">
        <v>7294</v>
      </c>
      <c r="B655" t="s">
        <v>7296</v>
      </c>
      <c r="C655" s="107">
        <v>45139</v>
      </c>
      <c r="D655">
        <v>36.549999999999997</v>
      </c>
      <c r="E655">
        <v>48.32</v>
      </c>
      <c r="F655">
        <v>24.358440000000002</v>
      </c>
      <c r="G655">
        <v>5</v>
      </c>
      <c r="H655">
        <v>5</v>
      </c>
      <c r="I655">
        <v>1</v>
      </c>
      <c r="J655">
        <v>3</v>
      </c>
    </row>
    <row r="656" spans="1:10" x14ac:dyDescent="0.25">
      <c r="A656" t="s">
        <v>7278</v>
      </c>
      <c r="B656" t="s">
        <v>7280</v>
      </c>
      <c r="C656" s="107">
        <v>45156</v>
      </c>
      <c r="D656">
        <v>11.54</v>
      </c>
      <c r="E656">
        <v>13.32</v>
      </c>
      <c r="F656">
        <v>13.36336</v>
      </c>
      <c r="G656">
        <v>0.3</v>
      </c>
      <c r="H656">
        <v>0.8</v>
      </c>
      <c r="I656">
        <v>0.6</v>
      </c>
      <c r="J656">
        <v>0.8</v>
      </c>
    </row>
    <row r="657" spans="1:10" x14ac:dyDescent="0.25">
      <c r="A657" t="s">
        <v>6659</v>
      </c>
      <c r="B657" t="s">
        <v>6661</v>
      </c>
      <c r="C657" s="107">
        <v>45119</v>
      </c>
      <c r="D657">
        <v>1.62</v>
      </c>
      <c r="E657">
        <v>2.0299999999999998</v>
      </c>
      <c r="F657">
        <v>20.197040000000001</v>
      </c>
      <c r="G657">
        <v>0.94</v>
      </c>
      <c r="H657">
        <v>0.94</v>
      </c>
      <c r="I657">
        <v>0.2</v>
      </c>
      <c r="J657">
        <v>1.96</v>
      </c>
    </row>
    <row r="658" spans="1:10" x14ac:dyDescent="0.25">
      <c r="A658" t="s">
        <v>5716</v>
      </c>
      <c r="B658" t="s">
        <v>5718</v>
      </c>
      <c r="C658" s="107">
        <v>45119</v>
      </c>
      <c r="D658">
        <v>126.77</v>
      </c>
      <c r="E658">
        <v>154.68</v>
      </c>
      <c r="F658">
        <v>18.043700000000001</v>
      </c>
      <c r="G658">
        <v>5</v>
      </c>
      <c r="H658">
        <v>5</v>
      </c>
      <c r="I658">
        <v>0.21</v>
      </c>
      <c r="J658">
        <v>88</v>
      </c>
    </row>
    <row r="659" spans="1:10" x14ac:dyDescent="0.25">
      <c r="A659" t="s">
        <v>5097</v>
      </c>
      <c r="B659" t="s">
        <v>5099</v>
      </c>
      <c r="C659" s="107">
        <v>45119</v>
      </c>
      <c r="D659">
        <v>160.13999999999999</v>
      </c>
      <c r="E659">
        <v>196.5</v>
      </c>
      <c r="F659">
        <v>18.503820000000001</v>
      </c>
      <c r="G659">
        <v>2</v>
      </c>
      <c r="H659">
        <v>18.5</v>
      </c>
      <c r="I659">
        <v>22</v>
      </c>
      <c r="J659">
        <v>2</v>
      </c>
    </row>
    <row r="660" spans="1:10" x14ac:dyDescent="0.25">
      <c r="A660" t="s">
        <v>7003</v>
      </c>
      <c r="B660" t="s">
        <v>7005</v>
      </c>
      <c r="C660" s="107">
        <v>45127</v>
      </c>
      <c r="D660">
        <v>146.80000000000001</v>
      </c>
      <c r="E660">
        <v>172.38</v>
      </c>
      <c r="F660">
        <v>14.839309999999999</v>
      </c>
      <c r="G660">
        <v>2.2000000000000002</v>
      </c>
      <c r="H660">
        <v>87</v>
      </c>
      <c r="I660">
        <v>19.5</v>
      </c>
      <c r="J660">
        <v>2.2000000000000002</v>
      </c>
    </row>
    <row r="661" spans="1:10" x14ac:dyDescent="0.25">
      <c r="A661" t="s">
        <v>5752</v>
      </c>
      <c r="B661" t="s">
        <v>5754</v>
      </c>
      <c r="C661" s="107">
        <v>45119</v>
      </c>
      <c r="D661">
        <v>190.16</v>
      </c>
      <c r="E661">
        <v>231.9</v>
      </c>
      <c r="F661">
        <v>17.999140000000001</v>
      </c>
      <c r="G661">
        <v>106</v>
      </c>
      <c r="H661">
        <v>5.5</v>
      </c>
      <c r="I661">
        <v>76</v>
      </c>
      <c r="J661">
        <v>5.5</v>
      </c>
    </row>
    <row r="662" spans="1:10" x14ac:dyDescent="0.25">
      <c r="A662" t="s">
        <v>7855</v>
      </c>
      <c r="B662" t="s">
        <v>25316</v>
      </c>
      <c r="C662" s="107">
        <v>45120</v>
      </c>
      <c r="D662">
        <v>41.63</v>
      </c>
      <c r="E662">
        <v>51.621200000000002</v>
      </c>
      <c r="F662">
        <v>19.354839999999999</v>
      </c>
      <c r="G662">
        <v>22</v>
      </c>
      <c r="H662">
        <v>27</v>
      </c>
      <c r="I662">
        <v>4</v>
      </c>
      <c r="J662">
        <v>7</v>
      </c>
    </row>
    <row r="663" spans="1:10" x14ac:dyDescent="0.25">
      <c r="A663" t="s">
        <v>7742</v>
      </c>
      <c r="B663" t="s">
        <v>7744</v>
      </c>
      <c r="C663" s="107">
        <v>45119</v>
      </c>
      <c r="D663">
        <v>41.63</v>
      </c>
      <c r="E663">
        <v>52.04</v>
      </c>
      <c r="F663">
        <v>20.00384</v>
      </c>
      <c r="G663">
        <v>50</v>
      </c>
      <c r="H663">
        <v>29</v>
      </c>
      <c r="I663">
        <v>5</v>
      </c>
      <c r="J663">
        <v>18</v>
      </c>
    </row>
    <row r="664" spans="1:10" x14ac:dyDescent="0.25">
      <c r="A664" t="s">
        <v>4944</v>
      </c>
      <c r="B664" t="s">
        <v>4946</v>
      </c>
      <c r="C664" s="107">
        <v>45127</v>
      </c>
      <c r="D664">
        <v>1.0900000000000001</v>
      </c>
      <c r="E664">
        <v>1.33</v>
      </c>
      <c r="F664">
        <v>18.045110000000001</v>
      </c>
      <c r="G664">
        <v>1.5</v>
      </c>
      <c r="H664">
        <v>2.0499999999999998</v>
      </c>
      <c r="I664">
        <v>0.05</v>
      </c>
      <c r="J664">
        <v>1.5</v>
      </c>
    </row>
    <row r="665" spans="1:10" x14ac:dyDescent="0.25">
      <c r="A665" t="s">
        <v>7808</v>
      </c>
      <c r="B665" t="s">
        <v>7810</v>
      </c>
      <c r="C665" s="107">
        <v>45147</v>
      </c>
      <c r="D665">
        <v>1.0900000000000001</v>
      </c>
      <c r="E665">
        <v>1.421</v>
      </c>
      <c r="F665">
        <v>23.29346</v>
      </c>
      <c r="G665">
        <v>1.5</v>
      </c>
      <c r="H665">
        <v>2</v>
      </c>
      <c r="I665">
        <v>0.3</v>
      </c>
      <c r="J665">
        <v>1.5</v>
      </c>
    </row>
    <row r="666" spans="1:10" x14ac:dyDescent="0.25">
      <c r="A666" t="s">
        <v>6080</v>
      </c>
      <c r="B666" t="s">
        <v>6082</v>
      </c>
      <c r="C666" s="107">
        <v>45120</v>
      </c>
      <c r="D666">
        <v>1.0900000000000001</v>
      </c>
      <c r="E666">
        <v>1.421</v>
      </c>
      <c r="F666">
        <v>23.29346</v>
      </c>
      <c r="G666">
        <v>1.5</v>
      </c>
      <c r="H666">
        <v>2</v>
      </c>
      <c r="I666">
        <v>0.5</v>
      </c>
      <c r="J666">
        <v>1.5</v>
      </c>
    </row>
    <row r="667" spans="1:10" x14ac:dyDescent="0.25">
      <c r="A667" t="s">
        <v>6077</v>
      </c>
      <c r="B667" t="s">
        <v>6079</v>
      </c>
      <c r="C667" s="107">
        <v>45127</v>
      </c>
      <c r="D667">
        <v>1.0900000000000001</v>
      </c>
      <c r="E667">
        <v>1.33</v>
      </c>
      <c r="F667">
        <v>18.045110000000001</v>
      </c>
      <c r="G667">
        <v>1</v>
      </c>
      <c r="H667">
        <v>2.0499999999999998</v>
      </c>
      <c r="I667">
        <v>1.5</v>
      </c>
      <c r="J667">
        <v>1.5</v>
      </c>
    </row>
    <row r="668" spans="1:10" x14ac:dyDescent="0.25">
      <c r="A668" t="s">
        <v>7784</v>
      </c>
      <c r="B668" t="s">
        <v>7786</v>
      </c>
      <c r="C668" s="107">
        <v>45127</v>
      </c>
      <c r="D668">
        <v>1.36</v>
      </c>
      <c r="E668">
        <v>1.66656</v>
      </c>
      <c r="F668">
        <v>18.394780000000001</v>
      </c>
      <c r="G668">
        <v>1.5</v>
      </c>
      <c r="H668">
        <v>3.5</v>
      </c>
      <c r="I668">
        <v>0.1</v>
      </c>
      <c r="J668">
        <v>1.5</v>
      </c>
    </row>
    <row r="669" spans="1:10" x14ac:dyDescent="0.25">
      <c r="A669" t="s">
        <v>5686</v>
      </c>
      <c r="B669" t="s">
        <v>5688</v>
      </c>
      <c r="C669" s="107">
        <v>45127</v>
      </c>
      <c r="D669">
        <v>3.42</v>
      </c>
      <c r="E669">
        <v>4.5</v>
      </c>
      <c r="F669">
        <v>24</v>
      </c>
      <c r="G669">
        <v>7</v>
      </c>
      <c r="H669">
        <v>7.5</v>
      </c>
      <c r="I669">
        <v>0.02</v>
      </c>
      <c r="J669">
        <v>7</v>
      </c>
    </row>
    <row r="670" spans="1:10" x14ac:dyDescent="0.25">
      <c r="A670" t="s">
        <v>6906</v>
      </c>
      <c r="B670" t="s">
        <v>6908</v>
      </c>
      <c r="C670" s="107">
        <v>45154</v>
      </c>
      <c r="D670">
        <v>37.25</v>
      </c>
      <c r="E670">
        <v>40.28</v>
      </c>
      <c r="F670">
        <v>7.5223399999999998</v>
      </c>
      <c r="G670">
        <v>4</v>
      </c>
      <c r="H670">
        <v>168</v>
      </c>
      <c r="I670">
        <v>7</v>
      </c>
      <c r="J670">
        <v>4</v>
      </c>
    </row>
    <row r="671" spans="1:10" x14ac:dyDescent="0.25">
      <c r="A671" t="s">
        <v>7038</v>
      </c>
      <c r="B671" t="s">
        <v>7040</v>
      </c>
      <c r="C671" s="107">
        <v>45161</v>
      </c>
      <c r="D671">
        <v>36.119999999999997</v>
      </c>
      <c r="E671">
        <v>44.2</v>
      </c>
      <c r="F671">
        <v>18.280539999999998</v>
      </c>
      <c r="G671">
        <v>1</v>
      </c>
      <c r="H671">
        <v>168</v>
      </c>
      <c r="I671">
        <v>6</v>
      </c>
      <c r="J671">
        <v>2</v>
      </c>
    </row>
    <row r="672" spans="1:10" x14ac:dyDescent="0.25">
      <c r="A672" t="s">
        <v>7250</v>
      </c>
      <c r="B672" t="s">
        <v>7252</v>
      </c>
      <c r="C672" s="107">
        <v>45120</v>
      </c>
      <c r="D672">
        <v>38.61</v>
      </c>
      <c r="E672">
        <v>46.109000000000002</v>
      </c>
      <c r="F672">
        <v>16.263639999999999</v>
      </c>
      <c r="G672">
        <v>1.75</v>
      </c>
      <c r="H672">
        <v>204</v>
      </c>
      <c r="I672">
        <v>7</v>
      </c>
      <c r="J672">
        <v>1</v>
      </c>
    </row>
    <row r="673" spans="1:10" x14ac:dyDescent="0.25">
      <c r="A673" t="s">
        <v>6182</v>
      </c>
      <c r="B673" t="s">
        <v>6184</v>
      </c>
      <c r="C673" s="107">
        <v>45119</v>
      </c>
      <c r="D673">
        <v>34.94</v>
      </c>
      <c r="E673">
        <v>42.98</v>
      </c>
      <c r="F673">
        <v>18.706379999999999</v>
      </c>
      <c r="G673">
        <v>1</v>
      </c>
      <c r="H673">
        <v>204</v>
      </c>
      <c r="I673">
        <v>6.75</v>
      </c>
      <c r="J673">
        <v>1.75</v>
      </c>
    </row>
    <row r="674" spans="1:10" x14ac:dyDescent="0.25">
      <c r="A674" t="s">
        <v>7318</v>
      </c>
      <c r="B674" t="s">
        <v>7320</v>
      </c>
      <c r="C674" s="107">
        <v>45136</v>
      </c>
      <c r="D674">
        <v>41.42</v>
      </c>
      <c r="E674">
        <v>54.97</v>
      </c>
      <c r="F674">
        <v>24.649809999999999</v>
      </c>
      <c r="G674">
        <v>2.5</v>
      </c>
      <c r="H674">
        <v>168</v>
      </c>
      <c r="I674">
        <v>9.75</v>
      </c>
      <c r="J674">
        <v>1.25</v>
      </c>
    </row>
    <row r="675" spans="1:10" x14ac:dyDescent="0.25">
      <c r="A675" t="s">
        <v>6074</v>
      </c>
      <c r="B675" t="s">
        <v>6076</v>
      </c>
      <c r="C675" s="107">
        <v>45127</v>
      </c>
      <c r="D675">
        <v>7.88</v>
      </c>
      <c r="E675">
        <v>9.6199999999999992</v>
      </c>
      <c r="F675">
        <v>18.087319999999998</v>
      </c>
      <c r="G675">
        <v>0.1</v>
      </c>
      <c r="H675">
        <v>38</v>
      </c>
      <c r="I675">
        <v>0.05</v>
      </c>
      <c r="J675">
        <v>0.1</v>
      </c>
    </row>
    <row r="676" spans="1:10" x14ac:dyDescent="0.25">
      <c r="A676" t="s">
        <v>5187</v>
      </c>
      <c r="B676" t="s">
        <v>25317</v>
      </c>
      <c r="C676" s="107">
        <v>45137</v>
      </c>
      <c r="D676">
        <v>15.53</v>
      </c>
      <c r="E676">
        <v>19</v>
      </c>
      <c r="F676">
        <v>18.263159999999999</v>
      </c>
      <c r="G676">
        <v>7</v>
      </c>
      <c r="H676">
        <v>7.5</v>
      </c>
      <c r="I676">
        <v>7.0000000000000001E-3</v>
      </c>
      <c r="J676">
        <v>7</v>
      </c>
    </row>
    <row r="677" spans="1:10" x14ac:dyDescent="0.25">
      <c r="A677" t="s">
        <v>7306</v>
      </c>
      <c r="B677" t="s">
        <v>7308</v>
      </c>
      <c r="C677" s="107">
        <v>45120</v>
      </c>
      <c r="D677">
        <v>43.94</v>
      </c>
      <c r="E677">
        <v>54.485599999999998</v>
      </c>
      <c r="F677">
        <v>19.354839999999999</v>
      </c>
      <c r="G677">
        <v>1</v>
      </c>
      <c r="H677">
        <v>168</v>
      </c>
      <c r="I677">
        <v>11</v>
      </c>
      <c r="J677">
        <v>3</v>
      </c>
    </row>
    <row r="678" spans="1:10" x14ac:dyDescent="0.25">
      <c r="A678" t="s">
        <v>7256</v>
      </c>
      <c r="B678" t="s">
        <v>7258</v>
      </c>
      <c r="C678" s="107">
        <v>45132</v>
      </c>
      <c r="D678">
        <v>54.09</v>
      </c>
      <c r="E678">
        <v>64.58</v>
      </c>
      <c r="F678">
        <v>16.24342</v>
      </c>
      <c r="G678">
        <v>1</v>
      </c>
      <c r="H678">
        <v>204</v>
      </c>
      <c r="I678">
        <v>11.88</v>
      </c>
      <c r="J678">
        <v>3</v>
      </c>
    </row>
    <row r="679" spans="1:10" x14ac:dyDescent="0.25">
      <c r="A679" t="s">
        <v>7330</v>
      </c>
      <c r="B679" t="s">
        <v>7332</v>
      </c>
      <c r="C679" s="107">
        <v>45120</v>
      </c>
      <c r="D679">
        <v>50.78</v>
      </c>
      <c r="E679">
        <v>62.967199999999998</v>
      </c>
      <c r="F679">
        <v>19.354839999999999</v>
      </c>
      <c r="G679">
        <v>1</v>
      </c>
      <c r="H679">
        <v>204</v>
      </c>
      <c r="I679">
        <v>14</v>
      </c>
      <c r="J679">
        <v>3</v>
      </c>
    </row>
    <row r="680" spans="1:10" x14ac:dyDescent="0.25">
      <c r="A680" t="s">
        <v>7339</v>
      </c>
      <c r="B680" t="s">
        <v>7341</v>
      </c>
      <c r="C680" s="107">
        <v>45168</v>
      </c>
      <c r="D680">
        <v>72.099999999999994</v>
      </c>
      <c r="E680">
        <v>87.88</v>
      </c>
      <c r="F680">
        <v>17.956299999999999</v>
      </c>
      <c r="G680">
        <v>2</v>
      </c>
      <c r="H680">
        <v>168</v>
      </c>
      <c r="I680">
        <v>14</v>
      </c>
      <c r="J680">
        <v>3</v>
      </c>
    </row>
    <row r="681" spans="1:10" x14ac:dyDescent="0.25">
      <c r="A681" t="s">
        <v>7312</v>
      </c>
      <c r="B681" t="s">
        <v>7314</v>
      </c>
      <c r="C681" s="107">
        <v>45168</v>
      </c>
      <c r="D681">
        <v>79.22</v>
      </c>
      <c r="E681">
        <v>103.9</v>
      </c>
      <c r="F681">
        <v>23.753609999999998</v>
      </c>
      <c r="G681">
        <v>1</v>
      </c>
      <c r="H681">
        <v>204</v>
      </c>
      <c r="I681">
        <v>17.36</v>
      </c>
      <c r="J681">
        <v>3</v>
      </c>
    </row>
    <row r="682" spans="1:10" x14ac:dyDescent="0.25">
      <c r="A682" t="s">
        <v>5212</v>
      </c>
      <c r="B682" t="s">
        <v>5214</v>
      </c>
      <c r="C682" s="107">
        <v>45120</v>
      </c>
      <c r="D682">
        <v>5.26</v>
      </c>
      <c r="E682">
        <v>6.1801600000000008</v>
      </c>
      <c r="F682">
        <v>14.88893</v>
      </c>
      <c r="G682">
        <v>3</v>
      </c>
      <c r="H682">
        <v>2</v>
      </c>
      <c r="I682">
        <v>0.55000000000000004</v>
      </c>
      <c r="J682">
        <v>2</v>
      </c>
    </row>
    <row r="683" spans="1:10" x14ac:dyDescent="0.25">
      <c r="A683" t="s">
        <v>6783</v>
      </c>
      <c r="B683" t="s">
        <v>6785</v>
      </c>
      <c r="C683" s="107">
        <v>45154</v>
      </c>
      <c r="D683">
        <v>5.25</v>
      </c>
      <c r="E683">
        <v>5.68</v>
      </c>
      <c r="F683">
        <v>7.5704200000000004</v>
      </c>
      <c r="G683">
        <v>0.88</v>
      </c>
      <c r="H683">
        <v>11</v>
      </c>
      <c r="I683">
        <v>0.3</v>
      </c>
      <c r="J683">
        <v>0.28999999999999998</v>
      </c>
    </row>
    <row r="684" spans="1:10" x14ac:dyDescent="0.25">
      <c r="A684" t="s">
        <v>7208</v>
      </c>
      <c r="B684" t="s">
        <v>7210</v>
      </c>
      <c r="C684" s="107">
        <v>45149</v>
      </c>
      <c r="D684">
        <v>6.03</v>
      </c>
      <c r="E684">
        <v>7.27</v>
      </c>
      <c r="F684">
        <v>17.0564</v>
      </c>
      <c r="G684">
        <v>0.93</v>
      </c>
      <c r="H684">
        <v>1.93</v>
      </c>
      <c r="I684">
        <v>0.5</v>
      </c>
      <c r="J684">
        <v>0.3</v>
      </c>
    </row>
    <row r="685" spans="1:10" x14ac:dyDescent="0.25">
      <c r="A685" t="s">
        <v>5835</v>
      </c>
      <c r="B685" t="s">
        <v>5837</v>
      </c>
      <c r="C685" s="107">
        <v>45154</v>
      </c>
      <c r="D685">
        <v>10.4</v>
      </c>
      <c r="E685">
        <v>11.25</v>
      </c>
      <c r="F685">
        <v>7.5555599999999998</v>
      </c>
      <c r="G685">
        <v>10</v>
      </c>
      <c r="H685">
        <v>12</v>
      </c>
      <c r="I685">
        <v>0.16</v>
      </c>
      <c r="J685">
        <v>6</v>
      </c>
    </row>
    <row r="686" spans="1:10" x14ac:dyDescent="0.25">
      <c r="A686" t="s">
        <v>6504</v>
      </c>
      <c r="B686" t="s">
        <v>6506</v>
      </c>
      <c r="C686" s="107">
        <v>45136</v>
      </c>
      <c r="D686">
        <v>9.57</v>
      </c>
      <c r="E686">
        <v>12.78</v>
      </c>
      <c r="F686">
        <v>25.117370000000001</v>
      </c>
      <c r="G686">
        <v>8</v>
      </c>
      <c r="H686">
        <v>10</v>
      </c>
      <c r="I686">
        <v>0.2</v>
      </c>
      <c r="J686">
        <v>2</v>
      </c>
    </row>
    <row r="687" spans="1:10" x14ac:dyDescent="0.25">
      <c r="A687" t="s">
        <v>6501</v>
      </c>
      <c r="B687" t="s">
        <v>6503</v>
      </c>
      <c r="C687" s="107">
        <v>45168</v>
      </c>
      <c r="D687">
        <v>11.15</v>
      </c>
      <c r="E687">
        <v>12.05</v>
      </c>
      <c r="F687">
        <v>7.4688800000000004</v>
      </c>
      <c r="G687">
        <v>8</v>
      </c>
      <c r="H687">
        <v>10</v>
      </c>
      <c r="I687">
        <v>0.3</v>
      </c>
      <c r="J687">
        <v>1</v>
      </c>
    </row>
    <row r="688" spans="1:10" x14ac:dyDescent="0.25">
      <c r="A688" t="s">
        <v>7200</v>
      </c>
      <c r="B688" t="s">
        <v>7202</v>
      </c>
      <c r="C688" s="107">
        <v>45119</v>
      </c>
      <c r="D688">
        <v>4.9000000000000004</v>
      </c>
      <c r="E688">
        <v>6.2</v>
      </c>
      <c r="F688">
        <v>20.967739999999999</v>
      </c>
      <c r="G688">
        <v>1</v>
      </c>
      <c r="H688">
        <v>4</v>
      </c>
      <c r="I688">
        <v>0.17</v>
      </c>
      <c r="J688">
        <v>1</v>
      </c>
    </row>
    <row r="689" spans="1:10" x14ac:dyDescent="0.25">
      <c r="A689" t="s">
        <v>7716</v>
      </c>
      <c r="B689" t="s">
        <v>7718</v>
      </c>
      <c r="C689" s="107">
        <v>45156</v>
      </c>
      <c r="D689">
        <v>2.2999999999999998</v>
      </c>
      <c r="E689">
        <v>2.75</v>
      </c>
      <c r="F689">
        <v>16.36364</v>
      </c>
      <c r="G689">
        <v>1</v>
      </c>
      <c r="H689">
        <v>3</v>
      </c>
      <c r="I689">
        <v>0.08</v>
      </c>
      <c r="J689">
        <v>1</v>
      </c>
    </row>
    <row r="690" spans="1:10" x14ac:dyDescent="0.25">
      <c r="A690" t="s">
        <v>7713</v>
      </c>
      <c r="B690" t="s">
        <v>7715</v>
      </c>
      <c r="C690" s="107">
        <v>45161</v>
      </c>
      <c r="D690">
        <v>2.81</v>
      </c>
      <c r="E690">
        <v>2.95</v>
      </c>
      <c r="F690">
        <v>4.7457599999999998</v>
      </c>
      <c r="G690">
        <v>1</v>
      </c>
      <c r="H690">
        <v>3</v>
      </c>
      <c r="I690">
        <v>0.09</v>
      </c>
      <c r="J690">
        <v>1</v>
      </c>
    </row>
    <row r="691" spans="1:10" x14ac:dyDescent="0.25">
      <c r="A691" t="s">
        <v>5974</v>
      </c>
      <c r="B691" t="s">
        <v>5976</v>
      </c>
      <c r="C691" s="107">
        <v>45136</v>
      </c>
      <c r="D691">
        <v>0.38</v>
      </c>
      <c r="E691">
        <v>0.51</v>
      </c>
      <c r="F691">
        <v>25.490200000000002</v>
      </c>
      <c r="G691">
        <v>1</v>
      </c>
      <c r="H691">
        <v>2</v>
      </c>
      <c r="I691">
        <v>0.1</v>
      </c>
      <c r="J691">
        <v>1</v>
      </c>
    </row>
    <row r="692" spans="1:10" x14ac:dyDescent="0.25">
      <c r="A692" t="s">
        <v>6004</v>
      </c>
      <c r="B692" t="s">
        <v>6006</v>
      </c>
      <c r="C692" s="107">
        <v>45156</v>
      </c>
      <c r="D692">
        <v>0.47</v>
      </c>
      <c r="E692">
        <v>0.5</v>
      </c>
      <c r="F692">
        <v>6</v>
      </c>
      <c r="G692">
        <v>1</v>
      </c>
      <c r="H692">
        <v>2</v>
      </c>
      <c r="I692">
        <v>0.02</v>
      </c>
      <c r="J692">
        <v>1</v>
      </c>
    </row>
    <row r="693" spans="1:10" x14ac:dyDescent="0.25">
      <c r="A693" t="s">
        <v>5643</v>
      </c>
      <c r="B693" t="s">
        <v>5645</v>
      </c>
      <c r="C693" s="107">
        <v>45120</v>
      </c>
      <c r="D693">
        <v>0.46</v>
      </c>
      <c r="E693">
        <v>0.55552000000000001</v>
      </c>
      <c r="F693">
        <v>17.194700000000001</v>
      </c>
      <c r="G693">
        <v>1</v>
      </c>
      <c r="H693">
        <v>2</v>
      </c>
      <c r="I693">
        <v>0.02</v>
      </c>
      <c r="J693">
        <v>1</v>
      </c>
    </row>
    <row r="694" spans="1:10" x14ac:dyDescent="0.25">
      <c r="A694" t="s">
        <v>6164</v>
      </c>
      <c r="B694" t="s">
        <v>6166</v>
      </c>
      <c r="C694" s="107">
        <v>45120</v>
      </c>
      <c r="D694">
        <v>0.3</v>
      </c>
      <c r="E694">
        <v>0.372</v>
      </c>
      <c r="F694">
        <v>19.354839999999999</v>
      </c>
      <c r="G694">
        <v>1</v>
      </c>
      <c r="H694">
        <v>2</v>
      </c>
      <c r="I694">
        <v>0.02</v>
      </c>
      <c r="J694">
        <v>1</v>
      </c>
    </row>
    <row r="695" spans="1:10" x14ac:dyDescent="0.25">
      <c r="A695" t="s">
        <v>7790</v>
      </c>
      <c r="B695" t="s">
        <v>7792</v>
      </c>
      <c r="C695" s="107">
        <v>45127</v>
      </c>
      <c r="D695">
        <v>75.319999999999993</v>
      </c>
      <c r="E695">
        <v>92</v>
      </c>
      <c r="F695">
        <v>18.13043</v>
      </c>
      <c r="G695">
        <v>4</v>
      </c>
      <c r="H695">
        <v>48</v>
      </c>
      <c r="I695">
        <v>10</v>
      </c>
      <c r="J695">
        <v>2</v>
      </c>
    </row>
    <row r="696" spans="1:10" x14ac:dyDescent="0.25">
      <c r="A696" t="s">
        <v>7787</v>
      </c>
      <c r="B696" t="s">
        <v>7789</v>
      </c>
      <c r="C696" s="107">
        <v>45127</v>
      </c>
      <c r="D696">
        <v>1.19</v>
      </c>
      <c r="E696">
        <v>1.47</v>
      </c>
      <c r="F696">
        <v>19.047619999999998</v>
      </c>
      <c r="G696">
        <v>5</v>
      </c>
      <c r="H696">
        <v>7</v>
      </c>
      <c r="I696">
        <v>0.05</v>
      </c>
      <c r="J696">
        <v>1</v>
      </c>
    </row>
    <row r="697" spans="1:10" x14ac:dyDescent="0.25">
      <c r="A697" t="s">
        <v>7793</v>
      </c>
      <c r="B697" t="s">
        <v>7795</v>
      </c>
      <c r="C697" s="107">
        <v>45127</v>
      </c>
      <c r="D697">
        <v>8.2100000000000009</v>
      </c>
      <c r="E697">
        <v>11.1</v>
      </c>
      <c r="F697">
        <v>26.03604</v>
      </c>
      <c r="G697">
        <v>6</v>
      </c>
      <c r="H697">
        <v>7</v>
      </c>
      <c r="I697">
        <v>1</v>
      </c>
      <c r="J697">
        <v>2</v>
      </c>
    </row>
    <row r="698" spans="1:10" x14ac:dyDescent="0.25">
      <c r="A698" t="s">
        <v>5206</v>
      </c>
      <c r="B698" t="s">
        <v>5208</v>
      </c>
      <c r="C698" s="107">
        <v>45127</v>
      </c>
      <c r="D698">
        <v>0.45</v>
      </c>
      <c r="E698">
        <v>0.56000000000000005</v>
      </c>
      <c r="F698">
        <v>19.642859999999999</v>
      </c>
      <c r="G698">
        <v>6</v>
      </c>
      <c r="H698">
        <v>9</v>
      </c>
      <c r="I698">
        <v>0.02</v>
      </c>
      <c r="J698">
        <v>6</v>
      </c>
    </row>
    <row r="699" spans="1:10" x14ac:dyDescent="0.25">
      <c r="A699" t="s">
        <v>5938</v>
      </c>
      <c r="B699" t="s">
        <v>5940</v>
      </c>
      <c r="C699" s="107">
        <v>45120</v>
      </c>
      <c r="D699">
        <v>0.35</v>
      </c>
      <c r="E699">
        <v>0.49</v>
      </c>
      <c r="F699">
        <v>28.571429999999999</v>
      </c>
      <c r="G699">
        <v>2</v>
      </c>
      <c r="H699">
        <v>2</v>
      </c>
      <c r="I699">
        <v>0.02</v>
      </c>
      <c r="J699">
        <v>1</v>
      </c>
    </row>
    <row r="700" spans="1:10" x14ac:dyDescent="0.25">
      <c r="A700" t="s">
        <v>6515</v>
      </c>
      <c r="B700" t="s">
        <v>6517</v>
      </c>
      <c r="C700" s="107">
        <v>45119</v>
      </c>
      <c r="D700">
        <v>0.45</v>
      </c>
      <c r="E700">
        <v>0.59</v>
      </c>
      <c r="F700">
        <v>23.728809999999999</v>
      </c>
      <c r="G700">
        <v>1.5</v>
      </c>
      <c r="H700">
        <v>1</v>
      </c>
      <c r="I700">
        <v>0.01</v>
      </c>
      <c r="J700">
        <v>0.5</v>
      </c>
    </row>
    <row r="701" spans="1:10" x14ac:dyDescent="0.25">
      <c r="A701" t="s">
        <v>6656</v>
      </c>
      <c r="B701" t="s">
        <v>6658</v>
      </c>
      <c r="C701" s="107">
        <v>45120</v>
      </c>
      <c r="D701">
        <v>0.48</v>
      </c>
      <c r="E701">
        <v>0.69</v>
      </c>
      <c r="F701">
        <v>30.43478</v>
      </c>
      <c r="G701">
        <v>2</v>
      </c>
      <c r="H701">
        <v>2</v>
      </c>
      <c r="I701">
        <v>0.01</v>
      </c>
      <c r="J701">
        <v>1</v>
      </c>
    </row>
    <row r="702" spans="1:10" x14ac:dyDescent="0.25">
      <c r="A702" t="s">
        <v>5941</v>
      </c>
      <c r="B702" t="s">
        <v>5943</v>
      </c>
      <c r="C702" s="107">
        <v>45120</v>
      </c>
      <c r="D702">
        <v>0.32</v>
      </c>
      <c r="E702">
        <v>0.55552000000000001</v>
      </c>
      <c r="F702">
        <v>42.39631</v>
      </c>
      <c r="G702">
        <v>1</v>
      </c>
      <c r="H702">
        <v>2</v>
      </c>
      <c r="I702">
        <v>0.25</v>
      </c>
      <c r="J702">
        <v>1</v>
      </c>
    </row>
    <row r="703" spans="1:10" x14ac:dyDescent="0.25">
      <c r="A703" t="s">
        <v>5783</v>
      </c>
      <c r="B703" t="s">
        <v>5785</v>
      </c>
      <c r="C703" s="107">
        <v>45120</v>
      </c>
      <c r="D703">
        <v>0.47</v>
      </c>
      <c r="E703">
        <v>0.57535999999999998</v>
      </c>
      <c r="F703">
        <v>18.312010000000001</v>
      </c>
      <c r="G703">
        <v>1</v>
      </c>
      <c r="H703">
        <v>1.5</v>
      </c>
      <c r="I703">
        <v>0.5</v>
      </c>
      <c r="J703">
        <v>1</v>
      </c>
    </row>
    <row r="704" spans="1:10" x14ac:dyDescent="0.25">
      <c r="A704" t="s">
        <v>5847</v>
      </c>
      <c r="B704" t="s">
        <v>5849</v>
      </c>
      <c r="C704" s="107">
        <v>45119</v>
      </c>
      <c r="D704">
        <v>0.45</v>
      </c>
      <c r="E704">
        <v>0.57999999999999996</v>
      </c>
      <c r="F704">
        <v>22.413789999999999</v>
      </c>
      <c r="G704">
        <v>2</v>
      </c>
      <c r="H704">
        <v>1.75</v>
      </c>
      <c r="I704">
        <v>0.03</v>
      </c>
      <c r="J704">
        <v>0.4</v>
      </c>
    </row>
    <row r="705" spans="1:10" x14ac:dyDescent="0.25">
      <c r="A705" t="s">
        <v>6250</v>
      </c>
      <c r="B705" t="s">
        <v>25318</v>
      </c>
      <c r="C705" s="107">
        <v>45119</v>
      </c>
      <c r="D705">
        <v>0.47</v>
      </c>
      <c r="E705">
        <v>0.6</v>
      </c>
      <c r="F705">
        <v>21.66667</v>
      </c>
      <c r="G705">
        <v>1</v>
      </c>
      <c r="H705">
        <v>2</v>
      </c>
      <c r="I705">
        <v>0.03</v>
      </c>
      <c r="J705">
        <v>1</v>
      </c>
    </row>
    <row r="706" spans="1:10" x14ac:dyDescent="0.25">
      <c r="A706" t="s">
        <v>5203</v>
      </c>
      <c r="B706" t="s">
        <v>5205</v>
      </c>
      <c r="C706" s="107">
        <v>45137</v>
      </c>
      <c r="D706">
        <v>0.3</v>
      </c>
      <c r="E706">
        <v>0.36599999999999999</v>
      </c>
      <c r="F706">
        <v>18.032789999999999</v>
      </c>
      <c r="G706">
        <v>0.04</v>
      </c>
      <c r="H706">
        <v>0.03</v>
      </c>
      <c r="I706">
        <v>0.09</v>
      </c>
      <c r="J706">
        <v>1.65</v>
      </c>
    </row>
    <row r="707" spans="1:10" x14ac:dyDescent="0.25">
      <c r="A707" t="s">
        <v>5200</v>
      </c>
      <c r="B707" t="s">
        <v>5202</v>
      </c>
      <c r="C707" s="107">
        <v>45137</v>
      </c>
      <c r="D707">
        <v>0.33</v>
      </c>
      <c r="E707">
        <v>0.41</v>
      </c>
      <c r="F707">
        <v>19.5122</v>
      </c>
      <c r="G707">
        <v>0.04</v>
      </c>
      <c r="H707">
        <v>0.03</v>
      </c>
      <c r="I707">
        <v>0.09</v>
      </c>
      <c r="J707">
        <v>1.65</v>
      </c>
    </row>
    <row r="708" spans="1:10" x14ac:dyDescent="0.25">
      <c r="A708" t="s">
        <v>5634</v>
      </c>
      <c r="B708" t="s">
        <v>5636</v>
      </c>
      <c r="C708" s="107">
        <v>45119</v>
      </c>
      <c r="D708">
        <v>0.47</v>
      </c>
      <c r="E708">
        <v>0.6</v>
      </c>
      <c r="F708">
        <v>21.66667</v>
      </c>
      <c r="G708">
        <v>1</v>
      </c>
      <c r="H708">
        <v>2</v>
      </c>
      <c r="I708">
        <v>0.25</v>
      </c>
      <c r="J708">
        <v>1</v>
      </c>
    </row>
    <row r="709" spans="1:10" x14ac:dyDescent="0.25">
      <c r="A709" t="s">
        <v>5197</v>
      </c>
      <c r="B709" t="s">
        <v>5199</v>
      </c>
      <c r="C709" s="107">
        <v>45120</v>
      </c>
      <c r="D709">
        <v>0.51</v>
      </c>
      <c r="E709">
        <v>0.62495999999999996</v>
      </c>
      <c r="F709">
        <v>18.394780000000001</v>
      </c>
      <c r="G709">
        <v>2</v>
      </c>
      <c r="H709">
        <v>5</v>
      </c>
      <c r="I709">
        <v>0.03</v>
      </c>
      <c r="J709">
        <v>2</v>
      </c>
    </row>
    <row r="710" spans="1:10" x14ac:dyDescent="0.25">
      <c r="A710" t="s">
        <v>7144</v>
      </c>
      <c r="B710" t="s">
        <v>7146</v>
      </c>
      <c r="C710" s="107">
        <v>45168</v>
      </c>
      <c r="D710">
        <v>1.81</v>
      </c>
      <c r="E710">
        <v>2.09</v>
      </c>
      <c r="F710">
        <v>13.397130000000001</v>
      </c>
      <c r="G710">
        <v>2</v>
      </c>
      <c r="H710">
        <v>3</v>
      </c>
      <c r="I710">
        <v>0.22</v>
      </c>
      <c r="J710">
        <v>0.5</v>
      </c>
    </row>
    <row r="711" spans="1:10" x14ac:dyDescent="0.25">
      <c r="A711" t="s">
        <v>6994</v>
      </c>
      <c r="B711" t="s">
        <v>6996</v>
      </c>
      <c r="C711" s="107">
        <v>45120</v>
      </c>
      <c r="D711">
        <v>7.86</v>
      </c>
      <c r="E711">
        <v>9.63232</v>
      </c>
      <c r="F711">
        <v>18.399719999999999</v>
      </c>
      <c r="G711">
        <v>12</v>
      </c>
      <c r="H711">
        <v>8</v>
      </c>
      <c r="I711">
        <v>0.6</v>
      </c>
      <c r="J711">
        <v>2.74</v>
      </c>
    </row>
    <row r="712" spans="1:10" x14ac:dyDescent="0.25">
      <c r="A712" t="s">
        <v>7264</v>
      </c>
      <c r="B712" t="s">
        <v>7266</v>
      </c>
      <c r="C712" s="107">
        <v>45119</v>
      </c>
      <c r="D712">
        <v>8.43</v>
      </c>
      <c r="E712">
        <v>10.75</v>
      </c>
      <c r="F712">
        <v>21.581399999999999</v>
      </c>
      <c r="G712">
        <v>12</v>
      </c>
      <c r="H712">
        <v>8</v>
      </c>
      <c r="I712">
        <v>0.6</v>
      </c>
      <c r="J712">
        <v>2.74</v>
      </c>
    </row>
    <row r="713" spans="1:10" x14ac:dyDescent="0.25">
      <c r="A713" t="s">
        <v>7297</v>
      </c>
      <c r="B713" t="s">
        <v>7299</v>
      </c>
      <c r="C713" s="107">
        <v>45119</v>
      </c>
      <c r="D713">
        <v>11.24</v>
      </c>
      <c r="E713">
        <v>14.3</v>
      </c>
      <c r="F713">
        <v>21.398599999999998</v>
      </c>
      <c r="G713">
        <v>9</v>
      </c>
      <c r="H713">
        <v>12</v>
      </c>
      <c r="I713">
        <v>0.3</v>
      </c>
      <c r="J713">
        <v>1</v>
      </c>
    </row>
    <row r="714" spans="1:10" x14ac:dyDescent="0.25">
      <c r="A714" t="s">
        <v>7303</v>
      </c>
      <c r="B714" t="s">
        <v>7305</v>
      </c>
      <c r="C714" s="107">
        <v>45120</v>
      </c>
      <c r="D714">
        <v>12.33</v>
      </c>
      <c r="E714">
        <v>14.6816</v>
      </c>
      <c r="F714">
        <v>16.017330000000001</v>
      </c>
      <c r="G714">
        <v>9</v>
      </c>
      <c r="H714">
        <v>12</v>
      </c>
      <c r="I714">
        <v>0.1</v>
      </c>
      <c r="J714">
        <v>4</v>
      </c>
    </row>
    <row r="715" spans="1:10" x14ac:dyDescent="0.25">
      <c r="A715" t="s">
        <v>6841</v>
      </c>
      <c r="B715" t="s">
        <v>6843</v>
      </c>
      <c r="C715" s="107">
        <v>45120</v>
      </c>
      <c r="D715">
        <v>8.19</v>
      </c>
      <c r="E715">
        <v>9.7216000000000005</v>
      </c>
      <c r="F715">
        <v>15.75461</v>
      </c>
      <c r="G715">
        <v>8</v>
      </c>
      <c r="H715">
        <v>8</v>
      </c>
      <c r="I715">
        <v>1.5</v>
      </c>
      <c r="J715">
        <v>6</v>
      </c>
    </row>
    <row r="716" spans="1:10" x14ac:dyDescent="0.25">
      <c r="A716" t="s">
        <v>5139</v>
      </c>
      <c r="B716" t="s">
        <v>5141</v>
      </c>
      <c r="C716" s="107">
        <v>45136</v>
      </c>
      <c r="D716">
        <v>10.199999999999999</v>
      </c>
      <c r="E716">
        <v>13.7</v>
      </c>
      <c r="F716">
        <v>25.547450000000001</v>
      </c>
      <c r="G716">
        <v>9</v>
      </c>
      <c r="H716">
        <v>12</v>
      </c>
      <c r="I716">
        <v>9</v>
      </c>
      <c r="J716">
        <v>1</v>
      </c>
    </row>
    <row r="717" spans="1:10" x14ac:dyDescent="0.25">
      <c r="A717" t="s">
        <v>5136</v>
      </c>
      <c r="B717" t="s">
        <v>5138</v>
      </c>
      <c r="C717" s="107">
        <v>45139</v>
      </c>
      <c r="D717">
        <v>13.11</v>
      </c>
      <c r="E717">
        <v>17.3</v>
      </c>
      <c r="F717">
        <v>24.219650000000001</v>
      </c>
      <c r="G717">
        <v>9</v>
      </c>
      <c r="H717">
        <v>12</v>
      </c>
      <c r="I717">
        <v>9</v>
      </c>
      <c r="J717">
        <v>1</v>
      </c>
    </row>
    <row r="718" spans="1:10" x14ac:dyDescent="0.25">
      <c r="A718" t="s">
        <v>6117</v>
      </c>
      <c r="B718" t="s">
        <v>6119</v>
      </c>
      <c r="C718" s="107">
        <v>45128</v>
      </c>
      <c r="D718">
        <v>2.34</v>
      </c>
      <c r="E718">
        <v>3.01</v>
      </c>
      <c r="F718">
        <v>22.259139999999999</v>
      </c>
      <c r="G718">
        <v>14</v>
      </c>
      <c r="H718">
        <v>9</v>
      </c>
      <c r="I718">
        <v>0.45</v>
      </c>
      <c r="J718">
        <v>1.5</v>
      </c>
    </row>
    <row r="719" spans="1:10" x14ac:dyDescent="0.25">
      <c r="A719" t="s">
        <v>7707</v>
      </c>
      <c r="B719" t="s">
        <v>7709</v>
      </c>
      <c r="C719" s="107">
        <v>45168</v>
      </c>
      <c r="D719">
        <v>3.78</v>
      </c>
      <c r="E719">
        <v>5.35</v>
      </c>
      <c r="F719">
        <v>29.345790000000001</v>
      </c>
      <c r="G719">
        <v>4</v>
      </c>
      <c r="H719">
        <v>6</v>
      </c>
      <c r="I719">
        <v>0.14000000000000001</v>
      </c>
      <c r="J719">
        <v>6</v>
      </c>
    </row>
    <row r="720" spans="1:10" x14ac:dyDescent="0.25">
      <c r="A720" t="s">
        <v>5893</v>
      </c>
      <c r="B720" t="s">
        <v>5895</v>
      </c>
      <c r="C720" s="107">
        <v>45127</v>
      </c>
      <c r="D720">
        <v>55.09</v>
      </c>
      <c r="E720">
        <v>67.989999999999995</v>
      </c>
      <c r="F720">
        <v>18.973379999999999</v>
      </c>
      <c r="G720">
        <v>9</v>
      </c>
      <c r="H720">
        <v>12</v>
      </c>
      <c r="I720">
        <v>14</v>
      </c>
      <c r="J720">
        <v>2</v>
      </c>
    </row>
    <row r="721" spans="1:10" x14ac:dyDescent="0.25">
      <c r="A721" t="s">
        <v>5126</v>
      </c>
      <c r="B721" t="s">
        <v>5128</v>
      </c>
      <c r="C721" s="107">
        <v>45127</v>
      </c>
      <c r="D721">
        <v>13.7</v>
      </c>
      <c r="E721">
        <v>16.387840000000001</v>
      </c>
      <c r="F721">
        <v>16.401430000000001</v>
      </c>
      <c r="G721">
        <v>2.15</v>
      </c>
      <c r="H721">
        <v>7</v>
      </c>
      <c r="I721">
        <v>0.35</v>
      </c>
      <c r="J721">
        <v>1</v>
      </c>
    </row>
    <row r="722" spans="1:10" x14ac:dyDescent="0.25">
      <c r="A722" t="s">
        <v>6729</v>
      </c>
      <c r="B722" t="s">
        <v>6731</v>
      </c>
      <c r="C722" s="107">
        <v>45127</v>
      </c>
      <c r="D722">
        <v>11.99</v>
      </c>
      <c r="E722">
        <v>14.63</v>
      </c>
      <c r="F722">
        <v>18.045110000000001</v>
      </c>
      <c r="G722">
        <v>2.15</v>
      </c>
      <c r="H722">
        <v>7</v>
      </c>
      <c r="I722">
        <v>0.35</v>
      </c>
      <c r="J722">
        <v>1</v>
      </c>
    </row>
    <row r="723" spans="1:10" x14ac:dyDescent="0.25">
      <c r="A723" t="s">
        <v>6741</v>
      </c>
      <c r="B723" t="s">
        <v>6743</v>
      </c>
      <c r="C723" s="107">
        <v>45119</v>
      </c>
      <c r="D723">
        <v>11.1</v>
      </c>
      <c r="E723">
        <v>13.54</v>
      </c>
      <c r="F723">
        <v>18.020679999999999</v>
      </c>
      <c r="G723">
        <v>2</v>
      </c>
      <c r="H723">
        <v>5</v>
      </c>
      <c r="I723">
        <v>0.5</v>
      </c>
      <c r="J723">
        <v>0.5</v>
      </c>
    </row>
    <row r="724" spans="1:10" x14ac:dyDescent="0.25">
      <c r="A724" t="s">
        <v>5123</v>
      </c>
      <c r="B724" t="s">
        <v>5125</v>
      </c>
      <c r="C724" s="107">
        <v>45137</v>
      </c>
      <c r="D724">
        <v>11.03</v>
      </c>
      <c r="E724">
        <v>13.85</v>
      </c>
      <c r="F724">
        <v>20.36101</v>
      </c>
      <c r="G724">
        <v>3</v>
      </c>
      <c r="H724">
        <v>7</v>
      </c>
      <c r="I724">
        <v>0.99</v>
      </c>
      <c r="J724">
        <v>2</v>
      </c>
    </row>
    <row r="725" spans="1:10" x14ac:dyDescent="0.25">
      <c r="A725" t="s">
        <v>6667</v>
      </c>
      <c r="B725" t="s">
        <v>25319</v>
      </c>
      <c r="C725" s="107">
        <v>45119</v>
      </c>
      <c r="D725">
        <v>11.61</v>
      </c>
      <c r="E725">
        <v>14.16</v>
      </c>
      <c r="F725">
        <v>18.008469999999999</v>
      </c>
      <c r="G725">
        <v>8</v>
      </c>
      <c r="H725">
        <v>1.5</v>
      </c>
      <c r="I725">
        <v>0.1</v>
      </c>
      <c r="J725">
        <v>1</v>
      </c>
    </row>
    <row r="726" spans="1:10" x14ac:dyDescent="0.25">
      <c r="A726" t="s">
        <v>5988</v>
      </c>
      <c r="B726" t="s">
        <v>25320</v>
      </c>
      <c r="C726" s="107">
        <v>45127</v>
      </c>
      <c r="D726">
        <v>11.76</v>
      </c>
      <c r="E726">
        <v>14.5824</v>
      </c>
      <c r="F726">
        <v>19.354839999999999</v>
      </c>
      <c r="G726">
        <v>8</v>
      </c>
      <c r="H726">
        <v>1.5</v>
      </c>
      <c r="I726">
        <v>0.1</v>
      </c>
      <c r="J726">
        <v>1</v>
      </c>
    </row>
    <row r="727" spans="1:10" x14ac:dyDescent="0.25">
      <c r="A727" t="s">
        <v>5935</v>
      </c>
      <c r="B727" t="s">
        <v>5937</v>
      </c>
      <c r="C727" s="107">
        <v>45127</v>
      </c>
      <c r="D727">
        <v>25.84</v>
      </c>
      <c r="E727">
        <v>32.041600000000003</v>
      </c>
      <c r="F727">
        <v>19.354839999999999</v>
      </c>
      <c r="G727">
        <v>1</v>
      </c>
      <c r="H727">
        <v>16</v>
      </c>
      <c r="I727">
        <v>7.3</v>
      </c>
      <c r="J727">
        <v>1.5</v>
      </c>
    </row>
    <row r="728" spans="1:10" x14ac:dyDescent="0.25">
      <c r="A728" t="s">
        <v>4887</v>
      </c>
      <c r="B728" t="s">
        <v>4889</v>
      </c>
      <c r="C728" s="107">
        <v>45120</v>
      </c>
      <c r="D728">
        <v>33.590000000000003</v>
      </c>
      <c r="E728">
        <v>41.651600000000002</v>
      </c>
      <c r="F728">
        <v>19.354839999999999</v>
      </c>
      <c r="G728">
        <v>5</v>
      </c>
      <c r="H728">
        <v>5</v>
      </c>
      <c r="I728">
        <v>2.04</v>
      </c>
      <c r="J728">
        <v>5</v>
      </c>
    </row>
    <row r="729" spans="1:10" x14ac:dyDescent="0.25">
      <c r="A729" t="s">
        <v>5985</v>
      </c>
      <c r="B729" t="s">
        <v>5987</v>
      </c>
      <c r="C729" s="107">
        <v>45120</v>
      </c>
      <c r="D729">
        <v>11.61</v>
      </c>
      <c r="E729">
        <v>13.9062</v>
      </c>
      <c r="F729">
        <v>16.512060000000002</v>
      </c>
      <c r="G729">
        <v>13</v>
      </c>
      <c r="H729">
        <v>17</v>
      </c>
      <c r="I729">
        <v>0.5</v>
      </c>
      <c r="J729">
        <v>2</v>
      </c>
    </row>
    <row r="730" spans="1:10" x14ac:dyDescent="0.25">
      <c r="A730" t="s">
        <v>5106</v>
      </c>
      <c r="B730" t="s">
        <v>5108</v>
      </c>
      <c r="C730" s="107">
        <v>45127</v>
      </c>
      <c r="D730">
        <v>23.14</v>
      </c>
      <c r="E730">
        <v>28.6</v>
      </c>
      <c r="F730">
        <v>19.090910000000001</v>
      </c>
      <c r="G730">
        <v>3</v>
      </c>
      <c r="H730">
        <v>12</v>
      </c>
      <c r="I730">
        <v>3</v>
      </c>
      <c r="J730">
        <v>2</v>
      </c>
    </row>
    <row r="731" spans="1:10" x14ac:dyDescent="0.25">
      <c r="A731" t="s">
        <v>5103</v>
      </c>
      <c r="B731" t="s">
        <v>5105</v>
      </c>
      <c r="C731" s="107">
        <v>45127</v>
      </c>
      <c r="D731">
        <v>25.93</v>
      </c>
      <c r="E731">
        <v>31.63</v>
      </c>
      <c r="F731">
        <v>18.020869999999999</v>
      </c>
      <c r="G731">
        <v>2</v>
      </c>
      <c r="H731">
        <v>18.5</v>
      </c>
      <c r="I731">
        <v>2.6</v>
      </c>
      <c r="J731">
        <v>2.25</v>
      </c>
    </row>
    <row r="732" spans="1:10" x14ac:dyDescent="0.25">
      <c r="A732" t="s">
        <v>5100</v>
      </c>
      <c r="B732" t="s">
        <v>5102</v>
      </c>
      <c r="C732" s="107">
        <v>45120</v>
      </c>
      <c r="D732">
        <v>27.47</v>
      </c>
      <c r="E732">
        <v>33.192599999999999</v>
      </c>
      <c r="F732">
        <v>17.240590000000001</v>
      </c>
      <c r="G732">
        <v>2</v>
      </c>
      <c r="H732">
        <v>20</v>
      </c>
      <c r="I732">
        <v>2.5</v>
      </c>
      <c r="J732">
        <v>3</v>
      </c>
    </row>
    <row r="733" spans="1:10" x14ac:dyDescent="0.25">
      <c r="A733" t="s">
        <v>5692</v>
      </c>
      <c r="B733" t="s">
        <v>5694</v>
      </c>
      <c r="C733" s="107">
        <v>45127</v>
      </c>
      <c r="D733">
        <v>28.92</v>
      </c>
      <c r="E733">
        <v>35.28</v>
      </c>
      <c r="F733">
        <v>18.02721</v>
      </c>
      <c r="G733">
        <v>2</v>
      </c>
      <c r="H733">
        <v>25</v>
      </c>
      <c r="I733">
        <v>3</v>
      </c>
      <c r="J733">
        <v>3</v>
      </c>
    </row>
    <row r="734" spans="1:10" x14ac:dyDescent="0.25">
      <c r="A734" t="s">
        <v>166</v>
      </c>
      <c r="B734" t="s">
        <v>168</v>
      </c>
      <c r="C734" s="107">
        <v>45137</v>
      </c>
      <c r="D734">
        <v>31.25</v>
      </c>
      <c r="E734">
        <v>38</v>
      </c>
      <c r="F734">
        <v>17.763159999999999</v>
      </c>
      <c r="G734">
        <v>3</v>
      </c>
      <c r="H734">
        <v>2</v>
      </c>
      <c r="I734">
        <v>3</v>
      </c>
      <c r="J734">
        <v>30</v>
      </c>
    </row>
    <row r="735" spans="1:10" x14ac:dyDescent="0.25">
      <c r="A735" t="s">
        <v>5056</v>
      </c>
      <c r="B735" t="s">
        <v>5058</v>
      </c>
      <c r="C735" s="107">
        <v>45168</v>
      </c>
      <c r="D735">
        <v>9.0500000000000007</v>
      </c>
      <c r="E735">
        <v>10.48</v>
      </c>
      <c r="F735">
        <v>13.64504</v>
      </c>
      <c r="G735">
        <v>6</v>
      </c>
      <c r="H735">
        <v>7</v>
      </c>
      <c r="I735">
        <v>0.26</v>
      </c>
      <c r="J735">
        <v>0.05</v>
      </c>
    </row>
    <row r="736" spans="1:10" x14ac:dyDescent="0.25">
      <c r="A736" t="s">
        <v>7710</v>
      </c>
      <c r="B736" t="s">
        <v>7712</v>
      </c>
      <c r="C736" s="107">
        <v>45139</v>
      </c>
      <c r="D736">
        <v>12.89</v>
      </c>
      <c r="E736">
        <v>17.13</v>
      </c>
      <c r="F736">
        <v>24.751899999999999</v>
      </c>
      <c r="G736">
        <v>0.3</v>
      </c>
      <c r="H736">
        <v>0.8</v>
      </c>
      <c r="I736">
        <v>0.6</v>
      </c>
      <c r="J736">
        <v>0.8</v>
      </c>
    </row>
    <row r="737" spans="1:10" x14ac:dyDescent="0.25">
      <c r="A737" t="s">
        <v>7289</v>
      </c>
      <c r="B737" t="s">
        <v>7291</v>
      </c>
      <c r="C737" s="107">
        <v>45156</v>
      </c>
      <c r="D737">
        <v>41.73</v>
      </c>
      <c r="E737">
        <v>48.2</v>
      </c>
      <c r="F737">
        <v>13.42324</v>
      </c>
      <c r="G737">
        <v>2</v>
      </c>
      <c r="H737">
        <v>8</v>
      </c>
      <c r="I737">
        <v>3.7</v>
      </c>
      <c r="J737">
        <v>3</v>
      </c>
    </row>
    <row r="738" spans="1:10" x14ac:dyDescent="0.25">
      <c r="A738" t="s">
        <v>5089</v>
      </c>
      <c r="B738" t="s">
        <v>5091</v>
      </c>
      <c r="C738" s="107">
        <v>45128</v>
      </c>
      <c r="D738">
        <v>19.36</v>
      </c>
      <c r="E738">
        <v>25.5</v>
      </c>
      <c r="F738">
        <v>24.078430000000001</v>
      </c>
      <c r="G738">
        <v>2.5</v>
      </c>
      <c r="H738">
        <v>2.4300000000000002</v>
      </c>
      <c r="I738">
        <v>2.42</v>
      </c>
      <c r="J738">
        <v>2</v>
      </c>
    </row>
    <row r="739" spans="1:10" x14ac:dyDescent="0.25">
      <c r="A739" t="s">
        <v>5077</v>
      </c>
      <c r="B739" t="s">
        <v>5079</v>
      </c>
      <c r="C739" s="107">
        <v>45127</v>
      </c>
      <c r="D739">
        <v>75.41</v>
      </c>
      <c r="E739">
        <v>93.508399999999995</v>
      </c>
      <c r="F739">
        <v>19.354839999999999</v>
      </c>
      <c r="G739">
        <v>2</v>
      </c>
      <c r="H739">
        <v>2</v>
      </c>
      <c r="I739">
        <v>15.08</v>
      </c>
      <c r="J739">
        <v>88.5</v>
      </c>
    </row>
    <row r="740" spans="1:10" x14ac:dyDescent="0.25">
      <c r="A740" t="s">
        <v>5071</v>
      </c>
      <c r="B740" t="s">
        <v>5073</v>
      </c>
      <c r="C740" s="107">
        <v>45127</v>
      </c>
      <c r="D740">
        <v>108.23</v>
      </c>
      <c r="E740">
        <v>131.99</v>
      </c>
      <c r="F740">
        <v>18.001359999999998</v>
      </c>
      <c r="G740">
        <v>2</v>
      </c>
      <c r="H740">
        <v>2</v>
      </c>
      <c r="I740">
        <v>18.149999999999999</v>
      </c>
      <c r="J740">
        <v>106.5</v>
      </c>
    </row>
    <row r="741" spans="1:10" x14ac:dyDescent="0.25">
      <c r="A741" t="s">
        <v>5065</v>
      </c>
      <c r="B741" t="s">
        <v>5067</v>
      </c>
      <c r="C741" s="107">
        <v>45127</v>
      </c>
      <c r="D741">
        <v>21.91</v>
      </c>
      <c r="E741">
        <v>26.72</v>
      </c>
      <c r="F741">
        <v>18.0015</v>
      </c>
      <c r="G741">
        <v>2.5</v>
      </c>
      <c r="H741">
        <v>3.55</v>
      </c>
      <c r="I741">
        <v>2.58</v>
      </c>
      <c r="J741">
        <v>3</v>
      </c>
    </row>
    <row r="742" spans="1:10" x14ac:dyDescent="0.25">
      <c r="A742" t="s">
        <v>5062</v>
      </c>
      <c r="B742" t="s">
        <v>5064</v>
      </c>
      <c r="C742" s="107">
        <v>45119</v>
      </c>
      <c r="D742">
        <v>90.14</v>
      </c>
      <c r="E742">
        <v>109.93</v>
      </c>
      <c r="F742">
        <v>18.002369999999999</v>
      </c>
      <c r="G742">
        <v>2.5</v>
      </c>
      <c r="H742">
        <v>2.5</v>
      </c>
      <c r="I742">
        <v>19.07</v>
      </c>
      <c r="J742">
        <v>87</v>
      </c>
    </row>
    <row r="743" spans="1:10" x14ac:dyDescent="0.25">
      <c r="A743" t="s">
        <v>5255</v>
      </c>
      <c r="B743" t="s">
        <v>5257</v>
      </c>
      <c r="C743" s="107">
        <v>45127</v>
      </c>
      <c r="D743">
        <v>132.41</v>
      </c>
      <c r="E743">
        <v>161.5</v>
      </c>
      <c r="F743">
        <v>18.01238</v>
      </c>
      <c r="G743">
        <v>2.5</v>
      </c>
      <c r="H743">
        <v>2.5</v>
      </c>
      <c r="I743">
        <v>23.02</v>
      </c>
      <c r="J743">
        <v>105</v>
      </c>
    </row>
    <row r="744" spans="1:10" x14ac:dyDescent="0.25">
      <c r="A744" t="s">
        <v>4878</v>
      </c>
      <c r="B744" t="s">
        <v>4880</v>
      </c>
      <c r="C744" s="107">
        <v>45127</v>
      </c>
      <c r="D744">
        <v>48.31</v>
      </c>
      <c r="E744">
        <v>59.904400000000003</v>
      </c>
      <c r="F744">
        <v>19.354839999999999</v>
      </c>
      <c r="G744">
        <v>1</v>
      </c>
      <c r="H744">
        <v>16</v>
      </c>
      <c r="I744">
        <v>7.3</v>
      </c>
      <c r="J744">
        <v>1.5</v>
      </c>
    </row>
    <row r="745" spans="1:10" x14ac:dyDescent="0.25">
      <c r="A745" t="s">
        <v>4827</v>
      </c>
      <c r="B745" t="s">
        <v>4829</v>
      </c>
      <c r="C745" s="107">
        <v>45137</v>
      </c>
      <c r="D745">
        <v>48.78</v>
      </c>
      <c r="E745">
        <v>60.487200000000001</v>
      </c>
      <c r="F745">
        <v>19.354839999999999</v>
      </c>
      <c r="G745">
        <v>7</v>
      </c>
      <c r="H745">
        <v>48</v>
      </c>
      <c r="I745">
        <v>19.2</v>
      </c>
      <c r="J745">
        <v>2</v>
      </c>
    </row>
    <row r="746" spans="1:10" x14ac:dyDescent="0.25">
      <c r="A746" t="s">
        <v>4824</v>
      </c>
      <c r="B746" t="s">
        <v>4826</v>
      </c>
      <c r="C746" s="107">
        <v>45137</v>
      </c>
      <c r="D746">
        <v>2.11</v>
      </c>
      <c r="E746">
        <v>2.7145999999999999</v>
      </c>
      <c r="F746">
        <v>22.27216</v>
      </c>
      <c r="G746">
        <v>15.6</v>
      </c>
      <c r="H746">
        <v>18.899999999999999</v>
      </c>
      <c r="I746">
        <v>11</v>
      </c>
      <c r="J746">
        <v>4.3</v>
      </c>
    </row>
    <row r="747" spans="1:10" x14ac:dyDescent="0.25">
      <c r="A747" t="s">
        <v>4821</v>
      </c>
      <c r="B747" t="s">
        <v>4823</v>
      </c>
      <c r="C747" s="107">
        <v>45137</v>
      </c>
      <c r="D747">
        <v>15.41</v>
      </c>
      <c r="E747">
        <v>20.5</v>
      </c>
      <c r="F747">
        <v>24.829270000000001</v>
      </c>
      <c r="G747">
        <v>2.5</v>
      </c>
      <c r="H747">
        <v>12</v>
      </c>
      <c r="I747">
        <v>3.7</v>
      </c>
      <c r="J747">
        <v>2</v>
      </c>
    </row>
    <row r="748" spans="1:10" x14ac:dyDescent="0.25">
      <c r="A748" t="s">
        <v>3768</v>
      </c>
      <c r="B748" t="s">
        <v>3770</v>
      </c>
      <c r="C748" s="107">
        <v>45137</v>
      </c>
      <c r="D748">
        <v>3.67</v>
      </c>
      <c r="E748">
        <v>4.5507999999999997</v>
      </c>
      <c r="F748">
        <v>19.354839999999999</v>
      </c>
      <c r="G748">
        <v>4</v>
      </c>
      <c r="H748">
        <v>13</v>
      </c>
      <c r="I748">
        <v>0.25</v>
      </c>
      <c r="J748">
        <v>4.5</v>
      </c>
    </row>
    <row r="749" spans="1:10" x14ac:dyDescent="0.25">
      <c r="A749" t="s">
        <v>5673</v>
      </c>
      <c r="B749" t="s">
        <v>5675</v>
      </c>
      <c r="C749" s="107">
        <v>45127</v>
      </c>
      <c r="D749">
        <v>0.8</v>
      </c>
      <c r="E749">
        <v>0.99199999999999999</v>
      </c>
      <c r="F749">
        <v>19.354839999999999</v>
      </c>
      <c r="G749">
        <v>5</v>
      </c>
      <c r="H749">
        <v>5</v>
      </c>
      <c r="I749">
        <v>0.1</v>
      </c>
      <c r="J749">
        <v>5.25</v>
      </c>
    </row>
    <row r="750" spans="1:10" x14ac:dyDescent="0.25">
      <c r="A750" t="s">
        <v>5169</v>
      </c>
      <c r="B750" t="s">
        <v>25321</v>
      </c>
      <c r="C750" s="107">
        <v>45127</v>
      </c>
      <c r="D750">
        <v>1.2</v>
      </c>
      <c r="E750">
        <v>1.5009999999999999</v>
      </c>
      <c r="F750">
        <v>20.0533</v>
      </c>
      <c r="G750">
        <v>5</v>
      </c>
      <c r="H750">
        <v>5.25</v>
      </c>
      <c r="I750">
        <v>0.54</v>
      </c>
      <c r="J750">
        <v>5</v>
      </c>
    </row>
    <row r="751" spans="1:10" x14ac:dyDescent="0.25">
      <c r="A751" t="s">
        <v>5148</v>
      </c>
      <c r="B751" t="s">
        <v>5150</v>
      </c>
      <c r="C751" s="107">
        <v>45127</v>
      </c>
      <c r="D751">
        <v>2.57</v>
      </c>
      <c r="E751">
        <v>3.4</v>
      </c>
      <c r="F751">
        <v>24.411760000000001</v>
      </c>
      <c r="G751">
        <v>5</v>
      </c>
      <c r="H751">
        <v>5</v>
      </c>
      <c r="I751">
        <v>2.04</v>
      </c>
      <c r="J751">
        <v>5</v>
      </c>
    </row>
    <row r="752" spans="1:10" x14ac:dyDescent="0.25">
      <c r="A752" t="s">
        <v>5991</v>
      </c>
      <c r="B752" t="s">
        <v>19075</v>
      </c>
      <c r="C752" s="107">
        <v>45127</v>
      </c>
      <c r="D752">
        <v>2.59</v>
      </c>
      <c r="E752">
        <v>3.2115999999999998</v>
      </c>
      <c r="F752">
        <v>19.354839999999999</v>
      </c>
      <c r="G752">
        <v>5</v>
      </c>
      <c r="H752">
        <v>5.25</v>
      </c>
      <c r="I752">
        <v>2.04</v>
      </c>
      <c r="J752">
        <v>5</v>
      </c>
    </row>
    <row r="753" spans="1:10" x14ac:dyDescent="0.25">
      <c r="A753" t="s">
        <v>5163</v>
      </c>
      <c r="B753" t="s">
        <v>5165</v>
      </c>
      <c r="C753" s="107">
        <v>45137</v>
      </c>
      <c r="D753">
        <v>42.94</v>
      </c>
      <c r="E753">
        <v>52.2</v>
      </c>
      <c r="F753">
        <v>17.739460000000001</v>
      </c>
      <c r="G753">
        <v>0.37</v>
      </c>
      <c r="H753">
        <v>0.67</v>
      </c>
      <c r="I753">
        <v>0.57999999999999996</v>
      </c>
      <c r="J753">
        <v>0.3</v>
      </c>
    </row>
    <row r="754" spans="1:10" x14ac:dyDescent="0.25">
      <c r="A754" t="s">
        <v>5899</v>
      </c>
      <c r="B754" t="s">
        <v>5901</v>
      </c>
      <c r="C754" s="107">
        <v>45127</v>
      </c>
      <c r="D754">
        <v>5.96</v>
      </c>
      <c r="E754">
        <v>7.3903999999999996</v>
      </c>
      <c r="F754">
        <v>19.354839999999999</v>
      </c>
      <c r="G754">
        <v>3</v>
      </c>
      <c r="H754">
        <v>3</v>
      </c>
      <c r="I754">
        <v>0.5</v>
      </c>
      <c r="J754">
        <v>3</v>
      </c>
    </row>
    <row r="755" spans="1:10" x14ac:dyDescent="0.25">
      <c r="A755" t="s">
        <v>5044</v>
      </c>
      <c r="B755" t="s">
        <v>5046</v>
      </c>
      <c r="C755" s="107">
        <v>45127</v>
      </c>
      <c r="D755">
        <v>7.94</v>
      </c>
      <c r="E755">
        <v>9.8455999999999992</v>
      </c>
      <c r="F755">
        <v>19.354839999999999</v>
      </c>
      <c r="G755">
        <v>9.75</v>
      </c>
      <c r="H755">
        <v>14.25</v>
      </c>
      <c r="I755">
        <v>1.4</v>
      </c>
      <c r="J755">
        <v>5.5</v>
      </c>
    </row>
    <row r="756" spans="1:10" x14ac:dyDescent="0.25">
      <c r="A756" t="s">
        <v>6048</v>
      </c>
      <c r="B756" t="s">
        <v>6050</v>
      </c>
      <c r="C756" s="107">
        <v>45127</v>
      </c>
      <c r="D756">
        <v>1.9</v>
      </c>
      <c r="E756">
        <v>2.3559999999999999</v>
      </c>
      <c r="F756">
        <v>19.354839999999999</v>
      </c>
      <c r="G756">
        <v>3</v>
      </c>
      <c r="H756">
        <v>3</v>
      </c>
      <c r="I756">
        <v>0.27</v>
      </c>
      <c r="J756">
        <v>3</v>
      </c>
    </row>
    <row r="757" spans="1:10" x14ac:dyDescent="0.25">
      <c r="A757" t="s">
        <v>4860</v>
      </c>
      <c r="B757" t="s">
        <v>4862</v>
      </c>
      <c r="C757" s="107">
        <v>45127</v>
      </c>
      <c r="D757">
        <v>30.06</v>
      </c>
      <c r="E757">
        <v>36.257599999999996</v>
      </c>
      <c r="F757">
        <v>17.093240000000002</v>
      </c>
      <c r="G757">
        <v>1.8</v>
      </c>
      <c r="H757">
        <v>18</v>
      </c>
      <c r="I757">
        <v>1</v>
      </c>
      <c r="J757">
        <v>1</v>
      </c>
    </row>
    <row r="758" spans="1:10" x14ac:dyDescent="0.25">
      <c r="A758" t="s">
        <v>7069</v>
      </c>
      <c r="B758" t="s">
        <v>25322</v>
      </c>
      <c r="C758" s="107">
        <v>45127</v>
      </c>
      <c r="D758">
        <v>6.71</v>
      </c>
      <c r="E758">
        <v>8.3203999999999994</v>
      </c>
      <c r="F758">
        <v>19.354839999999999</v>
      </c>
      <c r="G758">
        <v>9</v>
      </c>
      <c r="H758">
        <v>12</v>
      </c>
      <c r="I758">
        <v>1.5</v>
      </c>
      <c r="J758">
        <v>3</v>
      </c>
    </row>
    <row r="759" spans="1:10" x14ac:dyDescent="0.25">
      <c r="A759" t="s">
        <v>7147</v>
      </c>
      <c r="B759" t="s">
        <v>25323</v>
      </c>
      <c r="C759" s="107">
        <v>45127</v>
      </c>
      <c r="D759">
        <v>7.41</v>
      </c>
      <c r="E759">
        <v>9.1883999999999997</v>
      </c>
      <c r="F759">
        <v>19.354839999999999</v>
      </c>
      <c r="G759">
        <v>9</v>
      </c>
      <c r="H759">
        <v>12</v>
      </c>
      <c r="I759">
        <v>1.5</v>
      </c>
      <c r="J759">
        <v>3</v>
      </c>
    </row>
    <row r="760" spans="1:10" x14ac:dyDescent="0.25">
      <c r="A760" t="s">
        <v>6967</v>
      </c>
      <c r="B760" t="s">
        <v>25324</v>
      </c>
      <c r="C760" s="107">
        <v>45127</v>
      </c>
      <c r="D760">
        <v>7.41</v>
      </c>
      <c r="E760">
        <v>9.1883999999999997</v>
      </c>
      <c r="F760">
        <v>19.354839999999999</v>
      </c>
      <c r="G760">
        <v>9</v>
      </c>
      <c r="H760">
        <v>12</v>
      </c>
      <c r="I760">
        <v>1.5</v>
      </c>
      <c r="J760">
        <v>0.5</v>
      </c>
    </row>
    <row r="761" spans="1:10" x14ac:dyDescent="0.25">
      <c r="A761" t="s">
        <v>6245</v>
      </c>
      <c r="B761" t="s">
        <v>6247</v>
      </c>
      <c r="C761" s="107">
        <v>45128</v>
      </c>
      <c r="D761">
        <v>5.33</v>
      </c>
      <c r="E761">
        <v>7</v>
      </c>
      <c r="F761">
        <v>23.857140000000001</v>
      </c>
      <c r="G761">
        <v>1</v>
      </c>
      <c r="H761">
        <v>2</v>
      </c>
      <c r="I761">
        <v>0.35</v>
      </c>
      <c r="J761">
        <v>2.6</v>
      </c>
    </row>
    <row r="762" spans="1:10" x14ac:dyDescent="0.25">
      <c r="A762" t="s">
        <v>7081</v>
      </c>
      <c r="B762" t="s">
        <v>7083</v>
      </c>
      <c r="C762" s="107">
        <v>45127</v>
      </c>
      <c r="D762">
        <v>9.64</v>
      </c>
      <c r="E762">
        <v>11.37824</v>
      </c>
      <c r="F762">
        <v>15.27688</v>
      </c>
      <c r="G762">
        <v>9</v>
      </c>
      <c r="H762">
        <v>12</v>
      </c>
      <c r="I762">
        <v>1.5</v>
      </c>
      <c r="J762">
        <v>0.5</v>
      </c>
    </row>
    <row r="763" spans="1:10" x14ac:dyDescent="0.25">
      <c r="A763" t="s">
        <v>6279</v>
      </c>
      <c r="B763" t="s">
        <v>25325</v>
      </c>
      <c r="C763" s="107">
        <v>45127</v>
      </c>
      <c r="D763">
        <v>10.27</v>
      </c>
      <c r="E763">
        <v>12.7348</v>
      </c>
      <c r="F763">
        <v>19.354839999999999</v>
      </c>
      <c r="G763">
        <v>6.75</v>
      </c>
      <c r="H763">
        <v>18</v>
      </c>
      <c r="I763">
        <v>1</v>
      </c>
      <c r="J763">
        <v>7</v>
      </c>
    </row>
    <row r="764" spans="1:10" x14ac:dyDescent="0.25">
      <c r="A764" t="s">
        <v>5145</v>
      </c>
      <c r="B764" t="s">
        <v>5147</v>
      </c>
      <c r="C764" s="107">
        <v>45119</v>
      </c>
      <c r="D764">
        <v>9.6</v>
      </c>
      <c r="E764">
        <v>11.71</v>
      </c>
      <c r="F764">
        <v>18.018789999999999</v>
      </c>
      <c r="G764">
        <v>6</v>
      </c>
      <c r="H764">
        <v>12</v>
      </c>
      <c r="I764">
        <v>0.51</v>
      </c>
      <c r="J764">
        <v>10.25</v>
      </c>
    </row>
    <row r="765" spans="1:10" x14ac:dyDescent="0.25">
      <c r="A765" t="s">
        <v>5142</v>
      </c>
      <c r="B765" t="s">
        <v>5144</v>
      </c>
      <c r="C765" s="107">
        <v>45119</v>
      </c>
      <c r="D765">
        <v>2.93</v>
      </c>
      <c r="E765">
        <v>3.58</v>
      </c>
      <c r="F765">
        <v>18.156420000000001</v>
      </c>
      <c r="G765">
        <v>4.9000000000000004</v>
      </c>
      <c r="H765">
        <v>5.5</v>
      </c>
      <c r="I765">
        <v>7.0000000000000007E-2</v>
      </c>
      <c r="J765">
        <v>8.6999999999999993</v>
      </c>
    </row>
    <row r="766" spans="1:10" x14ac:dyDescent="0.25">
      <c r="A766" t="s">
        <v>5092</v>
      </c>
      <c r="B766" t="s">
        <v>5094</v>
      </c>
      <c r="C766" s="107">
        <v>45119</v>
      </c>
      <c r="D766">
        <v>5.29</v>
      </c>
      <c r="E766">
        <v>6.51</v>
      </c>
      <c r="F766">
        <v>18.740400000000001</v>
      </c>
      <c r="G766">
        <v>7</v>
      </c>
      <c r="H766">
        <v>5.7</v>
      </c>
      <c r="I766">
        <v>0.2</v>
      </c>
      <c r="J766">
        <v>5</v>
      </c>
    </row>
    <row r="767" spans="1:10" x14ac:dyDescent="0.25">
      <c r="A767" t="s">
        <v>5080</v>
      </c>
      <c r="B767" t="s">
        <v>5082</v>
      </c>
      <c r="C767" s="107">
        <v>45119</v>
      </c>
      <c r="D767">
        <v>25.65</v>
      </c>
      <c r="E767">
        <v>31.29</v>
      </c>
      <c r="F767">
        <v>18.024930000000001</v>
      </c>
      <c r="G767">
        <v>9.4</v>
      </c>
      <c r="H767">
        <v>7</v>
      </c>
      <c r="I767">
        <v>0.37</v>
      </c>
      <c r="J767">
        <v>12.4</v>
      </c>
    </row>
    <row r="768" spans="1:10" x14ac:dyDescent="0.25">
      <c r="A768" t="s">
        <v>5053</v>
      </c>
      <c r="B768" t="s">
        <v>5055</v>
      </c>
      <c r="C768" s="107">
        <v>45120</v>
      </c>
      <c r="D768">
        <v>27.16</v>
      </c>
      <c r="E768">
        <v>33.678400000000003</v>
      </c>
      <c r="F768">
        <v>19.354839999999999</v>
      </c>
      <c r="G768">
        <v>9.4</v>
      </c>
      <c r="H768">
        <v>7</v>
      </c>
      <c r="I768">
        <v>0.37</v>
      </c>
      <c r="J768">
        <v>12.4</v>
      </c>
    </row>
    <row r="769" spans="1:10" x14ac:dyDescent="0.25">
      <c r="A769" t="s">
        <v>5050</v>
      </c>
      <c r="B769" t="s">
        <v>5052</v>
      </c>
      <c r="C769" s="107">
        <v>45127</v>
      </c>
      <c r="D769">
        <v>1.69</v>
      </c>
      <c r="E769">
        <v>2.38</v>
      </c>
      <c r="F769">
        <v>28.991599999999998</v>
      </c>
      <c r="G769">
        <v>5.7</v>
      </c>
      <c r="H769">
        <v>3.4</v>
      </c>
      <c r="I769">
        <v>7.0000000000000007E-2</v>
      </c>
      <c r="J769">
        <v>5.4</v>
      </c>
    </row>
    <row r="770" spans="1:10" x14ac:dyDescent="0.25">
      <c r="A770" t="s">
        <v>5047</v>
      </c>
      <c r="B770" t="s">
        <v>5049</v>
      </c>
      <c r="C770" s="107">
        <v>45127</v>
      </c>
      <c r="D770">
        <v>27.67</v>
      </c>
      <c r="E770">
        <v>36.11</v>
      </c>
      <c r="F770">
        <v>23.37303</v>
      </c>
      <c r="G770">
        <v>5.4</v>
      </c>
      <c r="H770">
        <v>85</v>
      </c>
      <c r="I770">
        <v>3.6</v>
      </c>
      <c r="J770">
        <v>4.3</v>
      </c>
    </row>
    <row r="771" spans="1:10" x14ac:dyDescent="0.25">
      <c r="A771" t="s">
        <v>7805</v>
      </c>
      <c r="B771" t="s">
        <v>7807</v>
      </c>
      <c r="C771" s="107">
        <v>45127</v>
      </c>
      <c r="D771">
        <v>0.98</v>
      </c>
      <c r="E771">
        <v>1.2152000000000001</v>
      </c>
      <c r="F771">
        <v>19.354839999999999</v>
      </c>
      <c r="G771">
        <v>1</v>
      </c>
      <c r="H771">
        <v>2</v>
      </c>
      <c r="I771">
        <v>0.06</v>
      </c>
      <c r="J771">
        <v>1</v>
      </c>
    </row>
    <row r="772" spans="1:10" x14ac:dyDescent="0.25">
      <c r="A772" t="s">
        <v>7762</v>
      </c>
      <c r="B772" t="s">
        <v>25326</v>
      </c>
      <c r="C772" s="107">
        <v>45142</v>
      </c>
      <c r="D772">
        <v>0.12</v>
      </c>
      <c r="E772">
        <v>0.16</v>
      </c>
      <c r="F772">
        <v>25</v>
      </c>
      <c r="G772">
        <v>1</v>
      </c>
      <c r="H772">
        <v>1</v>
      </c>
      <c r="I772">
        <v>0.05</v>
      </c>
      <c r="J772">
        <v>1</v>
      </c>
    </row>
    <row r="773" spans="1:10" x14ac:dyDescent="0.25">
      <c r="A773" t="s">
        <v>4899</v>
      </c>
      <c r="B773" t="s">
        <v>4901</v>
      </c>
      <c r="C773" s="107">
        <v>45127</v>
      </c>
      <c r="D773">
        <v>2.44</v>
      </c>
      <c r="E773">
        <v>3.01</v>
      </c>
      <c r="F773">
        <v>18.936879999999999</v>
      </c>
      <c r="G773">
        <v>5</v>
      </c>
      <c r="H773">
        <v>5</v>
      </c>
      <c r="I773">
        <v>0.1</v>
      </c>
      <c r="J773">
        <v>5.25</v>
      </c>
    </row>
    <row r="774" spans="1:10" x14ac:dyDescent="0.25">
      <c r="A774" t="s">
        <v>5086</v>
      </c>
      <c r="B774" t="s">
        <v>5088</v>
      </c>
      <c r="C774" s="107">
        <v>45127</v>
      </c>
      <c r="D774">
        <v>14.55</v>
      </c>
      <c r="E774">
        <v>18.042000000000002</v>
      </c>
      <c r="F774">
        <v>19.354839999999999</v>
      </c>
      <c r="G774">
        <v>0.73</v>
      </c>
      <c r="H774">
        <v>0.23</v>
      </c>
      <c r="I774">
        <v>1.48</v>
      </c>
      <c r="J774">
        <v>7</v>
      </c>
    </row>
    <row r="775" spans="1:10" x14ac:dyDescent="0.25">
      <c r="A775" t="s">
        <v>3496</v>
      </c>
      <c r="B775" t="s">
        <v>3498</v>
      </c>
      <c r="C775" s="107">
        <v>45137</v>
      </c>
      <c r="D775">
        <v>7.54</v>
      </c>
      <c r="E775">
        <v>9.1</v>
      </c>
      <c r="F775">
        <v>17.142859999999999</v>
      </c>
      <c r="G775">
        <v>1.3</v>
      </c>
      <c r="H775">
        <v>15</v>
      </c>
      <c r="I775">
        <v>1.6</v>
      </c>
      <c r="J775">
        <v>1.3</v>
      </c>
    </row>
    <row r="776" spans="1:10" x14ac:dyDescent="0.25">
      <c r="A776" t="s">
        <v>4695</v>
      </c>
      <c r="B776" t="s">
        <v>25327</v>
      </c>
      <c r="C776" s="107">
        <v>45119</v>
      </c>
      <c r="D776">
        <v>110</v>
      </c>
      <c r="E776">
        <v>134.15</v>
      </c>
      <c r="F776">
        <v>18.00224</v>
      </c>
      <c r="G776">
        <v>7</v>
      </c>
      <c r="H776">
        <v>12</v>
      </c>
      <c r="I776">
        <v>2.44</v>
      </c>
      <c r="J776">
        <v>2</v>
      </c>
    </row>
    <row r="777" spans="1:10" x14ac:dyDescent="0.25">
      <c r="A777" t="s">
        <v>4686</v>
      </c>
      <c r="B777" t="s">
        <v>4688</v>
      </c>
      <c r="C777" s="107">
        <v>45119</v>
      </c>
      <c r="D777">
        <v>12.57</v>
      </c>
      <c r="E777">
        <v>15.33</v>
      </c>
      <c r="F777">
        <v>18.003910000000001</v>
      </c>
      <c r="G777">
        <v>0.52</v>
      </c>
      <c r="H777">
        <v>3.98</v>
      </c>
      <c r="I777">
        <v>0.49</v>
      </c>
      <c r="J777">
        <v>3.08</v>
      </c>
    </row>
    <row r="778" spans="1:10" x14ac:dyDescent="0.25">
      <c r="A778" t="s">
        <v>4680</v>
      </c>
      <c r="B778" t="s">
        <v>4682</v>
      </c>
      <c r="C778" s="107">
        <v>45120</v>
      </c>
      <c r="D778">
        <v>12.57</v>
      </c>
      <c r="E778">
        <v>15.5868</v>
      </c>
      <c r="F778">
        <v>19.354839999999999</v>
      </c>
      <c r="G778">
        <v>0.75</v>
      </c>
      <c r="H778">
        <v>3.5</v>
      </c>
      <c r="I778">
        <v>0.22</v>
      </c>
      <c r="J778">
        <v>3.5</v>
      </c>
    </row>
    <row r="779" spans="1:10" x14ac:dyDescent="0.25">
      <c r="A779" t="s">
        <v>4677</v>
      </c>
      <c r="B779" t="s">
        <v>4679</v>
      </c>
      <c r="C779" s="107">
        <v>45119</v>
      </c>
      <c r="D779">
        <v>12.57</v>
      </c>
      <c r="E779">
        <v>15.3</v>
      </c>
      <c r="F779">
        <v>17.843139999999998</v>
      </c>
      <c r="G779">
        <v>3.5</v>
      </c>
      <c r="H779">
        <v>3.75</v>
      </c>
      <c r="I779">
        <v>0.24</v>
      </c>
      <c r="J779">
        <v>0.5</v>
      </c>
    </row>
    <row r="780" spans="1:10" x14ac:dyDescent="0.25">
      <c r="A780" t="s">
        <v>4674</v>
      </c>
      <c r="B780" t="s">
        <v>4676</v>
      </c>
      <c r="C780" s="107">
        <v>45119</v>
      </c>
      <c r="D780">
        <v>12.57</v>
      </c>
      <c r="E780">
        <v>15.4</v>
      </c>
      <c r="F780">
        <v>18.376619999999999</v>
      </c>
      <c r="G780">
        <v>3.39</v>
      </c>
      <c r="H780">
        <v>5.31</v>
      </c>
      <c r="I780">
        <v>0.24</v>
      </c>
      <c r="J780">
        <v>0.71</v>
      </c>
    </row>
    <row r="781" spans="1:10" x14ac:dyDescent="0.25">
      <c r="A781" t="s">
        <v>4671</v>
      </c>
      <c r="B781" t="s">
        <v>4673</v>
      </c>
      <c r="C781" s="107">
        <v>45119</v>
      </c>
      <c r="D781">
        <v>12.57</v>
      </c>
      <c r="E781">
        <v>15.4</v>
      </c>
      <c r="F781">
        <v>18.376619999999999</v>
      </c>
      <c r="G781">
        <v>9</v>
      </c>
      <c r="H781">
        <v>1</v>
      </c>
      <c r="I781">
        <v>0.22</v>
      </c>
      <c r="J781">
        <v>6</v>
      </c>
    </row>
    <row r="782" spans="1:10" x14ac:dyDescent="0.25">
      <c r="A782" t="s">
        <v>4668</v>
      </c>
      <c r="B782" t="s">
        <v>4670</v>
      </c>
      <c r="C782" s="107">
        <v>45127</v>
      </c>
      <c r="D782">
        <v>12.57</v>
      </c>
      <c r="E782">
        <v>15.3</v>
      </c>
      <c r="F782">
        <v>17.843139999999998</v>
      </c>
      <c r="G782">
        <v>3</v>
      </c>
      <c r="H782">
        <v>4</v>
      </c>
      <c r="I782">
        <v>0.24</v>
      </c>
      <c r="J782">
        <v>0.5</v>
      </c>
    </row>
    <row r="783" spans="1:10" x14ac:dyDescent="0.25">
      <c r="A783" t="s">
        <v>3825</v>
      </c>
      <c r="B783" t="s">
        <v>25328</v>
      </c>
      <c r="C783" s="107">
        <v>45127</v>
      </c>
      <c r="D783">
        <v>13.67</v>
      </c>
      <c r="E783">
        <v>16.950800000000001</v>
      </c>
      <c r="F783">
        <v>19.354839999999999</v>
      </c>
      <c r="G783">
        <v>3</v>
      </c>
      <c r="H783">
        <v>4</v>
      </c>
      <c r="I783">
        <v>0.5</v>
      </c>
      <c r="J783">
        <v>0.5</v>
      </c>
    </row>
    <row r="784" spans="1:10" x14ac:dyDescent="0.25">
      <c r="A784" t="s">
        <v>4334</v>
      </c>
      <c r="B784" t="s">
        <v>4336</v>
      </c>
      <c r="C784" s="107">
        <v>45133</v>
      </c>
      <c r="D784">
        <v>27.08</v>
      </c>
      <c r="E784">
        <v>33.5792</v>
      </c>
      <c r="F784">
        <v>19.354839999999999</v>
      </c>
      <c r="G784">
        <v>9</v>
      </c>
      <c r="H784">
        <v>14</v>
      </c>
      <c r="I784">
        <v>6</v>
      </c>
      <c r="J784">
        <v>7.25</v>
      </c>
    </row>
    <row r="785" spans="1:10" x14ac:dyDescent="0.25">
      <c r="A785" t="s">
        <v>5018</v>
      </c>
      <c r="B785" t="s">
        <v>5020</v>
      </c>
      <c r="C785" s="107">
        <v>45119</v>
      </c>
      <c r="D785">
        <v>21.37</v>
      </c>
      <c r="E785">
        <v>26.2</v>
      </c>
      <c r="F785">
        <v>18.435110000000002</v>
      </c>
      <c r="G785">
        <v>1.75</v>
      </c>
      <c r="H785">
        <v>2.25</v>
      </c>
      <c r="I785">
        <v>0.5</v>
      </c>
      <c r="J785">
        <v>0.25</v>
      </c>
    </row>
    <row r="786" spans="1:10" x14ac:dyDescent="0.25">
      <c r="A786" t="s">
        <v>5015</v>
      </c>
      <c r="B786" t="s">
        <v>5017</v>
      </c>
      <c r="C786" s="107">
        <v>45119</v>
      </c>
      <c r="D786">
        <v>67.89</v>
      </c>
      <c r="E786">
        <v>82.8</v>
      </c>
      <c r="F786">
        <v>18.007249999999999</v>
      </c>
      <c r="G786">
        <v>1.75</v>
      </c>
      <c r="H786">
        <v>2.25</v>
      </c>
      <c r="I786">
        <v>0.5</v>
      </c>
      <c r="J786">
        <v>0.25</v>
      </c>
    </row>
    <row r="787" spans="1:10" x14ac:dyDescent="0.25">
      <c r="A787" t="s">
        <v>5012</v>
      </c>
      <c r="B787" t="s">
        <v>5014</v>
      </c>
      <c r="C787" s="107">
        <v>45119</v>
      </c>
      <c r="D787">
        <v>19.489999999999998</v>
      </c>
      <c r="E787">
        <v>23.78</v>
      </c>
      <c r="F787">
        <v>18.040369999999999</v>
      </c>
      <c r="G787">
        <v>3.5</v>
      </c>
      <c r="H787">
        <v>2</v>
      </c>
      <c r="I787">
        <v>0.12</v>
      </c>
      <c r="J787">
        <v>1</v>
      </c>
    </row>
    <row r="788" spans="1:10" x14ac:dyDescent="0.25">
      <c r="A788" t="s">
        <v>5009</v>
      </c>
      <c r="B788" t="s">
        <v>5011</v>
      </c>
      <c r="C788" s="107">
        <v>45127</v>
      </c>
      <c r="D788">
        <v>20.11</v>
      </c>
      <c r="E788">
        <v>24.67</v>
      </c>
      <c r="F788">
        <v>18.483989999999999</v>
      </c>
      <c r="G788">
        <v>3.5</v>
      </c>
      <c r="H788">
        <v>2</v>
      </c>
      <c r="I788">
        <v>0.12</v>
      </c>
      <c r="J788">
        <v>1</v>
      </c>
    </row>
    <row r="789" spans="1:10" x14ac:dyDescent="0.25">
      <c r="A789" t="s">
        <v>5115</v>
      </c>
      <c r="B789" t="s">
        <v>5116</v>
      </c>
      <c r="C789" s="107">
        <v>45127</v>
      </c>
      <c r="D789">
        <v>3.54</v>
      </c>
      <c r="E789">
        <v>4.6500000000000004</v>
      </c>
      <c r="F789">
        <v>23.87097</v>
      </c>
      <c r="G789">
        <v>5</v>
      </c>
      <c r="H789">
        <v>5</v>
      </c>
      <c r="I789">
        <v>3.42</v>
      </c>
      <c r="J789">
        <v>5.25</v>
      </c>
    </row>
    <row r="790" spans="1:10" x14ac:dyDescent="0.25">
      <c r="A790" t="s">
        <v>5095</v>
      </c>
      <c r="B790" t="s">
        <v>5096</v>
      </c>
      <c r="C790" s="107">
        <v>45120</v>
      </c>
      <c r="D790">
        <v>2.06</v>
      </c>
      <c r="E790">
        <v>2.5543999999999998</v>
      </c>
      <c r="F790">
        <v>19.354839999999999</v>
      </c>
      <c r="G790">
        <v>2</v>
      </c>
      <c r="H790">
        <v>3.25</v>
      </c>
      <c r="I790">
        <v>0.28000000000000003</v>
      </c>
      <c r="J790">
        <v>2</v>
      </c>
    </row>
    <row r="791" spans="1:10" x14ac:dyDescent="0.25">
      <c r="A791" t="s">
        <v>5112</v>
      </c>
      <c r="B791" t="s">
        <v>5114</v>
      </c>
      <c r="C791" s="107">
        <v>45127</v>
      </c>
      <c r="D791">
        <v>1.62</v>
      </c>
      <c r="E791">
        <v>2.12</v>
      </c>
      <c r="F791">
        <v>23.584910000000001</v>
      </c>
      <c r="G791">
        <v>3</v>
      </c>
      <c r="H791">
        <v>3</v>
      </c>
      <c r="I791">
        <v>0.27</v>
      </c>
      <c r="J791">
        <v>3</v>
      </c>
    </row>
    <row r="792" spans="1:10" x14ac:dyDescent="0.25">
      <c r="A792" t="s">
        <v>4881</v>
      </c>
      <c r="B792" t="s">
        <v>4883</v>
      </c>
      <c r="C792" s="107">
        <v>45127</v>
      </c>
      <c r="D792">
        <v>2.06</v>
      </c>
      <c r="E792">
        <v>2.597</v>
      </c>
      <c r="F792">
        <v>20.677710000000001</v>
      </c>
      <c r="G792">
        <v>2</v>
      </c>
      <c r="H792">
        <v>3.25</v>
      </c>
      <c r="I792">
        <v>0.28000000000000003</v>
      </c>
      <c r="J792">
        <v>2</v>
      </c>
    </row>
    <row r="793" spans="1:10" x14ac:dyDescent="0.25">
      <c r="A793" t="s">
        <v>4875</v>
      </c>
      <c r="B793" t="s">
        <v>4877</v>
      </c>
      <c r="C793" s="107">
        <v>45127</v>
      </c>
      <c r="D793">
        <v>22.46</v>
      </c>
      <c r="E793">
        <v>27.8504</v>
      </c>
      <c r="F793">
        <v>19.354839999999999</v>
      </c>
      <c r="G793">
        <v>12</v>
      </c>
      <c r="H793">
        <v>12</v>
      </c>
      <c r="I793">
        <v>1</v>
      </c>
      <c r="J793">
        <v>3</v>
      </c>
    </row>
    <row r="794" spans="1:10" x14ac:dyDescent="0.25">
      <c r="A794" t="s">
        <v>5074</v>
      </c>
      <c r="B794" t="s">
        <v>5076</v>
      </c>
      <c r="C794" s="107">
        <v>45127</v>
      </c>
      <c r="D794">
        <v>30.38</v>
      </c>
      <c r="E794">
        <v>38.886400000000002</v>
      </c>
      <c r="F794">
        <v>21.875</v>
      </c>
      <c r="G794">
        <v>18</v>
      </c>
      <c r="H794">
        <v>18</v>
      </c>
      <c r="I794">
        <v>2</v>
      </c>
      <c r="J794">
        <v>6</v>
      </c>
    </row>
    <row r="795" spans="1:10" x14ac:dyDescent="0.25">
      <c r="A795" t="s">
        <v>4866</v>
      </c>
      <c r="B795" t="s">
        <v>4868</v>
      </c>
      <c r="C795" s="107">
        <v>45127</v>
      </c>
      <c r="D795">
        <v>30.8</v>
      </c>
      <c r="E795">
        <v>39.81</v>
      </c>
      <c r="F795">
        <v>22.6325</v>
      </c>
      <c r="G795">
        <v>18</v>
      </c>
      <c r="H795">
        <v>18</v>
      </c>
      <c r="I795">
        <v>2</v>
      </c>
      <c r="J795">
        <v>3</v>
      </c>
    </row>
    <row r="796" spans="1:10" x14ac:dyDescent="0.25">
      <c r="A796" t="s">
        <v>4863</v>
      </c>
      <c r="B796" t="s">
        <v>4865</v>
      </c>
      <c r="C796" s="107">
        <v>45127</v>
      </c>
      <c r="D796">
        <v>12.58</v>
      </c>
      <c r="E796">
        <v>15.5992</v>
      </c>
      <c r="F796">
        <v>19.354839999999999</v>
      </c>
      <c r="G796">
        <v>9.75</v>
      </c>
      <c r="H796">
        <v>14.25</v>
      </c>
      <c r="I796">
        <v>1.4</v>
      </c>
      <c r="J796">
        <v>5.5</v>
      </c>
    </row>
    <row r="797" spans="1:10" x14ac:dyDescent="0.25">
      <c r="A797" t="s">
        <v>5024</v>
      </c>
      <c r="B797" t="s">
        <v>5025</v>
      </c>
      <c r="C797" s="107">
        <v>45127</v>
      </c>
      <c r="D797">
        <v>14.38</v>
      </c>
      <c r="E797">
        <v>17.5</v>
      </c>
      <c r="F797">
        <v>17.828569999999999</v>
      </c>
      <c r="G797">
        <v>75</v>
      </c>
      <c r="H797">
        <v>12</v>
      </c>
      <c r="I797">
        <v>2</v>
      </c>
      <c r="J797">
        <v>4.25</v>
      </c>
    </row>
    <row r="798" spans="1:10" x14ac:dyDescent="0.25">
      <c r="A798" t="s">
        <v>4848</v>
      </c>
      <c r="B798" t="s">
        <v>4850</v>
      </c>
      <c r="C798" s="107">
        <v>45127</v>
      </c>
      <c r="D798">
        <v>11.6</v>
      </c>
      <c r="E798">
        <v>13.947520000000001</v>
      </c>
      <c r="F798">
        <v>16.83109</v>
      </c>
      <c r="G798">
        <v>13</v>
      </c>
      <c r="H798">
        <v>19</v>
      </c>
      <c r="I798">
        <v>1</v>
      </c>
      <c r="J798">
        <v>3</v>
      </c>
    </row>
    <row r="799" spans="1:10" x14ac:dyDescent="0.25">
      <c r="A799" t="s">
        <v>5021</v>
      </c>
      <c r="B799" t="s">
        <v>5023</v>
      </c>
      <c r="C799" s="107">
        <v>45127</v>
      </c>
      <c r="D799">
        <v>11.99</v>
      </c>
      <c r="E799">
        <v>14.27488</v>
      </c>
      <c r="F799">
        <v>16.0063</v>
      </c>
      <c r="G799">
        <v>13</v>
      </c>
      <c r="H799">
        <v>19</v>
      </c>
      <c r="I799">
        <v>0.5</v>
      </c>
      <c r="J799">
        <v>0.2</v>
      </c>
    </row>
    <row r="800" spans="1:10" x14ac:dyDescent="0.25">
      <c r="A800" t="s">
        <v>25329</v>
      </c>
      <c r="B800" t="s">
        <v>25330</v>
      </c>
      <c r="C800" s="107">
        <v>45127</v>
      </c>
      <c r="D800">
        <v>11.59</v>
      </c>
      <c r="E800">
        <v>14.1</v>
      </c>
      <c r="F800">
        <v>17.80142</v>
      </c>
      <c r="G800">
        <v>14</v>
      </c>
      <c r="H800">
        <v>19</v>
      </c>
      <c r="I800">
        <v>0.05</v>
      </c>
      <c r="J800">
        <v>1.5</v>
      </c>
    </row>
    <row r="801" spans="1:10" x14ac:dyDescent="0.25">
      <c r="A801" t="s">
        <v>4836</v>
      </c>
      <c r="B801" t="s">
        <v>4838</v>
      </c>
      <c r="C801" s="107">
        <v>45127</v>
      </c>
      <c r="D801">
        <v>11.59</v>
      </c>
      <c r="E801">
        <v>14.14</v>
      </c>
      <c r="F801">
        <v>18.033950000000001</v>
      </c>
      <c r="G801">
        <v>13.25</v>
      </c>
      <c r="H801">
        <v>18</v>
      </c>
      <c r="I801">
        <v>1</v>
      </c>
      <c r="J801">
        <v>3</v>
      </c>
    </row>
    <row r="802" spans="1:10" x14ac:dyDescent="0.25">
      <c r="A802" t="s">
        <v>4833</v>
      </c>
      <c r="B802" t="s">
        <v>4835</v>
      </c>
      <c r="C802" s="107">
        <v>45127</v>
      </c>
      <c r="D802">
        <v>11.99</v>
      </c>
      <c r="E802">
        <v>14.27488</v>
      </c>
      <c r="F802">
        <v>16.0063</v>
      </c>
      <c r="G802">
        <v>18.5</v>
      </c>
      <c r="H802">
        <v>13.5</v>
      </c>
      <c r="I802">
        <v>1</v>
      </c>
      <c r="J802">
        <v>0.2</v>
      </c>
    </row>
    <row r="803" spans="1:10" x14ac:dyDescent="0.25">
      <c r="A803" t="s">
        <v>4776</v>
      </c>
      <c r="B803" t="s">
        <v>4778</v>
      </c>
      <c r="C803" s="107">
        <v>45128</v>
      </c>
      <c r="D803">
        <v>7.18</v>
      </c>
      <c r="E803">
        <v>9.94</v>
      </c>
      <c r="F803">
        <v>27.7666</v>
      </c>
      <c r="G803">
        <v>12.5</v>
      </c>
      <c r="H803">
        <v>19</v>
      </c>
      <c r="I803">
        <v>0.05</v>
      </c>
      <c r="J803">
        <v>0.2</v>
      </c>
    </row>
    <row r="804" spans="1:10" x14ac:dyDescent="0.25">
      <c r="A804" t="s">
        <v>4767</v>
      </c>
      <c r="B804" t="s">
        <v>4769</v>
      </c>
      <c r="C804" s="107">
        <v>45127</v>
      </c>
      <c r="D804">
        <v>7.12</v>
      </c>
      <c r="E804">
        <v>8.69</v>
      </c>
      <c r="F804">
        <v>18.066739999999999</v>
      </c>
      <c r="G804">
        <v>13.25</v>
      </c>
      <c r="H804">
        <v>18.5</v>
      </c>
      <c r="I804">
        <v>8</v>
      </c>
      <c r="J804">
        <v>2.75</v>
      </c>
    </row>
    <row r="805" spans="1:10" x14ac:dyDescent="0.25">
      <c r="A805" t="s">
        <v>4935</v>
      </c>
      <c r="B805" t="s">
        <v>4937</v>
      </c>
      <c r="C805" s="107">
        <v>45127</v>
      </c>
      <c r="D805">
        <v>10.98</v>
      </c>
      <c r="E805">
        <v>13.7</v>
      </c>
      <c r="F805">
        <v>19.854009999999999</v>
      </c>
      <c r="G805">
        <v>12</v>
      </c>
      <c r="H805">
        <v>12</v>
      </c>
      <c r="I805">
        <v>2</v>
      </c>
      <c r="J805">
        <v>1.8</v>
      </c>
    </row>
    <row r="806" spans="1:10" x14ac:dyDescent="0.25">
      <c r="A806" t="s">
        <v>4932</v>
      </c>
      <c r="B806" t="s">
        <v>4934</v>
      </c>
      <c r="C806" s="107">
        <v>45127</v>
      </c>
      <c r="D806">
        <v>15.34</v>
      </c>
      <c r="E806">
        <v>20</v>
      </c>
      <c r="F806">
        <v>23.3</v>
      </c>
      <c r="G806">
        <v>18</v>
      </c>
      <c r="H806">
        <v>18</v>
      </c>
      <c r="I806">
        <v>2</v>
      </c>
      <c r="J806">
        <v>1.8</v>
      </c>
    </row>
    <row r="807" spans="1:10" x14ac:dyDescent="0.25">
      <c r="A807" t="s">
        <v>4758</v>
      </c>
      <c r="B807" t="s">
        <v>4760</v>
      </c>
      <c r="C807" s="107">
        <v>45119</v>
      </c>
      <c r="D807">
        <v>9.2799999999999994</v>
      </c>
      <c r="E807">
        <v>11.32</v>
      </c>
      <c r="F807">
        <v>18.0212</v>
      </c>
      <c r="G807">
        <v>9</v>
      </c>
      <c r="H807">
        <v>12</v>
      </c>
      <c r="I807">
        <v>0.5</v>
      </c>
      <c r="J807">
        <v>3</v>
      </c>
    </row>
    <row r="808" spans="1:10" x14ac:dyDescent="0.25">
      <c r="A808" t="s">
        <v>4917</v>
      </c>
      <c r="B808" t="s">
        <v>4919</v>
      </c>
      <c r="C808" s="107">
        <v>45127</v>
      </c>
      <c r="D808">
        <v>11.88</v>
      </c>
      <c r="E808">
        <v>14.49</v>
      </c>
      <c r="F808">
        <v>18.012419999999999</v>
      </c>
      <c r="G808">
        <v>12</v>
      </c>
      <c r="H808">
        <v>12</v>
      </c>
      <c r="I808">
        <v>0.5</v>
      </c>
      <c r="J808">
        <v>3.5</v>
      </c>
    </row>
    <row r="809" spans="1:10" x14ac:dyDescent="0.25">
      <c r="A809" t="s">
        <v>4725</v>
      </c>
      <c r="B809" t="s">
        <v>4727</v>
      </c>
      <c r="C809" s="107">
        <v>45127</v>
      </c>
      <c r="D809">
        <v>19.96</v>
      </c>
      <c r="E809">
        <v>24.34</v>
      </c>
      <c r="F809">
        <v>17.995069999999998</v>
      </c>
      <c r="G809">
        <v>18</v>
      </c>
      <c r="H809">
        <v>18</v>
      </c>
      <c r="I809">
        <v>0.5</v>
      </c>
      <c r="J809">
        <v>3</v>
      </c>
    </row>
    <row r="810" spans="1:10" x14ac:dyDescent="0.25">
      <c r="A810" t="s">
        <v>4707</v>
      </c>
      <c r="B810" t="s">
        <v>4709</v>
      </c>
      <c r="C810" s="107">
        <v>45127</v>
      </c>
      <c r="D810">
        <v>4.5</v>
      </c>
      <c r="E810">
        <v>5.58</v>
      </c>
      <c r="F810">
        <v>19.354839999999999</v>
      </c>
      <c r="G810">
        <v>0.96</v>
      </c>
      <c r="H810">
        <v>1.46</v>
      </c>
      <c r="I810">
        <v>0.36</v>
      </c>
      <c r="J810">
        <v>0.9</v>
      </c>
    </row>
    <row r="811" spans="1:10" x14ac:dyDescent="0.25">
      <c r="A811" t="s">
        <v>4698</v>
      </c>
      <c r="B811" t="s">
        <v>4700</v>
      </c>
      <c r="C811" s="107">
        <v>45127</v>
      </c>
      <c r="D811">
        <v>1.99</v>
      </c>
      <c r="E811">
        <v>2.4676</v>
      </c>
      <c r="F811">
        <v>19.354839999999999</v>
      </c>
      <c r="G811">
        <v>0.3</v>
      </c>
      <c r="H811">
        <v>1.5</v>
      </c>
      <c r="I811">
        <v>0.01</v>
      </c>
      <c r="J811">
        <v>0.15</v>
      </c>
    </row>
    <row r="812" spans="1:10" x14ac:dyDescent="0.25">
      <c r="A812" t="s">
        <v>4352</v>
      </c>
      <c r="B812" t="s">
        <v>4354</v>
      </c>
      <c r="C812" s="107">
        <v>45119</v>
      </c>
      <c r="D812">
        <v>38.89</v>
      </c>
      <c r="E812">
        <v>47.44</v>
      </c>
      <c r="F812">
        <v>18.022770000000001</v>
      </c>
      <c r="G812">
        <v>10.25</v>
      </c>
      <c r="H812">
        <v>10.25</v>
      </c>
      <c r="I812">
        <v>1</v>
      </c>
      <c r="J812">
        <v>3.5</v>
      </c>
    </row>
    <row r="813" spans="1:10" x14ac:dyDescent="0.25">
      <c r="A813" t="s">
        <v>4349</v>
      </c>
      <c r="B813" t="s">
        <v>4351</v>
      </c>
      <c r="C813" s="107">
        <v>45127</v>
      </c>
      <c r="D813">
        <v>72.22</v>
      </c>
      <c r="E813">
        <v>88.1</v>
      </c>
      <c r="F813">
        <v>18.02497</v>
      </c>
      <c r="G813">
        <v>6</v>
      </c>
      <c r="H813">
        <v>3</v>
      </c>
      <c r="I813">
        <v>3</v>
      </c>
      <c r="J813">
        <v>7</v>
      </c>
    </row>
    <row r="814" spans="1:10" x14ac:dyDescent="0.25">
      <c r="A814" t="s">
        <v>4340</v>
      </c>
      <c r="B814" t="s">
        <v>4342</v>
      </c>
      <c r="C814" s="107">
        <v>45119</v>
      </c>
      <c r="D814">
        <v>206.67</v>
      </c>
      <c r="E814">
        <v>252.13</v>
      </c>
      <c r="F814">
        <v>18.030380000000001</v>
      </c>
      <c r="G814">
        <v>48</v>
      </c>
      <c r="H814">
        <v>23</v>
      </c>
      <c r="I814">
        <v>11</v>
      </c>
      <c r="J814">
        <v>2</v>
      </c>
    </row>
    <row r="815" spans="1:10" x14ac:dyDescent="0.25">
      <c r="A815" t="s">
        <v>5856</v>
      </c>
      <c r="B815" t="s">
        <v>5858</v>
      </c>
      <c r="C815" s="107">
        <v>45127</v>
      </c>
      <c r="D815">
        <v>19.96</v>
      </c>
      <c r="E815">
        <v>24.35</v>
      </c>
      <c r="F815">
        <v>18.028749999999999</v>
      </c>
      <c r="G815">
        <v>0.3</v>
      </c>
      <c r="H815">
        <v>1.5</v>
      </c>
      <c r="I815">
        <v>0.01</v>
      </c>
      <c r="J815">
        <v>0.15</v>
      </c>
    </row>
    <row r="816" spans="1:10" x14ac:dyDescent="0.25">
      <c r="A816" t="s">
        <v>6295</v>
      </c>
      <c r="B816" t="s">
        <v>6296</v>
      </c>
      <c r="C816" s="107">
        <v>45127</v>
      </c>
      <c r="D816">
        <v>256.76</v>
      </c>
      <c r="E816">
        <v>340</v>
      </c>
      <c r="F816">
        <v>24.48235</v>
      </c>
      <c r="G816">
        <v>6.9</v>
      </c>
      <c r="H816">
        <v>44.6</v>
      </c>
      <c r="I816">
        <v>2.2000000000000002</v>
      </c>
      <c r="J816">
        <v>1.9</v>
      </c>
    </row>
    <row r="817" spans="1:10" x14ac:dyDescent="0.25">
      <c r="A817" t="s">
        <v>4268</v>
      </c>
      <c r="B817" t="s">
        <v>4270</v>
      </c>
      <c r="C817" s="107">
        <v>45137</v>
      </c>
      <c r="D817">
        <v>42.22</v>
      </c>
      <c r="E817">
        <v>51.5</v>
      </c>
      <c r="F817">
        <v>18.01942</v>
      </c>
      <c r="G817">
        <v>2.5</v>
      </c>
      <c r="H817">
        <v>4</v>
      </c>
      <c r="I817">
        <v>0.3</v>
      </c>
      <c r="J817">
        <v>1</v>
      </c>
    </row>
    <row r="818" spans="1:10" x14ac:dyDescent="0.25">
      <c r="A818" t="s">
        <v>19745</v>
      </c>
      <c r="B818" t="s">
        <v>25331</v>
      </c>
      <c r="C818" s="107">
        <v>45127</v>
      </c>
      <c r="D818">
        <v>8.01</v>
      </c>
      <c r="E818">
        <v>9.8000000000000007</v>
      </c>
      <c r="F818">
        <v>18.265309999999999</v>
      </c>
      <c r="G818">
        <v>1.68</v>
      </c>
      <c r="H818">
        <v>3.5</v>
      </c>
      <c r="I818">
        <v>0.17</v>
      </c>
      <c r="J818">
        <v>3</v>
      </c>
    </row>
    <row r="819" spans="1:10" x14ac:dyDescent="0.25">
      <c r="A819" t="s">
        <v>3684</v>
      </c>
      <c r="B819" t="s">
        <v>3686</v>
      </c>
      <c r="C819" s="107">
        <v>45127</v>
      </c>
      <c r="D819">
        <v>6.02</v>
      </c>
      <c r="E819">
        <v>7.3</v>
      </c>
      <c r="F819">
        <v>17.53425</v>
      </c>
      <c r="G819">
        <v>1.58</v>
      </c>
      <c r="H819">
        <v>3</v>
      </c>
      <c r="I819">
        <v>0.17</v>
      </c>
      <c r="J819">
        <v>3.81</v>
      </c>
    </row>
    <row r="820" spans="1:10" x14ac:dyDescent="0.25">
      <c r="A820" t="s">
        <v>3681</v>
      </c>
      <c r="B820" t="s">
        <v>3683</v>
      </c>
      <c r="C820" s="107">
        <v>45119</v>
      </c>
      <c r="D820">
        <v>10.76</v>
      </c>
      <c r="E820">
        <v>13.12</v>
      </c>
      <c r="F820">
        <v>17.9878</v>
      </c>
      <c r="G820">
        <v>3.5</v>
      </c>
      <c r="H820">
        <v>3.75</v>
      </c>
      <c r="I820">
        <v>0.68</v>
      </c>
      <c r="J820">
        <v>1</v>
      </c>
    </row>
    <row r="821" spans="1:10" x14ac:dyDescent="0.25">
      <c r="A821" t="s">
        <v>3678</v>
      </c>
      <c r="B821" t="s">
        <v>3680</v>
      </c>
      <c r="C821" s="107">
        <v>45127</v>
      </c>
      <c r="D821">
        <v>7.8</v>
      </c>
      <c r="E821">
        <v>9.5</v>
      </c>
      <c r="F821">
        <v>17.894739999999999</v>
      </c>
      <c r="G821">
        <v>2</v>
      </c>
      <c r="H821">
        <v>2.5</v>
      </c>
      <c r="I821">
        <v>0.5</v>
      </c>
      <c r="J821">
        <v>1.75</v>
      </c>
    </row>
    <row r="822" spans="1:10" x14ac:dyDescent="0.25">
      <c r="A822" t="s">
        <v>3675</v>
      </c>
      <c r="B822" t="s">
        <v>3677</v>
      </c>
      <c r="C822" s="107">
        <v>45127</v>
      </c>
      <c r="D822">
        <v>4.93</v>
      </c>
      <c r="E822">
        <v>6</v>
      </c>
      <c r="F822">
        <v>17.83333</v>
      </c>
      <c r="G822">
        <v>2</v>
      </c>
      <c r="H822">
        <v>4</v>
      </c>
      <c r="I822">
        <v>0.5</v>
      </c>
      <c r="J822">
        <v>2</v>
      </c>
    </row>
    <row r="823" spans="1:10" x14ac:dyDescent="0.25">
      <c r="A823" t="s">
        <v>3672</v>
      </c>
      <c r="B823" t="s">
        <v>3674</v>
      </c>
      <c r="C823" s="107">
        <v>45137</v>
      </c>
      <c r="D823">
        <v>3.05</v>
      </c>
      <c r="E823">
        <v>3.7</v>
      </c>
      <c r="F823">
        <v>17.56757</v>
      </c>
      <c r="G823">
        <v>1</v>
      </c>
      <c r="H823">
        <v>3.5</v>
      </c>
      <c r="I823">
        <v>0.16</v>
      </c>
      <c r="J823">
        <v>3.5</v>
      </c>
    </row>
    <row r="824" spans="1:10" x14ac:dyDescent="0.25">
      <c r="A824" t="s">
        <v>3669</v>
      </c>
      <c r="B824" t="s">
        <v>3671</v>
      </c>
      <c r="C824" s="107">
        <v>45127</v>
      </c>
      <c r="D824">
        <v>4.13</v>
      </c>
      <c r="E824">
        <v>5.0999999999999996</v>
      </c>
      <c r="F824">
        <v>19.01961</v>
      </c>
      <c r="G824">
        <v>3</v>
      </c>
      <c r="H824">
        <v>3</v>
      </c>
      <c r="I824">
        <v>0.2</v>
      </c>
      <c r="J824">
        <v>2.5</v>
      </c>
    </row>
    <row r="825" spans="1:10" x14ac:dyDescent="0.25">
      <c r="A825" t="s">
        <v>3666</v>
      </c>
      <c r="B825" t="s">
        <v>3668</v>
      </c>
      <c r="C825" s="107">
        <v>45127</v>
      </c>
      <c r="D825">
        <v>4.4800000000000004</v>
      </c>
      <c r="E825">
        <v>5.45</v>
      </c>
      <c r="F825">
        <v>17.798169999999999</v>
      </c>
      <c r="G825">
        <v>3</v>
      </c>
      <c r="H825">
        <v>3</v>
      </c>
      <c r="I825">
        <v>0.18</v>
      </c>
      <c r="J825">
        <v>3</v>
      </c>
    </row>
    <row r="826" spans="1:10" x14ac:dyDescent="0.25">
      <c r="A826" t="s">
        <v>3663</v>
      </c>
      <c r="B826" t="s">
        <v>3665</v>
      </c>
      <c r="C826" s="107">
        <v>45132</v>
      </c>
      <c r="D826">
        <v>8.2799999999999994</v>
      </c>
      <c r="E826">
        <v>9.6999999999999993</v>
      </c>
      <c r="F826">
        <v>14.63918</v>
      </c>
      <c r="G826">
        <v>3</v>
      </c>
      <c r="H826">
        <v>3</v>
      </c>
      <c r="I826">
        <v>0.18</v>
      </c>
      <c r="J826">
        <v>3</v>
      </c>
    </row>
    <row r="827" spans="1:10" x14ac:dyDescent="0.25">
      <c r="A827" t="s">
        <v>3659</v>
      </c>
      <c r="B827" t="s">
        <v>3662</v>
      </c>
      <c r="C827" s="107">
        <v>45132</v>
      </c>
      <c r="D827">
        <v>9.75</v>
      </c>
      <c r="E827">
        <v>11.35</v>
      </c>
      <c r="F827">
        <v>14.096920000000001</v>
      </c>
      <c r="G827">
        <v>3</v>
      </c>
      <c r="H827">
        <v>3</v>
      </c>
      <c r="I827">
        <v>1.07</v>
      </c>
      <c r="J827">
        <v>2</v>
      </c>
    </row>
    <row r="828" spans="1:10" x14ac:dyDescent="0.25">
      <c r="A828" t="s">
        <v>3656</v>
      </c>
      <c r="B828" t="s">
        <v>3658</v>
      </c>
      <c r="C828" s="107">
        <v>45127</v>
      </c>
      <c r="D828">
        <v>8.2799999999999994</v>
      </c>
      <c r="E828">
        <v>10.1</v>
      </c>
      <c r="F828">
        <v>18.0198</v>
      </c>
      <c r="G828">
        <v>3</v>
      </c>
      <c r="H828">
        <v>3</v>
      </c>
      <c r="I828">
        <v>0.18</v>
      </c>
      <c r="J828">
        <v>3</v>
      </c>
    </row>
    <row r="829" spans="1:10" x14ac:dyDescent="0.25">
      <c r="A829" t="s">
        <v>3653</v>
      </c>
      <c r="B829" t="s">
        <v>3655</v>
      </c>
      <c r="C829" s="107">
        <v>45132</v>
      </c>
      <c r="D829">
        <v>7.23</v>
      </c>
      <c r="E829">
        <v>8.5</v>
      </c>
      <c r="F829">
        <v>14.941179999999999</v>
      </c>
      <c r="G829">
        <v>3</v>
      </c>
      <c r="H829">
        <v>3</v>
      </c>
      <c r="I829">
        <v>1.07</v>
      </c>
      <c r="J829">
        <v>2</v>
      </c>
    </row>
    <row r="830" spans="1:10" x14ac:dyDescent="0.25">
      <c r="A830" t="s">
        <v>3650</v>
      </c>
      <c r="B830" t="s">
        <v>3652</v>
      </c>
      <c r="C830" s="107">
        <v>45127</v>
      </c>
      <c r="D830">
        <v>22.12</v>
      </c>
      <c r="E830">
        <v>27</v>
      </c>
      <c r="F830">
        <v>18.074069999999999</v>
      </c>
      <c r="G830">
        <v>1</v>
      </c>
      <c r="H830">
        <v>1</v>
      </c>
      <c r="I830">
        <v>0.5</v>
      </c>
      <c r="J830">
        <v>3</v>
      </c>
    </row>
    <row r="831" spans="1:10" x14ac:dyDescent="0.25">
      <c r="A831" t="s">
        <v>7138</v>
      </c>
      <c r="B831" t="s">
        <v>7140</v>
      </c>
      <c r="C831" s="107">
        <v>45132</v>
      </c>
      <c r="D831">
        <v>18.149999999999999</v>
      </c>
      <c r="E831">
        <v>35.005200000000002</v>
      </c>
      <c r="F831">
        <v>48.150559999999999</v>
      </c>
      <c r="G831">
        <v>1.5</v>
      </c>
      <c r="H831">
        <v>172</v>
      </c>
      <c r="I831">
        <v>5.85</v>
      </c>
      <c r="J831">
        <v>1.6</v>
      </c>
    </row>
    <row r="832" spans="1:10" x14ac:dyDescent="0.25">
      <c r="A832" t="s">
        <v>7860</v>
      </c>
      <c r="B832" t="s">
        <v>7862</v>
      </c>
      <c r="C832" s="107">
        <v>45127</v>
      </c>
      <c r="D832">
        <v>8.9629999999999992</v>
      </c>
      <c r="E832">
        <v>3.48</v>
      </c>
      <c r="F832">
        <v>-157.55747</v>
      </c>
      <c r="G832">
        <v>2</v>
      </c>
      <c r="H832">
        <v>4</v>
      </c>
      <c r="I832">
        <v>0.01</v>
      </c>
      <c r="J832">
        <v>1.25</v>
      </c>
    </row>
    <row r="833" spans="1:10" x14ac:dyDescent="0.25">
      <c r="A833" t="s">
        <v>7847</v>
      </c>
      <c r="B833" t="s">
        <v>25332</v>
      </c>
      <c r="C833" s="107">
        <v>45137</v>
      </c>
      <c r="D833">
        <v>16.53</v>
      </c>
      <c r="E833">
        <v>21.7</v>
      </c>
      <c r="F833">
        <v>23.82488</v>
      </c>
      <c r="G833">
        <v>3.5</v>
      </c>
      <c r="H833">
        <v>65</v>
      </c>
      <c r="I833">
        <v>1.2</v>
      </c>
      <c r="J833">
        <v>0.6</v>
      </c>
    </row>
    <row r="834" spans="1:10" x14ac:dyDescent="0.25">
      <c r="A834" t="s">
        <v>7844</v>
      </c>
      <c r="B834" t="s">
        <v>25333</v>
      </c>
      <c r="C834" s="107">
        <v>45137</v>
      </c>
      <c r="D834">
        <v>3.16</v>
      </c>
      <c r="E834">
        <v>3.85</v>
      </c>
      <c r="F834">
        <v>17.922080000000001</v>
      </c>
      <c r="G834">
        <v>39.090000000000003</v>
      </c>
      <c r="H834">
        <v>64.959999999999994</v>
      </c>
      <c r="I834">
        <v>40.1</v>
      </c>
      <c r="J834">
        <v>2</v>
      </c>
    </row>
    <row r="835" spans="1:10" x14ac:dyDescent="0.25">
      <c r="A835" t="s">
        <v>7842</v>
      </c>
      <c r="B835" t="s">
        <v>7843</v>
      </c>
      <c r="C835" s="107">
        <v>45120</v>
      </c>
      <c r="D835">
        <v>2.37</v>
      </c>
      <c r="E835">
        <v>3.0184000000000002</v>
      </c>
      <c r="F835">
        <v>21.481580000000001</v>
      </c>
      <c r="G835">
        <v>1</v>
      </c>
      <c r="H835">
        <v>12</v>
      </c>
      <c r="I835">
        <v>1.5</v>
      </c>
      <c r="J835">
        <v>8</v>
      </c>
    </row>
    <row r="836" spans="1:10" x14ac:dyDescent="0.25">
      <c r="A836" t="s">
        <v>7838</v>
      </c>
      <c r="B836" t="s">
        <v>7839</v>
      </c>
      <c r="C836" s="107">
        <v>45103</v>
      </c>
      <c r="D836">
        <v>3.03</v>
      </c>
      <c r="E836">
        <v>3.69</v>
      </c>
      <c r="F836">
        <v>17.88618</v>
      </c>
      <c r="G836">
        <v>2</v>
      </c>
      <c r="H836">
        <v>3</v>
      </c>
      <c r="I836">
        <v>0.01</v>
      </c>
      <c r="J836">
        <v>2</v>
      </c>
    </row>
    <row r="837" spans="1:10" x14ac:dyDescent="0.25">
      <c r="A837" t="s">
        <v>7833</v>
      </c>
      <c r="B837" t="s">
        <v>7834</v>
      </c>
      <c r="C837" s="107">
        <v>45137</v>
      </c>
      <c r="D837">
        <v>3.99</v>
      </c>
      <c r="E837">
        <v>5.79</v>
      </c>
      <c r="F837">
        <v>31.088080000000001</v>
      </c>
      <c r="G837">
        <v>2</v>
      </c>
      <c r="H837">
        <v>2</v>
      </c>
      <c r="I837">
        <v>0.77</v>
      </c>
      <c r="J837">
        <v>2</v>
      </c>
    </row>
    <row r="838" spans="1:10" x14ac:dyDescent="0.25">
      <c r="A838" t="s">
        <v>7831</v>
      </c>
      <c r="B838" t="s">
        <v>7832</v>
      </c>
      <c r="C838" s="107">
        <v>45137</v>
      </c>
      <c r="D838">
        <v>0.41</v>
      </c>
      <c r="E838">
        <v>0.54</v>
      </c>
      <c r="F838">
        <v>24.074069999999999</v>
      </c>
      <c r="G838">
        <v>0.31</v>
      </c>
      <c r="H838">
        <v>4</v>
      </c>
      <c r="I838">
        <v>7.5999999999999998E-2</v>
      </c>
      <c r="J838">
        <v>0.31</v>
      </c>
    </row>
    <row r="839" spans="1:10" x14ac:dyDescent="0.25">
      <c r="A839" t="s">
        <v>7829</v>
      </c>
      <c r="B839" t="s">
        <v>7830</v>
      </c>
      <c r="C839" s="107">
        <v>45137</v>
      </c>
      <c r="D839">
        <v>0.33</v>
      </c>
      <c r="E839">
        <v>0.4</v>
      </c>
      <c r="F839">
        <v>17.5</v>
      </c>
      <c r="G839">
        <v>1.25</v>
      </c>
      <c r="H839">
        <v>3</v>
      </c>
      <c r="I839">
        <v>0.01</v>
      </c>
      <c r="J839">
        <v>1.25</v>
      </c>
    </row>
    <row r="840" spans="1:10" x14ac:dyDescent="0.25">
      <c r="A840" t="s">
        <v>6214</v>
      </c>
      <c r="B840" t="s">
        <v>6216</v>
      </c>
      <c r="C840" s="107">
        <v>45127</v>
      </c>
      <c r="D840">
        <v>0.75</v>
      </c>
      <c r="E840">
        <v>1.1200000000000001</v>
      </c>
      <c r="F840">
        <v>33.035710000000002</v>
      </c>
      <c r="G840">
        <v>0.5</v>
      </c>
      <c r="H840">
        <v>1.5</v>
      </c>
      <c r="I840">
        <v>0.06</v>
      </c>
      <c r="J840">
        <v>1.25</v>
      </c>
    </row>
    <row r="841" spans="1:10" x14ac:dyDescent="0.25">
      <c r="A841" t="s">
        <v>6792</v>
      </c>
      <c r="B841" t="s">
        <v>6794</v>
      </c>
      <c r="C841" s="107">
        <v>45127</v>
      </c>
      <c r="D841">
        <v>10.1</v>
      </c>
      <c r="E841">
        <v>12.5</v>
      </c>
      <c r="F841">
        <v>19.2</v>
      </c>
      <c r="G841">
        <v>5</v>
      </c>
      <c r="H841">
        <v>5</v>
      </c>
      <c r="I841">
        <v>2</v>
      </c>
      <c r="J841">
        <v>5</v>
      </c>
    </row>
    <row r="842" spans="1:10" x14ac:dyDescent="0.25">
      <c r="A842" t="s">
        <v>6645</v>
      </c>
      <c r="B842" t="s">
        <v>6647</v>
      </c>
      <c r="C842" s="107">
        <v>45127</v>
      </c>
      <c r="D842">
        <v>10.51</v>
      </c>
      <c r="E842">
        <v>12.509119999999999</v>
      </c>
      <c r="F842">
        <v>15.981299999999999</v>
      </c>
      <c r="G842">
        <v>4</v>
      </c>
      <c r="H842">
        <v>6</v>
      </c>
      <c r="I842">
        <v>1.5</v>
      </c>
      <c r="J842">
        <v>4</v>
      </c>
    </row>
    <row r="843" spans="1:10" x14ac:dyDescent="0.25">
      <c r="A843" t="s">
        <v>6807</v>
      </c>
      <c r="B843" t="s">
        <v>6809</v>
      </c>
      <c r="C843" s="107">
        <v>45103</v>
      </c>
      <c r="D843">
        <v>21.79</v>
      </c>
      <c r="E843">
        <v>27</v>
      </c>
      <c r="F843">
        <v>19.296299999999999</v>
      </c>
      <c r="G843">
        <v>5.5</v>
      </c>
      <c r="H843">
        <v>4.25</v>
      </c>
      <c r="I843">
        <v>1.7</v>
      </c>
      <c r="J843">
        <v>6</v>
      </c>
    </row>
    <row r="844" spans="1:10" x14ac:dyDescent="0.25">
      <c r="A844" t="s">
        <v>5726</v>
      </c>
      <c r="B844" t="s">
        <v>25334</v>
      </c>
      <c r="C844" s="107">
        <v>45103</v>
      </c>
      <c r="D844">
        <v>66.17</v>
      </c>
      <c r="E844">
        <v>80.5</v>
      </c>
      <c r="F844">
        <v>17.80124</v>
      </c>
      <c r="G844">
        <v>2</v>
      </c>
      <c r="H844">
        <v>170</v>
      </c>
      <c r="I844">
        <v>22</v>
      </c>
      <c r="J844">
        <v>2</v>
      </c>
    </row>
    <row r="845" spans="1:10" x14ac:dyDescent="0.25">
      <c r="A845" t="s">
        <v>6289</v>
      </c>
      <c r="B845" t="s">
        <v>6291</v>
      </c>
      <c r="C845" s="107">
        <v>45103</v>
      </c>
      <c r="D845">
        <v>50.78</v>
      </c>
      <c r="E845">
        <v>61.8</v>
      </c>
      <c r="F845">
        <v>17.831720000000001</v>
      </c>
      <c r="G845">
        <v>2</v>
      </c>
      <c r="H845">
        <v>10</v>
      </c>
      <c r="I845">
        <v>16</v>
      </c>
      <c r="J845">
        <v>2</v>
      </c>
    </row>
    <row r="846" spans="1:10" x14ac:dyDescent="0.25">
      <c r="A846" t="s">
        <v>5729</v>
      </c>
      <c r="B846" t="s">
        <v>5731</v>
      </c>
      <c r="C846" s="107">
        <v>45103</v>
      </c>
      <c r="D846">
        <v>34.880000000000003</v>
      </c>
      <c r="E846">
        <v>42.5</v>
      </c>
      <c r="F846">
        <v>17.929410000000001</v>
      </c>
      <c r="G846">
        <v>2</v>
      </c>
      <c r="H846">
        <v>84</v>
      </c>
      <c r="I846">
        <v>10</v>
      </c>
      <c r="J846">
        <v>2</v>
      </c>
    </row>
    <row r="847" spans="1:10" x14ac:dyDescent="0.25">
      <c r="A847" t="s">
        <v>5795</v>
      </c>
      <c r="B847" t="s">
        <v>5797</v>
      </c>
      <c r="C847" s="107">
        <v>45103</v>
      </c>
      <c r="D847">
        <v>0.27</v>
      </c>
      <c r="E847">
        <v>0.33</v>
      </c>
      <c r="F847">
        <v>18.181819999999998</v>
      </c>
      <c r="G847">
        <v>1</v>
      </c>
      <c r="H847">
        <v>2.25</v>
      </c>
      <c r="I847">
        <v>1</v>
      </c>
      <c r="J847">
        <v>1</v>
      </c>
    </row>
    <row r="848" spans="1:10" x14ac:dyDescent="0.25">
      <c r="A848" t="s">
        <v>7342</v>
      </c>
      <c r="B848" t="s">
        <v>7344</v>
      </c>
      <c r="C848" s="107">
        <v>45120</v>
      </c>
      <c r="D848">
        <v>3.39</v>
      </c>
      <c r="E848">
        <v>4.2035999999999998</v>
      </c>
      <c r="F848">
        <v>19.354839999999999</v>
      </c>
      <c r="G848">
        <v>12.5</v>
      </c>
      <c r="H848">
        <v>15.5</v>
      </c>
      <c r="I848">
        <v>0.3</v>
      </c>
      <c r="J848">
        <v>7</v>
      </c>
    </row>
    <row r="849" spans="1:10" x14ac:dyDescent="0.25">
      <c r="A849" t="s">
        <v>7405</v>
      </c>
      <c r="B849" t="s">
        <v>7407</v>
      </c>
      <c r="C849" s="107">
        <v>45127</v>
      </c>
      <c r="D849">
        <v>0.95</v>
      </c>
      <c r="E849">
        <v>1.18</v>
      </c>
      <c r="F849">
        <v>19.491530000000001</v>
      </c>
      <c r="G849">
        <v>0.5</v>
      </c>
      <c r="H849">
        <v>1.5</v>
      </c>
      <c r="I849">
        <v>0.1</v>
      </c>
      <c r="J849">
        <v>0.5</v>
      </c>
    </row>
    <row r="850" spans="1:10" x14ac:dyDescent="0.25">
      <c r="A850" t="s">
        <v>6838</v>
      </c>
      <c r="B850" t="s">
        <v>6840</v>
      </c>
      <c r="C850" s="107">
        <v>45120</v>
      </c>
      <c r="D850">
        <v>131.79</v>
      </c>
      <c r="E850">
        <v>155.02500000000001</v>
      </c>
      <c r="F850">
        <v>14.987909999999999</v>
      </c>
      <c r="G850">
        <v>1</v>
      </c>
      <c r="H850">
        <v>240</v>
      </c>
      <c r="I850">
        <v>27</v>
      </c>
      <c r="J850">
        <v>3</v>
      </c>
    </row>
    <row r="851" spans="1:10" x14ac:dyDescent="0.25">
      <c r="A851" t="s">
        <v>5660</v>
      </c>
      <c r="B851" t="s">
        <v>5662</v>
      </c>
      <c r="C851" s="107">
        <v>45137</v>
      </c>
      <c r="D851">
        <v>85.64</v>
      </c>
      <c r="E851">
        <v>105</v>
      </c>
      <c r="F851">
        <v>18.438099999999999</v>
      </c>
      <c r="G851">
        <v>4</v>
      </c>
      <c r="H851">
        <v>147</v>
      </c>
      <c r="I851">
        <v>15</v>
      </c>
      <c r="J851">
        <v>4</v>
      </c>
    </row>
    <row r="852" spans="1:10" x14ac:dyDescent="0.25">
      <c r="A852" t="s">
        <v>6233</v>
      </c>
      <c r="B852" t="s">
        <v>6235</v>
      </c>
      <c r="C852" s="107">
        <v>45135</v>
      </c>
      <c r="D852">
        <v>1.26</v>
      </c>
      <c r="E852">
        <v>1.62</v>
      </c>
      <c r="F852">
        <v>22.22222</v>
      </c>
      <c r="G852">
        <v>0.75</v>
      </c>
      <c r="H852">
        <v>1.5</v>
      </c>
      <c r="I852">
        <v>0.05</v>
      </c>
      <c r="J852">
        <v>2.75</v>
      </c>
    </row>
    <row r="853" spans="1:10" x14ac:dyDescent="0.25">
      <c r="A853" t="s">
        <v>5646</v>
      </c>
      <c r="B853" t="s">
        <v>5648</v>
      </c>
      <c r="C853" s="107">
        <v>45127</v>
      </c>
      <c r="D853">
        <v>1.1200000000000001</v>
      </c>
      <c r="E853">
        <v>1.3788800000000001</v>
      </c>
      <c r="F853">
        <v>18.774660000000001</v>
      </c>
      <c r="G853">
        <v>0.5</v>
      </c>
      <c r="H853">
        <v>0.5</v>
      </c>
      <c r="I853">
        <v>0.25</v>
      </c>
      <c r="J853">
        <v>2.5</v>
      </c>
    </row>
    <row r="854" spans="1:10" x14ac:dyDescent="0.25">
      <c r="A854" t="s">
        <v>5950</v>
      </c>
      <c r="B854" t="s">
        <v>5952</v>
      </c>
      <c r="C854" s="107">
        <v>45120</v>
      </c>
      <c r="D854">
        <v>1.3</v>
      </c>
      <c r="E854">
        <v>1.5875999999999999</v>
      </c>
      <c r="F854">
        <v>18.115390000000001</v>
      </c>
      <c r="G854">
        <v>2</v>
      </c>
      <c r="H854">
        <v>2</v>
      </c>
      <c r="I854">
        <v>0.5</v>
      </c>
      <c r="J854">
        <v>2</v>
      </c>
    </row>
    <row r="855" spans="1:10" x14ac:dyDescent="0.25">
      <c r="A855" t="s">
        <v>6307</v>
      </c>
      <c r="B855" t="s">
        <v>6309</v>
      </c>
      <c r="C855" s="107">
        <v>45135</v>
      </c>
      <c r="D855">
        <v>2.15</v>
      </c>
      <c r="E855">
        <v>2.67</v>
      </c>
      <c r="F855">
        <v>19.475660000000001</v>
      </c>
      <c r="G855">
        <v>1.5</v>
      </c>
      <c r="H855">
        <v>1.5</v>
      </c>
      <c r="I855">
        <v>0.5</v>
      </c>
      <c r="J855">
        <v>1.25</v>
      </c>
    </row>
    <row r="856" spans="1:10" x14ac:dyDescent="0.25">
      <c r="A856" t="s">
        <v>6276</v>
      </c>
      <c r="B856" t="s">
        <v>6278</v>
      </c>
      <c r="C856" s="107">
        <v>45127</v>
      </c>
      <c r="D856">
        <v>58.49</v>
      </c>
      <c r="E856">
        <v>72.527600000000007</v>
      </c>
      <c r="F856">
        <v>19.354839999999999</v>
      </c>
      <c r="G856">
        <v>1</v>
      </c>
      <c r="H856">
        <v>246</v>
      </c>
      <c r="I856">
        <v>15</v>
      </c>
      <c r="J856">
        <v>2.75</v>
      </c>
    </row>
    <row r="857" spans="1:10" x14ac:dyDescent="0.25">
      <c r="A857" t="s">
        <v>6844</v>
      </c>
      <c r="B857" t="s">
        <v>6846</v>
      </c>
      <c r="C857" s="107">
        <v>45127</v>
      </c>
      <c r="D857">
        <v>53.84</v>
      </c>
      <c r="E857">
        <v>64.093119999999999</v>
      </c>
      <c r="F857">
        <v>15.99722</v>
      </c>
      <c r="G857">
        <v>4</v>
      </c>
      <c r="H857">
        <v>208</v>
      </c>
      <c r="I857">
        <v>13</v>
      </c>
      <c r="J857">
        <v>3</v>
      </c>
    </row>
    <row r="858" spans="1:10" x14ac:dyDescent="0.25">
      <c r="A858" t="s">
        <v>6833</v>
      </c>
      <c r="B858" t="s">
        <v>6834</v>
      </c>
      <c r="C858" s="107">
        <v>45127</v>
      </c>
      <c r="D858">
        <v>21.79</v>
      </c>
      <c r="E858">
        <v>26.258240000000001</v>
      </c>
      <c r="F858">
        <v>17.016529999999999</v>
      </c>
      <c r="G858">
        <v>7</v>
      </c>
      <c r="H858">
        <v>7</v>
      </c>
      <c r="I858">
        <v>1.5</v>
      </c>
      <c r="J858">
        <v>3</v>
      </c>
    </row>
    <row r="859" spans="1:10" x14ac:dyDescent="0.25">
      <c r="A859" t="s">
        <v>6964</v>
      </c>
      <c r="B859" t="s">
        <v>6966</v>
      </c>
      <c r="C859" s="107">
        <v>45127</v>
      </c>
      <c r="D859">
        <v>39.93</v>
      </c>
      <c r="E859">
        <v>49.03</v>
      </c>
      <c r="F859">
        <v>18.56007</v>
      </c>
      <c r="G859">
        <v>0.75</v>
      </c>
      <c r="H859">
        <v>168</v>
      </c>
      <c r="I859">
        <v>10.5</v>
      </c>
      <c r="J859">
        <v>2.5</v>
      </c>
    </row>
    <row r="860" spans="1:10" x14ac:dyDescent="0.25">
      <c r="A860" t="s">
        <v>6260</v>
      </c>
      <c r="B860" t="s">
        <v>6262</v>
      </c>
      <c r="C860" s="107">
        <v>45120</v>
      </c>
      <c r="D860">
        <v>34.18</v>
      </c>
      <c r="E860">
        <v>40.265279999999997</v>
      </c>
      <c r="F860">
        <v>15.112970000000001</v>
      </c>
      <c r="G860">
        <v>8.5</v>
      </c>
      <c r="H860">
        <v>11</v>
      </c>
      <c r="I860">
        <v>0.86</v>
      </c>
      <c r="J860">
        <v>8.5</v>
      </c>
    </row>
    <row r="861" spans="1:10" x14ac:dyDescent="0.25">
      <c r="A861" t="s">
        <v>6144</v>
      </c>
      <c r="B861" t="s">
        <v>6146</v>
      </c>
      <c r="C861" s="107">
        <v>45120</v>
      </c>
      <c r="D861">
        <v>45.73</v>
      </c>
      <c r="E861">
        <v>54.440959999999997</v>
      </c>
      <c r="F861">
        <v>16.00075</v>
      </c>
      <c r="G861">
        <v>8.5</v>
      </c>
      <c r="H861">
        <v>11</v>
      </c>
      <c r="I861">
        <v>0.86</v>
      </c>
      <c r="J861">
        <v>8.5</v>
      </c>
    </row>
    <row r="862" spans="1:10" x14ac:dyDescent="0.25">
      <c r="A862" t="s">
        <v>5983</v>
      </c>
      <c r="B862" t="s">
        <v>5984</v>
      </c>
      <c r="C862" s="107">
        <v>45127</v>
      </c>
      <c r="D862">
        <v>40.74</v>
      </c>
      <c r="E862">
        <v>49.7</v>
      </c>
      <c r="F862">
        <v>18.028169999999999</v>
      </c>
      <c r="G862">
        <v>8.5</v>
      </c>
      <c r="H862">
        <v>11</v>
      </c>
      <c r="I862">
        <v>0.86</v>
      </c>
      <c r="J862">
        <v>8.5</v>
      </c>
    </row>
    <row r="863" spans="1:10" x14ac:dyDescent="0.25">
      <c r="A863" t="s">
        <v>7336</v>
      </c>
      <c r="B863" t="s">
        <v>7338</v>
      </c>
      <c r="C863" s="107">
        <v>45120</v>
      </c>
      <c r="D863">
        <v>31.23</v>
      </c>
      <c r="E863">
        <v>37.180160000000001</v>
      </c>
      <c r="F863">
        <v>16.003589999999999</v>
      </c>
      <c r="G863">
        <v>0.75</v>
      </c>
      <c r="H863">
        <v>168</v>
      </c>
      <c r="I863">
        <v>7.5</v>
      </c>
      <c r="J863">
        <v>2</v>
      </c>
    </row>
    <row r="864" spans="1:10" x14ac:dyDescent="0.25">
      <c r="A864" t="s">
        <v>7239</v>
      </c>
      <c r="B864" t="s">
        <v>7240</v>
      </c>
      <c r="C864" s="107">
        <v>45103</v>
      </c>
      <c r="D864">
        <v>41.13</v>
      </c>
      <c r="E864">
        <v>50</v>
      </c>
      <c r="F864">
        <v>17.739999999999998</v>
      </c>
      <c r="G864">
        <v>1.75</v>
      </c>
      <c r="H864">
        <v>168</v>
      </c>
      <c r="I864">
        <v>6.9</v>
      </c>
      <c r="J864">
        <v>0.75</v>
      </c>
    </row>
    <row r="865" spans="1:10" x14ac:dyDescent="0.25">
      <c r="A865" t="s">
        <v>6888</v>
      </c>
      <c r="B865" t="s">
        <v>6889</v>
      </c>
      <c r="C865" s="107">
        <v>45103</v>
      </c>
      <c r="D865">
        <v>78.45</v>
      </c>
      <c r="E865">
        <v>96</v>
      </c>
      <c r="F865">
        <v>18.28125</v>
      </c>
      <c r="G865">
        <v>2.5</v>
      </c>
      <c r="H865">
        <v>246</v>
      </c>
      <c r="I865">
        <v>15</v>
      </c>
      <c r="J865">
        <v>1</v>
      </c>
    </row>
    <row r="866" spans="1:10" x14ac:dyDescent="0.25">
      <c r="A866" t="s">
        <v>6220</v>
      </c>
      <c r="B866" t="s">
        <v>6222</v>
      </c>
      <c r="C866" s="107">
        <v>45120</v>
      </c>
      <c r="D866">
        <v>66.31</v>
      </c>
      <c r="E866">
        <v>78.933440000000004</v>
      </c>
      <c r="F866">
        <v>15.992509999999999</v>
      </c>
      <c r="G866">
        <v>8.5</v>
      </c>
      <c r="H866">
        <v>11</v>
      </c>
      <c r="I866">
        <v>0.86</v>
      </c>
      <c r="J866">
        <v>8.5</v>
      </c>
    </row>
    <row r="867" spans="1:10" x14ac:dyDescent="0.25">
      <c r="A867" t="s">
        <v>6326</v>
      </c>
      <c r="B867" t="s">
        <v>6327</v>
      </c>
      <c r="C867" s="107">
        <v>45120</v>
      </c>
      <c r="D867">
        <v>54.9</v>
      </c>
      <c r="E867">
        <v>68.075999999999993</v>
      </c>
      <c r="F867">
        <v>19.354839999999999</v>
      </c>
      <c r="G867">
        <v>8.5</v>
      </c>
      <c r="H867">
        <v>11</v>
      </c>
      <c r="I867">
        <v>0.86</v>
      </c>
      <c r="J867">
        <v>8.5</v>
      </c>
    </row>
    <row r="868" spans="1:10" x14ac:dyDescent="0.25">
      <c r="A868" t="s">
        <v>6723</v>
      </c>
      <c r="B868" t="s">
        <v>6725</v>
      </c>
      <c r="C868" s="107">
        <v>45120</v>
      </c>
      <c r="D868">
        <v>53.58</v>
      </c>
      <c r="E868">
        <v>63.785600000000002</v>
      </c>
      <c r="F868">
        <v>15.99985</v>
      </c>
      <c r="G868">
        <v>4</v>
      </c>
      <c r="H868">
        <v>169</v>
      </c>
      <c r="I868">
        <v>10</v>
      </c>
      <c r="J868">
        <v>3</v>
      </c>
    </row>
    <row r="869" spans="1:10" x14ac:dyDescent="0.25">
      <c r="A869" t="s">
        <v>6156</v>
      </c>
      <c r="B869" t="s">
        <v>6158</v>
      </c>
      <c r="C869" s="107">
        <v>45127</v>
      </c>
      <c r="D869">
        <v>42.1</v>
      </c>
      <c r="E869">
        <v>52.204000000000001</v>
      </c>
      <c r="F869">
        <v>19.354839999999999</v>
      </c>
      <c r="G869">
        <v>8.5</v>
      </c>
      <c r="H869">
        <v>11</v>
      </c>
      <c r="I869">
        <v>0.86</v>
      </c>
      <c r="J869">
        <v>8.5</v>
      </c>
    </row>
    <row r="870" spans="1:10" x14ac:dyDescent="0.25">
      <c r="A870" t="s">
        <v>5597</v>
      </c>
      <c r="B870" t="s">
        <v>5599</v>
      </c>
      <c r="C870" s="107">
        <v>45127</v>
      </c>
      <c r="D870">
        <v>0.71</v>
      </c>
      <c r="E870">
        <v>0.88039999999999996</v>
      </c>
      <c r="F870">
        <v>19.354839999999999</v>
      </c>
      <c r="G870">
        <v>1</v>
      </c>
      <c r="H870">
        <v>2.75</v>
      </c>
      <c r="I870">
        <v>0.3</v>
      </c>
      <c r="J870">
        <v>0.75</v>
      </c>
    </row>
    <row r="871" spans="1:10" x14ac:dyDescent="0.25">
      <c r="A871" t="s">
        <v>6185</v>
      </c>
      <c r="B871" t="s">
        <v>6187</v>
      </c>
      <c r="C871" s="107">
        <v>45127</v>
      </c>
      <c r="D871">
        <v>2.91</v>
      </c>
      <c r="E871">
        <v>3.6084000000000001</v>
      </c>
      <c r="F871">
        <v>19.354839999999999</v>
      </c>
      <c r="G871">
        <v>8.5</v>
      </c>
      <c r="H871">
        <v>11</v>
      </c>
      <c r="I871">
        <v>0.86</v>
      </c>
      <c r="J871">
        <v>8.5</v>
      </c>
    </row>
    <row r="872" spans="1:10" x14ac:dyDescent="0.25">
      <c r="A872" t="s">
        <v>6980</v>
      </c>
      <c r="B872" t="s">
        <v>6981</v>
      </c>
      <c r="C872" s="107">
        <v>45103</v>
      </c>
      <c r="D872">
        <v>2.78</v>
      </c>
      <c r="E872">
        <v>3.4</v>
      </c>
      <c r="F872">
        <v>18.235289999999999</v>
      </c>
      <c r="G872">
        <v>2</v>
      </c>
      <c r="H872">
        <v>3</v>
      </c>
      <c r="I872">
        <v>0.25</v>
      </c>
      <c r="J872">
        <v>2</v>
      </c>
    </row>
    <row r="873" spans="1:10" x14ac:dyDescent="0.25">
      <c r="A873" t="s">
        <v>6798</v>
      </c>
      <c r="B873" t="s">
        <v>6800</v>
      </c>
      <c r="C873" s="107">
        <v>45120</v>
      </c>
      <c r="D873">
        <v>5.29</v>
      </c>
      <c r="E873">
        <v>6.3785599999999993</v>
      </c>
      <c r="F873">
        <v>17.065919999999998</v>
      </c>
      <c r="G873">
        <v>1.5</v>
      </c>
      <c r="H873">
        <v>4</v>
      </c>
      <c r="I873">
        <v>0.45</v>
      </c>
      <c r="J873">
        <v>1</v>
      </c>
    </row>
    <row r="874" spans="1:10" x14ac:dyDescent="0.25">
      <c r="A874" t="s">
        <v>6987</v>
      </c>
      <c r="B874" t="s">
        <v>6988</v>
      </c>
      <c r="C874" s="107">
        <v>45103</v>
      </c>
      <c r="D874">
        <v>6.06</v>
      </c>
      <c r="E874">
        <v>7.6</v>
      </c>
      <c r="F874">
        <v>20.263159999999999</v>
      </c>
      <c r="G874">
        <v>2</v>
      </c>
      <c r="H874">
        <v>4</v>
      </c>
      <c r="I874">
        <v>0.45</v>
      </c>
      <c r="J874">
        <v>1.5</v>
      </c>
    </row>
    <row r="875" spans="1:10" x14ac:dyDescent="0.25">
      <c r="A875" t="s">
        <v>5809</v>
      </c>
      <c r="B875" t="s">
        <v>5811</v>
      </c>
      <c r="C875" s="107">
        <v>45127</v>
      </c>
      <c r="D875">
        <v>3.03</v>
      </c>
      <c r="E875">
        <v>3.7572000000000001</v>
      </c>
      <c r="F875">
        <v>19.354839999999999</v>
      </c>
      <c r="G875">
        <v>8.5</v>
      </c>
      <c r="H875">
        <v>11</v>
      </c>
      <c r="I875">
        <v>0.86</v>
      </c>
      <c r="J875">
        <v>8.5</v>
      </c>
    </row>
    <row r="876" spans="1:10" x14ac:dyDescent="0.25">
      <c r="A876" t="s">
        <v>6339</v>
      </c>
      <c r="B876" t="s">
        <v>6341</v>
      </c>
      <c r="C876" s="107">
        <v>45156</v>
      </c>
      <c r="D876">
        <v>3.38</v>
      </c>
      <c r="E876">
        <v>4.2</v>
      </c>
      <c r="F876">
        <v>19.523810000000001</v>
      </c>
      <c r="G876">
        <v>8.5</v>
      </c>
      <c r="H876">
        <v>11</v>
      </c>
      <c r="I876">
        <v>0.86</v>
      </c>
      <c r="J876">
        <v>8.5</v>
      </c>
    </row>
    <row r="877" spans="1:10" x14ac:dyDescent="0.25">
      <c r="A877" t="s">
        <v>5821</v>
      </c>
      <c r="B877" t="s">
        <v>5823</v>
      </c>
      <c r="C877" s="107">
        <v>45127</v>
      </c>
      <c r="D877">
        <v>2.63</v>
      </c>
      <c r="E877">
        <v>3.2612000000000001</v>
      </c>
      <c r="F877">
        <v>19.354839999999999</v>
      </c>
      <c r="G877">
        <v>8.5</v>
      </c>
      <c r="H877">
        <v>11</v>
      </c>
      <c r="I877">
        <v>0.86</v>
      </c>
      <c r="J877">
        <v>8.5</v>
      </c>
    </row>
    <row r="878" spans="1:10" x14ac:dyDescent="0.25">
      <c r="A878" t="s">
        <v>6498</v>
      </c>
      <c r="B878" t="s">
        <v>6500</v>
      </c>
      <c r="C878" s="107">
        <v>45156</v>
      </c>
      <c r="D878">
        <v>2.94</v>
      </c>
      <c r="E878">
        <v>3.65</v>
      </c>
      <c r="F878">
        <v>19.45205</v>
      </c>
      <c r="G878">
        <v>5.6</v>
      </c>
      <c r="H878">
        <v>9.44</v>
      </c>
      <c r="I878">
        <v>0.11</v>
      </c>
      <c r="J878">
        <v>1.37</v>
      </c>
    </row>
    <row r="879" spans="1:10" x14ac:dyDescent="0.25">
      <c r="A879" t="s">
        <v>6864</v>
      </c>
      <c r="B879" t="s">
        <v>6866</v>
      </c>
      <c r="C879" s="107">
        <v>45103</v>
      </c>
      <c r="D879">
        <v>2.99</v>
      </c>
      <c r="E879">
        <v>3.64</v>
      </c>
      <c r="F879">
        <v>17.857140000000001</v>
      </c>
      <c r="G879">
        <v>1</v>
      </c>
      <c r="H879">
        <v>1</v>
      </c>
      <c r="I879">
        <v>0.15</v>
      </c>
      <c r="J879">
        <v>1</v>
      </c>
    </row>
    <row r="880" spans="1:10" x14ac:dyDescent="0.25">
      <c r="A880" t="s">
        <v>6885</v>
      </c>
      <c r="B880" t="s">
        <v>6887</v>
      </c>
      <c r="C880" s="107">
        <v>45127</v>
      </c>
      <c r="D880">
        <v>2.4900000000000002</v>
      </c>
      <c r="E880">
        <v>2.9660799999999998</v>
      </c>
      <c r="F880">
        <v>16.050809999999998</v>
      </c>
      <c r="G880">
        <v>1.5</v>
      </c>
      <c r="H880">
        <v>1.5</v>
      </c>
      <c r="I880">
        <v>0.2</v>
      </c>
      <c r="J880">
        <v>2.5</v>
      </c>
    </row>
    <row r="881" spans="1:10" x14ac:dyDescent="0.25">
      <c r="A881" t="s">
        <v>6920</v>
      </c>
      <c r="B881" t="s">
        <v>6922</v>
      </c>
      <c r="C881" s="107">
        <v>45120</v>
      </c>
      <c r="D881">
        <v>2.66</v>
      </c>
      <c r="E881">
        <v>3.1644800000000002</v>
      </c>
      <c r="F881">
        <v>15.94196</v>
      </c>
      <c r="G881">
        <v>2</v>
      </c>
      <c r="H881">
        <v>2</v>
      </c>
      <c r="I881">
        <v>0.15</v>
      </c>
      <c r="J881">
        <v>3</v>
      </c>
    </row>
    <row r="882" spans="1:10" x14ac:dyDescent="0.25">
      <c r="A882" t="s">
        <v>6217</v>
      </c>
      <c r="B882" t="s">
        <v>6219</v>
      </c>
      <c r="C882" s="107">
        <v>45103</v>
      </c>
      <c r="D882">
        <v>2.9</v>
      </c>
      <c r="E882">
        <v>3.74</v>
      </c>
      <c r="F882">
        <v>22.459890000000001</v>
      </c>
      <c r="G882">
        <v>2</v>
      </c>
      <c r="H882">
        <v>2.75</v>
      </c>
      <c r="I882">
        <v>0.5</v>
      </c>
      <c r="J882">
        <v>1</v>
      </c>
    </row>
    <row r="883" spans="1:10" x14ac:dyDescent="0.25">
      <c r="A883" t="s">
        <v>6129</v>
      </c>
      <c r="B883" t="s">
        <v>6131</v>
      </c>
      <c r="C883" s="107">
        <v>45120</v>
      </c>
      <c r="D883">
        <v>2.75</v>
      </c>
      <c r="E883">
        <v>3.2736000000000001</v>
      </c>
      <c r="F883">
        <v>15.994619999999999</v>
      </c>
      <c r="G883">
        <v>1.75</v>
      </c>
      <c r="H883">
        <v>2.75</v>
      </c>
      <c r="I883">
        <v>0.15</v>
      </c>
      <c r="J883">
        <v>1</v>
      </c>
    </row>
    <row r="884" spans="1:10" x14ac:dyDescent="0.25">
      <c r="A884" t="s">
        <v>7089</v>
      </c>
      <c r="B884" t="s">
        <v>7091</v>
      </c>
      <c r="C884" s="107">
        <v>45103</v>
      </c>
      <c r="D884">
        <v>3.12</v>
      </c>
      <c r="E884">
        <v>3.83</v>
      </c>
      <c r="F884">
        <v>18.537859999999998</v>
      </c>
      <c r="G884">
        <v>2</v>
      </c>
      <c r="H884">
        <v>1</v>
      </c>
      <c r="I884">
        <v>0.2</v>
      </c>
      <c r="J884">
        <v>2.25</v>
      </c>
    </row>
    <row r="885" spans="1:10" x14ac:dyDescent="0.25">
      <c r="A885" t="s">
        <v>5824</v>
      </c>
      <c r="B885" t="s">
        <v>5826</v>
      </c>
      <c r="C885" s="107">
        <v>45127</v>
      </c>
      <c r="D885">
        <v>2.17</v>
      </c>
      <c r="E885">
        <v>2.6</v>
      </c>
      <c r="F885">
        <v>16.538460000000001</v>
      </c>
      <c r="G885">
        <v>1.75</v>
      </c>
      <c r="H885">
        <v>3</v>
      </c>
      <c r="I885">
        <v>0.5</v>
      </c>
      <c r="J885">
        <v>1</v>
      </c>
    </row>
    <row r="886" spans="1:10" x14ac:dyDescent="0.25">
      <c r="A886" t="s">
        <v>5637</v>
      </c>
      <c r="B886" t="s">
        <v>5639</v>
      </c>
      <c r="C886" s="107">
        <v>45127</v>
      </c>
      <c r="D886">
        <v>2.46</v>
      </c>
      <c r="E886">
        <v>2.95</v>
      </c>
      <c r="F886">
        <v>16.61017</v>
      </c>
      <c r="G886">
        <v>2</v>
      </c>
      <c r="H886">
        <v>3</v>
      </c>
      <c r="I886">
        <v>0.1</v>
      </c>
      <c r="J886">
        <v>2</v>
      </c>
    </row>
    <row r="887" spans="1:10" x14ac:dyDescent="0.25">
      <c r="A887" t="s">
        <v>5740</v>
      </c>
      <c r="B887" t="s">
        <v>5742</v>
      </c>
      <c r="C887" s="107">
        <v>45127</v>
      </c>
      <c r="D887">
        <v>0.82</v>
      </c>
      <c r="E887">
        <v>1.0192000000000001</v>
      </c>
      <c r="F887">
        <v>19.544740000000001</v>
      </c>
      <c r="G887">
        <v>1.5</v>
      </c>
      <c r="H887">
        <v>1</v>
      </c>
      <c r="I887">
        <v>0.5</v>
      </c>
      <c r="J887">
        <v>2</v>
      </c>
    </row>
    <row r="888" spans="1:10" x14ac:dyDescent="0.25">
      <c r="A888" t="s">
        <v>5737</v>
      </c>
      <c r="B888" t="s">
        <v>5739</v>
      </c>
      <c r="C888" s="107">
        <v>45127</v>
      </c>
      <c r="D888">
        <v>0.68</v>
      </c>
      <c r="E888">
        <v>0.82899999999999996</v>
      </c>
      <c r="F888">
        <v>17.973459999999999</v>
      </c>
      <c r="G888">
        <v>1.5</v>
      </c>
      <c r="H888">
        <v>1.5</v>
      </c>
      <c r="I888">
        <v>0.1</v>
      </c>
      <c r="J888">
        <v>1</v>
      </c>
    </row>
    <row r="889" spans="1:10" x14ac:dyDescent="0.25">
      <c r="A889" t="s">
        <v>6492</v>
      </c>
      <c r="B889" t="s">
        <v>6494</v>
      </c>
      <c r="C889" s="107">
        <v>45125</v>
      </c>
      <c r="D889">
        <v>64.52</v>
      </c>
      <c r="E889">
        <v>85</v>
      </c>
      <c r="F889">
        <v>24.09412</v>
      </c>
      <c r="G889">
        <v>9</v>
      </c>
      <c r="H889">
        <v>168</v>
      </c>
      <c r="I889">
        <v>10</v>
      </c>
      <c r="J889">
        <v>3</v>
      </c>
    </row>
    <row r="890" spans="1:10" x14ac:dyDescent="0.25">
      <c r="A890" t="s">
        <v>6167</v>
      </c>
      <c r="B890" t="s">
        <v>6169</v>
      </c>
      <c r="C890" s="107">
        <v>45127</v>
      </c>
      <c r="D890">
        <v>0.96</v>
      </c>
      <c r="E890">
        <v>1.1903999999999999</v>
      </c>
      <c r="F890">
        <v>19.354839999999999</v>
      </c>
      <c r="G890">
        <v>0.38</v>
      </c>
      <c r="H890">
        <v>1</v>
      </c>
      <c r="I890">
        <v>0.05</v>
      </c>
      <c r="J890">
        <v>0.2</v>
      </c>
    </row>
    <row r="891" spans="1:10" x14ac:dyDescent="0.25">
      <c r="A891" t="s">
        <v>6972</v>
      </c>
      <c r="B891" t="s">
        <v>6974</v>
      </c>
      <c r="C891" s="107">
        <v>45127</v>
      </c>
      <c r="D891">
        <v>0.81</v>
      </c>
      <c r="E891">
        <v>1.1599999999999999</v>
      </c>
      <c r="F891">
        <v>30.172409999999999</v>
      </c>
      <c r="G891">
        <v>5</v>
      </c>
      <c r="H891">
        <v>6.25</v>
      </c>
      <c r="I891">
        <v>0.1</v>
      </c>
      <c r="J891">
        <v>0.25</v>
      </c>
    </row>
    <row r="892" spans="1:10" x14ac:dyDescent="0.25">
      <c r="A892" t="s">
        <v>5622</v>
      </c>
      <c r="B892" t="s">
        <v>5624</v>
      </c>
      <c r="C892" s="107">
        <v>45127</v>
      </c>
      <c r="D892">
        <v>0.53</v>
      </c>
      <c r="E892">
        <v>0.65720000000000001</v>
      </c>
      <c r="F892">
        <v>19.354839999999999</v>
      </c>
      <c r="G892">
        <v>0.25</v>
      </c>
      <c r="H892">
        <v>0.25</v>
      </c>
      <c r="I892">
        <v>0.5</v>
      </c>
      <c r="J892">
        <v>1</v>
      </c>
    </row>
    <row r="893" spans="1:10" x14ac:dyDescent="0.25">
      <c r="A893" t="s">
        <v>6060</v>
      </c>
      <c r="B893" t="s">
        <v>6062</v>
      </c>
      <c r="C893" s="107">
        <v>45127</v>
      </c>
      <c r="D893">
        <v>2.71</v>
      </c>
      <c r="E893">
        <v>3.3603999999999998</v>
      </c>
      <c r="F893">
        <v>19.354839999999999</v>
      </c>
      <c r="G893">
        <v>1.5</v>
      </c>
      <c r="H893">
        <v>40</v>
      </c>
      <c r="I893">
        <v>1</v>
      </c>
      <c r="J893">
        <v>0.75</v>
      </c>
    </row>
    <row r="894" spans="1:10" x14ac:dyDescent="0.25">
      <c r="A894" t="s">
        <v>6847</v>
      </c>
      <c r="B894" t="s">
        <v>6849</v>
      </c>
      <c r="C894" s="107">
        <v>45120</v>
      </c>
      <c r="D894">
        <v>0.92</v>
      </c>
      <c r="E894">
        <v>1.1903999999999999</v>
      </c>
      <c r="F894">
        <v>22.715050000000002</v>
      </c>
      <c r="G894">
        <v>0.25</v>
      </c>
      <c r="H894">
        <v>0.25</v>
      </c>
      <c r="I894">
        <v>0.1</v>
      </c>
      <c r="J894">
        <v>0.5</v>
      </c>
    </row>
    <row r="895" spans="1:10" x14ac:dyDescent="0.25">
      <c r="A895" t="s">
        <v>6328</v>
      </c>
      <c r="B895" t="s">
        <v>6330</v>
      </c>
      <c r="C895" s="107">
        <v>45127</v>
      </c>
      <c r="D895">
        <v>0.35</v>
      </c>
      <c r="E895">
        <v>0.43</v>
      </c>
      <c r="F895">
        <v>18.604649999999999</v>
      </c>
      <c r="G895">
        <v>0.5</v>
      </c>
      <c r="H895">
        <v>0.5</v>
      </c>
      <c r="I895">
        <v>0.01</v>
      </c>
      <c r="J895">
        <v>0.5</v>
      </c>
    </row>
    <row r="896" spans="1:10" x14ac:dyDescent="0.25">
      <c r="A896" t="s">
        <v>6334</v>
      </c>
      <c r="B896" t="s">
        <v>6336</v>
      </c>
      <c r="C896" s="107">
        <v>45141</v>
      </c>
      <c r="D896">
        <v>7.94</v>
      </c>
      <c r="E896">
        <v>10.199999999999999</v>
      </c>
      <c r="F896">
        <v>22.156860000000002</v>
      </c>
      <c r="G896">
        <v>8.5</v>
      </c>
      <c r="H896">
        <v>11</v>
      </c>
      <c r="I896">
        <v>0.86</v>
      </c>
      <c r="J896">
        <v>8.5</v>
      </c>
    </row>
    <row r="897" spans="1:10" x14ac:dyDescent="0.25">
      <c r="A897" t="s">
        <v>5930</v>
      </c>
      <c r="B897" t="s">
        <v>5932</v>
      </c>
      <c r="C897" s="107">
        <v>45127</v>
      </c>
      <c r="D897">
        <v>7.78</v>
      </c>
      <c r="E897">
        <v>9.6471999999999998</v>
      </c>
      <c r="F897">
        <v>19.354839999999999</v>
      </c>
      <c r="G897">
        <v>8.5</v>
      </c>
      <c r="H897">
        <v>11</v>
      </c>
      <c r="I897">
        <v>0.86</v>
      </c>
      <c r="J897">
        <v>8.5</v>
      </c>
    </row>
    <row r="898" spans="1:10" x14ac:dyDescent="0.25">
      <c r="A898" t="s">
        <v>5980</v>
      </c>
      <c r="B898" t="s">
        <v>5982</v>
      </c>
      <c r="C898" s="107">
        <v>45127</v>
      </c>
      <c r="D898">
        <v>0.96</v>
      </c>
      <c r="E898">
        <v>1.1903999999999999</v>
      </c>
      <c r="F898">
        <v>19.354839999999999</v>
      </c>
      <c r="G898">
        <v>3</v>
      </c>
      <c r="H898">
        <v>4</v>
      </c>
      <c r="I898">
        <v>1</v>
      </c>
      <c r="J898">
        <v>1</v>
      </c>
    </row>
    <row r="899" spans="1:10" x14ac:dyDescent="0.25">
      <c r="A899" t="s">
        <v>6069</v>
      </c>
      <c r="B899" t="s">
        <v>6071</v>
      </c>
      <c r="C899" s="107">
        <v>45127</v>
      </c>
      <c r="D899">
        <v>12.12</v>
      </c>
      <c r="E899">
        <v>15.0288</v>
      </c>
      <c r="F899">
        <v>19.354839999999999</v>
      </c>
      <c r="G899">
        <v>3.13</v>
      </c>
      <c r="H899">
        <v>8.19</v>
      </c>
      <c r="I899">
        <v>1.5</v>
      </c>
      <c r="J899">
        <v>5.0599999999999996</v>
      </c>
    </row>
    <row r="900" spans="1:10" x14ac:dyDescent="0.25">
      <c r="A900" t="s">
        <v>16267</v>
      </c>
      <c r="B900" t="s">
        <v>25335</v>
      </c>
      <c r="C900" s="107">
        <v>45120</v>
      </c>
      <c r="D900">
        <v>2.14</v>
      </c>
      <c r="E900">
        <v>2.5494400000000002</v>
      </c>
      <c r="F900">
        <v>16.059999999999999</v>
      </c>
      <c r="G900">
        <v>2</v>
      </c>
      <c r="H900">
        <v>3</v>
      </c>
      <c r="I900">
        <v>0.1</v>
      </c>
      <c r="J900">
        <v>0.25</v>
      </c>
    </row>
    <row r="901" spans="1:10" x14ac:dyDescent="0.25">
      <c r="A901" t="s">
        <v>6066</v>
      </c>
      <c r="B901" t="s">
        <v>6068</v>
      </c>
      <c r="C901" s="107">
        <v>45120</v>
      </c>
      <c r="D901">
        <v>8.36</v>
      </c>
      <c r="E901">
        <v>10.366400000000001</v>
      </c>
      <c r="F901">
        <v>19.354839999999999</v>
      </c>
      <c r="G901">
        <v>8.06</v>
      </c>
      <c r="H901">
        <v>13.5</v>
      </c>
      <c r="I901">
        <v>0.9</v>
      </c>
      <c r="J901">
        <v>1.43</v>
      </c>
    </row>
    <row r="902" spans="1:10" x14ac:dyDescent="0.25">
      <c r="A902" t="s">
        <v>6063</v>
      </c>
      <c r="B902" t="s">
        <v>6065</v>
      </c>
      <c r="C902" s="107">
        <v>45127</v>
      </c>
      <c r="D902">
        <v>10.57</v>
      </c>
      <c r="E902">
        <v>12.9</v>
      </c>
      <c r="F902">
        <v>18.06202</v>
      </c>
      <c r="G902">
        <v>8.06</v>
      </c>
      <c r="H902">
        <v>12</v>
      </c>
      <c r="I902">
        <v>1</v>
      </c>
      <c r="J902">
        <v>3.75</v>
      </c>
    </row>
    <row r="903" spans="1:10" x14ac:dyDescent="0.25">
      <c r="A903" t="s">
        <v>5871</v>
      </c>
      <c r="B903" t="s">
        <v>5873</v>
      </c>
      <c r="C903" s="107">
        <v>45127</v>
      </c>
      <c r="D903">
        <v>10.59</v>
      </c>
      <c r="E903">
        <v>13.131600000000001</v>
      </c>
      <c r="F903">
        <v>19.354839999999999</v>
      </c>
      <c r="G903">
        <v>20</v>
      </c>
      <c r="H903">
        <v>13</v>
      </c>
      <c r="I903">
        <v>0.4</v>
      </c>
      <c r="J903">
        <v>9</v>
      </c>
    </row>
    <row r="904" spans="1:10" x14ac:dyDescent="0.25">
      <c r="A904" t="s">
        <v>6654</v>
      </c>
      <c r="B904" t="s">
        <v>6655</v>
      </c>
      <c r="C904" s="107">
        <v>45127</v>
      </c>
      <c r="D904">
        <v>2.0499999999999998</v>
      </c>
      <c r="E904">
        <v>2.7</v>
      </c>
      <c r="F904">
        <v>24.074069999999999</v>
      </c>
      <c r="G904">
        <v>8</v>
      </c>
      <c r="H904">
        <v>14.5</v>
      </c>
      <c r="I904">
        <v>0.26</v>
      </c>
      <c r="J904">
        <v>9.5</v>
      </c>
    </row>
    <row r="905" spans="1:10" x14ac:dyDescent="0.25">
      <c r="A905" t="s">
        <v>6200</v>
      </c>
      <c r="B905" t="s">
        <v>6201</v>
      </c>
      <c r="C905" s="107">
        <v>45127</v>
      </c>
      <c r="D905">
        <v>1.22</v>
      </c>
      <c r="E905">
        <v>1.6</v>
      </c>
      <c r="F905">
        <v>23.75</v>
      </c>
      <c r="G905">
        <v>7</v>
      </c>
      <c r="H905">
        <v>10</v>
      </c>
      <c r="I905">
        <v>0.17</v>
      </c>
      <c r="J905">
        <v>4</v>
      </c>
    </row>
    <row r="906" spans="1:10" x14ac:dyDescent="0.25">
      <c r="A906" t="s">
        <v>5649</v>
      </c>
      <c r="B906" t="s">
        <v>5650</v>
      </c>
      <c r="C906" s="107">
        <v>45114</v>
      </c>
      <c r="D906">
        <v>0.37</v>
      </c>
      <c r="E906">
        <v>0.47</v>
      </c>
      <c r="F906">
        <v>21.276599999999998</v>
      </c>
      <c r="G906">
        <v>1.5</v>
      </c>
      <c r="H906">
        <v>1.5</v>
      </c>
      <c r="I906">
        <v>0.25</v>
      </c>
      <c r="J906">
        <v>1</v>
      </c>
    </row>
    <row r="907" spans="1:10" x14ac:dyDescent="0.25">
      <c r="A907" t="s">
        <v>5778</v>
      </c>
      <c r="B907" t="s">
        <v>5779</v>
      </c>
      <c r="C907" s="107">
        <v>45127</v>
      </c>
      <c r="D907">
        <v>1.27</v>
      </c>
      <c r="E907">
        <v>1.55</v>
      </c>
      <c r="F907">
        <v>18.064520000000002</v>
      </c>
      <c r="G907">
        <v>7.5</v>
      </c>
      <c r="H907">
        <v>4</v>
      </c>
      <c r="I907">
        <v>0.5</v>
      </c>
      <c r="J907">
        <v>0.25</v>
      </c>
    </row>
    <row r="908" spans="1:10" x14ac:dyDescent="0.25">
      <c r="A908" t="s">
        <v>5804</v>
      </c>
      <c r="B908" t="s">
        <v>5805</v>
      </c>
      <c r="C908" s="107">
        <v>45127</v>
      </c>
      <c r="D908">
        <v>1.43</v>
      </c>
      <c r="E908">
        <v>1.7732000000000001</v>
      </c>
      <c r="F908">
        <v>19.354839999999999</v>
      </c>
      <c r="G908">
        <v>2</v>
      </c>
      <c r="H908">
        <v>3</v>
      </c>
      <c r="I908">
        <v>0.5</v>
      </c>
      <c r="J908">
        <v>2</v>
      </c>
    </row>
    <row r="909" spans="1:10" x14ac:dyDescent="0.25">
      <c r="A909" t="s">
        <v>5886</v>
      </c>
      <c r="B909" t="s">
        <v>5888</v>
      </c>
      <c r="C909" s="107">
        <v>45127</v>
      </c>
      <c r="D909">
        <v>2.99</v>
      </c>
      <c r="E909">
        <v>3.7075999999999998</v>
      </c>
      <c r="F909">
        <v>19.354839999999999</v>
      </c>
      <c r="G909">
        <v>2</v>
      </c>
      <c r="H909">
        <v>2</v>
      </c>
      <c r="I909">
        <v>0.3</v>
      </c>
      <c r="J909">
        <v>0.5</v>
      </c>
    </row>
    <row r="910" spans="1:10" x14ac:dyDescent="0.25">
      <c r="A910" t="s">
        <v>5889</v>
      </c>
      <c r="B910" t="s">
        <v>5890</v>
      </c>
      <c r="C910" s="107">
        <v>45127</v>
      </c>
      <c r="D910">
        <v>2.5099999999999998</v>
      </c>
      <c r="E910">
        <v>3.1124000000000001</v>
      </c>
      <c r="F910">
        <v>19.354839999999999</v>
      </c>
      <c r="G910">
        <v>2</v>
      </c>
      <c r="H910">
        <v>2</v>
      </c>
      <c r="I910">
        <v>0.5</v>
      </c>
      <c r="J910">
        <v>2.5</v>
      </c>
    </row>
    <row r="911" spans="1:10" x14ac:dyDescent="0.25">
      <c r="A911" t="s">
        <v>5812</v>
      </c>
      <c r="B911" t="s">
        <v>5813</v>
      </c>
      <c r="C911" s="107">
        <v>45127</v>
      </c>
      <c r="D911">
        <v>1.52</v>
      </c>
      <c r="E911">
        <v>1.8848</v>
      </c>
      <c r="F911">
        <v>19.354839999999999</v>
      </c>
      <c r="G911">
        <v>2.25</v>
      </c>
      <c r="H911">
        <v>1.75</v>
      </c>
      <c r="I911">
        <v>0.4</v>
      </c>
      <c r="J911">
        <v>2</v>
      </c>
    </row>
    <row r="912" spans="1:10" x14ac:dyDescent="0.25">
      <c r="A912" t="s">
        <v>6992</v>
      </c>
      <c r="B912" t="s">
        <v>6993</v>
      </c>
      <c r="C912" s="107">
        <v>45103</v>
      </c>
      <c r="D912">
        <v>2.83</v>
      </c>
      <c r="E912">
        <v>3.45</v>
      </c>
      <c r="F912">
        <v>17.97101</v>
      </c>
      <c r="G912">
        <v>6</v>
      </c>
      <c r="H912">
        <v>8</v>
      </c>
      <c r="I912">
        <v>0.27</v>
      </c>
      <c r="J912">
        <v>4.4000000000000004</v>
      </c>
    </row>
    <row r="913" spans="1:10" x14ac:dyDescent="0.25">
      <c r="A913" t="s">
        <v>5816</v>
      </c>
      <c r="B913" t="s">
        <v>5817</v>
      </c>
      <c r="C913" s="107">
        <v>45127</v>
      </c>
      <c r="D913">
        <v>21.49</v>
      </c>
      <c r="E913">
        <v>26.3</v>
      </c>
      <c r="F913">
        <v>18.288969999999999</v>
      </c>
      <c r="G913">
        <v>5</v>
      </c>
      <c r="H913">
        <v>84</v>
      </c>
      <c r="I913">
        <v>5</v>
      </c>
      <c r="J913">
        <v>1</v>
      </c>
    </row>
    <row r="914" spans="1:10" x14ac:dyDescent="0.25">
      <c r="A914" t="s">
        <v>5891</v>
      </c>
      <c r="B914" t="s">
        <v>5892</v>
      </c>
      <c r="C914" s="107">
        <v>45127</v>
      </c>
      <c r="D914">
        <v>31</v>
      </c>
      <c r="E914">
        <v>38.700000000000003</v>
      </c>
      <c r="F914">
        <v>19.896640000000001</v>
      </c>
      <c r="G914">
        <v>21.5</v>
      </c>
      <c r="H914">
        <v>20.5</v>
      </c>
      <c r="I914">
        <v>6</v>
      </c>
      <c r="J914">
        <v>5</v>
      </c>
    </row>
    <row r="915" spans="1:10" x14ac:dyDescent="0.25">
      <c r="A915" t="s">
        <v>5770</v>
      </c>
      <c r="B915" t="s">
        <v>5771</v>
      </c>
      <c r="C915" s="107">
        <v>45127</v>
      </c>
      <c r="D915">
        <v>34.82</v>
      </c>
      <c r="E915">
        <v>43</v>
      </c>
      <c r="F915">
        <v>19.023260000000001</v>
      </c>
      <c r="G915">
        <v>16</v>
      </c>
      <c r="H915">
        <v>26</v>
      </c>
      <c r="I915">
        <v>8</v>
      </c>
      <c r="J915">
        <v>11</v>
      </c>
    </row>
    <row r="916" spans="1:10" x14ac:dyDescent="0.25">
      <c r="A916" t="s">
        <v>5827</v>
      </c>
      <c r="B916" t="s">
        <v>5828</v>
      </c>
      <c r="C916" s="107">
        <v>45127</v>
      </c>
      <c r="D916">
        <v>45.68</v>
      </c>
      <c r="E916">
        <v>56.6432</v>
      </c>
      <c r="F916">
        <v>19.354839999999999</v>
      </c>
      <c r="G916">
        <v>21</v>
      </c>
      <c r="H916">
        <v>21</v>
      </c>
      <c r="I916">
        <v>7</v>
      </c>
      <c r="J916">
        <v>8</v>
      </c>
    </row>
    <row r="917" spans="1:10" x14ac:dyDescent="0.25">
      <c r="A917" t="s">
        <v>6039</v>
      </c>
      <c r="B917" t="s">
        <v>6040</v>
      </c>
      <c r="C917" s="107">
        <v>45103</v>
      </c>
      <c r="D917">
        <v>0.94</v>
      </c>
      <c r="E917">
        <v>1.1399999999999999</v>
      </c>
      <c r="F917">
        <v>17.543859999999999</v>
      </c>
      <c r="G917">
        <v>1</v>
      </c>
      <c r="H917">
        <v>2.25</v>
      </c>
      <c r="I917">
        <v>0.04</v>
      </c>
      <c r="J917">
        <v>1</v>
      </c>
    </row>
    <row r="918" spans="1:10" x14ac:dyDescent="0.25">
      <c r="A918" t="s">
        <v>6212</v>
      </c>
      <c r="B918" t="s">
        <v>6213</v>
      </c>
      <c r="C918" s="107">
        <v>45103</v>
      </c>
      <c r="D918">
        <v>1.56</v>
      </c>
      <c r="E918">
        <v>1.91</v>
      </c>
      <c r="F918">
        <v>18.32461</v>
      </c>
      <c r="G918">
        <v>1.75</v>
      </c>
      <c r="H918">
        <v>2.75</v>
      </c>
      <c r="I918">
        <v>0.2</v>
      </c>
      <c r="J918">
        <v>2.75</v>
      </c>
    </row>
    <row r="919" spans="1:10" x14ac:dyDescent="0.25">
      <c r="A919" t="s">
        <v>6970</v>
      </c>
      <c r="B919" t="s">
        <v>6971</v>
      </c>
      <c r="C919" s="107">
        <v>45103</v>
      </c>
      <c r="D919">
        <v>42.04</v>
      </c>
      <c r="E919">
        <v>53.7</v>
      </c>
      <c r="F919">
        <v>21.71322</v>
      </c>
      <c r="G919">
        <v>17</v>
      </c>
      <c r="H919">
        <v>21</v>
      </c>
      <c r="I919">
        <v>2.5</v>
      </c>
      <c r="J919">
        <v>12</v>
      </c>
    </row>
    <row r="920" spans="1:10" x14ac:dyDescent="0.25">
      <c r="A920" t="s">
        <v>19097</v>
      </c>
      <c r="B920" t="s">
        <v>25336</v>
      </c>
      <c r="C920" s="107">
        <v>45127</v>
      </c>
      <c r="D920">
        <v>6.72</v>
      </c>
      <c r="E920">
        <v>8.3327999999999989</v>
      </c>
      <c r="F920">
        <v>19.354839999999999</v>
      </c>
      <c r="G920">
        <v>13.25</v>
      </c>
      <c r="H920">
        <v>18.5</v>
      </c>
      <c r="I920">
        <v>8</v>
      </c>
      <c r="J920">
        <v>2.75</v>
      </c>
    </row>
    <row r="921" spans="1:10" x14ac:dyDescent="0.25">
      <c r="A921" t="s">
        <v>6114</v>
      </c>
      <c r="B921" t="s">
        <v>6116</v>
      </c>
      <c r="C921" s="107">
        <v>45127</v>
      </c>
      <c r="D921">
        <v>0.31</v>
      </c>
      <c r="E921">
        <v>0.36703999999999998</v>
      </c>
      <c r="F921">
        <v>15.54054</v>
      </c>
      <c r="G921">
        <v>7</v>
      </c>
      <c r="H921">
        <v>9</v>
      </c>
      <c r="I921">
        <v>7.0000000000000007E-2</v>
      </c>
      <c r="J921">
        <v>3</v>
      </c>
    </row>
    <row r="922" spans="1:10" x14ac:dyDescent="0.25">
      <c r="A922" t="s">
        <v>7411</v>
      </c>
      <c r="B922" t="s">
        <v>7413</v>
      </c>
      <c r="C922" s="107">
        <v>45127</v>
      </c>
      <c r="D922">
        <v>136.33000000000001</v>
      </c>
      <c r="E922">
        <v>167</v>
      </c>
      <c r="F922">
        <v>18.365269999999999</v>
      </c>
      <c r="G922">
        <v>5</v>
      </c>
      <c r="H922">
        <v>21</v>
      </c>
      <c r="I922">
        <v>14</v>
      </c>
      <c r="J922">
        <v>11</v>
      </c>
    </row>
    <row r="923" spans="1:10" x14ac:dyDescent="0.25">
      <c r="A923" t="s">
        <v>7045</v>
      </c>
      <c r="B923" t="s">
        <v>7047</v>
      </c>
      <c r="C923" s="107">
        <v>45103</v>
      </c>
      <c r="D923">
        <v>2.7</v>
      </c>
      <c r="E923">
        <v>3.35</v>
      </c>
      <c r="F923">
        <v>19.402989999999999</v>
      </c>
      <c r="G923">
        <v>8</v>
      </c>
      <c r="H923">
        <v>13</v>
      </c>
      <c r="I923">
        <v>0.1</v>
      </c>
      <c r="J923">
        <v>9</v>
      </c>
    </row>
    <row r="924" spans="1:10" x14ac:dyDescent="0.25">
      <c r="A924" t="s">
        <v>6024</v>
      </c>
      <c r="B924" t="s">
        <v>6026</v>
      </c>
      <c r="C924" s="107">
        <v>45127</v>
      </c>
      <c r="D924">
        <v>0.88</v>
      </c>
      <c r="E924">
        <v>1.0416000000000001</v>
      </c>
      <c r="F924">
        <v>15.51459</v>
      </c>
      <c r="G924">
        <v>8</v>
      </c>
      <c r="H924">
        <v>17</v>
      </c>
      <c r="I924">
        <v>0.25</v>
      </c>
      <c r="J924">
        <v>7</v>
      </c>
    </row>
    <row r="925" spans="1:10" x14ac:dyDescent="0.25">
      <c r="A925" t="s">
        <v>7219</v>
      </c>
      <c r="B925" t="s">
        <v>7221</v>
      </c>
      <c r="C925" s="107">
        <v>45127</v>
      </c>
      <c r="D925">
        <v>3.96</v>
      </c>
      <c r="E925">
        <v>4.9104000000000001</v>
      </c>
      <c r="F925">
        <v>19.354839999999999</v>
      </c>
      <c r="G925">
        <v>9</v>
      </c>
      <c r="H925">
        <v>14</v>
      </c>
      <c r="I925">
        <v>0.37</v>
      </c>
      <c r="J925">
        <v>16</v>
      </c>
    </row>
    <row r="926" spans="1:10" x14ac:dyDescent="0.25">
      <c r="A926" t="s">
        <v>7414</v>
      </c>
      <c r="B926" t="s">
        <v>7416</v>
      </c>
      <c r="C926" s="107">
        <v>45127</v>
      </c>
      <c r="D926">
        <v>21.63</v>
      </c>
      <c r="E926">
        <v>27</v>
      </c>
      <c r="F926">
        <v>19.88889</v>
      </c>
      <c r="G926">
        <v>1.75</v>
      </c>
      <c r="H926">
        <v>168</v>
      </c>
      <c r="I926">
        <v>6.25</v>
      </c>
      <c r="J926">
        <v>1.75</v>
      </c>
    </row>
    <row r="927" spans="1:10" x14ac:dyDescent="0.25">
      <c r="A927" t="s">
        <v>6342</v>
      </c>
      <c r="B927" t="s">
        <v>6344</v>
      </c>
      <c r="C927" s="107">
        <v>45120</v>
      </c>
      <c r="D927">
        <v>27.19</v>
      </c>
      <c r="E927">
        <v>33.715600000000002</v>
      </c>
      <c r="F927">
        <v>19.354839999999999</v>
      </c>
      <c r="G927">
        <v>1.73</v>
      </c>
      <c r="H927">
        <v>168</v>
      </c>
      <c r="I927">
        <v>0.4</v>
      </c>
      <c r="J927">
        <v>1.67</v>
      </c>
    </row>
    <row r="928" spans="1:10" x14ac:dyDescent="0.25">
      <c r="A928" t="s">
        <v>5960</v>
      </c>
      <c r="B928" t="s">
        <v>25337</v>
      </c>
      <c r="C928" s="107">
        <v>45103</v>
      </c>
      <c r="D928">
        <v>19.57</v>
      </c>
      <c r="E928">
        <v>23.8</v>
      </c>
      <c r="F928">
        <v>17.773109999999999</v>
      </c>
      <c r="G928">
        <v>12</v>
      </c>
      <c r="H928">
        <v>12</v>
      </c>
      <c r="I928">
        <v>9</v>
      </c>
      <c r="J928">
        <v>12</v>
      </c>
    </row>
    <row r="929" spans="1:10" x14ac:dyDescent="0.25">
      <c r="A929" t="s">
        <v>5963</v>
      </c>
      <c r="B929" t="s">
        <v>5964</v>
      </c>
      <c r="C929" s="107">
        <v>45156</v>
      </c>
      <c r="D929">
        <v>110.19</v>
      </c>
      <c r="E929">
        <v>136.9</v>
      </c>
      <c r="F929">
        <v>19.510590000000001</v>
      </c>
      <c r="G929">
        <v>40</v>
      </c>
      <c r="H929">
        <v>90</v>
      </c>
      <c r="I929">
        <v>25</v>
      </c>
      <c r="J929">
        <v>21</v>
      </c>
    </row>
    <row r="930" spans="1:10" x14ac:dyDescent="0.25">
      <c r="A930" t="s">
        <v>5933</v>
      </c>
      <c r="B930" t="s">
        <v>5934</v>
      </c>
      <c r="C930" s="107">
        <v>45103</v>
      </c>
      <c r="D930">
        <v>106.54</v>
      </c>
      <c r="E930">
        <v>129.9</v>
      </c>
      <c r="F930">
        <v>17.983059999999998</v>
      </c>
      <c r="G930">
        <v>40</v>
      </c>
      <c r="H930">
        <v>142</v>
      </c>
      <c r="I930">
        <v>630</v>
      </c>
      <c r="J930">
        <v>10</v>
      </c>
    </row>
    <row r="931" spans="1:10" x14ac:dyDescent="0.25">
      <c r="A931" t="s">
        <v>6017</v>
      </c>
      <c r="B931" t="s">
        <v>6019</v>
      </c>
      <c r="C931" s="107">
        <v>45156</v>
      </c>
      <c r="D931">
        <v>27.41</v>
      </c>
      <c r="E931">
        <v>35.14</v>
      </c>
      <c r="F931">
        <v>21.997720000000001</v>
      </c>
      <c r="G931">
        <v>12</v>
      </c>
      <c r="H931">
        <v>12</v>
      </c>
      <c r="I931">
        <v>3</v>
      </c>
      <c r="J931">
        <v>12</v>
      </c>
    </row>
    <row r="932" spans="1:10" x14ac:dyDescent="0.25">
      <c r="A932" t="s">
        <v>6882</v>
      </c>
      <c r="B932" t="s">
        <v>6884</v>
      </c>
      <c r="C932" s="107">
        <v>45127</v>
      </c>
      <c r="D932">
        <v>88.98</v>
      </c>
      <c r="E932">
        <v>108.5</v>
      </c>
      <c r="F932">
        <v>17.990780000000001</v>
      </c>
      <c r="G932">
        <v>24</v>
      </c>
      <c r="H932">
        <v>246</v>
      </c>
      <c r="I932">
        <v>20</v>
      </c>
      <c r="J932">
        <v>24</v>
      </c>
    </row>
    <row r="933" spans="1:10" x14ac:dyDescent="0.25">
      <c r="A933" t="s">
        <v>5881</v>
      </c>
      <c r="B933" t="s">
        <v>25338</v>
      </c>
      <c r="C933" s="107">
        <v>45103</v>
      </c>
      <c r="D933">
        <v>65.64</v>
      </c>
      <c r="E933">
        <v>80</v>
      </c>
      <c r="F933">
        <v>17.95</v>
      </c>
      <c r="G933">
        <v>2</v>
      </c>
      <c r="H933">
        <v>168</v>
      </c>
      <c r="I933">
        <v>14</v>
      </c>
      <c r="J933">
        <v>3.25</v>
      </c>
    </row>
    <row r="934" spans="1:10" x14ac:dyDescent="0.25">
      <c r="A934" t="s">
        <v>5879</v>
      </c>
      <c r="B934" t="s">
        <v>5880</v>
      </c>
      <c r="C934" s="107">
        <v>45156</v>
      </c>
      <c r="D934">
        <v>13.79</v>
      </c>
      <c r="E934">
        <v>18.350000000000001</v>
      </c>
      <c r="F934">
        <v>24.85014</v>
      </c>
      <c r="G934">
        <v>40</v>
      </c>
      <c r="H934">
        <v>48</v>
      </c>
      <c r="I934">
        <v>3</v>
      </c>
      <c r="J934">
        <v>20</v>
      </c>
    </row>
    <row r="935" spans="1:10" x14ac:dyDescent="0.25">
      <c r="A935" t="s">
        <v>6100</v>
      </c>
      <c r="B935" t="s">
        <v>6101</v>
      </c>
      <c r="C935" s="107">
        <v>45137</v>
      </c>
      <c r="D935">
        <v>189.38</v>
      </c>
      <c r="E935">
        <v>250</v>
      </c>
      <c r="F935">
        <v>24.248000000000001</v>
      </c>
      <c r="G935">
        <v>3.1</v>
      </c>
      <c r="H935">
        <v>126</v>
      </c>
      <c r="I935">
        <v>60</v>
      </c>
      <c r="J935">
        <v>2.2999999999999998</v>
      </c>
    </row>
    <row r="936" spans="1:10" x14ac:dyDescent="0.25">
      <c r="A936" t="s">
        <v>5884</v>
      </c>
      <c r="B936" t="s">
        <v>5885</v>
      </c>
      <c r="C936" s="107">
        <v>45156</v>
      </c>
      <c r="D936">
        <v>225.48</v>
      </c>
      <c r="E936">
        <v>290.87</v>
      </c>
      <c r="F936">
        <v>22.480830000000001</v>
      </c>
      <c r="G936">
        <v>40</v>
      </c>
      <c r="H936">
        <v>153</v>
      </c>
      <c r="I936">
        <v>80</v>
      </c>
      <c r="J936">
        <v>36</v>
      </c>
    </row>
    <row r="937" spans="1:10" x14ac:dyDescent="0.25">
      <c r="A937" t="s">
        <v>7354</v>
      </c>
      <c r="B937" t="s">
        <v>7356</v>
      </c>
      <c r="C937" s="107">
        <v>45127</v>
      </c>
      <c r="D937">
        <v>188.16</v>
      </c>
      <c r="E937">
        <v>240</v>
      </c>
      <c r="F937">
        <v>21.6</v>
      </c>
      <c r="G937">
        <v>2.63</v>
      </c>
      <c r="H937">
        <v>4.38</v>
      </c>
      <c r="I937">
        <v>0.5</v>
      </c>
      <c r="J937">
        <v>5.5</v>
      </c>
    </row>
    <row r="938" spans="1:10" x14ac:dyDescent="0.25">
      <c r="A938" t="s">
        <v>7348</v>
      </c>
      <c r="B938" t="s">
        <v>7350</v>
      </c>
      <c r="C938" s="107">
        <v>45127</v>
      </c>
      <c r="D938">
        <v>202.12</v>
      </c>
      <c r="E938">
        <v>246.59</v>
      </c>
      <c r="F938">
        <v>18.03398</v>
      </c>
      <c r="G938">
        <v>2.63</v>
      </c>
      <c r="H938">
        <v>4.38</v>
      </c>
      <c r="I938">
        <v>0.5</v>
      </c>
      <c r="J938">
        <v>5.5</v>
      </c>
    </row>
    <row r="939" spans="1:10" x14ac:dyDescent="0.25">
      <c r="A939" t="s">
        <v>7259</v>
      </c>
      <c r="B939" t="s">
        <v>7260</v>
      </c>
      <c r="C939" s="107">
        <v>45127</v>
      </c>
      <c r="D939">
        <v>428.34</v>
      </c>
      <c r="E939">
        <v>522.57000000000005</v>
      </c>
      <c r="F939">
        <v>18.032029999999999</v>
      </c>
      <c r="G939">
        <v>21.38</v>
      </c>
      <c r="H939">
        <v>7.81</v>
      </c>
      <c r="I939">
        <v>10</v>
      </c>
      <c r="J939">
        <v>7.81</v>
      </c>
    </row>
    <row r="940" spans="1:10" x14ac:dyDescent="0.25">
      <c r="A940" t="s">
        <v>6735</v>
      </c>
      <c r="B940" t="s">
        <v>6737</v>
      </c>
      <c r="C940" s="107">
        <v>45127</v>
      </c>
      <c r="D940">
        <v>175.42</v>
      </c>
      <c r="E940">
        <v>217.52080000000001</v>
      </c>
      <c r="F940">
        <v>19.354839999999999</v>
      </c>
      <c r="G940">
        <v>5</v>
      </c>
      <c r="H940">
        <v>14.5</v>
      </c>
      <c r="I940">
        <v>11.2</v>
      </c>
      <c r="J940">
        <v>8.75</v>
      </c>
    </row>
    <row r="941" spans="1:10" x14ac:dyDescent="0.25">
      <c r="A941" t="s">
        <v>5613</v>
      </c>
      <c r="B941" t="s">
        <v>5614</v>
      </c>
      <c r="C941" s="107">
        <v>45103</v>
      </c>
      <c r="D941">
        <v>198.78</v>
      </c>
      <c r="E941">
        <v>242.5</v>
      </c>
      <c r="F941">
        <v>18.028870000000001</v>
      </c>
      <c r="G941">
        <v>5</v>
      </c>
      <c r="H941">
        <v>14.5</v>
      </c>
      <c r="I941">
        <v>11</v>
      </c>
      <c r="J941">
        <v>8.75</v>
      </c>
    </row>
    <row r="942" spans="1:10" x14ac:dyDescent="0.25">
      <c r="A942" t="s">
        <v>7086</v>
      </c>
      <c r="B942" t="s">
        <v>7088</v>
      </c>
      <c r="C942" s="107">
        <v>45127</v>
      </c>
      <c r="D942">
        <v>8.57</v>
      </c>
      <c r="E942">
        <v>10.626799999999999</v>
      </c>
      <c r="F942">
        <v>19.354839999999999</v>
      </c>
      <c r="G942">
        <v>9</v>
      </c>
      <c r="H942">
        <v>13</v>
      </c>
      <c r="I942">
        <v>0.75</v>
      </c>
      <c r="J942">
        <v>3</v>
      </c>
    </row>
    <row r="943" spans="1:10" x14ac:dyDescent="0.25">
      <c r="A943" t="s">
        <v>5767</v>
      </c>
      <c r="B943" t="s">
        <v>5769</v>
      </c>
      <c r="C943" s="107">
        <v>45137</v>
      </c>
      <c r="D943">
        <v>0.37</v>
      </c>
      <c r="E943">
        <v>0.49</v>
      </c>
      <c r="F943">
        <v>24.489799999999999</v>
      </c>
      <c r="G943">
        <v>0.7</v>
      </c>
      <c r="H943">
        <v>2.4</v>
      </c>
      <c r="I943">
        <v>0.16</v>
      </c>
      <c r="J943">
        <v>0.3</v>
      </c>
    </row>
    <row r="944" spans="1:10" x14ac:dyDescent="0.25">
      <c r="A944" t="s">
        <v>6120</v>
      </c>
      <c r="B944" t="s">
        <v>6122</v>
      </c>
      <c r="C944" s="107">
        <v>45127</v>
      </c>
      <c r="D944">
        <v>6.66</v>
      </c>
      <c r="E944">
        <v>8.2584</v>
      </c>
      <c r="F944">
        <v>19.354839999999999</v>
      </c>
      <c r="G944">
        <v>6</v>
      </c>
      <c r="H944">
        <v>8</v>
      </c>
      <c r="I944">
        <v>0.5</v>
      </c>
      <c r="J944">
        <v>6.3</v>
      </c>
    </row>
    <row r="945" spans="1:10" x14ac:dyDescent="0.25">
      <c r="A945" t="s">
        <v>5615</v>
      </c>
      <c r="B945" t="s">
        <v>5617</v>
      </c>
      <c r="C945" s="107">
        <v>45120</v>
      </c>
      <c r="D945">
        <v>0.37</v>
      </c>
      <c r="E945">
        <v>0.43647999999999998</v>
      </c>
      <c r="F945">
        <v>15.23094</v>
      </c>
      <c r="G945">
        <v>9</v>
      </c>
      <c r="H945">
        <v>13</v>
      </c>
      <c r="I945">
        <v>0.4</v>
      </c>
      <c r="J945">
        <v>5</v>
      </c>
    </row>
    <row r="946" spans="1:10" x14ac:dyDescent="0.25">
      <c r="A946" t="s">
        <v>6170</v>
      </c>
      <c r="B946" t="s">
        <v>6172</v>
      </c>
      <c r="C946" s="107">
        <v>45127</v>
      </c>
      <c r="D946">
        <v>7.14</v>
      </c>
      <c r="E946">
        <v>8.8536000000000001</v>
      </c>
      <c r="F946">
        <v>19.354839999999999</v>
      </c>
      <c r="G946">
        <v>18.25</v>
      </c>
      <c r="H946">
        <v>26.5</v>
      </c>
      <c r="I946">
        <v>4</v>
      </c>
      <c r="J946">
        <v>8.3000000000000007</v>
      </c>
    </row>
    <row r="947" spans="1:10" x14ac:dyDescent="0.25">
      <c r="A947" t="s">
        <v>6313</v>
      </c>
      <c r="B947" t="s">
        <v>6315</v>
      </c>
      <c r="C947" s="107">
        <v>45127</v>
      </c>
      <c r="D947">
        <v>28.32</v>
      </c>
      <c r="E947">
        <v>33.400640000000003</v>
      </c>
      <c r="F947">
        <v>15.211209999999999</v>
      </c>
      <c r="G947">
        <v>22.5</v>
      </c>
      <c r="H947">
        <v>75</v>
      </c>
      <c r="I947">
        <v>8.0500000000000007</v>
      </c>
      <c r="J947">
        <v>31.5</v>
      </c>
    </row>
    <row r="948" spans="1:10" x14ac:dyDescent="0.25">
      <c r="A948" t="s">
        <v>6007</v>
      </c>
      <c r="B948" t="s">
        <v>6009</v>
      </c>
      <c r="C948" s="107">
        <v>45127</v>
      </c>
      <c r="D948">
        <v>2.62</v>
      </c>
      <c r="E948">
        <v>3.2488000000000001</v>
      </c>
      <c r="F948">
        <v>19.354839999999999</v>
      </c>
      <c r="G948">
        <v>7</v>
      </c>
      <c r="H948">
        <v>16.7</v>
      </c>
      <c r="I948">
        <v>2</v>
      </c>
      <c r="J948">
        <v>6.2</v>
      </c>
    </row>
    <row r="949" spans="1:10" x14ac:dyDescent="0.25">
      <c r="A949" t="s">
        <v>6034</v>
      </c>
      <c r="B949" t="s">
        <v>6036</v>
      </c>
      <c r="C949" s="107">
        <v>45127</v>
      </c>
      <c r="D949">
        <v>16.03</v>
      </c>
      <c r="E949">
        <v>19.877199999999998</v>
      </c>
      <c r="F949">
        <v>19.354839999999999</v>
      </c>
      <c r="G949">
        <v>22</v>
      </c>
      <c r="H949">
        <v>75</v>
      </c>
      <c r="I949">
        <v>5.92</v>
      </c>
      <c r="J949">
        <v>20</v>
      </c>
    </row>
    <row r="950" spans="1:10" x14ac:dyDescent="0.25">
      <c r="A950" t="s">
        <v>7078</v>
      </c>
      <c r="B950" t="s">
        <v>25339</v>
      </c>
      <c r="C950" s="107">
        <v>45127</v>
      </c>
      <c r="D950">
        <v>24.01</v>
      </c>
      <c r="E950">
        <v>29.5</v>
      </c>
      <c r="F950">
        <v>18.61017</v>
      </c>
      <c r="G950">
        <v>48</v>
      </c>
      <c r="H950">
        <v>48</v>
      </c>
      <c r="I950">
        <v>4.08</v>
      </c>
      <c r="J950">
        <v>72</v>
      </c>
    </row>
    <row r="951" spans="1:10" x14ac:dyDescent="0.25">
      <c r="A951" t="s">
        <v>6083</v>
      </c>
      <c r="B951" t="s">
        <v>6085</v>
      </c>
      <c r="C951" s="107">
        <v>45127</v>
      </c>
      <c r="D951">
        <v>31.15</v>
      </c>
      <c r="E951">
        <v>38.625999999999998</v>
      </c>
      <c r="F951">
        <v>19.354839999999999</v>
      </c>
      <c r="G951">
        <v>48</v>
      </c>
      <c r="H951">
        <v>48</v>
      </c>
      <c r="I951">
        <v>4.28</v>
      </c>
      <c r="J951">
        <v>72</v>
      </c>
    </row>
    <row r="952" spans="1:10" x14ac:dyDescent="0.25">
      <c r="A952" t="s">
        <v>5862</v>
      </c>
      <c r="B952" t="s">
        <v>5864</v>
      </c>
      <c r="C952" s="107">
        <v>45127</v>
      </c>
      <c r="D952">
        <v>2.5299999999999998</v>
      </c>
      <c r="E952">
        <v>3.1372</v>
      </c>
      <c r="F952">
        <v>19.354839999999999</v>
      </c>
      <c r="G952">
        <v>8.5</v>
      </c>
      <c r="H952">
        <v>11</v>
      </c>
      <c r="I952">
        <v>0.22</v>
      </c>
      <c r="J952">
        <v>8.8000000000000007</v>
      </c>
    </row>
    <row r="953" spans="1:10" x14ac:dyDescent="0.25">
      <c r="A953" t="s">
        <v>7072</v>
      </c>
      <c r="B953" t="s">
        <v>7074</v>
      </c>
      <c r="C953" s="107">
        <v>45127</v>
      </c>
      <c r="D953">
        <v>17.28</v>
      </c>
      <c r="E953">
        <v>21.60576</v>
      </c>
      <c r="F953">
        <v>20.021329999999999</v>
      </c>
      <c r="G953">
        <v>12.55</v>
      </c>
      <c r="H953">
        <v>13.25</v>
      </c>
      <c r="I953">
        <v>1.06</v>
      </c>
      <c r="J953">
        <v>13.38</v>
      </c>
    </row>
    <row r="954" spans="1:10" x14ac:dyDescent="0.25">
      <c r="A954" t="s">
        <v>6510</v>
      </c>
      <c r="B954" t="s">
        <v>6512</v>
      </c>
      <c r="C954" s="107">
        <v>45127</v>
      </c>
      <c r="D954">
        <v>36.96</v>
      </c>
      <c r="E954">
        <v>45.830399999999997</v>
      </c>
      <c r="F954">
        <v>19.354839999999999</v>
      </c>
      <c r="G954">
        <v>8</v>
      </c>
      <c r="H954">
        <v>8</v>
      </c>
      <c r="I954">
        <v>0.62</v>
      </c>
      <c r="J954">
        <v>3.5</v>
      </c>
    </row>
    <row r="955" spans="1:10" x14ac:dyDescent="0.25">
      <c r="A955" t="s">
        <v>5640</v>
      </c>
      <c r="B955" t="s">
        <v>5642</v>
      </c>
      <c r="C955" s="107">
        <v>45127</v>
      </c>
      <c r="D955">
        <v>4.55</v>
      </c>
      <c r="E955">
        <v>5.53</v>
      </c>
      <c r="F955">
        <v>17.721520000000002</v>
      </c>
      <c r="G955">
        <v>2</v>
      </c>
      <c r="H955">
        <v>2</v>
      </c>
      <c r="I955">
        <v>0.7</v>
      </c>
      <c r="J955">
        <v>2</v>
      </c>
    </row>
    <row r="956" spans="1:10" x14ac:dyDescent="0.25">
      <c r="A956" t="s">
        <v>6825</v>
      </c>
      <c r="B956" t="s">
        <v>6827</v>
      </c>
      <c r="C956" s="107">
        <v>45127</v>
      </c>
      <c r="D956">
        <v>9.57</v>
      </c>
      <c r="E956">
        <v>11.67</v>
      </c>
      <c r="F956">
        <v>17.994859999999999</v>
      </c>
      <c r="G956">
        <v>8</v>
      </c>
      <c r="H956">
        <v>12</v>
      </c>
      <c r="I956">
        <v>0.3</v>
      </c>
      <c r="J956">
        <v>0.25</v>
      </c>
    </row>
    <row r="957" spans="1:10" x14ac:dyDescent="0.25">
      <c r="A957" t="s">
        <v>6162</v>
      </c>
      <c r="B957" t="s">
        <v>6163</v>
      </c>
      <c r="C957" s="107">
        <v>45120</v>
      </c>
      <c r="D957">
        <v>2.0099999999999998</v>
      </c>
      <c r="E957">
        <v>2.9065599999999998</v>
      </c>
      <c r="F957">
        <v>30.84609</v>
      </c>
      <c r="G957">
        <v>18</v>
      </c>
      <c r="H957">
        <v>2</v>
      </c>
      <c r="I957">
        <v>0.2</v>
      </c>
      <c r="J957">
        <v>21</v>
      </c>
    </row>
    <row r="958" spans="1:10" x14ac:dyDescent="0.25">
      <c r="A958" t="s">
        <v>5806</v>
      </c>
      <c r="B958" t="s">
        <v>5808</v>
      </c>
      <c r="C958" s="107">
        <v>45120</v>
      </c>
      <c r="D958">
        <v>29.88</v>
      </c>
      <c r="E958">
        <v>35.573120000000003</v>
      </c>
      <c r="F958">
        <v>16.003990000000002</v>
      </c>
      <c r="G958">
        <v>2</v>
      </c>
      <c r="H958">
        <v>32</v>
      </c>
      <c r="I958">
        <v>4</v>
      </c>
      <c r="J958">
        <v>2</v>
      </c>
    </row>
    <row r="959" spans="1:10" x14ac:dyDescent="0.25">
      <c r="A959" t="s">
        <v>6132</v>
      </c>
      <c r="B959" t="s">
        <v>6134</v>
      </c>
      <c r="C959" s="107">
        <v>45120</v>
      </c>
      <c r="D959">
        <v>28</v>
      </c>
      <c r="E959">
        <v>33.331200000000003</v>
      </c>
      <c r="F959">
        <v>15.994619999999999</v>
      </c>
      <c r="G959">
        <v>3</v>
      </c>
      <c r="H959">
        <v>22</v>
      </c>
      <c r="I959">
        <v>3</v>
      </c>
      <c r="J959">
        <v>3</v>
      </c>
    </row>
    <row r="960" spans="1:10" x14ac:dyDescent="0.25">
      <c r="A960" t="s">
        <v>6850</v>
      </c>
      <c r="B960" t="s">
        <v>6852</v>
      </c>
      <c r="C960" s="107">
        <v>45127</v>
      </c>
      <c r="D960">
        <v>26.01</v>
      </c>
      <c r="E960">
        <v>31.7</v>
      </c>
      <c r="F960">
        <v>17.949529999999999</v>
      </c>
      <c r="G960">
        <v>5.75</v>
      </c>
      <c r="H960">
        <v>9</v>
      </c>
      <c r="I960">
        <v>2</v>
      </c>
      <c r="J960">
        <v>2.5</v>
      </c>
    </row>
    <row r="961" spans="1:10" x14ac:dyDescent="0.25">
      <c r="A961" t="s">
        <v>5743</v>
      </c>
      <c r="B961" t="s">
        <v>5745</v>
      </c>
      <c r="C961" s="107">
        <v>45127</v>
      </c>
      <c r="D961">
        <v>0.27</v>
      </c>
      <c r="E961">
        <v>0.31744</v>
      </c>
      <c r="F961">
        <v>14.944559999999999</v>
      </c>
      <c r="G961">
        <v>0.5</v>
      </c>
      <c r="H961">
        <v>0.5</v>
      </c>
      <c r="I961">
        <v>0.3</v>
      </c>
      <c r="J961">
        <v>1</v>
      </c>
    </row>
    <row r="962" spans="1:10" x14ac:dyDescent="0.25">
      <c r="A962" t="s">
        <v>6651</v>
      </c>
      <c r="B962" t="s">
        <v>6653</v>
      </c>
      <c r="C962" s="107">
        <v>45127</v>
      </c>
      <c r="D962">
        <v>18.149999999999999</v>
      </c>
      <c r="E962">
        <v>22</v>
      </c>
      <c r="F962">
        <v>17.5</v>
      </c>
      <c r="G962">
        <v>12</v>
      </c>
      <c r="H962">
        <v>12</v>
      </c>
      <c r="I962">
        <v>1</v>
      </c>
      <c r="J962">
        <v>1.5</v>
      </c>
    </row>
    <row r="963" spans="1:10" x14ac:dyDescent="0.25">
      <c r="A963" t="s">
        <v>6037</v>
      </c>
      <c r="B963" t="s">
        <v>6038</v>
      </c>
      <c r="C963" s="107">
        <v>45127</v>
      </c>
      <c r="D963">
        <v>0.48</v>
      </c>
      <c r="E963">
        <v>0.63</v>
      </c>
      <c r="F963">
        <v>23.809519999999999</v>
      </c>
      <c r="G963">
        <v>2.25</v>
      </c>
      <c r="H963">
        <v>6</v>
      </c>
      <c r="I963">
        <v>0.52</v>
      </c>
      <c r="J963">
        <v>1.64</v>
      </c>
    </row>
    <row r="964" spans="1:10" x14ac:dyDescent="0.25">
      <c r="A964" t="s">
        <v>5850</v>
      </c>
      <c r="B964" t="s">
        <v>5852</v>
      </c>
      <c r="C964" s="107">
        <v>45127</v>
      </c>
      <c r="D964">
        <v>5.43</v>
      </c>
      <c r="E964">
        <v>7.15</v>
      </c>
      <c r="F964">
        <v>24.05594</v>
      </c>
      <c r="G964">
        <v>7.25</v>
      </c>
      <c r="H964">
        <v>5.25</v>
      </c>
      <c r="I964">
        <v>9.58</v>
      </c>
      <c r="J964">
        <v>10.25</v>
      </c>
    </row>
    <row r="965" spans="1:10" x14ac:dyDescent="0.25">
      <c r="A965" t="s">
        <v>6711</v>
      </c>
      <c r="B965" t="s">
        <v>6713</v>
      </c>
      <c r="C965" s="107">
        <v>45127</v>
      </c>
      <c r="D965">
        <v>21.92</v>
      </c>
      <c r="E965">
        <v>29</v>
      </c>
      <c r="F965">
        <v>24.413789999999999</v>
      </c>
      <c r="G965">
        <v>12</v>
      </c>
      <c r="H965">
        <v>12</v>
      </c>
      <c r="I965">
        <v>1</v>
      </c>
      <c r="J965">
        <v>1.5</v>
      </c>
    </row>
    <row r="966" spans="1:10" x14ac:dyDescent="0.25">
      <c r="A966" t="s">
        <v>4466</v>
      </c>
      <c r="B966" t="s">
        <v>4468</v>
      </c>
      <c r="C966" s="107">
        <v>45103</v>
      </c>
      <c r="D966">
        <v>62.23</v>
      </c>
      <c r="E966">
        <v>75.900000000000006</v>
      </c>
      <c r="F966">
        <v>18.010539999999999</v>
      </c>
      <c r="G966">
        <v>12</v>
      </c>
      <c r="H966">
        <v>13</v>
      </c>
      <c r="I966">
        <v>2</v>
      </c>
      <c r="J966">
        <v>5</v>
      </c>
    </row>
    <row r="967" spans="1:10" x14ac:dyDescent="0.25">
      <c r="A967" t="s">
        <v>5695</v>
      </c>
      <c r="B967" t="s">
        <v>5697</v>
      </c>
      <c r="C967" s="107">
        <v>45127</v>
      </c>
      <c r="D967">
        <v>18.43</v>
      </c>
      <c r="E967">
        <v>22.1</v>
      </c>
      <c r="F967">
        <v>16.60633</v>
      </c>
      <c r="G967">
        <v>0.5</v>
      </c>
      <c r="H967">
        <v>1</v>
      </c>
      <c r="I967">
        <v>0.03</v>
      </c>
      <c r="J967">
        <v>0.5</v>
      </c>
    </row>
    <row r="968" spans="1:10" x14ac:dyDescent="0.25">
      <c r="A968" t="s">
        <v>4638</v>
      </c>
      <c r="B968" t="s">
        <v>4640</v>
      </c>
      <c r="C968" s="107">
        <v>45103</v>
      </c>
      <c r="D968">
        <v>12.57</v>
      </c>
      <c r="E968">
        <v>15.3</v>
      </c>
      <c r="F968">
        <v>17.843139999999998</v>
      </c>
      <c r="G968">
        <v>2.75</v>
      </c>
      <c r="H968">
        <v>4</v>
      </c>
      <c r="I968">
        <v>0.2</v>
      </c>
      <c r="J968">
        <v>0.5</v>
      </c>
    </row>
    <row r="969" spans="1:10" x14ac:dyDescent="0.25">
      <c r="A969" t="s">
        <v>4644</v>
      </c>
      <c r="B969" t="s">
        <v>4646</v>
      </c>
      <c r="C969" s="107">
        <v>45127</v>
      </c>
      <c r="D969">
        <v>12.57</v>
      </c>
      <c r="E969">
        <v>15.3</v>
      </c>
      <c r="F969">
        <v>17.843139999999998</v>
      </c>
      <c r="G969">
        <v>3</v>
      </c>
      <c r="H969">
        <v>4</v>
      </c>
      <c r="I969">
        <v>0.5</v>
      </c>
      <c r="J969">
        <v>1</v>
      </c>
    </row>
    <row r="970" spans="1:10" x14ac:dyDescent="0.25">
      <c r="A970" t="s">
        <v>4647</v>
      </c>
      <c r="B970" t="s">
        <v>4649</v>
      </c>
      <c r="C970" s="107">
        <v>45127</v>
      </c>
      <c r="D970">
        <v>12.57</v>
      </c>
      <c r="E970">
        <v>15.3</v>
      </c>
      <c r="F970">
        <v>17.843139999999998</v>
      </c>
      <c r="G970">
        <v>3</v>
      </c>
      <c r="H970">
        <v>4</v>
      </c>
      <c r="I970">
        <v>0.5</v>
      </c>
      <c r="J970">
        <v>1</v>
      </c>
    </row>
    <row r="971" spans="1:10" x14ac:dyDescent="0.25">
      <c r="A971" t="s">
        <v>4650</v>
      </c>
      <c r="B971" t="s">
        <v>4652</v>
      </c>
      <c r="C971" s="107">
        <v>45120</v>
      </c>
      <c r="D971">
        <v>12.57</v>
      </c>
      <c r="E971">
        <v>15.5868</v>
      </c>
      <c r="F971">
        <v>19.354839999999999</v>
      </c>
      <c r="G971">
        <v>0.5</v>
      </c>
      <c r="H971">
        <v>3</v>
      </c>
      <c r="I971">
        <v>0.5</v>
      </c>
      <c r="J971">
        <v>4</v>
      </c>
    </row>
    <row r="972" spans="1:10" x14ac:dyDescent="0.25">
      <c r="A972" t="s">
        <v>4659</v>
      </c>
      <c r="B972" t="s">
        <v>4661</v>
      </c>
      <c r="C972" s="107">
        <v>45120</v>
      </c>
      <c r="D972">
        <v>12.57</v>
      </c>
      <c r="E972">
        <v>15.5868</v>
      </c>
      <c r="F972">
        <v>19.354839999999999</v>
      </c>
      <c r="G972">
        <v>3.7</v>
      </c>
      <c r="H972">
        <v>6</v>
      </c>
      <c r="I972">
        <v>0.12</v>
      </c>
      <c r="J972">
        <v>0.6</v>
      </c>
    </row>
    <row r="973" spans="1:10" x14ac:dyDescent="0.25">
      <c r="A973" t="s">
        <v>4662</v>
      </c>
      <c r="B973" t="s">
        <v>4664</v>
      </c>
      <c r="C973" s="107">
        <v>45127</v>
      </c>
      <c r="D973">
        <v>12.57</v>
      </c>
      <c r="E973">
        <v>15.5868</v>
      </c>
      <c r="F973">
        <v>19.354839999999999</v>
      </c>
      <c r="G973">
        <v>3</v>
      </c>
      <c r="H973">
        <v>4</v>
      </c>
      <c r="I973">
        <v>0.2</v>
      </c>
      <c r="J973">
        <v>1</v>
      </c>
    </row>
    <row r="974" spans="1:10" x14ac:dyDescent="0.25">
      <c r="A974" t="s">
        <v>5594</v>
      </c>
      <c r="B974" t="s">
        <v>5596</v>
      </c>
      <c r="C974" s="107">
        <v>45103</v>
      </c>
      <c r="D974">
        <v>2.5099999999999998</v>
      </c>
      <c r="E974">
        <v>3.06</v>
      </c>
      <c r="F974">
        <v>17.973859999999998</v>
      </c>
      <c r="G974">
        <v>1</v>
      </c>
      <c r="H974">
        <v>5.5</v>
      </c>
      <c r="I974">
        <v>0.5</v>
      </c>
      <c r="J974">
        <v>1</v>
      </c>
    </row>
    <row r="975" spans="1:10" x14ac:dyDescent="0.25">
      <c r="A975" t="s">
        <v>4665</v>
      </c>
      <c r="B975" t="s">
        <v>4667</v>
      </c>
      <c r="C975" s="107">
        <v>45127</v>
      </c>
      <c r="D975">
        <v>12.57</v>
      </c>
      <c r="E975">
        <v>15.5868</v>
      </c>
      <c r="F975">
        <v>19.354839999999999</v>
      </c>
      <c r="G975">
        <v>3</v>
      </c>
      <c r="H975">
        <v>4</v>
      </c>
      <c r="I975">
        <v>0.23</v>
      </c>
      <c r="J975">
        <v>0.5</v>
      </c>
    </row>
    <row r="976" spans="1:10" x14ac:dyDescent="0.25">
      <c r="A976" t="s">
        <v>5600</v>
      </c>
      <c r="B976" t="s">
        <v>5602</v>
      </c>
      <c r="C976" s="107">
        <v>45127</v>
      </c>
      <c r="D976">
        <v>0.8</v>
      </c>
      <c r="E976">
        <v>0.95040000000000002</v>
      </c>
      <c r="F976">
        <v>15.824920000000001</v>
      </c>
      <c r="G976">
        <v>2</v>
      </c>
      <c r="H976">
        <v>3</v>
      </c>
      <c r="I976">
        <v>0.5</v>
      </c>
      <c r="J976">
        <v>2</v>
      </c>
    </row>
    <row r="977" spans="1:10" x14ac:dyDescent="0.25">
      <c r="A977" t="s">
        <v>5603</v>
      </c>
      <c r="B977" t="s">
        <v>5605</v>
      </c>
      <c r="C977" s="107">
        <v>45127</v>
      </c>
      <c r="D977">
        <v>1.57</v>
      </c>
      <c r="E977">
        <v>2</v>
      </c>
      <c r="F977">
        <v>21.5</v>
      </c>
      <c r="G977">
        <v>2</v>
      </c>
      <c r="H977">
        <v>1.5</v>
      </c>
      <c r="I977">
        <v>0.3</v>
      </c>
      <c r="J977">
        <v>1.75</v>
      </c>
    </row>
    <row r="978" spans="1:10" x14ac:dyDescent="0.25">
      <c r="A978" t="s">
        <v>4689</v>
      </c>
      <c r="B978" t="s">
        <v>4691</v>
      </c>
      <c r="C978" s="107">
        <v>45127</v>
      </c>
      <c r="D978">
        <v>0.28000000000000003</v>
      </c>
      <c r="E978">
        <v>0.36080000000000001</v>
      </c>
      <c r="F978">
        <v>22.394680000000001</v>
      </c>
      <c r="G978">
        <v>5</v>
      </c>
      <c r="H978">
        <v>5.25</v>
      </c>
      <c r="I978">
        <v>2.04</v>
      </c>
      <c r="J978">
        <v>5</v>
      </c>
    </row>
    <row r="979" spans="1:10" x14ac:dyDescent="0.25">
      <c r="A979" t="s">
        <v>4701</v>
      </c>
      <c r="B979" t="s">
        <v>4703</v>
      </c>
      <c r="C979" s="107">
        <v>45127</v>
      </c>
      <c r="D979">
        <v>1.99</v>
      </c>
      <c r="E979">
        <v>2.4676</v>
      </c>
      <c r="F979">
        <v>19.354839999999999</v>
      </c>
      <c r="G979">
        <v>0.3</v>
      </c>
      <c r="H979">
        <v>1.5</v>
      </c>
      <c r="I979">
        <v>0.01</v>
      </c>
      <c r="J979">
        <v>0.15</v>
      </c>
    </row>
    <row r="980" spans="1:10" x14ac:dyDescent="0.25">
      <c r="A980" t="s">
        <v>5609</v>
      </c>
      <c r="B980" t="s">
        <v>5611</v>
      </c>
      <c r="C980" s="107">
        <v>45127</v>
      </c>
      <c r="D980">
        <v>64.2</v>
      </c>
      <c r="E980">
        <v>82.25</v>
      </c>
      <c r="F980">
        <v>21.94529</v>
      </c>
      <c r="G980">
        <v>1.42</v>
      </c>
      <c r="H980">
        <v>206</v>
      </c>
      <c r="I980">
        <v>14.78</v>
      </c>
      <c r="J980">
        <v>2.75</v>
      </c>
    </row>
    <row r="981" spans="1:10" x14ac:dyDescent="0.25">
      <c r="A981" t="s">
        <v>5618</v>
      </c>
      <c r="B981" t="s">
        <v>5620</v>
      </c>
      <c r="C981" s="107">
        <v>45127</v>
      </c>
      <c r="D981">
        <v>7.0000000000000007E-2</v>
      </c>
      <c r="E981">
        <v>0.1</v>
      </c>
      <c r="F981">
        <v>30</v>
      </c>
      <c r="G981">
        <v>1</v>
      </c>
      <c r="H981">
        <v>1</v>
      </c>
      <c r="I981">
        <v>0.01</v>
      </c>
      <c r="J981">
        <v>1</v>
      </c>
    </row>
    <row r="982" spans="1:10" x14ac:dyDescent="0.25">
      <c r="A982" t="s">
        <v>4905</v>
      </c>
      <c r="B982" t="s">
        <v>4907</v>
      </c>
      <c r="C982" s="107">
        <v>45127</v>
      </c>
      <c r="D982">
        <v>1.01</v>
      </c>
      <c r="E982">
        <v>1.2524</v>
      </c>
      <c r="F982">
        <v>19.354839999999999</v>
      </c>
      <c r="G982">
        <v>5</v>
      </c>
      <c r="H982">
        <v>5.25</v>
      </c>
      <c r="I982">
        <v>0.5</v>
      </c>
      <c r="J982">
        <v>5</v>
      </c>
    </row>
    <row r="983" spans="1:10" x14ac:dyDescent="0.25">
      <c r="A983" t="s">
        <v>5625</v>
      </c>
      <c r="B983" t="s">
        <v>5627</v>
      </c>
      <c r="C983" s="107">
        <v>45127</v>
      </c>
      <c r="D983">
        <v>6.46</v>
      </c>
      <c r="E983">
        <v>8.0104000000000006</v>
      </c>
      <c r="F983">
        <v>19.354839999999999</v>
      </c>
      <c r="G983">
        <v>1.18</v>
      </c>
      <c r="H983">
        <v>9.5</v>
      </c>
      <c r="I983">
        <v>1.07</v>
      </c>
      <c r="J983">
        <v>6.25</v>
      </c>
    </row>
    <row r="984" spans="1:10" x14ac:dyDescent="0.25">
      <c r="A984" t="s">
        <v>4950</v>
      </c>
      <c r="B984" t="s">
        <v>4952</v>
      </c>
      <c r="C984" s="107">
        <v>45127</v>
      </c>
      <c r="D984">
        <v>6.23</v>
      </c>
      <c r="E984">
        <v>7.7252000000000001</v>
      </c>
      <c r="F984">
        <v>19.354839999999999</v>
      </c>
      <c r="G984">
        <v>9</v>
      </c>
      <c r="H984">
        <v>9</v>
      </c>
      <c r="I984">
        <v>0.17</v>
      </c>
      <c r="J984">
        <v>1.8</v>
      </c>
    </row>
    <row r="985" spans="1:10" x14ac:dyDescent="0.25">
      <c r="A985" t="s">
        <v>4979</v>
      </c>
      <c r="B985" t="s">
        <v>4981</v>
      </c>
      <c r="C985" s="107">
        <v>45127</v>
      </c>
      <c r="D985">
        <v>11.99</v>
      </c>
      <c r="E985">
        <v>14.27488</v>
      </c>
      <c r="F985">
        <v>16.0063</v>
      </c>
      <c r="G985">
        <v>18.5</v>
      </c>
      <c r="H985">
        <v>13.5</v>
      </c>
      <c r="I985">
        <v>1</v>
      </c>
      <c r="J985">
        <v>0.2</v>
      </c>
    </row>
    <row r="986" spans="1:10" x14ac:dyDescent="0.25">
      <c r="A986" t="s">
        <v>5628</v>
      </c>
      <c r="B986" t="s">
        <v>5630</v>
      </c>
      <c r="C986" s="107">
        <v>45103</v>
      </c>
      <c r="D986">
        <v>7.16</v>
      </c>
      <c r="E986">
        <v>8.6999999999999993</v>
      </c>
      <c r="F986">
        <v>17.701149999999998</v>
      </c>
      <c r="G986">
        <v>0.5</v>
      </c>
      <c r="H986">
        <v>1.5</v>
      </c>
      <c r="I986">
        <v>0.06</v>
      </c>
      <c r="J986">
        <v>1.25</v>
      </c>
    </row>
    <row r="987" spans="1:10" x14ac:dyDescent="0.25">
      <c r="A987" t="s">
        <v>4997</v>
      </c>
      <c r="B987" t="s">
        <v>25340</v>
      </c>
      <c r="C987" s="107">
        <v>45103</v>
      </c>
      <c r="D987">
        <v>16.34</v>
      </c>
      <c r="E987">
        <v>20</v>
      </c>
      <c r="F987">
        <v>18.3</v>
      </c>
      <c r="G987">
        <v>9</v>
      </c>
      <c r="H987">
        <v>14</v>
      </c>
      <c r="I987">
        <v>5</v>
      </c>
      <c r="J987">
        <v>4.5</v>
      </c>
    </row>
    <row r="988" spans="1:10" x14ac:dyDescent="0.25">
      <c r="A988" t="s">
        <v>5631</v>
      </c>
      <c r="B988" t="s">
        <v>5633</v>
      </c>
      <c r="C988" s="107">
        <v>45120</v>
      </c>
      <c r="D988">
        <v>1.49</v>
      </c>
      <c r="E988">
        <v>1.8475999999999999</v>
      </c>
      <c r="F988">
        <v>19.354839999999999</v>
      </c>
      <c r="G988">
        <v>2.25</v>
      </c>
      <c r="H988">
        <v>6</v>
      </c>
      <c r="I988">
        <v>0.52</v>
      </c>
      <c r="J988">
        <v>1.64</v>
      </c>
    </row>
    <row r="989" spans="1:10" x14ac:dyDescent="0.25">
      <c r="A989" t="s">
        <v>5651</v>
      </c>
      <c r="B989" t="s">
        <v>5652</v>
      </c>
      <c r="C989" s="107">
        <v>45103</v>
      </c>
      <c r="D989">
        <v>15.34</v>
      </c>
      <c r="E989">
        <v>18.7</v>
      </c>
      <c r="F989">
        <v>17.96791</v>
      </c>
      <c r="G989">
        <v>1.25</v>
      </c>
      <c r="H989">
        <v>2</v>
      </c>
      <c r="I989">
        <v>1</v>
      </c>
      <c r="J989">
        <v>4</v>
      </c>
    </row>
    <row r="990" spans="1:10" x14ac:dyDescent="0.25">
      <c r="A990" t="s">
        <v>502</v>
      </c>
      <c r="B990" t="s">
        <v>25341</v>
      </c>
      <c r="C990" s="107">
        <v>45137</v>
      </c>
      <c r="D990">
        <v>15.53</v>
      </c>
      <c r="E990">
        <v>20</v>
      </c>
      <c r="F990">
        <v>22.35</v>
      </c>
      <c r="G990">
        <v>0.18</v>
      </c>
      <c r="H990">
        <v>8</v>
      </c>
      <c r="I990">
        <v>8.7500000000000008E-3</v>
      </c>
      <c r="J990">
        <v>2.5</v>
      </c>
    </row>
    <row r="991" spans="1:10" x14ac:dyDescent="0.25">
      <c r="A991" t="s">
        <v>5157</v>
      </c>
      <c r="B991" t="s">
        <v>25342</v>
      </c>
      <c r="C991" s="107">
        <v>45127</v>
      </c>
      <c r="D991">
        <v>2.48</v>
      </c>
      <c r="E991">
        <v>3.25</v>
      </c>
      <c r="F991">
        <v>23.692309999999999</v>
      </c>
      <c r="G991">
        <v>5</v>
      </c>
      <c r="H991">
        <v>5</v>
      </c>
      <c r="I991">
        <v>2.04</v>
      </c>
      <c r="J991">
        <v>5</v>
      </c>
    </row>
    <row r="992" spans="1:10" x14ac:dyDescent="0.25">
      <c r="A992" t="s">
        <v>5654</v>
      </c>
      <c r="B992" t="s">
        <v>5656</v>
      </c>
      <c r="C992" s="107">
        <v>45127</v>
      </c>
      <c r="D992">
        <v>0.26</v>
      </c>
      <c r="E992">
        <v>0.32240000000000002</v>
      </c>
      <c r="F992">
        <v>19.354839999999999</v>
      </c>
      <c r="G992">
        <v>0.3</v>
      </c>
      <c r="H992">
        <v>1.5</v>
      </c>
      <c r="I992">
        <v>0.01</v>
      </c>
      <c r="J992">
        <v>0.15</v>
      </c>
    </row>
    <row r="993" spans="1:10" x14ac:dyDescent="0.25">
      <c r="A993" t="s">
        <v>5657</v>
      </c>
      <c r="B993" t="s">
        <v>5659</v>
      </c>
      <c r="C993" s="107">
        <v>45127</v>
      </c>
      <c r="D993">
        <v>0.37</v>
      </c>
      <c r="E993">
        <v>0.49</v>
      </c>
      <c r="F993">
        <v>24.489799999999999</v>
      </c>
      <c r="G993">
        <v>0.3</v>
      </c>
      <c r="H993">
        <v>1.5</v>
      </c>
      <c r="I993">
        <v>0.01</v>
      </c>
      <c r="J993">
        <v>0.15</v>
      </c>
    </row>
    <row r="994" spans="1:10" x14ac:dyDescent="0.25">
      <c r="A994" t="s">
        <v>5663</v>
      </c>
      <c r="B994" t="s">
        <v>5665</v>
      </c>
      <c r="C994" s="107">
        <v>45127</v>
      </c>
      <c r="D994">
        <v>56.69</v>
      </c>
      <c r="E994">
        <v>69.099999999999994</v>
      </c>
      <c r="F994">
        <v>17.959479999999999</v>
      </c>
      <c r="G994">
        <v>4</v>
      </c>
      <c r="H994">
        <v>4</v>
      </c>
      <c r="I994">
        <v>1.5</v>
      </c>
      <c r="J994">
        <v>7.5</v>
      </c>
    </row>
    <row r="995" spans="1:10" x14ac:dyDescent="0.25">
      <c r="A995" t="s">
        <v>5667</v>
      </c>
      <c r="B995" t="s">
        <v>5669</v>
      </c>
      <c r="C995" s="107">
        <v>45135</v>
      </c>
      <c r="D995">
        <v>5.42</v>
      </c>
      <c r="E995">
        <v>6.45</v>
      </c>
      <c r="F995">
        <v>15.96899</v>
      </c>
      <c r="G995">
        <v>0.5</v>
      </c>
      <c r="H995">
        <v>1.5</v>
      </c>
      <c r="I995">
        <v>0.06</v>
      </c>
      <c r="J995">
        <v>1.25</v>
      </c>
    </row>
    <row r="996" spans="1:10" x14ac:dyDescent="0.25">
      <c r="A996" t="s">
        <v>5670</v>
      </c>
      <c r="B996" t="s">
        <v>5672</v>
      </c>
      <c r="C996" s="107">
        <v>45127</v>
      </c>
      <c r="D996">
        <v>23.63</v>
      </c>
      <c r="E996">
        <v>28.83</v>
      </c>
      <c r="F996">
        <v>18.036770000000001</v>
      </c>
      <c r="G996">
        <v>2.75</v>
      </c>
      <c r="H996">
        <v>6</v>
      </c>
      <c r="I996">
        <v>1</v>
      </c>
      <c r="J996">
        <v>2.75</v>
      </c>
    </row>
    <row r="997" spans="1:10" x14ac:dyDescent="0.25">
      <c r="A997" t="s">
        <v>5676</v>
      </c>
      <c r="B997" t="s">
        <v>5678</v>
      </c>
      <c r="C997" s="107">
        <v>45120</v>
      </c>
      <c r="D997">
        <v>4.0999999999999996</v>
      </c>
      <c r="E997">
        <v>4.8806399999999996</v>
      </c>
      <c r="F997">
        <v>15.994619999999999</v>
      </c>
      <c r="G997">
        <v>1.5</v>
      </c>
      <c r="H997">
        <v>3.42</v>
      </c>
      <c r="I997">
        <v>0.37</v>
      </c>
      <c r="J997">
        <v>3.25</v>
      </c>
    </row>
    <row r="998" spans="1:10" x14ac:dyDescent="0.25">
      <c r="A998" t="s">
        <v>5679</v>
      </c>
      <c r="B998" t="s">
        <v>5681</v>
      </c>
      <c r="C998" s="107">
        <v>45127</v>
      </c>
      <c r="D998">
        <v>32.47</v>
      </c>
      <c r="E998">
        <v>38.251519999999999</v>
      </c>
      <c r="F998">
        <v>15.11448</v>
      </c>
      <c r="G998">
        <v>5</v>
      </c>
      <c r="H998">
        <v>1</v>
      </c>
      <c r="I998">
        <v>0.03</v>
      </c>
      <c r="J998">
        <v>5</v>
      </c>
    </row>
    <row r="999" spans="1:10" x14ac:dyDescent="0.25">
      <c r="A999" t="s">
        <v>5683</v>
      </c>
      <c r="B999" t="s">
        <v>5685</v>
      </c>
      <c r="C999" s="107">
        <v>45127</v>
      </c>
      <c r="D999">
        <v>13.76</v>
      </c>
      <c r="E999">
        <v>17.0624</v>
      </c>
      <c r="F999">
        <v>19.354839999999999</v>
      </c>
      <c r="G999">
        <v>1.31</v>
      </c>
      <c r="H999">
        <v>1.31</v>
      </c>
      <c r="I999">
        <v>0.94</v>
      </c>
      <c r="J999">
        <v>4</v>
      </c>
    </row>
    <row r="1000" spans="1:10" x14ac:dyDescent="0.25">
      <c r="A1000" t="s">
        <v>5689</v>
      </c>
      <c r="B1000" t="s">
        <v>5691</v>
      </c>
      <c r="C1000" s="107">
        <v>45127</v>
      </c>
      <c r="D1000">
        <v>812.62</v>
      </c>
      <c r="E1000">
        <v>990</v>
      </c>
      <c r="F1000">
        <v>17.917169999999999</v>
      </c>
      <c r="G1000">
        <v>14</v>
      </c>
      <c r="H1000">
        <v>81</v>
      </c>
      <c r="I1000">
        <v>45</v>
      </c>
      <c r="J1000">
        <v>7</v>
      </c>
    </row>
    <row r="1001" spans="1:10" x14ac:dyDescent="0.25">
      <c r="A1001" t="s">
        <v>5698</v>
      </c>
      <c r="B1001" t="s">
        <v>5700</v>
      </c>
      <c r="C1001" s="107">
        <v>45127</v>
      </c>
      <c r="D1001">
        <v>2346.6999999999998</v>
      </c>
      <c r="E1001">
        <v>2909.9079999999999</v>
      </c>
      <c r="F1001">
        <v>19.354839999999999</v>
      </c>
      <c r="G1001">
        <v>0.5</v>
      </c>
      <c r="H1001">
        <v>1</v>
      </c>
      <c r="I1001">
        <v>433</v>
      </c>
      <c r="J1001">
        <v>0.5</v>
      </c>
    </row>
    <row r="1002" spans="1:10" x14ac:dyDescent="0.25">
      <c r="A1002" t="s">
        <v>5701</v>
      </c>
      <c r="B1002" t="s">
        <v>5703</v>
      </c>
      <c r="C1002" s="107">
        <v>45137</v>
      </c>
      <c r="D1002">
        <v>2234.38</v>
      </c>
      <c r="E1002">
        <v>2770.6311999999998</v>
      </c>
      <c r="F1002">
        <v>19.354839999999999</v>
      </c>
      <c r="G1002">
        <v>30</v>
      </c>
      <c r="H1002">
        <v>144</v>
      </c>
      <c r="I1002">
        <v>20</v>
      </c>
      <c r="J1002">
        <v>27</v>
      </c>
    </row>
    <row r="1003" spans="1:10" x14ac:dyDescent="0.25">
      <c r="A1003" t="s">
        <v>5704</v>
      </c>
      <c r="B1003" t="s">
        <v>5706</v>
      </c>
      <c r="C1003" s="107">
        <v>45137</v>
      </c>
      <c r="D1003">
        <v>1668.64</v>
      </c>
      <c r="E1003">
        <v>2069.1136000000001</v>
      </c>
      <c r="F1003">
        <v>19.354839999999999</v>
      </c>
      <c r="G1003">
        <v>30</v>
      </c>
      <c r="H1003">
        <v>144</v>
      </c>
      <c r="I1003">
        <v>149</v>
      </c>
      <c r="J1003">
        <v>27</v>
      </c>
    </row>
    <row r="1004" spans="1:10" x14ac:dyDescent="0.25">
      <c r="A1004" t="s">
        <v>5707</v>
      </c>
      <c r="B1004" t="s">
        <v>5709</v>
      </c>
      <c r="C1004" s="107">
        <v>45127</v>
      </c>
      <c r="D1004">
        <v>1067.75</v>
      </c>
      <c r="E1004">
        <v>1324.01</v>
      </c>
      <c r="F1004">
        <v>19.354839999999999</v>
      </c>
      <c r="G1004">
        <v>30</v>
      </c>
      <c r="H1004">
        <v>108</v>
      </c>
      <c r="I1004">
        <v>243</v>
      </c>
      <c r="J1004">
        <v>24</v>
      </c>
    </row>
    <row r="1005" spans="1:10" x14ac:dyDescent="0.25">
      <c r="A1005" t="s">
        <v>5710</v>
      </c>
      <c r="B1005" t="s">
        <v>5712</v>
      </c>
      <c r="C1005" s="107">
        <v>45127</v>
      </c>
      <c r="D1005">
        <v>889.54</v>
      </c>
      <c r="E1005">
        <v>1103.0296000000001</v>
      </c>
      <c r="F1005">
        <v>19.354839999999999</v>
      </c>
      <c r="G1005">
        <v>30</v>
      </c>
      <c r="H1005">
        <v>72</v>
      </c>
      <c r="I1005">
        <v>131</v>
      </c>
      <c r="J1005">
        <v>27</v>
      </c>
    </row>
    <row r="1006" spans="1:10" x14ac:dyDescent="0.25">
      <c r="A1006" t="s">
        <v>5713</v>
      </c>
      <c r="B1006" t="s">
        <v>5715</v>
      </c>
      <c r="C1006" s="107">
        <v>45137</v>
      </c>
      <c r="D1006">
        <v>689.22</v>
      </c>
      <c r="E1006">
        <v>854.63279999999997</v>
      </c>
      <c r="F1006">
        <v>19.354839999999999</v>
      </c>
      <c r="G1006">
        <v>14</v>
      </c>
      <c r="H1006">
        <v>81</v>
      </c>
      <c r="I1006">
        <v>45</v>
      </c>
      <c r="J1006">
        <v>7</v>
      </c>
    </row>
    <row r="1007" spans="1:10" x14ac:dyDescent="0.25">
      <c r="A1007" t="s">
        <v>5719</v>
      </c>
      <c r="B1007" t="s">
        <v>5720</v>
      </c>
      <c r="C1007" s="107">
        <v>45127</v>
      </c>
      <c r="D1007">
        <v>10.57</v>
      </c>
      <c r="E1007">
        <v>12.57856</v>
      </c>
      <c r="F1007">
        <v>15.968120000000001</v>
      </c>
      <c r="G1007">
        <v>8.75</v>
      </c>
      <c r="H1007">
        <v>12.5</v>
      </c>
      <c r="I1007">
        <v>0.6</v>
      </c>
      <c r="J1007">
        <v>2</v>
      </c>
    </row>
    <row r="1008" spans="1:10" x14ac:dyDescent="0.25">
      <c r="A1008" t="s">
        <v>5721</v>
      </c>
      <c r="B1008" t="s">
        <v>5722</v>
      </c>
      <c r="C1008" s="107">
        <v>45127</v>
      </c>
      <c r="D1008">
        <v>12.93</v>
      </c>
      <c r="E1008">
        <v>15.39584</v>
      </c>
      <c r="F1008">
        <v>16.016269999999999</v>
      </c>
      <c r="G1008">
        <v>18</v>
      </c>
      <c r="H1008">
        <v>18</v>
      </c>
      <c r="I1008">
        <v>0.5</v>
      </c>
      <c r="J1008">
        <v>0.1</v>
      </c>
    </row>
    <row r="1009" spans="1:10" x14ac:dyDescent="0.25">
      <c r="A1009" t="s">
        <v>5723</v>
      </c>
      <c r="B1009" t="s">
        <v>5725</v>
      </c>
      <c r="C1009" s="107">
        <v>45127</v>
      </c>
      <c r="D1009">
        <v>0.53</v>
      </c>
      <c r="E1009">
        <v>0.69</v>
      </c>
      <c r="F1009">
        <v>23.188410000000001</v>
      </c>
      <c r="G1009">
        <v>4</v>
      </c>
      <c r="H1009">
        <v>5</v>
      </c>
      <c r="I1009">
        <v>0.2</v>
      </c>
      <c r="J1009">
        <v>0.5</v>
      </c>
    </row>
    <row r="1010" spans="1:10" x14ac:dyDescent="0.25">
      <c r="A1010" t="s">
        <v>5732</v>
      </c>
      <c r="B1010" t="s">
        <v>5733</v>
      </c>
      <c r="C1010" s="107">
        <v>45127</v>
      </c>
      <c r="D1010">
        <v>6.05</v>
      </c>
      <c r="E1010">
        <v>7.2019199999999994</v>
      </c>
      <c r="F1010">
        <v>15.994619999999999</v>
      </c>
      <c r="G1010">
        <v>9</v>
      </c>
      <c r="H1010">
        <v>13</v>
      </c>
      <c r="I1010">
        <v>1</v>
      </c>
      <c r="J1010">
        <v>1</v>
      </c>
    </row>
    <row r="1011" spans="1:10" x14ac:dyDescent="0.25">
      <c r="A1011" t="s">
        <v>8581</v>
      </c>
      <c r="B1011" t="s">
        <v>25343</v>
      </c>
      <c r="C1011" s="107">
        <v>45127</v>
      </c>
      <c r="D1011">
        <v>7.6</v>
      </c>
      <c r="E1011">
        <v>9.27</v>
      </c>
      <c r="F1011">
        <v>18.0151</v>
      </c>
      <c r="G1011">
        <v>2</v>
      </c>
      <c r="H1011">
        <v>2</v>
      </c>
      <c r="I1011">
        <v>0.02</v>
      </c>
      <c r="J1011">
        <v>2</v>
      </c>
    </row>
    <row r="1012" spans="1:10" x14ac:dyDescent="0.25">
      <c r="A1012" t="s">
        <v>5746</v>
      </c>
      <c r="B1012" t="s">
        <v>5748</v>
      </c>
      <c r="C1012" s="107">
        <v>45137</v>
      </c>
      <c r="D1012">
        <v>7.41</v>
      </c>
      <c r="E1012">
        <v>9.15</v>
      </c>
      <c r="F1012">
        <v>19.016390000000001</v>
      </c>
      <c r="G1012">
        <v>9.75</v>
      </c>
      <c r="H1012">
        <v>12.75</v>
      </c>
      <c r="I1012">
        <v>0.5</v>
      </c>
      <c r="J1012">
        <v>3</v>
      </c>
    </row>
    <row r="1013" spans="1:10" x14ac:dyDescent="0.25">
      <c r="A1013" t="s">
        <v>5772</v>
      </c>
      <c r="B1013" t="s">
        <v>5774</v>
      </c>
      <c r="C1013" s="107">
        <v>45127</v>
      </c>
      <c r="D1013">
        <v>0.65</v>
      </c>
      <c r="E1013">
        <v>0.79</v>
      </c>
      <c r="F1013">
        <v>17.721520000000002</v>
      </c>
      <c r="G1013">
        <v>0.5</v>
      </c>
      <c r="H1013">
        <v>1.5</v>
      </c>
      <c r="I1013">
        <v>0.06</v>
      </c>
      <c r="J1013">
        <v>1.25</v>
      </c>
    </row>
    <row r="1014" spans="1:10" x14ac:dyDescent="0.25">
      <c r="A1014" t="s">
        <v>5775</v>
      </c>
      <c r="B1014" t="s">
        <v>5777</v>
      </c>
      <c r="C1014" s="107">
        <v>45127</v>
      </c>
      <c r="D1014">
        <v>40.72</v>
      </c>
      <c r="E1014">
        <v>50.492800000000003</v>
      </c>
      <c r="F1014">
        <v>19.354839999999999</v>
      </c>
      <c r="G1014">
        <v>1.5</v>
      </c>
      <c r="H1014">
        <v>164</v>
      </c>
      <c r="I1014">
        <v>10.78</v>
      </c>
      <c r="J1014">
        <v>3</v>
      </c>
    </row>
    <row r="1015" spans="1:10" x14ac:dyDescent="0.25">
      <c r="A1015" t="s">
        <v>5780</v>
      </c>
      <c r="B1015" t="s">
        <v>5782</v>
      </c>
      <c r="C1015" s="107">
        <v>45127</v>
      </c>
      <c r="D1015">
        <v>1.1499999999999999</v>
      </c>
      <c r="E1015">
        <v>1.4</v>
      </c>
      <c r="F1015">
        <v>17.857140000000001</v>
      </c>
      <c r="G1015">
        <v>2</v>
      </c>
      <c r="H1015">
        <v>4</v>
      </c>
      <c r="I1015">
        <v>0.05</v>
      </c>
      <c r="J1015">
        <v>1</v>
      </c>
    </row>
    <row r="1016" spans="1:10" x14ac:dyDescent="0.25">
      <c r="A1016" t="s">
        <v>5786</v>
      </c>
      <c r="B1016" t="s">
        <v>5788</v>
      </c>
      <c r="C1016" s="107">
        <v>45127</v>
      </c>
      <c r="D1016">
        <v>4.96</v>
      </c>
      <c r="E1016">
        <v>6.1</v>
      </c>
      <c r="F1016">
        <v>18.68852</v>
      </c>
      <c r="G1016">
        <v>3</v>
      </c>
      <c r="H1016">
        <v>3.5</v>
      </c>
      <c r="I1016">
        <v>0.25</v>
      </c>
      <c r="J1016">
        <v>2.5</v>
      </c>
    </row>
    <row r="1017" spans="1:10" x14ac:dyDescent="0.25">
      <c r="A1017" t="s">
        <v>5789</v>
      </c>
      <c r="B1017" t="s">
        <v>5791</v>
      </c>
      <c r="C1017" s="107">
        <v>45127</v>
      </c>
      <c r="D1017">
        <v>51.72</v>
      </c>
      <c r="E1017">
        <v>63</v>
      </c>
      <c r="F1017">
        <v>17.90476</v>
      </c>
      <c r="G1017">
        <v>1.5</v>
      </c>
      <c r="H1017">
        <v>168</v>
      </c>
      <c r="I1017">
        <v>12</v>
      </c>
      <c r="J1017">
        <v>2.75</v>
      </c>
    </row>
    <row r="1018" spans="1:10" x14ac:dyDescent="0.25">
      <c r="A1018" t="s">
        <v>5792</v>
      </c>
      <c r="B1018" t="s">
        <v>5794</v>
      </c>
      <c r="C1018" s="107">
        <v>45127</v>
      </c>
      <c r="D1018">
        <v>6.32</v>
      </c>
      <c r="E1018">
        <v>7.7</v>
      </c>
      <c r="F1018">
        <v>17.922080000000001</v>
      </c>
      <c r="G1018">
        <v>4.5</v>
      </c>
      <c r="H1018">
        <v>3</v>
      </c>
      <c r="I1018">
        <v>0.61</v>
      </c>
      <c r="J1018">
        <v>3</v>
      </c>
    </row>
    <row r="1019" spans="1:10" x14ac:dyDescent="0.25">
      <c r="A1019" t="s">
        <v>5749</v>
      </c>
      <c r="B1019" t="s">
        <v>5751</v>
      </c>
      <c r="C1019" s="107">
        <v>45127</v>
      </c>
      <c r="D1019">
        <v>3.11</v>
      </c>
      <c r="E1019">
        <v>4.0999999999999996</v>
      </c>
      <c r="F1019">
        <v>24.146339999999999</v>
      </c>
      <c r="G1019">
        <v>1</v>
      </c>
      <c r="H1019">
        <v>1</v>
      </c>
      <c r="I1019">
        <v>0.01</v>
      </c>
      <c r="J1019">
        <v>1</v>
      </c>
    </row>
    <row r="1020" spans="1:10" x14ac:dyDescent="0.25">
      <c r="A1020" t="s">
        <v>5755</v>
      </c>
      <c r="B1020" t="s">
        <v>5757</v>
      </c>
      <c r="C1020" s="107">
        <v>45127</v>
      </c>
      <c r="D1020">
        <v>5.22</v>
      </c>
      <c r="E1020">
        <v>6.36</v>
      </c>
      <c r="F1020">
        <v>17.924530000000001</v>
      </c>
      <c r="G1020">
        <v>3</v>
      </c>
      <c r="H1020">
        <v>3</v>
      </c>
      <c r="I1020">
        <v>0.27</v>
      </c>
      <c r="J1020">
        <v>3</v>
      </c>
    </row>
    <row r="1021" spans="1:10" x14ac:dyDescent="0.25">
      <c r="A1021" t="s">
        <v>5758</v>
      </c>
      <c r="B1021" t="s">
        <v>5760</v>
      </c>
      <c r="C1021" s="107">
        <v>45140</v>
      </c>
      <c r="D1021">
        <v>3.35</v>
      </c>
      <c r="E1021">
        <v>4.1875</v>
      </c>
      <c r="F1021">
        <v>20</v>
      </c>
      <c r="G1021">
        <v>2</v>
      </c>
      <c r="H1021">
        <v>2</v>
      </c>
      <c r="I1021">
        <v>0.05</v>
      </c>
      <c r="J1021">
        <v>2</v>
      </c>
    </row>
    <row r="1022" spans="1:10" x14ac:dyDescent="0.25">
      <c r="A1022" t="s">
        <v>5761</v>
      </c>
      <c r="B1022" t="s">
        <v>5763</v>
      </c>
      <c r="C1022" s="107">
        <v>45127</v>
      </c>
      <c r="D1022">
        <v>26.33</v>
      </c>
      <c r="E1022">
        <v>32.6492</v>
      </c>
      <c r="F1022">
        <v>19.354839999999999</v>
      </c>
      <c r="G1022">
        <v>0.5</v>
      </c>
      <c r="H1022">
        <v>1.5</v>
      </c>
      <c r="I1022">
        <v>0.06</v>
      </c>
      <c r="J1022">
        <v>1.25</v>
      </c>
    </row>
    <row r="1023" spans="1:10" x14ac:dyDescent="0.25">
      <c r="A1023" t="s">
        <v>5764</v>
      </c>
      <c r="B1023" t="s">
        <v>5766</v>
      </c>
      <c r="C1023" s="107">
        <v>45127</v>
      </c>
      <c r="D1023">
        <v>10.61</v>
      </c>
      <c r="E1023">
        <v>14</v>
      </c>
      <c r="F1023">
        <v>24.214289999999998</v>
      </c>
      <c r="G1023">
        <v>4</v>
      </c>
      <c r="H1023">
        <v>6</v>
      </c>
      <c r="I1023">
        <v>0.76</v>
      </c>
      <c r="J1023">
        <v>4</v>
      </c>
    </row>
    <row r="1024" spans="1:10" x14ac:dyDescent="0.25">
      <c r="A1024" t="s">
        <v>5814</v>
      </c>
      <c r="B1024" t="s">
        <v>5815</v>
      </c>
      <c r="C1024" s="107">
        <v>45135</v>
      </c>
      <c r="D1024">
        <v>7.71</v>
      </c>
      <c r="E1024">
        <v>9.18</v>
      </c>
      <c r="F1024">
        <v>16.013069999999999</v>
      </c>
      <c r="G1024">
        <v>3</v>
      </c>
      <c r="H1024">
        <v>9</v>
      </c>
      <c r="I1024">
        <v>0.92</v>
      </c>
      <c r="J1024">
        <v>12.5</v>
      </c>
    </row>
    <row r="1025" spans="1:10" x14ac:dyDescent="0.25">
      <c r="A1025" t="s">
        <v>5818</v>
      </c>
      <c r="B1025" t="s">
        <v>5820</v>
      </c>
      <c r="C1025" s="107">
        <v>45127</v>
      </c>
      <c r="D1025">
        <v>6.62</v>
      </c>
      <c r="E1025">
        <v>8.1</v>
      </c>
      <c r="F1025">
        <v>18.271599999999999</v>
      </c>
      <c r="G1025">
        <v>1.75</v>
      </c>
      <c r="H1025">
        <v>1.75</v>
      </c>
      <c r="I1025">
        <v>0.56999999999999995</v>
      </c>
      <c r="J1025">
        <v>1.75</v>
      </c>
    </row>
    <row r="1026" spans="1:10" x14ac:dyDescent="0.25">
      <c r="A1026" t="s">
        <v>5829</v>
      </c>
      <c r="B1026" t="s">
        <v>5831</v>
      </c>
      <c r="C1026" s="107">
        <v>45127</v>
      </c>
      <c r="D1026">
        <v>2.5299999999999998</v>
      </c>
      <c r="E1026">
        <v>3.1</v>
      </c>
      <c r="F1026">
        <v>18.3871</v>
      </c>
      <c r="G1026">
        <v>0.5</v>
      </c>
      <c r="H1026">
        <v>1.5</v>
      </c>
      <c r="I1026">
        <v>0.06</v>
      </c>
      <c r="J1026">
        <v>1.2</v>
      </c>
    </row>
    <row r="1027" spans="1:10" x14ac:dyDescent="0.25">
      <c r="A1027" t="s">
        <v>5798</v>
      </c>
      <c r="B1027" t="s">
        <v>5800</v>
      </c>
      <c r="C1027" s="107">
        <v>45120</v>
      </c>
      <c r="D1027">
        <v>8.69</v>
      </c>
      <c r="E1027">
        <v>10.34656</v>
      </c>
      <c r="F1027">
        <v>16.010729999999999</v>
      </c>
      <c r="G1027">
        <v>12</v>
      </c>
      <c r="H1027">
        <v>12</v>
      </c>
      <c r="I1027">
        <v>0.05</v>
      </c>
      <c r="J1027">
        <v>12</v>
      </c>
    </row>
    <row r="1028" spans="1:10" x14ac:dyDescent="0.25">
      <c r="A1028" t="s">
        <v>5832</v>
      </c>
      <c r="B1028" t="s">
        <v>5834</v>
      </c>
      <c r="C1028" s="107">
        <v>45127</v>
      </c>
      <c r="D1028">
        <v>43.66</v>
      </c>
      <c r="E1028">
        <v>53.2</v>
      </c>
      <c r="F1028">
        <v>17.93233</v>
      </c>
      <c r="G1028">
        <v>5</v>
      </c>
      <c r="H1028">
        <v>80</v>
      </c>
      <c r="I1028">
        <v>3.3</v>
      </c>
      <c r="J1028">
        <v>9</v>
      </c>
    </row>
    <row r="1029" spans="1:10" x14ac:dyDescent="0.25">
      <c r="A1029" t="s">
        <v>5841</v>
      </c>
      <c r="B1029" t="s">
        <v>25344</v>
      </c>
      <c r="C1029" s="107">
        <v>45127</v>
      </c>
      <c r="D1029">
        <v>5.88</v>
      </c>
      <c r="E1029">
        <v>7.2911999999999999</v>
      </c>
      <c r="F1029">
        <v>19.354839999999999</v>
      </c>
      <c r="G1029">
        <v>2</v>
      </c>
      <c r="H1029">
        <v>2</v>
      </c>
      <c r="I1029">
        <v>0.25</v>
      </c>
      <c r="J1029">
        <v>2</v>
      </c>
    </row>
    <row r="1030" spans="1:10" x14ac:dyDescent="0.25">
      <c r="A1030" t="s">
        <v>5844</v>
      </c>
      <c r="B1030" t="s">
        <v>5846</v>
      </c>
      <c r="C1030" s="107">
        <v>45127</v>
      </c>
      <c r="D1030">
        <v>0.59</v>
      </c>
      <c r="E1030">
        <v>0.73160000000000003</v>
      </c>
      <c r="F1030">
        <v>19.354839999999999</v>
      </c>
      <c r="G1030">
        <v>0.5</v>
      </c>
      <c r="H1030">
        <v>1.5</v>
      </c>
      <c r="I1030">
        <v>0.06</v>
      </c>
      <c r="J1030">
        <v>1.2</v>
      </c>
    </row>
    <row r="1031" spans="1:10" x14ac:dyDescent="0.25">
      <c r="A1031" t="s">
        <v>5853</v>
      </c>
      <c r="B1031" t="s">
        <v>25345</v>
      </c>
      <c r="C1031" s="107">
        <v>45127</v>
      </c>
      <c r="D1031">
        <v>12.66</v>
      </c>
      <c r="E1031">
        <v>16.7</v>
      </c>
      <c r="F1031">
        <v>24.19162</v>
      </c>
      <c r="G1031">
        <v>2</v>
      </c>
      <c r="H1031">
        <v>2</v>
      </c>
      <c r="I1031">
        <v>0.25</v>
      </c>
      <c r="J1031">
        <v>2</v>
      </c>
    </row>
    <row r="1032" spans="1:10" x14ac:dyDescent="0.25">
      <c r="A1032" t="s">
        <v>5859</v>
      </c>
      <c r="B1032" t="s">
        <v>5861</v>
      </c>
      <c r="C1032" s="107">
        <v>45135</v>
      </c>
      <c r="D1032">
        <v>6.08</v>
      </c>
      <c r="E1032">
        <v>7.79</v>
      </c>
      <c r="F1032">
        <v>21.951219999999999</v>
      </c>
      <c r="G1032">
        <v>3</v>
      </c>
      <c r="H1032">
        <v>3</v>
      </c>
      <c r="I1032">
        <v>0.27</v>
      </c>
      <c r="J1032">
        <v>3</v>
      </c>
    </row>
    <row r="1033" spans="1:10" x14ac:dyDescent="0.25">
      <c r="A1033" t="s">
        <v>5865</v>
      </c>
      <c r="B1033" t="s">
        <v>5867</v>
      </c>
      <c r="C1033" s="107">
        <v>45127</v>
      </c>
      <c r="D1033">
        <v>57.39</v>
      </c>
      <c r="E1033">
        <v>71.163600000000002</v>
      </c>
      <c r="F1033">
        <v>19.354839999999999</v>
      </c>
      <c r="G1033">
        <v>3</v>
      </c>
      <c r="H1033">
        <v>3</v>
      </c>
      <c r="I1033">
        <v>0.27</v>
      </c>
      <c r="J1033">
        <v>3</v>
      </c>
    </row>
    <row r="1034" spans="1:10" x14ac:dyDescent="0.25">
      <c r="A1034" t="s">
        <v>5868</v>
      </c>
      <c r="B1034" t="s">
        <v>5870</v>
      </c>
      <c r="C1034" s="107">
        <v>45127</v>
      </c>
      <c r="D1034">
        <v>10.86</v>
      </c>
      <c r="E1034">
        <v>13.308400000000001</v>
      </c>
      <c r="F1034">
        <v>18.397400000000001</v>
      </c>
      <c r="G1034">
        <v>6</v>
      </c>
      <c r="H1034">
        <v>5</v>
      </c>
      <c r="I1034">
        <v>0.6</v>
      </c>
      <c r="J1034">
        <v>2</v>
      </c>
    </row>
    <row r="1035" spans="1:10" x14ac:dyDescent="0.25">
      <c r="A1035" t="s">
        <v>25346</v>
      </c>
      <c r="B1035" t="s">
        <v>25347</v>
      </c>
      <c r="C1035" s="107">
        <v>45127</v>
      </c>
      <c r="D1035">
        <v>6.72</v>
      </c>
      <c r="E1035">
        <v>8.3327999999999989</v>
      </c>
      <c r="F1035">
        <v>19.354839999999999</v>
      </c>
      <c r="G1035">
        <v>1</v>
      </c>
      <c r="H1035">
        <v>19</v>
      </c>
      <c r="I1035">
        <v>12.5</v>
      </c>
      <c r="J1035">
        <v>0.2</v>
      </c>
    </row>
    <row r="1036" spans="1:10" x14ac:dyDescent="0.25">
      <c r="A1036" t="s">
        <v>5896</v>
      </c>
      <c r="B1036" t="s">
        <v>5898</v>
      </c>
      <c r="C1036" s="107">
        <v>45127</v>
      </c>
      <c r="D1036">
        <v>7.12</v>
      </c>
      <c r="E1036">
        <v>8.8287999999999993</v>
      </c>
      <c r="F1036">
        <v>19.354839999999999</v>
      </c>
      <c r="G1036">
        <v>14</v>
      </c>
      <c r="H1036">
        <v>19</v>
      </c>
      <c r="I1036">
        <v>0.5</v>
      </c>
      <c r="J1036">
        <v>2.5</v>
      </c>
    </row>
    <row r="1037" spans="1:10" x14ac:dyDescent="0.25">
      <c r="A1037" t="s">
        <v>5902</v>
      </c>
      <c r="B1037" t="s">
        <v>5904</v>
      </c>
      <c r="C1037" s="107">
        <v>45127</v>
      </c>
      <c r="D1037">
        <v>1.1100000000000001</v>
      </c>
      <c r="E1037">
        <v>1.35</v>
      </c>
      <c r="F1037">
        <v>17.77778</v>
      </c>
      <c r="G1037">
        <v>3.5</v>
      </c>
      <c r="H1037">
        <v>4.5</v>
      </c>
      <c r="I1037">
        <v>0.5</v>
      </c>
      <c r="J1037">
        <v>0.2</v>
      </c>
    </row>
    <row r="1038" spans="1:10" x14ac:dyDescent="0.25">
      <c r="A1038" t="s">
        <v>5905</v>
      </c>
      <c r="B1038" t="s">
        <v>5907</v>
      </c>
      <c r="C1038" s="107">
        <v>45127</v>
      </c>
      <c r="D1038">
        <v>29.28</v>
      </c>
      <c r="E1038">
        <v>36.700000000000003</v>
      </c>
      <c r="F1038">
        <v>20.217980000000001</v>
      </c>
      <c r="G1038">
        <v>10.5</v>
      </c>
      <c r="H1038">
        <v>80</v>
      </c>
      <c r="I1038">
        <v>21.3</v>
      </c>
      <c r="J1038">
        <v>3.5</v>
      </c>
    </row>
    <row r="1039" spans="1:10" x14ac:dyDescent="0.25">
      <c r="A1039" t="s">
        <v>5908</v>
      </c>
      <c r="B1039" t="s">
        <v>5910</v>
      </c>
      <c r="C1039" s="107">
        <v>45127</v>
      </c>
      <c r="D1039">
        <v>3.34</v>
      </c>
      <c r="E1039">
        <v>4.38</v>
      </c>
      <c r="F1039">
        <v>23.744289999999999</v>
      </c>
      <c r="G1039">
        <v>1</v>
      </c>
      <c r="H1039">
        <v>1</v>
      </c>
      <c r="I1039">
        <v>0.5</v>
      </c>
      <c r="J1039">
        <v>0.5</v>
      </c>
    </row>
    <row r="1040" spans="1:10" x14ac:dyDescent="0.25">
      <c r="A1040" t="s">
        <v>5911</v>
      </c>
      <c r="B1040" t="s">
        <v>5913</v>
      </c>
      <c r="C1040" s="107">
        <v>45127</v>
      </c>
      <c r="D1040">
        <v>8.01</v>
      </c>
      <c r="E1040">
        <v>10.48</v>
      </c>
      <c r="F1040">
        <v>23.5687</v>
      </c>
      <c r="G1040">
        <v>3</v>
      </c>
      <c r="H1040">
        <v>3</v>
      </c>
      <c r="I1040">
        <v>0.27</v>
      </c>
      <c r="J1040">
        <v>3</v>
      </c>
    </row>
    <row r="1041" spans="1:10" x14ac:dyDescent="0.25">
      <c r="A1041" t="s">
        <v>5914</v>
      </c>
      <c r="B1041" t="s">
        <v>5916</v>
      </c>
      <c r="C1041" s="107">
        <v>45127</v>
      </c>
      <c r="D1041">
        <v>46.37</v>
      </c>
      <c r="E1041">
        <v>57</v>
      </c>
      <c r="F1041">
        <v>18.64912</v>
      </c>
      <c r="G1041">
        <v>3</v>
      </c>
      <c r="H1041">
        <v>3</v>
      </c>
      <c r="I1041">
        <v>0.27</v>
      </c>
      <c r="J1041">
        <v>3</v>
      </c>
    </row>
    <row r="1042" spans="1:10" x14ac:dyDescent="0.25">
      <c r="A1042" t="s">
        <v>5917</v>
      </c>
      <c r="B1042" t="s">
        <v>5919</v>
      </c>
      <c r="C1042" s="107">
        <v>45127</v>
      </c>
      <c r="D1042">
        <v>4.2</v>
      </c>
      <c r="E1042">
        <v>5.2</v>
      </c>
      <c r="F1042">
        <v>19.23077</v>
      </c>
      <c r="G1042">
        <v>10</v>
      </c>
      <c r="H1042">
        <v>13</v>
      </c>
      <c r="I1042">
        <v>0.05</v>
      </c>
      <c r="J1042">
        <v>1</v>
      </c>
    </row>
    <row r="1043" spans="1:10" x14ac:dyDescent="0.25">
      <c r="A1043" t="s">
        <v>5920</v>
      </c>
      <c r="B1043" t="s">
        <v>5922</v>
      </c>
      <c r="C1043" s="107">
        <v>45127</v>
      </c>
      <c r="D1043">
        <v>10.86</v>
      </c>
      <c r="E1043">
        <v>13.5</v>
      </c>
      <c r="F1043">
        <v>19.55556</v>
      </c>
      <c r="G1043">
        <v>7</v>
      </c>
      <c r="H1043">
        <v>7</v>
      </c>
      <c r="I1043">
        <v>0.1</v>
      </c>
      <c r="J1043">
        <v>7</v>
      </c>
    </row>
    <row r="1044" spans="1:10" x14ac:dyDescent="0.25">
      <c r="A1044" t="s">
        <v>5923</v>
      </c>
      <c r="B1044" t="s">
        <v>25348</v>
      </c>
      <c r="C1044" s="107">
        <v>45127</v>
      </c>
      <c r="D1044">
        <v>0.67</v>
      </c>
      <c r="E1044">
        <v>0.83750000000000002</v>
      </c>
      <c r="F1044">
        <v>20</v>
      </c>
      <c r="G1044">
        <v>0.25</v>
      </c>
      <c r="H1044">
        <v>2.5</v>
      </c>
      <c r="I1044">
        <v>1</v>
      </c>
      <c r="J1044">
        <v>0.25</v>
      </c>
    </row>
    <row r="1045" spans="1:10" x14ac:dyDescent="0.25">
      <c r="A1045" t="s">
        <v>5927</v>
      </c>
      <c r="B1045" t="s">
        <v>25349</v>
      </c>
      <c r="C1045" s="107">
        <v>45127</v>
      </c>
      <c r="D1045">
        <v>74.680000000000007</v>
      </c>
      <c r="E1045">
        <v>98</v>
      </c>
      <c r="F1045">
        <v>23.795919999999999</v>
      </c>
      <c r="G1045">
        <v>3</v>
      </c>
      <c r="H1045">
        <v>10</v>
      </c>
      <c r="I1045">
        <v>3</v>
      </c>
      <c r="J1045">
        <v>6</v>
      </c>
    </row>
    <row r="1046" spans="1:10" x14ac:dyDescent="0.25">
      <c r="A1046" t="s">
        <v>5944</v>
      </c>
      <c r="B1046" t="s">
        <v>5946</v>
      </c>
      <c r="C1046" s="107">
        <v>45100</v>
      </c>
      <c r="D1046">
        <v>34.97</v>
      </c>
      <c r="E1046">
        <v>42.6</v>
      </c>
      <c r="F1046">
        <v>17.910799999999998</v>
      </c>
      <c r="G1046">
        <v>5.75</v>
      </c>
      <c r="H1046">
        <v>10</v>
      </c>
      <c r="I1046">
        <v>9.75</v>
      </c>
      <c r="J1046">
        <v>14</v>
      </c>
    </row>
    <row r="1047" spans="1:10" x14ac:dyDescent="0.25">
      <c r="A1047" t="s">
        <v>5947</v>
      </c>
      <c r="B1047" t="s">
        <v>5949</v>
      </c>
      <c r="C1047" s="107">
        <v>45127</v>
      </c>
      <c r="D1047">
        <v>11.99</v>
      </c>
      <c r="E1047">
        <v>14.27488</v>
      </c>
      <c r="F1047">
        <v>16.0063</v>
      </c>
      <c r="G1047">
        <v>14</v>
      </c>
      <c r="H1047">
        <v>19</v>
      </c>
      <c r="I1047">
        <v>0.5</v>
      </c>
      <c r="J1047">
        <v>3</v>
      </c>
    </row>
    <row r="1048" spans="1:10" x14ac:dyDescent="0.25">
      <c r="A1048" t="s">
        <v>5953</v>
      </c>
      <c r="B1048" t="s">
        <v>5955</v>
      </c>
      <c r="C1048" s="107">
        <v>45127</v>
      </c>
      <c r="D1048">
        <v>28.15</v>
      </c>
      <c r="E1048">
        <v>41</v>
      </c>
      <c r="F1048">
        <v>31.341460000000001</v>
      </c>
      <c r="G1048">
        <v>2</v>
      </c>
      <c r="H1048">
        <v>168</v>
      </c>
      <c r="I1048">
        <v>6</v>
      </c>
      <c r="J1048">
        <v>1</v>
      </c>
    </row>
    <row r="1049" spans="1:10" x14ac:dyDescent="0.25">
      <c r="A1049" t="s">
        <v>5956</v>
      </c>
      <c r="B1049" t="s">
        <v>5958</v>
      </c>
      <c r="C1049" s="107">
        <v>45127</v>
      </c>
      <c r="D1049">
        <v>135.01</v>
      </c>
      <c r="E1049">
        <v>164.7</v>
      </c>
      <c r="F1049">
        <v>18.026720000000001</v>
      </c>
      <c r="G1049">
        <v>10.5</v>
      </c>
      <c r="H1049">
        <v>10.5</v>
      </c>
      <c r="I1049">
        <v>1367</v>
      </c>
      <c r="J1049">
        <v>15</v>
      </c>
    </row>
    <row r="1050" spans="1:10" x14ac:dyDescent="0.25">
      <c r="A1050" t="s">
        <v>5965</v>
      </c>
      <c r="B1050" t="s">
        <v>5967</v>
      </c>
      <c r="C1050" s="107">
        <v>45137</v>
      </c>
      <c r="D1050">
        <v>55</v>
      </c>
      <c r="E1050">
        <v>65.471999999999994</v>
      </c>
      <c r="F1050">
        <v>15.994619999999999</v>
      </c>
      <c r="G1050">
        <v>0.31</v>
      </c>
      <c r="H1050">
        <v>0.31</v>
      </c>
      <c r="I1050">
        <v>2.87E-2</v>
      </c>
      <c r="J1050">
        <v>1.25</v>
      </c>
    </row>
    <row r="1051" spans="1:10" x14ac:dyDescent="0.25">
      <c r="A1051" t="s">
        <v>5968</v>
      </c>
      <c r="B1051" t="s">
        <v>5970</v>
      </c>
      <c r="C1051" s="107">
        <v>45127</v>
      </c>
      <c r="D1051">
        <v>5.54</v>
      </c>
      <c r="E1051">
        <v>7.3</v>
      </c>
      <c r="F1051">
        <v>24.109590000000001</v>
      </c>
      <c r="G1051">
        <v>2</v>
      </c>
      <c r="H1051">
        <v>2</v>
      </c>
      <c r="I1051">
        <v>0.25</v>
      </c>
      <c r="J1051">
        <v>2</v>
      </c>
    </row>
    <row r="1052" spans="1:10" x14ac:dyDescent="0.25">
      <c r="A1052" t="s">
        <v>5971</v>
      </c>
      <c r="B1052" t="s">
        <v>5973</v>
      </c>
      <c r="C1052" s="107">
        <v>45127</v>
      </c>
      <c r="D1052">
        <v>11.5</v>
      </c>
      <c r="E1052">
        <v>14.03</v>
      </c>
      <c r="F1052">
        <v>18.032789999999999</v>
      </c>
      <c r="G1052">
        <v>9</v>
      </c>
      <c r="H1052">
        <v>9</v>
      </c>
      <c r="I1052">
        <v>9</v>
      </c>
      <c r="J1052">
        <v>9</v>
      </c>
    </row>
    <row r="1053" spans="1:10" x14ac:dyDescent="0.25">
      <c r="A1053" t="s">
        <v>5977</v>
      </c>
      <c r="B1053" t="s">
        <v>5979</v>
      </c>
      <c r="C1053" s="107">
        <v>45127</v>
      </c>
      <c r="D1053">
        <v>9.6999999999999993</v>
      </c>
      <c r="E1053">
        <v>12.028</v>
      </c>
      <c r="F1053">
        <v>19.354839999999999</v>
      </c>
      <c r="G1053">
        <v>9</v>
      </c>
      <c r="H1053">
        <v>9</v>
      </c>
      <c r="I1053">
        <v>0.5</v>
      </c>
      <c r="J1053">
        <v>9</v>
      </c>
    </row>
    <row r="1054" spans="1:10" x14ac:dyDescent="0.25">
      <c r="A1054" t="s">
        <v>5994</v>
      </c>
      <c r="B1054" t="s">
        <v>5995</v>
      </c>
      <c r="C1054" s="107">
        <v>45127</v>
      </c>
      <c r="D1054">
        <v>0.25</v>
      </c>
      <c r="E1054">
        <v>0.33</v>
      </c>
      <c r="F1054">
        <v>24.242419999999999</v>
      </c>
      <c r="G1054">
        <v>1</v>
      </c>
      <c r="H1054">
        <v>1.5</v>
      </c>
      <c r="I1054">
        <v>0.55000000000000004</v>
      </c>
      <c r="J1054">
        <v>1</v>
      </c>
    </row>
    <row r="1055" spans="1:10" x14ac:dyDescent="0.25">
      <c r="A1055" t="s">
        <v>6011</v>
      </c>
      <c r="B1055" t="s">
        <v>6012</v>
      </c>
      <c r="C1055" s="107">
        <v>45127</v>
      </c>
      <c r="D1055">
        <v>6.34</v>
      </c>
      <c r="E1055">
        <v>7.7</v>
      </c>
      <c r="F1055">
        <v>17.66234</v>
      </c>
      <c r="G1055">
        <v>9</v>
      </c>
      <c r="H1055">
        <v>12</v>
      </c>
      <c r="I1055">
        <v>0.5</v>
      </c>
      <c r="J1055">
        <v>0.1</v>
      </c>
    </row>
    <row r="1056" spans="1:10" x14ac:dyDescent="0.25">
      <c r="A1056" t="s">
        <v>6013</v>
      </c>
      <c r="B1056" t="s">
        <v>6014</v>
      </c>
      <c r="C1056" s="107">
        <v>45127</v>
      </c>
      <c r="D1056">
        <v>33.24</v>
      </c>
      <c r="E1056">
        <v>40.5</v>
      </c>
      <c r="F1056">
        <v>17.925930000000001</v>
      </c>
      <c r="G1056">
        <v>1.5</v>
      </c>
      <c r="H1056">
        <v>92</v>
      </c>
      <c r="I1056">
        <v>12.17</v>
      </c>
      <c r="J1056">
        <v>1.5</v>
      </c>
    </row>
    <row r="1057" spans="1:10" x14ac:dyDescent="0.25">
      <c r="A1057" t="s">
        <v>6015</v>
      </c>
      <c r="B1057" t="s">
        <v>6016</v>
      </c>
      <c r="C1057" s="107">
        <v>45135</v>
      </c>
      <c r="D1057">
        <v>2.6</v>
      </c>
      <c r="E1057">
        <v>3.23</v>
      </c>
      <c r="F1057">
        <v>19.504639999999998</v>
      </c>
      <c r="G1057">
        <v>14</v>
      </c>
      <c r="H1057">
        <v>9</v>
      </c>
      <c r="I1057">
        <v>0.45</v>
      </c>
      <c r="J1057">
        <v>1.5</v>
      </c>
    </row>
    <row r="1058" spans="1:10" x14ac:dyDescent="0.25">
      <c r="A1058" t="s">
        <v>6020</v>
      </c>
      <c r="B1058" t="s">
        <v>6021</v>
      </c>
      <c r="C1058" s="107">
        <v>45127</v>
      </c>
      <c r="D1058">
        <v>2.77</v>
      </c>
      <c r="E1058">
        <v>3.4348000000000001</v>
      </c>
      <c r="F1058">
        <v>19.354839999999999</v>
      </c>
      <c r="G1058">
        <v>2</v>
      </c>
      <c r="H1058">
        <v>2</v>
      </c>
      <c r="I1058">
        <v>0.2</v>
      </c>
      <c r="J1058">
        <v>1.5</v>
      </c>
    </row>
    <row r="1059" spans="1:10" x14ac:dyDescent="0.25">
      <c r="A1059" t="s">
        <v>6027</v>
      </c>
      <c r="B1059" t="s">
        <v>6028</v>
      </c>
      <c r="C1059" s="107">
        <v>45127</v>
      </c>
      <c r="D1059">
        <v>11.6</v>
      </c>
      <c r="E1059">
        <v>14.15</v>
      </c>
      <c r="F1059">
        <v>18.0212</v>
      </c>
      <c r="G1059">
        <v>13.25</v>
      </c>
      <c r="H1059">
        <v>18</v>
      </c>
      <c r="I1059">
        <v>1</v>
      </c>
      <c r="J1059">
        <v>3</v>
      </c>
    </row>
    <row r="1060" spans="1:10" x14ac:dyDescent="0.25">
      <c r="A1060" t="s">
        <v>6029</v>
      </c>
      <c r="B1060" t="s">
        <v>6030</v>
      </c>
      <c r="C1060" s="107">
        <v>45127</v>
      </c>
      <c r="D1060">
        <v>2.97</v>
      </c>
      <c r="E1060">
        <v>3.9</v>
      </c>
      <c r="F1060">
        <v>23.846150000000002</v>
      </c>
      <c r="G1060">
        <v>2</v>
      </c>
      <c r="H1060">
        <v>2</v>
      </c>
      <c r="I1060">
        <v>0.1</v>
      </c>
      <c r="J1060">
        <v>1</v>
      </c>
    </row>
    <row r="1061" spans="1:10" x14ac:dyDescent="0.25">
      <c r="A1061" t="s">
        <v>6031</v>
      </c>
      <c r="B1061" t="s">
        <v>6033</v>
      </c>
      <c r="C1061" s="107">
        <v>45127</v>
      </c>
      <c r="D1061">
        <v>4.84</v>
      </c>
      <c r="E1061">
        <v>6</v>
      </c>
      <c r="F1061">
        <v>19.33333</v>
      </c>
      <c r="G1061">
        <v>2.25</v>
      </c>
      <c r="H1061">
        <v>6</v>
      </c>
      <c r="I1061">
        <v>0.52</v>
      </c>
      <c r="J1061">
        <v>1.65</v>
      </c>
    </row>
    <row r="1062" spans="1:10" x14ac:dyDescent="0.25">
      <c r="A1062" t="s">
        <v>6041</v>
      </c>
      <c r="B1062" t="s">
        <v>6042</v>
      </c>
      <c r="C1062" s="107">
        <v>45127</v>
      </c>
      <c r="D1062">
        <v>79.13</v>
      </c>
      <c r="E1062">
        <v>94.200320000000005</v>
      </c>
      <c r="F1062">
        <v>15.99816</v>
      </c>
      <c r="G1062">
        <v>2.25</v>
      </c>
      <c r="H1062">
        <v>6</v>
      </c>
      <c r="I1062">
        <v>0.52</v>
      </c>
      <c r="J1062">
        <v>1.64</v>
      </c>
    </row>
    <row r="1063" spans="1:10" x14ac:dyDescent="0.25">
      <c r="A1063" t="s">
        <v>6046</v>
      </c>
      <c r="B1063" t="s">
        <v>6047</v>
      </c>
      <c r="C1063" s="107">
        <v>45103</v>
      </c>
      <c r="D1063">
        <v>10.49</v>
      </c>
      <c r="E1063">
        <v>12.79</v>
      </c>
      <c r="F1063">
        <v>17.982800000000001</v>
      </c>
      <c r="G1063">
        <v>2</v>
      </c>
      <c r="H1063">
        <v>2.5</v>
      </c>
      <c r="I1063">
        <v>0.5</v>
      </c>
      <c r="J1063">
        <v>2</v>
      </c>
    </row>
    <row r="1064" spans="1:10" x14ac:dyDescent="0.25">
      <c r="A1064" t="s">
        <v>6086</v>
      </c>
      <c r="B1064" t="s">
        <v>6087</v>
      </c>
      <c r="C1064" s="107">
        <v>45127</v>
      </c>
      <c r="D1064">
        <v>4.5199999999999996</v>
      </c>
      <c r="E1064">
        <v>5.6</v>
      </c>
      <c r="F1064">
        <v>19.285710000000002</v>
      </c>
      <c r="G1064">
        <v>1.25</v>
      </c>
      <c r="H1064">
        <v>1.5</v>
      </c>
      <c r="I1064">
        <v>0.03</v>
      </c>
      <c r="J1064">
        <v>1.5</v>
      </c>
    </row>
    <row r="1065" spans="1:10" x14ac:dyDescent="0.25">
      <c r="A1065" t="s">
        <v>6088</v>
      </c>
      <c r="B1065" t="s">
        <v>6089</v>
      </c>
      <c r="C1065" s="107">
        <v>45127</v>
      </c>
      <c r="D1065">
        <v>5.03</v>
      </c>
      <c r="E1065">
        <v>6.1</v>
      </c>
      <c r="F1065">
        <v>17.540980000000001</v>
      </c>
      <c r="G1065">
        <v>1.5</v>
      </c>
      <c r="H1065">
        <v>2.5</v>
      </c>
      <c r="I1065">
        <v>0.25</v>
      </c>
      <c r="J1065">
        <v>1.5</v>
      </c>
    </row>
    <row r="1066" spans="1:10" x14ac:dyDescent="0.25">
      <c r="A1066" t="s">
        <v>6090</v>
      </c>
      <c r="B1066" t="s">
        <v>6091</v>
      </c>
      <c r="C1066" s="107">
        <v>45127</v>
      </c>
      <c r="D1066">
        <v>7.43</v>
      </c>
      <c r="E1066">
        <v>9.1</v>
      </c>
      <c r="F1066">
        <v>18.351649999999999</v>
      </c>
      <c r="G1066">
        <v>1.25</v>
      </c>
      <c r="H1066">
        <v>2.5</v>
      </c>
      <c r="I1066">
        <v>0.5</v>
      </c>
      <c r="J1066">
        <v>1</v>
      </c>
    </row>
    <row r="1067" spans="1:10" x14ac:dyDescent="0.25">
      <c r="A1067" t="s">
        <v>6092</v>
      </c>
      <c r="B1067" t="s">
        <v>6093</v>
      </c>
      <c r="C1067" s="107">
        <v>45127</v>
      </c>
      <c r="D1067">
        <v>6.83</v>
      </c>
      <c r="E1067">
        <v>8.3000000000000007</v>
      </c>
      <c r="F1067">
        <v>17.710840000000001</v>
      </c>
      <c r="G1067">
        <v>1.5</v>
      </c>
      <c r="H1067">
        <v>2</v>
      </c>
      <c r="I1067">
        <v>0.05</v>
      </c>
      <c r="J1067">
        <v>1.5</v>
      </c>
    </row>
    <row r="1068" spans="1:10" x14ac:dyDescent="0.25">
      <c r="A1068" t="s">
        <v>6094</v>
      </c>
      <c r="B1068" t="s">
        <v>6095</v>
      </c>
      <c r="C1068" s="107">
        <v>45127</v>
      </c>
      <c r="D1068">
        <v>7.45</v>
      </c>
      <c r="E1068">
        <v>9.1</v>
      </c>
      <c r="F1068">
        <v>18.131869999999999</v>
      </c>
      <c r="G1068">
        <v>1.5</v>
      </c>
      <c r="H1068">
        <v>2</v>
      </c>
      <c r="I1068">
        <v>0.4</v>
      </c>
      <c r="J1068">
        <v>1.5</v>
      </c>
    </row>
    <row r="1069" spans="1:10" x14ac:dyDescent="0.25">
      <c r="A1069" t="s">
        <v>6096</v>
      </c>
      <c r="B1069" t="s">
        <v>6097</v>
      </c>
      <c r="C1069" s="107">
        <v>45127</v>
      </c>
      <c r="D1069">
        <v>44.05</v>
      </c>
      <c r="E1069">
        <v>58</v>
      </c>
      <c r="F1069">
        <v>24.05172</v>
      </c>
      <c r="G1069">
        <v>8</v>
      </c>
      <c r="H1069">
        <v>6</v>
      </c>
      <c r="I1069">
        <v>3.2</v>
      </c>
      <c r="J1069">
        <v>6</v>
      </c>
    </row>
    <row r="1070" spans="1:10" x14ac:dyDescent="0.25">
      <c r="A1070" t="s">
        <v>6098</v>
      </c>
      <c r="B1070" t="s">
        <v>6099</v>
      </c>
      <c r="C1070" s="107">
        <v>45103</v>
      </c>
      <c r="D1070">
        <v>2.77</v>
      </c>
      <c r="E1070">
        <v>3.37</v>
      </c>
      <c r="F1070">
        <v>17.80415</v>
      </c>
      <c r="G1070">
        <v>0.5</v>
      </c>
      <c r="H1070">
        <v>1.5</v>
      </c>
      <c r="I1070">
        <v>0.21</v>
      </c>
      <c r="J1070">
        <v>1.5</v>
      </c>
    </row>
    <row r="1071" spans="1:10" x14ac:dyDescent="0.25">
      <c r="A1071" t="s">
        <v>6105</v>
      </c>
      <c r="B1071" t="s">
        <v>6106</v>
      </c>
      <c r="C1071" s="107">
        <v>45127</v>
      </c>
      <c r="D1071">
        <v>3.96</v>
      </c>
      <c r="E1071">
        <v>4.9000000000000004</v>
      </c>
      <c r="F1071">
        <v>19.183669999999999</v>
      </c>
      <c r="G1071">
        <v>7</v>
      </c>
      <c r="H1071">
        <v>6</v>
      </c>
      <c r="I1071">
        <v>2.9</v>
      </c>
      <c r="J1071">
        <v>2.5</v>
      </c>
    </row>
    <row r="1072" spans="1:10" x14ac:dyDescent="0.25">
      <c r="A1072" t="s">
        <v>6110</v>
      </c>
      <c r="B1072" t="s">
        <v>6111</v>
      </c>
      <c r="C1072" s="107">
        <v>45103</v>
      </c>
      <c r="D1072">
        <v>2.57</v>
      </c>
      <c r="E1072">
        <v>3.2</v>
      </c>
      <c r="F1072">
        <v>19.6875</v>
      </c>
      <c r="G1072">
        <v>1.81</v>
      </c>
      <c r="H1072">
        <v>1.57</v>
      </c>
      <c r="I1072">
        <v>0.08</v>
      </c>
      <c r="J1072">
        <v>2.5</v>
      </c>
    </row>
    <row r="1073" spans="1:10" x14ac:dyDescent="0.25">
      <c r="A1073" t="s">
        <v>6112</v>
      </c>
      <c r="B1073" t="s">
        <v>6113</v>
      </c>
      <c r="C1073" s="107">
        <v>45127</v>
      </c>
      <c r="D1073">
        <v>7.41</v>
      </c>
      <c r="E1073">
        <v>9.8000000000000007</v>
      </c>
      <c r="F1073">
        <v>24.38776</v>
      </c>
      <c r="G1073">
        <v>6</v>
      </c>
      <c r="H1073">
        <v>4</v>
      </c>
      <c r="I1073">
        <v>0.33</v>
      </c>
      <c r="J1073">
        <v>1.25</v>
      </c>
    </row>
    <row r="1074" spans="1:10" x14ac:dyDescent="0.25">
      <c r="A1074" t="s">
        <v>6123</v>
      </c>
      <c r="B1074" t="s">
        <v>6124</v>
      </c>
      <c r="C1074" s="107">
        <v>45135</v>
      </c>
      <c r="D1074">
        <v>5.95</v>
      </c>
      <c r="E1074">
        <v>7.38</v>
      </c>
      <c r="F1074">
        <v>19.37669</v>
      </c>
      <c r="G1074">
        <v>1</v>
      </c>
      <c r="H1074">
        <v>2</v>
      </c>
      <c r="I1074">
        <v>0.24</v>
      </c>
      <c r="J1074">
        <v>1.8</v>
      </c>
    </row>
    <row r="1075" spans="1:10" x14ac:dyDescent="0.25">
      <c r="A1075" t="s">
        <v>6125</v>
      </c>
      <c r="B1075" t="s">
        <v>6126</v>
      </c>
      <c r="C1075" s="107">
        <v>45137</v>
      </c>
      <c r="D1075">
        <v>4.8899999999999997</v>
      </c>
      <c r="E1075">
        <v>5.7699999999999987</v>
      </c>
      <c r="F1075">
        <v>15.251300000000001</v>
      </c>
      <c r="G1075">
        <v>1.7</v>
      </c>
      <c r="H1075">
        <v>3</v>
      </c>
      <c r="I1075">
        <v>0.24</v>
      </c>
      <c r="J1075">
        <v>1</v>
      </c>
    </row>
    <row r="1076" spans="1:10" x14ac:dyDescent="0.25">
      <c r="A1076" t="s">
        <v>6138</v>
      </c>
      <c r="B1076" t="s">
        <v>6140</v>
      </c>
      <c r="C1076" s="107">
        <v>45120</v>
      </c>
      <c r="D1076">
        <v>2.3199999999999998</v>
      </c>
      <c r="E1076">
        <v>2.7974399999999999</v>
      </c>
      <c r="F1076">
        <v>17.067029999999999</v>
      </c>
      <c r="G1076">
        <v>1.57</v>
      </c>
      <c r="H1076">
        <v>1.41</v>
      </c>
      <c r="I1076">
        <v>0.15</v>
      </c>
      <c r="J1076">
        <v>2.73</v>
      </c>
    </row>
    <row r="1077" spans="1:10" x14ac:dyDescent="0.25">
      <c r="A1077" t="s">
        <v>6141</v>
      </c>
      <c r="B1077" t="s">
        <v>6143</v>
      </c>
      <c r="C1077" s="107">
        <v>45137</v>
      </c>
      <c r="D1077">
        <v>17.22</v>
      </c>
      <c r="E1077">
        <v>21.352799999999998</v>
      </c>
      <c r="F1077">
        <v>19.354839999999999</v>
      </c>
      <c r="G1077">
        <v>3.5</v>
      </c>
      <c r="H1077">
        <v>7.2</v>
      </c>
      <c r="I1077">
        <v>0.7</v>
      </c>
      <c r="J1077">
        <v>1.2</v>
      </c>
    </row>
    <row r="1078" spans="1:10" x14ac:dyDescent="0.25">
      <c r="A1078" t="s">
        <v>6147</v>
      </c>
      <c r="B1078" t="s">
        <v>25350</v>
      </c>
      <c r="C1078" s="107">
        <v>45127</v>
      </c>
      <c r="D1078">
        <v>12.66</v>
      </c>
      <c r="E1078">
        <v>15.5</v>
      </c>
      <c r="F1078">
        <v>18.322579999999999</v>
      </c>
      <c r="G1078">
        <v>6.5</v>
      </c>
      <c r="H1078">
        <v>10.5</v>
      </c>
      <c r="I1078">
        <v>0.03</v>
      </c>
      <c r="J1078">
        <v>3.5</v>
      </c>
    </row>
    <row r="1079" spans="1:10" x14ac:dyDescent="0.25">
      <c r="A1079" t="s">
        <v>6150</v>
      </c>
      <c r="B1079" t="s">
        <v>6152</v>
      </c>
      <c r="C1079" s="107">
        <v>45127</v>
      </c>
      <c r="D1079">
        <v>54.86</v>
      </c>
      <c r="E1079">
        <v>67.208399999999997</v>
      </c>
      <c r="F1079">
        <v>18.3733</v>
      </c>
      <c r="G1079">
        <v>2</v>
      </c>
      <c r="H1079">
        <v>132</v>
      </c>
      <c r="I1079">
        <v>11</v>
      </c>
      <c r="J1079">
        <v>3</v>
      </c>
    </row>
    <row r="1080" spans="1:10" x14ac:dyDescent="0.25">
      <c r="A1080" t="s">
        <v>6153</v>
      </c>
      <c r="B1080" t="s">
        <v>6155</v>
      </c>
      <c r="C1080" s="107">
        <v>45127</v>
      </c>
      <c r="D1080">
        <v>16.86</v>
      </c>
      <c r="E1080">
        <v>21.48</v>
      </c>
      <c r="F1080">
        <v>21.508379999999999</v>
      </c>
      <c r="G1080">
        <v>2.5</v>
      </c>
      <c r="H1080">
        <v>2.5</v>
      </c>
      <c r="I1080">
        <v>1</v>
      </c>
      <c r="J1080">
        <v>4.5</v>
      </c>
    </row>
    <row r="1081" spans="1:10" x14ac:dyDescent="0.25">
      <c r="A1081" t="s">
        <v>6159</v>
      </c>
      <c r="B1081" t="s">
        <v>6161</v>
      </c>
      <c r="C1081" s="107">
        <v>45127</v>
      </c>
      <c r="D1081">
        <v>2.69</v>
      </c>
      <c r="E1081">
        <v>3.32</v>
      </c>
      <c r="F1081">
        <v>18.975899999999999</v>
      </c>
      <c r="G1081">
        <v>8</v>
      </c>
      <c r="H1081">
        <v>12</v>
      </c>
      <c r="I1081">
        <v>1.5</v>
      </c>
      <c r="J1081">
        <v>1</v>
      </c>
    </row>
    <row r="1082" spans="1:10" x14ac:dyDescent="0.25">
      <c r="A1082" t="s">
        <v>6173</v>
      </c>
      <c r="B1082" t="s">
        <v>6175</v>
      </c>
      <c r="C1082" s="107">
        <v>45127</v>
      </c>
      <c r="D1082">
        <v>9.1300000000000008</v>
      </c>
      <c r="E1082">
        <v>11.5542</v>
      </c>
      <c r="F1082">
        <v>20.981120000000001</v>
      </c>
      <c r="G1082">
        <v>1.5</v>
      </c>
      <c r="H1082">
        <v>3</v>
      </c>
      <c r="I1082">
        <v>0.5</v>
      </c>
      <c r="J1082">
        <v>8</v>
      </c>
    </row>
    <row r="1083" spans="1:10" x14ac:dyDescent="0.25">
      <c r="A1083" t="s">
        <v>6176</v>
      </c>
      <c r="B1083" t="s">
        <v>6178</v>
      </c>
      <c r="C1083" s="107">
        <v>45127</v>
      </c>
      <c r="D1083">
        <v>16.13</v>
      </c>
      <c r="E1083">
        <v>20.001200000000001</v>
      </c>
      <c r="F1083">
        <v>19.354839999999999</v>
      </c>
      <c r="G1083">
        <v>2</v>
      </c>
      <c r="H1083">
        <v>136</v>
      </c>
      <c r="I1083">
        <v>5</v>
      </c>
      <c r="J1083">
        <v>2</v>
      </c>
    </row>
    <row r="1084" spans="1:10" x14ac:dyDescent="0.25">
      <c r="A1084" t="s">
        <v>6179</v>
      </c>
      <c r="B1084" t="s">
        <v>6181</v>
      </c>
      <c r="C1084" s="107">
        <v>45127</v>
      </c>
      <c r="D1084">
        <v>9.92</v>
      </c>
      <c r="E1084">
        <v>13</v>
      </c>
      <c r="F1084">
        <v>23.692309999999999</v>
      </c>
      <c r="G1084">
        <v>9</v>
      </c>
      <c r="H1084">
        <v>12</v>
      </c>
      <c r="I1084">
        <v>0.05</v>
      </c>
      <c r="J1084">
        <v>1.5</v>
      </c>
    </row>
    <row r="1085" spans="1:10" x14ac:dyDescent="0.25">
      <c r="A1085" t="s">
        <v>6188</v>
      </c>
      <c r="B1085" t="s">
        <v>6190</v>
      </c>
      <c r="C1085" s="107">
        <v>45127</v>
      </c>
      <c r="D1085">
        <v>77.22</v>
      </c>
      <c r="E1085">
        <v>95.752799999999993</v>
      </c>
      <c r="F1085">
        <v>19.354839999999999</v>
      </c>
      <c r="G1085">
        <v>0.2</v>
      </c>
      <c r="H1085">
        <v>0.2</v>
      </c>
      <c r="I1085">
        <v>0.86</v>
      </c>
      <c r="J1085">
        <v>0.3</v>
      </c>
    </row>
    <row r="1086" spans="1:10" x14ac:dyDescent="0.25">
      <c r="A1086" t="s">
        <v>6191</v>
      </c>
      <c r="B1086" t="s">
        <v>6193</v>
      </c>
      <c r="C1086" s="107">
        <v>45127</v>
      </c>
      <c r="D1086">
        <v>13.92</v>
      </c>
      <c r="E1086">
        <v>18.3</v>
      </c>
      <c r="F1086">
        <v>23.934429999999999</v>
      </c>
      <c r="G1086">
        <v>2</v>
      </c>
      <c r="H1086">
        <v>2</v>
      </c>
      <c r="I1086">
        <v>0.25</v>
      </c>
      <c r="J1086">
        <v>2</v>
      </c>
    </row>
    <row r="1087" spans="1:10" x14ac:dyDescent="0.25">
      <c r="A1087" t="s">
        <v>6194</v>
      </c>
      <c r="B1087" t="s">
        <v>6196</v>
      </c>
      <c r="C1087" s="107">
        <v>45127</v>
      </c>
      <c r="D1087">
        <v>3.47</v>
      </c>
      <c r="E1087">
        <v>4.1267199999999997</v>
      </c>
      <c r="F1087">
        <v>15.91385</v>
      </c>
      <c r="G1087">
        <v>2</v>
      </c>
      <c r="H1087">
        <v>5</v>
      </c>
      <c r="I1087">
        <v>0.06</v>
      </c>
      <c r="J1087">
        <v>1</v>
      </c>
    </row>
    <row r="1088" spans="1:10" x14ac:dyDescent="0.25">
      <c r="A1088" t="s">
        <v>6127</v>
      </c>
      <c r="B1088" t="s">
        <v>6128</v>
      </c>
      <c r="C1088" s="107">
        <v>45127</v>
      </c>
      <c r="D1088">
        <v>2.17</v>
      </c>
      <c r="E1088">
        <v>2.6907999999999999</v>
      </c>
      <c r="F1088">
        <v>19.354839999999999</v>
      </c>
      <c r="G1088">
        <v>0.16</v>
      </c>
      <c r="H1088">
        <v>0.26</v>
      </c>
      <c r="I1088">
        <v>0.01</v>
      </c>
      <c r="J1088">
        <v>0.18</v>
      </c>
    </row>
    <row r="1089" spans="1:10" x14ac:dyDescent="0.25">
      <c r="A1089" t="s">
        <v>6227</v>
      </c>
      <c r="B1089" t="s">
        <v>6229</v>
      </c>
      <c r="C1089" s="107">
        <v>45103</v>
      </c>
      <c r="D1089">
        <v>7.24</v>
      </c>
      <c r="E1089">
        <v>8.8000000000000007</v>
      </c>
      <c r="F1089">
        <v>17.727270000000001</v>
      </c>
      <c r="G1089">
        <v>1</v>
      </c>
      <c r="H1089">
        <v>4</v>
      </c>
      <c r="I1089">
        <v>0.5</v>
      </c>
      <c r="J1089">
        <v>1</v>
      </c>
    </row>
    <row r="1090" spans="1:10" x14ac:dyDescent="0.25">
      <c r="A1090" t="s">
        <v>6230</v>
      </c>
      <c r="B1090" t="s">
        <v>6232</v>
      </c>
      <c r="C1090" s="107">
        <v>45127</v>
      </c>
      <c r="D1090">
        <v>0.77</v>
      </c>
      <c r="E1090">
        <v>0.92256000000000005</v>
      </c>
      <c r="F1090">
        <v>16.53659</v>
      </c>
      <c r="G1090">
        <v>1.5</v>
      </c>
      <c r="H1090">
        <v>1.5</v>
      </c>
      <c r="I1090">
        <v>0.06</v>
      </c>
      <c r="J1090">
        <v>0.5</v>
      </c>
    </row>
    <row r="1091" spans="1:10" x14ac:dyDescent="0.25">
      <c r="A1091" t="s">
        <v>6239</v>
      </c>
      <c r="B1091" t="s">
        <v>6240</v>
      </c>
      <c r="C1091" s="107">
        <v>45127</v>
      </c>
      <c r="D1091">
        <v>5.34</v>
      </c>
      <c r="E1091">
        <v>6.64</v>
      </c>
      <c r="F1091">
        <v>19.578309999999998</v>
      </c>
      <c r="G1091">
        <v>1.97</v>
      </c>
      <c r="H1091">
        <v>3.35</v>
      </c>
      <c r="I1091">
        <v>0.18</v>
      </c>
      <c r="J1091">
        <v>1</v>
      </c>
    </row>
    <row r="1092" spans="1:10" x14ac:dyDescent="0.25">
      <c r="A1092" t="s">
        <v>6242</v>
      </c>
      <c r="B1092" t="s">
        <v>6244</v>
      </c>
      <c r="C1092" s="107">
        <v>45103</v>
      </c>
      <c r="D1092">
        <v>2.77</v>
      </c>
      <c r="E1092">
        <v>3.38</v>
      </c>
      <c r="F1092">
        <v>18.047339999999998</v>
      </c>
      <c r="G1092">
        <v>2</v>
      </c>
      <c r="H1092">
        <v>2</v>
      </c>
      <c r="I1092">
        <v>0.2</v>
      </c>
      <c r="J1092">
        <v>2</v>
      </c>
    </row>
    <row r="1093" spans="1:10" x14ac:dyDescent="0.25">
      <c r="A1093" t="s">
        <v>6197</v>
      </c>
      <c r="B1093" t="s">
        <v>25351</v>
      </c>
      <c r="C1093" s="107">
        <v>45127</v>
      </c>
      <c r="D1093">
        <v>0.42</v>
      </c>
      <c r="E1093">
        <v>0.55000000000000004</v>
      </c>
      <c r="F1093">
        <v>23.63636</v>
      </c>
      <c r="G1093">
        <v>2</v>
      </c>
      <c r="H1093">
        <v>2</v>
      </c>
      <c r="I1093">
        <v>0.25</v>
      </c>
      <c r="J1093">
        <v>2</v>
      </c>
    </row>
    <row r="1094" spans="1:10" x14ac:dyDescent="0.25">
      <c r="A1094" t="s">
        <v>6202</v>
      </c>
      <c r="B1094" t="s">
        <v>6204</v>
      </c>
      <c r="C1094" s="107">
        <v>45127</v>
      </c>
      <c r="D1094">
        <v>117.09</v>
      </c>
      <c r="E1094">
        <v>142</v>
      </c>
      <c r="F1094">
        <v>17.542249999999999</v>
      </c>
      <c r="G1094">
        <v>3</v>
      </c>
      <c r="H1094">
        <v>3</v>
      </c>
      <c r="I1094">
        <v>37</v>
      </c>
      <c r="J1094">
        <v>5.25</v>
      </c>
    </row>
    <row r="1095" spans="1:10" x14ac:dyDescent="0.25">
      <c r="A1095" t="s">
        <v>6209</v>
      </c>
      <c r="B1095" t="s">
        <v>6211</v>
      </c>
      <c r="C1095" s="107">
        <v>45120</v>
      </c>
      <c r="D1095">
        <v>20.13</v>
      </c>
      <c r="E1095">
        <v>24.6568</v>
      </c>
      <c r="F1095">
        <v>18.35924</v>
      </c>
      <c r="G1095">
        <v>1</v>
      </c>
      <c r="H1095">
        <v>132</v>
      </c>
      <c r="I1095">
        <v>5</v>
      </c>
      <c r="J1095">
        <v>1.75</v>
      </c>
    </row>
    <row r="1096" spans="1:10" x14ac:dyDescent="0.25">
      <c r="A1096" t="s">
        <v>6248</v>
      </c>
      <c r="B1096" t="s">
        <v>6249</v>
      </c>
      <c r="C1096" s="107">
        <v>45127</v>
      </c>
      <c r="D1096">
        <v>20.85</v>
      </c>
      <c r="E1096">
        <v>25.127359999999999</v>
      </c>
      <c r="F1096">
        <v>17.02272</v>
      </c>
      <c r="G1096">
        <v>3</v>
      </c>
      <c r="H1096">
        <v>9</v>
      </c>
      <c r="I1096">
        <v>1</v>
      </c>
      <c r="J1096">
        <v>1.5</v>
      </c>
    </row>
    <row r="1097" spans="1:10" x14ac:dyDescent="0.25">
      <c r="A1097" t="s">
        <v>6253</v>
      </c>
      <c r="B1097" t="s">
        <v>6254</v>
      </c>
      <c r="C1097" s="107">
        <v>45127</v>
      </c>
      <c r="D1097">
        <v>4.3600000000000003</v>
      </c>
      <c r="E1097">
        <v>5.32</v>
      </c>
      <c r="F1097">
        <v>18.045110000000001</v>
      </c>
      <c r="G1097">
        <v>0.75</v>
      </c>
      <c r="H1097">
        <v>7.5</v>
      </c>
      <c r="I1097">
        <v>0.3</v>
      </c>
      <c r="J1097">
        <v>0.75</v>
      </c>
    </row>
    <row r="1098" spans="1:10" x14ac:dyDescent="0.25">
      <c r="A1098" t="s">
        <v>6255</v>
      </c>
      <c r="B1098" t="s">
        <v>6256</v>
      </c>
      <c r="C1098" s="107">
        <v>45127</v>
      </c>
      <c r="D1098">
        <v>3.66</v>
      </c>
      <c r="E1098">
        <v>4.5999999999999996</v>
      </c>
      <c r="F1098">
        <v>20.43478</v>
      </c>
      <c r="G1098">
        <v>1</v>
      </c>
      <c r="H1098">
        <v>8</v>
      </c>
      <c r="I1098">
        <v>0.23</v>
      </c>
      <c r="J1098">
        <v>0.5</v>
      </c>
    </row>
    <row r="1099" spans="1:10" x14ac:dyDescent="0.25">
      <c r="A1099" t="s">
        <v>6257</v>
      </c>
      <c r="B1099" t="s">
        <v>6259</v>
      </c>
      <c r="C1099" s="107">
        <v>45103</v>
      </c>
      <c r="D1099">
        <v>2.97</v>
      </c>
      <c r="E1099">
        <v>3.6</v>
      </c>
      <c r="F1099">
        <v>17.5</v>
      </c>
      <c r="G1099">
        <v>1.5</v>
      </c>
      <c r="H1099">
        <v>2</v>
      </c>
      <c r="I1099">
        <v>0.2</v>
      </c>
      <c r="J1099">
        <v>1</v>
      </c>
    </row>
    <row r="1100" spans="1:10" x14ac:dyDescent="0.25">
      <c r="A1100" t="s">
        <v>6263</v>
      </c>
      <c r="B1100" t="s">
        <v>6264</v>
      </c>
      <c r="C1100" s="107">
        <v>45103</v>
      </c>
      <c r="D1100">
        <v>7.78</v>
      </c>
      <c r="E1100">
        <v>9.49</v>
      </c>
      <c r="F1100">
        <v>18.018969999999999</v>
      </c>
      <c r="G1100">
        <v>1.1499999999999999</v>
      </c>
      <c r="H1100">
        <v>7.16</v>
      </c>
      <c r="I1100">
        <v>5</v>
      </c>
      <c r="J1100">
        <v>6</v>
      </c>
    </row>
    <row r="1101" spans="1:10" x14ac:dyDescent="0.25">
      <c r="A1101" t="s">
        <v>6268</v>
      </c>
      <c r="B1101" t="s">
        <v>6270</v>
      </c>
      <c r="C1101" s="107">
        <v>45137</v>
      </c>
      <c r="D1101">
        <v>0.86</v>
      </c>
      <c r="E1101">
        <v>1.0489999999999999</v>
      </c>
      <c r="F1101">
        <v>18.017160000000001</v>
      </c>
      <c r="G1101">
        <v>1</v>
      </c>
      <c r="H1101">
        <v>1</v>
      </c>
      <c r="I1101">
        <v>0.4</v>
      </c>
      <c r="J1101">
        <v>4.3</v>
      </c>
    </row>
    <row r="1102" spans="1:10" x14ac:dyDescent="0.25">
      <c r="A1102" t="s">
        <v>6271</v>
      </c>
      <c r="B1102" t="s">
        <v>6272</v>
      </c>
      <c r="C1102" s="107">
        <v>45103</v>
      </c>
      <c r="D1102">
        <v>0.88</v>
      </c>
      <c r="E1102">
        <v>1.07</v>
      </c>
      <c r="F1102">
        <v>17.757010000000001</v>
      </c>
      <c r="G1102">
        <v>0.5</v>
      </c>
      <c r="H1102">
        <v>4</v>
      </c>
      <c r="I1102">
        <v>0.5</v>
      </c>
      <c r="J1102">
        <v>0.5</v>
      </c>
    </row>
    <row r="1103" spans="1:10" x14ac:dyDescent="0.25">
      <c r="A1103" t="s">
        <v>6273</v>
      </c>
      <c r="B1103" t="s">
        <v>6275</v>
      </c>
      <c r="C1103" s="107">
        <v>45127</v>
      </c>
      <c r="D1103">
        <v>3.13</v>
      </c>
      <c r="E1103">
        <v>3.8812000000000002</v>
      </c>
      <c r="F1103">
        <v>19.354839999999999</v>
      </c>
      <c r="G1103">
        <v>1</v>
      </c>
      <c r="H1103">
        <v>1</v>
      </c>
      <c r="I1103">
        <v>0.01</v>
      </c>
      <c r="J1103">
        <v>1</v>
      </c>
    </row>
    <row r="1104" spans="1:10" x14ac:dyDescent="0.25">
      <c r="A1104" t="s">
        <v>6284</v>
      </c>
      <c r="B1104" t="s">
        <v>6285</v>
      </c>
      <c r="C1104" s="107">
        <v>45103</v>
      </c>
      <c r="D1104">
        <v>3.77</v>
      </c>
      <c r="E1104">
        <v>4.6500000000000004</v>
      </c>
      <c r="F1104">
        <v>18.92473</v>
      </c>
      <c r="G1104">
        <v>2</v>
      </c>
      <c r="H1104">
        <v>4</v>
      </c>
      <c r="I1104">
        <v>0.42</v>
      </c>
      <c r="J1104">
        <v>1</v>
      </c>
    </row>
    <row r="1105" spans="1:10" x14ac:dyDescent="0.25">
      <c r="A1105" t="s">
        <v>6292</v>
      </c>
      <c r="B1105" t="s">
        <v>6294</v>
      </c>
      <c r="C1105" s="107">
        <v>45127</v>
      </c>
      <c r="D1105">
        <v>8.94</v>
      </c>
      <c r="E1105">
        <v>10.9</v>
      </c>
      <c r="F1105">
        <v>17.981649999999998</v>
      </c>
      <c r="G1105">
        <v>2</v>
      </c>
      <c r="H1105">
        <v>8</v>
      </c>
      <c r="I1105">
        <v>1</v>
      </c>
      <c r="J1105">
        <v>2</v>
      </c>
    </row>
    <row r="1106" spans="1:10" x14ac:dyDescent="0.25">
      <c r="A1106" t="s">
        <v>6298</v>
      </c>
      <c r="B1106" t="s">
        <v>6299</v>
      </c>
      <c r="C1106" s="107">
        <v>45127</v>
      </c>
      <c r="D1106">
        <v>0.89</v>
      </c>
      <c r="E1106">
        <v>1.17</v>
      </c>
      <c r="F1106">
        <v>23.931619999999999</v>
      </c>
      <c r="G1106">
        <v>0.25</v>
      </c>
      <c r="H1106">
        <v>2.5</v>
      </c>
      <c r="I1106">
        <v>1</v>
      </c>
      <c r="J1106">
        <v>0.25</v>
      </c>
    </row>
    <row r="1107" spans="1:10" x14ac:dyDescent="0.25">
      <c r="A1107" t="s">
        <v>6305</v>
      </c>
      <c r="B1107" t="s">
        <v>6306</v>
      </c>
      <c r="C1107" s="107">
        <v>45127</v>
      </c>
      <c r="D1107">
        <v>2.8</v>
      </c>
      <c r="E1107">
        <v>3.4594</v>
      </c>
      <c r="F1107">
        <v>19.061109999999999</v>
      </c>
      <c r="G1107">
        <v>0.05</v>
      </c>
      <c r="H1107">
        <v>3.5</v>
      </c>
      <c r="I1107">
        <v>0.06</v>
      </c>
      <c r="J1107">
        <v>0.5</v>
      </c>
    </row>
    <row r="1108" spans="1:10" x14ac:dyDescent="0.25">
      <c r="A1108" t="s">
        <v>6319</v>
      </c>
      <c r="B1108" t="s">
        <v>6320</v>
      </c>
      <c r="C1108" s="107">
        <v>45120</v>
      </c>
      <c r="D1108">
        <v>37.54</v>
      </c>
      <c r="E1108">
        <v>46.549599999999998</v>
      </c>
      <c r="F1108">
        <v>19.354839999999999</v>
      </c>
      <c r="G1108">
        <v>3</v>
      </c>
      <c r="H1108">
        <v>132</v>
      </c>
      <c r="I1108">
        <v>7</v>
      </c>
      <c r="J1108">
        <v>2</v>
      </c>
    </row>
    <row r="1109" spans="1:10" x14ac:dyDescent="0.25">
      <c r="A1109" t="s">
        <v>6324</v>
      </c>
      <c r="B1109" t="s">
        <v>6325</v>
      </c>
      <c r="C1109" s="107">
        <v>45103</v>
      </c>
      <c r="D1109">
        <v>10.44</v>
      </c>
      <c r="E1109">
        <v>12.8</v>
      </c>
      <c r="F1109">
        <v>18.4375</v>
      </c>
      <c r="G1109">
        <v>2</v>
      </c>
      <c r="H1109">
        <v>132</v>
      </c>
      <c r="I1109">
        <v>7</v>
      </c>
      <c r="J1109">
        <v>3</v>
      </c>
    </row>
    <row r="1110" spans="1:10" x14ac:dyDescent="0.25">
      <c r="A1110" t="s">
        <v>6345</v>
      </c>
      <c r="B1110" t="s">
        <v>6346</v>
      </c>
      <c r="C1110" s="107">
        <v>45103</v>
      </c>
      <c r="D1110">
        <v>9.7100000000000009</v>
      </c>
      <c r="E1110">
        <v>11.8</v>
      </c>
      <c r="F1110">
        <v>17.711860000000001</v>
      </c>
      <c r="G1110">
        <v>2</v>
      </c>
      <c r="H1110">
        <v>132</v>
      </c>
      <c r="I1110">
        <v>7</v>
      </c>
      <c r="J1110">
        <v>2</v>
      </c>
    </row>
    <row r="1111" spans="1:10" x14ac:dyDescent="0.25">
      <c r="A1111" t="s">
        <v>10523</v>
      </c>
      <c r="B1111" t="s">
        <v>25352</v>
      </c>
      <c r="C1111" s="107">
        <v>45103</v>
      </c>
      <c r="D1111">
        <v>48.21</v>
      </c>
      <c r="E1111">
        <v>58.8</v>
      </c>
      <c r="F1111">
        <v>18.010200000000001</v>
      </c>
      <c r="G1111">
        <v>10.25</v>
      </c>
      <c r="H1111">
        <v>10.25</v>
      </c>
      <c r="I1111">
        <v>1</v>
      </c>
      <c r="J1111">
        <v>3.5</v>
      </c>
    </row>
    <row r="1112" spans="1:10" x14ac:dyDescent="0.25">
      <c r="A1112" t="s">
        <v>5166</v>
      </c>
      <c r="B1112" t="s">
        <v>25353</v>
      </c>
      <c r="C1112" s="107">
        <v>45137</v>
      </c>
      <c r="D1112">
        <v>65.02</v>
      </c>
      <c r="E1112">
        <v>79.650000000000006</v>
      </c>
      <c r="F1112">
        <v>18.36786</v>
      </c>
      <c r="G1112">
        <v>0.5</v>
      </c>
      <c r="H1112">
        <v>0.95</v>
      </c>
      <c r="I1112">
        <v>0.02</v>
      </c>
      <c r="J1112">
        <v>0.3</v>
      </c>
    </row>
    <row r="1113" spans="1:10" x14ac:dyDescent="0.25">
      <c r="A1113" t="s">
        <v>5160</v>
      </c>
      <c r="B1113" t="s">
        <v>25354</v>
      </c>
      <c r="C1113" s="107">
        <v>45137</v>
      </c>
      <c r="D1113">
        <v>51.56</v>
      </c>
      <c r="E1113">
        <v>61.86112</v>
      </c>
      <c r="F1113">
        <v>16.652010000000001</v>
      </c>
      <c r="G1113">
        <v>0.45600000000000002</v>
      </c>
      <c r="H1113">
        <v>0.72599999999999998</v>
      </c>
      <c r="I1113">
        <v>0.46</v>
      </c>
      <c r="J1113">
        <v>0.3</v>
      </c>
    </row>
    <row r="1114" spans="1:10" x14ac:dyDescent="0.25">
      <c r="A1114" t="s">
        <v>6665</v>
      </c>
      <c r="B1114" t="s">
        <v>6666</v>
      </c>
      <c r="C1114" s="107">
        <v>45127</v>
      </c>
      <c r="D1114">
        <v>8.69</v>
      </c>
      <c r="E1114">
        <v>11.4</v>
      </c>
      <c r="F1114">
        <v>23.771930000000001</v>
      </c>
      <c r="G1114">
        <v>0.25</v>
      </c>
      <c r="H1114">
        <v>2.5</v>
      </c>
      <c r="I1114">
        <v>1.2</v>
      </c>
      <c r="J1114">
        <v>0.25</v>
      </c>
    </row>
    <row r="1115" spans="1:10" x14ac:dyDescent="0.25">
      <c r="A1115" t="s">
        <v>6662</v>
      </c>
      <c r="B1115" t="s">
        <v>6664</v>
      </c>
      <c r="C1115" s="107">
        <v>45127</v>
      </c>
      <c r="D1115">
        <v>3.31</v>
      </c>
      <c r="E1115">
        <v>4.0999999999999996</v>
      </c>
      <c r="F1115">
        <v>19.26829</v>
      </c>
      <c r="G1115">
        <v>2</v>
      </c>
      <c r="H1115">
        <v>3</v>
      </c>
      <c r="I1115">
        <v>0.5</v>
      </c>
      <c r="J1115">
        <v>2</v>
      </c>
    </row>
    <row r="1116" spans="1:10" x14ac:dyDescent="0.25">
      <c r="A1116" t="s">
        <v>6648</v>
      </c>
      <c r="B1116" t="s">
        <v>6650</v>
      </c>
      <c r="C1116" s="107">
        <v>45127</v>
      </c>
      <c r="D1116">
        <v>8.44</v>
      </c>
      <c r="E1116">
        <v>10.45</v>
      </c>
      <c r="F1116">
        <v>19.234449999999999</v>
      </c>
      <c r="G1116">
        <v>11</v>
      </c>
      <c r="H1116">
        <v>12</v>
      </c>
      <c r="I1116">
        <v>1.6</v>
      </c>
      <c r="J1116">
        <v>17</v>
      </c>
    </row>
    <row r="1117" spans="1:10" x14ac:dyDescent="0.25">
      <c r="A1117" t="s">
        <v>6643</v>
      </c>
      <c r="B1117" t="s">
        <v>6644</v>
      </c>
      <c r="C1117" s="107">
        <v>45127</v>
      </c>
      <c r="D1117">
        <v>14.34</v>
      </c>
      <c r="E1117">
        <v>17.5</v>
      </c>
      <c r="F1117">
        <v>18.05714</v>
      </c>
      <c r="G1117">
        <v>3</v>
      </c>
      <c r="H1117">
        <v>9</v>
      </c>
      <c r="I1117">
        <v>0.5</v>
      </c>
      <c r="J1117">
        <v>12.5</v>
      </c>
    </row>
    <row r="1118" spans="1:10" x14ac:dyDescent="0.25">
      <c r="A1118" t="s">
        <v>6640</v>
      </c>
      <c r="B1118" t="s">
        <v>6642</v>
      </c>
      <c r="C1118" s="107">
        <v>45127</v>
      </c>
      <c r="D1118">
        <v>9.49</v>
      </c>
      <c r="E1118">
        <v>11.745279999999999</v>
      </c>
      <c r="F1118">
        <v>19.201589999999999</v>
      </c>
      <c r="G1118">
        <v>2</v>
      </c>
      <c r="H1118">
        <v>11</v>
      </c>
      <c r="I1118">
        <v>1</v>
      </c>
      <c r="J1118">
        <v>2</v>
      </c>
    </row>
    <row r="1119" spans="1:10" x14ac:dyDescent="0.25">
      <c r="A1119" t="s">
        <v>6870</v>
      </c>
      <c r="B1119" t="s">
        <v>25355</v>
      </c>
      <c r="C1119" s="107">
        <v>45103</v>
      </c>
      <c r="D1119">
        <v>4.13</v>
      </c>
      <c r="E1119">
        <v>5.2</v>
      </c>
      <c r="F1119">
        <v>20.576920000000001</v>
      </c>
      <c r="G1119">
        <v>2.25</v>
      </c>
      <c r="H1119">
        <v>3.25</v>
      </c>
      <c r="I1119">
        <v>0.02</v>
      </c>
      <c r="J1119">
        <v>4</v>
      </c>
    </row>
    <row r="1120" spans="1:10" x14ac:dyDescent="0.25">
      <c r="A1120" t="s">
        <v>6872</v>
      </c>
      <c r="B1120" t="s">
        <v>6873</v>
      </c>
      <c r="C1120" s="107">
        <v>45127</v>
      </c>
      <c r="D1120">
        <v>3.97</v>
      </c>
      <c r="E1120">
        <v>4.8499999999999996</v>
      </c>
      <c r="F1120">
        <v>18.14433</v>
      </c>
      <c r="G1120">
        <v>0.75</v>
      </c>
      <c r="H1120">
        <v>5</v>
      </c>
      <c r="I1120">
        <v>0.18</v>
      </c>
      <c r="J1120">
        <v>0.75</v>
      </c>
    </row>
    <row r="1121" spans="1:10" x14ac:dyDescent="0.25">
      <c r="A1121" t="s">
        <v>6877</v>
      </c>
      <c r="B1121" t="s">
        <v>6878</v>
      </c>
      <c r="C1121" s="107">
        <v>45168</v>
      </c>
      <c r="D1121">
        <v>6.21</v>
      </c>
      <c r="E1121">
        <v>7.38</v>
      </c>
      <c r="F1121">
        <v>15.85366</v>
      </c>
      <c r="G1121">
        <v>1.21</v>
      </c>
      <c r="H1121">
        <v>12</v>
      </c>
      <c r="I1121">
        <v>0.7</v>
      </c>
      <c r="J1121">
        <v>2.6</v>
      </c>
    </row>
    <row r="1122" spans="1:10" x14ac:dyDescent="0.25">
      <c r="A1122" t="s">
        <v>6890</v>
      </c>
      <c r="B1122" t="s">
        <v>6892</v>
      </c>
      <c r="C1122" s="107">
        <v>45103</v>
      </c>
      <c r="D1122">
        <v>6.94</v>
      </c>
      <c r="E1122">
        <v>8.5</v>
      </c>
      <c r="F1122">
        <v>18.35294</v>
      </c>
      <c r="G1122">
        <v>2</v>
      </c>
      <c r="H1122">
        <v>3.5</v>
      </c>
      <c r="I1122">
        <v>0.2</v>
      </c>
      <c r="J1122">
        <v>2</v>
      </c>
    </row>
    <row r="1123" spans="1:10" x14ac:dyDescent="0.25">
      <c r="A1123" t="s">
        <v>6893</v>
      </c>
      <c r="B1123" t="s">
        <v>6895</v>
      </c>
      <c r="C1123" s="107">
        <v>45127</v>
      </c>
      <c r="D1123">
        <v>6.65</v>
      </c>
      <c r="E1123">
        <v>8.31</v>
      </c>
      <c r="F1123">
        <v>19.975930000000002</v>
      </c>
      <c r="G1123">
        <v>1</v>
      </c>
      <c r="H1123">
        <v>8.5</v>
      </c>
      <c r="I1123">
        <v>0.5</v>
      </c>
      <c r="J1123">
        <v>4.25</v>
      </c>
    </row>
    <row r="1124" spans="1:10" x14ac:dyDescent="0.25">
      <c r="A1124" t="s">
        <v>6900</v>
      </c>
      <c r="B1124" t="s">
        <v>6902</v>
      </c>
      <c r="C1124" s="107">
        <v>45127</v>
      </c>
      <c r="D1124">
        <v>3.54</v>
      </c>
      <c r="E1124">
        <v>4.3</v>
      </c>
      <c r="F1124">
        <v>17.674420000000001</v>
      </c>
      <c r="G1124">
        <v>1.5</v>
      </c>
      <c r="H1124">
        <v>1.35</v>
      </c>
      <c r="I1124">
        <v>0.22</v>
      </c>
      <c r="J1124">
        <v>1.5</v>
      </c>
    </row>
    <row r="1125" spans="1:10" x14ac:dyDescent="0.25">
      <c r="A1125" t="s">
        <v>6912</v>
      </c>
      <c r="B1125" t="s">
        <v>6913</v>
      </c>
      <c r="C1125" s="107">
        <v>45120</v>
      </c>
      <c r="D1125">
        <v>5.76</v>
      </c>
      <c r="E1125">
        <v>6.9539200000000001</v>
      </c>
      <c r="F1125">
        <v>17.16902</v>
      </c>
      <c r="G1125">
        <v>1.5</v>
      </c>
      <c r="H1125">
        <v>5</v>
      </c>
      <c r="I1125">
        <v>0.5</v>
      </c>
      <c r="J1125">
        <v>1.5</v>
      </c>
    </row>
    <row r="1126" spans="1:10" x14ac:dyDescent="0.25">
      <c r="A1126" t="s">
        <v>6978</v>
      </c>
      <c r="B1126" t="s">
        <v>6979</v>
      </c>
      <c r="C1126" s="107">
        <v>45103</v>
      </c>
      <c r="D1126">
        <v>34.700000000000003</v>
      </c>
      <c r="E1126">
        <v>42.5</v>
      </c>
      <c r="F1126">
        <v>18.35294</v>
      </c>
      <c r="G1126">
        <v>1</v>
      </c>
      <c r="H1126">
        <v>132</v>
      </c>
      <c r="I1126">
        <v>8</v>
      </c>
      <c r="J1126">
        <v>3</v>
      </c>
    </row>
    <row r="1127" spans="1:10" x14ac:dyDescent="0.25">
      <c r="A1127" t="s">
        <v>6985</v>
      </c>
      <c r="B1127" t="s">
        <v>6986</v>
      </c>
      <c r="C1127" s="107">
        <v>45120</v>
      </c>
      <c r="D1127">
        <v>7.18</v>
      </c>
      <c r="E1127">
        <v>8.5510399999999986</v>
      </c>
      <c r="F1127">
        <v>16.033609999999999</v>
      </c>
      <c r="G1127">
        <v>2</v>
      </c>
      <c r="H1127">
        <v>2</v>
      </c>
      <c r="I1127">
        <v>1</v>
      </c>
      <c r="J1127">
        <v>6</v>
      </c>
    </row>
    <row r="1128" spans="1:10" x14ac:dyDescent="0.25">
      <c r="A1128" t="s">
        <v>7021</v>
      </c>
      <c r="B1128" t="s">
        <v>7022</v>
      </c>
      <c r="C1128" s="107">
        <v>45127</v>
      </c>
      <c r="D1128">
        <v>129.62</v>
      </c>
      <c r="E1128">
        <v>158</v>
      </c>
      <c r="F1128">
        <v>17.962029999999999</v>
      </c>
      <c r="G1128">
        <v>3.54</v>
      </c>
      <c r="H1128">
        <v>4</v>
      </c>
      <c r="I1128">
        <v>8.8000000000000007</v>
      </c>
      <c r="J1128">
        <v>0.6</v>
      </c>
    </row>
    <row r="1129" spans="1:10" x14ac:dyDescent="0.25">
      <c r="A1129" t="s">
        <v>7026</v>
      </c>
      <c r="B1129" t="s">
        <v>7027</v>
      </c>
      <c r="C1129" s="107">
        <v>45137</v>
      </c>
      <c r="D1129">
        <v>5.22</v>
      </c>
      <c r="E1129">
        <v>6.4</v>
      </c>
      <c r="F1129">
        <v>18.4375</v>
      </c>
      <c r="G1129">
        <v>8</v>
      </c>
      <c r="H1129">
        <v>10</v>
      </c>
      <c r="I1129">
        <v>0.28999999999999998</v>
      </c>
      <c r="J1129">
        <v>1</v>
      </c>
    </row>
    <row r="1130" spans="1:10" x14ac:dyDescent="0.25">
      <c r="A1130" t="s">
        <v>6676</v>
      </c>
      <c r="B1130" t="s">
        <v>6678</v>
      </c>
      <c r="C1130" s="107">
        <v>45137</v>
      </c>
      <c r="D1130">
        <v>2.97</v>
      </c>
      <c r="E1130">
        <v>3.50176</v>
      </c>
      <c r="F1130">
        <v>15.185510000000001</v>
      </c>
      <c r="G1130">
        <v>2.5</v>
      </c>
      <c r="H1130">
        <v>2</v>
      </c>
      <c r="I1130">
        <v>0.05</v>
      </c>
      <c r="J1130">
        <v>2</v>
      </c>
    </row>
    <row r="1131" spans="1:10" x14ac:dyDescent="0.25">
      <c r="A1131" t="s">
        <v>6691</v>
      </c>
      <c r="B1131" t="s">
        <v>6693</v>
      </c>
      <c r="C1131" s="107">
        <v>45120</v>
      </c>
      <c r="D1131">
        <v>8.8800000000000008</v>
      </c>
      <c r="E1131">
        <v>10.70368</v>
      </c>
      <c r="F1131">
        <v>17.037880000000001</v>
      </c>
      <c r="G1131">
        <v>3</v>
      </c>
      <c r="H1131">
        <v>4</v>
      </c>
      <c r="I1131">
        <v>1</v>
      </c>
      <c r="J1131">
        <v>5</v>
      </c>
    </row>
    <row r="1132" spans="1:10" x14ac:dyDescent="0.25">
      <c r="A1132" t="s">
        <v>7033</v>
      </c>
      <c r="B1132" t="s">
        <v>7034</v>
      </c>
      <c r="C1132" s="107">
        <v>45103</v>
      </c>
      <c r="D1132">
        <v>11.27</v>
      </c>
      <c r="E1132">
        <v>13.8</v>
      </c>
      <c r="F1132">
        <v>18.33333</v>
      </c>
      <c r="G1132">
        <v>10</v>
      </c>
      <c r="H1132">
        <v>10</v>
      </c>
      <c r="I1132">
        <v>1</v>
      </c>
      <c r="J1132">
        <v>10</v>
      </c>
    </row>
    <row r="1133" spans="1:10" x14ac:dyDescent="0.25">
      <c r="A1133" t="s">
        <v>7035</v>
      </c>
      <c r="B1133" t="s">
        <v>7037</v>
      </c>
      <c r="C1133" s="107">
        <v>45103</v>
      </c>
      <c r="D1133">
        <v>206.62</v>
      </c>
      <c r="E1133">
        <v>252</v>
      </c>
      <c r="F1133">
        <v>18.007940000000001</v>
      </c>
      <c r="G1133">
        <v>11.5</v>
      </c>
      <c r="H1133">
        <v>12</v>
      </c>
      <c r="I1133">
        <v>13</v>
      </c>
      <c r="J1133">
        <v>11.5</v>
      </c>
    </row>
    <row r="1134" spans="1:10" x14ac:dyDescent="0.25">
      <c r="A1134" t="s">
        <v>7048</v>
      </c>
      <c r="B1134" t="s">
        <v>7050</v>
      </c>
      <c r="C1134" s="107">
        <v>45120</v>
      </c>
      <c r="D1134">
        <v>4.8099999999999996</v>
      </c>
      <c r="E1134">
        <v>5.7238399999999983</v>
      </c>
      <c r="F1134">
        <v>15.96551</v>
      </c>
      <c r="G1134">
        <v>1.5</v>
      </c>
      <c r="H1134">
        <v>3</v>
      </c>
      <c r="I1134">
        <v>0.41</v>
      </c>
      <c r="J1134">
        <v>1.5</v>
      </c>
    </row>
    <row r="1135" spans="1:10" x14ac:dyDescent="0.25">
      <c r="A1135" t="s">
        <v>7051</v>
      </c>
      <c r="B1135" t="s">
        <v>7053</v>
      </c>
      <c r="C1135" s="107">
        <v>45120</v>
      </c>
      <c r="D1135">
        <v>25.73</v>
      </c>
      <c r="E1135">
        <v>30.32544</v>
      </c>
      <c r="F1135">
        <v>15.15375</v>
      </c>
      <c r="G1135">
        <v>3</v>
      </c>
      <c r="H1135">
        <v>1.5</v>
      </c>
      <c r="I1135">
        <v>2.5</v>
      </c>
      <c r="J1135">
        <v>16.75</v>
      </c>
    </row>
    <row r="1136" spans="1:10" x14ac:dyDescent="0.25">
      <c r="A1136" t="s">
        <v>7057</v>
      </c>
      <c r="B1136" t="s">
        <v>7059</v>
      </c>
      <c r="C1136" s="107">
        <v>45103</v>
      </c>
      <c r="D1136">
        <v>2.97</v>
      </c>
      <c r="E1136">
        <v>3.6</v>
      </c>
      <c r="F1136">
        <v>17.5</v>
      </c>
      <c r="G1136">
        <v>2</v>
      </c>
      <c r="H1136">
        <v>2</v>
      </c>
      <c r="I1136">
        <v>0.2</v>
      </c>
      <c r="J1136">
        <v>2</v>
      </c>
    </row>
    <row r="1137" spans="1:10" x14ac:dyDescent="0.25">
      <c r="A1137" t="s">
        <v>7095</v>
      </c>
      <c r="B1137" t="s">
        <v>7097</v>
      </c>
      <c r="C1137" s="107">
        <v>45127</v>
      </c>
      <c r="D1137">
        <v>0.6</v>
      </c>
      <c r="E1137">
        <v>0.78720000000000001</v>
      </c>
      <c r="F1137">
        <v>23.78049</v>
      </c>
      <c r="G1137">
        <v>7.25</v>
      </c>
      <c r="H1137">
        <v>10.25</v>
      </c>
      <c r="I1137">
        <v>13.54</v>
      </c>
      <c r="J1137">
        <v>5.25</v>
      </c>
    </row>
    <row r="1138" spans="1:10" x14ac:dyDescent="0.25">
      <c r="A1138" t="s">
        <v>7098</v>
      </c>
      <c r="B1138" t="s">
        <v>7099</v>
      </c>
      <c r="C1138" s="107">
        <v>45103</v>
      </c>
      <c r="D1138">
        <v>7.25</v>
      </c>
      <c r="E1138">
        <v>8.9</v>
      </c>
      <c r="F1138">
        <v>18.53933</v>
      </c>
      <c r="G1138">
        <v>1.5</v>
      </c>
      <c r="H1138">
        <v>2</v>
      </c>
      <c r="I1138">
        <v>0.25</v>
      </c>
      <c r="J1138">
        <v>1.5</v>
      </c>
    </row>
    <row r="1139" spans="1:10" x14ac:dyDescent="0.25">
      <c r="A1139" t="s">
        <v>7102</v>
      </c>
      <c r="B1139" t="s">
        <v>7103</v>
      </c>
      <c r="C1139" s="107">
        <v>45103</v>
      </c>
      <c r="D1139">
        <v>10.98</v>
      </c>
      <c r="E1139">
        <v>13.4</v>
      </c>
      <c r="F1139">
        <v>18.059699999999999</v>
      </c>
      <c r="G1139">
        <v>3</v>
      </c>
      <c r="H1139">
        <v>4</v>
      </c>
      <c r="I1139">
        <v>1</v>
      </c>
      <c r="J1139">
        <v>7</v>
      </c>
    </row>
    <row r="1140" spans="1:10" x14ac:dyDescent="0.25">
      <c r="A1140" t="s">
        <v>7104</v>
      </c>
      <c r="B1140" t="s">
        <v>7106</v>
      </c>
      <c r="C1140" s="107">
        <v>45103</v>
      </c>
      <c r="D1140">
        <v>43.97</v>
      </c>
      <c r="E1140">
        <v>56.3</v>
      </c>
      <c r="F1140">
        <v>21.90053</v>
      </c>
      <c r="G1140">
        <v>1.5</v>
      </c>
      <c r="H1140">
        <v>172</v>
      </c>
      <c r="I1140">
        <v>9.4</v>
      </c>
      <c r="J1140">
        <v>2</v>
      </c>
    </row>
    <row r="1141" spans="1:10" x14ac:dyDescent="0.25">
      <c r="A1141" t="s">
        <v>7112</v>
      </c>
      <c r="B1141" t="s">
        <v>7114</v>
      </c>
      <c r="C1141" s="107">
        <v>45103</v>
      </c>
      <c r="D1141">
        <v>4.8499999999999996</v>
      </c>
      <c r="E1141">
        <v>5.88</v>
      </c>
      <c r="F1141">
        <v>17.517009999999999</v>
      </c>
      <c r="G1141">
        <v>3</v>
      </c>
      <c r="H1141">
        <v>4.5</v>
      </c>
      <c r="I1141">
        <v>0.5</v>
      </c>
      <c r="J1141">
        <v>1.75</v>
      </c>
    </row>
    <row r="1142" spans="1:10" x14ac:dyDescent="0.25">
      <c r="A1142" t="s">
        <v>7118</v>
      </c>
      <c r="B1142" t="s">
        <v>7120</v>
      </c>
      <c r="C1142" s="107">
        <v>45135</v>
      </c>
      <c r="D1142">
        <v>4.08</v>
      </c>
      <c r="E1142">
        <v>5.5</v>
      </c>
      <c r="F1142">
        <v>25.818180000000002</v>
      </c>
      <c r="G1142">
        <v>1.5</v>
      </c>
      <c r="H1142">
        <v>3.42</v>
      </c>
      <c r="I1142">
        <v>0.37</v>
      </c>
      <c r="J1142">
        <v>1.65</v>
      </c>
    </row>
    <row r="1143" spans="1:10" x14ac:dyDescent="0.25">
      <c r="A1143" t="s">
        <v>7127</v>
      </c>
      <c r="B1143" t="s">
        <v>7129</v>
      </c>
      <c r="C1143" s="107">
        <v>45127</v>
      </c>
      <c r="D1143">
        <v>33.92</v>
      </c>
      <c r="E1143">
        <v>42.06</v>
      </c>
      <c r="F1143">
        <v>19.353300000000001</v>
      </c>
      <c r="G1143">
        <v>1.5</v>
      </c>
      <c r="H1143">
        <v>172</v>
      </c>
      <c r="I1143">
        <v>5.85</v>
      </c>
      <c r="J1143">
        <v>1.6</v>
      </c>
    </row>
    <row r="1144" spans="1:10" x14ac:dyDescent="0.25">
      <c r="A1144" t="s">
        <v>7141</v>
      </c>
      <c r="B1144" t="s">
        <v>7143</v>
      </c>
      <c r="C1144" s="107">
        <v>45127</v>
      </c>
      <c r="D1144">
        <v>30.27</v>
      </c>
      <c r="E1144">
        <v>37.534799999999997</v>
      </c>
      <c r="F1144">
        <v>19.354839999999999</v>
      </c>
      <c r="G1144">
        <v>1.5</v>
      </c>
      <c r="H1144">
        <v>172</v>
      </c>
      <c r="I1144">
        <v>5.85</v>
      </c>
      <c r="J1144">
        <v>1.6</v>
      </c>
    </row>
    <row r="1145" spans="1:10" x14ac:dyDescent="0.25">
      <c r="A1145" t="s">
        <v>7345</v>
      </c>
      <c r="B1145" t="s">
        <v>7347</v>
      </c>
      <c r="C1145" s="107">
        <v>45168</v>
      </c>
      <c r="D1145">
        <v>152.08000000000001</v>
      </c>
      <c r="E1145">
        <v>187</v>
      </c>
      <c r="F1145">
        <v>18.6738</v>
      </c>
      <c r="G1145">
        <v>21</v>
      </c>
      <c r="H1145">
        <v>15</v>
      </c>
      <c r="I1145">
        <v>15</v>
      </c>
      <c r="J1145">
        <v>12</v>
      </c>
    </row>
    <row r="1146" spans="1:10" x14ac:dyDescent="0.25">
      <c r="A1146" t="s">
        <v>7351</v>
      </c>
      <c r="B1146" t="s">
        <v>7353</v>
      </c>
      <c r="C1146" s="107">
        <v>45127</v>
      </c>
      <c r="D1146">
        <v>8.93</v>
      </c>
      <c r="E1146">
        <v>10.9</v>
      </c>
      <c r="F1146">
        <v>18.07339</v>
      </c>
      <c r="G1146">
        <v>5.5</v>
      </c>
      <c r="H1146">
        <v>7.06</v>
      </c>
      <c r="I1146">
        <v>1.53</v>
      </c>
      <c r="J1146">
        <v>7.93</v>
      </c>
    </row>
    <row r="1147" spans="1:10" x14ac:dyDescent="0.25">
      <c r="A1147" t="s">
        <v>7366</v>
      </c>
      <c r="B1147" t="s">
        <v>7368</v>
      </c>
      <c r="C1147" s="107">
        <v>45127</v>
      </c>
      <c r="D1147">
        <v>2.2200000000000002</v>
      </c>
      <c r="E1147">
        <v>2.7528000000000001</v>
      </c>
      <c r="F1147">
        <v>19.354839999999999</v>
      </c>
      <c r="G1147">
        <v>2</v>
      </c>
      <c r="H1147">
        <v>1</v>
      </c>
      <c r="I1147">
        <v>0.5</v>
      </c>
      <c r="J1147">
        <v>1</v>
      </c>
    </row>
    <row r="1148" spans="1:10" x14ac:dyDescent="0.25">
      <c r="A1148" t="s">
        <v>6714</v>
      </c>
      <c r="B1148" t="s">
        <v>6716</v>
      </c>
      <c r="C1148" s="107">
        <v>45127</v>
      </c>
      <c r="D1148">
        <v>116.49</v>
      </c>
      <c r="E1148">
        <v>136.5</v>
      </c>
      <c r="F1148">
        <v>14.65934</v>
      </c>
      <c r="G1148">
        <v>7</v>
      </c>
      <c r="H1148">
        <v>12</v>
      </c>
      <c r="I1148">
        <v>2</v>
      </c>
      <c r="J1148">
        <v>2</v>
      </c>
    </row>
    <row r="1149" spans="1:10" x14ac:dyDescent="0.25">
      <c r="A1149" t="s">
        <v>7399</v>
      </c>
      <c r="B1149" t="s">
        <v>7401</v>
      </c>
      <c r="C1149" s="107">
        <v>45127</v>
      </c>
      <c r="D1149">
        <v>1.7</v>
      </c>
      <c r="E1149">
        <v>2.0874000000000001</v>
      </c>
      <c r="F1149">
        <v>18.558969999999999</v>
      </c>
      <c r="G1149">
        <v>0.5</v>
      </c>
      <c r="H1149">
        <v>1</v>
      </c>
      <c r="I1149">
        <v>0.03</v>
      </c>
      <c r="J1149">
        <v>0.5</v>
      </c>
    </row>
    <row r="1150" spans="1:10" x14ac:dyDescent="0.25">
      <c r="A1150" t="s">
        <v>7417</v>
      </c>
      <c r="B1150" t="s">
        <v>7419</v>
      </c>
      <c r="C1150" s="107">
        <v>45127</v>
      </c>
      <c r="D1150">
        <v>2.4900000000000002</v>
      </c>
      <c r="E1150">
        <v>3.03</v>
      </c>
      <c r="F1150">
        <v>17.82178</v>
      </c>
      <c r="G1150">
        <v>3.5</v>
      </c>
      <c r="H1150">
        <v>4</v>
      </c>
      <c r="I1150">
        <v>0.5</v>
      </c>
      <c r="J1150">
        <v>3</v>
      </c>
    </row>
    <row r="1151" spans="1:10" x14ac:dyDescent="0.25">
      <c r="A1151" t="s">
        <v>25356</v>
      </c>
      <c r="B1151" t="s">
        <v>25357</v>
      </c>
      <c r="C1151" s="107">
        <v>45103</v>
      </c>
      <c r="D1151">
        <v>2.77</v>
      </c>
      <c r="E1151">
        <v>3.37</v>
      </c>
      <c r="F1151">
        <v>17.80415</v>
      </c>
      <c r="G1151">
        <v>1.5</v>
      </c>
      <c r="H1151">
        <v>2</v>
      </c>
      <c r="I1151">
        <v>0.2</v>
      </c>
      <c r="J1151">
        <v>1</v>
      </c>
    </row>
    <row r="1152" spans="1:10" x14ac:dyDescent="0.25">
      <c r="A1152" t="s">
        <v>6786</v>
      </c>
      <c r="B1152" t="s">
        <v>6788</v>
      </c>
      <c r="C1152" s="107">
        <v>45120</v>
      </c>
      <c r="D1152">
        <v>23.63</v>
      </c>
      <c r="E1152">
        <v>28.949200000000001</v>
      </c>
      <c r="F1152">
        <v>18.37426</v>
      </c>
      <c r="G1152">
        <v>4</v>
      </c>
      <c r="H1152">
        <v>132</v>
      </c>
      <c r="I1152">
        <v>4</v>
      </c>
      <c r="J1152">
        <v>4</v>
      </c>
    </row>
    <row r="1153" spans="1:10" x14ac:dyDescent="0.25">
      <c r="A1153" t="s">
        <v>6744</v>
      </c>
      <c r="B1153" t="s">
        <v>6746</v>
      </c>
      <c r="C1153" s="107">
        <v>45127</v>
      </c>
      <c r="D1153">
        <v>5.03</v>
      </c>
      <c r="E1153">
        <v>6.0313600000000003</v>
      </c>
      <c r="F1153">
        <v>16.60256</v>
      </c>
      <c r="G1153">
        <v>2</v>
      </c>
      <c r="H1153">
        <v>2</v>
      </c>
      <c r="I1153">
        <v>0.25</v>
      </c>
      <c r="J1153">
        <v>2</v>
      </c>
    </row>
    <row r="1154" spans="1:10" x14ac:dyDescent="0.25">
      <c r="A1154" t="s">
        <v>6804</v>
      </c>
      <c r="B1154" t="s">
        <v>6806</v>
      </c>
      <c r="C1154" s="107">
        <v>45127</v>
      </c>
      <c r="D1154">
        <v>6.08</v>
      </c>
      <c r="E1154">
        <v>7.4</v>
      </c>
      <c r="F1154">
        <v>17.83784</v>
      </c>
      <c r="G1154">
        <v>1.5</v>
      </c>
      <c r="H1154">
        <v>5</v>
      </c>
      <c r="I1154">
        <v>0.05</v>
      </c>
      <c r="J1154">
        <v>1.5</v>
      </c>
    </row>
    <row r="1155" spans="1:10" x14ac:dyDescent="0.25">
      <c r="A1155" t="s">
        <v>6810</v>
      </c>
      <c r="B1155" t="s">
        <v>6812</v>
      </c>
      <c r="C1155" s="107">
        <v>45127</v>
      </c>
      <c r="D1155">
        <v>7.16</v>
      </c>
      <c r="E1155">
        <v>9.34</v>
      </c>
      <c r="F1155">
        <v>23.34047</v>
      </c>
      <c r="G1155">
        <v>6</v>
      </c>
      <c r="H1155">
        <v>8</v>
      </c>
      <c r="I1155">
        <v>1</v>
      </c>
      <c r="J1155">
        <v>6</v>
      </c>
    </row>
    <row r="1156" spans="1:10" x14ac:dyDescent="0.25">
      <c r="A1156" t="s">
        <v>6816</v>
      </c>
      <c r="B1156" t="s">
        <v>6818</v>
      </c>
      <c r="C1156" s="107">
        <v>45127</v>
      </c>
      <c r="D1156">
        <v>56.1</v>
      </c>
      <c r="E1156">
        <v>68</v>
      </c>
      <c r="F1156">
        <v>17.5</v>
      </c>
      <c r="G1156">
        <v>1</v>
      </c>
      <c r="H1156">
        <v>206</v>
      </c>
      <c r="I1156">
        <v>15</v>
      </c>
      <c r="J1156">
        <v>2.5</v>
      </c>
    </row>
    <row r="1157" spans="1:10" x14ac:dyDescent="0.25">
      <c r="A1157" t="s">
        <v>6819</v>
      </c>
      <c r="B1157" t="s">
        <v>6821</v>
      </c>
      <c r="C1157" s="107">
        <v>45127</v>
      </c>
      <c r="D1157">
        <v>2.66</v>
      </c>
      <c r="E1157">
        <v>3.5</v>
      </c>
      <c r="F1157">
        <v>24</v>
      </c>
      <c r="G1157">
        <v>3</v>
      </c>
      <c r="H1157">
        <v>3</v>
      </c>
      <c r="I1157">
        <v>0.16</v>
      </c>
      <c r="J1157">
        <v>2.5</v>
      </c>
    </row>
    <row r="1158" spans="1:10" x14ac:dyDescent="0.25">
      <c r="A1158" t="s">
        <v>6822</v>
      </c>
      <c r="B1158" t="s">
        <v>6824</v>
      </c>
      <c r="C1158" s="107">
        <v>45127</v>
      </c>
      <c r="D1158">
        <v>8.41</v>
      </c>
      <c r="E1158">
        <v>10.00928</v>
      </c>
      <c r="F1158">
        <v>15.977969999999999</v>
      </c>
      <c r="G1158">
        <v>3</v>
      </c>
      <c r="H1158">
        <v>3</v>
      </c>
      <c r="I1158">
        <v>0.5</v>
      </c>
      <c r="J1158">
        <v>5</v>
      </c>
    </row>
    <row r="1159" spans="1:10" x14ac:dyDescent="0.25">
      <c r="A1159" t="s">
        <v>6828</v>
      </c>
      <c r="B1159" t="s">
        <v>6830</v>
      </c>
      <c r="C1159" s="107">
        <v>45127</v>
      </c>
      <c r="D1159">
        <v>2.97</v>
      </c>
      <c r="E1159">
        <v>3.53152</v>
      </c>
      <c r="F1159">
        <v>15.90024</v>
      </c>
      <c r="G1159">
        <v>2</v>
      </c>
      <c r="H1159">
        <v>2</v>
      </c>
      <c r="I1159">
        <v>0.25</v>
      </c>
      <c r="J1159">
        <v>2</v>
      </c>
    </row>
    <row r="1160" spans="1:10" x14ac:dyDescent="0.25">
      <c r="A1160" t="s">
        <v>6831</v>
      </c>
      <c r="B1160" t="s">
        <v>6832</v>
      </c>
      <c r="C1160" s="107">
        <v>45127</v>
      </c>
      <c r="D1160">
        <v>6.59</v>
      </c>
      <c r="E1160">
        <v>7.8467200000000004</v>
      </c>
      <c r="F1160">
        <v>16.01586</v>
      </c>
      <c r="G1160">
        <v>10</v>
      </c>
      <c r="H1160">
        <v>13</v>
      </c>
      <c r="I1160">
        <v>0.2</v>
      </c>
      <c r="J1160">
        <v>9</v>
      </c>
    </row>
    <row r="1161" spans="1:10" x14ac:dyDescent="0.25">
      <c r="A1161" t="s">
        <v>6835</v>
      </c>
      <c r="B1161" t="s">
        <v>6837</v>
      </c>
      <c r="C1161" s="107">
        <v>45120</v>
      </c>
      <c r="D1161">
        <v>9.4</v>
      </c>
      <c r="E1161">
        <v>11.32864</v>
      </c>
      <c r="F1161">
        <v>17.024460000000001</v>
      </c>
      <c r="G1161">
        <v>3</v>
      </c>
      <c r="H1161">
        <v>4</v>
      </c>
      <c r="I1161">
        <v>1</v>
      </c>
      <c r="J1161">
        <v>4</v>
      </c>
    </row>
    <row r="1162" spans="1:10" x14ac:dyDescent="0.25">
      <c r="A1162" t="s">
        <v>6859</v>
      </c>
      <c r="B1162" t="s">
        <v>6860</v>
      </c>
      <c r="C1162" s="107">
        <v>45127</v>
      </c>
      <c r="D1162">
        <v>5.62</v>
      </c>
      <c r="E1162">
        <v>7.1</v>
      </c>
      <c r="F1162">
        <v>20.84507</v>
      </c>
      <c r="G1162">
        <v>9</v>
      </c>
      <c r="H1162">
        <v>10</v>
      </c>
      <c r="I1162">
        <v>0.4</v>
      </c>
      <c r="J1162">
        <v>15</v>
      </c>
    </row>
    <row r="1163" spans="1:10" x14ac:dyDescent="0.25">
      <c r="A1163" t="s">
        <v>6861</v>
      </c>
      <c r="B1163" t="s">
        <v>6863</v>
      </c>
      <c r="C1163" s="107">
        <v>45127</v>
      </c>
      <c r="D1163">
        <v>5.71</v>
      </c>
      <c r="E1163">
        <v>7</v>
      </c>
      <c r="F1163">
        <v>18.428570000000001</v>
      </c>
      <c r="G1163">
        <v>2</v>
      </c>
      <c r="H1163">
        <v>2</v>
      </c>
      <c r="I1163">
        <v>0.05</v>
      </c>
      <c r="J1163">
        <v>1.5</v>
      </c>
    </row>
    <row r="1164" spans="1:10" x14ac:dyDescent="0.25">
      <c r="A1164" t="s">
        <v>7502</v>
      </c>
      <c r="B1164" t="s">
        <v>7504</v>
      </c>
      <c r="C1164" s="107">
        <v>45141</v>
      </c>
      <c r="D1164">
        <v>3.49</v>
      </c>
      <c r="E1164">
        <v>5.05</v>
      </c>
      <c r="F1164">
        <v>30.891089999999998</v>
      </c>
      <c r="G1164">
        <v>9.75</v>
      </c>
      <c r="H1164">
        <v>19.25</v>
      </c>
      <c r="I1164">
        <v>0.02</v>
      </c>
      <c r="J1164">
        <v>9.0299999999999994</v>
      </c>
    </row>
    <row r="1165" spans="1:10" x14ac:dyDescent="0.25">
      <c r="A1165" t="s">
        <v>7031</v>
      </c>
      <c r="B1165" t="s">
        <v>7032</v>
      </c>
      <c r="C1165" s="107">
        <v>45127</v>
      </c>
      <c r="D1165">
        <v>41.1</v>
      </c>
      <c r="E1165">
        <v>50.963999999999999</v>
      </c>
      <c r="F1165">
        <v>19.354839999999999</v>
      </c>
      <c r="G1165">
        <v>1.5</v>
      </c>
      <c r="H1165">
        <v>172</v>
      </c>
      <c r="I1165">
        <v>10</v>
      </c>
      <c r="J1165">
        <v>2</v>
      </c>
    </row>
    <row r="1166" spans="1:10" x14ac:dyDescent="0.25">
      <c r="A1166" t="s">
        <v>7130</v>
      </c>
      <c r="B1166" t="s">
        <v>7131</v>
      </c>
      <c r="C1166" s="107">
        <v>45127</v>
      </c>
      <c r="D1166">
        <v>53.27</v>
      </c>
      <c r="E1166">
        <v>63.408639999999998</v>
      </c>
      <c r="F1166">
        <v>15.989369999999999</v>
      </c>
      <c r="G1166">
        <v>3</v>
      </c>
      <c r="H1166">
        <v>172</v>
      </c>
      <c r="I1166">
        <v>11</v>
      </c>
      <c r="J1166">
        <v>3</v>
      </c>
    </row>
    <row r="1167" spans="1:10" x14ac:dyDescent="0.25">
      <c r="A1167" t="s">
        <v>7205</v>
      </c>
      <c r="B1167" t="s">
        <v>7206</v>
      </c>
      <c r="C1167" s="107">
        <v>45127</v>
      </c>
      <c r="D1167">
        <v>37.72</v>
      </c>
      <c r="E1167">
        <v>46</v>
      </c>
      <c r="F1167">
        <v>18</v>
      </c>
      <c r="G1167">
        <v>2</v>
      </c>
      <c r="H1167">
        <v>130</v>
      </c>
      <c r="I1167">
        <v>5</v>
      </c>
      <c r="J1167">
        <v>2</v>
      </c>
    </row>
    <row r="1168" spans="1:10" x14ac:dyDescent="0.25">
      <c r="A1168" t="s">
        <v>7234</v>
      </c>
      <c r="B1168" t="s">
        <v>7235</v>
      </c>
      <c r="C1168" s="107">
        <v>45120</v>
      </c>
      <c r="D1168">
        <v>9.2799999999999994</v>
      </c>
      <c r="E1168">
        <v>11.507199999999999</v>
      </c>
      <c r="F1168">
        <v>19.354839999999999</v>
      </c>
      <c r="G1168">
        <v>9</v>
      </c>
      <c r="H1168">
        <v>12</v>
      </c>
      <c r="I1168">
        <v>0.5</v>
      </c>
      <c r="J1168">
        <v>3</v>
      </c>
    </row>
    <row r="1169" spans="1:10" x14ac:dyDescent="0.25">
      <c r="A1169" t="s">
        <v>7247</v>
      </c>
      <c r="B1169" t="s">
        <v>7249</v>
      </c>
      <c r="C1169" s="107">
        <v>45120</v>
      </c>
      <c r="D1169">
        <v>63.45</v>
      </c>
      <c r="E1169">
        <v>75.530879999999996</v>
      </c>
      <c r="F1169">
        <v>15.994619999999999</v>
      </c>
      <c r="G1169">
        <v>16</v>
      </c>
      <c r="H1169">
        <v>17.5</v>
      </c>
      <c r="I1169">
        <v>9</v>
      </c>
      <c r="J1169">
        <v>3</v>
      </c>
    </row>
    <row r="1170" spans="1:10" x14ac:dyDescent="0.25">
      <c r="A1170" t="s">
        <v>7267</v>
      </c>
      <c r="B1170" t="s">
        <v>7268</v>
      </c>
      <c r="C1170" s="107">
        <v>45103</v>
      </c>
      <c r="D1170">
        <v>47.86</v>
      </c>
      <c r="E1170">
        <v>58.3</v>
      </c>
      <c r="F1170">
        <v>17.90738</v>
      </c>
      <c r="G1170">
        <v>1.5</v>
      </c>
      <c r="H1170">
        <v>172</v>
      </c>
      <c r="I1170">
        <v>9</v>
      </c>
      <c r="J1170">
        <v>2</v>
      </c>
    </row>
    <row r="1171" spans="1:10" x14ac:dyDescent="0.25">
      <c r="A1171" t="s">
        <v>7719</v>
      </c>
      <c r="B1171" t="s">
        <v>7721</v>
      </c>
      <c r="C1171" s="107">
        <v>45127</v>
      </c>
      <c r="D1171">
        <v>13.97</v>
      </c>
      <c r="E1171">
        <v>18.37</v>
      </c>
      <c r="F1171">
        <v>23.952100000000002</v>
      </c>
      <c r="G1171">
        <v>2.5</v>
      </c>
      <c r="H1171">
        <v>2.5</v>
      </c>
      <c r="I1171">
        <v>0.5</v>
      </c>
      <c r="J1171">
        <v>2.5</v>
      </c>
    </row>
    <row r="1172" spans="1:10" x14ac:dyDescent="0.25">
      <c r="A1172" t="s">
        <v>7729</v>
      </c>
      <c r="B1172" t="s">
        <v>7731</v>
      </c>
      <c r="C1172" s="107">
        <v>45137</v>
      </c>
      <c r="D1172">
        <v>9.6999999999999993</v>
      </c>
      <c r="E1172">
        <v>12.8</v>
      </c>
      <c r="F1172">
        <v>24.21875</v>
      </c>
      <c r="G1172">
        <v>48</v>
      </c>
      <c r="H1172">
        <v>2.5000000000000001E-2</v>
      </c>
      <c r="I1172">
        <v>0.68</v>
      </c>
      <c r="J1172">
        <v>5.5</v>
      </c>
    </row>
    <row r="1173" spans="1:10" x14ac:dyDescent="0.25">
      <c r="A1173" t="s">
        <v>7738</v>
      </c>
      <c r="B1173" t="s">
        <v>7739</v>
      </c>
      <c r="C1173" s="107">
        <v>45127</v>
      </c>
      <c r="D1173">
        <v>3.2</v>
      </c>
      <c r="E1173">
        <v>3.9</v>
      </c>
      <c r="F1173">
        <v>17.948720000000002</v>
      </c>
      <c r="G1173">
        <v>1.54</v>
      </c>
      <c r="H1173">
        <v>166</v>
      </c>
      <c r="I1173">
        <v>7</v>
      </c>
      <c r="J1173">
        <v>3.16</v>
      </c>
    </row>
    <row r="1174" spans="1:10" x14ac:dyDescent="0.25">
      <c r="A1174" t="s">
        <v>7740</v>
      </c>
      <c r="B1174" t="s">
        <v>7741</v>
      </c>
      <c r="C1174" s="107">
        <v>45150</v>
      </c>
      <c r="D1174">
        <v>2.09</v>
      </c>
      <c r="E1174">
        <v>54</v>
      </c>
      <c r="F1174">
        <v>96.129630000000006</v>
      </c>
      <c r="G1174">
        <v>6</v>
      </c>
      <c r="H1174">
        <v>6</v>
      </c>
      <c r="I1174">
        <v>4.1779999999999999</v>
      </c>
      <c r="J1174">
        <v>3</v>
      </c>
    </row>
    <row r="1175" spans="1:10" x14ac:dyDescent="0.25">
      <c r="A1175" t="s">
        <v>7745</v>
      </c>
      <c r="B1175" t="s">
        <v>7747</v>
      </c>
      <c r="C1175" s="107">
        <v>45150</v>
      </c>
      <c r="D1175">
        <v>51.16</v>
      </c>
      <c r="E1175">
        <v>68</v>
      </c>
      <c r="F1175">
        <v>24.764710000000001</v>
      </c>
      <c r="G1175">
        <v>6</v>
      </c>
      <c r="H1175">
        <v>6</v>
      </c>
      <c r="I1175">
        <v>0.17</v>
      </c>
      <c r="J1175">
        <v>3</v>
      </c>
    </row>
    <row r="1176" spans="1:10" x14ac:dyDescent="0.25">
      <c r="A1176" t="s">
        <v>160</v>
      </c>
      <c r="B1176" t="s">
        <v>161</v>
      </c>
      <c r="C1176" s="107">
        <v>45137</v>
      </c>
      <c r="D1176">
        <v>234.72</v>
      </c>
      <c r="E1176">
        <v>372</v>
      </c>
      <c r="F1176">
        <v>36.903230000000001</v>
      </c>
      <c r="G1176">
        <v>12.5</v>
      </c>
      <c r="H1176">
        <v>2.5</v>
      </c>
      <c r="I1176">
        <v>31.75</v>
      </c>
      <c r="J1176">
        <v>18.25</v>
      </c>
    </row>
    <row r="1177" spans="1:10" x14ac:dyDescent="0.25">
      <c r="A1177" t="s">
        <v>7765</v>
      </c>
      <c r="B1177" t="s">
        <v>7767</v>
      </c>
      <c r="C1177" s="107">
        <v>45120</v>
      </c>
      <c r="D1177">
        <v>41.63</v>
      </c>
      <c r="E1177">
        <v>50.591999999999999</v>
      </c>
      <c r="F1177">
        <v>17.714259999999999</v>
      </c>
      <c r="G1177">
        <v>18</v>
      </c>
      <c r="H1177">
        <v>16</v>
      </c>
      <c r="I1177">
        <v>4.72</v>
      </c>
      <c r="J1177">
        <v>2</v>
      </c>
    </row>
    <row r="1178" spans="1:10" x14ac:dyDescent="0.25">
      <c r="A1178" t="s">
        <v>7225</v>
      </c>
      <c r="B1178" t="s">
        <v>7226</v>
      </c>
      <c r="C1178" s="107">
        <v>45103</v>
      </c>
      <c r="D1178">
        <v>10.29</v>
      </c>
      <c r="E1178">
        <v>12.56</v>
      </c>
      <c r="F1178">
        <v>18.073250000000002</v>
      </c>
      <c r="G1178">
        <v>3</v>
      </c>
      <c r="H1178">
        <v>3</v>
      </c>
      <c r="I1178">
        <v>0.4</v>
      </c>
      <c r="J1178">
        <v>2.75</v>
      </c>
    </row>
    <row r="1179" spans="1:10" x14ac:dyDescent="0.25">
      <c r="A1179" t="s">
        <v>3831</v>
      </c>
      <c r="B1179" t="s">
        <v>3833</v>
      </c>
      <c r="C1179" s="107">
        <v>45127</v>
      </c>
      <c r="D1179">
        <v>3.6</v>
      </c>
      <c r="E1179">
        <v>4.83</v>
      </c>
      <c r="F1179">
        <v>25.46584</v>
      </c>
      <c r="G1179">
        <v>3</v>
      </c>
      <c r="H1179">
        <v>3</v>
      </c>
      <c r="I1179">
        <v>0.27</v>
      </c>
      <c r="J1179">
        <v>3</v>
      </c>
    </row>
    <row r="1180" spans="1:10" x14ac:dyDescent="0.25">
      <c r="A1180" t="s">
        <v>5606</v>
      </c>
      <c r="B1180" t="s">
        <v>5608</v>
      </c>
      <c r="C1180" s="107">
        <v>45127</v>
      </c>
      <c r="D1180">
        <v>1.71</v>
      </c>
      <c r="E1180">
        <v>2.0335999999999999</v>
      </c>
      <c r="F1180">
        <v>15.91267</v>
      </c>
      <c r="G1180">
        <v>2</v>
      </c>
      <c r="H1180">
        <v>3</v>
      </c>
      <c r="I1180">
        <v>0.4</v>
      </c>
      <c r="J1180">
        <v>1</v>
      </c>
    </row>
    <row r="1181" spans="1:10" x14ac:dyDescent="0.25">
      <c r="A1181" t="s">
        <v>7015</v>
      </c>
      <c r="B1181" t="s">
        <v>7017</v>
      </c>
      <c r="C1181" s="107">
        <v>45103</v>
      </c>
      <c r="D1181">
        <v>5.64</v>
      </c>
      <c r="E1181">
        <v>7.28</v>
      </c>
      <c r="F1181">
        <v>22.527470000000001</v>
      </c>
      <c r="G1181">
        <v>2</v>
      </c>
      <c r="H1181">
        <v>2.25</v>
      </c>
      <c r="I1181">
        <v>0.25</v>
      </c>
      <c r="J1181">
        <v>1.5</v>
      </c>
    </row>
    <row r="1182" spans="1:10" x14ac:dyDescent="0.25">
      <c r="A1182" t="s">
        <v>7107</v>
      </c>
      <c r="B1182" t="s">
        <v>7108</v>
      </c>
      <c r="C1182" s="107">
        <v>45127</v>
      </c>
      <c r="D1182">
        <v>5.36</v>
      </c>
      <c r="E1182">
        <v>6.55</v>
      </c>
      <c r="F1182">
        <v>18.167940000000002</v>
      </c>
      <c r="G1182">
        <v>2</v>
      </c>
      <c r="H1182">
        <v>2</v>
      </c>
      <c r="I1182">
        <v>0.25</v>
      </c>
      <c r="J1182">
        <v>2</v>
      </c>
    </row>
    <row r="1183" spans="1:10" x14ac:dyDescent="0.25">
      <c r="A1183" t="s">
        <v>5801</v>
      </c>
      <c r="B1183" t="s">
        <v>5803</v>
      </c>
      <c r="C1183" s="107">
        <v>45127</v>
      </c>
      <c r="D1183">
        <v>2.97</v>
      </c>
      <c r="E1183">
        <v>3.53152</v>
      </c>
      <c r="F1183">
        <v>15.90024</v>
      </c>
      <c r="G1183">
        <v>2</v>
      </c>
      <c r="H1183">
        <v>2</v>
      </c>
      <c r="I1183">
        <v>0.2</v>
      </c>
      <c r="J1183">
        <v>1</v>
      </c>
    </row>
    <row r="1184" spans="1:10" x14ac:dyDescent="0.25">
      <c r="A1184" t="s">
        <v>4438</v>
      </c>
      <c r="B1184" t="s">
        <v>4440</v>
      </c>
      <c r="C1184" s="107">
        <v>45120</v>
      </c>
      <c r="D1184">
        <v>31.43</v>
      </c>
      <c r="E1184">
        <v>38.973199999999999</v>
      </c>
      <c r="F1184">
        <v>19.354839999999999</v>
      </c>
      <c r="G1184">
        <v>2.8</v>
      </c>
      <c r="H1184">
        <v>5.8</v>
      </c>
      <c r="I1184">
        <v>0.6</v>
      </c>
      <c r="J1184">
        <v>0.8</v>
      </c>
    </row>
    <row r="1185" spans="1:10" x14ac:dyDescent="0.25">
      <c r="A1185" t="s">
        <v>4890</v>
      </c>
      <c r="B1185" t="s">
        <v>4892</v>
      </c>
      <c r="C1185" s="107">
        <v>45127</v>
      </c>
      <c r="D1185">
        <v>3.54</v>
      </c>
      <c r="E1185">
        <v>4.3895999999999997</v>
      </c>
      <c r="F1185">
        <v>19.354839999999999</v>
      </c>
      <c r="G1185">
        <v>5</v>
      </c>
      <c r="H1185">
        <v>5</v>
      </c>
      <c r="I1185">
        <v>3.42</v>
      </c>
      <c r="J1185">
        <v>5.25</v>
      </c>
    </row>
    <row r="1186" spans="1:10" x14ac:dyDescent="0.25">
      <c r="A1186" t="s">
        <v>5734</v>
      </c>
      <c r="B1186" t="s">
        <v>5736</v>
      </c>
      <c r="C1186" s="107">
        <v>45127</v>
      </c>
      <c r="D1186">
        <v>61.96</v>
      </c>
      <c r="E1186">
        <v>82</v>
      </c>
      <c r="F1186">
        <v>24.439019999999999</v>
      </c>
      <c r="G1186">
        <v>0.5</v>
      </c>
      <c r="H1186">
        <v>1.5</v>
      </c>
      <c r="I1186">
        <v>0.06</v>
      </c>
      <c r="J1186">
        <v>1.25</v>
      </c>
    </row>
    <row r="1187" spans="1:10" x14ac:dyDescent="0.25">
      <c r="A1187" t="s">
        <v>5996</v>
      </c>
      <c r="B1187" t="s">
        <v>5997</v>
      </c>
      <c r="C1187" s="107">
        <v>45127</v>
      </c>
      <c r="D1187">
        <v>31.42</v>
      </c>
      <c r="E1187">
        <v>41.5</v>
      </c>
      <c r="F1187">
        <v>24.289159999999999</v>
      </c>
      <c r="G1187">
        <v>4</v>
      </c>
      <c r="H1187">
        <v>183</v>
      </c>
      <c r="I1187">
        <v>10</v>
      </c>
      <c r="J1187">
        <v>4</v>
      </c>
    </row>
    <row r="1188" spans="1:10" x14ac:dyDescent="0.25">
      <c r="A1188" t="s">
        <v>6205</v>
      </c>
      <c r="B1188" t="s">
        <v>6207</v>
      </c>
      <c r="C1188" s="107">
        <v>45127</v>
      </c>
      <c r="D1188">
        <v>10.199999999999999</v>
      </c>
      <c r="E1188">
        <v>15.77</v>
      </c>
      <c r="F1188">
        <v>35.320230000000002</v>
      </c>
      <c r="G1188">
        <v>12</v>
      </c>
      <c r="H1188">
        <v>12</v>
      </c>
      <c r="I1188">
        <v>1</v>
      </c>
      <c r="J1188">
        <v>1.5</v>
      </c>
    </row>
    <row r="1189" spans="1:10" x14ac:dyDescent="0.25">
      <c r="A1189" t="s">
        <v>6107</v>
      </c>
      <c r="B1189" t="s">
        <v>6109</v>
      </c>
      <c r="C1189" s="107">
        <v>45135</v>
      </c>
      <c r="D1189">
        <v>6.15</v>
      </c>
      <c r="E1189">
        <v>7.63</v>
      </c>
      <c r="F1189">
        <v>19.397120000000001</v>
      </c>
      <c r="G1189">
        <v>6.75</v>
      </c>
      <c r="H1189">
        <v>12</v>
      </c>
      <c r="I1189">
        <v>0.6</v>
      </c>
      <c r="J1189">
        <v>7.5</v>
      </c>
    </row>
    <row r="1190" spans="1:10" x14ac:dyDescent="0.25">
      <c r="A1190" t="s">
        <v>6265</v>
      </c>
      <c r="B1190" t="s">
        <v>6267</v>
      </c>
      <c r="C1190" s="107">
        <v>45127</v>
      </c>
      <c r="D1190">
        <v>5.91</v>
      </c>
      <c r="E1190">
        <v>7.3284000000000002</v>
      </c>
      <c r="F1190">
        <v>19.354839999999999</v>
      </c>
      <c r="G1190">
        <v>6.75</v>
      </c>
      <c r="H1190">
        <v>9</v>
      </c>
      <c r="I1190">
        <v>0.5</v>
      </c>
      <c r="J1190">
        <v>7</v>
      </c>
    </row>
    <row r="1191" spans="1:10" x14ac:dyDescent="0.25">
      <c r="A1191" t="s">
        <v>6102</v>
      </c>
      <c r="B1191" t="s">
        <v>6104</v>
      </c>
      <c r="C1191" s="107">
        <v>45128</v>
      </c>
      <c r="D1191">
        <v>3.38</v>
      </c>
      <c r="E1191">
        <v>4.3499999999999996</v>
      </c>
      <c r="F1191">
        <v>22.298850000000002</v>
      </c>
      <c r="G1191">
        <v>2.11</v>
      </c>
      <c r="H1191">
        <v>2.2799999999999998</v>
      </c>
      <c r="I1191">
        <v>0.25</v>
      </c>
      <c r="J1191">
        <v>3.79</v>
      </c>
    </row>
    <row r="1192" spans="1:10" x14ac:dyDescent="0.25">
      <c r="A1192" t="s">
        <v>5877</v>
      </c>
      <c r="B1192" t="s">
        <v>5878</v>
      </c>
      <c r="C1192" s="107">
        <v>45127</v>
      </c>
      <c r="D1192">
        <v>3.13</v>
      </c>
      <c r="E1192">
        <v>3.8812000000000002</v>
      </c>
      <c r="F1192">
        <v>19.354839999999999</v>
      </c>
      <c r="G1192">
        <v>12</v>
      </c>
      <c r="H1192">
        <v>12</v>
      </c>
      <c r="I1192">
        <v>0.05</v>
      </c>
      <c r="J1192">
        <v>12</v>
      </c>
    </row>
    <row r="1193" spans="1:10" x14ac:dyDescent="0.25">
      <c r="A1193" t="s">
        <v>7321</v>
      </c>
      <c r="B1193" t="s">
        <v>7323</v>
      </c>
      <c r="C1193" s="107">
        <v>45127</v>
      </c>
      <c r="D1193">
        <v>162</v>
      </c>
      <c r="E1193">
        <v>197</v>
      </c>
      <c r="F1193">
        <v>17.766500000000001</v>
      </c>
      <c r="G1193">
        <v>6</v>
      </c>
      <c r="H1193">
        <v>5</v>
      </c>
      <c r="I1193">
        <v>0.25</v>
      </c>
      <c r="J1193">
        <v>0.5</v>
      </c>
    </row>
    <row r="1194" spans="1:10" x14ac:dyDescent="0.25">
      <c r="A1194" t="s">
        <v>6022</v>
      </c>
      <c r="B1194" t="s">
        <v>6023</v>
      </c>
      <c r="C1194" s="107">
        <v>45127</v>
      </c>
      <c r="D1194">
        <v>11.6</v>
      </c>
      <c r="E1194">
        <v>14.1</v>
      </c>
      <c r="F1194">
        <v>17.730499999999999</v>
      </c>
      <c r="G1194">
        <v>13</v>
      </c>
      <c r="H1194">
        <v>19</v>
      </c>
      <c r="I1194">
        <v>1</v>
      </c>
      <c r="J1194">
        <v>3</v>
      </c>
    </row>
    <row r="1195" spans="1:10" x14ac:dyDescent="0.25">
      <c r="A1195" t="s">
        <v>6135</v>
      </c>
      <c r="B1195" t="s">
        <v>6137</v>
      </c>
      <c r="C1195" s="107">
        <v>45128</v>
      </c>
      <c r="D1195">
        <v>3.5</v>
      </c>
      <c r="E1195">
        <v>4.5999999999999996</v>
      </c>
      <c r="F1195">
        <v>23.913039999999999</v>
      </c>
      <c r="G1195">
        <v>2.25</v>
      </c>
      <c r="H1195">
        <v>6</v>
      </c>
      <c r="I1195">
        <v>0.52</v>
      </c>
      <c r="J1195">
        <v>1.64</v>
      </c>
    </row>
    <row r="1196" spans="1:10" x14ac:dyDescent="0.25">
      <c r="A1196" t="s">
        <v>5228</v>
      </c>
      <c r="B1196" t="s">
        <v>5230</v>
      </c>
      <c r="C1196" s="107">
        <v>45127</v>
      </c>
      <c r="D1196">
        <v>2.1800000000000002</v>
      </c>
      <c r="E1196">
        <v>2.7031999999999998</v>
      </c>
      <c r="F1196">
        <v>19.354839999999999</v>
      </c>
      <c r="G1196">
        <v>8.25</v>
      </c>
      <c r="H1196">
        <v>18</v>
      </c>
      <c r="I1196">
        <v>0.02</v>
      </c>
      <c r="J1196">
        <v>5</v>
      </c>
    </row>
    <row r="1197" spans="1:10" x14ac:dyDescent="0.25">
      <c r="A1197" t="s">
        <v>4854</v>
      </c>
      <c r="B1197" t="s">
        <v>4856</v>
      </c>
      <c r="C1197" s="107">
        <v>45119</v>
      </c>
      <c r="D1197">
        <v>14.37</v>
      </c>
      <c r="E1197">
        <v>17.53</v>
      </c>
      <c r="F1197">
        <v>18.026240000000001</v>
      </c>
      <c r="G1197">
        <v>75</v>
      </c>
      <c r="H1197">
        <v>12</v>
      </c>
      <c r="I1197">
        <v>2</v>
      </c>
      <c r="J1197">
        <v>4.25</v>
      </c>
    </row>
    <row r="1198" spans="1:10" x14ac:dyDescent="0.25">
      <c r="A1198" t="s">
        <v>4842</v>
      </c>
      <c r="B1198" t="s">
        <v>4844</v>
      </c>
      <c r="C1198" s="107">
        <v>45119</v>
      </c>
      <c r="D1198">
        <v>11.59</v>
      </c>
      <c r="E1198">
        <v>14.14</v>
      </c>
      <c r="F1198">
        <v>18.033950000000001</v>
      </c>
      <c r="G1198">
        <v>14</v>
      </c>
      <c r="H1198">
        <v>19</v>
      </c>
      <c r="I1198">
        <v>0.05</v>
      </c>
      <c r="J1198">
        <v>1.5</v>
      </c>
    </row>
    <row r="1199" spans="1:10" x14ac:dyDescent="0.25">
      <c r="A1199" t="s">
        <v>4845</v>
      </c>
      <c r="B1199" t="s">
        <v>4847</v>
      </c>
      <c r="C1199" s="107">
        <v>45120</v>
      </c>
      <c r="D1199">
        <v>11.99</v>
      </c>
      <c r="E1199">
        <v>14.27488</v>
      </c>
      <c r="F1199">
        <v>16.0063</v>
      </c>
      <c r="G1199">
        <v>13</v>
      </c>
      <c r="H1199">
        <v>19</v>
      </c>
      <c r="I1199">
        <v>0.5</v>
      </c>
      <c r="J1199">
        <v>0.2</v>
      </c>
    </row>
    <row r="1200" spans="1:10" x14ac:dyDescent="0.25">
      <c r="A1200" t="s">
        <v>6043</v>
      </c>
      <c r="B1200" t="s">
        <v>6045</v>
      </c>
      <c r="C1200" s="107">
        <v>45127</v>
      </c>
      <c r="D1200">
        <v>11.17</v>
      </c>
      <c r="E1200">
        <v>13.8508</v>
      </c>
      <c r="F1200">
        <v>19.354839999999999</v>
      </c>
      <c r="G1200">
        <v>24</v>
      </c>
      <c r="H1200">
        <v>74</v>
      </c>
      <c r="I1200">
        <v>20.25</v>
      </c>
      <c r="J1200">
        <v>15.3</v>
      </c>
    </row>
    <row r="1201" spans="1:10" x14ac:dyDescent="0.25">
      <c r="A1201" t="s">
        <v>4346</v>
      </c>
      <c r="B1201" t="s">
        <v>4348</v>
      </c>
      <c r="C1201" s="107">
        <v>45119</v>
      </c>
      <c r="D1201">
        <v>30</v>
      </c>
      <c r="E1201">
        <v>36.6</v>
      </c>
      <c r="F1201">
        <v>18.032789999999999</v>
      </c>
      <c r="G1201">
        <v>10.1</v>
      </c>
      <c r="H1201">
        <v>15.2</v>
      </c>
      <c r="I1201">
        <v>1</v>
      </c>
      <c r="J1201">
        <v>5</v>
      </c>
    </row>
    <row r="1202" spans="1:10" x14ac:dyDescent="0.25">
      <c r="A1202" t="s">
        <v>4358</v>
      </c>
      <c r="B1202" t="s">
        <v>4360</v>
      </c>
      <c r="C1202" s="107">
        <v>45127</v>
      </c>
      <c r="D1202">
        <v>33.33</v>
      </c>
      <c r="E1202">
        <v>41.2</v>
      </c>
      <c r="F1202">
        <v>19.101939999999999</v>
      </c>
      <c r="G1202">
        <v>7.25</v>
      </c>
      <c r="H1202">
        <v>10.25</v>
      </c>
      <c r="I1202">
        <v>2</v>
      </c>
      <c r="J1202">
        <v>7.25</v>
      </c>
    </row>
    <row r="1203" spans="1:10" x14ac:dyDescent="0.25">
      <c r="A1203" t="s">
        <v>7824</v>
      </c>
      <c r="B1203" t="s">
        <v>7825</v>
      </c>
      <c r="C1203" s="107">
        <v>45127</v>
      </c>
      <c r="D1203">
        <v>3.83</v>
      </c>
      <c r="E1203">
        <v>4.7492000000000001</v>
      </c>
      <c r="F1203">
        <v>19.354839999999999</v>
      </c>
      <c r="G1203">
        <v>0.31</v>
      </c>
      <c r="H1203">
        <v>25</v>
      </c>
      <c r="I1203">
        <v>11</v>
      </c>
      <c r="J1203">
        <v>4</v>
      </c>
    </row>
    <row r="1204" spans="1:10" x14ac:dyDescent="0.25">
      <c r="A1204" t="s">
        <v>7978</v>
      </c>
      <c r="B1204" t="s">
        <v>7979</v>
      </c>
      <c r="C1204" s="107">
        <v>45120</v>
      </c>
      <c r="D1204">
        <v>82.87</v>
      </c>
      <c r="E1204">
        <v>102.75879999999999</v>
      </c>
      <c r="F1204">
        <v>19.354839999999999</v>
      </c>
      <c r="G1204">
        <v>1</v>
      </c>
      <c r="H1204">
        <v>6</v>
      </c>
      <c r="I1204">
        <v>1</v>
      </c>
      <c r="J1204">
        <v>2</v>
      </c>
    </row>
    <row r="1205" spans="1:10" x14ac:dyDescent="0.25">
      <c r="A1205" t="s">
        <v>6321</v>
      </c>
      <c r="B1205" t="s">
        <v>6323</v>
      </c>
      <c r="C1205" s="107">
        <v>45161</v>
      </c>
      <c r="D1205">
        <v>2.2200000000000002</v>
      </c>
      <c r="E1205">
        <v>2.39</v>
      </c>
      <c r="F1205">
        <v>7.1129699999999998</v>
      </c>
      <c r="G1205">
        <v>2</v>
      </c>
      <c r="H1205">
        <v>3</v>
      </c>
      <c r="I1205">
        <v>0.27</v>
      </c>
      <c r="J1205">
        <v>3</v>
      </c>
    </row>
    <row r="1206" spans="1:10" x14ac:dyDescent="0.25">
      <c r="A1206" t="s">
        <v>4884</v>
      </c>
      <c r="B1206" t="s">
        <v>4886</v>
      </c>
      <c r="C1206" s="107">
        <v>45127</v>
      </c>
      <c r="D1206">
        <v>1.62</v>
      </c>
      <c r="E1206">
        <v>2.0087999999999999</v>
      </c>
      <c r="F1206">
        <v>19.354839999999999</v>
      </c>
      <c r="G1206">
        <v>3</v>
      </c>
      <c r="H1206">
        <v>3</v>
      </c>
      <c r="I1206">
        <v>0.27</v>
      </c>
      <c r="J1206">
        <v>3</v>
      </c>
    </row>
    <row r="1207" spans="1:10" x14ac:dyDescent="0.25">
      <c r="A1207" t="s">
        <v>4869</v>
      </c>
      <c r="B1207" t="s">
        <v>4871</v>
      </c>
      <c r="C1207" s="107">
        <v>45127</v>
      </c>
      <c r="D1207">
        <v>30.38</v>
      </c>
      <c r="E1207">
        <v>37.671199999999999</v>
      </c>
      <c r="F1207">
        <v>19.354839999999999</v>
      </c>
      <c r="G1207">
        <v>18</v>
      </c>
      <c r="H1207">
        <v>18</v>
      </c>
      <c r="I1207">
        <v>2</v>
      </c>
      <c r="J1207">
        <v>6</v>
      </c>
    </row>
    <row r="1208" spans="1:10" x14ac:dyDescent="0.25">
      <c r="A1208" t="s">
        <v>16049</v>
      </c>
      <c r="B1208" t="s">
        <v>25358</v>
      </c>
      <c r="C1208" s="107">
        <v>45127</v>
      </c>
      <c r="D1208">
        <v>12.58</v>
      </c>
      <c r="E1208">
        <v>15.5992</v>
      </c>
      <c r="F1208">
        <v>19.354839999999999</v>
      </c>
      <c r="G1208">
        <v>9.75</v>
      </c>
      <c r="H1208">
        <v>14.25</v>
      </c>
      <c r="I1208">
        <v>1.4</v>
      </c>
      <c r="J1208">
        <v>5.5</v>
      </c>
    </row>
    <row r="1209" spans="1:10" x14ac:dyDescent="0.25">
      <c r="A1209" t="s">
        <v>7271</v>
      </c>
      <c r="B1209" t="s">
        <v>7272</v>
      </c>
      <c r="C1209" s="107">
        <v>45127</v>
      </c>
      <c r="D1209">
        <v>22.46</v>
      </c>
      <c r="E1209">
        <v>28.43</v>
      </c>
      <c r="F1209">
        <v>20.998940000000001</v>
      </c>
      <c r="G1209">
        <v>12</v>
      </c>
      <c r="H1209">
        <v>12</v>
      </c>
      <c r="I1209">
        <v>1</v>
      </c>
      <c r="J1209">
        <v>3</v>
      </c>
    </row>
    <row r="1210" spans="1:10" x14ac:dyDescent="0.25">
      <c r="A1210" t="s">
        <v>4896</v>
      </c>
      <c r="B1210" t="s">
        <v>4898</v>
      </c>
      <c r="C1210" s="107">
        <v>45127</v>
      </c>
      <c r="D1210">
        <v>2.4700000000000002</v>
      </c>
      <c r="E1210">
        <v>3.25</v>
      </c>
      <c r="F1210">
        <v>24</v>
      </c>
      <c r="G1210">
        <v>5</v>
      </c>
      <c r="H1210">
        <v>5.25</v>
      </c>
      <c r="I1210">
        <v>0.12</v>
      </c>
      <c r="J1210">
        <v>5</v>
      </c>
    </row>
    <row r="1211" spans="1:10" x14ac:dyDescent="0.25">
      <c r="A1211" t="s">
        <v>25359</v>
      </c>
      <c r="B1211" t="s">
        <v>168</v>
      </c>
      <c r="C1211" s="107">
        <v>45120</v>
      </c>
      <c r="D1211">
        <v>30.39</v>
      </c>
      <c r="E1211">
        <v>36.730400000000003</v>
      </c>
      <c r="F1211">
        <v>17.262</v>
      </c>
      <c r="G1211">
        <v>2</v>
      </c>
      <c r="H1211">
        <v>30</v>
      </c>
      <c r="I1211">
        <v>4</v>
      </c>
      <c r="J1211">
        <v>3</v>
      </c>
    </row>
    <row r="1212" spans="1:10" x14ac:dyDescent="0.25">
      <c r="A1212" t="s">
        <v>3595</v>
      </c>
      <c r="B1212" t="s">
        <v>3597</v>
      </c>
      <c r="C1212" s="107">
        <v>45137</v>
      </c>
      <c r="D1212">
        <v>18.77</v>
      </c>
      <c r="E1212">
        <v>26.98</v>
      </c>
      <c r="F1212">
        <v>30.429950000000002</v>
      </c>
      <c r="G1212">
        <v>22</v>
      </c>
      <c r="H1212">
        <v>86</v>
      </c>
      <c r="I1212">
        <v>6.71</v>
      </c>
      <c r="J1212">
        <v>20</v>
      </c>
    </row>
    <row r="1213" spans="1:10" x14ac:dyDescent="0.25">
      <c r="A1213" t="s">
        <v>3585</v>
      </c>
      <c r="B1213" t="s">
        <v>3586</v>
      </c>
      <c r="C1213" s="107">
        <v>45137</v>
      </c>
      <c r="D1213">
        <v>66.599999999999994</v>
      </c>
      <c r="E1213">
        <v>81.45</v>
      </c>
      <c r="F1213">
        <v>18.232040000000001</v>
      </c>
      <c r="G1213">
        <v>12</v>
      </c>
      <c r="H1213">
        <v>12</v>
      </c>
      <c r="I1213">
        <v>9.1750000000000007</v>
      </c>
      <c r="J1213">
        <v>6</v>
      </c>
    </row>
    <row r="1214" spans="1:10" x14ac:dyDescent="0.25">
      <c r="A1214" t="s">
        <v>3588</v>
      </c>
      <c r="B1214" t="s">
        <v>3590</v>
      </c>
      <c r="C1214" s="107">
        <v>45127</v>
      </c>
      <c r="D1214">
        <v>0.38</v>
      </c>
      <c r="E1214">
        <v>0.47</v>
      </c>
      <c r="F1214">
        <v>19.14894</v>
      </c>
      <c r="G1214">
        <v>0.5</v>
      </c>
      <c r="H1214">
        <v>0.72</v>
      </c>
      <c r="I1214">
        <v>0.01</v>
      </c>
      <c r="J1214">
        <v>0.17</v>
      </c>
    </row>
    <row r="1215" spans="1:10" x14ac:dyDescent="0.25">
      <c r="A1215" t="s">
        <v>3582</v>
      </c>
      <c r="B1215" t="s">
        <v>3583</v>
      </c>
      <c r="C1215" s="107">
        <v>45137</v>
      </c>
      <c r="D1215">
        <v>73.64</v>
      </c>
      <c r="E1215">
        <v>97</v>
      </c>
      <c r="F1215">
        <v>24.082470000000001</v>
      </c>
      <c r="G1215">
        <v>12.6</v>
      </c>
      <c r="H1215">
        <v>12.6</v>
      </c>
      <c r="I1215">
        <v>7.2</v>
      </c>
      <c r="J1215">
        <v>6.7</v>
      </c>
    </row>
    <row r="1216" spans="1:10" x14ac:dyDescent="0.25">
      <c r="A1216" t="s">
        <v>3568</v>
      </c>
      <c r="B1216" t="s">
        <v>3570</v>
      </c>
      <c r="C1216" s="107">
        <v>45137</v>
      </c>
      <c r="D1216">
        <v>42.76</v>
      </c>
      <c r="E1216">
        <v>53.02</v>
      </c>
      <c r="F1216">
        <v>19.351189999999999</v>
      </c>
      <c r="G1216">
        <v>6</v>
      </c>
      <c r="H1216">
        <v>9.6</v>
      </c>
      <c r="I1216">
        <v>500</v>
      </c>
      <c r="J1216">
        <v>5</v>
      </c>
    </row>
    <row r="1217" spans="1:10" x14ac:dyDescent="0.25">
      <c r="A1217" t="s">
        <v>25360</v>
      </c>
      <c r="B1217" t="s">
        <v>3583</v>
      </c>
      <c r="C1217" s="107">
        <v>45137</v>
      </c>
      <c r="D1217">
        <v>73.64</v>
      </c>
      <c r="E1217">
        <v>97</v>
      </c>
      <c r="F1217">
        <v>24.082470000000001</v>
      </c>
      <c r="G1217">
        <v>12</v>
      </c>
      <c r="H1217">
        <v>6</v>
      </c>
      <c r="I1217">
        <v>6.5</v>
      </c>
      <c r="J1217">
        <v>12</v>
      </c>
    </row>
    <row r="1218" spans="1:10" x14ac:dyDescent="0.25">
      <c r="A1218" t="s">
        <v>3565</v>
      </c>
      <c r="B1218" t="s">
        <v>3567</v>
      </c>
      <c r="C1218" s="107">
        <v>45137</v>
      </c>
      <c r="D1218">
        <v>0.36</v>
      </c>
      <c r="E1218">
        <v>0.45</v>
      </c>
      <c r="F1218">
        <v>20</v>
      </c>
      <c r="G1218">
        <v>0.88500000000000001</v>
      </c>
      <c r="H1218">
        <v>2.9950000000000001</v>
      </c>
      <c r="I1218">
        <v>9.5000000000000001E-2</v>
      </c>
      <c r="J1218">
        <v>1.728</v>
      </c>
    </row>
    <row r="1219" spans="1:10" x14ac:dyDescent="0.25">
      <c r="A1219" t="s">
        <v>3546</v>
      </c>
      <c r="B1219" t="s">
        <v>25361</v>
      </c>
      <c r="C1219" s="107">
        <v>45137</v>
      </c>
      <c r="D1219">
        <v>9.9600000000000009</v>
      </c>
      <c r="E1219">
        <v>12.35</v>
      </c>
      <c r="F1219">
        <v>19.352229999999999</v>
      </c>
      <c r="G1219">
        <v>3.2</v>
      </c>
      <c r="H1219">
        <v>7.5</v>
      </c>
      <c r="I1219">
        <v>1.2</v>
      </c>
      <c r="J1219">
        <v>3.2</v>
      </c>
    </row>
    <row r="1220" spans="1:10" x14ac:dyDescent="0.25">
      <c r="A1220" t="s">
        <v>3516</v>
      </c>
      <c r="B1220" t="s">
        <v>3518</v>
      </c>
      <c r="C1220" s="107">
        <v>45137</v>
      </c>
      <c r="D1220">
        <v>28</v>
      </c>
      <c r="E1220">
        <v>35</v>
      </c>
      <c r="F1220">
        <v>20</v>
      </c>
      <c r="G1220">
        <v>3.5</v>
      </c>
      <c r="H1220">
        <v>9.1999999999999993</v>
      </c>
      <c r="I1220">
        <v>1.5</v>
      </c>
      <c r="J1220">
        <v>2.5</v>
      </c>
    </row>
    <row r="1221" spans="1:10" x14ac:dyDescent="0.25">
      <c r="A1221" t="s">
        <v>3509</v>
      </c>
      <c r="B1221" t="s">
        <v>3511</v>
      </c>
      <c r="C1221" s="107">
        <v>45137</v>
      </c>
      <c r="D1221">
        <v>1.48</v>
      </c>
      <c r="E1221">
        <v>1.88</v>
      </c>
      <c r="F1221">
        <v>21.276599999999998</v>
      </c>
      <c r="G1221">
        <v>4</v>
      </c>
      <c r="H1221">
        <v>16</v>
      </c>
      <c r="I1221">
        <v>31</v>
      </c>
      <c r="J1221">
        <v>8</v>
      </c>
    </row>
    <row r="1222" spans="1:10" x14ac:dyDescent="0.25">
      <c r="A1222" t="s">
        <v>3472</v>
      </c>
      <c r="B1222" t="s">
        <v>3474</v>
      </c>
      <c r="C1222" s="107">
        <v>45139</v>
      </c>
      <c r="D1222">
        <v>1.43</v>
      </c>
      <c r="E1222">
        <v>1.88</v>
      </c>
      <c r="F1222">
        <v>23.936170000000001</v>
      </c>
      <c r="G1222">
        <v>7.1</v>
      </c>
      <c r="H1222">
        <v>11.6</v>
      </c>
      <c r="I1222">
        <v>3.3000000000000002E-2</v>
      </c>
      <c r="J1222">
        <v>7.3</v>
      </c>
    </row>
    <row r="1223" spans="1:10" x14ac:dyDescent="0.25">
      <c r="A1223" t="s">
        <v>86</v>
      </c>
      <c r="B1223" t="s">
        <v>88</v>
      </c>
      <c r="C1223" s="107">
        <v>45143</v>
      </c>
      <c r="D1223">
        <v>1.03</v>
      </c>
      <c r="E1223">
        <v>1.37</v>
      </c>
      <c r="F1223">
        <v>24.817519999999998</v>
      </c>
      <c r="G1223">
        <v>0</v>
      </c>
      <c r="H1223">
        <v>0</v>
      </c>
      <c r="I1223">
        <v>0</v>
      </c>
      <c r="J1223">
        <v>0</v>
      </c>
    </row>
    <row r="1224" spans="1:10" x14ac:dyDescent="0.25">
      <c r="A1224" t="s">
        <v>25362</v>
      </c>
      <c r="B1224" t="s">
        <v>25363</v>
      </c>
      <c r="C1224" s="107">
        <v>45150</v>
      </c>
      <c r="D1224">
        <v>7.56</v>
      </c>
      <c r="E1224">
        <v>10.72</v>
      </c>
      <c r="F1224">
        <v>29.477609999999999</v>
      </c>
      <c r="G1224">
        <v>0</v>
      </c>
      <c r="H1224">
        <v>0</v>
      </c>
      <c r="I1224">
        <v>0</v>
      </c>
      <c r="J1224">
        <v>0</v>
      </c>
    </row>
    <row r="1225" spans="1:10" x14ac:dyDescent="0.25">
      <c r="A1225" t="s">
        <v>25364</v>
      </c>
      <c r="B1225" t="s">
        <v>25365</v>
      </c>
      <c r="C1225" s="107">
        <v>45156</v>
      </c>
      <c r="D1225">
        <v>68.7</v>
      </c>
      <c r="E1225">
        <v>87.13</v>
      </c>
      <c r="F1225">
        <v>21.1523</v>
      </c>
      <c r="G1225">
        <v>0</v>
      </c>
      <c r="H1225">
        <v>0</v>
      </c>
      <c r="I1225">
        <v>0</v>
      </c>
      <c r="J1225">
        <v>0</v>
      </c>
    </row>
    <row r="1226" spans="1:10" x14ac:dyDescent="0.25">
      <c r="A1226" t="s">
        <v>25366</v>
      </c>
      <c r="B1226" t="s">
        <v>25367</v>
      </c>
      <c r="C1226" s="107">
        <v>45161</v>
      </c>
      <c r="D1226">
        <v>5.31</v>
      </c>
      <c r="E1226">
        <v>5.52</v>
      </c>
      <c r="F1226">
        <v>3.8043499999999999</v>
      </c>
      <c r="G1226">
        <v>0</v>
      </c>
      <c r="H1226">
        <v>0</v>
      </c>
      <c r="I1226">
        <v>0</v>
      </c>
      <c r="J1226">
        <v>0</v>
      </c>
    </row>
    <row r="1227" spans="1:10" x14ac:dyDescent="0.25">
      <c r="A1227" t="s">
        <v>25368</v>
      </c>
      <c r="B1227" t="s">
        <v>25369</v>
      </c>
      <c r="C1227" s="107">
        <v>45161</v>
      </c>
      <c r="D1227">
        <v>219.02</v>
      </c>
      <c r="E1227">
        <v>280</v>
      </c>
      <c r="F1227">
        <v>21.778569999999998</v>
      </c>
      <c r="G1227">
        <v>0</v>
      </c>
      <c r="H1227">
        <v>0</v>
      </c>
      <c r="I1227">
        <v>0</v>
      </c>
      <c r="J1227">
        <v>0</v>
      </c>
    </row>
    <row r="1228" spans="1:10" x14ac:dyDescent="0.25">
      <c r="A1228" t="s">
        <v>3475</v>
      </c>
      <c r="B1228" t="s">
        <v>25370</v>
      </c>
      <c r="C1228" s="107">
        <v>45156</v>
      </c>
      <c r="D1228">
        <v>114.55</v>
      </c>
      <c r="E1228">
        <v>139.22</v>
      </c>
      <c r="F1228">
        <v>17.72016</v>
      </c>
      <c r="G1228">
        <v>4</v>
      </c>
      <c r="H1228">
        <v>139</v>
      </c>
      <c r="I1228">
        <v>35</v>
      </c>
      <c r="J1228">
        <v>3.5</v>
      </c>
    </row>
    <row r="1229" spans="1:10" x14ac:dyDescent="0.25">
      <c r="A1229" t="s">
        <v>2411</v>
      </c>
      <c r="B1229" t="s">
        <v>2413</v>
      </c>
      <c r="C1229" s="107">
        <v>45127</v>
      </c>
      <c r="D1229">
        <v>3.88</v>
      </c>
      <c r="E1229">
        <v>4.8111999999999986</v>
      </c>
      <c r="F1229">
        <v>19.354839999999999</v>
      </c>
      <c r="G1229">
        <v>5</v>
      </c>
      <c r="H1229">
        <v>13</v>
      </c>
      <c r="I1229">
        <v>0.3</v>
      </c>
      <c r="J1229">
        <v>4.5</v>
      </c>
    </row>
    <row r="1230" spans="1:10" x14ac:dyDescent="0.25">
      <c r="A1230" t="s">
        <v>5838</v>
      </c>
      <c r="B1230" t="s">
        <v>25371</v>
      </c>
      <c r="C1230" s="107">
        <v>45137</v>
      </c>
      <c r="D1230">
        <v>0</v>
      </c>
      <c r="E1230">
        <v>8</v>
      </c>
      <c r="F1230">
        <v>0</v>
      </c>
      <c r="G1230">
        <v>6.75</v>
      </c>
      <c r="H1230">
        <v>13</v>
      </c>
      <c r="I1230">
        <v>0.67500000000000004</v>
      </c>
      <c r="J1230">
        <v>7.5</v>
      </c>
    </row>
    <row r="1231" spans="1:10" x14ac:dyDescent="0.25">
      <c r="A1231" t="s">
        <v>25372</v>
      </c>
      <c r="B1231" t="s">
        <v>25373</v>
      </c>
      <c r="C1231" s="107">
        <v>45161</v>
      </c>
      <c r="D1231">
        <v>1.1399999999999999</v>
      </c>
      <c r="E1231">
        <v>1.47</v>
      </c>
      <c r="F1231">
        <v>22.448979999999999</v>
      </c>
      <c r="G1231">
        <v>0</v>
      </c>
      <c r="H1231">
        <v>0</v>
      </c>
      <c r="I1231">
        <v>0</v>
      </c>
      <c r="J1231">
        <v>0</v>
      </c>
    </row>
    <row r="1232" spans="1:10" x14ac:dyDescent="0.25">
      <c r="A1232" t="s">
        <v>25374</v>
      </c>
      <c r="B1232" t="s">
        <v>25375</v>
      </c>
      <c r="C1232" s="107">
        <v>45181</v>
      </c>
      <c r="D1232">
        <v>36.54</v>
      </c>
      <c r="E1232">
        <v>38.46</v>
      </c>
      <c r="F1232">
        <v>4.9922000000000004</v>
      </c>
      <c r="G1232">
        <v>0</v>
      </c>
      <c r="H1232">
        <v>0</v>
      </c>
      <c r="I1232">
        <v>0</v>
      </c>
      <c r="J1232">
        <v>0</v>
      </c>
    </row>
    <row r="1233" spans="1:10" x14ac:dyDescent="0.25">
      <c r="A1233" t="s">
        <v>25376</v>
      </c>
      <c r="B1233" t="s">
        <v>25377</v>
      </c>
      <c r="C1233" s="107">
        <v>45181</v>
      </c>
      <c r="D1233">
        <v>50.25</v>
      </c>
      <c r="E1233">
        <v>52.9</v>
      </c>
      <c r="F1233">
        <v>5.0094500000000002</v>
      </c>
      <c r="G1233">
        <v>0</v>
      </c>
      <c r="H1233">
        <v>0</v>
      </c>
      <c r="I1233">
        <v>0</v>
      </c>
      <c r="J1233">
        <v>0</v>
      </c>
    </row>
    <row r="1234" spans="1:10" x14ac:dyDescent="0.25">
      <c r="A1234" t="s">
        <v>25378</v>
      </c>
      <c r="B1234" t="s">
        <v>25379</v>
      </c>
      <c r="C1234" s="107">
        <v>45181</v>
      </c>
      <c r="D1234">
        <v>60.77</v>
      </c>
      <c r="E1234">
        <v>63.97</v>
      </c>
      <c r="F1234">
        <v>5.0023400000000002</v>
      </c>
      <c r="G1234">
        <v>0</v>
      </c>
      <c r="H1234">
        <v>0</v>
      </c>
      <c r="I1234">
        <v>0</v>
      </c>
      <c r="J1234">
        <v>0</v>
      </c>
    </row>
    <row r="1235" spans="1:10" x14ac:dyDescent="0.25">
      <c r="A1235" t="s">
        <v>132</v>
      </c>
      <c r="B1235" t="s">
        <v>134</v>
      </c>
      <c r="C1235" s="107">
        <v>45139</v>
      </c>
      <c r="D1235">
        <v>5.83</v>
      </c>
      <c r="E1235">
        <v>7.68</v>
      </c>
      <c r="F1235">
        <v>24.088539999999998</v>
      </c>
      <c r="G1235">
        <v>1.5</v>
      </c>
      <c r="H1235">
        <v>10</v>
      </c>
      <c r="I1235">
        <v>0.1</v>
      </c>
      <c r="J1235">
        <v>1.5</v>
      </c>
    </row>
    <row r="1236" spans="1:10" x14ac:dyDescent="0.25">
      <c r="A1236" t="s">
        <v>25380</v>
      </c>
      <c r="B1236" t="s">
        <v>25381</v>
      </c>
      <c r="C1236" s="107">
        <v>45143</v>
      </c>
      <c r="D1236">
        <v>0</v>
      </c>
      <c r="E1236">
        <v>0</v>
      </c>
      <c r="F1236">
        <v>0</v>
      </c>
      <c r="G1236">
        <v>0</v>
      </c>
      <c r="H1236">
        <v>0</v>
      </c>
      <c r="I1236">
        <v>0</v>
      </c>
      <c r="J1236">
        <v>0</v>
      </c>
    </row>
    <row r="1237" spans="1:10" x14ac:dyDescent="0.25">
      <c r="A1237" t="s">
        <v>4124</v>
      </c>
      <c r="B1237" t="s">
        <v>4125</v>
      </c>
      <c r="C1237" s="107">
        <v>45127</v>
      </c>
      <c r="D1237">
        <v>7520.41</v>
      </c>
      <c r="E1237">
        <v>9174</v>
      </c>
      <c r="F1237">
        <v>18.024740000000001</v>
      </c>
      <c r="G1237">
        <v>42.7</v>
      </c>
      <c r="H1237">
        <v>19.8</v>
      </c>
      <c r="I1237">
        <v>350</v>
      </c>
      <c r="J1237">
        <v>11.6</v>
      </c>
    </row>
    <row r="1238" spans="1:10" x14ac:dyDescent="0.25">
      <c r="A1238" t="s">
        <v>5283</v>
      </c>
      <c r="B1238" t="s">
        <v>5285</v>
      </c>
      <c r="C1238" s="107">
        <v>45103</v>
      </c>
      <c r="D1238">
        <v>1652.97</v>
      </c>
      <c r="E1238">
        <v>2016.6</v>
      </c>
      <c r="F1238">
        <v>18.031839999999999</v>
      </c>
      <c r="G1238">
        <v>18</v>
      </c>
      <c r="H1238">
        <v>17.5</v>
      </c>
      <c r="I1238">
        <v>55</v>
      </c>
      <c r="J1238">
        <v>3.5</v>
      </c>
    </row>
    <row r="1239" spans="1:10" x14ac:dyDescent="0.25">
      <c r="A1239" t="s">
        <v>5277</v>
      </c>
      <c r="B1239" t="s">
        <v>5279</v>
      </c>
      <c r="C1239" s="107">
        <v>45137</v>
      </c>
      <c r="D1239">
        <v>2520.5300000000002</v>
      </c>
      <c r="E1239">
        <v>2954.0149999999999</v>
      </c>
      <c r="F1239">
        <v>14.674429999999999</v>
      </c>
      <c r="G1239">
        <v>10.5</v>
      </c>
      <c r="H1239">
        <v>22</v>
      </c>
      <c r="I1239">
        <v>115</v>
      </c>
      <c r="J1239">
        <v>68.819999999999993</v>
      </c>
    </row>
    <row r="1240" spans="1:10" x14ac:dyDescent="0.25">
      <c r="A1240" t="s">
        <v>5274</v>
      </c>
      <c r="B1240" t="s">
        <v>5276</v>
      </c>
      <c r="C1240" s="107">
        <v>45127</v>
      </c>
      <c r="D1240">
        <v>97.38</v>
      </c>
      <c r="E1240">
        <v>128.99</v>
      </c>
      <c r="F1240">
        <v>24.505780000000001</v>
      </c>
      <c r="G1240">
        <v>9.44</v>
      </c>
      <c r="H1240">
        <v>28.54</v>
      </c>
      <c r="I1240">
        <v>2.64</v>
      </c>
      <c r="J1240">
        <v>10.82</v>
      </c>
    </row>
    <row r="1241" spans="1:10" x14ac:dyDescent="0.25">
      <c r="A1241" t="s">
        <v>5154</v>
      </c>
      <c r="B1241" t="s">
        <v>5156</v>
      </c>
      <c r="C1241" s="107">
        <v>45119</v>
      </c>
      <c r="D1241">
        <v>6261.71</v>
      </c>
      <c r="E1241">
        <v>7600</v>
      </c>
      <c r="F1241">
        <v>17.609079999999999</v>
      </c>
      <c r="G1241">
        <v>29</v>
      </c>
      <c r="H1241">
        <v>15.75</v>
      </c>
      <c r="I1241">
        <v>304</v>
      </c>
      <c r="J1241">
        <v>25.25</v>
      </c>
    </row>
    <row r="1242" spans="1:10" x14ac:dyDescent="0.25">
      <c r="A1242" t="s">
        <v>5151</v>
      </c>
      <c r="B1242" t="s">
        <v>5153</v>
      </c>
      <c r="C1242" s="107">
        <v>45119</v>
      </c>
      <c r="D1242">
        <v>8684.57</v>
      </c>
      <c r="E1242">
        <v>10600</v>
      </c>
      <c r="F1242">
        <v>18.07009</v>
      </c>
      <c r="G1242">
        <v>29</v>
      </c>
      <c r="H1242">
        <v>15.75</v>
      </c>
      <c r="I1242">
        <v>412</v>
      </c>
      <c r="J1242">
        <v>30.5</v>
      </c>
    </row>
    <row r="1243" spans="1:10" x14ac:dyDescent="0.25">
      <c r="A1243" t="s">
        <v>5109</v>
      </c>
      <c r="B1243" t="s">
        <v>5111</v>
      </c>
      <c r="C1243" s="107">
        <v>45119</v>
      </c>
      <c r="D1243">
        <v>15953.14</v>
      </c>
      <c r="E1243">
        <v>19500.669999999998</v>
      </c>
      <c r="F1243">
        <v>18.191839999999999</v>
      </c>
      <c r="G1243">
        <v>29</v>
      </c>
      <c r="H1243">
        <v>15.75</v>
      </c>
      <c r="I1243">
        <v>736</v>
      </c>
      <c r="J1243">
        <v>46.25</v>
      </c>
    </row>
    <row r="1244" spans="1:10" x14ac:dyDescent="0.25">
      <c r="A1244" t="s">
        <v>5083</v>
      </c>
      <c r="B1244" t="s">
        <v>5085</v>
      </c>
      <c r="C1244" s="107">
        <v>45119</v>
      </c>
      <c r="D1244">
        <v>2828.57</v>
      </c>
      <c r="E1244">
        <v>3450</v>
      </c>
      <c r="F1244">
        <v>18.012460000000001</v>
      </c>
      <c r="G1244">
        <v>18.899999999999999</v>
      </c>
      <c r="H1244">
        <v>23.6</v>
      </c>
      <c r="I1244">
        <v>128</v>
      </c>
      <c r="J1244">
        <v>5.3</v>
      </c>
    </row>
    <row r="1245" spans="1:10" x14ac:dyDescent="0.25">
      <c r="A1245" t="s">
        <v>4929</v>
      </c>
      <c r="B1245" t="s">
        <v>4931</v>
      </c>
      <c r="C1245" s="107">
        <v>45127</v>
      </c>
      <c r="D1245">
        <v>7.54</v>
      </c>
      <c r="E1245">
        <v>9.1999999999999993</v>
      </c>
      <c r="F1245">
        <v>18.043479999999999</v>
      </c>
      <c r="G1245">
        <v>1</v>
      </c>
      <c r="H1245">
        <v>2</v>
      </c>
      <c r="I1245">
        <v>0.1</v>
      </c>
      <c r="J1245">
        <v>1.8</v>
      </c>
    </row>
    <row r="1246" spans="1:10" x14ac:dyDescent="0.25">
      <c r="A1246" t="s">
        <v>4926</v>
      </c>
      <c r="B1246" t="s">
        <v>4928</v>
      </c>
      <c r="C1246" s="107">
        <v>45127</v>
      </c>
      <c r="D1246">
        <v>31.43</v>
      </c>
      <c r="E1246">
        <v>38.33</v>
      </c>
      <c r="F1246">
        <v>18.001570000000001</v>
      </c>
      <c r="G1246">
        <v>4.25</v>
      </c>
      <c r="H1246">
        <v>5.25</v>
      </c>
      <c r="I1246">
        <v>0.31</v>
      </c>
      <c r="J1246">
        <v>1.5</v>
      </c>
    </row>
    <row r="1247" spans="1:10" x14ac:dyDescent="0.25">
      <c r="A1247" t="s">
        <v>4923</v>
      </c>
      <c r="B1247" t="s">
        <v>4925</v>
      </c>
      <c r="C1247" s="107">
        <v>45119</v>
      </c>
      <c r="D1247">
        <v>712.8</v>
      </c>
      <c r="E1247">
        <v>869.4</v>
      </c>
      <c r="F1247">
        <v>18.012419999999999</v>
      </c>
      <c r="G1247">
        <v>22</v>
      </c>
      <c r="H1247">
        <v>35.1</v>
      </c>
      <c r="I1247">
        <v>50</v>
      </c>
      <c r="J1247">
        <v>9.3000000000000007</v>
      </c>
    </row>
    <row r="1248" spans="1:10" x14ac:dyDescent="0.25">
      <c r="A1248" t="s">
        <v>4920</v>
      </c>
      <c r="B1248" t="s">
        <v>4922</v>
      </c>
      <c r="C1248" s="107">
        <v>45119</v>
      </c>
      <c r="D1248">
        <v>712.8</v>
      </c>
      <c r="E1248">
        <v>869.25</v>
      </c>
      <c r="F1248">
        <v>17.998270000000002</v>
      </c>
      <c r="G1248">
        <v>22</v>
      </c>
      <c r="H1248">
        <v>35.1</v>
      </c>
      <c r="I1248">
        <v>50</v>
      </c>
      <c r="J1248">
        <v>9.3000000000000007</v>
      </c>
    </row>
    <row r="1249" spans="1:10" x14ac:dyDescent="0.25">
      <c r="A1249" t="s">
        <v>4914</v>
      </c>
      <c r="B1249" t="s">
        <v>4916</v>
      </c>
      <c r="C1249" s="107">
        <v>45119</v>
      </c>
      <c r="D1249">
        <v>142.69</v>
      </c>
      <c r="E1249">
        <v>174.05</v>
      </c>
      <c r="F1249">
        <v>18.017810000000001</v>
      </c>
      <c r="G1249">
        <v>10</v>
      </c>
      <c r="H1249">
        <v>10</v>
      </c>
      <c r="I1249">
        <v>3.72</v>
      </c>
      <c r="J1249">
        <v>4</v>
      </c>
    </row>
    <row r="1250" spans="1:10" x14ac:dyDescent="0.25">
      <c r="A1250" t="s">
        <v>4908</v>
      </c>
      <c r="B1250" t="s">
        <v>4910</v>
      </c>
      <c r="C1250" s="107">
        <v>45127</v>
      </c>
      <c r="D1250">
        <v>9.43</v>
      </c>
      <c r="E1250">
        <v>11.5</v>
      </c>
      <c r="F1250">
        <v>18</v>
      </c>
      <c r="G1250">
        <v>1</v>
      </c>
      <c r="H1250">
        <v>1</v>
      </c>
      <c r="I1250">
        <v>0.09</v>
      </c>
      <c r="J1250">
        <v>4</v>
      </c>
    </row>
    <row r="1251" spans="1:10" x14ac:dyDescent="0.25">
      <c r="A1251" t="s">
        <v>4902</v>
      </c>
      <c r="B1251" t="s">
        <v>4904</v>
      </c>
      <c r="C1251" s="107">
        <v>45119</v>
      </c>
      <c r="D1251">
        <v>55.31</v>
      </c>
      <c r="E1251">
        <v>67.45</v>
      </c>
      <c r="F1251">
        <v>17.998519999999999</v>
      </c>
      <c r="G1251">
        <v>3</v>
      </c>
      <c r="H1251">
        <v>4</v>
      </c>
      <c r="I1251">
        <v>0.09</v>
      </c>
      <c r="J1251">
        <v>1.5</v>
      </c>
    </row>
    <row r="1252" spans="1:10" x14ac:dyDescent="0.25">
      <c r="A1252" t="s">
        <v>4893</v>
      </c>
      <c r="B1252" t="s">
        <v>4895</v>
      </c>
      <c r="C1252" s="107">
        <v>45119</v>
      </c>
      <c r="D1252">
        <v>55.31</v>
      </c>
      <c r="E1252">
        <v>67.459999999999994</v>
      </c>
      <c r="F1252">
        <v>18.010670000000001</v>
      </c>
      <c r="G1252">
        <v>1.9</v>
      </c>
      <c r="H1252">
        <v>4.4000000000000004</v>
      </c>
      <c r="I1252">
        <v>0.5</v>
      </c>
      <c r="J1252">
        <v>1</v>
      </c>
    </row>
    <row r="1253" spans="1:10" x14ac:dyDescent="0.25">
      <c r="A1253" t="s">
        <v>4770</v>
      </c>
      <c r="B1253" t="s">
        <v>4772</v>
      </c>
      <c r="C1253" s="107">
        <v>45120</v>
      </c>
      <c r="D1253">
        <v>391.11</v>
      </c>
      <c r="E1253">
        <v>464.16737000000001</v>
      </c>
      <c r="F1253">
        <v>15.73945</v>
      </c>
      <c r="G1253">
        <v>7.19</v>
      </c>
      <c r="H1253">
        <v>16.13</v>
      </c>
      <c r="I1253">
        <v>122</v>
      </c>
      <c r="J1253">
        <v>12.38</v>
      </c>
    </row>
    <row r="1254" spans="1:10" x14ac:dyDescent="0.25">
      <c r="A1254" t="s">
        <v>4773</v>
      </c>
      <c r="B1254" t="s">
        <v>4775</v>
      </c>
      <c r="C1254" s="107">
        <v>45127</v>
      </c>
      <c r="D1254">
        <v>190</v>
      </c>
      <c r="E1254">
        <v>232</v>
      </c>
      <c r="F1254">
        <v>18.103449999999999</v>
      </c>
      <c r="G1254">
        <v>7.06</v>
      </c>
      <c r="H1254">
        <v>10.94</v>
      </c>
      <c r="I1254">
        <v>63</v>
      </c>
      <c r="J1254">
        <v>10.25</v>
      </c>
    </row>
    <row r="1255" spans="1:10" x14ac:dyDescent="0.25">
      <c r="A1255" t="s">
        <v>4764</v>
      </c>
      <c r="B1255" t="s">
        <v>4766</v>
      </c>
      <c r="C1255" s="107">
        <v>45119</v>
      </c>
      <c r="D1255">
        <v>450</v>
      </c>
      <c r="E1255">
        <v>550</v>
      </c>
      <c r="F1255">
        <v>18.181819999999998</v>
      </c>
      <c r="G1255">
        <v>22.87</v>
      </c>
      <c r="H1255">
        <v>12.46</v>
      </c>
      <c r="I1255">
        <v>132.30000000000001</v>
      </c>
      <c r="J1255">
        <v>4.92</v>
      </c>
    </row>
    <row r="1256" spans="1:10" x14ac:dyDescent="0.25">
      <c r="A1256" t="s">
        <v>4754</v>
      </c>
      <c r="B1256" t="s">
        <v>4757</v>
      </c>
      <c r="C1256" s="107">
        <v>45119</v>
      </c>
      <c r="D1256">
        <v>248.89</v>
      </c>
      <c r="E1256">
        <v>305</v>
      </c>
      <c r="F1256">
        <v>18.396719999999998</v>
      </c>
      <c r="G1256">
        <v>9.8000000000000007</v>
      </c>
      <c r="H1256">
        <v>8.1999999999999993</v>
      </c>
      <c r="I1256">
        <v>31</v>
      </c>
      <c r="J1256">
        <v>3.8</v>
      </c>
    </row>
    <row r="1257" spans="1:10" x14ac:dyDescent="0.25">
      <c r="A1257" t="s">
        <v>4751</v>
      </c>
      <c r="B1257" t="s">
        <v>4753</v>
      </c>
      <c r="C1257" s="107">
        <v>45174</v>
      </c>
      <c r="D1257">
        <v>300</v>
      </c>
      <c r="E1257">
        <v>375</v>
      </c>
      <c r="F1257">
        <v>20</v>
      </c>
      <c r="G1257">
        <v>15.6</v>
      </c>
      <c r="H1257">
        <v>11.3</v>
      </c>
      <c r="I1257">
        <v>74</v>
      </c>
      <c r="J1257">
        <v>4.2</v>
      </c>
    </row>
    <row r="1258" spans="1:10" x14ac:dyDescent="0.25">
      <c r="A1258" t="s">
        <v>4745</v>
      </c>
      <c r="B1258" t="s">
        <v>4747</v>
      </c>
      <c r="C1258" s="107">
        <v>45120</v>
      </c>
      <c r="D1258">
        <v>405.56</v>
      </c>
      <c r="E1258">
        <v>479.36995000000002</v>
      </c>
      <c r="F1258">
        <v>15.39728</v>
      </c>
      <c r="G1258">
        <v>22</v>
      </c>
      <c r="H1258">
        <v>12.6</v>
      </c>
      <c r="I1258">
        <v>132</v>
      </c>
      <c r="J1258">
        <v>4.9000000000000004</v>
      </c>
    </row>
    <row r="1259" spans="1:10" x14ac:dyDescent="0.25">
      <c r="A1259" t="s">
        <v>4617</v>
      </c>
      <c r="B1259" t="s">
        <v>4619</v>
      </c>
      <c r="C1259" s="107">
        <v>45120</v>
      </c>
      <c r="D1259">
        <v>422.22</v>
      </c>
      <c r="E1259">
        <v>499.06995000000001</v>
      </c>
      <c r="F1259">
        <v>15.398630000000001</v>
      </c>
      <c r="G1259">
        <v>4.9000000000000004</v>
      </c>
      <c r="H1259">
        <v>22</v>
      </c>
      <c r="I1259">
        <v>136</v>
      </c>
      <c r="J1259">
        <v>12.6</v>
      </c>
    </row>
    <row r="1260" spans="1:10" x14ac:dyDescent="0.25">
      <c r="A1260" t="s">
        <v>6688</v>
      </c>
      <c r="B1260" t="s">
        <v>6690</v>
      </c>
      <c r="C1260" s="107">
        <v>45120</v>
      </c>
      <c r="D1260">
        <v>457.78</v>
      </c>
      <c r="E1260">
        <v>541.09005000000002</v>
      </c>
      <c r="F1260">
        <v>15.396710000000001</v>
      </c>
      <c r="G1260">
        <v>4.96</v>
      </c>
      <c r="H1260">
        <v>22</v>
      </c>
      <c r="I1260">
        <v>152</v>
      </c>
      <c r="J1260">
        <v>12.9</v>
      </c>
    </row>
    <row r="1261" spans="1:10" x14ac:dyDescent="0.25">
      <c r="A1261" t="s">
        <v>6607</v>
      </c>
      <c r="B1261" t="s">
        <v>6609</v>
      </c>
      <c r="C1261" s="107">
        <v>45120</v>
      </c>
      <c r="D1261">
        <v>16665.560000000001</v>
      </c>
      <c r="E1261">
        <v>19878.67798</v>
      </c>
      <c r="F1261">
        <v>16.163640000000001</v>
      </c>
      <c r="G1261">
        <v>44.2</v>
      </c>
      <c r="H1261">
        <v>21.8</v>
      </c>
      <c r="I1261">
        <v>4425.12</v>
      </c>
      <c r="J1261">
        <v>67.3</v>
      </c>
    </row>
    <row r="1262" spans="1:10" x14ac:dyDescent="0.25">
      <c r="A1262" t="s">
        <v>4614</v>
      </c>
      <c r="B1262" t="s">
        <v>4616</v>
      </c>
      <c r="C1262" s="107">
        <v>45119</v>
      </c>
      <c r="D1262">
        <v>12134.44</v>
      </c>
      <c r="E1262">
        <v>14800</v>
      </c>
      <c r="F1262">
        <v>18.010539999999999</v>
      </c>
      <c r="G1262">
        <v>23.5</v>
      </c>
      <c r="H1262">
        <v>43.44</v>
      </c>
      <c r="I1262">
        <v>2262</v>
      </c>
      <c r="J1262">
        <v>39.4</v>
      </c>
    </row>
    <row r="1263" spans="1:10" x14ac:dyDescent="0.25">
      <c r="A1263" t="s">
        <v>4611</v>
      </c>
      <c r="B1263" t="s">
        <v>4613</v>
      </c>
      <c r="C1263" s="107">
        <v>45119</v>
      </c>
      <c r="D1263">
        <v>18622.22</v>
      </c>
      <c r="E1263">
        <v>22710</v>
      </c>
      <c r="F1263">
        <v>17.99991</v>
      </c>
      <c r="G1263">
        <v>3.15</v>
      </c>
      <c r="H1263">
        <v>60.7</v>
      </c>
      <c r="I1263">
        <v>3797</v>
      </c>
      <c r="J1263">
        <v>23.5</v>
      </c>
    </row>
    <row r="1264" spans="1:10" x14ac:dyDescent="0.25">
      <c r="A1264" t="s">
        <v>4607</v>
      </c>
      <c r="B1264" t="s">
        <v>4610</v>
      </c>
      <c r="C1264" s="107">
        <v>45127</v>
      </c>
      <c r="D1264">
        <v>21593.33</v>
      </c>
      <c r="E1264">
        <v>26400</v>
      </c>
      <c r="F1264">
        <v>18.207080000000001</v>
      </c>
      <c r="G1264">
        <v>37</v>
      </c>
      <c r="H1264">
        <v>61</v>
      </c>
      <c r="I1264">
        <v>4330</v>
      </c>
      <c r="J1264">
        <v>26.25</v>
      </c>
    </row>
    <row r="1265" spans="1:10" x14ac:dyDescent="0.25">
      <c r="A1265" t="s">
        <v>4604</v>
      </c>
      <c r="B1265" t="s">
        <v>4606</v>
      </c>
      <c r="C1265" s="107">
        <v>45127</v>
      </c>
      <c r="D1265">
        <v>24455.56</v>
      </c>
      <c r="E1265">
        <v>29170.589980000001</v>
      </c>
      <c r="F1265">
        <v>16.163640000000001</v>
      </c>
      <c r="G1265">
        <v>33.6</v>
      </c>
      <c r="H1265">
        <v>78</v>
      </c>
      <c r="I1265">
        <v>222.3</v>
      </c>
      <c r="J1265">
        <v>26.3</v>
      </c>
    </row>
    <row r="1266" spans="1:10" x14ac:dyDescent="0.25">
      <c r="A1266" t="s">
        <v>4598</v>
      </c>
      <c r="B1266" t="s">
        <v>4600</v>
      </c>
      <c r="C1266" s="107">
        <v>45127</v>
      </c>
      <c r="D1266">
        <v>30492.22</v>
      </c>
      <c r="E1266">
        <v>36380.400000000001</v>
      </c>
      <c r="F1266">
        <v>16.185030000000001</v>
      </c>
      <c r="G1266">
        <v>44.4</v>
      </c>
      <c r="H1266">
        <v>74.92</v>
      </c>
      <c r="I1266">
        <v>6464</v>
      </c>
      <c r="J1266">
        <v>27.5</v>
      </c>
    </row>
    <row r="1267" spans="1:10" x14ac:dyDescent="0.25">
      <c r="A1267" t="s">
        <v>4595</v>
      </c>
      <c r="B1267" t="s">
        <v>4597</v>
      </c>
      <c r="C1267" s="107">
        <v>45119</v>
      </c>
      <c r="D1267">
        <v>32188.89</v>
      </c>
      <c r="E1267">
        <v>39771</v>
      </c>
      <c r="F1267">
        <v>19.064419999999998</v>
      </c>
      <c r="G1267">
        <v>55.15</v>
      </c>
      <c r="H1267">
        <v>34.81</v>
      </c>
      <c r="I1267">
        <v>290.3</v>
      </c>
      <c r="J1267">
        <v>26.25</v>
      </c>
    </row>
    <row r="1268" spans="1:10" x14ac:dyDescent="0.25">
      <c r="A1268" t="s">
        <v>4589</v>
      </c>
      <c r="B1268" t="s">
        <v>25382</v>
      </c>
      <c r="C1268" s="107">
        <v>45119</v>
      </c>
      <c r="D1268">
        <v>36487.78</v>
      </c>
      <c r="E1268">
        <v>45082</v>
      </c>
      <c r="F1268">
        <v>19.06353</v>
      </c>
      <c r="G1268">
        <v>56.4</v>
      </c>
      <c r="H1268">
        <v>74.900000000000006</v>
      </c>
      <c r="I1268">
        <v>8266</v>
      </c>
      <c r="J1268">
        <v>27.5</v>
      </c>
    </row>
    <row r="1269" spans="1:10" x14ac:dyDescent="0.25">
      <c r="A1269" t="s">
        <v>6424</v>
      </c>
      <c r="B1269" t="s">
        <v>6427</v>
      </c>
      <c r="C1269" s="107">
        <v>45119</v>
      </c>
      <c r="D1269">
        <v>1441.11</v>
      </c>
      <c r="E1269">
        <v>1760</v>
      </c>
      <c r="F1269">
        <v>18.118749999999999</v>
      </c>
      <c r="G1269">
        <v>24.5</v>
      </c>
      <c r="H1269">
        <v>27</v>
      </c>
      <c r="I1269">
        <v>60</v>
      </c>
      <c r="J1269">
        <v>33</v>
      </c>
    </row>
    <row r="1270" spans="1:10" x14ac:dyDescent="0.25">
      <c r="A1270" t="s">
        <v>6302</v>
      </c>
      <c r="B1270" t="s">
        <v>6304</v>
      </c>
      <c r="C1270" s="107">
        <v>45119</v>
      </c>
      <c r="D1270">
        <v>1982.22</v>
      </c>
      <c r="E1270">
        <v>2430</v>
      </c>
      <c r="F1270">
        <v>18.427160000000001</v>
      </c>
      <c r="G1270">
        <v>24.5</v>
      </c>
      <c r="H1270">
        <v>27</v>
      </c>
      <c r="I1270">
        <v>89</v>
      </c>
      <c r="J1270">
        <v>48.6</v>
      </c>
    </row>
    <row r="1271" spans="1:10" x14ac:dyDescent="0.25">
      <c r="A1271" t="s">
        <v>5510</v>
      </c>
      <c r="B1271" t="s">
        <v>5512</v>
      </c>
      <c r="C1271" s="107">
        <v>45127</v>
      </c>
      <c r="D1271">
        <v>9705.14</v>
      </c>
      <c r="E1271">
        <v>12034.373600000001</v>
      </c>
      <c r="F1271">
        <v>19.354839999999999</v>
      </c>
      <c r="G1271">
        <v>23</v>
      </c>
      <c r="H1271">
        <v>11.7</v>
      </c>
      <c r="I1271">
        <v>529.1</v>
      </c>
      <c r="J1271">
        <v>57.5</v>
      </c>
    </row>
    <row r="1272" spans="1:10" x14ac:dyDescent="0.25">
      <c r="A1272" t="s">
        <v>6362</v>
      </c>
      <c r="B1272" t="s">
        <v>6363</v>
      </c>
      <c r="C1272" s="107">
        <v>45127</v>
      </c>
      <c r="D1272">
        <v>424.59</v>
      </c>
      <c r="E1272">
        <v>517</v>
      </c>
      <c r="F1272">
        <v>17.874269999999999</v>
      </c>
      <c r="G1272">
        <v>14.1</v>
      </c>
      <c r="H1272">
        <v>28.2</v>
      </c>
      <c r="I1272">
        <v>209.4</v>
      </c>
      <c r="J1272">
        <v>64.400000000000006</v>
      </c>
    </row>
    <row r="1273" spans="1:10" x14ac:dyDescent="0.25">
      <c r="A1273" t="s">
        <v>25383</v>
      </c>
      <c r="B1273" t="s">
        <v>25384</v>
      </c>
      <c r="C1273" s="107">
        <v>45127</v>
      </c>
      <c r="D1273">
        <v>1500</v>
      </c>
      <c r="E1273">
        <v>1987</v>
      </c>
      <c r="F1273">
        <v>24.509309999999999</v>
      </c>
      <c r="G1273">
        <v>20.9</v>
      </c>
      <c r="H1273">
        <v>19</v>
      </c>
      <c r="I1273">
        <v>97</v>
      </c>
      <c r="J1273">
        <v>5.5</v>
      </c>
    </row>
    <row r="1274" spans="1:10" x14ac:dyDescent="0.25">
      <c r="A1274" t="s">
        <v>6598</v>
      </c>
      <c r="B1274" t="s">
        <v>6600</v>
      </c>
      <c r="C1274" s="107">
        <v>45127</v>
      </c>
      <c r="D1274">
        <v>1644.24</v>
      </c>
      <c r="E1274">
        <v>2000</v>
      </c>
      <c r="F1274">
        <v>17.788</v>
      </c>
      <c r="G1274">
        <v>18</v>
      </c>
      <c r="H1274">
        <v>18</v>
      </c>
      <c r="I1274">
        <v>55</v>
      </c>
      <c r="J1274">
        <v>4</v>
      </c>
    </row>
    <row r="1275" spans="1:10" x14ac:dyDescent="0.25">
      <c r="A1275" t="s">
        <v>4385</v>
      </c>
      <c r="B1275" t="s">
        <v>4387</v>
      </c>
      <c r="C1275" s="107">
        <v>45127</v>
      </c>
      <c r="D1275">
        <v>271.54000000000002</v>
      </c>
      <c r="E1275">
        <v>339</v>
      </c>
      <c r="F1275">
        <v>19.899709999999999</v>
      </c>
      <c r="G1275">
        <v>16.5</v>
      </c>
      <c r="H1275">
        <v>21</v>
      </c>
      <c r="I1275">
        <v>12</v>
      </c>
      <c r="J1275">
        <v>3.5</v>
      </c>
    </row>
    <row r="1276" spans="1:10" x14ac:dyDescent="0.25">
      <c r="A1276" t="s">
        <v>6347</v>
      </c>
      <c r="B1276" t="s">
        <v>6349</v>
      </c>
      <c r="C1276" s="107">
        <v>45127</v>
      </c>
      <c r="D1276">
        <v>161.25</v>
      </c>
      <c r="E1276">
        <v>199.95</v>
      </c>
      <c r="F1276">
        <v>19.354839999999999</v>
      </c>
      <c r="G1276">
        <v>19.5</v>
      </c>
      <c r="H1276">
        <v>17.5</v>
      </c>
      <c r="I1276">
        <v>8.3699999999999992</v>
      </c>
      <c r="J1276">
        <v>3</v>
      </c>
    </row>
    <row r="1277" spans="1:10" x14ac:dyDescent="0.25">
      <c r="A1277" t="s">
        <v>6430</v>
      </c>
      <c r="B1277" t="s">
        <v>6431</v>
      </c>
      <c r="C1277" s="107">
        <v>45103</v>
      </c>
      <c r="D1277">
        <v>478.16</v>
      </c>
      <c r="E1277">
        <v>583</v>
      </c>
      <c r="F1277">
        <v>17.982849999999999</v>
      </c>
      <c r="G1277">
        <v>9</v>
      </c>
      <c r="H1277">
        <v>4</v>
      </c>
      <c r="I1277">
        <v>5</v>
      </c>
      <c r="J1277">
        <v>4.5</v>
      </c>
    </row>
    <row r="1278" spans="1:10" x14ac:dyDescent="0.25">
      <c r="A1278" t="s">
        <v>6524</v>
      </c>
      <c r="B1278" t="s">
        <v>6526</v>
      </c>
      <c r="C1278" s="107">
        <v>45127</v>
      </c>
      <c r="D1278">
        <v>290.68</v>
      </c>
      <c r="E1278">
        <v>342.22500000000002</v>
      </c>
      <c r="F1278">
        <v>15.061730000000001</v>
      </c>
      <c r="G1278">
        <v>7.13</v>
      </c>
      <c r="H1278">
        <v>10.88</v>
      </c>
      <c r="I1278">
        <v>68</v>
      </c>
      <c r="J1278">
        <v>10.25</v>
      </c>
    </row>
    <row r="1279" spans="1:10" x14ac:dyDescent="0.25">
      <c r="A1279" t="s">
        <v>6528</v>
      </c>
      <c r="B1279" t="s">
        <v>6530</v>
      </c>
      <c r="C1279" s="107">
        <v>45127</v>
      </c>
      <c r="D1279">
        <v>249.44</v>
      </c>
      <c r="E1279">
        <v>296.48500000000001</v>
      </c>
      <c r="F1279">
        <v>15.86758</v>
      </c>
      <c r="G1279">
        <v>6.75</v>
      </c>
      <c r="H1279">
        <v>9.8800000000000008</v>
      </c>
      <c r="I1279">
        <v>53</v>
      </c>
      <c r="J1279">
        <v>10.88</v>
      </c>
    </row>
    <row r="1280" spans="1:10" x14ac:dyDescent="0.25">
      <c r="A1280" t="s">
        <v>6531</v>
      </c>
      <c r="B1280" t="s">
        <v>6533</v>
      </c>
      <c r="C1280" s="107">
        <v>45103</v>
      </c>
      <c r="D1280">
        <v>475.61</v>
      </c>
      <c r="E1280">
        <v>580</v>
      </c>
      <c r="F1280">
        <v>17.998280000000001</v>
      </c>
      <c r="G1280">
        <v>7.06</v>
      </c>
      <c r="H1280">
        <v>10.28</v>
      </c>
      <c r="I1280">
        <v>94</v>
      </c>
      <c r="J1280">
        <v>12.96</v>
      </c>
    </row>
    <row r="1281" spans="1:10" x14ac:dyDescent="0.25">
      <c r="A1281" t="s">
        <v>4229</v>
      </c>
      <c r="B1281" t="s">
        <v>4231</v>
      </c>
      <c r="C1281" s="107">
        <v>45137</v>
      </c>
      <c r="D1281">
        <v>171.11</v>
      </c>
      <c r="E1281">
        <v>208.75</v>
      </c>
      <c r="F1281">
        <v>18.031140000000001</v>
      </c>
      <c r="G1281">
        <v>1.6</v>
      </c>
      <c r="H1281">
        <v>2.5</v>
      </c>
      <c r="I1281">
        <v>0.4</v>
      </c>
      <c r="J1281">
        <v>1.2</v>
      </c>
    </row>
    <row r="1282" spans="1:10" x14ac:dyDescent="0.25">
      <c r="A1282" t="s">
        <v>6535</v>
      </c>
      <c r="B1282" t="s">
        <v>6537</v>
      </c>
      <c r="C1282" s="107">
        <v>45127</v>
      </c>
      <c r="D1282">
        <v>328.25</v>
      </c>
      <c r="E1282">
        <v>407.03</v>
      </c>
      <c r="F1282">
        <v>19.354839999999999</v>
      </c>
      <c r="G1282">
        <v>7.13</v>
      </c>
      <c r="H1282">
        <v>10.88</v>
      </c>
      <c r="I1282">
        <v>69</v>
      </c>
      <c r="J1282">
        <v>10.25</v>
      </c>
    </row>
    <row r="1283" spans="1:10" x14ac:dyDescent="0.25">
      <c r="A1283" t="s">
        <v>6538</v>
      </c>
      <c r="B1283" t="s">
        <v>6540</v>
      </c>
      <c r="C1283" s="107">
        <v>45103</v>
      </c>
      <c r="D1283">
        <v>387.23</v>
      </c>
      <c r="E1283">
        <v>472</v>
      </c>
      <c r="F1283">
        <v>17.95975</v>
      </c>
      <c r="G1283">
        <v>7</v>
      </c>
      <c r="H1283">
        <v>15</v>
      </c>
      <c r="I1283">
        <v>127</v>
      </c>
      <c r="J1283">
        <v>15</v>
      </c>
    </row>
    <row r="1284" spans="1:10" x14ac:dyDescent="0.25">
      <c r="A1284" t="s">
        <v>6604</v>
      </c>
      <c r="B1284" t="s">
        <v>6606</v>
      </c>
      <c r="C1284" s="107">
        <v>45127</v>
      </c>
      <c r="D1284">
        <v>2850.3</v>
      </c>
      <c r="E1284">
        <v>3750</v>
      </c>
      <c r="F1284">
        <v>23.992000000000001</v>
      </c>
      <c r="G1284">
        <v>26</v>
      </c>
      <c r="H1284">
        <v>19</v>
      </c>
      <c r="I1284">
        <v>53</v>
      </c>
      <c r="J1284">
        <v>84</v>
      </c>
    </row>
    <row r="1285" spans="1:10" x14ac:dyDescent="0.25">
      <c r="A1285" t="s">
        <v>6610</v>
      </c>
      <c r="B1285" t="s">
        <v>6612</v>
      </c>
      <c r="C1285" s="107">
        <v>45127</v>
      </c>
      <c r="D1285">
        <v>448</v>
      </c>
      <c r="E1285">
        <v>555.52</v>
      </c>
      <c r="F1285">
        <v>19.354839999999999</v>
      </c>
      <c r="G1285">
        <v>6.94</v>
      </c>
      <c r="H1285">
        <v>11.66</v>
      </c>
      <c r="I1285">
        <v>125</v>
      </c>
      <c r="J1285">
        <v>17.55</v>
      </c>
    </row>
    <row r="1286" spans="1:10" x14ac:dyDescent="0.25">
      <c r="A1286" t="s">
        <v>6613</v>
      </c>
      <c r="B1286" t="s">
        <v>6615</v>
      </c>
      <c r="C1286" s="107">
        <v>45103</v>
      </c>
      <c r="D1286">
        <v>2653.99</v>
      </c>
      <c r="E1286">
        <v>3237</v>
      </c>
      <c r="F1286">
        <v>18.010809999999999</v>
      </c>
      <c r="G1286">
        <v>27.12</v>
      </c>
      <c r="H1286">
        <v>28</v>
      </c>
      <c r="I1286">
        <v>512</v>
      </c>
      <c r="J1286">
        <v>9.48</v>
      </c>
    </row>
    <row r="1287" spans="1:10" x14ac:dyDescent="0.25">
      <c r="A1287" t="s">
        <v>6619</v>
      </c>
      <c r="B1287" t="s">
        <v>6621</v>
      </c>
      <c r="C1287" s="107">
        <v>45103</v>
      </c>
      <c r="D1287">
        <v>761.9</v>
      </c>
      <c r="E1287">
        <v>929</v>
      </c>
      <c r="F1287">
        <v>17.987079999999999</v>
      </c>
      <c r="G1287">
        <v>10.89</v>
      </c>
      <c r="H1287">
        <v>20.76</v>
      </c>
      <c r="I1287">
        <v>159</v>
      </c>
      <c r="J1287">
        <v>9.77</v>
      </c>
    </row>
    <row r="1288" spans="1:10" x14ac:dyDescent="0.25">
      <c r="A1288" t="s">
        <v>6628</v>
      </c>
      <c r="B1288" t="s">
        <v>6630</v>
      </c>
      <c r="C1288" s="107">
        <v>45127</v>
      </c>
      <c r="D1288">
        <v>6298.75</v>
      </c>
      <c r="E1288">
        <v>7684</v>
      </c>
      <c r="F1288">
        <v>18.027719999999999</v>
      </c>
      <c r="G1288">
        <v>13.7</v>
      </c>
      <c r="H1288">
        <v>18.5</v>
      </c>
      <c r="I1288">
        <v>192</v>
      </c>
      <c r="J1288">
        <v>14.7</v>
      </c>
    </row>
    <row r="1289" spans="1:10" x14ac:dyDescent="0.25">
      <c r="A1289" t="s">
        <v>6631</v>
      </c>
      <c r="B1289" t="s">
        <v>6633</v>
      </c>
      <c r="C1289" s="107">
        <v>45120</v>
      </c>
      <c r="D1289">
        <v>1547.06</v>
      </c>
      <c r="E1289">
        <v>1918.3543999999999</v>
      </c>
      <c r="F1289">
        <v>19.354839999999999</v>
      </c>
      <c r="G1289">
        <v>17.3</v>
      </c>
      <c r="H1289">
        <v>17.72</v>
      </c>
      <c r="I1289">
        <v>55</v>
      </c>
      <c r="J1289">
        <v>3.31</v>
      </c>
    </row>
    <row r="1290" spans="1:10" x14ac:dyDescent="0.25">
      <c r="A1290" t="s">
        <v>6634</v>
      </c>
      <c r="B1290" t="s">
        <v>6636</v>
      </c>
      <c r="C1290" s="107">
        <v>45127</v>
      </c>
      <c r="D1290">
        <v>724.35</v>
      </c>
      <c r="E1290">
        <v>898.19399999999996</v>
      </c>
      <c r="F1290">
        <v>19.354839999999999</v>
      </c>
      <c r="G1290">
        <v>11</v>
      </c>
      <c r="H1290">
        <v>10</v>
      </c>
      <c r="I1290">
        <v>157</v>
      </c>
      <c r="J1290">
        <v>20.75</v>
      </c>
    </row>
    <row r="1291" spans="1:10" x14ac:dyDescent="0.25">
      <c r="A1291" t="s">
        <v>6637</v>
      </c>
      <c r="B1291" t="s">
        <v>6639</v>
      </c>
      <c r="C1291" s="107">
        <v>45103</v>
      </c>
      <c r="D1291">
        <v>330.6</v>
      </c>
      <c r="E1291">
        <v>406</v>
      </c>
      <c r="F1291">
        <v>18.571429999999999</v>
      </c>
      <c r="G1291">
        <v>6.6</v>
      </c>
      <c r="H1291">
        <v>12.01</v>
      </c>
      <c r="I1291">
        <v>63</v>
      </c>
      <c r="J1291">
        <v>8.39</v>
      </c>
    </row>
    <row r="1292" spans="1:10" x14ac:dyDescent="0.25">
      <c r="A1292" t="s">
        <v>6670</v>
      </c>
      <c r="B1292" t="s">
        <v>6672</v>
      </c>
      <c r="C1292" s="107">
        <v>45137</v>
      </c>
      <c r="D1292">
        <v>108.88</v>
      </c>
      <c r="E1292">
        <v>132</v>
      </c>
      <c r="F1292">
        <v>17.515149999999998</v>
      </c>
      <c r="G1292">
        <v>5.0999999999999996</v>
      </c>
      <c r="H1292">
        <v>8.3000000000000007</v>
      </c>
      <c r="I1292">
        <v>23</v>
      </c>
      <c r="J1292">
        <v>7.2</v>
      </c>
    </row>
    <row r="1293" spans="1:10" x14ac:dyDescent="0.25">
      <c r="A1293" t="s">
        <v>6673</v>
      </c>
      <c r="B1293" t="s">
        <v>6675</v>
      </c>
      <c r="C1293" s="107">
        <v>45103</v>
      </c>
      <c r="D1293">
        <v>303.68</v>
      </c>
      <c r="E1293">
        <v>370</v>
      </c>
      <c r="F1293">
        <v>17.924320000000002</v>
      </c>
      <c r="G1293">
        <v>5.13</v>
      </c>
      <c r="H1293">
        <v>7.25</v>
      </c>
      <c r="I1293">
        <v>24</v>
      </c>
      <c r="J1293">
        <v>8.31</v>
      </c>
    </row>
    <row r="1294" spans="1:10" x14ac:dyDescent="0.25">
      <c r="A1294" t="s">
        <v>6679</v>
      </c>
      <c r="B1294" t="s">
        <v>6681</v>
      </c>
      <c r="C1294" s="107">
        <v>45103</v>
      </c>
      <c r="D1294">
        <v>343.08</v>
      </c>
      <c r="E1294">
        <v>418</v>
      </c>
      <c r="F1294">
        <v>17.923439999999999</v>
      </c>
      <c r="G1294">
        <v>7</v>
      </c>
      <c r="H1294">
        <v>13</v>
      </c>
      <c r="I1294">
        <v>74</v>
      </c>
      <c r="J1294">
        <v>9.75</v>
      </c>
    </row>
    <row r="1295" spans="1:10" x14ac:dyDescent="0.25">
      <c r="A1295" t="s">
        <v>6682</v>
      </c>
      <c r="B1295" t="s">
        <v>6684</v>
      </c>
      <c r="C1295" s="107">
        <v>45103</v>
      </c>
      <c r="D1295">
        <v>448.01</v>
      </c>
      <c r="E1295">
        <v>546</v>
      </c>
      <c r="F1295">
        <v>17.94689</v>
      </c>
      <c r="G1295">
        <v>7.06</v>
      </c>
      <c r="H1295">
        <v>10.28</v>
      </c>
      <c r="I1295">
        <v>91</v>
      </c>
      <c r="J1295">
        <v>12.94</v>
      </c>
    </row>
    <row r="1296" spans="1:10" x14ac:dyDescent="0.25">
      <c r="A1296" t="s">
        <v>6685</v>
      </c>
      <c r="B1296" t="s">
        <v>6687</v>
      </c>
      <c r="C1296" s="107">
        <v>45127</v>
      </c>
      <c r="D1296">
        <v>441.88</v>
      </c>
      <c r="E1296">
        <v>540</v>
      </c>
      <c r="F1296">
        <v>18.170369999999998</v>
      </c>
      <c r="G1296">
        <v>6.94</v>
      </c>
      <c r="H1296">
        <v>11.66</v>
      </c>
      <c r="I1296">
        <v>118</v>
      </c>
      <c r="J1296">
        <v>17.55</v>
      </c>
    </row>
    <row r="1297" spans="1:10" x14ac:dyDescent="0.25">
      <c r="A1297" t="s">
        <v>6694</v>
      </c>
      <c r="B1297" t="s">
        <v>6696</v>
      </c>
      <c r="C1297" s="107">
        <v>45103</v>
      </c>
      <c r="D1297">
        <v>296.77</v>
      </c>
      <c r="E1297">
        <v>368</v>
      </c>
      <c r="F1297">
        <v>19.355979999999999</v>
      </c>
      <c r="G1297">
        <v>7</v>
      </c>
      <c r="H1297">
        <v>12</v>
      </c>
      <c r="I1297">
        <v>118</v>
      </c>
      <c r="J1297">
        <v>18</v>
      </c>
    </row>
    <row r="1298" spans="1:10" x14ac:dyDescent="0.25">
      <c r="A1298" t="s">
        <v>6697</v>
      </c>
      <c r="B1298" t="s">
        <v>6699</v>
      </c>
      <c r="C1298" s="107">
        <v>45127</v>
      </c>
      <c r="D1298">
        <v>20.72</v>
      </c>
      <c r="E1298">
        <v>24.651199999999999</v>
      </c>
      <c r="F1298">
        <v>15.9473</v>
      </c>
      <c r="G1298">
        <v>3.7</v>
      </c>
      <c r="H1298">
        <v>5.94</v>
      </c>
      <c r="I1298">
        <v>5.89</v>
      </c>
      <c r="J1298">
        <v>4.0199999999999996</v>
      </c>
    </row>
    <row r="1299" spans="1:10" x14ac:dyDescent="0.25">
      <c r="A1299" t="s">
        <v>6708</v>
      </c>
      <c r="B1299" t="s">
        <v>6710</v>
      </c>
      <c r="C1299" s="107">
        <v>45103</v>
      </c>
      <c r="D1299">
        <v>303.68</v>
      </c>
      <c r="E1299">
        <v>370</v>
      </c>
      <c r="F1299">
        <v>17.924320000000002</v>
      </c>
      <c r="G1299">
        <v>6.75</v>
      </c>
      <c r="H1299">
        <v>9.3800000000000008</v>
      </c>
      <c r="I1299">
        <v>70</v>
      </c>
      <c r="J1299">
        <v>12.94</v>
      </c>
    </row>
    <row r="1300" spans="1:10" x14ac:dyDescent="0.25">
      <c r="A1300" t="s">
        <v>6717</v>
      </c>
      <c r="B1300" t="s">
        <v>6719</v>
      </c>
      <c r="C1300" s="107">
        <v>45127</v>
      </c>
      <c r="D1300">
        <v>1886.75</v>
      </c>
      <c r="E1300">
        <v>2301</v>
      </c>
      <c r="F1300">
        <v>18.003039999999999</v>
      </c>
      <c r="G1300">
        <v>18</v>
      </c>
      <c r="H1300">
        <v>17.5</v>
      </c>
      <c r="I1300">
        <v>55</v>
      </c>
      <c r="J1300">
        <v>3.5</v>
      </c>
    </row>
    <row r="1301" spans="1:10" x14ac:dyDescent="0.25">
      <c r="A1301" t="s">
        <v>6720</v>
      </c>
      <c r="B1301" t="s">
        <v>6722</v>
      </c>
      <c r="C1301" s="107">
        <v>45103</v>
      </c>
      <c r="D1301">
        <v>252.69</v>
      </c>
      <c r="E1301">
        <v>308</v>
      </c>
      <c r="F1301">
        <v>17.957789999999999</v>
      </c>
      <c r="G1301">
        <v>6.75</v>
      </c>
      <c r="H1301">
        <v>9.8800000000000008</v>
      </c>
      <c r="I1301">
        <v>63</v>
      </c>
      <c r="J1301">
        <v>12.75</v>
      </c>
    </row>
    <row r="1302" spans="1:10" x14ac:dyDescent="0.25">
      <c r="A1302" t="s">
        <v>6732</v>
      </c>
      <c r="B1302" t="s">
        <v>6734</v>
      </c>
      <c r="C1302" s="107">
        <v>45103</v>
      </c>
      <c r="D1302">
        <v>499.19</v>
      </c>
      <c r="E1302">
        <v>609</v>
      </c>
      <c r="F1302">
        <v>18.031199999999998</v>
      </c>
      <c r="G1302">
        <v>6.7699999999999987</v>
      </c>
      <c r="H1302">
        <v>13.46</v>
      </c>
      <c r="I1302">
        <v>97</v>
      </c>
      <c r="J1302">
        <v>11.95</v>
      </c>
    </row>
    <row r="1303" spans="1:10" x14ac:dyDescent="0.25">
      <c r="A1303" t="s">
        <v>6853</v>
      </c>
      <c r="B1303" t="s">
        <v>6855</v>
      </c>
      <c r="C1303" s="107">
        <v>45127</v>
      </c>
      <c r="D1303">
        <v>12100</v>
      </c>
      <c r="E1303">
        <v>14762</v>
      </c>
      <c r="F1303">
        <v>18.032789999999999</v>
      </c>
      <c r="G1303">
        <v>22</v>
      </c>
      <c r="H1303">
        <v>10.9</v>
      </c>
      <c r="I1303">
        <v>130</v>
      </c>
      <c r="J1303">
        <v>35.9</v>
      </c>
    </row>
    <row r="1304" spans="1:10" x14ac:dyDescent="0.25">
      <c r="A1304" t="s">
        <v>3629</v>
      </c>
      <c r="B1304" t="s">
        <v>3631</v>
      </c>
      <c r="C1304" s="107">
        <v>45137</v>
      </c>
      <c r="D1304">
        <v>384.15</v>
      </c>
      <c r="E1304">
        <v>476.34599999999989</v>
      </c>
      <c r="F1304">
        <v>19.354839999999999</v>
      </c>
      <c r="G1304">
        <v>1.22</v>
      </c>
      <c r="H1304">
        <v>2.71</v>
      </c>
      <c r="I1304">
        <v>1.63</v>
      </c>
      <c r="J1304">
        <v>2.71</v>
      </c>
    </row>
    <row r="1305" spans="1:10" x14ac:dyDescent="0.25">
      <c r="A1305" t="s">
        <v>6616</v>
      </c>
      <c r="B1305" t="s">
        <v>6618</v>
      </c>
      <c r="C1305" s="107">
        <v>45103</v>
      </c>
      <c r="D1305">
        <v>303.26</v>
      </c>
      <c r="E1305">
        <v>369</v>
      </c>
      <c r="F1305">
        <v>17.815719999999999</v>
      </c>
      <c r="G1305">
        <v>6.75</v>
      </c>
      <c r="H1305">
        <v>9.3800000000000008</v>
      </c>
      <c r="I1305">
        <v>70</v>
      </c>
      <c r="J1305">
        <v>12.94</v>
      </c>
    </row>
    <row r="1306" spans="1:10" x14ac:dyDescent="0.25">
      <c r="A1306" t="s">
        <v>6750</v>
      </c>
      <c r="B1306" t="s">
        <v>6752</v>
      </c>
      <c r="C1306" s="107">
        <v>45103</v>
      </c>
      <c r="D1306">
        <v>2448.4499999999998</v>
      </c>
      <c r="E1306">
        <v>2987</v>
      </c>
      <c r="F1306">
        <v>18.029800000000002</v>
      </c>
      <c r="G1306">
        <v>12</v>
      </c>
      <c r="H1306">
        <v>17</v>
      </c>
      <c r="I1306">
        <v>85</v>
      </c>
      <c r="J1306">
        <v>19</v>
      </c>
    </row>
    <row r="1307" spans="1:10" x14ac:dyDescent="0.25">
      <c r="A1307" t="s">
        <v>6622</v>
      </c>
      <c r="B1307" t="s">
        <v>6624</v>
      </c>
      <c r="C1307" s="107">
        <v>45103</v>
      </c>
      <c r="D1307">
        <v>1100.6300000000001</v>
      </c>
      <c r="E1307">
        <v>1342</v>
      </c>
      <c r="F1307">
        <v>17.98584</v>
      </c>
      <c r="G1307">
        <v>11.25</v>
      </c>
      <c r="H1307">
        <v>7.25</v>
      </c>
      <c r="I1307">
        <v>33</v>
      </c>
      <c r="J1307">
        <v>9.25</v>
      </c>
    </row>
    <row r="1308" spans="1:10" x14ac:dyDescent="0.25">
      <c r="A1308" t="s">
        <v>6705</v>
      </c>
      <c r="B1308" t="s">
        <v>6707</v>
      </c>
      <c r="C1308" s="107">
        <v>45127</v>
      </c>
      <c r="D1308">
        <v>610.20000000000005</v>
      </c>
      <c r="E1308">
        <v>790</v>
      </c>
      <c r="F1308">
        <v>22.75949</v>
      </c>
      <c r="G1308">
        <v>6.95</v>
      </c>
      <c r="H1308">
        <v>11.64</v>
      </c>
      <c r="I1308">
        <v>120</v>
      </c>
      <c r="J1308">
        <v>15.73</v>
      </c>
    </row>
    <row r="1309" spans="1:10" x14ac:dyDescent="0.25">
      <c r="A1309" t="s">
        <v>6553</v>
      </c>
      <c r="B1309" t="s">
        <v>6555</v>
      </c>
      <c r="C1309" s="107">
        <v>45103</v>
      </c>
      <c r="D1309">
        <v>713.95</v>
      </c>
      <c r="E1309">
        <v>871</v>
      </c>
      <c r="F1309">
        <v>18.030999999999999</v>
      </c>
      <c r="G1309">
        <v>6.95</v>
      </c>
      <c r="H1309">
        <v>11.64</v>
      </c>
      <c r="I1309">
        <v>124</v>
      </c>
      <c r="J1309">
        <v>15.73</v>
      </c>
    </row>
    <row r="1310" spans="1:10" x14ac:dyDescent="0.25">
      <c r="A1310" t="s">
        <v>6547</v>
      </c>
      <c r="B1310" t="s">
        <v>6549</v>
      </c>
      <c r="C1310" s="107">
        <v>45127</v>
      </c>
      <c r="D1310">
        <v>496.45</v>
      </c>
      <c r="E1310">
        <v>605</v>
      </c>
      <c r="F1310">
        <v>17.942150000000002</v>
      </c>
      <c r="G1310">
        <v>6.75</v>
      </c>
      <c r="H1310">
        <v>13.56</v>
      </c>
      <c r="I1310">
        <v>85</v>
      </c>
      <c r="J1310">
        <v>11.13</v>
      </c>
    </row>
    <row r="1311" spans="1:10" x14ac:dyDescent="0.25">
      <c r="A1311" t="s">
        <v>6703</v>
      </c>
      <c r="B1311" t="s">
        <v>6704</v>
      </c>
      <c r="C1311" s="107">
        <v>45127</v>
      </c>
      <c r="D1311">
        <v>312.89999999999998</v>
      </c>
      <c r="E1311">
        <v>366.6</v>
      </c>
      <c r="F1311">
        <v>14.64812</v>
      </c>
      <c r="G1311">
        <v>7</v>
      </c>
      <c r="H1311">
        <v>16.5</v>
      </c>
      <c r="I1311">
        <v>113</v>
      </c>
      <c r="J1311">
        <v>11.75</v>
      </c>
    </row>
    <row r="1312" spans="1:10" x14ac:dyDescent="0.25">
      <c r="A1312" t="s">
        <v>5286</v>
      </c>
      <c r="B1312" t="s">
        <v>5288</v>
      </c>
      <c r="C1312" s="107">
        <v>45127</v>
      </c>
      <c r="D1312">
        <v>1666.63</v>
      </c>
      <c r="E1312">
        <v>2199.67</v>
      </c>
      <c r="F1312">
        <v>24.23273</v>
      </c>
      <c r="G1312">
        <v>17.7</v>
      </c>
      <c r="H1312">
        <v>17.3</v>
      </c>
      <c r="I1312">
        <v>58.6</v>
      </c>
      <c r="J1312">
        <v>3.5</v>
      </c>
    </row>
    <row r="1313" spans="1:10" x14ac:dyDescent="0.25">
      <c r="A1313" t="s">
        <v>8234</v>
      </c>
      <c r="B1313" t="s">
        <v>8236</v>
      </c>
      <c r="C1313" s="107">
        <v>45137</v>
      </c>
      <c r="D1313">
        <v>6411.84</v>
      </c>
      <c r="E1313">
        <v>7822</v>
      </c>
      <c r="F1313">
        <v>18.028130000000001</v>
      </c>
      <c r="G1313">
        <v>27.6</v>
      </c>
      <c r="H1313">
        <v>21.6</v>
      </c>
      <c r="I1313">
        <v>247</v>
      </c>
      <c r="J1313">
        <v>14.2</v>
      </c>
    </row>
    <row r="1314" spans="1:10" x14ac:dyDescent="0.25">
      <c r="A1314" t="s">
        <v>3729</v>
      </c>
      <c r="B1314" t="s">
        <v>3731</v>
      </c>
      <c r="C1314" s="107">
        <v>45119</v>
      </c>
      <c r="D1314">
        <v>5935.56</v>
      </c>
      <c r="E1314">
        <v>7290</v>
      </c>
      <c r="F1314">
        <v>18.579419999999999</v>
      </c>
      <c r="G1314">
        <v>23.5</v>
      </c>
      <c r="H1314">
        <v>43.44</v>
      </c>
      <c r="I1314">
        <v>2262</v>
      </c>
      <c r="J1314">
        <v>39.4</v>
      </c>
    </row>
    <row r="1315" spans="1:10" x14ac:dyDescent="0.25">
      <c r="A1315" t="s">
        <v>6595</v>
      </c>
      <c r="B1315" t="s">
        <v>6597</v>
      </c>
      <c r="C1315" s="107">
        <v>45127</v>
      </c>
      <c r="D1315">
        <v>569.55999999999995</v>
      </c>
      <c r="E1315">
        <v>706.25440000000003</v>
      </c>
      <c r="F1315">
        <v>19.354839999999999</v>
      </c>
      <c r="G1315">
        <v>8.5</v>
      </c>
      <c r="H1315">
        <v>10</v>
      </c>
      <c r="I1315">
        <v>129</v>
      </c>
      <c r="J1315">
        <v>20.75</v>
      </c>
    </row>
    <row r="1316" spans="1:10" x14ac:dyDescent="0.25">
      <c r="A1316" t="s">
        <v>3506</v>
      </c>
      <c r="B1316" t="s">
        <v>25385</v>
      </c>
      <c r="C1316" s="107">
        <v>45137</v>
      </c>
      <c r="D1316">
        <v>18376</v>
      </c>
      <c r="E1316">
        <v>21890</v>
      </c>
      <c r="F1316">
        <v>16.052990000000001</v>
      </c>
      <c r="G1316">
        <v>29</v>
      </c>
      <c r="H1316">
        <v>15.75</v>
      </c>
      <c r="I1316">
        <v>844</v>
      </c>
      <c r="J1316">
        <v>51.5</v>
      </c>
    </row>
    <row r="1317" spans="1:10" x14ac:dyDescent="0.25">
      <c r="A1317" t="s">
        <v>3503</v>
      </c>
      <c r="B1317" t="s">
        <v>25386</v>
      </c>
      <c r="C1317" s="107">
        <v>45127</v>
      </c>
      <c r="D1317">
        <v>1458.29</v>
      </c>
      <c r="E1317">
        <v>1820.6</v>
      </c>
      <c r="F1317">
        <v>19.900580000000001</v>
      </c>
      <c r="G1317">
        <v>19</v>
      </c>
      <c r="H1317">
        <v>31</v>
      </c>
      <c r="I1317">
        <v>93</v>
      </c>
      <c r="J1317">
        <v>17</v>
      </c>
    </row>
    <row r="1318" spans="1:10" x14ac:dyDescent="0.25">
      <c r="A1318" t="s">
        <v>3499</v>
      </c>
      <c r="B1318" t="s">
        <v>3501</v>
      </c>
      <c r="C1318" s="107">
        <v>45137</v>
      </c>
      <c r="D1318">
        <v>2549.71</v>
      </c>
      <c r="E1318">
        <v>3186</v>
      </c>
      <c r="F1318">
        <v>19.971440000000001</v>
      </c>
      <c r="G1318">
        <v>15.75</v>
      </c>
      <c r="H1318">
        <v>29</v>
      </c>
      <c r="I1318">
        <v>108</v>
      </c>
      <c r="J1318">
        <v>5.25</v>
      </c>
    </row>
    <row r="1319" spans="1:10" x14ac:dyDescent="0.25">
      <c r="A1319" t="s">
        <v>3579</v>
      </c>
      <c r="B1319" t="s">
        <v>3581</v>
      </c>
      <c r="C1319" s="107">
        <v>45142</v>
      </c>
      <c r="D1319">
        <v>2.2999999999999998</v>
      </c>
      <c r="E1319">
        <v>2.79</v>
      </c>
      <c r="F1319">
        <v>17.562719999999999</v>
      </c>
      <c r="G1319">
        <v>2</v>
      </c>
      <c r="H1319">
        <v>3</v>
      </c>
      <c r="I1319">
        <v>0.1</v>
      </c>
      <c r="J1319">
        <v>0.25</v>
      </c>
    </row>
    <row r="1320" spans="1:10" x14ac:dyDescent="0.25">
      <c r="A1320" t="s">
        <v>147</v>
      </c>
      <c r="B1320" t="s">
        <v>149</v>
      </c>
      <c r="C1320" s="107">
        <v>45137</v>
      </c>
      <c r="D1320">
        <v>4300</v>
      </c>
      <c r="E1320">
        <v>5570</v>
      </c>
      <c r="F1320">
        <v>22.800719999999998</v>
      </c>
      <c r="G1320">
        <v>39.4</v>
      </c>
      <c r="H1320">
        <v>1.6</v>
      </c>
      <c r="I1320">
        <v>55</v>
      </c>
      <c r="J1320">
        <v>66.5</v>
      </c>
    </row>
    <row r="1321" spans="1:10" x14ac:dyDescent="0.25">
      <c r="A1321" t="s">
        <v>143</v>
      </c>
      <c r="B1321" t="s">
        <v>145</v>
      </c>
      <c r="C1321" s="107">
        <v>45137</v>
      </c>
      <c r="D1321">
        <v>5200</v>
      </c>
      <c r="E1321">
        <v>6750</v>
      </c>
      <c r="F1321">
        <v>22.962959999999999</v>
      </c>
      <c r="G1321">
        <v>21</v>
      </c>
      <c r="H1321">
        <v>11</v>
      </c>
      <c r="I1321">
        <v>90</v>
      </c>
      <c r="J1321">
        <v>28</v>
      </c>
    </row>
    <row r="1322" spans="1:10" x14ac:dyDescent="0.25">
      <c r="A1322" t="s">
        <v>140</v>
      </c>
      <c r="B1322" t="s">
        <v>142</v>
      </c>
      <c r="C1322" s="107">
        <v>45137</v>
      </c>
      <c r="D1322">
        <v>1.57</v>
      </c>
      <c r="E1322">
        <v>1.93</v>
      </c>
      <c r="F1322">
        <v>18.652850000000001</v>
      </c>
      <c r="G1322">
        <v>0.75</v>
      </c>
      <c r="H1322">
        <v>0.4</v>
      </c>
      <c r="I1322">
        <v>1.2500000000000001E-2</v>
      </c>
      <c r="J1322">
        <v>0.75</v>
      </c>
    </row>
    <row r="1323" spans="1:10" x14ac:dyDescent="0.25">
      <c r="A1323" t="s">
        <v>136</v>
      </c>
      <c r="B1323" t="s">
        <v>138</v>
      </c>
      <c r="C1323" s="107">
        <v>45137</v>
      </c>
      <c r="D1323">
        <v>1.68</v>
      </c>
      <c r="E1323">
        <v>2.0099999999999998</v>
      </c>
      <c r="F1323">
        <v>16.417909999999999</v>
      </c>
      <c r="G1323">
        <v>0.5</v>
      </c>
      <c r="H1323">
        <v>0.25</v>
      </c>
      <c r="I1323">
        <v>0.25</v>
      </c>
      <c r="J1323">
        <v>1</v>
      </c>
    </row>
    <row r="1324" spans="1:10" x14ac:dyDescent="0.25">
      <c r="A1324" t="s">
        <v>509</v>
      </c>
      <c r="B1324" t="s">
        <v>511</v>
      </c>
      <c r="C1324" s="107">
        <v>45137</v>
      </c>
      <c r="D1324">
        <v>10.31</v>
      </c>
      <c r="E1324">
        <v>13.2</v>
      </c>
      <c r="F1324">
        <v>21.893940000000001</v>
      </c>
      <c r="G1324">
        <v>2.5</v>
      </c>
      <c r="H1324">
        <v>4.5</v>
      </c>
      <c r="I1324">
        <v>0.6</v>
      </c>
      <c r="J1324">
        <v>1.2</v>
      </c>
    </row>
    <row r="1325" spans="1:10" x14ac:dyDescent="0.25">
      <c r="A1325" t="s">
        <v>547</v>
      </c>
      <c r="B1325" t="s">
        <v>549</v>
      </c>
      <c r="C1325" s="107">
        <v>45143</v>
      </c>
      <c r="D1325">
        <v>221.715</v>
      </c>
      <c r="E1325">
        <v>264</v>
      </c>
      <c r="F1325">
        <v>16.017050000000001</v>
      </c>
      <c r="G1325">
        <v>5.0999999999999996</v>
      </c>
      <c r="H1325">
        <v>1.9</v>
      </c>
      <c r="I1325">
        <v>8.8000000000000007</v>
      </c>
      <c r="J1325">
        <v>10.9</v>
      </c>
    </row>
    <row r="1326" spans="1:10" x14ac:dyDescent="0.25">
      <c r="A1326" t="s">
        <v>25387</v>
      </c>
      <c r="B1326" t="s">
        <v>25388</v>
      </c>
      <c r="C1326" s="107">
        <v>45137</v>
      </c>
      <c r="D1326">
        <v>11.25</v>
      </c>
      <c r="E1326">
        <v>14.4</v>
      </c>
      <c r="F1326">
        <v>21.875</v>
      </c>
      <c r="G1326">
        <v>1.2</v>
      </c>
      <c r="H1326">
        <v>1.2</v>
      </c>
      <c r="I1326">
        <v>36.19</v>
      </c>
      <c r="J1326">
        <v>1.2</v>
      </c>
    </row>
    <row r="1327" spans="1:10" x14ac:dyDescent="0.25">
      <c r="A1327" t="s">
        <v>10886</v>
      </c>
      <c r="B1327" t="s">
        <v>25389</v>
      </c>
      <c r="C1327" s="107">
        <v>45137</v>
      </c>
      <c r="D1327">
        <v>11.25</v>
      </c>
      <c r="E1327">
        <v>16.23</v>
      </c>
      <c r="F1327">
        <v>30.683920000000001</v>
      </c>
      <c r="G1327">
        <v>1.2</v>
      </c>
      <c r="H1327">
        <v>1.2</v>
      </c>
      <c r="I1327">
        <v>37.18</v>
      </c>
      <c r="J1327">
        <v>1.2</v>
      </c>
    </row>
    <row r="1328" spans="1:10" x14ac:dyDescent="0.25">
      <c r="A1328" t="s">
        <v>25390</v>
      </c>
      <c r="B1328" t="s">
        <v>25242</v>
      </c>
      <c r="C1328" s="107">
        <v>45137</v>
      </c>
      <c r="D1328">
        <v>4.88</v>
      </c>
      <c r="E1328">
        <v>6.25</v>
      </c>
      <c r="F1328">
        <v>21.92</v>
      </c>
      <c r="G1328">
        <v>1.2</v>
      </c>
      <c r="H1328">
        <v>1.2</v>
      </c>
      <c r="I1328">
        <v>22.484000000000002</v>
      </c>
      <c r="J1328">
        <v>1.2</v>
      </c>
    </row>
    <row r="1329" spans="1:10" x14ac:dyDescent="0.25">
      <c r="A1329" t="s">
        <v>553</v>
      </c>
      <c r="B1329" t="s">
        <v>555</v>
      </c>
      <c r="C1329" s="107">
        <v>45137</v>
      </c>
      <c r="D1329">
        <v>28.75</v>
      </c>
      <c r="E1329">
        <v>41.09</v>
      </c>
      <c r="F1329">
        <v>30.031639999999999</v>
      </c>
      <c r="G1329">
        <v>1.2</v>
      </c>
      <c r="H1329">
        <v>1.2</v>
      </c>
      <c r="I1329">
        <v>37.4</v>
      </c>
      <c r="J1329">
        <v>1.2</v>
      </c>
    </row>
    <row r="1330" spans="1:10" x14ac:dyDescent="0.25">
      <c r="A1330" t="s">
        <v>556</v>
      </c>
      <c r="B1330" t="s">
        <v>25391</v>
      </c>
      <c r="C1330" s="107">
        <v>45181</v>
      </c>
      <c r="D1330">
        <v>321.11</v>
      </c>
      <c r="E1330">
        <v>440.9</v>
      </c>
      <c r="F1330">
        <v>27.169429999999998</v>
      </c>
      <c r="G1330">
        <v>1.1100000000000001</v>
      </c>
      <c r="H1330">
        <v>1.49</v>
      </c>
      <c r="I1330">
        <v>22.946000000000002</v>
      </c>
      <c r="J1330">
        <v>1.24</v>
      </c>
    </row>
    <row r="1331" spans="1:10" x14ac:dyDescent="0.25">
      <c r="A1331" t="s">
        <v>7393</v>
      </c>
      <c r="B1331" t="s">
        <v>7395</v>
      </c>
      <c r="C1331" s="107">
        <v>45137</v>
      </c>
      <c r="D1331">
        <v>8</v>
      </c>
      <c r="E1331">
        <v>10.5</v>
      </c>
      <c r="F1331">
        <v>23.809519999999999</v>
      </c>
      <c r="G1331">
        <v>1</v>
      </c>
      <c r="H1331">
        <v>0.37</v>
      </c>
      <c r="I1331">
        <v>12</v>
      </c>
      <c r="J1331">
        <v>0.36</v>
      </c>
    </row>
    <row r="1332" spans="1:10" x14ac:dyDescent="0.25">
      <c r="A1332" t="s">
        <v>4174</v>
      </c>
      <c r="B1332" t="s">
        <v>4176</v>
      </c>
      <c r="C1332" s="107">
        <v>45137</v>
      </c>
      <c r="D1332">
        <v>22.22</v>
      </c>
      <c r="E1332">
        <v>27.1</v>
      </c>
      <c r="F1332">
        <v>18.007380000000001</v>
      </c>
      <c r="G1332">
        <v>1.2</v>
      </c>
      <c r="H1332">
        <v>1.2</v>
      </c>
      <c r="I1332">
        <v>0.12</v>
      </c>
      <c r="J1332">
        <v>0.6</v>
      </c>
    </row>
    <row r="1333" spans="1:10" x14ac:dyDescent="0.25">
      <c r="A1333" t="s">
        <v>4171</v>
      </c>
      <c r="B1333" t="s">
        <v>4173</v>
      </c>
      <c r="C1333" s="107">
        <v>45137</v>
      </c>
      <c r="D1333">
        <v>21.11</v>
      </c>
      <c r="E1333">
        <v>25.75</v>
      </c>
      <c r="F1333">
        <v>18.01942</v>
      </c>
      <c r="G1333">
        <v>2.5</v>
      </c>
      <c r="H1333">
        <v>3.9</v>
      </c>
      <c r="I1333">
        <v>0.4</v>
      </c>
      <c r="J1333">
        <v>1.2</v>
      </c>
    </row>
    <row r="1334" spans="1:10" x14ac:dyDescent="0.25">
      <c r="A1334" t="s">
        <v>4168</v>
      </c>
      <c r="B1334" t="s">
        <v>4170</v>
      </c>
      <c r="C1334" s="107">
        <v>45137</v>
      </c>
      <c r="D1334">
        <v>25.56</v>
      </c>
      <c r="E1334">
        <v>31.18</v>
      </c>
      <c r="F1334">
        <v>18.024370000000001</v>
      </c>
      <c r="G1334">
        <v>19.5</v>
      </c>
      <c r="H1334">
        <v>4.5</v>
      </c>
      <c r="I1334">
        <v>12</v>
      </c>
      <c r="J1334">
        <v>15.5</v>
      </c>
    </row>
    <row r="1335" spans="1:10" x14ac:dyDescent="0.25">
      <c r="A1335" t="s">
        <v>4165</v>
      </c>
      <c r="B1335" t="s">
        <v>4167</v>
      </c>
      <c r="C1335" s="107">
        <v>45137</v>
      </c>
      <c r="D1335">
        <v>20</v>
      </c>
      <c r="E1335">
        <v>24.125440000000001</v>
      </c>
      <c r="F1335">
        <v>17.099959999999999</v>
      </c>
      <c r="G1335">
        <v>1.4</v>
      </c>
      <c r="H1335">
        <v>2.2000000000000002</v>
      </c>
      <c r="I1335">
        <v>0.12</v>
      </c>
      <c r="J1335">
        <v>0.7</v>
      </c>
    </row>
    <row r="1336" spans="1:10" x14ac:dyDescent="0.25">
      <c r="A1336" t="s">
        <v>7887</v>
      </c>
      <c r="B1336" t="s">
        <v>25392</v>
      </c>
      <c r="C1336" s="107">
        <v>45127</v>
      </c>
      <c r="D1336">
        <v>4.3</v>
      </c>
      <c r="E1336">
        <v>5.25</v>
      </c>
      <c r="F1336">
        <v>18.09524</v>
      </c>
      <c r="G1336">
        <v>2</v>
      </c>
      <c r="H1336">
        <v>3.5</v>
      </c>
      <c r="I1336">
        <v>0.08</v>
      </c>
      <c r="J1336">
        <v>0.25</v>
      </c>
    </row>
    <row r="1337" spans="1:10" x14ac:dyDescent="0.25">
      <c r="A1337" t="s">
        <v>4162</v>
      </c>
      <c r="B1337" t="s">
        <v>4164</v>
      </c>
      <c r="C1337" s="107">
        <v>45137</v>
      </c>
      <c r="D1337">
        <v>16.670000000000002</v>
      </c>
      <c r="E1337">
        <v>19.84</v>
      </c>
      <c r="F1337">
        <v>15.977819999999999</v>
      </c>
      <c r="G1337">
        <v>1.6</v>
      </c>
      <c r="H1337">
        <v>2.8</v>
      </c>
      <c r="I1337">
        <v>0.2</v>
      </c>
      <c r="J1337">
        <v>1</v>
      </c>
    </row>
    <row r="1338" spans="1:10" x14ac:dyDescent="0.25">
      <c r="A1338" t="s">
        <v>4159</v>
      </c>
      <c r="B1338" t="s">
        <v>4161</v>
      </c>
      <c r="C1338" s="107">
        <v>45137</v>
      </c>
      <c r="D1338">
        <v>25.56</v>
      </c>
      <c r="E1338">
        <v>31.18</v>
      </c>
      <c r="F1338">
        <v>18.024370000000001</v>
      </c>
      <c r="G1338">
        <v>1.8</v>
      </c>
      <c r="H1338">
        <v>3</v>
      </c>
      <c r="I1338">
        <v>0.22</v>
      </c>
      <c r="J1338">
        <v>1</v>
      </c>
    </row>
    <row r="1339" spans="1:10" x14ac:dyDescent="0.25">
      <c r="A1339" t="s">
        <v>4156</v>
      </c>
      <c r="B1339" t="s">
        <v>4158</v>
      </c>
      <c r="C1339" s="107">
        <v>45137</v>
      </c>
      <c r="D1339">
        <v>26.67</v>
      </c>
      <c r="E1339">
        <v>32.53</v>
      </c>
      <c r="F1339">
        <v>18.014140000000001</v>
      </c>
      <c r="G1339">
        <v>1.6</v>
      </c>
      <c r="H1339">
        <v>2.8</v>
      </c>
      <c r="I1339">
        <v>0.21</v>
      </c>
      <c r="J1339">
        <v>1</v>
      </c>
    </row>
    <row r="1340" spans="1:10" x14ac:dyDescent="0.25">
      <c r="A1340" t="s">
        <v>4153</v>
      </c>
      <c r="B1340" t="s">
        <v>4155</v>
      </c>
      <c r="C1340" s="107">
        <v>45137</v>
      </c>
      <c r="D1340">
        <v>25.56</v>
      </c>
      <c r="E1340">
        <v>31.18</v>
      </c>
      <c r="F1340">
        <v>18.024370000000001</v>
      </c>
      <c r="G1340">
        <v>1.6</v>
      </c>
      <c r="H1340">
        <v>2.8</v>
      </c>
      <c r="I1340">
        <v>0.2</v>
      </c>
      <c r="J1340">
        <v>1</v>
      </c>
    </row>
    <row r="1341" spans="1:10" x14ac:dyDescent="0.25">
      <c r="A1341" t="s">
        <v>4150</v>
      </c>
      <c r="B1341" t="s">
        <v>4152</v>
      </c>
      <c r="C1341" s="107">
        <v>45137</v>
      </c>
      <c r="D1341">
        <v>18.89</v>
      </c>
      <c r="E1341">
        <v>23.04</v>
      </c>
      <c r="F1341">
        <v>18.012149999999998</v>
      </c>
      <c r="G1341">
        <v>1.8</v>
      </c>
      <c r="H1341">
        <v>3</v>
      </c>
      <c r="I1341">
        <v>0.23</v>
      </c>
      <c r="J1341">
        <v>1</v>
      </c>
    </row>
    <row r="1342" spans="1:10" x14ac:dyDescent="0.25">
      <c r="A1342" t="s">
        <v>4147</v>
      </c>
      <c r="B1342" t="s">
        <v>4149</v>
      </c>
      <c r="C1342" s="107">
        <v>45137</v>
      </c>
      <c r="D1342">
        <v>18.89</v>
      </c>
      <c r="E1342">
        <v>23.04</v>
      </c>
      <c r="F1342">
        <v>18.012149999999998</v>
      </c>
      <c r="G1342">
        <v>1.8</v>
      </c>
      <c r="H1342">
        <v>3.4</v>
      </c>
      <c r="I1342">
        <v>0.25</v>
      </c>
      <c r="J1342">
        <v>1.3</v>
      </c>
    </row>
    <row r="1343" spans="1:10" x14ac:dyDescent="0.25">
      <c r="A1343" t="s">
        <v>4144</v>
      </c>
      <c r="B1343" t="s">
        <v>4146</v>
      </c>
      <c r="C1343" s="107">
        <v>45137</v>
      </c>
      <c r="D1343">
        <v>20</v>
      </c>
      <c r="E1343">
        <v>24.4</v>
      </c>
      <c r="F1343">
        <v>18.032789999999999</v>
      </c>
      <c r="G1343">
        <v>1.8</v>
      </c>
      <c r="H1343">
        <v>2.6</v>
      </c>
      <c r="I1343">
        <v>0.14000000000000001</v>
      </c>
      <c r="J1343">
        <v>0.8</v>
      </c>
    </row>
    <row r="1344" spans="1:10" x14ac:dyDescent="0.25">
      <c r="A1344" t="s">
        <v>4141</v>
      </c>
      <c r="B1344" t="s">
        <v>4143</v>
      </c>
      <c r="C1344" s="107">
        <v>45137</v>
      </c>
      <c r="D1344">
        <v>20</v>
      </c>
      <c r="E1344">
        <v>24.4</v>
      </c>
      <c r="F1344">
        <v>18.032789999999999</v>
      </c>
      <c r="G1344">
        <v>1.6</v>
      </c>
      <c r="H1344">
        <v>2.8</v>
      </c>
      <c r="I1344">
        <v>0.16</v>
      </c>
      <c r="J1344">
        <v>1</v>
      </c>
    </row>
    <row r="1345" spans="1:10" x14ac:dyDescent="0.25">
      <c r="A1345" t="s">
        <v>4138</v>
      </c>
      <c r="B1345" t="s">
        <v>4140</v>
      </c>
      <c r="C1345" s="107">
        <v>45137</v>
      </c>
      <c r="D1345">
        <v>20</v>
      </c>
      <c r="E1345">
        <v>24.4</v>
      </c>
      <c r="F1345">
        <v>18.032789999999999</v>
      </c>
      <c r="G1345">
        <v>3.75</v>
      </c>
      <c r="H1345">
        <v>3</v>
      </c>
      <c r="I1345">
        <v>0.24</v>
      </c>
      <c r="J1345">
        <v>3</v>
      </c>
    </row>
    <row r="1346" spans="1:10" x14ac:dyDescent="0.25">
      <c r="A1346" t="s">
        <v>4135</v>
      </c>
      <c r="B1346" t="s">
        <v>4137</v>
      </c>
      <c r="C1346" s="107">
        <v>45137</v>
      </c>
      <c r="D1346">
        <v>20</v>
      </c>
      <c r="E1346">
        <v>24.4</v>
      </c>
      <c r="F1346">
        <v>18.032789999999999</v>
      </c>
      <c r="G1346">
        <v>2.6</v>
      </c>
      <c r="H1346">
        <v>4.3</v>
      </c>
      <c r="I1346">
        <v>0.32</v>
      </c>
      <c r="J1346">
        <v>1.3</v>
      </c>
    </row>
    <row r="1347" spans="1:10" x14ac:dyDescent="0.25">
      <c r="A1347" t="s">
        <v>4132</v>
      </c>
      <c r="B1347" t="s">
        <v>4134</v>
      </c>
      <c r="C1347" s="107">
        <v>45137</v>
      </c>
      <c r="D1347">
        <v>20</v>
      </c>
      <c r="E1347">
        <v>24.4</v>
      </c>
      <c r="F1347">
        <v>18.032789999999999</v>
      </c>
      <c r="G1347">
        <v>3</v>
      </c>
      <c r="H1347">
        <v>4.5999999999999996</v>
      </c>
      <c r="I1347">
        <v>0.5</v>
      </c>
      <c r="J1347">
        <v>1.3</v>
      </c>
    </row>
    <row r="1348" spans="1:10" x14ac:dyDescent="0.25">
      <c r="A1348" t="s">
        <v>4129</v>
      </c>
      <c r="B1348" t="s">
        <v>4131</v>
      </c>
      <c r="C1348" s="107">
        <v>45137</v>
      </c>
      <c r="D1348">
        <v>21.11</v>
      </c>
      <c r="E1348">
        <v>25.75</v>
      </c>
      <c r="F1348">
        <v>18.01942</v>
      </c>
      <c r="G1348">
        <v>3</v>
      </c>
      <c r="H1348">
        <v>4.5</v>
      </c>
      <c r="I1348">
        <v>0.42</v>
      </c>
      <c r="J1348">
        <v>1.3</v>
      </c>
    </row>
    <row r="1349" spans="1:10" x14ac:dyDescent="0.25">
      <c r="A1349" t="s">
        <v>4126</v>
      </c>
      <c r="B1349" t="s">
        <v>4128</v>
      </c>
      <c r="C1349" s="107">
        <v>45119</v>
      </c>
      <c r="D1349">
        <v>20</v>
      </c>
      <c r="E1349">
        <v>24.4</v>
      </c>
      <c r="F1349">
        <v>18.032789999999999</v>
      </c>
      <c r="G1349">
        <v>3</v>
      </c>
      <c r="H1349">
        <v>4</v>
      </c>
      <c r="I1349">
        <v>0.25</v>
      </c>
      <c r="J1349">
        <v>0.5</v>
      </c>
    </row>
    <row r="1350" spans="1:10" x14ac:dyDescent="0.25">
      <c r="A1350" t="s">
        <v>4121</v>
      </c>
      <c r="B1350" t="s">
        <v>4123</v>
      </c>
      <c r="C1350" s="107">
        <v>45137</v>
      </c>
      <c r="D1350">
        <v>33.33</v>
      </c>
      <c r="E1350">
        <v>40.659999999999997</v>
      </c>
      <c r="F1350">
        <v>18.027550000000002</v>
      </c>
      <c r="G1350">
        <v>2.2000000000000002</v>
      </c>
      <c r="H1350">
        <v>2.6</v>
      </c>
      <c r="I1350">
        <v>0.46</v>
      </c>
      <c r="J1350">
        <v>1</v>
      </c>
    </row>
    <row r="1351" spans="1:10" x14ac:dyDescent="0.25">
      <c r="A1351" t="s">
        <v>4118</v>
      </c>
      <c r="B1351" t="s">
        <v>4120</v>
      </c>
      <c r="C1351" s="107">
        <v>45137</v>
      </c>
      <c r="D1351">
        <v>20</v>
      </c>
      <c r="E1351">
        <v>24.4</v>
      </c>
      <c r="F1351">
        <v>18.032789999999999</v>
      </c>
      <c r="G1351">
        <v>2</v>
      </c>
      <c r="H1351">
        <v>3</v>
      </c>
      <c r="I1351">
        <v>0.23</v>
      </c>
      <c r="J1351">
        <v>1</v>
      </c>
    </row>
    <row r="1352" spans="1:10" x14ac:dyDescent="0.25">
      <c r="A1352" t="s">
        <v>4115</v>
      </c>
      <c r="B1352" t="s">
        <v>4117</v>
      </c>
      <c r="C1352" s="107">
        <v>45137</v>
      </c>
      <c r="D1352">
        <v>35.56</v>
      </c>
      <c r="E1352">
        <v>43.38</v>
      </c>
      <c r="F1352">
        <v>18.02674</v>
      </c>
      <c r="G1352">
        <v>2.2000000000000002</v>
      </c>
      <c r="H1352">
        <v>2.6</v>
      </c>
      <c r="I1352">
        <v>0.46</v>
      </c>
      <c r="J1352">
        <v>1</v>
      </c>
    </row>
    <row r="1353" spans="1:10" x14ac:dyDescent="0.25">
      <c r="A1353" t="s">
        <v>4112</v>
      </c>
      <c r="B1353" t="s">
        <v>4114</v>
      </c>
      <c r="C1353" s="107">
        <v>45119</v>
      </c>
      <c r="D1353">
        <v>35.56</v>
      </c>
      <c r="E1353">
        <v>43.38</v>
      </c>
      <c r="F1353">
        <v>18.02674</v>
      </c>
      <c r="G1353">
        <v>3</v>
      </c>
      <c r="H1353">
        <v>4</v>
      </c>
      <c r="I1353">
        <v>0.5</v>
      </c>
      <c r="J1353">
        <v>1</v>
      </c>
    </row>
    <row r="1354" spans="1:10" x14ac:dyDescent="0.25">
      <c r="A1354" t="s">
        <v>4073</v>
      </c>
      <c r="B1354" t="s">
        <v>4075</v>
      </c>
      <c r="C1354" s="107">
        <v>45137</v>
      </c>
      <c r="D1354">
        <v>20</v>
      </c>
      <c r="E1354">
        <v>24.4</v>
      </c>
      <c r="F1354">
        <v>18.032789999999999</v>
      </c>
      <c r="G1354">
        <v>3</v>
      </c>
      <c r="H1354">
        <v>4</v>
      </c>
      <c r="I1354">
        <v>0.23</v>
      </c>
      <c r="J1354">
        <v>1</v>
      </c>
    </row>
    <row r="1355" spans="1:10" x14ac:dyDescent="0.25">
      <c r="A1355" t="s">
        <v>4070</v>
      </c>
      <c r="B1355" t="s">
        <v>4072</v>
      </c>
      <c r="C1355" s="107">
        <v>45119</v>
      </c>
      <c r="D1355">
        <v>18.89</v>
      </c>
      <c r="E1355">
        <v>23.04</v>
      </c>
      <c r="F1355">
        <v>18.012149999999998</v>
      </c>
      <c r="G1355">
        <v>3</v>
      </c>
      <c r="H1355">
        <v>4</v>
      </c>
      <c r="I1355">
        <v>0.25</v>
      </c>
      <c r="J1355">
        <v>0.5</v>
      </c>
    </row>
    <row r="1356" spans="1:10" x14ac:dyDescent="0.25">
      <c r="A1356" t="s">
        <v>4067</v>
      </c>
      <c r="B1356" t="s">
        <v>4069</v>
      </c>
      <c r="C1356" s="107">
        <v>45137</v>
      </c>
      <c r="D1356">
        <v>20</v>
      </c>
      <c r="E1356">
        <v>24.4</v>
      </c>
      <c r="F1356">
        <v>18.032789999999999</v>
      </c>
      <c r="G1356">
        <v>3</v>
      </c>
      <c r="H1356">
        <v>4</v>
      </c>
      <c r="I1356">
        <v>1</v>
      </c>
      <c r="J1356">
        <v>1</v>
      </c>
    </row>
    <row r="1357" spans="1:10" x14ac:dyDescent="0.25">
      <c r="A1357" t="s">
        <v>4064</v>
      </c>
      <c r="B1357" t="s">
        <v>4066</v>
      </c>
      <c r="C1357" s="107">
        <v>45137</v>
      </c>
      <c r="D1357">
        <v>35.56</v>
      </c>
      <c r="E1357">
        <v>43.38</v>
      </c>
      <c r="F1357">
        <v>18.02674</v>
      </c>
      <c r="G1357">
        <v>2.8</v>
      </c>
      <c r="H1357">
        <v>4.2</v>
      </c>
      <c r="I1357">
        <v>0.6</v>
      </c>
      <c r="J1357">
        <v>1</v>
      </c>
    </row>
    <row r="1358" spans="1:10" x14ac:dyDescent="0.25">
      <c r="A1358" t="s">
        <v>4061</v>
      </c>
      <c r="B1358" t="s">
        <v>4063</v>
      </c>
      <c r="C1358" s="107">
        <v>45137</v>
      </c>
      <c r="D1358">
        <v>50</v>
      </c>
      <c r="E1358">
        <v>61</v>
      </c>
      <c r="F1358">
        <v>18.032789999999999</v>
      </c>
      <c r="G1358">
        <v>3.9</v>
      </c>
      <c r="H1358">
        <v>4.2</v>
      </c>
      <c r="I1358">
        <v>0.7</v>
      </c>
      <c r="J1358">
        <v>1.5</v>
      </c>
    </row>
    <row r="1359" spans="1:10" x14ac:dyDescent="0.25">
      <c r="A1359" t="s">
        <v>4101</v>
      </c>
      <c r="B1359" t="s">
        <v>4102</v>
      </c>
      <c r="C1359" s="107">
        <v>45127</v>
      </c>
      <c r="D1359">
        <v>430.47</v>
      </c>
      <c r="E1359">
        <v>525</v>
      </c>
      <c r="F1359">
        <v>18.005710000000001</v>
      </c>
      <c r="G1359">
        <v>8</v>
      </c>
      <c r="H1359">
        <v>20.25</v>
      </c>
      <c r="I1359">
        <v>18</v>
      </c>
      <c r="J1359">
        <v>8</v>
      </c>
    </row>
    <row r="1360" spans="1:10" x14ac:dyDescent="0.25">
      <c r="A1360" t="s">
        <v>5533</v>
      </c>
      <c r="B1360" t="s">
        <v>5534</v>
      </c>
      <c r="C1360" s="107">
        <v>45120</v>
      </c>
      <c r="D1360">
        <v>33.15</v>
      </c>
      <c r="E1360">
        <v>41.106000000000002</v>
      </c>
      <c r="F1360">
        <v>19.354839999999999</v>
      </c>
      <c r="G1360">
        <v>4.72</v>
      </c>
      <c r="H1360">
        <v>5.51</v>
      </c>
      <c r="I1360">
        <v>0.99</v>
      </c>
      <c r="J1360">
        <v>3.66</v>
      </c>
    </row>
    <row r="1361" spans="1:10" x14ac:dyDescent="0.25">
      <c r="A1361" t="s">
        <v>4099</v>
      </c>
      <c r="B1361" t="s">
        <v>4100</v>
      </c>
      <c r="C1361" s="107">
        <v>45127</v>
      </c>
      <c r="D1361">
        <v>586.66999999999996</v>
      </c>
      <c r="E1361">
        <v>715</v>
      </c>
      <c r="F1361">
        <v>17.948250000000002</v>
      </c>
      <c r="G1361">
        <v>8</v>
      </c>
      <c r="H1361">
        <v>20.25</v>
      </c>
      <c r="I1361">
        <v>18</v>
      </c>
      <c r="J1361">
        <v>8</v>
      </c>
    </row>
    <row r="1362" spans="1:10" x14ac:dyDescent="0.25">
      <c r="A1362" t="s">
        <v>4058</v>
      </c>
      <c r="B1362" t="s">
        <v>4060</v>
      </c>
      <c r="C1362" s="107">
        <v>45137</v>
      </c>
      <c r="D1362">
        <v>18.89</v>
      </c>
      <c r="E1362">
        <v>23.04</v>
      </c>
      <c r="F1362">
        <v>18.012149999999998</v>
      </c>
      <c r="G1362">
        <v>3</v>
      </c>
      <c r="H1362">
        <v>4</v>
      </c>
      <c r="I1362">
        <v>0.3</v>
      </c>
      <c r="J1362">
        <v>1</v>
      </c>
    </row>
    <row r="1363" spans="1:10" x14ac:dyDescent="0.25">
      <c r="A1363" t="s">
        <v>4055</v>
      </c>
      <c r="B1363" t="s">
        <v>4057</v>
      </c>
      <c r="C1363" s="107">
        <v>45137</v>
      </c>
      <c r="D1363">
        <v>37.78</v>
      </c>
      <c r="E1363">
        <v>46.09</v>
      </c>
      <c r="F1363">
        <v>18.02994</v>
      </c>
      <c r="G1363">
        <v>3.8</v>
      </c>
      <c r="H1363">
        <v>5</v>
      </c>
      <c r="I1363">
        <v>0.8</v>
      </c>
      <c r="J1363">
        <v>1</v>
      </c>
    </row>
    <row r="1364" spans="1:10" x14ac:dyDescent="0.25">
      <c r="A1364" t="s">
        <v>4052</v>
      </c>
      <c r="B1364" t="s">
        <v>4054</v>
      </c>
      <c r="C1364" s="107">
        <v>45137</v>
      </c>
      <c r="D1364">
        <v>50</v>
      </c>
      <c r="E1364">
        <v>60.264000000000003</v>
      </c>
      <c r="F1364">
        <v>17.03173</v>
      </c>
      <c r="G1364">
        <v>4.2</v>
      </c>
      <c r="H1364">
        <v>5</v>
      </c>
      <c r="I1364">
        <v>0.9</v>
      </c>
      <c r="J1364">
        <v>1.5</v>
      </c>
    </row>
    <row r="1365" spans="1:10" x14ac:dyDescent="0.25">
      <c r="A1365" t="s">
        <v>4049</v>
      </c>
      <c r="B1365" t="s">
        <v>4051</v>
      </c>
      <c r="C1365" s="107">
        <v>45137</v>
      </c>
      <c r="D1365">
        <v>23.33</v>
      </c>
      <c r="E1365">
        <v>28.46</v>
      </c>
      <c r="F1365">
        <v>18.025300000000001</v>
      </c>
      <c r="G1365">
        <v>3</v>
      </c>
      <c r="H1365">
        <v>4</v>
      </c>
      <c r="I1365">
        <v>0.4</v>
      </c>
      <c r="J1365">
        <v>1</v>
      </c>
    </row>
    <row r="1366" spans="1:10" x14ac:dyDescent="0.25">
      <c r="A1366" t="s">
        <v>4046</v>
      </c>
      <c r="B1366" t="s">
        <v>4048</v>
      </c>
      <c r="C1366" s="107">
        <v>45127</v>
      </c>
      <c r="D1366">
        <v>38.89</v>
      </c>
      <c r="E1366">
        <v>47.44</v>
      </c>
      <c r="F1366">
        <v>18.022770000000001</v>
      </c>
      <c r="G1366">
        <v>0.5</v>
      </c>
      <c r="H1366">
        <v>3</v>
      </c>
      <c r="I1366">
        <v>0.24</v>
      </c>
      <c r="J1366">
        <v>3.75</v>
      </c>
    </row>
    <row r="1367" spans="1:10" x14ac:dyDescent="0.25">
      <c r="A1367" t="s">
        <v>4043</v>
      </c>
      <c r="B1367" t="s">
        <v>4045</v>
      </c>
      <c r="C1367" s="107">
        <v>45127</v>
      </c>
      <c r="D1367">
        <v>14.44</v>
      </c>
      <c r="E1367">
        <v>17.61</v>
      </c>
      <c r="F1367">
        <v>18.001139999999999</v>
      </c>
      <c r="G1367">
        <v>0.75</v>
      </c>
      <c r="H1367">
        <v>3</v>
      </c>
      <c r="I1367">
        <v>0.25</v>
      </c>
      <c r="J1367">
        <v>2.5</v>
      </c>
    </row>
    <row r="1368" spans="1:10" x14ac:dyDescent="0.25">
      <c r="A1368" t="s">
        <v>4040</v>
      </c>
      <c r="B1368" t="s">
        <v>4042</v>
      </c>
      <c r="C1368" s="107">
        <v>45137</v>
      </c>
      <c r="D1368">
        <v>14.44</v>
      </c>
      <c r="E1368">
        <v>17.61</v>
      </c>
      <c r="F1368">
        <v>18.001139999999999</v>
      </c>
      <c r="G1368">
        <v>2.5</v>
      </c>
      <c r="H1368">
        <v>3</v>
      </c>
      <c r="I1368">
        <v>0.25</v>
      </c>
      <c r="J1368">
        <v>0.75</v>
      </c>
    </row>
    <row r="1369" spans="1:10" x14ac:dyDescent="0.25">
      <c r="A1369" t="s">
        <v>4037</v>
      </c>
      <c r="B1369" t="s">
        <v>4039</v>
      </c>
      <c r="C1369" s="107">
        <v>45137</v>
      </c>
      <c r="D1369">
        <v>14.44</v>
      </c>
      <c r="E1369">
        <v>17.012799999999999</v>
      </c>
      <c r="F1369">
        <v>15.122730000000001</v>
      </c>
      <c r="G1369">
        <v>1</v>
      </c>
      <c r="H1369">
        <v>3</v>
      </c>
      <c r="I1369">
        <v>0.25</v>
      </c>
      <c r="J1369">
        <v>1</v>
      </c>
    </row>
    <row r="1370" spans="1:10" x14ac:dyDescent="0.25">
      <c r="A1370" t="s">
        <v>4034</v>
      </c>
      <c r="B1370" t="s">
        <v>4036</v>
      </c>
      <c r="C1370" s="107">
        <v>45137</v>
      </c>
      <c r="D1370">
        <v>14.44</v>
      </c>
      <c r="E1370">
        <v>17.012799999999999</v>
      </c>
      <c r="F1370">
        <v>15.122730000000001</v>
      </c>
      <c r="G1370">
        <v>1</v>
      </c>
      <c r="H1370">
        <v>3</v>
      </c>
      <c r="I1370">
        <v>0.31</v>
      </c>
      <c r="J1370">
        <v>4</v>
      </c>
    </row>
    <row r="1371" spans="1:10" x14ac:dyDescent="0.25">
      <c r="A1371" t="s">
        <v>4031</v>
      </c>
      <c r="B1371" t="s">
        <v>4033</v>
      </c>
      <c r="C1371" s="107">
        <v>45119</v>
      </c>
      <c r="D1371">
        <v>14.44</v>
      </c>
      <c r="E1371">
        <v>17.61</v>
      </c>
      <c r="F1371">
        <v>18.001139999999999</v>
      </c>
      <c r="G1371">
        <v>3</v>
      </c>
      <c r="H1371">
        <v>3</v>
      </c>
      <c r="I1371">
        <v>0.05</v>
      </c>
      <c r="J1371">
        <v>1</v>
      </c>
    </row>
    <row r="1372" spans="1:10" x14ac:dyDescent="0.25">
      <c r="A1372" t="s">
        <v>4028</v>
      </c>
      <c r="B1372" t="s">
        <v>4030</v>
      </c>
      <c r="C1372" s="107">
        <v>45120</v>
      </c>
      <c r="D1372">
        <v>14.44</v>
      </c>
      <c r="E1372">
        <v>17.012799999999999</v>
      </c>
      <c r="F1372">
        <v>15.122730000000001</v>
      </c>
      <c r="G1372">
        <v>2</v>
      </c>
      <c r="H1372">
        <v>3</v>
      </c>
      <c r="I1372">
        <v>0.03</v>
      </c>
      <c r="J1372">
        <v>0.5</v>
      </c>
    </row>
    <row r="1373" spans="1:10" x14ac:dyDescent="0.25">
      <c r="A1373" t="s">
        <v>4025</v>
      </c>
      <c r="B1373" t="s">
        <v>4027</v>
      </c>
      <c r="C1373" s="107">
        <v>45119</v>
      </c>
      <c r="D1373">
        <v>21.11</v>
      </c>
      <c r="E1373">
        <v>25.75</v>
      </c>
      <c r="F1373">
        <v>18.01942</v>
      </c>
      <c r="G1373">
        <v>2.5</v>
      </c>
      <c r="H1373">
        <v>3</v>
      </c>
      <c r="I1373">
        <v>0.25</v>
      </c>
      <c r="J1373">
        <v>0.75</v>
      </c>
    </row>
    <row r="1374" spans="1:10" x14ac:dyDescent="0.25">
      <c r="A1374" t="s">
        <v>4022</v>
      </c>
      <c r="B1374" t="s">
        <v>4024</v>
      </c>
      <c r="C1374" s="107">
        <v>45120</v>
      </c>
      <c r="D1374">
        <v>14.44</v>
      </c>
      <c r="E1374">
        <v>17.012799999999999</v>
      </c>
      <c r="F1374">
        <v>15.122730000000001</v>
      </c>
      <c r="G1374">
        <v>3</v>
      </c>
      <c r="H1374">
        <v>3</v>
      </c>
      <c r="I1374">
        <v>0.05</v>
      </c>
      <c r="J1374">
        <v>1</v>
      </c>
    </row>
    <row r="1375" spans="1:10" x14ac:dyDescent="0.25">
      <c r="A1375" t="s">
        <v>4019</v>
      </c>
      <c r="B1375" t="s">
        <v>4021</v>
      </c>
      <c r="C1375" s="107">
        <v>45119</v>
      </c>
      <c r="D1375">
        <v>44.44</v>
      </c>
      <c r="E1375">
        <v>54.21</v>
      </c>
      <c r="F1375">
        <v>18.02251</v>
      </c>
      <c r="G1375">
        <v>4</v>
      </c>
      <c r="H1375">
        <v>4</v>
      </c>
      <c r="I1375">
        <v>1</v>
      </c>
      <c r="J1375">
        <v>0.5</v>
      </c>
    </row>
    <row r="1376" spans="1:10" x14ac:dyDescent="0.25">
      <c r="A1376" t="s">
        <v>4016</v>
      </c>
      <c r="B1376" t="s">
        <v>4018</v>
      </c>
      <c r="C1376" s="107">
        <v>45137</v>
      </c>
      <c r="D1376">
        <v>56.67</v>
      </c>
      <c r="E1376">
        <v>69.13</v>
      </c>
      <c r="F1376">
        <v>18.024010000000001</v>
      </c>
      <c r="G1376">
        <v>5</v>
      </c>
      <c r="H1376">
        <v>5</v>
      </c>
      <c r="I1376">
        <v>0.76</v>
      </c>
      <c r="J1376">
        <v>2</v>
      </c>
    </row>
    <row r="1377" spans="1:10" x14ac:dyDescent="0.25">
      <c r="A1377" t="s">
        <v>4013</v>
      </c>
      <c r="B1377" t="s">
        <v>4015</v>
      </c>
      <c r="C1377" s="107">
        <v>45119</v>
      </c>
      <c r="D1377">
        <v>14.44</v>
      </c>
      <c r="E1377">
        <v>17.61</v>
      </c>
      <c r="F1377">
        <v>18.001139999999999</v>
      </c>
      <c r="G1377">
        <v>2.5</v>
      </c>
      <c r="H1377">
        <v>3</v>
      </c>
      <c r="I1377">
        <v>0.25</v>
      </c>
      <c r="J1377">
        <v>0.75</v>
      </c>
    </row>
    <row r="1378" spans="1:10" x14ac:dyDescent="0.25">
      <c r="A1378" t="s">
        <v>4010</v>
      </c>
      <c r="B1378" t="s">
        <v>4012</v>
      </c>
      <c r="C1378" s="107">
        <v>45137</v>
      </c>
      <c r="D1378">
        <v>14.44</v>
      </c>
      <c r="E1378">
        <v>17.61</v>
      </c>
      <c r="F1378">
        <v>18.001139999999999</v>
      </c>
      <c r="G1378">
        <v>3</v>
      </c>
      <c r="H1378">
        <v>0.5</v>
      </c>
      <c r="I1378">
        <v>0.25</v>
      </c>
      <c r="J1378">
        <v>4</v>
      </c>
    </row>
    <row r="1379" spans="1:10" x14ac:dyDescent="0.25">
      <c r="A1379" t="s">
        <v>4007</v>
      </c>
      <c r="B1379" t="s">
        <v>4009</v>
      </c>
      <c r="C1379" s="107">
        <v>45119</v>
      </c>
      <c r="D1379">
        <v>44.44</v>
      </c>
      <c r="E1379">
        <v>54.21</v>
      </c>
      <c r="F1379">
        <v>18.02251</v>
      </c>
      <c r="G1379">
        <v>3</v>
      </c>
      <c r="H1379">
        <v>1</v>
      </c>
      <c r="I1379">
        <v>0.05</v>
      </c>
      <c r="J1379">
        <v>3</v>
      </c>
    </row>
    <row r="1380" spans="1:10" x14ac:dyDescent="0.25">
      <c r="A1380" t="s">
        <v>4004</v>
      </c>
      <c r="B1380" t="s">
        <v>4006</v>
      </c>
      <c r="C1380" s="107">
        <v>45119</v>
      </c>
      <c r="D1380">
        <v>61.11</v>
      </c>
      <c r="E1380">
        <v>74.55</v>
      </c>
      <c r="F1380">
        <v>18.028169999999999</v>
      </c>
      <c r="G1380">
        <v>4</v>
      </c>
      <c r="H1380">
        <v>4</v>
      </c>
      <c r="I1380">
        <v>0.08</v>
      </c>
      <c r="J1380">
        <v>0.5</v>
      </c>
    </row>
    <row r="1381" spans="1:10" x14ac:dyDescent="0.25">
      <c r="A1381" t="s">
        <v>4001</v>
      </c>
      <c r="B1381" t="s">
        <v>4003</v>
      </c>
      <c r="C1381" s="107">
        <v>45120</v>
      </c>
      <c r="D1381">
        <v>14.44</v>
      </c>
      <c r="E1381">
        <v>17.012799999999999</v>
      </c>
      <c r="F1381">
        <v>15.122730000000001</v>
      </c>
      <c r="G1381">
        <v>0.75</v>
      </c>
      <c r="H1381">
        <v>3</v>
      </c>
      <c r="I1381">
        <v>0.25</v>
      </c>
      <c r="J1381">
        <v>2.5</v>
      </c>
    </row>
    <row r="1382" spans="1:10" x14ac:dyDescent="0.25">
      <c r="A1382" t="s">
        <v>3998</v>
      </c>
      <c r="B1382" t="s">
        <v>4000</v>
      </c>
      <c r="C1382" s="107">
        <v>45119</v>
      </c>
      <c r="D1382">
        <v>44.44</v>
      </c>
      <c r="E1382">
        <v>54</v>
      </c>
      <c r="F1382">
        <v>17.703700000000001</v>
      </c>
      <c r="G1382">
        <v>1</v>
      </c>
      <c r="H1382">
        <v>5.5</v>
      </c>
      <c r="I1382">
        <v>0.05</v>
      </c>
      <c r="J1382">
        <v>8</v>
      </c>
    </row>
    <row r="1383" spans="1:10" x14ac:dyDescent="0.25">
      <c r="A1383" t="s">
        <v>3995</v>
      </c>
      <c r="B1383" t="s">
        <v>3997</v>
      </c>
      <c r="C1383" s="107">
        <v>45137</v>
      </c>
      <c r="D1383">
        <v>65.56</v>
      </c>
      <c r="E1383">
        <v>79.98</v>
      </c>
      <c r="F1383">
        <v>18.029509999999998</v>
      </c>
      <c r="G1383">
        <v>5.3</v>
      </c>
      <c r="H1383">
        <v>6</v>
      </c>
      <c r="I1383">
        <v>2.4</v>
      </c>
      <c r="J1383">
        <v>2.8</v>
      </c>
    </row>
    <row r="1384" spans="1:10" x14ac:dyDescent="0.25">
      <c r="A1384" t="s">
        <v>3992</v>
      </c>
      <c r="B1384" t="s">
        <v>25393</v>
      </c>
      <c r="C1384" s="107">
        <v>45137</v>
      </c>
      <c r="D1384">
        <v>44.44</v>
      </c>
      <c r="E1384">
        <v>54.21</v>
      </c>
      <c r="F1384">
        <v>18.02251</v>
      </c>
      <c r="G1384">
        <v>5</v>
      </c>
      <c r="H1384">
        <v>4</v>
      </c>
      <c r="I1384">
        <v>0.69</v>
      </c>
      <c r="J1384">
        <v>1</v>
      </c>
    </row>
    <row r="1385" spans="1:10" x14ac:dyDescent="0.25">
      <c r="A1385" t="s">
        <v>3989</v>
      </c>
      <c r="B1385" t="s">
        <v>3991</v>
      </c>
      <c r="C1385" s="107">
        <v>45119</v>
      </c>
      <c r="D1385">
        <v>44.44</v>
      </c>
      <c r="E1385">
        <v>54.2</v>
      </c>
      <c r="F1385">
        <v>18.007380000000001</v>
      </c>
      <c r="G1385">
        <v>3</v>
      </c>
      <c r="H1385">
        <v>3</v>
      </c>
      <c r="I1385">
        <v>0.05</v>
      </c>
      <c r="J1385">
        <v>0.5</v>
      </c>
    </row>
    <row r="1386" spans="1:10" x14ac:dyDescent="0.25">
      <c r="A1386" t="s">
        <v>3986</v>
      </c>
      <c r="B1386" t="s">
        <v>3988</v>
      </c>
      <c r="C1386" s="107">
        <v>45127</v>
      </c>
      <c r="D1386">
        <v>47.78</v>
      </c>
      <c r="E1386">
        <v>58.2</v>
      </c>
      <c r="F1386">
        <v>17.903780000000001</v>
      </c>
      <c r="G1386">
        <v>1</v>
      </c>
      <c r="H1386">
        <v>4</v>
      </c>
      <c r="I1386">
        <v>0.75</v>
      </c>
      <c r="J1386">
        <v>5</v>
      </c>
    </row>
    <row r="1387" spans="1:10" x14ac:dyDescent="0.25">
      <c r="A1387" t="s">
        <v>3983</v>
      </c>
      <c r="B1387" t="s">
        <v>3985</v>
      </c>
      <c r="C1387" s="107">
        <v>45119</v>
      </c>
      <c r="D1387">
        <v>44.44</v>
      </c>
      <c r="E1387">
        <v>54.2</v>
      </c>
      <c r="F1387">
        <v>18.007380000000001</v>
      </c>
      <c r="G1387">
        <v>1</v>
      </c>
      <c r="H1387">
        <v>5.5</v>
      </c>
      <c r="I1387">
        <v>0.05</v>
      </c>
      <c r="J1387">
        <v>8</v>
      </c>
    </row>
    <row r="1388" spans="1:10" x14ac:dyDescent="0.25">
      <c r="A1388" t="s">
        <v>3980</v>
      </c>
      <c r="B1388" t="s">
        <v>3982</v>
      </c>
      <c r="C1388" s="107">
        <v>45119</v>
      </c>
      <c r="D1388">
        <v>81.11</v>
      </c>
      <c r="E1388">
        <v>98.9</v>
      </c>
      <c r="F1388">
        <v>17.987870000000001</v>
      </c>
      <c r="G1388">
        <v>7</v>
      </c>
      <c r="H1388">
        <v>6</v>
      </c>
      <c r="I1388">
        <v>1.94</v>
      </c>
      <c r="J1388">
        <v>1.5</v>
      </c>
    </row>
    <row r="1389" spans="1:10" x14ac:dyDescent="0.25">
      <c r="A1389" t="s">
        <v>3977</v>
      </c>
      <c r="B1389" t="s">
        <v>3979</v>
      </c>
      <c r="C1389" s="107">
        <v>45119</v>
      </c>
      <c r="D1389">
        <v>84.44</v>
      </c>
      <c r="E1389">
        <v>103.01</v>
      </c>
      <c r="F1389">
        <v>18.027380000000001</v>
      </c>
      <c r="G1389">
        <v>7</v>
      </c>
      <c r="H1389">
        <v>6</v>
      </c>
      <c r="I1389">
        <v>1.98</v>
      </c>
      <c r="J1389">
        <v>1.5</v>
      </c>
    </row>
    <row r="1390" spans="1:10" x14ac:dyDescent="0.25">
      <c r="A1390" t="s">
        <v>3974</v>
      </c>
      <c r="B1390" t="s">
        <v>3976</v>
      </c>
      <c r="C1390" s="107">
        <v>45119</v>
      </c>
      <c r="D1390">
        <v>68.89</v>
      </c>
      <c r="E1390">
        <v>84.04</v>
      </c>
      <c r="F1390">
        <v>18.02713</v>
      </c>
      <c r="G1390">
        <v>5</v>
      </c>
      <c r="H1390">
        <v>5</v>
      </c>
      <c r="I1390">
        <v>1</v>
      </c>
      <c r="J1390">
        <v>1</v>
      </c>
    </row>
    <row r="1391" spans="1:10" x14ac:dyDescent="0.25">
      <c r="A1391" t="s">
        <v>3971</v>
      </c>
      <c r="B1391" t="s">
        <v>3973</v>
      </c>
      <c r="C1391" s="107">
        <v>45119</v>
      </c>
      <c r="D1391">
        <v>83.33</v>
      </c>
      <c r="E1391">
        <v>101.6</v>
      </c>
      <c r="F1391">
        <v>17.982279999999999</v>
      </c>
      <c r="G1391">
        <v>7</v>
      </c>
      <c r="H1391">
        <v>7</v>
      </c>
      <c r="I1391">
        <v>1</v>
      </c>
      <c r="J1391">
        <v>5</v>
      </c>
    </row>
    <row r="1392" spans="1:10" x14ac:dyDescent="0.25">
      <c r="A1392" t="s">
        <v>3968</v>
      </c>
      <c r="B1392" t="s">
        <v>3970</v>
      </c>
      <c r="C1392" s="107">
        <v>45137</v>
      </c>
      <c r="D1392">
        <v>118.89</v>
      </c>
      <c r="E1392">
        <v>139.62975</v>
      </c>
      <c r="F1392">
        <v>14.853389999999999</v>
      </c>
      <c r="G1392">
        <v>5</v>
      </c>
      <c r="H1392">
        <v>6</v>
      </c>
      <c r="I1392">
        <v>2</v>
      </c>
      <c r="J1392">
        <v>2</v>
      </c>
    </row>
    <row r="1393" spans="1:10" x14ac:dyDescent="0.25">
      <c r="A1393" t="s">
        <v>3959</v>
      </c>
      <c r="B1393" t="s">
        <v>3961</v>
      </c>
      <c r="C1393" s="107">
        <v>45137</v>
      </c>
      <c r="D1393">
        <v>63.33</v>
      </c>
      <c r="E1393">
        <v>77.260000000000005</v>
      </c>
      <c r="F1393">
        <v>18.03003</v>
      </c>
      <c r="G1393">
        <v>6.2</v>
      </c>
      <c r="H1393">
        <v>2</v>
      </c>
      <c r="I1393">
        <v>0.63</v>
      </c>
      <c r="J1393">
        <v>3</v>
      </c>
    </row>
    <row r="1394" spans="1:10" x14ac:dyDescent="0.25">
      <c r="A1394" t="s">
        <v>3956</v>
      </c>
      <c r="B1394" t="s">
        <v>3958</v>
      </c>
      <c r="C1394" s="107">
        <v>45127</v>
      </c>
      <c r="D1394">
        <v>63.33</v>
      </c>
      <c r="E1394">
        <v>77.2</v>
      </c>
      <c r="F1394">
        <v>17.96632</v>
      </c>
      <c r="G1394">
        <v>3</v>
      </c>
      <c r="H1394">
        <v>6</v>
      </c>
      <c r="I1394">
        <v>0.61</v>
      </c>
      <c r="J1394">
        <v>2</v>
      </c>
    </row>
    <row r="1395" spans="1:10" x14ac:dyDescent="0.25">
      <c r="A1395" t="s">
        <v>5347</v>
      </c>
      <c r="B1395" t="s">
        <v>5349</v>
      </c>
      <c r="C1395" s="107">
        <v>45127</v>
      </c>
      <c r="D1395">
        <v>228.57</v>
      </c>
      <c r="E1395">
        <v>302</v>
      </c>
      <c r="F1395">
        <v>24.31457</v>
      </c>
      <c r="G1395">
        <v>6.8</v>
      </c>
      <c r="H1395">
        <v>7.5</v>
      </c>
      <c r="I1395">
        <v>1.98</v>
      </c>
      <c r="J1395">
        <v>3.3</v>
      </c>
    </row>
    <row r="1396" spans="1:10" x14ac:dyDescent="0.25">
      <c r="A1396" t="s">
        <v>5447</v>
      </c>
      <c r="B1396" t="s">
        <v>5449</v>
      </c>
      <c r="C1396" s="107">
        <v>45127</v>
      </c>
      <c r="D1396">
        <v>3657.14</v>
      </c>
      <c r="E1396">
        <v>4650</v>
      </c>
      <c r="F1396">
        <v>21.35183</v>
      </c>
      <c r="G1396">
        <v>41.3</v>
      </c>
      <c r="H1396">
        <v>26.8</v>
      </c>
      <c r="I1396">
        <v>26.45</v>
      </c>
      <c r="J1396">
        <v>15.7</v>
      </c>
    </row>
    <row r="1397" spans="1:10" x14ac:dyDescent="0.25">
      <c r="A1397" t="s">
        <v>5441</v>
      </c>
      <c r="B1397" t="s">
        <v>5443</v>
      </c>
      <c r="C1397" s="107">
        <v>45127</v>
      </c>
      <c r="D1397">
        <v>4685.71</v>
      </c>
      <c r="E1397">
        <v>5900</v>
      </c>
      <c r="F1397">
        <v>20.581189999999999</v>
      </c>
      <c r="G1397">
        <v>21.65</v>
      </c>
      <c r="H1397">
        <v>13.77</v>
      </c>
      <c r="I1397">
        <v>26.45</v>
      </c>
      <c r="J1397">
        <v>7.4</v>
      </c>
    </row>
    <row r="1398" spans="1:10" x14ac:dyDescent="0.25">
      <c r="A1398" t="s">
        <v>7873</v>
      </c>
      <c r="B1398" t="s">
        <v>7875</v>
      </c>
      <c r="C1398" s="107">
        <v>45127</v>
      </c>
      <c r="D1398">
        <v>22.36</v>
      </c>
      <c r="E1398">
        <v>26.615359999999999</v>
      </c>
      <c r="F1398">
        <v>15.98836</v>
      </c>
      <c r="G1398">
        <v>2</v>
      </c>
      <c r="H1398">
        <v>5</v>
      </c>
      <c r="I1398">
        <v>1</v>
      </c>
      <c r="J1398">
        <v>1</v>
      </c>
    </row>
    <row r="1399" spans="1:10" x14ac:dyDescent="0.25">
      <c r="A1399" t="s">
        <v>7281</v>
      </c>
      <c r="B1399" t="s">
        <v>7283</v>
      </c>
      <c r="C1399" s="107">
        <v>45119</v>
      </c>
      <c r="D1399">
        <v>119.15</v>
      </c>
      <c r="E1399">
        <v>147</v>
      </c>
      <c r="F1399">
        <v>18.94558</v>
      </c>
      <c r="G1399">
        <v>1.26</v>
      </c>
      <c r="H1399">
        <v>3.14</v>
      </c>
      <c r="I1399">
        <v>0.36</v>
      </c>
      <c r="J1399">
        <v>0.08</v>
      </c>
    </row>
    <row r="1400" spans="1:10" x14ac:dyDescent="0.25">
      <c r="A1400" t="s">
        <v>5330</v>
      </c>
      <c r="B1400" t="s">
        <v>5331</v>
      </c>
      <c r="C1400" s="107">
        <v>45141</v>
      </c>
      <c r="D1400">
        <v>20.71</v>
      </c>
      <c r="E1400">
        <v>27.28</v>
      </c>
      <c r="F1400">
        <v>24.083580000000001</v>
      </c>
      <c r="G1400">
        <v>5</v>
      </c>
      <c r="H1400">
        <v>9</v>
      </c>
      <c r="I1400">
        <v>1.1000000000000001</v>
      </c>
      <c r="J1400">
        <v>3.2</v>
      </c>
    </row>
    <row r="1401" spans="1:10" x14ac:dyDescent="0.25">
      <c r="A1401" t="s">
        <v>7513</v>
      </c>
      <c r="B1401" t="s">
        <v>7515</v>
      </c>
      <c r="C1401" s="107">
        <v>45161</v>
      </c>
      <c r="D1401">
        <v>11.02</v>
      </c>
      <c r="E1401">
        <v>12.8</v>
      </c>
      <c r="F1401">
        <v>13.90625</v>
      </c>
      <c r="G1401">
        <v>12</v>
      </c>
      <c r="H1401">
        <v>12</v>
      </c>
      <c r="I1401">
        <v>0.1</v>
      </c>
      <c r="J1401">
        <v>1</v>
      </c>
    </row>
    <row r="1402" spans="1:10" x14ac:dyDescent="0.25">
      <c r="A1402" t="s">
        <v>7516</v>
      </c>
      <c r="B1402" t="s">
        <v>7518</v>
      </c>
      <c r="C1402" s="107">
        <v>45141</v>
      </c>
      <c r="D1402">
        <v>11.32</v>
      </c>
      <c r="E1402">
        <v>14.8</v>
      </c>
      <c r="F1402">
        <v>23.51351</v>
      </c>
      <c r="G1402">
        <v>12</v>
      </c>
      <c r="H1402">
        <v>13</v>
      </c>
      <c r="I1402">
        <v>0.1</v>
      </c>
      <c r="J1402">
        <v>1</v>
      </c>
    </row>
    <row r="1403" spans="1:10" x14ac:dyDescent="0.25">
      <c r="A1403" t="s">
        <v>5306</v>
      </c>
      <c r="B1403" t="s">
        <v>5308</v>
      </c>
      <c r="C1403" s="107">
        <v>45120</v>
      </c>
      <c r="D1403">
        <v>2.61</v>
      </c>
      <c r="E1403">
        <v>3.2364000000000002</v>
      </c>
      <c r="F1403">
        <v>19.354839999999999</v>
      </c>
      <c r="G1403">
        <v>10.38</v>
      </c>
      <c r="H1403">
        <v>15.38</v>
      </c>
      <c r="I1403">
        <v>3</v>
      </c>
      <c r="J1403">
        <v>4.38</v>
      </c>
    </row>
    <row r="1404" spans="1:10" x14ac:dyDescent="0.25">
      <c r="A1404" t="s">
        <v>7456</v>
      </c>
      <c r="B1404" t="s">
        <v>7458</v>
      </c>
      <c r="C1404" s="107">
        <v>45119</v>
      </c>
      <c r="D1404">
        <v>9.4600000000000009</v>
      </c>
      <c r="E1404">
        <v>11.5</v>
      </c>
      <c r="F1404">
        <v>17.739129999999999</v>
      </c>
      <c r="G1404">
        <v>1.5</v>
      </c>
      <c r="H1404">
        <v>6.5</v>
      </c>
      <c r="I1404">
        <v>0.2</v>
      </c>
      <c r="J1404">
        <v>0.25</v>
      </c>
    </row>
    <row r="1405" spans="1:10" x14ac:dyDescent="0.25">
      <c r="A1405" t="s">
        <v>5386</v>
      </c>
      <c r="B1405" t="s">
        <v>5388</v>
      </c>
      <c r="C1405" s="107">
        <v>45119</v>
      </c>
      <c r="D1405">
        <v>854.81</v>
      </c>
      <c r="E1405">
        <v>1068</v>
      </c>
      <c r="F1405">
        <v>19.96161</v>
      </c>
      <c r="G1405">
        <v>162</v>
      </c>
      <c r="H1405">
        <v>400.1</v>
      </c>
      <c r="I1405">
        <v>30.09</v>
      </c>
      <c r="J1405">
        <v>114.3</v>
      </c>
    </row>
    <row r="1406" spans="1:10" x14ac:dyDescent="0.25">
      <c r="A1406" t="s">
        <v>5374</v>
      </c>
      <c r="B1406" t="s">
        <v>5376</v>
      </c>
      <c r="C1406" s="107">
        <v>45136</v>
      </c>
      <c r="D1406">
        <v>2.96</v>
      </c>
      <c r="E1406">
        <v>3.94</v>
      </c>
      <c r="F1406">
        <v>24.873100000000001</v>
      </c>
      <c r="G1406">
        <v>3.2</v>
      </c>
      <c r="H1406">
        <v>7.5</v>
      </c>
      <c r="I1406">
        <v>15</v>
      </c>
      <c r="J1406">
        <v>9</v>
      </c>
    </row>
    <row r="1407" spans="1:10" x14ac:dyDescent="0.25">
      <c r="A1407" t="s">
        <v>5295</v>
      </c>
      <c r="B1407" t="s">
        <v>5297</v>
      </c>
      <c r="C1407" s="107">
        <v>45127</v>
      </c>
      <c r="D1407">
        <v>79.11</v>
      </c>
      <c r="E1407">
        <v>96</v>
      </c>
      <c r="F1407">
        <v>17.59375</v>
      </c>
      <c r="G1407">
        <v>35</v>
      </c>
      <c r="H1407">
        <v>28</v>
      </c>
      <c r="I1407">
        <v>8</v>
      </c>
      <c r="J1407">
        <v>11</v>
      </c>
    </row>
    <row r="1408" spans="1:10" x14ac:dyDescent="0.25">
      <c r="A1408" t="s">
        <v>8248</v>
      </c>
      <c r="B1408" t="s">
        <v>8249</v>
      </c>
      <c r="C1408" s="107">
        <v>45119</v>
      </c>
      <c r="D1408">
        <v>22.25</v>
      </c>
      <c r="E1408">
        <v>27</v>
      </c>
      <c r="F1408">
        <v>17.592590000000001</v>
      </c>
      <c r="G1408">
        <v>1</v>
      </c>
      <c r="H1408">
        <v>4</v>
      </c>
      <c r="I1408">
        <v>0.5</v>
      </c>
      <c r="J1408">
        <v>1</v>
      </c>
    </row>
    <row r="1409" spans="1:10" x14ac:dyDescent="0.25">
      <c r="A1409" t="s">
        <v>5567</v>
      </c>
      <c r="B1409" t="s">
        <v>5569</v>
      </c>
      <c r="C1409" s="107">
        <v>45119</v>
      </c>
      <c r="D1409">
        <v>35.57</v>
      </c>
      <c r="E1409">
        <v>43.91</v>
      </c>
      <c r="F1409">
        <v>18.993400000000001</v>
      </c>
      <c r="G1409">
        <v>25.4</v>
      </c>
      <c r="H1409">
        <v>177.8</v>
      </c>
      <c r="I1409">
        <v>0.17</v>
      </c>
      <c r="J1409">
        <v>25.4</v>
      </c>
    </row>
    <row r="1410" spans="1:10" x14ac:dyDescent="0.25">
      <c r="A1410" t="s">
        <v>7510</v>
      </c>
      <c r="B1410" t="s">
        <v>7512</v>
      </c>
      <c r="C1410" s="107">
        <v>45127</v>
      </c>
      <c r="D1410">
        <v>473.67</v>
      </c>
      <c r="E1410">
        <v>587.35080000000005</v>
      </c>
      <c r="F1410">
        <v>19.354839999999999</v>
      </c>
      <c r="G1410">
        <v>10</v>
      </c>
      <c r="H1410">
        <v>20</v>
      </c>
      <c r="I1410">
        <v>8.5</v>
      </c>
      <c r="J1410">
        <v>3</v>
      </c>
    </row>
    <row r="1411" spans="1:10" x14ac:dyDescent="0.25">
      <c r="A1411" t="s">
        <v>5225</v>
      </c>
      <c r="B1411" t="s">
        <v>5227</v>
      </c>
      <c r="C1411" s="107">
        <v>45119</v>
      </c>
      <c r="D1411">
        <v>207.09</v>
      </c>
      <c r="E1411">
        <v>255.85</v>
      </c>
      <c r="F1411">
        <v>19.058039999999998</v>
      </c>
      <c r="G1411">
        <v>5.5</v>
      </c>
      <c r="H1411">
        <v>6.75</v>
      </c>
      <c r="I1411">
        <v>1.5</v>
      </c>
      <c r="J1411">
        <v>2.5</v>
      </c>
    </row>
    <row r="1412" spans="1:10" x14ac:dyDescent="0.25">
      <c r="A1412" t="s">
        <v>6465</v>
      </c>
      <c r="B1412" t="s">
        <v>6467</v>
      </c>
      <c r="C1412" s="107">
        <v>45119</v>
      </c>
      <c r="D1412">
        <v>119.61</v>
      </c>
      <c r="E1412">
        <v>151.55000000000001</v>
      </c>
      <c r="F1412">
        <v>21.07555</v>
      </c>
      <c r="G1412">
        <v>2.8</v>
      </c>
      <c r="H1412">
        <v>16.399999999999999</v>
      </c>
      <c r="I1412">
        <v>62.7</v>
      </c>
      <c r="J1412">
        <v>10</v>
      </c>
    </row>
    <row r="1413" spans="1:10" x14ac:dyDescent="0.25">
      <c r="A1413" t="s">
        <v>7835</v>
      </c>
      <c r="B1413" t="s">
        <v>7837</v>
      </c>
      <c r="C1413" s="107">
        <v>45120</v>
      </c>
      <c r="D1413">
        <v>1.0900000000000001</v>
      </c>
      <c r="E1413">
        <v>1.3515999999999999</v>
      </c>
      <c r="F1413">
        <v>19.354839999999999</v>
      </c>
      <c r="G1413">
        <v>2</v>
      </c>
      <c r="H1413">
        <v>1</v>
      </c>
      <c r="I1413">
        <v>0.06</v>
      </c>
      <c r="J1413">
        <v>1</v>
      </c>
    </row>
    <row r="1414" spans="1:10" x14ac:dyDescent="0.25">
      <c r="A1414" t="s">
        <v>5184</v>
      </c>
      <c r="B1414" t="s">
        <v>25394</v>
      </c>
      <c r="C1414" s="107">
        <v>45137</v>
      </c>
      <c r="D1414">
        <v>15.53</v>
      </c>
      <c r="E1414">
        <v>19</v>
      </c>
      <c r="F1414">
        <v>18.263159999999999</v>
      </c>
      <c r="G1414">
        <v>7</v>
      </c>
      <c r="H1414">
        <v>7.5</v>
      </c>
      <c r="I1414">
        <v>7.0000000000000001E-3</v>
      </c>
      <c r="J1414">
        <v>7</v>
      </c>
    </row>
    <row r="1415" spans="1:10" x14ac:dyDescent="0.25">
      <c r="A1415" t="s">
        <v>5178</v>
      </c>
      <c r="B1415" t="s">
        <v>5180</v>
      </c>
      <c r="C1415" s="107">
        <v>45137</v>
      </c>
      <c r="D1415">
        <v>22.56</v>
      </c>
      <c r="E1415">
        <v>27.52</v>
      </c>
      <c r="F1415">
        <v>18.023260000000001</v>
      </c>
      <c r="G1415">
        <v>10.6</v>
      </c>
      <c r="H1415">
        <v>13.4</v>
      </c>
      <c r="I1415">
        <v>9.3000000000000007</v>
      </c>
      <c r="J1415">
        <v>7.9</v>
      </c>
    </row>
    <row r="1416" spans="1:10" x14ac:dyDescent="0.25">
      <c r="A1416" t="s">
        <v>8028</v>
      </c>
      <c r="B1416" t="s">
        <v>8030</v>
      </c>
      <c r="C1416" s="107">
        <v>45119</v>
      </c>
      <c r="D1416">
        <v>22.47</v>
      </c>
      <c r="E1416">
        <v>29</v>
      </c>
      <c r="F1416">
        <v>22.517240000000001</v>
      </c>
      <c r="G1416">
        <v>36</v>
      </c>
      <c r="H1416">
        <v>19.7</v>
      </c>
      <c r="I1416">
        <v>87</v>
      </c>
      <c r="J1416">
        <v>9.6999999999999993</v>
      </c>
    </row>
    <row r="1417" spans="1:10" x14ac:dyDescent="0.25">
      <c r="A1417" t="s">
        <v>7811</v>
      </c>
      <c r="B1417" t="s">
        <v>7813</v>
      </c>
      <c r="C1417" s="107">
        <v>45120</v>
      </c>
      <c r="D1417">
        <v>1.0900000000000001</v>
      </c>
      <c r="E1417">
        <v>1.3515999999999999</v>
      </c>
      <c r="F1417">
        <v>19.354839999999999</v>
      </c>
      <c r="G1417">
        <v>1.5</v>
      </c>
      <c r="H1417">
        <v>2.0499999999999998</v>
      </c>
      <c r="I1417">
        <v>0.05</v>
      </c>
      <c r="J1417">
        <v>1.5</v>
      </c>
    </row>
    <row r="1418" spans="1:10" x14ac:dyDescent="0.25">
      <c r="A1418" t="s">
        <v>4481</v>
      </c>
      <c r="B1418" t="s">
        <v>4483</v>
      </c>
      <c r="C1418" s="107">
        <v>45119</v>
      </c>
      <c r="D1418">
        <v>15.56</v>
      </c>
      <c r="E1418">
        <v>18.989999999999998</v>
      </c>
      <c r="F1418">
        <v>18.062139999999999</v>
      </c>
      <c r="G1418">
        <v>4</v>
      </c>
      <c r="H1418">
        <v>4</v>
      </c>
      <c r="I1418">
        <v>1</v>
      </c>
      <c r="J1418">
        <v>4</v>
      </c>
    </row>
    <row r="1419" spans="1:10" x14ac:dyDescent="0.25">
      <c r="A1419" t="s">
        <v>4484</v>
      </c>
      <c r="B1419" t="s">
        <v>4486</v>
      </c>
      <c r="C1419" s="107">
        <v>45127</v>
      </c>
      <c r="D1419">
        <v>14.44</v>
      </c>
      <c r="E1419">
        <v>17.012799999999999</v>
      </c>
      <c r="F1419">
        <v>15.122730000000001</v>
      </c>
      <c r="G1419">
        <v>4</v>
      </c>
      <c r="H1419">
        <v>4</v>
      </c>
      <c r="I1419">
        <v>1</v>
      </c>
      <c r="J1419">
        <v>4</v>
      </c>
    </row>
    <row r="1420" spans="1:10" x14ac:dyDescent="0.25">
      <c r="A1420" t="s">
        <v>4478</v>
      </c>
      <c r="B1420" t="s">
        <v>4480</v>
      </c>
      <c r="C1420" s="107">
        <v>45127</v>
      </c>
      <c r="D1420">
        <v>15.56</v>
      </c>
      <c r="E1420">
        <v>18.52064</v>
      </c>
      <c r="F1420">
        <v>15.985620000000001</v>
      </c>
      <c r="G1420">
        <v>4</v>
      </c>
      <c r="H1420">
        <v>4</v>
      </c>
      <c r="I1420">
        <v>1</v>
      </c>
      <c r="J1420">
        <v>4</v>
      </c>
    </row>
    <row r="1421" spans="1:10" x14ac:dyDescent="0.25">
      <c r="A1421" t="s">
        <v>4472</v>
      </c>
      <c r="B1421" t="s">
        <v>4474</v>
      </c>
      <c r="C1421" s="107">
        <v>45127</v>
      </c>
      <c r="D1421">
        <v>18.89</v>
      </c>
      <c r="E1421">
        <v>23.15</v>
      </c>
      <c r="F1421">
        <v>18.401730000000001</v>
      </c>
      <c r="G1421">
        <v>4</v>
      </c>
      <c r="H1421">
        <v>4</v>
      </c>
      <c r="I1421">
        <v>1</v>
      </c>
      <c r="J1421">
        <v>4</v>
      </c>
    </row>
    <row r="1422" spans="1:10" x14ac:dyDescent="0.25">
      <c r="A1422" t="s">
        <v>4456</v>
      </c>
      <c r="B1422" t="s">
        <v>4458</v>
      </c>
      <c r="C1422" s="107">
        <v>45103</v>
      </c>
      <c r="D1422">
        <v>18.89</v>
      </c>
      <c r="E1422">
        <v>23.1</v>
      </c>
      <c r="F1422">
        <v>18.225110000000001</v>
      </c>
      <c r="G1422">
        <v>4</v>
      </c>
      <c r="H1422">
        <v>4</v>
      </c>
      <c r="I1422">
        <v>0.28000000000000003</v>
      </c>
      <c r="J1422">
        <v>4</v>
      </c>
    </row>
    <row r="1423" spans="1:10" x14ac:dyDescent="0.25">
      <c r="A1423" t="s">
        <v>4475</v>
      </c>
      <c r="B1423" t="s">
        <v>4477</v>
      </c>
      <c r="C1423" s="107">
        <v>45103</v>
      </c>
      <c r="D1423">
        <v>15.56</v>
      </c>
      <c r="E1423">
        <v>19</v>
      </c>
      <c r="F1423">
        <v>18.105260000000001</v>
      </c>
      <c r="G1423">
        <v>5</v>
      </c>
      <c r="H1423">
        <v>5</v>
      </c>
      <c r="I1423">
        <v>1</v>
      </c>
      <c r="J1423">
        <v>5</v>
      </c>
    </row>
    <row r="1424" spans="1:10" x14ac:dyDescent="0.25">
      <c r="A1424" t="s">
        <v>5006</v>
      </c>
      <c r="B1424" t="s">
        <v>5008</v>
      </c>
      <c r="C1424" s="107">
        <v>45119</v>
      </c>
      <c r="D1424">
        <v>10.06</v>
      </c>
      <c r="E1424">
        <v>12.4</v>
      </c>
      <c r="F1424">
        <v>18.87097</v>
      </c>
      <c r="G1424">
        <v>4</v>
      </c>
      <c r="H1424">
        <v>8</v>
      </c>
      <c r="I1424">
        <v>1</v>
      </c>
      <c r="J1424">
        <v>2</v>
      </c>
    </row>
    <row r="1425" spans="1:10" x14ac:dyDescent="0.25">
      <c r="A1425" t="s">
        <v>5000</v>
      </c>
      <c r="B1425" t="s">
        <v>5002</v>
      </c>
      <c r="C1425" s="107">
        <v>45127</v>
      </c>
      <c r="D1425">
        <v>16.34</v>
      </c>
      <c r="E1425">
        <v>20</v>
      </c>
      <c r="F1425">
        <v>18.3</v>
      </c>
      <c r="G1425">
        <v>1.75</v>
      </c>
      <c r="H1425">
        <v>5</v>
      </c>
      <c r="I1425">
        <v>0.25</v>
      </c>
      <c r="J1425">
        <v>0.25</v>
      </c>
    </row>
    <row r="1426" spans="1:10" x14ac:dyDescent="0.25">
      <c r="A1426" t="s">
        <v>25192</v>
      </c>
      <c r="B1426" t="s">
        <v>25198</v>
      </c>
      <c r="C1426" s="107">
        <v>45182</v>
      </c>
      <c r="D1426">
        <v>8.2799999999999994</v>
      </c>
      <c r="E1426">
        <v>10.35</v>
      </c>
      <c r="F1426">
        <v>20</v>
      </c>
      <c r="G1426">
        <v>0</v>
      </c>
      <c r="H1426">
        <v>0</v>
      </c>
      <c r="I1426">
        <v>0</v>
      </c>
      <c r="J1426">
        <v>0</v>
      </c>
    </row>
    <row r="1427" spans="1:10" x14ac:dyDescent="0.25">
      <c r="A1427" t="s">
        <v>25191</v>
      </c>
      <c r="B1427" t="s">
        <v>25197</v>
      </c>
      <c r="C1427" s="107">
        <v>45182</v>
      </c>
      <c r="D1427">
        <v>8.2799999999999994</v>
      </c>
      <c r="E1427">
        <v>10.35</v>
      </c>
      <c r="F1427">
        <v>20</v>
      </c>
      <c r="G1427">
        <v>0</v>
      </c>
      <c r="H1427">
        <v>0</v>
      </c>
      <c r="I1427">
        <v>0</v>
      </c>
      <c r="J1427">
        <v>0</v>
      </c>
    </row>
    <row r="1428" spans="1:10" x14ac:dyDescent="0.25">
      <c r="A1428" t="s">
        <v>7493</v>
      </c>
      <c r="B1428" t="s">
        <v>7495</v>
      </c>
      <c r="C1428" s="107">
        <v>45127</v>
      </c>
      <c r="D1428">
        <v>1.03</v>
      </c>
      <c r="E1428">
        <v>1.2771999999999999</v>
      </c>
      <c r="F1428">
        <v>19.354839999999999</v>
      </c>
      <c r="G1428">
        <v>0.5</v>
      </c>
      <c r="H1428">
        <v>0.5</v>
      </c>
      <c r="I1428">
        <v>0.03</v>
      </c>
      <c r="J1428">
        <v>0.5</v>
      </c>
    </row>
    <row r="1429" spans="1:10" x14ac:dyDescent="0.25">
      <c r="A1429" t="s">
        <v>7496</v>
      </c>
      <c r="B1429" t="s">
        <v>7498</v>
      </c>
      <c r="C1429" s="107">
        <v>45120</v>
      </c>
      <c r="D1429">
        <v>3.64</v>
      </c>
      <c r="E1429">
        <v>4.3846400000000001</v>
      </c>
      <c r="F1429">
        <v>16.98292</v>
      </c>
      <c r="G1429">
        <v>1</v>
      </c>
      <c r="H1429">
        <v>1.5</v>
      </c>
      <c r="I1429">
        <v>0.5</v>
      </c>
      <c r="J1429">
        <v>1.5</v>
      </c>
    </row>
    <row r="1430" spans="1:10" x14ac:dyDescent="0.25">
      <c r="A1430" t="s">
        <v>4376</v>
      </c>
      <c r="B1430" t="s">
        <v>4378</v>
      </c>
      <c r="C1430" s="107">
        <v>45119</v>
      </c>
      <c r="D1430">
        <v>321.11</v>
      </c>
      <c r="E1430">
        <v>393</v>
      </c>
      <c r="F1430">
        <v>18.292619999999999</v>
      </c>
      <c r="G1430">
        <v>3.5</v>
      </c>
      <c r="H1430">
        <v>1.29</v>
      </c>
      <c r="I1430">
        <v>0.5</v>
      </c>
      <c r="J1430">
        <v>4.99</v>
      </c>
    </row>
    <row r="1431" spans="1:10" x14ac:dyDescent="0.25">
      <c r="A1431" t="s">
        <v>4373</v>
      </c>
      <c r="B1431" t="s">
        <v>4375</v>
      </c>
      <c r="C1431" s="107">
        <v>45103</v>
      </c>
      <c r="D1431">
        <v>330</v>
      </c>
      <c r="E1431">
        <v>405</v>
      </c>
      <c r="F1431">
        <v>18.518519999999999</v>
      </c>
      <c r="G1431">
        <v>3</v>
      </c>
      <c r="H1431">
        <v>3.75</v>
      </c>
      <c r="I1431">
        <v>2</v>
      </c>
      <c r="J1431">
        <v>1.25</v>
      </c>
    </row>
    <row r="1432" spans="1:10" x14ac:dyDescent="0.25">
      <c r="A1432" t="s">
        <v>3765</v>
      </c>
      <c r="B1432" t="s">
        <v>3767</v>
      </c>
      <c r="C1432" s="107">
        <v>45120</v>
      </c>
      <c r="D1432">
        <v>13.67</v>
      </c>
      <c r="E1432">
        <v>16.950800000000001</v>
      </c>
      <c r="F1432">
        <v>19.354839999999999</v>
      </c>
      <c r="G1432">
        <v>3</v>
      </c>
      <c r="H1432">
        <v>3.75</v>
      </c>
      <c r="I1432">
        <v>0.45</v>
      </c>
      <c r="J1432">
        <v>0.5</v>
      </c>
    </row>
    <row r="1433" spans="1:10" x14ac:dyDescent="0.25">
      <c r="A1433" t="s">
        <v>3762</v>
      </c>
      <c r="B1433" t="s">
        <v>3764</v>
      </c>
      <c r="C1433" s="107">
        <v>45120</v>
      </c>
      <c r="D1433">
        <v>13.67</v>
      </c>
      <c r="E1433">
        <v>16.13984</v>
      </c>
      <c r="F1433">
        <v>15.30275</v>
      </c>
      <c r="G1433">
        <v>0.05</v>
      </c>
      <c r="H1433">
        <v>3</v>
      </c>
      <c r="I1433">
        <v>0.5</v>
      </c>
      <c r="J1433">
        <v>4</v>
      </c>
    </row>
    <row r="1434" spans="1:10" x14ac:dyDescent="0.25">
      <c r="A1434" t="s">
        <v>4331</v>
      </c>
      <c r="B1434" t="s">
        <v>4333</v>
      </c>
      <c r="C1434" s="107">
        <v>45119</v>
      </c>
      <c r="D1434">
        <v>52.22</v>
      </c>
      <c r="E1434">
        <v>63.7</v>
      </c>
      <c r="F1434">
        <v>18.021979999999999</v>
      </c>
      <c r="G1434">
        <v>9</v>
      </c>
      <c r="H1434">
        <v>10</v>
      </c>
      <c r="I1434">
        <v>1.6</v>
      </c>
      <c r="J1434">
        <v>6.5</v>
      </c>
    </row>
    <row r="1435" spans="1:10" x14ac:dyDescent="0.25">
      <c r="A1435" t="s">
        <v>4292</v>
      </c>
      <c r="B1435" t="s">
        <v>4294</v>
      </c>
      <c r="C1435" s="107">
        <v>45119</v>
      </c>
      <c r="D1435">
        <v>43.33</v>
      </c>
      <c r="E1435">
        <v>52.86</v>
      </c>
      <c r="F1435">
        <v>18.028759999999998</v>
      </c>
      <c r="G1435">
        <v>9.25</v>
      </c>
      <c r="H1435">
        <v>10.25</v>
      </c>
      <c r="I1435">
        <v>2</v>
      </c>
      <c r="J1435">
        <v>6.25</v>
      </c>
    </row>
    <row r="1436" spans="1:10" x14ac:dyDescent="0.25">
      <c r="A1436" t="s">
        <v>4286</v>
      </c>
      <c r="B1436" t="s">
        <v>4288</v>
      </c>
      <c r="C1436" s="107">
        <v>45119</v>
      </c>
      <c r="D1436">
        <v>27.78</v>
      </c>
      <c r="E1436">
        <v>33.89</v>
      </c>
      <c r="F1436">
        <v>18.028919999999999</v>
      </c>
      <c r="G1436">
        <v>4.25</v>
      </c>
      <c r="H1436">
        <v>4</v>
      </c>
      <c r="I1436">
        <v>0.56000000000000005</v>
      </c>
      <c r="J1436">
        <v>4.5</v>
      </c>
    </row>
    <row r="1437" spans="1:10" x14ac:dyDescent="0.25">
      <c r="A1437" t="s">
        <v>4289</v>
      </c>
      <c r="B1437" t="s">
        <v>4291</v>
      </c>
      <c r="C1437" s="107">
        <v>45127</v>
      </c>
      <c r="D1437">
        <v>26.67</v>
      </c>
      <c r="E1437">
        <v>32.53</v>
      </c>
      <c r="F1437">
        <v>18.014140000000001</v>
      </c>
      <c r="G1437">
        <v>4.5</v>
      </c>
      <c r="H1437">
        <v>4</v>
      </c>
      <c r="I1437">
        <v>1</v>
      </c>
      <c r="J1437">
        <v>5</v>
      </c>
    </row>
    <row r="1438" spans="1:10" x14ac:dyDescent="0.25">
      <c r="A1438" t="s">
        <v>3804</v>
      </c>
      <c r="B1438" t="s">
        <v>3806</v>
      </c>
      <c r="C1438" s="107">
        <v>45137</v>
      </c>
      <c r="D1438">
        <v>27.78</v>
      </c>
      <c r="E1438">
        <v>34.447200000000002</v>
      </c>
      <c r="F1438">
        <v>19.354839999999999</v>
      </c>
      <c r="G1438">
        <v>3.5</v>
      </c>
      <c r="H1438">
        <v>8</v>
      </c>
      <c r="I1438">
        <v>0.6</v>
      </c>
      <c r="J1438">
        <v>2.2000000000000002</v>
      </c>
    </row>
    <row r="1439" spans="1:10" x14ac:dyDescent="0.25">
      <c r="A1439" t="s">
        <v>4508</v>
      </c>
      <c r="B1439" t="s">
        <v>4510</v>
      </c>
      <c r="C1439" s="107">
        <v>45137</v>
      </c>
      <c r="D1439">
        <v>257.77999999999997</v>
      </c>
      <c r="E1439">
        <v>315</v>
      </c>
      <c r="F1439">
        <v>18.16508</v>
      </c>
      <c r="G1439">
        <v>7</v>
      </c>
      <c r="H1439">
        <v>10</v>
      </c>
      <c r="I1439">
        <v>3</v>
      </c>
      <c r="J1439">
        <v>7</v>
      </c>
    </row>
    <row r="1440" spans="1:10" x14ac:dyDescent="0.25">
      <c r="A1440" t="s">
        <v>4505</v>
      </c>
      <c r="B1440" t="s">
        <v>4507</v>
      </c>
      <c r="C1440" s="107">
        <v>45119</v>
      </c>
      <c r="D1440">
        <v>223.33</v>
      </c>
      <c r="E1440">
        <v>275</v>
      </c>
      <c r="F1440">
        <v>18.789090000000002</v>
      </c>
      <c r="G1440">
        <v>7</v>
      </c>
      <c r="H1440">
        <v>10</v>
      </c>
      <c r="I1440">
        <v>3</v>
      </c>
      <c r="J1440">
        <v>7</v>
      </c>
    </row>
    <row r="1441" spans="1:10" x14ac:dyDescent="0.25">
      <c r="A1441" t="s">
        <v>4499</v>
      </c>
      <c r="B1441" t="s">
        <v>4501</v>
      </c>
      <c r="C1441" s="107">
        <v>45137</v>
      </c>
      <c r="D1441">
        <v>18.89</v>
      </c>
      <c r="E1441">
        <v>23.1</v>
      </c>
      <c r="F1441">
        <v>18.225110000000001</v>
      </c>
      <c r="G1441">
        <v>2.5</v>
      </c>
      <c r="H1441">
        <v>3.5</v>
      </c>
      <c r="I1441">
        <v>0.8</v>
      </c>
      <c r="J1441">
        <v>1.2</v>
      </c>
    </row>
    <row r="1442" spans="1:10" x14ac:dyDescent="0.25">
      <c r="A1442" t="s">
        <v>4496</v>
      </c>
      <c r="B1442" t="s">
        <v>4498</v>
      </c>
      <c r="C1442" s="107">
        <v>45137</v>
      </c>
      <c r="D1442">
        <v>177.78</v>
      </c>
      <c r="E1442">
        <v>217</v>
      </c>
      <c r="F1442">
        <v>18.073730000000001</v>
      </c>
      <c r="G1442">
        <v>5.5</v>
      </c>
      <c r="H1442">
        <v>8.6999999999999993</v>
      </c>
      <c r="I1442">
        <v>3.3</v>
      </c>
      <c r="J1442">
        <v>2.2000000000000002</v>
      </c>
    </row>
    <row r="1443" spans="1:10" x14ac:dyDescent="0.25">
      <c r="A1443" t="s">
        <v>4490</v>
      </c>
      <c r="B1443" t="s">
        <v>4492</v>
      </c>
      <c r="C1443" s="107">
        <v>45137</v>
      </c>
      <c r="D1443">
        <v>42.22</v>
      </c>
      <c r="E1443">
        <v>51.5</v>
      </c>
      <c r="F1443">
        <v>18.01942</v>
      </c>
      <c r="G1443">
        <v>4</v>
      </c>
      <c r="H1443">
        <v>4</v>
      </c>
      <c r="I1443">
        <v>0.24</v>
      </c>
      <c r="J1443">
        <v>4</v>
      </c>
    </row>
    <row r="1444" spans="1:10" x14ac:dyDescent="0.25">
      <c r="A1444" t="s">
        <v>4487</v>
      </c>
      <c r="B1444" t="s">
        <v>4489</v>
      </c>
      <c r="C1444" s="107">
        <v>45119</v>
      </c>
      <c r="D1444">
        <v>34.44</v>
      </c>
      <c r="E1444">
        <v>42</v>
      </c>
      <c r="F1444">
        <v>18</v>
      </c>
      <c r="G1444">
        <v>4</v>
      </c>
      <c r="H1444">
        <v>4</v>
      </c>
      <c r="I1444">
        <v>0.24</v>
      </c>
      <c r="J1444">
        <v>4</v>
      </c>
    </row>
    <row r="1445" spans="1:10" x14ac:dyDescent="0.25">
      <c r="A1445" t="s">
        <v>4355</v>
      </c>
      <c r="B1445" t="s">
        <v>4357</v>
      </c>
      <c r="C1445" s="107">
        <v>45119</v>
      </c>
      <c r="D1445">
        <v>28.89</v>
      </c>
      <c r="E1445">
        <v>35.5</v>
      </c>
      <c r="F1445">
        <v>18.619720000000001</v>
      </c>
      <c r="G1445">
        <v>10</v>
      </c>
      <c r="H1445">
        <v>6</v>
      </c>
      <c r="I1445">
        <v>10</v>
      </c>
      <c r="J1445">
        <v>9</v>
      </c>
    </row>
    <row r="1446" spans="1:10" x14ac:dyDescent="0.25">
      <c r="A1446" t="s">
        <v>4283</v>
      </c>
      <c r="B1446" t="s">
        <v>4285</v>
      </c>
      <c r="C1446" s="107">
        <v>45119</v>
      </c>
      <c r="D1446">
        <v>44.44</v>
      </c>
      <c r="E1446">
        <v>54.21</v>
      </c>
      <c r="F1446">
        <v>18.02251</v>
      </c>
      <c r="G1446">
        <v>4.25</v>
      </c>
      <c r="H1446">
        <v>4</v>
      </c>
      <c r="I1446">
        <v>0.56000000000000005</v>
      </c>
      <c r="J1446">
        <v>4.5</v>
      </c>
    </row>
    <row r="1447" spans="1:10" x14ac:dyDescent="0.25">
      <c r="A1447" t="s">
        <v>4280</v>
      </c>
      <c r="B1447" t="s">
        <v>4282</v>
      </c>
      <c r="C1447" s="107">
        <v>45120</v>
      </c>
      <c r="D1447">
        <v>26.67</v>
      </c>
      <c r="E1447">
        <v>31.744</v>
      </c>
      <c r="F1447">
        <v>15.984120000000001</v>
      </c>
      <c r="G1447">
        <v>4.25</v>
      </c>
      <c r="H1447">
        <v>4.5</v>
      </c>
      <c r="I1447">
        <v>0.5</v>
      </c>
      <c r="J1447">
        <v>5</v>
      </c>
    </row>
    <row r="1448" spans="1:10" x14ac:dyDescent="0.25">
      <c r="A1448" t="s">
        <v>4277</v>
      </c>
      <c r="B1448" t="s">
        <v>4279</v>
      </c>
      <c r="C1448" s="107">
        <v>45137</v>
      </c>
      <c r="D1448">
        <v>64.44</v>
      </c>
      <c r="E1448">
        <v>78.61</v>
      </c>
      <c r="F1448">
        <v>18.025700000000001</v>
      </c>
      <c r="G1448">
        <v>10</v>
      </c>
      <c r="H1448">
        <v>12</v>
      </c>
      <c r="I1448">
        <v>1</v>
      </c>
      <c r="J1448">
        <v>1</v>
      </c>
    </row>
    <row r="1449" spans="1:10" x14ac:dyDescent="0.25">
      <c r="A1449" t="s">
        <v>4274</v>
      </c>
      <c r="B1449" t="s">
        <v>4276</v>
      </c>
      <c r="C1449" s="107">
        <v>45119</v>
      </c>
      <c r="D1449">
        <v>54.44</v>
      </c>
      <c r="E1449">
        <v>66.41</v>
      </c>
      <c r="F1449">
        <v>18.02439</v>
      </c>
      <c r="G1449">
        <v>4</v>
      </c>
      <c r="H1449">
        <v>4</v>
      </c>
      <c r="I1449">
        <v>1</v>
      </c>
      <c r="J1449">
        <v>4.5</v>
      </c>
    </row>
    <row r="1450" spans="1:10" x14ac:dyDescent="0.25">
      <c r="A1450" t="s">
        <v>4259</v>
      </c>
      <c r="B1450" t="s">
        <v>4261</v>
      </c>
      <c r="C1450" s="107">
        <v>45120</v>
      </c>
      <c r="D1450">
        <v>14.44</v>
      </c>
      <c r="E1450">
        <v>17.09216</v>
      </c>
      <c r="F1450">
        <v>15.516819999999999</v>
      </c>
      <c r="G1450">
        <v>4.5</v>
      </c>
      <c r="H1450">
        <v>4</v>
      </c>
      <c r="I1450">
        <v>0.05</v>
      </c>
      <c r="J1450">
        <v>4.5</v>
      </c>
    </row>
    <row r="1451" spans="1:10" x14ac:dyDescent="0.25">
      <c r="A1451" t="s">
        <v>4256</v>
      </c>
      <c r="B1451" t="s">
        <v>4258</v>
      </c>
      <c r="C1451" s="107">
        <v>45119</v>
      </c>
      <c r="D1451">
        <v>17.78</v>
      </c>
      <c r="E1451">
        <v>21.69</v>
      </c>
      <c r="F1451">
        <v>18.02674</v>
      </c>
      <c r="G1451">
        <v>4</v>
      </c>
      <c r="H1451">
        <v>4</v>
      </c>
      <c r="I1451">
        <v>1</v>
      </c>
      <c r="J1451">
        <v>4</v>
      </c>
    </row>
    <row r="1452" spans="1:10" x14ac:dyDescent="0.25">
      <c r="A1452" t="s">
        <v>4253</v>
      </c>
      <c r="B1452" t="s">
        <v>4255</v>
      </c>
      <c r="C1452" s="107">
        <v>45137</v>
      </c>
      <c r="D1452">
        <v>21.11</v>
      </c>
      <c r="E1452">
        <v>25.75</v>
      </c>
      <c r="F1452">
        <v>18.01942</v>
      </c>
      <c r="G1452">
        <v>2</v>
      </c>
      <c r="H1452">
        <v>4</v>
      </c>
      <c r="I1452">
        <v>0.28999999999999998</v>
      </c>
      <c r="J1452">
        <v>2</v>
      </c>
    </row>
    <row r="1453" spans="1:10" x14ac:dyDescent="0.25">
      <c r="A1453" t="s">
        <v>4250</v>
      </c>
      <c r="B1453" t="s">
        <v>4252</v>
      </c>
      <c r="C1453" s="107">
        <v>45119</v>
      </c>
      <c r="D1453">
        <v>17.78</v>
      </c>
      <c r="E1453">
        <v>21.72</v>
      </c>
      <c r="F1453">
        <v>18.139959999999999</v>
      </c>
      <c r="G1453">
        <v>4</v>
      </c>
      <c r="H1453">
        <v>4</v>
      </c>
      <c r="I1453">
        <v>1</v>
      </c>
      <c r="J1453">
        <v>4</v>
      </c>
    </row>
    <row r="1454" spans="1:10" x14ac:dyDescent="0.25">
      <c r="A1454" t="s">
        <v>4247</v>
      </c>
      <c r="B1454" t="s">
        <v>4249</v>
      </c>
      <c r="C1454" s="107">
        <v>45120</v>
      </c>
      <c r="D1454">
        <v>17.78</v>
      </c>
      <c r="E1454">
        <v>21.427199999999999</v>
      </c>
      <c r="F1454">
        <v>17.021360000000001</v>
      </c>
      <c r="G1454">
        <v>5</v>
      </c>
      <c r="H1454">
        <v>5</v>
      </c>
      <c r="I1454">
        <v>1</v>
      </c>
      <c r="J1454">
        <v>5</v>
      </c>
    </row>
    <row r="1455" spans="1:10" x14ac:dyDescent="0.25">
      <c r="A1455" t="s">
        <v>4244</v>
      </c>
      <c r="B1455" t="s">
        <v>4246</v>
      </c>
      <c r="C1455" s="107">
        <v>45137</v>
      </c>
      <c r="D1455">
        <v>18.89</v>
      </c>
      <c r="E1455">
        <v>22.369599999999998</v>
      </c>
      <c r="F1455">
        <v>15.55504</v>
      </c>
      <c r="G1455">
        <v>2.8</v>
      </c>
      <c r="H1455">
        <v>10.199999999999999</v>
      </c>
      <c r="I1455">
        <v>0.7</v>
      </c>
      <c r="J1455">
        <v>1.6</v>
      </c>
    </row>
    <row r="1456" spans="1:10" x14ac:dyDescent="0.25">
      <c r="A1456" t="s">
        <v>4232</v>
      </c>
      <c r="B1456" t="s">
        <v>4234</v>
      </c>
      <c r="C1456" s="107">
        <v>45119</v>
      </c>
      <c r="D1456">
        <v>33.33</v>
      </c>
      <c r="E1456">
        <v>40.659999999999997</v>
      </c>
      <c r="F1456">
        <v>18.027550000000002</v>
      </c>
      <c r="G1456">
        <v>14</v>
      </c>
      <c r="H1456">
        <v>30</v>
      </c>
      <c r="I1456">
        <v>1.9</v>
      </c>
      <c r="J1456">
        <v>3.5</v>
      </c>
    </row>
    <row r="1457" spans="1:10" x14ac:dyDescent="0.25">
      <c r="A1457" t="s">
        <v>4211</v>
      </c>
      <c r="B1457" t="s">
        <v>4213</v>
      </c>
      <c r="C1457" s="107">
        <v>45119</v>
      </c>
      <c r="D1457">
        <v>132.22</v>
      </c>
      <c r="E1457">
        <v>161.30000000000001</v>
      </c>
      <c r="F1457">
        <v>18.02852</v>
      </c>
      <c r="G1457">
        <v>5.5</v>
      </c>
      <c r="H1457">
        <v>5.5</v>
      </c>
      <c r="I1457">
        <v>1.84</v>
      </c>
      <c r="J1457">
        <v>9</v>
      </c>
    </row>
    <row r="1458" spans="1:10" x14ac:dyDescent="0.25">
      <c r="A1458" t="s">
        <v>4208</v>
      </c>
      <c r="B1458" t="s">
        <v>4210</v>
      </c>
      <c r="C1458" s="107">
        <v>45137</v>
      </c>
      <c r="D1458">
        <v>142.22</v>
      </c>
      <c r="E1458">
        <v>173.5</v>
      </c>
      <c r="F1458">
        <v>18.02882</v>
      </c>
      <c r="G1458">
        <v>6.5</v>
      </c>
      <c r="H1458">
        <v>7.5</v>
      </c>
      <c r="I1458">
        <v>5</v>
      </c>
      <c r="J1458">
        <v>8.6</v>
      </c>
    </row>
    <row r="1459" spans="1:10" x14ac:dyDescent="0.25">
      <c r="A1459" t="s">
        <v>4204</v>
      </c>
      <c r="B1459" t="s">
        <v>4206</v>
      </c>
      <c r="C1459" s="107">
        <v>45137</v>
      </c>
      <c r="D1459">
        <v>344.44</v>
      </c>
      <c r="E1459">
        <v>420.21</v>
      </c>
      <c r="F1459">
        <v>18.031459999999999</v>
      </c>
      <c r="G1459">
        <v>12.13</v>
      </c>
      <c r="H1459">
        <v>16</v>
      </c>
      <c r="I1459">
        <v>7.5</v>
      </c>
      <c r="J1459">
        <v>6.63</v>
      </c>
    </row>
    <row r="1460" spans="1:10" x14ac:dyDescent="0.25">
      <c r="A1460" t="s">
        <v>4201</v>
      </c>
      <c r="B1460" t="s">
        <v>4203</v>
      </c>
      <c r="C1460" s="107">
        <v>45137</v>
      </c>
      <c r="D1460">
        <v>254.44</v>
      </c>
      <c r="E1460">
        <v>310.41000000000003</v>
      </c>
      <c r="F1460">
        <v>18.030989999999999</v>
      </c>
      <c r="G1460">
        <v>3.5</v>
      </c>
      <c r="H1460">
        <v>5.5</v>
      </c>
      <c r="I1460">
        <v>1.2</v>
      </c>
      <c r="J1460">
        <v>1.5</v>
      </c>
    </row>
    <row r="1461" spans="1:10" x14ac:dyDescent="0.25">
      <c r="A1461" t="s">
        <v>4198</v>
      </c>
      <c r="B1461" t="s">
        <v>4200</v>
      </c>
      <c r="C1461" s="107">
        <v>45137</v>
      </c>
      <c r="D1461">
        <v>290</v>
      </c>
      <c r="E1461">
        <v>353.8</v>
      </c>
      <c r="F1461">
        <v>18.032789999999999</v>
      </c>
      <c r="G1461">
        <v>3.5</v>
      </c>
      <c r="H1461">
        <v>6.5</v>
      </c>
      <c r="I1461">
        <v>1.4</v>
      </c>
      <c r="J1461">
        <v>1.5</v>
      </c>
    </row>
    <row r="1462" spans="1:10" x14ac:dyDescent="0.25">
      <c r="A1462" t="s">
        <v>4195</v>
      </c>
      <c r="B1462" t="s">
        <v>4197</v>
      </c>
      <c r="C1462" s="107">
        <v>45137</v>
      </c>
      <c r="D1462">
        <v>480</v>
      </c>
      <c r="E1462">
        <v>585.6</v>
      </c>
      <c r="F1462">
        <v>18.032789999999999</v>
      </c>
      <c r="G1462">
        <v>4.5</v>
      </c>
      <c r="H1462">
        <v>7.5</v>
      </c>
      <c r="I1462">
        <v>2.4</v>
      </c>
      <c r="J1462">
        <v>1.5</v>
      </c>
    </row>
    <row r="1463" spans="1:10" x14ac:dyDescent="0.25">
      <c r="A1463" t="s">
        <v>4192</v>
      </c>
      <c r="B1463" t="s">
        <v>4194</v>
      </c>
      <c r="C1463" s="107">
        <v>45137</v>
      </c>
      <c r="D1463">
        <v>425.56</v>
      </c>
      <c r="E1463">
        <v>519.17999999999995</v>
      </c>
      <c r="F1463">
        <v>18.03228</v>
      </c>
      <c r="G1463">
        <v>1</v>
      </c>
      <c r="H1463">
        <v>1</v>
      </c>
      <c r="I1463">
        <v>1</v>
      </c>
      <c r="J1463">
        <v>1</v>
      </c>
    </row>
    <row r="1464" spans="1:10" x14ac:dyDescent="0.25">
      <c r="A1464" t="s">
        <v>4189</v>
      </c>
      <c r="B1464" t="s">
        <v>4191</v>
      </c>
      <c r="C1464" s="107">
        <v>45137</v>
      </c>
      <c r="D1464">
        <v>563.33000000000004</v>
      </c>
      <c r="E1464">
        <v>687.26</v>
      </c>
      <c r="F1464">
        <v>18.03248</v>
      </c>
      <c r="G1464">
        <v>6.5</v>
      </c>
      <c r="H1464">
        <v>10.5</v>
      </c>
      <c r="I1464">
        <v>5.6</v>
      </c>
      <c r="J1464">
        <v>2.5</v>
      </c>
    </row>
    <row r="1465" spans="1:10" x14ac:dyDescent="0.25">
      <c r="A1465" t="s">
        <v>4186</v>
      </c>
      <c r="B1465" t="s">
        <v>4188</v>
      </c>
      <c r="C1465" s="107">
        <v>45127</v>
      </c>
      <c r="D1465">
        <v>535.55999999999995</v>
      </c>
      <c r="E1465">
        <v>653.38</v>
      </c>
      <c r="F1465">
        <v>18.032389999999999</v>
      </c>
      <c r="G1465">
        <v>13</v>
      </c>
      <c r="H1465">
        <v>16</v>
      </c>
      <c r="I1465">
        <v>10</v>
      </c>
      <c r="J1465">
        <v>7</v>
      </c>
    </row>
    <row r="1466" spans="1:10" x14ac:dyDescent="0.25">
      <c r="A1466" t="s">
        <v>506</v>
      </c>
      <c r="B1466" t="s">
        <v>508</v>
      </c>
      <c r="C1466" s="107">
        <v>45137</v>
      </c>
      <c r="D1466">
        <v>30</v>
      </c>
      <c r="E1466">
        <v>37</v>
      </c>
      <c r="F1466">
        <v>18.91892</v>
      </c>
      <c r="G1466">
        <v>1</v>
      </c>
      <c r="H1466">
        <v>4</v>
      </c>
      <c r="I1466">
        <v>0.3125</v>
      </c>
      <c r="J1466">
        <v>3</v>
      </c>
    </row>
    <row r="1467" spans="1:10" x14ac:dyDescent="0.25">
      <c r="A1467" t="s">
        <v>3720</v>
      </c>
      <c r="B1467" t="s">
        <v>3722</v>
      </c>
      <c r="C1467" s="107">
        <v>45119</v>
      </c>
      <c r="D1467">
        <v>28.61</v>
      </c>
      <c r="E1467">
        <v>35</v>
      </c>
      <c r="F1467">
        <v>18.25714</v>
      </c>
      <c r="G1467">
        <v>3</v>
      </c>
      <c r="H1467">
        <v>4</v>
      </c>
      <c r="I1467">
        <v>0.5</v>
      </c>
      <c r="J1467">
        <v>1</v>
      </c>
    </row>
    <row r="1468" spans="1:10" x14ac:dyDescent="0.25">
      <c r="A1468" t="s">
        <v>5003</v>
      </c>
      <c r="B1468" t="s">
        <v>5005</v>
      </c>
      <c r="C1468" s="107">
        <v>45137</v>
      </c>
      <c r="D1468">
        <v>16.34</v>
      </c>
      <c r="E1468">
        <v>20.261600000000001</v>
      </c>
      <c r="F1468">
        <v>19.354839999999999</v>
      </c>
      <c r="G1468">
        <v>1.75</v>
      </c>
      <c r="H1468">
        <v>4</v>
      </c>
      <c r="I1468">
        <v>0.05</v>
      </c>
      <c r="J1468">
        <v>1</v>
      </c>
    </row>
    <row r="1469" spans="1:10" x14ac:dyDescent="0.25">
      <c r="A1469" t="s">
        <v>3783</v>
      </c>
      <c r="B1469" t="s">
        <v>3785</v>
      </c>
      <c r="C1469" s="107">
        <v>45137</v>
      </c>
      <c r="D1469">
        <v>17.78</v>
      </c>
      <c r="E1469">
        <v>21.8</v>
      </c>
      <c r="F1469">
        <v>18.440370000000001</v>
      </c>
      <c r="G1469">
        <v>2.5</v>
      </c>
      <c r="H1469">
        <v>4.2</v>
      </c>
      <c r="I1469">
        <v>0.3</v>
      </c>
      <c r="J1469">
        <v>0.8</v>
      </c>
    </row>
    <row r="1470" spans="1:10" x14ac:dyDescent="0.25">
      <c r="A1470" t="s">
        <v>25395</v>
      </c>
      <c r="B1470" t="s">
        <v>8562</v>
      </c>
      <c r="C1470" s="107">
        <v>45127</v>
      </c>
      <c r="D1470">
        <v>94.6</v>
      </c>
      <c r="E1470">
        <v>115.4</v>
      </c>
      <c r="F1470">
        <v>18.024260000000002</v>
      </c>
      <c r="G1470">
        <v>1.5</v>
      </c>
      <c r="H1470">
        <v>17</v>
      </c>
      <c r="I1470">
        <v>12.5</v>
      </c>
      <c r="J1470">
        <v>37.5</v>
      </c>
    </row>
    <row r="1471" spans="1:10" x14ac:dyDescent="0.25">
      <c r="A1471" t="s">
        <v>8315</v>
      </c>
      <c r="B1471" t="s">
        <v>8317</v>
      </c>
      <c r="C1471" s="107">
        <v>45127</v>
      </c>
      <c r="D1471">
        <v>321.68</v>
      </c>
      <c r="E1471">
        <v>398.88</v>
      </c>
      <c r="F1471">
        <v>19.354189999999999</v>
      </c>
      <c r="G1471">
        <v>8</v>
      </c>
      <c r="H1471">
        <v>8</v>
      </c>
      <c r="I1471">
        <v>21</v>
      </c>
      <c r="J1471">
        <v>7</v>
      </c>
    </row>
    <row r="1472" spans="1:10" x14ac:dyDescent="0.25">
      <c r="A1472" t="s">
        <v>8318</v>
      </c>
      <c r="B1472" t="s">
        <v>8320</v>
      </c>
      <c r="C1472" s="107">
        <v>45127</v>
      </c>
      <c r="D1472">
        <v>407.89</v>
      </c>
      <c r="E1472">
        <v>500</v>
      </c>
      <c r="F1472">
        <v>18.422000000000001</v>
      </c>
      <c r="G1472">
        <v>6</v>
      </c>
      <c r="H1472">
        <v>11</v>
      </c>
      <c r="I1472">
        <v>52</v>
      </c>
      <c r="J1472">
        <v>5</v>
      </c>
    </row>
    <row r="1473" spans="1:10" x14ac:dyDescent="0.25">
      <c r="A1473" t="s">
        <v>8246</v>
      </c>
      <c r="B1473" t="s">
        <v>8247</v>
      </c>
      <c r="C1473" s="107">
        <v>45127</v>
      </c>
      <c r="D1473">
        <v>22.25</v>
      </c>
      <c r="E1473">
        <v>27</v>
      </c>
      <c r="F1473">
        <v>17.592590000000001</v>
      </c>
      <c r="G1473">
        <v>1</v>
      </c>
      <c r="H1473">
        <v>4</v>
      </c>
      <c r="I1473">
        <v>0.5</v>
      </c>
      <c r="J1473">
        <v>1</v>
      </c>
    </row>
    <row r="1474" spans="1:10" x14ac:dyDescent="0.25">
      <c r="A1474" t="s">
        <v>8182</v>
      </c>
      <c r="B1474" t="s">
        <v>8184</v>
      </c>
      <c r="C1474" s="107">
        <v>45103</v>
      </c>
      <c r="D1474">
        <v>85.81</v>
      </c>
      <c r="E1474">
        <v>104.69</v>
      </c>
      <c r="F1474">
        <v>18.034199999999998</v>
      </c>
      <c r="G1474">
        <v>5.08</v>
      </c>
      <c r="H1474">
        <v>1.18</v>
      </c>
      <c r="I1474">
        <v>1.44</v>
      </c>
      <c r="J1474">
        <v>6.1</v>
      </c>
    </row>
    <row r="1475" spans="1:10" x14ac:dyDescent="0.25">
      <c r="A1475" t="s">
        <v>8179</v>
      </c>
      <c r="B1475" t="s">
        <v>8181</v>
      </c>
      <c r="C1475" s="107">
        <v>45127</v>
      </c>
      <c r="D1475">
        <v>88.99</v>
      </c>
      <c r="E1475">
        <v>110</v>
      </c>
      <c r="F1475">
        <v>19.100000000000001</v>
      </c>
      <c r="G1475">
        <v>5.08</v>
      </c>
      <c r="H1475">
        <v>6.1</v>
      </c>
      <c r="I1475">
        <v>1.5</v>
      </c>
      <c r="J1475">
        <v>1.18</v>
      </c>
    </row>
    <row r="1476" spans="1:10" x14ac:dyDescent="0.25">
      <c r="A1476" t="s">
        <v>8176</v>
      </c>
      <c r="B1476" t="s">
        <v>8178</v>
      </c>
      <c r="C1476" s="107">
        <v>45137</v>
      </c>
      <c r="D1476">
        <v>79.36</v>
      </c>
      <c r="E1476">
        <v>114</v>
      </c>
      <c r="F1476">
        <v>30.385960000000001</v>
      </c>
      <c r="G1476">
        <v>7.5</v>
      </c>
      <c r="H1476">
        <v>5.9</v>
      </c>
      <c r="I1476">
        <v>3.4</v>
      </c>
      <c r="J1476">
        <v>2.2999999999999998</v>
      </c>
    </row>
    <row r="1477" spans="1:10" x14ac:dyDescent="0.25">
      <c r="A1477" t="s">
        <v>8173</v>
      </c>
      <c r="B1477" t="s">
        <v>8175</v>
      </c>
      <c r="C1477" s="107">
        <v>45103</v>
      </c>
      <c r="D1477">
        <v>83.03</v>
      </c>
      <c r="E1477">
        <v>110.15</v>
      </c>
      <c r="F1477">
        <v>24.62097</v>
      </c>
      <c r="G1477">
        <v>6.61</v>
      </c>
      <c r="H1477">
        <v>5.0999999999999996</v>
      </c>
      <c r="I1477">
        <v>2.34</v>
      </c>
      <c r="J1477">
        <v>2.3199999999999998</v>
      </c>
    </row>
    <row r="1478" spans="1:10" x14ac:dyDescent="0.25">
      <c r="A1478" t="s">
        <v>8170</v>
      </c>
      <c r="B1478" t="s">
        <v>8172</v>
      </c>
      <c r="C1478" s="107">
        <v>45127</v>
      </c>
      <c r="D1478">
        <v>84.27</v>
      </c>
      <c r="E1478">
        <v>111</v>
      </c>
      <c r="F1478">
        <v>24.08108</v>
      </c>
      <c r="G1478">
        <v>6.61</v>
      </c>
      <c r="H1478">
        <v>5.0999999999999996</v>
      </c>
      <c r="I1478">
        <v>2.34</v>
      </c>
      <c r="J1478">
        <v>2.3199999999999998</v>
      </c>
    </row>
    <row r="1479" spans="1:10" x14ac:dyDescent="0.25">
      <c r="A1479" t="s">
        <v>8087</v>
      </c>
      <c r="B1479" t="s">
        <v>8088</v>
      </c>
      <c r="C1479" s="107">
        <v>45137</v>
      </c>
      <c r="D1479">
        <v>35.28</v>
      </c>
      <c r="E1479">
        <v>43</v>
      </c>
      <c r="F1479">
        <v>17.953489999999999</v>
      </c>
      <c r="G1479">
        <v>1</v>
      </c>
      <c r="H1479">
        <v>7</v>
      </c>
      <c r="I1479">
        <v>0.17</v>
      </c>
      <c r="J1479">
        <v>1</v>
      </c>
    </row>
    <row r="1480" spans="1:10" x14ac:dyDescent="0.25">
      <c r="A1480" t="s">
        <v>8049</v>
      </c>
      <c r="B1480" t="s">
        <v>8050</v>
      </c>
      <c r="C1480" s="107">
        <v>45140</v>
      </c>
      <c r="D1480">
        <v>34.770000000000003</v>
      </c>
      <c r="E1480">
        <v>43.462499999999999</v>
      </c>
      <c r="F1480">
        <v>20</v>
      </c>
      <c r="G1480">
        <v>9.4</v>
      </c>
      <c r="H1480">
        <v>10.3</v>
      </c>
      <c r="I1480">
        <v>5.0999999999999996</v>
      </c>
      <c r="J1480">
        <v>2.36</v>
      </c>
    </row>
    <row r="1481" spans="1:10" x14ac:dyDescent="0.25">
      <c r="A1481" t="s">
        <v>8047</v>
      </c>
      <c r="B1481" t="s">
        <v>8048</v>
      </c>
      <c r="C1481" s="107">
        <v>45137</v>
      </c>
      <c r="D1481">
        <v>37.79</v>
      </c>
      <c r="E1481">
        <v>50</v>
      </c>
      <c r="F1481">
        <v>24.42</v>
      </c>
      <c r="G1481">
        <v>7.32</v>
      </c>
      <c r="H1481">
        <v>6.65</v>
      </c>
      <c r="I1481">
        <v>1.7</v>
      </c>
      <c r="J1481">
        <v>1.1399999999999999</v>
      </c>
    </row>
    <row r="1482" spans="1:10" x14ac:dyDescent="0.25">
      <c r="A1482" t="s">
        <v>8045</v>
      </c>
      <c r="B1482" t="s">
        <v>8046</v>
      </c>
      <c r="C1482" s="107">
        <v>45130</v>
      </c>
      <c r="D1482">
        <v>44.08</v>
      </c>
      <c r="E1482">
        <v>58</v>
      </c>
      <c r="F1482">
        <v>24</v>
      </c>
      <c r="G1482">
        <v>1.7</v>
      </c>
      <c r="H1482">
        <v>4.7</v>
      </c>
      <c r="I1482">
        <v>0.2</v>
      </c>
      <c r="J1482">
        <v>1.7</v>
      </c>
    </row>
    <row r="1483" spans="1:10" x14ac:dyDescent="0.25">
      <c r="A1483" t="s">
        <v>8012</v>
      </c>
      <c r="B1483" t="s">
        <v>8013</v>
      </c>
      <c r="C1483" s="107">
        <v>45127</v>
      </c>
      <c r="D1483">
        <v>195.34</v>
      </c>
      <c r="E1483">
        <v>242.22</v>
      </c>
      <c r="F1483">
        <v>19.354310000000002</v>
      </c>
      <c r="G1483">
        <v>13.4</v>
      </c>
      <c r="H1483">
        <v>21.3</v>
      </c>
      <c r="I1483">
        <v>8.4</v>
      </c>
      <c r="J1483">
        <v>2.95</v>
      </c>
    </row>
    <row r="1484" spans="1:10" x14ac:dyDescent="0.25">
      <c r="A1484" t="s">
        <v>8009</v>
      </c>
      <c r="B1484" t="s">
        <v>8011</v>
      </c>
      <c r="C1484" s="107">
        <v>45168</v>
      </c>
      <c r="D1484">
        <v>54.75</v>
      </c>
      <c r="E1484">
        <v>62.67</v>
      </c>
      <c r="F1484">
        <v>12.63763</v>
      </c>
      <c r="G1484">
        <v>2</v>
      </c>
      <c r="H1484">
        <v>3</v>
      </c>
      <c r="I1484">
        <v>0.97</v>
      </c>
      <c r="J1484">
        <v>3</v>
      </c>
    </row>
    <row r="1485" spans="1:10" x14ac:dyDescent="0.25">
      <c r="A1485" t="s">
        <v>7927</v>
      </c>
      <c r="B1485" t="s">
        <v>25396</v>
      </c>
      <c r="C1485" s="107">
        <v>45103</v>
      </c>
      <c r="D1485">
        <v>323.14</v>
      </c>
      <c r="E1485">
        <v>394</v>
      </c>
      <c r="F1485">
        <v>17.984770000000001</v>
      </c>
      <c r="G1485">
        <v>1.26</v>
      </c>
      <c r="H1485">
        <v>3.08</v>
      </c>
      <c r="I1485">
        <v>1.1499999999999999</v>
      </c>
      <c r="J1485">
        <v>0.5</v>
      </c>
    </row>
    <row r="1486" spans="1:10" x14ac:dyDescent="0.25">
      <c r="A1486" t="s">
        <v>7921</v>
      </c>
      <c r="B1486" t="s">
        <v>7923</v>
      </c>
      <c r="C1486" s="107">
        <v>45103</v>
      </c>
      <c r="D1486">
        <v>171.04</v>
      </c>
      <c r="E1486">
        <v>208</v>
      </c>
      <c r="F1486">
        <v>17.76923</v>
      </c>
      <c r="G1486">
        <v>15.75</v>
      </c>
      <c r="H1486">
        <v>7.88</v>
      </c>
      <c r="I1486">
        <v>123.5</v>
      </c>
      <c r="J1486">
        <v>15.95</v>
      </c>
    </row>
    <row r="1487" spans="1:10" x14ac:dyDescent="0.25">
      <c r="A1487" t="s">
        <v>7918</v>
      </c>
      <c r="B1487" t="s">
        <v>7920</v>
      </c>
      <c r="C1487" s="107">
        <v>45103</v>
      </c>
      <c r="D1487">
        <v>32.54</v>
      </c>
      <c r="E1487">
        <v>39.5</v>
      </c>
      <c r="F1487">
        <v>17.620249999999999</v>
      </c>
      <c r="G1487">
        <v>12.4</v>
      </c>
      <c r="H1487">
        <v>8.1</v>
      </c>
      <c r="I1487">
        <v>3.9</v>
      </c>
      <c r="J1487">
        <v>4.5999999999999996</v>
      </c>
    </row>
    <row r="1488" spans="1:10" x14ac:dyDescent="0.25">
      <c r="A1488" t="s">
        <v>7912</v>
      </c>
      <c r="B1488" t="s">
        <v>7914</v>
      </c>
      <c r="C1488" s="107">
        <v>45127</v>
      </c>
      <c r="D1488">
        <v>154.36000000000001</v>
      </c>
      <c r="E1488">
        <v>191.40639999999999</v>
      </c>
      <c r="F1488">
        <v>19.354839999999999</v>
      </c>
      <c r="G1488">
        <v>6</v>
      </c>
      <c r="H1488">
        <v>9</v>
      </c>
      <c r="I1488">
        <v>3</v>
      </c>
      <c r="J1488">
        <v>6.5</v>
      </c>
    </row>
    <row r="1489" spans="1:10" x14ac:dyDescent="0.25">
      <c r="A1489" t="s">
        <v>7901</v>
      </c>
      <c r="B1489" t="s">
        <v>7903</v>
      </c>
      <c r="C1489" s="107">
        <v>45120</v>
      </c>
      <c r="D1489">
        <v>23.62</v>
      </c>
      <c r="E1489">
        <v>27.682110000000002</v>
      </c>
      <c r="F1489">
        <v>14.67413</v>
      </c>
      <c r="G1489">
        <v>4</v>
      </c>
      <c r="H1489">
        <v>6</v>
      </c>
      <c r="I1489">
        <v>0.89</v>
      </c>
      <c r="J1489">
        <v>4</v>
      </c>
    </row>
    <row r="1490" spans="1:10" x14ac:dyDescent="0.25">
      <c r="A1490" t="s">
        <v>7898</v>
      </c>
      <c r="B1490" t="s">
        <v>25397</v>
      </c>
      <c r="C1490" s="107">
        <v>45127</v>
      </c>
      <c r="D1490">
        <v>626.79999999999995</v>
      </c>
      <c r="E1490">
        <v>777.23199999999997</v>
      </c>
      <c r="F1490">
        <v>19.354839999999999</v>
      </c>
      <c r="G1490">
        <v>2</v>
      </c>
      <c r="H1490">
        <v>2</v>
      </c>
      <c r="I1490">
        <v>2</v>
      </c>
      <c r="J1490">
        <v>2</v>
      </c>
    </row>
    <row r="1491" spans="1:10" x14ac:dyDescent="0.25">
      <c r="A1491" t="s">
        <v>7896</v>
      </c>
      <c r="B1491" t="s">
        <v>25398</v>
      </c>
      <c r="C1491" s="107">
        <v>45127</v>
      </c>
      <c r="D1491">
        <v>1471.39</v>
      </c>
      <c r="E1491">
        <v>1795</v>
      </c>
      <c r="F1491">
        <v>18.028410000000001</v>
      </c>
      <c r="G1491">
        <v>2</v>
      </c>
      <c r="H1491">
        <v>2</v>
      </c>
      <c r="I1491">
        <v>2</v>
      </c>
      <c r="J1491">
        <v>2</v>
      </c>
    </row>
    <row r="1492" spans="1:10" x14ac:dyDescent="0.25">
      <c r="A1492" t="s">
        <v>7889</v>
      </c>
      <c r="B1492" t="s">
        <v>7890</v>
      </c>
      <c r="C1492" s="107">
        <v>45103</v>
      </c>
      <c r="D1492">
        <v>14.92</v>
      </c>
      <c r="E1492">
        <v>18.2</v>
      </c>
      <c r="F1492">
        <v>18.021979999999999</v>
      </c>
      <c r="G1492">
        <v>1</v>
      </c>
      <c r="H1492">
        <v>2</v>
      </c>
      <c r="I1492">
        <v>6</v>
      </c>
      <c r="J1492">
        <v>1</v>
      </c>
    </row>
    <row r="1493" spans="1:10" x14ac:dyDescent="0.25">
      <c r="A1493" t="s">
        <v>7871</v>
      </c>
      <c r="B1493" t="s">
        <v>7872</v>
      </c>
      <c r="C1493" s="107">
        <v>45120</v>
      </c>
      <c r="D1493">
        <v>335.09</v>
      </c>
      <c r="E1493">
        <v>399.91</v>
      </c>
      <c r="F1493">
        <v>16.208649999999999</v>
      </c>
      <c r="G1493">
        <v>2.4500000000000002</v>
      </c>
      <c r="H1493">
        <v>5.41</v>
      </c>
      <c r="I1493">
        <v>1</v>
      </c>
      <c r="J1493">
        <v>1.1599999999999999</v>
      </c>
    </row>
    <row r="1494" spans="1:10" x14ac:dyDescent="0.25">
      <c r="A1494" t="s">
        <v>7868</v>
      </c>
      <c r="B1494" t="s">
        <v>7870</v>
      </c>
      <c r="C1494" s="107">
        <v>45161</v>
      </c>
      <c r="D1494">
        <v>18.260000000000002</v>
      </c>
      <c r="E1494">
        <v>20.88</v>
      </c>
      <c r="F1494">
        <v>12.547890000000001</v>
      </c>
      <c r="G1494">
        <v>0.5</v>
      </c>
      <c r="H1494">
        <v>40</v>
      </c>
      <c r="I1494">
        <v>0.5</v>
      </c>
      <c r="J1494">
        <v>0.5</v>
      </c>
    </row>
    <row r="1495" spans="1:10" x14ac:dyDescent="0.25">
      <c r="A1495" t="s">
        <v>7858</v>
      </c>
      <c r="B1495" t="s">
        <v>7859</v>
      </c>
      <c r="C1495" s="107">
        <v>45137</v>
      </c>
      <c r="D1495">
        <v>396.9</v>
      </c>
      <c r="E1495">
        <v>492.15599999999989</v>
      </c>
      <c r="F1495">
        <v>19.354839999999999</v>
      </c>
      <c r="G1495">
        <v>15.5</v>
      </c>
      <c r="H1495">
        <v>15</v>
      </c>
      <c r="I1495">
        <v>14</v>
      </c>
      <c r="J1495">
        <v>4.5</v>
      </c>
    </row>
    <row r="1496" spans="1:10" x14ac:dyDescent="0.25">
      <c r="A1496" t="s">
        <v>7850</v>
      </c>
      <c r="B1496" t="s">
        <v>25399</v>
      </c>
      <c r="C1496" s="107">
        <v>45137</v>
      </c>
      <c r="D1496">
        <v>16.5</v>
      </c>
      <c r="E1496">
        <v>21.7</v>
      </c>
      <c r="F1496">
        <v>23.96313</v>
      </c>
      <c r="G1496">
        <v>3.5</v>
      </c>
      <c r="H1496">
        <v>79</v>
      </c>
      <c r="I1496">
        <v>1.3</v>
      </c>
      <c r="J1496">
        <v>0.6</v>
      </c>
    </row>
    <row r="1497" spans="1:10" x14ac:dyDescent="0.25">
      <c r="A1497" t="s">
        <v>7816</v>
      </c>
      <c r="B1497" t="s">
        <v>7817</v>
      </c>
      <c r="C1497" s="107">
        <v>45137</v>
      </c>
      <c r="D1497">
        <v>37.47</v>
      </c>
      <c r="E1497">
        <v>46.462800000000001</v>
      </c>
      <c r="F1497">
        <v>19.354839999999999</v>
      </c>
      <c r="G1497">
        <v>2</v>
      </c>
      <c r="H1497">
        <v>5.5</v>
      </c>
      <c r="I1497">
        <v>0.5</v>
      </c>
      <c r="J1497">
        <v>0.8</v>
      </c>
    </row>
    <row r="1498" spans="1:10" x14ac:dyDescent="0.25">
      <c r="A1498" t="s">
        <v>8003</v>
      </c>
      <c r="B1498" t="s">
        <v>8005</v>
      </c>
      <c r="C1498" s="107">
        <v>45127</v>
      </c>
      <c r="D1498">
        <v>281.04000000000002</v>
      </c>
      <c r="E1498">
        <v>327.74889999999999</v>
      </c>
      <c r="F1498">
        <v>14.251429999999999</v>
      </c>
      <c r="G1498">
        <v>6.5</v>
      </c>
      <c r="H1498">
        <v>9</v>
      </c>
      <c r="I1498">
        <v>0.5</v>
      </c>
      <c r="J1498">
        <v>3</v>
      </c>
    </row>
    <row r="1499" spans="1:10" x14ac:dyDescent="0.25">
      <c r="A1499" t="s">
        <v>6375</v>
      </c>
      <c r="B1499" t="s">
        <v>6377</v>
      </c>
      <c r="C1499" s="107">
        <v>45127</v>
      </c>
      <c r="D1499">
        <v>634.97</v>
      </c>
      <c r="E1499">
        <v>774</v>
      </c>
      <c r="F1499">
        <v>17.962530000000001</v>
      </c>
      <c r="G1499">
        <v>7.9</v>
      </c>
      <c r="H1499">
        <v>7.8</v>
      </c>
      <c r="I1499">
        <v>4.4000000000000004</v>
      </c>
      <c r="J1499">
        <v>3.9</v>
      </c>
    </row>
    <row r="1500" spans="1:10" x14ac:dyDescent="0.25">
      <c r="A1500" t="s">
        <v>6072</v>
      </c>
      <c r="B1500" t="s">
        <v>6073</v>
      </c>
      <c r="C1500" s="107">
        <v>45103</v>
      </c>
      <c r="D1500">
        <v>87.48</v>
      </c>
      <c r="E1500">
        <v>106.7</v>
      </c>
      <c r="F1500">
        <v>18.013120000000001</v>
      </c>
      <c r="G1500">
        <v>8.5</v>
      </c>
      <c r="H1500">
        <v>11</v>
      </c>
      <c r="I1500">
        <v>866</v>
      </c>
      <c r="J1500">
        <v>8.5</v>
      </c>
    </row>
    <row r="1501" spans="1:10" x14ac:dyDescent="0.25">
      <c r="A1501" t="s">
        <v>7408</v>
      </c>
      <c r="B1501" t="s">
        <v>7410</v>
      </c>
      <c r="C1501" s="107">
        <v>45103</v>
      </c>
      <c r="D1501">
        <v>164.05</v>
      </c>
      <c r="E1501">
        <v>200.1</v>
      </c>
      <c r="F1501">
        <v>18.015989999999999</v>
      </c>
      <c r="G1501">
        <v>35</v>
      </c>
      <c r="H1501">
        <v>42</v>
      </c>
      <c r="I1501">
        <v>31</v>
      </c>
      <c r="J1501">
        <v>1</v>
      </c>
    </row>
    <row r="1502" spans="1:10" x14ac:dyDescent="0.25">
      <c r="A1502" t="s">
        <v>5570</v>
      </c>
      <c r="B1502" t="s">
        <v>5572</v>
      </c>
      <c r="C1502" s="107">
        <v>45103</v>
      </c>
      <c r="D1502">
        <v>6.6</v>
      </c>
      <c r="E1502">
        <v>8</v>
      </c>
      <c r="F1502">
        <v>17.5</v>
      </c>
      <c r="G1502">
        <v>4</v>
      </c>
      <c r="H1502">
        <v>6</v>
      </c>
      <c r="I1502">
        <v>7.0000000000000007E-2</v>
      </c>
      <c r="J1502">
        <v>4</v>
      </c>
    </row>
    <row r="1503" spans="1:10" x14ac:dyDescent="0.25">
      <c r="A1503" t="s">
        <v>7432</v>
      </c>
      <c r="B1503" t="s">
        <v>7434</v>
      </c>
      <c r="C1503" s="107">
        <v>45127</v>
      </c>
      <c r="D1503">
        <v>63</v>
      </c>
      <c r="E1503">
        <v>75.937600000000003</v>
      </c>
      <c r="F1503">
        <v>17.03715</v>
      </c>
      <c r="G1503">
        <v>6</v>
      </c>
      <c r="H1503">
        <v>5</v>
      </c>
      <c r="I1503">
        <v>2.2999999999999998</v>
      </c>
      <c r="J1503">
        <v>2</v>
      </c>
    </row>
    <row r="1504" spans="1:10" x14ac:dyDescent="0.25">
      <c r="A1504" t="s">
        <v>7375</v>
      </c>
      <c r="B1504" t="s">
        <v>7377</v>
      </c>
      <c r="C1504" s="107">
        <v>45127</v>
      </c>
      <c r="D1504">
        <v>85.45</v>
      </c>
      <c r="E1504">
        <v>105.958</v>
      </c>
      <c r="F1504">
        <v>19.354839999999999</v>
      </c>
      <c r="G1504">
        <v>5.0999999999999996</v>
      </c>
      <c r="H1504">
        <v>6.4</v>
      </c>
      <c r="I1504">
        <v>2.34</v>
      </c>
      <c r="J1504">
        <v>2.2999999999999998</v>
      </c>
    </row>
    <row r="1505" spans="1:10" x14ac:dyDescent="0.25">
      <c r="A1505" t="s">
        <v>7166</v>
      </c>
      <c r="B1505" t="s">
        <v>7168</v>
      </c>
      <c r="C1505" s="107">
        <v>45127</v>
      </c>
      <c r="D1505">
        <v>176.69</v>
      </c>
      <c r="E1505">
        <v>215</v>
      </c>
      <c r="F1505">
        <v>17.8186</v>
      </c>
      <c r="G1505">
        <v>8</v>
      </c>
      <c r="H1505">
        <v>11.25</v>
      </c>
      <c r="I1505">
        <v>1.4</v>
      </c>
      <c r="J1505">
        <v>2</v>
      </c>
    </row>
    <row r="1506" spans="1:10" x14ac:dyDescent="0.25">
      <c r="A1506" t="s">
        <v>7241</v>
      </c>
      <c r="B1506" t="s">
        <v>7243</v>
      </c>
      <c r="C1506" s="107">
        <v>45127</v>
      </c>
      <c r="D1506">
        <v>356.94</v>
      </c>
      <c r="E1506">
        <v>424.57440000000003</v>
      </c>
      <c r="F1506">
        <v>15.929930000000001</v>
      </c>
      <c r="G1506">
        <v>3.5</v>
      </c>
      <c r="H1506">
        <v>6.37</v>
      </c>
      <c r="I1506">
        <v>2</v>
      </c>
      <c r="J1506">
        <v>2.65</v>
      </c>
    </row>
    <row r="1507" spans="1:10" x14ac:dyDescent="0.25">
      <c r="A1507" t="s">
        <v>7189</v>
      </c>
      <c r="B1507" t="s">
        <v>7191</v>
      </c>
      <c r="C1507" s="107">
        <v>45127</v>
      </c>
      <c r="D1507">
        <v>107.75</v>
      </c>
      <c r="E1507">
        <v>131</v>
      </c>
      <c r="F1507">
        <v>17.748090000000001</v>
      </c>
      <c r="G1507">
        <v>6.75</v>
      </c>
      <c r="H1507">
        <v>11</v>
      </c>
      <c r="I1507">
        <v>0.8</v>
      </c>
      <c r="J1507">
        <v>3.5</v>
      </c>
    </row>
    <row r="1508" spans="1:10" x14ac:dyDescent="0.25">
      <c r="A1508" t="s">
        <v>7253</v>
      </c>
      <c r="B1508" t="s">
        <v>7255</v>
      </c>
      <c r="C1508" s="107">
        <v>45120</v>
      </c>
      <c r="D1508">
        <v>248.21</v>
      </c>
      <c r="E1508">
        <v>295.45075000000003</v>
      </c>
      <c r="F1508">
        <v>15.989380000000001</v>
      </c>
      <c r="G1508">
        <v>7</v>
      </c>
      <c r="H1508">
        <v>10</v>
      </c>
      <c r="I1508">
        <v>1</v>
      </c>
      <c r="J1508">
        <v>2</v>
      </c>
    </row>
    <row r="1509" spans="1:10" x14ac:dyDescent="0.25">
      <c r="A1509" t="s">
        <v>7195</v>
      </c>
      <c r="B1509" t="s">
        <v>7197</v>
      </c>
      <c r="C1509" s="107">
        <v>45103</v>
      </c>
      <c r="D1509">
        <v>98.58</v>
      </c>
      <c r="E1509">
        <v>120</v>
      </c>
      <c r="F1509">
        <v>17.850000000000001</v>
      </c>
      <c r="G1509">
        <v>7</v>
      </c>
      <c r="H1509">
        <v>9</v>
      </c>
      <c r="I1509">
        <v>1</v>
      </c>
      <c r="J1509">
        <v>2</v>
      </c>
    </row>
    <row r="1510" spans="1:10" x14ac:dyDescent="0.25">
      <c r="A1510" t="s">
        <v>11281</v>
      </c>
      <c r="B1510" t="s">
        <v>25400</v>
      </c>
      <c r="C1510" s="107">
        <v>45127</v>
      </c>
      <c r="D1510">
        <v>1047.3</v>
      </c>
      <c r="E1510">
        <v>1380</v>
      </c>
      <c r="F1510">
        <v>24.108699999999999</v>
      </c>
      <c r="G1510">
        <v>12</v>
      </c>
      <c r="H1510">
        <v>14</v>
      </c>
      <c r="I1510">
        <v>7</v>
      </c>
      <c r="J1510">
        <v>8</v>
      </c>
    </row>
    <row r="1511" spans="1:10" x14ac:dyDescent="0.25">
      <c r="A1511" t="s">
        <v>5592</v>
      </c>
      <c r="B1511" t="s">
        <v>5593</v>
      </c>
      <c r="C1511" s="107">
        <v>45127</v>
      </c>
      <c r="D1511">
        <v>4.0199999999999996</v>
      </c>
      <c r="E1511">
        <v>4.9000000000000004</v>
      </c>
      <c r="F1511">
        <v>17.95918</v>
      </c>
      <c r="G1511">
        <v>9</v>
      </c>
      <c r="H1511">
        <v>10</v>
      </c>
      <c r="I1511">
        <v>0.4</v>
      </c>
      <c r="J1511">
        <v>15</v>
      </c>
    </row>
    <row r="1512" spans="1:10" x14ac:dyDescent="0.25">
      <c r="A1512" t="s">
        <v>4441</v>
      </c>
      <c r="B1512" t="s">
        <v>4443</v>
      </c>
      <c r="C1512" s="107">
        <v>45103</v>
      </c>
      <c r="D1512">
        <v>49.66</v>
      </c>
      <c r="E1512">
        <v>60.5</v>
      </c>
      <c r="F1512">
        <v>17.917359999999999</v>
      </c>
      <c r="G1512">
        <v>2.8</v>
      </c>
      <c r="H1512">
        <v>5.8</v>
      </c>
      <c r="I1512">
        <v>0.4</v>
      </c>
      <c r="J1512">
        <v>0.8</v>
      </c>
    </row>
    <row r="1513" spans="1:10" x14ac:dyDescent="0.25">
      <c r="A1513" t="s">
        <v>4392</v>
      </c>
      <c r="B1513" t="s">
        <v>4394</v>
      </c>
      <c r="C1513" s="107">
        <v>45127</v>
      </c>
      <c r="D1513">
        <v>128.86000000000001</v>
      </c>
      <c r="E1513">
        <v>157</v>
      </c>
      <c r="F1513">
        <v>17.923570000000002</v>
      </c>
      <c r="G1513">
        <v>9</v>
      </c>
      <c r="H1513">
        <v>14</v>
      </c>
      <c r="I1513">
        <v>5</v>
      </c>
      <c r="J1513">
        <v>4.5</v>
      </c>
    </row>
    <row r="1514" spans="1:10" x14ac:dyDescent="0.25">
      <c r="A1514" t="s">
        <v>4395</v>
      </c>
      <c r="B1514" t="s">
        <v>4397</v>
      </c>
      <c r="C1514" s="107">
        <v>45103</v>
      </c>
      <c r="D1514">
        <v>96.8</v>
      </c>
      <c r="E1514">
        <v>118</v>
      </c>
      <c r="F1514">
        <v>17.966100000000001</v>
      </c>
      <c r="G1514">
        <v>4</v>
      </c>
      <c r="H1514">
        <v>5</v>
      </c>
      <c r="I1514">
        <v>2.4</v>
      </c>
      <c r="J1514">
        <v>11</v>
      </c>
    </row>
    <row r="1515" spans="1:10" x14ac:dyDescent="0.25">
      <c r="A1515" t="s">
        <v>4398</v>
      </c>
      <c r="B1515" t="s">
        <v>4400</v>
      </c>
      <c r="C1515" s="107">
        <v>45137</v>
      </c>
      <c r="D1515">
        <v>91.77</v>
      </c>
      <c r="E1515">
        <v>113.7948</v>
      </c>
      <c r="F1515">
        <v>19.354839999999999</v>
      </c>
      <c r="G1515">
        <v>9</v>
      </c>
      <c r="H1515">
        <v>14</v>
      </c>
      <c r="I1515">
        <v>4</v>
      </c>
      <c r="J1515">
        <v>4</v>
      </c>
    </row>
    <row r="1516" spans="1:10" x14ac:dyDescent="0.25">
      <c r="A1516" t="s">
        <v>4401</v>
      </c>
      <c r="B1516" t="s">
        <v>4403</v>
      </c>
      <c r="C1516" s="107">
        <v>45127</v>
      </c>
      <c r="D1516">
        <v>1.87</v>
      </c>
      <c r="E1516">
        <v>3</v>
      </c>
      <c r="F1516">
        <v>37.666670000000003</v>
      </c>
      <c r="G1516">
        <v>8.31</v>
      </c>
      <c r="H1516">
        <v>10.79</v>
      </c>
      <c r="I1516">
        <v>0.2</v>
      </c>
      <c r="J1516">
        <v>1.46</v>
      </c>
    </row>
    <row r="1517" spans="1:10" x14ac:dyDescent="0.25">
      <c r="A1517" t="s">
        <v>4404</v>
      </c>
      <c r="B1517" t="s">
        <v>4406</v>
      </c>
      <c r="C1517" s="107">
        <v>45137</v>
      </c>
      <c r="D1517">
        <v>0.94</v>
      </c>
      <c r="E1517">
        <v>1.1499999999999999</v>
      </c>
      <c r="F1517">
        <v>18.260870000000001</v>
      </c>
      <c r="G1517">
        <v>1.6</v>
      </c>
      <c r="H1517">
        <v>2.6</v>
      </c>
      <c r="I1517">
        <v>0.4</v>
      </c>
      <c r="J1517">
        <v>1.2</v>
      </c>
    </row>
    <row r="1518" spans="1:10" x14ac:dyDescent="0.25">
      <c r="A1518" t="s">
        <v>4407</v>
      </c>
      <c r="B1518" t="s">
        <v>4409</v>
      </c>
      <c r="C1518" s="107">
        <v>45127</v>
      </c>
      <c r="D1518">
        <v>19.489999999999998</v>
      </c>
      <c r="E1518">
        <v>23.7</v>
      </c>
      <c r="F1518">
        <v>17.76371</v>
      </c>
      <c r="G1518">
        <v>8</v>
      </c>
      <c r="H1518">
        <v>12</v>
      </c>
      <c r="I1518">
        <v>2</v>
      </c>
      <c r="J1518">
        <v>2</v>
      </c>
    </row>
    <row r="1519" spans="1:10" x14ac:dyDescent="0.25">
      <c r="A1519" t="s">
        <v>4411</v>
      </c>
      <c r="B1519" t="s">
        <v>4413</v>
      </c>
      <c r="C1519" s="107">
        <v>45127</v>
      </c>
      <c r="D1519">
        <v>3.77</v>
      </c>
      <c r="E1519">
        <v>4.95</v>
      </c>
      <c r="F1519">
        <v>23.838380000000001</v>
      </c>
      <c r="G1519">
        <v>10</v>
      </c>
      <c r="H1519">
        <v>13</v>
      </c>
      <c r="I1519">
        <v>1</v>
      </c>
      <c r="J1519">
        <v>1</v>
      </c>
    </row>
    <row r="1520" spans="1:10" x14ac:dyDescent="0.25">
      <c r="A1520" t="s">
        <v>4414</v>
      </c>
      <c r="B1520" t="s">
        <v>4416</v>
      </c>
      <c r="C1520" s="107">
        <v>45103</v>
      </c>
      <c r="D1520">
        <v>6.75</v>
      </c>
      <c r="E1520">
        <v>8.1999999999999993</v>
      </c>
      <c r="F1520">
        <v>17.682929999999999</v>
      </c>
      <c r="G1520">
        <v>1.5</v>
      </c>
      <c r="H1520">
        <v>4.25</v>
      </c>
      <c r="I1520">
        <v>0.64</v>
      </c>
      <c r="J1520">
        <v>1</v>
      </c>
    </row>
    <row r="1521" spans="1:10" x14ac:dyDescent="0.25">
      <c r="A1521" t="s">
        <v>4417</v>
      </c>
      <c r="B1521" t="s">
        <v>4419</v>
      </c>
      <c r="C1521" s="107">
        <v>45127</v>
      </c>
      <c r="D1521">
        <v>27.03</v>
      </c>
      <c r="E1521">
        <v>33</v>
      </c>
      <c r="F1521">
        <v>18.090910000000001</v>
      </c>
      <c r="G1521">
        <v>12</v>
      </c>
      <c r="H1521">
        <v>12</v>
      </c>
      <c r="I1521">
        <v>2</v>
      </c>
      <c r="J1521">
        <v>5</v>
      </c>
    </row>
    <row r="1522" spans="1:10" x14ac:dyDescent="0.25">
      <c r="A1522" t="s">
        <v>4420</v>
      </c>
      <c r="B1522" t="s">
        <v>4422</v>
      </c>
      <c r="C1522" s="107">
        <v>45103</v>
      </c>
      <c r="D1522">
        <v>94.29</v>
      </c>
      <c r="E1522">
        <v>115</v>
      </c>
      <c r="F1522">
        <v>18.008700000000001</v>
      </c>
      <c r="G1522">
        <v>11.5</v>
      </c>
      <c r="H1522">
        <v>11.5</v>
      </c>
      <c r="I1522">
        <v>3</v>
      </c>
      <c r="J1522">
        <v>5</v>
      </c>
    </row>
    <row r="1523" spans="1:10" x14ac:dyDescent="0.25">
      <c r="A1523" t="s">
        <v>4423</v>
      </c>
      <c r="B1523" t="s">
        <v>4425</v>
      </c>
      <c r="C1523" s="107">
        <v>45103</v>
      </c>
      <c r="D1523">
        <v>94.29</v>
      </c>
      <c r="E1523">
        <v>115</v>
      </c>
      <c r="F1523">
        <v>18.008700000000001</v>
      </c>
      <c r="G1523">
        <v>12</v>
      </c>
      <c r="H1523">
        <v>12</v>
      </c>
      <c r="I1523">
        <v>2.2999999999999998</v>
      </c>
      <c r="J1523">
        <v>6</v>
      </c>
    </row>
    <row r="1524" spans="1:10" x14ac:dyDescent="0.25">
      <c r="A1524" t="s">
        <v>4432</v>
      </c>
      <c r="B1524" t="s">
        <v>4434</v>
      </c>
      <c r="C1524" s="107">
        <v>45127</v>
      </c>
      <c r="D1524">
        <v>81.709999999999994</v>
      </c>
      <c r="E1524">
        <v>101.32040000000001</v>
      </c>
      <c r="F1524">
        <v>19.354839999999999</v>
      </c>
      <c r="G1524">
        <v>2.75</v>
      </c>
      <c r="H1524">
        <v>4.75</v>
      </c>
      <c r="I1524">
        <v>2</v>
      </c>
      <c r="J1524">
        <v>2.5</v>
      </c>
    </row>
    <row r="1525" spans="1:10" x14ac:dyDescent="0.25">
      <c r="A1525" t="s">
        <v>4453</v>
      </c>
      <c r="B1525" t="s">
        <v>4455</v>
      </c>
      <c r="C1525" s="107">
        <v>45130</v>
      </c>
      <c r="D1525">
        <v>72.290000000000006</v>
      </c>
      <c r="E1525">
        <v>85</v>
      </c>
      <c r="F1525">
        <v>14.95294</v>
      </c>
      <c r="G1525">
        <v>2.75</v>
      </c>
      <c r="H1525">
        <v>4.75</v>
      </c>
      <c r="I1525">
        <v>2</v>
      </c>
      <c r="J1525">
        <v>2.5</v>
      </c>
    </row>
    <row r="1526" spans="1:10" x14ac:dyDescent="0.25">
      <c r="A1526" t="s">
        <v>4493</v>
      </c>
      <c r="B1526" t="s">
        <v>4495</v>
      </c>
      <c r="C1526" s="107">
        <v>45103</v>
      </c>
      <c r="D1526">
        <v>20.43</v>
      </c>
      <c r="E1526">
        <v>25</v>
      </c>
      <c r="F1526">
        <v>18.28</v>
      </c>
      <c r="G1526">
        <v>2</v>
      </c>
      <c r="H1526">
        <v>4</v>
      </c>
      <c r="I1526">
        <v>1</v>
      </c>
      <c r="J1526">
        <v>2</v>
      </c>
    </row>
    <row r="1527" spans="1:10" x14ac:dyDescent="0.25">
      <c r="A1527" t="s">
        <v>4547</v>
      </c>
      <c r="B1527" t="s">
        <v>4549</v>
      </c>
      <c r="C1527" s="107">
        <v>45103</v>
      </c>
      <c r="D1527">
        <v>88</v>
      </c>
      <c r="E1527">
        <v>107</v>
      </c>
      <c r="F1527">
        <v>17.757010000000001</v>
      </c>
      <c r="G1527">
        <v>7.38</v>
      </c>
      <c r="H1527">
        <v>7.75</v>
      </c>
      <c r="I1527">
        <v>1.5</v>
      </c>
      <c r="J1527">
        <v>3.38</v>
      </c>
    </row>
    <row r="1528" spans="1:10" x14ac:dyDescent="0.25">
      <c r="A1528" t="s">
        <v>4379</v>
      </c>
      <c r="B1528" t="s">
        <v>4381</v>
      </c>
      <c r="C1528" s="107">
        <v>45127</v>
      </c>
      <c r="D1528">
        <v>307.77999999999997</v>
      </c>
      <c r="E1528">
        <v>377.8</v>
      </c>
      <c r="F1528">
        <v>18.533619999999999</v>
      </c>
      <c r="G1528">
        <v>13.25</v>
      </c>
      <c r="H1528">
        <v>8.75</v>
      </c>
      <c r="I1528">
        <v>3</v>
      </c>
      <c r="J1528">
        <v>3.25</v>
      </c>
    </row>
    <row r="1529" spans="1:10" x14ac:dyDescent="0.25">
      <c r="A1529" t="s">
        <v>4562</v>
      </c>
      <c r="B1529" t="s">
        <v>4564</v>
      </c>
      <c r="C1529" s="107">
        <v>45137</v>
      </c>
      <c r="D1529">
        <v>13.67</v>
      </c>
      <c r="E1529">
        <v>17.829999999999998</v>
      </c>
      <c r="F1529">
        <v>23.33146</v>
      </c>
      <c r="G1529">
        <v>4</v>
      </c>
      <c r="H1529">
        <v>6</v>
      </c>
      <c r="I1529">
        <v>2</v>
      </c>
      <c r="J1529">
        <v>0.05</v>
      </c>
    </row>
    <row r="1530" spans="1:10" x14ac:dyDescent="0.25">
      <c r="A1530" t="s">
        <v>4580</v>
      </c>
      <c r="B1530" t="s">
        <v>4582</v>
      </c>
      <c r="C1530" s="107">
        <v>45103</v>
      </c>
      <c r="D1530">
        <v>95.54</v>
      </c>
      <c r="E1530">
        <v>116</v>
      </c>
      <c r="F1530">
        <v>17.637930000000001</v>
      </c>
      <c r="G1530">
        <v>5.83</v>
      </c>
      <c r="H1530">
        <v>9.69</v>
      </c>
      <c r="I1530">
        <v>0.9</v>
      </c>
      <c r="J1530">
        <v>2.72</v>
      </c>
    </row>
    <row r="1531" spans="1:10" x14ac:dyDescent="0.25">
      <c r="A1531" t="s">
        <v>4583</v>
      </c>
      <c r="B1531" t="s">
        <v>4585</v>
      </c>
      <c r="C1531" s="107">
        <v>45103</v>
      </c>
      <c r="D1531">
        <v>95.54</v>
      </c>
      <c r="E1531">
        <v>116</v>
      </c>
      <c r="F1531">
        <v>17.637930000000001</v>
      </c>
      <c r="G1531">
        <v>4</v>
      </c>
      <c r="H1531">
        <v>6</v>
      </c>
      <c r="I1531">
        <v>2</v>
      </c>
      <c r="J1531">
        <v>3</v>
      </c>
    </row>
    <row r="1532" spans="1:10" x14ac:dyDescent="0.25">
      <c r="A1532" t="s">
        <v>4586</v>
      </c>
      <c r="B1532" t="s">
        <v>4588</v>
      </c>
      <c r="C1532" s="107">
        <v>45103</v>
      </c>
      <c r="D1532">
        <v>28.91</v>
      </c>
      <c r="E1532">
        <v>35.5</v>
      </c>
      <c r="F1532">
        <v>18.563379999999999</v>
      </c>
      <c r="G1532">
        <v>3</v>
      </c>
      <c r="H1532">
        <v>1</v>
      </c>
      <c r="I1532">
        <v>0.5</v>
      </c>
      <c r="J1532">
        <v>4</v>
      </c>
    </row>
    <row r="1533" spans="1:10" x14ac:dyDescent="0.25">
      <c r="A1533" t="s">
        <v>4592</v>
      </c>
      <c r="B1533" t="s">
        <v>4594</v>
      </c>
      <c r="C1533" s="107">
        <v>45103</v>
      </c>
      <c r="D1533">
        <v>28.91</v>
      </c>
      <c r="E1533">
        <v>35.5</v>
      </c>
      <c r="F1533">
        <v>18.563379999999999</v>
      </c>
      <c r="G1533">
        <v>1</v>
      </c>
      <c r="H1533">
        <v>4</v>
      </c>
      <c r="I1533">
        <v>1</v>
      </c>
      <c r="J1533">
        <v>2.75</v>
      </c>
    </row>
    <row r="1534" spans="1:10" x14ac:dyDescent="0.25">
      <c r="A1534" t="s">
        <v>4601</v>
      </c>
      <c r="B1534" t="s">
        <v>4603</v>
      </c>
      <c r="C1534" s="107">
        <v>45120</v>
      </c>
      <c r="D1534">
        <v>28.91</v>
      </c>
      <c r="E1534">
        <v>35.848399999999998</v>
      </c>
      <c r="F1534">
        <v>19.354839999999999</v>
      </c>
      <c r="G1534">
        <v>0.5</v>
      </c>
      <c r="H1534">
        <v>3</v>
      </c>
      <c r="I1534">
        <v>0.24</v>
      </c>
      <c r="J1534">
        <v>3.5</v>
      </c>
    </row>
    <row r="1535" spans="1:10" x14ac:dyDescent="0.25">
      <c r="A1535" t="s">
        <v>4629</v>
      </c>
      <c r="B1535" t="s">
        <v>4631</v>
      </c>
      <c r="C1535" s="107">
        <v>45103</v>
      </c>
      <c r="D1535">
        <v>28.91</v>
      </c>
      <c r="E1535">
        <v>39.97</v>
      </c>
      <c r="F1535">
        <v>27.670750000000002</v>
      </c>
      <c r="G1535">
        <v>0.51</v>
      </c>
      <c r="H1535">
        <v>1</v>
      </c>
      <c r="I1535">
        <v>1</v>
      </c>
      <c r="J1535">
        <v>0.25</v>
      </c>
    </row>
    <row r="1536" spans="1:10" x14ac:dyDescent="0.25">
      <c r="A1536" t="s">
        <v>4632</v>
      </c>
      <c r="B1536" t="s">
        <v>4634</v>
      </c>
      <c r="C1536" s="107">
        <v>45103</v>
      </c>
      <c r="D1536">
        <v>40.86</v>
      </c>
      <c r="E1536">
        <v>49.8</v>
      </c>
      <c r="F1536">
        <v>17.951809999999998</v>
      </c>
      <c r="G1536">
        <v>5</v>
      </c>
      <c r="H1536">
        <v>3</v>
      </c>
      <c r="I1536">
        <v>0.4</v>
      </c>
      <c r="J1536">
        <v>1</v>
      </c>
    </row>
    <row r="1537" spans="1:10" x14ac:dyDescent="0.25">
      <c r="A1537" t="s">
        <v>4635</v>
      </c>
      <c r="B1537" t="s">
        <v>4637</v>
      </c>
      <c r="C1537" s="107">
        <v>45103</v>
      </c>
      <c r="D1537">
        <v>40.86</v>
      </c>
      <c r="E1537">
        <v>49.8</v>
      </c>
      <c r="F1537">
        <v>17.951809999999998</v>
      </c>
      <c r="G1537">
        <v>4</v>
      </c>
      <c r="H1537">
        <v>5.5</v>
      </c>
      <c r="I1537">
        <v>0.5</v>
      </c>
      <c r="J1537">
        <v>1</v>
      </c>
    </row>
    <row r="1538" spans="1:10" x14ac:dyDescent="0.25">
      <c r="A1538" t="s">
        <v>5564</v>
      </c>
      <c r="B1538" t="s">
        <v>5566</v>
      </c>
      <c r="C1538" s="107">
        <v>45127</v>
      </c>
      <c r="D1538">
        <v>36.24</v>
      </c>
      <c r="E1538">
        <v>44.2</v>
      </c>
      <c r="F1538">
        <v>18.009049999999998</v>
      </c>
      <c r="G1538">
        <v>2.8</v>
      </c>
      <c r="H1538">
        <v>1</v>
      </c>
      <c r="I1538">
        <v>0.5</v>
      </c>
      <c r="J1538">
        <v>3.3</v>
      </c>
    </row>
    <row r="1539" spans="1:10" x14ac:dyDescent="0.25">
      <c r="A1539" t="s">
        <v>5585</v>
      </c>
      <c r="B1539" t="s">
        <v>5587</v>
      </c>
      <c r="C1539" s="107">
        <v>45127</v>
      </c>
      <c r="D1539">
        <v>0.56999999999999995</v>
      </c>
      <c r="E1539">
        <v>0.67456000000000005</v>
      </c>
      <c r="F1539">
        <v>15.50047</v>
      </c>
      <c r="G1539">
        <v>2</v>
      </c>
      <c r="H1539">
        <v>3</v>
      </c>
      <c r="I1539">
        <v>0.1</v>
      </c>
      <c r="J1539">
        <v>2</v>
      </c>
    </row>
    <row r="1540" spans="1:10" x14ac:dyDescent="0.25">
      <c r="A1540" t="s">
        <v>5589</v>
      </c>
      <c r="B1540" t="s">
        <v>5591</v>
      </c>
      <c r="C1540" s="107">
        <v>45127</v>
      </c>
      <c r="D1540">
        <v>0.74</v>
      </c>
      <c r="E1540">
        <v>0.9</v>
      </c>
      <c r="F1540">
        <v>17.77778</v>
      </c>
      <c r="G1540">
        <v>2</v>
      </c>
      <c r="H1540">
        <v>3</v>
      </c>
      <c r="I1540">
        <v>1</v>
      </c>
      <c r="J1540">
        <v>2</v>
      </c>
    </row>
    <row r="1541" spans="1:10" x14ac:dyDescent="0.25">
      <c r="A1541" t="s">
        <v>4710</v>
      </c>
      <c r="B1541" t="s">
        <v>4712</v>
      </c>
      <c r="C1541" s="107">
        <v>45127</v>
      </c>
      <c r="D1541">
        <v>4.5</v>
      </c>
      <c r="E1541">
        <v>5.58</v>
      </c>
      <c r="F1541">
        <v>19.354839999999999</v>
      </c>
      <c r="G1541">
        <v>0.96</v>
      </c>
      <c r="H1541">
        <v>1.46</v>
      </c>
      <c r="I1541">
        <v>0.36</v>
      </c>
      <c r="J1541">
        <v>0.9</v>
      </c>
    </row>
    <row r="1542" spans="1:10" x14ac:dyDescent="0.25">
      <c r="A1542" t="s">
        <v>7390</v>
      </c>
      <c r="B1542" t="s">
        <v>7392</v>
      </c>
      <c r="C1542" s="107">
        <v>45137</v>
      </c>
      <c r="D1542">
        <v>8</v>
      </c>
      <c r="E1542">
        <v>9.8000000000000007</v>
      </c>
      <c r="F1542">
        <v>18.367349999999998</v>
      </c>
      <c r="G1542">
        <v>1.57</v>
      </c>
      <c r="H1542">
        <v>5.91</v>
      </c>
      <c r="I1542">
        <v>0.05</v>
      </c>
      <c r="J1542">
        <v>4.33</v>
      </c>
    </row>
    <row r="1543" spans="1:10" x14ac:dyDescent="0.25">
      <c r="A1543" t="s">
        <v>7454</v>
      </c>
      <c r="B1543" t="s">
        <v>7455</v>
      </c>
      <c r="C1543" s="107">
        <v>45120</v>
      </c>
      <c r="D1543">
        <v>1.33</v>
      </c>
      <c r="E1543">
        <v>1.57728</v>
      </c>
      <c r="F1543">
        <v>15.677619999999999</v>
      </c>
      <c r="G1543">
        <v>0.5</v>
      </c>
      <c r="H1543">
        <v>0.75</v>
      </c>
      <c r="I1543">
        <v>0.01</v>
      </c>
      <c r="J1543">
        <v>1</v>
      </c>
    </row>
    <row r="1544" spans="1:10" x14ac:dyDescent="0.25">
      <c r="A1544" t="s">
        <v>7468</v>
      </c>
      <c r="B1544" t="s">
        <v>7470</v>
      </c>
      <c r="C1544" s="107">
        <v>45127</v>
      </c>
      <c r="D1544">
        <v>1.06</v>
      </c>
      <c r="E1544">
        <v>1.29</v>
      </c>
      <c r="F1544">
        <v>17.829460000000001</v>
      </c>
      <c r="G1544">
        <v>3</v>
      </c>
      <c r="H1544">
        <v>1</v>
      </c>
      <c r="I1544">
        <v>0.03</v>
      </c>
      <c r="J1544">
        <v>1</v>
      </c>
    </row>
    <row r="1545" spans="1:10" x14ac:dyDescent="0.25">
      <c r="A1545" t="s">
        <v>7475</v>
      </c>
      <c r="B1545" t="s">
        <v>7477</v>
      </c>
      <c r="C1545" s="107">
        <v>45127</v>
      </c>
      <c r="D1545">
        <v>1.06</v>
      </c>
      <c r="E1545">
        <v>1.29</v>
      </c>
      <c r="F1545">
        <v>17.829460000000001</v>
      </c>
      <c r="G1545">
        <v>3</v>
      </c>
      <c r="H1545">
        <v>1</v>
      </c>
      <c r="I1545">
        <v>0.03</v>
      </c>
      <c r="J1545">
        <v>1</v>
      </c>
    </row>
    <row r="1546" spans="1:10" x14ac:dyDescent="0.25">
      <c r="A1546" t="s">
        <v>7478</v>
      </c>
      <c r="B1546" t="s">
        <v>7480</v>
      </c>
      <c r="C1546" s="107">
        <v>45127</v>
      </c>
      <c r="D1546">
        <v>2.2200000000000002</v>
      </c>
      <c r="E1546">
        <v>2.7244000000000002</v>
      </c>
      <c r="F1546">
        <v>18.51417</v>
      </c>
      <c r="G1546">
        <v>1</v>
      </c>
      <c r="H1546">
        <v>2.75</v>
      </c>
      <c r="I1546">
        <v>0.5</v>
      </c>
      <c r="J1546">
        <v>1.25</v>
      </c>
    </row>
    <row r="1547" spans="1:10" x14ac:dyDescent="0.25">
      <c r="A1547" t="s">
        <v>7505</v>
      </c>
      <c r="B1547" t="s">
        <v>7507</v>
      </c>
      <c r="C1547" s="107">
        <v>45103</v>
      </c>
      <c r="D1547">
        <v>740.97</v>
      </c>
      <c r="E1547">
        <v>903</v>
      </c>
      <c r="F1547">
        <v>17.943519999999999</v>
      </c>
      <c r="G1547">
        <v>12</v>
      </c>
      <c r="H1547">
        <v>16</v>
      </c>
      <c r="I1547">
        <v>39</v>
      </c>
      <c r="J1547">
        <v>11</v>
      </c>
    </row>
    <row r="1548" spans="1:10" x14ac:dyDescent="0.25">
      <c r="A1548" t="s">
        <v>8590</v>
      </c>
      <c r="B1548" t="s">
        <v>25401</v>
      </c>
      <c r="C1548" s="107">
        <v>45127</v>
      </c>
      <c r="D1548">
        <v>724.37</v>
      </c>
      <c r="E1548">
        <v>883</v>
      </c>
      <c r="F1548">
        <v>17.96489</v>
      </c>
      <c r="G1548">
        <v>15.7</v>
      </c>
      <c r="H1548">
        <v>21.6</v>
      </c>
      <c r="I1548">
        <v>14.1</v>
      </c>
      <c r="J1548">
        <v>15.4</v>
      </c>
    </row>
    <row r="1549" spans="1:10" x14ac:dyDescent="0.25">
      <c r="A1549" t="s">
        <v>7198</v>
      </c>
      <c r="B1549" t="s">
        <v>7199</v>
      </c>
      <c r="C1549" s="107">
        <v>45164</v>
      </c>
      <c r="D1549">
        <v>2550</v>
      </c>
      <c r="E1549">
        <v>2841.47</v>
      </c>
      <c r="F1549">
        <v>10.257720000000001</v>
      </c>
      <c r="G1549">
        <v>3.54</v>
      </c>
      <c r="H1549">
        <v>1.46</v>
      </c>
      <c r="I1549">
        <v>0.11</v>
      </c>
      <c r="J1549">
        <v>3.66</v>
      </c>
    </row>
    <row r="1550" spans="1:10" x14ac:dyDescent="0.25">
      <c r="A1550" t="s">
        <v>7203</v>
      </c>
      <c r="B1550" t="s">
        <v>7204</v>
      </c>
      <c r="C1550" s="107">
        <v>45131</v>
      </c>
      <c r="D1550">
        <v>101.78</v>
      </c>
      <c r="E1550">
        <v>134</v>
      </c>
      <c r="F1550">
        <v>24.044779999999999</v>
      </c>
      <c r="G1550">
        <v>2.6</v>
      </c>
      <c r="H1550">
        <v>1.8</v>
      </c>
      <c r="I1550">
        <v>0.24</v>
      </c>
      <c r="J1550">
        <v>2.5</v>
      </c>
    </row>
    <row r="1551" spans="1:10" x14ac:dyDescent="0.25">
      <c r="A1551" t="s">
        <v>7211</v>
      </c>
      <c r="B1551" t="s">
        <v>7212</v>
      </c>
      <c r="C1551" s="107">
        <v>45103</v>
      </c>
      <c r="D1551">
        <v>249.81</v>
      </c>
      <c r="E1551">
        <v>304</v>
      </c>
      <c r="F1551">
        <v>17.825659999999999</v>
      </c>
      <c r="G1551">
        <v>6.5</v>
      </c>
      <c r="H1551">
        <v>9</v>
      </c>
      <c r="I1551">
        <v>0.5</v>
      </c>
      <c r="J1551">
        <v>5</v>
      </c>
    </row>
    <row r="1552" spans="1:10" x14ac:dyDescent="0.25">
      <c r="A1552" t="s">
        <v>7230</v>
      </c>
      <c r="B1552" t="s">
        <v>7231</v>
      </c>
      <c r="C1552" s="107">
        <v>45103</v>
      </c>
      <c r="D1552">
        <v>810.88</v>
      </c>
      <c r="E1552">
        <v>989</v>
      </c>
      <c r="F1552">
        <v>18.010110000000001</v>
      </c>
      <c r="G1552">
        <v>5.4</v>
      </c>
      <c r="H1552">
        <v>1.9</v>
      </c>
      <c r="I1552">
        <v>0.73</v>
      </c>
      <c r="J1552">
        <v>5.0999999999999996</v>
      </c>
    </row>
    <row r="1553" spans="1:10" x14ac:dyDescent="0.25">
      <c r="A1553" t="s">
        <v>7261</v>
      </c>
      <c r="B1553" t="s">
        <v>7263</v>
      </c>
      <c r="C1553" s="107">
        <v>45129</v>
      </c>
      <c r="D1553">
        <v>486.6</v>
      </c>
      <c r="E1553">
        <v>613</v>
      </c>
      <c r="F1553">
        <v>20.619900000000001</v>
      </c>
      <c r="G1553">
        <v>5</v>
      </c>
      <c r="H1553">
        <v>8.4</v>
      </c>
      <c r="I1553">
        <v>1.25</v>
      </c>
      <c r="J1553">
        <v>1.8</v>
      </c>
    </row>
    <row r="1554" spans="1:10" x14ac:dyDescent="0.25">
      <c r="A1554" t="s">
        <v>7273</v>
      </c>
      <c r="B1554" t="s">
        <v>7274</v>
      </c>
      <c r="C1554" s="107">
        <v>45120</v>
      </c>
      <c r="D1554">
        <v>142</v>
      </c>
      <c r="E1554">
        <v>176.08</v>
      </c>
      <c r="F1554">
        <v>19.354839999999999</v>
      </c>
      <c r="G1554">
        <v>6</v>
      </c>
      <c r="H1554">
        <v>9</v>
      </c>
      <c r="I1554">
        <v>1</v>
      </c>
      <c r="J1554">
        <v>2</v>
      </c>
    </row>
    <row r="1555" spans="1:10" x14ac:dyDescent="0.25">
      <c r="A1555" t="s">
        <v>7324</v>
      </c>
      <c r="B1555" t="s">
        <v>7326</v>
      </c>
      <c r="C1555" s="107">
        <v>45131</v>
      </c>
      <c r="D1555">
        <v>158.4</v>
      </c>
      <c r="E1555">
        <v>208</v>
      </c>
      <c r="F1555">
        <v>23.846150000000002</v>
      </c>
      <c r="G1555">
        <v>103</v>
      </c>
      <c r="H1555">
        <v>132</v>
      </c>
      <c r="I1555">
        <v>2.2000000000000002</v>
      </c>
      <c r="J1555">
        <v>22</v>
      </c>
    </row>
    <row r="1556" spans="1:10" x14ac:dyDescent="0.25">
      <c r="A1556" t="s">
        <v>7327</v>
      </c>
      <c r="B1556" t="s">
        <v>7329</v>
      </c>
      <c r="C1556" s="107">
        <v>45127</v>
      </c>
      <c r="D1556">
        <v>101.21</v>
      </c>
      <c r="E1556">
        <v>123</v>
      </c>
      <c r="F1556">
        <v>17.715450000000001</v>
      </c>
      <c r="G1556">
        <v>19</v>
      </c>
      <c r="H1556">
        <v>42</v>
      </c>
      <c r="I1556">
        <v>17</v>
      </c>
      <c r="J1556">
        <v>1</v>
      </c>
    </row>
    <row r="1557" spans="1:10" x14ac:dyDescent="0.25">
      <c r="A1557" t="s">
        <v>7333</v>
      </c>
      <c r="B1557" t="s">
        <v>7335</v>
      </c>
      <c r="C1557" s="107">
        <v>45120</v>
      </c>
      <c r="D1557">
        <v>20.51</v>
      </c>
      <c r="E1557">
        <v>24.671040000000001</v>
      </c>
      <c r="F1557">
        <v>16.86609</v>
      </c>
      <c r="G1557">
        <v>2</v>
      </c>
      <c r="H1557">
        <v>2</v>
      </c>
      <c r="I1557">
        <v>0.5</v>
      </c>
      <c r="J1557">
        <v>1</v>
      </c>
    </row>
    <row r="1558" spans="1:10" x14ac:dyDescent="0.25">
      <c r="A1558" t="s">
        <v>7388</v>
      </c>
      <c r="B1558" t="s">
        <v>7389</v>
      </c>
      <c r="C1558" s="107">
        <v>45137</v>
      </c>
      <c r="D1558">
        <v>13.33</v>
      </c>
      <c r="E1558">
        <v>17.5</v>
      </c>
      <c r="F1558">
        <v>23.828569999999999</v>
      </c>
      <c r="G1558">
        <v>1</v>
      </c>
      <c r="H1558">
        <v>0.55000000000000004</v>
      </c>
      <c r="I1558">
        <v>10.8</v>
      </c>
      <c r="J1558">
        <v>0.26</v>
      </c>
    </row>
    <row r="1559" spans="1:10" x14ac:dyDescent="0.25">
      <c r="A1559" t="s">
        <v>7508</v>
      </c>
      <c r="B1559" t="s">
        <v>7509</v>
      </c>
      <c r="C1559" s="107">
        <v>45127</v>
      </c>
      <c r="D1559">
        <v>742.87</v>
      </c>
      <c r="E1559">
        <v>906</v>
      </c>
      <c r="F1559">
        <v>18.005520000000001</v>
      </c>
      <c r="G1559">
        <v>12</v>
      </c>
      <c r="H1559">
        <v>17</v>
      </c>
      <c r="I1559">
        <v>28</v>
      </c>
      <c r="J1559">
        <v>12</v>
      </c>
    </row>
    <row r="1560" spans="1:10" x14ac:dyDescent="0.25">
      <c r="A1560" t="s">
        <v>7176</v>
      </c>
      <c r="B1560" t="s">
        <v>7177</v>
      </c>
      <c r="C1560" s="107">
        <v>45127</v>
      </c>
      <c r="D1560">
        <v>1580.12</v>
      </c>
      <c r="E1560">
        <v>1959.3488</v>
      </c>
      <c r="F1560">
        <v>19.354839999999999</v>
      </c>
      <c r="G1560">
        <v>12</v>
      </c>
      <c r="H1560">
        <v>6</v>
      </c>
      <c r="I1560">
        <v>1</v>
      </c>
      <c r="J1560">
        <v>3</v>
      </c>
    </row>
    <row r="1561" spans="1:10" x14ac:dyDescent="0.25">
      <c r="A1561" t="s">
        <v>5393</v>
      </c>
      <c r="B1561" t="s">
        <v>5395</v>
      </c>
      <c r="C1561" s="107">
        <v>45137</v>
      </c>
      <c r="D1561">
        <v>100</v>
      </c>
      <c r="E1561">
        <v>125</v>
      </c>
      <c r="F1561">
        <v>20</v>
      </c>
      <c r="G1561">
        <v>4.72</v>
      </c>
      <c r="H1561">
        <v>8.66</v>
      </c>
      <c r="I1561">
        <v>1.32</v>
      </c>
      <c r="J1561">
        <v>0.98</v>
      </c>
    </row>
    <row r="1562" spans="1:10" x14ac:dyDescent="0.25">
      <c r="A1562" t="s">
        <v>5243</v>
      </c>
      <c r="B1562" t="s">
        <v>5245</v>
      </c>
      <c r="C1562" s="107">
        <v>45127</v>
      </c>
      <c r="D1562">
        <v>9.17</v>
      </c>
      <c r="E1562">
        <v>11.18</v>
      </c>
      <c r="F1562">
        <v>17.978529999999999</v>
      </c>
      <c r="G1562">
        <v>4.5</v>
      </c>
      <c r="H1562">
        <v>6.5</v>
      </c>
      <c r="I1562">
        <v>1.19</v>
      </c>
      <c r="J1562">
        <v>3</v>
      </c>
    </row>
    <row r="1563" spans="1:10" x14ac:dyDescent="0.25">
      <c r="A1563" t="s">
        <v>8078</v>
      </c>
      <c r="B1563" t="s">
        <v>8080</v>
      </c>
      <c r="C1563" s="107">
        <v>45119</v>
      </c>
      <c r="D1563">
        <v>133.16</v>
      </c>
      <c r="E1563">
        <v>164.75</v>
      </c>
      <c r="F1563">
        <v>19.174510000000001</v>
      </c>
      <c r="G1563">
        <v>10</v>
      </c>
      <c r="H1563">
        <v>22</v>
      </c>
      <c r="I1563">
        <v>115</v>
      </c>
      <c r="J1563">
        <v>68</v>
      </c>
    </row>
    <row r="1564" spans="1:10" x14ac:dyDescent="0.25">
      <c r="A1564" t="s">
        <v>3527</v>
      </c>
      <c r="B1564" t="s">
        <v>3529</v>
      </c>
      <c r="C1564" s="107">
        <v>45137</v>
      </c>
      <c r="D1564">
        <v>0.33</v>
      </c>
      <c r="E1564">
        <v>0.41</v>
      </c>
      <c r="F1564">
        <v>19.5122</v>
      </c>
      <c r="G1564">
        <v>1</v>
      </c>
      <c r="H1564">
        <v>1</v>
      </c>
      <c r="I1564">
        <v>6.0000000000000001E-3</v>
      </c>
      <c r="J1564">
        <v>1</v>
      </c>
    </row>
    <row r="1565" spans="1:10" x14ac:dyDescent="0.25">
      <c r="A1565" t="s">
        <v>3572</v>
      </c>
      <c r="B1565" t="s">
        <v>3574</v>
      </c>
      <c r="C1565" s="107">
        <v>45137</v>
      </c>
      <c r="D1565">
        <v>23.04</v>
      </c>
      <c r="E1565">
        <v>28.57</v>
      </c>
      <c r="F1565">
        <v>19.355969999999999</v>
      </c>
      <c r="G1565">
        <v>1.62</v>
      </c>
      <c r="H1565">
        <v>1.62</v>
      </c>
      <c r="I1565">
        <v>0.5</v>
      </c>
      <c r="J1565">
        <v>1.75</v>
      </c>
    </row>
    <row r="1566" spans="1:10" x14ac:dyDescent="0.25">
      <c r="A1566" t="s">
        <v>3576</v>
      </c>
      <c r="B1566" t="s">
        <v>3578</v>
      </c>
      <c r="C1566" s="107">
        <v>45137</v>
      </c>
      <c r="D1566">
        <v>8.1</v>
      </c>
      <c r="E1566">
        <v>9.9700000000000006</v>
      </c>
      <c r="F1566">
        <v>18.756270000000001</v>
      </c>
      <c r="G1566">
        <v>5</v>
      </c>
      <c r="H1566">
        <v>9</v>
      </c>
      <c r="I1566">
        <v>0.1</v>
      </c>
      <c r="J1566">
        <v>2</v>
      </c>
    </row>
    <row r="1567" spans="1:10" x14ac:dyDescent="0.25">
      <c r="A1567" t="s">
        <v>130</v>
      </c>
      <c r="B1567" t="s">
        <v>131</v>
      </c>
      <c r="C1567" s="107">
        <v>45139</v>
      </c>
      <c r="D1567">
        <v>10.43</v>
      </c>
      <c r="E1567">
        <v>13.87</v>
      </c>
      <c r="F1567">
        <v>24.801729999999999</v>
      </c>
      <c r="G1567">
        <v>0</v>
      </c>
      <c r="H1567">
        <v>0</v>
      </c>
      <c r="I1567">
        <v>0</v>
      </c>
      <c r="J1567">
        <v>0</v>
      </c>
    </row>
    <row r="1568" spans="1:10" x14ac:dyDescent="0.25">
      <c r="A1568" t="s">
        <v>112</v>
      </c>
      <c r="B1568" t="s">
        <v>25402</v>
      </c>
      <c r="C1568" s="107">
        <v>45141</v>
      </c>
      <c r="D1568">
        <v>137.85</v>
      </c>
      <c r="E1568">
        <v>154</v>
      </c>
      <c r="F1568">
        <v>10.48701</v>
      </c>
      <c r="G1568">
        <v>0</v>
      </c>
      <c r="H1568">
        <v>0</v>
      </c>
      <c r="I1568">
        <v>0</v>
      </c>
      <c r="J1568">
        <v>0</v>
      </c>
    </row>
    <row r="1569" spans="1:10" x14ac:dyDescent="0.25">
      <c r="A1569" t="s">
        <v>128</v>
      </c>
      <c r="B1569" t="s">
        <v>129</v>
      </c>
      <c r="C1569" s="107">
        <v>45139</v>
      </c>
      <c r="D1569">
        <v>10.43</v>
      </c>
      <c r="E1569">
        <v>13.78</v>
      </c>
      <c r="F1569">
        <v>24.310600000000001</v>
      </c>
      <c r="G1569">
        <v>0.39</v>
      </c>
      <c r="H1569">
        <v>0.39</v>
      </c>
      <c r="I1569">
        <v>0.25</v>
      </c>
      <c r="J1569">
        <v>0.39</v>
      </c>
    </row>
    <row r="1570" spans="1:10" x14ac:dyDescent="0.25">
      <c r="A1570" t="s">
        <v>126</v>
      </c>
      <c r="B1570" t="s">
        <v>25403</v>
      </c>
      <c r="C1570" s="107">
        <v>45142</v>
      </c>
      <c r="D1570">
        <v>8.26</v>
      </c>
      <c r="E1570">
        <v>10.88</v>
      </c>
      <c r="F1570">
        <v>24.080880000000001</v>
      </c>
      <c r="G1570">
        <v>2</v>
      </c>
      <c r="H1570">
        <v>1</v>
      </c>
      <c r="I1570">
        <v>0.02</v>
      </c>
      <c r="J1570">
        <v>3</v>
      </c>
    </row>
    <row r="1571" spans="1:10" x14ac:dyDescent="0.25">
      <c r="A1571" t="s">
        <v>123</v>
      </c>
      <c r="B1571" t="s">
        <v>124</v>
      </c>
      <c r="C1571" s="107">
        <v>45139</v>
      </c>
      <c r="D1571">
        <v>8.26</v>
      </c>
      <c r="E1571">
        <v>10.92</v>
      </c>
      <c r="F1571">
        <v>24.358969999999999</v>
      </c>
      <c r="G1571">
        <v>2</v>
      </c>
      <c r="H1571">
        <v>1</v>
      </c>
      <c r="I1571">
        <v>0.02</v>
      </c>
      <c r="J1571">
        <v>3</v>
      </c>
    </row>
    <row r="1572" spans="1:10" x14ac:dyDescent="0.25">
      <c r="A1572" t="s">
        <v>108</v>
      </c>
      <c r="B1572" t="s">
        <v>25404</v>
      </c>
      <c r="C1572" s="107">
        <v>45141</v>
      </c>
      <c r="D1572">
        <v>463.08</v>
      </c>
      <c r="E1572">
        <v>610</v>
      </c>
      <c r="F1572">
        <v>24.085249999999998</v>
      </c>
      <c r="G1572">
        <v>16</v>
      </c>
      <c r="H1572">
        <v>23</v>
      </c>
      <c r="I1572">
        <v>1</v>
      </c>
      <c r="J1572">
        <v>18</v>
      </c>
    </row>
    <row r="1573" spans="1:10" x14ac:dyDescent="0.25">
      <c r="A1573" t="s">
        <v>119</v>
      </c>
      <c r="B1573" t="s">
        <v>121</v>
      </c>
      <c r="C1573" s="107">
        <v>45139</v>
      </c>
      <c r="D1573">
        <v>357.08</v>
      </c>
      <c r="E1573">
        <v>451</v>
      </c>
      <c r="F1573">
        <v>20.824829999999999</v>
      </c>
      <c r="G1573">
        <v>4</v>
      </c>
      <c r="H1573">
        <v>8</v>
      </c>
      <c r="I1573">
        <v>1.52</v>
      </c>
      <c r="J1573">
        <v>2</v>
      </c>
    </row>
    <row r="1574" spans="1:10" x14ac:dyDescent="0.25">
      <c r="A1574" t="s">
        <v>100</v>
      </c>
      <c r="B1574" t="s">
        <v>25405</v>
      </c>
      <c r="C1574" s="107">
        <v>45141</v>
      </c>
      <c r="D1574">
        <v>18.149999999999999</v>
      </c>
      <c r="E1574">
        <v>24</v>
      </c>
      <c r="F1574">
        <v>24.375</v>
      </c>
      <c r="G1574">
        <v>2</v>
      </c>
      <c r="H1574">
        <v>1.63</v>
      </c>
      <c r="I1574">
        <v>0.65</v>
      </c>
      <c r="J1574">
        <v>2.72</v>
      </c>
    </row>
    <row r="1575" spans="1:10" x14ac:dyDescent="0.25">
      <c r="A1575" t="s">
        <v>97</v>
      </c>
      <c r="B1575" t="s">
        <v>99</v>
      </c>
      <c r="C1575" s="107">
        <v>45141</v>
      </c>
      <c r="D1575">
        <v>5.43</v>
      </c>
      <c r="E1575">
        <v>7.21</v>
      </c>
      <c r="F1575">
        <v>24.687930000000001</v>
      </c>
      <c r="G1575">
        <v>2.63</v>
      </c>
      <c r="H1575">
        <v>3.25</v>
      </c>
      <c r="I1575">
        <v>0.13</v>
      </c>
      <c r="J1575">
        <v>0.5</v>
      </c>
    </row>
    <row r="1576" spans="1:10" x14ac:dyDescent="0.25">
      <c r="A1576" t="s">
        <v>90</v>
      </c>
      <c r="B1576" t="s">
        <v>92</v>
      </c>
      <c r="C1576" s="107">
        <v>45141</v>
      </c>
      <c r="D1576">
        <v>14.34</v>
      </c>
      <c r="E1576">
        <v>18.989999999999998</v>
      </c>
      <c r="F1576">
        <v>24.48657</v>
      </c>
      <c r="G1576">
        <v>1.5</v>
      </c>
      <c r="H1576">
        <v>2.5</v>
      </c>
      <c r="I1576">
        <v>0.02</v>
      </c>
      <c r="J1576">
        <v>0.75</v>
      </c>
    </row>
    <row r="1577" spans="1:10" x14ac:dyDescent="0.25">
      <c r="A1577" t="s">
        <v>83</v>
      </c>
      <c r="B1577" t="s">
        <v>85</v>
      </c>
      <c r="C1577" s="107">
        <v>45141</v>
      </c>
      <c r="D1577">
        <v>1176.71</v>
      </c>
      <c r="E1577">
        <v>1545</v>
      </c>
      <c r="F1577">
        <v>23.837540000000001</v>
      </c>
      <c r="G1577">
        <v>0</v>
      </c>
      <c r="H1577">
        <v>0</v>
      </c>
      <c r="I1577">
        <v>0</v>
      </c>
      <c r="J1577">
        <v>0</v>
      </c>
    </row>
    <row r="1578" spans="1:10" x14ac:dyDescent="0.25">
      <c r="A1578" t="s">
        <v>79</v>
      </c>
      <c r="B1578" t="s">
        <v>81</v>
      </c>
      <c r="C1578" s="107">
        <v>45141</v>
      </c>
      <c r="D1578">
        <v>23.71</v>
      </c>
      <c r="E1578">
        <v>31.43</v>
      </c>
      <c r="F1578">
        <v>24.562519999999999</v>
      </c>
      <c r="G1578">
        <v>80</v>
      </c>
      <c r="H1578">
        <v>0</v>
      </c>
      <c r="I1578">
        <v>0.09</v>
      </c>
      <c r="J1578">
        <v>1.25</v>
      </c>
    </row>
    <row r="1579" spans="1:10" x14ac:dyDescent="0.25">
      <c r="A1579" t="s">
        <v>75</v>
      </c>
      <c r="B1579" t="s">
        <v>77</v>
      </c>
      <c r="C1579" s="107">
        <v>45141</v>
      </c>
      <c r="D1579">
        <v>3.8</v>
      </c>
      <c r="E1579">
        <v>5.0199999999999996</v>
      </c>
      <c r="F1579">
        <v>24.302790000000002</v>
      </c>
      <c r="G1579">
        <v>0</v>
      </c>
      <c r="H1579">
        <v>0</v>
      </c>
      <c r="I1579">
        <v>0</v>
      </c>
      <c r="J1579">
        <v>0</v>
      </c>
    </row>
    <row r="1580" spans="1:10" x14ac:dyDescent="0.25">
      <c r="A1580" t="s">
        <v>6451</v>
      </c>
      <c r="B1580" t="s">
        <v>6453</v>
      </c>
      <c r="C1580" s="107">
        <v>45103</v>
      </c>
      <c r="D1580">
        <v>16560.099999999999</v>
      </c>
      <c r="E1580">
        <v>20203</v>
      </c>
      <c r="F1580">
        <v>18.031479999999998</v>
      </c>
      <c r="G1580">
        <v>35</v>
      </c>
      <c r="H1580">
        <v>83.4</v>
      </c>
      <c r="I1580">
        <v>1781</v>
      </c>
      <c r="J1580">
        <v>46</v>
      </c>
    </row>
    <row r="1581" spans="1:10" x14ac:dyDescent="0.25">
      <c r="A1581" t="s">
        <v>6444</v>
      </c>
      <c r="B1581" t="s">
        <v>6446</v>
      </c>
      <c r="C1581" s="107">
        <v>45103</v>
      </c>
      <c r="D1581">
        <v>15316.58</v>
      </c>
      <c r="E1581">
        <v>18686</v>
      </c>
      <c r="F1581">
        <v>18.031790000000001</v>
      </c>
      <c r="G1581">
        <v>35</v>
      </c>
      <c r="H1581">
        <v>83.4</v>
      </c>
      <c r="I1581">
        <v>1898</v>
      </c>
      <c r="J1581">
        <v>46</v>
      </c>
    </row>
    <row r="1582" spans="1:10" x14ac:dyDescent="0.25">
      <c r="A1582" t="s">
        <v>6507</v>
      </c>
      <c r="B1582" t="s">
        <v>6509</v>
      </c>
      <c r="C1582" s="107">
        <v>45103</v>
      </c>
      <c r="D1582">
        <v>13125.81</v>
      </c>
      <c r="E1582">
        <v>16013</v>
      </c>
      <c r="F1582">
        <v>18.030290000000001</v>
      </c>
      <c r="G1582">
        <v>35</v>
      </c>
      <c r="H1582">
        <v>76.8</v>
      </c>
      <c r="I1582">
        <v>1353</v>
      </c>
      <c r="J1582">
        <v>46.1</v>
      </c>
    </row>
    <row r="1583" spans="1:10" x14ac:dyDescent="0.25">
      <c r="A1583" t="s">
        <v>6472</v>
      </c>
      <c r="B1583" t="s">
        <v>6473</v>
      </c>
      <c r="C1583" s="107">
        <v>45103</v>
      </c>
      <c r="D1583">
        <v>2575.86</v>
      </c>
      <c r="E1583">
        <v>3215</v>
      </c>
      <c r="F1583">
        <v>19.879940000000001</v>
      </c>
      <c r="G1583">
        <v>25.1</v>
      </c>
      <c r="H1583">
        <v>48.5</v>
      </c>
      <c r="I1583">
        <v>448</v>
      </c>
      <c r="J1583">
        <v>28.6</v>
      </c>
    </row>
    <row r="1584" spans="1:10" x14ac:dyDescent="0.25">
      <c r="A1584" t="s">
        <v>6460</v>
      </c>
      <c r="B1584" t="s">
        <v>6462</v>
      </c>
      <c r="C1584" s="107">
        <v>45127</v>
      </c>
      <c r="D1584">
        <v>3409.73</v>
      </c>
      <c r="E1584">
        <v>4159</v>
      </c>
      <c r="F1584">
        <v>18.015630000000002</v>
      </c>
      <c r="G1584">
        <v>25.1</v>
      </c>
      <c r="H1584">
        <v>48.5</v>
      </c>
      <c r="I1584">
        <v>338</v>
      </c>
      <c r="J1584">
        <v>28.6</v>
      </c>
    </row>
    <row r="1585" spans="1:10" x14ac:dyDescent="0.25">
      <c r="A1585" t="s">
        <v>6513</v>
      </c>
      <c r="B1585" t="s">
        <v>6514</v>
      </c>
      <c r="C1585" s="107">
        <v>45103</v>
      </c>
      <c r="D1585">
        <v>5482.65</v>
      </c>
      <c r="E1585">
        <v>6688</v>
      </c>
      <c r="F1585">
        <v>18.022580000000001</v>
      </c>
      <c r="G1585">
        <v>25.1</v>
      </c>
      <c r="H1585">
        <v>48</v>
      </c>
      <c r="I1585">
        <v>455</v>
      </c>
      <c r="J1585">
        <v>29</v>
      </c>
    </row>
    <row r="1586" spans="1:10" x14ac:dyDescent="0.25">
      <c r="A1586" t="s">
        <v>6463</v>
      </c>
      <c r="B1586" t="s">
        <v>6464</v>
      </c>
      <c r="C1586" s="107">
        <v>45103</v>
      </c>
      <c r="D1586">
        <v>4686.24</v>
      </c>
      <c r="E1586">
        <v>5717</v>
      </c>
      <c r="F1586">
        <v>18.02974</v>
      </c>
      <c r="G1586">
        <v>25</v>
      </c>
      <c r="H1586">
        <v>48</v>
      </c>
      <c r="I1586">
        <v>460</v>
      </c>
      <c r="J1586">
        <v>29</v>
      </c>
    </row>
    <row r="1587" spans="1:10" x14ac:dyDescent="0.25">
      <c r="A1587" t="s">
        <v>25406</v>
      </c>
      <c r="B1587" t="s">
        <v>8520</v>
      </c>
      <c r="C1587" s="107">
        <v>45136</v>
      </c>
      <c r="D1587">
        <v>281.60000000000002</v>
      </c>
      <c r="E1587">
        <v>361</v>
      </c>
      <c r="F1587">
        <v>21.99446</v>
      </c>
      <c r="G1587">
        <v>44.6</v>
      </c>
      <c r="H1587">
        <v>74.900000000000006</v>
      </c>
      <c r="I1587">
        <v>53.13</v>
      </c>
      <c r="J1587">
        <v>1.3</v>
      </c>
    </row>
    <row r="1588" spans="1:10" x14ac:dyDescent="0.25">
      <c r="A1588" t="s">
        <v>25407</v>
      </c>
      <c r="B1588" t="s">
        <v>8517</v>
      </c>
      <c r="C1588" s="107">
        <v>45131</v>
      </c>
      <c r="D1588">
        <v>241.89</v>
      </c>
      <c r="E1588">
        <v>358</v>
      </c>
      <c r="F1588">
        <v>32.432960000000001</v>
      </c>
      <c r="G1588">
        <v>40.9</v>
      </c>
      <c r="H1588">
        <v>69.13</v>
      </c>
      <c r="I1588">
        <v>45.19</v>
      </c>
      <c r="J1588">
        <v>1.37</v>
      </c>
    </row>
    <row r="1589" spans="1:10" x14ac:dyDescent="0.25">
      <c r="A1589" t="s">
        <v>25408</v>
      </c>
      <c r="B1589" t="s">
        <v>8523</v>
      </c>
      <c r="C1589" s="107">
        <v>45127</v>
      </c>
      <c r="D1589">
        <v>291.60000000000002</v>
      </c>
      <c r="E1589">
        <v>395.98</v>
      </c>
      <c r="F1589">
        <v>26.359919999999999</v>
      </c>
      <c r="G1589">
        <v>44.6</v>
      </c>
      <c r="H1589">
        <v>74.900000000000006</v>
      </c>
      <c r="I1589">
        <v>53.13</v>
      </c>
      <c r="J1589">
        <v>1.3</v>
      </c>
    </row>
    <row r="1590" spans="1:10" x14ac:dyDescent="0.25">
      <c r="A1590" t="s">
        <v>8335</v>
      </c>
      <c r="B1590" t="s">
        <v>8337</v>
      </c>
      <c r="C1590" s="107">
        <v>45127</v>
      </c>
      <c r="D1590">
        <v>220.43</v>
      </c>
      <c r="E1590">
        <v>263.98</v>
      </c>
      <c r="F1590">
        <v>16.49746</v>
      </c>
      <c r="G1590">
        <v>40.9</v>
      </c>
      <c r="H1590">
        <v>69.13</v>
      </c>
      <c r="I1590">
        <v>45.19</v>
      </c>
      <c r="J1590">
        <v>1.37</v>
      </c>
    </row>
    <row r="1591" spans="1:10" x14ac:dyDescent="0.25">
      <c r="A1591" t="s">
        <v>25409</v>
      </c>
      <c r="B1591" t="s">
        <v>8526</v>
      </c>
      <c r="C1591" s="107">
        <v>45120</v>
      </c>
      <c r="D1591">
        <v>220.43</v>
      </c>
      <c r="E1591">
        <v>273.33319999999998</v>
      </c>
      <c r="F1591">
        <v>19.354839999999999</v>
      </c>
      <c r="G1591">
        <v>40.9</v>
      </c>
      <c r="H1591">
        <v>69.13</v>
      </c>
      <c r="I1591">
        <v>45.19</v>
      </c>
      <c r="J1591">
        <v>1.37</v>
      </c>
    </row>
    <row r="1592" spans="1:10" x14ac:dyDescent="0.25">
      <c r="A1592" t="s">
        <v>25410</v>
      </c>
      <c r="B1592" t="s">
        <v>8510</v>
      </c>
      <c r="C1592" s="107">
        <v>45142</v>
      </c>
      <c r="D1592">
        <v>265.5</v>
      </c>
      <c r="E1592">
        <v>380.87</v>
      </c>
      <c r="F1592">
        <v>30.291180000000001</v>
      </c>
      <c r="G1592">
        <v>41.3</v>
      </c>
      <c r="H1592">
        <v>83.9</v>
      </c>
      <c r="I1592">
        <v>62.6</v>
      </c>
      <c r="J1592">
        <v>1.2</v>
      </c>
    </row>
    <row r="1593" spans="1:10" x14ac:dyDescent="0.25">
      <c r="A1593" t="s">
        <v>6589</v>
      </c>
      <c r="B1593" t="s">
        <v>6591</v>
      </c>
      <c r="C1593" s="107">
        <v>45127</v>
      </c>
      <c r="D1593">
        <v>240.3</v>
      </c>
      <c r="E1593">
        <v>297.97199999999998</v>
      </c>
      <c r="F1593">
        <v>19.354839999999999</v>
      </c>
      <c r="G1593">
        <v>39.1</v>
      </c>
      <c r="H1593">
        <v>65.900000000000006</v>
      </c>
      <c r="I1593">
        <v>40.799999999999997</v>
      </c>
      <c r="J1593">
        <v>1.38</v>
      </c>
    </row>
    <row r="1594" spans="1:10" x14ac:dyDescent="0.25">
      <c r="A1594" t="s">
        <v>8395</v>
      </c>
      <c r="B1594" t="s">
        <v>8397</v>
      </c>
      <c r="C1594" s="107">
        <v>45127</v>
      </c>
      <c r="D1594">
        <v>0</v>
      </c>
      <c r="E1594">
        <v>275.64999999999998</v>
      </c>
      <c r="F1594">
        <v>0</v>
      </c>
      <c r="G1594">
        <v>39.1</v>
      </c>
      <c r="H1594">
        <v>65.900000000000006</v>
      </c>
      <c r="I1594">
        <v>40.799999999999997</v>
      </c>
      <c r="J1594">
        <v>1.38</v>
      </c>
    </row>
    <row r="1595" spans="1:10" x14ac:dyDescent="0.25">
      <c r="A1595" t="s">
        <v>8442</v>
      </c>
      <c r="B1595" t="s">
        <v>8444</v>
      </c>
      <c r="C1595" s="107">
        <v>45120</v>
      </c>
      <c r="D1595">
        <v>227.76</v>
      </c>
      <c r="E1595">
        <v>282.42239999999998</v>
      </c>
      <c r="F1595">
        <v>19.354839999999999</v>
      </c>
      <c r="G1595">
        <v>41.3</v>
      </c>
      <c r="H1595">
        <v>76.400000000000006</v>
      </c>
      <c r="I1595">
        <v>49.6</v>
      </c>
      <c r="J1595">
        <v>1.38</v>
      </c>
    </row>
    <row r="1596" spans="1:10" x14ac:dyDescent="0.25">
      <c r="A1596" t="s">
        <v>8439</v>
      </c>
      <c r="B1596" t="s">
        <v>8441</v>
      </c>
      <c r="C1596" s="107">
        <v>45127</v>
      </c>
      <c r="D1596">
        <v>268.20999999999998</v>
      </c>
      <c r="E1596">
        <v>295</v>
      </c>
      <c r="F1596">
        <v>9.0813600000000001</v>
      </c>
      <c r="G1596">
        <v>41.3</v>
      </c>
      <c r="H1596">
        <v>76.400000000000006</v>
      </c>
      <c r="I1596">
        <v>51.6</v>
      </c>
      <c r="J1596">
        <v>1.38</v>
      </c>
    </row>
    <row r="1597" spans="1:10" x14ac:dyDescent="0.25">
      <c r="A1597" t="s">
        <v>8436</v>
      </c>
      <c r="B1597" t="s">
        <v>8438</v>
      </c>
      <c r="C1597" s="107">
        <v>45127</v>
      </c>
      <c r="D1597">
        <v>239.1</v>
      </c>
      <c r="E1597">
        <v>291</v>
      </c>
      <c r="F1597">
        <v>17.835049999999999</v>
      </c>
      <c r="G1597">
        <v>41.3</v>
      </c>
      <c r="H1597">
        <v>76.400000000000006</v>
      </c>
      <c r="I1597">
        <v>22.5</v>
      </c>
      <c r="J1597">
        <v>1.38</v>
      </c>
    </row>
    <row r="1598" spans="1:10" x14ac:dyDescent="0.25">
      <c r="A1598" t="s">
        <v>25411</v>
      </c>
      <c r="B1598" t="s">
        <v>8504</v>
      </c>
      <c r="C1598" s="107">
        <v>45127</v>
      </c>
      <c r="D1598">
        <v>258.05</v>
      </c>
      <c r="E1598">
        <v>348.05</v>
      </c>
      <c r="F1598">
        <v>25.858350000000002</v>
      </c>
      <c r="G1598">
        <v>41.3</v>
      </c>
      <c r="H1598">
        <v>83</v>
      </c>
      <c r="I1598">
        <v>54.9</v>
      </c>
      <c r="J1598">
        <v>1.57</v>
      </c>
    </row>
    <row r="1599" spans="1:10" x14ac:dyDescent="0.25">
      <c r="A1599" t="s">
        <v>25412</v>
      </c>
      <c r="B1599" t="s">
        <v>8507</v>
      </c>
      <c r="C1599" s="107">
        <v>45142</v>
      </c>
      <c r="D1599">
        <v>287.37</v>
      </c>
      <c r="E1599">
        <v>385.14</v>
      </c>
      <c r="F1599">
        <v>25.385570000000001</v>
      </c>
      <c r="G1599">
        <v>41.3</v>
      </c>
      <c r="H1599">
        <v>83</v>
      </c>
      <c r="I1599">
        <v>54.9</v>
      </c>
      <c r="J1599">
        <v>1.57</v>
      </c>
    </row>
    <row r="1600" spans="1:10" x14ac:dyDescent="0.25">
      <c r="A1600" t="s">
        <v>7699</v>
      </c>
      <c r="B1600" t="s">
        <v>7701</v>
      </c>
      <c r="C1600" s="107">
        <v>45127</v>
      </c>
      <c r="D1600">
        <v>256.79000000000002</v>
      </c>
      <c r="E1600">
        <v>325.10000000000002</v>
      </c>
      <c r="F1600">
        <v>21.012</v>
      </c>
      <c r="G1600">
        <v>44.6</v>
      </c>
      <c r="H1600">
        <v>75.3</v>
      </c>
      <c r="I1600">
        <v>52.9</v>
      </c>
      <c r="J1600">
        <v>1.4</v>
      </c>
    </row>
    <row r="1601" spans="1:10" x14ac:dyDescent="0.25">
      <c r="A1601" t="s">
        <v>8496</v>
      </c>
      <c r="B1601" t="s">
        <v>8498</v>
      </c>
      <c r="C1601" s="107">
        <v>45127</v>
      </c>
      <c r="D1601">
        <v>249.02</v>
      </c>
      <c r="E1601">
        <v>308.78480000000002</v>
      </c>
      <c r="F1601">
        <v>19.354839999999999</v>
      </c>
      <c r="G1601">
        <v>44.6</v>
      </c>
      <c r="H1601">
        <v>75.3</v>
      </c>
      <c r="I1601">
        <v>52.9</v>
      </c>
      <c r="J1601">
        <v>1.4</v>
      </c>
    </row>
    <row r="1602" spans="1:10" x14ac:dyDescent="0.25">
      <c r="A1602" t="s">
        <v>8499</v>
      </c>
      <c r="B1602" t="s">
        <v>8501</v>
      </c>
      <c r="C1602" s="107">
        <v>45127</v>
      </c>
      <c r="D1602">
        <v>206.48</v>
      </c>
      <c r="E1602">
        <v>270</v>
      </c>
      <c r="F1602">
        <v>23.525929999999999</v>
      </c>
      <c r="G1602">
        <v>39.6</v>
      </c>
      <c r="H1602">
        <v>78.459999999999994</v>
      </c>
      <c r="I1602">
        <v>50.7</v>
      </c>
      <c r="J1602">
        <v>1.37</v>
      </c>
    </row>
    <row r="1603" spans="1:10" x14ac:dyDescent="0.25">
      <c r="A1603" t="s">
        <v>539</v>
      </c>
      <c r="B1603" t="s">
        <v>541</v>
      </c>
      <c r="C1603" s="107">
        <v>45137</v>
      </c>
      <c r="D1603">
        <v>242.17</v>
      </c>
      <c r="E1603">
        <v>312.17</v>
      </c>
      <c r="F1603">
        <v>22.423680000000001</v>
      </c>
      <c r="G1603">
        <v>39.369999999999997</v>
      </c>
      <c r="H1603">
        <v>79.33</v>
      </c>
      <c r="I1603">
        <v>50.71</v>
      </c>
      <c r="J1603">
        <v>1.38</v>
      </c>
    </row>
    <row r="1604" spans="1:10" x14ac:dyDescent="0.25">
      <c r="A1604" t="s">
        <v>8430</v>
      </c>
      <c r="B1604" t="s">
        <v>25413</v>
      </c>
      <c r="C1604" s="107">
        <v>45127</v>
      </c>
      <c r="D1604">
        <v>284.89999999999998</v>
      </c>
      <c r="E1604">
        <v>375</v>
      </c>
      <c r="F1604">
        <v>24.026669999999999</v>
      </c>
      <c r="G1604">
        <v>41.4</v>
      </c>
      <c r="H1604">
        <v>87.2</v>
      </c>
      <c r="I1604">
        <v>58.4</v>
      </c>
      <c r="J1604">
        <v>1.38</v>
      </c>
    </row>
    <row r="1605" spans="1:10" x14ac:dyDescent="0.25">
      <c r="A1605" t="s">
        <v>8493</v>
      </c>
      <c r="B1605" t="s">
        <v>8495</v>
      </c>
      <c r="C1605" s="107">
        <v>45127</v>
      </c>
      <c r="D1605">
        <v>246.97</v>
      </c>
      <c r="E1605">
        <v>306.24279999999999</v>
      </c>
      <c r="F1605">
        <v>19.354839999999999</v>
      </c>
      <c r="G1605">
        <v>41.1</v>
      </c>
      <c r="H1605">
        <v>67.599999999999994</v>
      </c>
      <c r="I1605">
        <v>43.8</v>
      </c>
      <c r="J1605">
        <v>1.26</v>
      </c>
    </row>
    <row r="1606" spans="1:10" x14ac:dyDescent="0.25">
      <c r="A1606" t="s">
        <v>8490</v>
      </c>
      <c r="B1606" t="s">
        <v>8492</v>
      </c>
      <c r="C1606" s="107">
        <v>45127</v>
      </c>
      <c r="D1606">
        <v>207.76</v>
      </c>
      <c r="E1606">
        <v>245</v>
      </c>
      <c r="F1606">
        <v>15.2</v>
      </c>
      <c r="G1606">
        <v>40.6</v>
      </c>
      <c r="H1606">
        <v>81.900000000000006</v>
      </c>
      <c r="I1606">
        <v>55.1</v>
      </c>
      <c r="J1606">
        <v>1.38</v>
      </c>
    </row>
    <row r="1607" spans="1:10" x14ac:dyDescent="0.25">
      <c r="A1607" t="s">
        <v>8433</v>
      </c>
      <c r="B1607" t="s">
        <v>8435</v>
      </c>
      <c r="C1607" s="107">
        <v>45127</v>
      </c>
      <c r="D1607">
        <v>246.97</v>
      </c>
      <c r="E1607">
        <v>289</v>
      </c>
      <c r="F1607">
        <v>14.54325</v>
      </c>
      <c r="G1607">
        <v>41.1</v>
      </c>
      <c r="H1607">
        <v>67.599999999999994</v>
      </c>
      <c r="I1607">
        <v>43.8</v>
      </c>
      <c r="J1607">
        <v>1.26</v>
      </c>
    </row>
    <row r="1608" spans="1:10" x14ac:dyDescent="0.25">
      <c r="A1608" t="s">
        <v>8325</v>
      </c>
      <c r="B1608" t="s">
        <v>8327</v>
      </c>
      <c r="C1608" s="107">
        <v>45127</v>
      </c>
      <c r="D1608">
        <v>300</v>
      </c>
      <c r="E1608">
        <v>355</v>
      </c>
      <c r="F1608">
        <v>15.49296</v>
      </c>
      <c r="G1608">
        <v>41.1</v>
      </c>
      <c r="H1608">
        <v>74</v>
      </c>
      <c r="I1608">
        <v>48.5</v>
      </c>
      <c r="J1608">
        <v>1.26</v>
      </c>
    </row>
    <row r="1609" spans="1:10" x14ac:dyDescent="0.25">
      <c r="A1609" t="s">
        <v>6575</v>
      </c>
      <c r="B1609" t="s">
        <v>25414</v>
      </c>
      <c r="C1609" s="107">
        <v>45127</v>
      </c>
      <c r="D1609">
        <v>294.3</v>
      </c>
      <c r="E1609">
        <v>364.93200000000002</v>
      </c>
      <c r="F1609">
        <v>19.354839999999999</v>
      </c>
      <c r="G1609">
        <v>41.42</v>
      </c>
      <c r="H1609">
        <v>69.92</v>
      </c>
      <c r="I1609">
        <v>42.99</v>
      </c>
      <c r="J1609">
        <v>1.32</v>
      </c>
    </row>
    <row r="1610" spans="1:10" x14ac:dyDescent="0.25">
      <c r="A1610" t="s">
        <v>6582</v>
      </c>
      <c r="B1610" t="s">
        <v>6584</v>
      </c>
      <c r="C1610" s="107">
        <v>45127</v>
      </c>
      <c r="D1610">
        <v>199.8</v>
      </c>
      <c r="E1610">
        <v>247.75200000000001</v>
      </c>
      <c r="F1610">
        <v>19.354839999999999</v>
      </c>
      <c r="G1610">
        <v>41.42</v>
      </c>
      <c r="H1610">
        <v>69.92</v>
      </c>
      <c r="I1610">
        <v>42.99</v>
      </c>
      <c r="J1610">
        <v>1.38</v>
      </c>
    </row>
    <row r="1611" spans="1:10" x14ac:dyDescent="0.25">
      <c r="A1611" t="s">
        <v>25415</v>
      </c>
      <c r="B1611" t="s">
        <v>8540</v>
      </c>
      <c r="C1611" s="107">
        <v>45127</v>
      </c>
      <c r="D1611">
        <v>232</v>
      </c>
      <c r="E1611">
        <v>285</v>
      </c>
      <c r="F1611">
        <v>18.596489999999999</v>
      </c>
      <c r="G1611">
        <v>44.65</v>
      </c>
      <c r="H1611">
        <v>67.8</v>
      </c>
      <c r="I1611">
        <v>45.8</v>
      </c>
      <c r="J1611">
        <v>1.18</v>
      </c>
    </row>
    <row r="1612" spans="1:10" x14ac:dyDescent="0.25">
      <c r="A1612" t="s">
        <v>8380</v>
      </c>
      <c r="B1612" t="s">
        <v>8382</v>
      </c>
      <c r="C1612" s="107">
        <v>45127</v>
      </c>
      <c r="D1612">
        <v>393.6</v>
      </c>
      <c r="E1612">
        <v>470</v>
      </c>
      <c r="F1612">
        <v>16.255320000000001</v>
      </c>
      <c r="G1612">
        <v>44</v>
      </c>
      <c r="H1612">
        <v>68.099999999999994</v>
      </c>
      <c r="I1612">
        <v>47.4</v>
      </c>
      <c r="J1612">
        <v>1.2</v>
      </c>
    </row>
    <row r="1613" spans="1:10" x14ac:dyDescent="0.25">
      <c r="A1613" t="s">
        <v>5582</v>
      </c>
      <c r="B1613" t="s">
        <v>5584</v>
      </c>
      <c r="C1613" s="107">
        <v>45127</v>
      </c>
      <c r="D1613">
        <v>324</v>
      </c>
      <c r="E1613">
        <v>375</v>
      </c>
      <c r="F1613">
        <v>13.6</v>
      </c>
      <c r="G1613">
        <v>40.9</v>
      </c>
      <c r="H1613">
        <v>74.8</v>
      </c>
      <c r="I1613">
        <v>47</v>
      </c>
      <c r="J1613">
        <v>1.2</v>
      </c>
    </row>
    <row r="1614" spans="1:10" x14ac:dyDescent="0.25">
      <c r="A1614" t="s">
        <v>8328</v>
      </c>
      <c r="B1614" t="s">
        <v>8330</v>
      </c>
      <c r="C1614" s="107">
        <v>45127</v>
      </c>
      <c r="D1614">
        <v>432.8</v>
      </c>
      <c r="E1614">
        <v>528</v>
      </c>
      <c r="F1614">
        <v>18.0303</v>
      </c>
      <c r="G1614">
        <v>40</v>
      </c>
      <c r="H1614">
        <v>71.7</v>
      </c>
      <c r="I1614">
        <v>45</v>
      </c>
      <c r="J1614">
        <v>12</v>
      </c>
    </row>
    <row r="1615" spans="1:10" x14ac:dyDescent="0.25">
      <c r="A1615" t="s">
        <v>8383</v>
      </c>
      <c r="B1615" t="s">
        <v>8385</v>
      </c>
      <c r="C1615" s="107">
        <v>45127</v>
      </c>
      <c r="D1615">
        <v>388.8</v>
      </c>
      <c r="E1615">
        <v>460</v>
      </c>
      <c r="F1615">
        <v>15.478260000000001</v>
      </c>
      <c r="G1615">
        <v>40</v>
      </c>
      <c r="H1615">
        <v>71.7</v>
      </c>
      <c r="I1615">
        <v>45</v>
      </c>
      <c r="J1615">
        <v>1.2</v>
      </c>
    </row>
    <row r="1616" spans="1:10" x14ac:dyDescent="0.25">
      <c r="A1616" t="s">
        <v>8386</v>
      </c>
      <c r="B1616" t="s">
        <v>8388</v>
      </c>
      <c r="C1616" s="107">
        <v>45127</v>
      </c>
      <c r="D1616">
        <v>402</v>
      </c>
      <c r="E1616">
        <v>470</v>
      </c>
      <c r="F1616">
        <v>14.46809</v>
      </c>
      <c r="G1616">
        <v>40</v>
      </c>
      <c r="H1616">
        <v>71.7</v>
      </c>
      <c r="I1616">
        <v>45</v>
      </c>
      <c r="J1616">
        <v>1.2</v>
      </c>
    </row>
    <row r="1617" spans="1:10" x14ac:dyDescent="0.25">
      <c r="A1617" t="s">
        <v>8389</v>
      </c>
      <c r="B1617" t="s">
        <v>8391</v>
      </c>
      <c r="C1617" s="107">
        <v>45127</v>
      </c>
      <c r="D1617">
        <v>325.64999999999998</v>
      </c>
      <c r="E1617">
        <v>565</v>
      </c>
      <c r="F1617">
        <v>42.362830000000002</v>
      </c>
      <c r="G1617">
        <v>40.9</v>
      </c>
      <c r="H1617">
        <v>74.8</v>
      </c>
      <c r="I1617">
        <v>48</v>
      </c>
      <c r="J1617">
        <v>1.2</v>
      </c>
    </row>
    <row r="1618" spans="1:10" x14ac:dyDescent="0.25">
      <c r="A1618" t="s">
        <v>8392</v>
      </c>
      <c r="B1618" t="s">
        <v>8394</v>
      </c>
      <c r="C1618" s="107">
        <v>45123</v>
      </c>
      <c r="D1618">
        <v>233.71</v>
      </c>
      <c r="E1618">
        <v>277</v>
      </c>
      <c r="F1618">
        <v>15.628159999999999</v>
      </c>
      <c r="G1618">
        <v>40.94</v>
      </c>
      <c r="H1618">
        <v>69.09</v>
      </c>
      <c r="I1618">
        <v>44</v>
      </c>
      <c r="J1618">
        <v>1.2</v>
      </c>
    </row>
    <row r="1619" spans="1:10" x14ac:dyDescent="0.25">
      <c r="A1619" t="s">
        <v>8401</v>
      </c>
      <c r="B1619" t="s">
        <v>8403</v>
      </c>
      <c r="C1619" s="107">
        <v>45103</v>
      </c>
      <c r="D1619">
        <v>253.43</v>
      </c>
      <c r="E1619">
        <v>309</v>
      </c>
      <c r="F1619">
        <v>17.983820000000001</v>
      </c>
      <c r="G1619">
        <v>40.94</v>
      </c>
      <c r="H1619">
        <v>69.09</v>
      </c>
      <c r="I1619">
        <v>44</v>
      </c>
      <c r="J1619">
        <v>1.2</v>
      </c>
    </row>
    <row r="1620" spans="1:10" x14ac:dyDescent="0.25">
      <c r="A1620" t="s">
        <v>8404</v>
      </c>
      <c r="B1620" t="s">
        <v>8406</v>
      </c>
      <c r="C1620" s="107">
        <v>45123</v>
      </c>
      <c r="D1620">
        <v>255.6</v>
      </c>
      <c r="E1620">
        <v>299</v>
      </c>
      <c r="F1620">
        <v>14.51505</v>
      </c>
      <c r="G1620">
        <v>40.94</v>
      </c>
      <c r="H1620">
        <v>69.09</v>
      </c>
      <c r="I1620">
        <v>44</v>
      </c>
      <c r="J1620">
        <v>1.2</v>
      </c>
    </row>
    <row r="1621" spans="1:10" x14ac:dyDescent="0.25">
      <c r="A1621" t="s">
        <v>8478</v>
      </c>
      <c r="B1621" t="s">
        <v>8480</v>
      </c>
      <c r="C1621" s="107">
        <v>45123</v>
      </c>
      <c r="D1621">
        <v>397.8</v>
      </c>
      <c r="E1621">
        <v>468</v>
      </c>
      <c r="F1621">
        <v>15</v>
      </c>
      <c r="G1621">
        <v>40</v>
      </c>
      <c r="H1621">
        <v>71.7</v>
      </c>
      <c r="I1621">
        <v>45</v>
      </c>
      <c r="J1621">
        <v>1.2</v>
      </c>
    </row>
    <row r="1622" spans="1:10" x14ac:dyDescent="0.25">
      <c r="A1622" t="s">
        <v>8481</v>
      </c>
      <c r="B1622" t="s">
        <v>8483</v>
      </c>
      <c r="C1622" s="107">
        <v>45127</v>
      </c>
      <c r="D1622">
        <v>259.14999999999998</v>
      </c>
      <c r="E1622">
        <v>318</v>
      </c>
      <c r="F1622">
        <v>18.50629</v>
      </c>
      <c r="G1622">
        <v>40.94</v>
      </c>
      <c r="H1622">
        <v>69.099999999999994</v>
      </c>
      <c r="I1622">
        <v>44</v>
      </c>
      <c r="J1622">
        <v>1.2</v>
      </c>
    </row>
    <row r="1623" spans="1:10" x14ac:dyDescent="0.25">
      <c r="A1623" t="s">
        <v>8469</v>
      </c>
      <c r="B1623" t="s">
        <v>8471</v>
      </c>
      <c r="C1623" s="107">
        <v>45127</v>
      </c>
      <c r="D1623">
        <v>332</v>
      </c>
      <c r="E1623">
        <v>409.26</v>
      </c>
      <c r="F1623">
        <v>18.877970000000001</v>
      </c>
      <c r="G1623">
        <v>47.4</v>
      </c>
      <c r="H1623">
        <v>64.72</v>
      </c>
      <c r="I1623">
        <v>46</v>
      </c>
      <c r="J1623">
        <v>1.57</v>
      </c>
    </row>
    <row r="1624" spans="1:10" x14ac:dyDescent="0.25">
      <c r="A1624" t="s">
        <v>8338</v>
      </c>
      <c r="B1624" t="s">
        <v>8340</v>
      </c>
      <c r="C1624" s="107">
        <v>45127</v>
      </c>
      <c r="D1624">
        <v>352.23</v>
      </c>
      <c r="E1624">
        <v>409.99</v>
      </c>
      <c r="F1624">
        <v>14.088150000000001</v>
      </c>
      <c r="G1624">
        <v>42.5</v>
      </c>
      <c r="H1624">
        <v>77</v>
      </c>
      <c r="I1624">
        <v>47.8</v>
      </c>
      <c r="J1624">
        <v>1.38</v>
      </c>
    </row>
    <row r="1625" spans="1:10" x14ac:dyDescent="0.25">
      <c r="A1625" t="s">
        <v>8342</v>
      </c>
      <c r="B1625" t="s">
        <v>8344</v>
      </c>
      <c r="C1625" s="107">
        <v>45142</v>
      </c>
      <c r="D1625">
        <v>348</v>
      </c>
      <c r="E1625">
        <v>410</v>
      </c>
      <c r="F1625">
        <v>15.12195</v>
      </c>
      <c r="G1625">
        <v>44.65</v>
      </c>
      <c r="H1625">
        <v>67.83</v>
      </c>
      <c r="I1625">
        <v>48</v>
      </c>
      <c r="J1625">
        <v>1.38</v>
      </c>
    </row>
    <row r="1626" spans="1:10" x14ac:dyDescent="0.25">
      <c r="A1626" t="s">
        <v>8368</v>
      </c>
      <c r="B1626" t="s">
        <v>8370</v>
      </c>
      <c r="C1626" s="107">
        <v>45124</v>
      </c>
      <c r="D1626">
        <v>216</v>
      </c>
      <c r="E1626">
        <v>265</v>
      </c>
      <c r="F1626">
        <v>18.490570000000002</v>
      </c>
      <c r="G1626">
        <v>44.64</v>
      </c>
      <c r="H1626">
        <v>67.7</v>
      </c>
      <c r="I1626">
        <v>48.6</v>
      </c>
      <c r="J1626">
        <v>1.18</v>
      </c>
    </row>
    <row r="1627" spans="1:10" x14ac:dyDescent="0.25">
      <c r="A1627" t="s">
        <v>8345</v>
      </c>
      <c r="B1627" t="s">
        <v>8347</v>
      </c>
      <c r="C1627" s="107">
        <v>45124</v>
      </c>
      <c r="D1627">
        <v>200.75</v>
      </c>
      <c r="E1627">
        <v>249</v>
      </c>
      <c r="F1627">
        <v>19.377510000000001</v>
      </c>
      <c r="G1627">
        <v>41.2</v>
      </c>
      <c r="H1627">
        <v>69.37</v>
      </c>
      <c r="I1627">
        <v>42.7</v>
      </c>
      <c r="J1627">
        <v>1.18</v>
      </c>
    </row>
    <row r="1628" spans="1:10" x14ac:dyDescent="0.25">
      <c r="A1628" t="s">
        <v>8356</v>
      </c>
      <c r="B1628" t="s">
        <v>8358</v>
      </c>
      <c r="C1628" s="107">
        <v>45127</v>
      </c>
      <c r="D1628">
        <v>214.6</v>
      </c>
      <c r="E1628">
        <v>256</v>
      </c>
      <c r="F1628">
        <v>16.171880000000002</v>
      </c>
      <c r="G1628">
        <v>41.2</v>
      </c>
      <c r="H1628">
        <v>69.37</v>
      </c>
      <c r="I1628">
        <v>42.76</v>
      </c>
      <c r="J1628">
        <v>1.18</v>
      </c>
    </row>
    <row r="1629" spans="1:10" x14ac:dyDescent="0.25">
      <c r="A1629" t="s">
        <v>8365</v>
      </c>
      <c r="B1629" t="s">
        <v>8367</v>
      </c>
      <c r="C1629" s="107">
        <v>45127</v>
      </c>
      <c r="D1629">
        <v>310.64999999999998</v>
      </c>
      <c r="E1629">
        <v>370.4</v>
      </c>
      <c r="F1629">
        <v>16.131209999999999</v>
      </c>
      <c r="G1629">
        <v>44.29</v>
      </c>
      <c r="H1629">
        <v>90.16</v>
      </c>
      <c r="I1629">
        <v>71.650000000000006</v>
      </c>
      <c r="J1629">
        <v>1.38</v>
      </c>
    </row>
    <row r="1630" spans="1:10" x14ac:dyDescent="0.25">
      <c r="A1630" t="s">
        <v>8377</v>
      </c>
      <c r="B1630" t="s">
        <v>8379</v>
      </c>
      <c r="C1630" s="107">
        <v>45127</v>
      </c>
      <c r="D1630">
        <v>214.6</v>
      </c>
      <c r="E1630">
        <v>268</v>
      </c>
      <c r="F1630">
        <v>19.925370000000001</v>
      </c>
      <c r="G1630">
        <v>41.2</v>
      </c>
      <c r="H1630">
        <v>69.37</v>
      </c>
      <c r="I1630">
        <v>42.7</v>
      </c>
      <c r="J1630">
        <v>1.18</v>
      </c>
    </row>
    <row r="1631" spans="1:10" x14ac:dyDescent="0.25">
      <c r="A1631" t="s">
        <v>8472</v>
      </c>
      <c r="B1631" t="s">
        <v>8474</v>
      </c>
      <c r="C1631" s="107">
        <v>45124</v>
      </c>
      <c r="D1631">
        <v>208.57</v>
      </c>
      <c r="E1631">
        <v>255</v>
      </c>
      <c r="F1631">
        <v>18.207840000000001</v>
      </c>
      <c r="G1631">
        <v>41.2</v>
      </c>
      <c r="H1631">
        <v>69.37</v>
      </c>
      <c r="I1631">
        <v>45.85</v>
      </c>
      <c r="J1631">
        <v>1.18</v>
      </c>
    </row>
    <row r="1632" spans="1:10" x14ac:dyDescent="0.25">
      <c r="A1632" t="s">
        <v>6544</v>
      </c>
      <c r="B1632" t="s">
        <v>6546</v>
      </c>
      <c r="C1632" s="107">
        <v>45127</v>
      </c>
      <c r="D1632">
        <v>299.60000000000002</v>
      </c>
      <c r="E1632">
        <v>355</v>
      </c>
      <c r="F1632">
        <v>15.60563</v>
      </c>
      <c r="G1632">
        <v>43.15</v>
      </c>
      <c r="H1632">
        <v>93.86</v>
      </c>
      <c r="I1632">
        <v>71.2</v>
      </c>
      <c r="J1632">
        <v>1.1299999999999999</v>
      </c>
    </row>
    <row r="1633" spans="1:10" x14ac:dyDescent="0.25">
      <c r="A1633" t="s">
        <v>5579</v>
      </c>
      <c r="B1633" t="s">
        <v>25416</v>
      </c>
      <c r="C1633" s="107">
        <v>45127</v>
      </c>
      <c r="D1633">
        <v>186.38</v>
      </c>
      <c r="E1633">
        <v>231.1112</v>
      </c>
      <c r="F1633">
        <v>19.354839999999999</v>
      </c>
      <c r="G1633">
        <v>39.21</v>
      </c>
      <c r="H1633">
        <v>72.91</v>
      </c>
      <c r="I1633">
        <v>43.4</v>
      </c>
      <c r="J1633">
        <v>1.38</v>
      </c>
    </row>
    <row r="1634" spans="1:10" x14ac:dyDescent="0.25">
      <c r="A1634" t="s">
        <v>7669</v>
      </c>
      <c r="B1634" t="s">
        <v>7671</v>
      </c>
      <c r="C1634" s="107">
        <v>45127</v>
      </c>
      <c r="D1634">
        <v>10785.6</v>
      </c>
      <c r="E1634">
        <v>13864.93</v>
      </c>
      <c r="F1634">
        <v>22.209489999999999</v>
      </c>
      <c r="G1634">
        <v>43.15</v>
      </c>
      <c r="H1634">
        <v>93.86</v>
      </c>
      <c r="I1634">
        <v>71.2</v>
      </c>
      <c r="J1634">
        <v>1.1299999999999999</v>
      </c>
    </row>
    <row r="1635" spans="1:10" x14ac:dyDescent="0.25">
      <c r="A1635" t="s">
        <v>6550</v>
      </c>
      <c r="B1635" t="s">
        <v>6552</v>
      </c>
      <c r="C1635" s="107">
        <v>45103</v>
      </c>
      <c r="D1635">
        <v>231</v>
      </c>
      <c r="E1635">
        <v>288</v>
      </c>
      <c r="F1635">
        <v>19.79167</v>
      </c>
      <c r="G1635">
        <v>43.15</v>
      </c>
      <c r="H1635">
        <v>69.06</v>
      </c>
      <c r="I1635">
        <v>46.3</v>
      </c>
      <c r="J1635">
        <v>1.18</v>
      </c>
    </row>
    <row r="1636" spans="1:10" x14ac:dyDescent="0.25">
      <c r="A1636" t="s">
        <v>6556</v>
      </c>
      <c r="B1636" t="s">
        <v>25417</v>
      </c>
      <c r="C1636" s="107">
        <v>45127</v>
      </c>
      <c r="D1636">
        <v>241.8</v>
      </c>
      <c r="E1636">
        <v>295</v>
      </c>
      <c r="F1636">
        <v>18.033899999999999</v>
      </c>
      <c r="G1636">
        <v>43.15</v>
      </c>
      <c r="H1636">
        <v>69.06</v>
      </c>
      <c r="I1636">
        <v>46.3</v>
      </c>
      <c r="J1636">
        <v>1.18</v>
      </c>
    </row>
    <row r="1637" spans="1:10" x14ac:dyDescent="0.25">
      <c r="A1637" t="s">
        <v>8457</v>
      </c>
      <c r="B1637" t="s">
        <v>8459</v>
      </c>
      <c r="C1637" s="107">
        <v>45127</v>
      </c>
      <c r="D1637">
        <v>238.76</v>
      </c>
      <c r="E1637">
        <v>310.99</v>
      </c>
      <c r="F1637">
        <v>23.225829999999998</v>
      </c>
      <c r="G1637">
        <v>44.65</v>
      </c>
      <c r="H1637">
        <v>67.790000000000006</v>
      </c>
      <c r="I1637">
        <v>45.19</v>
      </c>
      <c r="J1637">
        <v>1.18</v>
      </c>
    </row>
    <row r="1638" spans="1:10" x14ac:dyDescent="0.25">
      <c r="A1638" t="s">
        <v>8460</v>
      </c>
      <c r="B1638" t="s">
        <v>8462</v>
      </c>
      <c r="C1638" s="107">
        <v>45127</v>
      </c>
      <c r="D1638">
        <v>302.39999999999998</v>
      </c>
      <c r="E1638">
        <v>368</v>
      </c>
      <c r="F1638">
        <v>17.826090000000001</v>
      </c>
      <c r="G1638">
        <v>44.65</v>
      </c>
      <c r="H1638">
        <v>89.69</v>
      </c>
      <c r="I1638">
        <v>73.8</v>
      </c>
      <c r="J1638">
        <v>1.18</v>
      </c>
    </row>
    <row r="1639" spans="1:10" x14ac:dyDescent="0.25">
      <c r="A1639" t="s">
        <v>8352</v>
      </c>
      <c r="B1639" t="s">
        <v>8354</v>
      </c>
      <c r="C1639" s="107">
        <v>45127</v>
      </c>
      <c r="D1639">
        <v>236.8</v>
      </c>
      <c r="E1639">
        <v>282.8</v>
      </c>
      <c r="F1639">
        <v>16.265910000000002</v>
      </c>
      <c r="G1639">
        <v>40.869999999999997</v>
      </c>
      <c r="H1639">
        <v>69.09</v>
      </c>
      <c r="I1639">
        <v>45.19</v>
      </c>
      <c r="J1639">
        <v>1.38</v>
      </c>
    </row>
    <row r="1640" spans="1:10" x14ac:dyDescent="0.25">
      <c r="A1640" t="s">
        <v>8359</v>
      </c>
      <c r="B1640" t="s">
        <v>25418</v>
      </c>
      <c r="C1640" s="107">
        <v>45127</v>
      </c>
      <c r="D1640">
        <v>205.13</v>
      </c>
      <c r="E1640">
        <v>273.5</v>
      </c>
      <c r="F1640">
        <v>24.998169999999998</v>
      </c>
      <c r="G1640">
        <v>40.86</v>
      </c>
      <c r="H1640">
        <v>69.09</v>
      </c>
      <c r="I1640">
        <v>45.19</v>
      </c>
      <c r="J1640">
        <v>1.37</v>
      </c>
    </row>
    <row r="1641" spans="1:10" x14ac:dyDescent="0.25">
      <c r="A1641" t="s">
        <v>25419</v>
      </c>
      <c r="B1641" t="s">
        <v>8532</v>
      </c>
      <c r="C1641" s="107">
        <v>45127</v>
      </c>
      <c r="D1641">
        <v>0</v>
      </c>
      <c r="E1641">
        <v>385.4</v>
      </c>
      <c r="F1641">
        <v>0</v>
      </c>
      <c r="G1641">
        <v>44.65</v>
      </c>
      <c r="H1641">
        <v>67.8</v>
      </c>
      <c r="I1641">
        <v>47.4</v>
      </c>
      <c r="J1641">
        <v>1.38</v>
      </c>
    </row>
    <row r="1642" spans="1:10" x14ac:dyDescent="0.25">
      <c r="A1642" t="s">
        <v>6592</v>
      </c>
      <c r="B1642" t="s">
        <v>6594</v>
      </c>
      <c r="C1642" s="107">
        <v>45142</v>
      </c>
      <c r="D1642">
        <v>302.39999999999998</v>
      </c>
      <c r="E1642">
        <v>410</v>
      </c>
      <c r="F1642">
        <v>26.2439</v>
      </c>
      <c r="G1642">
        <v>44.64</v>
      </c>
      <c r="H1642">
        <v>89.72</v>
      </c>
      <c r="I1642">
        <v>62.83</v>
      </c>
      <c r="J1642">
        <v>1.37</v>
      </c>
    </row>
    <row r="1643" spans="1:10" x14ac:dyDescent="0.25">
      <c r="A1643" t="s">
        <v>25420</v>
      </c>
      <c r="B1643" t="s">
        <v>8513</v>
      </c>
      <c r="C1643" s="107">
        <v>45127</v>
      </c>
      <c r="D1643">
        <v>244.5</v>
      </c>
      <c r="E1643">
        <v>291</v>
      </c>
      <c r="F1643">
        <v>15.979380000000001</v>
      </c>
      <c r="G1643">
        <v>44.64</v>
      </c>
      <c r="H1643">
        <v>89.68</v>
      </c>
      <c r="I1643">
        <v>48.5</v>
      </c>
      <c r="J1643">
        <v>1.37</v>
      </c>
    </row>
    <row r="1644" spans="1:10" x14ac:dyDescent="0.25">
      <c r="A1644" t="s">
        <v>8466</v>
      </c>
      <c r="B1644" t="s">
        <v>8468</v>
      </c>
      <c r="C1644" s="107">
        <v>45127</v>
      </c>
      <c r="D1644">
        <v>255.2</v>
      </c>
      <c r="E1644">
        <v>315</v>
      </c>
      <c r="F1644">
        <v>18.98413</v>
      </c>
      <c r="G1644">
        <v>44.65</v>
      </c>
      <c r="H1644">
        <v>75.2</v>
      </c>
      <c r="I1644">
        <v>52.91</v>
      </c>
      <c r="J1644">
        <v>1.38</v>
      </c>
    </row>
    <row r="1645" spans="1:10" x14ac:dyDescent="0.25">
      <c r="A1645" t="s">
        <v>8331</v>
      </c>
      <c r="B1645" t="s">
        <v>8333</v>
      </c>
      <c r="C1645" s="107">
        <v>45127</v>
      </c>
      <c r="D1645">
        <v>274.05</v>
      </c>
      <c r="E1645">
        <v>360</v>
      </c>
      <c r="F1645">
        <v>23.875</v>
      </c>
      <c r="G1645">
        <v>44.65</v>
      </c>
      <c r="H1645">
        <v>75.2</v>
      </c>
      <c r="I1645">
        <v>52.91</v>
      </c>
      <c r="J1645">
        <v>1.38</v>
      </c>
    </row>
    <row r="1646" spans="1:10" x14ac:dyDescent="0.25">
      <c r="A1646" t="s">
        <v>8349</v>
      </c>
      <c r="B1646" t="s">
        <v>8351</v>
      </c>
      <c r="C1646" s="107">
        <v>45127</v>
      </c>
      <c r="D1646">
        <v>226.2</v>
      </c>
      <c r="E1646">
        <v>271</v>
      </c>
      <c r="F1646">
        <v>16.531369999999999</v>
      </c>
      <c r="G1646">
        <v>44.65</v>
      </c>
      <c r="H1646">
        <v>67.400000000000006</v>
      </c>
      <c r="I1646">
        <v>44.09</v>
      </c>
      <c r="J1646">
        <v>1.38</v>
      </c>
    </row>
    <row r="1647" spans="1:10" x14ac:dyDescent="0.25">
      <c r="A1647" t="s">
        <v>8371</v>
      </c>
      <c r="B1647" t="s">
        <v>8373</v>
      </c>
      <c r="C1647" s="107">
        <v>45127</v>
      </c>
      <c r="D1647">
        <v>247.5</v>
      </c>
      <c r="E1647">
        <v>306.89999999999998</v>
      </c>
      <c r="F1647">
        <v>19.354839999999999</v>
      </c>
      <c r="G1647">
        <v>44.65</v>
      </c>
      <c r="H1647">
        <v>75.2</v>
      </c>
      <c r="I1647">
        <v>52.91</v>
      </c>
      <c r="J1647">
        <v>1.38</v>
      </c>
    </row>
    <row r="1648" spans="1:10" x14ac:dyDescent="0.25">
      <c r="A1648" t="s">
        <v>8463</v>
      </c>
      <c r="B1648" t="s">
        <v>8465</v>
      </c>
      <c r="C1648" s="107">
        <v>45127</v>
      </c>
      <c r="D1648">
        <v>199.8</v>
      </c>
      <c r="E1648">
        <v>245</v>
      </c>
      <c r="F1648">
        <v>18.448979999999999</v>
      </c>
      <c r="G1648">
        <v>40.869999999999997</v>
      </c>
      <c r="H1648">
        <v>60.09</v>
      </c>
      <c r="I1648">
        <v>44.09</v>
      </c>
      <c r="J1648">
        <v>1.38</v>
      </c>
    </row>
    <row r="1649" spans="1:10" x14ac:dyDescent="0.25">
      <c r="A1649" t="s">
        <v>7687</v>
      </c>
      <c r="B1649" t="s">
        <v>7689</v>
      </c>
      <c r="C1649" s="107">
        <v>45137</v>
      </c>
      <c r="D1649">
        <v>4989.6000000000004</v>
      </c>
      <c r="E1649">
        <v>6120</v>
      </c>
      <c r="F1649">
        <v>18.470590000000001</v>
      </c>
      <c r="G1649">
        <v>44.88</v>
      </c>
      <c r="H1649">
        <v>77.95</v>
      </c>
      <c r="I1649">
        <v>48.5</v>
      </c>
      <c r="J1649">
        <v>44.09</v>
      </c>
    </row>
    <row r="1650" spans="1:10" x14ac:dyDescent="0.25">
      <c r="A1650" t="s">
        <v>6569</v>
      </c>
      <c r="B1650" t="s">
        <v>6571</v>
      </c>
      <c r="C1650" s="107">
        <v>45127</v>
      </c>
      <c r="D1650">
        <v>254.2</v>
      </c>
      <c r="E1650">
        <v>315.20800000000003</v>
      </c>
      <c r="F1650">
        <v>19.354839999999999</v>
      </c>
      <c r="G1650">
        <v>39.44</v>
      </c>
      <c r="H1650">
        <v>78.03</v>
      </c>
      <c r="I1650">
        <v>48.5</v>
      </c>
      <c r="J1650">
        <v>1.57</v>
      </c>
    </row>
    <row r="1651" spans="1:10" x14ac:dyDescent="0.25">
      <c r="A1651" t="s">
        <v>6572</v>
      </c>
      <c r="B1651" t="s">
        <v>6574</v>
      </c>
      <c r="C1651" s="107">
        <v>45127</v>
      </c>
      <c r="D1651">
        <v>178.2</v>
      </c>
      <c r="E1651">
        <v>220.96799999999999</v>
      </c>
      <c r="F1651">
        <v>19.354839999999999</v>
      </c>
      <c r="G1651">
        <v>39.44</v>
      </c>
      <c r="H1651">
        <v>78.03</v>
      </c>
      <c r="I1651">
        <v>48.5</v>
      </c>
      <c r="J1651">
        <v>1.57</v>
      </c>
    </row>
    <row r="1652" spans="1:10" x14ac:dyDescent="0.25">
      <c r="A1652" t="s">
        <v>7678</v>
      </c>
      <c r="B1652" t="s">
        <v>7680</v>
      </c>
      <c r="C1652" s="107">
        <v>45127</v>
      </c>
      <c r="D1652">
        <v>7898.8</v>
      </c>
      <c r="E1652">
        <v>10920</v>
      </c>
      <c r="F1652">
        <v>27.66667</v>
      </c>
      <c r="G1652">
        <v>40.799999999999997</v>
      </c>
      <c r="H1652">
        <v>89</v>
      </c>
      <c r="I1652">
        <v>56.9</v>
      </c>
      <c r="J1652">
        <v>1.37</v>
      </c>
    </row>
    <row r="1653" spans="1:10" x14ac:dyDescent="0.25">
      <c r="A1653" t="s">
        <v>6563</v>
      </c>
      <c r="B1653" t="s">
        <v>6565</v>
      </c>
      <c r="C1653" s="107">
        <v>45127</v>
      </c>
      <c r="D1653">
        <v>303.8</v>
      </c>
      <c r="E1653">
        <v>376.71199999999999</v>
      </c>
      <c r="F1653">
        <v>19.354839999999999</v>
      </c>
      <c r="G1653">
        <v>40.799999999999997</v>
      </c>
      <c r="H1653">
        <v>89</v>
      </c>
      <c r="I1653">
        <v>56.9</v>
      </c>
      <c r="J1653">
        <v>1.37</v>
      </c>
    </row>
    <row r="1654" spans="1:10" x14ac:dyDescent="0.25">
      <c r="A1654" t="s">
        <v>6566</v>
      </c>
      <c r="B1654" t="s">
        <v>6568</v>
      </c>
      <c r="C1654" s="107">
        <v>45127</v>
      </c>
      <c r="D1654">
        <v>251.6</v>
      </c>
      <c r="E1654">
        <v>306</v>
      </c>
      <c r="F1654">
        <v>17.77778</v>
      </c>
      <c r="G1654">
        <v>40.799999999999997</v>
      </c>
      <c r="H1654">
        <v>69.400000000000006</v>
      </c>
      <c r="I1654">
        <v>43</v>
      </c>
      <c r="J1654">
        <v>1.37</v>
      </c>
    </row>
    <row r="1655" spans="1:10" x14ac:dyDescent="0.25">
      <c r="A1655" t="s">
        <v>6585</v>
      </c>
      <c r="B1655" t="s">
        <v>6587</v>
      </c>
      <c r="C1655" s="107">
        <v>45127</v>
      </c>
      <c r="D1655">
        <v>235.6</v>
      </c>
      <c r="E1655">
        <v>292.14400000000001</v>
      </c>
      <c r="F1655">
        <v>19.354839999999999</v>
      </c>
      <c r="G1655">
        <v>39.96</v>
      </c>
      <c r="H1655">
        <v>9.17</v>
      </c>
      <c r="I1655">
        <v>1261</v>
      </c>
      <c r="J1655">
        <v>1.57</v>
      </c>
    </row>
    <row r="1656" spans="1:10" x14ac:dyDescent="0.25">
      <c r="A1656" t="s">
        <v>8420</v>
      </c>
      <c r="B1656" t="s">
        <v>8422</v>
      </c>
      <c r="C1656" s="107">
        <v>45127</v>
      </c>
      <c r="D1656">
        <v>292.60000000000002</v>
      </c>
      <c r="E1656">
        <v>345</v>
      </c>
      <c r="F1656">
        <v>15.188409999999999</v>
      </c>
      <c r="G1656">
        <v>41.1</v>
      </c>
      <c r="H1656">
        <v>75.069999999999993</v>
      </c>
      <c r="I1656">
        <v>48.5</v>
      </c>
      <c r="J1656">
        <v>1.57</v>
      </c>
    </row>
    <row r="1657" spans="1:10" x14ac:dyDescent="0.25">
      <c r="A1657" t="s">
        <v>5513</v>
      </c>
      <c r="B1657" t="s">
        <v>5515</v>
      </c>
      <c r="C1657" s="107">
        <v>45127</v>
      </c>
      <c r="D1657">
        <v>277.2</v>
      </c>
      <c r="E1657">
        <v>326.03500000000003</v>
      </c>
      <c r="F1657">
        <v>14.97845</v>
      </c>
      <c r="G1657">
        <v>41.5</v>
      </c>
      <c r="H1657">
        <v>75.099999999999994</v>
      </c>
      <c r="I1657">
        <v>49</v>
      </c>
      <c r="J1657">
        <v>1.6</v>
      </c>
    </row>
    <row r="1658" spans="1:10" x14ac:dyDescent="0.25">
      <c r="A1658" t="s">
        <v>5507</v>
      </c>
      <c r="B1658" t="s">
        <v>5509</v>
      </c>
      <c r="C1658" s="107">
        <v>45128</v>
      </c>
      <c r="D1658">
        <v>315</v>
      </c>
      <c r="E1658">
        <v>369</v>
      </c>
      <c r="F1658">
        <v>14.63415</v>
      </c>
      <c r="G1658">
        <v>41.5</v>
      </c>
      <c r="H1658">
        <v>82.1</v>
      </c>
      <c r="I1658">
        <v>51.6</v>
      </c>
      <c r="J1658">
        <v>1.6</v>
      </c>
    </row>
    <row r="1659" spans="1:10" x14ac:dyDescent="0.25">
      <c r="A1659" t="s">
        <v>8484</v>
      </c>
      <c r="B1659" t="s">
        <v>8486</v>
      </c>
      <c r="C1659" s="107">
        <v>45127</v>
      </c>
      <c r="D1659">
        <v>265.64999999999998</v>
      </c>
      <c r="E1659">
        <v>335</v>
      </c>
      <c r="F1659">
        <v>20.70149</v>
      </c>
      <c r="G1659">
        <v>41.1</v>
      </c>
      <c r="H1659">
        <v>75.069999999999993</v>
      </c>
      <c r="I1659">
        <v>44.8</v>
      </c>
      <c r="J1659">
        <v>1.57</v>
      </c>
    </row>
    <row r="1660" spans="1:10" x14ac:dyDescent="0.25">
      <c r="A1660" t="s">
        <v>8487</v>
      </c>
      <c r="B1660" t="s">
        <v>8489</v>
      </c>
      <c r="C1660" s="107">
        <v>45127</v>
      </c>
      <c r="D1660">
        <v>241.4</v>
      </c>
      <c r="E1660">
        <v>285</v>
      </c>
      <c r="F1660">
        <v>15.298249999999999</v>
      </c>
      <c r="G1660">
        <v>41.1</v>
      </c>
      <c r="H1660">
        <v>75.069999999999993</v>
      </c>
      <c r="I1660">
        <v>48.5</v>
      </c>
      <c r="J1660">
        <v>1.57</v>
      </c>
    </row>
    <row r="1661" spans="1:10" x14ac:dyDescent="0.25">
      <c r="A1661" t="s">
        <v>6559</v>
      </c>
      <c r="B1661" t="s">
        <v>6561</v>
      </c>
      <c r="C1661" s="107">
        <v>45127</v>
      </c>
      <c r="D1661">
        <v>246</v>
      </c>
      <c r="E1661">
        <v>305.04000000000002</v>
      </c>
      <c r="F1661">
        <v>19.354839999999999</v>
      </c>
      <c r="G1661">
        <v>44.64</v>
      </c>
      <c r="H1661">
        <v>67.87</v>
      </c>
      <c r="I1661">
        <v>47.4</v>
      </c>
      <c r="J1661">
        <v>1.37</v>
      </c>
    </row>
    <row r="1662" spans="1:10" x14ac:dyDescent="0.25">
      <c r="A1662" t="s">
        <v>25421</v>
      </c>
      <c r="B1662" t="s">
        <v>25422</v>
      </c>
      <c r="C1662" s="107">
        <v>45127</v>
      </c>
      <c r="D1662">
        <v>6432.5</v>
      </c>
      <c r="E1662">
        <v>8976.2999999999993</v>
      </c>
      <c r="F1662">
        <v>28.33907</v>
      </c>
      <c r="G1662">
        <v>44.65</v>
      </c>
      <c r="H1662">
        <v>67.8</v>
      </c>
      <c r="I1662">
        <v>47.4</v>
      </c>
      <c r="J1662">
        <v>1.18</v>
      </c>
    </row>
    <row r="1663" spans="1:10" x14ac:dyDescent="0.25">
      <c r="A1663" t="s">
        <v>25423</v>
      </c>
      <c r="B1663" t="s">
        <v>8547</v>
      </c>
      <c r="C1663" s="107">
        <v>45127</v>
      </c>
      <c r="D1663">
        <v>7452</v>
      </c>
      <c r="E1663">
        <v>9835.48</v>
      </c>
      <c r="F1663">
        <v>24.23349</v>
      </c>
      <c r="G1663">
        <v>40.869999999999997</v>
      </c>
      <c r="H1663">
        <v>82.44</v>
      </c>
      <c r="I1663">
        <v>61.73</v>
      </c>
      <c r="J1663">
        <v>1.18</v>
      </c>
    </row>
    <row r="1664" spans="1:10" x14ac:dyDescent="0.25">
      <c r="A1664" t="s">
        <v>25424</v>
      </c>
      <c r="B1664" t="s">
        <v>25425</v>
      </c>
      <c r="C1664" s="107">
        <v>45137</v>
      </c>
      <c r="D1664">
        <v>7672.5</v>
      </c>
      <c r="E1664">
        <v>10200</v>
      </c>
      <c r="F1664">
        <v>24.779409999999999</v>
      </c>
      <c r="G1664">
        <v>44.6</v>
      </c>
      <c r="H1664">
        <v>90</v>
      </c>
      <c r="I1664">
        <v>71</v>
      </c>
      <c r="J1664">
        <v>1.4</v>
      </c>
    </row>
    <row r="1665" spans="1:10" x14ac:dyDescent="0.25">
      <c r="A1665" t="s">
        <v>25426</v>
      </c>
      <c r="B1665" t="s">
        <v>8529</v>
      </c>
      <c r="C1665" s="107">
        <v>45142</v>
      </c>
      <c r="D1665">
        <v>9374.4</v>
      </c>
      <c r="E1665">
        <v>12435</v>
      </c>
      <c r="F1665">
        <v>24.61279</v>
      </c>
      <c r="G1665">
        <v>44.64</v>
      </c>
      <c r="H1665">
        <v>89.72</v>
      </c>
      <c r="I1665">
        <v>62.83</v>
      </c>
      <c r="J1665">
        <v>1.37</v>
      </c>
    </row>
    <row r="1666" spans="1:10" x14ac:dyDescent="0.25">
      <c r="A1666" t="s">
        <v>8475</v>
      </c>
      <c r="B1666" t="s">
        <v>8477</v>
      </c>
      <c r="C1666" s="107">
        <v>45127</v>
      </c>
      <c r="D1666">
        <v>209.84</v>
      </c>
      <c r="E1666">
        <v>260</v>
      </c>
      <c r="F1666">
        <v>19.292310000000001</v>
      </c>
      <c r="G1666">
        <v>44.64</v>
      </c>
      <c r="H1666">
        <v>67.790000000000006</v>
      </c>
      <c r="I1666">
        <v>48.06</v>
      </c>
      <c r="J1666">
        <v>1.18</v>
      </c>
    </row>
    <row r="1667" spans="1:10" x14ac:dyDescent="0.25">
      <c r="A1667" t="s">
        <v>157</v>
      </c>
      <c r="B1667" t="s">
        <v>159</v>
      </c>
      <c r="C1667" s="107">
        <v>45137</v>
      </c>
      <c r="D1667">
        <v>182.32</v>
      </c>
      <c r="E1667">
        <v>298.76</v>
      </c>
      <c r="F1667">
        <v>38.974429999999998</v>
      </c>
      <c r="G1667">
        <v>40</v>
      </c>
      <c r="H1667">
        <v>10</v>
      </c>
      <c r="I1667">
        <v>60</v>
      </c>
      <c r="J1667">
        <v>65</v>
      </c>
    </row>
    <row r="1668" spans="1:10" x14ac:dyDescent="0.25">
      <c r="A1668" t="s">
        <v>8445</v>
      </c>
      <c r="B1668" t="s">
        <v>8447</v>
      </c>
      <c r="C1668" s="107">
        <v>45142</v>
      </c>
      <c r="D1668">
        <v>0</v>
      </c>
      <c r="E1668">
        <v>198</v>
      </c>
      <c r="F1668">
        <v>0</v>
      </c>
      <c r="G1668">
        <v>40.86</v>
      </c>
      <c r="H1668">
        <v>69.09</v>
      </c>
      <c r="I1668">
        <v>42.9</v>
      </c>
      <c r="J1668">
        <v>1.57</v>
      </c>
    </row>
    <row r="1669" spans="1:10" x14ac:dyDescent="0.25">
      <c r="A1669" t="s">
        <v>8426</v>
      </c>
      <c r="B1669" t="s">
        <v>8428</v>
      </c>
      <c r="C1669" s="107">
        <v>45127</v>
      </c>
      <c r="D1669">
        <v>276</v>
      </c>
      <c r="E1669">
        <v>325</v>
      </c>
      <c r="F1669">
        <v>15.076919999999999</v>
      </c>
      <c r="G1669">
        <v>40.86</v>
      </c>
      <c r="H1669">
        <v>75.739999999999995</v>
      </c>
      <c r="I1669">
        <v>46.6</v>
      </c>
      <c r="J1669">
        <v>1.26</v>
      </c>
    </row>
    <row r="1670" spans="1:10" x14ac:dyDescent="0.25">
      <c r="A1670" t="s">
        <v>8423</v>
      </c>
      <c r="B1670" t="s">
        <v>8425</v>
      </c>
      <c r="C1670" s="107">
        <v>45127</v>
      </c>
      <c r="D1670">
        <v>257.39999999999998</v>
      </c>
      <c r="E1670">
        <v>310</v>
      </c>
      <c r="F1670">
        <v>16.967739999999999</v>
      </c>
      <c r="G1670">
        <v>39.450000000000003</v>
      </c>
      <c r="H1670">
        <v>79.06</v>
      </c>
      <c r="I1670">
        <v>49.6</v>
      </c>
      <c r="J1670">
        <v>1.57</v>
      </c>
    </row>
    <row r="1671" spans="1:10" x14ac:dyDescent="0.25">
      <c r="A1671" t="s">
        <v>8416</v>
      </c>
      <c r="B1671" t="s">
        <v>8418</v>
      </c>
      <c r="C1671" s="107">
        <v>45127</v>
      </c>
      <c r="D1671">
        <v>241.8</v>
      </c>
      <c r="E1671">
        <v>287</v>
      </c>
      <c r="F1671">
        <v>15.749129999999999</v>
      </c>
      <c r="G1671">
        <v>39.21</v>
      </c>
      <c r="H1671">
        <v>80.150000000000006</v>
      </c>
      <c r="I1671">
        <v>48.5</v>
      </c>
      <c r="J1671">
        <v>1.57</v>
      </c>
    </row>
    <row r="1672" spans="1:10" x14ac:dyDescent="0.25">
      <c r="A1672" t="s">
        <v>8413</v>
      </c>
      <c r="B1672" t="s">
        <v>8415</v>
      </c>
      <c r="C1672" s="107">
        <v>45127</v>
      </c>
      <c r="D1672">
        <v>334.8</v>
      </c>
      <c r="E1672">
        <v>393</v>
      </c>
      <c r="F1672">
        <v>14.80916</v>
      </c>
      <c r="G1672">
        <v>40.94</v>
      </c>
      <c r="H1672">
        <v>69.099999999999994</v>
      </c>
      <c r="I1672">
        <v>43</v>
      </c>
      <c r="J1672">
        <v>1.2</v>
      </c>
    </row>
    <row r="1673" spans="1:10" x14ac:dyDescent="0.25">
      <c r="A1673" t="s">
        <v>8410</v>
      </c>
      <c r="B1673" t="s">
        <v>8412</v>
      </c>
      <c r="C1673" s="107">
        <v>45127</v>
      </c>
      <c r="D1673">
        <v>423.05</v>
      </c>
      <c r="E1673">
        <v>515</v>
      </c>
      <c r="F1673">
        <v>17.854369999999999</v>
      </c>
      <c r="G1673">
        <v>40</v>
      </c>
      <c r="H1673">
        <v>72</v>
      </c>
      <c r="I1673">
        <v>45</v>
      </c>
      <c r="J1673">
        <v>1</v>
      </c>
    </row>
    <row r="1674" spans="1:10" x14ac:dyDescent="0.25">
      <c r="A1674" t="s">
        <v>8407</v>
      </c>
      <c r="B1674" t="s">
        <v>8409</v>
      </c>
      <c r="C1674" s="107">
        <v>45127</v>
      </c>
      <c r="D1674">
        <v>414.1</v>
      </c>
      <c r="E1674">
        <v>513.48400000000004</v>
      </c>
      <c r="F1674">
        <v>19.354839999999999</v>
      </c>
      <c r="G1674">
        <v>40</v>
      </c>
      <c r="H1674">
        <v>71.7</v>
      </c>
      <c r="I1674">
        <v>45</v>
      </c>
      <c r="J1674">
        <v>1</v>
      </c>
    </row>
    <row r="1675" spans="1:10" x14ac:dyDescent="0.25">
      <c r="A1675" t="s">
        <v>8398</v>
      </c>
      <c r="B1675" t="s">
        <v>25427</v>
      </c>
      <c r="C1675" s="107">
        <v>45127</v>
      </c>
      <c r="D1675">
        <v>0</v>
      </c>
      <c r="E1675">
        <v>4721.3</v>
      </c>
      <c r="F1675">
        <v>0</v>
      </c>
      <c r="G1675">
        <v>39.1</v>
      </c>
      <c r="H1675">
        <v>65.900000000000006</v>
      </c>
      <c r="I1675">
        <v>40.799999999999997</v>
      </c>
      <c r="J1675">
        <v>1.38</v>
      </c>
    </row>
    <row r="1676" spans="1:10" x14ac:dyDescent="0.25">
      <c r="A1676" t="s">
        <v>8374</v>
      </c>
      <c r="B1676" t="s">
        <v>8376</v>
      </c>
      <c r="C1676" s="107">
        <v>45127</v>
      </c>
      <c r="D1676">
        <v>230.85</v>
      </c>
      <c r="E1676">
        <v>270</v>
      </c>
      <c r="F1676">
        <v>14.5</v>
      </c>
      <c r="G1676">
        <v>44.65</v>
      </c>
      <c r="H1676">
        <v>67.87</v>
      </c>
      <c r="I1676">
        <v>45.19</v>
      </c>
      <c r="J1676">
        <v>1.18</v>
      </c>
    </row>
    <row r="1677" spans="1:10" x14ac:dyDescent="0.25">
      <c r="A1677" t="s">
        <v>8321</v>
      </c>
      <c r="B1677" t="s">
        <v>8323</v>
      </c>
      <c r="C1677" s="107">
        <v>45127</v>
      </c>
      <c r="D1677">
        <v>0</v>
      </c>
      <c r="E1677">
        <v>280</v>
      </c>
      <c r="F1677">
        <v>0</v>
      </c>
      <c r="G1677">
        <v>44.64</v>
      </c>
      <c r="H1677">
        <v>89.68</v>
      </c>
      <c r="I1677">
        <v>69.66</v>
      </c>
      <c r="J1677">
        <v>1.18</v>
      </c>
    </row>
    <row r="1678" spans="1:10" x14ac:dyDescent="0.25">
      <c r="A1678" t="s">
        <v>163</v>
      </c>
      <c r="B1678" t="s">
        <v>6552</v>
      </c>
      <c r="C1678" s="107">
        <v>45137</v>
      </c>
      <c r="D1678">
        <v>8316</v>
      </c>
      <c r="E1678">
        <v>10985</v>
      </c>
      <c r="F1678">
        <v>24.296769999999999</v>
      </c>
      <c r="G1678">
        <v>43.18</v>
      </c>
      <c r="H1678">
        <v>1.18</v>
      </c>
      <c r="I1678">
        <v>46.3</v>
      </c>
      <c r="J1678">
        <v>69.06</v>
      </c>
    </row>
    <row r="1679" spans="1:10" x14ac:dyDescent="0.25">
      <c r="A1679" t="s">
        <v>7703</v>
      </c>
      <c r="B1679" t="s">
        <v>7705</v>
      </c>
      <c r="C1679" s="107">
        <v>45127</v>
      </c>
      <c r="D1679">
        <v>252.4</v>
      </c>
      <c r="E1679">
        <v>335</v>
      </c>
      <c r="F1679">
        <v>24.65672</v>
      </c>
      <c r="G1679">
        <v>44.64</v>
      </c>
      <c r="H1679">
        <v>67.87</v>
      </c>
      <c r="I1679">
        <v>45.19</v>
      </c>
      <c r="J1679">
        <v>1.18</v>
      </c>
    </row>
    <row r="1680" spans="1:10" x14ac:dyDescent="0.25">
      <c r="A1680" t="s">
        <v>5496</v>
      </c>
      <c r="B1680" t="s">
        <v>5498</v>
      </c>
      <c r="C1680" s="107">
        <v>45127</v>
      </c>
      <c r="D1680">
        <v>305.3</v>
      </c>
      <c r="E1680">
        <v>365</v>
      </c>
      <c r="F1680">
        <v>16.356159999999999</v>
      </c>
      <c r="G1680">
        <v>40.909999999999997</v>
      </c>
      <c r="H1680">
        <v>82.5</v>
      </c>
      <c r="I1680">
        <v>56.15</v>
      </c>
      <c r="J1680">
        <v>23.4</v>
      </c>
    </row>
    <row r="1681" spans="1:10" x14ac:dyDescent="0.25">
      <c r="A1681" t="s">
        <v>5500</v>
      </c>
      <c r="B1681" t="s">
        <v>5502</v>
      </c>
      <c r="C1681" s="107">
        <v>45127</v>
      </c>
      <c r="D1681">
        <v>291.10000000000002</v>
      </c>
      <c r="E1681">
        <v>355</v>
      </c>
      <c r="F1681">
        <v>18</v>
      </c>
      <c r="G1681">
        <v>39.450000000000003</v>
      </c>
      <c r="H1681">
        <v>79.06</v>
      </c>
      <c r="I1681">
        <v>49.6</v>
      </c>
      <c r="J1681">
        <v>1.5</v>
      </c>
    </row>
    <row r="1682" spans="1:10" x14ac:dyDescent="0.25">
      <c r="A1682" t="s">
        <v>5503</v>
      </c>
      <c r="B1682" t="s">
        <v>25428</v>
      </c>
      <c r="C1682" s="107">
        <v>45127</v>
      </c>
      <c r="D1682">
        <v>347.8</v>
      </c>
      <c r="E1682">
        <v>425</v>
      </c>
      <c r="F1682">
        <v>18.164709999999999</v>
      </c>
      <c r="G1682">
        <v>40.94</v>
      </c>
      <c r="H1682">
        <v>691</v>
      </c>
      <c r="I1682">
        <v>43</v>
      </c>
      <c r="J1682">
        <v>1.2</v>
      </c>
    </row>
    <row r="1683" spans="1:10" x14ac:dyDescent="0.25">
      <c r="A1683" t="s">
        <v>3635</v>
      </c>
      <c r="B1683" t="s">
        <v>3637</v>
      </c>
      <c r="C1683" s="107">
        <v>45127</v>
      </c>
      <c r="D1683">
        <v>302.95</v>
      </c>
      <c r="E1683">
        <v>370</v>
      </c>
      <c r="F1683">
        <v>18.12162</v>
      </c>
      <c r="G1683">
        <v>41.14</v>
      </c>
      <c r="H1683">
        <v>67.599999999999994</v>
      </c>
      <c r="I1683">
        <v>51.6</v>
      </c>
      <c r="J1683">
        <v>1.26</v>
      </c>
    </row>
    <row r="1684" spans="1:10" x14ac:dyDescent="0.25">
      <c r="A1684" t="s">
        <v>6578</v>
      </c>
      <c r="B1684" t="s">
        <v>6580</v>
      </c>
      <c r="C1684" s="107">
        <v>45127</v>
      </c>
      <c r="D1684">
        <v>6032</v>
      </c>
      <c r="E1684">
        <v>7400</v>
      </c>
      <c r="F1684">
        <v>18.48649</v>
      </c>
      <c r="G1684">
        <v>41.42</v>
      </c>
      <c r="H1684">
        <v>69.92</v>
      </c>
      <c r="I1684">
        <v>42.99</v>
      </c>
      <c r="J1684">
        <v>1.38</v>
      </c>
    </row>
    <row r="1685" spans="1:10" x14ac:dyDescent="0.25">
      <c r="A1685" t="s">
        <v>7672</v>
      </c>
      <c r="B1685" t="s">
        <v>25429</v>
      </c>
      <c r="C1685" s="107">
        <v>45127</v>
      </c>
      <c r="D1685">
        <v>8704.7999999999993</v>
      </c>
      <c r="E1685">
        <v>10619</v>
      </c>
      <c r="F1685">
        <v>18.02618</v>
      </c>
      <c r="G1685">
        <v>43.15</v>
      </c>
      <c r="H1685">
        <v>69.06</v>
      </c>
      <c r="I1685">
        <v>46.3</v>
      </c>
      <c r="J1685">
        <v>1.18</v>
      </c>
    </row>
    <row r="1686" spans="1:10" x14ac:dyDescent="0.25">
      <c r="A1686" t="s">
        <v>7681</v>
      </c>
      <c r="B1686" t="s">
        <v>7683</v>
      </c>
      <c r="C1686" s="107">
        <v>45127</v>
      </c>
      <c r="D1686">
        <v>6541.6</v>
      </c>
      <c r="E1686">
        <v>7958</v>
      </c>
      <c r="F1686">
        <v>17.798439999999999</v>
      </c>
      <c r="G1686">
        <v>40.799999999999997</v>
      </c>
      <c r="H1686">
        <v>69.400000000000006</v>
      </c>
      <c r="I1686">
        <v>43</v>
      </c>
      <c r="J1686">
        <v>1.37</v>
      </c>
    </row>
    <row r="1687" spans="1:10" x14ac:dyDescent="0.25">
      <c r="A1687" t="s">
        <v>7684</v>
      </c>
      <c r="B1687" t="s">
        <v>7686</v>
      </c>
      <c r="C1687" s="107">
        <v>45127</v>
      </c>
      <c r="D1687">
        <v>7880.2</v>
      </c>
      <c r="E1687">
        <v>9580</v>
      </c>
      <c r="F1687">
        <v>17.743220000000001</v>
      </c>
      <c r="G1687">
        <v>39.44</v>
      </c>
      <c r="H1687">
        <v>78.03</v>
      </c>
      <c r="I1687">
        <v>48.5</v>
      </c>
      <c r="J1687">
        <v>1.57</v>
      </c>
    </row>
    <row r="1688" spans="1:10" x14ac:dyDescent="0.25">
      <c r="A1688" t="s">
        <v>7690</v>
      </c>
      <c r="B1688" t="s">
        <v>7692</v>
      </c>
      <c r="C1688" s="107">
        <v>45127</v>
      </c>
      <c r="D1688">
        <v>6193.8</v>
      </c>
      <c r="E1688">
        <v>7550</v>
      </c>
      <c r="F1688">
        <v>17.962910000000001</v>
      </c>
      <c r="G1688">
        <v>41.42</v>
      </c>
      <c r="H1688">
        <v>69.92</v>
      </c>
      <c r="I1688">
        <v>1387.25</v>
      </c>
      <c r="J1688">
        <v>1.38</v>
      </c>
    </row>
    <row r="1689" spans="1:10" x14ac:dyDescent="0.25">
      <c r="A1689" t="s">
        <v>7693</v>
      </c>
      <c r="B1689" t="s">
        <v>7695</v>
      </c>
      <c r="C1689" s="107">
        <v>45127</v>
      </c>
      <c r="D1689">
        <v>6125.6</v>
      </c>
      <c r="E1689">
        <v>7500</v>
      </c>
      <c r="F1689">
        <v>18.325330000000001</v>
      </c>
      <c r="G1689">
        <v>39.96</v>
      </c>
      <c r="H1689">
        <v>79.19</v>
      </c>
      <c r="I1689">
        <v>1261</v>
      </c>
      <c r="J1689">
        <v>1.57</v>
      </c>
    </row>
    <row r="1690" spans="1:10" x14ac:dyDescent="0.25">
      <c r="A1690" t="s">
        <v>7696</v>
      </c>
      <c r="B1690" t="s">
        <v>7698</v>
      </c>
      <c r="C1690" s="107">
        <v>45142</v>
      </c>
      <c r="D1690">
        <v>6488.1</v>
      </c>
      <c r="E1690">
        <v>8700</v>
      </c>
      <c r="F1690">
        <v>25.424140000000001</v>
      </c>
      <c r="G1690">
        <v>41.3</v>
      </c>
      <c r="H1690">
        <v>83.9</v>
      </c>
      <c r="I1690">
        <v>62.6</v>
      </c>
      <c r="J1690">
        <v>1.2</v>
      </c>
    </row>
    <row r="1691" spans="1:10" x14ac:dyDescent="0.25">
      <c r="A1691" t="s">
        <v>25430</v>
      </c>
      <c r="B1691" t="s">
        <v>25431</v>
      </c>
      <c r="C1691" s="107">
        <v>45130</v>
      </c>
      <c r="D1691">
        <v>210.9</v>
      </c>
      <c r="E1691">
        <v>268.24</v>
      </c>
      <c r="F1691">
        <v>21.376380000000001</v>
      </c>
      <c r="G1691">
        <v>40.869999999999997</v>
      </c>
      <c r="H1691">
        <v>69.900000000000006</v>
      </c>
      <c r="I1691">
        <v>46.3</v>
      </c>
      <c r="J1691">
        <v>1.38</v>
      </c>
    </row>
    <row r="1692" spans="1:10" x14ac:dyDescent="0.25">
      <c r="A1692" t="s">
        <v>25432</v>
      </c>
      <c r="B1692" t="s">
        <v>25433</v>
      </c>
      <c r="C1692" s="107">
        <v>45142</v>
      </c>
      <c r="D1692">
        <v>238.23</v>
      </c>
      <c r="E1692">
        <v>303.44</v>
      </c>
      <c r="F1692">
        <v>21.49025</v>
      </c>
      <c r="G1692">
        <v>41.19</v>
      </c>
      <c r="H1692">
        <v>70.3</v>
      </c>
      <c r="I1692">
        <v>48.5</v>
      </c>
      <c r="J1692">
        <v>1.38</v>
      </c>
    </row>
    <row r="1693" spans="1:10" x14ac:dyDescent="0.25">
      <c r="A1693" t="s">
        <v>7675</v>
      </c>
      <c r="B1693" t="s">
        <v>25434</v>
      </c>
      <c r="C1693" s="107">
        <v>45127</v>
      </c>
      <c r="D1693">
        <v>7626</v>
      </c>
      <c r="E1693">
        <v>9350</v>
      </c>
      <c r="F1693">
        <v>18.438500000000001</v>
      </c>
      <c r="G1693">
        <v>44.64</v>
      </c>
      <c r="H1693">
        <v>67.87</v>
      </c>
      <c r="I1693">
        <v>47.4</v>
      </c>
      <c r="J1693">
        <v>1.3</v>
      </c>
    </row>
    <row r="1694" spans="1:10" x14ac:dyDescent="0.25">
      <c r="A1694" t="s">
        <v>3638</v>
      </c>
      <c r="B1694" t="s">
        <v>3640</v>
      </c>
      <c r="C1694" s="107">
        <v>45127</v>
      </c>
      <c r="D1694">
        <v>302.95</v>
      </c>
      <c r="E1694">
        <v>370</v>
      </c>
      <c r="F1694">
        <v>18.12162</v>
      </c>
      <c r="G1694">
        <v>41.1</v>
      </c>
      <c r="H1694">
        <v>67.599999999999994</v>
      </c>
      <c r="I1694">
        <v>43.87</v>
      </c>
      <c r="J1694">
        <v>1.26</v>
      </c>
    </row>
    <row r="1695" spans="1:10" x14ac:dyDescent="0.25">
      <c r="A1695" t="s">
        <v>7153</v>
      </c>
      <c r="B1695" t="s">
        <v>7155</v>
      </c>
      <c r="C1695" s="107">
        <v>45168</v>
      </c>
      <c r="D1695">
        <v>1.56</v>
      </c>
      <c r="E1695">
        <v>1.65</v>
      </c>
      <c r="F1695">
        <v>5.4545500000000002</v>
      </c>
      <c r="G1695">
        <v>10</v>
      </c>
      <c r="H1695">
        <v>12</v>
      </c>
      <c r="I1695">
        <v>0.08</v>
      </c>
      <c r="J1695">
        <v>6</v>
      </c>
    </row>
    <row r="1696" spans="1:10" x14ac:dyDescent="0.25">
      <c r="A1696" t="s">
        <v>3616</v>
      </c>
      <c r="B1696" t="s">
        <v>3618</v>
      </c>
      <c r="C1696" s="107">
        <v>45142</v>
      </c>
      <c r="D1696">
        <v>250</v>
      </c>
      <c r="E1696">
        <v>337</v>
      </c>
      <c r="F1696">
        <v>25.816020000000002</v>
      </c>
      <c r="G1696">
        <v>40.799999999999997</v>
      </c>
      <c r="H1696">
        <v>75.3</v>
      </c>
      <c r="I1696">
        <v>47</v>
      </c>
      <c r="J1696">
        <v>1.37</v>
      </c>
    </row>
    <row r="1697" spans="1:10" x14ac:dyDescent="0.25">
      <c r="A1697" t="s">
        <v>3612</v>
      </c>
      <c r="B1697" t="s">
        <v>3614</v>
      </c>
      <c r="C1697" s="107">
        <v>45143</v>
      </c>
      <c r="D1697">
        <v>146.66999999999999</v>
      </c>
      <c r="E1697">
        <v>195</v>
      </c>
      <c r="F1697">
        <v>24.78462</v>
      </c>
      <c r="G1697">
        <v>44.65</v>
      </c>
      <c r="H1697">
        <v>67.8</v>
      </c>
      <c r="I1697">
        <v>45.8</v>
      </c>
      <c r="J1697">
        <v>1.18</v>
      </c>
    </row>
    <row r="1698" spans="1:10" x14ac:dyDescent="0.25">
      <c r="A1698" t="s">
        <v>3608</v>
      </c>
      <c r="B1698" t="s">
        <v>3610</v>
      </c>
      <c r="C1698" s="107">
        <v>45161</v>
      </c>
      <c r="D1698">
        <v>153.63999999999999</v>
      </c>
      <c r="E1698">
        <v>204</v>
      </c>
      <c r="F1698">
        <v>24.68627</v>
      </c>
      <c r="G1698">
        <v>1.6</v>
      </c>
      <c r="H1698">
        <v>2.71</v>
      </c>
      <c r="I1698">
        <v>97</v>
      </c>
      <c r="J1698">
        <v>0.03</v>
      </c>
    </row>
    <row r="1699" spans="1:10" x14ac:dyDescent="0.25">
      <c r="A1699" t="s">
        <v>3605</v>
      </c>
      <c r="B1699" t="s">
        <v>3607</v>
      </c>
      <c r="C1699" s="107">
        <v>45127</v>
      </c>
      <c r="D1699">
        <v>0</v>
      </c>
      <c r="E1699">
        <v>300</v>
      </c>
      <c r="F1699">
        <v>0</v>
      </c>
      <c r="G1699">
        <v>44.65</v>
      </c>
      <c r="H1699">
        <v>67.8</v>
      </c>
      <c r="I1699">
        <v>47.24</v>
      </c>
      <c r="J1699">
        <v>1.18</v>
      </c>
    </row>
    <row r="1700" spans="1:10" x14ac:dyDescent="0.25">
      <c r="A1700" t="s">
        <v>3602</v>
      </c>
      <c r="B1700" t="s">
        <v>25435</v>
      </c>
      <c r="C1700" s="107">
        <v>45147</v>
      </c>
      <c r="D1700">
        <v>297</v>
      </c>
      <c r="E1700">
        <v>384</v>
      </c>
      <c r="F1700">
        <v>22.65625</v>
      </c>
      <c r="G1700">
        <v>44.64</v>
      </c>
      <c r="H1700">
        <v>89.72</v>
      </c>
      <c r="I1700">
        <v>61.72</v>
      </c>
      <c r="J1700">
        <v>1.37</v>
      </c>
    </row>
    <row r="1701" spans="1:10" x14ac:dyDescent="0.25">
      <c r="A1701" t="s">
        <v>3598</v>
      </c>
      <c r="B1701" t="s">
        <v>3600</v>
      </c>
      <c r="C1701" s="107">
        <v>45137</v>
      </c>
      <c r="D1701">
        <v>174.9</v>
      </c>
      <c r="E1701">
        <v>228</v>
      </c>
      <c r="F1701">
        <v>23.289470000000001</v>
      </c>
      <c r="G1701">
        <v>39.44</v>
      </c>
      <c r="H1701">
        <v>65.430000000000007</v>
      </c>
      <c r="I1701">
        <v>40</v>
      </c>
      <c r="J1701">
        <v>1.3</v>
      </c>
    </row>
    <row r="1702" spans="1:10" x14ac:dyDescent="0.25">
      <c r="A1702" t="s">
        <v>3468</v>
      </c>
      <c r="B1702" t="s">
        <v>3470</v>
      </c>
      <c r="C1702" s="107">
        <v>45137</v>
      </c>
      <c r="D1702">
        <v>0</v>
      </c>
      <c r="E1702">
        <v>395.43</v>
      </c>
      <c r="F1702">
        <v>0</v>
      </c>
      <c r="G1702">
        <v>44.1</v>
      </c>
      <c r="H1702">
        <v>70.5</v>
      </c>
      <c r="I1702">
        <v>1102</v>
      </c>
      <c r="J1702">
        <v>47.8</v>
      </c>
    </row>
    <row r="1703" spans="1:10" x14ac:dyDescent="0.25">
      <c r="A1703" t="s">
        <v>154</v>
      </c>
      <c r="B1703" t="s">
        <v>156</v>
      </c>
      <c r="C1703" s="107">
        <v>45143</v>
      </c>
      <c r="D1703">
        <v>151.66</v>
      </c>
      <c r="E1703">
        <v>202</v>
      </c>
      <c r="F1703">
        <v>24.92079</v>
      </c>
      <c r="G1703">
        <v>39.1</v>
      </c>
      <c r="H1703">
        <v>1.57</v>
      </c>
      <c r="I1703">
        <v>49.8</v>
      </c>
      <c r="J1703">
        <v>78.7</v>
      </c>
    </row>
    <row r="1704" spans="1:10" x14ac:dyDescent="0.25">
      <c r="A1704" t="s">
        <v>3592</v>
      </c>
      <c r="B1704" t="s">
        <v>25436</v>
      </c>
      <c r="C1704" s="107">
        <v>45127</v>
      </c>
      <c r="D1704">
        <v>218.5</v>
      </c>
      <c r="E1704">
        <v>260</v>
      </c>
      <c r="F1704">
        <v>15.961539999999999</v>
      </c>
      <c r="G1704">
        <v>41.41</v>
      </c>
      <c r="H1704">
        <v>70</v>
      </c>
      <c r="I1704">
        <v>44.09</v>
      </c>
      <c r="J1704">
        <v>1.3</v>
      </c>
    </row>
    <row r="1705" spans="1:10" x14ac:dyDescent="0.25">
      <c r="A1705" t="s">
        <v>3513</v>
      </c>
      <c r="B1705" t="s">
        <v>3515</v>
      </c>
      <c r="C1705" s="107">
        <v>45137</v>
      </c>
      <c r="D1705">
        <v>385</v>
      </c>
      <c r="E1705">
        <v>477.4</v>
      </c>
      <c r="F1705">
        <v>19.354839999999999</v>
      </c>
      <c r="G1705">
        <v>22.8</v>
      </c>
      <c r="H1705">
        <v>65.3</v>
      </c>
      <c r="I1705">
        <v>41.4</v>
      </c>
      <c r="J1705">
        <v>1.3</v>
      </c>
    </row>
    <row r="1706" spans="1:10" x14ac:dyDescent="0.25">
      <c r="A1706" t="s">
        <v>150</v>
      </c>
      <c r="B1706" t="s">
        <v>152</v>
      </c>
      <c r="C1706" s="107">
        <v>45137</v>
      </c>
      <c r="D1706">
        <v>4550</v>
      </c>
      <c r="E1706">
        <v>5850</v>
      </c>
      <c r="F1706">
        <v>22.22222</v>
      </c>
      <c r="G1706">
        <v>48</v>
      </c>
      <c r="H1706">
        <v>48</v>
      </c>
      <c r="I1706">
        <v>3300</v>
      </c>
      <c r="J1706">
        <v>88</v>
      </c>
    </row>
    <row r="1707" spans="1:10" x14ac:dyDescent="0.25">
      <c r="A1707" t="s">
        <v>115</v>
      </c>
      <c r="B1707" t="s">
        <v>117</v>
      </c>
      <c r="C1707" s="107">
        <v>45143</v>
      </c>
      <c r="D1707">
        <v>222.5</v>
      </c>
      <c r="E1707">
        <v>295</v>
      </c>
      <c r="F1707">
        <v>24.576270000000001</v>
      </c>
      <c r="G1707">
        <v>0</v>
      </c>
      <c r="H1707">
        <v>0</v>
      </c>
      <c r="I1707">
        <v>0</v>
      </c>
      <c r="J1707">
        <v>0</v>
      </c>
    </row>
    <row r="1708" spans="1:10" x14ac:dyDescent="0.25">
      <c r="A1708" t="s">
        <v>8548</v>
      </c>
      <c r="B1708" t="s">
        <v>25437</v>
      </c>
      <c r="C1708" s="107">
        <v>45137</v>
      </c>
      <c r="D1708">
        <v>238.89</v>
      </c>
      <c r="E1708">
        <v>289.5</v>
      </c>
      <c r="F1708">
        <v>17.481870000000001</v>
      </c>
      <c r="G1708">
        <v>44.65</v>
      </c>
      <c r="H1708">
        <v>75.12</v>
      </c>
      <c r="I1708">
        <v>53.35</v>
      </c>
      <c r="J1708">
        <v>1.38</v>
      </c>
    </row>
    <row r="1709" spans="1:10" x14ac:dyDescent="0.25">
      <c r="A1709" t="s">
        <v>3477</v>
      </c>
      <c r="B1709" t="s">
        <v>3479</v>
      </c>
      <c r="C1709" s="107">
        <v>45137</v>
      </c>
      <c r="D1709">
        <v>198.74</v>
      </c>
      <c r="E1709">
        <v>240</v>
      </c>
      <c r="F1709">
        <v>17.191669999999998</v>
      </c>
      <c r="G1709">
        <v>41.4</v>
      </c>
      <c r="H1709">
        <v>69.900000000000006</v>
      </c>
      <c r="I1709">
        <v>44.1</v>
      </c>
      <c r="J1709">
        <v>1.4</v>
      </c>
    </row>
    <row r="1710" spans="1:10" x14ac:dyDescent="0.25">
      <c r="A1710" t="s">
        <v>3487</v>
      </c>
      <c r="B1710" t="s">
        <v>25438</v>
      </c>
      <c r="C1710" s="107">
        <v>45137</v>
      </c>
      <c r="D1710">
        <v>172</v>
      </c>
      <c r="E1710">
        <v>217.82</v>
      </c>
      <c r="F1710">
        <v>21.035720000000001</v>
      </c>
      <c r="G1710">
        <v>39.4</v>
      </c>
      <c r="H1710">
        <v>79.7</v>
      </c>
      <c r="I1710">
        <v>57.3</v>
      </c>
      <c r="J1710">
        <v>1.2</v>
      </c>
    </row>
    <row r="1711" spans="1:10" x14ac:dyDescent="0.25">
      <c r="A1711" t="s">
        <v>8502</v>
      </c>
      <c r="B1711" t="s">
        <v>8504</v>
      </c>
      <c r="C1711" s="107">
        <v>45146</v>
      </c>
      <c r="D1711">
        <v>258.05</v>
      </c>
      <c r="E1711">
        <v>318.05</v>
      </c>
      <c r="F1711">
        <v>18.86496</v>
      </c>
      <c r="G1711">
        <v>0</v>
      </c>
      <c r="H1711">
        <v>0</v>
      </c>
      <c r="I1711">
        <v>0</v>
      </c>
      <c r="J1711">
        <v>0</v>
      </c>
    </row>
    <row r="1712" spans="1:10" x14ac:dyDescent="0.25">
      <c r="A1712" t="s">
        <v>8505</v>
      </c>
      <c r="B1712" t="s">
        <v>8507</v>
      </c>
      <c r="C1712" s="107">
        <v>45146</v>
      </c>
      <c r="D1712">
        <v>232.05</v>
      </c>
      <c r="E1712">
        <v>273.14</v>
      </c>
      <c r="F1712">
        <v>15.043570000000001</v>
      </c>
      <c r="G1712">
        <v>0</v>
      </c>
      <c r="H1712">
        <v>0</v>
      </c>
      <c r="I1712">
        <v>0</v>
      </c>
      <c r="J1712">
        <v>0</v>
      </c>
    </row>
    <row r="1713" spans="1:10" x14ac:dyDescent="0.25">
      <c r="A1713" t="s">
        <v>8508</v>
      </c>
      <c r="B1713" t="s">
        <v>8510</v>
      </c>
      <c r="C1713" s="107">
        <v>45146</v>
      </c>
      <c r="D1713">
        <v>265.5</v>
      </c>
      <c r="E1713">
        <v>329</v>
      </c>
      <c r="F1713">
        <v>19.300909999999998</v>
      </c>
      <c r="G1713">
        <v>0</v>
      </c>
      <c r="H1713">
        <v>0</v>
      </c>
      <c r="I1713">
        <v>0</v>
      </c>
      <c r="J1713">
        <v>0</v>
      </c>
    </row>
    <row r="1714" spans="1:10" x14ac:dyDescent="0.25">
      <c r="A1714" t="s">
        <v>8515</v>
      </c>
      <c r="B1714" t="s">
        <v>8517</v>
      </c>
      <c r="C1714" s="107">
        <v>45146</v>
      </c>
      <c r="D1714">
        <v>241.89</v>
      </c>
      <c r="E1714">
        <v>301</v>
      </c>
      <c r="F1714">
        <v>19.637869999999999</v>
      </c>
      <c r="G1714">
        <v>0</v>
      </c>
      <c r="H1714">
        <v>0</v>
      </c>
      <c r="I1714">
        <v>0</v>
      </c>
      <c r="J1714">
        <v>0</v>
      </c>
    </row>
    <row r="1715" spans="1:10" x14ac:dyDescent="0.25">
      <c r="A1715" t="s">
        <v>316</v>
      </c>
      <c r="B1715" t="s">
        <v>318</v>
      </c>
      <c r="C1715" s="107">
        <v>45146</v>
      </c>
      <c r="D1715">
        <v>1376.71</v>
      </c>
      <c r="E1715">
        <v>1707.1204</v>
      </c>
      <c r="F1715">
        <v>19.354839999999999</v>
      </c>
      <c r="G1715">
        <v>15.75</v>
      </c>
      <c r="H1715">
        <v>15.75</v>
      </c>
      <c r="I1715">
        <v>43.1</v>
      </c>
      <c r="J1715">
        <v>23.62</v>
      </c>
    </row>
    <row r="1716" spans="1:10" x14ac:dyDescent="0.25">
      <c r="A1716" t="s">
        <v>3490</v>
      </c>
      <c r="B1716" t="s">
        <v>3492</v>
      </c>
      <c r="C1716" s="107">
        <v>45127</v>
      </c>
      <c r="D1716">
        <v>283.8</v>
      </c>
      <c r="E1716">
        <v>364.7</v>
      </c>
      <c r="F1716">
        <v>22.18262</v>
      </c>
      <c r="G1716">
        <v>41.49</v>
      </c>
      <c r="H1716">
        <v>82.12</v>
      </c>
      <c r="I1716">
        <v>51.58</v>
      </c>
      <c r="J1716">
        <v>1.57</v>
      </c>
    </row>
    <row r="1717" spans="1:10" x14ac:dyDescent="0.25">
      <c r="A1717" t="s">
        <v>8527</v>
      </c>
      <c r="B1717" t="s">
        <v>8529</v>
      </c>
      <c r="C1717" s="107">
        <v>45146</v>
      </c>
      <c r="D1717">
        <v>9374.4</v>
      </c>
      <c r="E1717">
        <v>12435</v>
      </c>
      <c r="F1717">
        <v>24.61279</v>
      </c>
      <c r="G1717">
        <v>0</v>
      </c>
      <c r="H1717">
        <v>0</v>
      </c>
      <c r="I1717">
        <v>0</v>
      </c>
      <c r="J1717">
        <v>0</v>
      </c>
    </row>
    <row r="1718" spans="1:10" x14ac:dyDescent="0.25">
      <c r="A1718" t="s">
        <v>8530</v>
      </c>
      <c r="B1718" t="s">
        <v>8532</v>
      </c>
      <c r="C1718" s="107">
        <v>45146</v>
      </c>
      <c r="D1718">
        <v>0</v>
      </c>
      <c r="E1718">
        <v>385.4</v>
      </c>
      <c r="F1718">
        <v>0</v>
      </c>
      <c r="G1718">
        <v>0</v>
      </c>
      <c r="H1718">
        <v>0</v>
      </c>
      <c r="I1718">
        <v>0</v>
      </c>
      <c r="J1718">
        <v>0</v>
      </c>
    </row>
    <row r="1719" spans="1:10" x14ac:dyDescent="0.25">
      <c r="A1719" t="s">
        <v>8536</v>
      </c>
      <c r="B1719" t="s">
        <v>25439</v>
      </c>
      <c r="C1719" s="107">
        <v>45146</v>
      </c>
      <c r="D1719">
        <v>9123.2999999999993</v>
      </c>
      <c r="E1719">
        <v>11656</v>
      </c>
      <c r="F1719">
        <v>21.728719999999999</v>
      </c>
      <c r="G1719">
        <v>0</v>
      </c>
      <c r="H1719">
        <v>0</v>
      </c>
      <c r="I1719">
        <v>0</v>
      </c>
      <c r="J1719">
        <v>0</v>
      </c>
    </row>
    <row r="1720" spans="1:10" x14ac:dyDescent="0.25">
      <c r="A1720" t="s">
        <v>25440</v>
      </c>
      <c r="B1720" t="s">
        <v>14297</v>
      </c>
      <c r="C1720" s="107">
        <v>45137</v>
      </c>
      <c r="D1720">
        <v>390</v>
      </c>
      <c r="E1720">
        <v>471.15505000000002</v>
      </c>
      <c r="F1720">
        <v>17.224699999999999</v>
      </c>
      <c r="G1720">
        <v>40</v>
      </c>
      <c r="H1720">
        <v>71.7</v>
      </c>
      <c r="I1720">
        <v>45</v>
      </c>
      <c r="J1720">
        <v>1.2</v>
      </c>
    </row>
    <row r="1721" spans="1:10" x14ac:dyDescent="0.25">
      <c r="A1721" t="s">
        <v>8511</v>
      </c>
      <c r="B1721" t="s">
        <v>8513</v>
      </c>
      <c r="C1721" s="107">
        <v>45146</v>
      </c>
      <c r="D1721">
        <v>238.23</v>
      </c>
      <c r="E1721">
        <v>291</v>
      </c>
      <c r="F1721">
        <v>18.13402</v>
      </c>
      <c r="G1721">
        <v>0</v>
      </c>
      <c r="H1721">
        <v>0</v>
      </c>
      <c r="I1721">
        <v>0</v>
      </c>
      <c r="J1721">
        <v>0</v>
      </c>
    </row>
    <row r="1722" spans="1:10" x14ac:dyDescent="0.25">
      <c r="A1722" t="s">
        <v>8518</v>
      </c>
      <c r="B1722" t="s">
        <v>8520</v>
      </c>
      <c r="C1722" s="107">
        <v>45146</v>
      </c>
      <c r="D1722">
        <v>300</v>
      </c>
      <c r="E1722">
        <v>362.98</v>
      </c>
      <c r="F1722">
        <v>17.350819999999999</v>
      </c>
      <c r="G1722">
        <v>0</v>
      </c>
      <c r="H1722">
        <v>0</v>
      </c>
      <c r="I1722">
        <v>0</v>
      </c>
      <c r="J1722">
        <v>0</v>
      </c>
    </row>
    <row r="1723" spans="1:10" x14ac:dyDescent="0.25">
      <c r="A1723" t="s">
        <v>8521</v>
      </c>
      <c r="B1723" t="s">
        <v>8523</v>
      </c>
      <c r="C1723" s="107">
        <v>45146</v>
      </c>
      <c r="D1723">
        <v>291.60000000000002</v>
      </c>
      <c r="E1723">
        <v>353.98</v>
      </c>
      <c r="F1723">
        <v>17.62246</v>
      </c>
      <c r="G1723">
        <v>0</v>
      </c>
      <c r="H1723">
        <v>0</v>
      </c>
      <c r="I1723">
        <v>0</v>
      </c>
      <c r="J1723">
        <v>0</v>
      </c>
    </row>
    <row r="1724" spans="1:10" x14ac:dyDescent="0.25">
      <c r="A1724" t="s">
        <v>8524</v>
      </c>
      <c r="B1724" t="s">
        <v>8526</v>
      </c>
      <c r="C1724" s="107">
        <v>45146</v>
      </c>
      <c r="D1724">
        <v>220.43</v>
      </c>
      <c r="E1724">
        <v>270</v>
      </c>
      <c r="F1724">
        <v>18.359259999999999</v>
      </c>
      <c r="G1724">
        <v>0</v>
      </c>
      <c r="H1724">
        <v>0</v>
      </c>
      <c r="I1724">
        <v>0</v>
      </c>
      <c r="J1724">
        <v>0</v>
      </c>
    </row>
    <row r="1725" spans="1:10" x14ac:dyDescent="0.25">
      <c r="A1725" t="s">
        <v>3424</v>
      </c>
      <c r="B1725" t="s">
        <v>3426</v>
      </c>
      <c r="C1725" s="107">
        <v>45127</v>
      </c>
      <c r="D1725">
        <v>0</v>
      </c>
      <c r="E1725">
        <v>569</v>
      </c>
      <c r="F1725">
        <v>0</v>
      </c>
      <c r="G1725">
        <v>41.5</v>
      </c>
      <c r="H1725">
        <v>82.1</v>
      </c>
      <c r="I1725">
        <v>51.6</v>
      </c>
      <c r="J1725">
        <v>1.6</v>
      </c>
    </row>
    <row r="1726" spans="1:10" x14ac:dyDescent="0.25">
      <c r="A1726" t="s">
        <v>25441</v>
      </c>
      <c r="B1726" t="s">
        <v>25442</v>
      </c>
      <c r="C1726" s="107">
        <v>45181</v>
      </c>
      <c r="D1726">
        <v>152.84</v>
      </c>
      <c r="E1726">
        <v>179.8</v>
      </c>
      <c r="F1726">
        <v>14.994440000000001</v>
      </c>
      <c r="G1726">
        <v>0</v>
      </c>
      <c r="H1726">
        <v>0</v>
      </c>
      <c r="I1726">
        <v>0</v>
      </c>
      <c r="J1726">
        <v>0</v>
      </c>
    </row>
    <row r="1727" spans="1:10" x14ac:dyDescent="0.25">
      <c r="A1727" t="s">
        <v>25443</v>
      </c>
      <c r="B1727" t="s">
        <v>25444</v>
      </c>
      <c r="C1727" s="107">
        <v>45150</v>
      </c>
      <c r="D1727">
        <v>185.3</v>
      </c>
      <c r="E1727">
        <v>233.8</v>
      </c>
      <c r="F1727">
        <v>20.744230000000002</v>
      </c>
      <c r="G1727">
        <v>0</v>
      </c>
      <c r="H1727">
        <v>0</v>
      </c>
      <c r="I1727">
        <v>0</v>
      </c>
      <c r="J1727">
        <v>0</v>
      </c>
    </row>
    <row r="1728" spans="1:10" x14ac:dyDescent="0.25">
      <c r="A1728" t="s">
        <v>49</v>
      </c>
      <c r="B1728" t="s">
        <v>52</v>
      </c>
      <c r="C1728" s="107">
        <v>45177</v>
      </c>
      <c r="D1728">
        <v>271.39999999999998</v>
      </c>
      <c r="E1728">
        <v>348</v>
      </c>
      <c r="F1728">
        <v>22.011489999999998</v>
      </c>
      <c r="G1728">
        <v>44.64</v>
      </c>
      <c r="H1728">
        <v>1.37</v>
      </c>
      <c r="I1728">
        <v>67.680000000000007</v>
      </c>
      <c r="J1728">
        <v>95.11</v>
      </c>
    </row>
    <row r="1729" spans="1:10" x14ac:dyDescent="0.25">
      <c r="A1729" t="s">
        <v>54</v>
      </c>
      <c r="B1729" t="s">
        <v>56</v>
      </c>
      <c r="C1729" s="107">
        <v>45175</v>
      </c>
      <c r="D1729">
        <v>0</v>
      </c>
      <c r="E1729">
        <v>198</v>
      </c>
      <c r="F1729">
        <v>0</v>
      </c>
      <c r="G1729">
        <v>39.409999999999997</v>
      </c>
      <c r="H1729">
        <v>78.94</v>
      </c>
      <c r="I1729">
        <v>48.5</v>
      </c>
      <c r="J1729">
        <v>1.18</v>
      </c>
    </row>
    <row r="1730" spans="1:10" x14ac:dyDescent="0.25">
      <c r="A1730" t="s">
        <v>59</v>
      </c>
      <c r="B1730" t="s">
        <v>62</v>
      </c>
      <c r="C1730" s="107">
        <v>45170</v>
      </c>
      <c r="D1730">
        <v>115.2</v>
      </c>
      <c r="E1730">
        <v>162.88</v>
      </c>
      <c r="F1730">
        <v>29.27308</v>
      </c>
      <c r="G1730">
        <v>39.21</v>
      </c>
      <c r="H1730">
        <v>72.91</v>
      </c>
      <c r="I1730">
        <v>43.4</v>
      </c>
      <c r="J1730">
        <v>1.38</v>
      </c>
    </row>
    <row r="1731" spans="1:10" x14ac:dyDescent="0.25">
      <c r="A1731" t="s">
        <v>3965</v>
      </c>
      <c r="B1731" t="s">
        <v>3967</v>
      </c>
      <c r="C1731" s="107">
        <v>45127</v>
      </c>
      <c r="D1731">
        <v>123.69</v>
      </c>
      <c r="E1731">
        <v>163</v>
      </c>
      <c r="F1731">
        <v>24.11656</v>
      </c>
      <c r="G1731">
        <v>5.07</v>
      </c>
      <c r="H1731">
        <v>6.1</v>
      </c>
      <c r="I1731">
        <v>1.44</v>
      </c>
      <c r="J1731">
        <v>1.77</v>
      </c>
    </row>
    <row r="1732" spans="1:10" x14ac:dyDescent="0.25">
      <c r="A1732" t="s">
        <v>7527</v>
      </c>
      <c r="B1732" t="s">
        <v>7529</v>
      </c>
      <c r="C1732" s="107">
        <v>45103</v>
      </c>
      <c r="D1732">
        <v>88.99</v>
      </c>
      <c r="E1732">
        <v>112</v>
      </c>
      <c r="F1732">
        <v>20.544640000000001</v>
      </c>
      <c r="G1732">
        <v>5</v>
      </c>
      <c r="H1732">
        <v>6</v>
      </c>
      <c r="I1732">
        <v>2.2999999999999998</v>
      </c>
      <c r="J1732">
        <v>2.3199999999999998</v>
      </c>
    </row>
    <row r="1733" spans="1:10" x14ac:dyDescent="0.25">
      <c r="A1733" t="s">
        <v>8069</v>
      </c>
      <c r="B1733" t="s">
        <v>8071</v>
      </c>
      <c r="C1733" s="107">
        <v>45127</v>
      </c>
      <c r="D1733">
        <v>231.1</v>
      </c>
      <c r="E1733">
        <v>285</v>
      </c>
      <c r="F1733">
        <v>18.912279999999999</v>
      </c>
      <c r="G1733">
        <v>7</v>
      </c>
      <c r="H1733">
        <v>5.3</v>
      </c>
      <c r="I1733">
        <v>5.3</v>
      </c>
      <c r="J1733">
        <v>11.4</v>
      </c>
    </row>
    <row r="1734" spans="1:10" x14ac:dyDescent="0.25">
      <c r="A1734" t="s">
        <v>8072</v>
      </c>
      <c r="B1734" t="s">
        <v>8074</v>
      </c>
      <c r="C1734" s="107">
        <v>45136</v>
      </c>
      <c r="D1734">
        <v>120.35</v>
      </c>
      <c r="E1734">
        <v>142.82</v>
      </c>
      <c r="F1734">
        <v>15.733090000000001</v>
      </c>
      <c r="G1734">
        <v>7.06</v>
      </c>
      <c r="H1734">
        <v>6.17</v>
      </c>
      <c r="I1734">
        <v>2.06</v>
      </c>
      <c r="J1734">
        <v>3.7</v>
      </c>
    </row>
    <row r="1735" spans="1:10" x14ac:dyDescent="0.25">
      <c r="A1735" t="s">
        <v>7292</v>
      </c>
      <c r="B1735" t="s">
        <v>25445</v>
      </c>
      <c r="C1735" s="107">
        <v>45120</v>
      </c>
      <c r="D1735">
        <v>623.9</v>
      </c>
      <c r="E1735">
        <v>773.63599999999997</v>
      </c>
      <c r="F1735">
        <v>19.354839999999999</v>
      </c>
      <c r="G1735">
        <v>15.7</v>
      </c>
      <c r="H1735">
        <v>21.6</v>
      </c>
      <c r="I1735">
        <v>14.1</v>
      </c>
      <c r="J1735">
        <v>15.4</v>
      </c>
    </row>
    <row r="1736" spans="1:10" x14ac:dyDescent="0.25">
      <c r="A1736" t="s">
        <v>6418</v>
      </c>
      <c r="B1736" t="s">
        <v>6419</v>
      </c>
      <c r="C1736" s="107">
        <v>45127</v>
      </c>
      <c r="D1736">
        <v>81.08</v>
      </c>
      <c r="E1736">
        <v>106</v>
      </c>
      <c r="F1736">
        <v>23.509429999999998</v>
      </c>
      <c r="G1736">
        <v>2.98</v>
      </c>
      <c r="H1736">
        <v>4.96</v>
      </c>
      <c r="I1736">
        <v>81.8</v>
      </c>
      <c r="J1736">
        <v>2.8</v>
      </c>
    </row>
    <row r="1737" spans="1:10" x14ac:dyDescent="0.25">
      <c r="A1737" t="s">
        <v>6422</v>
      </c>
      <c r="B1737" t="s">
        <v>6423</v>
      </c>
      <c r="C1737" s="107">
        <v>45103</v>
      </c>
      <c r="D1737">
        <v>654.13</v>
      </c>
      <c r="E1737">
        <v>798</v>
      </c>
      <c r="F1737">
        <v>18.02882</v>
      </c>
      <c r="G1737">
        <v>5.2</v>
      </c>
      <c r="H1737">
        <v>1.6</v>
      </c>
      <c r="I1737">
        <v>0.5</v>
      </c>
      <c r="J1737">
        <v>3</v>
      </c>
    </row>
    <row r="1738" spans="1:10" x14ac:dyDescent="0.25">
      <c r="A1738" t="s">
        <v>11558</v>
      </c>
      <c r="B1738" t="s">
        <v>25446</v>
      </c>
      <c r="C1738" s="107">
        <v>45103</v>
      </c>
      <c r="D1738">
        <v>69.86</v>
      </c>
      <c r="E1738">
        <v>85</v>
      </c>
      <c r="F1738">
        <v>17.81176</v>
      </c>
      <c r="G1738">
        <v>9</v>
      </c>
      <c r="H1738">
        <v>14</v>
      </c>
      <c r="I1738">
        <v>5</v>
      </c>
      <c r="J1738">
        <v>4.5</v>
      </c>
    </row>
    <row r="1739" spans="1:10" x14ac:dyDescent="0.25">
      <c r="A1739" t="s">
        <v>7499</v>
      </c>
      <c r="B1739" t="s">
        <v>7501</v>
      </c>
      <c r="C1739" s="107">
        <v>45127</v>
      </c>
      <c r="D1739">
        <v>39.979999999999997</v>
      </c>
      <c r="E1739">
        <v>49.575200000000002</v>
      </c>
      <c r="F1739">
        <v>19.354839999999999</v>
      </c>
      <c r="G1739">
        <v>9</v>
      </c>
      <c r="H1739">
        <v>6</v>
      </c>
      <c r="I1739">
        <v>4</v>
      </c>
      <c r="J1739">
        <v>2</v>
      </c>
    </row>
    <row r="1740" spans="1:10" x14ac:dyDescent="0.25">
      <c r="A1740" t="s">
        <v>7524</v>
      </c>
      <c r="B1740" t="s">
        <v>7526</v>
      </c>
      <c r="C1740" s="107">
        <v>45127</v>
      </c>
      <c r="D1740">
        <v>75.819999999999993</v>
      </c>
      <c r="E1740">
        <v>93.6</v>
      </c>
      <c r="F1740">
        <v>18.995729999999998</v>
      </c>
      <c r="G1740">
        <v>6.61</v>
      </c>
      <c r="H1740">
        <v>5.0999999999999996</v>
      </c>
      <c r="I1740">
        <v>2.34</v>
      </c>
      <c r="J1740">
        <v>2.3199999999999998</v>
      </c>
    </row>
    <row r="1741" spans="1:10" x14ac:dyDescent="0.25">
      <c r="A1741" t="s">
        <v>7443</v>
      </c>
      <c r="B1741" t="s">
        <v>7445</v>
      </c>
      <c r="C1741" s="107">
        <v>45127</v>
      </c>
      <c r="D1741">
        <v>84.27</v>
      </c>
      <c r="E1741">
        <v>104.4948</v>
      </c>
      <c r="F1741">
        <v>19.354839999999999</v>
      </c>
      <c r="G1741">
        <v>5.0999999999999996</v>
      </c>
      <c r="H1741">
        <v>6.61</v>
      </c>
      <c r="I1741">
        <v>2.34</v>
      </c>
      <c r="J1741">
        <v>2.3199999999999998</v>
      </c>
    </row>
    <row r="1742" spans="1:10" x14ac:dyDescent="0.25">
      <c r="A1742" t="s">
        <v>3962</v>
      </c>
      <c r="B1742" t="s">
        <v>3964</v>
      </c>
      <c r="C1742" s="107">
        <v>45127</v>
      </c>
      <c r="D1742">
        <v>95.07</v>
      </c>
      <c r="E1742">
        <v>117.88679999999999</v>
      </c>
      <c r="F1742">
        <v>19.354839999999999</v>
      </c>
      <c r="G1742">
        <v>5.0999999999999996</v>
      </c>
      <c r="H1742">
        <v>6.4</v>
      </c>
      <c r="I1742">
        <v>2.34</v>
      </c>
      <c r="J1742">
        <v>2.2999999999999998</v>
      </c>
    </row>
    <row r="1743" spans="1:10" x14ac:dyDescent="0.25">
      <c r="A1743" t="s">
        <v>7530</v>
      </c>
      <c r="B1743" t="s">
        <v>7532</v>
      </c>
      <c r="C1743" s="107">
        <v>45127</v>
      </c>
      <c r="D1743">
        <v>75.97</v>
      </c>
      <c r="E1743">
        <v>91.090999999999994</v>
      </c>
      <c r="F1743">
        <v>16.599879999999999</v>
      </c>
      <c r="G1743">
        <v>5.0999999999999996</v>
      </c>
      <c r="H1743">
        <v>6</v>
      </c>
      <c r="I1743">
        <v>1.5</v>
      </c>
      <c r="J1743">
        <v>1.1599999999999999</v>
      </c>
    </row>
    <row r="1744" spans="1:10" x14ac:dyDescent="0.25">
      <c r="A1744" t="s">
        <v>7915</v>
      </c>
      <c r="B1744" t="s">
        <v>7917</v>
      </c>
      <c r="C1744" s="107">
        <v>45127</v>
      </c>
      <c r="D1744">
        <v>91.45</v>
      </c>
      <c r="E1744">
        <v>111.57</v>
      </c>
      <c r="F1744">
        <v>18.033519999999999</v>
      </c>
      <c r="G1744">
        <v>4.1500000000000004</v>
      </c>
      <c r="H1744">
        <v>15</v>
      </c>
      <c r="I1744">
        <v>26.2</v>
      </c>
      <c r="J1744">
        <v>1</v>
      </c>
    </row>
    <row r="1745" spans="1:10" x14ac:dyDescent="0.25">
      <c r="A1745" t="s">
        <v>8259</v>
      </c>
      <c r="B1745" t="s">
        <v>8261</v>
      </c>
      <c r="C1745" s="107">
        <v>45127</v>
      </c>
      <c r="D1745">
        <v>1201.18</v>
      </c>
      <c r="E1745">
        <v>1447.8515</v>
      </c>
      <c r="F1745">
        <v>17.03707</v>
      </c>
      <c r="G1745">
        <v>14</v>
      </c>
      <c r="H1745">
        <v>24</v>
      </c>
      <c r="I1745">
        <v>84</v>
      </c>
      <c r="J1745">
        <v>10</v>
      </c>
    </row>
    <row r="1746" spans="1:10" x14ac:dyDescent="0.25">
      <c r="A1746" t="s">
        <v>5519</v>
      </c>
      <c r="B1746" t="s">
        <v>25447</v>
      </c>
      <c r="C1746" s="107">
        <v>45127</v>
      </c>
      <c r="D1746">
        <v>6093.71</v>
      </c>
      <c r="E1746">
        <v>7533</v>
      </c>
      <c r="F1746">
        <v>19.106459999999998</v>
      </c>
      <c r="G1746">
        <v>39.200000000000003</v>
      </c>
      <c r="H1746">
        <v>11.7</v>
      </c>
      <c r="I1746">
        <v>330.7</v>
      </c>
      <c r="J1746">
        <v>23</v>
      </c>
    </row>
    <row r="1747" spans="1:10" x14ac:dyDescent="0.25">
      <c r="A1747" t="s">
        <v>5522</v>
      </c>
      <c r="B1747" t="s">
        <v>5524</v>
      </c>
      <c r="C1747" s="107">
        <v>45120</v>
      </c>
      <c r="D1747">
        <v>1805.71</v>
      </c>
      <c r="E1747">
        <v>2167.8175500000002</v>
      </c>
      <c r="F1747">
        <v>16.703779999999998</v>
      </c>
      <c r="G1747">
        <v>15</v>
      </c>
      <c r="H1747">
        <v>26</v>
      </c>
      <c r="I1747">
        <v>94</v>
      </c>
      <c r="J1747">
        <v>12</v>
      </c>
    </row>
    <row r="1748" spans="1:10" x14ac:dyDescent="0.25">
      <c r="A1748" t="s">
        <v>5525</v>
      </c>
      <c r="B1748" t="s">
        <v>5527</v>
      </c>
      <c r="C1748" s="107">
        <v>45119</v>
      </c>
      <c r="D1748">
        <v>676.57</v>
      </c>
      <c r="E1748">
        <v>830</v>
      </c>
      <c r="F1748">
        <v>18.48554</v>
      </c>
      <c r="G1748">
        <v>15</v>
      </c>
      <c r="H1748">
        <v>13</v>
      </c>
      <c r="I1748">
        <v>42</v>
      </c>
      <c r="J1748">
        <v>29</v>
      </c>
    </row>
    <row r="1749" spans="1:10" x14ac:dyDescent="0.25">
      <c r="A1749" t="s">
        <v>6726</v>
      </c>
      <c r="B1749" t="s">
        <v>6728</v>
      </c>
      <c r="C1749" s="107">
        <v>45127</v>
      </c>
      <c r="D1749">
        <v>7575</v>
      </c>
      <c r="E1749">
        <v>9393</v>
      </c>
      <c r="F1749">
        <v>19.354839999999999</v>
      </c>
      <c r="G1749">
        <v>30</v>
      </c>
      <c r="H1749">
        <v>9</v>
      </c>
      <c r="I1749">
        <v>458</v>
      </c>
      <c r="J1749">
        <v>51</v>
      </c>
    </row>
    <row r="1750" spans="1:10" x14ac:dyDescent="0.25">
      <c r="A1750" t="s">
        <v>8306</v>
      </c>
      <c r="B1750" t="s">
        <v>8308</v>
      </c>
      <c r="C1750" s="107">
        <v>45127</v>
      </c>
      <c r="D1750">
        <v>1201.18</v>
      </c>
      <c r="E1750">
        <v>1489.4631999999999</v>
      </c>
      <c r="F1750">
        <v>19.354839999999999</v>
      </c>
      <c r="G1750">
        <v>48.42</v>
      </c>
      <c r="H1750">
        <v>23.22</v>
      </c>
      <c r="I1750">
        <v>90</v>
      </c>
      <c r="J1750">
        <v>13.78</v>
      </c>
    </row>
    <row r="1751" spans="1:10" x14ac:dyDescent="0.25">
      <c r="A1751" t="s">
        <v>536</v>
      </c>
      <c r="B1751" t="s">
        <v>538</v>
      </c>
      <c r="C1751" s="107">
        <v>45137</v>
      </c>
      <c r="D1751">
        <v>891.43</v>
      </c>
      <c r="E1751">
        <v>1141.0304000000001</v>
      </c>
      <c r="F1751">
        <v>21.875</v>
      </c>
      <c r="G1751">
        <v>29.29</v>
      </c>
      <c r="H1751">
        <v>18.03</v>
      </c>
      <c r="I1751">
        <v>153.19999999999999</v>
      </c>
      <c r="J1751">
        <v>41.34</v>
      </c>
    </row>
    <row r="1752" spans="1:10" x14ac:dyDescent="0.25">
      <c r="A1752" t="s">
        <v>6747</v>
      </c>
      <c r="B1752" t="s">
        <v>6749</v>
      </c>
      <c r="C1752" s="107">
        <v>45111</v>
      </c>
      <c r="D1752">
        <v>8800</v>
      </c>
      <c r="E1752">
        <v>11208</v>
      </c>
      <c r="F1752">
        <v>21.484649999999998</v>
      </c>
      <c r="G1752">
        <v>20.3</v>
      </c>
      <c r="H1752">
        <v>20.3</v>
      </c>
      <c r="I1752">
        <v>520</v>
      </c>
      <c r="J1752">
        <v>42.2</v>
      </c>
    </row>
    <row r="1753" spans="1:10" x14ac:dyDescent="0.25">
      <c r="A1753" t="s">
        <v>532</v>
      </c>
      <c r="B1753" t="s">
        <v>534</v>
      </c>
      <c r="C1753" s="107">
        <v>45137</v>
      </c>
      <c r="D1753">
        <v>789.77</v>
      </c>
      <c r="E1753">
        <v>1010.91</v>
      </c>
      <c r="F1753">
        <v>21.875340000000001</v>
      </c>
      <c r="G1753">
        <v>41.34</v>
      </c>
      <c r="H1753">
        <v>29.29</v>
      </c>
      <c r="I1753">
        <v>153.19999999999999</v>
      </c>
      <c r="J1753">
        <v>18.03</v>
      </c>
    </row>
    <row r="1754" spans="1:10" x14ac:dyDescent="0.25">
      <c r="A1754" t="s">
        <v>8228</v>
      </c>
      <c r="B1754" t="s">
        <v>25448</v>
      </c>
      <c r="C1754" s="107">
        <v>45103</v>
      </c>
      <c r="D1754">
        <v>10050.24</v>
      </c>
      <c r="E1754">
        <v>12261</v>
      </c>
      <c r="F1754">
        <v>18.030830000000002</v>
      </c>
      <c r="G1754">
        <v>20.3</v>
      </c>
      <c r="H1754">
        <v>20.3</v>
      </c>
      <c r="I1754">
        <v>520</v>
      </c>
      <c r="J1754">
        <v>42.2</v>
      </c>
    </row>
    <row r="1755" spans="1:10" x14ac:dyDescent="0.25">
      <c r="A1755" t="s">
        <v>8231</v>
      </c>
      <c r="B1755" t="s">
        <v>8233</v>
      </c>
      <c r="C1755" s="107">
        <v>45130</v>
      </c>
      <c r="D1755">
        <v>3030.5</v>
      </c>
      <c r="E1755">
        <v>3757.82</v>
      </c>
      <c r="F1755">
        <v>19.354839999999999</v>
      </c>
      <c r="G1755">
        <v>17.5</v>
      </c>
      <c r="H1755">
        <v>21.5</v>
      </c>
      <c r="I1755">
        <v>108</v>
      </c>
      <c r="J1755">
        <v>7.2</v>
      </c>
    </row>
    <row r="1756" spans="1:10" x14ac:dyDescent="0.25">
      <c r="A1756" t="s">
        <v>6756</v>
      </c>
      <c r="B1756" t="s">
        <v>6758</v>
      </c>
      <c r="C1756" s="107">
        <v>45103</v>
      </c>
      <c r="D1756">
        <v>11493.58</v>
      </c>
      <c r="E1756">
        <v>14022</v>
      </c>
      <c r="F1756">
        <v>18.03181</v>
      </c>
      <c r="G1756">
        <v>30</v>
      </c>
      <c r="H1756">
        <v>39</v>
      </c>
      <c r="I1756">
        <v>391</v>
      </c>
      <c r="J1756">
        <v>33</v>
      </c>
    </row>
    <row r="1757" spans="1:10" x14ac:dyDescent="0.25">
      <c r="A1757" t="s">
        <v>7929</v>
      </c>
      <c r="B1757" t="s">
        <v>7931</v>
      </c>
      <c r="C1757" s="107">
        <v>45103</v>
      </c>
      <c r="D1757">
        <v>2758.61</v>
      </c>
      <c r="E1757">
        <v>3365.5</v>
      </c>
      <c r="F1757">
        <v>18.032679999999999</v>
      </c>
      <c r="G1757">
        <v>23</v>
      </c>
      <c r="H1757">
        <v>31</v>
      </c>
      <c r="I1757">
        <v>124</v>
      </c>
      <c r="J1757">
        <v>13.5</v>
      </c>
    </row>
    <row r="1758" spans="1:10" x14ac:dyDescent="0.25">
      <c r="A1758" t="s">
        <v>6441</v>
      </c>
      <c r="B1758" t="s">
        <v>6443</v>
      </c>
      <c r="C1758" s="107">
        <v>45103</v>
      </c>
      <c r="D1758">
        <v>2154.6999999999998</v>
      </c>
      <c r="E1758">
        <v>2628.73</v>
      </c>
      <c r="F1758">
        <v>18.03266</v>
      </c>
      <c r="G1758">
        <v>13.88</v>
      </c>
      <c r="H1758">
        <v>8.6199999999999992</v>
      </c>
      <c r="I1758">
        <v>73</v>
      </c>
      <c r="J1758">
        <v>20.59</v>
      </c>
    </row>
    <row r="1759" spans="1:10" x14ac:dyDescent="0.25">
      <c r="A1759" t="s">
        <v>7980</v>
      </c>
      <c r="B1759" t="s">
        <v>25449</v>
      </c>
      <c r="C1759" s="107">
        <v>45127</v>
      </c>
      <c r="D1759">
        <v>2446.85</v>
      </c>
      <c r="E1759">
        <v>2991.86</v>
      </c>
      <c r="F1759">
        <v>18.216429999999999</v>
      </c>
      <c r="G1759">
        <v>13.88</v>
      </c>
      <c r="H1759">
        <v>8.6199999999999992</v>
      </c>
      <c r="I1759">
        <v>73</v>
      </c>
      <c r="J1759">
        <v>20.59</v>
      </c>
    </row>
    <row r="1760" spans="1:10" x14ac:dyDescent="0.25">
      <c r="A1760" t="s">
        <v>7976</v>
      </c>
      <c r="B1760" t="s">
        <v>7977</v>
      </c>
      <c r="C1760" s="107">
        <v>45120</v>
      </c>
      <c r="D1760">
        <v>474.46</v>
      </c>
      <c r="E1760">
        <v>588.33039999999994</v>
      </c>
      <c r="F1760">
        <v>19.354839999999999</v>
      </c>
      <c r="G1760">
        <v>33.85</v>
      </c>
      <c r="H1760">
        <v>13.78</v>
      </c>
      <c r="I1760">
        <v>30</v>
      </c>
      <c r="J1760">
        <v>53.15</v>
      </c>
    </row>
    <row r="1761" spans="1:10" x14ac:dyDescent="0.25">
      <c r="A1761" t="s">
        <v>7989</v>
      </c>
      <c r="B1761" t="s">
        <v>7990</v>
      </c>
      <c r="C1761" s="107">
        <v>45103</v>
      </c>
      <c r="D1761">
        <v>6550</v>
      </c>
      <c r="E1761">
        <v>7991</v>
      </c>
      <c r="F1761">
        <v>18.032789999999999</v>
      </c>
      <c r="G1761">
        <v>31.1</v>
      </c>
      <c r="H1761">
        <v>9.84</v>
      </c>
      <c r="I1761">
        <v>267</v>
      </c>
      <c r="J1761">
        <v>46.4</v>
      </c>
    </row>
    <row r="1762" spans="1:10" x14ac:dyDescent="0.25">
      <c r="A1762" t="s">
        <v>7997</v>
      </c>
      <c r="B1762" t="s">
        <v>25450</v>
      </c>
      <c r="C1762" s="107">
        <v>45103</v>
      </c>
      <c r="D1762">
        <v>2978.26</v>
      </c>
      <c r="E1762">
        <v>3633.48</v>
      </c>
      <c r="F1762">
        <v>18.03285</v>
      </c>
      <c r="G1762">
        <v>14.6</v>
      </c>
      <c r="H1762">
        <v>21.3</v>
      </c>
      <c r="I1762">
        <v>38.799999999999997</v>
      </c>
      <c r="J1762">
        <v>7.3</v>
      </c>
    </row>
    <row r="1763" spans="1:10" x14ac:dyDescent="0.25">
      <c r="A1763" t="s">
        <v>8020</v>
      </c>
      <c r="B1763" t="s">
        <v>8022</v>
      </c>
      <c r="C1763" s="107">
        <v>45120</v>
      </c>
      <c r="D1763">
        <v>1576.9</v>
      </c>
      <c r="E1763">
        <v>1841.95</v>
      </c>
      <c r="F1763">
        <v>14.38964</v>
      </c>
      <c r="G1763">
        <v>15.05</v>
      </c>
      <c r="H1763">
        <v>22.06</v>
      </c>
      <c r="I1763">
        <v>30.5</v>
      </c>
      <c r="J1763">
        <v>10</v>
      </c>
    </row>
    <row r="1764" spans="1:10" x14ac:dyDescent="0.25">
      <c r="A1764" t="s">
        <v>8023</v>
      </c>
      <c r="B1764" t="s">
        <v>8025</v>
      </c>
      <c r="C1764" s="107">
        <v>45120</v>
      </c>
      <c r="D1764">
        <v>2978.26</v>
      </c>
      <c r="E1764">
        <v>3586.3850000000002</v>
      </c>
      <c r="F1764">
        <v>16.956489999999999</v>
      </c>
      <c r="G1764">
        <v>14.6</v>
      </c>
      <c r="H1764">
        <v>7.3</v>
      </c>
      <c r="I1764">
        <v>38.799999999999997</v>
      </c>
      <c r="J1764">
        <v>21.3</v>
      </c>
    </row>
    <row r="1765" spans="1:10" x14ac:dyDescent="0.25">
      <c r="A1765" t="s">
        <v>5380</v>
      </c>
      <c r="B1765" t="s">
        <v>5382</v>
      </c>
      <c r="C1765" s="107">
        <v>45136</v>
      </c>
      <c r="D1765">
        <v>2107.02</v>
      </c>
      <c r="E1765">
        <v>2807.48</v>
      </c>
      <c r="F1765">
        <v>24.949780000000001</v>
      </c>
      <c r="G1765">
        <v>30.5</v>
      </c>
      <c r="H1765">
        <v>50.5</v>
      </c>
      <c r="I1765">
        <v>89.3</v>
      </c>
      <c r="J1765">
        <v>7.4</v>
      </c>
    </row>
    <row r="1766" spans="1:10" x14ac:dyDescent="0.25">
      <c r="A1766" t="s">
        <v>5383</v>
      </c>
      <c r="B1766" t="s">
        <v>5385</v>
      </c>
      <c r="C1766" s="107">
        <v>45127</v>
      </c>
      <c r="D1766">
        <v>541.09</v>
      </c>
      <c r="E1766">
        <v>673</v>
      </c>
      <c r="F1766">
        <v>19.600300000000001</v>
      </c>
      <c r="G1766">
        <v>34</v>
      </c>
      <c r="H1766">
        <v>53</v>
      </c>
      <c r="I1766">
        <v>58.4</v>
      </c>
      <c r="J1766">
        <v>11</v>
      </c>
    </row>
    <row r="1767" spans="1:10" x14ac:dyDescent="0.25">
      <c r="A1767" t="s">
        <v>6856</v>
      </c>
      <c r="B1767" t="s">
        <v>6858</v>
      </c>
      <c r="C1767" s="107">
        <v>45120</v>
      </c>
      <c r="D1767">
        <v>7653.09</v>
      </c>
      <c r="E1767">
        <v>9102.1288999999997</v>
      </c>
      <c r="F1767">
        <v>15.919779999999999</v>
      </c>
      <c r="G1767">
        <v>11.41</v>
      </c>
      <c r="H1767">
        <v>53.14</v>
      </c>
      <c r="I1767">
        <v>339.7</v>
      </c>
      <c r="J1767">
        <v>33.85</v>
      </c>
    </row>
    <row r="1768" spans="1:10" x14ac:dyDescent="0.25">
      <c r="A1768" t="s">
        <v>8034</v>
      </c>
      <c r="B1768" t="s">
        <v>25451</v>
      </c>
      <c r="C1768" s="107">
        <v>45137</v>
      </c>
      <c r="D1768">
        <v>2000</v>
      </c>
      <c r="E1768">
        <v>2440</v>
      </c>
      <c r="F1768">
        <v>18.032789999999999</v>
      </c>
      <c r="G1768">
        <v>19.7</v>
      </c>
      <c r="H1768">
        <v>36</v>
      </c>
      <c r="I1768">
        <v>87</v>
      </c>
      <c r="J1768">
        <v>9.6999999999999993</v>
      </c>
    </row>
    <row r="1769" spans="1:10" x14ac:dyDescent="0.25">
      <c r="A1769" t="s">
        <v>8026</v>
      </c>
      <c r="B1769" t="s">
        <v>8027</v>
      </c>
      <c r="C1769" s="107">
        <v>45143</v>
      </c>
      <c r="D1769">
        <v>22.32</v>
      </c>
      <c r="E1769">
        <v>31.15</v>
      </c>
      <c r="F1769">
        <v>28.346710000000002</v>
      </c>
      <c r="G1769">
        <v>19.7</v>
      </c>
      <c r="H1769">
        <v>36</v>
      </c>
      <c r="I1769">
        <v>85</v>
      </c>
      <c r="J1769">
        <v>9.6999999999999993</v>
      </c>
    </row>
    <row r="1770" spans="1:10" x14ac:dyDescent="0.25">
      <c r="A1770" t="s">
        <v>8036</v>
      </c>
      <c r="B1770" t="s">
        <v>8038</v>
      </c>
      <c r="C1770" s="107">
        <v>45119</v>
      </c>
      <c r="D1770">
        <v>487.09</v>
      </c>
      <c r="E1770">
        <v>594.20000000000005</v>
      </c>
      <c r="F1770">
        <v>18.025919999999999</v>
      </c>
      <c r="G1770">
        <v>9.8000000000000007</v>
      </c>
      <c r="H1770">
        <v>13.9</v>
      </c>
      <c r="I1770">
        <v>6.61</v>
      </c>
      <c r="J1770">
        <v>5.9</v>
      </c>
    </row>
    <row r="1771" spans="1:10" x14ac:dyDescent="0.25">
      <c r="A1771" t="s">
        <v>8222</v>
      </c>
      <c r="B1771" t="s">
        <v>8224</v>
      </c>
      <c r="C1771" s="107">
        <v>45137</v>
      </c>
      <c r="D1771">
        <v>1653</v>
      </c>
      <c r="E1771">
        <v>2049.7199999999998</v>
      </c>
      <c r="F1771">
        <v>19.354839999999999</v>
      </c>
      <c r="G1771">
        <v>19.7</v>
      </c>
      <c r="H1771">
        <v>9.6999999999999993</v>
      </c>
      <c r="I1771">
        <v>85</v>
      </c>
      <c r="J1771">
        <v>36</v>
      </c>
    </row>
    <row r="1772" spans="1:10" x14ac:dyDescent="0.25">
      <c r="A1772" t="s">
        <v>5172</v>
      </c>
      <c r="B1772" t="s">
        <v>5174</v>
      </c>
      <c r="C1772" s="107">
        <v>45119</v>
      </c>
      <c r="D1772">
        <v>2.1800000000000002</v>
      </c>
      <c r="E1772">
        <v>2.66</v>
      </c>
      <c r="F1772">
        <v>18.045110000000001</v>
      </c>
      <c r="G1772">
        <v>8.5</v>
      </c>
      <c r="H1772">
        <v>17</v>
      </c>
      <c r="I1772">
        <v>0.26</v>
      </c>
      <c r="J1772">
        <v>5</v>
      </c>
    </row>
    <row r="1773" spans="1:10" x14ac:dyDescent="0.25">
      <c r="A1773" t="s">
        <v>4103</v>
      </c>
      <c r="B1773" t="s">
        <v>4105</v>
      </c>
      <c r="C1773" s="107">
        <v>45127</v>
      </c>
      <c r="D1773">
        <v>1655.37</v>
      </c>
      <c r="E1773">
        <v>2052.6588000000002</v>
      </c>
      <c r="F1773">
        <v>19.354839999999999</v>
      </c>
      <c r="G1773">
        <v>12.5</v>
      </c>
      <c r="H1773">
        <v>16.5</v>
      </c>
      <c r="I1773">
        <v>60</v>
      </c>
      <c r="J1773">
        <v>7.5</v>
      </c>
    </row>
    <row r="1774" spans="1:10" x14ac:dyDescent="0.25">
      <c r="A1774" t="s">
        <v>3726</v>
      </c>
      <c r="B1774" t="s">
        <v>3728</v>
      </c>
      <c r="C1774" s="107">
        <v>45119</v>
      </c>
      <c r="D1774">
        <v>2170</v>
      </c>
      <c r="E1774">
        <v>2650</v>
      </c>
      <c r="F1774">
        <v>18.113209999999999</v>
      </c>
      <c r="G1774">
        <v>21</v>
      </c>
      <c r="H1774">
        <v>35</v>
      </c>
      <c r="I1774">
        <v>115</v>
      </c>
      <c r="J1774">
        <v>14</v>
      </c>
    </row>
    <row r="1775" spans="1:10" x14ac:dyDescent="0.25">
      <c r="A1775" t="s">
        <v>25452</v>
      </c>
      <c r="B1775" t="s">
        <v>8556</v>
      </c>
      <c r="C1775" s="107">
        <v>45103</v>
      </c>
      <c r="D1775">
        <v>282.72000000000003</v>
      </c>
      <c r="E1775">
        <v>344</v>
      </c>
      <c r="F1775">
        <v>17.813949999999998</v>
      </c>
      <c r="G1775">
        <v>9</v>
      </c>
      <c r="H1775">
        <v>11.5</v>
      </c>
      <c r="I1775">
        <v>12</v>
      </c>
      <c r="J1775">
        <v>7.5</v>
      </c>
    </row>
    <row r="1776" spans="1:10" x14ac:dyDescent="0.25">
      <c r="A1776" t="s">
        <v>8225</v>
      </c>
      <c r="B1776" t="s">
        <v>8227</v>
      </c>
      <c r="C1776" s="107">
        <v>45103</v>
      </c>
      <c r="D1776">
        <v>7653.09</v>
      </c>
      <c r="E1776">
        <v>9336</v>
      </c>
      <c r="F1776">
        <v>18.026029999999999</v>
      </c>
      <c r="G1776">
        <v>26.14</v>
      </c>
      <c r="H1776">
        <v>112.56</v>
      </c>
      <c r="I1776">
        <v>349.4</v>
      </c>
      <c r="J1776">
        <v>43.13</v>
      </c>
    </row>
    <row r="1777" spans="1:10" x14ac:dyDescent="0.25">
      <c r="A1777" t="s">
        <v>8203</v>
      </c>
      <c r="B1777" t="s">
        <v>8205</v>
      </c>
      <c r="C1777" s="107">
        <v>45120</v>
      </c>
      <c r="D1777">
        <v>23.88</v>
      </c>
      <c r="E1777">
        <v>29.6112</v>
      </c>
      <c r="F1777">
        <v>19.354839999999999</v>
      </c>
      <c r="G1777">
        <v>1.2</v>
      </c>
      <c r="H1777">
        <v>5</v>
      </c>
      <c r="I1777">
        <v>0.84</v>
      </c>
      <c r="J1777">
        <v>0.6</v>
      </c>
    </row>
    <row r="1778" spans="1:10" x14ac:dyDescent="0.25">
      <c r="A1778" t="s">
        <v>7974</v>
      </c>
      <c r="B1778" t="s">
        <v>25453</v>
      </c>
      <c r="C1778" s="107">
        <v>45127</v>
      </c>
      <c r="D1778">
        <v>279.7</v>
      </c>
      <c r="E1778">
        <v>359</v>
      </c>
      <c r="F1778">
        <v>22.08914</v>
      </c>
      <c r="G1778">
        <v>2.5</v>
      </c>
      <c r="H1778">
        <v>2.5</v>
      </c>
      <c r="I1778">
        <v>67</v>
      </c>
      <c r="J1778">
        <v>1</v>
      </c>
    </row>
    <row r="1779" spans="1:10" x14ac:dyDescent="0.25">
      <c r="A1779" t="s">
        <v>5117</v>
      </c>
      <c r="B1779" t="s">
        <v>5119</v>
      </c>
      <c r="C1779" s="107">
        <v>45127</v>
      </c>
      <c r="D1779">
        <v>11107.43</v>
      </c>
      <c r="E1779">
        <v>13600</v>
      </c>
      <c r="F1779">
        <v>18.327719999999999</v>
      </c>
      <c r="G1779">
        <v>29</v>
      </c>
      <c r="H1779">
        <v>15.75</v>
      </c>
      <c r="I1779">
        <v>520</v>
      </c>
      <c r="J1779">
        <v>35.75</v>
      </c>
    </row>
    <row r="1780" spans="1:10" x14ac:dyDescent="0.25">
      <c r="A1780" t="s">
        <v>25454</v>
      </c>
      <c r="B1780" t="s">
        <v>25455</v>
      </c>
      <c r="C1780" s="107">
        <v>45127</v>
      </c>
      <c r="D1780">
        <v>144.30000000000001</v>
      </c>
      <c r="E1780">
        <v>220.54</v>
      </c>
      <c r="F1780">
        <v>34.569690000000001</v>
      </c>
      <c r="G1780">
        <v>40.869999999999997</v>
      </c>
      <c r="H1780">
        <v>69.09</v>
      </c>
      <c r="I1780">
        <v>46.3</v>
      </c>
      <c r="J1780">
        <v>1.38</v>
      </c>
    </row>
    <row r="1781" spans="1:10" x14ac:dyDescent="0.25">
      <c r="A1781" t="s">
        <v>6236</v>
      </c>
      <c r="B1781" t="s">
        <v>6238</v>
      </c>
      <c r="C1781" s="107">
        <v>45103</v>
      </c>
      <c r="D1781">
        <v>1144.5899999999999</v>
      </c>
      <c r="E1781">
        <v>1396.3</v>
      </c>
      <c r="F1781">
        <v>18.02693</v>
      </c>
      <c r="G1781">
        <v>22</v>
      </c>
      <c r="H1781">
        <v>28</v>
      </c>
      <c r="I1781">
        <v>43.6</v>
      </c>
      <c r="J1781">
        <v>15</v>
      </c>
    </row>
    <row r="1782" spans="1:10" x14ac:dyDescent="0.25">
      <c r="A1782" t="s">
        <v>5450</v>
      </c>
      <c r="B1782" t="s">
        <v>5451</v>
      </c>
      <c r="C1782" s="107">
        <v>45127</v>
      </c>
      <c r="D1782">
        <v>1478</v>
      </c>
      <c r="E1782">
        <v>1950</v>
      </c>
      <c r="F1782">
        <v>24.20513</v>
      </c>
      <c r="G1782">
        <v>18.899999999999999</v>
      </c>
      <c r="H1782">
        <v>6.7</v>
      </c>
      <c r="I1782">
        <v>119</v>
      </c>
      <c r="J1782">
        <v>22</v>
      </c>
    </row>
    <row r="1783" spans="1:10" x14ac:dyDescent="0.25">
      <c r="A1783" t="s">
        <v>6753</v>
      </c>
      <c r="B1783" t="s">
        <v>6755</v>
      </c>
      <c r="C1783" s="107">
        <v>45137</v>
      </c>
      <c r="D1783">
        <v>8338.89</v>
      </c>
      <c r="E1783">
        <v>10173</v>
      </c>
      <c r="F1783">
        <v>18.02919</v>
      </c>
      <c r="G1783">
        <v>27</v>
      </c>
      <c r="H1783">
        <v>11</v>
      </c>
      <c r="I1783">
        <v>348</v>
      </c>
      <c r="J1783">
        <v>68</v>
      </c>
    </row>
    <row r="1784" spans="1:10" x14ac:dyDescent="0.25">
      <c r="A1784" t="s">
        <v>6432</v>
      </c>
      <c r="B1784" t="s">
        <v>6434</v>
      </c>
      <c r="C1784" s="107">
        <v>45127</v>
      </c>
      <c r="D1784">
        <v>809.23</v>
      </c>
      <c r="E1784">
        <v>987.2</v>
      </c>
      <c r="F1784">
        <v>18.027760000000001</v>
      </c>
      <c r="G1784">
        <v>20</v>
      </c>
      <c r="H1784">
        <v>26</v>
      </c>
      <c r="I1784">
        <v>81</v>
      </c>
      <c r="J1784">
        <v>32</v>
      </c>
    </row>
    <row r="1785" spans="1:10" x14ac:dyDescent="0.25">
      <c r="A1785" t="s">
        <v>6771</v>
      </c>
      <c r="B1785" t="s">
        <v>6773</v>
      </c>
      <c r="C1785" s="107">
        <v>45127</v>
      </c>
      <c r="D1785">
        <v>46931.82</v>
      </c>
      <c r="E1785">
        <v>57256</v>
      </c>
      <c r="F1785">
        <v>18.031610000000001</v>
      </c>
      <c r="G1785">
        <v>48</v>
      </c>
      <c r="H1785">
        <v>48</v>
      </c>
      <c r="I1785">
        <v>1090</v>
      </c>
      <c r="J1785">
        <v>72</v>
      </c>
    </row>
    <row r="1786" spans="1:10" x14ac:dyDescent="0.25">
      <c r="A1786" t="s">
        <v>6774</v>
      </c>
      <c r="B1786" t="s">
        <v>6776</v>
      </c>
      <c r="C1786" s="107">
        <v>45127</v>
      </c>
      <c r="D1786">
        <v>34278.33</v>
      </c>
      <c r="E1786">
        <v>41319.586000000003</v>
      </c>
      <c r="F1786">
        <v>17.040959999999998</v>
      </c>
      <c r="G1786">
        <v>48</v>
      </c>
      <c r="H1786">
        <v>48</v>
      </c>
      <c r="I1786">
        <v>878</v>
      </c>
      <c r="J1786">
        <v>72</v>
      </c>
    </row>
    <row r="1787" spans="1:10" x14ac:dyDescent="0.25">
      <c r="A1787" t="s">
        <v>6371</v>
      </c>
      <c r="B1787" t="s">
        <v>6372</v>
      </c>
      <c r="C1787" s="107">
        <v>45127</v>
      </c>
      <c r="D1787">
        <v>199.25</v>
      </c>
      <c r="E1787">
        <v>257</v>
      </c>
      <c r="F1787">
        <v>22.47082</v>
      </c>
      <c r="G1787">
        <v>7.3</v>
      </c>
      <c r="H1787">
        <v>6</v>
      </c>
      <c r="I1787">
        <v>6.3</v>
      </c>
      <c r="J1787">
        <v>12</v>
      </c>
    </row>
    <row r="1788" spans="1:10" x14ac:dyDescent="0.25">
      <c r="A1788" t="s">
        <v>6331</v>
      </c>
      <c r="B1788" t="s">
        <v>6333</v>
      </c>
      <c r="C1788" s="107">
        <v>45127</v>
      </c>
      <c r="D1788">
        <v>168.75</v>
      </c>
      <c r="E1788">
        <v>202.75909999999999</v>
      </c>
      <c r="F1788">
        <v>16.773160000000001</v>
      </c>
      <c r="G1788">
        <v>19</v>
      </c>
      <c r="H1788">
        <v>13</v>
      </c>
      <c r="I1788">
        <v>12</v>
      </c>
      <c r="J1788">
        <v>8</v>
      </c>
    </row>
    <row r="1789" spans="1:10" x14ac:dyDescent="0.25">
      <c r="A1789" t="s">
        <v>6310</v>
      </c>
      <c r="B1789" t="s">
        <v>6312</v>
      </c>
      <c r="C1789" s="107">
        <v>45127</v>
      </c>
      <c r="D1789">
        <v>4500</v>
      </c>
      <c r="E1789">
        <v>5480</v>
      </c>
      <c r="F1789">
        <v>17.883209999999998</v>
      </c>
      <c r="G1789">
        <v>28</v>
      </c>
      <c r="H1789">
        <v>26</v>
      </c>
      <c r="I1789">
        <v>470</v>
      </c>
      <c r="J1789">
        <v>72</v>
      </c>
    </row>
    <row r="1790" spans="1:10" x14ac:dyDescent="0.25">
      <c r="A1790" t="s">
        <v>6601</v>
      </c>
      <c r="B1790" t="s">
        <v>25456</v>
      </c>
      <c r="C1790" s="107">
        <v>45103</v>
      </c>
      <c r="D1790">
        <v>2657.14</v>
      </c>
      <c r="E1790">
        <v>3241</v>
      </c>
      <c r="F1790">
        <v>18.014810000000001</v>
      </c>
      <c r="G1790">
        <v>14</v>
      </c>
      <c r="H1790">
        <v>13.5</v>
      </c>
      <c r="I1790">
        <v>86</v>
      </c>
      <c r="J1790">
        <v>8</v>
      </c>
    </row>
    <row r="1791" spans="1:10" x14ac:dyDescent="0.25">
      <c r="A1791" t="s">
        <v>6762</v>
      </c>
      <c r="B1791" t="s">
        <v>6764</v>
      </c>
      <c r="C1791" s="107">
        <v>45137</v>
      </c>
      <c r="D1791">
        <v>22403.43</v>
      </c>
      <c r="E1791">
        <v>27332</v>
      </c>
      <c r="F1791">
        <v>18.032229999999998</v>
      </c>
      <c r="G1791">
        <v>29.5</v>
      </c>
      <c r="H1791">
        <v>20</v>
      </c>
      <c r="I1791">
        <v>600</v>
      </c>
      <c r="J1791">
        <v>76</v>
      </c>
    </row>
    <row r="1792" spans="1:10" x14ac:dyDescent="0.25">
      <c r="A1792" t="s">
        <v>6768</v>
      </c>
      <c r="B1792" t="s">
        <v>6770</v>
      </c>
      <c r="C1792" s="107">
        <v>45103</v>
      </c>
      <c r="D1792">
        <v>20258.29</v>
      </c>
      <c r="E1792">
        <v>24715</v>
      </c>
      <c r="F1792">
        <v>18.032409999999999</v>
      </c>
      <c r="G1792">
        <v>76</v>
      </c>
      <c r="H1792">
        <v>29.5</v>
      </c>
      <c r="I1792">
        <v>600</v>
      </c>
      <c r="J1792">
        <v>20</v>
      </c>
    </row>
    <row r="1793" spans="1:10" x14ac:dyDescent="0.25">
      <c r="A1793" t="s">
        <v>6777</v>
      </c>
      <c r="B1793" t="s">
        <v>6779</v>
      </c>
      <c r="C1793" s="107">
        <v>45127</v>
      </c>
      <c r="D1793">
        <v>11175.29</v>
      </c>
      <c r="E1793">
        <v>13857.3596</v>
      </c>
      <c r="F1793">
        <v>19.354839999999999</v>
      </c>
      <c r="G1793">
        <v>18</v>
      </c>
      <c r="H1793">
        <v>6</v>
      </c>
      <c r="I1793">
        <v>74</v>
      </c>
      <c r="J1793">
        <v>33.700000000000003</v>
      </c>
    </row>
    <row r="1794" spans="1:10" x14ac:dyDescent="0.25">
      <c r="A1794" t="s">
        <v>5453</v>
      </c>
      <c r="B1794" t="s">
        <v>5455</v>
      </c>
      <c r="C1794" s="107">
        <v>45143</v>
      </c>
      <c r="D1794">
        <v>1575</v>
      </c>
      <c r="E1794">
        <v>2310</v>
      </c>
      <c r="F1794">
        <v>31.818180000000002</v>
      </c>
      <c r="G1794">
        <v>17.3</v>
      </c>
      <c r="H1794">
        <v>16.5</v>
      </c>
      <c r="I1794">
        <v>99</v>
      </c>
      <c r="J1794">
        <v>5.2</v>
      </c>
    </row>
    <row r="1795" spans="1:10" x14ac:dyDescent="0.25">
      <c r="A1795" t="s">
        <v>5481</v>
      </c>
      <c r="B1795" t="s">
        <v>5483</v>
      </c>
      <c r="C1795" s="107">
        <v>45143</v>
      </c>
      <c r="D1795">
        <v>299</v>
      </c>
      <c r="E1795">
        <v>373.75</v>
      </c>
      <c r="F1795">
        <v>20</v>
      </c>
      <c r="G1795">
        <v>20.100000000000001</v>
      </c>
      <c r="H1795">
        <v>11</v>
      </c>
      <c r="I1795">
        <v>264</v>
      </c>
      <c r="J1795">
        <v>27.5</v>
      </c>
    </row>
    <row r="1796" spans="1:10" x14ac:dyDescent="0.25">
      <c r="A1796" t="s">
        <v>25457</v>
      </c>
      <c r="B1796" t="s">
        <v>25458</v>
      </c>
      <c r="C1796" s="107">
        <v>45143</v>
      </c>
      <c r="D1796">
        <v>299</v>
      </c>
      <c r="E1796">
        <v>373.75</v>
      </c>
      <c r="F1796">
        <v>20</v>
      </c>
      <c r="G1796">
        <v>13</v>
      </c>
      <c r="H1796">
        <v>3.5</v>
      </c>
      <c r="I1796">
        <v>143</v>
      </c>
      <c r="J1796">
        <v>62</v>
      </c>
    </row>
    <row r="1797" spans="1:10" x14ac:dyDescent="0.25">
      <c r="A1797" t="s">
        <v>5408</v>
      </c>
      <c r="B1797" t="s">
        <v>25459</v>
      </c>
      <c r="C1797" s="107">
        <v>45143</v>
      </c>
      <c r="D1797">
        <v>7200</v>
      </c>
      <c r="E1797">
        <v>11300</v>
      </c>
      <c r="F1797">
        <v>36.283189999999998</v>
      </c>
      <c r="G1797">
        <v>24.41</v>
      </c>
      <c r="H1797">
        <v>17.32</v>
      </c>
      <c r="I1797">
        <v>112.5</v>
      </c>
      <c r="J1797">
        <v>4.6100000000000003</v>
      </c>
    </row>
    <row r="1798" spans="1:10" x14ac:dyDescent="0.25">
      <c r="A1798" t="s">
        <v>5399</v>
      </c>
      <c r="B1798" t="s">
        <v>25460</v>
      </c>
      <c r="C1798" s="107">
        <v>45143</v>
      </c>
      <c r="D1798">
        <v>50</v>
      </c>
      <c r="E1798">
        <v>74</v>
      </c>
      <c r="F1798">
        <v>32.432429999999997</v>
      </c>
      <c r="G1798">
        <v>28.5</v>
      </c>
      <c r="H1798">
        <v>20.9</v>
      </c>
      <c r="I1798">
        <v>17</v>
      </c>
      <c r="J1798">
        <v>5.3</v>
      </c>
    </row>
    <row r="1799" spans="1:10" x14ac:dyDescent="0.25">
      <c r="A1799" t="s">
        <v>6789</v>
      </c>
      <c r="B1799" t="s">
        <v>6791</v>
      </c>
      <c r="C1799" s="107">
        <v>45127</v>
      </c>
      <c r="D1799">
        <v>10587.06</v>
      </c>
      <c r="E1799">
        <v>13127.954400000001</v>
      </c>
      <c r="F1799">
        <v>19.354839999999999</v>
      </c>
      <c r="G1799">
        <v>18</v>
      </c>
      <c r="H1799">
        <v>6</v>
      </c>
      <c r="I1799">
        <v>74</v>
      </c>
      <c r="J1799">
        <v>33.700000000000003</v>
      </c>
    </row>
    <row r="1800" spans="1:10" x14ac:dyDescent="0.25">
      <c r="A1800" t="s">
        <v>6759</v>
      </c>
      <c r="B1800" t="s">
        <v>6761</v>
      </c>
      <c r="C1800" s="107">
        <v>45127</v>
      </c>
      <c r="D1800">
        <v>8234.1200000000008</v>
      </c>
      <c r="E1800">
        <v>10210.308800000001</v>
      </c>
      <c r="F1800">
        <v>19.354839999999999</v>
      </c>
      <c r="G1800">
        <v>17.600000000000001</v>
      </c>
      <c r="H1800">
        <v>5.9</v>
      </c>
      <c r="I1800">
        <v>86.8</v>
      </c>
      <c r="J1800">
        <v>39</v>
      </c>
    </row>
    <row r="1801" spans="1:10" x14ac:dyDescent="0.25">
      <c r="A1801" t="s">
        <v>6801</v>
      </c>
      <c r="B1801" t="s">
        <v>6803</v>
      </c>
      <c r="C1801" s="107">
        <v>45127</v>
      </c>
      <c r="D1801">
        <v>10587.06</v>
      </c>
      <c r="E1801">
        <v>13127.954400000001</v>
      </c>
      <c r="F1801">
        <v>19.354839999999999</v>
      </c>
      <c r="G1801">
        <v>17</v>
      </c>
      <c r="H1801">
        <v>5.9</v>
      </c>
      <c r="I1801">
        <v>86.6</v>
      </c>
      <c r="J1801">
        <v>39</v>
      </c>
    </row>
    <row r="1802" spans="1:10" x14ac:dyDescent="0.25">
      <c r="A1802" t="s">
        <v>7566</v>
      </c>
      <c r="B1802" t="s">
        <v>7568</v>
      </c>
      <c r="C1802" s="107">
        <v>45103</v>
      </c>
      <c r="D1802">
        <v>4024.39</v>
      </c>
      <c r="E1802">
        <v>4909</v>
      </c>
      <c r="F1802">
        <v>18.02017</v>
      </c>
      <c r="G1802">
        <v>23.25</v>
      </c>
      <c r="H1802">
        <v>44</v>
      </c>
      <c r="I1802">
        <v>97</v>
      </c>
      <c r="J1802">
        <v>10.5</v>
      </c>
    </row>
    <row r="1803" spans="1:10" x14ac:dyDescent="0.25">
      <c r="A1803" t="s">
        <v>6282</v>
      </c>
      <c r="B1803" t="s">
        <v>6283</v>
      </c>
      <c r="C1803" s="107">
        <v>45103</v>
      </c>
      <c r="D1803">
        <v>248.67</v>
      </c>
      <c r="E1803">
        <v>305</v>
      </c>
      <c r="F1803">
        <v>18.46885</v>
      </c>
      <c r="G1803">
        <v>19.5</v>
      </c>
      <c r="H1803">
        <v>14.75</v>
      </c>
      <c r="I1803">
        <v>16.5</v>
      </c>
      <c r="J1803">
        <v>6.63</v>
      </c>
    </row>
    <row r="1804" spans="1:10" x14ac:dyDescent="0.25">
      <c r="A1804" t="s">
        <v>6300</v>
      </c>
      <c r="B1804" t="s">
        <v>6301</v>
      </c>
      <c r="C1804" s="107">
        <v>45127</v>
      </c>
      <c r="D1804">
        <v>2540.13</v>
      </c>
      <c r="E1804">
        <v>3149.7611999999999</v>
      </c>
      <c r="F1804">
        <v>19.354839999999999</v>
      </c>
      <c r="G1804">
        <v>25.1</v>
      </c>
      <c r="H1804">
        <v>48.5</v>
      </c>
      <c r="I1804">
        <v>446</v>
      </c>
      <c r="J1804">
        <v>4</v>
      </c>
    </row>
    <row r="1805" spans="1:10" x14ac:dyDescent="0.25">
      <c r="A1805" t="s">
        <v>6350</v>
      </c>
      <c r="B1805" t="s">
        <v>6351</v>
      </c>
      <c r="C1805" s="107">
        <v>45127</v>
      </c>
      <c r="D1805">
        <v>493.75</v>
      </c>
      <c r="E1805">
        <v>650</v>
      </c>
      <c r="F1805">
        <v>24.038460000000001</v>
      </c>
      <c r="G1805">
        <v>0.75</v>
      </c>
      <c r="H1805">
        <v>15.75</v>
      </c>
      <c r="I1805">
        <v>35</v>
      </c>
      <c r="J1805">
        <v>23.26</v>
      </c>
    </row>
    <row r="1806" spans="1:10" x14ac:dyDescent="0.25">
      <c r="A1806" t="s">
        <v>6353</v>
      </c>
      <c r="B1806" t="s">
        <v>6354</v>
      </c>
      <c r="C1806" s="107">
        <v>45103</v>
      </c>
      <c r="D1806">
        <v>137.84</v>
      </c>
      <c r="E1806">
        <v>168</v>
      </c>
      <c r="F1806">
        <v>17.952380000000002</v>
      </c>
      <c r="G1806">
        <v>10</v>
      </c>
      <c r="H1806">
        <v>12</v>
      </c>
      <c r="I1806">
        <v>2</v>
      </c>
      <c r="J1806">
        <v>2</v>
      </c>
    </row>
    <row r="1807" spans="1:10" x14ac:dyDescent="0.25">
      <c r="A1807" t="s">
        <v>6359</v>
      </c>
      <c r="B1807" t="s">
        <v>6360</v>
      </c>
      <c r="C1807" s="107">
        <v>45127</v>
      </c>
      <c r="D1807">
        <v>849.18</v>
      </c>
      <c r="E1807">
        <v>1035</v>
      </c>
      <c r="F1807">
        <v>17.953620000000001</v>
      </c>
      <c r="G1807">
        <v>14.1</v>
      </c>
      <c r="H1807">
        <v>28.4</v>
      </c>
      <c r="I1807">
        <v>246.9</v>
      </c>
      <c r="J1807">
        <v>83.7</v>
      </c>
    </row>
    <row r="1808" spans="1:10" x14ac:dyDescent="0.25">
      <c r="A1808" t="s">
        <v>6364</v>
      </c>
      <c r="B1808" t="s">
        <v>6366</v>
      </c>
      <c r="C1808" s="107">
        <v>45127</v>
      </c>
      <c r="D1808">
        <v>593.17999999999995</v>
      </c>
      <c r="E1808">
        <v>735.54319999999996</v>
      </c>
      <c r="F1808">
        <v>19.354839999999999</v>
      </c>
      <c r="G1808">
        <v>14.1</v>
      </c>
      <c r="H1808">
        <v>22.9</v>
      </c>
      <c r="I1808">
        <v>99.2</v>
      </c>
      <c r="J1808">
        <v>48.2</v>
      </c>
    </row>
    <row r="1809" spans="1:10" x14ac:dyDescent="0.25">
      <c r="A1809" t="s">
        <v>6367</v>
      </c>
      <c r="B1809" t="s">
        <v>6368</v>
      </c>
      <c r="C1809" s="107">
        <v>45127</v>
      </c>
      <c r="D1809">
        <v>443.75</v>
      </c>
      <c r="E1809">
        <v>550.25</v>
      </c>
      <c r="F1809">
        <v>19.354839999999999</v>
      </c>
      <c r="G1809">
        <v>8.8000000000000007</v>
      </c>
      <c r="H1809">
        <v>22.9</v>
      </c>
      <c r="I1809">
        <v>66.099999999999994</v>
      </c>
      <c r="J1809">
        <v>67.5</v>
      </c>
    </row>
    <row r="1810" spans="1:10" x14ac:dyDescent="0.25">
      <c r="A1810" t="s">
        <v>6369</v>
      </c>
      <c r="B1810" t="s">
        <v>6370</v>
      </c>
      <c r="C1810" s="107">
        <v>45127</v>
      </c>
      <c r="D1810">
        <v>296.58999999999997</v>
      </c>
      <c r="E1810">
        <v>390</v>
      </c>
      <c r="F1810">
        <v>23.951280000000001</v>
      </c>
      <c r="G1810">
        <v>8.8000000000000007</v>
      </c>
      <c r="H1810">
        <v>22.9</v>
      </c>
      <c r="I1810">
        <v>54</v>
      </c>
      <c r="J1810">
        <v>43.6</v>
      </c>
    </row>
    <row r="1811" spans="1:10" x14ac:dyDescent="0.25">
      <c r="A1811" t="s">
        <v>6373</v>
      </c>
      <c r="B1811" t="s">
        <v>6374</v>
      </c>
      <c r="C1811" s="107">
        <v>45127</v>
      </c>
      <c r="D1811">
        <v>1000</v>
      </c>
      <c r="E1811">
        <v>1320</v>
      </c>
      <c r="F1811">
        <v>24.242419999999999</v>
      </c>
      <c r="G1811">
        <v>39</v>
      </c>
      <c r="H1811">
        <v>77</v>
      </c>
      <c r="I1811">
        <v>51</v>
      </c>
      <c r="J1811">
        <v>1.5</v>
      </c>
    </row>
    <row r="1812" spans="1:10" x14ac:dyDescent="0.25">
      <c r="A1812" t="s">
        <v>6379</v>
      </c>
      <c r="B1812" t="s">
        <v>6380</v>
      </c>
      <c r="C1812" s="107">
        <v>45127</v>
      </c>
      <c r="D1812">
        <v>573.75</v>
      </c>
      <c r="E1812">
        <v>750</v>
      </c>
      <c r="F1812">
        <v>23.5</v>
      </c>
      <c r="G1812">
        <v>7</v>
      </c>
      <c r="H1812">
        <v>14</v>
      </c>
      <c r="I1812">
        <v>8</v>
      </c>
      <c r="J1812">
        <v>4</v>
      </c>
    </row>
    <row r="1813" spans="1:10" x14ac:dyDescent="0.25">
      <c r="A1813" t="s">
        <v>6382</v>
      </c>
      <c r="B1813" t="s">
        <v>6384</v>
      </c>
      <c r="C1813" s="107">
        <v>45137</v>
      </c>
      <c r="D1813">
        <v>448.75</v>
      </c>
      <c r="E1813">
        <v>590</v>
      </c>
      <c r="F1813">
        <v>23.94068</v>
      </c>
      <c r="G1813">
        <v>7.5</v>
      </c>
      <c r="H1813">
        <v>11.5</v>
      </c>
      <c r="I1813">
        <v>3.8</v>
      </c>
      <c r="J1813">
        <v>5.3</v>
      </c>
    </row>
    <row r="1814" spans="1:10" x14ac:dyDescent="0.25">
      <c r="A1814" t="s">
        <v>6447</v>
      </c>
      <c r="B1814" t="s">
        <v>6448</v>
      </c>
      <c r="C1814" s="107">
        <v>45103</v>
      </c>
      <c r="D1814">
        <v>4097.34</v>
      </c>
      <c r="E1814">
        <v>4998</v>
      </c>
      <c r="F1814">
        <v>18.020409999999998</v>
      </c>
      <c r="G1814">
        <v>25.1</v>
      </c>
      <c r="H1814">
        <v>48.5</v>
      </c>
      <c r="I1814">
        <v>448</v>
      </c>
      <c r="J1814">
        <v>28.6</v>
      </c>
    </row>
    <row r="1815" spans="1:10" x14ac:dyDescent="0.25">
      <c r="A1815" t="s">
        <v>6449</v>
      </c>
      <c r="B1815" t="s">
        <v>6450</v>
      </c>
      <c r="C1815" s="107">
        <v>45120</v>
      </c>
      <c r="D1815">
        <v>356.06</v>
      </c>
      <c r="E1815">
        <v>441.51440000000002</v>
      </c>
      <c r="F1815">
        <v>19.354839999999999</v>
      </c>
      <c r="G1815">
        <v>25.1</v>
      </c>
      <c r="H1815">
        <v>48.5</v>
      </c>
      <c r="I1815">
        <v>44.8</v>
      </c>
      <c r="J1815">
        <v>28.6</v>
      </c>
    </row>
    <row r="1816" spans="1:10" x14ac:dyDescent="0.25">
      <c r="A1816" t="s">
        <v>6454</v>
      </c>
      <c r="B1816" t="s">
        <v>6456</v>
      </c>
      <c r="C1816" s="107">
        <v>45103</v>
      </c>
      <c r="D1816">
        <v>558.47</v>
      </c>
      <c r="E1816">
        <v>681</v>
      </c>
      <c r="F1816">
        <v>17.992660000000001</v>
      </c>
      <c r="G1816">
        <v>14.6</v>
      </c>
      <c r="H1816">
        <v>20</v>
      </c>
      <c r="I1816">
        <v>22.5</v>
      </c>
      <c r="J1816">
        <v>7</v>
      </c>
    </row>
    <row r="1817" spans="1:10" x14ac:dyDescent="0.25">
      <c r="A1817" t="s">
        <v>6457</v>
      </c>
      <c r="B1817" t="s">
        <v>6459</v>
      </c>
      <c r="C1817" s="107">
        <v>45127</v>
      </c>
      <c r="D1817">
        <v>5912.47</v>
      </c>
      <c r="E1817">
        <v>7331.4628000000002</v>
      </c>
      <c r="F1817">
        <v>19.354839999999999</v>
      </c>
      <c r="G1817">
        <v>25.5</v>
      </c>
      <c r="H1817">
        <v>48.5</v>
      </c>
      <c r="I1817">
        <v>520</v>
      </c>
      <c r="J1817">
        <v>28.6</v>
      </c>
    </row>
    <row r="1818" spans="1:10" x14ac:dyDescent="0.25">
      <c r="A1818" t="s">
        <v>6813</v>
      </c>
      <c r="B1818" t="s">
        <v>6815</v>
      </c>
      <c r="C1818" s="107">
        <v>45137</v>
      </c>
      <c r="D1818">
        <v>25045.59</v>
      </c>
      <c r="E1818">
        <v>33000</v>
      </c>
      <c r="F1818">
        <v>24.10427</v>
      </c>
      <c r="G1818">
        <v>26</v>
      </c>
      <c r="H1818">
        <v>19</v>
      </c>
      <c r="I1818">
        <v>724</v>
      </c>
      <c r="J1818">
        <v>84</v>
      </c>
    </row>
    <row r="1819" spans="1:10" x14ac:dyDescent="0.25">
      <c r="A1819" t="s">
        <v>6468</v>
      </c>
      <c r="B1819" t="s">
        <v>6469</v>
      </c>
      <c r="C1819" s="107">
        <v>45103</v>
      </c>
      <c r="D1819">
        <v>277.07</v>
      </c>
      <c r="E1819">
        <v>338</v>
      </c>
      <c r="F1819">
        <v>18.026630000000001</v>
      </c>
      <c r="G1819">
        <v>7</v>
      </c>
      <c r="H1819">
        <v>11.39</v>
      </c>
      <c r="I1819">
        <v>5.8</v>
      </c>
      <c r="J1819">
        <v>5.3</v>
      </c>
    </row>
    <row r="1820" spans="1:10" x14ac:dyDescent="0.25">
      <c r="A1820" t="s">
        <v>6470</v>
      </c>
      <c r="B1820" t="s">
        <v>6471</v>
      </c>
      <c r="C1820" s="107">
        <v>45127</v>
      </c>
      <c r="D1820">
        <v>3012.32</v>
      </c>
      <c r="E1820">
        <v>3675</v>
      </c>
      <c r="F1820">
        <v>18.032109999999999</v>
      </c>
      <c r="G1820">
        <v>25.1</v>
      </c>
      <c r="H1820">
        <v>48.5</v>
      </c>
      <c r="I1820">
        <v>385</v>
      </c>
      <c r="J1820">
        <v>28.6</v>
      </c>
    </row>
    <row r="1821" spans="1:10" x14ac:dyDescent="0.25">
      <c r="A1821" t="s">
        <v>6477</v>
      </c>
      <c r="B1821" t="s">
        <v>6479</v>
      </c>
      <c r="C1821" s="107">
        <v>45127</v>
      </c>
      <c r="D1821">
        <v>2347.7600000000002</v>
      </c>
      <c r="E1821">
        <v>2905</v>
      </c>
      <c r="F1821">
        <v>19.182099999999998</v>
      </c>
      <c r="G1821">
        <v>52</v>
      </c>
      <c r="H1821">
        <v>25</v>
      </c>
      <c r="I1821">
        <v>126</v>
      </c>
      <c r="J1821">
        <v>16</v>
      </c>
    </row>
    <row r="1822" spans="1:10" x14ac:dyDescent="0.25">
      <c r="A1822" t="s">
        <v>6482</v>
      </c>
      <c r="B1822" t="s">
        <v>6484</v>
      </c>
      <c r="C1822" s="107">
        <v>45103</v>
      </c>
      <c r="D1822">
        <v>4331.6499999999996</v>
      </c>
      <c r="E1822">
        <v>5390</v>
      </c>
      <c r="F1822">
        <v>19.635439999999999</v>
      </c>
      <c r="G1822">
        <v>50</v>
      </c>
      <c r="H1822">
        <v>27</v>
      </c>
      <c r="I1822">
        <v>525</v>
      </c>
      <c r="J1822">
        <v>44</v>
      </c>
    </row>
    <row r="1823" spans="1:10" x14ac:dyDescent="0.25">
      <c r="A1823" t="s">
        <v>6485</v>
      </c>
      <c r="B1823" t="s">
        <v>6486</v>
      </c>
      <c r="C1823" s="107">
        <v>45103</v>
      </c>
      <c r="D1823">
        <v>151.58000000000001</v>
      </c>
      <c r="E1823">
        <v>184</v>
      </c>
      <c r="F1823">
        <v>17.61957</v>
      </c>
      <c r="G1823">
        <v>7.06</v>
      </c>
      <c r="H1823">
        <v>6.17</v>
      </c>
      <c r="I1823">
        <v>2</v>
      </c>
      <c r="J1823">
        <v>3.7</v>
      </c>
    </row>
    <row r="1824" spans="1:10" x14ac:dyDescent="0.25">
      <c r="A1824" t="s">
        <v>6490</v>
      </c>
      <c r="B1824" t="s">
        <v>6491</v>
      </c>
      <c r="C1824" s="107">
        <v>45103</v>
      </c>
      <c r="D1824">
        <v>125.47</v>
      </c>
      <c r="E1824">
        <v>158</v>
      </c>
      <c r="F1824">
        <v>20.588609999999999</v>
      </c>
      <c r="G1824">
        <v>7.3</v>
      </c>
      <c r="H1824">
        <v>9</v>
      </c>
      <c r="I1824">
        <v>30</v>
      </c>
      <c r="J1824">
        <v>8.6999999999999993</v>
      </c>
    </row>
    <row r="1825" spans="1:10" x14ac:dyDescent="0.25">
      <c r="A1825" t="s">
        <v>6495</v>
      </c>
      <c r="B1825" t="s">
        <v>6497</v>
      </c>
      <c r="C1825" s="107">
        <v>45137</v>
      </c>
      <c r="D1825">
        <v>655.84</v>
      </c>
      <c r="E1825">
        <v>801</v>
      </c>
      <c r="F1825">
        <v>18.122350000000001</v>
      </c>
      <c r="G1825">
        <v>21</v>
      </c>
      <c r="H1825">
        <v>16</v>
      </c>
      <c r="I1825">
        <v>20</v>
      </c>
      <c r="J1825">
        <v>9</v>
      </c>
    </row>
    <row r="1826" spans="1:10" x14ac:dyDescent="0.25">
      <c r="A1826" t="s">
        <v>6780</v>
      </c>
      <c r="B1826" t="s">
        <v>6782</v>
      </c>
      <c r="C1826" s="107">
        <v>45127</v>
      </c>
      <c r="D1826">
        <v>13327.78</v>
      </c>
      <c r="E1826">
        <v>16259</v>
      </c>
      <c r="F1826">
        <v>18.028289999999998</v>
      </c>
      <c r="G1826">
        <v>40</v>
      </c>
      <c r="H1826">
        <v>48</v>
      </c>
      <c r="I1826">
        <v>688</v>
      </c>
      <c r="J1826">
        <v>51</v>
      </c>
    </row>
    <row r="1827" spans="1:10" x14ac:dyDescent="0.25">
      <c r="A1827" t="s">
        <v>6518</v>
      </c>
      <c r="B1827" t="s">
        <v>6520</v>
      </c>
      <c r="C1827" s="107">
        <v>45103</v>
      </c>
      <c r="D1827">
        <v>775.46</v>
      </c>
      <c r="E1827">
        <v>946</v>
      </c>
      <c r="F1827">
        <v>18.027480000000001</v>
      </c>
      <c r="G1827">
        <v>13.5</v>
      </c>
      <c r="H1827">
        <v>6.3</v>
      </c>
      <c r="I1827">
        <v>29.4</v>
      </c>
      <c r="J1827">
        <v>29.4</v>
      </c>
    </row>
    <row r="1828" spans="1:10" x14ac:dyDescent="0.25">
      <c r="A1828" t="s">
        <v>6542</v>
      </c>
      <c r="B1828" t="s">
        <v>25461</v>
      </c>
      <c r="C1828" s="107">
        <v>45120</v>
      </c>
      <c r="D1828">
        <v>168.59</v>
      </c>
      <c r="E1828">
        <v>209.05160000000001</v>
      </c>
      <c r="F1828">
        <v>19.354839999999999</v>
      </c>
      <c r="G1828">
        <v>6.75</v>
      </c>
      <c r="H1828">
        <v>12.75</v>
      </c>
      <c r="I1828">
        <v>55</v>
      </c>
      <c r="J1828">
        <v>9.75</v>
      </c>
    </row>
    <row r="1829" spans="1:10" x14ac:dyDescent="0.25">
      <c r="A1829" t="s">
        <v>6700</v>
      </c>
      <c r="B1829" t="s">
        <v>6702</v>
      </c>
      <c r="C1829" s="107">
        <v>45127</v>
      </c>
      <c r="D1829">
        <v>178.81</v>
      </c>
      <c r="E1829">
        <v>218</v>
      </c>
      <c r="F1829">
        <v>17.977060000000002</v>
      </c>
      <c r="G1829">
        <v>7.13</v>
      </c>
      <c r="H1829">
        <v>10.38</v>
      </c>
      <c r="I1829">
        <v>66</v>
      </c>
      <c r="J1829">
        <v>10.88</v>
      </c>
    </row>
    <row r="1830" spans="1:10" x14ac:dyDescent="0.25">
      <c r="A1830" t="s">
        <v>6738</v>
      </c>
      <c r="B1830" t="s">
        <v>6740</v>
      </c>
      <c r="C1830" s="107">
        <v>45127</v>
      </c>
      <c r="D1830">
        <v>273.08</v>
      </c>
      <c r="E1830">
        <v>333</v>
      </c>
      <c r="F1830">
        <v>17.99399</v>
      </c>
      <c r="G1830">
        <v>6.71</v>
      </c>
      <c r="H1830">
        <v>13.5</v>
      </c>
      <c r="I1830">
        <v>75</v>
      </c>
      <c r="J1830">
        <v>8.75</v>
      </c>
    </row>
    <row r="1831" spans="1:10" x14ac:dyDescent="0.25">
      <c r="A1831" t="s">
        <v>6765</v>
      </c>
      <c r="B1831" t="s">
        <v>6767</v>
      </c>
      <c r="C1831" s="107">
        <v>45120</v>
      </c>
      <c r="D1831">
        <v>25045.59</v>
      </c>
      <c r="E1831">
        <v>30316.006000000001</v>
      </c>
      <c r="F1831">
        <v>17.384930000000001</v>
      </c>
      <c r="G1831">
        <v>40</v>
      </c>
      <c r="H1831">
        <v>48</v>
      </c>
      <c r="I1831">
        <v>761</v>
      </c>
      <c r="J1831">
        <v>63</v>
      </c>
    </row>
    <row r="1832" spans="1:10" x14ac:dyDescent="0.25">
      <c r="A1832" t="s">
        <v>6795</v>
      </c>
      <c r="B1832" t="s">
        <v>6797</v>
      </c>
      <c r="C1832" s="107">
        <v>45103</v>
      </c>
      <c r="D1832">
        <v>2551.85</v>
      </c>
      <c r="E1832">
        <v>3125.96</v>
      </c>
      <c r="F1832">
        <v>18.365880000000001</v>
      </c>
      <c r="G1832">
        <v>11.65</v>
      </c>
      <c r="H1832">
        <v>19.52</v>
      </c>
      <c r="I1832">
        <v>117.6</v>
      </c>
      <c r="J1832">
        <v>34.25</v>
      </c>
    </row>
    <row r="1833" spans="1:10" x14ac:dyDescent="0.25">
      <c r="A1833" t="s">
        <v>2423</v>
      </c>
      <c r="B1833" t="s">
        <v>2425</v>
      </c>
      <c r="C1833" s="107">
        <v>45131</v>
      </c>
      <c r="D1833">
        <v>4.63</v>
      </c>
      <c r="E1833">
        <v>5.85</v>
      </c>
      <c r="F1833">
        <v>20.854700000000001</v>
      </c>
      <c r="G1833">
        <v>7</v>
      </c>
      <c r="H1833">
        <v>13</v>
      </c>
      <c r="I1833">
        <v>0.4</v>
      </c>
      <c r="J1833">
        <v>4.5</v>
      </c>
    </row>
    <row r="1834" spans="1:10" x14ac:dyDescent="0.25">
      <c r="A1834" t="s">
        <v>25462</v>
      </c>
      <c r="B1834" t="s">
        <v>25463</v>
      </c>
      <c r="C1834" s="107">
        <v>45137</v>
      </c>
      <c r="D1834">
        <v>1180</v>
      </c>
      <c r="E1834">
        <v>1487</v>
      </c>
      <c r="F1834">
        <v>20.645600000000002</v>
      </c>
      <c r="G1834">
        <v>5.5</v>
      </c>
      <c r="H1834">
        <v>14.96</v>
      </c>
      <c r="I1834">
        <v>97.003</v>
      </c>
      <c r="J1834">
        <v>24.4</v>
      </c>
    </row>
    <row r="1835" spans="1:10" x14ac:dyDescent="0.25">
      <c r="A1835" t="s">
        <v>25464</v>
      </c>
      <c r="B1835" t="s">
        <v>25465</v>
      </c>
      <c r="C1835" s="107">
        <v>45127</v>
      </c>
      <c r="D1835">
        <v>1488</v>
      </c>
      <c r="E1835">
        <v>1858</v>
      </c>
      <c r="F1835">
        <v>19.913889999999999</v>
      </c>
      <c r="G1835">
        <v>28.34</v>
      </c>
      <c r="H1835">
        <v>5.6</v>
      </c>
      <c r="I1835">
        <v>127.8</v>
      </c>
      <c r="J1835">
        <v>18.11</v>
      </c>
    </row>
    <row r="1836" spans="1:10" x14ac:dyDescent="0.25">
      <c r="A1836" t="s">
        <v>3462</v>
      </c>
      <c r="B1836" t="s">
        <v>3464</v>
      </c>
      <c r="C1836" s="107">
        <v>45137</v>
      </c>
      <c r="D1836">
        <v>3.3</v>
      </c>
      <c r="E1836">
        <v>4.0376000000000003</v>
      </c>
      <c r="F1836">
        <v>18.268280000000001</v>
      </c>
      <c r="G1836">
        <v>4</v>
      </c>
      <c r="H1836">
        <v>13</v>
      </c>
      <c r="I1836">
        <v>0.25</v>
      </c>
      <c r="J1836">
        <v>4.5</v>
      </c>
    </row>
    <row r="1837" spans="1:10" x14ac:dyDescent="0.25">
      <c r="A1837" t="s">
        <v>3459</v>
      </c>
      <c r="B1837" t="s">
        <v>3461</v>
      </c>
      <c r="C1837" s="107">
        <v>45137</v>
      </c>
      <c r="D1837">
        <v>45.46</v>
      </c>
      <c r="E1837">
        <v>55.762</v>
      </c>
      <c r="F1837">
        <v>18.47495</v>
      </c>
      <c r="G1837">
        <v>9.75</v>
      </c>
      <c r="H1837">
        <v>10</v>
      </c>
      <c r="I1837">
        <v>1.675</v>
      </c>
      <c r="J1837">
        <v>14</v>
      </c>
    </row>
    <row r="1838" spans="1:10" x14ac:dyDescent="0.25">
      <c r="A1838" t="s">
        <v>3456</v>
      </c>
      <c r="B1838" t="s">
        <v>3458</v>
      </c>
      <c r="C1838" s="107">
        <v>45137</v>
      </c>
      <c r="D1838">
        <v>50.68</v>
      </c>
      <c r="E1838">
        <v>64.941999999999993</v>
      </c>
      <c r="F1838">
        <v>21.961130000000001</v>
      </c>
      <c r="G1838">
        <v>3</v>
      </c>
      <c r="H1838">
        <v>8</v>
      </c>
      <c r="I1838">
        <v>1.67</v>
      </c>
      <c r="J1838">
        <v>7</v>
      </c>
    </row>
    <row r="1839" spans="1:10" x14ac:dyDescent="0.25">
      <c r="A1839" t="s">
        <v>3453</v>
      </c>
      <c r="B1839" t="s">
        <v>3455</v>
      </c>
      <c r="C1839" s="107">
        <v>45137</v>
      </c>
      <c r="D1839">
        <v>24.9</v>
      </c>
      <c r="E1839">
        <v>30.378</v>
      </c>
      <c r="F1839">
        <v>18.032789999999999</v>
      </c>
      <c r="G1839">
        <v>6</v>
      </c>
      <c r="H1839">
        <v>4</v>
      </c>
      <c r="I1839">
        <v>1</v>
      </c>
      <c r="J1839">
        <v>4</v>
      </c>
    </row>
    <row r="1840" spans="1:10" x14ac:dyDescent="0.25">
      <c r="A1840" t="s">
        <v>3450</v>
      </c>
      <c r="B1840" t="s">
        <v>25466</v>
      </c>
      <c r="C1840" s="107">
        <v>45137</v>
      </c>
      <c r="D1840">
        <v>18.71</v>
      </c>
      <c r="E1840">
        <v>23.200399999999998</v>
      </c>
      <c r="F1840">
        <v>19.354839999999999</v>
      </c>
      <c r="G1840">
        <v>1</v>
      </c>
      <c r="H1840">
        <v>1</v>
      </c>
      <c r="I1840">
        <v>0.2</v>
      </c>
      <c r="J1840">
        <v>4</v>
      </c>
    </row>
    <row r="1841" spans="1:10" x14ac:dyDescent="0.25">
      <c r="A1841" t="s">
        <v>3360</v>
      </c>
      <c r="B1841" t="s">
        <v>25467</v>
      </c>
      <c r="C1841" s="107">
        <v>45137</v>
      </c>
      <c r="D1841">
        <v>33.94</v>
      </c>
      <c r="E1841">
        <v>40.388599999999997</v>
      </c>
      <c r="F1841">
        <v>15.966390000000001</v>
      </c>
      <c r="G1841">
        <v>4</v>
      </c>
      <c r="H1841">
        <v>5</v>
      </c>
      <c r="I1841">
        <v>0.01</v>
      </c>
      <c r="J1841">
        <v>1</v>
      </c>
    </row>
    <row r="1842" spans="1:10" x14ac:dyDescent="0.25">
      <c r="A1842" t="s">
        <v>3354</v>
      </c>
      <c r="B1842" t="s">
        <v>3356</v>
      </c>
      <c r="C1842" s="107">
        <v>45137</v>
      </c>
      <c r="D1842">
        <v>17.21</v>
      </c>
      <c r="E1842">
        <v>21.340399999999999</v>
      </c>
      <c r="F1842">
        <v>19.354839999999999</v>
      </c>
      <c r="G1842">
        <v>1.5</v>
      </c>
      <c r="H1842">
        <v>3.5</v>
      </c>
      <c r="I1842">
        <v>0.7</v>
      </c>
      <c r="J1842">
        <v>5.5</v>
      </c>
    </row>
    <row r="1843" spans="1:10" x14ac:dyDescent="0.25">
      <c r="A1843" t="s">
        <v>3447</v>
      </c>
      <c r="B1843" t="s">
        <v>3449</v>
      </c>
      <c r="C1843" s="107">
        <v>45137</v>
      </c>
      <c r="D1843">
        <v>14.06</v>
      </c>
      <c r="E1843">
        <v>17.153199999999998</v>
      </c>
      <c r="F1843">
        <v>18.032789999999999</v>
      </c>
      <c r="G1843">
        <v>2.75</v>
      </c>
      <c r="H1843">
        <v>5.75</v>
      </c>
      <c r="I1843">
        <v>1</v>
      </c>
      <c r="J1843">
        <v>1</v>
      </c>
    </row>
    <row r="1844" spans="1:10" x14ac:dyDescent="0.25">
      <c r="A1844" t="s">
        <v>3444</v>
      </c>
      <c r="B1844" t="s">
        <v>3446</v>
      </c>
      <c r="C1844" s="107">
        <v>45137</v>
      </c>
      <c r="D1844">
        <v>14.46</v>
      </c>
      <c r="E1844">
        <v>18.036000000000001</v>
      </c>
      <c r="F1844">
        <v>19.827010000000001</v>
      </c>
      <c r="G1844">
        <v>3.4</v>
      </c>
      <c r="H1844">
        <v>5.2</v>
      </c>
      <c r="I1844">
        <v>0.14000000000000001</v>
      </c>
      <c r="J1844">
        <v>1</v>
      </c>
    </row>
    <row r="1845" spans="1:10" x14ac:dyDescent="0.25">
      <c r="A1845" t="s">
        <v>3441</v>
      </c>
      <c r="B1845" t="s">
        <v>25468</v>
      </c>
      <c r="C1845" s="107">
        <v>45137</v>
      </c>
      <c r="D1845">
        <v>17.21</v>
      </c>
      <c r="E1845">
        <v>21.340399999999999</v>
      </c>
      <c r="F1845">
        <v>19.354839999999999</v>
      </c>
      <c r="G1845">
        <v>5.7</v>
      </c>
      <c r="H1845">
        <v>8.9</v>
      </c>
      <c r="I1845">
        <v>12</v>
      </c>
      <c r="J1845">
        <v>2.5</v>
      </c>
    </row>
    <row r="1846" spans="1:10" x14ac:dyDescent="0.25">
      <c r="A1846" t="s">
        <v>3345</v>
      </c>
      <c r="B1846" t="s">
        <v>25469</v>
      </c>
      <c r="C1846" s="107">
        <v>45137</v>
      </c>
      <c r="D1846">
        <v>2.0499999999999998</v>
      </c>
      <c r="E1846">
        <v>2.54</v>
      </c>
      <c r="F1846">
        <v>19.291340000000002</v>
      </c>
      <c r="G1846">
        <v>2</v>
      </c>
      <c r="H1846">
        <v>4</v>
      </c>
      <c r="I1846">
        <v>1</v>
      </c>
      <c r="J1846">
        <v>2</v>
      </c>
    </row>
    <row r="1847" spans="1:10" x14ac:dyDescent="0.25">
      <c r="A1847" t="s">
        <v>3330</v>
      </c>
      <c r="B1847" t="s">
        <v>3332</v>
      </c>
      <c r="C1847" s="107">
        <v>45137</v>
      </c>
      <c r="D1847">
        <v>2.0499999999999998</v>
      </c>
      <c r="E1847">
        <v>2.5872000000000002</v>
      </c>
      <c r="F1847">
        <v>20.763760000000001</v>
      </c>
      <c r="G1847">
        <v>4</v>
      </c>
      <c r="H1847">
        <v>1</v>
      </c>
      <c r="I1847">
        <v>1</v>
      </c>
      <c r="J1847">
        <v>6</v>
      </c>
    </row>
    <row r="1848" spans="1:10" x14ac:dyDescent="0.25">
      <c r="A1848" t="s">
        <v>3324</v>
      </c>
      <c r="B1848" t="s">
        <v>3326</v>
      </c>
      <c r="C1848" s="107">
        <v>45137</v>
      </c>
      <c r="D1848">
        <v>2.0499999999999998</v>
      </c>
      <c r="E1848">
        <v>2.5419999999999998</v>
      </c>
      <c r="F1848">
        <v>19.354839999999999</v>
      </c>
      <c r="G1848">
        <v>2</v>
      </c>
      <c r="H1848">
        <v>4</v>
      </c>
      <c r="I1848">
        <v>1</v>
      </c>
      <c r="J1848">
        <v>2</v>
      </c>
    </row>
    <row r="1849" spans="1:10" x14ac:dyDescent="0.25">
      <c r="A1849" t="s">
        <v>3313</v>
      </c>
      <c r="B1849" t="s">
        <v>3315</v>
      </c>
      <c r="C1849" s="107">
        <v>45137</v>
      </c>
      <c r="D1849">
        <v>2.0499999999999998</v>
      </c>
      <c r="E1849">
        <v>2.5009999999999999</v>
      </c>
      <c r="F1849">
        <v>18.032789999999999</v>
      </c>
      <c r="G1849">
        <v>6</v>
      </c>
      <c r="H1849">
        <v>1</v>
      </c>
      <c r="I1849">
        <v>1</v>
      </c>
      <c r="J1849">
        <v>3.5</v>
      </c>
    </row>
    <row r="1850" spans="1:10" x14ac:dyDescent="0.25">
      <c r="A1850" t="s">
        <v>3308</v>
      </c>
      <c r="B1850" t="s">
        <v>3310</v>
      </c>
      <c r="C1850" s="107">
        <v>45137</v>
      </c>
      <c r="D1850">
        <v>2.0499999999999998</v>
      </c>
      <c r="E1850">
        <v>2.5419999999999998</v>
      </c>
      <c r="F1850">
        <v>19.354839999999999</v>
      </c>
      <c r="G1850">
        <v>4</v>
      </c>
      <c r="H1850">
        <v>1</v>
      </c>
      <c r="I1850">
        <v>1</v>
      </c>
      <c r="J1850">
        <v>6</v>
      </c>
    </row>
    <row r="1851" spans="1:10" x14ac:dyDescent="0.25">
      <c r="A1851" t="s">
        <v>3302</v>
      </c>
      <c r="B1851" t="s">
        <v>3304</v>
      </c>
      <c r="C1851" s="107">
        <v>45137</v>
      </c>
      <c r="D1851">
        <v>2.0499999999999998</v>
      </c>
      <c r="E1851">
        <v>2.5419999999999998</v>
      </c>
      <c r="F1851">
        <v>19.354839999999999</v>
      </c>
      <c r="G1851">
        <v>4</v>
      </c>
      <c r="H1851">
        <v>1</v>
      </c>
      <c r="I1851">
        <v>1</v>
      </c>
      <c r="J1851">
        <v>6</v>
      </c>
    </row>
    <row r="1852" spans="1:10" x14ac:dyDescent="0.25">
      <c r="A1852" t="s">
        <v>3290</v>
      </c>
      <c r="B1852" t="s">
        <v>3292</v>
      </c>
      <c r="C1852" s="107">
        <v>45137</v>
      </c>
      <c r="D1852">
        <v>2.0499999999999998</v>
      </c>
      <c r="E1852">
        <v>2.5419999999999998</v>
      </c>
      <c r="F1852">
        <v>19.354839999999999</v>
      </c>
      <c r="G1852">
        <v>4</v>
      </c>
      <c r="H1852">
        <v>1</v>
      </c>
      <c r="I1852">
        <v>1</v>
      </c>
      <c r="J1852">
        <v>6</v>
      </c>
    </row>
    <row r="1853" spans="1:10" x14ac:dyDescent="0.25">
      <c r="A1853" t="s">
        <v>3284</v>
      </c>
      <c r="B1853" t="s">
        <v>3286</v>
      </c>
      <c r="C1853" s="107">
        <v>45137</v>
      </c>
      <c r="D1853">
        <v>2.0499999999999998</v>
      </c>
      <c r="E1853">
        <v>2.5419999999999998</v>
      </c>
      <c r="F1853">
        <v>19.354839999999999</v>
      </c>
      <c r="G1853">
        <v>3.5</v>
      </c>
      <c r="H1853">
        <v>1</v>
      </c>
      <c r="I1853">
        <v>0.13</v>
      </c>
      <c r="J1853">
        <v>6</v>
      </c>
    </row>
    <row r="1854" spans="1:10" x14ac:dyDescent="0.25">
      <c r="A1854" t="s">
        <v>3275</v>
      </c>
      <c r="B1854" t="s">
        <v>3277</v>
      </c>
      <c r="C1854" s="107">
        <v>45137</v>
      </c>
      <c r="D1854">
        <v>2.83</v>
      </c>
      <c r="E1854">
        <v>3.5091999999999999</v>
      </c>
      <c r="F1854">
        <v>19.354839999999999</v>
      </c>
      <c r="G1854">
        <v>2.5</v>
      </c>
      <c r="H1854">
        <v>3.5</v>
      </c>
      <c r="I1854">
        <v>0.3</v>
      </c>
      <c r="J1854">
        <v>1.2</v>
      </c>
    </row>
    <row r="1855" spans="1:10" x14ac:dyDescent="0.25">
      <c r="A1855" t="s">
        <v>3266</v>
      </c>
      <c r="B1855" t="s">
        <v>3268</v>
      </c>
      <c r="C1855" s="107">
        <v>45137</v>
      </c>
      <c r="D1855">
        <v>267.14</v>
      </c>
      <c r="E1855">
        <v>317.89659999999998</v>
      </c>
      <c r="F1855">
        <v>15.966390000000001</v>
      </c>
      <c r="G1855">
        <v>13</v>
      </c>
      <c r="H1855">
        <v>24</v>
      </c>
      <c r="I1855">
        <v>25</v>
      </c>
      <c r="J1855">
        <v>4</v>
      </c>
    </row>
    <row r="1856" spans="1:10" x14ac:dyDescent="0.25">
      <c r="A1856" t="s">
        <v>3254</v>
      </c>
      <c r="B1856" t="s">
        <v>25470</v>
      </c>
      <c r="C1856" s="107">
        <v>45137</v>
      </c>
      <c r="D1856">
        <v>194.86</v>
      </c>
      <c r="E1856">
        <v>237.72919999999999</v>
      </c>
      <c r="F1856">
        <v>18.032789999999999</v>
      </c>
      <c r="G1856">
        <v>10</v>
      </c>
      <c r="H1856">
        <v>18</v>
      </c>
      <c r="I1856">
        <v>7</v>
      </c>
      <c r="J1856">
        <v>5</v>
      </c>
    </row>
    <row r="1857" spans="1:10" x14ac:dyDescent="0.25">
      <c r="A1857" t="s">
        <v>3251</v>
      </c>
      <c r="B1857" t="s">
        <v>3253</v>
      </c>
      <c r="C1857" s="107">
        <v>45137</v>
      </c>
      <c r="D1857">
        <v>226.29</v>
      </c>
      <c r="E1857">
        <v>294.4905</v>
      </c>
      <c r="F1857">
        <v>23.158809999999999</v>
      </c>
      <c r="G1857">
        <v>9</v>
      </c>
      <c r="H1857">
        <v>17</v>
      </c>
      <c r="I1857">
        <v>7</v>
      </c>
      <c r="J1857">
        <v>4</v>
      </c>
    </row>
    <row r="1858" spans="1:10" x14ac:dyDescent="0.25">
      <c r="A1858" t="s">
        <v>3248</v>
      </c>
      <c r="B1858" t="s">
        <v>3250</v>
      </c>
      <c r="C1858" s="107">
        <v>45137</v>
      </c>
      <c r="D1858">
        <v>269.39</v>
      </c>
      <c r="E1858">
        <v>346.61399999999998</v>
      </c>
      <c r="F1858">
        <v>22.279540000000001</v>
      </c>
      <c r="G1858">
        <v>14</v>
      </c>
      <c r="H1858">
        <v>28</v>
      </c>
      <c r="I1858">
        <v>29</v>
      </c>
      <c r="J1858">
        <v>12</v>
      </c>
    </row>
    <row r="1859" spans="1:10" x14ac:dyDescent="0.25">
      <c r="A1859" t="s">
        <v>3233</v>
      </c>
      <c r="B1859" t="s">
        <v>3235</v>
      </c>
      <c r="C1859" s="107">
        <v>45137</v>
      </c>
      <c r="D1859">
        <v>238.86</v>
      </c>
      <c r="E1859">
        <v>296.18639999999999</v>
      </c>
      <c r="F1859">
        <v>19.354839999999999</v>
      </c>
      <c r="G1859">
        <v>9</v>
      </c>
      <c r="H1859">
        <v>17</v>
      </c>
      <c r="I1859">
        <v>8</v>
      </c>
      <c r="J1859">
        <v>4</v>
      </c>
    </row>
    <row r="1860" spans="1:10" x14ac:dyDescent="0.25">
      <c r="A1860" t="s">
        <v>3230</v>
      </c>
      <c r="B1860" t="s">
        <v>3232</v>
      </c>
      <c r="C1860" s="107">
        <v>45137</v>
      </c>
      <c r="D1860">
        <v>267.14</v>
      </c>
      <c r="E1860">
        <v>331.25360000000001</v>
      </c>
      <c r="F1860">
        <v>19.354839999999999</v>
      </c>
      <c r="G1860">
        <v>10</v>
      </c>
      <c r="H1860">
        <v>18</v>
      </c>
      <c r="I1860">
        <v>7.98</v>
      </c>
      <c r="J1860">
        <v>5</v>
      </c>
    </row>
    <row r="1861" spans="1:10" x14ac:dyDescent="0.25">
      <c r="A1861" t="s">
        <v>3227</v>
      </c>
      <c r="B1861" t="s">
        <v>3229</v>
      </c>
      <c r="C1861" s="107">
        <v>45137</v>
      </c>
      <c r="D1861">
        <v>37.090000000000003</v>
      </c>
      <c r="E1861">
        <v>45.991600000000012</v>
      </c>
      <c r="F1861">
        <v>19.354839999999999</v>
      </c>
      <c r="G1861">
        <v>3</v>
      </c>
      <c r="H1861">
        <v>7</v>
      </c>
      <c r="I1861">
        <v>2</v>
      </c>
      <c r="J1861">
        <v>2.5</v>
      </c>
    </row>
    <row r="1862" spans="1:10" x14ac:dyDescent="0.25">
      <c r="A1862" t="s">
        <v>3224</v>
      </c>
      <c r="B1862" t="s">
        <v>3226</v>
      </c>
      <c r="C1862" s="107">
        <v>45137</v>
      </c>
      <c r="D1862">
        <v>44.63</v>
      </c>
      <c r="E1862">
        <v>55.341200000000001</v>
      </c>
      <c r="F1862">
        <v>19.354839999999999</v>
      </c>
      <c r="G1862">
        <v>5.5</v>
      </c>
      <c r="H1862">
        <v>8.75</v>
      </c>
      <c r="I1862">
        <v>1.3</v>
      </c>
      <c r="J1862">
        <v>3.25</v>
      </c>
    </row>
    <row r="1863" spans="1:10" x14ac:dyDescent="0.25">
      <c r="A1863" t="s">
        <v>3221</v>
      </c>
      <c r="B1863" t="s">
        <v>3223</v>
      </c>
      <c r="C1863" s="107">
        <v>45137</v>
      </c>
      <c r="D1863">
        <v>57.3</v>
      </c>
      <c r="E1863">
        <v>71.052000000000007</v>
      </c>
      <c r="F1863">
        <v>19.354839999999999</v>
      </c>
      <c r="G1863">
        <v>9</v>
      </c>
      <c r="H1863">
        <v>4</v>
      </c>
      <c r="I1863">
        <v>1.65</v>
      </c>
      <c r="J1863">
        <v>5</v>
      </c>
    </row>
    <row r="1864" spans="1:10" x14ac:dyDescent="0.25">
      <c r="A1864" t="s">
        <v>3218</v>
      </c>
      <c r="B1864" t="s">
        <v>3220</v>
      </c>
      <c r="C1864" s="107">
        <v>45137</v>
      </c>
      <c r="D1864">
        <v>78.569999999999993</v>
      </c>
      <c r="E1864">
        <v>97.426799999999986</v>
      </c>
      <c r="F1864">
        <v>19.354839999999999</v>
      </c>
      <c r="G1864">
        <v>4</v>
      </c>
      <c r="H1864">
        <v>5</v>
      </c>
      <c r="I1864">
        <v>0.88</v>
      </c>
      <c r="J1864">
        <v>4</v>
      </c>
    </row>
    <row r="1865" spans="1:10" x14ac:dyDescent="0.25">
      <c r="A1865" t="s">
        <v>3215</v>
      </c>
      <c r="B1865" t="s">
        <v>25471</v>
      </c>
      <c r="C1865" s="107">
        <v>45137</v>
      </c>
      <c r="D1865">
        <v>78.569999999999993</v>
      </c>
      <c r="E1865">
        <v>97.426799999999986</v>
      </c>
      <c r="F1865">
        <v>19.354839999999999</v>
      </c>
      <c r="G1865">
        <v>4.4000000000000004</v>
      </c>
      <c r="H1865">
        <v>5.5</v>
      </c>
      <c r="I1865">
        <v>0.88</v>
      </c>
      <c r="J1865">
        <v>4.3</v>
      </c>
    </row>
    <row r="1866" spans="1:10" x14ac:dyDescent="0.25">
      <c r="A1866" t="s">
        <v>3212</v>
      </c>
      <c r="B1866" t="s">
        <v>25472</v>
      </c>
      <c r="C1866" s="107">
        <v>45137</v>
      </c>
      <c r="D1866">
        <v>78.569999999999993</v>
      </c>
      <c r="E1866">
        <v>97.426799999999986</v>
      </c>
      <c r="F1866">
        <v>19.354839999999999</v>
      </c>
      <c r="G1866">
        <v>3.8</v>
      </c>
      <c r="H1866">
        <v>4.4000000000000004</v>
      </c>
      <c r="I1866">
        <v>1</v>
      </c>
      <c r="J1866">
        <v>3.5</v>
      </c>
    </row>
    <row r="1867" spans="1:10" x14ac:dyDescent="0.25">
      <c r="A1867" t="s">
        <v>3209</v>
      </c>
      <c r="B1867" t="s">
        <v>25473</v>
      </c>
      <c r="C1867" s="107">
        <v>45137</v>
      </c>
      <c r="D1867">
        <v>78.569999999999993</v>
      </c>
      <c r="E1867">
        <v>97.426799999999986</v>
      </c>
      <c r="F1867">
        <v>19.354839999999999</v>
      </c>
      <c r="G1867">
        <v>4.29</v>
      </c>
      <c r="H1867">
        <v>5.63</v>
      </c>
      <c r="I1867">
        <v>0.8</v>
      </c>
      <c r="J1867">
        <v>4.17</v>
      </c>
    </row>
    <row r="1868" spans="1:10" x14ac:dyDescent="0.25">
      <c r="A1868" t="s">
        <v>3206</v>
      </c>
      <c r="B1868" t="s">
        <v>3208</v>
      </c>
      <c r="C1868" s="107">
        <v>45137</v>
      </c>
      <c r="D1868">
        <v>125.09</v>
      </c>
      <c r="E1868">
        <v>152.60980000000001</v>
      </c>
      <c r="F1868">
        <v>18.032789999999999</v>
      </c>
      <c r="G1868">
        <v>7.5</v>
      </c>
      <c r="H1868">
        <v>9.25</v>
      </c>
      <c r="I1868">
        <v>1</v>
      </c>
      <c r="J1868">
        <v>4.75</v>
      </c>
    </row>
    <row r="1869" spans="1:10" x14ac:dyDescent="0.25">
      <c r="A1869" t="s">
        <v>3203</v>
      </c>
      <c r="B1869" t="s">
        <v>3205</v>
      </c>
      <c r="C1869" s="107">
        <v>45137</v>
      </c>
      <c r="D1869">
        <v>62.23</v>
      </c>
      <c r="E1869">
        <v>75.920599999999993</v>
      </c>
      <c r="F1869">
        <v>18.032789999999999</v>
      </c>
      <c r="G1869">
        <v>6.5</v>
      </c>
      <c r="H1869">
        <v>8.5</v>
      </c>
      <c r="I1869">
        <v>6</v>
      </c>
      <c r="J1869">
        <v>4</v>
      </c>
    </row>
    <row r="1870" spans="1:10" x14ac:dyDescent="0.25">
      <c r="A1870" t="s">
        <v>3200</v>
      </c>
      <c r="B1870" t="s">
        <v>25474</v>
      </c>
      <c r="C1870" s="107">
        <v>45137</v>
      </c>
      <c r="D1870">
        <v>622.29</v>
      </c>
      <c r="E1870">
        <v>771.63959999999997</v>
      </c>
      <c r="F1870">
        <v>19.354839999999999</v>
      </c>
      <c r="G1870">
        <v>17</v>
      </c>
      <c r="H1870">
        <v>21</v>
      </c>
      <c r="I1870">
        <v>14</v>
      </c>
      <c r="J1870">
        <v>6</v>
      </c>
    </row>
    <row r="1871" spans="1:10" x14ac:dyDescent="0.25">
      <c r="A1871" t="s">
        <v>3197</v>
      </c>
      <c r="B1871" t="s">
        <v>25475</v>
      </c>
      <c r="C1871" s="107">
        <v>45137</v>
      </c>
      <c r="D1871">
        <v>150.86000000000001</v>
      </c>
      <c r="E1871">
        <v>187.06639999999999</v>
      </c>
      <c r="F1871">
        <v>19.354839999999999</v>
      </c>
      <c r="G1871">
        <v>14</v>
      </c>
      <c r="H1871">
        <v>24</v>
      </c>
      <c r="I1871">
        <v>34.4</v>
      </c>
      <c r="J1871">
        <v>6</v>
      </c>
    </row>
    <row r="1872" spans="1:10" x14ac:dyDescent="0.25">
      <c r="A1872" t="s">
        <v>3194</v>
      </c>
      <c r="B1872" t="s">
        <v>3196</v>
      </c>
      <c r="C1872" s="107">
        <v>45137</v>
      </c>
      <c r="D1872">
        <v>150.86000000000001</v>
      </c>
      <c r="E1872">
        <v>184.04920000000001</v>
      </c>
      <c r="F1872">
        <v>18.032789999999999</v>
      </c>
      <c r="G1872">
        <v>5.5</v>
      </c>
      <c r="H1872">
        <v>8.75</v>
      </c>
      <c r="I1872">
        <v>2.61</v>
      </c>
      <c r="J1872">
        <v>4.25</v>
      </c>
    </row>
    <row r="1873" spans="1:10" x14ac:dyDescent="0.25">
      <c r="A1873" t="s">
        <v>436</v>
      </c>
      <c r="B1873" t="s">
        <v>438</v>
      </c>
      <c r="C1873" s="107">
        <v>45137</v>
      </c>
      <c r="D1873">
        <v>1590.29</v>
      </c>
      <c r="E1873">
        <v>1971.9595999999999</v>
      </c>
      <c r="F1873">
        <v>19.354839999999999</v>
      </c>
      <c r="G1873">
        <v>18</v>
      </c>
      <c r="H1873">
        <v>28</v>
      </c>
      <c r="I1873">
        <v>50</v>
      </c>
      <c r="J1873">
        <v>11</v>
      </c>
    </row>
    <row r="1874" spans="1:10" x14ac:dyDescent="0.25">
      <c r="A1874" t="s">
        <v>3191</v>
      </c>
      <c r="B1874" t="s">
        <v>3193</v>
      </c>
      <c r="C1874" s="107">
        <v>45137</v>
      </c>
      <c r="D1874">
        <v>1675.14</v>
      </c>
      <c r="E1874">
        <v>2077.1736000000001</v>
      </c>
      <c r="F1874">
        <v>19.354839999999999</v>
      </c>
      <c r="G1874">
        <v>18</v>
      </c>
      <c r="H1874">
        <v>28</v>
      </c>
      <c r="I1874">
        <v>50</v>
      </c>
      <c r="J1874">
        <v>11</v>
      </c>
    </row>
    <row r="1875" spans="1:10" x14ac:dyDescent="0.25">
      <c r="A1875" t="s">
        <v>3188</v>
      </c>
      <c r="B1875" t="s">
        <v>3190</v>
      </c>
      <c r="C1875" s="107">
        <v>45137</v>
      </c>
      <c r="D1875">
        <v>535.54</v>
      </c>
      <c r="E1875">
        <v>637.29259999999999</v>
      </c>
      <c r="F1875">
        <v>15.966390000000001</v>
      </c>
      <c r="G1875">
        <v>16</v>
      </c>
      <c r="H1875">
        <v>25</v>
      </c>
      <c r="I1875">
        <v>38</v>
      </c>
      <c r="J1875">
        <v>4</v>
      </c>
    </row>
    <row r="1876" spans="1:10" x14ac:dyDescent="0.25">
      <c r="A1876" t="s">
        <v>3185</v>
      </c>
      <c r="B1876" t="s">
        <v>3187</v>
      </c>
      <c r="C1876" s="107">
        <v>45137</v>
      </c>
      <c r="D1876">
        <v>182.91</v>
      </c>
      <c r="E1876">
        <v>226.80840000000001</v>
      </c>
      <c r="F1876">
        <v>19.354839999999999</v>
      </c>
      <c r="G1876">
        <v>24</v>
      </c>
      <c r="H1876">
        <v>34</v>
      </c>
      <c r="I1876">
        <v>15</v>
      </c>
      <c r="J1876">
        <v>2</v>
      </c>
    </row>
    <row r="1877" spans="1:10" x14ac:dyDescent="0.25">
      <c r="A1877" t="s">
        <v>3182</v>
      </c>
      <c r="B1877" t="s">
        <v>3184</v>
      </c>
      <c r="C1877" s="107">
        <v>45137</v>
      </c>
      <c r="D1877">
        <v>434.34</v>
      </c>
      <c r="E1877">
        <v>538.58159999999998</v>
      </c>
      <c r="F1877">
        <v>19.354839999999999</v>
      </c>
      <c r="G1877">
        <v>20</v>
      </c>
      <c r="H1877">
        <v>23</v>
      </c>
      <c r="I1877">
        <v>23</v>
      </c>
      <c r="J1877">
        <v>13</v>
      </c>
    </row>
    <row r="1878" spans="1:10" x14ac:dyDescent="0.25">
      <c r="A1878" t="s">
        <v>3179</v>
      </c>
      <c r="B1878" t="s">
        <v>3181</v>
      </c>
      <c r="C1878" s="107">
        <v>45137</v>
      </c>
      <c r="D1878">
        <v>434.34</v>
      </c>
      <c r="E1878">
        <v>538.58159999999998</v>
      </c>
      <c r="F1878">
        <v>19.354839999999999</v>
      </c>
      <c r="G1878">
        <v>20</v>
      </c>
      <c r="H1878">
        <v>23</v>
      </c>
      <c r="I1878">
        <v>23</v>
      </c>
      <c r="J1878">
        <v>13</v>
      </c>
    </row>
    <row r="1879" spans="1:10" x14ac:dyDescent="0.25">
      <c r="A1879" t="s">
        <v>3176</v>
      </c>
      <c r="B1879" t="s">
        <v>3178</v>
      </c>
      <c r="C1879" s="107">
        <v>45137</v>
      </c>
      <c r="D1879">
        <v>609.71</v>
      </c>
      <c r="E1879">
        <v>756.04040000000009</v>
      </c>
      <c r="F1879">
        <v>19.354839999999999</v>
      </c>
      <c r="G1879">
        <v>19</v>
      </c>
      <c r="H1879">
        <v>28</v>
      </c>
      <c r="I1879">
        <v>26.8</v>
      </c>
      <c r="J1879">
        <v>11</v>
      </c>
    </row>
    <row r="1880" spans="1:10" x14ac:dyDescent="0.25">
      <c r="A1880" t="s">
        <v>3173</v>
      </c>
      <c r="B1880" t="s">
        <v>3175</v>
      </c>
      <c r="C1880" s="107">
        <v>45137</v>
      </c>
      <c r="D1880">
        <v>559.42999999999995</v>
      </c>
      <c r="E1880">
        <v>682.50459999999998</v>
      </c>
      <c r="F1880">
        <v>18.032789999999999</v>
      </c>
      <c r="G1880">
        <v>16</v>
      </c>
      <c r="H1880">
        <v>25</v>
      </c>
      <c r="I1880">
        <v>39</v>
      </c>
      <c r="J1880">
        <v>4</v>
      </c>
    </row>
    <row r="1881" spans="1:10" x14ac:dyDescent="0.25">
      <c r="A1881" t="s">
        <v>3170</v>
      </c>
      <c r="B1881" t="s">
        <v>3172</v>
      </c>
      <c r="C1881" s="107">
        <v>45137</v>
      </c>
      <c r="D1881">
        <v>451.94</v>
      </c>
      <c r="E1881">
        <v>551.36680000000001</v>
      </c>
      <c r="F1881">
        <v>18.032789999999999</v>
      </c>
      <c r="G1881">
        <v>16</v>
      </c>
      <c r="H1881">
        <v>25</v>
      </c>
      <c r="I1881">
        <v>39</v>
      </c>
      <c r="J1881">
        <v>4</v>
      </c>
    </row>
    <row r="1882" spans="1:10" x14ac:dyDescent="0.25">
      <c r="A1882" t="s">
        <v>3101</v>
      </c>
      <c r="B1882" t="s">
        <v>3103</v>
      </c>
      <c r="C1882" s="107">
        <v>45137</v>
      </c>
      <c r="D1882">
        <v>3991.43</v>
      </c>
      <c r="E1882">
        <v>4949.3732</v>
      </c>
      <c r="F1882">
        <v>19.354839999999999</v>
      </c>
      <c r="G1882">
        <v>40</v>
      </c>
      <c r="H1882">
        <v>52</v>
      </c>
      <c r="I1882">
        <v>160</v>
      </c>
      <c r="J1882">
        <v>21</v>
      </c>
    </row>
    <row r="1883" spans="1:10" x14ac:dyDescent="0.25">
      <c r="A1883" t="s">
        <v>3095</v>
      </c>
      <c r="B1883" t="s">
        <v>3097</v>
      </c>
      <c r="C1883" s="107">
        <v>45137</v>
      </c>
      <c r="D1883">
        <v>4164.29</v>
      </c>
      <c r="E1883">
        <v>4905.2901499999998</v>
      </c>
      <c r="F1883">
        <v>15.10614</v>
      </c>
      <c r="G1883">
        <v>40</v>
      </c>
      <c r="H1883">
        <v>52</v>
      </c>
      <c r="I1883">
        <v>160</v>
      </c>
      <c r="J1883">
        <v>21</v>
      </c>
    </row>
    <row r="1884" spans="1:10" x14ac:dyDescent="0.25">
      <c r="A1884" t="s">
        <v>3089</v>
      </c>
      <c r="B1884" t="s">
        <v>3091</v>
      </c>
      <c r="C1884" s="107">
        <v>45137</v>
      </c>
      <c r="D1884">
        <v>4556.51</v>
      </c>
      <c r="E1884">
        <v>5422.2469000000001</v>
      </c>
      <c r="F1884">
        <v>15.966390000000001</v>
      </c>
      <c r="G1884">
        <v>15</v>
      </c>
      <c r="H1884">
        <v>27</v>
      </c>
      <c r="I1884">
        <v>33</v>
      </c>
      <c r="J1884">
        <v>12</v>
      </c>
    </row>
    <row r="1885" spans="1:10" x14ac:dyDescent="0.25">
      <c r="A1885" t="s">
        <v>3086</v>
      </c>
      <c r="B1885" t="s">
        <v>25476</v>
      </c>
      <c r="C1885" s="107">
        <v>45137</v>
      </c>
      <c r="D1885">
        <v>4572.8599999999997</v>
      </c>
      <c r="E1885">
        <v>5578.8891999999996</v>
      </c>
      <c r="F1885">
        <v>18.032789999999999</v>
      </c>
      <c r="G1885">
        <v>17</v>
      </c>
      <c r="H1885">
        <v>28</v>
      </c>
      <c r="I1885">
        <v>43</v>
      </c>
      <c r="J1885">
        <v>13</v>
      </c>
    </row>
    <row r="1886" spans="1:10" x14ac:dyDescent="0.25">
      <c r="A1886" t="s">
        <v>3071</v>
      </c>
      <c r="B1886" t="s">
        <v>25477</v>
      </c>
      <c r="C1886" s="107">
        <v>45137</v>
      </c>
      <c r="D1886">
        <v>4723.71</v>
      </c>
      <c r="E1886">
        <v>5762.9261999999999</v>
      </c>
      <c r="F1886">
        <v>18.032789999999999</v>
      </c>
      <c r="G1886">
        <v>19</v>
      </c>
      <c r="H1886">
        <v>30</v>
      </c>
      <c r="I1886">
        <v>53</v>
      </c>
      <c r="J1886">
        <v>14</v>
      </c>
    </row>
    <row r="1887" spans="1:10" x14ac:dyDescent="0.25">
      <c r="A1887" t="s">
        <v>3068</v>
      </c>
      <c r="B1887" t="s">
        <v>3070</v>
      </c>
      <c r="C1887" s="107">
        <v>45137</v>
      </c>
      <c r="D1887">
        <v>4726.8599999999997</v>
      </c>
      <c r="E1887">
        <v>5861.3064000000004</v>
      </c>
      <c r="F1887">
        <v>19.354839999999999</v>
      </c>
      <c r="G1887">
        <v>29</v>
      </c>
      <c r="H1887">
        <v>49.5</v>
      </c>
      <c r="I1887">
        <v>150</v>
      </c>
      <c r="J1887">
        <v>14.5</v>
      </c>
    </row>
    <row r="1888" spans="1:10" x14ac:dyDescent="0.25">
      <c r="A1888" t="s">
        <v>3065</v>
      </c>
      <c r="B1888" t="s">
        <v>3067</v>
      </c>
      <c r="C1888" s="107">
        <v>45137</v>
      </c>
      <c r="D1888">
        <v>4739.43</v>
      </c>
      <c r="E1888">
        <v>5876.8932000000004</v>
      </c>
      <c r="F1888">
        <v>19.354839999999999</v>
      </c>
      <c r="G1888">
        <v>40</v>
      </c>
      <c r="H1888">
        <v>52</v>
      </c>
      <c r="I1888">
        <v>185</v>
      </c>
      <c r="J1888">
        <v>21</v>
      </c>
    </row>
    <row r="1889" spans="1:10" x14ac:dyDescent="0.25">
      <c r="A1889" t="s">
        <v>3062</v>
      </c>
      <c r="B1889" t="s">
        <v>3064</v>
      </c>
      <c r="C1889" s="107">
        <v>45137</v>
      </c>
      <c r="D1889">
        <v>4739.43</v>
      </c>
      <c r="E1889">
        <v>6028.9904999999999</v>
      </c>
      <c r="F1889">
        <v>21.389330000000001</v>
      </c>
      <c r="G1889">
        <v>40</v>
      </c>
      <c r="H1889">
        <v>52</v>
      </c>
      <c r="I1889">
        <v>185</v>
      </c>
      <c r="J1889">
        <v>21</v>
      </c>
    </row>
    <row r="1890" spans="1:10" x14ac:dyDescent="0.25">
      <c r="A1890" t="s">
        <v>3059</v>
      </c>
      <c r="B1890" t="s">
        <v>3061</v>
      </c>
      <c r="C1890" s="107">
        <v>45137</v>
      </c>
      <c r="D1890">
        <v>7448.57</v>
      </c>
      <c r="E1890">
        <v>8863.7983000000004</v>
      </c>
      <c r="F1890">
        <v>15.966390000000001</v>
      </c>
      <c r="G1890">
        <v>32</v>
      </c>
      <c r="H1890">
        <v>60</v>
      </c>
      <c r="I1890">
        <v>300</v>
      </c>
      <c r="J1890">
        <v>21</v>
      </c>
    </row>
    <row r="1891" spans="1:10" x14ac:dyDescent="0.25">
      <c r="A1891" t="s">
        <v>3056</v>
      </c>
      <c r="B1891" t="s">
        <v>3058</v>
      </c>
      <c r="C1891" s="107">
        <v>45137</v>
      </c>
      <c r="D1891">
        <v>7464.29</v>
      </c>
      <c r="E1891">
        <v>9106.4338000000007</v>
      </c>
      <c r="F1891">
        <v>18.032789999999999</v>
      </c>
      <c r="G1891">
        <v>32</v>
      </c>
      <c r="H1891">
        <v>60</v>
      </c>
      <c r="I1891">
        <v>300</v>
      </c>
      <c r="J1891">
        <v>21</v>
      </c>
    </row>
    <row r="1892" spans="1:10" x14ac:dyDescent="0.25">
      <c r="A1892" t="s">
        <v>3053</v>
      </c>
      <c r="B1892" t="s">
        <v>3055</v>
      </c>
      <c r="C1892" s="107">
        <v>45137</v>
      </c>
      <c r="D1892">
        <v>7618.29</v>
      </c>
      <c r="E1892">
        <v>9446.6795999999995</v>
      </c>
      <c r="F1892">
        <v>19.354839999999999</v>
      </c>
      <c r="G1892">
        <v>32</v>
      </c>
      <c r="H1892">
        <v>60</v>
      </c>
      <c r="I1892">
        <v>300</v>
      </c>
      <c r="J1892">
        <v>21</v>
      </c>
    </row>
    <row r="1893" spans="1:10" x14ac:dyDescent="0.25">
      <c r="A1893" t="s">
        <v>3050</v>
      </c>
      <c r="B1893" t="s">
        <v>3052</v>
      </c>
      <c r="C1893" s="107">
        <v>45137</v>
      </c>
      <c r="D1893">
        <v>8272</v>
      </c>
      <c r="E1893">
        <v>9843.68</v>
      </c>
      <c r="F1893">
        <v>15.966390000000001</v>
      </c>
      <c r="G1893">
        <v>56</v>
      </c>
      <c r="H1893">
        <v>28</v>
      </c>
      <c r="I1893">
        <v>300</v>
      </c>
      <c r="J1893">
        <v>19</v>
      </c>
    </row>
    <row r="1894" spans="1:10" x14ac:dyDescent="0.25">
      <c r="A1894" t="s">
        <v>3047</v>
      </c>
      <c r="B1894" t="s">
        <v>3049</v>
      </c>
      <c r="C1894" s="107">
        <v>45137</v>
      </c>
      <c r="D1894">
        <v>8303.43</v>
      </c>
      <c r="E1894">
        <v>9881.0817000000006</v>
      </c>
      <c r="F1894">
        <v>15.966390000000001</v>
      </c>
      <c r="G1894">
        <v>32</v>
      </c>
      <c r="H1894">
        <v>60</v>
      </c>
      <c r="I1894">
        <v>300</v>
      </c>
      <c r="J1894">
        <v>21</v>
      </c>
    </row>
    <row r="1895" spans="1:10" x14ac:dyDescent="0.25">
      <c r="A1895" t="s">
        <v>3044</v>
      </c>
      <c r="B1895" t="s">
        <v>3046</v>
      </c>
      <c r="C1895" s="107">
        <v>45137</v>
      </c>
      <c r="D1895">
        <v>8598.86</v>
      </c>
      <c r="E1895">
        <v>10662.5864</v>
      </c>
      <c r="F1895">
        <v>19.354839999999999</v>
      </c>
      <c r="G1895">
        <v>32</v>
      </c>
      <c r="H1895">
        <v>60</v>
      </c>
      <c r="I1895">
        <v>300</v>
      </c>
      <c r="J1895">
        <v>21</v>
      </c>
    </row>
    <row r="1896" spans="1:10" x14ac:dyDescent="0.25">
      <c r="A1896" t="s">
        <v>3041</v>
      </c>
      <c r="B1896" t="s">
        <v>3043</v>
      </c>
      <c r="C1896" s="107">
        <v>45137</v>
      </c>
      <c r="D1896">
        <v>8272</v>
      </c>
      <c r="E1896">
        <v>10257.280000000001</v>
      </c>
      <c r="F1896">
        <v>19.354839999999999</v>
      </c>
      <c r="G1896">
        <v>32</v>
      </c>
      <c r="H1896">
        <v>60</v>
      </c>
      <c r="I1896">
        <v>450</v>
      </c>
      <c r="J1896">
        <v>21</v>
      </c>
    </row>
    <row r="1897" spans="1:10" x14ac:dyDescent="0.25">
      <c r="A1897" t="s">
        <v>3038</v>
      </c>
      <c r="B1897" t="s">
        <v>3040</v>
      </c>
      <c r="C1897" s="107">
        <v>45137</v>
      </c>
      <c r="D1897">
        <v>8303.43</v>
      </c>
      <c r="E1897">
        <v>10296.253199999999</v>
      </c>
      <c r="F1897">
        <v>19.354839999999999</v>
      </c>
      <c r="G1897">
        <v>32</v>
      </c>
      <c r="H1897">
        <v>60</v>
      </c>
      <c r="I1897">
        <v>450</v>
      </c>
      <c r="J1897">
        <v>21</v>
      </c>
    </row>
    <row r="1898" spans="1:10" x14ac:dyDescent="0.25">
      <c r="A1898" t="s">
        <v>3036</v>
      </c>
      <c r="B1898" t="s">
        <v>3037</v>
      </c>
      <c r="C1898" s="107">
        <v>45137</v>
      </c>
      <c r="D1898">
        <v>8598.86</v>
      </c>
      <c r="E1898">
        <v>10662.5864</v>
      </c>
      <c r="F1898">
        <v>19.354839999999999</v>
      </c>
      <c r="G1898">
        <v>32</v>
      </c>
      <c r="H1898">
        <v>60</v>
      </c>
      <c r="I1898">
        <v>450</v>
      </c>
      <c r="J1898">
        <v>21</v>
      </c>
    </row>
    <row r="1899" spans="1:10" x14ac:dyDescent="0.25">
      <c r="A1899" t="s">
        <v>3033</v>
      </c>
      <c r="B1899" t="s">
        <v>3035</v>
      </c>
      <c r="C1899" s="107">
        <v>45137</v>
      </c>
      <c r="D1899">
        <v>15224</v>
      </c>
      <c r="E1899">
        <v>18877.759999999998</v>
      </c>
      <c r="F1899">
        <v>19.354839999999999</v>
      </c>
      <c r="G1899">
        <v>32</v>
      </c>
      <c r="H1899">
        <v>60</v>
      </c>
      <c r="I1899">
        <v>450</v>
      </c>
      <c r="J1899">
        <v>21</v>
      </c>
    </row>
    <row r="1900" spans="1:10" x14ac:dyDescent="0.25">
      <c r="A1900" t="s">
        <v>3030</v>
      </c>
      <c r="B1900" t="s">
        <v>3032</v>
      </c>
      <c r="C1900" s="107">
        <v>45137</v>
      </c>
      <c r="D1900">
        <v>15368.57</v>
      </c>
      <c r="E1900">
        <v>19057.0268</v>
      </c>
      <c r="F1900">
        <v>19.354839999999999</v>
      </c>
      <c r="G1900">
        <v>32</v>
      </c>
      <c r="H1900">
        <v>60</v>
      </c>
      <c r="I1900">
        <v>450</v>
      </c>
      <c r="J1900">
        <v>21</v>
      </c>
    </row>
    <row r="1901" spans="1:10" x14ac:dyDescent="0.25">
      <c r="A1901" t="s">
        <v>3027</v>
      </c>
      <c r="B1901" t="s">
        <v>3029</v>
      </c>
      <c r="C1901" s="107">
        <v>45137</v>
      </c>
      <c r="D1901">
        <v>15818</v>
      </c>
      <c r="E1901">
        <v>19614.32</v>
      </c>
      <c r="F1901">
        <v>19.354839999999999</v>
      </c>
      <c r="G1901">
        <v>32</v>
      </c>
      <c r="H1901">
        <v>60</v>
      </c>
      <c r="I1901">
        <v>450</v>
      </c>
      <c r="J1901">
        <v>21</v>
      </c>
    </row>
    <row r="1902" spans="1:10" x14ac:dyDescent="0.25">
      <c r="A1902" t="s">
        <v>3024</v>
      </c>
      <c r="B1902" t="s">
        <v>3026</v>
      </c>
      <c r="C1902" s="107">
        <v>45137</v>
      </c>
      <c r="D1902">
        <v>16047.43</v>
      </c>
      <c r="E1902">
        <v>19898.813200000001</v>
      </c>
      <c r="F1902">
        <v>19.354839999999999</v>
      </c>
      <c r="G1902">
        <v>32</v>
      </c>
      <c r="H1902">
        <v>60</v>
      </c>
      <c r="I1902">
        <v>450</v>
      </c>
      <c r="J1902">
        <v>21</v>
      </c>
    </row>
    <row r="1903" spans="1:10" x14ac:dyDescent="0.25">
      <c r="A1903" t="s">
        <v>3021</v>
      </c>
      <c r="B1903" t="s">
        <v>3023</v>
      </c>
      <c r="C1903" s="107">
        <v>45137</v>
      </c>
      <c r="D1903">
        <v>16204.57</v>
      </c>
      <c r="E1903">
        <v>20093.666799999999</v>
      </c>
      <c r="F1903">
        <v>19.354839999999999</v>
      </c>
      <c r="G1903">
        <v>32</v>
      </c>
      <c r="H1903">
        <v>60</v>
      </c>
      <c r="I1903">
        <v>450</v>
      </c>
      <c r="J1903">
        <v>21</v>
      </c>
    </row>
    <row r="1904" spans="1:10" x14ac:dyDescent="0.25">
      <c r="A1904" t="s">
        <v>3018</v>
      </c>
      <c r="B1904" t="s">
        <v>3020</v>
      </c>
      <c r="C1904" s="107">
        <v>45137</v>
      </c>
      <c r="D1904">
        <v>16801.71</v>
      </c>
      <c r="E1904">
        <v>20834.1204</v>
      </c>
      <c r="F1904">
        <v>19.354839999999999</v>
      </c>
      <c r="G1904">
        <v>32</v>
      </c>
      <c r="H1904">
        <v>60</v>
      </c>
      <c r="I1904">
        <v>450</v>
      </c>
      <c r="J1904">
        <v>21</v>
      </c>
    </row>
    <row r="1905" spans="1:10" x14ac:dyDescent="0.25">
      <c r="A1905" t="s">
        <v>3015</v>
      </c>
      <c r="B1905" t="s">
        <v>3017</v>
      </c>
      <c r="C1905" s="107">
        <v>45137</v>
      </c>
      <c r="D1905">
        <v>220</v>
      </c>
      <c r="E1905">
        <v>272.8</v>
      </c>
      <c r="F1905">
        <v>19.354839999999999</v>
      </c>
      <c r="G1905">
        <v>5</v>
      </c>
      <c r="H1905">
        <v>7</v>
      </c>
      <c r="I1905">
        <v>1</v>
      </c>
      <c r="J1905">
        <v>2</v>
      </c>
    </row>
    <row r="1906" spans="1:10" x14ac:dyDescent="0.25">
      <c r="A1906" t="s">
        <v>3012</v>
      </c>
      <c r="B1906" t="s">
        <v>3014</v>
      </c>
      <c r="C1906" s="107">
        <v>45137</v>
      </c>
      <c r="D1906">
        <v>220</v>
      </c>
      <c r="E1906">
        <v>272.8</v>
      </c>
      <c r="F1906">
        <v>19.354839999999999</v>
      </c>
      <c r="G1906">
        <v>5</v>
      </c>
      <c r="H1906">
        <v>7</v>
      </c>
      <c r="I1906">
        <v>0.9</v>
      </c>
      <c r="J1906">
        <v>2</v>
      </c>
    </row>
    <row r="1907" spans="1:10" x14ac:dyDescent="0.25">
      <c r="A1907" t="s">
        <v>3009</v>
      </c>
      <c r="B1907" t="s">
        <v>3011</v>
      </c>
      <c r="C1907" s="107">
        <v>45137</v>
      </c>
      <c r="D1907">
        <v>59.09</v>
      </c>
      <c r="E1907">
        <v>73.271600000000007</v>
      </c>
      <c r="F1907">
        <v>19.354839999999999</v>
      </c>
      <c r="G1907">
        <v>1</v>
      </c>
      <c r="H1907">
        <v>5</v>
      </c>
      <c r="I1907">
        <v>0.01</v>
      </c>
      <c r="J1907">
        <v>4</v>
      </c>
    </row>
    <row r="1908" spans="1:10" x14ac:dyDescent="0.25">
      <c r="A1908" t="s">
        <v>19369</v>
      </c>
      <c r="B1908" t="s">
        <v>25478</v>
      </c>
      <c r="C1908" s="107">
        <v>45137</v>
      </c>
      <c r="D1908">
        <v>43.37</v>
      </c>
      <c r="E1908">
        <v>53.78</v>
      </c>
      <c r="F1908">
        <v>19.356639999999999</v>
      </c>
      <c r="G1908">
        <v>0.85</v>
      </c>
      <c r="H1908">
        <v>4.75</v>
      </c>
      <c r="I1908">
        <v>0.5</v>
      </c>
      <c r="J1908">
        <v>3.76</v>
      </c>
    </row>
    <row r="1909" spans="1:10" x14ac:dyDescent="0.25">
      <c r="A1909" t="s">
        <v>3006</v>
      </c>
      <c r="B1909" t="s">
        <v>3008</v>
      </c>
      <c r="C1909" s="107">
        <v>45137</v>
      </c>
      <c r="D1909">
        <v>13135.56</v>
      </c>
      <c r="E1909">
        <v>16288.0944</v>
      </c>
      <c r="F1909">
        <v>19.354839999999999</v>
      </c>
      <c r="G1909">
        <v>58.43</v>
      </c>
      <c r="H1909">
        <v>46</v>
      </c>
      <c r="I1909">
        <v>500</v>
      </c>
      <c r="J1909">
        <v>13</v>
      </c>
    </row>
    <row r="1910" spans="1:10" x14ac:dyDescent="0.25">
      <c r="A1910" t="s">
        <v>3003</v>
      </c>
      <c r="B1910" t="s">
        <v>25479</v>
      </c>
      <c r="C1910" s="107">
        <v>45137</v>
      </c>
      <c r="D1910">
        <v>15050</v>
      </c>
      <c r="E1910">
        <v>18662</v>
      </c>
      <c r="F1910">
        <v>19.354839999999999</v>
      </c>
      <c r="G1910">
        <v>13</v>
      </c>
      <c r="H1910">
        <v>58.42</v>
      </c>
      <c r="I1910">
        <v>500</v>
      </c>
      <c r="J1910">
        <v>46</v>
      </c>
    </row>
    <row r="1911" spans="1:10" x14ac:dyDescent="0.25">
      <c r="A1911" t="s">
        <v>25480</v>
      </c>
      <c r="B1911" t="s">
        <v>25481</v>
      </c>
      <c r="C1911" s="107">
        <v>45137</v>
      </c>
      <c r="D1911">
        <v>17322.22</v>
      </c>
      <c r="E1911">
        <v>21479.552800000001</v>
      </c>
      <c r="F1911">
        <v>19.354839999999999</v>
      </c>
      <c r="G1911">
        <v>16</v>
      </c>
      <c r="H1911">
        <v>8.6999999999999993</v>
      </c>
      <c r="I1911">
        <v>125</v>
      </c>
      <c r="J1911">
        <v>28</v>
      </c>
    </row>
    <row r="1912" spans="1:10" x14ac:dyDescent="0.25">
      <c r="A1912" t="s">
        <v>3000</v>
      </c>
      <c r="B1912" t="s">
        <v>25482</v>
      </c>
      <c r="C1912" s="107">
        <v>45137</v>
      </c>
      <c r="D1912">
        <v>10232.219999999999</v>
      </c>
      <c r="E1912">
        <v>12687.952799999999</v>
      </c>
      <c r="F1912">
        <v>19.354839999999999</v>
      </c>
      <c r="G1912">
        <v>6.5</v>
      </c>
      <c r="H1912">
        <v>24.5</v>
      </c>
      <c r="I1912">
        <v>162.30000000000001</v>
      </c>
      <c r="J1912">
        <v>8.4</v>
      </c>
    </row>
    <row r="1913" spans="1:10" x14ac:dyDescent="0.25">
      <c r="A1913" t="s">
        <v>2997</v>
      </c>
      <c r="B1913" t="s">
        <v>25483</v>
      </c>
      <c r="C1913" s="107">
        <v>45137</v>
      </c>
      <c r="D1913">
        <v>11653.33</v>
      </c>
      <c r="E1913">
        <v>14450.129199999999</v>
      </c>
      <c r="F1913">
        <v>19.354839999999999</v>
      </c>
      <c r="G1913">
        <v>24</v>
      </c>
      <c r="H1913">
        <v>48</v>
      </c>
      <c r="I1913">
        <v>1040</v>
      </c>
      <c r="J1913">
        <v>14</v>
      </c>
    </row>
    <row r="1914" spans="1:10" x14ac:dyDescent="0.25">
      <c r="A1914" t="s">
        <v>2994</v>
      </c>
      <c r="B1914" t="s">
        <v>2996</v>
      </c>
      <c r="C1914" s="107">
        <v>45137</v>
      </c>
      <c r="D1914">
        <v>14541.11</v>
      </c>
      <c r="E1914">
        <v>18030.9764</v>
      </c>
      <c r="F1914">
        <v>19.354839999999999</v>
      </c>
      <c r="G1914">
        <v>24</v>
      </c>
      <c r="H1914">
        <v>60</v>
      </c>
      <c r="I1914">
        <v>1200</v>
      </c>
      <c r="J1914">
        <v>14</v>
      </c>
    </row>
    <row r="1915" spans="1:10" x14ac:dyDescent="0.25">
      <c r="A1915" t="s">
        <v>2991</v>
      </c>
      <c r="B1915" t="s">
        <v>2993</v>
      </c>
      <c r="C1915" s="107">
        <v>45137</v>
      </c>
      <c r="D1915">
        <v>19140</v>
      </c>
      <c r="E1915">
        <v>23733.599999999999</v>
      </c>
      <c r="F1915">
        <v>19.354839999999999</v>
      </c>
      <c r="G1915">
        <v>24</v>
      </c>
      <c r="H1915">
        <v>60</v>
      </c>
      <c r="I1915">
        <v>1500</v>
      </c>
      <c r="J1915">
        <v>14</v>
      </c>
    </row>
    <row r="1916" spans="1:10" x14ac:dyDescent="0.25">
      <c r="A1916" t="s">
        <v>2988</v>
      </c>
      <c r="B1916" t="s">
        <v>25484</v>
      </c>
      <c r="C1916" s="107">
        <v>45137</v>
      </c>
      <c r="D1916">
        <v>123.33</v>
      </c>
      <c r="E1916">
        <v>152.92920000000001</v>
      </c>
      <c r="F1916">
        <v>19.354839999999999</v>
      </c>
      <c r="G1916">
        <v>3.2</v>
      </c>
      <c r="H1916">
        <v>5.9</v>
      </c>
      <c r="I1916">
        <v>1</v>
      </c>
      <c r="J1916">
        <v>2</v>
      </c>
    </row>
    <row r="1917" spans="1:10" x14ac:dyDescent="0.25">
      <c r="A1917" t="s">
        <v>2985</v>
      </c>
      <c r="B1917" t="s">
        <v>2987</v>
      </c>
      <c r="C1917" s="107">
        <v>45137</v>
      </c>
      <c r="D1917">
        <v>16.670000000000002</v>
      </c>
      <c r="E1917">
        <v>20.6708</v>
      </c>
      <c r="F1917">
        <v>19.354839999999999</v>
      </c>
      <c r="G1917">
        <v>1.1000000000000001</v>
      </c>
      <c r="H1917">
        <v>2.2999999999999998</v>
      </c>
      <c r="I1917">
        <v>0.17</v>
      </c>
      <c r="J1917">
        <v>0.5</v>
      </c>
    </row>
    <row r="1918" spans="1:10" x14ac:dyDescent="0.25">
      <c r="A1918" t="s">
        <v>2982</v>
      </c>
      <c r="B1918" t="s">
        <v>2984</v>
      </c>
      <c r="C1918" s="107">
        <v>45137</v>
      </c>
      <c r="D1918">
        <v>7.78</v>
      </c>
      <c r="E1918">
        <v>9.6471999999999998</v>
      </c>
      <c r="F1918">
        <v>19.354839999999999</v>
      </c>
      <c r="G1918">
        <v>1.6</v>
      </c>
      <c r="H1918">
        <v>2.5</v>
      </c>
      <c r="I1918">
        <v>0.4</v>
      </c>
      <c r="J1918">
        <v>1.2</v>
      </c>
    </row>
    <row r="1919" spans="1:10" x14ac:dyDescent="0.25">
      <c r="A1919" t="s">
        <v>2979</v>
      </c>
      <c r="B1919" t="s">
        <v>25485</v>
      </c>
      <c r="C1919" s="107">
        <v>45137</v>
      </c>
      <c r="D1919">
        <v>16.670000000000002</v>
      </c>
      <c r="E1919">
        <v>20.6708</v>
      </c>
      <c r="F1919">
        <v>19.354839999999999</v>
      </c>
      <c r="G1919">
        <v>1.6</v>
      </c>
      <c r="H1919">
        <v>2.8</v>
      </c>
      <c r="I1919">
        <v>0.2</v>
      </c>
      <c r="J1919">
        <v>0.8</v>
      </c>
    </row>
    <row r="1920" spans="1:10" x14ac:dyDescent="0.25">
      <c r="A1920" t="s">
        <v>2911</v>
      </c>
      <c r="B1920" t="s">
        <v>2913</v>
      </c>
      <c r="C1920" s="107">
        <v>45137</v>
      </c>
      <c r="D1920">
        <v>10</v>
      </c>
      <c r="E1920">
        <v>12.4</v>
      </c>
      <c r="F1920">
        <v>19.354839999999999</v>
      </c>
      <c r="G1920">
        <v>0.98</v>
      </c>
      <c r="H1920">
        <v>1.18</v>
      </c>
      <c r="I1920">
        <v>0.2</v>
      </c>
      <c r="J1920">
        <v>5.12</v>
      </c>
    </row>
    <row r="1921" spans="1:10" x14ac:dyDescent="0.25">
      <c r="A1921" t="s">
        <v>2906</v>
      </c>
      <c r="B1921" t="s">
        <v>2908</v>
      </c>
      <c r="C1921" s="107">
        <v>45137</v>
      </c>
      <c r="D1921">
        <v>52.22</v>
      </c>
      <c r="E1921">
        <v>64.752799999999993</v>
      </c>
      <c r="F1921">
        <v>19.354839999999999</v>
      </c>
      <c r="G1921">
        <v>15</v>
      </c>
      <c r="H1921">
        <v>9</v>
      </c>
      <c r="I1921">
        <v>10</v>
      </c>
      <c r="J1921">
        <v>11</v>
      </c>
    </row>
    <row r="1922" spans="1:10" x14ac:dyDescent="0.25">
      <c r="A1922" t="s">
        <v>2901</v>
      </c>
      <c r="B1922" t="s">
        <v>2903</v>
      </c>
      <c r="C1922" s="107">
        <v>45137</v>
      </c>
      <c r="D1922">
        <v>822.22</v>
      </c>
      <c r="E1922">
        <v>1019.5528</v>
      </c>
      <c r="F1922">
        <v>19.354839999999999</v>
      </c>
      <c r="G1922">
        <v>6</v>
      </c>
      <c r="H1922">
        <v>4</v>
      </c>
      <c r="I1922">
        <v>2</v>
      </c>
      <c r="J1922">
        <v>3</v>
      </c>
    </row>
    <row r="1923" spans="1:10" x14ac:dyDescent="0.25">
      <c r="A1923" t="s">
        <v>2894</v>
      </c>
      <c r="B1923" t="s">
        <v>25486</v>
      </c>
      <c r="C1923" s="107">
        <v>45137</v>
      </c>
      <c r="D1923">
        <v>1773.33</v>
      </c>
      <c r="E1923">
        <v>2198.9292</v>
      </c>
      <c r="F1923">
        <v>19.354839999999999</v>
      </c>
      <c r="G1923">
        <v>1.1000000000000001</v>
      </c>
      <c r="H1923">
        <v>3</v>
      </c>
      <c r="I1923">
        <v>0.1</v>
      </c>
      <c r="J1923">
        <v>0.3</v>
      </c>
    </row>
    <row r="1924" spans="1:10" x14ac:dyDescent="0.25">
      <c r="A1924" t="s">
        <v>2891</v>
      </c>
      <c r="B1924" t="s">
        <v>2893</v>
      </c>
      <c r="C1924" s="107">
        <v>45137</v>
      </c>
      <c r="D1924">
        <v>718.89</v>
      </c>
      <c r="E1924">
        <v>891.42359999999996</v>
      </c>
      <c r="F1924">
        <v>19.354839999999999</v>
      </c>
      <c r="G1924">
        <v>1.4</v>
      </c>
      <c r="H1924">
        <v>3.9</v>
      </c>
      <c r="I1924">
        <v>0.2</v>
      </c>
      <c r="J1924">
        <v>0.6</v>
      </c>
    </row>
    <row r="1925" spans="1:10" x14ac:dyDescent="0.25">
      <c r="A1925" t="s">
        <v>2886</v>
      </c>
      <c r="B1925" t="s">
        <v>2888</v>
      </c>
      <c r="C1925" s="107">
        <v>45137</v>
      </c>
      <c r="D1925">
        <v>617.78</v>
      </c>
      <c r="E1925">
        <v>766.04719999999998</v>
      </c>
      <c r="F1925">
        <v>19.354839999999999</v>
      </c>
      <c r="G1925">
        <v>6</v>
      </c>
      <c r="H1925">
        <v>4</v>
      </c>
      <c r="I1925">
        <v>2</v>
      </c>
      <c r="J1925">
        <v>3</v>
      </c>
    </row>
    <row r="1926" spans="1:10" x14ac:dyDescent="0.25">
      <c r="A1926" t="s">
        <v>2881</v>
      </c>
      <c r="B1926" t="s">
        <v>2883</v>
      </c>
      <c r="C1926" s="107">
        <v>45137</v>
      </c>
      <c r="D1926">
        <v>92.22</v>
      </c>
      <c r="E1926">
        <v>114.3528</v>
      </c>
      <c r="F1926">
        <v>19.354839999999999</v>
      </c>
      <c r="G1926">
        <v>6</v>
      </c>
      <c r="H1926">
        <v>4</v>
      </c>
      <c r="I1926">
        <v>2</v>
      </c>
      <c r="J1926">
        <v>3</v>
      </c>
    </row>
    <row r="1927" spans="1:10" x14ac:dyDescent="0.25">
      <c r="A1927" t="s">
        <v>2873</v>
      </c>
      <c r="B1927" t="s">
        <v>2875</v>
      </c>
      <c r="C1927" s="107">
        <v>45137</v>
      </c>
      <c r="D1927">
        <v>27.78</v>
      </c>
      <c r="E1927">
        <v>34.447200000000002</v>
      </c>
      <c r="F1927">
        <v>19.354839999999999</v>
      </c>
      <c r="G1927">
        <v>6</v>
      </c>
      <c r="H1927">
        <v>4</v>
      </c>
      <c r="I1927">
        <v>2</v>
      </c>
      <c r="J1927">
        <v>3</v>
      </c>
    </row>
    <row r="1928" spans="1:10" x14ac:dyDescent="0.25">
      <c r="A1928" t="s">
        <v>2867</v>
      </c>
      <c r="B1928" t="s">
        <v>2869</v>
      </c>
      <c r="C1928" s="107">
        <v>45137</v>
      </c>
      <c r="D1928">
        <v>107.78</v>
      </c>
      <c r="E1928">
        <v>133.6472</v>
      </c>
      <c r="F1928">
        <v>19.354839999999999</v>
      </c>
      <c r="G1928">
        <v>6</v>
      </c>
      <c r="H1928">
        <v>4</v>
      </c>
      <c r="I1928">
        <v>2</v>
      </c>
      <c r="J1928">
        <v>3</v>
      </c>
    </row>
    <row r="1929" spans="1:10" x14ac:dyDescent="0.25">
      <c r="A1929" t="s">
        <v>2861</v>
      </c>
      <c r="B1929" t="s">
        <v>25487</v>
      </c>
      <c r="C1929" s="107">
        <v>45137</v>
      </c>
      <c r="D1929">
        <v>45.56</v>
      </c>
      <c r="E1929">
        <v>56.494399999999999</v>
      </c>
      <c r="F1929">
        <v>19.354839999999999</v>
      </c>
      <c r="G1929">
        <v>1.2</v>
      </c>
      <c r="H1929">
        <v>3.2</v>
      </c>
      <c r="I1929">
        <v>0.1</v>
      </c>
      <c r="J1929">
        <v>0.3</v>
      </c>
    </row>
    <row r="1930" spans="1:10" x14ac:dyDescent="0.25">
      <c r="A1930" t="s">
        <v>2855</v>
      </c>
      <c r="B1930" t="s">
        <v>2857</v>
      </c>
      <c r="C1930" s="107">
        <v>45137</v>
      </c>
      <c r="D1930">
        <v>857.78</v>
      </c>
      <c r="E1930">
        <v>1063.6472000000001</v>
      </c>
      <c r="F1930">
        <v>19.354839999999999</v>
      </c>
      <c r="G1930">
        <v>1.5</v>
      </c>
      <c r="H1930">
        <v>4.2</v>
      </c>
      <c r="I1930">
        <v>0.1</v>
      </c>
      <c r="J1930">
        <v>0.5</v>
      </c>
    </row>
    <row r="1931" spans="1:10" x14ac:dyDescent="0.25">
      <c r="A1931" t="s">
        <v>2852</v>
      </c>
      <c r="B1931" t="s">
        <v>2854</v>
      </c>
      <c r="C1931" s="107">
        <v>45137</v>
      </c>
      <c r="D1931">
        <v>243.33</v>
      </c>
      <c r="E1931">
        <v>301.72919999999999</v>
      </c>
      <c r="F1931">
        <v>19.354839999999999</v>
      </c>
      <c r="G1931">
        <v>1.7</v>
      </c>
      <c r="H1931">
        <v>5.2</v>
      </c>
      <c r="I1931">
        <v>0.2</v>
      </c>
      <c r="J1931">
        <v>0.8</v>
      </c>
    </row>
    <row r="1932" spans="1:10" x14ac:dyDescent="0.25">
      <c r="A1932" t="s">
        <v>2848</v>
      </c>
      <c r="B1932" t="s">
        <v>2850</v>
      </c>
      <c r="C1932" s="107">
        <v>45137</v>
      </c>
      <c r="D1932">
        <v>58.89</v>
      </c>
      <c r="E1932">
        <v>73.023600000000002</v>
      </c>
      <c r="F1932">
        <v>19.354839999999999</v>
      </c>
      <c r="G1932">
        <v>1.7</v>
      </c>
      <c r="H1932">
        <v>7</v>
      </c>
      <c r="I1932">
        <v>0.3</v>
      </c>
      <c r="J1932">
        <v>0.9</v>
      </c>
    </row>
    <row r="1933" spans="1:10" x14ac:dyDescent="0.25">
      <c r="A1933" t="s">
        <v>2839</v>
      </c>
      <c r="B1933" t="s">
        <v>2841</v>
      </c>
      <c r="C1933" s="107">
        <v>45137</v>
      </c>
      <c r="D1933">
        <v>77.78</v>
      </c>
      <c r="E1933">
        <v>96.447199999999995</v>
      </c>
      <c r="F1933">
        <v>19.354839999999999</v>
      </c>
      <c r="G1933">
        <v>4.5</v>
      </c>
      <c r="H1933">
        <v>6.3</v>
      </c>
      <c r="I1933">
        <v>1.2</v>
      </c>
      <c r="J1933">
        <v>3.1</v>
      </c>
    </row>
    <row r="1934" spans="1:10" x14ac:dyDescent="0.25">
      <c r="A1934" t="s">
        <v>2836</v>
      </c>
      <c r="B1934" t="s">
        <v>2838</v>
      </c>
      <c r="C1934" s="107">
        <v>45137</v>
      </c>
      <c r="D1934">
        <v>156.66999999999999</v>
      </c>
      <c r="E1934">
        <v>194.27080000000001</v>
      </c>
      <c r="F1934">
        <v>19.354839999999999</v>
      </c>
      <c r="G1934">
        <v>5.5</v>
      </c>
      <c r="H1934">
        <v>7.5</v>
      </c>
      <c r="I1934">
        <v>1.6</v>
      </c>
      <c r="J1934">
        <v>3.2</v>
      </c>
    </row>
    <row r="1935" spans="1:10" x14ac:dyDescent="0.25">
      <c r="A1935" t="s">
        <v>2833</v>
      </c>
      <c r="B1935" t="s">
        <v>2835</v>
      </c>
      <c r="C1935" s="107">
        <v>45137</v>
      </c>
      <c r="D1935">
        <v>1871.11</v>
      </c>
      <c r="E1935">
        <v>2320.1763999999998</v>
      </c>
      <c r="F1935">
        <v>19.354839999999999</v>
      </c>
      <c r="G1935">
        <v>1.1000000000000001</v>
      </c>
      <c r="H1935">
        <v>3.1</v>
      </c>
      <c r="I1935">
        <v>0.1</v>
      </c>
      <c r="J1935">
        <v>0.5</v>
      </c>
    </row>
    <row r="1936" spans="1:10" x14ac:dyDescent="0.25">
      <c r="A1936" t="s">
        <v>2827</v>
      </c>
      <c r="B1936" t="s">
        <v>2829</v>
      </c>
      <c r="C1936" s="107">
        <v>45137</v>
      </c>
      <c r="D1936">
        <v>1591.11</v>
      </c>
      <c r="E1936">
        <v>1972.9764</v>
      </c>
      <c r="F1936">
        <v>19.354839999999999</v>
      </c>
      <c r="G1936">
        <v>1.2</v>
      </c>
      <c r="H1936">
        <v>3.4</v>
      </c>
      <c r="I1936">
        <v>0.1</v>
      </c>
      <c r="J1936">
        <v>0.5</v>
      </c>
    </row>
    <row r="1937" spans="1:10" x14ac:dyDescent="0.25">
      <c r="A1937" t="s">
        <v>25488</v>
      </c>
      <c r="B1937" t="s">
        <v>25489</v>
      </c>
      <c r="C1937" s="107">
        <v>45137</v>
      </c>
      <c r="D1937">
        <v>1783.33</v>
      </c>
      <c r="E1937">
        <v>2211.3292000000001</v>
      </c>
      <c r="F1937">
        <v>19.354839999999999</v>
      </c>
      <c r="G1937">
        <v>1.3</v>
      </c>
      <c r="H1937">
        <v>3.7</v>
      </c>
      <c r="I1937">
        <v>0.1</v>
      </c>
      <c r="J1937">
        <v>0.5</v>
      </c>
    </row>
    <row r="1938" spans="1:10" x14ac:dyDescent="0.25">
      <c r="A1938" t="s">
        <v>2824</v>
      </c>
      <c r="B1938" t="s">
        <v>2826</v>
      </c>
      <c r="C1938" s="107">
        <v>45137</v>
      </c>
      <c r="D1938">
        <v>1545.56</v>
      </c>
      <c r="E1938">
        <v>1916.4944</v>
      </c>
      <c r="F1938">
        <v>19.354839999999999</v>
      </c>
      <c r="G1938">
        <v>1.5</v>
      </c>
      <c r="H1938">
        <v>4.5</v>
      </c>
      <c r="I1938">
        <v>0.2</v>
      </c>
      <c r="J1938">
        <v>0.7</v>
      </c>
    </row>
    <row r="1939" spans="1:10" x14ac:dyDescent="0.25">
      <c r="A1939" t="s">
        <v>2821</v>
      </c>
      <c r="B1939" t="s">
        <v>2823</v>
      </c>
      <c r="C1939" s="107">
        <v>45137</v>
      </c>
      <c r="D1939">
        <v>228.89</v>
      </c>
      <c r="E1939">
        <v>283.8236</v>
      </c>
      <c r="F1939">
        <v>19.354839999999999</v>
      </c>
      <c r="G1939">
        <v>1.2</v>
      </c>
      <c r="H1939">
        <v>3.3</v>
      </c>
      <c r="I1939">
        <v>0.1</v>
      </c>
      <c r="J1939">
        <v>0.5</v>
      </c>
    </row>
    <row r="1940" spans="1:10" x14ac:dyDescent="0.25">
      <c r="A1940" t="s">
        <v>2818</v>
      </c>
      <c r="B1940" t="s">
        <v>2820</v>
      </c>
      <c r="C1940" s="107">
        <v>45137</v>
      </c>
      <c r="D1940">
        <v>280</v>
      </c>
      <c r="E1940">
        <v>347.2</v>
      </c>
      <c r="F1940">
        <v>19.354839999999999</v>
      </c>
      <c r="G1940">
        <v>1.3</v>
      </c>
      <c r="H1940">
        <v>3.8</v>
      </c>
      <c r="I1940">
        <v>0.1</v>
      </c>
      <c r="J1940">
        <v>0.5</v>
      </c>
    </row>
    <row r="1941" spans="1:10" x14ac:dyDescent="0.25">
      <c r="A1941" t="s">
        <v>2815</v>
      </c>
      <c r="B1941" t="s">
        <v>25490</v>
      </c>
      <c r="C1941" s="107">
        <v>45137</v>
      </c>
      <c r="D1941">
        <v>85.56</v>
      </c>
      <c r="E1941">
        <v>106.09439999999999</v>
      </c>
      <c r="F1941">
        <v>19.354839999999999</v>
      </c>
      <c r="G1941">
        <v>1.1000000000000001</v>
      </c>
      <c r="H1941">
        <v>4.9000000000000004</v>
      </c>
      <c r="I1941">
        <v>0.2</v>
      </c>
      <c r="J1941">
        <v>0.6</v>
      </c>
    </row>
    <row r="1942" spans="1:10" x14ac:dyDescent="0.25">
      <c r="A1942" t="s">
        <v>2812</v>
      </c>
      <c r="B1942" t="s">
        <v>2814</v>
      </c>
      <c r="C1942" s="107">
        <v>45137</v>
      </c>
      <c r="D1942">
        <v>881.11</v>
      </c>
      <c r="E1942">
        <v>1092.5763999999999</v>
      </c>
      <c r="F1942">
        <v>19.354839999999999</v>
      </c>
      <c r="G1942">
        <v>1.3</v>
      </c>
      <c r="H1942">
        <v>5.7</v>
      </c>
      <c r="I1942">
        <v>0.3</v>
      </c>
      <c r="J1942">
        <v>0.7</v>
      </c>
    </row>
    <row r="1943" spans="1:10" x14ac:dyDescent="0.25">
      <c r="A1943" t="s">
        <v>432</v>
      </c>
      <c r="B1943" t="s">
        <v>25491</v>
      </c>
      <c r="C1943" s="107">
        <v>45137</v>
      </c>
      <c r="D1943">
        <v>81.11</v>
      </c>
      <c r="E1943">
        <v>100.57640000000001</v>
      </c>
      <c r="F1943">
        <v>19.354839999999999</v>
      </c>
      <c r="G1943">
        <v>1.3</v>
      </c>
      <c r="H1943">
        <v>4.3</v>
      </c>
      <c r="I1943">
        <v>0.1</v>
      </c>
      <c r="J1943">
        <v>0.5</v>
      </c>
    </row>
    <row r="1944" spans="1:10" x14ac:dyDescent="0.25">
      <c r="A1944" t="s">
        <v>2809</v>
      </c>
      <c r="B1944" t="s">
        <v>25492</v>
      </c>
      <c r="C1944" s="107">
        <v>45137</v>
      </c>
      <c r="D1944">
        <v>64.44</v>
      </c>
      <c r="E1944">
        <v>79.905600000000007</v>
      </c>
      <c r="F1944">
        <v>19.354839999999999</v>
      </c>
      <c r="G1944">
        <v>1.3</v>
      </c>
      <c r="H1944">
        <v>5</v>
      </c>
      <c r="I1944">
        <v>0.3</v>
      </c>
      <c r="J1944">
        <v>0.81</v>
      </c>
    </row>
    <row r="1945" spans="1:10" x14ac:dyDescent="0.25">
      <c r="A1945" t="s">
        <v>2803</v>
      </c>
      <c r="B1945" t="s">
        <v>25493</v>
      </c>
      <c r="C1945" s="107">
        <v>45137</v>
      </c>
      <c r="D1945">
        <v>1622.86</v>
      </c>
      <c r="E1945">
        <v>2012.3463999999999</v>
      </c>
      <c r="F1945">
        <v>19.354839999999999</v>
      </c>
      <c r="G1945">
        <v>17</v>
      </c>
      <c r="H1945">
        <v>22</v>
      </c>
      <c r="I1945">
        <v>25</v>
      </c>
      <c r="J1945">
        <v>12</v>
      </c>
    </row>
    <row r="1946" spans="1:10" x14ac:dyDescent="0.25">
      <c r="A1946" t="s">
        <v>2800</v>
      </c>
      <c r="B1946" t="s">
        <v>2802</v>
      </c>
      <c r="C1946" s="107">
        <v>45137</v>
      </c>
      <c r="D1946">
        <v>570.29</v>
      </c>
      <c r="E1946">
        <v>707.15959999999995</v>
      </c>
      <c r="F1946">
        <v>19.354839999999999</v>
      </c>
      <c r="G1946">
        <v>20.9</v>
      </c>
      <c r="H1946">
        <v>12.2</v>
      </c>
      <c r="I1946">
        <v>44</v>
      </c>
      <c r="J1946">
        <v>33.700000000000003</v>
      </c>
    </row>
    <row r="1947" spans="1:10" x14ac:dyDescent="0.25">
      <c r="A1947" t="s">
        <v>2797</v>
      </c>
      <c r="B1947" t="s">
        <v>2799</v>
      </c>
      <c r="C1947" s="107">
        <v>45137</v>
      </c>
      <c r="D1947">
        <v>43.43</v>
      </c>
      <c r="E1947">
        <v>53.853200000000001</v>
      </c>
      <c r="F1947">
        <v>19.354839999999999</v>
      </c>
      <c r="G1947">
        <v>0.2</v>
      </c>
      <c r="H1947">
        <v>2</v>
      </c>
      <c r="I1947">
        <v>0.7</v>
      </c>
      <c r="J1947">
        <v>0.2</v>
      </c>
    </row>
    <row r="1948" spans="1:10" x14ac:dyDescent="0.25">
      <c r="A1948" t="s">
        <v>2793</v>
      </c>
      <c r="B1948" t="s">
        <v>25494</v>
      </c>
      <c r="C1948" s="107">
        <v>45137</v>
      </c>
      <c r="D1948">
        <v>80</v>
      </c>
      <c r="E1948">
        <v>99.2</v>
      </c>
      <c r="F1948">
        <v>19.354839999999999</v>
      </c>
      <c r="G1948">
        <v>12.7</v>
      </c>
      <c r="H1948">
        <v>10.5</v>
      </c>
      <c r="I1948">
        <v>12</v>
      </c>
      <c r="J1948">
        <v>3.5</v>
      </c>
    </row>
    <row r="1949" spans="1:10" x14ac:dyDescent="0.25">
      <c r="A1949" t="s">
        <v>2790</v>
      </c>
      <c r="B1949" t="s">
        <v>2791</v>
      </c>
      <c r="C1949" s="107">
        <v>45137</v>
      </c>
      <c r="D1949">
        <v>6.34</v>
      </c>
      <c r="E1949">
        <v>7.46</v>
      </c>
      <c r="F1949">
        <v>15.013400000000001</v>
      </c>
      <c r="G1949">
        <v>1.5</v>
      </c>
      <c r="H1949">
        <v>2.4900000000000002</v>
      </c>
      <c r="I1949">
        <v>0.17</v>
      </c>
      <c r="J1949">
        <v>1.75</v>
      </c>
    </row>
    <row r="1950" spans="1:10" x14ac:dyDescent="0.25">
      <c r="A1950" t="s">
        <v>25495</v>
      </c>
      <c r="B1950" t="s">
        <v>25496</v>
      </c>
      <c r="C1950" s="107">
        <v>45137</v>
      </c>
      <c r="D1950">
        <v>9.75</v>
      </c>
      <c r="E1950">
        <v>11.49</v>
      </c>
      <c r="F1950">
        <v>15.143599999999999</v>
      </c>
      <c r="G1950">
        <v>3</v>
      </c>
      <c r="H1950">
        <v>2</v>
      </c>
      <c r="I1950">
        <v>1</v>
      </c>
      <c r="J1950">
        <v>3</v>
      </c>
    </row>
    <row r="1951" spans="1:10" x14ac:dyDescent="0.25">
      <c r="A1951" t="s">
        <v>2787</v>
      </c>
      <c r="B1951" t="s">
        <v>2789</v>
      </c>
      <c r="C1951" s="107">
        <v>45137</v>
      </c>
      <c r="D1951">
        <v>15.96</v>
      </c>
      <c r="E1951">
        <v>19.790400000000002</v>
      </c>
      <c r="F1951">
        <v>19.354839999999999</v>
      </c>
      <c r="G1951">
        <v>2</v>
      </c>
      <c r="H1951">
        <v>1</v>
      </c>
      <c r="I1951">
        <v>0.53</v>
      </c>
      <c r="J1951">
        <v>1</v>
      </c>
    </row>
    <row r="1952" spans="1:10" x14ac:dyDescent="0.25">
      <c r="A1952" t="s">
        <v>2784</v>
      </c>
      <c r="B1952" t="s">
        <v>2786</v>
      </c>
      <c r="C1952" s="107">
        <v>45137</v>
      </c>
      <c r="D1952">
        <v>5.15</v>
      </c>
      <c r="E1952">
        <v>6.1752000000000002</v>
      </c>
      <c r="F1952">
        <v>16.601890000000001</v>
      </c>
      <c r="G1952">
        <v>1.18</v>
      </c>
      <c r="H1952">
        <v>0.93</v>
      </c>
      <c r="I1952">
        <v>0.26</v>
      </c>
      <c r="J1952">
        <v>1.97</v>
      </c>
    </row>
    <row r="1953" spans="1:10" x14ac:dyDescent="0.25">
      <c r="A1953" t="s">
        <v>3465</v>
      </c>
      <c r="B1953" t="s">
        <v>3467</v>
      </c>
      <c r="C1953" s="107">
        <v>45137</v>
      </c>
      <c r="D1953">
        <v>3.31</v>
      </c>
      <c r="E1953">
        <v>3.968</v>
      </c>
      <c r="F1953">
        <v>16.582660000000001</v>
      </c>
      <c r="G1953">
        <v>1.25</v>
      </c>
      <c r="H1953">
        <v>1</v>
      </c>
      <c r="I1953">
        <v>0.13</v>
      </c>
      <c r="J1953">
        <v>1.25</v>
      </c>
    </row>
    <row r="1954" spans="1:10" x14ac:dyDescent="0.25">
      <c r="A1954" t="s">
        <v>2781</v>
      </c>
      <c r="B1954" t="s">
        <v>2783</v>
      </c>
      <c r="C1954" s="107">
        <v>45137</v>
      </c>
      <c r="D1954">
        <v>4.4800000000000004</v>
      </c>
      <c r="E1954">
        <v>5.555200000000001</v>
      </c>
      <c r="F1954">
        <v>19.354839999999999</v>
      </c>
      <c r="G1954">
        <v>2</v>
      </c>
      <c r="H1954">
        <v>2.15</v>
      </c>
      <c r="I1954">
        <v>0.25</v>
      </c>
      <c r="J1954">
        <v>1.3</v>
      </c>
    </row>
    <row r="1955" spans="1:10" x14ac:dyDescent="0.25">
      <c r="A1955" t="s">
        <v>2778</v>
      </c>
      <c r="B1955" t="s">
        <v>2780</v>
      </c>
      <c r="C1955" s="107">
        <v>45137</v>
      </c>
      <c r="D1955">
        <v>2.67</v>
      </c>
      <c r="E1955">
        <v>3.2115999999999998</v>
      </c>
      <c r="F1955">
        <v>16.863869999999999</v>
      </c>
      <c r="G1955">
        <v>2</v>
      </c>
      <c r="H1955">
        <v>2.15</v>
      </c>
      <c r="I1955">
        <v>0.25</v>
      </c>
      <c r="J1955">
        <v>1.73</v>
      </c>
    </row>
    <row r="1956" spans="1:10" x14ac:dyDescent="0.25">
      <c r="A1956" t="s">
        <v>2775</v>
      </c>
      <c r="B1956" t="s">
        <v>2777</v>
      </c>
      <c r="C1956" s="107">
        <v>45137</v>
      </c>
      <c r="D1956">
        <v>2.59</v>
      </c>
      <c r="E1956">
        <v>3.2115999999999998</v>
      </c>
      <c r="F1956">
        <v>19.354839999999999</v>
      </c>
      <c r="G1956">
        <v>2</v>
      </c>
      <c r="H1956">
        <v>2.15</v>
      </c>
      <c r="I1956">
        <v>0.25</v>
      </c>
      <c r="J1956">
        <v>1.73</v>
      </c>
    </row>
    <row r="1957" spans="1:10" x14ac:dyDescent="0.25">
      <c r="A1957" t="s">
        <v>2772</v>
      </c>
      <c r="B1957" t="s">
        <v>2774</v>
      </c>
      <c r="C1957" s="107">
        <v>45137</v>
      </c>
      <c r="D1957">
        <v>5.73</v>
      </c>
      <c r="E1957">
        <v>7.1052</v>
      </c>
      <c r="F1957">
        <v>19.354839999999999</v>
      </c>
      <c r="G1957">
        <v>2</v>
      </c>
      <c r="H1957">
        <v>2.25</v>
      </c>
      <c r="I1957">
        <v>0.25</v>
      </c>
      <c r="J1957">
        <v>1.5</v>
      </c>
    </row>
    <row r="1958" spans="1:10" x14ac:dyDescent="0.25">
      <c r="A1958" t="s">
        <v>2769</v>
      </c>
      <c r="B1958" t="s">
        <v>2771</v>
      </c>
      <c r="C1958" s="107">
        <v>45137</v>
      </c>
      <c r="D1958">
        <v>10.6</v>
      </c>
      <c r="E1958">
        <v>13.144</v>
      </c>
      <c r="F1958">
        <v>19.354839999999999</v>
      </c>
      <c r="G1958">
        <v>2</v>
      </c>
      <c r="H1958">
        <v>2</v>
      </c>
      <c r="I1958">
        <v>0.4</v>
      </c>
      <c r="J1958">
        <v>3</v>
      </c>
    </row>
    <row r="1959" spans="1:10" x14ac:dyDescent="0.25">
      <c r="A1959" t="s">
        <v>2766</v>
      </c>
      <c r="B1959" t="s">
        <v>25497</v>
      </c>
      <c r="C1959" s="107">
        <v>45137</v>
      </c>
      <c r="D1959">
        <v>8</v>
      </c>
      <c r="E1959">
        <v>9.92</v>
      </c>
      <c r="F1959">
        <v>19.354839999999999</v>
      </c>
      <c r="G1959">
        <v>2</v>
      </c>
      <c r="H1959">
        <v>1</v>
      </c>
      <c r="I1959">
        <v>0.52</v>
      </c>
      <c r="J1959">
        <v>6.9</v>
      </c>
    </row>
    <row r="1960" spans="1:10" x14ac:dyDescent="0.25">
      <c r="A1960" t="s">
        <v>2763</v>
      </c>
      <c r="B1960" t="s">
        <v>2765</v>
      </c>
      <c r="C1960" s="107">
        <v>45137</v>
      </c>
      <c r="D1960">
        <v>7.01</v>
      </c>
      <c r="E1960">
        <v>9</v>
      </c>
      <c r="F1960">
        <v>22.11111</v>
      </c>
      <c r="G1960">
        <v>2</v>
      </c>
      <c r="H1960">
        <v>1.18</v>
      </c>
      <c r="I1960">
        <v>0.3</v>
      </c>
      <c r="J1960">
        <v>1.5</v>
      </c>
    </row>
    <row r="1961" spans="1:10" x14ac:dyDescent="0.25">
      <c r="A1961" t="s">
        <v>2760</v>
      </c>
      <c r="B1961" t="s">
        <v>2762</v>
      </c>
      <c r="C1961" s="107">
        <v>45137</v>
      </c>
      <c r="D1961">
        <v>0.46</v>
      </c>
      <c r="E1961">
        <v>0.57040000000000002</v>
      </c>
      <c r="F1961">
        <v>19.354839999999999</v>
      </c>
      <c r="G1961">
        <v>4.3</v>
      </c>
      <c r="H1961">
        <v>6.5</v>
      </c>
      <c r="I1961">
        <v>0.74</v>
      </c>
      <c r="J1961">
        <v>1.2</v>
      </c>
    </row>
    <row r="1962" spans="1:10" x14ac:dyDescent="0.25">
      <c r="A1962" t="s">
        <v>2757</v>
      </c>
      <c r="B1962" t="s">
        <v>2759</v>
      </c>
      <c r="C1962" s="107">
        <v>45137</v>
      </c>
      <c r="D1962">
        <v>0.88</v>
      </c>
      <c r="E1962">
        <v>1.2</v>
      </c>
      <c r="F1962">
        <v>26.66667</v>
      </c>
      <c r="G1962">
        <v>1</v>
      </c>
      <c r="H1962">
        <v>3</v>
      </c>
      <c r="I1962">
        <v>0.3</v>
      </c>
      <c r="J1962">
        <v>0.4</v>
      </c>
    </row>
    <row r="1963" spans="1:10" x14ac:dyDescent="0.25">
      <c r="A1963" t="s">
        <v>2754</v>
      </c>
      <c r="B1963" t="s">
        <v>2756</v>
      </c>
      <c r="C1963" s="107">
        <v>45137</v>
      </c>
      <c r="D1963">
        <v>0.6</v>
      </c>
      <c r="E1963">
        <v>0.74399999999999999</v>
      </c>
      <c r="F1963">
        <v>19.354839999999999</v>
      </c>
      <c r="G1963">
        <v>1.2</v>
      </c>
      <c r="H1963">
        <v>3.8</v>
      </c>
      <c r="I1963">
        <v>0.4</v>
      </c>
      <c r="J1963">
        <v>0.5</v>
      </c>
    </row>
    <row r="1964" spans="1:10" x14ac:dyDescent="0.25">
      <c r="A1964" t="s">
        <v>2751</v>
      </c>
      <c r="B1964" t="s">
        <v>2753</v>
      </c>
      <c r="C1964" s="107">
        <v>45137</v>
      </c>
      <c r="D1964">
        <v>4.92</v>
      </c>
      <c r="E1964">
        <v>6.1</v>
      </c>
      <c r="F1964">
        <v>19.344259999999998</v>
      </c>
      <c r="G1964">
        <v>7.5</v>
      </c>
      <c r="H1964">
        <v>11</v>
      </c>
      <c r="I1964">
        <v>1</v>
      </c>
      <c r="J1964">
        <v>4</v>
      </c>
    </row>
    <row r="1965" spans="1:10" x14ac:dyDescent="0.25">
      <c r="A1965" t="s">
        <v>2748</v>
      </c>
      <c r="B1965" t="s">
        <v>2750</v>
      </c>
      <c r="C1965" s="107">
        <v>45137</v>
      </c>
      <c r="D1965">
        <v>1.33</v>
      </c>
      <c r="E1965">
        <v>1.7</v>
      </c>
      <c r="F1965">
        <v>21.764710000000001</v>
      </c>
      <c r="G1965">
        <v>5.5</v>
      </c>
      <c r="H1965">
        <v>10.199999999999999</v>
      </c>
      <c r="I1965">
        <v>1.1000000000000001</v>
      </c>
      <c r="J1965">
        <v>2.2000000000000002</v>
      </c>
    </row>
    <row r="1966" spans="1:10" x14ac:dyDescent="0.25">
      <c r="A1966" t="s">
        <v>2745</v>
      </c>
      <c r="B1966" t="s">
        <v>2747</v>
      </c>
      <c r="C1966" s="107">
        <v>45137</v>
      </c>
      <c r="D1966">
        <v>1.32</v>
      </c>
      <c r="E1966">
        <v>1.75</v>
      </c>
      <c r="F1966">
        <v>24.571429999999999</v>
      </c>
      <c r="G1966">
        <v>5.5</v>
      </c>
      <c r="H1966">
        <v>10.199999999999999</v>
      </c>
      <c r="I1966">
        <v>4</v>
      </c>
      <c r="J1966">
        <v>2.2000000000000002</v>
      </c>
    </row>
    <row r="1967" spans="1:10" x14ac:dyDescent="0.25">
      <c r="A1967" t="s">
        <v>2742</v>
      </c>
      <c r="B1967" t="s">
        <v>2744</v>
      </c>
      <c r="C1967" s="107">
        <v>45137</v>
      </c>
      <c r="D1967">
        <v>1.22</v>
      </c>
      <c r="E1967">
        <v>1.5127999999999999</v>
      </c>
      <c r="F1967">
        <v>19.354839999999999</v>
      </c>
      <c r="G1967">
        <v>5.5</v>
      </c>
      <c r="H1967">
        <v>10.199999999999999</v>
      </c>
      <c r="I1967">
        <v>4</v>
      </c>
      <c r="J1967">
        <v>2.2000000000000002</v>
      </c>
    </row>
    <row r="1968" spans="1:10" x14ac:dyDescent="0.25">
      <c r="A1968" t="s">
        <v>2739</v>
      </c>
      <c r="B1968" t="s">
        <v>2741</v>
      </c>
      <c r="C1968" s="107">
        <v>45137</v>
      </c>
      <c r="D1968">
        <v>0.38</v>
      </c>
      <c r="E1968">
        <v>0.47120000000000001</v>
      </c>
      <c r="F1968">
        <v>19.354839999999999</v>
      </c>
      <c r="G1968">
        <v>0.5</v>
      </c>
      <c r="H1968">
        <v>1</v>
      </c>
      <c r="I1968">
        <v>0.06</v>
      </c>
      <c r="J1968">
        <v>0.2</v>
      </c>
    </row>
    <row r="1969" spans="1:10" x14ac:dyDescent="0.25">
      <c r="A1969" t="s">
        <v>2735</v>
      </c>
      <c r="B1969" t="s">
        <v>2737</v>
      </c>
      <c r="C1969" s="107">
        <v>45137</v>
      </c>
      <c r="D1969">
        <v>0.35</v>
      </c>
      <c r="E1969">
        <v>0.434</v>
      </c>
      <c r="F1969">
        <v>19.354839999999999</v>
      </c>
      <c r="G1969">
        <v>2</v>
      </c>
      <c r="H1969">
        <v>6.3</v>
      </c>
      <c r="I1969">
        <v>1.2</v>
      </c>
      <c r="J1969">
        <v>1.2</v>
      </c>
    </row>
    <row r="1970" spans="1:10" x14ac:dyDescent="0.25">
      <c r="A1970" t="s">
        <v>429</v>
      </c>
      <c r="B1970" t="s">
        <v>431</v>
      </c>
      <c r="C1970" s="107">
        <v>45137</v>
      </c>
      <c r="D1970">
        <v>1481.71</v>
      </c>
      <c r="E1970">
        <v>1837.3204000000001</v>
      </c>
      <c r="F1970">
        <v>19.354839999999999</v>
      </c>
      <c r="G1970">
        <v>12.79</v>
      </c>
      <c r="H1970">
        <v>16.77</v>
      </c>
      <c r="I1970">
        <v>59</v>
      </c>
      <c r="J1970">
        <v>8.15</v>
      </c>
    </row>
    <row r="1971" spans="1:10" x14ac:dyDescent="0.25">
      <c r="A1971" t="s">
        <v>426</v>
      </c>
      <c r="B1971" t="s">
        <v>428</v>
      </c>
      <c r="C1971" s="107">
        <v>45137</v>
      </c>
      <c r="D1971">
        <v>1763.31</v>
      </c>
      <c r="E1971">
        <v>2186.5043999999998</v>
      </c>
      <c r="F1971">
        <v>19.354839999999999</v>
      </c>
      <c r="G1971">
        <v>12.79</v>
      </c>
      <c r="H1971">
        <v>16.77</v>
      </c>
      <c r="I1971">
        <v>64</v>
      </c>
      <c r="J1971">
        <v>8.15</v>
      </c>
    </row>
    <row r="1972" spans="1:10" x14ac:dyDescent="0.25">
      <c r="A1972" t="s">
        <v>423</v>
      </c>
      <c r="B1972" t="s">
        <v>425</v>
      </c>
      <c r="C1972" s="107">
        <v>45137</v>
      </c>
      <c r="D1972">
        <v>1480.69</v>
      </c>
      <c r="E1972">
        <v>1836.0555999999999</v>
      </c>
      <c r="F1972">
        <v>19.354839999999999</v>
      </c>
      <c r="G1972">
        <v>12.79</v>
      </c>
      <c r="H1972">
        <v>16.77</v>
      </c>
      <c r="I1972">
        <v>57</v>
      </c>
      <c r="J1972">
        <v>8.15</v>
      </c>
    </row>
    <row r="1973" spans="1:10" x14ac:dyDescent="0.25">
      <c r="A1973" t="s">
        <v>420</v>
      </c>
      <c r="B1973" t="s">
        <v>422</v>
      </c>
      <c r="C1973" s="107">
        <v>45137</v>
      </c>
      <c r="D1973">
        <v>1753.94</v>
      </c>
      <c r="E1973">
        <v>2174.8856000000001</v>
      </c>
      <c r="F1973">
        <v>19.354839999999999</v>
      </c>
      <c r="G1973">
        <v>12.79</v>
      </c>
      <c r="H1973">
        <v>16.77</v>
      </c>
      <c r="I1973">
        <v>64</v>
      </c>
      <c r="J1973">
        <v>8.15</v>
      </c>
    </row>
    <row r="1974" spans="1:10" x14ac:dyDescent="0.25">
      <c r="A1974" t="s">
        <v>417</v>
      </c>
      <c r="B1974" t="s">
        <v>419</v>
      </c>
      <c r="C1974" s="107">
        <v>45137</v>
      </c>
      <c r="D1974">
        <v>112.11</v>
      </c>
      <c r="E1974">
        <v>139.0164</v>
      </c>
      <c r="F1974">
        <v>19.354839999999999</v>
      </c>
      <c r="G1974">
        <v>5.6</v>
      </c>
      <c r="H1974">
        <v>1.4</v>
      </c>
      <c r="I1974">
        <v>1.4</v>
      </c>
      <c r="J1974">
        <v>4.5</v>
      </c>
    </row>
    <row r="1975" spans="1:10" x14ac:dyDescent="0.25">
      <c r="A1975" t="s">
        <v>414</v>
      </c>
      <c r="B1975" t="s">
        <v>416</v>
      </c>
      <c r="C1975" s="107">
        <v>45137</v>
      </c>
      <c r="D1975">
        <v>763.31</v>
      </c>
      <c r="E1975">
        <v>946.50440000000003</v>
      </c>
      <c r="F1975">
        <v>19.354839999999999</v>
      </c>
      <c r="G1975">
        <v>12.76</v>
      </c>
      <c r="H1975">
        <v>16.34</v>
      </c>
      <c r="I1975">
        <v>44</v>
      </c>
      <c r="J1975">
        <v>5.83</v>
      </c>
    </row>
    <row r="1976" spans="1:10" x14ac:dyDescent="0.25">
      <c r="A1976" t="s">
        <v>411</v>
      </c>
      <c r="B1976" t="s">
        <v>413</v>
      </c>
      <c r="C1976" s="107">
        <v>45137</v>
      </c>
      <c r="D1976">
        <v>763.31</v>
      </c>
      <c r="E1976">
        <v>946.50440000000003</v>
      </c>
      <c r="F1976">
        <v>19.354839999999999</v>
      </c>
      <c r="G1976">
        <v>12.76</v>
      </c>
      <c r="H1976">
        <v>16.34</v>
      </c>
      <c r="I1976">
        <v>40</v>
      </c>
      <c r="J1976">
        <v>5.83</v>
      </c>
    </row>
    <row r="1977" spans="1:10" x14ac:dyDescent="0.25">
      <c r="A1977" t="s">
        <v>408</v>
      </c>
      <c r="B1977" t="s">
        <v>410</v>
      </c>
      <c r="C1977" s="107">
        <v>45137</v>
      </c>
      <c r="D1977">
        <v>763.31</v>
      </c>
      <c r="E1977">
        <v>946.50440000000003</v>
      </c>
      <c r="F1977">
        <v>19.354839999999999</v>
      </c>
      <c r="G1977">
        <v>12.76</v>
      </c>
      <c r="H1977">
        <v>16.34</v>
      </c>
      <c r="I1977">
        <v>38.799999999999997</v>
      </c>
      <c r="J1977">
        <v>5.83</v>
      </c>
    </row>
    <row r="1978" spans="1:10" x14ac:dyDescent="0.25">
      <c r="A1978" t="s">
        <v>405</v>
      </c>
      <c r="B1978" t="s">
        <v>407</v>
      </c>
      <c r="C1978" s="107">
        <v>45137</v>
      </c>
      <c r="D1978">
        <v>122.74</v>
      </c>
      <c r="E1978">
        <v>152.19759999999999</v>
      </c>
      <c r="F1978">
        <v>19.354839999999999</v>
      </c>
      <c r="G1978">
        <v>6.3</v>
      </c>
      <c r="H1978">
        <v>1.4</v>
      </c>
      <c r="I1978">
        <v>1</v>
      </c>
      <c r="J1978">
        <v>4.5</v>
      </c>
    </row>
    <row r="1979" spans="1:10" x14ac:dyDescent="0.25">
      <c r="A1979" t="s">
        <v>402</v>
      </c>
      <c r="B1979" t="s">
        <v>404</v>
      </c>
      <c r="C1979" s="107">
        <v>45137</v>
      </c>
      <c r="D1979">
        <v>550.16999999999996</v>
      </c>
      <c r="E1979">
        <v>682.21079999999995</v>
      </c>
      <c r="F1979">
        <v>19.354839999999999</v>
      </c>
      <c r="G1979">
        <v>12.2</v>
      </c>
      <c r="H1979">
        <v>20.8</v>
      </c>
      <c r="I1979">
        <v>19</v>
      </c>
      <c r="J1979">
        <v>6.2</v>
      </c>
    </row>
    <row r="1980" spans="1:10" x14ac:dyDescent="0.25">
      <c r="A1980" t="s">
        <v>399</v>
      </c>
      <c r="B1980" t="s">
        <v>401</v>
      </c>
      <c r="C1980" s="107">
        <v>45137</v>
      </c>
      <c r="D1980">
        <v>727.2</v>
      </c>
      <c r="E1980">
        <v>901.72799999999995</v>
      </c>
      <c r="F1980">
        <v>19.354839999999999</v>
      </c>
      <c r="G1980">
        <v>10.35</v>
      </c>
      <c r="H1980">
        <v>18.43</v>
      </c>
      <c r="I1980">
        <v>15.6</v>
      </c>
      <c r="J1980">
        <v>4.16</v>
      </c>
    </row>
    <row r="1981" spans="1:10" x14ac:dyDescent="0.25">
      <c r="A1981" t="s">
        <v>396</v>
      </c>
      <c r="B1981" t="s">
        <v>398</v>
      </c>
      <c r="C1981" s="107">
        <v>45137</v>
      </c>
      <c r="D1981">
        <v>1021.94</v>
      </c>
      <c r="E1981">
        <v>1267.2056</v>
      </c>
      <c r="F1981">
        <v>19.354839999999999</v>
      </c>
      <c r="G1981">
        <v>12</v>
      </c>
      <c r="H1981">
        <v>28</v>
      </c>
      <c r="I1981">
        <v>24</v>
      </c>
      <c r="J1981">
        <v>14</v>
      </c>
    </row>
    <row r="1982" spans="1:10" x14ac:dyDescent="0.25">
      <c r="A1982" t="s">
        <v>393</v>
      </c>
      <c r="B1982" t="s">
        <v>25498</v>
      </c>
      <c r="C1982" s="107">
        <v>45137</v>
      </c>
      <c r="D1982">
        <v>19.32</v>
      </c>
      <c r="E1982">
        <v>23.956800000000001</v>
      </c>
      <c r="F1982">
        <v>19.354839999999999</v>
      </c>
      <c r="G1982">
        <v>2.56</v>
      </c>
      <c r="H1982">
        <v>4.33</v>
      </c>
      <c r="I1982">
        <v>0.04</v>
      </c>
      <c r="J1982">
        <v>0.97</v>
      </c>
    </row>
    <row r="1983" spans="1:10" x14ac:dyDescent="0.25">
      <c r="A1983" t="s">
        <v>390</v>
      </c>
      <c r="B1983" t="s">
        <v>392</v>
      </c>
      <c r="C1983" s="107">
        <v>45137</v>
      </c>
      <c r="D1983">
        <v>550.16999999999996</v>
      </c>
      <c r="E1983">
        <v>682.21079999999995</v>
      </c>
      <c r="F1983">
        <v>19.354839999999999</v>
      </c>
      <c r="G1983">
        <v>18.43</v>
      </c>
      <c r="H1983">
        <v>10.35</v>
      </c>
      <c r="I1983">
        <v>15.6</v>
      </c>
      <c r="J1983">
        <v>4.16</v>
      </c>
    </row>
    <row r="1984" spans="1:10" x14ac:dyDescent="0.25">
      <c r="A1984" t="s">
        <v>387</v>
      </c>
      <c r="B1984" t="s">
        <v>389</v>
      </c>
      <c r="C1984" s="107">
        <v>45137</v>
      </c>
      <c r="D1984">
        <v>727.2</v>
      </c>
      <c r="E1984">
        <v>901.72799999999995</v>
      </c>
      <c r="F1984">
        <v>19.354839999999999</v>
      </c>
      <c r="G1984">
        <v>10.4</v>
      </c>
      <c r="H1984">
        <v>18.399999999999999</v>
      </c>
      <c r="I1984">
        <v>20</v>
      </c>
      <c r="J1984">
        <v>4.2</v>
      </c>
    </row>
    <row r="1985" spans="1:10" x14ac:dyDescent="0.25">
      <c r="A1985" t="s">
        <v>384</v>
      </c>
      <c r="B1985" t="s">
        <v>386</v>
      </c>
      <c r="C1985" s="107">
        <v>45137</v>
      </c>
      <c r="D1985">
        <v>727.2</v>
      </c>
      <c r="E1985">
        <v>901.72799999999995</v>
      </c>
      <c r="F1985">
        <v>19.354839999999999</v>
      </c>
      <c r="G1985">
        <v>16</v>
      </c>
      <c r="H1985">
        <v>26</v>
      </c>
      <c r="I1985">
        <v>25</v>
      </c>
      <c r="J1985">
        <v>20</v>
      </c>
    </row>
    <row r="1986" spans="1:10" x14ac:dyDescent="0.25">
      <c r="A1986" t="s">
        <v>381</v>
      </c>
      <c r="B1986" t="s">
        <v>383</v>
      </c>
      <c r="C1986" s="107">
        <v>45137</v>
      </c>
      <c r="D1986">
        <v>571.30999999999995</v>
      </c>
      <c r="E1986">
        <v>708.42439999999988</v>
      </c>
      <c r="F1986">
        <v>19.354839999999999</v>
      </c>
      <c r="G1986">
        <v>18.43</v>
      </c>
      <c r="H1986">
        <v>10.35</v>
      </c>
      <c r="I1986">
        <v>15.62</v>
      </c>
      <c r="J1986">
        <v>4.16</v>
      </c>
    </row>
    <row r="1987" spans="1:10" x14ac:dyDescent="0.25">
      <c r="A1987" t="s">
        <v>378</v>
      </c>
      <c r="B1987" t="s">
        <v>380</v>
      </c>
      <c r="C1987" s="107">
        <v>45137</v>
      </c>
      <c r="D1987">
        <v>291.77</v>
      </c>
      <c r="E1987">
        <v>361.79480000000001</v>
      </c>
      <c r="F1987">
        <v>19.354839999999999</v>
      </c>
      <c r="G1987">
        <v>8.5</v>
      </c>
      <c r="H1987">
        <v>11</v>
      </c>
      <c r="I1987">
        <v>5.4</v>
      </c>
      <c r="J1987">
        <v>3.62</v>
      </c>
    </row>
    <row r="1988" spans="1:10" x14ac:dyDescent="0.25">
      <c r="A1988" t="s">
        <v>375</v>
      </c>
      <c r="B1988" t="s">
        <v>377</v>
      </c>
      <c r="C1988" s="107">
        <v>45137</v>
      </c>
      <c r="D1988">
        <v>356.11</v>
      </c>
      <c r="E1988">
        <v>441.57639999999998</v>
      </c>
      <c r="F1988">
        <v>19.354839999999999</v>
      </c>
      <c r="G1988">
        <v>8.5</v>
      </c>
      <c r="H1988">
        <v>13.11</v>
      </c>
      <c r="I1988">
        <v>7.8</v>
      </c>
      <c r="J1988">
        <v>3.62</v>
      </c>
    </row>
    <row r="1989" spans="1:10" x14ac:dyDescent="0.25">
      <c r="A1989" t="s">
        <v>372</v>
      </c>
      <c r="B1989" t="s">
        <v>374</v>
      </c>
      <c r="C1989" s="107">
        <v>45137</v>
      </c>
      <c r="D1989">
        <v>426.97</v>
      </c>
      <c r="E1989">
        <v>529.44280000000003</v>
      </c>
      <c r="F1989">
        <v>19.354839999999999</v>
      </c>
      <c r="G1989">
        <v>8.5</v>
      </c>
      <c r="H1989">
        <v>13.11</v>
      </c>
      <c r="I1989">
        <v>8.6</v>
      </c>
      <c r="J1989">
        <v>3.62</v>
      </c>
    </row>
    <row r="1990" spans="1:10" x14ac:dyDescent="0.25">
      <c r="A1990" t="s">
        <v>369</v>
      </c>
      <c r="B1990" t="s">
        <v>371</v>
      </c>
      <c r="C1990" s="107">
        <v>45137</v>
      </c>
      <c r="D1990">
        <v>596.46</v>
      </c>
      <c r="E1990">
        <v>739.61040000000003</v>
      </c>
      <c r="F1990">
        <v>19.354839999999999</v>
      </c>
      <c r="G1990">
        <v>8.5</v>
      </c>
      <c r="H1990">
        <v>17.7</v>
      </c>
      <c r="I1990">
        <v>12</v>
      </c>
      <c r="J1990">
        <v>3.62</v>
      </c>
    </row>
    <row r="1991" spans="1:10" x14ac:dyDescent="0.25">
      <c r="A1991" t="s">
        <v>366</v>
      </c>
      <c r="B1991" t="s">
        <v>368</v>
      </c>
      <c r="C1991" s="107">
        <v>45137</v>
      </c>
      <c r="D1991">
        <v>36.340000000000003</v>
      </c>
      <c r="E1991">
        <v>45.061600000000013</v>
      </c>
      <c r="F1991">
        <v>19.354839999999999</v>
      </c>
      <c r="G1991">
        <v>3.2</v>
      </c>
      <c r="H1991">
        <v>4</v>
      </c>
      <c r="I1991">
        <v>0.12</v>
      </c>
      <c r="J1991">
        <v>1.4</v>
      </c>
    </row>
    <row r="1992" spans="1:10" x14ac:dyDescent="0.25">
      <c r="A1992" t="s">
        <v>363</v>
      </c>
      <c r="B1992" t="s">
        <v>365</v>
      </c>
      <c r="C1992" s="107">
        <v>45137</v>
      </c>
      <c r="D1992">
        <v>124.69</v>
      </c>
      <c r="E1992">
        <v>154.6156</v>
      </c>
      <c r="F1992">
        <v>19.354839999999999</v>
      </c>
      <c r="G1992">
        <v>1.6</v>
      </c>
      <c r="H1992">
        <v>2.8</v>
      </c>
      <c r="I1992">
        <v>0.16</v>
      </c>
      <c r="J1992">
        <v>1</v>
      </c>
    </row>
    <row r="1993" spans="1:10" x14ac:dyDescent="0.25">
      <c r="A1993" t="s">
        <v>360</v>
      </c>
      <c r="B1993" t="s">
        <v>362</v>
      </c>
      <c r="C1993" s="107">
        <v>45137</v>
      </c>
      <c r="D1993">
        <v>146.86000000000001</v>
      </c>
      <c r="E1993">
        <v>182.10640000000001</v>
      </c>
      <c r="F1993">
        <v>19.354839999999999</v>
      </c>
      <c r="G1993">
        <v>2.1</v>
      </c>
      <c r="H1993">
        <v>3.5</v>
      </c>
      <c r="I1993">
        <v>0.22</v>
      </c>
      <c r="J1993">
        <v>1.1000000000000001</v>
      </c>
    </row>
    <row r="1994" spans="1:10" x14ac:dyDescent="0.25">
      <c r="A1994" t="s">
        <v>357</v>
      </c>
      <c r="B1994" t="s">
        <v>359</v>
      </c>
      <c r="C1994" s="107">
        <v>45137</v>
      </c>
      <c r="D1994">
        <v>221.6</v>
      </c>
      <c r="E1994">
        <v>274.78399999999999</v>
      </c>
      <c r="F1994">
        <v>19.354839999999999</v>
      </c>
      <c r="G1994">
        <v>2.6</v>
      </c>
      <c r="H1994">
        <v>4.3</v>
      </c>
      <c r="I1994">
        <v>0.32</v>
      </c>
      <c r="J1994">
        <v>1.3</v>
      </c>
    </row>
    <row r="1995" spans="1:10" x14ac:dyDescent="0.25">
      <c r="A1995" t="s">
        <v>354</v>
      </c>
      <c r="B1995" t="s">
        <v>356</v>
      </c>
      <c r="C1995" s="107">
        <v>45137</v>
      </c>
      <c r="D1995">
        <v>435.89</v>
      </c>
      <c r="E1995">
        <v>540.50360000000001</v>
      </c>
      <c r="F1995">
        <v>19.354839999999999</v>
      </c>
      <c r="G1995">
        <v>3.1</v>
      </c>
      <c r="H1995">
        <v>5.2</v>
      </c>
      <c r="I1995">
        <v>0.44</v>
      </c>
      <c r="J1995">
        <v>1.5</v>
      </c>
    </row>
    <row r="1996" spans="1:10" x14ac:dyDescent="0.25">
      <c r="A1996" t="s">
        <v>351</v>
      </c>
      <c r="B1996" t="s">
        <v>353</v>
      </c>
      <c r="C1996" s="107">
        <v>45137</v>
      </c>
      <c r="D1996">
        <v>223.54</v>
      </c>
      <c r="E1996">
        <v>277.18959999999998</v>
      </c>
      <c r="F1996">
        <v>19.354839999999999</v>
      </c>
      <c r="G1996">
        <v>9</v>
      </c>
      <c r="H1996">
        <v>8.4</v>
      </c>
      <c r="I1996">
        <v>4.4000000000000004</v>
      </c>
      <c r="J1996">
        <v>3.2</v>
      </c>
    </row>
    <row r="1997" spans="1:10" x14ac:dyDescent="0.25">
      <c r="A1997" t="s">
        <v>348</v>
      </c>
      <c r="B1997" t="s">
        <v>350</v>
      </c>
      <c r="C1997" s="107">
        <v>45137</v>
      </c>
      <c r="D1997">
        <v>388.69</v>
      </c>
      <c r="E1997">
        <v>481.97559999999999</v>
      </c>
      <c r="F1997">
        <v>19.354839999999999</v>
      </c>
      <c r="G1997">
        <v>9.61</v>
      </c>
      <c r="H1997">
        <v>13.03</v>
      </c>
      <c r="I1997">
        <v>9</v>
      </c>
      <c r="J1997">
        <v>3.82</v>
      </c>
    </row>
    <row r="1998" spans="1:10" x14ac:dyDescent="0.25">
      <c r="A1998" t="s">
        <v>345</v>
      </c>
      <c r="B1998" t="s">
        <v>347</v>
      </c>
      <c r="C1998" s="107">
        <v>45137</v>
      </c>
      <c r="D1998">
        <v>552</v>
      </c>
      <c r="E1998">
        <v>684.48</v>
      </c>
      <c r="F1998">
        <v>19.354839999999999</v>
      </c>
      <c r="G1998">
        <v>9.61</v>
      </c>
      <c r="H1998">
        <v>15</v>
      </c>
      <c r="I1998">
        <v>15</v>
      </c>
      <c r="J1998">
        <v>3.82</v>
      </c>
    </row>
    <row r="1999" spans="1:10" x14ac:dyDescent="0.25">
      <c r="A1999" t="s">
        <v>342</v>
      </c>
      <c r="B1999" t="s">
        <v>344</v>
      </c>
      <c r="C1999" s="107">
        <v>45137</v>
      </c>
      <c r="D1999">
        <v>385.37</v>
      </c>
      <c r="E1999">
        <v>477.85879999999997</v>
      </c>
      <c r="F1999">
        <v>19.354839999999999</v>
      </c>
      <c r="G1999">
        <v>9.6</v>
      </c>
      <c r="H1999">
        <v>13</v>
      </c>
      <c r="I1999">
        <v>12</v>
      </c>
      <c r="J1999">
        <v>4</v>
      </c>
    </row>
    <row r="2000" spans="1:10" x14ac:dyDescent="0.25">
      <c r="A2000" t="s">
        <v>339</v>
      </c>
      <c r="B2000" t="s">
        <v>341</v>
      </c>
      <c r="C2000" s="107">
        <v>45137</v>
      </c>
      <c r="D2000">
        <v>552</v>
      </c>
      <c r="E2000">
        <v>684.48</v>
      </c>
      <c r="F2000">
        <v>19.354839999999999</v>
      </c>
      <c r="G2000">
        <v>9.61</v>
      </c>
      <c r="H2000">
        <v>15</v>
      </c>
      <c r="I2000">
        <v>14</v>
      </c>
      <c r="J2000">
        <v>3.82</v>
      </c>
    </row>
    <row r="2001" spans="1:10" x14ac:dyDescent="0.25">
      <c r="A2001" t="s">
        <v>335</v>
      </c>
      <c r="B2001" t="s">
        <v>337</v>
      </c>
      <c r="C2001" s="107">
        <v>45137</v>
      </c>
      <c r="D2001">
        <v>30.74</v>
      </c>
      <c r="E2001">
        <v>38.117600000000003</v>
      </c>
      <c r="F2001">
        <v>19.354839999999999</v>
      </c>
      <c r="G2001">
        <v>1</v>
      </c>
      <c r="H2001">
        <v>2.5</v>
      </c>
      <c r="I2001">
        <v>0.8</v>
      </c>
      <c r="J2001">
        <v>4.2</v>
      </c>
    </row>
    <row r="2002" spans="1:10" x14ac:dyDescent="0.25">
      <c r="A2002" t="s">
        <v>2732</v>
      </c>
      <c r="B2002" t="s">
        <v>2734</v>
      </c>
      <c r="C2002" s="107">
        <v>45137</v>
      </c>
      <c r="D2002">
        <v>3270.53</v>
      </c>
      <c r="E2002">
        <v>4055.4571999999998</v>
      </c>
      <c r="F2002">
        <v>19.354839999999999</v>
      </c>
      <c r="G2002">
        <v>16</v>
      </c>
      <c r="H2002">
        <v>23</v>
      </c>
      <c r="I2002">
        <v>121.7</v>
      </c>
      <c r="J2002">
        <v>9</v>
      </c>
    </row>
    <row r="2003" spans="1:10" x14ac:dyDescent="0.25">
      <c r="A2003" t="s">
        <v>2729</v>
      </c>
      <c r="B2003" t="s">
        <v>2731</v>
      </c>
      <c r="C2003" s="107">
        <v>45137</v>
      </c>
      <c r="D2003">
        <v>1401.49</v>
      </c>
      <c r="E2003">
        <v>1737.8476000000001</v>
      </c>
      <c r="F2003">
        <v>19.354839999999999</v>
      </c>
      <c r="G2003">
        <v>13.4</v>
      </c>
      <c r="H2003">
        <v>16.5</v>
      </c>
      <c r="I2003">
        <v>22.3</v>
      </c>
      <c r="J2003">
        <v>7.6</v>
      </c>
    </row>
    <row r="2004" spans="1:10" x14ac:dyDescent="0.25">
      <c r="A2004" t="s">
        <v>2726</v>
      </c>
      <c r="B2004" t="s">
        <v>2728</v>
      </c>
      <c r="C2004" s="107">
        <v>45137</v>
      </c>
      <c r="D2004">
        <v>1479.41</v>
      </c>
      <c r="E2004">
        <v>1834.4684</v>
      </c>
      <c r="F2004">
        <v>19.354839999999999</v>
      </c>
      <c r="G2004">
        <v>13.4</v>
      </c>
      <c r="H2004">
        <v>16.5</v>
      </c>
      <c r="I2004">
        <v>22.3</v>
      </c>
      <c r="J2004">
        <v>7.6</v>
      </c>
    </row>
    <row r="2005" spans="1:10" x14ac:dyDescent="0.25">
      <c r="A2005" t="s">
        <v>2723</v>
      </c>
      <c r="B2005" t="s">
        <v>2725</v>
      </c>
      <c r="C2005" s="107">
        <v>45137</v>
      </c>
      <c r="D2005">
        <v>550.28</v>
      </c>
      <c r="E2005">
        <v>682.34719999999993</v>
      </c>
      <c r="F2005">
        <v>19.354839999999999</v>
      </c>
      <c r="G2005">
        <v>5.74</v>
      </c>
      <c r="H2005">
        <v>14.48</v>
      </c>
      <c r="I2005">
        <v>10.58</v>
      </c>
      <c r="J2005">
        <v>5.43</v>
      </c>
    </row>
    <row r="2006" spans="1:10" x14ac:dyDescent="0.25">
      <c r="A2006" t="s">
        <v>2720</v>
      </c>
      <c r="B2006" t="s">
        <v>25499</v>
      </c>
      <c r="C2006" s="107">
        <v>45137</v>
      </c>
      <c r="D2006">
        <v>1113.76</v>
      </c>
      <c r="E2006">
        <v>1381.0624</v>
      </c>
      <c r="F2006">
        <v>19.354839999999999</v>
      </c>
      <c r="G2006">
        <v>12</v>
      </c>
      <c r="H2006">
        <v>45</v>
      </c>
      <c r="I2006">
        <v>46</v>
      </c>
      <c r="J2006">
        <v>13</v>
      </c>
    </row>
    <row r="2007" spans="1:10" x14ac:dyDescent="0.25">
      <c r="A2007" t="s">
        <v>2717</v>
      </c>
      <c r="B2007" t="s">
        <v>2719</v>
      </c>
      <c r="C2007" s="107">
        <v>45137</v>
      </c>
      <c r="D2007">
        <v>1269.01</v>
      </c>
      <c r="E2007">
        <v>1573.5724</v>
      </c>
      <c r="F2007">
        <v>19.354839999999999</v>
      </c>
      <c r="G2007">
        <v>30</v>
      </c>
      <c r="H2007">
        <v>30</v>
      </c>
      <c r="I2007">
        <v>29.8</v>
      </c>
      <c r="J2007">
        <v>8.6</v>
      </c>
    </row>
    <row r="2008" spans="1:10" x14ac:dyDescent="0.25">
      <c r="A2008" t="s">
        <v>2714</v>
      </c>
      <c r="B2008" t="s">
        <v>2716</v>
      </c>
      <c r="C2008" s="107">
        <v>45137</v>
      </c>
      <c r="D2008">
        <v>683.96</v>
      </c>
      <c r="E2008">
        <v>848.11040000000003</v>
      </c>
      <c r="F2008">
        <v>19.354839999999999</v>
      </c>
      <c r="G2008">
        <v>17.32</v>
      </c>
      <c r="H2008">
        <v>11.22</v>
      </c>
      <c r="I2008">
        <v>10</v>
      </c>
      <c r="J2008">
        <v>11.22</v>
      </c>
    </row>
    <row r="2009" spans="1:10" x14ac:dyDescent="0.25">
      <c r="A2009" t="s">
        <v>2711</v>
      </c>
      <c r="B2009" t="s">
        <v>25500</v>
      </c>
      <c r="C2009" s="107">
        <v>45137</v>
      </c>
      <c r="D2009">
        <v>62.34</v>
      </c>
      <c r="E2009">
        <v>77.301599999999993</v>
      </c>
      <c r="F2009">
        <v>19.354839999999999</v>
      </c>
      <c r="G2009">
        <v>8.66</v>
      </c>
      <c r="H2009">
        <v>14.48</v>
      </c>
      <c r="I2009">
        <v>10</v>
      </c>
      <c r="J2009">
        <v>5.7</v>
      </c>
    </row>
    <row r="2010" spans="1:10" x14ac:dyDescent="0.25">
      <c r="A2010" t="s">
        <v>2708</v>
      </c>
      <c r="B2010" t="s">
        <v>2710</v>
      </c>
      <c r="C2010" s="107">
        <v>45137</v>
      </c>
      <c r="D2010">
        <v>607.23</v>
      </c>
      <c r="E2010">
        <v>752.96519999999998</v>
      </c>
      <c r="F2010">
        <v>19.354839999999999</v>
      </c>
      <c r="G2010">
        <v>16</v>
      </c>
      <c r="H2010">
        <v>18.5</v>
      </c>
      <c r="I2010">
        <v>28.2</v>
      </c>
      <c r="J2010">
        <v>8.9</v>
      </c>
    </row>
    <row r="2011" spans="1:10" x14ac:dyDescent="0.25">
      <c r="A2011" t="s">
        <v>2705</v>
      </c>
      <c r="B2011" t="s">
        <v>2707</v>
      </c>
      <c r="C2011" s="107">
        <v>45137</v>
      </c>
      <c r="D2011">
        <v>832.02</v>
      </c>
      <c r="E2011">
        <v>1031.7048</v>
      </c>
      <c r="F2011">
        <v>19.354839999999999</v>
      </c>
      <c r="G2011">
        <v>20.87</v>
      </c>
      <c r="H2011">
        <v>47.64</v>
      </c>
      <c r="I2011">
        <v>69.89</v>
      </c>
      <c r="J2011">
        <v>13.78</v>
      </c>
    </row>
    <row r="2012" spans="1:10" x14ac:dyDescent="0.25">
      <c r="A2012" t="s">
        <v>2702</v>
      </c>
      <c r="B2012" t="s">
        <v>2704</v>
      </c>
      <c r="C2012" s="107">
        <v>45137</v>
      </c>
      <c r="D2012">
        <v>1103.57</v>
      </c>
      <c r="E2012">
        <v>1368.4268</v>
      </c>
      <c r="F2012">
        <v>19.354839999999999</v>
      </c>
      <c r="G2012">
        <v>20.87</v>
      </c>
      <c r="H2012">
        <v>47.64</v>
      </c>
      <c r="I2012">
        <v>69.89</v>
      </c>
      <c r="J2012">
        <v>13.78</v>
      </c>
    </row>
    <row r="2013" spans="1:10" x14ac:dyDescent="0.25">
      <c r="A2013" t="s">
        <v>2699</v>
      </c>
      <c r="B2013" t="s">
        <v>2701</v>
      </c>
      <c r="C2013" s="107">
        <v>45137</v>
      </c>
      <c r="D2013">
        <v>116.29</v>
      </c>
      <c r="E2013">
        <v>144.1996</v>
      </c>
      <c r="F2013">
        <v>19.354839999999999</v>
      </c>
      <c r="G2013">
        <v>8.25</v>
      </c>
      <c r="H2013">
        <v>16</v>
      </c>
      <c r="I2013">
        <v>10</v>
      </c>
      <c r="J2013">
        <v>8.5</v>
      </c>
    </row>
    <row r="2014" spans="1:10" x14ac:dyDescent="0.25">
      <c r="A2014" t="s">
        <v>2696</v>
      </c>
      <c r="B2014" t="s">
        <v>2698</v>
      </c>
      <c r="C2014" s="107">
        <v>45137</v>
      </c>
      <c r="D2014">
        <v>607.23</v>
      </c>
      <c r="E2014">
        <v>752.96519999999998</v>
      </c>
      <c r="F2014">
        <v>19.354839999999999</v>
      </c>
      <c r="G2014">
        <v>13</v>
      </c>
      <c r="H2014">
        <v>17.5</v>
      </c>
      <c r="I2014">
        <v>23.1</v>
      </c>
      <c r="J2014">
        <v>12</v>
      </c>
    </row>
    <row r="2015" spans="1:10" x14ac:dyDescent="0.25">
      <c r="A2015" t="s">
        <v>2693</v>
      </c>
      <c r="B2015" t="s">
        <v>2695</v>
      </c>
      <c r="C2015" s="107">
        <v>45137</v>
      </c>
      <c r="D2015">
        <v>169.64</v>
      </c>
      <c r="E2015">
        <v>210.3536</v>
      </c>
      <c r="F2015">
        <v>19.354839999999999</v>
      </c>
      <c r="G2015">
        <v>8</v>
      </c>
      <c r="H2015">
        <v>10</v>
      </c>
      <c r="I2015">
        <v>10</v>
      </c>
      <c r="J2015">
        <v>12</v>
      </c>
    </row>
    <row r="2016" spans="1:10" x14ac:dyDescent="0.25">
      <c r="A2016" t="s">
        <v>2690</v>
      </c>
      <c r="B2016" t="s">
        <v>2692</v>
      </c>
      <c r="C2016" s="107">
        <v>45137</v>
      </c>
      <c r="D2016">
        <v>257.16000000000003</v>
      </c>
      <c r="E2016">
        <v>318.87840000000011</v>
      </c>
      <c r="F2016">
        <v>19.354839999999999</v>
      </c>
      <c r="G2016">
        <v>8</v>
      </c>
      <c r="H2016">
        <v>10</v>
      </c>
      <c r="I2016">
        <v>10</v>
      </c>
      <c r="J2016">
        <v>12</v>
      </c>
    </row>
    <row r="2017" spans="1:10" x14ac:dyDescent="0.25">
      <c r="A2017" t="s">
        <v>2687</v>
      </c>
      <c r="B2017" t="s">
        <v>2689</v>
      </c>
      <c r="C2017" s="107">
        <v>45137</v>
      </c>
      <c r="D2017">
        <v>44.96</v>
      </c>
      <c r="E2017">
        <v>55.750399999999999</v>
      </c>
      <c r="F2017">
        <v>19.354839999999999</v>
      </c>
      <c r="G2017">
        <v>7.8</v>
      </c>
      <c r="H2017">
        <v>9.8000000000000007</v>
      </c>
      <c r="I2017">
        <v>0.6</v>
      </c>
      <c r="J2017">
        <v>1.5</v>
      </c>
    </row>
    <row r="2018" spans="1:10" x14ac:dyDescent="0.25">
      <c r="A2018" t="s">
        <v>2684</v>
      </c>
      <c r="B2018" t="s">
        <v>2686</v>
      </c>
      <c r="C2018" s="107">
        <v>45137</v>
      </c>
      <c r="D2018">
        <v>44.96</v>
      </c>
      <c r="E2018">
        <v>55.750399999999999</v>
      </c>
      <c r="F2018">
        <v>19.354839999999999</v>
      </c>
      <c r="G2018">
        <v>7.8</v>
      </c>
      <c r="H2018">
        <v>9.8000000000000007</v>
      </c>
      <c r="I2018">
        <v>0.6</v>
      </c>
      <c r="J2018">
        <v>1.5</v>
      </c>
    </row>
    <row r="2019" spans="1:10" x14ac:dyDescent="0.25">
      <c r="A2019" t="s">
        <v>2681</v>
      </c>
      <c r="B2019" t="s">
        <v>2683</v>
      </c>
      <c r="C2019" s="107">
        <v>45137</v>
      </c>
      <c r="D2019">
        <v>51.55</v>
      </c>
      <c r="E2019">
        <v>63.921999999999997</v>
      </c>
      <c r="F2019">
        <v>19.354839999999999</v>
      </c>
      <c r="G2019">
        <v>7.8</v>
      </c>
      <c r="H2019">
        <v>9.8000000000000007</v>
      </c>
      <c r="I2019">
        <v>1.1000000000000001</v>
      </c>
      <c r="J2019">
        <v>1.5</v>
      </c>
    </row>
    <row r="2020" spans="1:10" x14ac:dyDescent="0.25">
      <c r="A2020" t="s">
        <v>2678</v>
      </c>
      <c r="B2020" t="s">
        <v>2680</v>
      </c>
      <c r="C2020" s="107">
        <v>45137</v>
      </c>
      <c r="D2020">
        <v>51.55</v>
      </c>
      <c r="E2020">
        <v>63.921999999999997</v>
      </c>
      <c r="F2020">
        <v>19.354839999999999</v>
      </c>
      <c r="G2020">
        <v>7.8</v>
      </c>
      <c r="H2020">
        <v>9.8000000000000007</v>
      </c>
      <c r="I2020">
        <v>2.2000000000000002</v>
      </c>
      <c r="J2020">
        <v>1.5</v>
      </c>
    </row>
    <row r="2021" spans="1:10" x14ac:dyDescent="0.25">
      <c r="A2021" t="s">
        <v>2675</v>
      </c>
      <c r="B2021" t="s">
        <v>2677</v>
      </c>
      <c r="C2021" s="107">
        <v>45137</v>
      </c>
      <c r="D2021">
        <v>107.3</v>
      </c>
      <c r="E2021">
        <v>130.90600000000001</v>
      </c>
      <c r="F2021">
        <v>18.032789999999999</v>
      </c>
      <c r="G2021">
        <v>4.5</v>
      </c>
      <c r="H2021">
        <v>5.6</v>
      </c>
      <c r="I2021">
        <v>0.7</v>
      </c>
      <c r="J2021">
        <v>3.5</v>
      </c>
    </row>
    <row r="2022" spans="1:10" x14ac:dyDescent="0.25">
      <c r="A2022" t="s">
        <v>2672</v>
      </c>
      <c r="B2022" t="s">
        <v>2674</v>
      </c>
      <c r="C2022" s="107">
        <v>45137</v>
      </c>
      <c r="D2022">
        <v>351.87</v>
      </c>
      <c r="E2022">
        <v>429.28140000000002</v>
      </c>
      <c r="F2022">
        <v>18.032789999999999</v>
      </c>
      <c r="G2022">
        <v>12</v>
      </c>
      <c r="H2022">
        <v>19</v>
      </c>
      <c r="I2022">
        <v>25</v>
      </c>
      <c r="J2022">
        <v>11</v>
      </c>
    </row>
    <row r="2023" spans="1:10" x14ac:dyDescent="0.25">
      <c r="A2023" t="s">
        <v>2669</v>
      </c>
      <c r="B2023" t="s">
        <v>2671</v>
      </c>
      <c r="C2023" s="107">
        <v>45137</v>
      </c>
      <c r="D2023">
        <v>479.55</v>
      </c>
      <c r="E2023">
        <v>585.05100000000004</v>
      </c>
      <c r="F2023">
        <v>18.032789999999999</v>
      </c>
      <c r="G2023">
        <v>8</v>
      </c>
      <c r="H2023">
        <v>20.350000000000001</v>
      </c>
      <c r="I2023">
        <v>18.2</v>
      </c>
      <c r="J2023">
        <v>8</v>
      </c>
    </row>
    <row r="2024" spans="1:10" x14ac:dyDescent="0.25">
      <c r="A2024" t="s">
        <v>2666</v>
      </c>
      <c r="B2024" t="s">
        <v>2668</v>
      </c>
      <c r="C2024" s="107">
        <v>45137</v>
      </c>
      <c r="D2024">
        <v>534.70000000000005</v>
      </c>
      <c r="E2024">
        <v>652.33399999999995</v>
      </c>
      <c r="F2024">
        <v>18.032789999999999</v>
      </c>
      <c r="G2024">
        <v>9</v>
      </c>
      <c r="H2024">
        <v>12</v>
      </c>
      <c r="I2024">
        <v>1</v>
      </c>
      <c r="J2024">
        <v>5</v>
      </c>
    </row>
    <row r="2025" spans="1:10" x14ac:dyDescent="0.25">
      <c r="A2025" t="s">
        <v>2663</v>
      </c>
      <c r="B2025" t="s">
        <v>2665</v>
      </c>
      <c r="C2025" s="107">
        <v>45137</v>
      </c>
      <c r="D2025">
        <v>168.44</v>
      </c>
      <c r="E2025">
        <v>205.49680000000001</v>
      </c>
      <c r="F2025">
        <v>18.032789999999999</v>
      </c>
      <c r="G2025">
        <v>3</v>
      </c>
      <c r="H2025">
        <v>11</v>
      </c>
      <c r="I2025">
        <v>2</v>
      </c>
      <c r="J2025">
        <v>9</v>
      </c>
    </row>
    <row r="2026" spans="1:10" x14ac:dyDescent="0.25">
      <c r="A2026" t="s">
        <v>2660</v>
      </c>
      <c r="B2026" t="s">
        <v>2662</v>
      </c>
      <c r="C2026" s="107">
        <v>45137</v>
      </c>
      <c r="D2026">
        <v>570.66999999999996</v>
      </c>
      <c r="E2026">
        <v>696.2174</v>
      </c>
      <c r="F2026">
        <v>18.032789999999999</v>
      </c>
      <c r="G2026">
        <v>1.3</v>
      </c>
      <c r="H2026">
        <v>5</v>
      </c>
      <c r="I2026">
        <v>7.0000000000000007E-2</v>
      </c>
      <c r="J2026">
        <v>0.8</v>
      </c>
    </row>
    <row r="2027" spans="1:10" x14ac:dyDescent="0.25">
      <c r="A2027" t="s">
        <v>2657</v>
      </c>
      <c r="B2027" t="s">
        <v>2659</v>
      </c>
      <c r="C2027" s="107">
        <v>45137</v>
      </c>
      <c r="D2027">
        <v>342.88</v>
      </c>
      <c r="E2027">
        <v>418.31360000000001</v>
      </c>
      <c r="F2027">
        <v>18.032789999999999</v>
      </c>
      <c r="G2027">
        <v>3</v>
      </c>
      <c r="H2027">
        <v>5.2</v>
      </c>
      <c r="I2027">
        <v>1.1000000000000001</v>
      </c>
      <c r="J2027">
        <v>1.6</v>
      </c>
    </row>
    <row r="2028" spans="1:10" x14ac:dyDescent="0.25">
      <c r="A2028" t="s">
        <v>2653</v>
      </c>
      <c r="B2028" t="s">
        <v>2655</v>
      </c>
      <c r="C2028" s="107">
        <v>45137</v>
      </c>
      <c r="D2028">
        <v>653.99</v>
      </c>
      <c r="E2028">
        <v>767.52333999999996</v>
      </c>
      <c r="F2028">
        <v>14.79217</v>
      </c>
      <c r="G2028">
        <v>5.0999999999999996</v>
      </c>
      <c r="H2028">
        <v>5.4</v>
      </c>
      <c r="I2028">
        <v>0.73</v>
      </c>
      <c r="J2028">
        <v>1.9</v>
      </c>
    </row>
    <row r="2029" spans="1:10" x14ac:dyDescent="0.25">
      <c r="A2029" t="s">
        <v>2650</v>
      </c>
      <c r="B2029" t="s">
        <v>25501</v>
      </c>
      <c r="C2029" s="107">
        <v>45137</v>
      </c>
      <c r="D2029">
        <v>2171.4299999999998</v>
      </c>
      <c r="E2029">
        <v>2622.75</v>
      </c>
      <c r="F2029">
        <v>17.207889999999999</v>
      </c>
      <c r="G2029">
        <v>14</v>
      </c>
      <c r="H2029">
        <v>13.5</v>
      </c>
      <c r="I2029">
        <v>86</v>
      </c>
      <c r="J2029">
        <v>8</v>
      </c>
    </row>
    <row r="2030" spans="1:10" x14ac:dyDescent="0.25">
      <c r="A2030" t="s">
        <v>2647</v>
      </c>
      <c r="B2030" t="s">
        <v>2649</v>
      </c>
      <c r="C2030" s="107">
        <v>45137</v>
      </c>
      <c r="D2030">
        <v>2171.4299999999998</v>
      </c>
      <c r="E2030">
        <v>2660</v>
      </c>
      <c r="F2030">
        <v>18.367290000000001</v>
      </c>
      <c r="G2030">
        <v>14</v>
      </c>
      <c r="H2030">
        <v>13.5</v>
      </c>
      <c r="I2030">
        <v>86</v>
      </c>
      <c r="J2030">
        <v>8</v>
      </c>
    </row>
    <row r="2031" spans="1:10" x14ac:dyDescent="0.25">
      <c r="A2031" t="s">
        <v>2644</v>
      </c>
      <c r="B2031" t="s">
        <v>2646</v>
      </c>
      <c r="C2031" s="107">
        <v>45137</v>
      </c>
      <c r="D2031">
        <v>1000</v>
      </c>
      <c r="E2031">
        <v>1237.5</v>
      </c>
      <c r="F2031">
        <v>19.19192</v>
      </c>
      <c r="G2031">
        <v>3</v>
      </c>
      <c r="H2031">
        <v>7.1</v>
      </c>
      <c r="I2031">
        <v>33.28</v>
      </c>
      <c r="J2031">
        <v>6.7</v>
      </c>
    </row>
    <row r="2032" spans="1:10" x14ac:dyDescent="0.25">
      <c r="A2032" t="s">
        <v>2641</v>
      </c>
      <c r="B2032" t="s">
        <v>2643</v>
      </c>
      <c r="C2032" s="107">
        <v>45137</v>
      </c>
      <c r="D2032">
        <v>1000</v>
      </c>
      <c r="E2032">
        <v>1237.5</v>
      </c>
      <c r="F2032">
        <v>19.19192</v>
      </c>
      <c r="G2032">
        <v>9.25</v>
      </c>
      <c r="H2032">
        <v>11.25</v>
      </c>
      <c r="I2032">
        <v>33.28</v>
      </c>
      <c r="J2032">
        <v>6.25</v>
      </c>
    </row>
    <row r="2033" spans="1:10" x14ac:dyDescent="0.25">
      <c r="A2033" t="s">
        <v>2577</v>
      </c>
      <c r="B2033" t="s">
        <v>25502</v>
      </c>
      <c r="C2033" s="107">
        <v>45137</v>
      </c>
      <c r="D2033">
        <v>714.29</v>
      </c>
      <c r="E2033">
        <v>848.75</v>
      </c>
      <c r="F2033">
        <v>15.84212</v>
      </c>
      <c r="G2033">
        <v>5.25</v>
      </c>
      <c r="H2033">
        <v>11.25</v>
      </c>
      <c r="I2033">
        <v>17.14</v>
      </c>
      <c r="J2033">
        <v>6.25</v>
      </c>
    </row>
    <row r="2034" spans="1:10" x14ac:dyDescent="0.25">
      <c r="A2034" t="s">
        <v>2559</v>
      </c>
      <c r="B2034" t="s">
        <v>2561</v>
      </c>
      <c r="C2034" s="107">
        <v>45137</v>
      </c>
      <c r="D2034">
        <v>714.29</v>
      </c>
      <c r="E2034">
        <v>848.75</v>
      </c>
      <c r="F2034">
        <v>15.84212</v>
      </c>
      <c r="G2034">
        <v>5.25</v>
      </c>
      <c r="H2034">
        <v>11.25</v>
      </c>
      <c r="I2034">
        <v>17.14</v>
      </c>
      <c r="J2034">
        <v>6.25</v>
      </c>
    </row>
    <row r="2035" spans="1:10" x14ac:dyDescent="0.25">
      <c r="A2035" t="s">
        <v>2547</v>
      </c>
      <c r="B2035" t="s">
        <v>2549</v>
      </c>
      <c r="C2035" s="107">
        <v>45137</v>
      </c>
      <c r="D2035">
        <v>10868.57</v>
      </c>
      <c r="E2035">
        <v>13560</v>
      </c>
      <c r="F2035">
        <v>19.848299999999998</v>
      </c>
      <c r="G2035">
        <v>23</v>
      </c>
      <c r="H2035">
        <v>8.5</v>
      </c>
      <c r="I2035">
        <v>160</v>
      </c>
      <c r="J2035">
        <v>28.5</v>
      </c>
    </row>
    <row r="2036" spans="1:10" x14ac:dyDescent="0.25">
      <c r="A2036" t="s">
        <v>2541</v>
      </c>
      <c r="B2036" t="s">
        <v>2543</v>
      </c>
      <c r="C2036" s="107">
        <v>45137</v>
      </c>
      <c r="D2036">
        <v>14816</v>
      </c>
      <c r="E2036">
        <v>17587</v>
      </c>
      <c r="F2036">
        <v>15.75596</v>
      </c>
      <c r="G2036">
        <v>23</v>
      </c>
      <c r="H2036">
        <v>8.5</v>
      </c>
      <c r="I2036">
        <v>160</v>
      </c>
      <c r="J2036">
        <v>28.5</v>
      </c>
    </row>
    <row r="2037" spans="1:10" x14ac:dyDescent="0.25">
      <c r="A2037" t="s">
        <v>2535</v>
      </c>
      <c r="B2037" t="s">
        <v>2537</v>
      </c>
      <c r="C2037" s="107">
        <v>45137</v>
      </c>
      <c r="D2037">
        <v>18763.43</v>
      </c>
      <c r="E2037">
        <v>23250</v>
      </c>
      <c r="F2037">
        <v>19.297080000000001</v>
      </c>
      <c r="G2037">
        <v>23</v>
      </c>
      <c r="H2037">
        <v>8.5</v>
      </c>
      <c r="I2037">
        <v>160</v>
      </c>
      <c r="J2037">
        <v>28.5</v>
      </c>
    </row>
    <row r="2038" spans="1:10" x14ac:dyDescent="0.25">
      <c r="A2038" t="s">
        <v>2526</v>
      </c>
      <c r="B2038" t="s">
        <v>2528</v>
      </c>
      <c r="C2038" s="107">
        <v>45137</v>
      </c>
      <c r="D2038">
        <v>22709.71</v>
      </c>
      <c r="E2038">
        <v>28110</v>
      </c>
      <c r="F2038">
        <v>19.211279999999999</v>
      </c>
      <c r="G2038">
        <v>23</v>
      </c>
      <c r="H2038">
        <v>8.5</v>
      </c>
      <c r="I2038">
        <v>160</v>
      </c>
      <c r="J2038">
        <v>28.5</v>
      </c>
    </row>
    <row r="2039" spans="1:10" x14ac:dyDescent="0.25">
      <c r="A2039" t="s">
        <v>2505</v>
      </c>
      <c r="B2039" t="s">
        <v>2507</v>
      </c>
      <c r="C2039" s="107">
        <v>45137</v>
      </c>
      <c r="D2039">
        <v>21738.29</v>
      </c>
      <c r="E2039">
        <v>25950</v>
      </c>
      <c r="F2039">
        <v>16.2301</v>
      </c>
      <c r="G2039">
        <v>23</v>
      </c>
      <c r="H2039">
        <v>8.5</v>
      </c>
      <c r="I2039">
        <v>160</v>
      </c>
      <c r="J2039">
        <v>28.5</v>
      </c>
    </row>
    <row r="2040" spans="1:10" x14ac:dyDescent="0.25">
      <c r="A2040" t="s">
        <v>2493</v>
      </c>
      <c r="B2040" t="s">
        <v>2495</v>
      </c>
      <c r="C2040" s="107">
        <v>45137</v>
      </c>
      <c r="D2040">
        <v>25684.57</v>
      </c>
      <c r="E2040">
        <v>31900</v>
      </c>
      <c r="F2040">
        <v>19.484110000000001</v>
      </c>
      <c r="G2040">
        <v>23</v>
      </c>
      <c r="H2040">
        <v>8.5</v>
      </c>
      <c r="I2040">
        <v>160</v>
      </c>
      <c r="J2040">
        <v>28.5</v>
      </c>
    </row>
    <row r="2041" spans="1:10" x14ac:dyDescent="0.25">
      <c r="A2041" t="s">
        <v>2490</v>
      </c>
      <c r="B2041" t="s">
        <v>2492</v>
      </c>
      <c r="C2041" s="107">
        <v>45137</v>
      </c>
      <c r="D2041">
        <v>29632</v>
      </c>
      <c r="E2041">
        <v>36640</v>
      </c>
      <c r="F2041">
        <v>19.126639999999998</v>
      </c>
      <c r="G2041">
        <v>23</v>
      </c>
      <c r="H2041">
        <v>8.5</v>
      </c>
      <c r="I2041">
        <v>160</v>
      </c>
      <c r="J2041">
        <v>28.5</v>
      </c>
    </row>
    <row r="2042" spans="1:10" x14ac:dyDescent="0.25">
      <c r="A2042" t="s">
        <v>2487</v>
      </c>
      <c r="B2042" t="s">
        <v>2489</v>
      </c>
      <c r="C2042" s="107">
        <v>45137</v>
      </c>
      <c r="D2042">
        <v>32606.86</v>
      </c>
      <c r="E2042">
        <v>39550</v>
      </c>
      <c r="F2042">
        <v>17.555350000000001</v>
      </c>
      <c r="G2042">
        <v>23</v>
      </c>
      <c r="H2042">
        <v>8.5</v>
      </c>
      <c r="I2042">
        <v>160</v>
      </c>
      <c r="J2042">
        <v>28.5</v>
      </c>
    </row>
    <row r="2043" spans="1:10" x14ac:dyDescent="0.25">
      <c r="A2043" t="s">
        <v>2483</v>
      </c>
      <c r="B2043" t="s">
        <v>2485</v>
      </c>
      <c r="C2043" s="107">
        <v>45137</v>
      </c>
      <c r="D2043">
        <v>40500.57</v>
      </c>
      <c r="E2043">
        <v>48550</v>
      </c>
      <c r="F2043">
        <v>16.57967</v>
      </c>
      <c r="G2043">
        <v>23</v>
      </c>
      <c r="H2043">
        <v>8.5</v>
      </c>
      <c r="I2043">
        <v>160</v>
      </c>
      <c r="J2043">
        <v>28.5</v>
      </c>
    </row>
    <row r="2044" spans="1:10" x14ac:dyDescent="0.25">
      <c r="A2044" t="s">
        <v>2480</v>
      </c>
      <c r="B2044" t="s">
        <v>2482</v>
      </c>
      <c r="C2044" s="107">
        <v>45137</v>
      </c>
      <c r="D2044">
        <v>93.71</v>
      </c>
      <c r="E2044">
        <v>114.3262</v>
      </c>
      <c r="F2044">
        <v>18.032789999999999</v>
      </c>
      <c r="G2044">
        <v>2.5</v>
      </c>
      <c r="H2044">
        <v>4.2</v>
      </c>
      <c r="I2044">
        <v>0.4</v>
      </c>
      <c r="J2044">
        <v>1.2</v>
      </c>
    </row>
    <row r="2045" spans="1:10" x14ac:dyDescent="0.25">
      <c r="A2045" t="s">
        <v>2477</v>
      </c>
      <c r="B2045" t="s">
        <v>2479</v>
      </c>
      <c r="C2045" s="107">
        <v>45137</v>
      </c>
      <c r="D2045">
        <v>885.71</v>
      </c>
      <c r="E2045">
        <v>1105</v>
      </c>
      <c r="F2045">
        <v>19.84525</v>
      </c>
      <c r="G2045">
        <v>10.199999999999999</v>
      </c>
      <c r="H2045">
        <v>14.2</v>
      </c>
      <c r="I2045">
        <v>6.6</v>
      </c>
      <c r="J2045">
        <v>5.5</v>
      </c>
    </row>
    <row r="2046" spans="1:10" x14ac:dyDescent="0.25">
      <c r="A2046" t="s">
        <v>2468</v>
      </c>
      <c r="B2046" t="s">
        <v>2470</v>
      </c>
      <c r="C2046" s="107">
        <v>45137</v>
      </c>
      <c r="D2046">
        <v>3947.43</v>
      </c>
      <c r="E2046">
        <v>4850</v>
      </c>
      <c r="F2046">
        <v>18.609690000000001</v>
      </c>
      <c r="G2046">
        <v>23</v>
      </c>
      <c r="H2046">
        <v>8.5</v>
      </c>
      <c r="I2046">
        <v>160</v>
      </c>
      <c r="J2046">
        <v>28.5</v>
      </c>
    </row>
    <row r="2047" spans="1:10" x14ac:dyDescent="0.25">
      <c r="A2047" t="s">
        <v>2462</v>
      </c>
      <c r="B2047" t="s">
        <v>2464</v>
      </c>
      <c r="C2047" s="107">
        <v>45137</v>
      </c>
      <c r="D2047">
        <v>20258.29</v>
      </c>
      <c r="E2047">
        <v>24715.113799999999</v>
      </c>
      <c r="F2047">
        <v>18.032789999999999</v>
      </c>
      <c r="G2047">
        <v>29.5</v>
      </c>
      <c r="H2047">
        <v>20</v>
      </c>
      <c r="I2047">
        <v>600</v>
      </c>
      <c r="J2047">
        <v>76</v>
      </c>
    </row>
    <row r="2048" spans="1:10" x14ac:dyDescent="0.25">
      <c r="A2048" t="s">
        <v>2456</v>
      </c>
      <c r="B2048" t="s">
        <v>2458</v>
      </c>
      <c r="C2048" s="107">
        <v>45137</v>
      </c>
      <c r="D2048">
        <v>24857.14</v>
      </c>
      <c r="E2048">
        <v>29560</v>
      </c>
      <c r="F2048">
        <v>15.90954</v>
      </c>
      <c r="G2048">
        <v>29.5</v>
      </c>
      <c r="H2048">
        <v>20</v>
      </c>
      <c r="I2048">
        <v>600</v>
      </c>
      <c r="J2048">
        <v>76</v>
      </c>
    </row>
    <row r="2049" spans="1:10" x14ac:dyDescent="0.25">
      <c r="A2049" t="s">
        <v>2450</v>
      </c>
      <c r="B2049" t="s">
        <v>2452</v>
      </c>
      <c r="C2049" s="107">
        <v>45137</v>
      </c>
      <c r="D2049">
        <v>16651.43</v>
      </c>
      <c r="E2049">
        <v>19861.004659999999</v>
      </c>
      <c r="F2049">
        <v>16.16018</v>
      </c>
      <c r="G2049">
        <v>29.5</v>
      </c>
      <c r="H2049">
        <v>20</v>
      </c>
      <c r="I2049">
        <v>600</v>
      </c>
      <c r="J2049">
        <v>76</v>
      </c>
    </row>
    <row r="2050" spans="1:10" x14ac:dyDescent="0.25">
      <c r="A2050" t="s">
        <v>2441</v>
      </c>
      <c r="B2050" t="s">
        <v>25503</v>
      </c>
      <c r="C2050" s="107">
        <v>45137</v>
      </c>
      <c r="D2050">
        <v>15314.29</v>
      </c>
      <c r="E2050">
        <v>18581.337599999999</v>
      </c>
      <c r="F2050">
        <v>17.582409999999999</v>
      </c>
      <c r="G2050">
        <v>29.5</v>
      </c>
      <c r="H2050">
        <v>20</v>
      </c>
      <c r="I2050">
        <v>600</v>
      </c>
      <c r="J2050">
        <v>76</v>
      </c>
    </row>
    <row r="2051" spans="1:10" x14ac:dyDescent="0.25">
      <c r="A2051" t="s">
        <v>2438</v>
      </c>
      <c r="B2051" t="s">
        <v>2440</v>
      </c>
      <c r="C2051" s="107">
        <v>45137</v>
      </c>
      <c r="D2051">
        <v>17200</v>
      </c>
      <c r="E2051">
        <v>21310</v>
      </c>
      <c r="F2051">
        <v>19.286719999999999</v>
      </c>
      <c r="G2051">
        <v>29.5</v>
      </c>
      <c r="H2051">
        <v>20</v>
      </c>
      <c r="I2051">
        <v>600</v>
      </c>
      <c r="J2051">
        <v>76</v>
      </c>
    </row>
    <row r="2052" spans="1:10" x14ac:dyDescent="0.25">
      <c r="A2052" t="s">
        <v>2435</v>
      </c>
      <c r="B2052" t="s">
        <v>2437</v>
      </c>
      <c r="C2052" s="107">
        <v>45137</v>
      </c>
      <c r="D2052">
        <v>15862.86</v>
      </c>
      <c r="E2052">
        <v>19239.426640000009</v>
      </c>
      <c r="F2052">
        <v>17.550249999999998</v>
      </c>
      <c r="G2052">
        <v>29.5</v>
      </c>
      <c r="H2052">
        <v>20</v>
      </c>
      <c r="I2052">
        <v>600</v>
      </c>
      <c r="J2052">
        <v>76</v>
      </c>
    </row>
    <row r="2053" spans="1:10" x14ac:dyDescent="0.25">
      <c r="A2053" t="s">
        <v>2432</v>
      </c>
      <c r="B2053" t="s">
        <v>2434</v>
      </c>
      <c r="C2053" s="107">
        <v>45137</v>
      </c>
      <c r="D2053">
        <v>537.14</v>
      </c>
      <c r="E2053">
        <v>666.05359999999996</v>
      </c>
      <c r="F2053">
        <v>19.354839999999999</v>
      </c>
      <c r="G2053">
        <v>5.4</v>
      </c>
      <c r="H2053">
        <v>5.3</v>
      </c>
      <c r="I2053">
        <v>4.5</v>
      </c>
      <c r="J2053">
        <v>1.9</v>
      </c>
    </row>
    <row r="2054" spans="1:10" x14ac:dyDescent="0.25">
      <c r="A2054" t="s">
        <v>2426</v>
      </c>
      <c r="B2054" t="s">
        <v>2428</v>
      </c>
      <c r="C2054" s="107">
        <v>45137</v>
      </c>
      <c r="D2054">
        <v>222.86</v>
      </c>
      <c r="E2054">
        <v>271.88920000000002</v>
      </c>
      <c r="F2054">
        <v>18.032789999999999</v>
      </c>
      <c r="G2054">
        <v>5.7</v>
      </c>
      <c r="H2054">
        <v>3.8</v>
      </c>
      <c r="I2054">
        <v>5</v>
      </c>
      <c r="J2054">
        <v>1.5</v>
      </c>
    </row>
    <row r="2055" spans="1:10" x14ac:dyDescent="0.25">
      <c r="A2055" t="s">
        <v>331</v>
      </c>
      <c r="B2055" t="s">
        <v>333</v>
      </c>
      <c r="C2055" s="107">
        <v>45137</v>
      </c>
      <c r="D2055">
        <v>10314.290000000001</v>
      </c>
      <c r="E2055">
        <v>12789.7196</v>
      </c>
      <c r="F2055">
        <v>19.354839999999999</v>
      </c>
      <c r="G2055">
        <v>36</v>
      </c>
      <c r="H2055">
        <v>17</v>
      </c>
      <c r="I2055">
        <v>366</v>
      </c>
      <c r="J2055">
        <v>40</v>
      </c>
    </row>
    <row r="2056" spans="1:10" x14ac:dyDescent="0.25">
      <c r="A2056" t="s">
        <v>2420</v>
      </c>
      <c r="B2056" t="s">
        <v>2422</v>
      </c>
      <c r="C2056" s="107">
        <v>45169</v>
      </c>
      <c r="D2056">
        <v>4114.29</v>
      </c>
      <c r="E2056">
        <v>5100</v>
      </c>
      <c r="F2056">
        <v>19.327649999999998</v>
      </c>
      <c r="G2056">
        <v>76</v>
      </c>
      <c r="H2056">
        <v>20</v>
      </c>
      <c r="I2056">
        <v>428</v>
      </c>
      <c r="J2056">
        <v>29.5</v>
      </c>
    </row>
    <row r="2057" spans="1:10" x14ac:dyDescent="0.25">
      <c r="A2057" t="s">
        <v>2417</v>
      </c>
      <c r="B2057" t="s">
        <v>2419</v>
      </c>
      <c r="C2057" s="107">
        <v>45137</v>
      </c>
      <c r="D2057">
        <v>240</v>
      </c>
      <c r="E2057">
        <v>285.60000000000002</v>
      </c>
      <c r="F2057">
        <v>15.966390000000001</v>
      </c>
      <c r="G2057">
        <v>3.14</v>
      </c>
      <c r="H2057">
        <v>7.08</v>
      </c>
      <c r="I2057">
        <v>8</v>
      </c>
      <c r="J2057">
        <v>3.14</v>
      </c>
    </row>
    <row r="2058" spans="1:10" x14ac:dyDescent="0.25">
      <c r="A2058" t="s">
        <v>2414</v>
      </c>
      <c r="B2058" t="s">
        <v>2416</v>
      </c>
      <c r="C2058" s="107">
        <v>45137</v>
      </c>
      <c r="D2058">
        <v>320</v>
      </c>
      <c r="E2058">
        <v>380.8</v>
      </c>
      <c r="F2058">
        <v>15.966390000000001</v>
      </c>
      <c r="G2058">
        <v>3.14</v>
      </c>
      <c r="H2058">
        <v>7.08</v>
      </c>
      <c r="I2058">
        <v>8</v>
      </c>
      <c r="J2058">
        <v>3.14</v>
      </c>
    </row>
    <row r="2059" spans="1:10" x14ac:dyDescent="0.25">
      <c r="A2059" t="s">
        <v>2408</v>
      </c>
      <c r="B2059" t="s">
        <v>2410</v>
      </c>
      <c r="C2059" s="107">
        <v>45137</v>
      </c>
      <c r="D2059">
        <v>188.57</v>
      </c>
      <c r="E2059">
        <v>224.39830000000001</v>
      </c>
      <c r="F2059">
        <v>15.966390000000001</v>
      </c>
      <c r="G2059">
        <v>3.14</v>
      </c>
      <c r="H2059">
        <v>7.08</v>
      </c>
      <c r="I2059">
        <v>8</v>
      </c>
      <c r="J2059">
        <v>3.14</v>
      </c>
    </row>
    <row r="2060" spans="1:10" x14ac:dyDescent="0.25">
      <c r="A2060" t="s">
        <v>2402</v>
      </c>
      <c r="B2060" t="s">
        <v>2404</v>
      </c>
      <c r="C2060" s="107">
        <v>45137</v>
      </c>
      <c r="D2060">
        <v>268.57</v>
      </c>
      <c r="E2060">
        <v>319.59829999999999</v>
      </c>
      <c r="F2060">
        <v>15.966390000000001</v>
      </c>
      <c r="G2060">
        <v>3.14</v>
      </c>
      <c r="H2060">
        <v>7.08</v>
      </c>
      <c r="I2060">
        <v>8</v>
      </c>
      <c r="J2060">
        <v>3.14</v>
      </c>
    </row>
    <row r="2061" spans="1:10" x14ac:dyDescent="0.25">
      <c r="A2061" t="s">
        <v>2399</v>
      </c>
      <c r="B2061" t="s">
        <v>2401</v>
      </c>
      <c r="C2061" s="107">
        <v>45137</v>
      </c>
      <c r="D2061">
        <v>160</v>
      </c>
      <c r="E2061">
        <v>195.2</v>
      </c>
      <c r="F2061">
        <v>18.032789999999999</v>
      </c>
      <c r="G2061">
        <v>13.12</v>
      </c>
      <c r="H2061">
        <v>12.34</v>
      </c>
      <c r="I2061">
        <v>9.6999999999999993</v>
      </c>
      <c r="J2061">
        <v>4.5</v>
      </c>
    </row>
    <row r="2062" spans="1:10" x14ac:dyDescent="0.25">
      <c r="A2062" t="s">
        <v>2396</v>
      </c>
      <c r="B2062" t="s">
        <v>2398</v>
      </c>
      <c r="C2062" s="107">
        <v>45137</v>
      </c>
      <c r="D2062">
        <v>2212.5700000000002</v>
      </c>
      <c r="E2062">
        <v>2743.5868</v>
      </c>
      <c r="F2062">
        <v>19.354839999999999</v>
      </c>
      <c r="G2062">
        <v>14</v>
      </c>
      <c r="H2062">
        <v>22</v>
      </c>
      <c r="I2062">
        <v>43</v>
      </c>
      <c r="J2062">
        <v>9</v>
      </c>
    </row>
    <row r="2063" spans="1:10" x14ac:dyDescent="0.25">
      <c r="A2063" t="s">
        <v>2393</v>
      </c>
      <c r="B2063" t="s">
        <v>2395</v>
      </c>
      <c r="C2063" s="107">
        <v>45137</v>
      </c>
      <c r="D2063">
        <v>2741.71</v>
      </c>
      <c r="E2063">
        <v>3320.3510999999999</v>
      </c>
      <c r="F2063">
        <v>17.427109999999999</v>
      </c>
      <c r="G2063">
        <v>14</v>
      </c>
      <c r="H2063">
        <v>9</v>
      </c>
      <c r="I2063">
        <v>43</v>
      </c>
      <c r="J2063">
        <v>22</v>
      </c>
    </row>
    <row r="2064" spans="1:10" x14ac:dyDescent="0.25">
      <c r="A2064" t="s">
        <v>2390</v>
      </c>
      <c r="B2064" t="s">
        <v>2392</v>
      </c>
      <c r="C2064" s="107">
        <v>45137</v>
      </c>
      <c r="D2064">
        <v>970.29</v>
      </c>
      <c r="E2064">
        <v>1159.1500000000001</v>
      </c>
      <c r="F2064">
        <v>16.29297</v>
      </c>
      <c r="G2064">
        <v>11</v>
      </c>
      <c r="H2064">
        <v>13</v>
      </c>
      <c r="I2064">
        <v>12</v>
      </c>
      <c r="J2064">
        <v>7</v>
      </c>
    </row>
    <row r="2065" spans="1:10" x14ac:dyDescent="0.25">
      <c r="A2065" t="s">
        <v>2387</v>
      </c>
      <c r="B2065" t="s">
        <v>2389</v>
      </c>
      <c r="C2065" s="107">
        <v>45137</v>
      </c>
      <c r="D2065">
        <v>1369.14</v>
      </c>
      <c r="E2065">
        <v>1670.3507999999999</v>
      </c>
      <c r="F2065">
        <v>18.032789999999999</v>
      </c>
      <c r="G2065">
        <v>11</v>
      </c>
      <c r="H2065">
        <v>13</v>
      </c>
      <c r="I2065">
        <v>12</v>
      </c>
      <c r="J2065">
        <v>7</v>
      </c>
    </row>
    <row r="2066" spans="1:10" x14ac:dyDescent="0.25">
      <c r="A2066" t="s">
        <v>2384</v>
      </c>
      <c r="B2066" t="s">
        <v>2386</v>
      </c>
      <c r="C2066" s="107">
        <v>45137</v>
      </c>
      <c r="D2066">
        <v>114.29</v>
      </c>
      <c r="E2066">
        <v>139.43379999999999</v>
      </c>
      <c r="F2066">
        <v>18.032789999999999</v>
      </c>
      <c r="G2066">
        <v>13.7</v>
      </c>
      <c r="H2066">
        <v>9.16</v>
      </c>
      <c r="I2066">
        <v>8</v>
      </c>
      <c r="J2066">
        <v>15.5</v>
      </c>
    </row>
    <row r="2067" spans="1:10" x14ac:dyDescent="0.25">
      <c r="A2067" t="s">
        <v>2357</v>
      </c>
      <c r="B2067" t="s">
        <v>2359</v>
      </c>
      <c r="C2067" s="107">
        <v>45137</v>
      </c>
      <c r="D2067">
        <v>1495.92</v>
      </c>
      <c r="E2067">
        <v>1780.1448</v>
      </c>
      <c r="F2067">
        <v>15.966390000000001</v>
      </c>
      <c r="G2067">
        <v>23.6</v>
      </c>
      <c r="H2067">
        <v>11.8</v>
      </c>
      <c r="I2067">
        <v>66</v>
      </c>
      <c r="J2067">
        <v>31.5</v>
      </c>
    </row>
    <row r="2068" spans="1:10" x14ac:dyDescent="0.25">
      <c r="A2068" t="s">
        <v>2348</v>
      </c>
      <c r="B2068" t="s">
        <v>2350</v>
      </c>
      <c r="C2068" s="107">
        <v>45137</v>
      </c>
      <c r="D2068">
        <v>46.28</v>
      </c>
      <c r="E2068">
        <v>53.5961</v>
      </c>
      <c r="F2068">
        <v>13.65043</v>
      </c>
      <c r="G2068">
        <v>3</v>
      </c>
      <c r="H2068">
        <v>9</v>
      </c>
      <c r="I2068">
        <v>1</v>
      </c>
      <c r="J2068">
        <v>9</v>
      </c>
    </row>
    <row r="2069" spans="1:10" x14ac:dyDescent="0.25">
      <c r="A2069" t="s">
        <v>2342</v>
      </c>
      <c r="B2069" t="s">
        <v>2344</v>
      </c>
      <c r="C2069" s="107">
        <v>45137</v>
      </c>
      <c r="D2069">
        <v>136.08000000000001</v>
      </c>
      <c r="E2069">
        <v>166.01759999999999</v>
      </c>
      <c r="F2069">
        <v>18.032789999999999</v>
      </c>
      <c r="G2069">
        <v>7</v>
      </c>
      <c r="H2069">
        <v>9</v>
      </c>
      <c r="I2069">
        <v>1</v>
      </c>
      <c r="J2069">
        <v>2</v>
      </c>
    </row>
    <row r="2070" spans="1:10" x14ac:dyDescent="0.25">
      <c r="A2070" t="s">
        <v>2336</v>
      </c>
      <c r="B2070" t="s">
        <v>2338</v>
      </c>
      <c r="C2070" s="107">
        <v>45137</v>
      </c>
      <c r="D2070">
        <v>238.04</v>
      </c>
      <c r="E2070">
        <v>290.40879999999999</v>
      </c>
      <c r="F2070">
        <v>18.032789999999999</v>
      </c>
      <c r="G2070">
        <v>3.94</v>
      </c>
      <c r="H2070">
        <v>3.35</v>
      </c>
      <c r="I2070">
        <v>0.88</v>
      </c>
      <c r="J2070">
        <v>3.94</v>
      </c>
    </row>
    <row r="2071" spans="1:10" x14ac:dyDescent="0.25">
      <c r="A2071" t="s">
        <v>2297</v>
      </c>
      <c r="B2071" t="s">
        <v>2299</v>
      </c>
      <c r="C2071" s="107">
        <v>45137</v>
      </c>
      <c r="D2071">
        <v>208.18</v>
      </c>
      <c r="E2071">
        <v>253.9796</v>
      </c>
      <c r="F2071">
        <v>18.032789999999999</v>
      </c>
      <c r="G2071">
        <v>3.94</v>
      </c>
      <c r="H2071">
        <v>3.94</v>
      </c>
      <c r="I2071">
        <v>57</v>
      </c>
      <c r="J2071">
        <v>3.35</v>
      </c>
    </row>
    <row r="2072" spans="1:10" x14ac:dyDescent="0.25">
      <c r="A2072" t="s">
        <v>2294</v>
      </c>
      <c r="B2072" t="s">
        <v>2296</v>
      </c>
      <c r="C2072" s="107">
        <v>45137</v>
      </c>
      <c r="D2072">
        <v>9445</v>
      </c>
      <c r="E2072">
        <v>11711.8</v>
      </c>
      <c r="F2072">
        <v>19.354839999999999</v>
      </c>
      <c r="G2072">
        <v>17</v>
      </c>
      <c r="H2072">
        <v>30</v>
      </c>
      <c r="I2072">
        <v>216</v>
      </c>
      <c r="J2072">
        <v>32</v>
      </c>
    </row>
    <row r="2073" spans="1:10" x14ac:dyDescent="0.25">
      <c r="A2073" t="s">
        <v>2291</v>
      </c>
      <c r="B2073" t="s">
        <v>2293</v>
      </c>
      <c r="C2073" s="107">
        <v>45137</v>
      </c>
      <c r="D2073">
        <v>9367.5499999999993</v>
      </c>
      <c r="E2073">
        <v>11615.762000000001</v>
      </c>
      <c r="F2073">
        <v>19.354839999999999</v>
      </c>
      <c r="G2073">
        <v>17</v>
      </c>
      <c r="H2073">
        <v>30</v>
      </c>
      <c r="I2073">
        <v>216</v>
      </c>
      <c r="J2073">
        <v>32</v>
      </c>
    </row>
    <row r="2074" spans="1:10" x14ac:dyDescent="0.25">
      <c r="A2074" t="s">
        <v>2285</v>
      </c>
      <c r="B2074" t="s">
        <v>2287</v>
      </c>
      <c r="C2074" s="107">
        <v>45137</v>
      </c>
      <c r="D2074">
        <v>149.36000000000001</v>
      </c>
      <c r="E2074">
        <v>182.2192</v>
      </c>
      <c r="F2074">
        <v>18.032789999999999</v>
      </c>
      <c r="G2074">
        <v>1.6</v>
      </c>
      <c r="H2074">
        <v>5</v>
      </c>
      <c r="I2074">
        <v>0.2</v>
      </c>
      <c r="J2074">
        <v>0.8</v>
      </c>
    </row>
    <row r="2075" spans="1:10" x14ac:dyDescent="0.25">
      <c r="A2075" t="s">
        <v>2276</v>
      </c>
      <c r="B2075" t="s">
        <v>25504</v>
      </c>
      <c r="C2075" s="107">
        <v>45137</v>
      </c>
      <c r="D2075">
        <v>17777.78</v>
      </c>
      <c r="E2075">
        <v>21155.558199999999</v>
      </c>
      <c r="F2075">
        <v>15.966390000000001</v>
      </c>
      <c r="G2075">
        <v>12</v>
      </c>
      <c r="H2075">
        <v>60</v>
      </c>
      <c r="I2075">
        <v>340</v>
      </c>
      <c r="J2075">
        <v>36</v>
      </c>
    </row>
    <row r="2076" spans="1:10" x14ac:dyDescent="0.25">
      <c r="A2076" t="s">
        <v>328</v>
      </c>
      <c r="B2076" t="s">
        <v>330</v>
      </c>
      <c r="C2076" s="107">
        <v>45137</v>
      </c>
      <c r="D2076">
        <v>2792.05</v>
      </c>
      <c r="E2076">
        <v>3462.1419999999998</v>
      </c>
      <c r="F2076">
        <v>19.354839999999999</v>
      </c>
      <c r="G2076">
        <v>12.5</v>
      </c>
      <c r="H2076">
        <v>11.8</v>
      </c>
      <c r="I2076">
        <v>78.2</v>
      </c>
      <c r="J2076">
        <v>31.8</v>
      </c>
    </row>
    <row r="2077" spans="1:10" x14ac:dyDescent="0.25">
      <c r="A2077" t="s">
        <v>325</v>
      </c>
      <c r="B2077" t="s">
        <v>327</v>
      </c>
      <c r="C2077" s="107">
        <v>45146</v>
      </c>
      <c r="D2077">
        <v>1777.16</v>
      </c>
      <c r="E2077">
        <v>2171.5102499999998</v>
      </c>
      <c r="F2077">
        <v>18.16018</v>
      </c>
      <c r="G2077">
        <v>12.5</v>
      </c>
      <c r="H2077">
        <v>10.5</v>
      </c>
      <c r="I2077">
        <v>105.8</v>
      </c>
      <c r="J2077">
        <v>37</v>
      </c>
    </row>
    <row r="2078" spans="1:10" x14ac:dyDescent="0.25">
      <c r="A2078" t="s">
        <v>322</v>
      </c>
      <c r="B2078" t="s">
        <v>324</v>
      </c>
      <c r="C2078" s="107">
        <v>45137</v>
      </c>
      <c r="D2078">
        <v>2264.5100000000002</v>
      </c>
      <c r="E2078">
        <v>2807.9924000000001</v>
      </c>
      <c r="F2078">
        <v>19.354839999999999</v>
      </c>
      <c r="G2078">
        <v>15.75</v>
      </c>
      <c r="H2078">
        <v>15.75</v>
      </c>
      <c r="I2078">
        <v>50</v>
      </c>
      <c r="J2078">
        <v>23.62</v>
      </c>
    </row>
    <row r="2079" spans="1:10" x14ac:dyDescent="0.25">
      <c r="A2079" t="s">
        <v>319</v>
      </c>
      <c r="B2079" t="s">
        <v>321</v>
      </c>
      <c r="C2079" s="107">
        <v>45137</v>
      </c>
      <c r="D2079">
        <v>1139.2</v>
      </c>
      <c r="E2079">
        <v>1412.6079999999999</v>
      </c>
      <c r="F2079">
        <v>19.354839999999999</v>
      </c>
      <c r="G2079">
        <v>15.75</v>
      </c>
      <c r="H2079">
        <v>16.14</v>
      </c>
      <c r="I2079">
        <v>43</v>
      </c>
      <c r="J2079">
        <v>23.62</v>
      </c>
    </row>
    <row r="2080" spans="1:10" x14ac:dyDescent="0.25">
      <c r="A2080" t="s">
        <v>313</v>
      </c>
      <c r="B2080" t="s">
        <v>315</v>
      </c>
      <c r="C2080" s="107">
        <v>45137</v>
      </c>
      <c r="D2080">
        <v>1726.17</v>
      </c>
      <c r="E2080">
        <v>2168.1352000000002</v>
      </c>
      <c r="F2080">
        <v>20.38458</v>
      </c>
      <c r="G2080">
        <v>15.35</v>
      </c>
      <c r="H2080">
        <v>15.35</v>
      </c>
      <c r="I2080">
        <v>49.11</v>
      </c>
      <c r="J2080">
        <v>23.23</v>
      </c>
    </row>
    <row r="2081" spans="1:10" x14ac:dyDescent="0.25">
      <c r="A2081" t="s">
        <v>310</v>
      </c>
      <c r="B2081" t="s">
        <v>312</v>
      </c>
      <c r="C2081" s="107">
        <v>45137</v>
      </c>
      <c r="D2081">
        <v>2480</v>
      </c>
      <c r="E2081">
        <v>3025.6</v>
      </c>
      <c r="F2081">
        <v>18.032789999999999</v>
      </c>
      <c r="G2081">
        <v>22.4</v>
      </c>
      <c r="H2081">
        <v>11.6</v>
      </c>
      <c r="I2081">
        <v>39.6</v>
      </c>
      <c r="J2081">
        <v>14.17</v>
      </c>
    </row>
    <row r="2082" spans="1:10" x14ac:dyDescent="0.25">
      <c r="A2082" t="s">
        <v>307</v>
      </c>
      <c r="B2082" t="s">
        <v>309</v>
      </c>
      <c r="C2082" s="107">
        <v>45137</v>
      </c>
      <c r="D2082">
        <v>1479.65</v>
      </c>
      <c r="E2082">
        <v>1805.173</v>
      </c>
      <c r="F2082">
        <v>18.032789999999999</v>
      </c>
      <c r="G2082">
        <v>15.75</v>
      </c>
      <c r="H2082">
        <v>3.94</v>
      </c>
      <c r="I2082">
        <v>69.52</v>
      </c>
      <c r="J2082">
        <v>23.62</v>
      </c>
    </row>
    <row r="2083" spans="1:10" x14ac:dyDescent="0.25">
      <c r="A2083" t="s">
        <v>304</v>
      </c>
      <c r="B2083" t="s">
        <v>306</v>
      </c>
      <c r="C2083" s="107">
        <v>45149</v>
      </c>
      <c r="D2083">
        <v>88.3</v>
      </c>
      <c r="E2083">
        <v>109.32</v>
      </c>
      <c r="F2083">
        <v>19.22795</v>
      </c>
      <c r="G2083">
        <v>6.1</v>
      </c>
      <c r="H2083">
        <v>5.07</v>
      </c>
      <c r="I2083">
        <v>1.5</v>
      </c>
      <c r="J2083">
        <v>1.18</v>
      </c>
    </row>
    <row r="2084" spans="1:10" x14ac:dyDescent="0.25">
      <c r="A2084" t="s">
        <v>301</v>
      </c>
      <c r="B2084" t="s">
        <v>303</v>
      </c>
      <c r="C2084" s="107">
        <v>45137</v>
      </c>
      <c r="D2084">
        <v>76.47</v>
      </c>
      <c r="E2084">
        <v>96.757499999999993</v>
      </c>
      <c r="F2084">
        <v>20.967369999999999</v>
      </c>
      <c r="G2084">
        <v>3.03</v>
      </c>
      <c r="H2084">
        <v>6.8</v>
      </c>
      <c r="I2084">
        <v>0.35</v>
      </c>
      <c r="J2084">
        <v>0.98</v>
      </c>
    </row>
    <row r="2085" spans="1:10" x14ac:dyDescent="0.25">
      <c r="A2085" t="s">
        <v>298</v>
      </c>
      <c r="B2085" t="s">
        <v>300</v>
      </c>
      <c r="C2085" s="107">
        <v>45137</v>
      </c>
      <c r="D2085">
        <v>5.88</v>
      </c>
      <c r="E2085">
        <v>7.2911999999999999</v>
      </c>
      <c r="F2085">
        <v>19.354839999999999</v>
      </c>
      <c r="G2085">
        <v>6.3</v>
      </c>
      <c r="H2085">
        <v>14.6</v>
      </c>
      <c r="I2085">
        <v>3.2</v>
      </c>
      <c r="J2085">
        <v>5.0999999999999996</v>
      </c>
    </row>
    <row r="2086" spans="1:10" x14ac:dyDescent="0.25">
      <c r="A2086" t="s">
        <v>295</v>
      </c>
      <c r="B2086" t="s">
        <v>25505</v>
      </c>
      <c r="C2086" s="107">
        <v>45137</v>
      </c>
      <c r="D2086">
        <v>63.19</v>
      </c>
      <c r="E2086">
        <v>78.355599999999995</v>
      </c>
      <c r="F2086">
        <v>19.354839999999999</v>
      </c>
      <c r="G2086">
        <v>7.5</v>
      </c>
      <c r="H2086">
        <v>17.7</v>
      </c>
      <c r="I2086">
        <v>5.3</v>
      </c>
      <c r="J2086">
        <v>6.1</v>
      </c>
    </row>
    <row r="2087" spans="1:10" x14ac:dyDescent="0.25">
      <c r="A2087" t="s">
        <v>292</v>
      </c>
      <c r="B2087" t="s">
        <v>294</v>
      </c>
      <c r="C2087" s="107">
        <v>45137</v>
      </c>
      <c r="D2087">
        <v>91.54</v>
      </c>
      <c r="E2087">
        <v>107.7902</v>
      </c>
      <c r="F2087">
        <v>15.07577</v>
      </c>
      <c r="G2087">
        <v>3.9</v>
      </c>
      <c r="H2087">
        <v>10.199999999999999</v>
      </c>
      <c r="I2087">
        <v>1.6</v>
      </c>
      <c r="J2087">
        <v>1.4</v>
      </c>
    </row>
    <row r="2088" spans="1:10" x14ac:dyDescent="0.25">
      <c r="A2088" t="s">
        <v>289</v>
      </c>
      <c r="B2088" t="s">
        <v>291</v>
      </c>
      <c r="C2088" s="107">
        <v>45137</v>
      </c>
      <c r="D2088">
        <v>91.54</v>
      </c>
      <c r="E2088">
        <v>111.6788</v>
      </c>
      <c r="F2088">
        <v>18.032789999999999</v>
      </c>
      <c r="G2088">
        <v>4.4000000000000004</v>
      </c>
      <c r="H2088">
        <v>11.4</v>
      </c>
      <c r="I2088">
        <v>1.9</v>
      </c>
      <c r="J2088">
        <v>1.7</v>
      </c>
    </row>
    <row r="2089" spans="1:10" x14ac:dyDescent="0.25">
      <c r="A2089" t="s">
        <v>286</v>
      </c>
      <c r="B2089" t="s">
        <v>288</v>
      </c>
      <c r="C2089" s="107">
        <v>45137</v>
      </c>
      <c r="D2089">
        <v>84.83</v>
      </c>
      <c r="E2089">
        <v>105.1892</v>
      </c>
      <c r="F2089">
        <v>19.354839999999999</v>
      </c>
      <c r="G2089">
        <v>6.61</v>
      </c>
      <c r="H2089">
        <v>5.0999999999999996</v>
      </c>
      <c r="I2089">
        <v>2.34</v>
      </c>
      <c r="J2089">
        <v>2.3199999999999998</v>
      </c>
    </row>
    <row r="2090" spans="1:10" x14ac:dyDescent="0.25">
      <c r="A2090" t="s">
        <v>283</v>
      </c>
      <c r="B2090" t="s">
        <v>285</v>
      </c>
      <c r="C2090" s="107">
        <v>45137</v>
      </c>
      <c r="D2090">
        <v>90.37</v>
      </c>
      <c r="E2090">
        <v>112.05880000000001</v>
      </c>
      <c r="F2090">
        <v>19.354839999999999</v>
      </c>
      <c r="G2090">
        <v>4.5999999999999996</v>
      </c>
      <c r="H2090">
        <v>13.4</v>
      </c>
      <c r="I2090">
        <v>2.6</v>
      </c>
      <c r="J2090">
        <v>3.5</v>
      </c>
    </row>
    <row r="2091" spans="1:10" x14ac:dyDescent="0.25">
      <c r="A2091" t="s">
        <v>280</v>
      </c>
      <c r="B2091" t="s">
        <v>282</v>
      </c>
      <c r="C2091" s="107">
        <v>45137</v>
      </c>
      <c r="D2091">
        <v>1758.9</v>
      </c>
      <c r="E2091">
        <v>2181.0360000000001</v>
      </c>
      <c r="F2091">
        <v>19.354839999999999</v>
      </c>
      <c r="G2091">
        <v>15</v>
      </c>
      <c r="H2091">
        <v>18</v>
      </c>
      <c r="I2091">
        <v>26</v>
      </c>
      <c r="J2091">
        <v>7</v>
      </c>
    </row>
    <row r="2092" spans="1:10" x14ac:dyDescent="0.25">
      <c r="A2092" t="s">
        <v>277</v>
      </c>
      <c r="B2092" t="s">
        <v>279</v>
      </c>
      <c r="C2092" s="107">
        <v>45137</v>
      </c>
      <c r="D2092">
        <v>1825.12</v>
      </c>
      <c r="E2092">
        <v>2263.1487999999999</v>
      </c>
      <c r="F2092">
        <v>19.354839999999999</v>
      </c>
      <c r="G2092">
        <v>14.6</v>
      </c>
      <c r="H2092">
        <v>17.7</v>
      </c>
      <c r="I2092">
        <v>26</v>
      </c>
      <c r="J2092">
        <v>6.8</v>
      </c>
    </row>
    <row r="2093" spans="1:10" x14ac:dyDescent="0.25">
      <c r="A2093" t="s">
        <v>25506</v>
      </c>
      <c r="B2093" t="s">
        <v>25507</v>
      </c>
      <c r="C2093" s="107">
        <v>45137</v>
      </c>
      <c r="D2093">
        <v>2226.02</v>
      </c>
      <c r="E2093">
        <v>2715.7444</v>
      </c>
      <c r="F2093">
        <v>18.032789999999999</v>
      </c>
      <c r="G2093">
        <v>12.5</v>
      </c>
      <c r="H2093">
        <v>37</v>
      </c>
      <c r="I2093">
        <v>41.7</v>
      </c>
      <c r="J2093">
        <v>10.5</v>
      </c>
    </row>
    <row r="2094" spans="1:10" x14ac:dyDescent="0.25">
      <c r="A2094" t="s">
        <v>2264</v>
      </c>
      <c r="B2094" t="s">
        <v>2266</v>
      </c>
      <c r="C2094" s="107">
        <v>45137</v>
      </c>
      <c r="D2094">
        <v>3066.38</v>
      </c>
      <c r="E2094">
        <v>3750</v>
      </c>
      <c r="F2094">
        <v>18.229869999999998</v>
      </c>
      <c r="G2094">
        <v>17.7</v>
      </c>
      <c r="H2094">
        <v>6.8</v>
      </c>
      <c r="I2094">
        <v>41.7</v>
      </c>
      <c r="J2094">
        <v>14.6</v>
      </c>
    </row>
    <row r="2095" spans="1:10" x14ac:dyDescent="0.25">
      <c r="A2095" t="s">
        <v>274</v>
      </c>
      <c r="B2095" t="s">
        <v>276</v>
      </c>
      <c r="C2095" s="107">
        <v>45137</v>
      </c>
      <c r="D2095">
        <v>1893.87</v>
      </c>
      <c r="E2095">
        <v>2310.5214000000001</v>
      </c>
      <c r="F2095">
        <v>18.032789999999999</v>
      </c>
      <c r="G2095">
        <v>13.88</v>
      </c>
      <c r="H2095">
        <v>8.6199999999999992</v>
      </c>
      <c r="I2095">
        <v>73</v>
      </c>
      <c r="J2095">
        <v>20.59</v>
      </c>
    </row>
    <row r="2096" spans="1:10" x14ac:dyDescent="0.25">
      <c r="A2096" t="s">
        <v>271</v>
      </c>
      <c r="B2096" t="s">
        <v>273</v>
      </c>
      <c r="C2096" s="107">
        <v>45137</v>
      </c>
      <c r="D2096">
        <v>6550</v>
      </c>
      <c r="E2096">
        <v>7845.5249999999996</v>
      </c>
      <c r="F2096">
        <v>16.512920000000001</v>
      </c>
      <c r="G2096">
        <v>31.1</v>
      </c>
      <c r="H2096">
        <v>9.84</v>
      </c>
      <c r="I2096">
        <v>267</v>
      </c>
      <c r="J2096">
        <v>46.4</v>
      </c>
    </row>
    <row r="2097" spans="1:10" x14ac:dyDescent="0.25">
      <c r="A2097" t="s">
        <v>25508</v>
      </c>
      <c r="B2097" t="s">
        <v>25509</v>
      </c>
      <c r="C2097" s="107">
        <v>45137</v>
      </c>
      <c r="D2097">
        <v>6411.84</v>
      </c>
      <c r="E2097">
        <v>7950.6815999999999</v>
      </c>
      <c r="F2097">
        <v>19.354839999999999</v>
      </c>
      <c r="G2097">
        <v>19.84</v>
      </c>
      <c r="H2097">
        <v>11.61</v>
      </c>
      <c r="I2097">
        <v>244</v>
      </c>
      <c r="J2097">
        <v>32.159999999999997</v>
      </c>
    </row>
    <row r="2098" spans="1:10" x14ac:dyDescent="0.25">
      <c r="A2098" t="s">
        <v>268</v>
      </c>
      <c r="B2098" t="s">
        <v>270</v>
      </c>
      <c r="C2098" s="107">
        <v>45137</v>
      </c>
      <c r="D2098">
        <v>32.22</v>
      </c>
      <c r="E2098">
        <v>39.952800000000003</v>
      </c>
      <c r="F2098">
        <v>19.354839999999999</v>
      </c>
      <c r="G2098">
        <v>4</v>
      </c>
      <c r="H2098">
        <v>1</v>
      </c>
      <c r="I2098">
        <v>5</v>
      </c>
      <c r="J2098">
        <v>5</v>
      </c>
    </row>
    <row r="2099" spans="1:10" x14ac:dyDescent="0.25">
      <c r="A2099" t="s">
        <v>265</v>
      </c>
      <c r="B2099" t="s">
        <v>25510</v>
      </c>
      <c r="C2099" s="107">
        <v>45137</v>
      </c>
      <c r="D2099">
        <v>36.86</v>
      </c>
      <c r="E2099">
        <v>44.969200000000001</v>
      </c>
      <c r="F2099">
        <v>18.032789999999999</v>
      </c>
      <c r="G2099">
        <v>12.4</v>
      </c>
      <c r="H2099">
        <v>4.5999999999999996</v>
      </c>
      <c r="I2099">
        <v>3.9</v>
      </c>
      <c r="J2099">
        <v>8.1</v>
      </c>
    </row>
    <row r="2100" spans="1:10" x14ac:dyDescent="0.25">
      <c r="A2100" t="s">
        <v>261</v>
      </c>
      <c r="B2100" t="s">
        <v>264</v>
      </c>
      <c r="C2100" s="107">
        <v>45137</v>
      </c>
      <c r="D2100">
        <v>551.05999999999995</v>
      </c>
      <c r="E2100">
        <v>683.31439999999998</v>
      </c>
      <c r="F2100">
        <v>19.354839999999999</v>
      </c>
      <c r="G2100">
        <v>19.690000000000001</v>
      </c>
      <c r="H2100">
        <v>11.81</v>
      </c>
      <c r="I2100">
        <v>43</v>
      </c>
      <c r="J2100">
        <v>31.5</v>
      </c>
    </row>
    <row r="2101" spans="1:10" x14ac:dyDescent="0.25">
      <c r="A2101" t="s">
        <v>258</v>
      </c>
      <c r="B2101" t="s">
        <v>260</v>
      </c>
      <c r="C2101" s="107">
        <v>45137</v>
      </c>
      <c r="D2101">
        <v>88.87</v>
      </c>
      <c r="E2101">
        <v>110.19880000000001</v>
      </c>
      <c r="F2101">
        <v>19.354839999999999</v>
      </c>
      <c r="G2101">
        <v>1</v>
      </c>
      <c r="H2101">
        <v>6</v>
      </c>
      <c r="I2101">
        <v>1</v>
      </c>
      <c r="J2101">
        <v>2</v>
      </c>
    </row>
    <row r="2102" spans="1:10" x14ac:dyDescent="0.25">
      <c r="A2102" t="s">
        <v>255</v>
      </c>
      <c r="B2102" t="s">
        <v>25511</v>
      </c>
      <c r="C2102" s="107">
        <v>45137</v>
      </c>
      <c r="D2102">
        <v>340.89</v>
      </c>
      <c r="E2102">
        <v>422.70359999999999</v>
      </c>
      <c r="F2102">
        <v>19.354839999999999</v>
      </c>
      <c r="G2102">
        <v>11.5</v>
      </c>
      <c r="H2102">
        <v>9</v>
      </c>
      <c r="I2102">
        <v>8.2899999999999991</v>
      </c>
      <c r="J2102">
        <v>19.5</v>
      </c>
    </row>
    <row r="2103" spans="1:10" x14ac:dyDescent="0.25">
      <c r="A2103" t="s">
        <v>252</v>
      </c>
      <c r="B2103" t="s">
        <v>254</v>
      </c>
      <c r="C2103" s="107">
        <v>45137</v>
      </c>
      <c r="D2103">
        <v>188.97</v>
      </c>
      <c r="E2103">
        <v>234.3228</v>
      </c>
      <c r="F2103">
        <v>19.354839999999999</v>
      </c>
      <c r="G2103">
        <v>10</v>
      </c>
      <c r="H2103">
        <v>10</v>
      </c>
      <c r="I2103">
        <v>4</v>
      </c>
      <c r="J2103">
        <v>10</v>
      </c>
    </row>
    <row r="2104" spans="1:10" x14ac:dyDescent="0.25">
      <c r="A2104" t="s">
        <v>7300</v>
      </c>
      <c r="B2104" t="s">
        <v>7302</v>
      </c>
      <c r="C2104" s="107">
        <v>45148</v>
      </c>
      <c r="D2104">
        <v>147.93</v>
      </c>
      <c r="E2104">
        <v>182.69</v>
      </c>
      <c r="F2104">
        <v>19.026769999999999</v>
      </c>
      <c r="G2104">
        <v>0</v>
      </c>
      <c r="H2104">
        <v>0</v>
      </c>
      <c r="I2104">
        <v>0</v>
      </c>
      <c r="J2104">
        <v>0</v>
      </c>
    </row>
    <row r="2105" spans="1:10" x14ac:dyDescent="0.25">
      <c r="A2105" t="s">
        <v>248</v>
      </c>
      <c r="B2105" t="s">
        <v>250</v>
      </c>
      <c r="C2105" s="107">
        <v>45137</v>
      </c>
      <c r="D2105">
        <v>207.18</v>
      </c>
      <c r="E2105">
        <v>256.90320000000003</v>
      </c>
      <c r="F2105">
        <v>19.354839999999999</v>
      </c>
      <c r="G2105">
        <v>1</v>
      </c>
      <c r="H2105">
        <v>1</v>
      </c>
      <c r="I2105">
        <v>1.5</v>
      </c>
      <c r="J2105">
        <v>1</v>
      </c>
    </row>
    <row r="2106" spans="1:10" x14ac:dyDescent="0.25">
      <c r="A2106" t="s">
        <v>2231</v>
      </c>
      <c r="B2106" t="s">
        <v>2233</v>
      </c>
      <c r="C2106" s="107">
        <v>45137</v>
      </c>
      <c r="D2106">
        <v>2808.99</v>
      </c>
      <c r="E2106">
        <v>3483.1475999999998</v>
      </c>
      <c r="F2106">
        <v>19.354839999999999</v>
      </c>
      <c r="G2106">
        <v>13</v>
      </c>
      <c r="H2106">
        <v>9.3000000000000007</v>
      </c>
      <c r="I2106">
        <v>53</v>
      </c>
      <c r="J2106">
        <v>23.6</v>
      </c>
    </row>
    <row r="2107" spans="1:10" x14ac:dyDescent="0.25">
      <c r="A2107" t="s">
        <v>2225</v>
      </c>
      <c r="B2107" t="s">
        <v>2227</v>
      </c>
      <c r="C2107" s="107">
        <v>45137</v>
      </c>
      <c r="D2107">
        <v>4943.82</v>
      </c>
      <c r="E2107">
        <v>5890.5</v>
      </c>
      <c r="F2107">
        <v>16.071300000000001</v>
      </c>
      <c r="G2107">
        <v>18.3</v>
      </c>
      <c r="H2107">
        <v>10</v>
      </c>
      <c r="I2107">
        <v>78</v>
      </c>
      <c r="J2107">
        <v>30</v>
      </c>
    </row>
    <row r="2108" spans="1:10" x14ac:dyDescent="0.25">
      <c r="A2108" t="s">
        <v>2219</v>
      </c>
      <c r="B2108" t="s">
        <v>2221</v>
      </c>
      <c r="C2108" s="107">
        <v>45137</v>
      </c>
      <c r="D2108">
        <v>5505.62</v>
      </c>
      <c r="E2108">
        <v>6826.9687999999996</v>
      </c>
      <c r="F2108">
        <v>19.354839999999999</v>
      </c>
      <c r="G2108">
        <v>18.3</v>
      </c>
      <c r="H2108">
        <v>10</v>
      </c>
      <c r="I2108">
        <v>78</v>
      </c>
      <c r="J2108">
        <v>30</v>
      </c>
    </row>
    <row r="2109" spans="1:10" x14ac:dyDescent="0.25">
      <c r="A2109" t="s">
        <v>2213</v>
      </c>
      <c r="B2109" t="s">
        <v>2215</v>
      </c>
      <c r="C2109" s="107">
        <v>45137</v>
      </c>
      <c r="D2109">
        <v>6910.11</v>
      </c>
      <c r="E2109">
        <v>8150</v>
      </c>
      <c r="F2109">
        <v>15.213369999999999</v>
      </c>
      <c r="G2109">
        <v>18.3</v>
      </c>
      <c r="H2109">
        <v>31.8</v>
      </c>
      <c r="I2109">
        <v>135</v>
      </c>
      <c r="J2109">
        <v>10.9</v>
      </c>
    </row>
    <row r="2110" spans="1:10" x14ac:dyDescent="0.25">
      <c r="A2110" t="s">
        <v>2204</v>
      </c>
      <c r="B2110" t="s">
        <v>2206</v>
      </c>
      <c r="C2110" s="107">
        <v>45137</v>
      </c>
      <c r="D2110">
        <v>6292.13</v>
      </c>
      <c r="E2110">
        <v>7802.2412000000004</v>
      </c>
      <c r="F2110">
        <v>19.354839999999999</v>
      </c>
      <c r="G2110">
        <v>18.3</v>
      </c>
      <c r="H2110">
        <v>10</v>
      </c>
      <c r="I2110">
        <v>78</v>
      </c>
      <c r="J2110">
        <v>30</v>
      </c>
    </row>
    <row r="2111" spans="1:10" x14ac:dyDescent="0.25">
      <c r="A2111" t="s">
        <v>2201</v>
      </c>
      <c r="B2111" t="s">
        <v>2203</v>
      </c>
      <c r="C2111" s="107">
        <v>45137</v>
      </c>
      <c r="D2111">
        <v>7359.55</v>
      </c>
      <c r="E2111">
        <v>9125.8420000000006</v>
      </c>
      <c r="F2111">
        <v>19.354839999999999</v>
      </c>
      <c r="G2111">
        <v>18.3</v>
      </c>
      <c r="H2111">
        <v>10</v>
      </c>
      <c r="I2111">
        <v>78</v>
      </c>
      <c r="J2111">
        <v>30</v>
      </c>
    </row>
    <row r="2112" spans="1:10" x14ac:dyDescent="0.25">
      <c r="A2112" t="s">
        <v>2198</v>
      </c>
      <c r="B2112" t="s">
        <v>2200</v>
      </c>
      <c r="C2112" s="107">
        <v>45137</v>
      </c>
      <c r="D2112">
        <v>12022.47</v>
      </c>
      <c r="E2112">
        <v>14413</v>
      </c>
      <c r="F2112">
        <v>16.585930000000001</v>
      </c>
      <c r="G2112">
        <v>20.8</v>
      </c>
      <c r="H2112">
        <v>11.6</v>
      </c>
      <c r="I2112">
        <v>172</v>
      </c>
      <c r="J2112">
        <v>35.200000000000003</v>
      </c>
    </row>
    <row r="2113" spans="1:10" x14ac:dyDescent="0.25">
      <c r="A2113" t="s">
        <v>2195</v>
      </c>
      <c r="B2113" t="s">
        <v>2197</v>
      </c>
      <c r="C2113" s="107">
        <v>45137</v>
      </c>
      <c r="D2113">
        <v>16292.13</v>
      </c>
      <c r="E2113">
        <v>19383</v>
      </c>
      <c r="F2113">
        <v>15.946289999999999</v>
      </c>
      <c r="G2113">
        <v>20.8</v>
      </c>
      <c r="H2113">
        <v>11.6</v>
      </c>
      <c r="I2113">
        <v>172</v>
      </c>
      <c r="J2113">
        <v>35.200000000000003</v>
      </c>
    </row>
    <row r="2114" spans="1:10" x14ac:dyDescent="0.25">
      <c r="A2114" t="s">
        <v>2189</v>
      </c>
      <c r="B2114" t="s">
        <v>2191</v>
      </c>
      <c r="C2114" s="107">
        <v>45137</v>
      </c>
      <c r="D2114">
        <v>89.89</v>
      </c>
      <c r="E2114">
        <v>111.4636</v>
      </c>
      <c r="F2114">
        <v>19.354839999999999</v>
      </c>
      <c r="G2114">
        <v>7.9</v>
      </c>
      <c r="H2114">
        <v>4</v>
      </c>
      <c r="I2114">
        <v>3</v>
      </c>
      <c r="J2114">
        <v>5.9</v>
      </c>
    </row>
    <row r="2115" spans="1:10" x14ac:dyDescent="0.25">
      <c r="A2115" t="s">
        <v>2185</v>
      </c>
      <c r="B2115" t="s">
        <v>2187</v>
      </c>
      <c r="C2115" s="107">
        <v>45137</v>
      </c>
      <c r="D2115">
        <v>112.36</v>
      </c>
      <c r="E2115">
        <v>133.5463</v>
      </c>
      <c r="F2115">
        <v>15.86439</v>
      </c>
      <c r="G2115">
        <v>8</v>
      </c>
      <c r="H2115">
        <v>4</v>
      </c>
      <c r="I2115">
        <v>6</v>
      </c>
      <c r="J2115">
        <v>6</v>
      </c>
    </row>
    <row r="2116" spans="1:10" x14ac:dyDescent="0.25">
      <c r="A2116" t="s">
        <v>245</v>
      </c>
      <c r="B2116" t="s">
        <v>247</v>
      </c>
      <c r="C2116" s="107">
        <v>45137</v>
      </c>
      <c r="D2116">
        <v>1026.97</v>
      </c>
      <c r="E2116">
        <v>1307.0178000000001</v>
      </c>
      <c r="F2116">
        <v>21.426469999999998</v>
      </c>
      <c r="G2116">
        <v>12.2</v>
      </c>
      <c r="H2116">
        <v>6.29</v>
      </c>
      <c r="I2116">
        <v>25.35</v>
      </c>
      <c r="J2116">
        <v>21.38</v>
      </c>
    </row>
    <row r="2117" spans="1:10" x14ac:dyDescent="0.25">
      <c r="A2117" t="s">
        <v>242</v>
      </c>
      <c r="B2117" t="s">
        <v>244</v>
      </c>
      <c r="C2117" s="107">
        <v>45137</v>
      </c>
      <c r="D2117">
        <v>1026.97</v>
      </c>
      <c r="E2117">
        <v>1307.0178000000001</v>
      </c>
      <c r="F2117">
        <v>21.426469999999998</v>
      </c>
      <c r="G2117">
        <v>12.2</v>
      </c>
      <c r="H2117">
        <v>6.29</v>
      </c>
      <c r="I2117">
        <v>25.35</v>
      </c>
      <c r="J2117">
        <v>21.38</v>
      </c>
    </row>
    <row r="2118" spans="1:10" x14ac:dyDescent="0.25">
      <c r="A2118" t="s">
        <v>239</v>
      </c>
      <c r="B2118" t="s">
        <v>241</v>
      </c>
      <c r="C2118" s="107">
        <v>45137</v>
      </c>
      <c r="D2118">
        <v>1043.82</v>
      </c>
      <c r="E2118">
        <v>1328.4711</v>
      </c>
      <c r="F2118">
        <v>21.426970000000001</v>
      </c>
      <c r="G2118">
        <v>12.2</v>
      </c>
      <c r="H2118">
        <v>6.29</v>
      </c>
      <c r="I2118">
        <v>25.35</v>
      </c>
      <c r="J2118">
        <v>21.38</v>
      </c>
    </row>
    <row r="2119" spans="1:10" x14ac:dyDescent="0.25">
      <c r="A2119" t="s">
        <v>236</v>
      </c>
      <c r="B2119" t="s">
        <v>238</v>
      </c>
      <c r="C2119" s="107">
        <v>45137</v>
      </c>
      <c r="D2119">
        <v>1095.51</v>
      </c>
      <c r="E2119">
        <v>1394.2466999999999</v>
      </c>
      <c r="F2119">
        <v>21.426390000000001</v>
      </c>
      <c r="G2119">
        <v>12.2</v>
      </c>
      <c r="H2119">
        <v>6.29</v>
      </c>
      <c r="I2119">
        <v>25.35</v>
      </c>
      <c r="J2119">
        <v>21.38</v>
      </c>
    </row>
    <row r="2120" spans="1:10" x14ac:dyDescent="0.25">
      <c r="A2120" t="s">
        <v>233</v>
      </c>
      <c r="B2120" t="s">
        <v>235</v>
      </c>
      <c r="C2120" s="107">
        <v>45137</v>
      </c>
      <c r="D2120">
        <v>1111.24</v>
      </c>
      <c r="E2120">
        <v>1414.2744</v>
      </c>
      <c r="F2120">
        <v>21.426850000000002</v>
      </c>
      <c r="G2120">
        <v>12.2</v>
      </c>
      <c r="H2120">
        <v>6.29</v>
      </c>
      <c r="I2120">
        <v>25.35</v>
      </c>
      <c r="J2120">
        <v>21.38</v>
      </c>
    </row>
    <row r="2121" spans="1:10" x14ac:dyDescent="0.25">
      <c r="A2121" t="s">
        <v>230</v>
      </c>
      <c r="B2121" t="s">
        <v>232</v>
      </c>
      <c r="C2121" s="107">
        <v>45137</v>
      </c>
      <c r="D2121">
        <v>1128.0899999999999</v>
      </c>
      <c r="E2121">
        <v>1376.2698</v>
      </c>
      <c r="F2121">
        <v>18.032789999999999</v>
      </c>
      <c r="G2121">
        <v>13.1</v>
      </c>
      <c r="H2121">
        <v>9.8000000000000007</v>
      </c>
      <c r="I2121">
        <v>43.7</v>
      </c>
      <c r="J2121">
        <v>25.8</v>
      </c>
    </row>
    <row r="2122" spans="1:10" x14ac:dyDescent="0.25">
      <c r="A2122" t="s">
        <v>227</v>
      </c>
      <c r="B2122" t="s">
        <v>229</v>
      </c>
      <c r="C2122" s="107">
        <v>45137</v>
      </c>
      <c r="D2122">
        <v>1265.17</v>
      </c>
      <c r="E2122">
        <v>1610.1756</v>
      </c>
      <c r="F2122">
        <v>21.426580000000001</v>
      </c>
      <c r="G2122">
        <v>13.1</v>
      </c>
      <c r="H2122">
        <v>9.8000000000000007</v>
      </c>
      <c r="I2122">
        <v>45.2</v>
      </c>
      <c r="J2122">
        <v>28.8</v>
      </c>
    </row>
    <row r="2123" spans="1:10" x14ac:dyDescent="0.25">
      <c r="A2123" t="s">
        <v>224</v>
      </c>
      <c r="B2123" t="s">
        <v>226</v>
      </c>
      <c r="C2123" s="107">
        <v>45137</v>
      </c>
      <c r="D2123">
        <v>1362.92</v>
      </c>
      <c r="E2123">
        <v>1734.5889</v>
      </c>
      <c r="F2123">
        <v>21.426919999999999</v>
      </c>
      <c r="G2123">
        <v>13.1</v>
      </c>
      <c r="H2123">
        <v>9.8000000000000007</v>
      </c>
      <c r="I2123">
        <v>45.2</v>
      </c>
      <c r="J2123">
        <v>28.8</v>
      </c>
    </row>
    <row r="2124" spans="1:10" x14ac:dyDescent="0.25">
      <c r="A2124" t="s">
        <v>221</v>
      </c>
      <c r="B2124" t="s">
        <v>223</v>
      </c>
      <c r="C2124" s="107">
        <v>45137</v>
      </c>
      <c r="D2124">
        <v>1412.36</v>
      </c>
      <c r="E2124">
        <v>1797.5133000000001</v>
      </c>
      <c r="F2124">
        <v>21.427009999999999</v>
      </c>
      <c r="G2124">
        <v>13.5</v>
      </c>
      <c r="H2124">
        <v>9.8000000000000007</v>
      </c>
      <c r="I2124">
        <v>45.2</v>
      </c>
      <c r="J2124">
        <v>28.8</v>
      </c>
    </row>
    <row r="2125" spans="1:10" x14ac:dyDescent="0.25">
      <c r="A2125" t="s">
        <v>218</v>
      </c>
      <c r="B2125" t="s">
        <v>220</v>
      </c>
      <c r="C2125" s="107">
        <v>45137</v>
      </c>
      <c r="D2125">
        <v>1514.61</v>
      </c>
      <c r="E2125">
        <v>1927.6388999999999</v>
      </c>
      <c r="F2125">
        <v>21.426670000000001</v>
      </c>
      <c r="G2125">
        <v>13.5</v>
      </c>
      <c r="H2125">
        <v>9.8000000000000007</v>
      </c>
      <c r="I2125">
        <v>45.6</v>
      </c>
      <c r="J2125">
        <v>28.8</v>
      </c>
    </row>
    <row r="2126" spans="1:10" x14ac:dyDescent="0.25">
      <c r="A2126" t="s">
        <v>215</v>
      </c>
      <c r="B2126" t="s">
        <v>217</v>
      </c>
      <c r="C2126" s="107">
        <v>45137</v>
      </c>
      <c r="D2126">
        <v>1574.16</v>
      </c>
      <c r="E2126">
        <v>2003.4332999999999</v>
      </c>
      <c r="F2126">
        <v>21.426880000000001</v>
      </c>
      <c r="G2126">
        <v>13.5</v>
      </c>
      <c r="H2126">
        <v>9.8000000000000007</v>
      </c>
      <c r="I2126">
        <v>45.6</v>
      </c>
      <c r="J2126">
        <v>28.8</v>
      </c>
    </row>
    <row r="2127" spans="1:10" x14ac:dyDescent="0.25">
      <c r="A2127" t="s">
        <v>2182</v>
      </c>
      <c r="B2127" t="s">
        <v>2184</v>
      </c>
      <c r="C2127" s="107">
        <v>45137</v>
      </c>
      <c r="D2127">
        <v>1077.53</v>
      </c>
      <c r="E2127">
        <v>1336.1371999999999</v>
      </c>
      <c r="F2127">
        <v>19.354839999999999</v>
      </c>
      <c r="G2127">
        <v>12.2</v>
      </c>
      <c r="H2127">
        <v>6.29</v>
      </c>
      <c r="I2127">
        <v>25.35</v>
      </c>
      <c r="J2127">
        <v>21.38</v>
      </c>
    </row>
    <row r="2128" spans="1:10" x14ac:dyDescent="0.25">
      <c r="A2128" t="s">
        <v>2179</v>
      </c>
      <c r="B2128" t="s">
        <v>2181</v>
      </c>
      <c r="C2128" s="107">
        <v>45137</v>
      </c>
      <c r="D2128">
        <v>1077.53</v>
      </c>
      <c r="E2128">
        <v>1336.1371999999999</v>
      </c>
      <c r="F2128">
        <v>19.354839999999999</v>
      </c>
      <c r="G2128">
        <v>12.2</v>
      </c>
      <c r="H2128">
        <v>6.29</v>
      </c>
      <c r="I2128">
        <v>25.35</v>
      </c>
      <c r="J2128">
        <v>21.38</v>
      </c>
    </row>
    <row r="2129" spans="1:10" x14ac:dyDescent="0.25">
      <c r="A2129" t="s">
        <v>2176</v>
      </c>
      <c r="B2129" t="s">
        <v>2178</v>
      </c>
      <c r="C2129" s="107">
        <v>45137</v>
      </c>
      <c r="D2129">
        <v>1094.3800000000001</v>
      </c>
      <c r="E2129">
        <v>1357.0311999999999</v>
      </c>
      <c r="F2129">
        <v>19.354839999999999</v>
      </c>
      <c r="G2129">
        <v>12.2</v>
      </c>
      <c r="H2129">
        <v>6.29</v>
      </c>
      <c r="I2129">
        <v>25.35</v>
      </c>
      <c r="J2129">
        <v>21.38</v>
      </c>
    </row>
    <row r="2130" spans="1:10" x14ac:dyDescent="0.25">
      <c r="A2130" t="s">
        <v>2173</v>
      </c>
      <c r="B2130" t="s">
        <v>2175</v>
      </c>
      <c r="C2130" s="107">
        <v>45137</v>
      </c>
      <c r="D2130">
        <v>1144.94</v>
      </c>
      <c r="E2130">
        <v>1419.7256</v>
      </c>
      <c r="F2130">
        <v>19.354839999999999</v>
      </c>
      <c r="G2130">
        <v>12.2</v>
      </c>
      <c r="H2130">
        <v>6.29</v>
      </c>
      <c r="I2130">
        <v>25.35</v>
      </c>
      <c r="J2130">
        <v>21.38</v>
      </c>
    </row>
    <row r="2131" spans="1:10" x14ac:dyDescent="0.25">
      <c r="A2131" t="s">
        <v>2170</v>
      </c>
      <c r="B2131" t="s">
        <v>2172</v>
      </c>
      <c r="C2131" s="107">
        <v>45137</v>
      </c>
      <c r="D2131">
        <v>1160.67</v>
      </c>
      <c r="E2131">
        <v>1439.2308</v>
      </c>
      <c r="F2131">
        <v>19.354839999999999</v>
      </c>
      <c r="G2131">
        <v>12.2</v>
      </c>
      <c r="H2131">
        <v>6.29</v>
      </c>
      <c r="I2131">
        <v>25.35</v>
      </c>
      <c r="J2131">
        <v>21.38</v>
      </c>
    </row>
    <row r="2132" spans="1:10" x14ac:dyDescent="0.25">
      <c r="A2132" t="s">
        <v>2167</v>
      </c>
      <c r="B2132" t="s">
        <v>2169</v>
      </c>
      <c r="C2132" s="107">
        <v>45137</v>
      </c>
      <c r="D2132">
        <v>1178.6500000000001</v>
      </c>
      <c r="E2132">
        <v>1461.5260000000001</v>
      </c>
      <c r="F2132">
        <v>19.354839999999999</v>
      </c>
      <c r="G2132">
        <v>13.1</v>
      </c>
      <c r="H2132">
        <v>9.8000000000000007</v>
      </c>
      <c r="I2132">
        <v>43.7</v>
      </c>
      <c r="J2132">
        <v>25.8</v>
      </c>
    </row>
    <row r="2133" spans="1:10" x14ac:dyDescent="0.25">
      <c r="A2133" t="s">
        <v>2164</v>
      </c>
      <c r="B2133" t="s">
        <v>2166</v>
      </c>
      <c r="C2133" s="107">
        <v>45137</v>
      </c>
      <c r="D2133">
        <v>1315.73</v>
      </c>
      <c r="E2133">
        <v>1631.5052000000001</v>
      </c>
      <c r="F2133">
        <v>19.354839999999999</v>
      </c>
      <c r="G2133">
        <v>13.1</v>
      </c>
      <c r="H2133">
        <v>9.8000000000000007</v>
      </c>
      <c r="I2133">
        <v>45.2</v>
      </c>
      <c r="J2133">
        <v>28.8</v>
      </c>
    </row>
    <row r="2134" spans="1:10" x14ac:dyDescent="0.25">
      <c r="A2134" t="s">
        <v>2161</v>
      </c>
      <c r="B2134" t="s">
        <v>2163</v>
      </c>
      <c r="C2134" s="107">
        <v>45137</v>
      </c>
      <c r="D2134">
        <v>1413.48</v>
      </c>
      <c r="E2134">
        <v>1752.7152000000001</v>
      </c>
      <c r="F2134">
        <v>19.354839999999999</v>
      </c>
      <c r="G2134">
        <v>13.1</v>
      </c>
      <c r="H2134">
        <v>9.8000000000000007</v>
      </c>
      <c r="I2134">
        <v>45.2</v>
      </c>
      <c r="J2134">
        <v>28.8</v>
      </c>
    </row>
    <row r="2135" spans="1:10" x14ac:dyDescent="0.25">
      <c r="A2135" t="s">
        <v>2158</v>
      </c>
      <c r="B2135" t="s">
        <v>2160</v>
      </c>
      <c r="C2135" s="107">
        <v>45137</v>
      </c>
      <c r="D2135">
        <v>1462.92</v>
      </c>
      <c r="E2135">
        <v>1814.0208</v>
      </c>
      <c r="F2135">
        <v>19.354839999999999</v>
      </c>
      <c r="G2135">
        <v>13.5</v>
      </c>
      <c r="H2135">
        <v>9.8000000000000007</v>
      </c>
      <c r="I2135">
        <v>45.2</v>
      </c>
      <c r="J2135">
        <v>28.8</v>
      </c>
    </row>
    <row r="2136" spans="1:10" x14ac:dyDescent="0.25">
      <c r="A2136" t="s">
        <v>2155</v>
      </c>
      <c r="B2136" t="s">
        <v>25512</v>
      </c>
      <c r="C2136" s="107">
        <v>45137</v>
      </c>
      <c r="D2136">
        <v>1480.9</v>
      </c>
      <c r="E2136">
        <v>1836.316</v>
      </c>
      <c r="F2136">
        <v>19.354839999999999</v>
      </c>
      <c r="G2136">
        <v>13.5</v>
      </c>
      <c r="H2136">
        <v>9.8000000000000007</v>
      </c>
      <c r="I2136">
        <v>45.2</v>
      </c>
      <c r="J2136">
        <v>28.8</v>
      </c>
    </row>
    <row r="2137" spans="1:10" x14ac:dyDescent="0.25">
      <c r="A2137" t="s">
        <v>2146</v>
      </c>
      <c r="B2137" t="s">
        <v>2148</v>
      </c>
      <c r="C2137" s="107">
        <v>45137</v>
      </c>
      <c r="D2137">
        <v>1565.17</v>
      </c>
      <c r="E2137">
        <v>1940.8108</v>
      </c>
      <c r="F2137">
        <v>19.354839999999999</v>
      </c>
      <c r="G2137">
        <v>13.5</v>
      </c>
      <c r="H2137">
        <v>9.8000000000000007</v>
      </c>
      <c r="I2137">
        <v>45.6</v>
      </c>
      <c r="J2137">
        <v>28.8</v>
      </c>
    </row>
    <row r="2138" spans="1:10" x14ac:dyDescent="0.25">
      <c r="A2138" t="s">
        <v>2143</v>
      </c>
      <c r="B2138" t="s">
        <v>2145</v>
      </c>
      <c r="C2138" s="107">
        <v>45137</v>
      </c>
      <c r="D2138">
        <v>1624.72</v>
      </c>
      <c r="E2138">
        <v>2014.6528000000001</v>
      </c>
      <c r="F2138">
        <v>19.354839999999999</v>
      </c>
      <c r="G2138">
        <v>13.5</v>
      </c>
      <c r="H2138">
        <v>9.8000000000000007</v>
      </c>
      <c r="I2138">
        <v>45.6</v>
      </c>
      <c r="J2138">
        <v>28.8</v>
      </c>
    </row>
    <row r="2139" spans="1:10" x14ac:dyDescent="0.25">
      <c r="A2139" t="s">
        <v>2140</v>
      </c>
      <c r="B2139" t="s">
        <v>2142</v>
      </c>
      <c r="C2139" s="107">
        <v>45137</v>
      </c>
      <c r="D2139">
        <v>1667.42</v>
      </c>
      <c r="E2139">
        <v>2067.6008000000002</v>
      </c>
      <c r="F2139">
        <v>19.354839999999999</v>
      </c>
      <c r="G2139">
        <v>13.1</v>
      </c>
      <c r="H2139">
        <v>9.8000000000000007</v>
      </c>
      <c r="I2139">
        <v>45.6</v>
      </c>
      <c r="J2139">
        <v>28.8</v>
      </c>
    </row>
    <row r="2140" spans="1:10" x14ac:dyDescent="0.25">
      <c r="A2140" t="s">
        <v>2137</v>
      </c>
      <c r="B2140" t="s">
        <v>2139</v>
      </c>
      <c r="C2140" s="107">
        <v>45137</v>
      </c>
      <c r="D2140">
        <v>979.78</v>
      </c>
      <c r="E2140">
        <v>1214.9272000000001</v>
      </c>
      <c r="F2140">
        <v>19.354839999999999</v>
      </c>
      <c r="G2140">
        <v>12.2</v>
      </c>
      <c r="H2140">
        <v>6.29</v>
      </c>
      <c r="I2140">
        <v>25.35</v>
      </c>
      <c r="J2140">
        <v>21.38</v>
      </c>
    </row>
    <row r="2141" spans="1:10" x14ac:dyDescent="0.25">
      <c r="A2141" t="s">
        <v>2131</v>
      </c>
      <c r="B2141" t="s">
        <v>2133</v>
      </c>
      <c r="C2141" s="107">
        <v>45137</v>
      </c>
      <c r="D2141">
        <v>979.78</v>
      </c>
      <c r="E2141">
        <v>1165.9382000000001</v>
      </c>
      <c r="F2141">
        <v>15.966390000000001</v>
      </c>
      <c r="G2141">
        <v>12.2</v>
      </c>
      <c r="H2141">
        <v>6.29</v>
      </c>
      <c r="I2141">
        <v>25.35</v>
      </c>
      <c r="J2141">
        <v>21.38</v>
      </c>
    </row>
    <row r="2142" spans="1:10" x14ac:dyDescent="0.25">
      <c r="A2142" t="s">
        <v>2128</v>
      </c>
      <c r="B2142" t="s">
        <v>2130</v>
      </c>
      <c r="C2142" s="107">
        <v>45137</v>
      </c>
      <c r="D2142">
        <v>996.63</v>
      </c>
      <c r="E2142">
        <v>1185.9897000000001</v>
      </c>
      <c r="F2142">
        <v>15.966390000000001</v>
      </c>
      <c r="G2142">
        <v>12.2</v>
      </c>
      <c r="H2142">
        <v>6.29</v>
      </c>
      <c r="I2142">
        <v>25.35</v>
      </c>
      <c r="J2142">
        <v>21.38</v>
      </c>
    </row>
    <row r="2143" spans="1:10" x14ac:dyDescent="0.25">
      <c r="A2143" t="s">
        <v>2125</v>
      </c>
      <c r="B2143" t="s">
        <v>2127</v>
      </c>
      <c r="C2143" s="107">
        <v>45137</v>
      </c>
      <c r="D2143">
        <v>1047.19</v>
      </c>
      <c r="E2143">
        <v>1298.5155999999999</v>
      </c>
      <c r="F2143">
        <v>19.354839999999999</v>
      </c>
      <c r="G2143">
        <v>12.2</v>
      </c>
      <c r="H2143">
        <v>6.29</v>
      </c>
      <c r="I2143">
        <v>25.35</v>
      </c>
      <c r="J2143">
        <v>21.38</v>
      </c>
    </row>
    <row r="2144" spans="1:10" x14ac:dyDescent="0.25">
      <c r="A2144" t="s">
        <v>2122</v>
      </c>
      <c r="B2144" t="s">
        <v>2124</v>
      </c>
      <c r="C2144" s="107">
        <v>45137</v>
      </c>
      <c r="D2144">
        <v>1062.92</v>
      </c>
      <c r="E2144">
        <v>1318.0208</v>
      </c>
      <c r="F2144">
        <v>19.354839999999999</v>
      </c>
      <c r="G2144">
        <v>12.2</v>
      </c>
      <c r="H2144">
        <v>6.29</v>
      </c>
      <c r="I2144">
        <v>25.35</v>
      </c>
      <c r="J2144">
        <v>21.38</v>
      </c>
    </row>
    <row r="2145" spans="1:10" x14ac:dyDescent="0.25">
      <c r="A2145" t="s">
        <v>2116</v>
      </c>
      <c r="B2145" t="s">
        <v>2118</v>
      </c>
      <c r="C2145" s="107">
        <v>45137</v>
      </c>
      <c r="D2145">
        <v>1079.78</v>
      </c>
      <c r="E2145">
        <v>1338.9272000000001</v>
      </c>
      <c r="F2145">
        <v>19.354839999999999</v>
      </c>
      <c r="G2145">
        <v>13.1</v>
      </c>
      <c r="H2145">
        <v>9.8000000000000007</v>
      </c>
      <c r="I2145">
        <v>43.7</v>
      </c>
      <c r="J2145">
        <v>25.8</v>
      </c>
    </row>
    <row r="2146" spans="1:10" x14ac:dyDescent="0.25">
      <c r="A2146" t="s">
        <v>2113</v>
      </c>
      <c r="B2146" t="s">
        <v>2115</v>
      </c>
      <c r="C2146" s="107">
        <v>45137</v>
      </c>
      <c r="D2146">
        <v>1216.8499999999999</v>
      </c>
      <c r="E2146">
        <v>1508.894</v>
      </c>
      <c r="F2146">
        <v>19.354839999999999</v>
      </c>
      <c r="G2146">
        <v>13.1</v>
      </c>
      <c r="H2146">
        <v>9.8000000000000007</v>
      </c>
      <c r="I2146">
        <v>45.2</v>
      </c>
      <c r="J2146">
        <v>28.8</v>
      </c>
    </row>
    <row r="2147" spans="1:10" x14ac:dyDescent="0.25">
      <c r="A2147" t="s">
        <v>2110</v>
      </c>
      <c r="B2147" t="s">
        <v>2112</v>
      </c>
      <c r="C2147" s="107">
        <v>45137</v>
      </c>
      <c r="D2147">
        <v>1315.73</v>
      </c>
      <c r="E2147">
        <v>1605.1905999999999</v>
      </c>
      <c r="F2147">
        <v>18.032789999999999</v>
      </c>
      <c r="G2147">
        <v>13.1</v>
      </c>
      <c r="H2147">
        <v>9.8000000000000007</v>
      </c>
      <c r="I2147">
        <v>45.2</v>
      </c>
      <c r="J2147">
        <v>28.8</v>
      </c>
    </row>
    <row r="2148" spans="1:10" x14ac:dyDescent="0.25">
      <c r="A2148" t="s">
        <v>2107</v>
      </c>
      <c r="B2148" t="s">
        <v>2109</v>
      </c>
      <c r="C2148" s="107">
        <v>45137</v>
      </c>
      <c r="D2148">
        <v>1365.17</v>
      </c>
      <c r="E2148">
        <v>1692.8108</v>
      </c>
      <c r="F2148">
        <v>19.354839999999999</v>
      </c>
      <c r="G2148">
        <v>13.5</v>
      </c>
      <c r="H2148">
        <v>9.8000000000000007</v>
      </c>
      <c r="I2148">
        <v>45.2</v>
      </c>
      <c r="J2148">
        <v>28.8</v>
      </c>
    </row>
    <row r="2149" spans="1:10" x14ac:dyDescent="0.25">
      <c r="A2149" t="s">
        <v>2104</v>
      </c>
      <c r="B2149" t="s">
        <v>2106</v>
      </c>
      <c r="C2149" s="107">
        <v>45137</v>
      </c>
      <c r="D2149">
        <v>1467.42</v>
      </c>
      <c r="E2149">
        <v>1819.6007999999999</v>
      </c>
      <c r="F2149">
        <v>19.354839999999999</v>
      </c>
      <c r="G2149">
        <v>13.5</v>
      </c>
      <c r="H2149">
        <v>9.8000000000000007</v>
      </c>
      <c r="I2149">
        <v>45.6</v>
      </c>
      <c r="J2149">
        <v>28.8</v>
      </c>
    </row>
    <row r="2150" spans="1:10" x14ac:dyDescent="0.25">
      <c r="A2150" t="s">
        <v>2101</v>
      </c>
      <c r="B2150" t="s">
        <v>2103</v>
      </c>
      <c r="C2150" s="107">
        <v>45137</v>
      </c>
      <c r="D2150">
        <v>1525.84</v>
      </c>
      <c r="E2150">
        <v>1815.7496000000001</v>
      </c>
      <c r="F2150">
        <v>15.966390000000001</v>
      </c>
      <c r="G2150">
        <v>13.5</v>
      </c>
      <c r="H2150">
        <v>9.8000000000000007</v>
      </c>
      <c r="I2150">
        <v>45.6</v>
      </c>
      <c r="J2150">
        <v>28.8</v>
      </c>
    </row>
    <row r="2151" spans="1:10" x14ac:dyDescent="0.25">
      <c r="A2151" t="s">
        <v>212</v>
      </c>
      <c r="B2151" t="s">
        <v>214</v>
      </c>
      <c r="C2151" s="107">
        <v>45137</v>
      </c>
      <c r="D2151">
        <v>1191.01</v>
      </c>
      <c r="E2151">
        <v>1453.0322000000001</v>
      </c>
      <c r="F2151">
        <v>18.032789999999999</v>
      </c>
      <c r="G2151">
        <v>13.4</v>
      </c>
      <c r="H2151">
        <v>16.7</v>
      </c>
      <c r="I2151">
        <v>47.2</v>
      </c>
      <c r="J2151">
        <v>10.199999999999999</v>
      </c>
    </row>
    <row r="2152" spans="1:10" x14ac:dyDescent="0.25">
      <c r="A2152" t="s">
        <v>209</v>
      </c>
      <c r="B2152" t="s">
        <v>25513</v>
      </c>
      <c r="C2152" s="107">
        <v>45137</v>
      </c>
      <c r="D2152">
        <v>1458.43</v>
      </c>
      <c r="E2152">
        <v>1808.4531999999999</v>
      </c>
      <c r="F2152">
        <v>19.354839999999999</v>
      </c>
      <c r="G2152">
        <v>20.2</v>
      </c>
      <c r="H2152">
        <v>28.1</v>
      </c>
      <c r="I2152">
        <v>66.13</v>
      </c>
      <c r="J2152">
        <v>8.18</v>
      </c>
    </row>
    <row r="2153" spans="1:10" x14ac:dyDescent="0.25">
      <c r="A2153" t="s">
        <v>206</v>
      </c>
      <c r="B2153" t="s">
        <v>25514</v>
      </c>
      <c r="C2153" s="107">
        <v>45137</v>
      </c>
      <c r="D2153">
        <v>1514.61</v>
      </c>
      <c r="E2153">
        <v>1878.1164000000001</v>
      </c>
      <c r="F2153">
        <v>19.354839999999999</v>
      </c>
      <c r="G2153">
        <v>13.4</v>
      </c>
      <c r="H2153">
        <v>18.7</v>
      </c>
      <c r="I2153">
        <v>54.4</v>
      </c>
      <c r="J2153">
        <v>10.199999999999999</v>
      </c>
    </row>
    <row r="2154" spans="1:10" x14ac:dyDescent="0.25">
      <c r="A2154" t="s">
        <v>203</v>
      </c>
      <c r="B2154" t="s">
        <v>25515</v>
      </c>
      <c r="C2154" s="107">
        <v>45137</v>
      </c>
      <c r="D2154">
        <v>1534.83</v>
      </c>
      <c r="E2154">
        <v>1872.4926</v>
      </c>
      <c r="F2154">
        <v>18.032789999999999</v>
      </c>
      <c r="G2154">
        <v>28.1</v>
      </c>
      <c r="H2154">
        <v>8.18</v>
      </c>
      <c r="I2154">
        <v>66.099999999999994</v>
      </c>
      <c r="J2154">
        <v>28.1</v>
      </c>
    </row>
    <row r="2155" spans="1:10" x14ac:dyDescent="0.25">
      <c r="A2155" t="s">
        <v>200</v>
      </c>
      <c r="B2155" t="s">
        <v>202</v>
      </c>
      <c r="C2155" s="107">
        <v>45137</v>
      </c>
      <c r="D2155">
        <v>1629.21</v>
      </c>
      <c r="E2155">
        <v>2020.2203999999999</v>
      </c>
      <c r="F2155">
        <v>19.354839999999999</v>
      </c>
      <c r="G2155">
        <v>13.4</v>
      </c>
      <c r="H2155">
        <v>20.2</v>
      </c>
      <c r="I2155">
        <v>59.6</v>
      </c>
      <c r="J2155">
        <v>10.199999999999999</v>
      </c>
    </row>
    <row r="2156" spans="1:10" x14ac:dyDescent="0.25">
      <c r="A2156" t="s">
        <v>194</v>
      </c>
      <c r="B2156" t="s">
        <v>25516</v>
      </c>
      <c r="C2156" s="107">
        <v>45137</v>
      </c>
      <c r="D2156">
        <v>1696.63</v>
      </c>
      <c r="E2156">
        <v>2103.8211999999999</v>
      </c>
      <c r="F2156">
        <v>19.354839999999999</v>
      </c>
      <c r="G2156">
        <v>14.2</v>
      </c>
      <c r="H2156">
        <v>22.4</v>
      </c>
      <c r="I2156">
        <v>55.1</v>
      </c>
      <c r="J2156">
        <v>15.8</v>
      </c>
    </row>
    <row r="2157" spans="1:10" x14ac:dyDescent="0.25">
      <c r="A2157" t="s">
        <v>197</v>
      </c>
      <c r="B2157" t="s">
        <v>199</v>
      </c>
      <c r="C2157" s="107">
        <v>45137</v>
      </c>
      <c r="D2157">
        <v>1735.96</v>
      </c>
      <c r="E2157">
        <v>2152.5904</v>
      </c>
      <c r="F2157">
        <v>19.354839999999999</v>
      </c>
      <c r="G2157">
        <v>13.4</v>
      </c>
      <c r="H2157">
        <v>21.3</v>
      </c>
      <c r="I2157">
        <v>66.400000000000006</v>
      </c>
      <c r="J2157">
        <v>10.199999999999999</v>
      </c>
    </row>
    <row r="2158" spans="1:10" x14ac:dyDescent="0.25">
      <c r="A2158" t="s">
        <v>2089</v>
      </c>
      <c r="B2158" t="s">
        <v>2091</v>
      </c>
      <c r="C2158" s="107">
        <v>45137</v>
      </c>
      <c r="D2158">
        <v>1241.57</v>
      </c>
      <c r="E2158">
        <v>1539.5468000000001</v>
      </c>
      <c r="F2158">
        <v>19.354839999999999</v>
      </c>
      <c r="G2158">
        <v>28.3</v>
      </c>
      <c r="H2158">
        <v>9.8000000000000007</v>
      </c>
      <c r="I2158">
        <v>62.6</v>
      </c>
      <c r="J2158">
        <v>21.3</v>
      </c>
    </row>
    <row r="2159" spans="1:10" x14ac:dyDescent="0.25">
      <c r="A2159" t="s">
        <v>2086</v>
      </c>
      <c r="B2159" t="s">
        <v>2088</v>
      </c>
      <c r="C2159" s="107">
        <v>45137</v>
      </c>
      <c r="D2159">
        <v>1508.99</v>
      </c>
      <c r="E2159">
        <v>1871.1476</v>
      </c>
      <c r="F2159">
        <v>19.354839999999999</v>
      </c>
      <c r="G2159">
        <v>13.4</v>
      </c>
      <c r="H2159">
        <v>17.7</v>
      </c>
      <c r="I2159">
        <v>51.2</v>
      </c>
      <c r="J2159">
        <v>10.199999999999999</v>
      </c>
    </row>
    <row r="2160" spans="1:10" x14ac:dyDescent="0.25">
      <c r="A2160" t="s">
        <v>2083</v>
      </c>
      <c r="B2160" t="s">
        <v>2085</v>
      </c>
      <c r="C2160" s="107">
        <v>45137</v>
      </c>
      <c r="D2160">
        <v>1565.17</v>
      </c>
      <c r="E2160">
        <v>1940.8108</v>
      </c>
      <c r="F2160">
        <v>19.354839999999999</v>
      </c>
      <c r="G2160">
        <v>13.4</v>
      </c>
      <c r="H2160">
        <v>18.8</v>
      </c>
      <c r="I2160">
        <v>55.2</v>
      </c>
      <c r="J2160">
        <v>10.199999999999999</v>
      </c>
    </row>
    <row r="2161" spans="1:10" x14ac:dyDescent="0.25">
      <c r="A2161" t="s">
        <v>2005</v>
      </c>
      <c r="B2161" t="s">
        <v>2007</v>
      </c>
      <c r="C2161" s="107">
        <v>45137</v>
      </c>
      <c r="D2161">
        <v>1585.39</v>
      </c>
      <c r="E2161">
        <v>1965.8835999999999</v>
      </c>
      <c r="F2161">
        <v>19.354839999999999</v>
      </c>
      <c r="G2161">
        <v>13.4</v>
      </c>
      <c r="H2161">
        <v>19.399999999999999</v>
      </c>
      <c r="I2161">
        <v>56.8</v>
      </c>
      <c r="J2161">
        <v>10.199999999999999</v>
      </c>
    </row>
    <row r="2162" spans="1:10" x14ac:dyDescent="0.25">
      <c r="A2162" t="s">
        <v>1999</v>
      </c>
      <c r="B2162" t="s">
        <v>2001</v>
      </c>
      <c r="C2162" s="107">
        <v>45137</v>
      </c>
      <c r="D2162">
        <v>1679.78</v>
      </c>
      <c r="E2162">
        <v>2082.9272000000001</v>
      </c>
      <c r="F2162">
        <v>19.354839999999999</v>
      </c>
      <c r="G2162">
        <v>13.4</v>
      </c>
      <c r="H2162">
        <v>20.399999999999999</v>
      </c>
      <c r="I2162">
        <v>60.4</v>
      </c>
      <c r="J2162">
        <v>10.199999999999999</v>
      </c>
    </row>
    <row r="2163" spans="1:10" x14ac:dyDescent="0.25">
      <c r="A2163" t="s">
        <v>1993</v>
      </c>
      <c r="B2163" t="s">
        <v>1995</v>
      </c>
      <c r="C2163" s="107">
        <v>45137</v>
      </c>
      <c r="D2163">
        <v>1747.19</v>
      </c>
      <c r="E2163">
        <v>2166.5156000000002</v>
      </c>
      <c r="F2163">
        <v>19.354839999999999</v>
      </c>
      <c r="G2163">
        <v>8.1999999999999993</v>
      </c>
      <c r="H2163">
        <v>22.2</v>
      </c>
      <c r="I2163">
        <v>73</v>
      </c>
      <c r="J2163">
        <v>16.100000000000001</v>
      </c>
    </row>
    <row r="2164" spans="1:10" x14ac:dyDescent="0.25">
      <c r="A2164" t="s">
        <v>1987</v>
      </c>
      <c r="B2164" t="s">
        <v>1989</v>
      </c>
      <c r="C2164" s="107">
        <v>45137</v>
      </c>
      <c r="D2164">
        <v>1786.52</v>
      </c>
      <c r="E2164">
        <v>2215.2847999999999</v>
      </c>
      <c r="F2164">
        <v>19.354839999999999</v>
      </c>
      <c r="G2164">
        <v>28.3</v>
      </c>
      <c r="H2164">
        <v>9.8000000000000007</v>
      </c>
      <c r="I2164">
        <v>62.6</v>
      </c>
      <c r="J2164">
        <v>21.3</v>
      </c>
    </row>
    <row r="2165" spans="1:10" x14ac:dyDescent="0.25">
      <c r="A2165" t="s">
        <v>1975</v>
      </c>
      <c r="B2165" t="s">
        <v>1977</v>
      </c>
      <c r="C2165" s="107">
        <v>45137</v>
      </c>
      <c r="D2165">
        <v>549.44000000000005</v>
      </c>
      <c r="E2165">
        <v>681.30560000000003</v>
      </c>
      <c r="F2165">
        <v>19.354839999999999</v>
      </c>
      <c r="G2165">
        <v>14.17</v>
      </c>
      <c r="H2165">
        <v>7.71</v>
      </c>
      <c r="I2165">
        <v>52.91</v>
      </c>
      <c r="J2165">
        <v>21.22</v>
      </c>
    </row>
    <row r="2166" spans="1:10" x14ac:dyDescent="0.25">
      <c r="A2166" t="s">
        <v>1969</v>
      </c>
      <c r="B2166" t="s">
        <v>1971</v>
      </c>
      <c r="C2166" s="107">
        <v>45137</v>
      </c>
      <c r="D2166">
        <v>1720.22</v>
      </c>
      <c r="E2166">
        <v>2133.0727999999999</v>
      </c>
      <c r="F2166">
        <v>19.354839999999999</v>
      </c>
      <c r="G2166">
        <v>22</v>
      </c>
      <c r="H2166">
        <v>10</v>
      </c>
      <c r="I2166">
        <v>81.099999999999994</v>
      </c>
      <c r="J2166">
        <v>27</v>
      </c>
    </row>
    <row r="2167" spans="1:10" x14ac:dyDescent="0.25">
      <c r="A2167" t="s">
        <v>1963</v>
      </c>
      <c r="B2167" t="s">
        <v>1965</v>
      </c>
      <c r="C2167" s="107">
        <v>45137</v>
      </c>
      <c r="D2167">
        <v>1720.22</v>
      </c>
      <c r="E2167">
        <v>2133.0727999999999</v>
      </c>
      <c r="F2167">
        <v>19.354839999999999</v>
      </c>
      <c r="G2167">
        <v>32.97</v>
      </c>
      <c r="H2167">
        <v>19.23</v>
      </c>
      <c r="I2167">
        <v>65.099999999999994</v>
      </c>
      <c r="J2167">
        <v>8.6199999999999992</v>
      </c>
    </row>
    <row r="2168" spans="1:10" x14ac:dyDescent="0.25">
      <c r="A2168" t="s">
        <v>1951</v>
      </c>
      <c r="B2168" t="s">
        <v>1953</v>
      </c>
      <c r="C2168" s="107">
        <v>45137</v>
      </c>
      <c r="D2168">
        <v>1739.77</v>
      </c>
      <c r="E2168">
        <v>2157.3148000000001</v>
      </c>
      <c r="F2168">
        <v>19.354839999999999</v>
      </c>
      <c r="G2168">
        <v>32.97</v>
      </c>
      <c r="H2168">
        <v>19.23</v>
      </c>
      <c r="I2168">
        <v>65.16</v>
      </c>
      <c r="J2168">
        <v>8.6199999999999992</v>
      </c>
    </row>
    <row r="2169" spans="1:10" x14ac:dyDescent="0.25">
      <c r="A2169" t="s">
        <v>1948</v>
      </c>
      <c r="B2169" t="s">
        <v>1950</v>
      </c>
      <c r="C2169" s="107">
        <v>45137</v>
      </c>
      <c r="D2169">
        <v>1763.64</v>
      </c>
      <c r="E2169">
        <v>2186.9135999999999</v>
      </c>
      <c r="F2169">
        <v>19.354839999999999</v>
      </c>
      <c r="G2169">
        <v>22</v>
      </c>
      <c r="H2169">
        <v>10</v>
      </c>
      <c r="I2169">
        <v>81.099999999999994</v>
      </c>
      <c r="J2169">
        <v>27</v>
      </c>
    </row>
    <row r="2170" spans="1:10" x14ac:dyDescent="0.25">
      <c r="A2170" t="s">
        <v>1939</v>
      </c>
      <c r="B2170" t="s">
        <v>1941</v>
      </c>
      <c r="C2170" s="107">
        <v>45137</v>
      </c>
      <c r="D2170">
        <v>1918.18</v>
      </c>
      <c r="E2170">
        <v>2378.5432000000001</v>
      </c>
      <c r="F2170">
        <v>19.354839999999999</v>
      </c>
      <c r="G2170">
        <v>21.9</v>
      </c>
      <c r="H2170">
        <v>9.4</v>
      </c>
      <c r="I2170">
        <v>81.099999999999994</v>
      </c>
      <c r="J2170">
        <v>26.6</v>
      </c>
    </row>
    <row r="2171" spans="1:10" x14ac:dyDescent="0.25">
      <c r="A2171" t="s">
        <v>1936</v>
      </c>
      <c r="B2171" t="s">
        <v>1938</v>
      </c>
      <c r="C2171" s="107">
        <v>45137</v>
      </c>
      <c r="D2171">
        <v>1965.91</v>
      </c>
      <c r="E2171">
        <v>2437.7284</v>
      </c>
      <c r="F2171">
        <v>19.354839999999999</v>
      </c>
      <c r="G2171">
        <v>21.8</v>
      </c>
      <c r="H2171">
        <v>8.6</v>
      </c>
      <c r="I2171">
        <v>81.099999999999994</v>
      </c>
      <c r="J2171">
        <v>34.799999999999997</v>
      </c>
    </row>
    <row r="2172" spans="1:10" x14ac:dyDescent="0.25">
      <c r="A2172" t="s">
        <v>1933</v>
      </c>
      <c r="B2172" t="s">
        <v>1935</v>
      </c>
      <c r="C2172" s="107">
        <v>45137</v>
      </c>
      <c r="D2172">
        <v>1779.78</v>
      </c>
      <c r="E2172">
        <v>2189.1293999999998</v>
      </c>
      <c r="F2172">
        <v>18.699190000000002</v>
      </c>
      <c r="G2172">
        <v>32.97</v>
      </c>
      <c r="H2172">
        <v>19.23</v>
      </c>
      <c r="I2172">
        <v>65.099999999999994</v>
      </c>
      <c r="J2172">
        <v>8.6199999999999992</v>
      </c>
    </row>
    <row r="2173" spans="1:10" x14ac:dyDescent="0.25">
      <c r="A2173" t="s">
        <v>1930</v>
      </c>
      <c r="B2173" t="s">
        <v>1932</v>
      </c>
      <c r="C2173" s="107">
        <v>45137</v>
      </c>
      <c r="D2173">
        <v>1779.78</v>
      </c>
      <c r="E2173">
        <v>2189.1293999999998</v>
      </c>
      <c r="F2173">
        <v>18.699190000000002</v>
      </c>
      <c r="G2173">
        <v>19.2</v>
      </c>
      <c r="H2173">
        <v>9</v>
      </c>
      <c r="I2173">
        <v>44.1</v>
      </c>
      <c r="J2173">
        <v>25.5</v>
      </c>
    </row>
    <row r="2174" spans="1:10" x14ac:dyDescent="0.25">
      <c r="A2174" t="s">
        <v>1924</v>
      </c>
      <c r="B2174" t="s">
        <v>25517</v>
      </c>
      <c r="C2174" s="107">
        <v>45137</v>
      </c>
      <c r="D2174">
        <v>1800</v>
      </c>
      <c r="E2174">
        <v>2232</v>
      </c>
      <c r="F2174">
        <v>19.354839999999999</v>
      </c>
      <c r="G2174">
        <v>32.97</v>
      </c>
      <c r="H2174">
        <v>19.23</v>
      </c>
      <c r="I2174">
        <v>65.16</v>
      </c>
      <c r="J2174">
        <v>8.6199999999999992</v>
      </c>
    </row>
    <row r="2175" spans="1:10" x14ac:dyDescent="0.25">
      <c r="A2175" t="s">
        <v>1918</v>
      </c>
      <c r="B2175" t="s">
        <v>1920</v>
      </c>
      <c r="C2175" s="107">
        <v>45137</v>
      </c>
      <c r="D2175">
        <v>1823.86</v>
      </c>
      <c r="E2175">
        <v>2188.67</v>
      </c>
      <c r="F2175">
        <v>16.668109999999999</v>
      </c>
      <c r="G2175">
        <v>19.2</v>
      </c>
      <c r="H2175">
        <v>9</v>
      </c>
      <c r="I2175">
        <v>44.1</v>
      </c>
      <c r="J2175">
        <v>25.5</v>
      </c>
    </row>
    <row r="2176" spans="1:10" x14ac:dyDescent="0.25">
      <c r="A2176" t="s">
        <v>1900</v>
      </c>
      <c r="B2176" t="s">
        <v>1902</v>
      </c>
      <c r="C2176" s="107">
        <v>45137</v>
      </c>
      <c r="D2176">
        <v>1978.41</v>
      </c>
      <c r="E2176">
        <v>2372.8649999999998</v>
      </c>
      <c r="F2176">
        <v>16.62358</v>
      </c>
      <c r="G2176">
        <v>21.8</v>
      </c>
      <c r="H2176">
        <v>8.6</v>
      </c>
      <c r="I2176">
        <v>89.5</v>
      </c>
      <c r="J2176">
        <v>34.799999999999997</v>
      </c>
    </row>
    <row r="2177" spans="1:10" x14ac:dyDescent="0.25">
      <c r="A2177" t="s">
        <v>1894</v>
      </c>
      <c r="B2177" t="s">
        <v>25518</v>
      </c>
      <c r="C2177" s="107">
        <v>45137</v>
      </c>
      <c r="D2177">
        <v>2027.27</v>
      </c>
      <c r="E2177">
        <v>2431.9650000000001</v>
      </c>
      <c r="F2177">
        <v>16.64066</v>
      </c>
      <c r="G2177">
        <v>21.9</v>
      </c>
      <c r="H2177">
        <v>9.4</v>
      </c>
      <c r="I2177">
        <v>81.099999999999994</v>
      </c>
      <c r="J2177">
        <v>26.6</v>
      </c>
    </row>
    <row r="2178" spans="1:10" x14ac:dyDescent="0.25">
      <c r="A2178" t="s">
        <v>1888</v>
      </c>
      <c r="B2178" t="s">
        <v>25519</v>
      </c>
      <c r="C2178" s="107">
        <v>45143</v>
      </c>
      <c r="D2178">
        <v>67</v>
      </c>
      <c r="E2178">
        <v>88.23</v>
      </c>
      <c r="F2178">
        <v>24.062110000000001</v>
      </c>
      <c r="G2178">
        <v>2</v>
      </c>
      <c r="H2178">
        <v>5</v>
      </c>
      <c r="I2178">
        <v>0.18</v>
      </c>
      <c r="J2178">
        <v>1.3</v>
      </c>
    </row>
    <row r="2179" spans="1:10" x14ac:dyDescent="0.25">
      <c r="A2179" t="s">
        <v>1885</v>
      </c>
      <c r="B2179" t="s">
        <v>1887</v>
      </c>
      <c r="C2179" s="107">
        <v>45137</v>
      </c>
      <c r="D2179">
        <v>55.06</v>
      </c>
      <c r="E2179">
        <v>68.2744</v>
      </c>
      <c r="F2179">
        <v>19.354839999999999</v>
      </c>
      <c r="G2179">
        <v>1.4</v>
      </c>
      <c r="H2179">
        <v>2.5</v>
      </c>
      <c r="I2179">
        <v>0.18</v>
      </c>
      <c r="J2179">
        <v>0.8</v>
      </c>
    </row>
    <row r="2180" spans="1:10" x14ac:dyDescent="0.25">
      <c r="A2180" t="s">
        <v>191</v>
      </c>
      <c r="B2180" t="s">
        <v>25520</v>
      </c>
      <c r="C2180" s="107">
        <v>45137</v>
      </c>
      <c r="D2180">
        <v>491.01</v>
      </c>
      <c r="E2180">
        <v>612.28340000000003</v>
      </c>
      <c r="F2180">
        <v>19.806740000000001</v>
      </c>
      <c r="G2180">
        <v>1.61</v>
      </c>
      <c r="H2180">
        <v>1.85</v>
      </c>
      <c r="I2180">
        <v>0.28999999999999998</v>
      </c>
      <c r="J2180">
        <v>6.3</v>
      </c>
    </row>
    <row r="2181" spans="1:10" x14ac:dyDescent="0.25">
      <c r="A2181" t="s">
        <v>1882</v>
      </c>
      <c r="B2181" t="s">
        <v>1884</v>
      </c>
      <c r="C2181" s="107">
        <v>45137</v>
      </c>
      <c r="D2181">
        <v>107.87</v>
      </c>
      <c r="E2181">
        <v>134</v>
      </c>
      <c r="F2181">
        <v>19.5</v>
      </c>
      <c r="G2181">
        <v>1.3</v>
      </c>
      <c r="H2181">
        <v>4.9000000000000004</v>
      </c>
      <c r="I2181">
        <v>0.23</v>
      </c>
      <c r="J2181">
        <v>1.9</v>
      </c>
    </row>
    <row r="2182" spans="1:10" x14ac:dyDescent="0.25">
      <c r="A2182" t="s">
        <v>1879</v>
      </c>
      <c r="B2182" t="s">
        <v>25521</v>
      </c>
      <c r="C2182" s="107">
        <v>45137</v>
      </c>
      <c r="D2182">
        <v>338.2</v>
      </c>
      <c r="E2182">
        <v>419.36799999999999</v>
      </c>
      <c r="F2182">
        <v>19.354839999999999</v>
      </c>
      <c r="G2182">
        <v>1.96</v>
      </c>
      <c r="H2182">
        <v>5.03</v>
      </c>
      <c r="I2182">
        <v>1.74</v>
      </c>
      <c r="J2182">
        <v>1.33</v>
      </c>
    </row>
    <row r="2183" spans="1:10" x14ac:dyDescent="0.25">
      <c r="A2183" t="s">
        <v>1876</v>
      </c>
      <c r="B2183" t="s">
        <v>1878</v>
      </c>
      <c r="C2183" s="107">
        <v>45137</v>
      </c>
      <c r="D2183">
        <v>1352.81</v>
      </c>
      <c r="E2183">
        <v>1680</v>
      </c>
      <c r="F2183">
        <v>19.4756</v>
      </c>
      <c r="G2183">
        <v>4.7</v>
      </c>
      <c r="H2183">
        <v>7.1</v>
      </c>
      <c r="I2183">
        <v>0.72</v>
      </c>
      <c r="J2183">
        <v>1.8</v>
      </c>
    </row>
    <row r="2184" spans="1:10" x14ac:dyDescent="0.25">
      <c r="A2184" t="s">
        <v>1873</v>
      </c>
      <c r="B2184" t="s">
        <v>1875</v>
      </c>
      <c r="C2184" s="107">
        <v>45137</v>
      </c>
      <c r="D2184">
        <v>3206.74</v>
      </c>
      <c r="E2184">
        <v>3976.3575999999998</v>
      </c>
      <c r="F2184">
        <v>19.354839999999999</v>
      </c>
      <c r="G2184">
        <v>21.1</v>
      </c>
      <c r="H2184">
        <v>14.1</v>
      </c>
      <c r="I2184">
        <v>127</v>
      </c>
      <c r="J2184">
        <v>38</v>
      </c>
    </row>
    <row r="2185" spans="1:10" x14ac:dyDescent="0.25">
      <c r="A2185" t="s">
        <v>1870</v>
      </c>
      <c r="B2185" t="s">
        <v>1872</v>
      </c>
      <c r="C2185" s="107">
        <v>45137</v>
      </c>
      <c r="D2185">
        <v>2921.35</v>
      </c>
      <c r="E2185">
        <v>3622.4740000000002</v>
      </c>
      <c r="F2185">
        <v>19.354839999999999</v>
      </c>
      <c r="G2185">
        <v>21.1</v>
      </c>
      <c r="H2185">
        <v>14.1</v>
      </c>
      <c r="I2185">
        <v>127</v>
      </c>
      <c r="J2185">
        <v>38</v>
      </c>
    </row>
    <row r="2186" spans="1:10" x14ac:dyDescent="0.25">
      <c r="A2186" t="s">
        <v>1867</v>
      </c>
      <c r="B2186" t="s">
        <v>1869</v>
      </c>
      <c r="C2186" s="107">
        <v>45137</v>
      </c>
      <c r="D2186">
        <v>3206.74</v>
      </c>
      <c r="E2186">
        <v>3976.3575999999998</v>
      </c>
      <c r="F2186">
        <v>19.354839999999999</v>
      </c>
      <c r="G2186">
        <v>21.1</v>
      </c>
      <c r="H2186">
        <v>14.1</v>
      </c>
      <c r="I2186">
        <v>127</v>
      </c>
      <c r="J2186">
        <v>38</v>
      </c>
    </row>
    <row r="2187" spans="1:10" x14ac:dyDescent="0.25">
      <c r="A2187" t="s">
        <v>188</v>
      </c>
      <c r="B2187" t="s">
        <v>25522</v>
      </c>
      <c r="C2187" s="107">
        <v>45137</v>
      </c>
      <c r="D2187">
        <v>3181.35</v>
      </c>
      <c r="E2187">
        <v>3944.8739999999998</v>
      </c>
      <c r="F2187">
        <v>19.354839999999999</v>
      </c>
      <c r="G2187">
        <v>21.1</v>
      </c>
      <c r="H2187">
        <v>14.1</v>
      </c>
      <c r="I2187">
        <v>127</v>
      </c>
      <c r="J2187">
        <v>45.9</v>
      </c>
    </row>
    <row r="2188" spans="1:10" x14ac:dyDescent="0.25">
      <c r="A2188" t="s">
        <v>1864</v>
      </c>
      <c r="B2188" t="s">
        <v>1866</v>
      </c>
      <c r="C2188" s="107">
        <v>45137</v>
      </c>
      <c r="D2188">
        <v>3356.85</v>
      </c>
      <c r="E2188">
        <v>4162.4939999999997</v>
      </c>
      <c r="F2188">
        <v>19.354839999999999</v>
      </c>
      <c r="G2188">
        <v>21.1</v>
      </c>
      <c r="H2188">
        <v>14.1</v>
      </c>
      <c r="I2188">
        <v>127</v>
      </c>
      <c r="J2188">
        <v>38</v>
      </c>
    </row>
    <row r="2189" spans="1:10" x14ac:dyDescent="0.25">
      <c r="A2189" t="s">
        <v>185</v>
      </c>
      <c r="B2189" t="s">
        <v>187</v>
      </c>
      <c r="C2189" s="107">
        <v>45137</v>
      </c>
      <c r="D2189">
        <v>3638.69</v>
      </c>
      <c r="E2189">
        <v>4511.9755999999998</v>
      </c>
      <c r="F2189">
        <v>19.354839999999999</v>
      </c>
      <c r="G2189">
        <v>24.9</v>
      </c>
      <c r="H2189">
        <v>14.7</v>
      </c>
      <c r="I2189">
        <v>147</v>
      </c>
      <c r="J2189">
        <v>47.5</v>
      </c>
    </row>
    <row r="2190" spans="1:10" x14ac:dyDescent="0.25">
      <c r="A2190" t="s">
        <v>182</v>
      </c>
      <c r="B2190" t="s">
        <v>184</v>
      </c>
      <c r="C2190" s="107">
        <v>45137</v>
      </c>
      <c r="D2190">
        <v>4487.6400000000003</v>
      </c>
      <c r="E2190">
        <v>5564.6736000000001</v>
      </c>
      <c r="F2190">
        <v>19.354839999999999</v>
      </c>
      <c r="G2190">
        <v>41.9</v>
      </c>
      <c r="H2190">
        <v>13.6</v>
      </c>
      <c r="I2190">
        <v>187</v>
      </c>
      <c r="J2190">
        <v>22.3</v>
      </c>
    </row>
    <row r="2191" spans="1:10" x14ac:dyDescent="0.25">
      <c r="A2191" t="s">
        <v>179</v>
      </c>
      <c r="B2191" t="s">
        <v>181</v>
      </c>
      <c r="C2191" s="107">
        <v>45137</v>
      </c>
      <c r="D2191">
        <v>4659.55</v>
      </c>
      <c r="E2191">
        <v>5777.8419999999996</v>
      </c>
      <c r="F2191">
        <v>19.354839999999999</v>
      </c>
      <c r="G2191">
        <v>41.9</v>
      </c>
      <c r="H2191">
        <v>13.6</v>
      </c>
      <c r="I2191">
        <v>187</v>
      </c>
      <c r="J2191">
        <v>22.3</v>
      </c>
    </row>
    <row r="2192" spans="1:10" x14ac:dyDescent="0.25">
      <c r="A2192" t="s">
        <v>174</v>
      </c>
      <c r="B2192" t="s">
        <v>176</v>
      </c>
      <c r="C2192" s="107">
        <v>45137</v>
      </c>
      <c r="D2192">
        <v>5238.2</v>
      </c>
      <c r="E2192">
        <v>6495.3680000000004</v>
      </c>
      <c r="F2192">
        <v>19.354839999999999</v>
      </c>
      <c r="G2192">
        <v>41.9</v>
      </c>
      <c r="H2192">
        <v>13.6</v>
      </c>
      <c r="I2192">
        <v>187</v>
      </c>
      <c r="J2192">
        <v>22.3</v>
      </c>
    </row>
    <row r="2193" spans="1:10" x14ac:dyDescent="0.25">
      <c r="A2193" t="s">
        <v>3421</v>
      </c>
      <c r="B2193" t="s">
        <v>3423</v>
      </c>
      <c r="C2193" s="107">
        <v>45137</v>
      </c>
      <c r="D2193">
        <v>5826.97</v>
      </c>
      <c r="E2193">
        <v>7264.62</v>
      </c>
      <c r="F2193">
        <v>19.789750000000002</v>
      </c>
      <c r="G2193">
        <v>28</v>
      </c>
      <c r="H2193">
        <v>49</v>
      </c>
      <c r="I2193">
        <v>245.15</v>
      </c>
      <c r="J2193">
        <v>24</v>
      </c>
    </row>
    <row r="2194" spans="1:10" x14ac:dyDescent="0.25">
      <c r="A2194" t="s">
        <v>3418</v>
      </c>
      <c r="B2194" t="s">
        <v>3420</v>
      </c>
      <c r="C2194" s="107">
        <v>45137</v>
      </c>
      <c r="D2194">
        <v>4531.46</v>
      </c>
      <c r="E2194">
        <v>5619.0104000000001</v>
      </c>
      <c r="F2194">
        <v>19.354839999999999</v>
      </c>
      <c r="G2194">
        <v>41.9</v>
      </c>
      <c r="H2194">
        <v>13.6</v>
      </c>
      <c r="I2194">
        <v>187</v>
      </c>
      <c r="J2194">
        <v>22.3</v>
      </c>
    </row>
    <row r="2195" spans="1:10" x14ac:dyDescent="0.25">
      <c r="A2195" t="s">
        <v>3415</v>
      </c>
      <c r="B2195" t="s">
        <v>3417</v>
      </c>
      <c r="C2195" s="107">
        <v>45137</v>
      </c>
      <c r="D2195">
        <v>4617.9799999999996</v>
      </c>
      <c r="E2195">
        <v>5726.2951999999996</v>
      </c>
      <c r="F2195">
        <v>19.354839999999999</v>
      </c>
      <c r="G2195">
        <v>41.9</v>
      </c>
      <c r="H2195">
        <v>13.6</v>
      </c>
      <c r="I2195">
        <v>187</v>
      </c>
      <c r="J2195">
        <v>22.3</v>
      </c>
    </row>
    <row r="2196" spans="1:10" x14ac:dyDescent="0.25">
      <c r="A2196" t="s">
        <v>3412</v>
      </c>
      <c r="B2196" t="s">
        <v>3414</v>
      </c>
      <c r="C2196" s="107">
        <v>45137</v>
      </c>
      <c r="D2196">
        <v>4487.6400000000003</v>
      </c>
      <c r="E2196">
        <v>5767.1855999999998</v>
      </c>
      <c r="F2196">
        <v>22.18666</v>
      </c>
      <c r="G2196">
        <v>22.3</v>
      </c>
      <c r="H2196">
        <v>41.9</v>
      </c>
      <c r="I2196">
        <v>187</v>
      </c>
      <c r="J2196">
        <v>13.6</v>
      </c>
    </row>
    <row r="2197" spans="1:10" x14ac:dyDescent="0.25">
      <c r="A2197" t="s">
        <v>3409</v>
      </c>
      <c r="B2197" t="s">
        <v>25523</v>
      </c>
      <c r="C2197" s="107">
        <v>45137</v>
      </c>
      <c r="D2197">
        <v>4659.55</v>
      </c>
      <c r="E2197">
        <v>5824.4375</v>
      </c>
      <c r="F2197">
        <v>20</v>
      </c>
      <c r="G2197">
        <v>22.3</v>
      </c>
      <c r="H2197">
        <v>41.9</v>
      </c>
      <c r="I2197">
        <v>187</v>
      </c>
      <c r="J2197">
        <v>13.6</v>
      </c>
    </row>
    <row r="2198" spans="1:10" x14ac:dyDescent="0.25">
      <c r="A2198" t="s">
        <v>3406</v>
      </c>
      <c r="B2198" t="s">
        <v>3408</v>
      </c>
      <c r="C2198" s="107">
        <v>45137</v>
      </c>
      <c r="D2198">
        <v>5238.2</v>
      </c>
      <c r="E2198">
        <v>6495.3680000000004</v>
      </c>
      <c r="F2198">
        <v>19.354839999999999</v>
      </c>
      <c r="G2198">
        <v>41.9</v>
      </c>
      <c r="H2198">
        <v>13.6</v>
      </c>
      <c r="I2198">
        <v>187</v>
      </c>
      <c r="J2198">
        <v>22.3</v>
      </c>
    </row>
    <row r="2199" spans="1:10" x14ac:dyDescent="0.25">
      <c r="A2199" t="s">
        <v>789</v>
      </c>
      <c r="B2199" t="s">
        <v>791</v>
      </c>
      <c r="C2199" s="107">
        <v>45137</v>
      </c>
      <c r="D2199">
        <v>5826.97</v>
      </c>
      <c r="E2199">
        <v>7225.4428000000007</v>
      </c>
      <c r="F2199">
        <v>19.354839999999999</v>
      </c>
      <c r="G2199">
        <v>22.3</v>
      </c>
      <c r="H2199">
        <v>41.9</v>
      </c>
      <c r="I2199">
        <v>187</v>
      </c>
      <c r="J2199">
        <v>13.6</v>
      </c>
    </row>
    <row r="2200" spans="1:10" x14ac:dyDescent="0.25">
      <c r="A2200" t="s">
        <v>777</v>
      </c>
      <c r="B2200" t="s">
        <v>779</v>
      </c>
      <c r="C2200" s="107">
        <v>45137</v>
      </c>
      <c r="D2200">
        <v>4531.46</v>
      </c>
      <c r="E2200">
        <v>5619.0104000000001</v>
      </c>
      <c r="F2200">
        <v>19.354839999999999</v>
      </c>
      <c r="G2200">
        <v>22.3</v>
      </c>
      <c r="H2200">
        <v>41.9</v>
      </c>
      <c r="I2200">
        <v>187</v>
      </c>
      <c r="J2200">
        <v>13.6</v>
      </c>
    </row>
    <row r="2201" spans="1:10" x14ac:dyDescent="0.25">
      <c r="A2201" t="s">
        <v>768</v>
      </c>
      <c r="B2201" t="s">
        <v>25524</v>
      </c>
      <c r="C2201" s="107">
        <v>45137</v>
      </c>
      <c r="D2201">
        <v>4703.37</v>
      </c>
      <c r="E2201">
        <v>5832.1787999999997</v>
      </c>
      <c r="F2201">
        <v>19.354839999999999</v>
      </c>
      <c r="G2201">
        <v>22.3</v>
      </c>
      <c r="H2201">
        <v>41.9</v>
      </c>
      <c r="I2201">
        <v>187</v>
      </c>
      <c r="J2201">
        <v>13.6</v>
      </c>
    </row>
    <row r="2202" spans="1:10" x14ac:dyDescent="0.25">
      <c r="A2202" t="s">
        <v>762</v>
      </c>
      <c r="B2202" t="s">
        <v>764</v>
      </c>
      <c r="C2202" s="107">
        <v>45137</v>
      </c>
      <c r="D2202">
        <v>5283.15</v>
      </c>
      <c r="E2202">
        <v>6723.8621999999996</v>
      </c>
      <c r="F2202">
        <v>21.426850000000002</v>
      </c>
      <c r="G2202">
        <v>41.9</v>
      </c>
      <c r="H2202">
        <v>13.6</v>
      </c>
      <c r="I2202">
        <v>187</v>
      </c>
      <c r="J2202">
        <v>22.3</v>
      </c>
    </row>
    <row r="2203" spans="1:10" x14ac:dyDescent="0.25">
      <c r="A2203" t="s">
        <v>753</v>
      </c>
      <c r="B2203" t="s">
        <v>755</v>
      </c>
      <c r="C2203" s="107">
        <v>45137</v>
      </c>
      <c r="D2203">
        <v>5871.91</v>
      </c>
      <c r="E2203">
        <v>7281.1683999999996</v>
      </c>
      <c r="F2203">
        <v>19.354839999999999</v>
      </c>
      <c r="G2203">
        <v>22.3</v>
      </c>
      <c r="H2203">
        <v>41.9</v>
      </c>
      <c r="I2203">
        <v>187</v>
      </c>
      <c r="J2203">
        <v>13.6</v>
      </c>
    </row>
    <row r="2204" spans="1:10" x14ac:dyDescent="0.25">
      <c r="A2204" t="s">
        <v>3403</v>
      </c>
      <c r="B2204" t="s">
        <v>3405</v>
      </c>
      <c r="C2204" s="107">
        <v>45137</v>
      </c>
      <c r="D2204">
        <v>4444.9399999999996</v>
      </c>
      <c r="E2204">
        <v>5511.7255999999998</v>
      </c>
      <c r="F2204">
        <v>19.354839999999999</v>
      </c>
      <c r="G2204">
        <v>22.3</v>
      </c>
      <c r="H2204">
        <v>41.9</v>
      </c>
      <c r="I2204">
        <v>187</v>
      </c>
      <c r="J2204">
        <v>13.6</v>
      </c>
    </row>
    <row r="2205" spans="1:10" x14ac:dyDescent="0.25">
      <c r="A2205" t="s">
        <v>3400</v>
      </c>
      <c r="B2205" t="s">
        <v>3402</v>
      </c>
      <c r="C2205" s="107">
        <v>45137</v>
      </c>
      <c r="D2205">
        <v>4617.9799999999996</v>
      </c>
      <c r="E2205">
        <v>5726.2951999999996</v>
      </c>
      <c r="F2205">
        <v>19.354839999999999</v>
      </c>
      <c r="G2205">
        <v>22.3</v>
      </c>
      <c r="H2205">
        <v>41.9</v>
      </c>
      <c r="I2205">
        <v>187</v>
      </c>
      <c r="J2205">
        <v>13.6</v>
      </c>
    </row>
    <row r="2206" spans="1:10" x14ac:dyDescent="0.25">
      <c r="A2206" t="s">
        <v>3397</v>
      </c>
      <c r="B2206" t="s">
        <v>3399</v>
      </c>
      <c r="C2206" s="107">
        <v>45137</v>
      </c>
      <c r="D2206">
        <v>5196.63</v>
      </c>
      <c r="E2206">
        <v>6723.8621999999996</v>
      </c>
      <c r="F2206">
        <v>22.713619999999999</v>
      </c>
      <c r="G2206">
        <v>22.3</v>
      </c>
      <c r="H2206">
        <v>41.9</v>
      </c>
      <c r="I2206">
        <v>187</v>
      </c>
      <c r="J2206">
        <v>13.6</v>
      </c>
    </row>
    <row r="2207" spans="1:10" x14ac:dyDescent="0.25">
      <c r="A2207" t="s">
        <v>3394</v>
      </c>
      <c r="B2207" t="s">
        <v>3396</v>
      </c>
      <c r="C2207" s="107">
        <v>45137</v>
      </c>
      <c r="D2207">
        <v>5785.39</v>
      </c>
      <c r="E2207">
        <v>7173.8836000000001</v>
      </c>
      <c r="F2207">
        <v>19.354839999999999</v>
      </c>
      <c r="G2207">
        <v>22.3</v>
      </c>
      <c r="H2207">
        <v>41.9</v>
      </c>
      <c r="I2207">
        <v>187</v>
      </c>
      <c r="J2207">
        <v>13.6</v>
      </c>
    </row>
    <row r="2208" spans="1:10" x14ac:dyDescent="0.25">
      <c r="A2208" t="s">
        <v>747</v>
      </c>
      <c r="B2208" t="s">
        <v>749</v>
      </c>
      <c r="C2208" s="107">
        <v>45137</v>
      </c>
      <c r="D2208">
        <v>2285.39</v>
      </c>
      <c r="E2208">
        <v>2833.8836000000001</v>
      </c>
      <c r="F2208">
        <v>19.354839999999999</v>
      </c>
      <c r="G2208">
        <v>21.1</v>
      </c>
      <c r="H2208">
        <v>14.1</v>
      </c>
      <c r="I2208">
        <v>127</v>
      </c>
      <c r="J2208">
        <v>38</v>
      </c>
    </row>
    <row r="2209" spans="1:10" x14ac:dyDescent="0.25">
      <c r="A2209" t="s">
        <v>3391</v>
      </c>
      <c r="B2209" t="s">
        <v>25525</v>
      </c>
      <c r="C2209" s="107">
        <v>45127</v>
      </c>
      <c r="D2209">
        <v>2951.69</v>
      </c>
      <c r="E2209">
        <v>3756.6143999999999</v>
      </c>
      <c r="F2209">
        <v>21.426860000000001</v>
      </c>
      <c r="G2209">
        <v>41</v>
      </c>
      <c r="H2209">
        <v>25</v>
      </c>
      <c r="I2209">
        <v>147</v>
      </c>
      <c r="J2209">
        <v>15</v>
      </c>
    </row>
    <row r="2210" spans="1:10" x14ac:dyDescent="0.25">
      <c r="A2210" t="s">
        <v>3381</v>
      </c>
      <c r="B2210" t="s">
        <v>3383</v>
      </c>
      <c r="C2210" s="107">
        <v>45137</v>
      </c>
      <c r="D2210">
        <v>3292.13</v>
      </c>
      <c r="E2210">
        <v>3980.79</v>
      </c>
      <c r="F2210">
        <v>17.299579999999999</v>
      </c>
      <c r="G2210">
        <v>21.1</v>
      </c>
      <c r="H2210">
        <v>14.1</v>
      </c>
      <c r="I2210">
        <v>127</v>
      </c>
      <c r="J2210">
        <v>45.9</v>
      </c>
    </row>
    <row r="2211" spans="1:10" x14ac:dyDescent="0.25">
      <c r="A2211" t="s">
        <v>741</v>
      </c>
      <c r="B2211" t="s">
        <v>25526</v>
      </c>
      <c r="C2211" s="107">
        <v>45137</v>
      </c>
      <c r="D2211">
        <v>3292.13</v>
      </c>
      <c r="E2211">
        <v>4082.2411999999999</v>
      </c>
      <c r="F2211">
        <v>19.354839999999999</v>
      </c>
      <c r="G2211">
        <v>21.1</v>
      </c>
      <c r="H2211">
        <v>14.1</v>
      </c>
      <c r="I2211">
        <v>127</v>
      </c>
      <c r="J2211">
        <v>38</v>
      </c>
    </row>
    <row r="2212" spans="1:10" x14ac:dyDescent="0.25">
      <c r="A2212" t="s">
        <v>3378</v>
      </c>
      <c r="B2212" t="s">
        <v>3380</v>
      </c>
      <c r="C2212" s="107">
        <v>45137</v>
      </c>
      <c r="D2212">
        <v>3396.18</v>
      </c>
      <c r="E2212">
        <v>4322.3202000000001</v>
      </c>
      <c r="F2212">
        <v>21.426919999999999</v>
      </c>
      <c r="G2212">
        <v>21.1</v>
      </c>
      <c r="H2212">
        <v>14.1</v>
      </c>
      <c r="I2212">
        <v>127</v>
      </c>
      <c r="J2212">
        <v>45.9</v>
      </c>
    </row>
    <row r="2213" spans="1:10" x14ac:dyDescent="0.25">
      <c r="A2213" t="s">
        <v>735</v>
      </c>
      <c r="B2213" t="s">
        <v>25527</v>
      </c>
      <c r="C2213" s="107">
        <v>45137</v>
      </c>
      <c r="D2213">
        <v>3520.22</v>
      </c>
      <c r="E2213">
        <v>4309.3500000000004</v>
      </c>
      <c r="F2213">
        <v>18.31204</v>
      </c>
      <c r="G2213">
        <v>21.1</v>
      </c>
      <c r="H2213">
        <v>14.1</v>
      </c>
      <c r="I2213">
        <v>127</v>
      </c>
      <c r="J2213">
        <v>45.9</v>
      </c>
    </row>
    <row r="2214" spans="1:10" x14ac:dyDescent="0.25">
      <c r="A2214" t="s">
        <v>729</v>
      </c>
      <c r="B2214" t="s">
        <v>25528</v>
      </c>
      <c r="C2214" s="107">
        <v>45150</v>
      </c>
      <c r="D2214">
        <v>3510.31</v>
      </c>
      <c r="E2214">
        <v>4674.99</v>
      </c>
      <c r="F2214">
        <v>24.912990000000001</v>
      </c>
      <c r="G2214">
        <v>24.9</v>
      </c>
      <c r="H2214">
        <v>14.7</v>
      </c>
      <c r="I2214">
        <v>147</v>
      </c>
      <c r="J2214">
        <v>47.5</v>
      </c>
    </row>
    <row r="2215" spans="1:10" x14ac:dyDescent="0.25">
      <c r="A2215" t="s">
        <v>726</v>
      </c>
      <c r="B2215" t="s">
        <v>25529</v>
      </c>
      <c r="C2215" s="107">
        <v>45137</v>
      </c>
      <c r="D2215">
        <v>4322.47</v>
      </c>
      <c r="E2215">
        <v>5359.8627999999999</v>
      </c>
      <c r="F2215">
        <v>19.354839999999999</v>
      </c>
      <c r="G2215">
        <v>24.9</v>
      </c>
      <c r="H2215">
        <v>14.7</v>
      </c>
      <c r="I2215">
        <v>147</v>
      </c>
      <c r="J2215">
        <v>47.5</v>
      </c>
    </row>
    <row r="2216" spans="1:10" x14ac:dyDescent="0.25">
      <c r="A2216" t="s">
        <v>723</v>
      </c>
      <c r="B2216" t="s">
        <v>725</v>
      </c>
      <c r="C2216" s="107">
        <v>45137</v>
      </c>
      <c r="D2216">
        <v>4408.99</v>
      </c>
      <c r="E2216">
        <v>5467.1476000000002</v>
      </c>
      <c r="F2216">
        <v>19.354839999999999</v>
      </c>
      <c r="G2216">
        <v>24.9</v>
      </c>
      <c r="H2216">
        <v>14.7</v>
      </c>
      <c r="I2216">
        <v>147</v>
      </c>
      <c r="J2216">
        <v>47.5</v>
      </c>
    </row>
    <row r="2217" spans="1:10" x14ac:dyDescent="0.25">
      <c r="A2217" t="s">
        <v>705</v>
      </c>
      <c r="B2217" t="s">
        <v>25530</v>
      </c>
      <c r="C2217" s="107">
        <v>45137</v>
      </c>
      <c r="D2217">
        <v>3933.26</v>
      </c>
      <c r="E2217">
        <v>4877.2424000000001</v>
      </c>
      <c r="F2217">
        <v>19.354839999999999</v>
      </c>
      <c r="G2217">
        <v>24.9</v>
      </c>
      <c r="H2217">
        <v>14.7</v>
      </c>
      <c r="I2217">
        <v>147</v>
      </c>
      <c r="J2217">
        <v>47.5</v>
      </c>
    </row>
    <row r="2218" spans="1:10" x14ac:dyDescent="0.25">
      <c r="A2218" t="s">
        <v>3375</v>
      </c>
      <c r="B2218" t="s">
        <v>25531</v>
      </c>
      <c r="C2218" s="107">
        <v>45137</v>
      </c>
      <c r="D2218">
        <v>5871.91</v>
      </c>
      <c r="E2218">
        <v>7281.1683999999996</v>
      </c>
      <c r="F2218">
        <v>19.354839999999999</v>
      </c>
      <c r="G2218">
        <v>41.93</v>
      </c>
      <c r="H2218">
        <v>13.56</v>
      </c>
      <c r="I2218">
        <v>187</v>
      </c>
      <c r="J2218">
        <v>22.32</v>
      </c>
    </row>
    <row r="2219" spans="1:10" x14ac:dyDescent="0.25">
      <c r="A2219" t="s">
        <v>699</v>
      </c>
      <c r="B2219" t="s">
        <v>25532</v>
      </c>
      <c r="C2219" s="107">
        <v>45137</v>
      </c>
      <c r="D2219">
        <v>5826.97</v>
      </c>
      <c r="E2219">
        <v>7225.4428000000007</v>
      </c>
      <c r="F2219">
        <v>19.354839999999999</v>
      </c>
      <c r="G2219">
        <v>41.93</v>
      </c>
      <c r="H2219">
        <v>13.56</v>
      </c>
      <c r="I2219">
        <v>187</v>
      </c>
      <c r="J2219">
        <v>22.32</v>
      </c>
    </row>
    <row r="2220" spans="1:10" x14ac:dyDescent="0.25">
      <c r="A2220" t="s">
        <v>3372</v>
      </c>
      <c r="B2220" t="s">
        <v>25533</v>
      </c>
      <c r="C2220" s="107">
        <v>45137</v>
      </c>
      <c r="D2220">
        <v>5250.56</v>
      </c>
      <c r="E2220">
        <v>6510.6944000000003</v>
      </c>
      <c r="F2220">
        <v>19.354839999999999</v>
      </c>
      <c r="G2220">
        <v>46.1</v>
      </c>
      <c r="H2220">
        <v>15.1</v>
      </c>
      <c r="I2220">
        <v>240</v>
      </c>
      <c r="J2220">
        <v>30.3</v>
      </c>
    </row>
    <row r="2221" spans="1:10" x14ac:dyDescent="0.25">
      <c r="A2221" t="s">
        <v>3369</v>
      </c>
      <c r="B2221" t="s">
        <v>25534</v>
      </c>
      <c r="C2221" s="107">
        <v>45137</v>
      </c>
      <c r="D2221">
        <v>6040.45</v>
      </c>
      <c r="E2221">
        <v>7490.1580000000004</v>
      </c>
      <c r="F2221">
        <v>19.354839999999999</v>
      </c>
      <c r="G2221">
        <v>46.1</v>
      </c>
      <c r="H2221">
        <v>15.1</v>
      </c>
      <c r="I2221">
        <v>240</v>
      </c>
      <c r="J2221">
        <v>30.3</v>
      </c>
    </row>
    <row r="2222" spans="1:10" x14ac:dyDescent="0.25">
      <c r="A2222" t="s">
        <v>3366</v>
      </c>
      <c r="B2222" t="s">
        <v>25535</v>
      </c>
      <c r="C2222" s="107">
        <v>45137</v>
      </c>
      <c r="D2222">
        <v>8859.5499999999993</v>
      </c>
      <c r="E2222">
        <v>10985.842000000001</v>
      </c>
      <c r="F2222">
        <v>19.354839999999999</v>
      </c>
      <c r="G2222">
        <v>46.1</v>
      </c>
      <c r="H2222">
        <v>15.1</v>
      </c>
      <c r="I2222">
        <v>249</v>
      </c>
      <c r="J2222">
        <v>30.3</v>
      </c>
    </row>
    <row r="2223" spans="1:10" x14ac:dyDescent="0.25">
      <c r="A2223" t="s">
        <v>3363</v>
      </c>
      <c r="B2223" t="s">
        <v>25536</v>
      </c>
      <c r="C2223" s="107">
        <v>45137</v>
      </c>
      <c r="D2223">
        <v>9632.58</v>
      </c>
      <c r="E2223">
        <v>11944.3992</v>
      </c>
      <c r="F2223">
        <v>19.354839999999999</v>
      </c>
      <c r="G2223">
        <v>46.1</v>
      </c>
      <c r="H2223">
        <v>15.1</v>
      </c>
      <c r="I2223">
        <v>249</v>
      </c>
      <c r="J2223">
        <v>30.3</v>
      </c>
    </row>
    <row r="2224" spans="1:10" x14ac:dyDescent="0.25">
      <c r="A2224" t="s">
        <v>3357</v>
      </c>
      <c r="B2224" t="s">
        <v>25537</v>
      </c>
      <c r="C2224" s="107">
        <v>45137</v>
      </c>
      <c r="D2224">
        <v>9395.51</v>
      </c>
      <c r="E2224">
        <v>11957.6556</v>
      </c>
      <c r="F2224">
        <v>21.426819999999999</v>
      </c>
      <c r="G2224">
        <v>30.32</v>
      </c>
      <c r="H2224">
        <v>15.12</v>
      </c>
      <c r="I2224">
        <v>249.12</v>
      </c>
      <c r="J2224">
        <v>44.29</v>
      </c>
    </row>
    <row r="2225" spans="1:10" x14ac:dyDescent="0.25">
      <c r="A2225" t="s">
        <v>3351</v>
      </c>
      <c r="B2225" t="s">
        <v>3353</v>
      </c>
      <c r="C2225" s="107">
        <v>45137</v>
      </c>
      <c r="D2225">
        <v>6184.27</v>
      </c>
      <c r="E2225">
        <v>7668.4948000000004</v>
      </c>
      <c r="F2225">
        <v>19.354839999999999</v>
      </c>
      <c r="G2225">
        <v>46.1</v>
      </c>
      <c r="H2225">
        <v>15.1</v>
      </c>
      <c r="I2225">
        <v>240</v>
      </c>
      <c r="J2225">
        <v>30.3</v>
      </c>
    </row>
    <row r="2226" spans="1:10" x14ac:dyDescent="0.25">
      <c r="A2226" t="s">
        <v>3348</v>
      </c>
      <c r="B2226" t="s">
        <v>3350</v>
      </c>
      <c r="C2226" s="107">
        <v>45137</v>
      </c>
      <c r="D2226">
        <v>6184.27</v>
      </c>
      <c r="E2226">
        <v>7668.4948000000004</v>
      </c>
      <c r="F2226">
        <v>19.354839999999999</v>
      </c>
      <c r="G2226">
        <v>46.1</v>
      </c>
      <c r="H2226">
        <v>15.1</v>
      </c>
      <c r="I2226">
        <v>240</v>
      </c>
      <c r="J2226">
        <v>30.3</v>
      </c>
    </row>
    <row r="2227" spans="1:10" x14ac:dyDescent="0.25">
      <c r="A2227" t="s">
        <v>3342</v>
      </c>
      <c r="B2227" t="s">
        <v>3344</v>
      </c>
      <c r="C2227" s="107">
        <v>45137</v>
      </c>
      <c r="D2227">
        <v>8859.5499999999993</v>
      </c>
      <c r="E2227">
        <v>10985.842000000001</v>
      </c>
      <c r="F2227">
        <v>19.354839999999999</v>
      </c>
      <c r="G2227">
        <v>46.1</v>
      </c>
      <c r="H2227">
        <v>15.1</v>
      </c>
      <c r="I2227">
        <v>249</v>
      </c>
      <c r="J2227">
        <v>30.3</v>
      </c>
    </row>
    <row r="2228" spans="1:10" x14ac:dyDescent="0.25">
      <c r="A2228" t="s">
        <v>3339</v>
      </c>
      <c r="B2228" t="s">
        <v>3341</v>
      </c>
      <c r="C2228" s="107">
        <v>45137</v>
      </c>
      <c r="D2228">
        <v>9395.51</v>
      </c>
      <c r="E2228">
        <v>11650.4324</v>
      </c>
      <c r="F2228">
        <v>19.354839999999999</v>
      </c>
      <c r="G2228">
        <v>30.32</v>
      </c>
      <c r="H2228">
        <v>15.12</v>
      </c>
      <c r="I2228">
        <v>249.12</v>
      </c>
      <c r="J2228">
        <v>44.29</v>
      </c>
    </row>
    <row r="2229" spans="1:10" x14ac:dyDescent="0.25">
      <c r="A2229" t="s">
        <v>693</v>
      </c>
      <c r="B2229" t="s">
        <v>695</v>
      </c>
      <c r="C2229" s="107">
        <v>45137</v>
      </c>
      <c r="D2229">
        <v>59.09</v>
      </c>
      <c r="E2229">
        <v>70.908000000000001</v>
      </c>
      <c r="F2229">
        <v>16.66667</v>
      </c>
      <c r="G2229">
        <v>17.25</v>
      </c>
      <c r="H2229">
        <v>15.25</v>
      </c>
      <c r="I2229">
        <v>9.1999999999999993</v>
      </c>
      <c r="J2229">
        <v>3</v>
      </c>
    </row>
    <row r="2230" spans="1:10" x14ac:dyDescent="0.25">
      <c r="A2230" t="s">
        <v>684</v>
      </c>
      <c r="B2230" t="s">
        <v>686</v>
      </c>
      <c r="C2230" s="107">
        <v>45137</v>
      </c>
      <c r="D2230">
        <v>61.52</v>
      </c>
      <c r="E2230">
        <v>76.284800000000004</v>
      </c>
      <c r="F2230">
        <v>19.354839999999999</v>
      </c>
      <c r="G2230">
        <v>2.5</v>
      </c>
      <c r="H2230">
        <v>15</v>
      </c>
      <c r="I2230">
        <v>5</v>
      </c>
      <c r="J2230">
        <v>15</v>
      </c>
    </row>
    <row r="2231" spans="1:10" x14ac:dyDescent="0.25">
      <c r="A2231" t="s">
        <v>675</v>
      </c>
      <c r="B2231" t="s">
        <v>677</v>
      </c>
      <c r="C2231" s="107">
        <v>45137</v>
      </c>
      <c r="D2231">
        <v>71.45</v>
      </c>
      <c r="E2231">
        <v>88.597999999999999</v>
      </c>
      <c r="F2231">
        <v>19.354839999999999</v>
      </c>
      <c r="G2231">
        <v>16.5</v>
      </c>
      <c r="H2231">
        <v>3.5</v>
      </c>
      <c r="I2231">
        <v>8</v>
      </c>
      <c r="J2231">
        <v>15.5</v>
      </c>
    </row>
    <row r="2232" spans="1:10" x14ac:dyDescent="0.25">
      <c r="A2232" t="s">
        <v>669</v>
      </c>
      <c r="B2232" t="s">
        <v>671</v>
      </c>
      <c r="C2232" s="107">
        <v>45137</v>
      </c>
      <c r="D2232">
        <v>14.95</v>
      </c>
      <c r="E2232">
        <v>17.940000000000001</v>
      </c>
      <c r="F2232">
        <v>16.66667</v>
      </c>
      <c r="G2232">
        <v>2</v>
      </c>
      <c r="H2232">
        <v>2</v>
      </c>
      <c r="I2232">
        <v>1</v>
      </c>
      <c r="J2232">
        <v>2</v>
      </c>
    </row>
    <row r="2233" spans="1:10" x14ac:dyDescent="0.25">
      <c r="A2233" t="s">
        <v>667</v>
      </c>
      <c r="B2233" t="s">
        <v>668</v>
      </c>
      <c r="C2233" s="107">
        <v>45137</v>
      </c>
      <c r="D2233">
        <v>20.47</v>
      </c>
      <c r="E2233">
        <v>25.3828</v>
      </c>
      <c r="F2233">
        <v>19.354839999999999</v>
      </c>
      <c r="G2233">
        <v>2</v>
      </c>
      <c r="H2233">
        <v>2</v>
      </c>
      <c r="I2233">
        <v>1</v>
      </c>
      <c r="J2233">
        <v>2</v>
      </c>
    </row>
    <row r="2234" spans="1:10" x14ac:dyDescent="0.25">
      <c r="A2234" t="s">
        <v>584</v>
      </c>
      <c r="B2234" t="s">
        <v>585</v>
      </c>
      <c r="C2234" s="107">
        <v>45137</v>
      </c>
      <c r="D2234">
        <v>46.36</v>
      </c>
      <c r="E2234">
        <v>57.486400000000003</v>
      </c>
      <c r="F2234">
        <v>19.354839999999999</v>
      </c>
      <c r="G2234">
        <v>4</v>
      </c>
      <c r="H2234">
        <v>4</v>
      </c>
      <c r="I2234">
        <v>1</v>
      </c>
      <c r="J2234">
        <v>1</v>
      </c>
    </row>
    <row r="2235" spans="1:10" x14ac:dyDescent="0.25">
      <c r="A2235" t="s">
        <v>582</v>
      </c>
      <c r="B2235" t="s">
        <v>583</v>
      </c>
      <c r="C2235" s="107">
        <v>45137</v>
      </c>
      <c r="D2235">
        <v>6.05</v>
      </c>
      <c r="E2235">
        <v>7.5019999999999998</v>
      </c>
      <c r="F2235">
        <v>19.354839999999999</v>
      </c>
      <c r="G2235">
        <v>4</v>
      </c>
      <c r="H2235">
        <v>4</v>
      </c>
      <c r="I2235">
        <v>1</v>
      </c>
      <c r="J2235">
        <v>1</v>
      </c>
    </row>
    <row r="2236" spans="1:10" x14ac:dyDescent="0.25">
      <c r="A2236" t="s">
        <v>579</v>
      </c>
      <c r="B2236" t="s">
        <v>580</v>
      </c>
      <c r="C2236" s="107">
        <v>45137</v>
      </c>
      <c r="D2236">
        <v>67.41</v>
      </c>
      <c r="E2236">
        <v>83.58</v>
      </c>
      <c r="F2236">
        <v>19.346730000000001</v>
      </c>
      <c r="G2236">
        <v>4</v>
      </c>
      <c r="H2236">
        <v>4</v>
      </c>
      <c r="I2236">
        <v>1</v>
      </c>
      <c r="J2236">
        <v>1</v>
      </c>
    </row>
    <row r="2237" spans="1:10" x14ac:dyDescent="0.25">
      <c r="A2237" t="s">
        <v>3336</v>
      </c>
      <c r="B2237" t="s">
        <v>3338</v>
      </c>
      <c r="C2237" s="107">
        <v>45137</v>
      </c>
      <c r="D2237">
        <v>8.4499999999999993</v>
      </c>
      <c r="E2237">
        <v>10.118399999999999</v>
      </c>
      <c r="F2237">
        <v>16.488769999999999</v>
      </c>
      <c r="G2237">
        <v>1.5</v>
      </c>
      <c r="H2237">
        <v>0.5</v>
      </c>
      <c r="I2237">
        <v>7.0000000000000007E-2</v>
      </c>
      <c r="J2237">
        <v>3</v>
      </c>
    </row>
    <row r="2238" spans="1:10" x14ac:dyDescent="0.25">
      <c r="A2238" t="s">
        <v>3333</v>
      </c>
      <c r="B2238" t="s">
        <v>3335</v>
      </c>
      <c r="C2238" s="107">
        <v>45137</v>
      </c>
      <c r="D2238">
        <v>6.01</v>
      </c>
      <c r="E2238">
        <v>7.47</v>
      </c>
      <c r="F2238">
        <v>19.54485</v>
      </c>
      <c r="G2238">
        <v>1.5</v>
      </c>
      <c r="H2238">
        <v>0.5</v>
      </c>
      <c r="I2238">
        <v>0.5</v>
      </c>
      <c r="J2238">
        <v>2</v>
      </c>
    </row>
    <row r="2239" spans="1:10" x14ac:dyDescent="0.25">
      <c r="A2239" t="s">
        <v>3327</v>
      </c>
      <c r="B2239" t="s">
        <v>3329</v>
      </c>
      <c r="C2239" s="107">
        <v>45137</v>
      </c>
      <c r="D2239">
        <v>46.95</v>
      </c>
      <c r="E2239">
        <v>58.218000000000004</v>
      </c>
      <c r="F2239">
        <v>19.354839999999999</v>
      </c>
      <c r="G2239">
        <v>4</v>
      </c>
      <c r="H2239">
        <v>4</v>
      </c>
      <c r="I2239">
        <v>1</v>
      </c>
      <c r="J2239">
        <v>4</v>
      </c>
    </row>
    <row r="2240" spans="1:10" x14ac:dyDescent="0.25">
      <c r="A2240" t="s">
        <v>3321</v>
      </c>
      <c r="B2240" t="s">
        <v>3323</v>
      </c>
      <c r="C2240" s="107">
        <v>45137</v>
      </c>
      <c r="D2240">
        <v>62.41</v>
      </c>
      <c r="E2240">
        <v>76.140199999999993</v>
      </c>
      <c r="F2240">
        <v>18.032789999999999</v>
      </c>
      <c r="G2240">
        <v>4</v>
      </c>
      <c r="H2240">
        <v>4</v>
      </c>
      <c r="I2240">
        <v>1</v>
      </c>
      <c r="J2240">
        <v>4</v>
      </c>
    </row>
    <row r="2241" spans="1:10" x14ac:dyDescent="0.25">
      <c r="A2241" t="s">
        <v>3318</v>
      </c>
      <c r="B2241" t="s">
        <v>3320</v>
      </c>
      <c r="C2241" s="107">
        <v>45137</v>
      </c>
      <c r="D2241">
        <v>72.069999999999993</v>
      </c>
      <c r="E2241">
        <v>89.366799999999998</v>
      </c>
      <c r="F2241">
        <v>19.354839999999999</v>
      </c>
      <c r="G2241">
        <v>4</v>
      </c>
      <c r="H2241">
        <v>4</v>
      </c>
      <c r="I2241">
        <v>2</v>
      </c>
      <c r="J2241">
        <v>4</v>
      </c>
    </row>
    <row r="2242" spans="1:10" x14ac:dyDescent="0.25">
      <c r="A2242" t="s">
        <v>3316</v>
      </c>
      <c r="B2242" t="s">
        <v>3317</v>
      </c>
      <c r="C2242" s="107">
        <v>45137</v>
      </c>
      <c r="D2242">
        <v>8.82</v>
      </c>
      <c r="E2242">
        <v>10.9368</v>
      </c>
      <c r="F2242">
        <v>19.354839999999999</v>
      </c>
      <c r="G2242">
        <v>17</v>
      </c>
      <c r="H2242">
        <v>16</v>
      </c>
      <c r="I2242">
        <v>8</v>
      </c>
      <c r="J2242">
        <v>16</v>
      </c>
    </row>
    <row r="2243" spans="1:10" x14ac:dyDescent="0.25">
      <c r="A2243" t="s">
        <v>3311</v>
      </c>
      <c r="B2243" t="s">
        <v>3312</v>
      </c>
      <c r="C2243" s="107">
        <v>45137</v>
      </c>
      <c r="D2243">
        <v>14.65</v>
      </c>
      <c r="E2243">
        <v>18.166</v>
      </c>
      <c r="F2243">
        <v>19.354839999999999</v>
      </c>
      <c r="G2243">
        <v>2</v>
      </c>
      <c r="H2243">
        <v>3</v>
      </c>
      <c r="I2243">
        <v>1</v>
      </c>
      <c r="J2243">
        <v>1.5</v>
      </c>
    </row>
    <row r="2244" spans="1:10" x14ac:dyDescent="0.25">
      <c r="A2244" t="s">
        <v>3305</v>
      </c>
      <c r="B2244" t="s">
        <v>25538</v>
      </c>
      <c r="C2244" s="107">
        <v>45137</v>
      </c>
      <c r="D2244">
        <v>8338.89</v>
      </c>
      <c r="E2244">
        <v>10340.223599999999</v>
      </c>
      <c r="F2244">
        <v>19.354839999999999</v>
      </c>
      <c r="G2244">
        <v>27</v>
      </c>
      <c r="H2244">
        <v>11</v>
      </c>
      <c r="I2244">
        <v>348</v>
      </c>
      <c r="J2244">
        <v>68</v>
      </c>
    </row>
    <row r="2245" spans="1:10" x14ac:dyDescent="0.25">
      <c r="A2245" t="s">
        <v>576</v>
      </c>
      <c r="B2245" t="s">
        <v>25539</v>
      </c>
      <c r="C2245" s="107">
        <v>45137</v>
      </c>
      <c r="D2245">
        <v>264.44</v>
      </c>
      <c r="E2245">
        <v>327.90559999999999</v>
      </c>
      <c r="F2245">
        <v>19.354839999999999</v>
      </c>
      <c r="G2245">
        <v>1.2</v>
      </c>
      <c r="H2245">
        <v>14.6</v>
      </c>
      <c r="I2245">
        <v>0.5</v>
      </c>
      <c r="J2245">
        <v>0.8</v>
      </c>
    </row>
    <row r="2246" spans="1:10" x14ac:dyDescent="0.25">
      <c r="A2246" t="s">
        <v>3299</v>
      </c>
      <c r="B2246" t="s">
        <v>3301</v>
      </c>
      <c r="C2246" s="107">
        <v>45137</v>
      </c>
      <c r="D2246">
        <v>258.72000000000003</v>
      </c>
      <c r="E2246">
        <v>327.86</v>
      </c>
      <c r="F2246">
        <v>21.088270000000001</v>
      </c>
      <c r="G2246">
        <v>2.82</v>
      </c>
      <c r="H2246">
        <v>4.5</v>
      </c>
      <c r="I2246">
        <v>4</v>
      </c>
      <c r="J2246">
        <v>1.22</v>
      </c>
    </row>
    <row r="2247" spans="1:10" x14ac:dyDescent="0.25">
      <c r="A2247" t="s">
        <v>967</v>
      </c>
      <c r="B2247" t="s">
        <v>969</v>
      </c>
      <c r="C2247" s="107">
        <v>45137</v>
      </c>
      <c r="D2247">
        <v>115.51</v>
      </c>
      <c r="E2247">
        <v>140.9222</v>
      </c>
      <c r="F2247">
        <v>18.032789999999999</v>
      </c>
      <c r="G2247">
        <v>6.6</v>
      </c>
      <c r="H2247">
        <v>7.4</v>
      </c>
      <c r="I2247">
        <v>1</v>
      </c>
      <c r="J2247">
        <v>3.35</v>
      </c>
    </row>
    <row r="2248" spans="1:10" x14ac:dyDescent="0.25">
      <c r="A2248" t="s">
        <v>3296</v>
      </c>
      <c r="B2248" t="s">
        <v>3298</v>
      </c>
      <c r="C2248" s="107">
        <v>45137</v>
      </c>
      <c r="D2248">
        <v>139.12</v>
      </c>
      <c r="E2248">
        <v>172.50880000000001</v>
      </c>
      <c r="F2248">
        <v>19.354839999999999</v>
      </c>
      <c r="G2248">
        <v>1.4</v>
      </c>
      <c r="H2248">
        <v>1.6</v>
      </c>
      <c r="I2248">
        <v>1</v>
      </c>
      <c r="J2248">
        <v>3.5</v>
      </c>
    </row>
    <row r="2249" spans="1:10" x14ac:dyDescent="0.25">
      <c r="A2249" t="s">
        <v>3293</v>
      </c>
      <c r="B2249" t="s">
        <v>3295</v>
      </c>
      <c r="C2249" s="107">
        <v>45137</v>
      </c>
      <c r="D2249">
        <v>124.81</v>
      </c>
      <c r="E2249">
        <v>154.76439999999999</v>
      </c>
      <c r="F2249">
        <v>19.354839999999999</v>
      </c>
      <c r="G2249">
        <v>1.4</v>
      </c>
      <c r="H2249">
        <v>2.2000000000000002</v>
      </c>
      <c r="I2249">
        <v>1.2</v>
      </c>
      <c r="J2249">
        <v>3.5</v>
      </c>
    </row>
    <row r="2250" spans="1:10" x14ac:dyDescent="0.25">
      <c r="A2250" t="s">
        <v>3287</v>
      </c>
      <c r="B2250" t="s">
        <v>3289</v>
      </c>
      <c r="C2250" s="107">
        <v>45137</v>
      </c>
      <c r="D2250">
        <v>124.81</v>
      </c>
      <c r="E2250">
        <v>147.52345</v>
      </c>
      <c r="F2250">
        <v>15.3965</v>
      </c>
      <c r="G2250">
        <v>5</v>
      </c>
      <c r="H2250">
        <v>5.15</v>
      </c>
      <c r="I2250">
        <v>1.6E-2</v>
      </c>
      <c r="J2250">
        <v>3.7</v>
      </c>
    </row>
    <row r="2251" spans="1:10" x14ac:dyDescent="0.25">
      <c r="A2251" t="s">
        <v>3281</v>
      </c>
      <c r="B2251" t="s">
        <v>3283</v>
      </c>
      <c r="C2251" s="107">
        <v>45137</v>
      </c>
      <c r="D2251">
        <v>46.53</v>
      </c>
      <c r="E2251">
        <v>57.697200000000002</v>
      </c>
      <c r="F2251">
        <v>19.354839999999999</v>
      </c>
      <c r="G2251">
        <v>3.5</v>
      </c>
      <c r="H2251">
        <v>0.68</v>
      </c>
      <c r="I2251">
        <v>1.1000000000000001</v>
      </c>
      <c r="J2251">
        <v>2.29</v>
      </c>
    </row>
    <row r="2252" spans="1:10" x14ac:dyDescent="0.25">
      <c r="A2252" t="s">
        <v>3278</v>
      </c>
      <c r="B2252" t="s">
        <v>3280</v>
      </c>
      <c r="C2252" s="107">
        <v>45137</v>
      </c>
      <c r="D2252">
        <v>265.2</v>
      </c>
      <c r="E2252">
        <v>313.46640000000002</v>
      </c>
      <c r="F2252">
        <v>15.397629999999999</v>
      </c>
      <c r="G2252">
        <v>2.5</v>
      </c>
      <c r="H2252">
        <v>7</v>
      </c>
      <c r="I2252">
        <v>0.61</v>
      </c>
      <c r="J2252">
        <v>1</v>
      </c>
    </row>
    <row r="2253" spans="1:10" x14ac:dyDescent="0.25">
      <c r="A2253" t="s">
        <v>3272</v>
      </c>
      <c r="B2253" t="s">
        <v>3274</v>
      </c>
      <c r="C2253" s="107">
        <v>45137</v>
      </c>
      <c r="D2253">
        <v>119.19</v>
      </c>
      <c r="E2253">
        <v>145.4118</v>
      </c>
      <c r="F2253">
        <v>18.032789999999999</v>
      </c>
      <c r="G2253">
        <v>1.4</v>
      </c>
      <c r="H2253">
        <v>2.2000000000000002</v>
      </c>
      <c r="I2253">
        <v>1.2</v>
      </c>
      <c r="J2253">
        <v>3.5</v>
      </c>
    </row>
    <row r="2254" spans="1:10" x14ac:dyDescent="0.25">
      <c r="A2254" t="s">
        <v>3269</v>
      </c>
      <c r="B2254" t="s">
        <v>3271</v>
      </c>
      <c r="C2254" s="107">
        <v>45137</v>
      </c>
      <c r="D2254">
        <v>40.97</v>
      </c>
      <c r="E2254">
        <v>51.212499999999999</v>
      </c>
      <c r="F2254">
        <v>20</v>
      </c>
      <c r="G2254">
        <v>5</v>
      </c>
      <c r="H2254">
        <v>5.0999999999999996</v>
      </c>
      <c r="I2254">
        <v>1</v>
      </c>
      <c r="J2254">
        <v>4</v>
      </c>
    </row>
    <row r="2255" spans="1:10" x14ac:dyDescent="0.25">
      <c r="A2255" t="s">
        <v>3263</v>
      </c>
      <c r="B2255" t="s">
        <v>3265</v>
      </c>
      <c r="C2255" s="107">
        <v>45137</v>
      </c>
      <c r="D2255">
        <v>48.07</v>
      </c>
      <c r="E2255">
        <v>57.218559999999997</v>
      </c>
      <c r="F2255">
        <v>15.988799999999999</v>
      </c>
      <c r="G2255">
        <v>5</v>
      </c>
      <c r="H2255">
        <v>6</v>
      </c>
      <c r="I2255">
        <v>0.69</v>
      </c>
      <c r="J2255">
        <v>2</v>
      </c>
    </row>
    <row r="2256" spans="1:10" x14ac:dyDescent="0.25">
      <c r="A2256" t="s">
        <v>3260</v>
      </c>
      <c r="B2256" t="s">
        <v>3262</v>
      </c>
      <c r="C2256" s="107">
        <v>45137</v>
      </c>
      <c r="D2256">
        <v>25.03</v>
      </c>
      <c r="E2256">
        <v>31.9284</v>
      </c>
      <c r="F2256">
        <v>21.605840000000001</v>
      </c>
      <c r="G2256">
        <v>5.5</v>
      </c>
      <c r="H2256">
        <v>5.4</v>
      </c>
      <c r="I2256">
        <v>1.1000000000000001</v>
      </c>
      <c r="J2256">
        <v>0.9</v>
      </c>
    </row>
    <row r="2257" spans="1:10" x14ac:dyDescent="0.25">
      <c r="A2257" t="s">
        <v>3257</v>
      </c>
      <c r="B2257" t="s">
        <v>3259</v>
      </c>
      <c r="C2257" s="107">
        <v>45137</v>
      </c>
      <c r="D2257">
        <v>23.33</v>
      </c>
      <c r="E2257">
        <v>28.929200000000002</v>
      </c>
      <c r="F2257">
        <v>19.354839999999999</v>
      </c>
      <c r="G2257">
        <v>5.5</v>
      </c>
      <c r="H2257">
        <v>5.4</v>
      </c>
      <c r="I2257">
        <v>1.1000000000000001</v>
      </c>
      <c r="J2257">
        <v>0.9</v>
      </c>
    </row>
    <row r="2258" spans="1:10" x14ac:dyDescent="0.25">
      <c r="A2258" t="s">
        <v>3245</v>
      </c>
      <c r="B2258" t="s">
        <v>3247</v>
      </c>
      <c r="C2258" s="107">
        <v>45137</v>
      </c>
      <c r="D2258">
        <v>36.28</v>
      </c>
      <c r="E2258">
        <v>43.152000000000001</v>
      </c>
      <c r="F2258">
        <v>15.9251</v>
      </c>
      <c r="G2258">
        <v>5.4</v>
      </c>
      <c r="H2258">
        <v>5.5</v>
      </c>
      <c r="I2258">
        <v>1.1000000000000001</v>
      </c>
      <c r="J2258">
        <v>0.9</v>
      </c>
    </row>
    <row r="2259" spans="1:10" x14ac:dyDescent="0.25">
      <c r="A2259" t="s">
        <v>3242</v>
      </c>
      <c r="B2259" t="s">
        <v>3244</v>
      </c>
      <c r="C2259" s="107">
        <v>45137</v>
      </c>
      <c r="D2259">
        <v>38.479999999999997</v>
      </c>
      <c r="E2259">
        <v>46.945599999999999</v>
      </c>
      <c r="F2259">
        <v>18.032789999999999</v>
      </c>
      <c r="G2259">
        <v>0.9</v>
      </c>
      <c r="H2259">
        <v>5.4</v>
      </c>
      <c r="I2259">
        <v>1.3</v>
      </c>
      <c r="J2259">
        <v>5.5</v>
      </c>
    </row>
    <row r="2260" spans="1:10" x14ac:dyDescent="0.25">
      <c r="A2260" t="s">
        <v>3239</v>
      </c>
      <c r="B2260" t="s">
        <v>25540</v>
      </c>
      <c r="C2260" s="107">
        <v>45137</v>
      </c>
      <c r="D2260">
        <v>27.18</v>
      </c>
      <c r="E2260">
        <v>35.469200000000001</v>
      </c>
      <c r="F2260">
        <v>23.370139999999999</v>
      </c>
      <c r="G2260">
        <v>5.5</v>
      </c>
      <c r="H2260">
        <v>5.4</v>
      </c>
      <c r="I2260">
        <v>1.08</v>
      </c>
      <c r="J2260">
        <v>0.9</v>
      </c>
    </row>
    <row r="2261" spans="1:10" x14ac:dyDescent="0.25">
      <c r="A2261" t="s">
        <v>3236</v>
      </c>
      <c r="B2261" t="s">
        <v>3238</v>
      </c>
      <c r="C2261" s="107">
        <v>45137</v>
      </c>
      <c r="D2261">
        <v>27.66</v>
      </c>
      <c r="E2261">
        <v>34.298400000000001</v>
      </c>
      <c r="F2261">
        <v>19.354839999999999</v>
      </c>
      <c r="G2261">
        <v>5.4</v>
      </c>
      <c r="H2261">
        <v>5.5</v>
      </c>
      <c r="I2261">
        <v>1.3</v>
      </c>
      <c r="J2261">
        <v>0.9</v>
      </c>
    </row>
    <row r="2262" spans="1:10" x14ac:dyDescent="0.25">
      <c r="A2262" t="s">
        <v>3167</v>
      </c>
      <c r="B2262" t="s">
        <v>3169</v>
      </c>
      <c r="C2262" s="107">
        <v>45137</v>
      </c>
      <c r="D2262">
        <v>36.729999999999997</v>
      </c>
      <c r="E2262">
        <v>45.545200000000001</v>
      </c>
      <c r="F2262">
        <v>19.354839999999999</v>
      </c>
      <c r="G2262">
        <v>0.9</v>
      </c>
      <c r="H2262">
        <v>5.4</v>
      </c>
      <c r="I2262">
        <v>1.3</v>
      </c>
      <c r="J2262">
        <v>5.5</v>
      </c>
    </row>
    <row r="2263" spans="1:10" x14ac:dyDescent="0.25">
      <c r="A2263" t="s">
        <v>961</v>
      </c>
      <c r="B2263" t="s">
        <v>963</v>
      </c>
      <c r="C2263" s="107">
        <v>45137</v>
      </c>
      <c r="D2263">
        <v>11.26</v>
      </c>
      <c r="E2263">
        <v>14.862500000000001</v>
      </c>
      <c r="F2263">
        <v>24.238859999999999</v>
      </c>
      <c r="G2263">
        <v>18.5</v>
      </c>
      <c r="H2263">
        <v>18.5</v>
      </c>
      <c r="I2263">
        <v>1</v>
      </c>
      <c r="J2263">
        <v>9</v>
      </c>
    </row>
    <row r="2264" spans="1:10" x14ac:dyDescent="0.25">
      <c r="A2264" t="s">
        <v>3164</v>
      </c>
      <c r="B2264" t="s">
        <v>3166</v>
      </c>
      <c r="C2264" s="107">
        <v>45137</v>
      </c>
      <c r="D2264">
        <v>9.75</v>
      </c>
      <c r="E2264">
        <v>12.338200000000001</v>
      </c>
      <c r="F2264">
        <v>20.977129999999999</v>
      </c>
      <c r="G2264">
        <v>12</v>
      </c>
      <c r="H2264">
        <v>13</v>
      </c>
      <c r="I2264">
        <v>7.35</v>
      </c>
      <c r="J2264">
        <v>2.12</v>
      </c>
    </row>
    <row r="2265" spans="1:10" x14ac:dyDescent="0.25">
      <c r="A2265" t="s">
        <v>3161</v>
      </c>
      <c r="B2265" t="s">
        <v>3163</v>
      </c>
      <c r="C2265" s="107">
        <v>45137</v>
      </c>
      <c r="D2265">
        <v>18.63</v>
      </c>
      <c r="E2265">
        <v>23.8</v>
      </c>
      <c r="F2265">
        <v>21.72269</v>
      </c>
      <c r="G2265">
        <v>0.5</v>
      </c>
      <c r="H2265">
        <v>1</v>
      </c>
      <c r="I2265">
        <v>1.6</v>
      </c>
      <c r="J2265">
        <v>0.1</v>
      </c>
    </row>
    <row r="2266" spans="1:10" x14ac:dyDescent="0.25">
      <c r="A2266" t="s">
        <v>3158</v>
      </c>
      <c r="B2266" t="s">
        <v>3160</v>
      </c>
      <c r="C2266" s="107">
        <v>45137</v>
      </c>
      <c r="D2266">
        <v>8.51</v>
      </c>
      <c r="E2266">
        <v>10.5524</v>
      </c>
      <c r="F2266">
        <v>19.354839999999999</v>
      </c>
      <c r="G2266">
        <v>9</v>
      </c>
      <c r="H2266">
        <v>8.3000000000000007</v>
      </c>
      <c r="I2266">
        <v>0.5</v>
      </c>
      <c r="J2266">
        <v>9</v>
      </c>
    </row>
    <row r="2267" spans="1:10" x14ac:dyDescent="0.25">
      <c r="A2267" t="s">
        <v>3155</v>
      </c>
      <c r="B2267" t="s">
        <v>3157</v>
      </c>
      <c r="C2267" s="107">
        <v>45137</v>
      </c>
      <c r="D2267">
        <v>9.11</v>
      </c>
      <c r="E2267">
        <v>11.6319</v>
      </c>
      <c r="F2267">
        <v>21.680890000000002</v>
      </c>
      <c r="G2267">
        <v>6</v>
      </c>
      <c r="H2267">
        <v>8</v>
      </c>
      <c r="I2267">
        <v>27.8</v>
      </c>
      <c r="J2267">
        <v>8</v>
      </c>
    </row>
    <row r="2268" spans="1:10" x14ac:dyDescent="0.25">
      <c r="A2268" t="s">
        <v>3152</v>
      </c>
      <c r="B2268" t="s">
        <v>3154</v>
      </c>
      <c r="C2268" s="107">
        <v>45137</v>
      </c>
      <c r="D2268">
        <v>10.56</v>
      </c>
      <c r="E2268">
        <v>13.617000000000001</v>
      </c>
      <c r="F2268">
        <v>22.44988</v>
      </c>
      <c r="G2268">
        <v>6</v>
      </c>
      <c r="H2268">
        <v>8</v>
      </c>
      <c r="I2268">
        <v>27.8</v>
      </c>
      <c r="J2268">
        <v>8</v>
      </c>
    </row>
    <row r="2269" spans="1:10" x14ac:dyDescent="0.25">
      <c r="A2269" t="s">
        <v>3149</v>
      </c>
      <c r="B2269" t="s">
        <v>3151</v>
      </c>
      <c r="C2269" s="107">
        <v>45137</v>
      </c>
      <c r="D2269">
        <v>8.41</v>
      </c>
      <c r="E2269">
        <v>10.4284</v>
      </c>
      <c r="F2269">
        <v>19.354839999999999</v>
      </c>
      <c r="G2269">
        <v>2.25</v>
      </c>
      <c r="H2269">
        <v>12.5</v>
      </c>
      <c r="I2269">
        <v>0.35</v>
      </c>
      <c r="J2269">
        <v>0.75</v>
      </c>
    </row>
    <row r="2270" spans="1:10" x14ac:dyDescent="0.25">
      <c r="A2270" t="s">
        <v>3146</v>
      </c>
      <c r="B2270" t="s">
        <v>3148</v>
      </c>
      <c r="C2270" s="107">
        <v>45137</v>
      </c>
      <c r="D2270">
        <v>10.55</v>
      </c>
      <c r="E2270">
        <v>13.082000000000001</v>
      </c>
      <c r="F2270">
        <v>19.354839999999999</v>
      </c>
      <c r="G2270">
        <v>2.75</v>
      </c>
      <c r="H2270">
        <v>12.25</v>
      </c>
      <c r="I2270">
        <v>0.45</v>
      </c>
      <c r="J2270">
        <v>1.25</v>
      </c>
    </row>
    <row r="2271" spans="1:10" x14ac:dyDescent="0.25">
      <c r="A2271" t="s">
        <v>25541</v>
      </c>
      <c r="B2271" t="s">
        <v>25542</v>
      </c>
      <c r="C2271" s="107">
        <v>45137</v>
      </c>
      <c r="D2271">
        <v>9.1999999999999993</v>
      </c>
      <c r="E2271">
        <v>11.407999999999999</v>
      </c>
      <c r="F2271">
        <v>19.354839999999999</v>
      </c>
      <c r="G2271">
        <v>2.63</v>
      </c>
      <c r="H2271">
        <v>4.38</v>
      </c>
      <c r="I2271">
        <v>0.5</v>
      </c>
      <c r="J2271">
        <v>5.5</v>
      </c>
    </row>
    <row r="2272" spans="1:10" x14ac:dyDescent="0.25">
      <c r="A2272" t="s">
        <v>3143</v>
      </c>
      <c r="B2272" t="s">
        <v>3145</v>
      </c>
      <c r="C2272" s="107">
        <v>45137</v>
      </c>
      <c r="D2272">
        <v>8.2899999999999991</v>
      </c>
      <c r="E2272">
        <v>9.8007499999999972</v>
      </c>
      <c r="F2272">
        <v>15.41464</v>
      </c>
      <c r="G2272">
        <v>10</v>
      </c>
      <c r="H2272">
        <v>10</v>
      </c>
      <c r="I2272">
        <v>0.7</v>
      </c>
      <c r="J2272">
        <v>10</v>
      </c>
    </row>
    <row r="2273" spans="1:10" x14ac:dyDescent="0.25">
      <c r="A2273" t="s">
        <v>3140</v>
      </c>
      <c r="B2273" t="s">
        <v>3142</v>
      </c>
      <c r="C2273" s="107">
        <v>45137</v>
      </c>
      <c r="D2273">
        <v>11.67</v>
      </c>
      <c r="E2273">
        <v>13.888</v>
      </c>
      <c r="F2273">
        <v>15.97062</v>
      </c>
      <c r="G2273">
        <v>2</v>
      </c>
      <c r="H2273">
        <v>6.5</v>
      </c>
      <c r="I2273">
        <v>1</v>
      </c>
      <c r="J2273">
        <v>2</v>
      </c>
    </row>
    <row r="2274" spans="1:10" x14ac:dyDescent="0.25">
      <c r="A2274" t="s">
        <v>3137</v>
      </c>
      <c r="B2274" t="s">
        <v>3139</v>
      </c>
      <c r="C2274" s="107">
        <v>45137</v>
      </c>
      <c r="D2274">
        <v>11.18</v>
      </c>
      <c r="E2274">
        <v>13.6396</v>
      </c>
      <c r="F2274">
        <v>18.032789999999999</v>
      </c>
      <c r="G2274">
        <v>4.75</v>
      </c>
      <c r="H2274">
        <v>10.56</v>
      </c>
      <c r="I2274">
        <v>1.2</v>
      </c>
      <c r="J2274">
        <v>1.88</v>
      </c>
    </row>
    <row r="2275" spans="1:10" x14ac:dyDescent="0.25">
      <c r="A2275" t="s">
        <v>3134</v>
      </c>
      <c r="B2275" t="s">
        <v>3136</v>
      </c>
      <c r="C2275" s="107">
        <v>45137</v>
      </c>
      <c r="D2275">
        <v>6.93</v>
      </c>
      <c r="E2275">
        <v>8.4545999999999992</v>
      </c>
      <c r="F2275">
        <v>18.032789999999999</v>
      </c>
      <c r="G2275">
        <v>1.18</v>
      </c>
      <c r="H2275">
        <v>9.5</v>
      </c>
      <c r="I2275">
        <v>1.07</v>
      </c>
      <c r="J2275">
        <v>6.25</v>
      </c>
    </row>
    <row r="2276" spans="1:10" x14ac:dyDescent="0.25">
      <c r="A2276" t="s">
        <v>3131</v>
      </c>
      <c r="B2276" t="s">
        <v>3133</v>
      </c>
      <c r="C2276" s="107">
        <v>45137</v>
      </c>
      <c r="D2276">
        <v>9.6999999999999993</v>
      </c>
      <c r="E2276">
        <v>12.028</v>
      </c>
      <c r="F2276">
        <v>19.354839999999999</v>
      </c>
      <c r="G2276">
        <v>8.5</v>
      </c>
      <c r="H2276">
        <v>21.5</v>
      </c>
      <c r="I2276">
        <v>26</v>
      </c>
      <c r="J2276">
        <v>8.5</v>
      </c>
    </row>
    <row r="2277" spans="1:10" x14ac:dyDescent="0.25">
      <c r="A2277" t="s">
        <v>3128</v>
      </c>
      <c r="B2277" t="s">
        <v>3130</v>
      </c>
      <c r="C2277" s="107">
        <v>45137</v>
      </c>
      <c r="D2277">
        <v>6.43</v>
      </c>
      <c r="E2277">
        <v>7.8445999999999998</v>
      </c>
      <c r="F2277">
        <v>18.032789999999999</v>
      </c>
      <c r="G2277">
        <v>2</v>
      </c>
      <c r="H2277">
        <v>4</v>
      </c>
      <c r="I2277">
        <v>0.04</v>
      </c>
      <c r="J2277">
        <v>0.25</v>
      </c>
    </row>
    <row r="2278" spans="1:10" x14ac:dyDescent="0.25">
      <c r="A2278" t="s">
        <v>3125</v>
      </c>
      <c r="B2278" t="s">
        <v>3127</v>
      </c>
      <c r="C2278" s="107">
        <v>45137</v>
      </c>
      <c r="D2278">
        <v>7.95</v>
      </c>
      <c r="E2278">
        <v>10.32</v>
      </c>
      <c r="F2278">
        <v>22.965119999999999</v>
      </c>
      <c r="G2278">
        <v>30</v>
      </c>
      <c r="H2278">
        <v>10.35</v>
      </c>
      <c r="I2278">
        <v>1.8</v>
      </c>
      <c r="J2278">
        <v>5.69</v>
      </c>
    </row>
    <row r="2279" spans="1:10" x14ac:dyDescent="0.25">
      <c r="A2279" t="s">
        <v>3122</v>
      </c>
      <c r="B2279" t="s">
        <v>3124</v>
      </c>
      <c r="C2279" s="107">
        <v>45137</v>
      </c>
      <c r="D2279">
        <v>30.7</v>
      </c>
      <c r="E2279">
        <v>37.575000000000003</v>
      </c>
      <c r="F2279">
        <v>18.29674</v>
      </c>
      <c r="G2279">
        <v>2.75</v>
      </c>
      <c r="H2279">
        <v>12.25</v>
      </c>
      <c r="I2279">
        <v>0.45</v>
      </c>
      <c r="J2279">
        <v>1.25</v>
      </c>
    </row>
    <row r="2280" spans="1:10" x14ac:dyDescent="0.25">
      <c r="A2280" t="s">
        <v>3119</v>
      </c>
      <c r="B2280" t="s">
        <v>3121</v>
      </c>
      <c r="C2280" s="107">
        <v>45137</v>
      </c>
      <c r="D2280">
        <v>30.7</v>
      </c>
      <c r="E2280">
        <v>38.067999999999998</v>
      </c>
      <c r="F2280">
        <v>19.354839999999999</v>
      </c>
      <c r="G2280">
        <v>4.5</v>
      </c>
      <c r="H2280">
        <v>5.5</v>
      </c>
      <c r="I2280">
        <v>3</v>
      </c>
      <c r="J2280">
        <v>3</v>
      </c>
    </row>
    <row r="2281" spans="1:10" x14ac:dyDescent="0.25">
      <c r="A2281" t="s">
        <v>3116</v>
      </c>
      <c r="B2281" t="s">
        <v>3118</v>
      </c>
      <c r="C2281" s="107">
        <v>45137</v>
      </c>
      <c r="D2281">
        <v>29.39</v>
      </c>
      <c r="E2281">
        <v>35.855800000000002</v>
      </c>
      <c r="F2281">
        <v>18.032789999999999</v>
      </c>
      <c r="G2281">
        <v>20</v>
      </c>
      <c r="H2281">
        <v>18</v>
      </c>
      <c r="I2281">
        <v>31</v>
      </c>
      <c r="J2281">
        <v>5</v>
      </c>
    </row>
    <row r="2282" spans="1:10" x14ac:dyDescent="0.25">
      <c r="A2282" t="s">
        <v>3113</v>
      </c>
      <c r="B2282" t="s">
        <v>3115</v>
      </c>
      <c r="C2282" s="107">
        <v>45137</v>
      </c>
      <c r="D2282">
        <v>29.39</v>
      </c>
      <c r="E2282">
        <v>35.855800000000002</v>
      </c>
      <c r="F2282">
        <v>18.032789999999999</v>
      </c>
      <c r="G2282">
        <v>18.5</v>
      </c>
      <c r="H2282">
        <v>19.5</v>
      </c>
      <c r="I2282">
        <v>31</v>
      </c>
      <c r="J2282">
        <v>5</v>
      </c>
    </row>
    <row r="2283" spans="1:10" x14ac:dyDescent="0.25">
      <c r="A2283" t="s">
        <v>958</v>
      </c>
      <c r="B2283" t="s">
        <v>960</v>
      </c>
      <c r="C2283" s="107">
        <v>45137</v>
      </c>
      <c r="D2283">
        <v>3.73</v>
      </c>
      <c r="E2283">
        <v>4.9249999999999998</v>
      </c>
      <c r="F2283">
        <v>24.263960000000001</v>
      </c>
      <c r="G2283">
        <v>18</v>
      </c>
      <c r="H2283">
        <v>18</v>
      </c>
      <c r="I2283">
        <v>10</v>
      </c>
      <c r="J2283">
        <v>6</v>
      </c>
    </row>
    <row r="2284" spans="1:10" x14ac:dyDescent="0.25">
      <c r="A2284" t="s">
        <v>3110</v>
      </c>
      <c r="B2284" t="s">
        <v>3112</v>
      </c>
      <c r="C2284" s="107">
        <v>45137</v>
      </c>
      <c r="D2284">
        <v>26.03</v>
      </c>
      <c r="E2284">
        <v>31.756599999999999</v>
      </c>
      <c r="F2284">
        <v>18.032789999999999</v>
      </c>
      <c r="G2284">
        <v>20</v>
      </c>
      <c r="H2284">
        <v>18.5</v>
      </c>
      <c r="I2284">
        <v>31</v>
      </c>
      <c r="J2284">
        <v>5</v>
      </c>
    </row>
    <row r="2285" spans="1:10" x14ac:dyDescent="0.25">
      <c r="A2285" t="s">
        <v>952</v>
      </c>
      <c r="B2285" t="s">
        <v>954</v>
      </c>
      <c r="C2285" s="107">
        <v>45137</v>
      </c>
      <c r="D2285">
        <v>27.84</v>
      </c>
      <c r="E2285">
        <v>34.520000000000003</v>
      </c>
      <c r="F2285">
        <v>19.351099999999999</v>
      </c>
      <c r="G2285">
        <v>18</v>
      </c>
      <c r="H2285">
        <v>18</v>
      </c>
      <c r="I2285">
        <v>31</v>
      </c>
      <c r="J2285">
        <v>6</v>
      </c>
    </row>
    <row r="2286" spans="1:10" x14ac:dyDescent="0.25">
      <c r="A2286" t="s">
        <v>3107</v>
      </c>
      <c r="B2286" t="s">
        <v>3109</v>
      </c>
      <c r="C2286" s="107">
        <v>45137</v>
      </c>
      <c r="D2286">
        <v>29.39</v>
      </c>
      <c r="E2286">
        <v>36.443600000000004</v>
      </c>
      <c r="F2286">
        <v>19.354839999999999</v>
      </c>
      <c r="G2286">
        <v>18</v>
      </c>
      <c r="H2286">
        <v>18</v>
      </c>
      <c r="I2286">
        <v>31</v>
      </c>
      <c r="J2286">
        <v>6</v>
      </c>
    </row>
    <row r="2287" spans="1:10" x14ac:dyDescent="0.25">
      <c r="A2287" t="s">
        <v>3104</v>
      </c>
      <c r="B2287" t="s">
        <v>3106</v>
      </c>
      <c r="C2287" s="107">
        <v>45137</v>
      </c>
      <c r="D2287">
        <v>26.03</v>
      </c>
      <c r="E2287">
        <v>31.756599999999999</v>
      </c>
      <c r="F2287">
        <v>18.032789999999999</v>
      </c>
      <c r="G2287">
        <v>18</v>
      </c>
      <c r="H2287">
        <v>18</v>
      </c>
      <c r="I2287">
        <v>31</v>
      </c>
      <c r="J2287">
        <v>6</v>
      </c>
    </row>
    <row r="2288" spans="1:10" x14ac:dyDescent="0.25">
      <c r="A2288" t="s">
        <v>3098</v>
      </c>
      <c r="B2288" t="s">
        <v>3100</v>
      </c>
      <c r="C2288" s="107">
        <v>45137</v>
      </c>
      <c r="D2288">
        <v>1.01</v>
      </c>
      <c r="E2288">
        <v>1.2322</v>
      </c>
      <c r="F2288">
        <v>18.032789999999999</v>
      </c>
      <c r="G2288">
        <v>4</v>
      </c>
      <c r="H2288">
        <v>12</v>
      </c>
      <c r="I2288">
        <v>1</v>
      </c>
      <c r="J2288">
        <v>4</v>
      </c>
    </row>
    <row r="2289" spans="1:10" x14ac:dyDescent="0.25">
      <c r="A2289" t="s">
        <v>3092</v>
      </c>
      <c r="B2289" t="s">
        <v>3094</v>
      </c>
      <c r="C2289" s="107">
        <v>45137</v>
      </c>
      <c r="D2289">
        <v>2.86</v>
      </c>
      <c r="E2289">
        <v>3.5464000000000002</v>
      </c>
      <c r="F2289">
        <v>19.354839999999999</v>
      </c>
      <c r="G2289">
        <v>1.75</v>
      </c>
      <c r="H2289">
        <v>0.75</v>
      </c>
      <c r="I2289">
        <v>0.04</v>
      </c>
      <c r="J2289">
        <v>0.3</v>
      </c>
    </row>
    <row r="2290" spans="1:10" x14ac:dyDescent="0.25">
      <c r="A2290" t="s">
        <v>3083</v>
      </c>
      <c r="B2290" t="s">
        <v>3085</v>
      </c>
      <c r="C2290" s="107">
        <v>45137</v>
      </c>
      <c r="D2290">
        <v>1.08</v>
      </c>
      <c r="E2290">
        <v>1.3391999999999999</v>
      </c>
      <c r="F2290">
        <v>19.354839999999999</v>
      </c>
      <c r="G2290">
        <v>4</v>
      </c>
      <c r="H2290">
        <v>12</v>
      </c>
      <c r="I2290">
        <v>0.08</v>
      </c>
      <c r="J2290">
        <v>4</v>
      </c>
    </row>
    <row r="2291" spans="1:10" x14ac:dyDescent="0.25">
      <c r="A2291" t="s">
        <v>3080</v>
      </c>
      <c r="B2291" t="s">
        <v>3082</v>
      </c>
      <c r="C2291" s="107">
        <v>45137</v>
      </c>
      <c r="D2291">
        <v>1.17</v>
      </c>
      <c r="E2291">
        <v>1.4624999999999999</v>
      </c>
      <c r="F2291">
        <v>20</v>
      </c>
      <c r="G2291">
        <v>0.5</v>
      </c>
      <c r="H2291">
        <v>0.5</v>
      </c>
      <c r="I2291">
        <v>0.5</v>
      </c>
      <c r="J2291">
        <v>4.5</v>
      </c>
    </row>
    <row r="2292" spans="1:10" x14ac:dyDescent="0.25">
      <c r="A2292" t="s">
        <v>3077</v>
      </c>
      <c r="B2292" t="s">
        <v>3079</v>
      </c>
      <c r="C2292" s="107">
        <v>45137</v>
      </c>
      <c r="D2292">
        <v>1.5</v>
      </c>
      <c r="E2292">
        <v>1.85</v>
      </c>
      <c r="F2292">
        <v>18.91892</v>
      </c>
      <c r="G2292">
        <v>2.25</v>
      </c>
      <c r="H2292">
        <v>4</v>
      </c>
      <c r="I2292">
        <v>0.25</v>
      </c>
      <c r="J2292">
        <v>0.55000000000000004</v>
      </c>
    </row>
    <row r="2293" spans="1:10" x14ac:dyDescent="0.25">
      <c r="A2293" t="s">
        <v>3074</v>
      </c>
      <c r="B2293" t="s">
        <v>3076</v>
      </c>
      <c r="C2293" s="107">
        <v>45137</v>
      </c>
      <c r="D2293">
        <v>1.93</v>
      </c>
      <c r="E2293">
        <v>2.3932000000000002</v>
      </c>
      <c r="F2293">
        <v>19.354839999999999</v>
      </c>
      <c r="G2293">
        <v>2.75</v>
      </c>
      <c r="H2293">
        <v>4.5</v>
      </c>
      <c r="I2293">
        <v>0.28000000000000003</v>
      </c>
      <c r="J2293">
        <v>0.55000000000000004</v>
      </c>
    </row>
    <row r="2294" spans="1:10" x14ac:dyDescent="0.25">
      <c r="A2294" t="s">
        <v>2976</v>
      </c>
      <c r="B2294" t="s">
        <v>2978</v>
      </c>
      <c r="C2294" s="107">
        <v>45137</v>
      </c>
      <c r="D2294">
        <v>1.01</v>
      </c>
      <c r="E2294">
        <v>1.2524</v>
      </c>
      <c r="F2294">
        <v>19.354839999999999</v>
      </c>
      <c r="G2294">
        <v>3</v>
      </c>
      <c r="H2294">
        <v>4</v>
      </c>
      <c r="I2294">
        <v>1</v>
      </c>
      <c r="J2294">
        <v>1</v>
      </c>
    </row>
    <row r="2295" spans="1:10" x14ac:dyDescent="0.25">
      <c r="A2295" t="s">
        <v>25543</v>
      </c>
      <c r="B2295" t="s">
        <v>25544</v>
      </c>
      <c r="C2295" s="107">
        <v>45137</v>
      </c>
      <c r="D2295">
        <v>0.64</v>
      </c>
      <c r="E2295">
        <v>0.83</v>
      </c>
      <c r="F2295">
        <v>22.891570000000002</v>
      </c>
      <c r="G2295">
        <v>1.25</v>
      </c>
      <c r="H2295">
        <v>1</v>
      </c>
      <c r="I2295">
        <v>6.2500000000000003E-3</v>
      </c>
      <c r="J2295">
        <v>1.25</v>
      </c>
    </row>
    <row r="2296" spans="1:10" x14ac:dyDescent="0.25">
      <c r="A2296" t="s">
        <v>2973</v>
      </c>
      <c r="B2296" t="s">
        <v>2975</v>
      </c>
      <c r="C2296" s="107">
        <v>45137</v>
      </c>
      <c r="D2296">
        <v>2.34</v>
      </c>
      <c r="E2296">
        <v>2.7678500000000001</v>
      </c>
      <c r="F2296">
        <v>15.457850000000001</v>
      </c>
      <c r="G2296">
        <v>2</v>
      </c>
      <c r="H2296">
        <v>1.5</v>
      </c>
      <c r="I2296">
        <v>0.5</v>
      </c>
      <c r="J2296">
        <v>1.5</v>
      </c>
    </row>
    <row r="2297" spans="1:10" x14ac:dyDescent="0.25">
      <c r="A2297" t="s">
        <v>2970</v>
      </c>
      <c r="B2297" t="s">
        <v>2972</v>
      </c>
      <c r="C2297" s="107">
        <v>45137</v>
      </c>
      <c r="D2297">
        <v>2.66</v>
      </c>
      <c r="E2297">
        <v>3.1920000000000002</v>
      </c>
      <c r="F2297">
        <v>16.66667</v>
      </c>
      <c r="G2297">
        <v>1.5</v>
      </c>
      <c r="H2297">
        <v>1</v>
      </c>
      <c r="I2297">
        <v>0.1</v>
      </c>
      <c r="J2297">
        <v>2.5</v>
      </c>
    </row>
    <row r="2298" spans="1:10" x14ac:dyDescent="0.25">
      <c r="A2298" t="s">
        <v>2967</v>
      </c>
      <c r="B2298" t="s">
        <v>2969</v>
      </c>
      <c r="C2298" s="107">
        <v>45137</v>
      </c>
      <c r="D2298">
        <v>2.35</v>
      </c>
      <c r="E2298">
        <v>2.867</v>
      </c>
      <c r="F2298">
        <v>18.032789999999999</v>
      </c>
      <c r="G2298">
        <v>1.5</v>
      </c>
      <c r="H2298">
        <v>1.25</v>
      </c>
      <c r="I2298">
        <v>0.2</v>
      </c>
      <c r="J2298">
        <v>2</v>
      </c>
    </row>
    <row r="2299" spans="1:10" x14ac:dyDescent="0.25">
      <c r="A2299" t="s">
        <v>2964</v>
      </c>
      <c r="B2299" t="s">
        <v>2966</v>
      </c>
      <c r="C2299" s="107">
        <v>45137</v>
      </c>
      <c r="D2299">
        <v>2.66</v>
      </c>
      <c r="E2299">
        <v>3.1644800000000002</v>
      </c>
      <c r="F2299">
        <v>15.94196</v>
      </c>
      <c r="G2299">
        <v>2</v>
      </c>
      <c r="H2299">
        <v>3</v>
      </c>
      <c r="I2299">
        <v>0.1</v>
      </c>
      <c r="J2299">
        <v>2</v>
      </c>
    </row>
    <row r="2300" spans="1:10" x14ac:dyDescent="0.25">
      <c r="A2300" t="s">
        <v>2961</v>
      </c>
      <c r="B2300" t="s">
        <v>2963</v>
      </c>
      <c r="C2300" s="107">
        <v>45137</v>
      </c>
      <c r="D2300">
        <v>2.35</v>
      </c>
      <c r="E2300">
        <v>2.7776999999999998</v>
      </c>
      <c r="F2300">
        <v>15.397629999999999</v>
      </c>
      <c r="G2300">
        <v>2</v>
      </c>
      <c r="H2300">
        <v>3</v>
      </c>
      <c r="I2300">
        <v>0.1</v>
      </c>
      <c r="J2300">
        <v>2</v>
      </c>
    </row>
    <row r="2301" spans="1:10" x14ac:dyDescent="0.25">
      <c r="A2301" t="s">
        <v>2958</v>
      </c>
      <c r="B2301" t="s">
        <v>2960</v>
      </c>
      <c r="C2301" s="107">
        <v>45137</v>
      </c>
      <c r="D2301">
        <v>2.35</v>
      </c>
      <c r="E2301">
        <v>2.867</v>
      </c>
      <c r="F2301">
        <v>18.032789999999999</v>
      </c>
      <c r="G2301">
        <v>2.75</v>
      </c>
      <c r="H2301">
        <v>3</v>
      </c>
      <c r="I2301">
        <v>0.2</v>
      </c>
      <c r="J2301">
        <v>3</v>
      </c>
    </row>
    <row r="2302" spans="1:10" x14ac:dyDescent="0.25">
      <c r="A2302" t="s">
        <v>2955</v>
      </c>
      <c r="B2302" t="s">
        <v>2957</v>
      </c>
      <c r="C2302" s="107">
        <v>45137</v>
      </c>
      <c r="D2302">
        <v>2.73</v>
      </c>
      <c r="E2302">
        <v>3.3306</v>
      </c>
      <c r="F2302">
        <v>18.032789999999999</v>
      </c>
      <c r="G2302">
        <v>1.25</v>
      </c>
      <c r="H2302">
        <v>1.5</v>
      </c>
      <c r="I2302">
        <v>0.1</v>
      </c>
      <c r="J2302">
        <v>1.5</v>
      </c>
    </row>
    <row r="2303" spans="1:10" x14ac:dyDescent="0.25">
      <c r="A2303" t="s">
        <v>2952</v>
      </c>
      <c r="B2303" t="s">
        <v>2954</v>
      </c>
      <c r="C2303" s="107">
        <v>45137</v>
      </c>
      <c r="D2303">
        <v>2.46</v>
      </c>
      <c r="E2303">
        <v>3.0503999999999998</v>
      </c>
      <c r="F2303">
        <v>19.354839999999999</v>
      </c>
      <c r="G2303">
        <v>1.5</v>
      </c>
      <c r="H2303">
        <v>1.25</v>
      </c>
      <c r="I2303">
        <v>0.2</v>
      </c>
      <c r="J2303">
        <v>2.75</v>
      </c>
    </row>
    <row r="2304" spans="1:10" x14ac:dyDescent="0.25">
      <c r="A2304" t="s">
        <v>2949</v>
      </c>
      <c r="B2304" t="s">
        <v>2951</v>
      </c>
      <c r="C2304" s="107">
        <v>45137</v>
      </c>
      <c r="D2304">
        <v>2.34</v>
      </c>
      <c r="E2304">
        <v>2.7678500000000001</v>
      </c>
      <c r="F2304">
        <v>15.457850000000001</v>
      </c>
      <c r="G2304">
        <v>1.75</v>
      </c>
      <c r="H2304">
        <v>2.75</v>
      </c>
      <c r="I2304">
        <v>0.1</v>
      </c>
      <c r="J2304">
        <v>1.75</v>
      </c>
    </row>
    <row r="2305" spans="1:10" x14ac:dyDescent="0.25">
      <c r="A2305" t="s">
        <v>2946</v>
      </c>
      <c r="B2305" t="s">
        <v>2948</v>
      </c>
      <c r="C2305" s="107">
        <v>45137</v>
      </c>
      <c r="D2305">
        <v>1.62</v>
      </c>
      <c r="E2305">
        <v>2.0087999999999999</v>
      </c>
      <c r="F2305">
        <v>19.354839999999999</v>
      </c>
      <c r="G2305">
        <v>1.5</v>
      </c>
      <c r="H2305">
        <v>1</v>
      </c>
      <c r="I2305">
        <v>0.5</v>
      </c>
      <c r="J2305">
        <v>2.5</v>
      </c>
    </row>
    <row r="2306" spans="1:10" x14ac:dyDescent="0.25">
      <c r="A2306" t="s">
        <v>2940</v>
      </c>
      <c r="B2306" t="s">
        <v>2942</v>
      </c>
      <c r="C2306" s="107">
        <v>45137</v>
      </c>
      <c r="D2306">
        <v>2.75</v>
      </c>
      <c r="E2306">
        <v>3.41</v>
      </c>
      <c r="F2306">
        <v>19.354839999999999</v>
      </c>
      <c r="G2306">
        <v>1</v>
      </c>
      <c r="H2306">
        <v>2</v>
      </c>
      <c r="I2306">
        <v>0.15</v>
      </c>
      <c r="J2306">
        <v>2</v>
      </c>
    </row>
    <row r="2307" spans="1:10" x14ac:dyDescent="0.25">
      <c r="A2307" t="s">
        <v>2937</v>
      </c>
      <c r="B2307" t="s">
        <v>2939</v>
      </c>
      <c r="C2307" s="107">
        <v>45137</v>
      </c>
      <c r="D2307">
        <v>5.03</v>
      </c>
      <c r="E2307">
        <v>6.48</v>
      </c>
      <c r="F2307">
        <v>22.376539999999999</v>
      </c>
      <c r="G2307">
        <v>2</v>
      </c>
      <c r="H2307">
        <v>2</v>
      </c>
      <c r="I2307">
        <v>0.5</v>
      </c>
      <c r="J2307">
        <v>3</v>
      </c>
    </row>
    <row r="2308" spans="1:10" x14ac:dyDescent="0.25">
      <c r="A2308" t="s">
        <v>2934</v>
      </c>
      <c r="B2308" t="s">
        <v>2936</v>
      </c>
      <c r="C2308" s="107">
        <v>45137</v>
      </c>
      <c r="D2308">
        <v>55.32</v>
      </c>
      <c r="E2308">
        <v>65.848960000000005</v>
      </c>
      <c r="F2308">
        <v>15.989560000000001</v>
      </c>
      <c r="G2308">
        <v>72</v>
      </c>
      <c r="H2308">
        <v>3</v>
      </c>
      <c r="I2308">
        <v>5</v>
      </c>
      <c r="J2308">
        <v>4</v>
      </c>
    </row>
    <row r="2309" spans="1:10" x14ac:dyDescent="0.25">
      <c r="A2309" t="s">
        <v>2931</v>
      </c>
      <c r="B2309" t="s">
        <v>2933</v>
      </c>
      <c r="C2309" s="107">
        <v>45137</v>
      </c>
      <c r="D2309">
        <v>49.73</v>
      </c>
      <c r="E2309">
        <v>61.665199999999999</v>
      </c>
      <c r="F2309">
        <v>19.354839999999999</v>
      </c>
      <c r="G2309">
        <v>3</v>
      </c>
      <c r="H2309">
        <v>133</v>
      </c>
      <c r="I2309">
        <v>8.5</v>
      </c>
      <c r="J2309">
        <v>4</v>
      </c>
    </row>
    <row r="2310" spans="1:10" x14ac:dyDescent="0.25">
      <c r="A2310" t="s">
        <v>2928</v>
      </c>
      <c r="B2310" t="s">
        <v>2930</v>
      </c>
      <c r="C2310" s="107">
        <v>45137</v>
      </c>
      <c r="D2310">
        <v>63.56</v>
      </c>
      <c r="E2310">
        <v>78.814400000000006</v>
      </c>
      <c r="F2310">
        <v>19.354839999999999</v>
      </c>
      <c r="G2310">
        <v>5</v>
      </c>
      <c r="H2310">
        <v>171</v>
      </c>
      <c r="I2310">
        <v>10.5</v>
      </c>
      <c r="J2310">
        <v>5</v>
      </c>
    </row>
    <row r="2311" spans="1:10" x14ac:dyDescent="0.25">
      <c r="A2311" t="s">
        <v>2925</v>
      </c>
      <c r="B2311" t="s">
        <v>2927</v>
      </c>
      <c r="C2311" s="107">
        <v>45137</v>
      </c>
      <c r="D2311">
        <v>74.88</v>
      </c>
      <c r="E2311">
        <v>92.851200000000006</v>
      </c>
      <c r="F2311">
        <v>19.354839999999999</v>
      </c>
      <c r="G2311">
        <v>5</v>
      </c>
      <c r="H2311">
        <v>171</v>
      </c>
      <c r="I2311">
        <v>10.5</v>
      </c>
      <c r="J2311">
        <v>5</v>
      </c>
    </row>
    <row r="2312" spans="1:10" x14ac:dyDescent="0.25">
      <c r="A2312" t="s">
        <v>2943</v>
      </c>
      <c r="B2312" t="s">
        <v>2945</v>
      </c>
      <c r="C2312" s="107">
        <v>45137</v>
      </c>
      <c r="D2312">
        <v>79.260000000000005</v>
      </c>
      <c r="E2312">
        <v>102.866</v>
      </c>
      <c r="F2312">
        <v>22.9483</v>
      </c>
      <c r="G2312">
        <v>5</v>
      </c>
      <c r="H2312">
        <v>211</v>
      </c>
      <c r="I2312">
        <v>13</v>
      </c>
      <c r="J2312">
        <v>5</v>
      </c>
    </row>
    <row r="2313" spans="1:10" x14ac:dyDescent="0.25">
      <c r="A2313" t="s">
        <v>2922</v>
      </c>
      <c r="B2313" t="s">
        <v>2924</v>
      </c>
      <c r="C2313" s="107">
        <v>45137</v>
      </c>
      <c r="D2313">
        <v>94.95</v>
      </c>
      <c r="E2313">
        <v>117.738</v>
      </c>
      <c r="F2313">
        <v>19.354839999999999</v>
      </c>
      <c r="G2313">
        <v>5</v>
      </c>
      <c r="H2313">
        <v>249</v>
      </c>
      <c r="I2313">
        <v>15.8</v>
      </c>
      <c r="J2313">
        <v>5</v>
      </c>
    </row>
    <row r="2314" spans="1:10" x14ac:dyDescent="0.25">
      <c r="A2314" t="s">
        <v>2920</v>
      </c>
      <c r="B2314" t="s">
        <v>2921</v>
      </c>
      <c r="C2314" s="107">
        <v>45137</v>
      </c>
      <c r="D2314">
        <v>2.44</v>
      </c>
      <c r="E2314">
        <v>3.0255999999999998</v>
      </c>
      <c r="F2314">
        <v>19.354839999999999</v>
      </c>
      <c r="G2314">
        <v>4</v>
      </c>
      <c r="H2314">
        <v>6</v>
      </c>
      <c r="I2314">
        <v>5</v>
      </c>
      <c r="J2314">
        <v>8</v>
      </c>
    </row>
    <row r="2315" spans="1:10" x14ac:dyDescent="0.25">
      <c r="A2315" t="s">
        <v>2918</v>
      </c>
      <c r="B2315" t="s">
        <v>2919</v>
      </c>
      <c r="C2315" s="107">
        <v>45137</v>
      </c>
      <c r="D2315">
        <v>16.93</v>
      </c>
      <c r="E2315">
        <v>20.654599999999999</v>
      </c>
      <c r="F2315">
        <v>18.032789999999999</v>
      </c>
      <c r="G2315">
        <v>3</v>
      </c>
      <c r="H2315">
        <v>21</v>
      </c>
      <c r="I2315">
        <v>2.5</v>
      </c>
      <c r="J2315">
        <v>3</v>
      </c>
    </row>
    <row r="2316" spans="1:10" x14ac:dyDescent="0.25">
      <c r="A2316" t="s">
        <v>2916</v>
      </c>
      <c r="B2316" t="s">
        <v>2917</v>
      </c>
      <c r="C2316" s="107">
        <v>45137</v>
      </c>
      <c r="D2316">
        <v>51.24</v>
      </c>
      <c r="E2316">
        <v>62.51</v>
      </c>
      <c r="F2316">
        <v>18.029119999999999</v>
      </c>
      <c r="G2316">
        <v>12</v>
      </c>
      <c r="H2316">
        <v>12</v>
      </c>
      <c r="I2316">
        <v>7.18</v>
      </c>
      <c r="J2316">
        <v>12</v>
      </c>
    </row>
    <row r="2317" spans="1:10" x14ac:dyDescent="0.25">
      <c r="A2317" t="s">
        <v>2914</v>
      </c>
      <c r="B2317" t="s">
        <v>2915</v>
      </c>
      <c r="C2317" s="107">
        <v>45137</v>
      </c>
      <c r="D2317">
        <v>50.95</v>
      </c>
      <c r="E2317">
        <v>62.158999999999999</v>
      </c>
      <c r="F2317">
        <v>18.032789999999999</v>
      </c>
      <c r="G2317">
        <v>12</v>
      </c>
      <c r="H2317">
        <v>12</v>
      </c>
      <c r="I2317">
        <v>10.5</v>
      </c>
      <c r="J2317">
        <v>12</v>
      </c>
    </row>
    <row r="2318" spans="1:10" x14ac:dyDescent="0.25">
      <c r="A2318" t="s">
        <v>2909</v>
      </c>
      <c r="B2318" t="s">
        <v>2910</v>
      </c>
      <c r="C2318" s="107">
        <v>45137</v>
      </c>
      <c r="D2318">
        <v>41.2</v>
      </c>
      <c r="E2318">
        <v>51.088000000000001</v>
      </c>
      <c r="F2318">
        <v>19.354839999999999</v>
      </c>
      <c r="G2318">
        <v>12</v>
      </c>
      <c r="H2318">
        <v>24</v>
      </c>
      <c r="I2318">
        <v>2.75</v>
      </c>
      <c r="J2318">
        <v>0.8</v>
      </c>
    </row>
    <row r="2319" spans="1:10" x14ac:dyDescent="0.25">
      <c r="A2319" t="s">
        <v>2904</v>
      </c>
      <c r="B2319" t="s">
        <v>2905</v>
      </c>
      <c r="C2319" s="107">
        <v>45137</v>
      </c>
      <c r="D2319">
        <v>3.08</v>
      </c>
      <c r="E2319">
        <v>3.7576000000000001</v>
      </c>
      <c r="F2319">
        <v>18.032789999999999</v>
      </c>
      <c r="G2319">
        <v>2</v>
      </c>
      <c r="H2319">
        <v>2</v>
      </c>
      <c r="I2319">
        <v>0.5</v>
      </c>
      <c r="J2319">
        <v>2</v>
      </c>
    </row>
    <row r="2320" spans="1:10" x14ac:dyDescent="0.25">
      <c r="A2320" t="s">
        <v>2899</v>
      </c>
      <c r="B2320" t="s">
        <v>2900</v>
      </c>
      <c r="C2320" s="107">
        <v>45137</v>
      </c>
      <c r="D2320">
        <v>3.06</v>
      </c>
      <c r="E2320">
        <v>3.7332000000000001</v>
      </c>
      <c r="F2320">
        <v>18.032789999999999</v>
      </c>
      <c r="G2320">
        <v>1.6</v>
      </c>
      <c r="H2320">
        <v>2</v>
      </c>
      <c r="I2320">
        <v>0.5</v>
      </c>
      <c r="J2320">
        <v>0.5</v>
      </c>
    </row>
    <row r="2321" spans="1:10" x14ac:dyDescent="0.25">
      <c r="A2321" t="s">
        <v>2897</v>
      </c>
      <c r="B2321" t="s">
        <v>2898</v>
      </c>
      <c r="C2321" s="107">
        <v>45137</v>
      </c>
      <c r="D2321">
        <v>2.46</v>
      </c>
      <c r="E2321">
        <v>3.0282</v>
      </c>
      <c r="F2321">
        <v>18.76362</v>
      </c>
      <c r="G2321">
        <v>2</v>
      </c>
      <c r="H2321">
        <v>2</v>
      </c>
      <c r="I2321">
        <v>0.5</v>
      </c>
      <c r="J2321">
        <v>0.5</v>
      </c>
    </row>
    <row r="2322" spans="1:10" x14ac:dyDescent="0.25">
      <c r="A2322" t="s">
        <v>2889</v>
      </c>
      <c r="B2322" t="s">
        <v>2890</v>
      </c>
      <c r="C2322" s="107">
        <v>45137</v>
      </c>
      <c r="D2322">
        <v>0.35</v>
      </c>
      <c r="E2322">
        <v>0.434</v>
      </c>
      <c r="F2322">
        <v>19.354839999999999</v>
      </c>
      <c r="G2322">
        <v>4</v>
      </c>
      <c r="H2322">
        <v>4</v>
      </c>
      <c r="I2322">
        <v>0.04</v>
      </c>
      <c r="J2322">
        <v>0.125</v>
      </c>
    </row>
    <row r="2323" spans="1:10" x14ac:dyDescent="0.25">
      <c r="A2323" t="s">
        <v>2884</v>
      </c>
      <c r="B2323" t="s">
        <v>2885</v>
      </c>
      <c r="C2323" s="107">
        <v>45137</v>
      </c>
      <c r="D2323">
        <v>0.48</v>
      </c>
      <c r="E2323">
        <v>0.59519999999999995</v>
      </c>
      <c r="F2323">
        <v>19.354839999999999</v>
      </c>
      <c r="G2323">
        <v>0.5</v>
      </c>
      <c r="H2323">
        <v>0.5</v>
      </c>
      <c r="I2323">
        <v>0.05</v>
      </c>
      <c r="J2323">
        <v>0.5</v>
      </c>
    </row>
    <row r="2324" spans="1:10" x14ac:dyDescent="0.25">
      <c r="A2324" t="s">
        <v>2879</v>
      </c>
      <c r="B2324" t="s">
        <v>2880</v>
      </c>
      <c r="C2324" s="107">
        <v>45137</v>
      </c>
      <c r="D2324">
        <v>31.58</v>
      </c>
      <c r="E2324">
        <v>39.159199999999998</v>
      </c>
      <c r="F2324">
        <v>19.354839999999999</v>
      </c>
      <c r="G2324">
        <v>12</v>
      </c>
      <c r="H2324">
        <v>12</v>
      </c>
      <c r="I2324">
        <v>6</v>
      </c>
      <c r="J2324">
        <v>12</v>
      </c>
    </row>
    <row r="2325" spans="1:10" x14ac:dyDescent="0.25">
      <c r="A2325" t="s">
        <v>2876</v>
      </c>
      <c r="B2325" t="s">
        <v>2878</v>
      </c>
      <c r="C2325" s="107">
        <v>45137</v>
      </c>
      <c r="D2325">
        <v>41.19</v>
      </c>
      <c r="E2325">
        <v>51.075600000000001</v>
      </c>
      <c r="F2325">
        <v>19.354839999999999</v>
      </c>
      <c r="G2325">
        <v>1</v>
      </c>
      <c r="H2325">
        <v>132</v>
      </c>
      <c r="I2325">
        <v>8</v>
      </c>
      <c r="J2325">
        <v>3</v>
      </c>
    </row>
    <row r="2326" spans="1:10" x14ac:dyDescent="0.25">
      <c r="A2326" t="s">
        <v>2870</v>
      </c>
      <c r="B2326" t="s">
        <v>2872</v>
      </c>
      <c r="C2326" s="107">
        <v>45137</v>
      </c>
      <c r="D2326">
        <v>52.13</v>
      </c>
      <c r="E2326">
        <v>64.641199999999998</v>
      </c>
      <c r="F2326">
        <v>19.354839999999999</v>
      </c>
      <c r="G2326">
        <v>0.75</v>
      </c>
      <c r="H2326">
        <v>168</v>
      </c>
      <c r="I2326">
        <v>10.5</v>
      </c>
      <c r="J2326">
        <v>2.5</v>
      </c>
    </row>
    <row r="2327" spans="1:10" x14ac:dyDescent="0.25">
      <c r="A2327" t="s">
        <v>2864</v>
      </c>
      <c r="B2327" t="s">
        <v>2866</v>
      </c>
      <c r="C2327" s="107">
        <v>45137</v>
      </c>
      <c r="D2327">
        <v>60.75</v>
      </c>
      <c r="E2327">
        <v>75.33</v>
      </c>
      <c r="F2327">
        <v>19.354839999999999</v>
      </c>
      <c r="G2327">
        <v>4</v>
      </c>
      <c r="H2327">
        <v>208</v>
      </c>
      <c r="I2327">
        <v>13</v>
      </c>
      <c r="J2327">
        <v>3</v>
      </c>
    </row>
    <row r="2328" spans="1:10" x14ac:dyDescent="0.25">
      <c r="A2328" t="s">
        <v>2858</v>
      </c>
      <c r="B2328" t="s">
        <v>2860</v>
      </c>
      <c r="C2328" s="107">
        <v>45137</v>
      </c>
      <c r="D2328">
        <v>71.849999999999994</v>
      </c>
      <c r="E2328">
        <v>89.093999999999994</v>
      </c>
      <c r="F2328">
        <v>19.354839999999999</v>
      </c>
      <c r="G2328">
        <v>1</v>
      </c>
      <c r="H2328">
        <v>246</v>
      </c>
      <c r="I2328">
        <v>15</v>
      </c>
      <c r="J2328">
        <v>2.75</v>
      </c>
    </row>
    <row r="2329" spans="1:10" x14ac:dyDescent="0.25">
      <c r="A2329" t="s">
        <v>2842</v>
      </c>
      <c r="B2329" t="s">
        <v>2844</v>
      </c>
      <c r="C2329" s="107">
        <v>45137</v>
      </c>
      <c r="D2329">
        <v>1.45</v>
      </c>
      <c r="E2329">
        <v>1.798</v>
      </c>
      <c r="F2329">
        <v>19.354839999999999</v>
      </c>
      <c r="G2329">
        <v>2</v>
      </c>
      <c r="H2329">
        <v>2</v>
      </c>
      <c r="I2329">
        <v>0.05</v>
      </c>
      <c r="J2329">
        <v>2</v>
      </c>
    </row>
    <row r="2330" spans="1:10" x14ac:dyDescent="0.25">
      <c r="A2330" t="s">
        <v>2638</v>
      </c>
      <c r="B2330" t="s">
        <v>2640</v>
      </c>
      <c r="C2330" s="107">
        <v>45137</v>
      </c>
      <c r="D2330">
        <v>1.25</v>
      </c>
      <c r="E2330">
        <v>1.55</v>
      </c>
      <c r="F2330">
        <v>19.354839999999999</v>
      </c>
      <c r="G2330">
        <v>0.75</v>
      </c>
      <c r="H2330">
        <v>1.5</v>
      </c>
      <c r="I2330">
        <v>0.05</v>
      </c>
      <c r="J2330">
        <v>2.75</v>
      </c>
    </row>
    <row r="2331" spans="1:10" x14ac:dyDescent="0.25">
      <c r="A2331" t="s">
        <v>2635</v>
      </c>
      <c r="B2331" t="s">
        <v>2637</v>
      </c>
      <c r="C2331" s="107">
        <v>45137</v>
      </c>
      <c r="D2331">
        <v>1.54</v>
      </c>
      <c r="E2331">
        <v>1.9096</v>
      </c>
      <c r="F2331">
        <v>19.354839999999999</v>
      </c>
      <c r="G2331">
        <v>0.75</v>
      </c>
      <c r="H2331">
        <v>1.5</v>
      </c>
      <c r="I2331">
        <v>0.05</v>
      </c>
      <c r="J2331">
        <v>2.75</v>
      </c>
    </row>
    <row r="2332" spans="1:10" x14ac:dyDescent="0.25">
      <c r="A2332" t="s">
        <v>2632</v>
      </c>
      <c r="B2332" t="s">
        <v>2634</v>
      </c>
      <c r="C2332" s="107">
        <v>45137</v>
      </c>
      <c r="D2332">
        <v>27.93</v>
      </c>
      <c r="E2332">
        <v>34.633200000000002</v>
      </c>
      <c r="F2332">
        <v>19.354839999999999</v>
      </c>
      <c r="G2332">
        <v>5</v>
      </c>
      <c r="H2332">
        <v>5</v>
      </c>
      <c r="I2332">
        <v>2</v>
      </c>
      <c r="J2332">
        <v>5</v>
      </c>
    </row>
    <row r="2333" spans="1:10" x14ac:dyDescent="0.25">
      <c r="A2333" t="s">
        <v>2630</v>
      </c>
      <c r="B2333" t="s">
        <v>25545</v>
      </c>
      <c r="C2333" s="107">
        <v>45137</v>
      </c>
      <c r="D2333">
        <v>262.61</v>
      </c>
      <c r="E2333">
        <v>325.63639999999998</v>
      </c>
      <c r="F2333">
        <v>19.354839999999999</v>
      </c>
      <c r="G2333">
        <v>4.5</v>
      </c>
      <c r="H2333">
        <v>6</v>
      </c>
      <c r="I2333">
        <v>97</v>
      </c>
      <c r="J2333">
        <v>180</v>
      </c>
    </row>
    <row r="2334" spans="1:10" x14ac:dyDescent="0.25">
      <c r="A2334" t="s">
        <v>2628</v>
      </c>
      <c r="B2334" t="s">
        <v>2629</v>
      </c>
      <c r="C2334" s="107">
        <v>45137</v>
      </c>
      <c r="D2334">
        <v>19.93</v>
      </c>
      <c r="E2334">
        <v>24.713200000000001</v>
      </c>
      <c r="F2334">
        <v>19.354839999999999</v>
      </c>
      <c r="G2334">
        <v>2.8</v>
      </c>
      <c r="H2334">
        <v>10.6</v>
      </c>
      <c r="I2334">
        <v>0.8</v>
      </c>
      <c r="J2334">
        <v>0.75</v>
      </c>
    </row>
    <row r="2335" spans="1:10" x14ac:dyDescent="0.25">
      <c r="A2335" t="s">
        <v>2625</v>
      </c>
      <c r="B2335" t="s">
        <v>2627</v>
      </c>
      <c r="C2335" s="107">
        <v>45137</v>
      </c>
      <c r="D2335">
        <v>93.79</v>
      </c>
      <c r="E2335">
        <v>112.6168</v>
      </c>
      <c r="F2335">
        <v>16.717580000000002</v>
      </c>
      <c r="G2335">
        <v>4</v>
      </c>
      <c r="H2335">
        <v>169</v>
      </c>
      <c r="I2335">
        <v>17</v>
      </c>
      <c r="J2335">
        <v>4</v>
      </c>
    </row>
    <row r="2336" spans="1:10" x14ac:dyDescent="0.25">
      <c r="A2336" t="s">
        <v>2623</v>
      </c>
      <c r="B2336" t="s">
        <v>2624</v>
      </c>
      <c r="C2336" s="107">
        <v>45137</v>
      </c>
      <c r="D2336">
        <v>5.39</v>
      </c>
      <c r="E2336">
        <v>6.6835999999999993</v>
      </c>
      <c r="F2336">
        <v>19.354839999999999</v>
      </c>
      <c r="G2336">
        <v>14</v>
      </c>
      <c r="H2336">
        <v>23.5</v>
      </c>
      <c r="I2336">
        <v>1.1499999999999999</v>
      </c>
      <c r="J2336">
        <v>2.5</v>
      </c>
    </row>
    <row r="2337" spans="1:10" x14ac:dyDescent="0.25">
      <c r="A2337" t="s">
        <v>2621</v>
      </c>
      <c r="B2337" t="s">
        <v>2622</v>
      </c>
      <c r="C2337" s="107">
        <v>45137</v>
      </c>
      <c r="D2337">
        <v>12.08</v>
      </c>
      <c r="E2337">
        <v>14.979200000000001</v>
      </c>
      <c r="F2337">
        <v>19.354839999999999</v>
      </c>
      <c r="G2337">
        <v>14</v>
      </c>
      <c r="H2337">
        <v>58</v>
      </c>
      <c r="I2337">
        <v>2.9</v>
      </c>
      <c r="J2337">
        <v>2.5</v>
      </c>
    </row>
    <row r="2338" spans="1:10" x14ac:dyDescent="0.25">
      <c r="A2338" t="s">
        <v>2619</v>
      </c>
      <c r="B2338" t="s">
        <v>2620</v>
      </c>
      <c r="C2338" s="107">
        <v>45137</v>
      </c>
      <c r="D2338">
        <v>6.52</v>
      </c>
      <c r="E2338">
        <v>8.0847999999999995</v>
      </c>
      <c r="F2338">
        <v>19.354839999999999</v>
      </c>
      <c r="G2338">
        <v>14</v>
      </c>
      <c r="H2338">
        <v>26.5</v>
      </c>
      <c r="I2338">
        <v>1.3</v>
      </c>
      <c r="J2338">
        <v>2.5</v>
      </c>
    </row>
    <row r="2339" spans="1:10" x14ac:dyDescent="0.25">
      <c r="A2339" t="s">
        <v>2617</v>
      </c>
      <c r="B2339" t="s">
        <v>2618</v>
      </c>
      <c r="C2339" s="107">
        <v>45137</v>
      </c>
      <c r="D2339">
        <v>10.56</v>
      </c>
      <c r="E2339">
        <v>13.0944</v>
      </c>
      <c r="F2339">
        <v>19.354839999999999</v>
      </c>
      <c r="G2339">
        <v>9</v>
      </c>
      <c r="H2339">
        <v>7.1</v>
      </c>
      <c r="I2339">
        <v>1.95</v>
      </c>
      <c r="J2339">
        <v>8</v>
      </c>
    </row>
    <row r="2340" spans="1:10" x14ac:dyDescent="0.25">
      <c r="A2340" t="s">
        <v>2615</v>
      </c>
      <c r="B2340" t="s">
        <v>2616</v>
      </c>
      <c r="C2340" s="107">
        <v>45137</v>
      </c>
      <c r="D2340">
        <v>12.75</v>
      </c>
      <c r="E2340">
        <v>15.81</v>
      </c>
      <c r="F2340">
        <v>19.354839999999999</v>
      </c>
      <c r="G2340">
        <v>5.5</v>
      </c>
      <c r="H2340">
        <v>9.25</v>
      </c>
      <c r="I2340">
        <v>17</v>
      </c>
      <c r="J2340">
        <v>3.75</v>
      </c>
    </row>
    <row r="2341" spans="1:10" x14ac:dyDescent="0.25">
      <c r="A2341" t="s">
        <v>2613</v>
      </c>
      <c r="B2341" t="s">
        <v>2614</v>
      </c>
      <c r="C2341" s="107">
        <v>45137</v>
      </c>
      <c r="D2341">
        <v>4.05</v>
      </c>
      <c r="E2341">
        <v>5.0220000000000002</v>
      </c>
      <c r="F2341">
        <v>19.354839999999999</v>
      </c>
      <c r="G2341">
        <v>6</v>
      </c>
      <c r="H2341">
        <v>6</v>
      </c>
      <c r="I2341">
        <v>0.36</v>
      </c>
      <c r="J2341">
        <v>0.25</v>
      </c>
    </row>
    <row r="2342" spans="1:10" x14ac:dyDescent="0.25">
      <c r="A2342" t="s">
        <v>574</v>
      </c>
      <c r="B2342" t="s">
        <v>575</v>
      </c>
      <c r="C2342" s="107">
        <v>45137</v>
      </c>
      <c r="D2342">
        <v>29.05</v>
      </c>
      <c r="E2342">
        <v>36.021999999999998</v>
      </c>
      <c r="F2342">
        <v>19.354839999999999</v>
      </c>
      <c r="G2342">
        <v>8</v>
      </c>
      <c r="H2342">
        <v>8</v>
      </c>
      <c r="I2342">
        <v>6.25E-2</v>
      </c>
      <c r="J2342">
        <v>8</v>
      </c>
    </row>
    <row r="2343" spans="1:10" x14ac:dyDescent="0.25">
      <c r="A2343" t="s">
        <v>572</v>
      </c>
      <c r="B2343" t="s">
        <v>573</v>
      </c>
      <c r="C2343" s="107">
        <v>45137</v>
      </c>
      <c r="D2343">
        <v>22.08</v>
      </c>
      <c r="E2343">
        <v>27.379200000000001</v>
      </c>
      <c r="F2343">
        <v>19.354839999999999</v>
      </c>
      <c r="G2343">
        <v>7.75</v>
      </c>
      <c r="H2343">
        <v>6.75</v>
      </c>
      <c r="I2343">
        <v>45</v>
      </c>
      <c r="J2343">
        <v>2</v>
      </c>
    </row>
    <row r="2344" spans="1:10" x14ac:dyDescent="0.25">
      <c r="A2344" t="s">
        <v>570</v>
      </c>
      <c r="B2344" t="s">
        <v>571</v>
      </c>
      <c r="C2344" s="107">
        <v>45137</v>
      </c>
      <c r="D2344">
        <v>25.48</v>
      </c>
      <c r="E2344">
        <v>31.595199999999998</v>
      </c>
      <c r="F2344">
        <v>19.354839999999999</v>
      </c>
      <c r="G2344">
        <v>9.1999999999999993</v>
      </c>
      <c r="H2344">
        <v>87</v>
      </c>
      <c r="I2344">
        <v>7.2</v>
      </c>
      <c r="J2344">
        <v>2.5</v>
      </c>
    </row>
    <row r="2345" spans="1:10" x14ac:dyDescent="0.25">
      <c r="A2345" t="s">
        <v>568</v>
      </c>
      <c r="B2345" t="s">
        <v>569</v>
      </c>
      <c r="C2345" s="107">
        <v>45137</v>
      </c>
      <c r="D2345">
        <v>11.14</v>
      </c>
      <c r="E2345">
        <v>13.813599999999999</v>
      </c>
      <c r="F2345">
        <v>19.354839999999999</v>
      </c>
      <c r="G2345">
        <v>6.9</v>
      </c>
      <c r="H2345">
        <v>62</v>
      </c>
      <c r="I2345">
        <v>0.36</v>
      </c>
      <c r="J2345">
        <v>0.25</v>
      </c>
    </row>
    <row r="2346" spans="1:10" x14ac:dyDescent="0.25">
      <c r="A2346" t="s">
        <v>565</v>
      </c>
      <c r="B2346" t="s">
        <v>566</v>
      </c>
      <c r="C2346" s="107">
        <v>45137</v>
      </c>
      <c r="D2346">
        <v>15.18</v>
      </c>
      <c r="E2346">
        <v>18.8232</v>
      </c>
      <c r="F2346">
        <v>19.354839999999999</v>
      </c>
      <c r="G2346">
        <v>3.2</v>
      </c>
      <c r="H2346">
        <v>87</v>
      </c>
      <c r="I2346">
        <v>5.6</v>
      </c>
      <c r="J2346">
        <v>2</v>
      </c>
    </row>
    <row r="2347" spans="1:10" x14ac:dyDescent="0.25">
      <c r="A2347" t="s">
        <v>2610</v>
      </c>
      <c r="B2347" t="s">
        <v>2612</v>
      </c>
      <c r="C2347" s="107">
        <v>45137</v>
      </c>
      <c r="D2347">
        <v>32.99</v>
      </c>
      <c r="E2347">
        <v>40.907600000000002</v>
      </c>
      <c r="F2347">
        <v>19.354839999999999</v>
      </c>
      <c r="G2347">
        <v>20</v>
      </c>
      <c r="H2347">
        <v>83</v>
      </c>
      <c r="I2347">
        <v>25</v>
      </c>
      <c r="J2347">
        <v>8</v>
      </c>
    </row>
    <row r="2348" spans="1:10" x14ac:dyDescent="0.25">
      <c r="A2348" t="s">
        <v>2607</v>
      </c>
      <c r="B2348" t="s">
        <v>2609</v>
      </c>
      <c r="C2348" s="107">
        <v>45137</v>
      </c>
      <c r="D2348">
        <v>13.04</v>
      </c>
      <c r="E2348">
        <v>16.169599999999999</v>
      </c>
      <c r="F2348">
        <v>19.354839999999999</v>
      </c>
      <c r="G2348">
        <v>15.5</v>
      </c>
      <c r="H2348">
        <v>82</v>
      </c>
      <c r="I2348">
        <v>4.8</v>
      </c>
      <c r="J2348">
        <v>1.25</v>
      </c>
    </row>
    <row r="2349" spans="1:10" x14ac:dyDescent="0.25">
      <c r="A2349" t="s">
        <v>2604</v>
      </c>
      <c r="B2349" t="s">
        <v>2606</v>
      </c>
      <c r="C2349" s="107">
        <v>45137</v>
      </c>
      <c r="D2349">
        <v>34.68</v>
      </c>
      <c r="E2349">
        <v>43.0032</v>
      </c>
      <c r="F2349">
        <v>19.354839999999999</v>
      </c>
      <c r="G2349">
        <v>22.5</v>
      </c>
      <c r="H2349">
        <v>91</v>
      </c>
      <c r="I2349">
        <v>9.9</v>
      </c>
      <c r="J2349">
        <v>31.5</v>
      </c>
    </row>
    <row r="2350" spans="1:10" x14ac:dyDescent="0.25">
      <c r="A2350" t="s">
        <v>2601</v>
      </c>
      <c r="B2350" t="s">
        <v>2603</v>
      </c>
      <c r="C2350" s="107">
        <v>45137</v>
      </c>
      <c r="D2350">
        <v>13.47</v>
      </c>
      <c r="E2350">
        <v>16.7028</v>
      </c>
      <c r="F2350">
        <v>19.354839999999999</v>
      </c>
      <c r="G2350">
        <v>24</v>
      </c>
      <c r="H2350">
        <v>90</v>
      </c>
      <c r="I2350">
        <v>3.14</v>
      </c>
      <c r="J2350">
        <v>15.3</v>
      </c>
    </row>
    <row r="2351" spans="1:10" x14ac:dyDescent="0.25">
      <c r="A2351" t="s">
        <v>2598</v>
      </c>
      <c r="B2351" t="s">
        <v>2600</v>
      </c>
      <c r="C2351" s="107">
        <v>45137</v>
      </c>
      <c r="D2351">
        <v>10.08</v>
      </c>
      <c r="E2351">
        <v>12.4992</v>
      </c>
      <c r="F2351">
        <v>19.354839999999999</v>
      </c>
      <c r="G2351">
        <v>22</v>
      </c>
      <c r="H2351">
        <v>48</v>
      </c>
      <c r="I2351">
        <v>5.08</v>
      </c>
      <c r="J2351">
        <v>20</v>
      </c>
    </row>
    <row r="2352" spans="1:10" x14ac:dyDescent="0.25">
      <c r="A2352" t="s">
        <v>2595</v>
      </c>
      <c r="B2352" t="s">
        <v>2597</v>
      </c>
      <c r="C2352" s="107">
        <v>45137</v>
      </c>
      <c r="D2352">
        <v>20.329999999999998</v>
      </c>
      <c r="E2352">
        <v>25.209199999999999</v>
      </c>
      <c r="F2352">
        <v>19.354839999999999</v>
      </c>
      <c r="G2352">
        <v>22</v>
      </c>
      <c r="H2352">
        <v>90</v>
      </c>
      <c r="I2352">
        <v>6.98</v>
      </c>
      <c r="J2352">
        <v>20</v>
      </c>
    </row>
    <row r="2353" spans="1:10" x14ac:dyDescent="0.25">
      <c r="A2353" t="s">
        <v>2592</v>
      </c>
      <c r="B2353" t="s">
        <v>2594</v>
      </c>
      <c r="C2353" s="107">
        <v>45137</v>
      </c>
      <c r="D2353">
        <v>0.63</v>
      </c>
      <c r="E2353">
        <v>0.78120000000000001</v>
      </c>
      <c r="F2353">
        <v>19.354839999999999</v>
      </c>
      <c r="G2353">
        <v>5</v>
      </c>
      <c r="H2353">
        <v>8</v>
      </c>
      <c r="I2353">
        <v>2</v>
      </c>
      <c r="J2353">
        <v>2</v>
      </c>
    </row>
    <row r="2354" spans="1:10" x14ac:dyDescent="0.25">
      <c r="A2354" t="s">
        <v>2589</v>
      </c>
      <c r="B2354" t="s">
        <v>2591</v>
      </c>
      <c r="C2354" s="107">
        <v>45137</v>
      </c>
      <c r="D2354">
        <v>70.38</v>
      </c>
      <c r="E2354">
        <v>87.271199999999993</v>
      </c>
      <c r="F2354">
        <v>19.354839999999999</v>
      </c>
      <c r="G2354">
        <v>6.49</v>
      </c>
      <c r="H2354">
        <v>10.19</v>
      </c>
      <c r="I2354">
        <v>5.5</v>
      </c>
      <c r="J2354">
        <v>3.38</v>
      </c>
    </row>
    <row r="2355" spans="1:10" x14ac:dyDescent="0.25">
      <c r="A2355" t="s">
        <v>2586</v>
      </c>
      <c r="B2355" t="s">
        <v>2588</v>
      </c>
      <c r="C2355" s="107">
        <v>45137</v>
      </c>
      <c r="D2355">
        <v>90.91</v>
      </c>
      <c r="E2355">
        <v>112.72839999999999</v>
      </c>
      <c r="F2355">
        <v>19.354839999999999</v>
      </c>
      <c r="G2355">
        <v>6.49</v>
      </c>
      <c r="H2355">
        <v>10.19</v>
      </c>
      <c r="I2355">
        <v>6.61</v>
      </c>
      <c r="J2355">
        <v>3.38</v>
      </c>
    </row>
    <row r="2356" spans="1:10" x14ac:dyDescent="0.25">
      <c r="A2356" t="s">
        <v>2583</v>
      </c>
      <c r="B2356" t="s">
        <v>2585</v>
      </c>
      <c r="C2356" s="107">
        <v>45137</v>
      </c>
      <c r="D2356">
        <v>113.19</v>
      </c>
      <c r="E2356">
        <v>140.35560000000001</v>
      </c>
      <c r="F2356">
        <v>19.354839999999999</v>
      </c>
      <c r="G2356">
        <v>6.81</v>
      </c>
      <c r="H2356">
        <v>10.78</v>
      </c>
      <c r="I2356">
        <v>9.5500000000000007</v>
      </c>
      <c r="J2356">
        <v>3.38</v>
      </c>
    </row>
    <row r="2357" spans="1:10" x14ac:dyDescent="0.25">
      <c r="A2357" t="s">
        <v>2580</v>
      </c>
      <c r="B2357" t="s">
        <v>2582</v>
      </c>
      <c r="C2357" s="107">
        <v>45137</v>
      </c>
      <c r="D2357">
        <v>204.69</v>
      </c>
      <c r="E2357">
        <v>253.81559999999999</v>
      </c>
      <c r="F2357">
        <v>19.354839999999999</v>
      </c>
      <c r="G2357">
        <v>9.0500000000000007</v>
      </c>
      <c r="H2357">
        <v>4.13</v>
      </c>
      <c r="I2357">
        <v>12</v>
      </c>
      <c r="J2357">
        <v>12.79</v>
      </c>
    </row>
    <row r="2358" spans="1:10" x14ac:dyDescent="0.25">
      <c r="A2358" t="s">
        <v>2574</v>
      </c>
      <c r="B2358" t="s">
        <v>2576</v>
      </c>
      <c r="C2358" s="107">
        <v>45137</v>
      </c>
      <c r="D2358">
        <v>270.37</v>
      </c>
      <c r="E2358">
        <v>335.25880000000001</v>
      </c>
      <c r="F2358">
        <v>19.354839999999999</v>
      </c>
      <c r="G2358">
        <v>9.1</v>
      </c>
      <c r="H2358">
        <v>4.5999999999999996</v>
      </c>
      <c r="I2358">
        <v>16.309999999999999</v>
      </c>
      <c r="J2358">
        <v>12.87</v>
      </c>
    </row>
    <row r="2359" spans="1:10" x14ac:dyDescent="0.25">
      <c r="A2359" t="s">
        <v>2571</v>
      </c>
      <c r="B2359" t="s">
        <v>2573</v>
      </c>
      <c r="C2359" s="107">
        <v>45137</v>
      </c>
      <c r="D2359">
        <v>78.59</v>
      </c>
      <c r="E2359">
        <v>97.451599999999999</v>
      </c>
      <c r="F2359">
        <v>19.354839999999999</v>
      </c>
      <c r="G2359">
        <v>6.49</v>
      </c>
      <c r="H2359">
        <v>3.38</v>
      </c>
      <c r="I2359">
        <v>5.29</v>
      </c>
      <c r="J2359">
        <v>10.23</v>
      </c>
    </row>
    <row r="2360" spans="1:10" x14ac:dyDescent="0.25">
      <c r="A2360" t="s">
        <v>2568</v>
      </c>
      <c r="B2360" t="s">
        <v>2570</v>
      </c>
      <c r="C2360" s="107">
        <v>45137</v>
      </c>
      <c r="D2360">
        <v>97.36</v>
      </c>
      <c r="E2360">
        <v>120.7264</v>
      </c>
      <c r="F2360">
        <v>19.354839999999999</v>
      </c>
      <c r="G2360">
        <v>6.5</v>
      </c>
      <c r="H2360">
        <v>3.4</v>
      </c>
      <c r="I2360">
        <v>7.05</v>
      </c>
      <c r="J2360">
        <v>10.199999999999999</v>
      </c>
    </row>
    <row r="2361" spans="1:10" x14ac:dyDescent="0.25">
      <c r="A2361" t="s">
        <v>2565</v>
      </c>
      <c r="B2361" t="s">
        <v>2567</v>
      </c>
      <c r="C2361" s="107">
        <v>45137</v>
      </c>
      <c r="D2361">
        <v>117.89</v>
      </c>
      <c r="E2361">
        <v>146.18360000000001</v>
      </c>
      <c r="F2361">
        <v>19.354839999999999</v>
      </c>
      <c r="G2361">
        <v>9</v>
      </c>
      <c r="H2361">
        <v>6</v>
      </c>
      <c r="I2361">
        <v>10.25</v>
      </c>
      <c r="J2361">
        <v>13</v>
      </c>
    </row>
    <row r="2362" spans="1:10" x14ac:dyDescent="0.25">
      <c r="A2362" t="s">
        <v>2562</v>
      </c>
      <c r="B2362" t="s">
        <v>2564</v>
      </c>
      <c r="C2362" s="107">
        <v>45137</v>
      </c>
      <c r="D2362">
        <v>209.38</v>
      </c>
      <c r="E2362">
        <v>259.63119999999998</v>
      </c>
      <c r="F2362">
        <v>19.354839999999999</v>
      </c>
      <c r="G2362">
        <v>8.5</v>
      </c>
      <c r="H2362">
        <v>4.13</v>
      </c>
      <c r="I2362">
        <v>12.12</v>
      </c>
      <c r="J2362">
        <v>12</v>
      </c>
    </row>
    <row r="2363" spans="1:10" x14ac:dyDescent="0.25">
      <c r="A2363" t="s">
        <v>2556</v>
      </c>
      <c r="B2363" t="s">
        <v>2558</v>
      </c>
      <c r="C2363" s="107">
        <v>45137</v>
      </c>
      <c r="D2363">
        <v>276.24</v>
      </c>
      <c r="E2363">
        <v>342.5376</v>
      </c>
      <c r="F2363">
        <v>19.354839999999999</v>
      </c>
      <c r="G2363">
        <v>9.1</v>
      </c>
      <c r="H2363">
        <v>4.0999999999999996</v>
      </c>
      <c r="I2363">
        <v>16.3</v>
      </c>
      <c r="J2363">
        <v>14.3</v>
      </c>
    </row>
    <row r="2364" spans="1:10" x14ac:dyDescent="0.25">
      <c r="A2364" t="s">
        <v>2553</v>
      </c>
      <c r="B2364" t="s">
        <v>2555</v>
      </c>
      <c r="C2364" s="107">
        <v>45137</v>
      </c>
      <c r="D2364">
        <v>70.38</v>
      </c>
      <c r="E2364">
        <v>87.271199999999993</v>
      </c>
      <c r="F2364">
        <v>19.354839999999999</v>
      </c>
      <c r="G2364">
        <v>6.5</v>
      </c>
      <c r="H2364">
        <v>3.38</v>
      </c>
      <c r="I2364">
        <v>5.3</v>
      </c>
      <c r="J2364">
        <v>10.23</v>
      </c>
    </row>
    <row r="2365" spans="1:10" x14ac:dyDescent="0.25">
      <c r="A2365" t="s">
        <v>2550</v>
      </c>
      <c r="B2365" t="s">
        <v>2552</v>
      </c>
      <c r="C2365" s="107">
        <v>45137</v>
      </c>
      <c r="D2365">
        <v>90.91</v>
      </c>
      <c r="E2365">
        <v>112.72839999999999</v>
      </c>
      <c r="F2365">
        <v>19.354839999999999</v>
      </c>
      <c r="G2365">
        <v>6.5</v>
      </c>
      <c r="H2365">
        <v>3.4</v>
      </c>
      <c r="I2365">
        <v>6.6</v>
      </c>
      <c r="J2365">
        <v>10.199999999999999</v>
      </c>
    </row>
    <row r="2366" spans="1:10" x14ac:dyDescent="0.25">
      <c r="A2366" t="s">
        <v>2544</v>
      </c>
      <c r="B2366" t="s">
        <v>2546</v>
      </c>
      <c r="C2366" s="107">
        <v>45137</v>
      </c>
      <c r="D2366">
        <v>113.19</v>
      </c>
      <c r="E2366">
        <v>140.35560000000001</v>
      </c>
      <c r="F2366">
        <v>19.354839999999999</v>
      </c>
      <c r="G2366">
        <v>6.8</v>
      </c>
      <c r="H2366">
        <v>10.8</v>
      </c>
      <c r="I2366">
        <v>8.6</v>
      </c>
      <c r="J2366">
        <v>3.4</v>
      </c>
    </row>
    <row r="2367" spans="1:10" x14ac:dyDescent="0.25">
      <c r="A2367" t="s">
        <v>2532</v>
      </c>
      <c r="B2367" t="s">
        <v>2534</v>
      </c>
      <c r="C2367" s="107">
        <v>45137</v>
      </c>
      <c r="D2367">
        <v>204.69</v>
      </c>
      <c r="E2367">
        <v>253.81559999999999</v>
      </c>
      <c r="F2367">
        <v>19.354839999999999</v>
      </c>
      <c r="G2367">
        <v>8.5</v>
      </c>
      <c r="H2367">
        <v>4.0999999999999996</v>
      </c>
      <c r="I2367">
        <v>13.9</v>
      </c>
      <c r="J2367">
        <v>12.1</v>
      </c>
    </row>
    <row r="2368" spans="1:10" x14ac:dyDescent="0.25">
      <c r="A2368" t="s">
        <v>2529</v>
      </c>
      <c r="B2368" t="s">
        <v>2531</v>
      </c>
      <c r="C2368" s="107">
        <v>45137</v>
      </c>
      <c r="D2368">
        <v>270.37</v>
      </c>
      <c r="E2368">
        <v>335.25880000000001</v>
      </c>
      <c r="F2368">
        <v>19.354839999999999</v>
      </c>
      <c r="G2368">
        <v>9.1</v>
      </c>
      <c r="H2368">
        <v>14.3</v>
      </c>
      <c r="I2368">
        <v>18.7</v>
      </c>
      <c r="J2368">
        <v>4.5999999999999996</v>
      </c>
    </row>
    <row r="2369" spans="1:10" x14ac:dyDescent="0.25">
      <c r="A2369" t="s">
        <v>2523</v>
      </c>
      <c r="B2369" t="s">
        <v>2525</v>
      </c>
      <c r="C2369" s="107">
        <v>45137</v>
      </c>
      <c r="D2369">
        <v>78.59</v>
      </c>
      <c r="E2369">
        <v>97.451599999999999</v>
      </c>
      <c r="F2369">
        <v>19.354839999999999</v>
      </c>
      <c r="G2369">
        <v>6.5</v>
      </c>
      <c r="H2369">
        <v>10.23</v>
      </c>
      <c r="I2369">
        <v>5.55</v>
      </c>
      <c r="J2369">
        <v>3.38</v>
      </c>
    </row>
    <row r="2370" spans="1:10" x14ac:dyDescent="0.25">
      <c r="A2370" t="s">
        <v>2520</v>
      </c>
      <c r="B2370" t="s">
        <v>2522</v>
      </c>
      <c r="C2370" s="107">
        <v>45137</v>
      </c>
      <c r="D2370">
        <v>97.36</v>
      </c>
      <c r="E2370">
        <v>118.7792</v>
      </c>
      <c r="F2370">
        <v>18.032789999999999</v>
      </c>
      <c r="G2370">
        <v>6.5</v>
      </c>
      <c r="H2370">
        <v>10.23</v>
      </c>
      <c r="I2370">
        <v>7.16</v>
      </c>
      <c r="J2370">
        <v>3.38</v>
      </c>
    </row>
    <row r="2371" spans="1:10" x14ac:dyDescent="0.25">
      <c r="A2371" t="s">
        <v>2517</v>
      </c>
      <c r="B2371" t="s">
        <v>2519</v>
      </c>
      <c r="C2371" s="107">
        <v>45137</v>
      </c>
      <c r="D2371">
        <v>117.89</v>
      </c>
      <c r="E2371">
        <v>146.18360000000001</v>
      </c>
      <c r="F2371">
        <v>19.354839999999999</v>
      </c>
      <c r="G2371">
        <v>6.7699999999999987</v>
      </c>
      <c r="H2371">
        <v>10.82</v>
      </c>
      <c r="I2371">
        <v>8.6</v>
      </c>
      <c r="J2371">
        <v>3.88</v>
      </c>
    </row>
    <row r="2372" spans="1:10" x14ac:dyDescent="0.25">
      <c r="A2372" t="s">
        <v>2514</v>
      </c>
      <c r="B2372" t="s">
        <v>2516</v>
      </c>
      <c r="C2372" s="107">
        <v>45137</v>
      </c>
      <c r="D2372">
        <v>209.38</v>
      </c>
      <c r="E2372">
        <v>259.63119999999998</v>
      </c>
      <c r="F2372">
        <v>19.354839999999999</v>
      </c>
      <c r="G2372">
        <v>9.1300000000000008</v>
      </c>
      <c r="H2372">
        <v>4.5999999999999996</v>
      </c>
      <c r="I2372">
        <v>16.3</v>
      </c>
      <c r="J2372">
        <v>14.25</v>
      </c>
    </row>
    <row r="2373" spans="1:10" x14ac:dyDescent="0.25">
      <c r="A2373" t="s">
        <v>2511</v>
      </c>
      <c r="B2373" t="s">
        <v>2513</v>
      </c>
      <c r="C2373" s="107">
        <v>45137</v>
      </c>
      <c r="D2373">
        <v>276.24</v>
      </c>
      <c r="E2373">
        <v>342.5376</v>
      </c>
      <c r="F2373">
        <v>19.354839999999999</v>
      </c>
      <c r="G2373">
        <v>9.1300000000000008</v>
      </c>
      <c r="H2373">
        <v>4.5999999999999996</v>
      </c>
      <c r="I2373">
        <v>16.309999999999999</v>
      </c>
      <c r="J2373">
        <v>23.87</v>
      </c>
    </row>
    <row r="2374" spans="1:10" x14ac:dyDescent="0.25">
      <c r="A2374" t="s">
        <v>2508</v>
      </c>
      <c r="B2374" t="s">
        <v>2510</v>
      </c>
      <c r="C2374" s="107">
        <v>45137</v>
      </c>
      <c r="D2374">
        <v>82.11</v>
      </c>
      <c r="E2374">
        <v>101.8164</v>
      </c>
      <c r="F2374">
        <v>19.354839999999999</v>
      </c>
      <c r="G2374">
        <v>6.5</v>
      </c>
      <c r="H2374">
        <v>10.199999999999999</v>
      </c>
      <c r="I2374">
        <v>5.29</v>
      </c>
      <c r="J2374">
        <v>3.4</v>
      </c>
    </row>
    <row r="2375" spans="1:10" x14ac:dyDescent="0.25">
      <c r="A2375" t="s">
        <v>2502</v>
      </c>
      <c r="B2375" t="s">
        <v>2504</v>
      </c>
      <c r="C2375" s="107">
        <v>45137</v>
      </c>
      <c r="D2375">
        <v>102.05</v>
      </c>
      <c r="E2375">
        <v>126.542</v>
      </c>
      <c r="F2375">
        <v>19.354839999999999</v>
      </c>
      <c r="G2375">
        <v>6.5</v>
      </c>
      <c r="H2375">
        <v>10.199999999999999</v>
      </c>
      <c r="I2375">
        <v>6.61</v>
      </c>
      <c r="J2375">
        <v>3.4</v>
      </c>
    </row>
    <row r="2376" spans="1:10" x14ac:dyDescent="0.25">
      <c r="A2376" t="s">
        <v>2499</v>
      </c>
      <c r="B2376" t="s">
        <v>2501</v>
      </c>
      <c r="C2376" s="107">
        <v>45137</v>
      </c>
      <c r="D2376">
        <v>147.80000000000001</v>
      </c>
      <c r="E2376">
        <v>183.27199999999999</v>
      </c>
      <c r="F2376">
        <v>19.354839999999999</v>
      </c>
      <c r="G2376">
        <v>6.7699999999999987</v>
      </c>
      <c r="H2376">
        <v>3.38</v>
      </c>
      <c r="I2376">
        <v>8.59</v>
      </c>
      <c r="J2376">
        <v>10.82</v>
      </c>
    </row>
    <row r="2377" spans="1:10" x14ac:dyDescent="0.25">
      <c r="A2377" t="s">
        <v>2496</v>
      </c>
      <c r="B2377" t="s">
        <v>2498</v>
      </c>
      <c r="C2377" s="107">
        <v>45137</v>
      </c>
      <c r="D2377">
        <v>219.35</v>
      </c>
      <c r="E2377">
        <v>271.99400000000003</v>
      </c>
      <c r="F2377">
        <v>19.354839999999999</v>
      </c>
      <c r="G2377">
        <v>8.5</v>
      </c>
      <c r="H2377">
        <v>12.1</v>
      </c>
      <c r="I2377">
        <v>14.99</v>
      </c>
      <c r="J2377">
        <v>4.0999999999999996</v>
      </c>
    </row>
    <row r="2378" spans="1:10" x14ac:dyDescent="0.25">
      <c r="A2378" t="s">
        <v>2474</v>
      </c>
      <c r="B2378" t="s">
        <v>2476</v>
      </c>
      <c r="C2378" s="107">
        <v>45137</v>
      </c>
      <c r="D2378">
        <v>322.57</v>
      </c>
      <c r="E2378">
        <v>399.98680000000002</v>
      </c>
      <c r="F2378">
        <v>19.354839999999999</v>
      </c>
      <c r="G2378">
        <v>9.1</v>
      </c>
      <c r="H2378">
        <v>12.9</v>
      </c>
      <c r="I2378">
        <v>18</v>
      </c>
      <c r="J2378">
        <v>4.5999999999999996</v>
      </c>
    </row>
    <row r="2379" spans="1:10" x14ac:dyDescent="0.25">
      <c r="A2379" t="s">
        <v>2471</v>
      </c>
      <c r="B2379" t="s">
        <v>2473</v>
      </c>
      <c r="C2379" s="107">
        <v>45137</v>
      </c>
      <c r="D2379">
        <v>89.15</v>
      </c>
      <c r="E2379">
        <v>110.54600000000001</v>
      </c>
      <c r="F2379">
        <v>19.354839999999999</v>
      </c>
      <c r="G2379">
        <v>8.5</v>
      </c>
      <c r="H2379">
        <v>12</v>
      </c>
      <c r="I2379">
        <v>5.73</v>
      </c>
      <c r="J2379">
        <v>4.13</v>
      </c>
    </row>
    <row r="2380" spans="1:10" x14ac:dyDescent="0.25">
      <c r="A2380" t="s">
        <v>2465</v>
      </c>
      <c r="B2380" t="s">
        <v>2467</v>
      </c>
      <c r="C2380" s="107">
        <v>45137</v>
      </c>
      <c r="D2380">
        <v>108.5</v>
      </c>
      <c r="E2380">
        <v>134.54</v>
      </c>
      <c r="F2380">
        <v>19.354839999999999</v>
      </c>
      <c r="G2380">
        <v>6.49</v>
      </c>
      <c r="H2380">
        <v>3.38</v>
      </c>
      <c r="I2380">
        <v>7.05</v>
      </c>
      <c r="J2380">
        <v>10.23</v>
      </c>
    </row>
    <row r="2381" spans="1:10" x14ac:dyDescent="0.25">
      <c r="A2381" t="s">
        <v>2459</v>
      </c>
      <c r="B2381" t="s">
        <v>2461</v>
      </c>
      <c r="C2381" s="107">
        <v>45137</v>
      </c>
      <c r="D2381">
        <v>150.13999999999999</v>
      </c>
      <c r="E2381">
        <v>186.17359999999999</v>
      </c>
      <c r="F2381">
        <v>19.354839999999999</v>
      </c>
      <c r="G2381">
        <v>6.7699999999999987</v>
      </c>
      <c r="H2381">
        <v>10.82</v>
      </c>
      <c r="I2381">
        <v>9.0299999999999994</v>
      </c>
      <c r="J2381">
        <v>3.38</v>
      </c>
    </row>
    <row r="2382" spans="1:10" x14ac:dyDescent="0.25">
      <c r="A2382" t="s">
        <v>2453</v>
      </c>
      <c r="B2382" t="s">
        <v>2455</v>
      </c>
      <c r="C2382" s="107">
        <v>45137</v>
      </c>
      <c r="D2382">
        <v>327.26</v>
      </c>
      <c r="E2382">
        <v>399.25720000000001</v>
      </c>
      <c r="F2382">
        <v>18.032789999999999</v>
      </c>
      <c r="G2382">
        <v>11.4</v>
      </c>
      <c r="H2382">
        <v>13.8</v>
      </c>
      <c r="I2382">
        <v>11.3</v>
      </c>
      <c r="J2382">
        <v>5.3</v>
      </c>
    </row>
    <row r="2383" spans="1:10" x14ac:dyDescent="0.25">
      <c r="A2383" t="s">
        <v>2447</v>
      </c>
      <c r="B2383" t="s">
        <v>2449</v>
      </c>
      <c r="C2383" s="107">
        <v>45137</v>
      </c>
      <c r="D2383">
        <v>931.35</v>
      </c>
      <c r="E2383">
        <v>1154.874</v>
      </c>
      <c r="F2383">
        <v>19.354839999999999</v>
      </c>
      <c r="G2383">
        <v>10.199999999999999</v>
      </c>
      <c r="H2383">
        <v>14.3</v>
      </c>
      <c r="I2383">
        <v>38</v>
      </c>
      <c r="J2383">
        <v>8.6</v>
      </c>
    </row>
    <row r="2384" spans="1:10" x14ac:dyDescent="0.25">
      <c r="A2384" t="s">
        <v>2378</v>
      </c>
      <c r="B2384" t="s">
        <v>2380</v>
      </c>
      <c r="C2384" s="107">
        <v>45137</v>
      </c>
      <c r="D2384">
        <v>931.35</v>
      </c>
      <c r="E2384">
        <v>1154.874</v>
      </c>
      <c r="F2384">
        <v>19.354839999999999</v>
      </c>
      <c r="G2384">
        <v>10.199999999999999</v>
      </c>
      <c r="H2384">
        <v>14.3</v>
      </c>
      <c r="I2384">
        <v>38</v>
      </c>
      <c r="J2384">
        <v>8.6</v>
      </c>
    </row>
    <row r="2385" spans="1:10" x14ac:dyDescent="0.25">
      <c r="A2385" t="s">
        <v>2375</v>
      </c>
      <c r="B2385" t="s">
        <v>2377</v>
      </c>
      <c r="C2385" s="107">
        <v>45137</v>
      </c>
      <c r="D2385">
        <v>800.57</v>
      </c>
      <c r="E2385">
        <v>992.70680000000004</v>
      </c>
      <c r="F2385">
        <v>19.354839999999999</v>
      </c>
      <c r="G2385">
        <v>5</v>
      </c>
      <c r="H2385">
        <v>10</v>
      </c>
      <c r="I2385">
        <v>15</v>
      </c>
      <c r="J2385">
        <v>30.5</v>
      </c>
    </row>
    <row r="2386" spans="1:10" x14ac:dyDescent="0.25">
      <c r="A2386" t="s">
        <v>2372</v>
      </c>
      <c r="B2386" t="s">
        <v>2374</v>
      </c>
      <c r="C2386" s="107">
        <v>45137</v>
      </c>
      <c r="D2386">
        <v>821.09</v>
      </c>
      <c r="E2386">
        <v>1018.1516</v>
      </c>
      <c r="F2386">
        <v>19.354839999999999</v>
      </c>
      <c r="G2386">
        <v>10</v>
      </c>
      <c r="H2386">
        <v>5</v>
      </c>
      <c r="I2386">
        <v>34</v>
      </c>
      <c r="J2386">
        <v>20.5</v>
      </c>
    </row>
    <row r="2387" spans="1:10" x14ac:dyDescent="0.25">
      <c r="A2387" t="s">
        <v>2369</v>
      </c>
      <c r="B2387" t="s">
        <v>2371</v>
      </c>
      <c r="C2387" s="107">
        <v>45137</v>
      </c>
      <c r="D2387">
        <v>821.09</v>
      </c>
      <c r="E2387">
        <v>1088.1500000000001</v>
      </c>
      <c r="F2387">
        <v>24.542570000000001</v>
      </c>
      <c r="G2387">
        <v>10</v>
      </c>
      <c r="H2387">
        <v>20.5</v>
      </c>
      <c r="I2387">
        <v>25</v>
      </c>
      <c r="J2387">
        <v>5</v>
      </c>
    </row>
    <row r="2388" spans="1:10" x14ac:dyDescent="0.25">
      <c r="A2388" t="s">
        <v>2366</v>
      </c>
      <c r="B2388" t="s">
        <v>2368</v>
      </c>
      <c r="C2388" s="107">
        <v>45137</v>
      </c>
      <c r="D2388">
        <v>745.44</v>
      </c>
      <c r="E2388">
        <v>924.3456000000001</v>
      </c>
      <c r="F2388">
        <v>19.354839999999999</v>
      </c>
      <c r="G2388">
        <v>9.3000000000000007</v>
      </c>
      <c r="H2388">
        <v>19.899999999999999</v>
      </c>
      <c r="I2388">
        <v>34.200000000000003</v>
      </c>
      <c r="J2388">
        <v>5.8</v>
      </c>
    </row>
    <row r="2389" spans="1:10" x14ac:dyDescent="0.25">
      <c r="A2389" t="s">
        <v>2363</v>
      </c>
      <c r="B2389" t="s">
        <v>2365</v>
      </c>
      <c r="C2389" s="107">
        <v>45137</v>
      </c>
      <c r="D2389">
        <v>782.38</v>
      </c>
      <c r="E2389">
        <v>970.15120000000002</v>
      </c>
      <c r="F2389">
        <v>19.354839999999999</v>
      </c>
      <c r="G2389">
        <v>9.2899999999999991</v>
      </c>
      <c r="H2389">
        <v>19.899999999999999</v>
      </c>
      <c r="I2389">
        <v>38.799999999999997</v>
      </c>
      <c r="J2389">
        <v>5.79</v>
      </c>
    </row>
    <row r="2390" spans="1:10" x14ac:dyDescent="0.25">
      <c r="A2390" t="s">
        <v>2360</v>
      </c>
      <c r="B2390" t="s">
        <v>2362</v>
      </c>
      <c r="C2390" s="107">
        <v>45137</v>
      </c>
      <c r="D2390">
        <v>957.75</v>
      </c>
      <c r="E2390">
        <v>1187.6099999999999</v>
      </c>
      <c r="F2390">
        <v>19.354839999999999</v>
      </c>
      <c r="G2390">
        <v>10.199999999999999</v>
      </c>
      <c r="H2390">
        <v>14.3</v>
      </c>
      <c r="I2390">
        <v>40</v>
      </c>
      <c r="J2390">
        <v>8.6</v>
      </c>
    </row>
    <row r="2391" spans="1:10" x14ac:dyDescent="0.25">
      <c r="A2391" t="s">
        <v>2354</v>
      </c>
      <c r="B2391" t="s">
        <v>2356</v>
      </c>
      <c r="C2391" s="107">
        <v>45137</v>
      </c>
      <c r="D2391">
        <v>1034.58</v>
      </c>
      <c r="E2391">
        <v>1282.8792000000001</v>
      </c>
      <c r="F2391">
        <v>19.354839999999999</v>
      </c>
      <c r="G2391">
        <v>8.6</v>
      </c>
      <c r="H2391">
        <v>10.199999999999999</v>
      </c>
      <c r="I2391">
        <v>21.5</v>
      </c>
      <c r="J2391">
        <v>14.3</v>
      </c>
    </row>
    <row r="2392" spans="1:10" x14ac:dyDescent="0.25">
      <c r="A2392" t="s">
        <v>2351</v>
      </c>
      <c r="B2392" t="s">
        <v>2353</v>
      </c>
      <c r="C2392" s="107">
        <v>45137</v>
      </c>
      <c r="D2392">
        <v>904.96</v>
      </c>
      <c r="E2392">
        <v>1122.1504</v>
      </c>
      <c r="F2392">
        <v>19.354839999999999</v>
      </c>
      <c r="G2392">
        <v>10.9</v>
      </c>
      <c r="H2392">
        <v>22.75</v>
      </c>
      <c r="I2392">
        <v>41.88</v>
      </c>
      <c r="J2392">
        <v>5.8</v>
      </c>
    </row>
    <row r="2393" spans="1:10" x14ac:dyDescent="0.25">
      <c r="A2393" t="s">
        <v>2345</v>
      </c>
      <c r="B2393" t="s">
        <v>2347</v>
      </c>
      <c r="C2393" s="107">
        <v>45137</v>
      </c>
      <c r="D2393">
        <v>906.14</v>
      </c>
      <c r="E2393">
        <v>1060</v>
      </c>
      <c r="F2393">
        <v>14.515090000000001</v>
      </c>
      <c r="G2393">
        <v>10.9</v>
      </c>
      <c r="H2393">
        <v>22.75</v>
      </c>
      <c r="I2393">
        <v>19.84</v>
      </c>
      <c r="J2393">
        <v>5.82</v>
      </c>
    </row>
    <row r="2394" spans="1:10" x14ac:dyDescent="0.25">
      <c r="A2394" t="s">
        <v>2339</v>
      </c>
      <c r="B2394" t="s">
        <v>2341</v>
      </c>
      <c r="C2394" s="107">
        <v>45137</v>
      </c>
      <c r="D2394">
        <v>1029.8900000000001</v>
      </c>
      <c r="E2394">
        <v>1346.1025</v>
      </c>
      <c r="F2394">
        <v>23.490970000000001</v>
      </c>
      <c r="G2394">
        <v>10.82</v>
      </c>
      <c r="H2394">
        <v>22.75</v>
      </c>
      <c r="I2394">
        <v>49</v>
      </c>
      <c r="J2394">
        <v>5.82</v>
      </c>
    </row>
    <row r="2395" spans="1:10" x14ac:dyDescent="0.25">
      <c r="A2395" t="s">
        <v>2333</v>
      </c>
      <c r="B2395" t="s">
        <v>2335</v>
      </c>
      <c r="C2395" s="107">
        <v>45137</v>
      </c>
      <c r="D2395">
        <v>2401.11</v>
      </c>
      <c r="E2395">
        <v>2977.3764000000001</v>
      </c>
      <c r="F2395">
        <v>19.354839999999999</v>
      </c>
      <c r="G2395">
        <v>14</v>
      </c>
      <c r="H2395">
        <v>18.5</v>
      </c>
      <c r="I2395">
        <v>75</v>
      </c>
      <c r="J2395">
        <v>11.2</v>
      </c>
    </row>
    <row r="2396" spans="1:10" x14ac:dyDescent="0.25">
      <c r="A2396" t="s">
        <v>562</v>
      </c>
      <c r="B2396" t="s">
        <v>25546</v>
      </c>
      <c r="C2396" s="107">
        <v>45137</v>
      </c>
      <c r="D2396">
        <v>745.44</v>
      </c>
      <c r="E2396">
        <v>924.3456000000001</v>
      </c>
      <c r="F2396">
        <v>19.354839999999999</v>
      </c>
      <c r="G2396">
        <v>10</v>
      </c>
      <c r="H2396">
        <v>20.5</v>
      </c>
      <c r="I2396">
        <v>31</v>
      </c>
      <c r="J2396">
        <v>5</v>
      </c>
    </row>
    <row r="2397" spans="1:10" x14ac:dyDescent="0.25">
      <c r="A2397" t="s">
        <v>2330</v>
      </c>
      <c r="B2397" t="s">
        <v>2332</v>
      </c>
      <c r="C2397" s="107">
        <v>45137</v>
      </c>
      <c r="D2397">
        <v>957.75</v>
      </c>
      <c r="E2397">
        <v>1187.6099999999999</v>
      </c>
      <c r="F2397">
        <v>19.354839999999999</v>
      </c>
      <c r="G2397">
        <v>8.6</v>
      </c>
      <c r="H2397">
        <v>10.199999999999999</v>
      </c>
      <c r="I2397">
        <v>21.5</v>
      </c>
      <c r="J2397">
        <v>14.3</v>
      </c>
    </row>
    <row r="2398" spans="1:10" x14ac:dyDescent="0.25">
      <c r="A2398" t="s">
        <v>2327</v>
      </c>
      <c r="B2398" t="s">
        <v>2329</v>
      </c>
      <c r="C2398" s="107">
        <v>45137</v>
      </c>
      <c r="D2398">
        <v>1034.58</v>
      </c>
      <c r="E2398">
        <v>1282.8792000000001</v>
      </c>
      <c r="F2398">
        <v>19.354839999999999</v>
      </c>
      <c r="G2398">
        <v>8.6</v>
      </c>
      <c r="H2398">
        <v>10.199999999999999</v>
      </c>
      <c r="I2398">
        <v>21.5</v>
      </c>
      <c r="J2398">
        <v>14.3</v>
      </c>
    </row>
    <row r="2399" spans="1:10" x14ac:dyDescent="0.25">
      <c r="A2399" t="s">
        <v>2324</v>
      </c>
      <c r="B2399" t="s">
        <v>2326</v>
      </c>
      <c r="C2399" s="107">
        <v>45137</v>
      </c>
      <c r="D2399">
        <v>904.96</v>
      </c>
      <c r="E2399">
        <v>1122.1504</v>
      </c>
      <c r="F2399">
        <v>19.354839999999999</v>
      </c>
      <c r="G2399">
        <v>10.9</v>
      </c>
      <c r="H2399">
        <v>21.1</v>
      </c>
      <c r="I2399">
        <v>48</v>
      </c>
      <c r="J2399">
        <v>5.8</v>
      </c>
    </row>
    <row r="2400" spans="1:10" x14ac:dyDescent="0.25">
      <c r="A2400" t="s">
        <v>2321</v>
      </c>
      <c r="B2400" t="s">
        <v>2323</v>
      </c>
      <c r="C2400" s="107">
        <v>45137</v>
      </c>
      <c r="D2400">
        <v>950.12</v>
      </c>
      <c r="E2400">
        <v>1178.1487999999999</v>
      </c>
      <c r="F2400">
        <v>19.354839999999999</v>
      </c>
      <c r="G2400">
        <v>10.9</v>
      </c>
      <c r="H2400">
        <v>21.1</v>
      </c>
      <c r="I2400">
        <v>19.84</v>
      </c>
      <c r="J2400">
        <v>5.78</v>
      </c>
    </row>
    <row r="2401" spans="1:10" x14ac:dyDescent="0.25">
      <c r="A2401" t="s">
        <v>2318</v>
      </c>
      <c r="B2401" t="s">
        <v>2320</v>
      </c>
      <c r="C2401" s="107">
        <v>45137</v>
      </c>
      <c r="D2401">
        <v>1029.8900000000001</v>
      </c>
      <c r="E2401">
        <v>1256.4657999999999</v>
      </c>
      <c r="F2401">
        <v>18.032789999999999</v>
      </c>
      <c r="G2401">
        <v>10.82</v>
      </c>
      <c r="H2401">
        <v>22.75</v>
      </c>
      <c r="I2401">
        <v>48.5</v>
      </c>
      <c r="J2401">
        <v>5.82</v>
      </c>
    </row>
    <row r="2402" spans="1:10" x14ac:dyDescent="0.25">
      <c r="A2402" t="s">
        <v>2315</v>
      </c>
      <c r="B2402" t="s">
        <v>2317</v>
      </c>
      <c r="C2402" s="107">
        <v>45137</v>
      </c>
      <c r="D2402">
        <v>1080.9100000000001</v>
      </c>
      <c r="E2402">
        <v>1340.3284000000001</v>
      </c>
      <c r="F2402">
        <v>19.354839999999999</v>
      </c>
      <c r="G2402">
        <v>10.82</v>
      </c>
      <c r="H2402">
        <v>22.75</v>
      </c>
      <c r="I2402">
        <v>48.5</v>
      </c>
      <c r="J2402">
        <v>5.82</v>
      </c>
    </row>
    <row r="2403" spans="1:10" x14ac:dyDescent="0.25">
      <c r="A2403" t="s">
        <v>2312</v>
      </c>
      <c r="B2403" t="s">
        <v>2314</v>
      </c>
      <c r="C2403" s="107">
        <v>45137</v>
      </c>
      <c r="D2403">
        <v>2007.57</v>
      </c>
      <c r="E2403">
        <v>2687.36</v>
      </c>
      <c r="F2403">
        <v>25.295829999999999</v>
      </c>
      <c r="G2403">
        <v>13</v>
      </c>
      <c r="H2403">
        <v>17.5</v>
      </c>
      <c r="I2403">
        <v>66</v>
      </c>
      <c r="J2403">
        <v>9.6</v>
      </c>
    </row>
    <row r="2404" spans="1:10" x14ac:dyDescent="0.25">
      <c r="A2404" t="s">
        <v>2309</v>
      </c>
      <c r="B2404" t="s">
        <v>2311</v>
      </c>
      <c r="C2404" s="107">
        <v>45137</v>
      </c>
      <c r="D2404">
        <v>767.72</v>
      </c>
      <c r="E2404">
        <v>951.97280000000001</v>
      </c>
      <c r="F2404">
        <v>19.354839999999999</v>
      </c>
      <c r="G2404">
        <v>23.22</v>
      </c>
      <c r="H2404">
        <v>9.44</v>
      </c>
      <c r="I2404">
        <v>38.58</v>
      </c>
      <c r="J2404">
        <v>12.99</v>
      </c>
    </row>
    <row r="2405" spans="1:10" x14ac:dyDescent="0.25">
      <c r="A2405" t="s">
        <v>2306</v>
      </c>
      <c r="B2405" t="s">
        <v>2308</v>
      </c>
      <c r="C2405" s="107">
        <v>45137</v>
      </c>
      <c r="D2405">
        <v>957.75</v>
      </c>
      <c r="E2405">
        <v>1187.6099999999999</v>
      </c>
      <c r="F2405">
        <v>19.354839999999999</v>
      </c>
      <c r="G2405">
        <v>10.82</v>
      </c>
      <c r="H2405">
        <v>21.1</v>
      </c>
      <c r="I2405">
        <v>42</v>
      </c>
      <c r="J2405">
        <v>5.78</v>
      </c>
    </row>
    <row r="2406" spans="1:10" x14ac:dyDescent="0.25">
      <c r="A2406" t="s">
        <v>2303</v>
      </c>
      <c r="B2406" t="s">
        <v>2305</v>
      </c>
      <c r="C2406" s="107">
        <v>45137</v>
      </c>
      <c r="D2406">
        <v>1005.25</v>
      </c>
      <c r="E2406">
        <v>1246.51</v>
      </c>
      <c r="F2406">
        <v>19.354839999999999</v>
      </c>
      <c r="G2406">
        <v>10.82</v>
      </c>
      <c r="H2406">
        <v>22.75</v>
      </c>
      <c r="I2406">
        <v>48.5</v>
      </c>
      <c r="J2406">
        <v>5.8</v>
      </c>
    </row>
    <row r="2407" spans="1:10" x14ac:dyDescent="0.25">
      <c r="A2407" t="s">
        <v>2288</v>
      </c>
      <c r="B2407" t="s">
        <v>2290</v>
      </c>
      <c r="C2407" s="107">
        <v>45137</v>
      </c>
      <c r="D2407">
        <v>1384.72</v>
      </c>
      <c r="E2407">
        <v>1717.0527999999999</v>
      </c>
      <c r="F2407">
        <v>19.354839999999999</v>
      </c>
      <c r="G2407">
        <v>10.199999999999999</v>
      </c>
      <c r="H2407">
        <v>14.3</v>
      </c>
      <c r="I2407">
        <v>42</v>
      </c>
      <c r="J2407">
        <v>8.6</v>
      </c>
    </row>
    <row r="2408" spans="1:10" x14ac:dyDescent="0.25">
      <c r="A2408" t="s">
        <v>2282</v>
      </c>
      <c r="B2408" t="s">
        <v>2284</v>
      </c>
      <c r="C2408" s="107">
        <v>45137</v>
      </c>
      <c r="D2408">
        <v>1897.31</v>
      </c>
      <c r="E2408">
        <v>2352.6644000000001</v>
      </c>
      <c r="F2408">
        <v>19.354839999999999</v>
      </c>
      <c r="G2408">
        <v>13</v>
      </c>
      <c r="H2408">
        <v>17.5</v>
      </c>
      <c r="I2408">
        <v>66</v>
      </c>
      <c r="J2408">
        <v>9.6</v>
      </c>
    </row>
    <row r="2409" spans="1:10" x14ac:dyDescent="0.25">
      <c r="A2409" t="s">
        <v>2279</v>
      </c>
      <c r="B2409" t="s">
        <v>2281</v>
      </c>
      <c r="C2409" s="107">
        <v>45137</v>
      </c>
      <c r="D2409">
        <v>2913.71</v>
      </c>
      <c r="E2409">
        <v>3613.0003999999999</v>
      </c>
      <c r="F2409">
        <v>19.354839999999999</v>
      </c>
      <c r="G2409">
        <v>19.2</v>
      </c>
      <c r="H2409">
        <v>22.66</v>
      </c>
      <c r="I2409">
        <v>128</v>
      </c>
      <c r="J2409">
        <v>13.6</v>
      </c>
    </row>
    <row r="2410" spans="1:10" x14ac:dyDescent="0.25">
      <c r="A2410" t="s">
        <v>2273</v>
      </c>
      <c r="B2410" t="s">
        <v>2275</v>
      </c>
      <c r="C2410" s="107">
        <v>45137</v>
      </c>
      <c r="D2410">
        <v>853.94</v>
      </c>
      <c r="E2410">
        <v>1058.8856000000001</v>
      </c>
      <c r="F2410">
        <v>19.354839999999999</v>
      </c>
      <c r="G2410">
        <v>8.6999999999999993</v>
      </c>
      <c r="H2410">
        <v>14.3</v>
      </c>
      <c r="I2410">
        <v>12</v>
      </c>
      <c r="J2410">
        <v>6.7</v>
      </c>
    </row>
    <row r="2411" spans="1:10" x14ac:dyDescent="0.25">
      <c r="A2411" t="s">
        <v>2270</v>
      </c>
      <c r="B2411" t="s">
        <v>2272</v>
      </c>
      <c r="C2411" s="107">
        <v>45137</v>
      </c>
      <c r="D2411">
        <v>702.62</v>
      </c>
      <c r="E2411">
        <v>871.24879999999996</v>
      </c>
      <c r="F2411">
        <v>19.354839999999999</v>
      </c>
      <c r="G2411">
        <v>10.199999999999999</v>
      </c>
      <c r="H2411">
        <v>16.3</v>
      </c>
      <c r="I2411">
        <v>14</v>
      </c>
      <c r="J2411">
        <v>8.1</v>
      </c>
    </row>
    <row r="2412" spans="1:10" x14ac:dyDescent="0.25">
      <c r="A2412" t="s">
        <v>2267</v>
      </c>
      <c r="B2412" t="s">
        <v>2269</v>
      </c>
      <c r="C2412" s="107">
        <v>45137</v>
      </c>
      <c r="D2412">
        <v>980.62</v>
      </c>
      <c r="E2412">
        <v>1215.9688000000001</v>
      </c>
      <c r="F2412">
        <v>19.354839999999999</v>
      </c>
      <c r="G2412">
        <v>11.8</v>
      </c>
      <c r="H2412">
        <v>19.2</v>
      </c>
      <c r="I2412">
        <v>18</v>
      </c>
      <c r="J2412">
        <v>8.6999999999999993</v>
      </c>
    </row>
    <row r="2413" spans="1:10" x14ac:dyDescent="0.25">
      <c r="A2413" t="s">
        <v>2258</v>
      </c>
      <c r="B2413" t="s">
        <v>25547</v>
      </c>
      <c r="C2413" s="107">
        <v>45137</v>
      </c>
      <c r="D2413">
        <v>980.62</v>
      </c>
      <c r="E2413">
        <v>1215.9688000000001</v>
      </c>
      <c r="F2413">
        <v>19.354839999999999</v>
      </c>
      <c r="G2413">
        <v>13.8</v>
      </c>
      <c r="H2413">
        <v>22.2</v>
      </c>
      <c r="I2413">
        <v>24</v>
      </c>
      <c r="J2413">
        <v>10.199999999999999</v>
      </c>
    </row>
    <row r="2414" spans="1:10" x14ac:dyDescent="0.25">
      <c r="A2414" t="s">
        <v>2255</v>
      </c>
      <c r="B2414" t="s">
        <v>2257</v>
      </c>
      <c r="C2414" s="107">
        <v>45137</v>
      </c>
      <c r="D2414">
        <v>868.6</v>
      </c>
      <c r="E2414">
        <v>1077.0640000000001</v>
      </c>
      <c r="F2414">
        <v>19.354839999999999</v>
      </c>
      <c r="G2414">
        <v>15.7</v>
      </c>
      <c r="H2414">
        <v>24.8</v>
      </c>
      <c r="I2414">
        <v>30</v>
      </c>
      <c r="J2414">
        <v>12.2</v>
      </c>
    </row>
    <row r="2415" spans="1:10" x14ac:dyDescent="0.25">
      <c r="A2415" t="s">
        <v>2252</v>
      </c>
      <c r="B2415" t="s">
        <v>2254</v>
      </c>
      <c r="C2415" s="107">
        <v>45137</v>
      </c>
      <c r="D2415">
        <v>734.29</v>
      </c>
      <c r="E2415">
        <v>910.51959999999997</v>
      </c>
      <c r="F2415">
        <v>19.354839999999999</v>
      </c>
      <c r="G2415">
        <v>17.3</v>
      </c>
      <c r="H2415">
        <v>28.7</v>
      </c>
      <c r="I2415">
        <v>49</v>
      </c>
      <c r="J2415">
        <v>14.2</v>
      </c>
    </row>
    <row r="2416" spans="1:10" x14ac:dyDescent="0.25">
      <c r="A2416" t="s">
        <v>2249</v>
      </c>
      <c r="B2416" t="s">
        <v>2251</v>
      </c>
      <c r="C2416" s="107">
        <v>45137</v>
      </c>
      <c r="D2416">
        <v>1060.97</v>
      </c>
      <c r="E2416">
        <v>1315.6027999999999</v>
      </c>
      <c r="F2416">
        <v>19.354839999999999</v>
      </c>
      <c r="G2416">
        <v>14.17</v>
      </c>
      <c r="H2416">
        <v>18.11</v>
      </c>
      <c r="I2416">
        <v>41.9</v>
      </c>
      <c r="J2416">
        <v>7.4</v>
      </c>
    </row>
    <row r="2417" spans="1:10" x14ac:dyDescent="0.25">
      <c r="A2417" t="s">
        <v>2246</v>
      </c>
      <c r="B2417" t="s">
        <v>2248</v>
      </c>
      <c r="C2417" s="107">
        <v>45137</v>
      </c>
      <c r="D2417">
        <v>1010.53</v>
      </c>
      <c r="E2417">
        <v>1253.0572</v>
      </c>
      <c r="F2417">
        <v>19.354839999999999</v>
      </c>
      <c r="G2417">
        <v>8.42</v>
      </c>
      <c r="H2417">
        <v>29.33</v>
      </c>
      <c r="I2417">
        <v>33.06</v>
      </c>
      <c r="J2417">
        <v>29.33</v>
      </c>
    </row>
    <row r="2418" spans="1:10" x14ac:dyDescent="0.25">
      <c r="A2418" t="s">
        <v>2243</v>
      </c>
      <c r="B2418" t="s">
        <v>2245</v>
      </c>
      <c r="C2418" s="107">
        <v>45137</v>
      </c>
      <c r="D2418">
        <v>1010.53</v>
      </c>
      <c r="E2418">
        <v>1253.0572</v>
      </c>
      <c r="F2418">
        <v>19.354839999999999</v>
      </c>
      <c r="G2418">
        <v>8.4</v>
      </c>
      <c r="H2418">
        <v>29.3</v>
      </c>
      <c r="I2418">
        <v>33</v>
      </c>
      <c r="J2418">
        <v>4.3</v>
      </c>
    </row>
    <row r="2419" spans="1:10" x14ac:dyDescent="0.25">
      <c r="A2419" t="s">
        <v>2240</v>
      </c>
      <c r="B2419" t="s">
        <v>2242</v>
      </c>
      <c r="C2419" s="107">
        <v>45137</v>
      </c>
      <c r="D2419">
        <v>1409.93</v>
      </c>
      <c r="E2419">
        <v>1748.3132000000001</v>
      </c>
      <c r="F2419">
        <v>19.354839999999999</v>
      </c>
      <c r="G2419">
        <v>268</v>
      </c>
      <c r="H2419">
        <v>19.64</v>
      </c>
      <c r="I2419">
        <v>57.32</v>
      </c>
      <c r="J2419">
        <v>9.33</v>
      </c>
    </row>
    <row r="2420" spans="1:10" x14ac:dyDescent="0.25">
      <c r="A2420" t="s">
        <v>2237</v>
      </c>
      <c r="B2420" t="s">
        <v>2239</v>
      </c>
      <c r="C2420" s="107">
        <v>45137</v>
      </c>
      <c r="D2420">
        <v>2054.4899999999998</v>
      </c>
      <c r="E2420">
        <v>2547.5675999999999</v>
      </c>
      <c r="F2420">
        <v>19.354839999999999</v>
      </c>
      <c r="G2420">
        <v>12.91</v>
      </c>
      <c r="H2420">
        <v>34.520000000000003</v>
      </c>
      <c r="I2420">
        <v>105</v>
      </c>
      <c r="J2420">
        <v>9.44</v>
      </c>
    </row>
    <row r="2421" spans="1:10" x14ac:dyDescent="0.25">
      <c r="A2421" t="s">
        <v>2234</v>
      </c>
      <c r="B2421" t="s">
        <v>2236</v>
      </c>
      <c r="C2421" s="107">
        <v>45137</v>
      </c>
      <c r="D2421">
        <v>2271.5</v>
      </c>
      <c r="E2421">
        <v>2816.66</v>
      </c>
      <c r="F2421">
        <v>19.354839999999999</v>
      </c>
      <c r="G2421">
        <v>9.9600000000000009</v>
      </c>
      <c r="H2421">
        <v>12.71</v>
      </c>
      <c r="I2421">
        <v>85</v>
      </c>
      <c r="J2421">
        <v>23.77</v>
      </c>
    </row>
    <row r="2422" spans="1:10" x14ac:dyDescent="0.25">
      <c r="A2422" t="s">
        <v>2228</v>
      </c>
      <c r="B2422" t="s">
        <v>2230</v>
      </c>
      <c r="C2422" s="107">
        <v>45137</v>
      </c>
      <c r="D2422">
        <v>42.81</v>
      </c>
      <c r="E2422">
        <v>53.084400000000002</v>
      </c>
      <c r="F2422">
        <v>19.354839999999999</v>
      </c>
      <c r="G2422">
        <v>4.0999999999999996</v>
      </c>
      <c r="H2422">
        <v>7.5</v>
      </c>
      <c r="I2422">
        <v>2</v>
      </c>
      <c r="J2422">
        <v>2.2999999999999998</v>
      </c>
    </row>
    <row r="2423" spans="1:10" x14ac:dyDescent="0.25">
      <c r="A2423" t="s">
        <v>2222</v>
      </c>
      <c r="B2423" t="s">
        <v>2224</v>
      </c>
      <c r="C2423" s="107">
        <v>45137</v>
      </c>
      <c r="D2423">
        <v>61.58</v>
      </c>
      <c r="E2423">
        <v>76.359200000000001</v>
      </c>
      <c r="F2423">
        <v>19.354839999999999</v>
      </c>
      <c r="G2423">
        <v>3.7</v>
      </c>
      <c r="H2423">
        <v>7.5</v>
      </c>
      <c r="I2423">
        <v>1.98</v>
      </c>
      <c r="J2423">
        <v>1.8</v>
      </c>
    </row>
    <row r="2424" spans="1:10" x14ac:dyDescent="0.25">
      <c r="A2424" t="s">
        <v>2216</v>
      </c>
      <c r="B2424" t="s">
        <v>2218</v>
      </c>
      <c r="C2424" s="107">
        <v>45137</v>
      </c>
      <c r="D2424">
        <v>80.349999999999994</v>
      </c>
      <c r="E2424">
        <v>99.633999999999986</v>
      </c>
      <c r="F2424">
        <v>19.354839999999999</v>
      </c>
      <c r="G2424">
        <v>3.7</v>
      </c>
      <c r="H2424">
        <v>7.5</v>
      </c>
      <c r="I2424">
        <v>2</v>
      </c>
      <c r="J2424">
        <v>1.8</v>
      </c>
    </row>
    <row r="2425" spans="1:10" x14ac:dyDescent="0.25">
      <c r="A2425" t="s">
        <v>2210</v>
      </c>
      <c r="B2425" t="s">
        <v>2212</v>
      </c>
      <c r="C2425" s="107">
        <v>45137</v>
      </c>
      <c r="D2425">
        <v>95.6</v>
      </c>
      <c r="E2425">
        <v>118.544</v>
      </c>
      <c r="F2425">
        <v>19.354839999999999</v>
      </c>
      <c r="G2425">
        <v>8</v>
      </c>
      <c r="H2425">
        <v>11</v>
      </c>
      <c r="I2425">
        <v>3</v>
      </c>
      <c r="J2425">
        <v>3</v>
      </c>
    </row>
    <row r="2426" spans="1:10" x14ac:dyDescent="0.25">
      <c r="A2426" t="s">
        <v>2207</v>
      </c>
      <c r="B2426" t="s">
        <v>2209</v>
      </c>
      <c r="C2426" s="107">
        <v>45137</v>
      </c>
      <c r="D2426">
        <v>110.26</v>
      </c>
      <c r="E2426">
        <v>136.72239999999999</v>
      </c>
      <c r="F2426">
        <v>19.354839999999999</v>
      </c>
      <c r="G2426">
        <v>8</v>
      </c>
      <c r="H2426">
        <v>10</v>
      </c>
      <c r="I2426">
        <v>3.15</v>
      </c>
      <c r="J2426">
        <v>3</v>
      </c>
    </row>
    <row r="2427" spans="1:10" x14ac:dyDescent="0.25">
      <c r="A2427" t="s">
        <v>2080</v>
      </c>
      <c r="B2427" t="s">
        <v>2082</v>
      </c>
      <c r="C2427" s="107">
        <v>45137</v>
      </c>
      <c r="D2427">
        <v>80.349999999999994</v>
      </c>
      <c r="E2427">
        <v>99.633999999999986</v>
      </c>
      <c r="F2427">
        <v>19.354839999999999</v>
      </c>
      <c r="G2427">
        <v>3.7</v>
      </c>
      <c r="H2427">
        <v>7.5</v>
      </c>
      <c r="I2427">
        <v>2</v>
      </c>
      <c r="J2427">
        <v>1.8</v>
      </c>
    </row>
    <row r="2428" spans="1:10" x14ac:dyDescent="0.25">
      <c r="A2428" t="s">
        <v>2077</v>
      </c>
      <c r="B2428" t="s">
        <v>2079</v>
      </c>
      <c r="C2428" s="107">
        <v>45137</v>
      </c>
      <c r="D2428">
        <v>110.26</v>
      </c>
      <c r="E2428">
        <v>136.72239999999999</v>
      </c>
      <c r="F2428">
        <v>19.354839999999999</v>
      </c>
      <c r="G2428">
        <v>4.0999999999999996</v>
      </c>
      <c r="H2428">
        <v>7.5</v>
      </c>
      <c r="I2428">
        <v>1.98</v>
      </c>
      <c r="J2428">
        <v>2.2999999999999998</v>
      </c>
    </row>
    <row r="2429" spans="1:10" x14ac:dyDescent="0.25">
      <c r="A2429" t="s">
        <v>2074</v>
      </c>
      <c r="B2429" t="s">
        <v>2076</v>
      </c>
      <c r="C2429" s="107">
        <v>45137</v>
      </c>
      <c r="D2429">
        <v>5.28</v>
      </c>
      <c r="E2429">
        <v>6.88</v>
      </c>
      <c r="F2429">
        <v>23.25581</v>
      </c>
      <c r="G2429">
        <v>1.28</v>
      </c>
      <c r="H2429">
        <v>9.11</v>
      </c>
      <c r="I2429">
        <v>8.7999999999999995E-2</v>
      </c>
      <c r="J2429">
        <v>2.98</v>
      </c>
    </row>
    <row r="2430" spans="1:10" x14ac:dyDescent="0.25">
      <c r="A2430" t="s">
        <v>2071</v>
      </c>
      <c r="B2430" t="s">
        <v>2073</v>
      </c>
      <c r="C2430" s="107">
        <v>45137</v>
      </c>
      <c r="D2430">
        <v>5.28</v>
      </c>
      <c r="E2430">
        <v>6.88</v>
      </c>
      <c r="F2430">
        <v>23.25581</v>
      </c>
      <c r="G2430">
        <v>4.72</v>
      </c>
      <c r="H2430">
        <v>4.72</v>
      </c>
      <c r="I2430">
        <v>0.18</v>
      </c>
      <c r="J2430">
        <v>1.18</v>
      </c>
    </row>
    <row r="2431" spans="1:10" x14ac:dyDescent="0.25">
      <c r="A2431" t="s">
        <v>2068</v>
      </c>
      <c r="B2431" t="s">
        <v>2070</v>
      </c>
      <c r="C2431" s="107">
        <v>45137</v>
      </c>
      <c r="D2431">
        <v>29.32</v>
      </c>
      <c r="E2431">
        <v>38.25</v>
      </c>
      <c r="F2431">
        <v>23.346409999999999</v>
      </c>
      <c r="G2431">
        <v>0.98</v>
      </c>
      <c r="H2431">
        <v>1.1000000000000001</v>
      </c>
      <c r="I2431">
        <v>0.18</v>
      </c>
      <c r="J2431">
        <v>0.39</v>
      </c>
    </row>
    <row r="2432" spans="1:10" x14ac:dyDescent="0.25">
      <c r="A2432" t="s">
        <v>2065</v>
      </c>
      <c r="B2432" t="s">
        <v>2067</v>
      </c>
      <c r="C2432" s="107">
        <v>45137</v>
      </c>
      <c r="D2432">
        <v>29.32</v>
      </c>
      <c r="E2432">
        <v>38.25</v>
      </c>
      <c r="F2432">
        <v>23.346409999999999</v>
      </c>
      <c r="G2432">
        <v>1.57</v>
      </c>
      <c r="H2432">
        <v>6.29</v>
      </c>
      <c r="I2432">
        <v>0.08</v>
      </c>
      <c r="J2432">
        <v>3.93</v>
      </c>
    </row>
    <row r="2433" spans="1:10" x14ac:dyDescent="0.25">
      <c r="A2433" t="s">
        <v>2062</v>
      </c>
      <c r="B2433" t="s">
        <v>2064</v>
      </c>
      <c r="C2433" s="107">
        <v>45137</v>
      </c>
      <c r="D2433">
        <v>7.04</v>
      </c>
      <c r="E2433">
        <v>9.18</v>
      </c>
      <c r="F2433">
        <v>23.31155</v>
      </c>
      <c r="G2433">
        <v>4.72</v>
      </c>
      <c r="H2433">
        <v>6.69</v>
      </c>
      <c r="I2433">
        <v>0.48</v>
      </c>
      <c r="J2433">
        <v>1.26</v>
      </c>
    </row>
    <row r="2434" spans="1:10" x14ac:dyDescent="0.25">
      <c r="A2434" t="s">
        <v>2059</v>
      </c>
      <c r="B2434" t="s">
        <v>2061</v>
      </c>
      <c r="C2434" s="107">
        <v>45137</v>
      </c>
      <c r="D2434">
        <v>9.3800000000000008</v>
      </c>
      <c r="E2434">
        <v>12.103999999999999</v>
      </c>
      <c r="F2434">
        <v>22.504960000000001</v>
      </c>
      <c r="G2434">
        <v>4.72</v>
      </c>
      <c r="H2434">
        <v>4.72</v>
      </c>
      <c r="I2434">
        <v>0.19</v>
      </c>
      <c r="J2434">
        <v>1.18</v>
      </c>
    </row>
    <row r="2435" spans="1:10" x14ac:dyDescent="0.25">
      <c r="A2435" t="s">
        <v>2056</v>
      </c>
      <c r="B2435" t="s">
        <v>2058</v>
      </c>
      <c r="C2435" s="107">
        <v>45137</v>
      </c>
      <c r="D2435">
        <v>8.8000000000000007</v>
      </c>
      <c r="E2435">
        <v>11.475</v>
      </c>
      <c r="F2435">
        <v>23.31155</v>
      </c>
      <c r="G2435">
        <v>4.72</v>
      </c>
      <c r="H2435">
        <v>1.18</v>
      </c>
      <c r="I2435">
        <v>0.25</v>
      </c>
      <c r="J2435">
        <v>5.51</v>
      </c>
    </row>
    <row r="2436" spans="1:10" x14ac:dyDescent="0.25">
      <c r="A2436" t="s">
        <v>2053</v>
      </c>
      <c r="B2436" t="s">
        <v>2055</v>
      </c>
      <c r="C2436" s="107">
        <v>45137</v>
      </c>
      <c r="D2436">
        <v>15.84</v>
      </c>
      <c r="E2436">
        <v>20.655000000000001</v>
      </c>
      <c r="F2436">
        <v>23.31155</v>
      </c>
      <c r="G2436">
        <v>3.23</v>
      </c>
      <c r="H2436">
        <v>6.42</v>
      </c>
      <c r="I2436">
        <v>0.43</v>
      </c>
      <c r="J2436">
        <v>1.61</v>
      </c>
    </row>
    <row r="2437" spans="1:10" x14ac:dyDescent="0.25">
      <c r="A2437" t="s">
        <v>2050</v>
      </c>
      <c r="B2437" t="s">
        <v>2052</v>
      </c>
      <c r="C2437" s="107">
        <v>45137</v>
      </c>
      <c r="D2437">
        <v>9.3800000000000008</v>
      </c>
      <c r="E2437">
        <v>12.103999999999999</v>
      </c>
      <c r="F2437">
        <v>22.504960000000001</v>
      </c>
      <c r="G2437">
        <v>0.87</v>
      </c>
      <c r="H2437">
        <v>1.18</v>
      </c>
      <c r="I2437">
        <v>0.24199999999999999</v>
      </c>
      <c r="J2437">
        <v>2.17</v>
      </c>
    </row>
    <row r="2438" spans="1:10" x14ac:dyDescent="0.25">
      <c r="A2438" t="s">
        <v>2047</v>
      </c>
      <c r="B2438" t="s">
        <v>2049</v>
      </c>
      <c r="C2438" s="107">
        <v>45137</v>
      </c>
      <c r="D2438">
        <v>4.6900000000000004</v>
      </c>
      <c r="E2438">
        <v>6.05</v>
      </c>
      <c r="F2438">
        <v>22.479340000000001</v>
      </c>
      <c r="G2438">
        <v>4.13</v>
      </c>
      <c r="H2438">
        <v>2.36</v>
      </c>
      <c r="I2438">
        <v>0.31</v>
      </c>
      <c r="J2438">
        <v>7.48</v>
      </c>
    </row>
    <row r="2439" spans="1:10" x14ac:dyDescent="0.25">
      <c r="A2439" t="s">
        <v>2044</v>
      </c>
      <c r="B2439" t="s">
        <v>2046</v>
      </c>
      <c r="C2439" s="107">
        <v>45137</v>
      </c>
      <c r="D2439">
        <v>3.52</v>
      </c>
      <c r="E2439">
        <v>4.59</v>
      </c>
      <c r="F2439">
        <v>23.31155</v>
      </c>
      <c r="G2439">
        <v>5</v>
      </c>
      <c r="H2439">
        <v>3</v>
      </c>
      <c r="I2439">
        <v>0.24</v>
      </c>
      <c r="J2439">
        <v>6</v>
      </c>
    </row>
    <row r="2440" spans="1:10" x14ac:dyDescent="0.25">
      <c r="A2440" t="s">
        <v>2041</v>
      </c>
      <c r="B2440" t="s">
        <v>2043</v>
      </c>
      <c r="C2440" s="107">
        <v>45137</v>
      </c>
      <c r="D2440">
        <v>19.350000000000001</v>
      </c>
      <c r="E2440">
        <v>25.245000000000001</v>
      </c>
      <c r="F2440">
        <v>23.35116</v>
      </c>
      <c r="G2440">
        <v>13.77</v>
      </c>
      <c r="H2440">
        <v>3.94</v>
      </c>
      <c r="I2440">
        <v>1.85</v>
      </c>
      <c r="J2440">
        <v>11.81</v>
      </c>
    </row>
    <row r="2441" spans="1:10" x14ac:dyDescent="0.25">
      <c r="A2441" t="s">
        <v>2038</v>
      </c>
      <c r="B2441" t="s">
        <v>2040</v>
      </c>
      <c r="C2441" s="107">
        <v>45137</v>
      </c>
      <c r="D2441">
        <v>97.36</v>
      </c>
      <c r="E2441">
        <v>120.7264</v>
      </c>
      <c r="F2441">
        <v>19.354839999999999</v>
      </c>
      <c r="G2441">
        <v>4.3</v>
      </c>
      <c r="H2441">
        <v>2.6</v>
      </c>
      <c r="I2441">
        <v>3</v>
      </c>
      <c r="J2441">
        <v>9.6999999999999993</v>
      </c>
    </row>
    <row r="2442" spans="1:10" x14ac:dyDescent="0.25">
      <c r="A2442" t="s">
        <v>2032</v>
      </c>
      <c r="B2442" t="s">
        <v>2034</v>
      </c>
      <c r="C2442" s="107">
        <v>45137</v>
      </c>
      <c r="D2442">
        <v>112.02</v>
      </c>
      <c r="E2442">
        <v>138.90479999999999</v>
      </c>
      <c r="F2442">
        <v>19.354839999999999</v>
      </c>
      <c r="G2442">
        <v>4.3</v>
      </c>
      <c r="H2442">
        <v>2.6</v>
      </c>
      <c r="I2442">
        <v>3</v>
      </c>
      <c r="J2442">
        <v>9.6999999999999993</v>
      </c>
    </row>
    <row r="2443" spans="1:10" x14ac:dyDescent="0.25">
      <c r="A2443" t="s">
        <v>2029</v>
      </c>
      <c r="B2443" t="s">
        <v>2031</v>
      </c>
      <c r="C2443" s="107">
        <v>45137</v>
      </c>
      <c r="D2443">
        <v>116.71</v>
      </c>
      <c r="E2443">
        <v>144.72040000000001</v>
      </c>
      <c r="F2443">
        <v>19.354839999999999</v>
      </c>
      <c r="G2443">
        <v>4.3</v>
      </c>
      <c r="H2443">
        <v>2.6</v>
      </c>
      <c r="I2443">
        <v>3</v>
      </c>
      <c r="J2443">
        <v>9.6999999999999993</v>
      </c>
    </row>
    <row r="2444" spans="1:10" x14ac:dyDescent="0.25">
      <c r="A2444" t="s">
        <v>2026</v>
      </c>
      <c r="B2444" t="s">
        <v>2028</v>
      </c>
      <c r="C2444" s="107">
        <v>45137</v>
      </c>
      <c r="D2444">
        <v>131.37</v>
      </c>
      <c r="E2444">
        <v>162.89879999999999</v>
      </c>
      <c r="F2444">
        <v>19.354839999999999</v>
      </c>
      <c r="G2444">
        <v>4.3</v>
      </c>
      <c r="H2444">
        <v>2.6</v>
      </c>
      <c r="I2444">
        <v>3</v>
      </c>
      <c r="J2444">
        <v>9.6999999999999993</v>
      </c>
    </row>
    <row r="2445" spans="1:10" x14ac:dyDescent="0.25">
      <c r="A2445" t="s">
        <v>2023</v>
      </c>
      <c r="B2445" t="s">
        <v>2025</v>
      </c>
      <c r="C2445" s="107">
        <v>45137</v>
      </c>
      <c r="D2445">
        <v>139.59</v>
      </c>
      <c r="E2445">
        <v>173.0916</v>
      </c>
      <c r="F2445">
        <v>19.354839999999999</v>
      </c>
      <c r="G2445">
        <v>4.3</v>
      </c>
      <c r="H2445">
        <v>2.6</v>
      </c>
      <c r="I2445">
        <v>3</v>
      </c>
      <c r="J2445">
        <v>9.6999999999999993</v>
      </c>
    </row>
    <row r="2446" spans="1:10" x14ac:dyDescent="0.25">
      <c r="A2446" t="s">
        <v>2020</v>
      </c>
      <c r="B2446" t="s">
        <v>2022</v>
      </c>
      <c r="C2446" s="107">
        <v>45137</v>
      </c>
      <c r="D2446">
        <v>157.77000000000001</v>
      </c>
      <c r="E2446">
        <v>195.63480000000001</v>
      </c>
      <c r="F2446">
        <v>19.354839999999999</v>
      </c>
      <c r="G2446">
        <v>4.3</v>
      </c>
      <c r="H2446">
        <v>2.6</v>
      </c>
      <c r="I2446">
        <v>3</v>
      </c>
      <c r="J2446">
        <v>9.6999999999999993</v>
      </c>
    </row>
    <row r="2447" spans="1:10" x14ac:dyDescent="0.25">
      <c r="A2447" t="s">
        <v>2017</v>
      </c>
      <c r="B2447" t="s">
        <v>2019</v>
      </c>
      <c r="C2447" s="107">
        <v>45137</v>
      </c>
      <c r="D2447">
        <v>97.36</v>
      </c>
      <c r="E2447">
        <v>120.7264</v>
      </c>
      <c r="F2447">
        <v>19.354839999999999</v>
      </c>
      <c r="G2447">
        <v>4.25</v>
      </c>
      <c r="H2447">
        <v>2.56</v>
      </c>
      <c r="I2447">
        <v>3.19</v>
      </c>
      <c r="J2447">
        <v>9.25</v>
      </c>
    </row>
    <row r="2448" spans="1:10" x14ac:dyDescent="0.25">
      <c r="A2448" t="s">
        <v>2014</v>
      </c>
      <c r="B2448" t="s">
        <v>2016</v>
      </c>
      <c r="C2448" s="107">
        <v>45137</v>
      </c>
      <c r="D2448">
        <v>119.06</v>
      </c>
      <c r="E2448">
        <v>147.6344</v>
      </c>
      <c r="F2448">
        <v>19.354839999999999</v>
      </c>
      <c r="G2448">
        <v>4.3</v>
      </c>
      <c r="H2448">
        <v>2.6</v>
      </c>
      <c r="I2448">
        <v>3.21</v>
      </c>
      <c r="J2448">
        <v>9.6999999999999993</v>
      </c>
    </row>
    <row r="2449" spans="1:10" x14ac:dyDescent="0.25">
      <c r="A2449" t="s">
        <v>2011</v>
      </c>
      <c r="B2449" t="s">
        <v>2013</v>
      </c>
      <c r="C2449" s="107">
        <v>45137</v>
      </c>
      <c r="D2449">
        <v>143.1</v>
      </c>
      <c r="E2449">
        <v>177.44399999999999</v>
      </c>
      <c r="F2449">
        <v>19.354839999999999</v>
      </c>
      <c r="G2449">
        <v>4.3</v>
      </c>
      <c r="H2449">
        <v>2.6</v>
      </c>
      <c r="I2449">
        <v>2.86</v>
      </c>
      <c r="J2449">
        <v>9.6999999999999993</v>
      </c>
    </row>
    <row r="2450" spans="1:10" x14ac:dyDescent="0.25">
      <c r="A2450" t="s">
        <v>2008</v>
      </c>
      <c r="B2450" t="s">
        <v>2010</v>
      </c>
      <c r="C2450" s="107">
        <v>45137</v>
      </c>
      <c r="D2450">
        <v>161.87</v>
      </c>
      <c r="E2450">
        <v>200.71879999999999</v>
      </c>
      <c r="F2450">
        <v>19.354839999999999</v>
      </c>
      <c r="G2450">
        <v>4.25</v>
      </c>
      <c r="H2450">
        <v>2.56</v>
      </c>
      <c r="I2450">
        <v>2.86</v>
      </c>
      <c r="J2450">
        <v>9.25</v>
      </c>
    </row>
    <row r="2451" spans="1:10" x14ac:dyDescent="0.25">
      <c r="A2451" t="s">
        <v>2002</v>
      </c>
      <c r="B2451" t="s">
        <v>2004</v>
      </c>
      <c r="C2451" s="107">
        <v>45137</v>
      </c>
      <c r="D2451">
        <v>337.82</v>
      </c>
      <c r="E2451">
        <v>418.89679999999998</v>
      </c>
      <c r="F2451">
        <v>19.354839999999999</v>
      </c>
      <c r="G2451">
        <v>7.9</v>
      </c>
      <c r="H2451">
        <v>13.8</v>
      </c>
      <c r="I2451">
        <v>3.8</v>
      </c>
      <c r="J2451">
        <v>4.3</v>
      </c>
    </row>
    <row r="2452" spans="1:10" x14ac:dyDescent="0.25">
      <c r="A2452" t="s">
        <v>1996</v>
      </c>
      <c r="B2452" t="s">
        <v>1998</v>
      </c>
      <c r="C2452" s="107">
        <v>45137</v>
      </c>
      <c r="D2452">
        <v>451.01</v>
      </c>
      <c r="E2452">
        <v>559.25239999999997</v>
      </c>
      <c r="F2452">
        <v>19.354839999999999</v>
      </c>
      <c r="G2452">
        <v>7.87</v>
      </c>
      <c r="H2452">
        <v>13.77</v>
      </c>
      <c r="I2452">
        <v>8.3699999999999992</v>
      </c>
      <c r="J2452">
        <v>4.25</v>
      </c>
    </row>
    <row r="2453" spans="1:10" x14ac:dyDescent="0.25">
      <c r="A2453" t="s">
        <v>1990</v>
      </c>
      <c r="B2453" t="s">
        <v>1992</v>
      </c>
      <c r="C2453" s="107">
        <v>45137</v>
      </c>
      <c r="D2453">
        <v>337.82</v>
      </c>
      <c r="E2453">
        <v>418.89679999999998</v>
      </c>
      <c r="F2453">
        <v>19.354839999999999</v>
      </c>
      <c r="G2453">
        <v>7.9</v>
      </c>
      <c r="H2453">
        <v>13.8</v>
      </c>
      <c r="I2453">
        <v>10.14</v>
      </c>
      <c r="J2453">
        <v>4.3</v>
      </c>
    </row>
    <row r="2454" spans="1:10" x14ac:dyDescent="0.25">
      <c r="A2454" t="s">
        <v>1984</v>
      </c>
      <c r="B2454" t="s">
        <v>1986</v>
      </c>
      <c r="C2454" s="107">
        <v>45137</v>
      </c>
      <c r="D2454">
        <v>451.01</v>
      </c>
      <c r="E2454">
        <v>559.25239999999997</v>
      </c>
      <c r="F2454">
        <v>19.354839999999999</v>
      </c>
      <c r="G2454">
        <v>7.9</v>
      </c>
      <c r="H2454">
        <v>13.8</v>
      </c>
      <c r="I2454">
        <v>8.3699999999999992</v>
      </c>
      <c r="J2454">
        <v>4.3</v>
      </c>
    </row>
    <row r="2455" spans="1:10" x14ac:dyDescent="0.25">
      <c r="A2455" t="s">
        <v>1981</v>
      </c>
      <c r="B2455" t="s">
        <v>1983</v>
      </c>
      <c r="C2455" s="107">
        <v>45137</v>
      </c>
      <c r="D2455">
        <v>551.30999999999995</v>
      </c>
      <c r="E2455">
        <v>683.62440000000004</v>
      </c>
      <c r="F2455">
        <v>19.354839999999999</v>
      </c>
      <c r="G2455">
        <v>10.5</v>
      </c>
      <c r="H2455">
        <v>6</v>
      </c>
      <c r="I2455">
        <v>14</v>
      </c>
      <c r="J2455">
        <v>16</v>
      </c>
    </row>
    <row r="2456" spans="1:10" x14ac:dyDescent="0.25">
      <c r="A2456" t="s">
        <v>1978</v>
      </c>
      <c r="B2456" t="s">
        <v>1980</v>
      </c>
      <c r="C2456" s="107">
        <v>45137</v>
      </c>
      <c r="D2456">
        <v>607.02</v>
      </c>
      <c r="E2456">
        <v>752.70479999999998</v>
      </c>
      <c r="F2456">
        <v>19.354839999999999</v>
      </c>
      <c r="G2456">
        <v>10.5</v>
      </c>
      <c r="H2456">
        <v>6</v>
      </c>
      <c r="I2456">
        <v>14</v>
      </c>
      <c r="J2456">
        <v>16</v>
      </c>
    </row>
    <row r="2457" spans="1:10" x14ac:dyDescent="0.25">
      <c r="A2457" t="s">
        <v>1972</v>
      </c>
      <c r="B2457" t="s">
        <v>1974</v>
      </c>
      <c r="C2457" s="107">
        <v>45137</v>
      </c>
      <c r="D2457">
        <v>551.30999999999995</v>
      </c>
      <c r="E2457">
        <v>683.62440000000004</v>
      </c>
      <c r="F2457">
        <v>19.354839999999999</v>
      </c>
      <c r="G2457">
        <v>10.5</v>
      </c>
      <c r="H2457">
        <v>6</v>
      </c>
      <c r="I2457">
        <v>14</v>
      </c>
      <c r="J2457">
        <v>16</v>
      </c>
    </row>
    <row r="2458" spans="1:10" x14ac:dyDescent="0.25">
      <c r="A2458" t="s">
        <v>1966</v>
      </c>
      <c r="B2458" t="s">
        <v>1968</v>
      </c>
      <c r="C2458" s="107">
        <v>45137</v>
      </c>
      <c r="D2458">
        <v>607.02</v>
      </c>
      <c r="E2458">
        <v>752.70479999999998</v>
      </c>
      <c r="F2458">
        <v>19.354839999999999</v>
      </c>
      <c r="G2458">
        <v>10.5</v>
      </c>
      <c r="H2458">
        <v>6</v>
      </c>
      <c r="I2458">
        <v>14</v>
      </c>
      <c r="J2458">
        <v>16</v>
      </c>
    </row>
    <row r="2459" spans="1:10" x14ac:dyDescent="0.25">
      <c r="A2459" t="s">
        <v>1960</v>
      </c>
      <c r="B2459" t="s">
        <v>1962</v>
      </c>
      <c r="C2459" s="107">
        <v>45137</v>
      </c>
      <c r="D2459">
        <v>969.48</v>
      </c>
      <c r="E2459">
        <v>1202.1551999999999</v>
      </c>
      <c r="F2459">
        <v>19.354839999999999</v>
      </c>
      <c r="G2459">
        <v>9.9</v>
      </c>
      <c r="H2459">
        <v>5.8</v>
      </c>
      <c r="I2459">
        <v>28</v>
      </c>
      <c r="J2459">
        <v>14.4</v>
      </c>
    </row>
    <row r="2460" spans="1:10" x14ac:dyDescent="0.25">
      <c r="A2460" t="s">
        <v>1957</v>
      </c>
      <c r="B2460" t="s">
        <v>25548</v>
      </c>
      <c r="C2460" s="107">
        <v>45137</v>
      </c>
      <c r="D2460">
        <v>1550.11</v>
      </c>
      <c r="E2460">
        <v>1922.1364000000001</v>
      </c>
      <c r="F2460">
        <v>19.354839999999999</v>
      </c>
      <c r="G2460">
        <v>10.199999999999999</v>
      </c>
      <c r="H2460">
        <v>10.4</v>
      </c>
      <c r="I2460">
        <v>48</v>
      </c>
      <c r="J2460">
        <v>20</v>
      </c>
    </row>
    <row r="2461" spans="1:10" x14ac:dyDescent="0.25">
      <c r="A2461" t="s">
        <v>1954</v>
      </c>
      <c r="B2461" t="s">
        <v>1956</v>
      </c>
      <c r="C2461" s="107">
        <v>45137</v>
      </c>
      <c r="D2461">
        <v>602.33000000000004</v>
      </c>
      <c r="E2461">
        <v>746.88920000000007</v>
      </c>
      <c r="F2461">
        <v>19.354839999999999</v>
      </c>
      <c r="G2461">
        <v>9.9</v>
      </c>
      <c r="H2461">
        <v>14.4</v>
      </c>
      <c r="I2461">
        <v>12.1</v>
      </c>
      <c r="J2461">
        <v>5.8</v>
      </c>
    </row>
    <row r="2462" spans="1:10" x14ac:dyDescent="0.25">
      <c r="A2462" t="s">
        <v>1945</v>
      </c>
      <c r="B2462" t="s">
        <v>1947</v>
      </c>
      <c r="C2462" s="107">
        <v>45137</v>
      </c>
      <c r="D2462">
        <v>651.6</v>
      </c>
      <c r="E2462">
        <v>807.98400000000004</v>
      </c>
      <c r="F2462">
        <v>19.354839999999999</v>
      </c>
      <c r="G2462">
        <v>9.9</v>
      </c>
      <c r="H2462">
        <v>14.4</v>
      </c>
      <c r="I2462">
        <v>28</v>
      </c>
      <c r="J2462">
        <v>10.1</v>
      </c>
    </row>
    <row r="2463" spans="1:10" x14ac:dyDescent="0.25">
      <c r="A2463" t="s">
        <v>1927</v>
      </c>
      <c r="B2463" t="s">
        <v>1929</v>
      </c>
      <c r="C2463" s="107">
        <v>45137</v>
      </c>
      <c r="D2463">
        <v>1287.94</v>
      </c>
      <c r="E2463">
        <v>1597.0455999999999</v>
      </c>
      <c r="F2463">
        <v>19.354839999999999</v>
      </c>
      <c r="G2463">
        <v>12.99</v>
      </c>
      <c r="H2463">
        <v>12.99</v>
      </c>
      <c r="I2463">
        <v>24.8</v>
      </c>
      <c r="J2463">
        <v>18.11</v>
      </c>
    </row>
    <row r="2464" spans="1:10" x14ac:dyDescent="0.25">
      <c r="A2464" t="s">
        <v>1921</v>
      </c>
      <c r="B2464" t="s">
        <v>1923</v>
      </c>
      <c r="C2464" s="107">
        <v>45137</v>
      </c>
      <c r="D2464">
        <v>754.23</v>
      </c>
      <c r="E2464">
        <v>935.24520000000007</v>
      </c>
      <c r="F2464">
        <v>19.354839999999999</v>
      </c>
      <c r="G2464">
        <v>9.9</v>
      </c>
      <c r="H2464">
        <v>19.100000000000001</v>
      </c>
      <c r="I2464">
        <v>13</v>
      </c>
      <c r="J2464">
        <v>5.8</v>
      </c>
    </row>
    <row r="2465" spans="1:10" x14ac:dyDescent="0.25">
      <c r="A2465" t="s">
        <v>1915</v>
      </c>
      <c r="B2465" t="s">
        <v>1917</v>
      </c>
      <c r="C2465" s="107">
        <v>45137</v>
      </c>
      <c r="D2465">
        <v>947.78</v>
      </c>
      <c r="E2465">
        <v>1175.2472</v>
      </c>
      <c r="F2465">
        <v>19.354839999999999</v>
      </c>
      <c r="G2465">
        <v>9.9</v>
      </c>
      <c r="H2465">
        <v>19.100000000000001</v>
      </c>
      <c r="I2465">
        <v>13</v>
      </c>
      <c r="J2465">
        <v>5.8</v>
      </c>
    </row>
    <row r="2466" spans="1:10" x14ac:dyDescent="0.25">
      <c r="A2466" t="s">
        <v>1912</v>
      </c>
      <c r="B2466" t="s">
        <v>1914</v>
      </c>
      <c r="C2466" s="107">
        <v>45137</v>
      </c>
      <c r="D2466">
        <v>641.04</v>
      </c>
      <c r="E2466">
        <v>794.88959999999997</v>
      </c>
      <c r="F2466">
        <v>19.354839999999999</v>
      </c>
      <c r="G2466">
        <v>9.9</v>
      </c>
      <c r="H2466">
        <v>14.4</v>
      </c>
      <c r="I2466">
        <v>12.1</v>
      </c>
      <c r="J2466">
        <v>5.8</v>
      </c>
    </row>
    <row r="2467" spans="1:10" x14ac:dyDescent="0.25">
      <c r="A2467" t="s">
        <v>1909</v>
      </c>
      <c r="B2467" t="s">
        <v>1911</v>
      </c>
      <c r="C2467" s="107">
        <v>45137</v>
      </c>
      <c r="D2467">
        <v>1138.97</v>
      </c>
      <c r="E2467">
        <v>1412.3227999999999</v>
      </c>
      <c r="F2467">
        <v>19.354839999999999</v>
      </c>
      <c r="G2467">
        <v>9.9</v>
      </c>
      <c r="H2467">
        <v>14.4</v>
      </c>
      <c r="I2467">
        <v>22</v>
      </c>
      <c r="J2467">
        <v>10.1</v>
      </c>
    </row>
    <row r="2468" spans="1:10" x14ac:dyDescent="0.25">
      <c r="A2468" t="s">
        <v>1906</v>
      </c>
      <c r="B2468" t="s">
        <v>1908</v>
      </c>
      <c r="C2468" s="107">
        <v>45137</v>
      </c>
      <c r="D2468">
        <v>837.52</v>
      </c>
      <c r="E2468">
        <v>1038.5247999999999</v>
      </c>
      <c r="F2468">
        <v>19.354839999999999</v>
      </c>
      <c r="G2468">
        <v>9.9</v>
      </c>
      <c r="H2468">
        <v>5.9</v>
      </c>
      <c r="I2468">
        <v>16</v>
      </c>
      <c r="J2468">
        <v>16</v>
      </c>
    </row>
    <row r="2469" spans="1:10" x14ac:dyDescent="0.25">
      <c r="A2469" t="s">
        <v>1903</v>
      </c>
      <c r="B2469" t="s">
        <v>1905</v>
      </c>
      <c r="C2469" s="107">
        <v>45137</v>
      </c>
      <c r="D2469">
        <v>977.1</v>
      </c>
      <c r="E2469">
        <v>1211.604</v>
      </c>
      <c r="F2469">
        <v>19.354839999999999</v>
      </c>
      <c r="G2469">
        <v>9.9</v>
      </c>
      <c r="H2469">
        <v>5.9</v>
      </c>
      <c r="I2469">
        <v>16</v>
      </c>
      <c r="J2469">
        <v>16</v>
      </c>
    </row>
    <row r="2470" spans="1:10" x14ac:dyDescent="0.25">
      <c r="A2470" t="s">
        <v>1897</v>
      </c>
      <c r="B2470" t="s">
        <v>1899</v>
      </c>
      <c r="C2470" s="107">
        <v>45137</v>
      </c>
      <c r="D2470">
        <v>1012.29</v>
      </c>
      <c r="E2470">
        <v>1255.2396000000001</v>
      </c>
      <c r="F2470">
        <v>19.354839999999999</v>
      </c>
      <c r="G2470">
        <v>9.9</v>
      </c>
      <c r="H2470">
        <v>5.9</v>
      </c>
      <c r="I2470">
        <v>16</v>
      </c>
      <c r="J2470">
        <v>16</v>
      </c>
    </row>
    <row r="2471" spans="1:10" x14ac:dyDescent="0.25">
      <c r="A2471" t="s">
        <v>1891</v>
      </c>
      <c r="B2471" t="s">
        <v>1893</v>
      </c>
      <c r="C2471" s="107">
        <v>45137</v>
      </c>
      <c r="D2471">
        <v>1185.8900000000001</v>
      </c>
      <c r="E2471">
        <v>1470.5036</v>
      </c>
      <c r="F2471">
        <v>19.354839999999999</v>
      </c>
      <c r="G2471">
        <v>9.9</v>
      </c>
      <c r="H2471">
        <v>5.9</v>
      </c>
      <c r="I2471">
        <v>16</v>
      </c>
      <c r="J2471">
        <v>16</v>
      </c>
    </row>
    <row r="2472" spans="1:10" x14ac:dyDescent="0.25">
      <c r="A2472" t="s">
        <v>1858</v>
      </c>
      <c r="B2472" t="s">
        <v>1860</v>
      </c>
      <c r="C2472" s="107">
        <v>45137</v>
      </c>
      <c r="D2472">
        <v>251.61</v>
      </c>
      <c r="E2472">
        <v>311.99639999999999</v>
      </c>
      <c r="F2472">
        <v>19.354839999999999</v>
      </c>
      <c r="G2472">
        <v>8.4600000000000009</v>
      </c>
      <c r="H2472">
        <v>4.33</v>
      </c>
      <c r="I2472">
        <v>10.47</v>
      </c>
      <c r="J2472">
        <v>13.97</v>
      </c>
    </row>
    <row r="2473" spans="1:10" x14ac:dyDescent="0.25">
      <c r="A2473" t="s">
        <v>1855</v>
      </c>
      <c r="B2473" t="s">
        <v>1857</v>
      </c>
      <c r="C2473" s="107">
        <v>45137</v>
      </c>
      <c r="D2473">
        <v>279.17</v>
      </c>
      <c r="E2473">
        <v>346.17079999999999</v>
      </c>
      <c r="F2473">
        <v>19.354839999999999</v>
      </c>
      <c r="G2473">
        <v>12</v>
      </c>
      <c r="H2473">
        <v>8</v>
      </c>
      <c r="I2473">
        <v>10.65</v>
      </c>
      <c r="J2473">
        <v>17</v>
      </c>
    </row>
    <row r="2474" spans="1:10" x14ac:dyDescent="0.25">
      <c r="A2474" t="s">
        <v>1852</v>
      </c>
      <c r="B2474" t="s">
        <v>1854</v>
      </c>
      <c r="C2474" s="107">
        <v>45137</v>
      </c>
      <c r="D2474">
        <v>341.93</v>
      </c>
      <c r="E2474">
        <v>423.9932</v>
      </c>
      <c r="F2474">
        <v>19.354839999999999</v>
      </c>
      <c r="G2474">
        <v>13</v>
      </c>
      <c r="H2474">
        <v>8</v>
      </c>
      <c r="I2474">
        <v>15.05</v>
      </c>
      <c r="J2474">
        <v>22</v>
      </c>
    </row>
    <row r="2475" spans="1:10" x14ac:dyDescent="0.25">
      <c r="A2475" t="s">
        <v>1846</v>
      </c>
      <c r="B2475" t="s">
        <v>1848</v>
      </c>
      <c r="C2475" s="107">
        <v>45137</v>
      </c>
      <c r="D2475">
        <v>355.42</v>
      </c>
      <c r="E2475">
        <v>440.7208</v>
      </c>
      <c r="F2475">
        <v>19.354839999999999</v>
      </c>
      <c r="G2475">
        <v>13</v>
      </c>
      <c r="H2475">
        <v>8</v>
      </c>
      <c r="I2475">
        <v>15.55</v>
      </c>
      <c r="J2475">
        <v>22</v>
      </c>
    </row>
    <row r="2476" spans="1:10" x14ac:dyDescent="0.25">
      <c r="A2476" t="s">
        <v>1843</v>
      </c>
      <c r="B2476" t="s">
        <v>1845</v>
      </c>
      <c r="C2476" s="107">
        <v>45137</v>
      </c>
      <c r="D2476">
        <v>370.08</v>
      </c>
      <c r="E2476">
        <v>458.89920000000001</v>
      </c>
      <c r="F2476">
        <v>19.354839999999999</v>
      </c>
      <c r="G2476">
        <v>13</v>
      </c>
      <c r="H2476">
        <v>8</v>
      </c>
      <c r="I2476">
        <v>15.4</v>
      </c>
      <c r="J2476">
        <v>21</v>
      </c>
    </row>
    <row r="2477" spans="1:10" x14ac:dyDescent="0.25">
      <c r="A2477" t="s">
        <v>1840</v>
      </c>
      <c r="B2477" t="s">
        <v>1842</v>
      </c>
      <c r="C2477" s="107">
        <v>45137</v>
      </c>
      <c r="D2477">
        <v>613.47</v>
      </c>
      <c r="E2477">
        <v>760.70280000000002</v>
      </c>
      <c r="F2477">
        <v>19.354839999999999</v>
      </c>
      <c r="G2477">
        <v>14</v>
      </c>
      <c r="H2477">
        <v>9</v>
      </c>
      <c r="I2477">
        <v>9</v>
      </c>
      <c r="J2477">
        <v>25</v>
      </c>
    </row>
    <row r="2478" spans="1:10" x14ac:dyDescent="0.25">
      <c r="A2478" t="s">
        <v>1837</v>
      </c>
      <c r="B2478" t="s">
        <v>1839</v>
      </c>
      <c r="C2478" s="107">
        <v>45137</v>
      </c>
      <c r="D2478">
        <v>750.13</v>
      </c>
      <c r="E2478">
        <v>930.16120000000001</v>
      </c>
      <c r="F2478">
        <v>19.354839999999999</v>
      </c>
      <c r="G2478">
        <v>14</v>
      </c>
      <c r="H2478">
        <v>9</v>
      </c>
      <c r="I2478">
        <v>23.35</v>
      </c>
      <c r="J2478">
        <v>25</v>
      </c>
    </row>
    <row r="2479" spans="1:10" x14ac:dyDescent="0.25">
      <c r="A2479" t="s">
        <v>1834</v>
      </c>
      <c r="B2479" t="s">
        <v>1836</v>
      </c>
      <c r="C2479" s="107">
        <v>45137</v>
      </c>
      <c r="D2479">
        <v>308.5</v>
      </c>
      <c r="E2479">
        <v>382.54</v>
      </c>
      <c r="F2479">
        <v>19.354839999999999</v>
      </c>
      <c r="G2479">
        <v>8.5</v>
      </c>
      <c r="H2479">
        <v>14</v>
      </c>
      <c r="I2479">
        <v>8.4</v>
      </c>
      <c r="J2479">
        <v>4.3</v>
      </c>
    </row>
    <row r="2480" spans="1:10" x14ac:dyDescent="0.25">
      <c r="A2480" t="s">
        <v>1831</v>
      </c>
      <c r="B2480" t="s">
        <v>1833</v>
      </c>
      <c r="C2480" s="107">
        <v>45137</v>
      </c>
      <c r="D2480">
        <v>431.66</v>
      </c>
      <c r="E2480">
        <v>535.25840000000005</v>
      </c>
      <c r="F2480">
        <v>19.354839999999999</v>
      </c>
      <c r="G2480">
        <v>9.4</v>
      </c>
      <c r="H2480">
        <v>16.8</v>
      </c>
      <c r="I2480">
        <v>11</v>
      </c>
      <c r="J2480">
        <v>5.3</v>
      </c>
    </row>
    <row r="2481" spans="1:10" x14ac:dyDescent="0.25">
      <c r="A2481" t="s">
        <v>1828</v>
      </c>
      <c r="B2481" t="s">
        <v>1830</v>
      </c>
      <c r="C2481" s="107">
        <v>45137</v>
      </c>
      <c r="D2481">
        <v>563.62</v>
      </c>
      <c r="E2481">
        <v>698.88879999999995</v>
      </c>
      <c r="F2481">
        <v>19.354839999999999</v>
      </c>
      <c r="G2481">
        <v>10</v>
      </c>
      <c r="H2481">
        <v>19.899999999999999</v>
      </c>
      <c r="I2481">
        <v>26</v>
      </c>
      <c r="J2481">
        <v>5.2</v>
      </c>
    </row>
    <row r="2482" spans="1:10" x14ac:dyDescent="0.25">
      <c r="A2482" t="s">
        <v>1825</v>
      </c>
      <c r="B2482" t="s">
        <v>1827</v>
      </c>
      <c r="C2482" s="107">
        <v>45137</v>
      </c>
      <c r="D2482">
        <v>645.14</v>
      </c>
      <c r="E2482">
        <v>799.97360000000003</v>
      </c>
      <c r="F2482">
        <v>19.354839999999999</v>
      </c>
      <c r="G2482">
        <v>10</v>
      </c>
      <c r="H2482">
        <v>19.899999999999999</v>
      </c>
      <c r="I2482">
        <v>26</v>
      </c>
      <c r="J2482">
        <v>5.2</v>
      </c>
    </row>
    <row r="2483" spans="1:10" x14ac:dyDescent="0.25">
      <c r="A2483" t="s">
        <v>942</v>
      </c>
      <c r="B2483" t="s">
        <v>944</v>
      </c>
      <c r="C2483" s="107">
        <v>45137</v>
      </c>
      <c r="D2483">
        <v>76.83</v>
      </c>
      <c r="E2483">
        <v>95.27</v>
      </c>
      <c r="F2483">
        <v>19.355519999999999</v>
      </c>
      <c r="G2483">
        <v>8.6</v>
      </c>
      <c r="H2483">
        <v>2.6</v>
      </c>
      <c r="I2483">
        <v>5.3</v>
      </c>
      <c r="J2483">
        <v>3.9</v>
      </c>
    </row>
    <row r="2484" spans="1:10" x14ac:dyDescent="0.25">
      <c r="A2484" t="s">
        <v>1822</v>
      </c>
      <c r="B2484" t="s">
        <v>1824</v>
      </c>
      <c r="C2484" s="107">
        <v>45137</v>
      </c>
      <c r="D2484">
        <v>90.91</v>
      </c>
      <c r="E2484">
        <v>112.72839999999999</v>
      </c>
      <c r="F2484">
        <v>19.354839999999999</v>
      </c>
      <c r="G2484">
        <v>8</v>
      </c>
      <c r="H2484">
        <v>10</v>
      </c>
      <c r="I2484">
        <v>4.1500000000000004</v>
      </c>
      <c r="J2484">
        <v>4</v>
      </c>
    </row>
    <row r="2485" spans="1:10" x14ac:dyDescent="0.25">
      <c r="A2485" t="s">
        <v>1819</v>
      </c>
      <c r="B2485" t="s">
        <v>1821</v>
      </c>
      <c r="C2485" s="107">
        <v>45137</v>
      </c>
      <c r="D2485">
        <v>99.7</v>
      </c>
      <c r="E2485">
        <v>123.628</v>
      </c>
      <c r="F2485">
        <v>19.354839999999999</v>
      </c>
      <c r="G2485">
        <v>8</v>
      </c>
      <c r="H2485">
        <v>10</v>
      </c>
      <c r="I2485">
        <v>5.15</v>
      </c>
      <c r="J2485">
        <v>3</v>
      </c>
    </row>
    <row r="2486" spans="1:10" x14ac:dyDescent="0.25">
      <c r="A2486" t="s">
        <v>1816</v>
      </c>
      <c r="B2486" t="s">
        <v>1818</v>
      </c>
      <c r="C2486" s="107">
        <v>45137</v>
      </c>
      <c r="D2486">
        <v>129.62</v>
      </c>
      <c r="E2486">
        <v>168.59729999999999</v>
      </c>
      <c r="F2486">
        <v>23.118580000000001</v>
      </c>
      <c r="G2486">
        <v>8.6199999999999992</v>
      </c>
      <c r="H2486">
        <v>2.5499999999999998</v>
      </c>
      <c r="I2486">
        <v>5.29</v>
      </c>
      <c r="J2486">
        <v>3.89</v>
      </c>
    </row>
    <row r="2487" spans="1:10" x14ac:dyDescent="0.25">
      <c r="A2487" t="s">
        <v>1813</v>
      </c>
      <c r="B2487" t="s">
        <v>1815</v>
      </c>
      <c r="C2487" s="107">
        <v>45137</v>
      </c>
      <c r="D2487">
        <v>76.83</v>
      </c>
      <c r="E2487">
        <v>95.269199999999998</v>
      </c>
      <c r="F2487">
        <v>19.354839999999999</v>
      </c>
      <c r="G2487">
        <v>8.3000000000000007</v>
      </c>
      <c r="H2487">
        <v>2.36</v>
      </c>
      <c r="I2487">
        <v>3.96</v>
      </c>
      <c r="J2487">
        <v>3.34</v>
      </c>
    </row>
    <row r="2488" spans="1:10" x14ac:dyDescent="0.25">
      <c r="A2488" t="s">
        <v>1810</v>
      </c>
      <c r="B2488" t="s">
        <v>1812</v>
      </c>
      <c r="C2488" s="107">
        <v>45137</v>
      </c>
      <c r="D2488">
        <v>99.7</v>
      </c>
      <c r="E2488">
        <v>123.628</v>
      </c>
      <c r="F2488">
        <v>19.354839999999999</v>
      </c>
      <c r="G2488">
        <v>8.6</v>
      </c>
      <c r="H2488">
        <v>3.89</v>
      </c>
      <c r="I2488">
        <v>5.17</v>
      </c>
      <c r="J2488">
        <v>2.5</v>
      </c>
    </row>
    <row r="2489" spans="1:10" x14ac:dyDescent="0.25">
      <c r="A2489" t="s">
        <v>1807</v>
      </c>
      <c r="B2489" t="s">
        <v>1809</v>
      </c>
      <c r="C2489" s="107">
        <v>45137</v>
      </c>
      <c r="D2489">
        <v>129.62</v>
      </c>
      <c r="E2489">
        <v>160.72880000000001</v>
      </c>
      <c r="F2489">
        <v>19.354839999999999</v>
      </c>
      <c r="G2489">
        <v>8.6</v>
      </c>
      <c r="H2489">
        <v>2.6</v>
      </c>
      <c r="I2489">
        <v>5.15</v>
      </c>
      <c r="J2489">
        <v>3.9</v>
      </c>
    </row>
    <row r="2490" spans="1:10" x14ac:dyDescent="0.25">
      <c r="A2490" t="s">
        <v>1804</v>
      </c>
      <c r="B2490" t="s">
        <v>1806</v>
      </c>
      <c r="C2490" s="107">
        <v>45137</v>
      </c>
      <c r="D2490">
        <v>415.24</v>
      </c>
      <c r="E2490">
        <v>514.89760000000001</v>
      </c>
      <c r="F2490">
        <v>19.354839999999999</v>
      </c>
      <c r="G2490">
        <v>13.77</v>
      </c>
      <c r="H2490">
        <v>11.81</v>
      </c>
      <c r="I2490">
        <v>33.06</v>
      </c>
      <c r="J2490">
        <v>17.7</v>
      </c>
    </row>
    <row r="2491" spans="1:10" x14ac:dyDescent="0.25">
      <c r="A2491" t="s">
        <v>559</v>
      </c>
      <c r="B2491" t="s">
        <v>561</v>
      </c>
      <c r="C2491" s="107">
        <v>45137</v>
      </c>
      <c r="D2491">
        <v>502.04</v>
      </c>
      <c r="E2491">
        <v>622.52960000000007</v>
      </c>
      <c r="F2491">
        <v>19.354839999999999</v>
      </c>
      <c r="G2491">
        <v>13.77</v>
      </c>
      <c r="H2491">
        <v>11.81</v>
      </c>
      <c r="I2491">
        <v>33.06</v>
      </c>
      <c r="J2491">
        <v>17.7</v>
      </c>
    </row>
    <row r="2492" spans="1:10" x14ac:dyDescent="0.25">
      <c r="A2492" t="s">
        <v>1801</v>
      </c>
      <c r="B2492" t="s">
        <v>1803</v>
      </c>
      <c r="C2492" s="107">
        <v>45137</v>
      </c>
      <c r="D2492">
        <v>75.069999999999993</v>
      </c>
      <c r="E2492">
        <v>93.086799999999997</v>
      </c>
      <c r="F2492">
        <v>19.354839999999999</v>
      </c>
      <c r="G2492">
        <v>4.7</v>
      </c>
      <c r="H2492">
        <v>7.8</v>
      </c>
      <c r="I2492">
        <v>2.2000000000000002</v>
      </c>
      <c r="J2492">
        <v>2.2999999999999998</v>
      </c>
    </row>
    <row r="2493" spans="1:10" x14ac:dyDescent="0.25">
      <c r="A2493" t="s">
        <v>1798</v>
      </c>
      <c r="B2493" t="s">
        <v>1800</v>
      </c>
      <c r="C2493" s="107">
        <v>45137</v>
      </c>
      <c r="D2493">
        <v>171.84</v>
      </c>
      <c r="E2493">
        <v>213.08160000000001</v>
      </c>
      <c r="F2493">
        <v>19.354839999999999</v>
      </c>
      <c r="G2493">
        <v>6.4</v>
      </c>
      <c r="H2493">
        <v>7.8</v>
      </c>
      <c r="I2493">
        <v>2.2000000000000002</v>
      </c>
      <c r="J2493">
        <v>2.4</v>
      </c>
    </row>
    <row r="2494" spans="1:10" x14ac:dyDescent="0.25">
      <c r="A2494" t="s">
        <v>1795</v>
      </c>
      <c r="B2494" t="s">
        <v>1797</v>
      </c>
      <c r="C2494" s="107">
        <v>45137</v>
      </c>
      <c r="D2494">
        <v>210.55</v>
      </c>
      <c r="E2494">
        <v>261.08199999999999</v>
      </c>
      <c r="F2494">
        <v>19.354839999999999</v>
      </c>
      <c r="G2494">
        <v>12.2</v>
      </c>
      <c r="H2494">
        <v>3.4</v>
      </c>
      <c r="I2494">
        <v>7.05</v>
      </c>
      <c r="J2494">
        <v>7.3</v>
      </c>
    </row>
    <row r="2495" spans="1:10" x14ac:dyDescent="0.25">
      <c r="A2495" t="s">
        <v>1792</v>
      </c>
      <c r="B2495" t="s">
        <v>1794</v>
      </c>
      <c r="C2495" s="107">
        <v>45137</v>
      </c>
      <c r="D2495">
        <v>17.010000000000002</v>
      </c>
      <c r="E2495">
        <v>22.184999999999999</v>
      </c>
      <c r="F2495">
        <v>23.32657</v>
      </c>
      <c r="G2495">
        <v>1.6</v>
      </c>
      <c r="H2495">
        <v>0.7</v>
      </c>
      <c r="I2495">
        <v>0.1</v>
      </c>
      <c r="J2495">
        <v>0.9</v>
      </c>
    </row>
    <row r="2496" spans="1:10" x14ac:dyDescent="0.25">
      <c r="A2496" t="s">
        <v>1789</v>
      </c>
      <c r="B2496" t="s">
        <v>1791</v>
      </c>
      <c r="C2496" s="107">
        <v>45137</v>
      </c>
      <c r="D2496">
        <v>27.57</v>
      </c>
      <c r="E2496">
        <v>35.955000000000013</v>
      </c>
      <c r="F2496">
        <v>23.320820000000001</v>
      </c>
      <c r="G2496">
        <v>2.9</v>
      </c>
      <c r="H2496">
        <v>1.2</v>
      </c>
      <c r="I2496">
        <v>0.6</v>
      </c>
      <c r="J2496">
        <v>2.9</v>
      </c>
    </row>
    <row r="2497" spans="1:10" x14ac:dyDescent="0.25">
      <c r="A2497" t="s">
        <v>1786</v>
      </c>
      <c r="B2497" t="s">
        <v>1788</v>
      </c>
      <c r="C2497" s="107">
        <v>45137</v>
      </c>
      <c r="D2497">
        <v>36.36</v>
      </c>
      <c r="E2497">
        <v>45.086399999999998</v>
      </c>
      <c r="F2497">
        <v>19.354839999999999</v>
      </c>
      <c r="G2497">
        <v>2.9</v>
      </c>
      <c r="H2497">
        <v>1.2</v>
      </c>
      <c r="I2497">
        <v>0.6</v>
      </c>
      <c r="J2497">
        <v>2.9</v>
      </c>
    </row>
    <row r="2498" spans="1:10" x14ac:dyDescent="0.25">
      <c r="A2498" t="s">
        <v>1783</v>
      </c>
      <c r="B2498" t="s">
        <v>1785</v>
      </c>
      <c r="C2498" s="107">
        <v>45137</v>
      </c>
      <c r="D2498">
        <v>209.38</v>
      </c>
      <c r="E2498">
        <v>259.63119999999998</v>
      </c>
      <c r="F2498">
        <v>19.354839999999999</v>
      </c>
      <c r="G2498">
        <v>5</v>
      </c>
      <c r="H2498">
        <v>2.4</v>
      </c>
      <c r="I2498">
        <v>6.6</v>
      </c>
      <c r="J2498">
        <v>13.3</v>
      </c>
    </row>
    <row r="2499" spans="1:10" x14ac:dyDescent="0.25">
      <c r="A2499" t="s">
        <v>1780</v>
      </c>
      <c r="B2499" t="s">
        <v>1782</v>
      </c>
      <c r="C2499" s="107">
        <v>45137</v>
      </c>
      <c r="D2499">
        <v>174.78</v>
      </c>
      <c r="E2499">
        <v>213.3903</v>
      </c>
      <c r="F2499">
        <v>18.09375</v>
      </c>
      <c r="G2499">
        <v>5</v>
      </c>
      <c r="H2499">
        <v>2.4</v>
      </c>
      <c r="I2499">
        <v>4.8</v>
      </c>
      <c r="J2499">
        <v>10.4</v>
      </c>
    </row>
    <row r="2500" spans="1:10" x14ac:dyDescent="0.25">
      <c r="A2500" t="s">
        <v>1777</v>
      </c>
      <c r="B2500" t="s">
        <v>1779</v>
      </c>
      <c r="C2500" s="107">
        <v>45137</v>
      </c>
      <c r="D2500">
        <v>12.9</v>
      </c>
      <c r="E2500">
        <v>16.065000000000001</v>
      </c>
      <c r="F2500">
        <v>19.70121</v>
      </c>
      <c r="G2500">
        <v>2</v>
      </c>
      <c r="H2500">
        <v>1.1000000000000001</v>
      </c>
      <c r="I2500">
        <v>0.2</v>
      </c>
      <c r="J2500">
        <v>2.1</v>
      </c>
    </row>
    <row r="2501" spans="1:10" x14ac:dyDescent="0.25">
      <c r="A2501" t="s">
        <v>1774</v>
      </c>
      <c r="B2501" t="s">
        <v>1776</v>
      </c>
      <c r="C2501" s="107">
        <v>45137</v>
      </c>
      <c r="D2501">
        <v>25.22</v>
      </c>
      <c r="E2501">
        <v>32.895000000000003</v>
      </c>
      <c r="F2501">
        <v>23.331810000000001</v>
      </c>
      <c r="G2501">
        <v>3.7</v>
      </c>
      <c r="H2501">
        <v>1.5</v>
      </c>
      <c r="I2501">
        <v>0.44</v>
      </c>
      <c r="J2501">
        <v>2.9</v>
      </c>
    </row>
    <row r="2502" spans="1:10" x14ac:dyDescent="0.25">
      <c r="A2502" t="s">
        <v>1771</v>
      </c>
      <c r="B2502" t="s">
        <v>1773</v>
      </c>
      <c r="C2502" s="107">
        <v>45137</v>
      </c>
      <c r="D2502">
        <v>28.74</v>
      </c>
      <c r="E2502">
        <v>35.637599999999999</v>
      </c>
      <c r="F2502">
        <v>19.354839999999999</v>
      </c>
      <c r="G2502">
        <v>3.7</v>
      </c>
      <c r="H2502">
        <v>1.8</v>
      </c>
      <c r="I2502">
        <v>0.5</v>
      </c>
      <c r="J2502">
        <v>2.9</v>
      </c>
    </row>
    <row r="2503" spans="1:10" x14ac:dyDescent="0.25">
      <c r="A2503" t="s">
        <v>1765</v>
      </c>
      <c r="B2503" t="s">
        <v>1767</v>
      </c>
      <c r="C2503" s="107">
        <v>45137</v>
      </c>
      <c r="D2503">
        <v>31.67</v>
      </c>
      <c r="E2503">
        <v>39.270800000000001</v>
      </c>
      <c r="F2503">
        <v>19.354839999999999</v>
      </c>
      <c r="G2503">
        <v>3.7</v>
      </c>
      <c r="H2503">
        <v>1.8</v>
      </c>
      <c r="I2503">
        <v>0.5</v>
      </c>
      <c r="J2503">
        <v>2.9</v>
      </c>
    </row>
    <row r="2504" spans="1:10" x14ac:dyDescent="0.25">
      <c r="A2504" t="s">
        <v>1762</v>
      </c>
      <c r="B2504" t="s">
        <v>1764</v>
      </c>
      <c r="C2504" s="107">
        <v>45137</v>
      </c>
      <c r="D2504">
        <v>49.85</v>
      </c>
      <c r="E2504">
        <v>61.814</v>
      </c>
      <c r="F2504">
        <v>19.354839999999999</v>
      </c>
      <c r="G2504">
        <v>3.5</v>
      </c>
      <c r="H2504">
        <v>6.3</v>
      </c>
      <c r="I2504">
        <v>1.5</v>
      </c>
      <c r="J2504">
        <v>2.6</v>
      </c>
    </row>
    <row r="2505" spans="1:10" x14ac:dyDescent="0.25">
      <c r="A2505" t="s">
        <v>1747</v>
      </c>
      <c r="B2505" t="s">
        <v>1749</v>
      </c>
      <c r="C2505" s="107">
        <v>45137</v>
      </c>
      <c r="D2505">
        <v>70.97</v>
      </c>
      <c r="E2505">
        <v>88.002799999999993</v>
      </c>
      <c r="F2505">
        <v>19.354839999999999</v>
      </c>
      <c r="G2505">
        <v>3.5</v>
      </c>
      <c r="H2505">
        <v>7.3</v>
      </c>
      <c r="I2505">
        <v>1.9</v>
      </c>
      <c r="J2505">
        <v>2.6</v>
      </c>
    </row>
    <row r="2506" spans="1:10" x14ac:dyDescent="0.25">
      <c r="A2506" t="s">
        <v>1744</v>
      </c>
      <c r="B2506" t="s">
        <v>1746</v>
      </c>
      <c r="C2506" s="107">
        <v>45137</v>
      </c>
      <c r="D2506">
        <v>100.29</v>
      </c>
      <c r="E2506">
        <v>124.3596</v>
      </c>
      <c r="F2506">
        <v>19.354839999999999</v>
      </c>
      <c r="G2506">
        <v>3.5</v>
      </c>
      <c r="H2506">
        <v>7.7</v>
      </c>
      <c r="I2506">
        <v>2</v>
      </c>
      <c r="J2506">
        <v>2.6</v>
      </c>
    </row>
    <row r="2507" spans="1:10" x14ac:dyDescent="0.25">
      <c r="A2507" t="s">
        <v>1735</v>
      </c>
      <c r="B2507" t="s">
        <v>1737</v>
      </c>
      <c r="C2507" s="107">
        <v>45137</v>
      </c>
      <c r="D2507">
        <v>100.29</v>
      </c>
      <c r="E2507">
        <v>124.3596</v>
      </c>
      <c r="F2507">
        <v>19.354839999999999</v>
      </c>
      <c r="G2507">
        <v>3.5</v>
      </c>
      <c r="H2507">
        <v>7.7</v>
      </c>
      <c r="I2507">
        <v>2</v>
      </c>
      <c r="J2507">
        <v>2.6</v>
      </c>
    </row>
    <row r="2508" spans="1:10" x14ac:dyDescent="0.25">
      <c r="A2508" t="s">
        <v>1732</v>
      </c>
      <c r="B2508" t="s">
        <v>1734</v>
      </c>
      <c r="C2508" s="107">
        <v>45137</v>
      </c>
      <c r="D2508">
        <v>41.05</v>
      </c>
      <c r="E2508">
        <v>50.902000000000001</v>
      </c>
      <c r="F2508">
        <v>19.354839999999999</v>
      </c>
      <c r="G2508">
        <v>3.5</v>
      </c>
      <c r="H2508">
        <v>4.5</v>
      </c>
      <c r="I2508">
        <v>0.8</v>
      </c>
      <c r="J2508">
        <v>1.8</v>
      </c>
    </row>
    <row r="2509" spans="1:10" x14ac:dyDescent="0.25">
      <c r="A2509" t="s">
        <v>1729</v>
      </c>
      <c r="B2509" t="s">
        <v>1731</v>
      </c>
      <c r="C2509" s="107">
        <v>45137</v>
      </c>
      <c r="D2509">
        <v>49.85</v>
      </c>
      <c r="E2509">
        <v>61.814</v>
      </c>
      <c r="F2509">
        <v>19.354839999999999</v>
      </c>
      <c r="G2509">
        <v>3.5</v>
      </c>
      <c r="H2509">
        <v>4.5</v>
      </c>
      <c r="I2509">
        <v>0.9</v>
      </c>
      <c r="J2509">
        <v>1.8</v>
      </c>
    </row>
    <row r="2510" spans="1:10" x14ac:dyDescent="0.25">
      <c r="A2510" t="s">
        <v>1723</v>
      </c>
      <c r="B2510" t="s">
        <v>1725</v>
      </c>
      <c r="C2510" s="107">
        <v>45137</v>
      </c>
      <c r="D2510">
        <v>113.19</v>
      </c>
      <c r="E2510">
        <v>140.35560000000001</v>
      </c>
      <c r="F2510">
        <v>19.354839999999999</v>
      </c>
      <c r="G2510">
        <v>3.5</v>
      </c>
      <c r="H2510">
        <v>7.7</v>
      </c>
      <c r="I2510">
        <v>2</v>
      </c>
      <c r="J2510">
        <v>2.6</v>
      </c>
    </row>
    <row r="2511" spans="1:10" x14ac:dyDescent="0.25">
      <c r="A2511" t="s">
        <v>1720</v>
      </c>
      <c r="B2511" t="s">
        <v>1722</v>
      </c>
      <c r="C2511" s="107">
        <v>45137</v>
      </c>
      <c r="D2511">
        <v>374.18</v>
      </c>
      <c r="E2511">
        <v>463.98320000000001</v>
      </c>
      <c r="F2511">
        <v>19.354839999999999</v>
      </c>
      <c r="G2511">
        <v>1.77</v>
      </c>
      <c r="H2511">
        <v>5.51</v>
      </c>
      <c r="I2511">
        <v>2.42</v>
      </c>
      <c r="J2511">
        <v>8.26</v>
      </c>
    </row>
    <row r="2512" spans="1:10" x14ac:dyDescent="0.25">
      <c r="A2512" t="s">
        <v>1717</v>
      </c>
      <c r="B2512" t="s">
        <v>25549</v>
      </c>
      <c r="C2512" s="107">
        <v>45137</v>
      </c>
      <c r="D2512">
        <v>463.92</v>
      </c>
      <c r="E2512">
        <v>575.26080000000002</v>
      </c>
      <c r="F2512">
        <v>19.354839999999999</v>
      </c>
      <c r="G2512">
        <v>8.39</v>
      </c>
      <c r="H2512">
        <v>4.72</v>
      </c>
      <c r="I2512">
        <v>3.24</v>
      </c>
      <c r="J2512">
        <v>1.18</v>
      </c>
    </row>
    <row r="2513" spans="1:10" x14ac:dyDescent="0.25">
      <c r="A2513" t="s">
        <v>1714</v>
      </c>
      <c r="B2513" t="s">
        <v>1716</v>
      </c>
      <c r="C2513" s="107">
        <v>45137</v>
      </c>
      <c r="D2513">
        <v>812.3</v>
      </c>
      <c r="E2513">
        <v>1007.252</v>
      </c>
      <c r="F2513">
        <v>19.354839999999999</v>
      </c>
      <c r="G2513">
        <v>6.37</v>
      </c>
      <c r="H2513">
        <v>11.33</v>
      </c>
      <c r="I2513">
        <v>10.36</v>
      </c>
      <c r="J2513">
        <v>3.74</v>
      </c>
    </row>
    <row r="2514" spans="1:10" x14ac:dyDescent="0.25">
      <c r="A2514" t="s">
        <v>1708</v>
      </c>
      <c r="B2514" t="s">
        <v>1710</v>
      </c>
      <c r="C2514" s="107">
        <v>45137</v>
      </c>
      <c r="D2514">
        <v>156.59</v>
      </c>
      <c r="E2514">
        <v>194.17160000000001</v>
      </c>
      <c r="F2514">
        <v>19.354839999999999</v>
      </c>
      <c r="G2514">
        <v>7.3</v>
      </c>
      <c r="H2514">
        <v>3.2</v>
      </c>
      <c r="I2514">
        <v>3</v>
      </c>
      <c r="J2514">
        <v>5.0999999999999996</v>
      </c>
    </row>
    <row r="2515" spans="1:10" x14ac:dyDescent="0.25">
      <c r="A2515" t="s">
        <v>1702</v>
      </c>
      <c r="B2515" t="s">
        <v>1704</v>
      </c>
      <c r="C2515" s="107">
        <v>45137</v>
      </c>
      <c r="D2515">
        <v>156.59</v>
      </c>
      <c r="E2515">
        <v>194.17160000000001</v>
      </c>
      <c r="F2515">
        <v>19.354839999999999</v>
      </c>
      <c r="G2515">
        <v>7.3</v>
      </c>
      <c r="H2515">
        <v>3.2</v>
      </c>
      <c r="I2515">
        <v>3</v>
      </c>
      <c r="J2515">
        <v>5.0999999999999996</v>
      </c>
    </row>
    <row r="2516" spans="1:10" x14ac:dyDescent="0.25">
      <c r="A2516" t="s">
        <v>1699</v>
      </c>
      <c r="B2516" t="s">
        <v>1701</v>
      </c>
      <c r="C2516" s="107">
        <v>45137</v>
      </c>
      <c r="D2516">
        <v>156.59</v>
      </c>
      <c r="E2516">
        <v>194.17160000000001</v>
      </c>
      <c r="F2516">
        <v>19.354839999999999</v>
      </c>
      <c r="G2516">
        <v>7.3</v>
      </c>
      <c r="H2516">
        <v>3.2</v>
      </c>
      <c r="I2516">
        <v>3</v>
      </c>
      <c r="J2516">
        <v>5.0999999999999996</v>
      </c>
    </row>
    <row r="2517" spans="1:10" x14ac:dyDescent="0.25">
      <c r="A2517" t="s">
        <v>1696</v>
      </c>
      <c r="B2517" t="s">
        <v>1698</v>
      </c>
      <c r="C2517" s="107">
        <v>45137</v>
      </c>
      <c r="D2517">
        <v>156.59</v>
      </c>
      <c r="E2517">
        <v>194.17160000000001</v>
      </c>
      <c r="F2517">
        <v>19.354839999999999</v>
      </c>
      <c r="G2517">
        <v>7.32</v>
      </c>
      <c r="H2517">
        <v>5.1100000000000003</v>
      </c>
      <c r="I2517">
        <v>3.72</v>
      </c>
      <c r="J2517">
        <v>3.14</v>
      </c>
    </row>
    <row r="2518" spans="1:10" x14ac:dyDescent="0.25">
      <c r="A2518" t="s">
        <v>1597</v>
      </c>
      <c r="B2518" t="s">
        <v>1599</v>
      </c>
      <c r="C2518" s="107">
        <v>45137</v>
      </c>
      <c r="D2518">
        <v>90.91</v>
      </c>
      <c r="E2518">
        <v>113.6375</v>
      </c>
      <c r="F2518">
        <v>20</v>
      </c>
      <c r="G2518">
        <v>1.57</v>
      </c>
      <c r="H2518">
        <v>2.2599999999999998</v>
      </c>
      <c r="I2518">
        <v>2.5999999999999999E-2</v>
      </c>
      <c r="J2518">
        <v>0.2</v>
      </c>
    </row>
    <row r="2519" spans="1:10" x14ac:dyDescent="0.25">
      <c r="A2519" t="s">
        <v>1594</v>
      </c>
      <c r="B2519" t="s">
        <v>1596</v>
      </c>
      <c r="C2519" s="107">
        <v>45137</v>
      </c>
      <c r="D2519">
        <v>46.33</v>
      </c>
      <c r="E2519">
        <v>57.449199999999998</v>
      </c>
      <c r="F2519">
        <v>19.354839999999999</v>
      </c>
      <c r="G2519">
        <v>4.5</v>
      </c>
      <c r="H2519">
        <v>1.9</v>
      </c>
      <c r="I2519">
        <v>1</v>
      </c>
      <c r="J2519">
        <v>4</v>
      </c>
    </row>
    <row r="2520" spans="1:10" x14ac:dyDescent="0.25">
      <c r="A2520" t="s">
        <v>1591</v>
      </c>
      <c r="B2520" t="s">
        <v>1593</v>
      </c>
      <c r="C2520" s="107">
        <v>45137</v>
      </c>
      <c r="D2520">
        <v>83.28</v>
      </c>
      <c r="E2520">
        <v>103.2672</v>
      </c>
      <c r="F2520">
        <v>19.354839999999999</v>
      </c>
      <c r="G2520">
        <v>7.3</v>
      </c>
      <c r="H2520">
        <v>2.8</v>
      </c>
      <c r="I2520">
        <v>3</v>
      </c>
      <c r="J2520">
        <v>5.0999999999999996</v>
      </c>
    </row>
    <row r="2521" spans="1:10" x14ac:dyDescent="0.25">
      <c r="A2521" t="s">
        <v>1588</v>
      </c>
      <c r="B2521" t="s">
        <v>1590</v>
      </c>
      <c r="C2521" s="107">
        <v>45137</v>
      </c>
      <c r="D2521">
        <v>153.66</v>
      </c>
      <c r="E2521">
        <v>190.5384</v>
      </c>
      <c r="F2521">
        <v>19.354839999999999</v>
      </c>
      <c r="G2521">
        <v>7.3</v>
      </c>
      <c r="H2521">
        <v>3.2</v>
      </c>
      <c r="I2521">
        <v>3</v>
      </c>
      <c r="J2521">
        <v>5.0999999999999996</v>
      </c>
    </row>
    <row r="2522" spans="1:10" x14ac:dyDescent="0.25">
      <c r="A2522" t="s">
        <v>1582</v>
      </c>
      <c r="B2522" t="s">
        <v>1584</v>
      </c>
      <c r="C2522" s="107">
        <v>45137</v>
      </c>
      <c r="D2522">
        <v>46.33</v>
      </c>
      <c r="E2522">
        <v>57.449199999999998</v>
      </c>
      <c r="F2522">
        <v>19.354839999999999</v>
      </c>
      <c r="G2522">
        <v>4.5</v>
      </c>
      <c r="H2522">
        <v>1.9</v>
      </c>
      <c r="I2522">
        <v>1</v>
      </c>
      <c r="J2522">
        <v>4</v>
      </c>
    </row>
    <row r="2523" spans="1:10" x14ac:dyDescent="0.25">
      <c r="A2523" t="s">
        <v>1576</v>
      </c>
      <c r="B2523" t="s">
        <v>1578</v>
      </c>
      <c r="C2523" s="107">
        <v>45137</v>
      </c>
      <c r="D2523">
        <v>83.28</v>
      </c>
      <c r="E2523">
        <v>103.2672</v>
      </c>
      <c r="F2523">
        <v>19.354839999999999</v>
      </c>
      <c r="G2523">
        <v>7.3</v>
      </c>
      <c r="H2523">
        <v>2.8</v>
      </c>
      <c r="I2523">
        <v>3</v>
      </c>
      <c r="J2523">
        <v>5.0999999999999996</v>
      </c>
    </row>
    <row r="2524" spans="1:10" x14ac:dyDescent="0.25">
      <c r="A2524" t="s">
        <v>1573</v>
      </c>
      <c r="B2524" t="s">
        <v>1575</v>
      </c>
      <c r="C2524" s="107">
        <v>45137</v>
      </c>
      <c r="D2524">
        <v>153.66</v>
      </c>
      <c r="E2524">
        <v>190.5384</v>
      </c>
      <c r="F2524">
        <v>19.354839999999999</v>
      </c>
      <c r="G2524">
        <v>7.3</v>
      </c>
      <c r="H2524">
        <v>3.2</v>
      </c>
      <c r="I2524">
        <v>3</v>
      </c>
      <c r="J2524">
        <v>5.0999999999999996</v>
      </c>
    </row>
    <row r="2525" spans="1:10" x14ac:dyDescent="0.25">
      <c r="A2525" t="s">
        <v>1570</v>
      </c>
      <c r="B2525" t="s">
        <v>1572</v>
      </c>
      <c r="C2525" s="107">
        <v>45137</v>
      </c>
      <c r="D2525">
        <v>116.71</v>
      </c>
      <c r="E2525">
        <v>144.72040000000001</v>
      </c>
      <c r="F2525">
        <v>19.354839999999999</v>
      </c>
      <c r="G2525">
        <v>7.3</v>
      </c>
      <c r="H2525">
        <v>2.8</v>
      </c>
      <c r="I2525">
        <v>3</v>
      </c>
      <c r="J2525">
        <v>5.0999999999999996</v>
      </c>
    </row>
    <row r="2526" spans="1:10" x14ac:dyDescent="0.25">
      <c r="A2526" t="s">
        <v>1567</v>
      </c>
      <c r="B2526" t="s">
        <v>1569</v>
      </c>
      <c r="C2526" s="107">
        <v>45137</v>
      </c>
      <c r="D2526">
        <v>187.09</v>
      </c>
      <c r="E2526">
        <v>231.99160000000001</v>
      </c>
      <c r="F2526">
        <v>19.354839999999999</v>
      </c>
      <c r="G2526">
        <v>7.3</v>
      </c>
      <c r="H2526">
        <v>3.2</v>
      </c>
      <c r="I2526">
        <v>3</v>
      </c>
      <c r="J2526">
        <v>5.0999999999999996</v>
      </c>
    </row>
    <row r="2527" spans="1:10" x14ac:dyDescent="0.25">
      <c r="A2527" t="s">
        <v>1561</v>
      </c>
      <c r="B2527" t="s">
        <v>1563</v>
      </c>
      <c r="C2527" s="107">
        <v>45137</v>
      </c>
      <c r="D2527">
        <v>116.71</v>
      </c>
      <c r="E2527">
        <v>144.72040000000001</v>
      </c>
      <c r="F2527">
        <v>19.354839999999999</v>
      </c>
      <c r="G2527">
        <v>7.3</v>
      </c>
      <c r="H2527">
        <v>2.8</v>
      </c>
      <c r="I2527">
        <v>3</v>
      </c>
      <c r="J2527">
        <v>5.0999999999999996</v>
      </c>
    </row>
    <row r="2528" spans="1:10" x14ac:dyDescent="0.25">
      <c r="A2528" t="s">
        <v>1558</v>
      </c>
      <c r="B2528" t="s">
        <v>1560</v>
      </c>
      <c r="C2528" s="107">
        <v>45137</v>
      </c>
      <c r="D2528">
        <v>187.09</v>
      </c>
      <c r="E2528">
        <v>231.99160000000001</v>
      </c>
      <c r="F2528">
        <v>19.354839999999999</v>
      </c>
      <c r="G2528">
        <v>7.3</v>
      </c>
      <c r="H2528">
        <v>3.2</v>
      </c>
      <c r="I2528">
        <v>3</v>
      </c>
      <c r="J2528">
        <v>5.0999999999999996</v>
      </c>
    </row>
    <row r="2529" spans="1:10" x14ac:dyDescent="0.25">
      <c r="A2529" t="s">
        <v>1555</v>
      </c>
      <c r="B2529" t="s">
        <v>1557</v>
      </c>
      <c r="C2529" s="107">
        <v>45137</v>
      </c>
      <c r="D2529">
        <v>14.08</v>
      </c>
      <c r="E2529">
        <v>18.36</v>
      </c>
      <c r="F2529">
        <v>23.31155</v>
      </c>
      <c r="G2529">
        <v>0.39</v>
      </c>
      <c r="H2529">
        <v>0.79</v>
      </c>
      <c r="I2529">
        <v>4.3999999999999997E-2</v>
      </c>
      <c r="J2529">
        <v>0.79</v>
      </c>
    </row>
    <row r="2530" spans="1:10" x14ac:dyDescent="0.25">
      <c r="A2530" t="s">
        <v>1552</v>
      </c>
      <c r="B2530" t="s">
        <v>1554</v>
      </c>
      <c r="C2530" s="107">
        <v>45137</v>
      </c>
      <c r="D2530">
        <v>46.33</v>
      </c>
      <c r="E2530">
        <v>57.449199999999998</v>
      </c>
      <c r="F2530">
        <v>19.354839999999999</v>
      </c>
      <c r="G2530">
        <v>4.5</v>
      </c>
      <c r="H2530">
        <v>1.9</v>
      </c>
      <c r="I2530">
        <v>1</v>
      </c>
      <c r="J2530">
        <v>4</v>
      </c>
    </row>
    <row r="2531" spans="1:10" x14ac:dyDescent="0.25">
      <c r="A2531" t="s">
        <v>1549</v>
      </c>
      <c r="B2531" t="s">
        <v>1551</v>
      </c>
      <c r="C2531" s="107">
        <v>45137</v>
      </c>
      <c r="D2531">
        <v>83.28</v>
      </c>
      <c r="E2531">
        <v>103.2672</v>
      </c>
      <c r="F2531">
        <v>19.354839999999999</v>
      </c>
      <c r="G2531">
        <v>7.3</v>
      </c>
      <c r="H2531">
        <v>2.8</v>
      </c>
      <c r="I2531">
        <v>3</v>
      </c>
      <c r="J2531">
        <v>5.0999999999999996</v>
      </c>
    </row>
    <row r="2532" spans="1:10" x14ac:dyDescent="0.25">
      <c r="A2532" t="s">
        <v>1543</v>
      </c>
      <c r="B2532" t="s">
        <v>1545</v>
      </c>
      <c r="C2532" s="107">
        <v>45137</v>
      </c>
      <c r="D2532">
        <v>153.66</v>
      </c>
      <c r="E2532">
        <v>190.5384</v>
      </c>
      <c r="F2532">
        <v>19.354839999999999</v>
      </c>
      <c r="G2532">
        <v>7.3</v>
      </c>
      <c r="H2532">
        <v>3.2</v>
      </c>
      <c r="I2532">
        <v>3</v>
      </c>
      <c r="J2532">
        <v>5.0999999999999996</v>
      </c>
    </row>
    <row r="2533" spans="1:10" x14ac:dyDescent="0.25">
      <c r="A2533" t="s">
        <v>1540</v>
      </c>
      <c r="B2533" t="s">
        <v>1542</v>
      </c>
      <c r="C2533" s="107">
        <v>45137</v>
      </c>
      <c r="D2533">
        <v>46.33</v>
      </c>
      <c r="E2533">
        <v>57.449199999999998</v>
      </c>
      <c r="F2533">
        <v>19.354839999999999</v>
      </c>
      <c r="G2533">
        <v>4.5</v>
      </c>
      <c r="H2533">
        <v>1.9</v>
      </c>
      <c r="I2533">
        <v>1</v>
      </c>
      <c r="J2533">
        <v>4</v>
      </c>
    </row>
    <row r="2534" spans="1:10" x14ac:dyDescent="0.25">
      <c r="A2534" t="s">
        <v>1531</v>
      </c>
      <c r="B2534" t="s">
        <v>1533</v>
      </c>
      <c r="C2534" s="107">
        <v>45137</v>
      </c>
      <c r="D2534">
        <v>83.28</v>
      </c>
      <c r="E2534">
        <v>103.2672</v>
      </c>
      <c r="F2534">
        <v>19.354839999999999</v>
      </c>
      <c r="G2534">
        <v>7.3</v>
      </c>
      <c r="H2534">
        <v>2.8</v>
      </c>
      <c r="I2534">
        <v>3</v>
      </c>
      <c r="J2534">
        <v>5.0999999999999996</v>
      </c>
    </row>
    <row r="2535" spans="1:10" x14ac:dyDescent="0.25">
      <c r="A2535" t="s">
        <v>1525</v>
      </c>
      <c r="B2535" t="s">
        <v>1527</v>
      </c>
      <c r="C2535" s="107">
        <v>45137</v>
      </c>
      <c r="D2535">
        <v>153.66</v>
      </c>
      <c r="E2535">
        <v>190.5384</v>
      </c>
      <c r="F2535">
        <v>19.354839999999999</v>
      </c>
      <c r="G2535">
        <v>7.32</v>
      </c>
      <c r="H2535">
        <v>5.12</v>
      </c>
      <c r="I2535">
        <v>3.72</v>
      </c>
      <c r="J2535">
        <v>2.76</v>
      </c>
    </row>
    <row r="2536" spans="1:10" x14ac:dyDescent="0.25">
      <c r="A2536" t="s">
        <v>1517</v>
      </c>
      <c r="B2536" t="s">
        <v>1519</v>
      </c>
      <c r="C2536" s="107">
        <v>45137</v>
      </c>
      <c r="D2536">
        <v>46.33</v>
      </c>
      <c r="E2536">
        <v>57.449199999999998</v>
      </c>
      <c r="F2536">
        <v>19.354839999999999</v>
      </c>
      <c r="G2536">
        <v>4.45</v>
      </c>
      <c r="H2536">
        <v>1.85</v>
      </c>
      <c r="I2536">
        <v>1.27</v>
      </c>
      <c r="J2536">
        <v>3.94</v>
      </c>
    </row>
    <row r="2537" spans="1:10" x14ac:dyDescent="0.25">
      <c r="A2537" t="s">
        <v>1511</v>
      </c>
      <c r="B2537" t="s">
        <v>1513</v>
      </c>
      <c r="C2537" s="107">
        <v>45137</v>
      </c>
      <c r="D2537">
        <v>83.28</v>
      </c>
      <c r="E2537">
        <v>107.729</v>
      </c>
      <c r="F2537">
        <v>22.69491</v>
      </c>
      <c r="G2537">
        <v>7.32</v>
      </c>
      <c r="H2537">
        <v>5.1100000000000003</v>
      </c>
      <c r="I2537">
        <v>2.86</v>
      </c>
      <c r="J2537">
        <v>2.75</v>
      </c>
    </row>
    <row r="2538" spans="1:10" x14ac:dyDescent="0.25">
      <c r="A2538" t="s">
        <v>1508</v>
      </c>
      <c r="B2538" t="s">
        <v>1510</v>
      </c>
      <c r="C2538" s="107">
        <v>45137</v>
      </c>
      <c r="D2538">
        <v>153.66</v>
      </c>
      <c r="E2538">
        <v>192.07499999999999</v>
      </c>
      <c r="F2538">
        <v>20</v>
      </c>
      <c r="G2538">
        <v>7.32</v>
      </c>
      <c r="H2538">
        <v>5.1100000000000003</v>
      </c>
      <c r="I2538">
        <v>3.52</v>
      </c>
      <c r="J2538">
        <v>2.75</v>
      </c>
    </row>
    <row r="2539" spans="1:10" x14ac:dyDescent="0.25">
      <c r="A2539" t="s">
        <v>1505</v>
      </c>
      <c r="B2539" t="s">
        <v>1507</v>
      </c>
      <c r="C2539" s="107">
        <v>45137</v>
      </c>
      <c r="D2539">
        <v>116.71</v>
      </c>
      <c r="E2539">
        <v>144.72040000000001</v>
      </c>
      <c r="F2539">
        <v>19.354839999999999</v>
      </c>
      <c r="G2539">
        <v>7.3</v>
      </c>
      <c r="H2539">
        <v>2.8</v>
      </c>
      <c r="I2539">
        <v>3</v>
      </c>
      <c r="J2539">
        <v>5.0999999999999996</v>
      </c>
    </row>
    <row r="2540" spans="1:10" x14ac:dyDescent="0.25">
      <c r="A2540" t="s">
        <v>1499</v>
      </c>
      <c r="B2540" t="s">
        <v>1501</v>
      </c>
      <c r="C2540" s="107">
        <v>45137</v>
      </c>
      <c r="D2540">
        <v>187.09</v>
      </c>
      <c r="E2540">
        <v>231.99160000000001</v>
      </c>
      <c r="F2540">
        <v>19.354839999999999</v>
      </c>
      <c r="G2540">
        <v>7.3</v>
      </c>
      <c r="H2540">
        <v>2.8</v>
      </c>
      <c r="I2540">
        <v>3</v>
      </c>
      <c r="J2540">
        <v>5.0999999999999996</v>
      </c>
    </row>
    <row r="2541" spans="1:10" x14ac:dyDescent="0.25">
      <c r="A2541" t="s">
        <v>1493</v>
      </c>
      <c r="B2541" t="s">
        <v>1495</v>
      </c>
      <c r="C2541" s="107">
        <v>45137</v>
      </c>
      <c r="D2541">
        <v>116.71</v>
      </c>
      <c r="E2541">
        <v>145.88999999999999</v>
      </c>
      <c r="F2541">
        <v>20.001370000000001</v>
      </c>
      <c r="G2541">
        <v>7.3</v>
      </c>
      <c r="H2541">
        <v>2.8</v>
      </c>
      <c r="I2541">
        <v>3</v>
      </c>
      <c r="J2541">
        <v>5.0999999999999996</v>
      </c>
    </row>
    <row r="2542" spans="1:10" x14ac:dyDescent="0.25">
      <c r="A2542" t="s">
        <v>1490</v>
      </c>
      <c r="B2542" t="s">
        <v>1492</v>
      </c>
      <c r="C2542" s="107">
        <v>45137</v>
      </c>
      <c r="D2542">
        <v>187.09</v>
      </c>
      <c r="E2542">
        <v>231.99160000000001</v>
      </c>
      <c r="F2542">
        <v>19.354839999999999</v>
      </c>
      <c r="G2542">
        <v>7.3</v>
      </c>
      <c r="H2542">
        <v>2.8</v>
      </c>
      <c r="I2542">
        <v>3.5</v>
      </c>
      <c r="J2542">
        <v>5.0999999999999996</v>
      </c>
    </row>
    <row r="2543" spans="1:10" x14ac:dyDescent="0.25">
      <c r="A2543" t="s">
        <v>1484</v>
      </c>
      <c r="B2543" t="s">
        <v>1486</v>
      </c>
      <c r="C2543" s="107">
        <v>45137</v>
      </c>
      <c r="D2543">
        <v>46.33</v>
      </c>
      <c r="E2543">
        <v>57.449199999999998</v>
      </c>
      <c r="F2543">
        <v>19.354839999999999</v>
      </c>
      <c r="G2543">
        <v>5.5</v>
      </c>
      <c r="H2543">
        <v>2.4</v>
      </c>
      <c r="I2543">
        <v>1.32</v>
      </c>
      <c r="J2543">
        <v>4.7</v>
      </c>
    </row>
    <row r="2544" spans="1:10" x14ac:dyDescent="0.25">
      <c r="A2544" t="s">
        <v>1460</v>
      </c>
      <c r="B2544" t="s">
        <v>1462</v>
      </c>
      <c r="C2544" s="107">
        <v>45137</v>
      </c>
      <c r="D2544">
        <v>83.28</v>
      </c>
      <c r="E2544">
        <v>103.2672</v>
      </c>
      <c r="F2544">
        <v>19.354839999999999</v>
      </c>
      <c r="G2544">
        <v>7.3</v>
      </c>
      <c r="H2544">
        <v>5.0999999999999996</v>
      </c>
      <c r="I2544">
        <v>3.08</v>
      </c>
      <c r="J2544">
        <v>2.8</v>
      </c>
    </row>
    <row r="2545" spans="1:10" x14ac:dyDescent="0.25">
      <c r="A2545" t="s">
        <v>1457</v>
      </c>
      <c r="B2545" t="s">
        <v>1459</v>
      </c>
      <c r="C2545" s="107">
        <v>45137</v>
      </c>
      <c r="D2545">
        <v>153.66</v>
      </c>
      <c r="E2545">
        <v>190.5384</v>
      </c>
      <c r="F2545">
        <v>19.354839999999999</v>
      </c>
      <c r="G2545">
        <v>7.3</v>
      </c>
      <c r="H2545">
        <v>5.0999999999999996</v>
      </c>
      <c r="I2545">
        <v>3.1</v>
      </c>
      <c r="J2545">
        <v>3.2</v>
      </c>
    </row>
    <row r="2546" spans="1:10" x14ac:dyDescent="0.25">
      <c r="A2546" t="s">
        <v>1454</v>
      </c>
      <c r="B2546" t="s">
        <v>1456</v>
      </c>
      <c r="C2546" s="107">
        <v>45137</v>
      </c>
      <c r="D2546">
        <v>46.33</v>
      </c>
      <c r="E2546">
        <v>57.449199999999998</v>
      </c>
      <c r="F2546">
        <v>19.354839999999999</v>
      </c>
      <c r="G2546">
        <v>7.32</v>
      </c>
      <c r="H2546">
        <v>2.76</v>
      </c>
      <c r="I2546">
        <v>0.99</v>
      </c>
      <c r="J2546">
        <v>5.12</v>
      </c>
    </row>
    <row r="2547" spans="1:10" x14ac:dyDescent="0.25">
      <c r="A2547" t="s">
        <v>1448</v>
      </c>
      <c r="B2547" t="s">
        <v>1450</v>
      </c>
      <c r="C2547" s="107">
        <v>45137</v>
      </c>
      <c r="D2547">
        <v>83.28</v>
      </c>
      <c r="E2547">
        <v>103.2672</v>
      </c>
      <c r="F2547">
        <v>19.354839999999999</v>
      </c>
      <c r="G2547">
        <v>7.32</v>
      </c>
      <c r="H2547">
        <v>2.75</v>
      </c>
      <c r="I2547">
        <v>2.86</v>
      </c>
      <c r="J2547">
        <v>5.1100000000000003</v>
      </c>
    </row>
    <row r="2548" spans="1:10" x14ac:dyDescent="0.25">
      <c r="A2548" t="s">
        <v>1445</v>
      </c>
      <c r="B2548" t="s">
        <v>1447</v>
      </c>
      <c r="C2548" s="107">
        <v>45137</v>
      </c>
      <c r="D2548">
        <v>153.66</v>
      </c>
      <c r="E2548">
        <v>190.5384</v>
      </c>
      <c r="F2548">
        <v>19.354839999999999</v>
      </c>
      <c r="G2548">
        <v>4.5</v>
      </c>
      <c r="H2548">
        <v>4</v>
      </c>
      <c r="I2548">
        <v>1</v>
      </c>
      <c r="J2548">
        <v>1.9</v>
      </c>
    </row>
    <row r="2549" spans="1:10" x14ac:dyDescent="0.25">
      <c r="A2549" t="s">
        <v>1439</v>
      </c>
      <c r="B2549" t="s">
        <v>1441</v>
      </c>
      <c r="C2549" s="107">
        <v>45137</v>
      </c>
      <c r="D2549">
        <v>46.33</v>
      </c>
      <c r="E2549">
        <v>57.449199999999998</v>
      </c>
      <c r="F2549">
        <v>19.354839999999999</v>
      </c>
      <c r="G2549">
        <v>4.4400000000000004</v>
      </c>
      <c r="H2549">
        <v>3.93</v>
      </c>
      <c r="I2549">
        <v>1</v>
      </c>
      <c r="J2549">
        <v>1.85</v>
      </c>
    </row>
    <row r="2550" spans="1:10" x14ac:dyDescent="0.25">
      <c r="A2550" t="s">
        <v>1433</v>
      </c>
      <c r="B2550" t="s">
        <v>1435</v>
      </c>
      <c r="C2550" s="107">
        <v>45137</v>
      </c>
      <c r="D2550">
        <v>83.28</v>
      </c>
      <c r="E2550">
        <v>103.2672</v>
      </c>
      <c r="F2550">
        <v>19.354839999999999</v>
      </c>
      <c r="G2550">
        <v>7.32</v>
      </c>
      <c r="H2550">
        <v>2.75</v>
      </c>
      <c r="I2550">
        <v>2.86</v>
      </c>
      <c r="J2550">
        <v>5.1100000000000003</v>
      </c>
    </row>
    <row r="2551" spans="1:10" x14ac:dyDescent="0.25">
      <c r="A2551" t="s">
        <v>1430</v>
      </c>
      <c r="B2551" t="s">
        <v>1432</v>
      </c>
      <c r="C2551" s="107">
        <v>45137</v>
      </c>
      <c r="D2551">
        <v>153.66</v>
      </c>
      <c r="E2551">
        <v>190.5384</v>
      </c>
      <c r="F2551">
        <v>19.354839999999999</v>
      </c>
      <c r="G2551">
        <v>7.32</v>
      </c>
      <c r="H2551">
        <v>2.76</v>
      </c>
      <c r="I2551">
        <v>1</v>
      </c>
      <c r="J2551">
        <v>5.12</v>
      </c>
    </row>
    <row r="2552" spans="1:10" x14ac:dyDescent="0.25">
      <c r="A2552" t="s">
        <v>1427</v>
      </c>
      <c r="B2552" t="s">
        <v>1429</v>
      </c>
      <c r="C2552" s="107">
        <v>45137</v>
      </c>
      <c r="D2552">
        <v>252.78</v>
      </c>
      <c r="E2552">
        <v>313.44720000000001</v>
      </c>
      <c r="F2552">
        <v>19.354839999999999</v>
      </c>
      <c r="G2552">
        <v>5.2</v>
      </c>
      <c r="H2552">
        <v>7.5</v>
      </c>
      <c r="I2552">
        <v>3.1</v>
      </c>
      <c r="J2552">
        <v>3.2</v>
      </c>
    </row>
    <row r="2553" spans="1:10" x14ac:dyDescent="0.25">
      <c r="A2553" t="s">
        <v>1421</v>
      </c>
      <c r="B2553" t="s">
        <v>1423</v>
      </c>
      <c r="C2553" s="107">
        <v>45137</v>
      </c>
      <c r="D2553">
        <v>252.78</v>
      </c>
      <c r="E2553">
        <v>313.44720000000001</v>
      </c>
      <c r="F2553">
        <v>19.354839999999999</v>
      </c>
      <c r="G2553">
        <v>5.2</v>
      </c>
      <c r="H2553">
        <v>7.5</v>
      </c>
      <c r="I2553">
        <v>3.1</v>
      </c>
      <c r="J2553">
        <v>3.2</v>
      </c>
    </row>
    <row r="2554" spans="1:10" x14ac:dyDescent="0.25">
      <c r="A2554" t="s">
        <v>1418</v>
      </c>
      <c r="B2554" t="s">
        <v>1420</v>
      </c>
      <c r="C2554" s="107">
        <v>45137</v>
      </c>
      <c r="D2554">
        <v>244.57</v>
      </c>
      <c r="E2554">
        <v>303.26679999999999</v>
      </c>
      <c r="F2554">
        <v>19.354839999999999</v>
      </c>
      <c r="G2554">
        <v>13.3</v>
      </c>
      <c r="H2554">
        <v>7.48</v>
      </c>
      <c r="I2554">
        <v>2.2000000000000002</v>
      </c>
      <c r="J2554">
        <v>4.72</v>
      </c>
    </row>
    <row r="2555" spans="1:10" x14ac:dyDescent="0.25">
      <c r="A2555" t="s">
        <v>3388</v>
      </c>
      <c r="B2555" t="s">
        <v>3390</v>
      </c>
      <c r="C2555" s="107">
        <v>45120</v>
      </c>
      <c r="D2555">
        <v>244.57</v>
      </c>
      <c r="E2555">
        <v>303.26679999999999</v>
      </c>
      <c r="F2555">
        <v>19.354839999999999</v>
      </c>
      <c r="G2555">
        <v>10.3</v>
      </c>
      <c r="H2555">
        <v>4.8</v>
      </c>
      <c r="I2555">
        <v>1.8</v>
      </c>
      <c r="J2555">
        <v>3</v>
      </c>
    </row>
    <row r="2556" spans="1:10" x14ac:dyDescent="0.25">
      <c r="A2556" t="s">
        <v>2845</v>
      </c>
      <c r="B2556" t="s">
        <v>2847</v>
      </c>
      <c r="C2556" s="107">
        <v>45103</v>
      </c>
      <c r="D2556">
        <v>213.48</v>
      </c>
      <c r="E2556">
        <v>266.85000000000002</v>
      </c>
      <c r="F2556">
        <v>20</v>
      </c>
      <c r="G2556">
        <v>8.4</v>
      </c>
      <c r="H2556">
        <v>4.7</v>
      </c>
      <c r="I2556">
        <v>4.4000000000000004</v>
      </c>
      <c r="J2556">
        <v>6.8</v>
      </c>
    </row>
    <row r="2557" spans="1:10" x14ac:dyDescent="0.25">
      <c r="A2557" t="s">
        <v>2830</v>
      </c>
      <c r="B2557" t="s">
        <v>2832</v>
      </c>
      <c r="C2557" s="107">
        <v>45136</v>
      </c>
      <c r="D2557">
        <v>263.92</v>
      </c>
      <c r="E2557">
        <v>329.9</v>
      </c>
      <c r="F2557">
        <v>20</v>
      </c>
      <c r="G2557">
        <v>8.4600000000000009</v>
      </c>
      <c r="H2557">
        <v>4.72</v>
      </c>
      <c r="I2557">
        <v>3.63</v>
      </c>
      <c r="J2557">
        <v>6.8</v>
      </c>
    </row>
    <row r="2558" spans="1:10" x14ac:dyDescent="0.25">
      <c r="A2558" t="s">
        <v>2806</v>
      </c>
      <c r="B2558" t="s">
        <v>2808</v>
      </c>
      <c r="C2558" s="107">
        <v>45120</v>
      </c>
      <c r="D2558">
        <v>107.92</v>
      </c>
      <c r="E2558">
        <v>133.82079999999999</v>
      </c>
      <c r="F2558">
        <v>19.354839999999999</v>
      </c>
      <c r="G2558">
        <v>6.7</v>
      </c>
      <c r="H2558">
        <v>3.2</v>
      </c>
      <c r="I2558">
        <v>4.5999999999999996</v>
      </c>
      <c r="J2558">
        <v>11.4</v>
      </c>
    </row>
    <row r="2559" spans="1:10" x14ac:dyDescent="0.25">
      <c r="A2559" t="s">
        <v>2538</v>
      </c>
      <c r="B2559" t="s">
        <v>2540</v>
      </c>
      <c r="C2559" s="107">
        <v>45120</v>
      </c>
      <c r="D2559">
        <v>659.22</v>
      </c>
      <c r="E2559">
        <v>817.43280000000004</v>
      </c>
      <c r="F2559">
        <v>19.354839999999999</v>
      </c>
      <c r="G2559">
        <v>7.08</v>
      </c>
      <c r="H2559">
        <v>3.14</v>
      </c>
      <c r="I2559">
        <v>4.18</v>
      </c>
      <c r="J2559">
        <v>7.48</v>
      </c>
    </row>
    <row r="2560" spans="1:10" x14ac:dyDescent="0.25">
      <c r="A2560" t="s">
        <v>2444</v>
      </c>
      <c r="B2560" t="s">
        <v>2446</v>
      </c>
      <c r="C2560" s="107">
        <v>45120</v>
      </c>
      <c r="D2560">
        <v>258.06</v>
      </c>
      <c r="E2560">
        <v>319.99439999999998</v>
      </c>
      <c r="F2560">
        <v>19.354839999999999</v>
      </c>
      <c r="G2560">
        <v>7.08</v>
      </c>
      <c r="H2560">
        <v>3.14</v>
      </c>
      <c r="I2560">
        <v>3.08</v>
      </c>
      <c r="J2560">
        <v>7.48</v>
      </c>
    </row>
    <row r="2561" spans="1:10" x14ac:dyDescent="0.25">
      <c r="A2561" t="s">
        <v>2429</v>
      </c>
      <c r="B2561" t="s">
        <v>2431</v>
      </c>
      <c r="C2561" s="107">
        <v>45120</v>
      </c>
      <c r="D2561">
        <v>153.66</v>
      </c>
      <c r="E2561">
        <v>190.5384</v>
      </c>
      <c r="F2561">
        <v>19.354839999999999</v>
      </c>
      <c r="G2561">
        <v>3.14</v>
      </c>
      <c r="H2561">
        <v>6.69</v>
      </c>
      <c r="I2561">
        <v>3</v>
      </c>
      <c r="J2561">
        <v>11.41</v>
      </c>
    </row>
    <row r="2562" spans="1:10" x14ac:dyDescent="0.25">
      <c r="A2562" t="s">
        <v>2405</v>
      </c>
      <c r="B2562" t="s">
        <v>2407</v>
      </c>
      <c r="C2562" s="107">
        <v>45120</v>
      </c>
      <c r="D2562">
        <v>17.010000000000002</v>
      </c>
      <c r="E2562">
        <v>21.42</v>
      </c>
      <c r="F2562">
        <v>20.588239999999999</v>
      </c>
      <c r="G2562">
        <v>1.7</v>
      </c>
      <c r="H2562">
        <v>1.3</v>
      </c>
      <c r="I2562">
        <v>0.15</v>
      </c>
      <c r="J2562">
        <v>1.8</v>
      </c>
    </row>
    <row r="2563" spans="1:10" x14ac:dyDescent="0.25">
      <c r="A2563" t="s">
        <v>1705</v>
      </c>
      <c r="B2563" t="s">
        <v>1707</v>
      </c>
      <c r="C2563" s="107">
        <v>45120</v>
      </c>
      <c r="D2563">
        <v>18.77</v>
      </c>
      <c r="E2563">
        <v>22.95</v>
      </c>
      <c r="F2563">
        <v>18.213509999999999</v>
      </c>
      <c r="G2563">
        <v>6</v>
      </c>
      <c r="H2563">
        <v>1.25</v>
      </c>
      <c r="I2563">
        <v>0.6</v>
      </c>
      <c r="J2563">
        <v>1.77</v>
      </c>
    </row>
    <row r="2564" spans="1:10" x14ac:dyDescent="0.25">
      <c r="A2564" t="s">
        <v>1693</v>
      </c>
      <c r="B2564" t="s">
        <v>1695</v>
      </c>
      <c r="C2564" s="107">
        <v>45120</v>
      </c>
      <c r="D2564">
        <v>26.98</v>
      </c>
      <c r="E2564">
        <v>35.19</v>
      </c>
      <c r="F2564">
        <v>23.330490000000001</v>
      </c>
      <c r="G2564">
        <v>9.1</v>
      </c>
      <c r="H2564">
        <v>1.25</v>
      </c>
      <c r="I2564">
        <v>0.5</v>
      </c>
      <c r="J2564">
        <v>1.8</v>
      </c>
    </row>
    <row r="2565" spans="1:10" x14ac:dyDescent="0.25">
      <c r="A2565" t="s">
        <v>1678</v>
      </c>
      <c r="B2565" t="s">
        <v>1680</v>
      </c>
      <c r="C2565" s="107">
        <v>45120</v>
      </c>
      <c r="D2565">
        <v>13.49</v>
      </c>
      <c r="E2565">
        <v>17.594999999999999</v>
      </c>
      <c r="F2565">
        <v>23.330490000000001</v>
      </c>
      <c r="G2565">
        <v>6</v>
      </c>
      <c r="H2565">
        <v>1.25</v>
      </c>
      <c r="I2565">
        <v>0.4</v>
      </c>
      <c r="J2565">
        <v>1.8</v>
      </c>
    </row>
    <row r="2566" spans="1:10" x14ac:dyDescent="0.25">
      <c r="A2566" t="s">
        <v>1672</v>
      </c>
      <c r="B2566" t="s">
        <v>1674</v>
      </c>
      <c r="C2566" s="107">
        <v>45120</v>
      </c>
      <c r="D2566">
        <v>20.53</v>
      </c>
      <c r="E2566">
        <v>25.4572</v>
      </c>
      <c r="F2566">
        <v>19.354839999999999</v>
      </c>
      <c r="G2566">
        <v>9.1</v>
      </c>
      <c r="H2566">
        <v>1.25</v>
      </c>
      <c r="I2566">
        <v>0.6</v>
      </c>
      <c r="J2566">
        <v>1.8</v>
      </c>
    </row>
    <row r="2567" spans="1:10" x14ac:dyDescent="0.25">
      <c r="A2567" t="s">
        <v>1666</v>
      </c>
      <c r="B2567" t="s">
        <v>1668</v>
      </c>
      <c r="C2567" s="107">
        <v>45137</v>
      </c>
      <c r="D2567">
        <v>41.05</v>
      </c>
      <c r="E2567">
        <v>50.902000000000001</v>
      </c>
      <c r="F2567">
        <v>19.354839999999999</v>
      </c>
      <c r="G2567">
        <v>8.5</v>
      </c>
      <c r="H2567">
        <v>3.3</v>
      </c>
      <c r="I2567">
        <v>0.5</v>
      </c>
      <c r="J2567">
        <v>2.5</v>
      </c>
    </row>
    <row r="2568" spans="1:10" x14ac:dyDescent="0.25">
      <c r="A2568" t="s">
        <v>1651</v>
      </c>
      <c r="B2568" t="s">
        <v>1653</v>
      </c>
      <c r="C2568" s="107">
        <v>45120</v>
      </c>
      <c r="D2568">
        <v>47.51</v>
      </c>
      <c r="E2568">
        <v>58.912399999999998</v>
      </c>
      <c r="F2568">
        <v>19.354839999999999</v>
      </c>
      <c r="G2568">
        <v>9.3000000000000007</v>
      </c>
      <c r="H2568">
        <v>2.7</v>
      </c>
      <c r="I2568">
        <v>0.7</v>
      </c>
      <c r="J2568">
        <v>1.8</v>
      </c>
    </row>
    <row r="2569" spans="1:10" x14ac:dyDescent="0.25">
      <c r="A2569" t="s">
        <v>1642</v>
      </c>
      <c r="B2569" t="s">
        <v>1644</v>
      </c>
      <c r="C2569" s="107">
        <v>45120</v>
      </c>
      <c r="D2569">
        <v>41.05</v>
      </c>
      <c r="E2569">
        <v>50.902000000000001</v>
      </c>
      <c r="F2569">
        <v>19.354839999999999</v>
      </c>
      <c r="G2569">
        <v>9.4</v>
      </c>
      <c r="H2569">
        <v>2.8</v>
      </c>
      <c r="I2569">
        <v>1</v>
      </c>
      <c r="J2569">
        <v>1.9</v>
      </c>
    </row>
    <row r="2570" spans="1:10" x14ac:dyDescent="0.25">
      <c r="A2570" t="s">
        <v>1633</v>
      </c>
      <c r="B2570" t="s">
        <v>1635</v>
      </c>
      <c r="C2570" s="107">
        <v>45136</v>
      </c>
      <c r="D2570">
        <v>47.51</v>
      </c>
      <c r="E2570">
        <v>59.39</v>
      </c>
      <c r="F2570">
        <v>20.00337</v>
      </c>
      <c r="G2570">
        <v>9.4</v>
      </c>
      <c r="H2570">
        <v>2.8</v>
      </c>
      <c r="I2570">
        <v>1</v>
      </c>
      <c r="J2570">
        <v>1.9</v>
      </c>
    </row>
    <row r="2571" spans="1:10" x14ac:dyDescent="0.25">
      <c r="A2571" t="s">
        <v>1624</v>
      </c>
      <c r="B2571" t="s">
        <v>1626</v>
      </c>
      <c r="C2571" s="107">
        <v>45120</v>
      </c>
      <c r="D2571">
        <v>82.11</v>
      </c>
      <c r="E2571">
        <v>101.8164</v>
      </c>
      <c r="F2571">
        <v>19.354839999999999</v>
      </c>
      <c r="G2571">
        <v>8.5</v>
      </c>
      <c r="H2571">
        <v>3.4</v>
      </c>
      <c r="I2571">
        <v>1.7</v>
      </c>
      <c r="J2571">
        <v>2.6</v>
      </c>
    </row>
    <row r="2572" spans="1:10" x14ac:dyDescent="0.25">
      <c r="A2572" t="s">
        <v>1612</v>
      </c>
      <c r="B2572" t="s">
        <v>1614</v>
      </c>
      <c r="C2572" s="107">
        <v>45120</v>
      </c>
      <c r="D2572">
        <v>126.68</v>
      </c>
      <c r="E2572">
        <v>157.08320000000001</v>
      </c>
      <c r="F2572">
        <v>19.354839999999999</v>
      </c>
      <c r="G2572">
        <v>12.9</v>
      </c>
      <c r="H2572">
        <v>3.4</v>
      </c>
      <c r="I2572">
        <v>2.9</v>
      </c>
      <c r="J2572">
        <v>2.6</v>
      </c>
    </row>
    <row r="2573" spans="1:10" x14ac:dyDescent="0.25">
      <c r="A2573" t="s">
        <v>1603</v>
      </c>
      <c r="B2573" t="s">
        <v>1605</v>
      </c>
      <c r="C2573" s="107">
        <v>45120</v>
      </c>
      <c r="D2573">
        <v>23.46</v>
      </c>
      <c r="E2573">
        <v>30.6</v>
      </c>
      <c r="F2573">
        <v>23.33333</v>
      </c>
      <c r="G2573">
        <v>6</v>
      </c>
      <c r="H2573">
        <v>1.25</v>
      </c>
      <c r="I2573">
        <v>0.4</v>
      </c>
      <c r="J2573">
        <v>1.8</v>
      </c>
    </row>
    <row r="2574" spans="1:10" x14ac:dyDescent="0.25">
      <c r="A2574" t="s">
        <v>1534</v>
      </c>
      <c r="B2574" t="s">
        <v>1536</v>
      </c>
      <c r="C2574" s="107">
        <v>45137</v>
      </c>
      <c r="D2574">
        <v>8.2100000000000009</v>
      </c>
      <c r="E2574">
        <v>10.262499999999999</v>
      </c>
      <c r="F2574">
        <v>20</v>
      </c>
      <c r="G2574">
        <v>0.47</v>
      </c>
      <c r="H2574">
        <v>0.31</v>
      </c>
      <c r="I2574">
        <v>3.3000000000000002E-2</v>
      </c>
      <c r="J2574">
        <v>1.65</v>
      </c>
    </row>
    <row r="2575" spans="1:10" x14ac:dyDescent="0.25">
      <c r="A2575" t="s">
        <v>1487</v>
      </c>
      <c r="B2575" t="s">
        <v>1489</v>
      </c>
      <c r="C2575" s="107">
        <v>45137</v>
      </c>
      <c r="D2575">
        <v>8.2100000000000009</v>
      </c>
      <c r="E2575">
        <v>10.71</v>
      </c>
      <c r="F2575">
        <v>23.342669999999998</v>
      </c>
      <c r="G2575">
        <v>0.47</v>
      </c>
      <c r="H2575">
        <v>0.31</v>
      </c>
      <c r="I2575">
        <v>3.3000000000000002E-2</v>
      </c>
      <c r="J2575">
        <v>1.65</v>
      </c>
    </row>
    <row r="2576" spans="1:10" x14ac:dyDescent="0.25">
      <c r="A2576" t="s">
        <v>1463</v>
      </c>
      <c r="B2576" t="s">
        <v>1465</v>
      </c>
      <c r="C2576" s="107">
        <v>45137</v>
      </c>
      <c r="D2576">
        <v>8.2100000000000009</v>
      </c>
      <c r="E2576">
        <v>10.71</v>
      </c>
      <c r="F2576">
        <v>23.342669999999998</v>
      </c>
      <c r="G2576">
        <v>0.47</v>
      </c>
      <c r="H2576">
        <v>0.31</v>
      </c>
      <c r="I2576">
        <v>0.04</v>
      </c>
      <c r="J2576">
        <v>1.97</v>
      </c>
    </row>
    <row r="2577" spans="1:10" x14ac:dyDescent="0.25">
      <c r="A2577" t="s">
        <v>1436</v>
      </c>
      <c r="B2577" t="s">
        <v>1438</v>
      </c>
      <c r="C2577" s="107">
        <v>45137</v>
      </c>
      <c r="D2577">
        <v>8.2100000000000009</v>
      </c>
      <c r="E2577">
        <v>10.71</v>
      </c>
      <c r="F2577">
        <v>23.342669999999998</v>
      </c>
      <c r="G2577">
        <v>0.47</v>
      </c>
      <c r="H2577">
        <v>0.31</v>
      </c>
      <c r="I2577">
        <v>4.3999999999999997E-2</v>
      </c>
      <c r="J2577">
        <v>2.2000000000000002</v>
      </c>
    </row>
    <row r="2578" spans="1:10" x14ac:dyDescent="0.25">
      <c r="A2578" t="s">
        <v>1415</v>
      </c>
      <c r="B2578" t="s">
        <v>1417</v>
      </c>
      <c r="C2578" s="107">
        <v>45137</v>
      </c>
      <c r="D2578">
        <v>8.2100000000000009</v>
      </c>
      <c r="E2578">
        <v>10.71</v>
      </c>
      <c r="F2578">
        <v>23.342669999999998</v>
      </c>
      <c r="G2578">
        <v>0.47</v>
      </c>
      <c r="H2578">
        <v>0.31</v>
      </c>
      <c r="I2578">
        <v>5.0999999999999997E-2</v>
      </c>
      <c r="J2578">
        <v>2.44</v>
      </c>
    </row>
    <row r="2579" spans="1:10" x14ac:dyDescent="0.25">
      <c r="A2579" t="s">
        <v>1406</v>
      </c>
      <c r="B2579" t="s">
        <v>1408</v>
      </c>
      <c r="C2579" s="107">
        <v>45137</v>
      </c>
      <c r="D2579">
        <v>8.2100000000000009</v>
      </c>
      <c r="E2579">
        <v>10.71</v>
      </c>
      <c r="F2579">
        <v>23.342669999999998</v>
      </c>
      <c r="G2579">
        <v>0.47</v>
      </c>
      <c r="H2579">
        <v>0.31</v>
      </c>
      <c r="I2579">
        <v>6.2E-2</v>
      </c>
      <c r="J2579">
        <v>2.76</v>
      </c>
    </row>
    <row r="2580" spans="1:10" x14ac:dyDescent="0.25">
      <c r="A2580" t="s">
        <v>1361</v>
      </c>
      <c r="B2580" t="s">
        <v>1363</v>
      </c>
      <c r="C2580" s="107">
        <v>45137</v>
      </c>
      <c r="D2580">
        <v>7.62</v>
      </c>
      <c r="E2580">
        <v>9.7200000000000006</v>
      </c>
      <c r="F2580">
        <v>21.604939999999999</v>
      </c>
      <c r="G2580">
        <v>0.31</v>
      </c>
      <c r="H2580">
        <v>0.59</v>
      </c>
      <c r="I2580">
        <v>1.2999999999999999E-2</v>
      </c>
      <c r="J2580">
        <v>0.39</v>
      </c>
    </row>
    <row r="2581" spans="1:10" x14ac:dyDescent="0.25">
      <c r="A2581" t="s">
        <v>1349</v>
      </c>
      <c r="B2581" t="s">
        <v>1351</v>
      </c>
      <c r="C2581" s="107">
        <v>45136</v>
      </c>
      <c r="D2581">
        <v>7.62</v>
      </c>
      <c r="E2581">
        <v>9.5299999999999994</v>
      </c>
      <c r="F2581">
        <v>20.041969999999999</v>
      </c>
      <c r="G2581">
        <v>0.4</v>
      </c>
      <c r="H2581">
        <v>1.6</v>
      </c>
      <c r="I2581">
        <v>0.01</v>
      </c>
      <c r="J2581">
        <v>0.3</v>
      </c>
    </row>
    <row r="2582" spans="1:10" x14ac:dyDescent="0.25">
      <c r="A2582" t="s">
        <v>1292</v>
      </c>
      <c r="B2582" t="s">
        <v>1294</v>
      </c>
      <c r="C2582" s="107">
        <v>45137</v>
      </c>
      <c r="D2582">
        <v>7.62</v>
      </c>
      <c r="E2582">
        <v>9.4499999999999993</v>
      </c>
      <c r="F2582">
        <v>19.365079999999999</v>
      </c>
      <c r="G2582">
        <v>0.31</v>
      </c>
      <c r="H2582">
        <v>0.59</v>
      </c>
      <c r="I2582">
        <v>1.7999999999999999E-2</v>
      </c>
      <c r="J2582">
        <v>0.47</v>
      </c>
    </row>
    <row r="2583" spans="1:10" x14ac:dyDescent="0.25">
      <c r="A2583" t="s">
        <v>1286</v>
      </c>
      <c r="B2583" t="s">
        <v>1288</v>
      </c>
      <c r="C2583" s="107">
        <v>45137</v>
      </c>
      <c r="D2583">
        <v>8.8000000000000007</v>
      </c>
      <c r="E2583">
        <v>10.91</v>
      </c>
      <c r="F2583">
        <v>19.340050000000002</v>
      </c>
      <c r="G2583">
        <v>0.31</v>
      </c>
      <c r="H2583">
        <v>0.59</v>
      </c>
      <c r="I2583">
        <v>2.1999999999999999E-2</v>
      </c>
      <c r="J2583">
        <v>0.55000000000000004</v>
      </c>
    </row>
    <row r="2584" spans="1:10" x14ac:dyDescent="0.25">
      <c r="A2584" t="s">
        <v>1280</v>
      </c>
      <c r="B2584" t="s">
        <v>1282</v>
      </c>
      <c r="C2584" s="107">
        <v>45137</v>
      </c>
      <c r="D2584">
        <v>8.8000000000000007</v>
      </c>
      <c r="E2584">
        <v>10.91</v>
      </c>
      <c r="F2584">
        <v>19.340050000000002</v>
      </c>
      <c r="G2584">
        <v>0.31</v>
      </c>
      <c r="H2584">
        <v>0.59</v>
      </c>
      <c r="I2584">
        <v>2.5999999999999999E-2</v>
      </c>
      <c r="J2584">
        <v>0.63</v>
      </c>
    </row>
    <row r="2585" spans="1:10" x14ac:dyDescent="0.25">
      <c r="A2585" t="s">
        <v>1270</v>
      </c>
      <c r="B2585" t="s">
        <v>1272</v>
      </c>
      <c r="C2585" s="107">
        <v>45137</v>
      </c>
      <c r="D2585">
        <v>8.8000000000000007</v>
      </c>
      <c r="E2585">
        <v>10.91</v>
      </c>
      <c r="F2585">
        <v>19.340050000000002</v>
      </c>
      <c r="G2585">
        <v>0.31</v>
      </c>
      <c r="H2585">
        <v>0.59</v>
      </c>
      <c r="I2585">
        <v>3.1E-2</v>
      </c>
      <c r="J2585">
        <v>0.71</v>
      </c>
    </row>
    <row r="2586" spans="1:10" x14ac:dyDescent="0.25">
      <c r="A2586" t="s">
        <v>1264</v>
      </c>
      <c r="B2586" t="s">
        <v>25550</v>
      </c>
      <c r="C2586" s="107">
        <v>45135</v>
      </c>
      <c r="D2586">
        <v>5.86</v>
      </c>
      <c r="E2586">
        <v>7.56</v>
      </c>
      <c r="F2586">
        <v>22.48677</v>
      </c>
      <c r="G2586">
        <v>1.1000000000000001</v>
      </c>
      <c r="H2586">
        <v>1.9</v>
      </c>
      <c r="I2586">
        <v>0.5</v>
      </c>
      <c r="J2586">
        <v>3.1</v>
      </c>
    </row>
    <row r="2587" spans="1:10" x14ac:dyDescent="0.25">
      <c r="A2587" t="s">
        <v>1258</v>
      </c>
      <c r="B2587" t="s">
        <v>1260</v>
      </c>
      <c r="C2587" s="107">
        <v>45137</v>
      </c>
      <c r="D2587">
        <v>9.9700000000000006</v>
      </c>
      <c r="E2587">
        <v>12.163399999999999</v>
      </c>
      <c r="F2587">
        <v>18.032789999999999</v>
      </c>
      <c r="G2587">
        <v>0.98</v>
      </c>
      <c r="H2587">
        <v>5.51</v>
      </c>
      <c r="I2587">
        <v>0.15</v>
      </c>
      <c r="J2587">
        <v>1.65</v>
      </c>
    </row>
    <row r="2588" spans="1:10" x14ac:dyDescent="0.25">
      <c r="A2588" t="s">
        <v>1252</v>
      </c>
      <c r="B2588" t="s">
        <v>1254</v>
      </c>
      <c r="C2588" s="107">
        <v>45137</v>
      </c>
      <c r="D2588">
        <v>9.9700000000000006</v>
      </c>
      <c r="E2588">
        <v>12.163399999999999</v>
      </c>
      <c r="F2588">
        <v>18.032789999999999</v>
      </c>
      <c r="G2588">
        <v>0.98</v>
      </c>
      <c r="H2588">
        <v>5.51</v>
      </c>
      <c r="I2588">
        <v>0.18</v>
      </c>
      <c r="J2588">
        <v>1.89</v>
      </c>
    </row>
    <row r="2589" spans="1:10" x14ac:dyDescent="0.25">
      <c r="A2589" t="s">
        <v>1237</v>
      </c>
      <c r="B2589" t="s">
        <v>1239</v>
      </c>
      <c r="C2589" s="107">
        <v>45119</v>
      </c>
      <c r="D2589">
        <v>9.9700000000000006</v>
      </c>
      <c r="E2589">
        <v>12.36</v>
      </c>
      <c r="F2589">
        <v>19.336569999999998</v>
      </c>
      <c r="G2589">
        <v>0.3</v>
      </c>
      <c r="H2589">
        <v>2.6</v>
      </c>
      <c r="I2589">
        <v>0.05</v>
      </c>
      <c r="J2589">
        <v>0.7</v>
      </c>
    </row>
    <row r="2590" spans="1:10" x14ac:dyDescent="0.25">
      <c r="A2590" t="s">
        <v>1234</v>
      </c>
      <c r="B2590" t="s">
        <v>1236</v>
      </c>
      <c r="C2590" s="107">
        <v>45137</v>
      </c>
      <c r="D2590">
        <v>9.9700000000000006</v>
      </c>
      <c r="E2590">
        <v>12.163399999999999</v>
      </c>
      <c r="F2590">
        <v>18.032789999999999</v>
      </c>
      <c r="G2590">
        <v>0.98</v>
      </c>
      <c r="H2590">
        <v>5.51</v>
      </c>
      <c r="I2590">
        <v>0.22</v>
      </c>
      <c r="J2590">
        <v>2.36</v>
      </c>
    </row>
    <row r="2591" spans="1:10" x14ac:dyDescent="0.25">
      <c r="A2591" t="s">
        <v>1231</v>
      </c>
      <c r="B2591" t="s">
        <v>25551</v>
      </c>
      <c r="C2591" s="107">
        <v>45137</v>
      </c>
      <c r="D2591">
        <v>9.9700000000000006</v>
      </c>
      <c r="E2591">
        <v>12.163399999999999</v>
      </c>
      <c r="F2591">
        <v>18.032789999999999</v>
      </c>
      <c r="G2591">
        <v>0.98</v>
      </c>
      <c r="H2591">
        <v>5.51</v>
      </c>
      <c r="I2591">
        <v>0.26</v>
      </c>
      <c r="J2591">
        <v>2.68</v>
      </c>
    </row>
    <row r="2592" spans="1:10" x14ac:dyDescent="0.25">
      <c r="A2592" t="s">
        <v>1225</v>
      </c>
      <c r="B2592" t="s">
        <v>1227</v>
      </c>
      <c r="C2592" s="107">
        <v>45137</v>
      </c>
      <c r="D2592">
        <v>9.9700000000000006</v>
      </c>
      <c r="E2592">
        <v>12.36</v>
      </c>
      <c r="F2592">
        <v>19.336569999999998</v>
      </c>
      <c r="G2592">
        <v>0.98</v>
      </c>
      <c r="H2592">
        <v>5.51</v>
      </c>
      <c r="I2592">
        <v>0.31</v>
      </c>
      <c r="J2592">
        <v>3</v>
      </c>
    </row>
    <row r="2593" spans="1:10" x14ac:dyDescent="0.25">
      <c r="A2593" t="s">
        <v>1219</v>
      </c>
      <c r="B2593" t="s">
        <v>1221</v>
      </c>
      <c r="C2593" s="107">
        <v>45127</v>
      </c>
      <c r="D2593">
        <v>9.9700000000000006</v>
      </c>
      <c r="E2593">
        <v>12.163399999999999</v>
      </c>
      <c r="F2593">
        <v>18.032789999999999</v>
      </c>
      <c r="G2593">
        <v>0.3</v>
      </c>
      <c r="H2593">
        <v>2.6</v>
      </c>
      <c r="I2593">
        <v>0.1</v>
      </c>
      <c r="J2593">
        <v>0.7</v>
      </c>
    </row>
    <row r="2594" spans="1:10" x14ac:dyDescent="0.25">
      <c r="A2594" t="s">
        <v>1208</v>
      </c>
      <c r="B2594" t="s">
        <v>1210</v>
      </c>
      <c r="C2594" s="107">
        <v>45137</v>
      </c>
      <c r="D2594">
        <v>9.9700000000000006</v>
      </c>
      <c r="E2594">
        <v>12.163399999999999</v>
      </c>
      <c r="F2594">
        <v>18.032789999999999</v>
      </c>
      <c r="G2594">
        <v>0.98</v>
      </c>
      <c r="H2594">
        <v>5.51</v>
      </c>
      <c r="I2594">
        <v>0.35</v>
      </c>
      <c r="J2594">
        <v>3.31</v>
      </c>
    </row>
    <row r="2595" spans="1:10" x14ac:dyDescent="0.25">
      <c r="A2595" t="s">
        <v>1205</v>
      </c>
      <c r="B2595" t="s">
        <v>25552</v>
      </c>
      <c r="C2595" s="107">
        <v>45137</v>
      </c>
      <c r="D2595">
        <v>9.9700000000000006</v>
      </c>
      <c r="E2595">
        <v>12.36</v>
      </c>
      <c r="F2595">
        <v>19.336569999999998</v>
      </c>
      <c r="G2595">
        <v>0.98</v>
      </c>
      <c r="H2595">
        <v>5.51</v>
      </c>
      <c r="I2595">
        <v>0.4</v>
      </c>
      <c r="J2595">
        <v>3.62</v>
      </c>
    </row>
    <row r="2596" spans="1:10" x14ac:dyDescent="0.25">
      <c r="A2596" t="s">
        <v>1194</v>
      </c>
      <c r="B2596" t="s">
        <v>25553</v>
      </c>
      <c r="C2596" s="107">
        <v>45127</v>
      </c>
      <c r="D2596">
        <v>9.9700000000000006</v>
      </c>
      <c r="E2596">
        <v>12.163399999999999</v>
      </c>
      <c r="F2596">
        <v>18.032789999999999</v>
      </c>
      <c r="G2596">
        <v>4</v>
      </c>
      <c r="H2596">
        <v>4</v>
      </c>
      <c r="I2596">
        <v>0.1</v>
      </c>
      <c r="J2596">
        <v>1</v>
      </c>
    </row>
    <row r="2597" spans="1:10" x14ac:dyDescent="0.25">
      <c r="A2597" t="s">
        <v>1187</v>
      </c>
      <c r="B2597" t="s">
        <v>25554</v>
      </c>
      <c r="C2597" s="107">
        <v>45119</v>
      </c>
      <c r="D2597">
        <v>16.420000000000002</v>
      </c>
      <c r="E2597">
        <v>20.36</v>
      </c>
      <c r="F2597">
        <v>19.351669999999999</v>
      </c>
      <c r="G2597">
        <v>0.7</v>
      </c>
      <c r="H2597">
        <v>2.6</v>
      </c>
      <c r="I2597">
        <v>0.1</v>
      </c>
      <c r="J2597">
        <v>0.3</v>
      </c>
    </row>
    <row r="2598" spans="1:10" x14ac:dyDescent="0.25">
      <c r="A2598" t="s">
        <v>1343</v>
      </c>
      <c r="B2598" t="s">
        <v>1345</v>
      </c>
      <c r="C2598" s="107">
        <v>45137</v>
      </c>
      <c r="D2598">
        <v>17.010000000000002</v>
      </c>
      <c r="E2598">
        <v>20.752199999999998</v>
      </c>
      <c r="F2598">
        <v>18.032789999999999</v>
      </c>
      <c r="G2598">
        <v>0.75</v>
      </c>
      <c r="H2598">
        <v>2.75</v>
      </c>
      <c r="I2598">
        <v>0.1</v>
      </c>
      <c r="J2598">
        <v>0.25</v>
      </c>
    </row>
    <row r="2599" spans="1:10" x14ac:dyDescent="0.25">
      <c r="A2599" t="s">
        <v>1331</v>
      </c>
      <c r="B2599" t="s">
        <v>1333</v>
      </c>
      <c r="C2599" s="107">
        <v>45137</v>
      </c>
      <c r="D2599">
        <v>20.53</v>
      </c>
      <c r="E2599">
        <v>25.46</v>
      </c>
      <c r="F2599">
        <v>19.363710000000001</v>
      </c>
      <c r="G2599">
        <v>4</v>
      </c>
      <c r="H2599">
        <v>1</v>
      </c>
      <c r="I2599">
        <v>0.15</v>
      </c>
      <c r="J2599">
        <v>4</v>
      </c>
    </row>
    <row r="2600" spans="1:10" x14ac:dyDescent="0.25">
      <c r="A2600" t="s">
        <v>1179</v>
      </c>
      <c r="B2600" t="s">
        <v>25555</v>
      </c>
      <c r="C2600" s="107">
        <v>45137</v>
      </c>
      <c r="D2600">
        <v>20.53</v>
      </c>
      <c r="E2600">
        <v>25.46</v>
      </c>
      <c r="F2600">
        <v>19.363710000000001</v>
      </c>
      <c r="G2600">
        <v>4</v>
      </c>
      <c r="H2600">
        <v>1</v>
      </c>
      <c r="I2600">
        <v>0.15</v>
      </c>
      <c r="J2600">
        <v>4</v>
      </c>
    </row>
    <row r="2601" spans="1:10" x14ac:dyDescent="0.25">
      <c r="A2601" t="s">
        <v>1168</v>
      </c>
      <c r="B2601" t="s">
        <v>25556</v>
      </c>
      <c r="C2601" s="107">
        <v>45137</v>
      </c>
      <c r="D2601">
        <v>20.53</v>
      </c>
      <c r="E2601">
        <v>25.46</v>
      </c>
      <c r="F2601">
        <v>19.363710000000001</v>
      </c>
      <c r="G2601">
        <v>4</v>
      </c>
      <c r="H2601">
        <v>1</v>
      </c>
      <c r="I2601">
        <v>0.15</v>
      </c>
      <c r="J2601">
        <v>4</v>
      </c>
    </row>
    <row r="2602" spans="1:10" x14ac:dyDescent="0.25">
      <c r="A2602" t="s">
        <v>1158</v>
      </c>
      <c r="B2602" t="s">
        <v>1160</v>
      </c>
      <c r="C2602" s="107">
        <v>45137</v>
      </c>
      <c r="D2602">
        <v>20.53</v>
      </c>
      <c r="E2602">
        <v>25.46</v>
      </c>
      <c r="F2602">
        <v>19.363710000000001</v>
      </c>
      <c r="G2602">
        <v>4</v>
      </c>
      <c r="H2602">
        <v>1</v>
      </c>
      <c r="I2602">
        <v>0.15</v>
      </c>
      <c r="J2602">
        <v>4</v>
      </c>
    </row>
    <row r="2603" spans="1:10" x14ac:dyDescent="0.25">
      <c r="A2603" t="s">
        <v>1152</v>
      </c>
      <c r="B2603" t="s">
        <v>25557</v>
      </c>
      <c r="C2603" s="107">
        <v>45137</v>
      </c>
      <c r="D2603">
        <v>8.2100000000000009</v>
      </c>
      <c r="E2603">
        <v>10.18</v>
      </c>
      <c r="F2603">
        <v>19.351669999999999</v>
      </c>
      <c r="G2603">
        <v>3.81</v>
      </c>
      <c r="H2603">
        <v>1.53</v>
      </c>
      <c r="I2603">
        <v>0.56999999999999995</v>
      </c>
      <c r="J2603">
        <v>1.53</v>
      </c>
    </row>
    <row r="2604" spans="1:10" x14ac:dyDescent="0.25">
      <c r="A2604" t="s">
        <v>868</v>
      </c>
      <c r="B2604" t="s">
        <v>25558</v>
      </c>
      <c r="C2604" s="107">
        <v>45137</v>
      </c>
      <c r="D2604">
        <v>18.77</v>
      </c>
      <c r="E2604">
        <v>23.27</v>
      </c>
      <c r="F2604">
        <v>19.338200000000001</v>
      </c>
      <c r="G2604">
        <v>7.2</v>
      </c>
      <c r="H2604">
        <v>2</v>
      </c>
      <c r="I2604">
        <v>1</v>
      </c>
      <c r="J2604">
        <v>3.5</v>
      </c>
    </row>
    <row r="2605" spans="1:10" x14ac:dyDescent="0.25">
      <c r="A2605" t="s">
        <v>856</v>
      </c>
      <c r="B2605" t="s">
        <v>858</v>
      </c>
      <c r="C2605" s="107">
        <v>45137</v>
      </c>
      <c r="D2605">
        <v>24.63</v>
      </c>
      <c r="E2605">
        <v>30.54</v>
      </c>
      <c r="F2605">
        <v>19.351669999999999</v>
      </c>
      <c r="G2605">
        <v>3.7</v>
      </c>
      <c r="H2605">
        <v>2.4</v>
      </c>
      <c r="I2605">
        <v>0.19</v>
      </c>
      <c r="J2605">
        <v>1.26</v>
      </c>
    </row>
    <row r="2606" spans="1:10" x14ac:dyDescent="0.25">
      <c r="A2606" t="s">
        <v>841</v>
      </c>
      <c r="B2606" t="s">
        <v>843</v>
      </c>
      <c r="C2606" s="107">
        <v>45137</v>
      </c>
      <c r="D2606">
        <v>26.39</v>
      </c>
      <c r="E2606">
        <v>32.72</v>
      </c>
      <c r="F2606">
        <v>19.345970000000001</v>
      </c>
      <c r="G2606">
        <v>1.57</v>
      </c>
      <c r="H2606">
        <v>3.94</v>
      </c>
      <c r="I2606">
        <v>0.37</v>
      </c>
      <c r="J2606">
        <v>7.1</v>
      </c>
    </row>
    <row r="2607" spans="1:10" x14ac:dyDescent="0.25">
      <c r="A2607" t="s">
        <v>816</v>
      </c>
      <c r="B2607" t="s">
        <v>818</v>
      </c>
      <c r="C2607" s="107">
        <v>45137</v>
      </c>
      <c r="D2607">
        <v>30.5</v>
      </c>
      <c r="E2607">
        <v>37.82</v>
      </c>
      <c r="F2607">
        <v>19.354839999999999</v>
      </c>
      <c r="G2607">
        <v>0.13300000000000001</v>
      </c>
      <c r="H2607">
        <v>5.0999999999999997E-2</v>
      </c>
      <c r="I2607">
        <v>1.08</v>
      </c>
      <c r="J2607">
        <v>1.0999999999999999E-2</v>
      </c>
    </row>
    <row r="2608" spans="1:10" x14ac:dyDescent="0.25">
      <c r="A2608" t="s">
        <v>804</v>
      </c>
      <c r="B2608" t="s">
        <v>806</v>
      </c>
      <c r="C2608" s="107">
        <v>45119</v>
      </c>
      <c r="D2608">
        <v>7.04</v>
      </c>
      <c r="E2608">
        <v>8.73</v>
      </c>
      <c r="F2608">
        <v>19.358529999999998</v>
      </c>
      <c r="G2608">
        <v>7.2</v>
      </c>
      <c r="H2608">
        <v>3.5</v>
      </c>
      <c r="I2608">
        <v>0.06</v>
      </c>
      <c r="J2608">
        <v>2</v>
      </c>
    </row>
    <row r="2609" spans="1:10" x14ac:dyDescent="0.25">
      <c r="A2609" t="s">
        <v>499</v>
      </c>
      <c r="B2609" t="s">
        <v>501</v>
      </c>
      <c r="C2609" s="107">
        <v>45137</v>
      </c>
      <c r="D2609">
        <v>7.04</v>
      </c>
      <c r="E2609">
        <v>9.18</v>
      </c>
      <c r="F2609">
        <v>23.31155</v>
      </c>
      <c r="G2609">
        <v>3.19</v>
      </c>
      <c r="H2609">
        <v>0.79</v>
      </c>
      <c r="I2609">
        <v>0.44</v>
      </c>
      <c r="J2609">
        <v>3.94</v>
      </c>
    </row>
    <row r="2610" spans="1:10" x14ac:dyDescent="0.25">
      <c r="A2610" t="s">
        <v>496</v>
      </c>
      <c r="B2610" t="s">
        <v>498</v>
      </c>
      <c r="C2610" s="107">
        <v>45137</v>
      </c>
      <c r="D2610">
        <v>7.04</v>
      </c>
      <c r="E2610">
        <v>9.18</v>
      </c>
      <c r="F2610">
        <v>23.31155</v>
      </c>
      <c r="G2610">
        <v>3.22</v>
      </c>
      <c r="H2610">
        <v>0.59</v>
      </c>
      <c r="I2610">
        <v>6.0999999999999999E-2</v>
      </c>
      <c r="J2610">
        <v>0.78</v>
      </c>
    </row>
    <row r="2611" spans="1:10" x14ac:dyDescent="0.25">
      <c r="A2611" t="s">
        <v>493</v>
      </c>
      <c r="B2611" t="s">
        <v>495</v>
      </c>
      <c r="C2611" s="107">
        <v>45137</v>
      </c>
      <c r="D2611">
        <v>7.04</v>
      </c>
      <c r="E2611">
        <v>9.18</v>
      </c>
      <c r="F2611">
        <v>23.31155</v>
      </c>
      <c r="G2611">
        <v>3.4</v>
      </c>
      <c r="H2611">
        <v>0.94</v>
      </c>
      <c r="I2611">
        <v>0.24</v>
      </c>
      <c r="J2611">
        <v>1.69</v>
      </c>
    </row>
    <row r="2612" spans="1:10" x14ac:dyDescent="0.25">
      <c r="A2612" t="s">
        <v>490</v>
      </c>
      <c r="B2612" t="s">
        <v>492</v>
      </c>
      <c r="C2612" s="107">
        <v>45137</v>
      </c>
      <c r="D2612">
        <v>38.119999999999997</v>
      </c>
      <c r="E2612">
        <v>47.268799999999999</v>
      </c>
      <c r="F2612">
        <v>19.354839999999999</v>
      </c>
      <c r="G2612">
        <v>3.22</v>
      </c>
      <c r="H2612">
        <v>0.59</v>
      </c>
      <c r="I2612">
        <v>6.0999999999999999E-2</v>
      </c>
      <c r="J2612">
        <v>0.78</v>
      </c>
    </row>
    <row r="2613" spans="1:10" x14ac:dyDescent="0.25">
      <c r="A2613" t="s">
        <v>2381</v>
      </c>
      <c r="B2613" t="s">
        <v>2383</v>
      </c>
      <c r="C2613" s="107">
        <v>45137</v>
      </c>
      <c r="D2613">
        <v>235.18</v>
      </c>
      <c r="E2613">
        <v>291.6232</v>
      </c>
      <c r="F2613">
        <v>19.354839999999999</v>
      </c>
      <c r="G2613">
        <v>6</v>
      </c>
      <c r="H2613">
        <v>1.9</v>
      </c>
      <c r="I2613">
        <v>0.91</v>
      </c>
      <c r="J2613">
        <v>3</v>
      </c>
    </row>
    <row r="2614" spans="1:10" x14ac:dyDescent="0.25">
      <c r="A2614" t="s">
        <v>2300</v>
      </c>
      <c r="B2614" t="s">
        <v>2302</v>
      </c>
      <c r="C2614" s="107">
        <v>45127</v>
      </c>
      <c r="D2614">
        <v>188.26</v>
      </c>
      <c r="E2614">
        <v>233.44</v>
      </c>
      <c r="F2614">
        <v>19.354009999999999</v>
      </c>
      <c r="G2614">
        <v>6.06</v>
      </c>
      <c r="H2614">
        <v>1.8</v>
      </c>
      <c r="I2614">
        <v>1</v>
      </c>
      <c r="J2614">
        <v>3.07</v>
      </c>
    </row>
    <row r="2615" spans="1:10" x14ac:dyDescent="0.25">
      <c r="A2615" t="s">
        <v>487</v>
      </c>
      <c r="B2615" t="s">
        <v>489</v>
      </c>
      <c r="C2615" s="107">
        <v>45137</v>
      </c>
      <c r="D2615">
        <v>160.11000000000001</v>
      </c>
      <c r="E2615">
        <v>198.53639999999999</v>
      </c>
      <c r="F2615">
        <v>19.354839999999999</v>
      </c>
      <c r="G2615">
        <v>5.04</v>
      </c>
      <c r="H2615">
        <v>3.42</v>
      </c>
      <c r="I2615">
        <v>0.91</v>
      </c>
      <c r="J2615">
        <v>3.42</v>
      </c>
    </row>
    <row r="2616" spans="1:10" x14ac:dyDescent="0.25">
      <c r="A2616" t="s">
        <v>2261</v>
      </c>
      <c r="B2616" t="s">
        <v>2263</v>
      </c>
      <c r="C2616" s="107">
        <v>45137</v>
      </c>
      <c r="D2616">
        <v>17.59</v>
      </c>
      <c r="E2616">
        <v>22.695</v>
      </c>
      <c r="F2616">
        <v>22.493939999999998</v>
      </c>
      <c r="G2616">
        <v>6</v>
      </c>
      <c r="H2616">
        <v>9</v>
      </c>
      <c r="I2616">
        <v>0.44</v>
      </c>
      <c r="J2616">
        <v>2</v>
      </c>
    </row>
    <row r="2617" spans="1:10" x14ac:dyDescent="0.25">
      <c r="A2617" t="s">
        <v>2192</v>
      </c>
      <c r="B2617" t="s">
        <v>2194</v>
      </c>
      <c r="C2617" s="107">
        <v>45137</v>
      </c>
      <c r="D2617">
        <v>10.56</v>
      </c>
      <c r="E2617">
        <v>13.0944</v>
      </c>
      <c r="F2617">
        <v>19.354839999999999</v>
      </c>
      <c r="G2617">
        <v>5.31</v>
      </c>
      <c r="H2617">
        <v>1.77</v>
      </c>
      <c r="I2617">
        <v>0.44</v>
      </c>
      <c r="J2617">
        <v>8.26</v>
      </c>
    </row>
    <row r="2618" spans="1:10" x14ac:dyDescent="0.25">
      <c r="A2618" t="s">
        <v>2152</v>
      </c>
      <c r="B2618" t="s">
        <v>2154</v>
      </c>
      <c r="C2618" s="107">
        <v>45137</v>
      </c>
      <c r="D2618">
        <v>235.18</v>
      </c>
      <c r="E2618">
        <v>291.6232</v>
      </c>
      <c r="F2618">
        <v>19.354839999999999</v>
      </c>
      <c r="G2618">
        <v>6.92</v>
      </c>
      <c r="H2618">
        <v>0.53</v>
      </c>
      <c r="I2618">
        <v>0.22</v>
      </c>
      <c r="J2618">
        <v>4.4400000000000004</v>
      </c>
    </row>
    <row r="2619" spans="1:10" x14ac:dyDescent="0.25">
      <c r="A2619" t="s">
        <v>484</v>
      </c>
      <c r="B2619" t="s">
        <v>486</v>
      </c>
      <c r="C2619" s="107">
        <v>45137</v>
      </c>
      <c r="D2619">
        <v>21.7</v>
      </c>
      <c r="E2619">
        <v>26.774999999999999</v>
      </c>
      <c r="F2619">
        <v>18.954249999999998</v>
      </c>
      <c r="G2619">
        <v>5</v>
      </c>
      <c r="H2619">
        <v>9</v>
      </c>
      <c r="I2619">
        <v>0.33</v>
      </c>
      <c r="J2619">
        <v>2</v>
      </c>
    </row>
    <row r="2620" spans="1:10" x14ac:dyDescent="0.25">
      <c r="A2620" t="s">
        <v>2149</v>
      </c>
      <c r="B2620" t="s">
        <v>2151</v>
      </c>
      <c r="C2620" s="107">
        <v>45137</v>
      </c>
      <c r="D2620">
        <v>374.18</v>
      </c>
      <c r="E2620">
        <v>463.98</v>
      </c>
      <c r="F2620">
        <v>19.354279999999999</v>
      </c>
      <c r="G2620">
        <v>6.25</v>
      </c>
      <c r="H2620">
        <v>2.2000000000000002</v>
      </c>
      <c r="I2620">
        <v>1.1000000000000001</v>
      </c>
      <c r="J2620">
        <v>7.75</v>
      </c>
    </row>
    <row r="2621" spans="1:10" x14ac:dyDescent="0.25">
      <c r="A2621" t="s">
        <v>2134</v>
      </c>
      <c r="B2621" t="s">
        <v>2136</v>
      </c>
      <c r="C2621" s="107">
        <v>45137</v>
      </c>
      <c r="D2621">
        <v>235.18</v>
      </c>
      <c r="E2621">
        <v>291.6232</v>
      </c>
      <c r="F2621">
        <v>19.354839999999999</v>
      </c>
      <c r="G2621">
        <v>5.7</v>
      </c>
      <c r="H2621">
        <v>1.8</v>
      </c>
      <c r="I2621">
        <v>0.5</v>
      </c>
      <c r="J2621">
        <v>3.8</v>
      </c>
    </row>
    <row r="2622" spans="1:10" x14ac:dyDescent="0.25">
      <c r="A2622" t="s">
        <v>481</v>
      </c>
      <c r="B2622" t="s">
        <v>483</v>
      </c>
      <c r="C2622" s="107">
        <v>45137</v>
      </c>
      <c r="D2622">
        <v>210.55</v>
      </c>
      <c r="E2622">
        <v>261.08199999999999</v>
      </c>
      <c r="F2622">
        <v>19.354839999999999</v>
      </c>
      <c r="G2622">
        <v>3.46</v>
      </c>
      <c r="H2622">
        <v>3.94</v>
      </c>
      <c r="I2622">
        <v>1.76</v>
      </c>
      <c r="J2622">
        <v>4.92</v>
      </c>
    </row>
    <row r="2623" spans="1:10" x14ac:dyDescent="0.25">
      <c r="A2623" t="s">
        <v>2119</v>
      </c>
      <c r="B2623" t="s">
        <v>2121</v>
      </c>
      <c r="C2623" s="107">
        <v>45137</v>
      </c>
      <c r="D2623">
        <v>483.27</v>
      </c>
      <c r="E2623">
        <v>599.25480000000005</v>
      </c>
      <c r="F2623">
        <v>19.354839999999999</v>
      </c>
      <c r="G2623">
        <v>8.07</v>
      </c>
      <c r="H2623">
        <v>5.31</v>
      </c>
      <c r="I2623">
        <v>1.45</v>
      </c>
      <c r="J2623">
        <v>8.07</v>
      </c>
    </row>
    <row r="2624" spans="1:10" x14ac:dyDescent="0.25">
      <c r="A2624" t="s">
        <v>2098</v>
      </c>
      <c r="B2624" t="s">
        <v>2100</v>
      </c>
      <c r="C2624" s="107">
        <v>45137</v>
      </c>
      <c r="D2624">
        <v>116.13</v>
      </c>
      <c r="E2624">
        <v>144.00120000000001</v>
      </c>
      <c r="F2624">
        <v>19.354839999999999</v>
      </c>
      <c r="G2624">
        <v>4.5199999999999996</v>
      </c>
      <c r="H2624">
        <v>3.54</v>
      </c>
      <c r="I2624">
        <v>1.1000000000000001</v>
      </c>
      <c r="J2624">
        <v>6.88</v>
      </c>
    </row>
    <row r="2625" spans="1:10" x14ac:dyDescent="0.25">
      <c r="A2625" t="s">
        <v>2095</v>
      </c>
      <c r="B2625" t="s">
        <v>25559</v>
      </c>
      <c r="C2625" s="107">
        <v>45137</v>
      </c>
      <c r="D2625">
        <v>17.010000000000002</v>
      </c>
      <c r="E2625">
        <v>21.092400000000001</v>
      </c>
      <c r="F2625">
        <v>19.354839999999999</v>
      </c>
      <c r="G2625">
        <v>3</v>
      </c>
      <c r="H2625">
        <v>12</v>
      </c>
      <c r="I2625">
        <v>0.21</v>
      </c>
      <c r="J2625">
        <v>7</v>
      </c>
    </row>
    <row r="2626" spans="1:10" x14ac:dyDescent="0.25">
      <c r="A2626" t="s">
        <v>2092</v>
      </c>
      <c r="B2626" t="s">
        <v>2094</v>
      </c>
      <c r="C2626" s="107">
        <v>45137</v>
      </c>
      <c r="D2626">
        <v>17.010000000000002</v>
      </c>
      <c r="E2626">
        <v>21.092400000000001</v>
      </c>
      <c r="F2626">
        <v>19.354839999999999</v>
      </c>
      <c r="G2626">
        <v>3</v>
      </c>
      <c r="H2626">
        <v>12</v>
      </c>
      <c r="I2626">
        <v>0.21</v>
      </c>
      <c r="J2626">
        <v>7</v>
      </c>
    </row>
    <row r="2627" spans="1:10" x14ac:dyDescent="0.25">
      <c r="A2627" t="s">
        <v>2035</v>
      </c>
      <c r="B2627" t="s">
        <v>2037</v>
      </c>
      <c r="C2627" s="107">
        <v>45137</v>
      </c>
      <c r="D2627">
        <v>15.84</v>
      </c>
      <c r="E2627">
        <v>19.6416</v>
      </c>
      <c r="F2627">
        <v>19.354839999999999</v>
      </c>
      <c r="G2627">
        <v>4.72</v>
      </c>
      <c r="H2627">
        <v>1.1000000000000001</v>
      </c>
      <c r="I2627">
        <v>3.4</v>
      </c>
      <c r="J2627">
        <v>1.18</v>
      </c>
    </row>
    <row r="2628" spans="1:10" x14ac:dyDescent="0.25">
      <c r="A2628" t="s">
        <v>1942</v>
      </c>
      <c r="B2628" t="s">
        <v>1944</v>
      </c>
      <c r="C2628" s="107">
        <v>45137</v>
      </c>
      <c r="D2628">
        <v>53.96</v>
      </c>
      <c r="E2628">
        <v>66.91</v>
      </c>
      <c r="F2628">
        <v>19.35436</v>
      </c>
      <c r="G2628">
        <v>3.94</v>
      </c>
      <c r="H2628">
        <v>4.72</v>
      </c>
      <c r="I2628">
        <v>0.77</v>
      </c>
      <c r="J2628">
        <v>1.97</v>
      </c>
    </row>
    <row r="2629" spans="1:10" x14ac:dyDescent="0.25">
      <c r="A2629" t="s">
        <v>1861</v>
      </c>
      <c r="B2629" t="s">
        <v>1863</v>
      </c>
      <c r="C2629" s="107">
        <v>45137</v>
      </c>
      <c r="D2629">
        <v>101.46</v>
      </c>
      <c r="E2629">
        <v>125.81</v>
      </c>
      <c r="F2629">
        <v>19.354579999999999</v>
      </c>
      <c r="G2629">
        <v>6.69</v>
      </c>
      <c r="H2629">
        <v>5.51</v>
      </c>
      <c r="I2629">
        <v>0.66</v>
      </c>
      <c r="J2629">
        <v>2.36</v>
      </c>
    </row>
    <row r="2630" spans="1:10" x14ac:dyDescent="0.25">
      <c r="A2630" t="s">
        <v>1849</v>
      </c>
      <c r="B2630" t="s">
        <v>1851</v>
      </c>
      <c r="C2630" s="107">
        <v>45137</v>
      </c>
      <c r="D2630">
        <v>12.32</v>
      </c>
      <c r="E2630">
        <v>15.28</v>
      </c>
      <c r="F2630">
        <v>19.371729999999999</v>
      </c>
      <c r="G2630">
        <v>3.8</v>
      </c>
      <c r="H2630">
        <v>3.9</v>
      </c>
      <c r="I2630">
        <v>6.9000000000000006E-2</v>
      </c>
      <c r="J2630">
        <v>0.9</v>
      </c>
    </row>
    <row r="2631" spans="1:10" x14ac:dyDescent="0.25">
      <c r="A2631" t="s">
        <v>1759</v>
      </c>
      <c r="B2631" t="s">
        <v>1761</v>
      </c>
      <c r="C2631" s="107">
        <v>45137</v>
      </c>
      <c r="D2631">
        <v>13.49</v>
      </c>
      <c r="E2631">
        <v>16.727599999999999</v>
      </c>
      <c r="F2631">
        <v>19.354839999999999</v>
      </c>
      <c r="G2631">
        <v>3.64</v>
      </c>
      <c r="H2631">
        <v>0.49</v>
      </c>
      <c r="I2631">
        <v>3.42</v>
      </c>
      <c r="J2631">
        <v>0.43</v>
      </c>
    </row>
    <row r="2632" spans="1:10" x14ac:dyDescent="0.25">
      <c r="A2632" t="s">
        <v>1741</v>
      </c>
      <c r="B2632" t="s">
        <v>1743</v>
      </c>
      <c r="C2632" s="107">
        <v>45137</v>
      </c>
      <c r="D2632">
        <v>14.66</v>
      </c>
      <c r="E2632">
        <v>19.125</v>
      </c>
      <c r="F2632">
        <v>23.346409999999999</v>
      </c>
      <c r="G2632">
        <v>8.6</v>
      </c>
      <c r="H2632">
        <v>11</v>
      </c>
      <c r="I2632">
        <v>0.97</v>
      </c>
      <c r="J2632">
        <v>1.9</v>
      </c>
    </row>
    <row r="2633" spans="1:10" x14ac:dyDescent="0.25">
      <c r="A2633" t="s">
        <v>1394</v>
      </c>
      <c r="B2633" t="s">
        <v>1396</v>
      </c>
      <c r="C2633" s="107">
        <v>45137</v>
      </c>
      <c r="D2633">
        <v>134.88999999999999</v>
      </c>
      <c r="E2633">
        <v>168</v>
      </c>
      <c r="F2633">
        <v>19.70833</v>
      </c>
      <c r="G2633">
        <v>4.72</v>
      </c>
      <c r="H2633">
        <v>2.5499999999999998</v>
      </c>
      <c r="I2633">
        <v>0.2</v>
      </c>
      <c r="J2633">
        <v>1.57</v>
      </c>
    </row>
    <row r="2634" spans="1:10" x14ac:dyDescent="0.25">
      <c r="A2634" t="s">
        <v>25560</v>
      </c>
      <c r="B2634" t="s">
        <v>25561</v>
      </c>
      <c r="C2634" s="107">
        <v>45137</v>
      </c>
      <c r="D2634">
        <v>97.36</v>
      </c>
      <c r="E2634">
        <v>120.73</v>
      </c>
      <c r="F2634">
        <v>19.357240000000001</v>
      </c>
      <c r="G2634">
        <v>2.5</v>
      </c>
      <c r="H2634">
        <v>1.5</v>
      </c>
      <c r="I2634">
        <v>9.5</v>
      </c>
      <c r="J2634">
        <v>0.7</v>
      </c>
    </row>
    <row r="2635" spans="1:10" x14ac:dyDescent="0.25">
      <c r="A2635" t="s">
        <v>1385</v>
      </c>
      <c r="B2635" t="s">
        <v>20596</v>
      </c>
      <c r="C2635" s="107">
        <v>45137</v>
      </c>
      <c r="D2635">
        <v>148.97</v>
      </c>
      <c r="E2635">
        <v>184.72</v>
      </c>
      <c r="F2635">
        <v>19.353619999999999</v>
      </c>
      <c r="G2635">
        <v>4.72</v>
      </c>
      <c r="H2635">
        <v>2.12</v>
      </c>
      <c r="I2635">
        <v>2.2000000000000002</v>
      </c>
      <c r="J2635">
        <v>1.81</v>
      </c>
    </row>
    <row r="2636" spans="1:10" x14ac:dyDescent="0.25">
      <c r="A2636" t="s">
        <v>478</v>
      </c>
      <c r="B2636" t="s">
        <v>480</v>
      </c>
      <c r="C2636" s="107">
        <v>45137</v>
      </c>
      <c r="D2636">
        <v>203.51</v>
      </c>
      <c r="E2636">
        <v>265.0025</v>
      </c>
      <c r="F2636">
        <v>23.204499999999999</v>
      </c>
      <c r="G2636">
        <v>3.94</v>
      </c>
      <c r="H2636">
        <v>6.62</v>
      </c>
      <c r="I2636">
        <v>4.7</v>
      </c>
      <c r="J2636">
        <v>2.68</v>
      </c>
    </row>
    <row r="2637" spans="1:10" x14ac:dyDescent="0.25">
      <c r="A2637" t="s">
        <v>1310</v>
      </c>
      <c r="B2637" t="s">
        <v>1312</v>
      </c>
      <c r="C2637" s="107">
        <v>45127</v>
      </c>
      <c r="D2637">
        <v>90.32</v>
      </c>
      <c r="E2637">
        <v>112</v>
      </c>
      <c r="F2637">
        <v>19.357140000000001</v>
      </c>
      <c r="G2637">
        <v>1.8</v>
      </c>
      <c r="H2637">
        <v>4.67</v>
      </c>
      <c r="I2637">
        <v>0.5</v>
      </c>
      <c r="J2637">
        <v>2.12</v>
      </c>
    </row>
    <row r="2638" spans="1:10" x14ac:dyDescent="0.25">
      <c r="A2638" t="s">
        <v>1370</v>
      </c>
      <c r="B2638" t="s">
        <v>1372</v>
      </c>
      <c r="C2638" s="107">
        <v>45137</v>
      </c>
      <c r="D2638">
        <v>22.29</v>
      </c>
      <c r="E2638">
        <v>27.639600000000002</v>
      </c>
      <c r="F2638">
        <v>19.354839999999999</v>
      </c>
      <c r="G2638">
        <v>4.72</v>
      </c>
      <c r="H2638">
        <v>1.61</v>
      </c>
      <c r="I2638">
        <v>0.56999999999999995</v>
      </c>
      <c r="J2638">
        <v>1.18</v>
      </c>
    </row>
    <row r="2639" spans="1:10" x14ac:dyDescent="0.25">
      <c r="A2639" t="s">
        <v>1358</v>
      </c>
      <c r="B2639" t="s">
        <v>20599</v>
      </c>
      <c r="C2639" s="107">
        <v>45137</v>
      </c>
      <c r="D2639">
        <v>116.13</v>
      </c>
      <c r="E2639">
        <v>144</v>
      </c>
      <c r="F2639">
        <v>19.35417</v>
      </c>
      <c r="G2639">
        <v>1.96</v>
      </c>
      <c r="H2639">
        <v>6.69</v>
      </c>
      <c r="I2639">
        <v>2.2000000000000002</v>
      </c>
      <c r="J2639">
        <v>3.14</v>
      </c>
    </row>
    <row r="2640" spans="1:10" x14ac:dyDescent="0.25">
      <c r="A2640" t="s">
        <v>1337</v>
      </c>
      <c r="B2640" t="s">
        <v>1339</v>
      </c>
      <c r="C2640" s="107">
        <v>45137</v>
      </c>
      <c r="D2640">
        <v>203.51</v>
      </c>
      <c r="E2640">
        <v>252.35</v>
      </c>
      <c r="F2640">
        <v>19.35407</v>
      </c>
      <c r="G2640">
        <v>6.61</v>
      </c>
      <c r="H2640">
        <v>1.83</v>
      </c>
      <c r="I2640">
        <v>11.24</v>
      </c>
      <c r="J2640">
        <v>5.2</v>
      </c>
    </row>
    <row r="2641" spans="1:10" x14ac:dyDescent="0.25">
      <c r="A2641" t="s">
        <v>1319</v>
      </c>
      <c r="B2641" t="s">
        <v>25562</v>
      </c>
      <c r="C2641" s="107">
        <v>45137</v>
      </c>
      <c r="D2641">
        <v>285.62</v>
      </c>
      <c r="E2641">
        <v>354.17</v>
      </c>
      <c r="F2641">
        <v>19.35511</v>
      </c>
      <c r="G2641">
        <v>4.4800000000000004</v>
      </c>
      <c r="H2641">
        <v>5.15</v>
      </c>
      <c r="I2641">
        <v>0.28000000000000003</v>
      </c>
      <c r="J2641">
        <v>3.14</v>
      </c>
    </row>
    <row r="2642" spans="1:10" x14ac:dyDescent="0.25">
      <c r="A2642" t="s">
        <v>1307</v>
      </c>
      <c r="B2642" t="s">
        <v>1309</v>
      </c>
      <c r="C2642" s="107">
        <v>45137</v>
      </c>
      <c r="D2642">
        <v>28.74</v>
      </c>
      <c r="E2642">
        <v>37.484999999999999</v>
      </c>
      <c r="F2642">
        <v>23.329329999999999</v>
      </c>
      <c r="G2642">
        <v>6.69</v>
      </c>
      <c r="H2642">
        <v>3.93</v>
      </c>
      <c r="I2642">
        <v>3.3000000000000002E-2</v>
      </c>
      <c r="J2642">
        <v>3.93</v>
      </c>
    </row>
    <row r="2643" spans="1:10" x14ac:dyDescent="0.25">
      <c r="A2643" t="s">
        <v>1146</v>
      </c>
      <c r="B2643" t="s">
        <v>25563</v>
      </c>
      <c r="C2643" s="107">
        <v>45137</v>
      </c>
      <c r="D2643">
        <v>70.97</v>
      </c>
      <c r="E2643">
        <v>88.002799999999993</v>
      </c>
      <c r="F2643">
        <v>19.354839999999999</v>
      </c>
      <c r="G2643">
        <v>3.14</v>
      </c>
      <c r="H2643">
        <v>11.41</v>
      </c>
      <c r="I2643">
        <v>0.3</v>
      </c>
      <c r="J2643">
        <v>6.69</v>
      </c>
    </row>
    <row r="2644" spans="1:10" x14ac:dyDescent="0.25">
      <c r="A2644" t="s">
        <v>1109</v>
      </c>
      <c r="B2644" t="s">
        <v>1111</v>
      </c>
      <c r="C2644" s="107">
        <v>45137</v>
      </c>
      <c r="D2644">
        <v>106.74</v>
      </c>
      <c r="E2644">
        <v>132.36000000000001</v>
      </c>
      <c r="F2644">
        <v>19.356300000000001</v>
      </c>
      <c r="G2644">
        <v>2.5499999999999998</v>
      </c>
      <c r="H2644">
        <v>4.72</v>
      </c>
      <c r="I2644">
        <v>0.01</v>
      </c>
      <c r="J2644">
        <v>2.16</v>
      </c>
    </row>
    <row r="2645" spans="1:10" x14ac:dyDescent="0.25">
      <c r="A2645" t="s">
        <v>1106</v>
      </c>
      <c r="B2645" t="s">
        <v>25564</v>
      </c>
      <c r="C2645" s="107">
        <v>45137</v>
      </c>
      <c r="D2645">
        <v>60.41</v>
      </c>
      <c r="E2645">
        <v>74.91</v>
      </c>
      <c r="F2645">
        <v>19.356560000000002</v>
      </c>
      <c r="G2645">
        <v>2.99</v>
      </c>
      <c r="H2645">
        <v>4.01</v>
      </c>
      <c r="I2645">
        <v>0.28000000000000003</v>
      </c>
      <c r="J2645">
        <v>4.01</v>
      </c>
    </row>
    <row r="2646" spans="1:10" x14ac:dyDescent="0.25">
      <c r="A2646" t="s">
        <v>1034</v>
      </c>
      <c r="B2646" t="s">
        <v>1036</v>
      </c>
      <c r="C2646" s="107">
        <v>45137</v>
      </c>
      <c r="D2646">
        <v>64.510000000000005</v>
      </c>
      <c r="E2646">
        <v>79.989999999999995</v>
      </c>
      <c r="F2646">
        <v>19.352419999999999</v>
      </c>
      <c r="G2646">
        <v>25.59</v>
      </c>
      <c r="H2646">
        <v>47</v>
      </c>
      <c r="I2646">
        <v>0.45</v>
      </c>
      <c r="J2646">
        <v>1.57</v>
      </c>
    </row>
    <row r="2647" spans="1:10" x14ac:dyDescent="0.25">
      <c r="A2647" t="s">
        <v>475</v>
      </c>
      <c r="B2647" t="s">
        <v>477</v>
      </c>
      <c r="C2647" s="107">
        <v>45137</v>
      </c>
      <c r="D2647">
        <v>17.59</v>
      </c>
      <c r="E2647">
        <v>22.184999999999999</v>
      </c>
      <c r="F2647">
        <v>20.71219</v>
      </c>
      <c r="G2647">
        <v>0.59</v>
      </c>
      <c r="H2647">
        <v>2.36</v>
      </c>
      <c r="I2647">
        <v>0.25</v>
      </c>
      <c r="J2647">
        <v>2.5499999999999998</v>
      </c>
    </row>
    <row r="2648" spans="1:10" x14ac:dyDescent="0.25">
      <c r="A2648" t="s">
        <v>998</v>
      </c>
      <c r="B2648" t="s">
        <v>20605</v>
      </c>
      <c r="C2648" s="107">
        <v>45137</v>
      </c>
      <c r="D2648">
        <v>95.01</v>
      </c>
      <c r="E2648">
        <v>117.81</v>
      </c>
      <c r="F2648">
        <v>19.353200000000001</v>
      </c>
      <c r="G2648">
        <v>5</v>
      </c>
      <c r="H2648">
        <v>5</v>
      </c>
      <c r="I2648">
        <v>0.47</v>
      </c>
      <c r="J2648">
        <v>5</v>
      </c>
    </row>
    <row r="2649" spans="1:10" x14ac:dyDescent="0.25">
      <c r="A2649" t="s">
        <v>964</v>
      </c>
      <c r="B2649" t="s">
        <v>966</v>
      </c>
      <c r="C2649" s="107">
        <v>45137</v>
      </c>
      <c r="D2649">
        <v>78.59</v>
      </c>
      <c r="E2649">
        <v>97.451599999999999</v>
      </c>
      <c r="F2649">
        <v>19.354839999999999</v>
      </c>
      <c r="G2649">
        <v>1.57</v>
      </c>
      <c r="H2649">
        <v>2.36</v>
      </c>
      <c r="I2649">
        <v>0.33</v>
      </c>
      <c r="J2649">
        <v>2.5499999999999998</v>
      </c>
    </row>
    <row r="2650" spans="1:10" x14ac:dyDescent="0.25">
      <c r="A2650" t="s">
        <v>955</v>
      </c>
      <c r="B2650" t="s">
        <v>957</v>
      </c>
      <c r="C2650" s="107">
        <v>45119</v>
      </c>
      <c r="D2650">
        <v>106.74</v>
      </c>
      <c r="E2650">
        <v>132.36000000000001</v>
      </c>
      <c r="F2650">
        <v>19.356300000000001</v>
      </c>
      <c r="G2650">
        <v>0.78</v>
      </c>
      <c r="H2650">
        <v>0.78</v>
      </c>
      <c r="I2650">
        <v>0.41</v>
      </c>
      <c r="J2650">
        <v>0.78</v>
      </c>
    </row>
    <row r="2651" spans="1:10" x14ac:dyDescent="0.25">
      <c r="A2651" t="s">
        <v>949</v>
      </c>
      <c r="B2651" t="s">
        <v>951</v>
      </c>
      <c r="C2651" s="107">
        <v>45137</v>
      </c>
      <c r="D2651">
        <v>49.85</v>
      </c>
      <c r="E2651">
        <v>61.81</v>
      </c>
      <c r="F2651">
        <v>19.349620000000002</v>
      </c>
      <c r="G2651">
        <v>1.97</v>
      </c>
      <c r="H2651">
        <v>3.94</v>
      </c>
      <c r="I2651">
        <v>0.48</v>
      </c>
      <c r="J2651">
        <v>0.79</v>
      </c>
    </row>
    <row r="2652" spans="1:10" x14ac:dyDescent="0.25">
      <c r="A2652" t="s">
        <v>472</v>
      </c>
      <c r="B2652" t="s">
        <v>474</v>
      </c>
      <c r="C2652" s="107">
        <v>45137</v>
      </c>
      <c r="D2652">
        <v>169.5</v>
      </c>
      <c r="E2652">
        <v>210.18</v>
      </c>
      <c r="F2652">
        <v>19.354839999999999</v>
      </c>
      <c r="G2652">
        <v>1.8</v>
      </c>
      <c r="H2652">
        <v>6.9</v>
      </c>
      <c r="I2652">
        <v>0.17</v>
      </c>
      <c r="J2652">
        <v>5.3</v>
      </c>
    </row>
    <row r="2653" spans="1:10" x14ac:dyDescent="0.25">
      <c r="A2653" t="s">
        <v>946</v>
      </c>
      <c r="B2653" t="s">
        <v>948</v>
      </c>
      <c r="C2653" s="107">
        <v>45119</v>
      </c>
      <c r="D2653">
        <v>169.5</v>
      </c>
      <c r="E2653">
        <v>210.18</v>
      </c>
      <c r="F2653">
        <v>19.354839999999999</v>
      </c>
      <c r="G2653">
        <v>1.85</v>
      </c>
      <c r="H2653">
        <v>6.97</v>
      </c>
      <c r="I2653">
        <v>0.46</v>
      </c>
      <c r="J2653">
        <v>5.39</v>
      </c>
    </row>
    <row r="2654" spans="1:10" x14ac:dyDescent="0.25">
      <c r="A2654" t="s">
        <v>933</v>
      </c>
      <c r="B2654" t="s">
        <v>935</v>
      </c>
      <c r="C2654" s="107">
        <v>45137</v>
      </c>
      <c r="D2654">
        <v>26.98</v>
      </c>
      <c r="E2654">
        <v>33.46</v>
      </c>
      <c r="F2654">
        <v>19.366409999999998</v>
      </c>
      <c r="G2654">
        <v>4.3</v>
      </c>
      <c r="H2654">
        <v>3.34</v>
      </c>
      <c r="I2654">
        <v>0.19</v>
      </c>
      <c r="J2654">
        <v>1.3</v>
      </c>
    </row>
    <row r="2655" spans="1:10" x14ac:dyDescent="0.25">
      <c r="A2655" t="s">
        <v>903</v>
      </c>
      <c r="B2655" t="s">
        <v>25565</v>
      </c>
      <c r="C2655" s="107">
        <v>45137</v>
      </c>
      <c r="D2655">
        <v>26.98</v>
      </c>
      <c r="E2655">
        <v>33.46</v>
      </c>
      <c r="F2655">
        <v>19.366409999999998</v>
      </c>
      <c r="G2655">
        <v>3.1</v>
      </c>
      <c r="H2655">
        <v>3.9</v>
      </c>
      <c r="I2655">
        <v>0.2</v>
      </c>
      <c r="J2655">
        <v>2</v>
      </c>
    </row>
    <row r="2656" spans="1:10" x14ac:dyDescent="0.25">
      <c r="A2656" t="s">
        <v>887</v>
      </c>
      <c r="B2656" t="s">
        <v>890</v>
      </c>
      <c r="C2656" s="107">
        <v>45137</v>
      </c>
      <c r="D2656">
        <v>26.98</v>
      </c>
      <c r="E2656">
        <v>33.46</v>
      </c>
      <c r="F2656">
        <v>19.366409999999998</v>
      </c>
      <c r="G2656">
        <v>1.8</v>
      </c>
      <c r="H2656">
        <v>3.9</v>
      </c>
      <c r="I2656">
        <v>0.2</v>
      </c>
      <c r="J2656">
        <v>1</v>
      </c>
    </row>
    <row r="2657" spans="1:10" x14ac:dyDescent="0.25">
      <c r="A2657" t="s">
        <v>878</v>
      </c>
      <c r="B2657" t="s">
        <v>25566</v>
      </c>
      <c r="C2657" s="107">
        <v>45137</v>
      </c>
      <c r="D2657">
        <v>37.54</v>
      </c>
      <c r="E2657">
        <v>46.55</v>
      </c>
      <c r="F2657">
        <v>19.355530000000002</v>
      </c>
      <c r="G2657">
        <v>9.5</v>
      </c>
      <c r="H2657">
        <v>26</v>
      </c>
      <c r="I2657">
        <v>0.73</v>
      </c>
      <c r="J2657">
        <v>10.5</v>
      </c>
    </row>
    <row r="2658" spans="1:10" x14ac:dyDescent="0.25">
      <c r="A2658" t="s">
        <v>810</v>
      </c>
      <c r="B2658" t="s">
        <v>812</v>
      </c>
      <c r="C2658" s="107">
        <v>45137</v>
      </c>
      <c r="D2658">
        <v>40.47</v>
      </c>
      <c r="E2658">
        <v>50.18</v>
      </c>
      <c r="F2658">
        <v>19.350339999999999</v>
      </c>
      <c r="G2658">
        <v>4.5</v>
      </c>
      <c r="H2658">
        <v>17</v>
      </c>
      <c r="I2658">
        <v>0.28000000000000003</v>
      </c>
      <c r="J2658">
        <v>13</v>
      </c>
    </row>
    <row r="2659" spans="1:10" x14ac:dyDescent="0.25">
      <c r="A2659" t="s">
        <v>807</v>
      </c>
      <c r="B2659" t="s">
        <v>809</v>
      </c>
      <c r="C2659" s="107">
        <v>45137</v>
      </c>
      <c r="D2659">
        <v>149.56</v>
      </c>
      <c r="E2659">
        <v>185.45</v>
      </c>
      <c r="F2659">
        <v>19.352930000000001</v>
      </c>
      <c r="G2659">
        <v>5.5</v>
      </c>
      <c r="H2659">
        <v>16</v>
      </c>
      <c r="I2659">
        <v>0.49</v>
      </c>
      <c r="J2659">
        <v>11</v>
      </c>
    </row>
    <row r="2660" spans="1:10" x14ac:dyDescent="0.25">
      <c r="A2660" t="s">
        <v>801</v>
      </c>
      <c r="B2660" t="s">
        <v>803</v>
      </c>
      <c r="C2660" s="107">
        <v>45137</v>
      </c>
      <c r="D2660">
        <v>61</v>
      </c>
      <c r="E2660">
        <v>75.64</v>
      </c>
      <c r="F2660">
        <v>19.354839999999999</v>
      </c>
      <c r="G2660">
        <v>5.5</v>
      </c>
      <c r="H2660">
        <v>15.5</v>
      </c>
      <c r="I2660">
        <v>0.55000000000000004</v>
      </c>
      <c r="J2660">
        <v>11</v>
      </c>
    </row>
    <row r="2661" spans="1:10" x14ac:dyDescent="0.25">
      <c r="A2661" t="s">
        <v>798</v>
      </c>
      <c r="B2661" t="s">
        <v>25567</v>
      </c>
      <c r="C2661" s="107">
        <v>45137</v>
      </c>
      <c r="D2661">
        <v>61</v>
      </c>
      <c r="E2661">
        <v>75.64</v>
      </c>
      <c r="F2661">
        <v>19.354839999999999</v>
      </c>
      <c r="G2661">
        <v>5.5</v>
      </c>
      <c r="H2661">
        <v>15.5</v>
      </c>
      <c r="I2661">
        <v>0.55000000000000004</v>
      </c>
      <c r="J2661">
        <v>11</v>
      </c>
    </row>
    <row r="2662" spans="1:10" x14ac:dyDescent="0.25">
      <c r="A2662" t="s">
        <v>1176</v>
      </c>
      <c r="B2662" t="s">
        <v>1178</v>
      </c>
      <c r="C2662" s="107">
        <v>45137</v>
      </c>
      <c r="D2662">
        <v>61</v>
      </c>
      <c r="E2662">
        <v>75</v>
      </c>
      <c r="F2662">
        <v>18.66667</v>
      </c>
      <c r="G2662">
        <v>5.5</v>
      </c>
      <c r="H2662">
        <v>15</v>
      </c>
      <c r="I2662">
        <v>0.55000000000000004</v>
      </c>
      <c r="J2662">
        <v>11</v>
      </c>
    </row>
    <row r="2663" spans="1:10" x14ac:dyDescent="0.25">
      <c r="A2663" t="s">
        <v>1155</v>
      </c>
      <c r="B2663" t="s">
        <v>20607</v>
      </c>
      <c r="C2663" s="107">
        <v>45119</v>
      </c>
      <c r="D2663">
        <v>17.59</v>
      </c>
      <c r="E2663">
        <v>21.81</v>
      </c>
      <c r="F2663">
        <v>19.34892</v>
      </c>
      <c r="G2663">
        <v>5.2</v>
      </c>
      <c r="H2663">
        <v>3.5</v>
      </c>
      <c r="I2663">
        <v>0.8</v>
      </c>
      <c r="J2663">
        <v>1.6</v>
      </c>
    </row>
    <row r="2664" spans="1:10" x14ac:dyDescent="0.25">
      <c r="A2664" t="s">
        <v>468</v>
      </c>
      <c r="B2664" t="s">
        <v>470</v>
      </c>
      <c r="C2664" s="107">
        <v>45137</v>
      </c>
      <c r="D2664">
        <v>47.51</v>
      </c>
      <c r="E2664">
        <v>58.912399999999998</v>
      </c>
      <c r="F2664">
        <v>19.354839999999999</v>
      </c>
      <c r="G2664">
        <v>2.17</v>
      </c>
      <c r="H2664">
        <v>4.33</v>
      </c>
      <c r="I2664">
        <v>0.88</v>
      </c>
      <c r="J2664">
        <v>0.98</v>
      </c>
    </row>
    <row r="2665" spans="1:10" x14ac:dyDescent="0.25">
      <c r="A2665" t="s">
        <v>939</v>
      </c>
      <c r="B2665" t="s">
        <v>25568</v>
      </c>
      <c r="C2665" s="107">
        <v>45138</v>
      </c>
      <c r="D2665">
        <v>30.5</v>
      </c>
      <c r="E2665">
        <v>37.82</v>
      </c>
      <c r="F2665">
        <v>19.354839999999999</v>
      </c>
      <c r="G2665">
        <v>5.3</v>
      </c>
      <c r="H2665">
        <v>6.6</v>
      </c>
      <c r="I2665">
        <v>3.3</v>
      </c>
      <c r="J2665">
        <v>3</v>
      </c>
    </row>
    <row r="2666" spans="1:10" x14ac:dyDescent="0.25">
      <c r="A2666" t="s">
        <v>465</v>
      </c>
      <c r="B2666" t="s">
        <v>20611</v>
      </c>
      <c r="C2666" s="107">
        <v>45137</v>
      </c>
      <c r="D2666">
        <v>26.98</v>
      </c>
      <c r="E2666">
        <v>34.200000000000003</v>
      </c>
      <c r="F2666">
        <v>21.11111</v>
      </c>
      <c r="G2666">
        <v>5.3</v>
      </c>
      <c r="H2666">
        <v>6.4</v>
      </c>
      <c r="I2666">
        <v>1.25</v>
      </c>
      <c r="J2666">
        <v>2.8</v>
      </c>
    </row>
    <row r="2667" spans="1:10" x14ac:dyDescent="0.25">
      <c r="A2667" t="s">
        <v>462</v>
      </c>
      <c r="B2667" t="s">
        <v>464</v>
      </c>
      <c r="C2667" s="107">
        <v>45137</v>
      </c>
      <c r="D2667">
        <v>20.53</v>
      </c>
      <c r="E2667">
        <v>26.774999999999999</v>
      </c>
      <c r="F2667">
        <v>23.324000000000002</v>
      </c>
      <c r="G2667">
        <v>5.1100000000000003</v>
      </c>
      <c r="H2667">
        <v>3.4</v>
      </c>
      <c r="I2667">
        <v>1.25</v>
      </c>
      <c r="J2667">
        <v>1.8</v>
      </c>
    </row>
    <row r="2668" spans="1:10" x14ac:dyDescent="0.25">
      <c r="A2668" t="s">
        <v>459</v>
      </c>
      <c r="B2668" t="s">
        <v>461</v>
      </c>
      <c r="C2668" s="107">
        <v>45137</v>
      </c>
      <c r="D2668">
        <v>34.020000000000003</v>
      </c>
      <c r="E2668">
        <v>43.55</v>
      </c>
      <c r="F2668">
        <v>21.88289</v>
      </c>
      <c r="G2668">
        <v>5.3</v>
      </c>
      <c r="H2668">
        <v>9.6</v>
      </c>
      <c r="I2668">
        <v>1.08</v>
      </c>
      <c r="J2668">
        <v>2.9</v>
      </c>
    </row>
    <row r="2669" spans="1:10" x14ac:dyDescent="0.25">
      <c r="A2669" t="s">
        <v>456</v>
      </c>
      <c r="B2669" t="s">
        <v>458</v>
      </c>
      <c r="C2669" s="107">
        <v>45137</v>
      </c>
      <c r="D2669">
        <v>6.45</v>
      </c>
      <c r="E2669">
        <v>8.25</v>
      </c>
      <c r="F2669">
        <v>21.818180000000002</v>
      </c>
      <c r="G2669">
        <v>6.69</v>
      </c>
      <c r="H2669">
        <v>3.93</v>
      </c>
      <c r="I2669">
        <v>8.3000000000000004E-2</v>
      </c>
      <c r="J2669">
        <v>3.93</v>
      </c>
    </row>
    <row r="2670" spans="1:10" x14ac:dyDescent="0.25">
      <c r="A2670" t="s">
        <v>453</v>
      </c>
      <c r="B2670" t="s">
        <v>455</v>
      </c>
      <c r="C2670" s="107">
        <v>45137</v>
      </c>
      <c r="D2670">
        <v>5.28</v>
      </c>
      <c r="E2670">
        <v>6.8850000000000007</v>
      </c>
      <c r="F2670">
        <v>23.31155</v>
      </c>
      <c r="G2670">
        <v>0.8</v>
      </c>
      <c r="H2670">
        <v>13</v>
      </c>
      <c r="I2670">
        <v>0.02</v>
      </c>
      <c r="J2670">
        <v>13</v>
      </c>
    </row>
    <row r="2671" spans="1:10" x14ac:dyDescent="0.25">
      <c r="A2671" t="s">
        <v>450</v>
      </c>
      <c r="B2671" t="s">
        <v>25569</v>
      </c>
      <c r="C2671" s="107">
        <v>45137</v>
      </c>
      <c r="D2671">
        <v>5.28</v>
      </c>
      <c r="E2671">
        <v>6.8850000000000007</v>
      </c>
      <c r="F2671">
        <v>23.31155</v>
      </c>
      <c r="G2671">
        <v>1.1000000000000001</v>
      </c>
      <c r="H2671">
        <v>13</v>
      </c>
      <c r="I2671">
        <v>0.05</v>
      </c>
      <c r="J2671">
        <v>13</v>
      </c>
    </row>
    <row r="2672" spans="1:10" x14ac:dyDescent="0.25">
      <c r="A2672" t="s">
        <v>589</v>
      </c>
      <c r="B2672" t="s">
        <v>591</v>
      </c>
      <c r="C2672" s="107">
        <v>45137</v>
      </c>
      <c r="D2672">
        <v>5.28</v>
      </c>
      <c r="E2672">
        <v>6.55</v>
      </c>
      <c r="F2672">
        <v>19.389309999999998</v>
      </c>
      <c r="G2672">
        <v>1.5</v>
      </c>
      <c r="H2672">
        <v>14</v>
      </c>
      <c r="I2672">
        <v>0.09</v>
      </c>
      <c r="J2672">
        <v>14</v>
      </c>
    </row>
    <row r="2673" spans="1:10" x14ac:dyDescent="0.25">
      <c r="A2673" t="s">
        <v>592</v>
      </c>
      <c r="B2673" t="s">
        <v>594</v>
      </c>
      <c r="C2673" s="107">
        <v>45137</v>
      </c>
      <c r="D2673">
        <v>7.62</v>
      </c>
      <c r="E2673">
        <v>9.4499999999999993</v>
      </c>
      <c r="F2673">
        <v>19.365079999999999</v>
      </c>
      <c r="G2673">
        <v>2</v>
      </c>
      <c r="H2673">
        <v>14</v>
      </c>
      <c r="I2673">
        <v>0.14000000000000001</v>
      </c>
      <c r="J2673">
        <v>14</v>
      </c>
    </row>
    <row r="2674" spans="1:10" x14ac:dyDescent="0.25">
      <c r="A2674" t="s">
        <v>598</v>
      </c>
      <c r="B2674" t="s">
        <v>600</v>
      </c>
      <c r="C2674" s="107">
        <v>45137</v>
      </c>
      <c r="D2674">
        <v>10.56</v>
      </c>
      <c r="E2674">
        <v>13.09</v>
      </c>
      <c r="F2674">
        <v>19.327729999999999</v>
      </c>
      <c r="G2674">
        <v>2</v>
      </c>
      <c r="H2674">
        <v>15</v>
      </c>
      <c r="I2674">
        <v>0.24</v>
      </c>
      <c r="J2674">
        <v>15</v>
      </c>
    </row>
    <row r="2675" spans="1:10" x14ac:dyDescent="0.25">
      <c r="A2675" t="s">
        <v>601</v>
      </c>
      <c r="B2675" t="s">
        <v>603</v>
      </c>
      <c r="C2675" s="107">
        <v>45137</v>
      </c>
      <c r="D2675">
        <v>17.59</v>
      </c>
      <c r="E2675">
        <v>21.81</v>
      </c>
      <c r="F2675">
        <v>19.34892</v>
      </c>
      <c r="G2675">
        <v>2.5</v>
      </c>
      <c r="H2675">
        <v>20</v>
      </c>
      <c r="I2675">
        <v>0.52</v>
      </c>
      <c r="J2675">
        <v>18</v>
      </c>
    </row>
    <row r="2676" spans="1:10" x14ac:dyDescent="0.25">
      <c r="A2676" t="s">
        <v>607</v>
      </c>
      <c r="B2676" t="s">
        <v>609</v>
      </c>
      <c r="C2676" s="107">
        <v>45137</v>
      </c>
      <c r="D2676">
        <v>21.7</v>
      </c>
      <c r="E2676">
        <v>26.91</v>
      </c>
      <c r="F2676">
        <v>19.36083</v>
      </c>
      <c r="G2676">
        <v>2.8</v>
      </c>
      <c r="H2676">
        <v>20</v>
      </c>
      <c r="I2676">
        <v>0.77</v>
      </c>
      <c r="J2676">
        <v>20</v>
      </c>
    </row>
    <row r="2677" spans="1:10" x14ac:dyDescent="0.25">
      <c r="A2677" t="s">
        <v>610</v>
      </c>
      <c r="B2677" t="s">
        <v>612</v>
      </c>
      <c r="C2677" s="107">
        <v>45137</v>
      </c>
      <c r="D2677">
        <v>28.74</v>
      </c>
      <c r="E2677">
        <v>35.64</v>
      </c>
      <c r="F2677">
        <v>19.36027</v>
      </c>
      <c r="G2677">
        <v>4</v>
      </c>
      <c r="H2677">
        <v>21</v>
      </c>
      <c r="I2677">
        <v>1.42</v>
      </c>
      <c r="J2677">
        <v>21</v>
      </c>
    </row>
    <row r="2678" spans="1:10" x14ac:dyDescent="0.25">
      <c r="A2678" t="s">
        <v>613</v>
      </c>
      <c r="B2678" t="s">
        <v>25570</v>
      </c>
      <c r="C2678" s="107">
        <v>45137</v>
      </c>
      <c r="D2678">
        <v>5.28</v>
      </c>
      <c r="E2678">
        <v>6.55</v>
      </c>
      <c r="F2678">
        <v>19.389309999999998</v>
      </c>
      <c r="G2678">
        <v>13.5</v>
      </c>
      <c r="H2678">
        <v>6.14</v>
      </c>
      <c r="I2678">
        <v>0.05</v>
      </c>
      <c r="J2678">
        <v>2.04</v>
      </c>
    </row>
    <row r="2679" spans="1:10" x14ac:dyDescent="0.25">
      <c r="A2679" t="s">
        <v>616</v>
      </c>
      <c r="B2679" t="s">
        <v>618</v>
      </c>
      <c r="C2679" s="107">
        <v>45137</v>
      </c>
      <c r="D2679">
        <v>5.28</v>
      </c>
      <c r="E2679">
        <v>6.55</v>
      </c>
      <c r="F2679">
        <v>19.389309999999998</v>
      </c>
      <c r="G2679">
        <v>6.8</v>
      </c>
      <c r="H2679">
        <v>7.05</v>
      </c>
      <c r="I2679">
        <v>0.08</v>
      </c>
      <c r="J2679">
        <v>0.87</v>
      </c>
    </row>
    <row r="2680" spans="1:10" x14ac:dyDescent="0.25">
      <c r="A2680" t="s">
        <v>625</v>
      </c>
      <c r="B2680" t="s">
        <v>25571</v>
      </c>
      <c r="C2680" s="107">
        <v>45137</v>
      </c>
      <c r="D2680">
        <v>7.62</v>
      </c>
      <c r="E2680">
        <v>9.4499999999999993</v>
      </c>
      <c r="F2680">
        <v>19.365079999999999</v>
      </c>
      <c r="G2680">
        <v>6.85</v>
      </c>
      <c r="H2680">
        <v>6.96</v>
      </c>
      <c r="I2680">
        <v>0.16</v>
      </c>
      <c r="J2680">
        <v>0.86</v>
      </c>
    </row>
    <row r="2681" spans="1:10" x14ac:dyDescent="0.25">
      <c r="A2681" t="s">
        <v>628</v>
      </c>
      <c r="B2681" t="s">
        <v>25572</v>
      </c>
      <c r="C2681" s="107">
        <v>45137</v>
      </c>
      <c r="D2681">
        <v>8.8000000000000007</v>
      </c>
      <c r="E2681">
        <v>10.91</v>
      </c>
      <c r="F2681">
        <v>19.340050000000002</v>
      </c>
      <c r="G2681">
        <v>3.93</v>
      </c>
      <c r="H2681">
        <v>3.93</v>
      </c>
      <c r="I2681">
        <v>0.33</v>
      </c>
      <c r="J2681">
        <v>0.39</v>
      </c>
    </row>
    <row r="2682" spans="1:10" x14ac:dyDescent="0.25">
      <c r="A2682" t="s">
        <v>631</v>
      </c>
      <c r="B2682" t="s">
        <v>633</v>
      </c>
      <c r="C2682" s="107">
        <v>45137</v>
      </c>
      <c r="D2682">
        <v>10.56</v>
      </c>
      <c r="E2682">
        <v>13.77</v>
      </c>
      <c r="F2682">
        <v>23.31155</v>
      </c>
      <c r="G2682">
        <v>6.7</v>
      </c>
      <c r="H2682">
        <v>7.4</v>
      </c>
      <c r="I2682">
        <v>0.4</v>
      </c>
      <c r="J2682">
        <v>1</v>
      </c>
    </row>
    <row r="2683" spans="1:10" x14ac:dyDescent="0.25">
      <c r="A2683" t="s">
        <v>634</v>
      </c>
      <c r="B2683" t="s">
        <v>636</v>
      </c>
      <c r="C2683" s="107">
        <v>45137</v>
      </c>
      <c r="D2683">
        <v>12.9</v>
      </c>
      <c r="E2683">
        <v>16</v>
      </c>
      <c r="F2683">
        <v>19.375</v>
      </c>
      <c r="G2683">
        <v>10.199999999999999</v>
      </c>
      <c r="H2683">
        <v>11.5</v>
      </c>
      <c r="I2683">
        <v>0.75</v>
      </c>
      <c r="J2683">
        <v>1.49</v>
      </c>
    </row>
    <row r="2684" spans="1:10" x14ac:dyDescent="0.25">
      <c r="A2684" t="s">
        <v>637</v>
      </c>
      <c r="B2684" t="s">
        <v>25573</v>
      </c>
      <c r="C2684" s="107">
        <v>45137</v>
      </c>
      <c r="D2684">
        <v>17.59</v>
      </c>
      <c r="E2684">
        <v>21.81</v>
      </c>
      <c r="F2684">
        <v>19.34892</v>
      </c>
      <c r="G2684">
        <v>0.23</v>
      </c>
      <c r="H2684">
        <v>5.9</v>
      </c>
      <c r="I2684">
        <v>1.23</v>
      </c>
      <c r="J2684">
        <v>0.23</v>
      </c>
    </row>
    <row r="2685" spans="1:10" x14ac:dyDescent="0.25">
      <c r="A2685" t="s">
        <v>640</v>
      </c>
      <c r="B2685" t="s">
        <v>25574</v>
      </c>
      <c r="C2685" s="107">
        <v>45137</v>
      </c>
      <c r="D2685">
        <v>21.7</v>
      </c>
      <c r="E2685">
        <v>26.91</v>
      </c>
      <c r="F2685">
        <v>19.36083</v>
      </c>
      <c r="G2685">
        <v>0.23</v>
      </c>
      <c r="H2685">
        <v>7.87</v>
      </c>
      <c r="I2685">
        <v>1.43</v>
      </c>
      <c r="J2685">
        <v>0.23</v>
      </c>
    </row>
    <row r="2686" spans="1:10" x14ac:dyDescent="0.25">
      <c r="A2686" t="s">
        <v>643</v>
      </c>
      <c r="B2686" t="s">
        <v>645</v>
      </c>
      <c r="C2686" s="107">
        <v>45137</v>
      </c>
      <c r="D2686">
        <v>25.22</v>
      </c>
      <c r="E2686">
        <v>31.27</v>
      </c>
      <c r="F2686">
        <v>19.347619999999999</v>
      </c>
      <c r="G2686">
        <v>3.93</v>
      </c>
      <c r="H2686">
        <v>11.8</v>
      </c>
      <c r="I2686">
        <v>2.13</v>
      </c>
      <c r="J2686">
        <v>0.39</v>
      </c>
    </row>
    <row r="2687" spans="1:10" x14ac:dyDescent="0.25">
      <c r="A2687" t="s">
        <v>936</v>
      </c>
      <c r="B2687" t="s">
        <v>25575</v>
      </c>
      <c r="C2687" s="107">
        <v>45137</v>
      </c>
      <c r="D2687">
        <v>9.9700000000000006</v>
      </c>
      <c r="E2687">
        <v>12.46</v>
      </c>
      <c r="F2687">
        <v>19.98395</v>
      </c>
      <c r="G2687">
        <v>2</v>
      </c>
      <c r="H2687">
        <v>5</v>
      </c>
      <c r="I2687">
        <v>0.44</v>
      </c>
      <c r="J2687">
        <v>5</v>
      </c>
    </row>
    <row r="2688" spans="1:10" x14ac:dyDescent="0.25">
      <c r="A2688" t="s">
        <v>649</v>
      </c>
      <c r="B2688" t="s">
        <v>651</v>
      </c>
      <c r="C2688" s="107">
        <v>45137</v>
      </c>
      <c r="D2688">
        <v>9.9700000000000006</v>
      </c>
      <c r="E2688">
        <v>12.36</v>
      </c>
      <c r="F2688">
        <v>19.336569999999998</v>
      </c>
      <c r="G2688">
        <v>2</v>
      </c>
      <c r="H2688">
        <v>5</v>
      </c>
      <c r="I2688">
        <v>0.44</v>
      </c>
      <c r="J2688">
        <v>5</v>
      </c>
    </row>
    <row r="2689" spans="1:10" x14ac:dyDescent="0.25">
      <c r="A2689" t="s">
        <v>652</v>
      </c>
      <c r="B2689" t="s">
        <v>25576</v>
      </c>
      <c r="C2689" s="107">
        <v>45137</v>
      </c>
      <c r="D2689">
        <v>9.9700000000000006</v>
      </c>
      <c r="E2689">
        <v>12.36</v>
      </c>
      <c r="F2689">
        <v>19.336569999999998</v>
      </c>
      <c r="G2689">
        <v>2</v>
      </c>
      <c r="H2689">
        <v>5</v>
      </c>
      <c r="I2689">
        <v>0.15</v>
      </c>
      <c r="J2689">
        <v>5</v>
      </c>
    </row>
    <row r="2690" spans="1:10" x14ac:dyDescent="0.25">
      <c r="A2690" t="s">
        <v>658</v>
      </c>
      <c r="B2690" t="s">
        <v>660</v>
      </c>
      <c r="C2690" s="107">
        <v>45137</v>
      </c>
      <c r="D2690">
        <v>11.73</v>
      </c>
      <c r="E2690">
        <v>14.55</v>
      </c>
      <c r="F2690">
        <v>19.381440000000001</v>
      </c>
      <c r="G2690">
        <v>7.87</v>
      </c>
      <c r="H2690">
        <v>7.87</v>
      </c>
      <c r="I2690">
        <v>2.2000000000000002</v>
      </c>
      <c r="J2690">
        <v>7.87</v>
      </c>
    </row>
    <row r="2691" spans="1:10" x14ac:dyDescent="0.25">
      <c r="A2691" t="s">
        <v>661</v>
      </c>
      <c r="B2691" t="s">
        <v>663</v>
      </c>
      <c r="C2691" s="107">
        <v>45137</v>
      </c>
      <c r="D2691">
        <v>12.9</v>
      </c>
      <c r="E2691">
        <v>16</v>
      </c>
      <c r="F2691">
        <v>19.375</v>
      </c>
      <c r="G2691">
        <v>19</v>
      </c>
      <c r="H2691">
        <v>26</v>
      </c>
      <c r="I2691">
        <v>0.44</v>
      </c>
      <c r="J2691">
        <v>4</v>
      </c>
    </row>
    <row r="2692" spans="1:10" x14ac:dyDescent="0.25">
      <c r="A2692" t="s">
        <v>664</v>
      </c>
      <c r="B2692" t="s">
        <v>666</v>
      </c>
      <c r="C2692" s="107">
        <v>45137</v>
      </c>
      <c r="D2692">
        <v>15.84</v>
      </c>
      <c r="E2692">
        <v>19.64</v>
      </c>
      <c r="F2692">
        <v>19.348269999999999</v>
      </c>
      <c r="G2692">
        <v>9</v>
      </c>
      <c r="H2692">
        <v>10</v>
      </c>
      <c r="I2692">
        <v>7</v>
      </c>
      <c r="J2692">
        <v>6</v>
      </c>
    </row>
    <row r="2693" spans="1:10" x14ac:dyDescent="0.25">
      <c r="A2693" t="s">
        <v>681</v>
      </c>
      <c r="B2693" t="s">
        <v>683</v>
      </c>
      <c r="C2693" s="107">
        <v>45137</v>
      </c>
      <c r="D2693">
        <v>9.9700000000000006</v>
      </c>
      <c r="E2693">
        <v>12.36</v>
      </c>
      <c r="F2693">
        <v>19.336569999999998</v>
      </c>
      <c r="G2693">
        <v>2</v>
      </c>
      <c r="H2693">
        <v>5</v>
      </c>
      <c r="I2693">
        <v>0.44</v>
      </c>
      <c r="J2693">
        <v>5</v>
      </c>
    </row>
    <row r="2694" spans="1:10" x14ac:dyDescent="0.25">
      <c r="A2694" t="s">
        <v>690</v>
      </c>
      <c r="B2694" t="s">
        <v>692</v>
      </c>
      <c r="C2694" s="107">
        <v>45137</v>
      </c>
      <c r="D2694">
        <v>9.9700000000000006</v>
      </c>
      <c r="E2694">
        <v>12.36</v>
      </c>
      <c r="F2694">
        <v>19.336569999999998</v>
      </c>
      <c r="G2694">
        <v>2</v>
      </c>
      <c r="H2694">
        <v>5</v>
      </c>
      <c r="I2694">
        <v>0.44</v>
      </c>
      <c r="J2694">
        <v>5</v>
      </c>
    </row>
    <row r="2695" spans="1:10" x14ac:dyDescent="0.25">
      <c r="A2695" t="s">
        <v>696</v>
      </c>
      <c r="B2695" t="s">
        <v>25577</v>
      </c>
      <c r="C2695" s="107">
        <v>45137</v>
      </c>
      <c r="D2695">
        <v>9.9700000000000006</v>
      </c>
      <c r="E2695">
        <v>12.36</v>
      </c>
      <c r="F2695">
        <v>19.336569999999998</v>
      </c>
      <c r="G2695">
        <v>2</v>
      </c>
      <c r="H2695">
        <v>5</v>
      </c>
      <c r="I2695">
        <v>0.44</v>
      </c>
      <c r="J2695">
        <v>5</v>
      </c>
    </row>
    <row r="2696" spans="1:10" x14ac:dyDescent="0.25">
      <c r="A2696" t="s">
        <v>702</v>
      </c>
      <c r="B2696" t="s">
        <v>704</v>
      </c>
      <c r="C2696" s="107">
        <v>45137</v>
      </c>
      <c r="D2696">
        <v>11.73</v>
      </c>
      <c r="E2696">
        <v>14.55</v>
      </c>
      <c r="F2696">
        <v>19.381440000000001</v>
      </c>
      <c r="G2696">
        <v>2</v>
      </c>
      <c r="H2696">
        <v>5</v>
      </c>
      <c r="I2696">
        <v>0.8</v>
      </c>
      <c r="J2696">
        <v>5</v>
      </c>
    </row>
    <row r="2697" spans="1:10" x14ac:dyDescent="0.25">
      <c r="A2697" t="s">
        <v>708</v>
      </c>
      <c r="B2697" t="s">
        <v>710</v>
      </c>
      <c r="C2697" s="107">
        <v>45137</v>
      </c>
      <c r="D2697">
        <v>12.9</v>
      </c>
      <c r="E2697">
        <v>16</v>
      </c>
      <c r="F2697">
        <v>19.375</v>
      </c>
      <c r="G2697">
        <v>2</v>
      </c>
      <c r="H2697">
        <v>5</v>
      </c>
      <c r="I2697">
        <v>1.1000000000000001</v>
      </c>
      <c r="J2697">
        <v>5</v>
      </c>
    </row>
    <row r="2698" spans="1:10" x14ac:dyDescent="0.25">
      <c r="A2698" t="s">
        <v>711</v>
      </c>
      <c r="B2698" t="s">
        <v>713</v>
      </c>
      <c r="C2698" s="107">
        <v>45137</v>
      </c>
      <c r="D2698">
        <v>15.84</v>
      </c>
      <c r="E2698">
        <v>19.64</v>
      </c>
      <c r="F2698">
        <v>19.348269999999999</v>
      </c>
      <c r="G2698">
        <v>2</v>
      </c>
      <c r="H2698">
        <v>5</v>
      </c>
      <c r="I2698">
        <v>1.3</v>
      </c>
      <c r="J2698">
        <v>5</v>
      </c>
    </row>
    <row r="2699" spans="1:10" x14ac:dyDescent="0.25">
      <c r="A2699" t="s">
        <v>714</v>
      </c>
      <c r="B2699" t="s">
        <v>716</v>
      </c>
      <c r="C2699" s="107">
        <v>45137</v>
      </c>
      <c r="D2699">
        <v>23.46</v>
      </c>
      <c r="E2699">
        <v>29.09</v>
      </c>
      <c r="F2699">
        <v>19.353729999999999</v>
      </c>
      <c r="G2699">
        <v>9.84</v>
      </c>
      <c r="H2699">
        <v>3.93</v>
      </c>
      <c r="I2699">
        <v>0.14000000000000001</v>
      </c>
      <c r="J2699">
        <v>3.93</v>
      </c>
    </row>
    <row r="2700" spans="1:10" x14ac:dyDescent="0.25">
      <c r="A2700" t="s">
        <v>720</v>
      </c>
      <c r="B2700" t="s">
        <v>722</v>
      </c>
      <c r="C2700" s="107">
        <v>45137</v>
      </c>
      <c r="D2700">
        <v>25.22</v>
      </c>
      <c r="E2700">
        <v>31.27</v>
      </c>
      <c r="F2700">
        <v>19.347619999999999</v>
      </c>
      <c r="G2700">
        <v>11.8</v>
      </c>
      <c r="H2700">
        <v>3.93</v>
      </c>
      <c r="I2700">
        <v>0.246</v>
      </c>
      <c r="J2700">
        <v>3.93</v>
      </c>
    </row>
    <row r="2701" spans="1:10" x14ac:dyDescent="0.25">
      <c r="A2701" t="s">
        <v>732</v>
      </c>
      <c r="B2701" t="s">
        <v>734</v>
      </c>
      <c r="C2701" s="107">
        <v>45137</v>
      </c>
      <c r="D2701">
        <v>26.98</v>
      </c>
      <c r="E2701">
        <v>33.46</v>
      </c>
      <c r="F2701">
        <v>19.366409999999998</v>
      </c>
      <c r="G2701">
        <v>13.77</v>
      </c>
      <c r="H2701">
        <v>3.93</v>
      </c>
      <c r="I2701">
        <v>0.39</v>
      </c>
      <c r="J2701">
        <v>3.93</v>
      </c>
    </row>
    <row r="2702" spans="1:10" x14ac:dyDescent="0.25">
      <c r="A2702" t="s">
        <v>738</v>
      </c>
      <c r="B2702" t="s">
        <v>25578</v>
      </c>
      <c r="C2702" s="107">
        <v>45137</v>
      </c>
      <c r="D2702">
        <v>30.5</v>
      </c>
      <c r="E2702">
        <v>37.82</v>
      </c>
      <c r="F2702">
        <v>19.354839999999999</v>
      </c>
      <c r="G2702">
        <v>17.71</v>
      </c>
      <c r="H2702">
        <v>3.93</v>
      </c>
      <c r="I2702">
        <v>0.79</v>
      </c>
      <c r="J2702">
        <v>3.93</v>
      </c>
    </row>
    <row r="2703" spans="1:10" x14ac:dyDescent="0.25">
      <c r="A2703" t="s">
        <v>795</v>
      </c>
      <c r="B2703" t="s">
        <v>797</v>
      </c>
      <c r="C2703" s="107">
        <v>45137</v>
      </c>
      <c r="D2703">
        <v>20.53</v>
      </c>
      <c r="E2703">
        <v>25.46</v>
      </c>
      <c r="F2703">
        <v>19.363710000000001</v>
      </c>
      <c r="G2703">
        <v>20</v>
      </c>
      <c r="H2703">
        <v>23</v>
      </c>
      <c r="I2703">
        <v>0.17</v>
      </c>
      <c r="J2703">
        <v>1.5</v>
      </c>
    </row>
    <row r="2704" spans="1:10" x14ac:dyDescent="0.25">
      <c r="A2704" t="s">
        <v>786</v>
      </c>
      <c r="B2704" t="s">
        <v>25579</v>
      </c>
      <c r="C2704" s="107">
        <v>45119</v>
      </c>
      <c r="D2704">
        <v>53.37</v>
      </c>
      <c r="E2704">
        <v>66.180000000000007</v>
      </c>
      <c r="F2704">
        <v>19.356300000000001</v>
      </c>
      <c r="G2704">
        <v>3.9</v>
      </c>
      <c r="H2704">
        <v>7.8</v>
      </c>
      <c r="I2704">
        <v>0.15</v>
      </c>
      <c r="J2704">
        <v>1.1000000000000001</v>
      </c>
    </row>
    <row r="2705" spans="1:10" x14ac:dyDescent="0.25">
      <c r="A2705" t="s">
        <v>759</v>
      </c>
      <c r="B2705" t="s">
        <v>25580</v>
      </c>
      <c r="C2705" s="107">
        <v>45119</v>
      </c>
      <c r="D2705">
        <v>49.85</v>
      </c>
      <c r="E2705">
        <v>61.81</v>
      </c>
      <c r="F2705">
        <v>19.349620000000002</v>
      </c>
      <c r="G2705">
        <v>4</v>
      </c>
      <c r="H2705">
        <v>2</v>
      </c>
      <c r="I2705">
        <v>1.59</v>
      </c>
      <c r="J2705">
        <v>5</v>
      </c>
    </row>
    <row r="2706" spans="1:10" x14ac:dyDescent="0.25">
      <c r="A2706" t="s">
        <v>717</v>
      </c>
      <c r="B2706" t="s">
        <v>719</v>
      </c>
      <c r="C2706" s="107">
        <v>45119</v>
      </c>
      <c r="D2706">
        <v>353.07</v>
      </c>
      <c r="E2706">
        <v>437.81</v>
      </c>
      <c r="F2706">
        <v>19.355429999999998</v>
      </c>
      <c r="G2706">
        <v>6.6</v>
      </c>
      <c r="H2706">
        <v>5.0999999999999996</v>
      </c>
      <c r="I2706">
        <v>0.03</v>
      </c>
      <c r="J2706">
        <v>1.3</v>
      </c>
    </row>
    <row r="2707" spans="1:10" x14ac:dyDescent="0.25">
      <c r="A2707" t="s">
        <v>687</v>
      </c>
      <c r="B2707" t="s">
        <v>689</v>
      </c>
      <c r="C2707" s="107">
        <v>45137</v>
      </c>
      <c r="D2707">
        <v>148.38</v>
      </c>
      <c r="E2707">
        <v>183.99</v>
      </c>
      <c r="F2707">
        <v>19.354310000000002</v>
      </c>
      <c r="G2707">
        <v>1.96</v>
      </c>
      <c r="H2707">
        <v>3.93</v>
      </c>
      <c r="I2707">
        <v>0.22</v>
      </c>
      <c r="J2707">
        <v>0.98</v>
      </c>
    </row>
    <row r="2708" spans="1:10" x14ac:dyDescent="0.25">
      <c r="A2708" t="s">
        <v>678</v>
      </c>
      <c r="B2708" t="s">
        <v>680</v>
      </c>
      <c r="C2708" s="107">
        <v>45137</v>
      </c>
      <c r="D2708">
        <v>148.38</v>
      </c>
      <c r="E2708">
        <v>183.99</v>
      </c>
      <c r="F2708">
        <v>19.354310000000002</v>
      </c>
      <c r="G2708">
        <v>1.37</v>
      </c>
      <c r="H2708">
        <v>6.69</v>
      </c>
      <c r="I2708">
        <v>0.15</v>
      </c>
      <c r="J2708">
        <v>5.1100000000000003</v>
      </c>
    </row>
    <row r="2709" spans="1:10" x14ac:dyDescent="0.25">
      <c r="A2709" t="s">
        <v>655</v>
      </c>
      <c r="B2709" t="s">
        <v>657</v>
      </c>
      <c r="C2709" s="107">
        <v>45137</v>
      </c>
      <c r="D2709">
        <v>68.03</v>
      </c>
      <c r="E2709">
        <v>84.36</v>
      </c>
      <c r="F2709">
        <v>19.357520000000001</v>
      </c>
      <c r="G2709">
        <v>4.13</v>
      </c>
      <c r="H2709">
        <v>5.98</v>
      </c>
      <c r="I2709">
        <v>0.13</v>
      </c>
      <c r="J2709">
        <v>0.83</v>
      </c>
    </row>
    <row r="2710" spans="1:10" x14ac:dyDescent="0.25">
      <c r="A2710" t="s">
        <v>646</v>
      </c>
      <c r="B2710" t="s">
        <v>25581</v>
      </c>
      <c r="C2710" s="107">
        <v>45137</v>
      </c>
      <c r="D2710">
        <v>39.299999999999997</v>
      </c>
      <c r="E2710">
        <v>48.73</v>
      </c>
      <c r="F2710">
        <v>19.35153</v>
      </c>
      <c r="G2710">
        <v>3.93</v>
      </c>
      <c r="H2710">
        <v>3.93</v>
      </c>
      <c r="I2710">
        <v>0.3</v>
      </c>
      <c r="J2710">
        <v>1.9684999999999999</v>
      </c>
    </row>
    <row r="2711" spans="1:10" x14ac:dyDescent="0.25">
      <c r="A2711" t="s">
        <v>622</v>
      </c>
      <c r="B2711" t="s">
        <v>624</v>
      </c>
      <c r="C2711" s="107">
        <v>45137</v>
      </c>
      <c r="D2711">
        <v>21.11</v>
      </c>
      <c r="E2711">
        <v>26.18</v>
      </c>
      <c r="F2711">
        <v>19.365929999999999</v>
      </c>
      <c r="G2711">
        <v>2.5</v>
      </c>
      <c r="H2711">
        <v>23</v>
      </c>
      <c r="I2711">
        <v>0.22</v>
      </c>
      <c r="J2711">
        <v>14</v>
      </c>
    </row>
    <row r="2712" spans="1:10" x14ac:dyDescent="0.25">
      <c r="A2712" t="s">
        <v>619</v>
      </c>
      <c r="B2712" t="s">
        <v>621</v>
      </c>
      <c r="C2712" s="107">
        <v>45137</v>
      </c>
      <c r="D2712">
        <v>19.350000000000001</v>
      </c>
      <c r="E2712">
        <v>23.99</v>
      </c>
      <c r="F2712">
        <v>19.341390000000001</v>
      </c>
      <c r="G2712">
        <v>1.5</v>
      </c>
      <c r="H2712">
        <v>20</v>
      </c>
      <c r="I2712">
        <v>0.12</v>
      </c>
      <c r="J2712">
        <v>10</v>
      </c>
    </row>
    <row r="2713" spans="1:10" x14ac:dyDescent="0.25">
      <c r="A2713" t="s">
        <v>604</v>
      </c>
      <c r="B2713" t="s">
        <v>606</v>
      </c>
      <c r="C2713" s="107">
        <v>45137</v>
      </c>
      <c r="D2713">
        <v>10.56</v>
      </c>
      <c r="E2713">
        <v>13.09</v>
      </c>
      <c r="F2713">
        <v>19.327729999999999</v>
      </c>
      <c r="G2713">
        <v>0.84</v>
      </c>
      <c r="H2713">
        <v>7.2</v>
      </c>
      <c r="I2713">
        <v>0.17599999999999999</v>
      </c>
      <c r="J2713">
        <v>6.72</v>
      </c>
    </row>
    <row r="2714" spans="1:10" x14ac:dyDescent="0.25">
      <c r="A2714" t="s">
        <v>595</v>
      </c>
      <c r="B2714" t="s">
        <v>597</v>
      </c>
      <c r="C2714" s="107">
        <v>45137</v>
      </c>
      <c r="D2714">
        <v>10.56</v>
      </c>
      <c r="E2714">
        <v>13.09</v>
      </c>
      <c r="F2714">
        <v>19.327729999999999</v>
      </c>
      <c r="G2714">
        <v>9.84</v>
      </c>
      <c r="H2714">
        <v>1.18</v>
      </c>
      <c r="I2714">
        <v>0.49</v>
      </c>
      <c r="J2714">
        <v>5.12</v>
      </c>
    </row>
    <row r="2715" spans="1:10" x14ac:dyDescent="0.25">
      <c r="A2715" t="s">
        <v>550</v>
      </c>
      <c r="B2715" t="s">
        <v>25582</v>
      </c>
      <c r="C2715" s="107">
        <v>45121</v>
      </c>
      <c r="D2715">
        <v>10.56</v>
      </c>
      <c r="E2715">
        <v>13.09</v>
      </c>
      <c r="F2715">
        <v>19.327729999999999</v>
      </c>
      <c r="G2715">
        <v>7</v>
      </c>
      <c r="H2715">
        <v>6.6</v>
      </c>
      <c r="I2715">
        <v>0.18</v>
      </c>
      <c r="J2715">
        <v>0.7</v>
      </c>
    </row>
    <row r="2716" spans="1:10" x14ac:dyDescent="0.25">
      <c r="A2716" t="s">
        <v>544</v>
      </c>
      <c r="B2716" t="s">
        <v>25583</v>
      </c>
      <c r="C2716" s="107">
        <v>45122</v>
      </c>
      <c r="D2716">
        <v>10.56</v>
      </c>
      <c r="E2716">
        <v>13.09</v>
      </c>
      <c r="F2716">
        <v>19.327729999999999</v>
      </c>
      <c r="G2716">
        <v>9.8000000000000007</v>
      </c>
      <c r="H2716">
        <v>5.0999999999999996</v>
      </c>
      <c r="I2716">
        <v>0.4</v>
      </c>
      <c r="J2716">
        <v>1.1000000000000001</v>
      </c>
    </row>
    <row r="2717" spans="1:10" x14ac:dyDescent="0.25">
      <c r="A2717" t="s">
        <v>447</v>
      </c>
      <c r="B2717" t="s">
        <v>449</v>
      </c>
      <c r="C2717" s="107">
        <v>45137</v>
      </c>
      <c r="D2717">
        <v>197.65</v>
      </c>
      <c r="E2717">
        <v>245.08600000000001</v>
      </c>
      <c r="F2717">
        <v>19.354839999999999</v>
      </c>
      <c r="G2717">
        <v>66</v>
      </c>
      <c r="H2717">
        <v>51.1</v>
      </c>
      <c r="I2717">
        <v>0.15</v>
      </c>
      <c r="J2717">
        <v>13</v>
      </c>
    </row>
    <row r="2718" spans="1:10" x14ac:dyDescent="0.25">
      <c r="A2718" t="s">
        <v>444</v>
      </c>
      <c r="B2718" t="s">
        <v>446</v>
      </c>
      <c r="C2718" s="107">
        <v>45137</v>
      </c>
      <c r="D2718">
        <v>11.9</v>
      </c>
      <c r="E2718">
        <v>14.875</v>
      </c>
      <c r="F2718">
        <v>20</v>
      </c>
      <c r="G2718">
        <v>1</v>
      </c>
      <c r="H2718">
        <v>1.5</v>
      </c>
      <c r="I2718">
        <v>0.02</v>
      </c>
      <c r="J2718">
        <v>0.2</v>
      </c>
    </row>
    <row r="2719" spans="1:10" x14ac:dyDescent="0.25">
      <c r="A2719" t="s">
        <v>440</v>
      </c>
      <c r="B2719" t="s">
        <v>442</v>
      </c>
      <c r="C2719" s="107">
        <v>45137</v>
      </c>
      <c r="D2719">
        <v>135.47999999999999</v>
      </c>
      <c r="E2719">
        <v>167.99520000000001</v>
      </c>
      <c r="F2719">
        <v>19.354839999999999</v>
      </c>
      <c r="G2719">
        <v>1.1000000000000001</v>
      </c>
      <c r="H2719">
        <v>6.1</v>
      </c>
      <c r="I2719">
        <v>0.15</v>
      </c>
      <c r="J2719">
        <v>4.3</v>
      </c>
    </row>
    <row r="2720" spans="1:10" x14ac:dyDescent="0.25">
      <c r="A2720" t="s">
        <v>744</v>
      </c>
      <c r="B2720" t="s">
        <v>746</v>
      </c>
      <c r="C2720" s="107">
        <v>45137</v>
      </c>
      <c r="D2720">
        <v>26.39</v>
      </c>
      <c r="E2720">
        <v>32.72</v>
      </c>
      <c r="F2720">
        <v>19.345970000000001</v>
      </c>
      <c r="G2720">
        <v>3.5</v>
      </c>
      <c r="H2720">
        <v>16.5</v>
      </c>
      <c r="I2720">
        <v>0.26</v>
      </c>
      <c r="J2720">
        <v>12.5</v>
      </c>
    </row>
    <row r="2721" spans="1:10" x14ac:dyDescent="0.25">
      <c r="A2721" t="s">
        <v>750</v>
      </c>
      <c r="B2721" t="s">
        <v>752</v>
      </c>
      <c r="C2721" s="107">
        <v>45137</v>
      </c>
      <c r="D2721">
        <v>24.63</v>
      </c>
      <c r="E2721">
        <v>30.54</v>
      </c>
      <c r="F2721">
        <v>19.351669999999999</v>
      </c>
      <c r="G2721">
        <v>5.1100000000000003</v>
      </c>
      <c r="H2721">
        <v>3.93</v>
      </c>
      <c r="I2721">
        <v>3.5000000000000003E-2</v>
      </c>
      <c r="J2721">
        <v>3.93</v>
      </c>
    </row>
    <row r="2722" spans="1:10" x14ac:dyDescent="0.25">
      <c r="A2722" t="s">
        <v>756</v>
      </c>
      <c r="B2722" t="s">
        <v>25584</v>
      </c>
      <c r="C2722" s="107">
        <v>45137</v>
      </c>
      <c r="D2722">
        <v>12.9</v>
      </c>
      <c r="E2722">
        <v>16</v>
      </c>
      <c r="F2722">
        <v>19.375</v>
      </c>
      <c r="G2722">
        <v>2</v>
      </c>
      <c r="H2722">
        <v>20</v>
      </c>
      <c r="I2722">
        <v>0.08</v>
      </c>
      <c r="J2722">
        <v>10</v>
      </c>
    </row>
    <row r="2723" spans="1:10" x14ac:dyDescent="0.25">
      <c r="A2723" t="s">
        <v>765</v>
      </c>
      <c r="B2723" t="s">
        <v>25585</v>
      </c>
      <c r="C2723" s="107">
        <v>45137</v>
      </c>
      <c r="D2723">
        <v>34.020000000000003</v>
      </c>
      <c r="E2723">
        <v>42.18</v>
      </c>
      <c r="F2723">
        <v>19.345659999999999</v>
      </c>
      <c r="G2723">
        <v>2.7</v>
      </c>
      <c r="H2723">
        <v>2</v>
      </c>
      <c r="I2723">
        <v>0.22</v>
      </c>
      <c r="J2723">
        <v>3.1</v>
      </c>
    </row>
    <row r="2724" spans="1:10" x14ac:dyDescent="0.25">
      <c r="A2724" t="s">
        <v>771</v>
      </c>
      <c r="B2724" t="s">
        <v>773</v>
      </c>
      <c r="C2724" s="107">
        <v>45137</v>
      </c>
      <c r="D2724">
        <v>64.510000000000005</v>
      </c>
      <c r="E2724">
        <v>79.989999999999995</v>
      </c>
      <c r="F2724">
        <v>19.352419999999999</v>
      </c>
      <c r="G2724">
        <v>3</v>
      </c>
      <c r="H2724">
        <v>6</v>
      </c>
      <c r="I2724">
        <v>0.19</v>
      </c>
      <c r="J2724">
        <v>10</v>
      </c>
    </row>
    <row r="2725" spans="1:10" x14ac:dyDescent="0.25">
      <c r="A2725" t="s">
        <v>774</v>
      </c>
      <c r="B2725" t="s">
        <v>776</v>
      </c>
      <c r="C2725" s="107">
        <v>45137</v>
      </c>
      <c r="D2725">
        <v>59.82</v>
      </c>
      <c r="E2725">
        <v>74.180000000000007</v>
      </c>
      <c r="F2725">
        <v>19.358319999999999</v>
      </c>
      <c r="G2725">
        <v>4.4000000000000004</v>
      </c>
      <c r="H2725">
        <v>5.43</v>
      </c>
      <c r="I2725">
        <v>0.44</v>
      </c>
      <c r="J2725">
        <v>2.12</v>
      </c>
    </row>
    <row r="2726" spans="1:10" x14ac:dyDescent="0.25">
      <c r="A2726" t="s">
        <v>780</v>
      </c>
      <c r="B2726" t="s">
        <v>782</v>
      </c>
      <c r="C2726" s="107">
        <v>45137</v>
      </c>
      <c r="D2726">
        <v>117.3</v>
      </c>
      <c r="E2726">
        <v>145.44999999999999</v>
      </c>
      <c r="F2726">
        <v>19.353729999999999</v>
      </c>
      <c r="G2726">
        <v>4.13</v>
      </c>
      <c r="H2726">
        <v>2.9</v>
      </c>
      <c r="I2726">
        <v>0.52</v>
      </c>
      <c r="J2726">
        <v>5.1100000000000003</v>
      </c>
    </row>
    <row r="2727" spans="1:10" x14ac:dyDescent="0.25">
      <c r="A2727" t="s">
        <v>783</v>
      </c>
      <c r="B2727" t="s">
        <v>25586</v>
      </c>
      <c r="C2727" s="107">
        <v>45137</v>
      </c>
      <c r="D2727">
        <v>156.59</v>
      </c>
      <c r="E2727">
        <v>194.17</v>
      </c>
      <c r="F2727">
        <v>19.35417</v>
      </c>
      <c r="G2727">
        <v>0.47</v>
      </c>
      <c r="H2727">
        <v>0.33</v>
      </c>
      <c r="I2727">
        <v>0.97</v>
      </c>
      <c r="J2727">
        <v>0.27</v>
      </c>
    </row>
    <row r="2728" spans="1:10" x14ac:dyDescent="0.25">
      <c r="A2728" t="s">
        <v>792</v>
      </c>
      <c r="B2728" t="s">
        <v>794</v>
      </c>
      <c r="C2728" s="107">
        <v>45137</v>
      </c>
      <c r="D2728">
        <v>192.37</v>
      </c>
      <c r="E2728">
        <v>238.54</v>
      </c>
      <c r="F2728">
        <v>19.355239999999998</v>
      </c>
      <c r="G2728">
        <v>2.95</v>
      </c>
      <c r="H2728">
        <v>3.93</v>
      </c>
      <c r="I2728">
        <v>0.97</v>
      </c>
      <c r="J2728">
        <v>4.72</v>
      </c>
    </row>
    <row r="2729" spans="1:10" x14ac:dyDescent="0.25">
      <c r="A2729" t="s">
        <v>813</v>
      </c>
      <c r="B2729" t="s">
        <v>815</v>
      </c>
      <c r="C2729" s="107">
        <v>45137</v>
      </c>
      <c r="D2729">
        <v>18.77</v>
      </c>
      <c r="E2729">
        <v>24.48</v>
      </c>
      <c r="F2729">
        <v>23.32516</v>
      </c>
      <c r="G2729">
        <v>3.93</v>
      </c>
      <c r="H2729">
        <v>7.08</v>
      </c>
      <c r="I2729">
        <v>0.33</v>
      </c>
      <c r="J2729">
        <v>1.96</v>
      </c>
    </row>
    <row r="2730" spans="1:10" x14ac:dyDescent="0.25">
      <c r="A2730" t="s">
        <v>819</v>
      </c>
      <c r="B2730" t="s">
        <v>821</v>
      </c>
      <c r="C2730" s="107">
        <v>45137</v>
      </c>
      <c r="D2730">
        <v>21.7</v>
      </c>
      <c r="E2730">
        <v>28.305</v>
      </c>
      <c r="F2730">
        <v>23.335100000000001</v>
      </c>
      <c r="G2730">
        <v>3.93</v>
      </c>
      <c r="H2730">
        <v>19.68</v>
      </c>
      <c r="I2730">
        <v>0.81</v>
      </c>
      <c r="J2730">
        <v>1.96</v>
      </c>
    </row>
    <row r="2731" spans="1:10" x14ac:dyDescent="0.25">
      <c r="A2731" t="s">
        <v>822</v>
      </c>
      <c r="B2731" t="s">
        <v>824</v>
      </c>
      <c r="C2731" s="107">
        <v>45137</v>
      </c>
      <c r="D2731">
        <v>78</v>
      </c>
      <c r="E2731">
        <v>96.72</v>
      </c>
      <c r="F2731">
        <v>19.354839999999999</v>
      </c>
      <c r="G2731">
        <v>1.96</v>
      </c>
      <c r="H2731">
        <v>2.7</v>
      </c>
      <c r="I2731">
        <v>0.65</v>
      </c>
      <c r="J2731">
        <v>0.94</v>
      </c>
    </row>
    <row r="2732" spans="1:10" x14ac:dyDescent="0.25">
      <c r="A2732" t="s">
        <v>825</v>
      </c>
      <c r="B2732" t="s">
        <v>827</v>
      </c>
      <c r="C2732" s="107">
        <v>45137</v>
      </c>
      <c r="D2732">
        <v>68.03</v>
      </c>
      <c r="E2732">
        <v>84.357200000000006</v>
      </c>
      <c r="F2732">
        <v>19.354839999999999</v>
      </c>
      <c r="G2732">
        <v>1.9</v>
      </c>
      <c r="H2732">
        <v>2.7</v>
      </c>
      <c r="I2732">
        <v>0.56399999999999995</v>
      </c>
      <c r="J2732">
        <v>0.94</v>
      </c>
    </row>
    <row r="2733" spans="1:10" x14ac:dyDescent="0.25">
      <c r="A2733" t="s">
        <v>828</v>
      </c>
      <c r="B2733" t="s">
        <v>25587</v>
      </c>
      <c r="C2733" s="107">
        <v>45137</v>
      </c>
      <c r="D2733">
        <v>804.67</v>
      </c>
      <c r="E2733">
        <v>997.79079999999999</v>
      </c>
      <c r="F2733">
        <v>19.354839999999999</v>
      </c>
      <c r="G2733">
        <v>1.96</v>
      </c>
      <c r="H2733">
        <v>3.93</v>
      </c>
      <c r="I2733">
        <v>7.02</v>
      </c>
      <c r="J2733">
        <v>1.96</v>
      </c>
    </row>
    <row r="2734" spans="1:10" x14ac:dyDescent="0.25">
      <c r="A2734" t="s">
        <v>831</v>
      </c>
      <c r="B2734" t="s">
        <v>25588</v>
      </c>
      <c r="C2734" s="107">
        <v>45137</v>
      </c>
      <c r="D2734">
        <v>99.12</v>
      </c>
      <c r="E2734">
        <v>122.9088</v>
      </c>
      <c r="F2734">
        <v>19.354839999999999</v>
      </c>
      <c r="G2734">
        <v>2.71</v>
      </c>
      <c r="H2734">
        <v>2.71</v>
      </c>
      <c r="I2734">
        <v>2.31</v>
      </c>
      <c r="J2734">
        <v>2.4</v>
      </c>
    </row>
    <row r="2735" spans="1:10" x14ac:dyDescent="0.25">
      <c r="A2735" t="s">
        <v>834</v>
      </c>
      <c r="B2735" t="s">
        <v>836</v>
      </c>
      <c r="C2735" s="107">
        <v>45137</v>
      </c>
      <c r="D2735">
        <v>123.16</v>
      </c>
      <c r="E2735">
        <v>152.7184</v>
      </c>
      <c r="F2735">
        <v>19.354839999999999</v>
      </c>
      <c r="G2735">
        <v>2.71</v>
      </c>
      <c r="H2735">
        <v>2.71</v>
      </c>
      <c r="I2735">
        <v>2.31</v>
      </c>
      <c r="J2735">
        <v>2.4</v>
      </c>
    </row>
    <row r="2736" spans="1:10" x14ac:dyDescent="0.25">
      <c r="A2736" t="s">
        <v>838</v>
      </c>
      <c r="B2736" t="s">
        <v>840</v>
      </c>
      <c r="C2736" s="107">
        <v>45137</v>
      </c>
      <c r="D2736">
        <v>123.16</v>
      </c>
      <c r="E2736">
        <v>152.7184</v>
      </c>
      <c r="F2736">
        <v>19.354839999999999</v>
      </c>
      <c r="G2736">
        <v>7.87</v>
      </c>
      <c r="H2736">
        <v>7.87</v>
      </c>
      <c r="I2736">
        <v>2.2000000000000002</v>
      </c>
      <c r="J2736">
        <v>2.36</v>
      </c>
    </row>
    <row r="2737" spans="1:10" x14ac:dyDescent="0.25">
      <c r="A2737" t="s">
        <v>844</v>
      </c>
      <c r="B2737" t="s">
        <v>846</v>
      </c>
      <c r="C2737" s="107">
        <v>45137</v>
      </c>
      <c r="D2737">
        <v>123.16</v>
      </c>
      <c r="E2737">
        <v>152.7184</v>
      </c>
      <c r="F2737">
        <v>19.354839999999999</v>
      </c>
      <c r="G2737">
        <v>1.22</v>
      </c>
      <c r="H2737">
        <v>2.72</v>
      </c>
      <c r="I2737">
        <v>2.31</v>
      </c>
      <c r="J2737">
        <v>2.72</v>
      </c>
    </row>
    <row r="2738" spans="1:10" x14ac:dyDescent="0.25">
      <c r="A2738" t="s">
        <v>848</v>
      </c>
      <c r="B2738" t="s">
        <v>850</v>
      </c>
      <c r="C2738" s="107">
        <v>45137</v>
      </c>
      <c r="D2738">
        <v>142.52000000000001</v>
      </c>
      <c r="E2738">
        <v>176.72479999999999</v>
      </c>
      <c r="F2738">
        <v>19.354839999999999</v>
      </c>
      <c r="G2738">
        <v>9</v>
      </c>
      <c r="H2738">
        <v>10</v>
      </c>
      <c r="I2738">
        <v>1.63</v>
      </c>
      <c r="J2738">
        <v>3</v>
      </c>
    </row>
    <row r="2739" spans="1:10" x14ac:dyDescent="0.25">
      <c r="A2739" t="s">
        <v>852</v>
      </c>
      <c r="B2739" t="s">
        <v>854</v>
      </c>
      <c r="C2739" s="107">
        <v>45137</v>
      </c>
      <c r="D2739">
        <v>142.52000000000001</v>
      </c>
      <c r="E2739">
        <v>176.72479999999999</v>
      </c>
      <c r="F2739">
        <v>19.354839999999999</v>
      </c>
      <c r="G2739">
        <v>7.87</v>
      </c>
      <c r="H2739">
        <v>7.87</v>
      </c>
      <c r="I2739">
        <v>2.29</v>
      </c>
      <c r="J2739">
        <v>6.29</v>
      </c>
    </row>
    <row r="2740" spans="1:10" x14ac:dyDescent="0.25">
      <c r="A2740" t="s">
        <v>859</v>
      </c>
      <c r="B2740" t="s">
        <v>861</v>
      </c>
      <c r="C2740" s="107">
        <v>45137</v>
      </c>
      <c r="D2740">
        <v>21.7</v>
      </c>
      <c r="E2740">
        <v>26.908000000000001</v>
      </c>
      <c r="F2740">
        <v>19.354839999999999</v>
      </c>
      <c r="G2740">
        <v>5</v>
      </c>
      <c r="H2740">
        <v>18</v>
      </c>
      <c r="I2740">
        <v>0.39</v>
      </c>
      <c r="J2740">
        <v>11.5</v>
      </c>
    </row>
    <row r="2741" spans="1:10" x14ac:dyDescent="0.25">
      <c r="A2741" t="s">
        <v>862</v>
      </c>
      <c r="B2741" t="s">
        <v>864</v>
      </c>
      <c r="C2741" s="107">
        <v>45137</v>
      </c>
      <c r="D2741">
        <v>27.57</v>
      </c>
      <c r="E2741">
        <v>34.186799999999998</v>
      </c>
      <c r="F2741">
        <v>19.354839999999999</v>
      </c>
      <c r="G2741">
        <v>8</v>
      </c>
      <c r="H2741">
        <v>14</v>
      </c>
      <c r="I2741">
        <v>1.27</v>
      </c>
      <c r="J2741">
        <v>11</v>
      </c>
    </row>
    <row r="2742" spans="1:10" x14ac:dyDescent="0.25">
      <c r="A2742" t="s">
        <v>865</v>
      </c>
      <c r="B2742" t="s">
        <v>867</v>
      </c>
      <c r="C2742" s="107">
        <v>45137</v>
      </c>
      <c r="D2742">
        <v>34.6</v>
      </c>
      <c r="E2742">
        <v>42.904000000000003</v>
      </c>
      <c r="F2742">
        <v>19.354839999999999</v>
      </c>
      <c r="G2742">
        <v>8</v>
      </c>
      <c r="H2742">
        <v>14</v>
      </c>
      <c r="I2742">
        <v>1.53</v>
      </c>
      <c r="J2742">
        <v>11</v>
      </c>
    </row>
    <row r="2743" spans="1:10" x14ac:dyDescent="0.25">
      <c r="A2743" t="s">
        <v>871</v>
      </c>
      <c r="B2743" t="s">
        <v>25589</v>
      </c>
      <c r="C2743" s="107">
        <v>45137</v>
      </c>
      <c r="D2743">
        <v>46.92</v>
      </c>
      <c r="E2743">
        <v>58.180799999999998</v>
      </c>
      <c r="F2743">
        <v>19.354839999999999</v>
      </c>
      <c r="G2743">
        <v>7</v>
      </c>
      <c r="H2743">
        <v>22.6</v>
      </c>
      <c r="I2743">
        <v>2.2000000000000002</v>
      </c>
      <c r="J2743">
        <v>15.4</v>
      </c>
    </row>
    <row r="2744" spans="1:10" x14ac:dyDescent="0.25">
      <c r="A2744" t="s">
        <v>874</v>
      </c>
      <c r="B2744" t="s">
        <v>876</v>
      </c>
      <c r="C2744" s="107">
        <v>45137</v>
      </c>
      <c r="D2744">
        <v>52.2</v>
      </c>
      <c r="E2744">
        <v>64.728000000000009</v>
      </c>
      <c r="F2744">
        <v>19.354839999999999</v>
      </c>
      <c r="G2744">
        <v>7</v>
      </c>
      <c r="H2744">
        <v>22.6</v>
      </c>
      <c r="I2744">
        <v>2.2000000000000002</v>
      </c>
      <c r="J2744">
        <v>15.4</v>
      </c>
    </row>
    <row r="2745" spans="1:10" x14ac:dyDescent="0.25">
      <c r="A2745" t="s">
        <v>881</v>
      </c>
      <c r="B2745" t="s">
        <v>883</v>
      </c>
      <c r="C2745" s="107">
        <v>45137</v>
      </c>
      <c r="D2745">
        <v>65.69</v>
      </c>
      <c r="E2745">
        <v>81.455600000000004</v>
      </c>
      <c r="F2745">
        <v>19.354839999999999</v>
      </c>
      <c r="G2745">
        <v>7</v>
      </c>
      <c r="H2745">
        <v>22.6</v>
      </c>
      <c r="I2745">
        <v>2.42</v>
      </c>
      <c r="J2745">
        <v>15.4</v>
      </c>
    </row>
    <row r="2746" spans="1:10" x14ac:dyDescent="0.25">
      <c r="A2746" t="s">
        <v>884</v>
      </c>
      <c r="B2746" t="s">
        <v>25590</v>
      </c>
      <c r="C2746" s="107">
        <v>45137</v>
      </c>
      <c r="D2746">
        <v>62.17</v>
      </c>
      <c r="E2746">
        <v>73.982300000000009</v>
      </c>
      <c r="F2746">
        <v>15.966390000000001</v>
      </c>
      <c r="G2746">
        <v>8</v>
      </c>
      <c r="H2746">
        <v>17.5</v>
      </c>
      <c r="I2746">
        <v>2.86</v>
      </c>
      <c r="J2746">
        <v>14</v>
      </c>
    </row>
    <row r="2747" spans="1:10" x14ac:dyDescent="0.25">
      <c r="A2747" t="s">
        <v>891</v>
      </c>
      <c r="B2747" t="s">
        <v>893</v>
      </c>
      <c r="C2747" s="107">
        <v>45137</v>
      </c>
      <c r="D2747">
        <v>75.66</v>
      </c>
      <c r="E2747">
        <v>93.82</v>
      </c>
      <c r="F2747">
        <v>19.356210000000001</v>
      </c>
      <c r="G2747">
        <v>8</v>
      </c>
      <c r="H2747">
        <v>24</v>
      </c>
      <c r="I2747">
        <v>3.52</v>
      </c>
      <c r="J2747">
        <v>15</v>
      </c>
    </row>
    <row r="2748" spans="1:10" x14ac:dyDescent="0.25">
      <c r="A2748" t="s">
        <v>894</v>
      </c>
      <c r="B2748" t="s">
        <v>896</v>
      </c>
      <c r="C2748" s="107">
        <v>45137</v>
      </c>
      <c r="D2748">
        <v>69.209999999999994</v>
      </c>
      <c r="E2748">
        <v>85.82</v>
      </c>
      <c r="F2748">
        <v>19.35446</v>
      </c>
      <c r="G2748">
        <v>8</v>
      </c>
      <c r="H2748">
        <v>14.5</v>
      </c>
      <c r="I2748">
        <v>2.1</v>
      </c>
      <c r="J2748">
        <v>23.2</v>
      </c>
    </row>
    <row r="2749" spans="1:10" x14ac:dyDescent="0.25">
      <c r="A2749" t="s">
        <v>927</v>
      </c>
      <c r="B2749" t="s">
        <v>929</v>
      </c>
      <c r="C2749" s="107">
        <v>45137</v>
      </c>
      <c r="D2749">
        <v>79.180000000000007</v>
      </c>
      <c r="E2749">
        <v>98.18</v>
      </c>
      <c r="F2749">
        <v>19.352209999999999</v>
      </c>
      <c r="G2749">
        <v>8</v>
      </c>
      <c r="H2749">
        <v>24</v>
      </c>
      <c r="I2749">
        <v>3.3</v>
      </c>
      <c r="J2749">
        <v>15</v>
      </c>
    </row>
    <row r="2750" spans="1:10" x14ac:dyDescent="0.25">
      <c r="A2750" t="s">
        <v>924</v>
      </c>
      <c r="B2750" t="s">
        <v>926</v>
      </c>
      <c r="C2750" s="107">
        <v>45137</v>
      </c>
      <c r="D2750">
        <v>82.7</v>
      </c>
      <c r="E2750">
        <v>102.548</v>
      </c>
      <c r="F2750">
        <v>19.354839999999999</v>
      </c>
      <c r="G2750">
        <v>7.5</v>
      </c>
      <c r="H2750">
        <v>23</v>
      </c>
      <c r="I2750">
        <v>3.15</v>
      </c>
      <c r="J2750">
        <v>13.5</v>
      </c>
    </row>
    <row r="2751" spans="1:10" x14ac:dyDescent="0.25">
      <c r="A2751" t="s">
        <v>921</v>
      </c>
      <c r="B2751" t="s">
        <v>25591</v>
      </c>
      <c r="C2751" s="107">
        <v>45137</v>
      </c>
      <c r="D2751">
        <v>96.77</v>
      </c>
      <c r="E2751">
        <v>120</v>
      </c>
      <c r="F2751">
        <v>19.358329999999999</v>
      </c>
      <c r="G2751">
        <v>7.5</v>
      </c>
      <c r="H2751">
        <v>23</v>
      </c>
      <c r="I2751">
        <v>3.3</v>
      </c>
      <c r="J2751">
        <v>13.5</v>
      </c>
    </row>
    <row r="2752" spans="1:10" x14ac:dyDescent="0.25">
      <c r="A2752" t="s">
        <v>918</v>
      </c>
      <c r="B2752" t="s">
        <v>920</v>
      </c>
      <c r="C2752" s="107">
        <v>45137</v>
      </c>
      <c r="D2752">
        <v>34.020000000000003</v>
      </c>
      <c r="E2752">
        <v>42.19</v>
      </c>
      <c r="F2752">
        <v>19.36478</v>
      </c>
      <c r="G2752">
        <v>1.8</v>
      </c>
      <c r="H2752">
        <v>3.2</v>
      </c>
      <c r="I2752">
        <v>0.2</v>
      </c>
      <c r="J2752">
        <v>1.8</v>
      </c>
    </row>
    <row r="2753" spans="1:10" x14ac:dyDescent="0.25">
      <c r="A2753" t="s">
        <v>915</v>
      </c>
      <c r="B2753" t="s">
        <v>25592</v>
      </c>
      <c r="C2753" s="107">
        <v>45137</v>
      </c>
      <c r="D2753">
        <v>66.86</v>
      </c>
      <c r="E2753">
        <v>82.906400000000005</v>
      </c>
      <c r="F2753">
        <v>19.354839999999999</v>
      </c>
      <c r="G2753">
        <v>1.8</v>
      </c>
      <c r="H2753">
        <v>3.2</v>
      </c>
      <c r="I2753">
        <v>0.2</v>
      </c>
      <c r="J2753">
        <v>1.8</v>
      </c>
    </row>
    <row r="2754" spans="1:10" x14ac:dyDescent="0.25">
      <c r="A2754" t="s">
        <v>912</v>
      </c>
      <c r="B2754" t="s">
        <v>25593</v>
      </c>
      <c r="C2754" s="107">
        <v>45137</v>
      </c>
      <c r="D2754">
        <v>83.28</v>
      </c>
      <c r="E2754">
        <v>103.2672</v>
      </c>
      <c r="F2754">
        <v>19.354839999999999</v>
      </c>
      <c r="G2754">
        <v>4</v>
      </c>
      <c r="H2754">
        <v>2</v>
      </c>
      <c r="I2754">
        <v>0.6</v>
      </c>
      <c r="J2754">
        <v>2.6</v>
      </c>
    </row>
    <row r="2755" spans="1:10" x14ac:dyDescent="0.25">
      <c r="A2755" t="s">
        <v>909</v>
      </c>
      <c r="B2755" t="s">
        <v>25594</v>
      </c>
      <c r="C2755" s="107">
        <v>45137</v>
      </c>
      <c r="D2755">
        <v>178.29</v>
      </c>
      <c r="E2755">
        <v>221.0796</v>
      </c>
      <c r="F2755">
        <v>19.354839999999999</v>
      </c>
      <c r="G2755">
        <v>4</v>
      </c>
      <c r="H2755">
        <v>4.4000000000000004</v>
      </c>
      <c r="I2755">
        <v>0.6</v>
      </c>
      <c r="J2755">
        <v>3.1</v>
      </c>
    </row>
    <row r="2756" spans="1:10" x14ac:dyDescent="0.25">
      <c r="A2756" t="s">
        <v>906</v>
      </c>
      <c r="B2756" t="s">
        <v>908</v>
      </c>
      <c r="C2756" s="107">
        <v>45137</v>
      </c>
      <c r="D2756">
        <v>178.29</v>
      </c>
      <c r="E2756">
        <v>221.0796</v>
      </c>
      <c r="F2756">
        <v>19.354839999999999</v>
      </c>
      <c r="G2756">
        <v>4</v>
      </c>
      <c r="H2756">
        <v>3.1</v>
      </c>
      <c r="I2756">
        <v>2</v>
      </c>
      <c r="J2756">
        <v>4.4000000000000004</v>
      </c>
    </row>
    <row r="2757" spans="1:10" x14ac:dyDescent="0.25">
      <c r="A2757" t="s">
        <v>900</v>
      </c>
      <c r="B2757" t="s">
        <v>902</v>
      </c>
      <c r="C2757" s="107">
        <v>45137</v>
      </c>
      <c r="D2757">
        <v>29.91</v>
      </c>
      <c r="E2757">
        <v>37.0884</v>
      </c>
      <c r="F2757">
        <v>19.354839999999999</v>
      </c>
      <c r="G2757">
        <v>4.7</v>
      </c>
      <c r="H2757">
        <v>3</v>
      </c>
      <c r="I2757">
        <v>1.76</v>
      </c>
      <c r="J2757">
        <v>2.4</v>
      </c>
    </row>
    <row r="2758" spans="1:10" x14ac:dyDescent="0.25">
      <c r="A2758" t="s">
        <v>897</v>
      </c>
      <c r="B2758" t="s">
        <v>25595</v>
      </c>
      <c r="C2758" s="107">
        <v>45137</v>
      </c>
      <c r="D2758">
        <v>36.36</v>
      </c>
      <c r="E2758">
        <v>45.086399999999998</v>
      </c>
      <c r="F2758">
        <v>19.354839999999999</v>
      </c>
      <c r="G2758">
        <v>4.7</v>
      </c>
      <c r="H2758">
        <v>3</v>
      </c>
      <c r="I2758">
        <v>1.8</v>
      </c>
      <c r="J2758">
        <v>2.4</v>
      </c>
    </row>
    <row r="2759" spans="1:10" x14ac:dyDescent="0.25">
      <c r="A2759" t="s">
        <v>1768</v>
      </c>
      <c r="B2759" t="s">
        <v>25596</v>
      </c>
      <c r="C2759" s="107">
        <v>45137</v>
      </c>
      <c r="D2759">
        <v>45.16</v>
      </c>
      <c r="E2759">
        <v>55.998399999999997</v>
      </c>
      <c r="F2759">
        <v>19.354839999999999</v>
      </c>
      <c r="G2759">
        <v>10</v>
      </c>
      <c r="H2759">
        <v>4.7</v>
      </c>
      <c r="I2759">
        <v>0.52</v>
      </c>
      <c r="J2759">
        <v>11.3</v>
      </c>
    </row>
    <row r="2760" spans="1:10" x14ac:dyDescent="0.25">
      <c r="A2760" t="s">
        <v>1756</v>
      </c>
      <c r="B2760" t="s">
        <v>1758</v>
      </c>
      <c r="C2760" s="107">
        <v>45137</v>
      </c>
      <c r="D2760">
        <v>27.57</v>
      </c>
      <c r="E2760">
        <v>34.186799999999998</v>
      </c>
      <c r="F2760">
        <v>19.354839999999999</v>
      </c>
      <c r="G2760">
        <v>1.65</v>
      </c>
      <c r="H2760">
        <v>2.3199999999999998</v>
      </c>
      <c r="I2760">
        <v>0.5</v>
      </c>
      <c r="J2760">
        <v>4.5199999999999996</v>
      </c>
    </row>
    <row r="2761" spans="1:10" x14ac:dyDescent="0.25">
      <c r="A2761" t="s">
        <v>1753</v>
      </c>
      <c r="B2761" t="s">
        <v>1755</v>
      </c>
      <c r="C2761" s="107">
        <v>45137</v>
      </c>
      <c r="D2761">
        <v>40.47</v>
      </c>
      <c r="E2761">
        <v>53</v>
      </c>
      <c r="F2761">
        <v>23.64151</v>
      </c>
      <c r="G2761">
        <v>1.7</v>
      </c>
      <c r="H2761">
        <v>2.4</v>
      </c>
      <c r="I2761">
        <v>0.6</v>
      </c>
      <c r="J2761">
        <v>4.5999999999999996</v>
      </c>
    </row>
    <row r="2762" spans="1:10" x14ac:dyDescent="0.25">
      <c r="A2762" t="s">
        <v>1750</v>
      </c>
      <c r="B2762" t="s">
        <v>1752</v>
      </c>
      <c r="C2762" s="107">
        <v>45137</v>
      </c>
      <c r="D2762">
        <v>66.86</v>
      </c>
      <c r="E2762">
        <v>82.906400000000005</v>
      </c>
      <c r="F2762">
        <v>19.354839999999999</v>
      </c>
      <c r="G2762">
        <v>4.9000000000000004</v>
      </c>
      <c r="H2762">
        <v>2.5</v>
      </c>
      <c r="I2762">
        <v>1.8</v>
      </c>
      <c r="J2762">
        <v>4.8</v>
      </c>
    </row>
    <row r="2763" spans="1:10" x14ac:dyDescent="0.25">
      <c r="A2763" t="s">
        <v>1738</v>
      </c>
      <c r="B2763" t="s">
        <v>1740</v>
      </c>
      <c r="C2763" s="107">
        <v>45137</v>
      </c>
      <c r="D2763">
        <v>91.49</v>
      </c>
      <c r="E2763">
        <v>113.44759999999999</v>
      </c>
      <c r="F2763">
        <v>19.354839999999999</v>
      </c>
      <c r="G2763">
        <v>4.9000000000000004</v>
      </c>
      <c r="H2763">
        <v>2.5</v>
      </c>
      <c r="I2763">
        <v>1.8</v>
      </c>
      <c r="J2763">
        <v>4.8</v>
      </c>
    </row>
    <row r="2764" spans="1:10" x14ac:dyDescent="0.25">
      <c r="A2764" t="s">
        <v>1726</v>
      </c>
      <c r="B2764" t="s">
        <v>1728</v>
      </c>
      <c r="C2764" s="107">
        <v>45137</v>
      </c>
      <c r="D2764">
        <v>41.05</v>
      </c>
      <c r="E2764">
        <v>50.902000000000001</v>
      </c>
      <c r="F2764">
        <v>19.354839999999999</v>
      </c>
      <c r="G2764">
        <v>1.9</v>
      </c>
      <c r="H2764">
        <v>1.6</v>
      </c>
      <c r="I2764">
        <v>0.5</v>
      </c>
      <c r="J2764">
        <v>4.2</v>
      </c>
    </row>
    <row r="2765" spans="1:10" x14ac:dyDescent="0.25">
      <c r="A2765" t="s">
        <v>1711</v>
      </c>
      <c r="B2765" t="s">
        <v>1713</v>
      </c>
      <c r="C2765" s="107">
        <v>45137</v>
      </c>
      <c r="D2765">
        <v>53.96</v>
      </c>
      <c r="E2765">
        <v>66.910399999999996</v>
      </c>
      <c r="F2765">
        <v>19.354839999999999</v>
      </c>
      <c r="G2765">
        <v>1.7</v>
      </c>
      <c r="H2765">
        <v>2.4</v>
      </c>
      <c r="I2765">
        <v>0.6</v>
      </c>
      <c r="J2765">
        <v>4.5999999999999996</v>
      </c>
    </row>
    <row r="2766" spans="1:10" x14ac:dyDescent="0.25">
      <c r="A2766" t="s">
        <v>1690</v>
      </c>
      <c r="B2766" t="s">
        <v>1692</v>
      </c>
      <c r="C2766" s="107">
        <v>45137</v>
      </c>
      <c r="D2766">
        <v>80.349999999999994</v>
      </c>
      <c r="E2766">
        <v>99.633999999999986</v>
      </c>
      <c r="F2766">
        <v>19.354839999999999</v>
      </c>
      <c r="G2766">
        <v>4.9000000000000004</v>
      </c>
      <c r="H2766">
        <v>2.5</v>
      </c>
      <c r="I2766">
        <v>1.8</v>
      </c>
      <c r="J2766">
        <v>4.8</v>
      </c>
    </row>
    <row r="2767" spans="1:10" x14ac:dyDescent="0.25">
      <c r="A2767" t="s">
        <v>1687</v>
      </c>
      <c r="B2767" t="s">
        <v>1689</v>
      </c>
      <c r="C2767" s="107">
        <v>45137</v>
      </c>
      <c r="D2767">
        <v>104.98</v>
      </c>
      <c r="E2767">
        <v>130.17519999999999</v>
      </c>
      <c r="F2767">
        <v>19.354839999999999</v>
      </c>
      <c r="G2767">
        <v>4.9000000000000004</v>
      </c>
      <c r="H2767">
        <v>2.5</v>
      </c>
      <c r="I2767">
        <v>1.8</v>
      </c>
      <c r="J2767">
        <v>4.8</v>
      </c>
    </row>
    <row r="2768" spans="1:10" x14ac:dyDescent="0.25">
      <c r="A2768" t="s">
        <v>1684</v>
      </c>
      <c r="B2768" t="s">
        <v>1686</v>
      </c>
      <c r="C2768" s="107">
        <v>45137</v>
      </c>
      <c r="D2768">
        <v>894.41</v>
      </c>
      <c r="E2768">
        <v>1109.0684000000001</v>
      </c>
      <c r="F2768">
        <v>19.354839999999999</v>
      </c>
      <c r="G2768">
        <v>12.3</v>
      </c>
      <c r="H2768">
        <v>4.96</v>
      </c>
      <c r="I2768">
        <v>17.399999999999999</v>
      </c>
      <c r="J2768">
        <v>17.3</v>
      </c>
    </row>
    <row r="2769" spans="1:10" x14ac:dyDescent="0.25">
      <c r="A2769" t="s">
        <v>1681</v>
      </c>
      <c r="B2769" t="s">
        <v>1683</v>
      </c>
      <c r="C2769" s="107">
        <v>45137</v>
      </c>
      <c r="D2769">
        <v>1564.77</v>
      </c>
      <c r="E2769">
        <v>1940.3148000000001</v>
      </c>
      <c r="F2769">
        <v>19.354839999999999</v>
      </c>
      <c r="G2769">
        <v>17</v>
      </c>
      <c r="H2769">
        <v>5.74</v>
      </c>
      <c r="I2769">
        <v>30.2</v>
      </c>
      <c r="J2769">
        <v>19.170000000000002</v>
      </c>
    </row>
    <row r="2770" spans="1:10" x14ac:dyDescent="0.25">
      <c r="A2770" t="s">
        <v>1675</v>
      </c>
      <c r="B2770" t="s">
        <v>1677</v>
      </c>
      <c r="C2770" s="107">
        <v>45137</v>
      </c>
      <c r="D2770">
        <v>17.010000000000002</v>
      </c>
      <c r="E2770">
        <v>21.092400000000001</v>
      </c>
      <c r="F2770">
        <v>19.354839999999999</v>
      </c>
      <c r="G2770">
        <v>5.3</v>
      </c>
      <c r="H2770">
        <v>1.3</v>
      </c>
      <c r="I2770">
        <v>33</v>
      </c>
      <c r="J2770">
        <v>2.8</v>
      </c>
    </row>
    <row r="2771" spans="1:10" x14ac:dyDescent="0.25">
      <c r="A2771" t="s">
        <v>1669</v>
      </c>
      <c r="B2771" t="s">
        <v>1671</v>
      </c>
      <c r="C2771" s="107">
        <v>45137</v>
      </c>
      <c r="D2771">
        <v>20.53</v>
      </c>
      <c r="E2771">
        <v>25.4572</v>
      </c>
      <c r="F2771">
        <v>19.354839999999999</v>
      </c>
      <c r="G2771">
        <v>5.3</v>
      </c>
      <c r="H2771">
        <v>1.3</v>
      </c>
      <c r="I2771">
        <v>33</v>
      </c>
      <c r="J2771">
        <v>2.8</v>
      </c>
    </row>
    <row r="2772" spans="1:10" x14ac:dyDescent="0.25">
      <c r="A2772" t="s">
        <v>1663</v>
      </c>
      <c r="B2772" t="s">
        <v>1665</v>
      </c>
      <c r="C2772" s="107">
        <v>45137</v>
      </c>
      <c r="D2772">
        <v>26.98</v>
      </c>
      <c r="E2772">
        <v>33.455199999999998</v>
      </c>
      <c r="F2772">
        <v>19.354839999999999</v>
      </c>
      <c r="G2772">
        <v>5.3</v>
      </c>
      <c r="H2772">
        <v>1.3</v>
      </c>
      <c r="I2772">
        <v>33</v>
      </c>
      <c r="J2772">
        <v>2.8</v>
      </c>
    </row>
    <row r="2773" spans="1:10" x14ac:dyDescent="0.25">
      <c r="A2773" t="s">
        <v>1660</v>
      </c>
      <c r="B2773" t="s">
        <v>1662</v>
      </c>
      <c r="C2773" s="107">
        <v>45137</v>
      </c>
      <c r="D2773">
        <v>37.54</v>
      </c>
      <c r="E2773">
        <v>46.549599999999998</v>
      </c>
      <c r="F2773">
        <v>19.354839999999999</v>
      </c>
      <c r="G2773">
        <v>5.3</v>
      </c>
      <c r="H2773">
        <v>1.3</v>
      </c>
      <c r="I2773">
        <v>4.4000000000000004</v>
      </c>
      <c r="J2773">
        <v>2.8</v>
      </c>
    </row>
    <row r="2774" spans="1:10" x14ac:dyDescent="0.25">
      <c r="A2774" t="s">
        <v>1657</v>
      </c>
      <c r="B2774" t="s">
        <v>1659</v>
      </c>
      <c r="C2774" s="107">
        <v>45137</v>
      </c>
      <c r="D2774">
        <v>40.47</v>
      </c>
      <c r="E2774">
        <v>50.1828</v>
      </c>
      <c r="F2774">
        <v>19.354839999999999</v>
      </c>
      <c r="G2774">
        <v>5.5</v>
      </c>
      <c r="H2774">
        <v>3.7</v>
      </c>
      <c r="I2774">
        <v>0.37</v>
      </c>
      <c r="J2774">
        <v>1.3</v>
      </c>
    </row>
    <row r="2775" spans="1:10" x14ac:dyDescent="0.25">
      <c r="A2775" t="s">
        <v>1654</v>
      </c>
      <c r="B2775" t="s">
        <v>1656</v>
      </c>
      <c r="C2775" s="107">
        <v>45137</v>
      </c>
      <c r="D2775">
        <v>52.2</v>
      </c>
      <c r="E2775">
        <v>64.728000000000009</v>
      </c>
      <c r="F2775">
        <v>19.354839999999999</v>
      </c>
      <c r="G2775">
        <v>5.23</v>
      </c>
      <c r="H2775">
        <v>2.75</v>
      </c>
      <c r="I2775">
        <v>0.33</v>
      </c>
      <c r="J2775">
        <v>1.33</v>
      </c>
    </row>
    <row r="2776" spans="1:10" x14ac:dyDescent="0.25">
      <c r="A2776" t="s">
        <v>1648</v>
      </c>
      <c r="B2776" t="s">
        <v>1650</v>
      </c>
      <c r="C2776" s="107">
        <v>45137</v>
      </c>
      <c r="D2776">
        <v>61</v>
      </c>
      <c r="E2776">
        <v>75.64</v>
      </c>
      <c r="F2776">
        <v>19.354839999999999</v>
      </c>
      <c r="G2776">
        <v>5.51</v>
      </c>
      <c r="H2776">
        <v>1.31</v>
      </c>
      <c r="I2776">
        <v>0.37</v>
      </c>
      <c r="J2776">
        <v>3.74</v>
      </c>
    </row>
    <row r="2777" spans="1:10" x14ac:dyDescent="0.25">
      <c r="A2777" t="s">
        <v>1645</v>
      </c>
      <c r="B2777" t="s">
        <v>1647</v>
      </c>
      <c r="C2777" s="107">
        <v>45137</v>
      </c>
      <c r="D2777">
        <v>23.46</v>
      </c>
      <c r="E2777">
        <v>29.090399999999999</v>
      </c>
      <c r="F2777">
        <v>19.354839999999999</v>
      </c>
      <c r="G2777">
        <v>5.3</v>
      </c>
      <c r="H2777">
        <v>1.3</v>
      </c>
      <c r="I2777">
        <v>33</v>
      </c>
      <c r="J2777">
        <v>2.8</v>
      </c>
    </row>
    <row r="2778" spans="1:10" x14ac:dyDescent="0.25">
      <c r="A2778" t="s">
        <v>1639</v>
      </c>
      <c r="B2778" t="s">
        <v>1641</v>
      </c>
      <c r="C2778" s="107">
        <v>45137</v>
      </c>
      <c r="D2778">
        <v>26.98</v>
      </c>
      <c r="E2778">
        <v>33.455199999999998</v>
      </c>
      <c r="F2778">
        <v>19.354839999999999</v>
      </c>
      <c r="G2778">
        <v>5.3</v>
      </c>
      <c r="H2778">
        <v>1.3</v>
      </c>
      <c r="I2778">
        <v>33</v>
      </c>
      <c r="J2778">
        <v>2.8</v>
      </c>
    </row>
    <row r="2779" spans="1:10" x14ac:dyDescent="0.25">
      <c r="A2779" t="s">
        <v>1636</v>
      </c>
      <c r="B2779" t="s">
        <v>1638</v>
      </c>
      <c r="C2779" s="107">
        <v>45137</v>
      </c>
      <c r="D2779">
        <v>34.020000000000003</v>
      </c>
      <c r="E2779">
        <v>42.184800000000003</v>
      </c>
      <c r="F2779">
        <v>19.354839999999999</v>
      </c>
      <c r="G2779">
        <v>5.3</v>
      </c>
      <c r="H2779">
        <v>1.3</v>
      </c>
      <c r="I2779">
        <v>33</v>
      </c>
      <c r="J2779">
        <v>2.8</v>
      </c>
    </row>
    <row r="2780" spans="1:10" x14ac:dyDescent="0.25">
      <c r="A2780" t="s">
        <v>1630</v>
      </c>
      <c r="B2780" t="s">
        <v>1632</v>
      </c>
      <c r="C2780" s="107">
        <v>45137</v>
      </c>
      <c r="D2780">
        <v>55.72</v>
      </c>
      <c r="E2780">
        <v>69.092799999999997</v>
      </c>
      <c r="F2780">
        <v>19.354839999999999</v>
      </c>
      <c r="G2780">
        <v>6.7</v>
      </c>
      <c r="H2780">
        <v>1.4</v>
      </c>
      <c r="I2780">
        <v>33</v>
      </c>
      <c r="J2780">
        <v>3.8</v>
      </c>
    </row>
    <row r="2781" spans="1:10" x14ac:dyDescent="0.25">
      <c r="A2781" t="s">
        <v>1627</v>
      </c>
      <c r="B2781" t="s">
        <v>1629</v>
      </c>
      <c r="C2781" s="107">
        <v>45137</v>
      </c>
      <c r="D2781">
        <v>43.99</v>
      </c>
      <c r="E2781">
        <v>54.547600000000003</v>
      </c>
      <c r="F2781">
        <v>19.354839999999999</v>
      </c>
      <c r="G2781">
        <v>7.4</v>
      </c>
      <c r="H2781">
        <v>1.8</v>
      </c>
      <c r="I2781">
        <v>6.6</v>
      </c>
      <c r="J2781">
        <v>4</v>
      </c>
    </row>
    <row r="2782" spans="1:10" x14ac:dyDescent="0.25">
      <c r="A2782" t="s">
        <v>1621</v>
      </c>
      <c r="B2782" t="s">
        <v>1623</v>
      </c>
      <c r="C2782" s="107">
        <v>45137</v>
      </c>
      <c r="D2782">
        <v>47.51</v>
      </c>
      <c r="E2782">
        <v>58.912399999999998</v>
      </c>
      <c r="F2782">
        <v>19.354839999999999</v>
      </c>
      <c r="G2782">
        <v>7.4</v>
      </c>
      <c r="H2782">
        <v>1.8</v>
      </c>
      <c r="I2782">
        <v>0.66</v>
      </c>
      <c r="J2782">
        <v>4</v>
      </c>
    </row>
    <row r="2783" spans="1:10" x14ac:dyDescent="0.25">
      <c r="A2783" t="s">
        <v>1618</v>
      </c>
      <c r="B2783" t="s">
        <v>1620</v>
      </c>
      <c r="C2783" s="107">
        <v>45137</v>
      </c>
      <c r="D2783">
        <v>23.46</v>
      </c>
      <c r="E2783">
        <v>29.090399999999999</v>
      </c>
      <c r="F2783">
        <v>19.354839999999999</v>
      </c>
      <c r="G2783">
        <v>5.3</v>
      </c>
      <c r="H2783">
        <v>1.3</v>
      </c>
      <c r="I2783">
        <v>33</v>
      </c>
      <c r="J2783">
        <v>2.8</v>
      </c>
    </row>
    <row r="2784" spans="1:10" x14ac:dyDescent="0.25">
      <c r="A2784" t="s">
        <v>1615</v>
      </c>
      <c r="B2784" t="s">
        <v>1617</v>
      </c>
      <c r="C2784" s="107">
        <v>45137</v>
      </c>
      <c r="D2784">
        <v>26.98</v>
      </c>
      <c r="E2784">
        <v>33.455199999999998</v>
      </c>
      <c r="F2784">
        <v>19.354839999999999</v>
      </c>
      <c r="G2784">
        <v>5.3</v>
      </c>
      <c r="H2784">
        <v>1.3</v>
      </c>
      <c r="I2784">
        <v>33</v>
      </c>
      <c r="J2784">
        <v>2.8</v>
      </c>
    </row>
    <row r="2785" spans="1:10" x14ac:dyDescent="0.25">
      <c r="A2785" t="s">
        <v>1609</v>
      </c>
      <c r="B2785" t="s">
        <v>1611</v>
      </c>
      <c r="C2785" s="107">
        <v>45137</v>
      </c>
      <c r="D2785">
        <v>47.51</v>
      </c>
      <c r="E2785">
        <v>58.912399999999998</v>
      </c>
      <c r="F2785">
        <v>19.354839999999999</v>
      </c>
      <c r="G2785">
        <v>3.2</v>
      </c>
      <c r="H2785">
        <v>1.9</v>
      </c>
      <c r="I2785">
        <v>6.6</v>
      </c>
      <c r="J2785">
        <v>6.3</v>
      </c>
    </row>
    <row r="2786" spans="1:10" x14ac:dyDescent="0.25">
      <c r="A2786" t="s">
        <v>1606</v>
      </c>
      <c r="B2786" t="s">
        <v>1608</v>
      </c>
      <c r="C2786" s="107">
        <v>45137</v>
      </c>
      <c r="D2786">
        <v>74.48</v>
      </c>
      <c r="E2786">
        <v>92.355199999999996</v>
      </c>
      <c r="F2786">
        <v>19.354839999999999</v>
      </c>
      <c r="G2786">
        <v>4</v>
      </c>
      <c r="H2786">
        <v>2.2999999999999998</v>
      </c>
      <c r="I2786">
        <v>6.6</v>
      </c>
      <c r="J2786">
        <v>7.9</v>
      </c>
    </row>
    <row r="2787" spans="1:10" x14ac:dyDescent="0.25">
      <c r="A2787" t="s">
        <v>1600</v>
      </c>
      <c r="B2787" t="s">
        <v>1602</v>
      </c>
      <c r="C2787" s="107">
        <v>45137</v>
      </c>
      <c r="D2787">
        <v>40.47</v>
      </c>
      <c r="E2787">
        <v>50.1828</v>
      </c>
      <c r="F2787">
        <v>19.354839999999999</v>
      </c>
      <c r="G2787">
        <v>4.72</v>
      </c>
      <c r="H2787">
        <v>1.18</v>
      </c>
      <c r="I2787">
        <v>0.06</v>
      </c>
      <c r="J2787">
        <v>3.14</v>
      </c>
    </row>
    <row r="2788" spans="1:10" x14ac:dyDescent="0.25">
      <c r="A2788" t="s">
        <v>20694</v>
      </c>
      <c r="B2788" t="s">
        <v>25597</v>
      </c>
      <c r="C2788" s="107">
        <v>45137</v>
      </c>
      <c r="D2788">
        <v>53.96</v>
      </c>
      <c r="E2788">
        <v>66.910399999999996</v>
      </c>
      <c r="F2788">
        <v>19.354839999999999</v>
      </c>
      <c r="G2788">
        <v>5.51</v>
      </c>
      <c r="H2788">
        <v>1.77</v>
      </c>
      <c r="I2788">
        <v>0.37</v>
      </c>
      <c r="J2788">
        <v>7.67</v>
      </c>
    </row>
    <row r="2789" spans="1:10" x14ac:dyDescent="0.25">
      <c r="A2789" t="s">
        <v>1585</v>
      </c>
      <c r="B2789" t="s">
        <v>1587</v>
      </c>
      <c r="C2789" s="107">
        <v>45137</v>
      </c>
      <c r="D2789">
        <v>8.2100000000000009</v>
      </c>
      <c r="E2789">
        <v>10.180400000000001</v>
      </c>
      <c r="F2789">
        <v>19.354839999999999</v>
      </c>
      <c r="G2789">
        <v>3.93</v>
      </c>
      <c r="H2789">
        <v>3.93</v>
      </c>
      <c r="I2789">
        <v>0.01</v>
      </c>
      <c r="J2789">
        <v>0.78</v>
      </c>
    </row>
    <row r="2790" spans="1:10" x14ac:dyDescent="0.25">
      <c r="A2790" t="s">
        <v>1579</v>
      </c>
      <c r="B2790" t="s">
        <v>1581</v>
      </c>
      <c r="C2790" s="107">
        <v>45137</v>
      </c>
      <c r="D2790">
        <v>8.2100000000000009</v>
      </c>
      <c r="E2790">
        <v>10.180400000000001</v>
      </c>
      <c r="F2790">
        <v>19.354839999999999</v>
      </c>
      <c r="G2790">
        <v>3.93</v>
      </c>
      <c r="H2790">
        <v>3.93</v>
      </c>
      <c r="I2790">
        <v>0.01</v>
      </c>
      <c r="J2790">
        <v>0.78</v>
      </c>
    </row>
    <row r="2791" spans="1:10" x14ac:dyDescent="0.25">
      <c r="A2791" t="s">
        <v>25598</v>
      </c>
      <c r="B2791" t="s">
        <v>25599</v>
      </c>
      <c r="C2791" s="107">
        <v>45137</v>
      </c>
      <c r="D2791">
        <v>40.47</v>
      </c>
      <c r="E2791">
        <v>50.1828</v>
      </c>
      <c r="F2791">
        <v>19.354839999999999</v>
      </c>
      <c r="G2791">
        <v>4.72</v>
      </c>
      <c r="H2791">
        <v>1.18</v>
      </c>
      <c r="I2791">
        <v>0.06</v>
      </c>
      <c r="J2791">
        <v>3.14</v>
      </c>
    </row>
    <row r="2792" spans="1:10" x14ac:dyDescent="0.25">
      <c r="A2792" t="s">
        <v>1564</v>
      </c>
      <c r="B2792" t="s">
        <v>1566</v>
      </c>
      <c r="C2792" s="107">
        <v>45137</v>
      </c>
      <c r="D2792">
        <v>55.13</v>
      </c>
      <c r="E2792">
        <v>68.361199999999997</v>
      </c>
      <c r="F2792">
        <v>19.354839999999999</v>
      </c>
      <c r="G2792">
        <v>4.4000000000000004</v>
      </c>
      <c r="H2792">
        <v>1.5</v>
      </c>
      <c r="I2792">
        <v>11</v>
      </c>
      <c r="J2792">
        <v>3.9</v>
      </c>
    </row>
    <row r="2793" spans="1:10" x14ac:dyDescent="0.25">
      <c r="A2793" t="s">
        <v>1546</v>
      </c>
      <c r="B2793" t="s">
        <v>1548</v>
      </c>
      <c r="C2793" s="107">
        <v>45137</v>
      </c>
      <c r="D2793">
        <v>61</v>
      </c>
      <c r="E2793">
        <v>75.64</v>
      </c>
      <c r="F2793">
        <v>19.354839999999999</v>
      </c>
      <c r="G2793">
        <v>4.4000000000000004</v>
      </c>
      <c r="H2793">
        <v>1.5</v>
      </c>
      <c r="I2793">
        <v>11</v>
      </c>
      <c r="J2793">
        <v>3.9</v>
      </c>
    </row>
    <row r="2794" spans="1:10" x14ac:dyDescent="0.25">
      <c r="A2794" t="s">
        <v>1537</v>
      </c>
      <c r="B2794" t="s">
        <v>1539</v>
      </c>
      <c r="C2794" s="107">
        <v>45137</v>
      </c>
      <c r="D2794">
        <v>74.48</v>
      </c>
      <c r="E2794">
        <v>92.355199999999996</v>
      </c>
      <c r="F2794">
        <v>19.354839999999999</v>
      </c>
      <c r="G2794">
        <v>4.4000000000000004</v>
      </c>
      <c r="H2794">
        <v>1.5</v>
      </c>
      <c r="I2794">
        <v>11</v>
      </c>
      <c r="J2794">
        <v>3.9</v>
      </c>
    </row>
    <row r="2795" spans="1:10" x14ac:dyDescent="0.25">
      <c r="A2795" t="s">
        <v>1528</v>
      </c>
      <c r="B2795" t="s">
        <v>1530</v>
      </c>
      <c r="C2795" s="107">
        <v>45137</v>
      </c>
      <c r="D2795">
        <v>87.97</v>
      </c>
      <c r="E2795">
        <v>109.08280000000001</v>
      </c>
      <c r="F2795">
        <v>19.354839999999999</v>
      </c>
      <c r="G2795">
        <v>4.4400000000000004</v>
      </c>
      <c r="H2795">
        <v>2.36</v>
      </c>
      <c r="I2795">
        <v>1.43</v>
      </c>
      <c r="J2795">
        <v>3.93</v>
      </c>
    </row>
    <row r="2796" spans="1:10" x14ac:dyDescent="0.25">
      <c r="A2796" t="s">
        <v>1514</v>
      </c>
      <c r="B2796" t="s">
        <v>1516</v>
      </c>
      <c r="C2796" s="107">
        <v>45137</v>
      </c>
      <c r="D2796">
        <v>135.47999999999999</v>
      </c>
      <c r="E2796">
        <v>167.99520000000001</v>
      </c>
      <c r="F2796">
        <v>19.354839999999999</v>
      </c>
      <c r="G2796">
        <v>8.07</v>
      </c>
      <c r="H2796">
        <v>5.1100000000000003</v>
      </c>
      <c r="I2796">
        <v>3.35</v>
      </c>
      <c r="J2796">
        <v>3.54</v>
      </c>
    </row>
    <row r="2797" spans="1:10" x14ac:dyDescent="0.25">
      <c r="A2797" t="s">
        <v>1502</v>
      </c>
      <c r="B2797" t="s">
        <v>1504</v>
      </c>
      <c r="C2797" s="107">
        <v>45137</v>
      </c>
      <c r="D2797">
        <v>203.51</v>
      </c>
      <c r="E2797">
        <v>252.35239999999999</v>
      </c>
      <c r="F2797">
        <v>19.354839999999999</v>
      </c>
      <c r="G2797">
        <v>8.07</v>
      </c>
      <c r="H2797">
        <v>5.1100000000000003</v>
      </c>
      <c r="I2797">
        <v>3.37</v>
      </c>
      <c r="J2797">
        <v>3.54</v>
      </c>
    </row>
    <row r="2798" spans="1:10" x14ac:dyDescent="0.25">
      <c r="A2798" t="s">
        <v>1496</v>
      </c>
      <c r="B2798" t="s">
        <v>1498</v>
      </c>
      <c r="C2798" s="107">
        <v>45137</v>
      </c>
      <c r="D2798">
        <v>203.51</v>
      </c>
      <c r="E2798">
        <v>252.35239999999999</v>
      </c>
      <c r="F2798">
        <v>19.354839999999999</v>
      </c>
      <c r="G2798">
        <v>7.32</v>
      </c>
      <c r="H2798">
        <v>2.75</v>
      </c>
      <c r="I2798">
        <v>2.75</v>
      </c>
      <c r="J2798">
        <v>5.1100000000000003</v>
      </c>
    </row>
    <row r="2799" spans="1:10" x14ac:dyDescent="0.25">
      <c r="A2799" t="s">
        <v>1481</v>
      </c>
      <c r="B2799" t="s">
        <v>1483</v>
      </c>
      <c r="C2799" s="107">
        <v>45137</v>
      </c>
      <c r="D2799">
        <v>243.98</v>
      </c>
      <c r="E2799">
        <v>302.53519999999997</v>
      </c>
      <c r="F2799">
        <v>19.354839999999999</v>
      </c>
      <c r="G2799">
        <v>8.07</v>
      </c>
      <c r="H2799">
        <v>5.1100000000000003</v>
      </c>
      <c r="I2799">
        <v>3.37</v>
      </c>
      <c r="J2799">
        <v>3.54</v>
      </c>
    </row>
    <row r="2800" spans="1:10" x14ac:dyDescent="0.25">
      <c r="A2800" t="s">
        <v>1478</v>
      </c>
      <c r="B2800" t="s">
        <v>1480</v>
      </c>
      <c r="C2800" s="107">
        <v>45137</v>
      </c>
      <c r="D2800">
        <v>338.99</v>
      </c>
      <c r="E2800">
        <v>420.3476</v>
      </c>
      <c r="F2800">
        <v>19.354839999999999</v>
      </c>
      <c r="G2800">
        <v>9.8000000000000007</v>
      </c>
      <c r="H2800">
        <v>3.7</v>
      </c>
      <c r="I2800">
        <v>6.6</v>
      </c>
      <c r="J2800">
        <v>8.4</v>
      </c>
    </row>
    <row r="2801" spans="1:10" x14ac:dyDescent="0.25">
      <c r="A2801" t="s">
        <v>1475</v>
      </c>
      <c r="B2801" t="s">
        <v>1477</v>
      </c>
      <c r="C2801" s="107">
        <v>45137</v>
      </c>
      <c r="D2801">
        <v>338.99</v>
      </c>
      <c r="E2801">
        <v>420.3476</v>
      </c>
      <c r="F2801">
        <v>19.354839999999999</v>
      </c>
      <c r="G2801">
        <v>9.8000000000000007</v>
      </c>
      <c r="H2801">
        <v>3.7</v>
      </c>
      <c r="I2801">
        <v>6.6</v>
      </c>
      <c r="J2801">
        <v>8.4</v>
      </c>
    </row>
    <row r="2802" spans="1:10" x14ac:dyDescent="0.25">
      <c r="A2802" t="s">
        <v>1472</v>
      </c>
      <c r="B2802" t="s">
        <v>1474</v>
      </c>
      <c r="C2802" s="107">
        <v>45137</v>
      </c>
      <c r="D2802">
        <v>372.42</v>
      </c>
      <c r="E2802">
        <v>461.80079999999998</v>
      </c>
      <c r="F2802">
        <v>19.354839999999999</v>
      </c>
      <c r="G2802">
        <v>10.62</v>
      </c>
      <c r="H2802">
        <v>9.84</v>
      </c>
      <c r="I2802">
        <v>8.92</v>
      </c>
      <c r="J2802">
        <v>5.9</v>
      </c>
    </row>
    <row r="2803" spans="1:10" x14ac:dyDescent="0.25">
      <c r="A2803" t="s">
        <v>1469</v>
      </c>
      <c r="B2803" t="s">
        <v>1471</v>
      </c>
      <c r="C2803" s="107">
        <v>45137</v>
      </c>
      <c r="D2803">
        <v>372.42</v>
      </c>
      <c r="E2803">
        <v>461.80079999999998</v>
      </c>
      <c r="F2803">
        <v>19.354839999999999</v>
      </c>
      <c r="G2803">
        <v>10.62</v>
      </c>
      <c r="H2803">
        <v>9.84</v>
      </c>
      <c r="I2803">
        <v>8.92</v>
      </c>
      <c r="J2803">
        <v>5.9</v>
      </c>
    </row>
    <row r="2804" spans="1:10" x14ac:dyDescent="0.25">
      <c r="A2804" t="s">
        <v>1466</v>
      </c>
      <c r="B2804" t="s">
        <v>1468</v>
      </c>
      <c r="C2804" s="107">
        <v>45137</v>
      </c>
      <c r="D2804">
        <v>528.42999999999995</v>
      </c>
      <c r="E2804">
        <v>628.83169999999996</v>
      </c>
      <c r="F2804">
        <v>15.966390000000001</v>
      </c>
      <c r="G2804">
        <v>10.62</v>
      </c>
      <c r="H2804">
        <v>9.84</v>
      </c>
      <c r="I2804">
        <v>8.92</v>
      </c>
      <c r="J2804">
        <v>5.9</v>
      </c>
    </row>
    <row r="2805" spans="1:10" x14ac:dyDescent="0.25">
      <c r="A2805" t="s">
        <v>1451</v>
      </c>
      <c r="B2805" t="s">
        <v>1453</v>
      </c>
      <c r="C2805" s="107">
        <v>45137</v>
      </c>
      <c r="D2805">
        <v>528.42999999999995</v>
      </c>
      <c r="E2805">
        <v>655.25319999999988</v>
      </c>
      <c r="F2805">
        <v>19.354839999999999</v>
      </c>
      <c r="G2805">
        <v>11.7</v>
      </c>
      <c r="H2805">
        <v>8.5</v>
      </c>
      <c r="I2805">
        <v>9.9</v>
      </c>
      <c r="J2805">
        <v>4.0999999999999996</v>
      </c>
    </row>
    <row r="2806" spans="1:10" x14ac:dyDescent="0.25">
      <c r="A2806" t="s">
        <v>1442</v>
      </c>
      <c r="B2806" t="s">
        <v>1444</v>
      </c>
      <c r="C2806" s="107">
        <v>45137</v>
      </c>
      <c r="D2806">
        <v>646.9</v>
      </c>
      <c r="E2806">
        <v>763.34199999999998</v>
      </c>
      <c r="F2806">
        <v>15.254239999999999</v>
      </c>
      <c r="G2806">
        <v>11.7</v>
      </c>
      <c r="H2806">
        <v>8.5</v>
      </c>
      <c r="I2806">
        <v>9.9</v>
      </c>
      <c r="J2806">
        <v>4.0999999999999996</v>
      </c>
    </row>
    <row r="2807" spans="1:10" x14ac:dyDescent="0.25">
      <c r="A2807" t="s">
        <v>930</v>
      </c>
      <c r="B2807" t="s">
        <v>932</v>
      </c>
      <c r="C2807" s="107">
        <v>45137</v>
      </c>
      <c r="D2807">
        <v>75.069999999999993</v>
      </c>
      <c r="E2807">
        <v>93.09</v>
      </c>
      <c r="F2807">
        <v>19.357610000000001</v>
      </c>
      <c r="G2807">
        <v>11.7</v>
      </c>
      <c r="H2807">
        <v>8.5</v>
      </c>
      <c r="I2807">
        <v>9.9</v>
      </c>
      <c r="J2807">
        <v>4.0999999999999996</v>
      </c>
    </row>
    <row r="2808" spans="1:10" x14ac:dyDescent="0.25">
      <c r="A2808" t="s">
        <v>1424</v>
      </c>
      <c r="B2808" t="s">
        <v>1426</v>
      </c>
      <c r="C2808" s="107">
        <v>45137</v>
      </c>
      <c r="D2808">
        <v>81.52</v>
      </c>
      <c r="E2808">
        <v>101.0848</v>
      </c>
      <c r="F2808">
        <v>19.354839999999999</v>
      </c>
      <c r="G2808">
        <v>4.4400000000000004</v>
      </c>
      <c r="H2808">
        <v>1.57</v>
      </c>
      <c r="I2808">
        <v>2.2000000000000002</v>
      </c>
      <c r="J2808">
        <v>3.93</v>
      </c>
    </row>
    <row r="2809" spans="1:10" x14ac:dyDescent="0.25">
      <c r="A2809" t="s">
        <v>1412</v>
      </c>
      <c r="B2809" t="s">
        <v>1414</v>
      </c>
      <c r="C2809" s="107">
        <v>45137</v>
      </c>
      <c r="D2809">
        <v>95.01</v>
      </c>
      <c r="E2809">
        <v>113.06189999999999</v>
      </c>
      <c r="F2809">
        <v>15.966390000000001</v>
      </c>
      <c r="G2809">
        <v>4.4400000000000004</v>
      </c>
      <c r="H2809">
        <v>1.57</v>
      </c>
      <c r="I2809">
        <v>1.1000000000000001</v>
      </c>
      <c r="J2809">
        <v>3.93</v>
      </c>
    </row>
    <row r="2810" spans="1:10" x14ac:dyDescent="0.25">
      <c r="A2810" t="s">
        <v>1409</v>
      </c>
      <c r="B2810" t="s">
        <v>1411</v>
      </c>
      <c r="C2810" s="107">
        <v>45137</v>
      </c>
      <c r="D2810">
        <v>108.5</v>
      </c>
      <c r="E2810">
        <v>134.54</v>
      </c>
      <c r="F2810">
        <v>19.354839999999999</v>
      </c>
      <c r="G2810">
        <v>8.26</v>
      </c>
      <c r="H2810">
        <v>5.9</v>
      </c>
      <c r="I2810">
        <v>1.69</v>
      </c>
      <c r="J2810">
        <v>1.96</v>
      </c>
    </row>
    <row r="2811" spans="1:10" x14ac:dyDescent="0.25">
      <c r="A2811" t="s">
        <v>1403</v>
      </c>
      <c r="B2811" t="s">
        <v>1405</v>
      </c>
      <c r="C2811" s="107">
        <v>45137</v>
      </c>
      <c r="D2811">
        <v>156.01</v>
      </c>
      <c r="E2811">
        <v>185.65190000000001</v>
      </c>
      <c r="F2811">
        <v>15.966390000000001</v>
      </c>
      <c r="G2811">
        <v>4.4400000000000004</v>
      </c>
      <c r="H2811">
        <v>2.36</v>
      </c>
      <c r="I2811">
        <v>1.43</v>
      </c>
      <c r="J2811">
        <v>3.93</v>
      </c>
    </row>
    <row r="2812" spans="1:10" x14ac:dyDescent="0.25">
      <c r="A2812" t="s">
        <v>1400</v>
      </c>
      <c r="B2812" t="s">
        <v>1402</v>
      </c>
      <c r="C2812" s="107">
        <v>45137</v>
      </c>
      <c r="D2812">
        <v>156.01</v>
      </c>
      <c r="E2812">
        <v>193.45240000000001</v>
      </c>
      <c r="F2812">
        <v>19.354839999999999</v>
      </c>
      <c r="G2812">
        <v>7.32</v>
      </c>
      <c r="H2812">
        <v>2.75</v>
      </c>
      <c r="I2812">
        <v>2.86</v>
      </c>
      <c r="J2812">
        <v>5.1100000000000003</v>
      </c>
    </row>
    <row r="2813" spans="1:10" x14ac:dyDescent="0.25">
      <c r="A2813" t="s">
        <v>1397</v>
      </c>
      <c r="B2813" t="s">
        <v>1399</v>
      </c>
      <c r="C2813" s="107">
        <v>45137</v>
      </c>
      <c r="D2813">
        <v>223.45</v>
      </c>
      <c r="E2813">
        <v>277.07799999999997</v>
      </c>
      <c r="F2813">
        <v>19.354839999999999</v>
      </c>
      <c r="G2813">
        <v>7.32</v>
      </c>
      <c r="H2813">
        <v>2.75</v>
      </c>
      <c r="I2813">
        <v>2.86</v>
      </c>
      <c r="J2813">
        <v>5.1100000000000003</v>
      </c>
    </row>
    <row r="2814" spans="1:10" x14ac:dyDescent="0.25">
      <c r="A2814" t="s">
        <v>1391</v>
      </c>
      <c r="B2814" t="s">
        <v>1393</v>
      </c>
      <c r="C2814" s="107">
        <v>45137</v>
      </c>
      <c r="D2814">
        <v>223.45</v>
      </c>
      <c r="E2814">
        <v>277.07799999999997</v>
      </c>
      <c r="F2814">
        <v>19.354839999999999</v>
      </c>
      <c r="G2814">
        <v>7.32</v>
      </c>
      <c r="H2814">
        <v>2.75</v>
      </c>
      <c r="I2814">
        <v>2.86</v>
      </c>
      <c r="J2814">
        <v>5.1100000000000003</v>
      </c>
    </row>
    <row r="2815" spans="1:10" x14ac:dyDescent="0.25">
      <c r="A2815" t="s">
        <v>1388</v>
      </c>
      <c r="B2815" t="s">
        <v>1390</v>
      </c>
      <c r="C2815" s="107">
        <v>45137</v>
      </c>
      <c r="D2815">
        <v>263.92</v>
      </c>
      <c r="E2815">
        <v>327.26080000000002</v>
      </c>
      <c r="F2815">
        <v>19.354839999999999</v>
      </c>
      <c r="G2815">
        <v>7.32</v>
      </c>
      <c r="H2815">
        <v>2.75</v>
      </c>
      <c r="I2815">
        <v>2.75</v>
      </c>
      <c r="J2815">
        <v>5.1100000000000003</v>
      </c>
    </row>
    <row r="2816" spans="1:10" x14ac:dyDescent="0.25">
      <c r="A2816" t="s">
        <v>1382</v>
      </c>
      <c r="B2816" t="s">
        <v>1384</v>
      </c>
      <c r="C2816" s="107">
        <v>45137</v>
      </c>
      <c r="D2816">
        <v>304.98</v>
      </c>
      <c r="E2816">
        <v>378.17520000000002</v>
      </c>
      <c r="F2816">
        <v>19.354839999999999</v>
      </c>
      <c r="G2816">
        <v>9.84</v>
      </c>
      <c r="H2816">
        <v>3.74</v>
      </c>
      <c r="I2816">
        <v>6.61</v>
      </c>
      <c r="J2816">
        <v>8.4600000000000009</v>
      </c>
    </row>
    <row r="2817" spans="1:10" x14ac:dyDescent="0.25">
      <c r="A2817" t="s">
        <v>1379</v>
      </c>
      <c r="B2817" t="s">
        <v>1381</v>
      </c>
      <c r="C2817" s="107">
        <v>45137</v>
      </c>
      <c r="D2817">
        <v>372.42</v>
      </c>
      <c r="E2817">
        <v>461.80079999999998</v>
      </c>
      <c r="F2817">
        <v>19.354839999999999</v>
      </c>
      <c r="G2817">
        <v>9.84</v>
      </c>
      <c r="H2817">
        <v>3.74</v>
      </c>
      <c r="I2817">
        <v>6.61</v>
      </c>
      <c r="J2817">
        <v>7.28</v>
      </c>
    </row>
    <row r="2818" spans="1:10" x14ac:dyDescent="0.25">
      <c r="A2818" t="s">
        <v>1376</v>
      </c>
      <c r="B2818" t="s">
        <v>1378</v>
      </c>
      <c r="C2818" s="107">
        <v>45137</v>
      </c>
      <c r="D2818">
        <v>372.42</v>
      </c>
      <c r="E2818">
        <v>461.80079999999998</v>
      </c>
      <c r="F2818">
        <v>19.354839999999999</v>
      </c>
      <c r="G2818">
        <v>9.9</v>
      </c>
      <c r="H2818">
        <v>8.6</v>
      </c>
      <c r="I2818">
        <v>6.6</v>
      </c>
      <c r="J2818">
        <v>3.8</v>
      </c>
    </row>
    <row r="2819" spans="1:10" x14ac:dyDescent="0.25">
      <c r="A2819" t="s">
        <v>1373</v>
      </c>
      <c r="B2819" t="s">
        <v>1375</v>
      </c>
      <c r="C2819" s="107">
        <v>45137</v>
      </c>
      <c r="D2819">
        <v>406.44</v>
      </c>
      <c r="E2819">
        <v>503.98559999999998</v>
      </c>
      <c r="F2819">
        <v>19.354839999999999</v>
      </c>
      <c r="G2819">
        <v>9.84</v>
      </c>
      <c r="H2819">
        <v>3.74</v>
      </c>
      <c r="I2819">
        <v>6.61</v>
      </c>
      <c r="J2819">
        <v>7.28</v>
      </c>
    </row>
    <row r="2820" spans="1:10" x14ac:dyDescent="0.25">
      <c r="A2820" t="s">
        <v>1367</v>
      </c>
      <c r="B2820" t="s">
        <v>1369</v>
      </c>
      <c r="C2820" s="107">
        <v>45137</v>
      </c>
      <c r="D2820">
        <v>440.46</v>
      </c>
      <c r="E2820">
        <v>546.17039999999997</v>
      </c>
      <c r="F2820">
        <v>19.354839999999999</v>
      </c>
      <c r="G2820">
        <v>9.9</v>
      </c>
      <c r="H2820">
        <v>7.4</v>
      </c>
      <c r="I2820">
        <v>6.6</v>
      </c>
      <c r="J2820">
        <v>3.8</v>
      </c>
    </row>
    <row r="2821" spans="1:10" x14ac:dyDescent="0.25">
      <c r="A2821" t="s">
        <v>1364</v>
      </c>
      <c r="B2821" t="s">
        <v>1366</v>
      </c>
      <c r="C2821" s="107">
        <v>45137</v>
      </c>
      <c r="D2821">
        <v>440.46</v>
      </c>
      <c r="E2821">
        <v>546.17039999999997</v>
      </c>
      <c r="F2821">
        <v>19.354839999999999</v>
      </c>
      <c r="G2821">
        <v>9.9</v>
      </c>
      <c r="H2821">
        <v>8.5</v>
      </c>
      <c r="I2821">
        <v>6.6</v>
      </c>
      <c r="J2821">
        <v>3.8</v>
      </c>
    </row>
    <row r="2822" spans="1:10" x14ac:dyDescent="0.25">
      <c r="A2822" t="s">
        <v>1355</v>
      </c>
      <c r="B2822" t="s">
        <v>1357</v>
      </c>
      <c r="C2822" s="107">
        <v>45137</v>
      </c>
      <c r="D2822">
        <v>480.93</v>
      </c>
      <c r="E2822">
        <v>596.35320000000002</v>
      </c>
      <c r="F2822">
        <v>19.354839999999999</v>
      </c>
      <c r="G2822">
        <v>11.7</v>
      </c>
      <c r="H2822">
        <v>8.5</v>
      </c>
      <c r="I2822">
        <v>9.9</v>
      </c>
      <c r="J2822">
        <v>4.0999999999999996</v>
      </c>
    </row>
    <row r="2823" spans="1:10" x14ac:dyDescent="0.25">
      <c r="A2823" t="s">
        <v>1352</v>
      </c>
      <c r="B2823" t="s">
        <v>1354</v>
      </c>
      <c r="C2823" s="107">
        <v>45137</v>
      </c>
      <c r="D2823">
        <v>490.9</v>
      </c>
      <c r="E2823">
        <v>608.71600000000001</v>
      </c>
      <c r="F2823">
        <v>19.354839999999999</v>
      </c>
      <c r="G2823">
        <v>11.7</v>
      </c>
      <c r="H2823">
        <v>9.6999999999999993</v>
      </c>
      <c r="I2823">
        <v>9.9</v>
      </c>
      <c r="J2823">
        <v>4.0999999999999996</v>
      </c>
    </row>
    <row r="2824" spans="1:10" x14ac:dyDescent="0.25">
      <c r="A2824" t="s">
        <v>1346</v>
      </c>
      <c r="B2824" t="s">
        <v>1348</v>
      </c>
      <c r="C2824" s="107">
        <v>45137</v>
      </c>
      <c r="D2824">
        <v>548.96</v>
      </c>
      <c r="E2824">
        <v>680.71040000000005</v>
      </c>
      <c r="F2824">
        <v>19.354839999999999</v>
      </c>
      <c r="G2824">
        <v>11.7</v>
      </c>
      <c r="H2824">
        <v>8.5</v>
      </c>
      <c r="I2824">
        <v>9.9</v>
      </c>
      <c r="J2824">
        <v>4.0999999999999996</v>
      </c>
    </row>
    <row r="2825" spans="1:10" x14ac:dyDescent="0.25">
      <c r="A2825" t="s">
        <v>1340</v>
      </c>
      <c r="B2825" t="s">
        <v>1342</v>
      </c>
      <c r="C2825" s="107">
        <v>45137</v>
      </c>
      <c r="D2825">
        <v>558.92999999999995</v>
      </c>
      <c r="E2825">
        <v>693.07320000000004</v>
      </c>
      <c r="F2825">
        <v>19.354839999999999</v>
      </c>
      <c r="G2825">
        <v>11.7</v>
      </c>
      <c r="H2825">
        <v>9.6999999999999993</v>
      </c>
      <c r="I2825">
        <v>9.9</v>
      </c>
      <c r="J2825">
        <v>4.0999999999999996</v>
      </c>
    </row>
    <row r="2826" spans="1:10" x14ac:dyDescent="0.25">
      <c r="A2826" t="s">
        <v>1334</v>
      </c>
      <c r="B2826" t="s">
        <v>1336</v>
      </c>
      <c r="C2826" s="107">
        <v>45137</v>
      </c>
      <c r="D2826">
        <v>440.46</v>
      </c>
      <c r="E2826">
        <v>546.17039999999997</v>
      </c>
      <c r="F2826">
        <v>19.354839999999999</v>
      </c>
      <c r="G2826">
        <v>9.84</v>
      </c>
      <c r="H2826">
        <v>3.74</v>
      </c>
      <c r="I2826">
        <v>6.61</v>
      </c>
      <c r="J2826">
        <v>7.28</v>
      </c>
    </row>
    <row r="2827" spans="1:10" x14ac:dyDescent="0.25">
      <c r="A2827" t="s">
        <v>1328</v>
      </c>
      <c r="B2827" t="s">
        <v>1330</v>
      </c>
      <c r="C2827" s="107">
        <v>45137</v>
      </c>
      <c r="D2827">
        <v>440.46</v>
      </c>
      <c r="E2827">
        <v>546.17039999999997</v>
      </c>
      <c r="F2827">
        <v>19.354839999999999</v>
      </c>
      <c r="G2827">
        <v>10.62</v>
      </c>
      <c r="H2827">
        <v>9.84</v>
      </c>
      <c r="I2827">
        <v>9.14</v>
      </c>
      <c r="J2827">
        <v>5.9</v>
      </c>
    </row>
    <row r="2828" spans="1:10" x14ac:dyDescent="0.25">
      <c r="A2828" t="s">
        <v>1325</v>
      </c>
      <c r="B2828" t="s">
        <v>1327</v>
      </c>
      <c r="C2828" s="107">
        <v>45137</v>
      </c>
      <c r="D2828">
        <v>507.9</v>
      </c>
      <c r="E2828">
        <v>629.79600000000005</v>
      </c>
      <c r="F2828">
        <v>19.354839999999999</v>
      </c>
      <c r="G2828">
        <v>9.84</v>
      </c>
      <c r="H2828">
        <v>3.74</v>
      </c>
      <c r="I2828">
        <v>6.61</v>
      </c>
      <c r="J2828">
        <v>7.28</v>
      </c>
    </row>
    <row r="2829" spans="1:10" x14ac:dyDescent="0.25">
      <c r="A2829" t="s">
        <v>1322</v>
      </c>
      <c r="B2829" t="s">
        <v>1324</v>
      </c>
      <c r="C2829" s="107">
        <v>45137</v>
      </c>
      <c r="D2829">
        <v>541.91999999999996</v>
      </c>
      <c r="E2829">
        <v>671.98080000000004</v>
      </c>
      <c r="F2829">
        <v>19.354839999999999</v>
      </c>
      <c r="G2829">
        <v>9.9</v>
      </c>
      <c r="H2829">
        <v>7.4</v>
      </c>
      <c r="I2829">
        <v>6.6</v>
      </c>
      <c r="J2829">
        <v>3.8</v>
      </c>
    </row>
    <row r="2830" spans="1:10" x14ac:dyDescent="0.25">
      <c r="A2830" t="s">
        <v>1316</v>
      </c>
      <c r="B2830" t="s">
        <v>1318</v>
      </c>
      <c r="C2830" s="107">
        <v>45137</v>
      </c>
      <c r="D2830">
        <v>541.91999999999996</v>
      </c>
      <c r="E2830">
        <v>671.98080000000004</v>
      </c>
      <c r="F2830">
        <v>19.354839999999999</v>
      </c>
      <c r="G2830">
        <v>8.4600000000000009</v>
      </c>
      <c r="H2830">
        <v>9.84</v>
      </c>
      <c r="I2830">
        <v>6.61</v>
      </c>
      <c r="J2830">
        <v>3.74</v>
      </c>
    </row>
    <row r="2831" spans="1:10" x14ac:dyDescent="0.25">
      <c r="A2831" t="s">
        <v>1313</v>
      </c>
      <c r="B2831" t="s">
        <v>1315</v>
      </c>
      <c r="C2831" s="107">
        <v>45137</v>
      </c>
      <c r="D2831">
        <v>582.39</v>
      </c>
      <c r="E2831">
        <v>722.16359999999997</v>
      </c>
      <c r="F2831">
        <v>19.354839999999999</v>
      </c>
      <c r="G2831">
        <v>11.7</v>
      </c>
      <c r="H2831">
        <v>8.5</v>
      </c>
      <c r="I2831">
        <v>9.9</v>
      </c>
      <c r="J2831">
        <v>4.0999999999999996</v>
      </c>
    </row>
    <row r="2832" spans="1:10" x14ac:dyDescent="0.25">
      <c r="A2832" t="s">
        <v>1304</v>
      </c>
      <c r="B2832" t="s">
        <v>1306</v>
      </c>
      <c r="C2832" s="107">
        <v>45137</v>
      </c>
      <c r="D2832">
        <v>592.95000000000005</v>
      </c>
      <c r="E2832">
        <v>735.25800000000004</v>
      </c>
      <c r="F2832">
        <v>19.354839999999999</v>
      </c>
      <c r="G2832">
        <v>11.7</v>
      </c>
      <c r="H2832">
        <v>9.6999999999999993</v>
      </c>
      <c r="I2832">
        <v>9.9</v>
      </c>
      <c r="J2832">
        <v>4.0999999999999996</v>
      </c>
    </row>
    <row r="2833" spans="1:10" x14ac:dyDescent="0.25">
      <c r="A2833" t="s">
        <v>1301</v>
      </c>
      <c r="B2833" t="s">
        <v>1303</v>
      </c>
      <c r="C2833" s="107">
        <v>45137</v>
      </c>
      <c r="D2833">
        <v>650.41999999999996</v>
      </c>
      <c r="E2833">
        <v>806.52080000000001</v>
      </c>
      <c r="F2833">
        <v>19.354839999999999</v>
      </c>
      <c r="G2833">
        <v>11.7</v>
      </c>
      <c r="H2833">
        <v>8.5</v>
      </c>
      <c r="I2833">
        <v>9.9</v>
      </c>
      <c r="J2833">
        <v>4.0999999999999996</v>
      </c>
    </row>
    <row r="2834" spans="1:10" x14ac:dyDescent="0.25">
      <c r="A2834" t="s">
        <v>1298</v>
      </c>
      <c r="B2834" t="s">
        <v>1300</v>
      </c>
      <c r="C2834" s="107">
        <v>45137</v>
      </c>
      <c r="D2834">
        <v>660.39</v>
      </c>
      <c r="E2834">
        <v>818.8836</v>
      </c>
      <c r="F2834">
        <v>19.354839999999999</v>
      </c>
      <c r="G2834">
        <v>11.7</v>
      </c>
      <c r="H2834">
        <v>9.6999999999999993</v>
      </c>
      <c r="I2834">
        <v>9.9</v>
      </c>
      <c r="J2834">
        <v>4.0999999999999996</v>
      </c>
    </row>
    <row r="2835" spans="1:10" x14ac:dyDescent="0.25">
      <c r="A2835" t="s">
        <v>1295</v>
      </c>
      <c r="B2835" t="s">
        <v>1297</v>
      </c>
      <c r="C2835" s="107">
        <v>45137</v>
      </c>
      <c r="D2835">
        <v>7.04</v>
      </c>
      <c r="E2835">
        <v>8.7295999999999996</v>
      </c>
      <c r="F2835">
        <v>19.354839999999999</v>
      </c>
      <c r="G2835">
        <v>6.3</v>
      </c>
      <c r="H2835">
        <v>0.4</v>
      </c>
      <c r="I2835">
        <v>0.12</v>
      </c>
      <c r="J2835">
        <v>10.23</v>
      </c>
    </row>
    <row r="2836" spans="1:10" x14ac:dyDescent="0.25">
      <c r="A2836" t="s">
        <v>1289</v>
      </c>
      <c r="B2836" t="s">
        <v>1291</v>
      </c>
      <c r="C2836" s="107">
        <v>45137</v>
      </c>
      <c r="D2836">
        <v>34.020000000000003</v>
      </c>
      <c r="E2836">
        <v>42.184800000000003</v>
      </c>
      <c r="F2836">
        <v>19.354839999999999</v>
      </c>
      <c r="G2836">
        <v>3.93</v>
      </c>
      <c r="H2836">
        <v>2.16</v>
      </c>
      <c r="I2836">
        <v>0.2</v>
      </c>
      <c r="J2836">
        <v>1.37</v>
      </c>
    </row>
    <row r="2837" spans="1:10" x14ac:dyDescent="0.25">
      <c r="A2837" t="s">
        <v>1283</v>
      </c>
      <c r="B2837" t="s">
        <v>20744</v>
      </c>
      <c r="C2837" s="107">
        <v>45137</v>
      </c>
      <c r="D2837">
        <v>53.96</v>
      </c>
      <c r="E2837">
        <v>66.910399999999996</v>
      </c>
      <c r="F2837">
        <v>19.354839999999999</v>
      </c>
      <c r="G2837">
        <v>5.51</v>
      </c>
      <c r="H2837">
        <v>1.77</v>
      </c>
      <c r="I2837">
        <v>0.37</v>
      </c>
      <c r="J2837">
        <v>7.67</v>
      </c>
    </row>
    <row r="2838" spans="1:10" x14ac:dyDescent="0.25">
      <c r="A2838" t="s">
        <v>1277</v>
      </c>
      <c r="B2838" t="s">
        <v>25600</v>
      </c>
      <c r="C2838" s="107">
        <v>45137</v>
      </c>
      <c r="D2838">
        <v>13.49</v>
      </c>
      <c r="E2838">
        <v>16.727599999999999</v>
      </c>
      <c r="F2838">
        <v>19.354839999999999</v>
      </c>
      <c r="G2838">
        <v>6.69</v>
      </c>
      <c r="H2838">
        <v>3.93</v>
      </c>
      <c r="I2838">
        <v>0.03</v>
      </c>
      <c r="J2838">
        <v>3.93</v>
      </c>
    </row>
    <row r="2839" spans="1:10" x14ac:dyDescent="0.25">
      <c r="A2839" t="s">
        <v>1274</v>
      </c>
      <c r="B2839" t="s">
        <v>25601</v>
      </c>
      <c r="C2839" s="107">
        <v>45137</v>
      </c>
      <c r="D2839">
        <v>20.53</v>
      </c>
      <c r="E2839">
        <v>25.4572</v>
      </c>
      <c r="F2839">
        <v>19.354839999999999</v>
      </c>
      <c r="G2839">
        <v>25.59</v>
      </c>
      <c r="H2839">
        <v>25.59</v>
      </c>
      <c r="I2839">
        <v>0.66</v>
      </c>
      <c r="J2839">
        <v>11.8</v>
      </c>
    </row>
    <row r="2840" spans="1:10" x14ac:dyDescent="0.25">
      <c r="A2840" t="s">
        <v>1267</v>
      </c>
      <c r="B2840" t="s">
        <v>25602</v>
      </c>
      <c r="C2840" s="107">
        <v>45137</v>
      </c>
      <c r="D2840">
        <v>26.98</v>
      </c>
      <c r="E2840">
        <v>33.455199999999998</v>
      </c>
      <c r="F2840">
        <v>19.354839999999999</v>
      </c>
      <c r="G2840">
        <v>25.59</v>
      </c>
      <c r="H2840">
        <v>25.59</v>
      </c>
      <c r="I2840">
        <v>0.66</v>
      </c>
      <c r="J2840">
        <v>11.8</v>
      </c>
    </row>
    <row r="2841" spans="1:10" x14ac:dyDescent="0.25">
      <c r="A2841" t="s">
        <v>1261</v>
      </c>
      <c r="B2841" t="s">
        <v>25603</v>
      </c>
      <c r="C2841" s="107">
        <v>45137</v>
      </c>
      <c r="D2841">
        <v>16.420000000000002</v>
      </c>
      <c r="E2841">
        <v>20.360800000000001</v>
      </c>
      <c r="F2841">
        <v>19.354839999999999</v>
      </c>
      <c r="G2841">
        <v>2.36</v>
      </c>
      <c r="H2841">
        <v>2.36</v>
      </c>
      <c r="I2841">
        <v>0.24</v>
      </c>
      <c r="J2841">
        <v>4.72</v>
      </c>
    </row>
    <row r="2842" spans="1:10" x14ac:dyDescent="0.25">
      <c r="A2842" t="s">
        <v>1255</v>
      </c>
      <c r="B2842" t="s">
        <v>1257</v>
      </c>
      <c r="C2842" s="107">
        <v>45137</v>
      </c>
      <c r="D2842">
        <v>16.420000000000002</v>
      </c>
      <c r="E2842">
        <v>20.360800000000001</v>
      </c>
      <c r="F2842">
        <v>19.354839999999999</v>
      </c>
      <c r="G2842">
        <v>2.36</v>
      </c>
      <c r="H2842">
        <v>2.36</v>
      </c>
      <c r="I2842">
        <v>0.35</v>
      </c>
      <c r="J2842">
        <v>4.72</v>
      </c>
    </row>
    <row r="2843" spans="1:10" x14ac:dyDescent="0.25">
      <c r="A2843" t="s">
        <v>1249</v>
      </c>
      <c r="B2843" t="s">
        <v>1251</v>
      </c>
      <c r="C2843" s="107">
        <v>45137</v>
      </c>
      <c r="D2843">
        <v>16.420000000000002</v>
      </c>
      <c r="E2843">
        <v>20.360800000000001</v>
      </c>
      <c r="F2843">
        <v>19.354839999999999</v>
      </c>
      <c r="G2843">
        <v>2.36</v>
      </c>
      <c r="H2843">
        <v>2.36</v>
      </c>
      <c r="I2843">
        <v>0.35</v>
      </c>
      <c r="J2843">
        <v>4.72</v>
      </c>
    </row>
    <row r="2844" spans="1:10" x14ac:dyDescent="0.25">
      <c r="A2844" t="s">
        <v>1246</v>
      </c>
      <c r="B2844" t="s">
        <v>1248</v>
      </c>
      <c r="C2844" s="107">
        <v>45137</v>
      </c>
      <c r="D2844">
        <v>20.53</v>
      </c>
      <c r="E2844">
        <v>25.4572</v>
      </c>
      <c r="F2844">
        <v>19.354839999999999</v>
      </c>
      <c r="G2844">
        <v>9.0500000000000007</v>
      </c>
      <c r="H2844">
        <v>3.93</v>
      </c>
      <c r="I2844">
        <v>0.6</v>
      </c>
      <c r="J2844">
        <v>3.34</v>
      </c>
    </row>
    <row r="2845" spans="1:10" x14ac:dyDescent="0.25">
      <c r="A2845" t="s">
        <v>1243</v>
      </c>
      <c r="B2845" t="s">
        <v>25604</v>
      </c>
      <c r="C2845" s="107">
        <v>45137</v>
      </c>
      <c r="D2845">
        <v>24.63</v>
      </c>
      <c r="E2845">
        <v>30.5412</v>
      </c>
      <c r="F2845">
        <v>19.354839999999999</v>
      </c>
      <c r="G2845">
        <v>3.7</v>
      </c>
      <c r="H2845">
        <v>9.8000000000000007</v>
      </c>
      <c r="I2845">
        <v>0.73</v>
      </c>
      <c r="J2845">
        <v>8.7799999999999994</v>
      </c>
    </row>
    <row r="2846" spans="1:10" x14ac:dyDescent="0.25">
      <c r="A2846" t="s">
        <v>1240</v>
      </c>
      <c r="B2846" t="s">
        <v>1242</v>
      </c>
      <c r="C2846" s="107">
        <v>45137</v>
      </c>
      <c r="D2846">
        <v>24.63</v>
      </c>
      <c r="E2846">
        <v>30.5412</v>
      </c>
      <c r="F2846">
        <v>19.354839999999999</v>
      </c>
      <c r="G2846">
        <v>9.0500000000000007</v>
      </c>
      <c r="H2846">
        <v>3.93</v>
      </c>
      <c r="I2846">
        <v>0.72</v>
      </c>
      <c r="J2846">
        <v>3.34</v>
      </c>
    </row>
    <row r="2847" spans="1:10" x14ac:dyDescent="0.25">
      <c r="A2847" t="s">
        <v>1228</v>
      </c>
      <c r="B2847" t="s">
        <v>1230</v>
      </c>
      <c r="C2847" s="107">
        <v>45137</v>
      </c>
      <c r="D2847">
        <v>24.63</v>
      </c>
      <c r="E2847">
        <v>30.5412</v>
      </c>
      <c r="F2847">
        <v>19.354839999999999</v>
      </c>
      <c r="G2847">
        <v>10.62</v>
      </c>
      <c r="H2847">
        <v>4.33</v>
      </c>
      <c r="I2847">
        <v>0.88</v>
      </c>
      <c r="J2847">
        <v>3.74</v>
      </c>
    </row>
    <row r="2848" spans="1:10" x14ac:dyDescent="0.25">
      <c r="A2848" t="s">
        <v>1222</v>
      </c>
      <c r="B2848" t="s">
        <v>1224</v>
      </c>
      <c r="C2848" s="107">
        <v>45137</v>
      </c>
      <c r="D2848">
        <v>24.63</v>
      </c>
      <c r="E2848">
        <v>30.5412</v>
      </c>
      <c r="F2848">
        <v>19.354839999999999</v>
      </c>
      <c r="G2848">
        <v>10.62</v>
      </c>
      <c r="H2848">
        <v>4.33</v>
      </c>
      <c r="I2848">
        <v>0.88</v>
      </c>
      <c r="J2848">
        <v>3.74</v>
      </c>
    </row>
    <row r="2849" spans="1:10" x14ac:dyDescent="0.25">
      <c r="A2849" t="s">
        <v>1215</v>
      </c>
      <c r="B2849" t="s">
        <v>1217</v>
      </c>
      <c r="C2849" s="107">
        <v>45137</v>
      </c>
      <c r="D2849">
        <v>30.5</v>
      </c>
      <c r="E2849">
        <v>37.82</v>
      </c>
      <c r="F2849">
        <v>19.354839999999999</v>
      </c>
      <c r="G2849">
        <v>3.38</v>
      </c>
      <c r="H2849">
        <v>5.94</v>
      </c>
      <c r="I2849">
        <v>8.3699999999999992</v>
      </c>
      <c r="J2849">
        <v>3.97</v>
      </c>
    </row>
    <row r="2850" spans="1:10" x14ac:dyDescent="0.25">
      <c r="A2850" t="s">
        <v>1211</v>
      </c>
      <c r="B2850" t="s">
        <v>1213</v>
      </c>
      <c r="C2850" s="107">
        <v>45137</v>
      </c>
      <c r="D2850">
        <v>41.05</v>
      </c>
      <c r="E2850">
        <v>50.902000000000001</v>
      </c>
      <c r="F2850">
        <v>19.354839999999999</v>
      </c>
      <c r="G2850">
        <v>3.03</v>
      </c>
      <c r="H2850">
        <v>7.12</v>
      </c>
      <c r="I2850">
        <v>13.44</v>
      </c>
      <c r="J2850">
        <v>6.57</v>
      </c>
    </row>
    <row r="2851" spans="1:10" x14ac:dyDescent="0.25">
      <c r="A2851" t="s">
        <v>1201</v>
      </c>
      <c r="B2851" t="s">
        <v>1203</v>
      </c>
      <c r="C2851" s="107">
        <v>45137</v>
      </c>
      <c r="D2851">
        <v>96.19</v>
      </c>
      <c r="E2851">
        <v>119.2756</v>
      </c>
      <c r="F2851">
        <v>19.354839999999999</v>
      </c>
      <c r="G2851">
        <v>6.49</v>
      </c>
      <c r="H2851">
        <v>7.75</v>
      </c>
      <c r="I2851">
        <v>27.55</v>
      </c>
      <c r="J2851">
        <v>6.69</v>
      </c>
    </row>
    <row r="2852" spans="1:10" x14ac:dyDescent="0.25">
      <c r="A2852" t="s">
        <v>1197</v>
      </c>
      <c r="B2852" t="s">
        <v>1199</v>
      </c>
      <c r="C2852" s="107">
        <v>45137</v>
      </c>
      <c r="D2852">
        <v>110.85</v>
      </c>
      <c r="E2852">
        <v>137.45400000000001</v>
      </c>
      <c r="F2852">
        <v>19.354839999999999</v>
      </c>
      <c r="G2852">
        <v>5.43</v>
      </c>
      <c r="H2852">
        <v>9.01</v>
      </c>
      <c r="I2852">
        <v>44.09</v>
      </c>
      <c r="J2852">
        <v>8.93</v>
      </c>
    </row>
    <row r="2853" spans="1:10" x14ac:dyDescent="0.25">
      <c r="A2853" t="s">
        <v>1190</v>
      </c>
      <c r="B2853" t="s">
        <v>1192</v>
      </c>
      <c r="C2853" s="107">
        <v>45137</v>
      </c>
      <c r="D2853">
        <v>162.46</v>
      </c>
      <c r="E2853">
        <v>201.4504</v>
      </c>
      <c r="F2853">
        <v>19.354839999999999</v>
      </c>
      <c r="G2853">
        <v>6.6</v>
      </c>
      <c r="H2853">
        <v>13.8</v>
      </c>
      <c r="I2853">
        <v>59.5</v>
      </c>
      <c r="J2853">
        <v>7.2</v>
      </c>
    </row>
    <row r="2854" spans="1:10" x14ac:dyDescent="0.25">
      <c r="A2854" t="s">
        <v>1183</v>
      </c>
      <c r="B2854" t="s">
        <v>1185</v>
      </c>
      <c r="C2854" s="107">
        <v>45137</v>
      </c>
      <c r="D2854">
        <v>204.1</v>
      </c>
      <c r="E2854">
        <v>253.084</v>
      </c>
      <c r="F2854">
        <v>19.354839999999999</v>
      </c>
      <c r="G2854">
        <v>6.7</v>
      </c>
      <c r="H2854">
        <v>13</v>
      </c>
      <c r="I2854">
        <v>70.5</v>
      </c>
      <c r="J2854">
        <v>8.6999999999999993</v>
      </c>
    </row>
    <row r="2855" spans="1:10" x14ac:dyDescent="0.25">
      <c r="A2855" t="s">
        <v>1172</v>
      </c>
      <c r="B2855" t="s">
        <v>1174</v>
      </c>
      <c r="C2855" s="107">
        <v>45137</v>
      </c>
      <c r="D2855">
        <v>240.46</v>
      </c>
      <c r="E2855">
        <v>298.17039999999997</v>
      </c>
      <c r="F2855">
        <v>19.354839999999999</v>
      </c>
      <c r="G2855">
        <v>6.9</v>
      </c>
      <c r="H2855">
        <v>16.100000000000001</v>
      </c>
      <c r="I2855">
        <v>83.7</v>
      </c>
      <c r="J2855">
        <v>8.9</v>
      </c>
    </row>
    <row r="2856" spans="1:10" x14ac:dyDescent="0.25">
      <c r="A2856" t="s">
        <v>1164</v>
      </c>
      <c r="B2856" t="s">
        <v>1166</v>
      </c>
      <c r="C2856" s="107">
        <v>45137</v>
      </c>
      <c r="D2856">
        <v>304.98</v>
      </c>
      <c r="E2856">
        <v>378.17520000000002</v>
      </c>
      <c r="F2856">
        <v>19.354839999999999</v>
      </c>
      <c r="G2856">
        <v>6.8</v>
      </c>
      <c r="H2856">
        <v>19.100000000000001</v>
      </c>
      <c r="I2856">
        <v>103.6</v>
      </c>
      <c r="J2856">
        <v>9.4</v>
      </c>
    </row>
    <row r="2857" spans="1:10" x14ac:dyDescent="0.25">
      <c r="A2857" t="s">
        <v>1161</v>
      </c>
      <c r="B2857" t="s">
        <v>1163</v>
      </c>
      <c r="C2857" s="107">
        <v>45137</v>
      </c>
      <c r="D2857">
        <v>372.42</v>
      </c>
      <c r="E2857">
        <v>461.80079999999998</v>
      </c>
      <c r="F2857">
        <v>19.354839999999999</v>
      </c>
      <c r="G2857">
        <v>9.3699999999999992</v>
      </c>
      <c r="H2857">
        <v>20.56</v>
      </c>
      <c r="I2857">
        <v>143.30000000000001</v>
      </c>
      <c r="J2857">
        <v>9.4499999999999993</v>
      </c>
    </row>
    <row r="2858" spans="1:10" x14ac:dyDescent="0.25">
      <c r="A2858" t="s">
        <v>1149</v>
      </c>
      <c r="B2858" t="s">
        <v>1151</v>
      </c>
      <c r="C2858" s="107">
        <v>45137</v>
      </c>
      <c r="D2858">
        <v>43.4</v>
      </c>
      <c r="E2858">
        <v>53.816000000000003</v>
      </c>
      <c r="F2858">
        <v>19.354839999999999</v>
      </c>
      <c r="G2858">
        <v>3.03</v>
      </c>
      <c r="H2858">
        <v>7.12</v>
      </c>
      <c r="I2858">
        <v>14.33</v>
      </c>
      <c r="J2858">
        <v>6.88</v>
      </c>
    </row>
    <row r="2859" spans="1:10" x14ac:dyDescent="0.25">
      <c r="A2859" t="s">
        <v>1143</v>
      </c>
      <c r="B2859" t="s">
        <v>1145</v>
      </c>
      <c r="C2859" s="107">
        <v>45137</v>
      </c>
      <c r="D2859">
        <v>89.73</v>
      </c>
      <c r="E2859">
        <v>111.27</v>
      </c>
      <c r="F2859">
        <v>19.358319999999999</v>
      </c>
      <c r="G2859">
        <v>3.03</v>
      </c>
      <c r="H2859">
        <v>10.51</v>
      </c>
      <c r="I2859">
        <v>20.94</v>
      </c>
      <c r="J2859">
        <v>6.88</v>
      </c>
    </row>
    <row r="2860" spans="1:10" x14ac:dyDescent="0.25">
      <c r="A2860" t="s">
        <v>1140</v>
      </c>
      <c r="B2860" t="s">
        <v>1142</v>
      </c>
      <c r="C2860" s="107">
        <v>45137</v>
      </c>
      <c r="D2860">
        <v>115.54</v>
      </c>
      <c r="E2860">
        <v>143.2696</v>
      </c>
      <c r="F2860">
        <v>19.354839999999999</v>
      </c>
      <c r="G2860">
        <v>5.3</v>
      </c>
      <c r="H2860">
        <v>8.8000000000000007</v>
      </c>
      <c r="I2860">
        <v>30</v>
      </c>
      <c r="J2860">
        <v>7.1</v>
      </c>
    </row>
    <row r="2861" spans="1:10" x14ac:dyDescent="0.25">
      <c r="A2861" t="s">
        <v>1136</v>
      </c>
      <c r="B2861" t="s">
        <v>1138</v>
      </c>
      <c r="C2861" s="107">
        <v>45137</v>
      </c>
      <c r="D2861">
        <v>214.66</v>
      </c>
      <c r="E2861">
        <v>266.17840000000001</v>
      </c>
      <c r="F2861">
        <v>19.354839999999999</v>
      </c>
      <c r="G2861">
        <v>6.6</v>
      </c>
      <c r="H2861">
        <v>10.199999999999999</v>
      </c>
      <c r="I2861">
        <v>57</v>
      </c>
      <c r="J2861">
        <v>8.4</v>
      </c>
    </row>
    <row r="2862" spans="1:10" x14ac:dyDescent="0.25">
      <c r="A2862" t="s">
        <v>1133</v>
      </c>
      <c r="B2862" t="s">
        <v>1135</v>
      </c>
      <c r="C2862" s="107">
        <v>45137</v>
      </c>
      <c r="D2862">
        <v>270.37</v>
      </c>
      <c r="E2862">
        <v>335.25880000000001</v>
      </c>
      <c r="F2862">
        <v>19.354839999999999</v>
      </c>
      <c r="G2862">
        <v>6.7</v>
      </c>
      <c r="H2862">
        <v>12.9</v>
      </c>
      <c r="I2862">
        <v>72.7</v>
      </c>
      <c r="J2862">
        <v>8.4</v>
      </c>
    </row>
    <row r="2863" spans="1:10" x14ac:dyDescent="0.25">
      <c r="A2863" t="s">
        <v>1130</v>
      </c>
      <c r="B2863" t="s">
        <v>1132</v>
      </c>
      <c r="C2863" s="107">
        <v>45137</v>
      </c>
      <c r="D2863">
        <v>340.75</v>
      </c>
      <c r="E2863">
        <v>422.53</v>
      </c>
      <c r="F2863">
        <v>19.354839999999999</v>
      </c>
      <c r="G2863">
        <v>6.7</v>
      </c>
      <c r="H2863">
        <v>13.2</v>
      </c>
      <c r="I2863">
        <v>99.2</v>
      </c>
      <c r="J2863">
        <v>11</v>
      </c>
    </row>
    <row r="2864" spans="1:10" x14ac:dyDescent="0.25">
      <c r="A2864" t="s">
        <v>1127</v>
      </c>
      <c r="B2864" t="s">
        <v>1129</v>
      </c>
      <c r="C2864" s="107">
        <v>45137</v>
      </c>
      <c r="D2864">
        <v>465.68</v>
      </c>
      <c r="E2864">
        <v>577.44320000000005</v>
      </c>
      <c r="F2864">
        <v>19.354839999999999</v>
      </c>
      <c r="G2864">
        <v>8.1</v>
      </c>
      <c r="H2864">
        <v>20.9</v>
      </c>
      <c r="I2864">
        <v>126</v>
      </c>
      <c r="J2864">
        <v>8.9</v>
      </c>
    </row>
    <row r="2865" spans="1:10" x14ac:dyDescent="0.25">
      <c r="A2865" t="s">
        <v>1124</v>
      </c>
      <c r="B2865" t="s">
        <v>1126</v>
      </c>
      <c r="C2865" s="107">
        <v>45137</v>
      </c>
      <c r="D2865">
        <v>225.21</v>
      </c>
      <c r="E2865">
        <v>279.2604</v>
      </c>
      <c r="F2865">
        <v>19.354839999999999</v>
      </c>
      <c r="G2865">
        <v>4.33</v>
      </c>
      <c r="H2865">
        <v>15.55</v>
      </c>
      <c r="I2865">
        <v>77.16</v>
      </c>
      <c r="J2865">
        <v>11.53</v>
      </c>
    </row>
    <row r="2866" spans="1:10" x14ac:dyDescent="0.25">
      <c r="A2866" t="s">
        <v>1121</v>
      </c>
      <c r="B2866" t="s">
        <v>1123</v>
      </c>
      <c r="C2866" s="107">
        <v>45137</v>
      </c>
      <c r="D2866">
        <v>314.95</v>
      </c>
      <c r="E2866">
        <v>390.53800000000001</v>
      </c>
      <c r="F2866">
        <v>19.354839999999999</v>
      </c>
      <c r="G2866">
        <v>4.13</v>
      </c>
      <c r="H2866">
        <v>21.57</v>
      </c>
      <c r="I2866">
        <v>108</v>
      </c>
      <c r="J2866">
        <v>12.44</v>
      </c>
    </row>
    <row r="2867" spans="1:10" x14ac:dyDescent="0.25">
      <c r="A2867" t="s">
        <v>1118</v>
      </c>
      <c r="B2867" t="s">
        <v>1120</v>
      </c>
      <c r="C2867" s="107">
        <v>45137</v>
      </c>
      <c r="D2867">
        <v>358.35</v>
      </c>
      <c r="E2867">
        <v>444.35399999999998</v>
      </c>
      <c r="F2867">
        <v>19.354839999999999</v>
      </c>
      <c r="G2867">
        <v>4.92</v>
      </c>
      <c r="H2867">
        <v>21.49</v>
      </c>
      <c r="I2867">
        <v>132</v>
      </c>
      <c r="J2867">
        <v>12.71</v>
      </c>
    </row>
    <row r="2868" spans="1:10" x14ac:dyDescent="0.25">
      <c r="A2868" t="s">
        <v>1115</v>
      </c>
      <c r="B2868" t="s">
        <v>1117</v>
      </c>
      <c r="C2868" s="107">
        <v>45137</v>
      </c>
      <c r="D2868">
        <v>126.68</v>
      </c>
      <c r="E2868">
        <v>157.08320000000001</v>
      </c>
      <c r="F2868">
        <v>19.354839999999999</v>
      </c>
      <c r="G2868">
        <v>5.43</v>
      </c>
      <c r="H2868">
        <v>9.01</v>
      </c>
      <c r="I2868">
        <v>44.09</v>
      </c>
      <c r="J2868">
        <v>8.93</v>
      </c>
    </row>
    <row r="2869" spans="1:10" x14ac:dyDescent="0.25">
      <c r="A2869" t="s">
        <v>1112</v>
      </c>
      <c r="B2869" t="s">
        <v>1114</v>
      </c>
      <c r="C2869" s="107">
        <v>45137</v>
      </c>
      <c r="D2869">
        <v>158.35</v>
      </c>
      <c r="E2869">
        <v>196.35400000000001</v>
      </c>
      <c r="F2869">
        <v>19.354839999999999</v>
      </c>
      <c r="G2869">
        <v>6.53</v>
      </c>
      <c r="H2869">
        <v>10.15</v>
      </c>
      <c r="I2869">
        <v>52.91</v>
      </c>
      <c r="J2869">
        <v>9.25</v>
      </c>
    </row>
    <row r="2870" spans="1:10" x14ac:dyDescent="0.25">
      <c r="A2870" t="s">
        <v>1103</v>
      </c>
      <c r="B2870" t="s">
        <v>1105</v>
      </c>
      <c r="C2870" s="107">
        <v>45137</v>
      </c>
      <c r="D2870">
        <v>207.62</v>
      </c>
      <c r="E2870">
        <v>257.44880000000001</v>
      </c>
      <c r="F2870">
        <v>19.354839999999999</v>
      </c>
      <c r="G2870">
        <v>6.73</v>
      </c>
      <c r="H2870">
        <v>12.99</v>
      </c>
      <c r="I2870">
        <v>72.75</v>
      </c>
      <c r="J2870">
        <v>8.66</v>
      </c>
    </row>
    <row r="2871" spans="1:10" x14ac:dyDescent="0.25">
      <c r="A2871" t="s">
        <v>1100</v>
      </c>
      <c r="B2871" t="s">
        <v>1102</v>
      </c>
      <c r="C2871" s="107">
        <v>45137</v>
      </c>
      <c r="D2871">
        <v>243.4</v>
      </c>
      <c r="E2871">
        <v>301.81599999999997</v>
      </c>
      <c r="F2871">
        <v>19.354839999999999</v>
      </c>
      <c r="G2871">
        <v>6.92</v>
      </c>
      <c r="H2871">
        <v>16.14</v>
      </c>
      <c r="I2871">
        <v>83.77</v>
      </c>
      <c r="J2871">
        <v>8.93</v>
      </c>
    </row>
    <row r="2872" spans="1:10" x14ac:dyDescent="0.25">
      <c r="A2872" t="s">
        <v>1097</v>
      </c>
      <c r="B2872" t="s">
        <v>1099</v>
      </c>
      <c r="C2872" s="107">
        <v>45137</v>
      </c>
      <c r="D2872">
        <v>313.77</v>
      </c>
      <c r="E2872">
        <v>389.07479999999998</v>
      </c>
      <c r="F2872">
        <v>19.354839999999999</v>
      </c>
      <c r="G2872">
        <v>6.7</v>
      </c>
      <c r="H2872">
        <v>19</v>
      </c>
      <c r="I2872">
        <v>105</v>
      </c>
      <c r="J2872">
        <v>9.4</v>
      </c>
    </row>
    <row r="2873" spans="1:10" x14ac:dyDescent="0.25">
      <c r="A2873" t="s">
        <v>1094</v>
      </c>
      <c r="B2873" t="s">
        <v>1096</v>
      </c>
      <c r="C2873" s="107">
        <v>45137</v>
      </c>
      <c r="D2873">
        <v>383.57</v>
      </c>
      <c r="E2873">
        <v>475.6268</v>
      </c>
      <c r="F2873">
        <v>19.354839999999999</v>
      </c>
      <c r="G2873">
        <v>9.3699999999999992</v>
      </c>
      <c r="H2873">
        <v>20.55</v>
      </c>
      <c r="I2873">
        <v>145</v>
      </c>
      <c r="J2873">
        <v>9.44</v>
      </c>
    </row>
    <row r="2874" spans="1:10" x14ac:dyDescent="0.25">
      <c r="A2874" t="s">
        <v>1091</v>
      </c>
      <c r="B2874" t="s">
        <v>1093</v>
      </c>
      <c r="C2874" s="107">
        <v>45137</v>
      </c>
      <c r="D2874">
        <v>241.05</v>
      </c>
      <c r="E2874">
        <v>298.90199999999999</v>
      </c>
      <c r="F2874">
        <v>19.354839999999999</v>
      </c>
      <c r="G2874">
        <v>6.7699999999999987</v>
      </c>
      <c r="H2874">
        <v>16.14</v>
      </c>
      <c r="I2874">
        <v>79.3</v>
      </c>
      <c r="J2874">
        <v>8.85</v>
      </c>
    </row>
    <row r="2875" spans="1:10" x14ac:dyDescent="0.25">
      <c r="A2875" t="s">
        <v>1088</v>
      </c>
      <c r="B2875" t="s">
        <v>1090</v>
      </c>
      <c r="C2875" s="107">
        <v>45137</v>
      </c>
      <c r="D2875">
        <v>361.87</v>
      </c>
      <c r="E2875">
        <v>448.71879999999999</v>
      </c>
      <c r="F2875">
        <v>19.354839999999999</v>
      </c>
      <c r="G2875">
        <v>8.14</v>
      </c>
      <c r="H2875">
        <v>20.94</v>
      </c>
      <c r="I2875">
        <v>121.25</v>
      </c>
      <c r="J2875">
        <v>8.66</v>
      </c>
    </row>
    <row r="2876" spans="1:10" x14ac:dyDescent="0.25">
      <c r="A2876" t="s">
        <v>1085</v>
      </c>
      <c r="B2876" t="s">
        <v>1087</v>
      </c>
      <c r="C2876" s="107">
        <v>45137</v>
      </c>
      <c r="D2876">
        <v>448.67</v>
      </c>
      <c r="E2876">
        <v>556.35080000000005</v>
      </c>
      <c r="F2876">
        <v>19.354839999999999</v>
      </c>
      <c r="G2876">
        <v>7.4</v>
      </c>
      <c r="H2876">
        <v>5.78</v>
      </c>
      <c r="I2876">
        <v>15.4</v>
      </c>
      <c r="J2876">
        <v>7.8</v>
      </c>
    </row>
    <row r="2877" spans="1:10" x14ac:dyDescent="0.25">
      <c r="A2877" t="s">
        <v>1082</v>
      </c>
      <c r="B2877" t="s">
        <v>25605</v>
      </c>
      <c r="C2877" s="107">
        <v>45137</v>
      </c>
      <c r="D2877">
        <v>735.47</v>
      </c>
      <c r="E2877">
        <v>911.9828</v>
      </c>
      <c r="F2877">
        <v>19.354839999999999</v>
      </c>
      <c r="G2877">
        <v>12.6</v>
      </c>
      <c r="H2877">
        <v>7.7</v>
      </c>
      <c r="I2877">
        <v>33</v>
      </c>
      <c r="J2877">
        <v>5.9</v>
      </c>
    </row>
    <row r="2878" spans="1:10" x14ac:dyDescent="0.25">
      <c r="A2878" t="s">
        <v>1079</v>
      </c>
      <c r="B2878" t="s">
        <v>1081</v>
      </c>
      <c r="C2878" s="107">
        <v>45137</v>
      </c>
      <c r="D2878">
        <v>1111.4100000000001</v>
      </c>
      <c r="E2878">
        <v>1378.1484</v>
      </c>
      <c r="F2878">
        <v>19.354839999999999</v>
      </c>
      <c r="G2878">
        <v>12.5</v>
      </c>
      <c r="H2878">
        <v>9.5</v>
      </c>
      <c r="I2878">
        <v>43.21</v>
      </c>
      <c r="J2878">
        <v>9.5</v>
      </c>
    </row>
    <row r="2879" spans="1:10" x14ac:dyDescent="0.25">
      <c r="A2879" t="s">
        <v>1076</v>
      </c>
      <c r="B2879" t="s">
        <v>1078</v>
      </c>
      <c r="C2879" s="107">
        <v>45137</v>
      </c>
      <c r="D2879">
        <v>1377.09</v>
      </c>
      <c r="E2879">
        <v>1707.5916</v>
      </c>
      <c r="F2879">
        <v>19.354839999999999</v>
      </c>
      <c r="G2879">
        <v>12.63</v>
      </c>
      <c r="H2879">
        <v>5.98</v>
      </c>
      <c r="I2879">
        <v>48.5</v>
      </c>
      <c r="J2879">
        <v>9.33</v>
      </c>
    </row>
    <row r="2880" spans="1:10" x14ac:dyDescent="0.25">
      <c r="A2880" t="s">
        <v>1073</v>
      </c>
      <c r="B2880" t="s">
        <v>1075</v>
      </c>
      <c r="C2880" s="107">
        <v>45137</v>
      </c>
      <c r="D2880">
        <v>2174.14</v>
      </c>
      <c r="E2880">
        <v>2695.9335999999998</v>
      </c>
      <c r="F2880">
        <v>19.354839999999999</v>
      </c>
      <c r="G2880">
        <v>14.1</v>
      </c>
      <c r="H2880">
        <v>10.4</v>
      </c>
      <c r="I2880">
        <v>66.099999999999994</v>
      </c>
      <c r="J2880">
        <v>10.4</v>
      </c>
    </row>
    <row r="2881" spans="1:10" x14ac:dyDescent="0.25">
      <c r="A2881" t="s">
        <v>1070</v>
      </c>
      <c r="B2881" t="s">
        <v>1072</v>
      </c>
      <c r="C2881" s="107">
        <v>45137</v>
      </c>
      <c r="D2881">
        <v>1351.29</v>
      </c>
      <c r="E2881">
        <v>1675.5996</v>
      </c>
      <c r="F2881">
        <v>19.354839999999999</v>
      </c>
      <c r="G2881">
        <v>8.66</v>
      </c>
      <c r="H2881">
        <v>15.35</v>
      </c>
      <c r="I2881">
        <v>71.650000000000006</v>
      </c>
      <c r="J2881">
        <v>27.95</v>
      </c>
    </row>
    <row r="2882" spans="1:10" x14ac:dyDescent="0.25">
      <c r="A2882" t="s">
        <v>1067</v>
      </c>
      <c r="B2882" t="s">
        <v>1069</v>
      </c>
      <c r="C2882" s="107">
        <v>45137</v>
      </c>
      <c r="D2882">
        <v>2574.13</v>
      </c>
      <c r="E2882">
        <v>3191.9212000000002</v>
      </c>
      <c r="F2882">
        <v>19.354839999999999</v>
      </c>
      <c r="G2882">
        <v>25.59</v>
      </c>
      <c r="H2882">
        <v>6.41</v>
      </c>
      <c r="I2882">
        <v>85.98</v>
      </c>
      <c r="J2882">
        <v>9.33</v>
      </c>
    </row>
    <row r="2883" spans="1:10" x14ac:dyDescent="0.25">
      <c r="A2883" t="s">
        <v>1064</v>
      </c>
      <c r="B2883" t="s">
        <v>1066</v>
      </c>
      <c r="C2883" s="107">
        <v>45137</v>
      </c>
      <c r="D2883">
        <v>94.43</v>
      </c>
      <c r="E2883">
        <v>117.0932</v>
      </c>
      <c r="F2883">
        <v>19.354839999999999</v>
      </c>
      <c r="G2883">
        <v>3.07</v>
      </c>
      <c r="H2883">
        <v>1.25</v>
      </c>
      <c r="I2883">
        <v>0.22</v>
      </c>
      <c r="J2883">
        <v>4.13</v>
      </c>
    </row>
    <row r="2884" spans="1:10" x14ac:dyDescent="0.25">
      <c r="A2884" t="s">
        <v>1061</v>
      </c>
      <c r="B2884" t="s">
        <v>1063</v>
      </c>
      <c r="C2884" s="107">
        <v>45137</v>
      </c>
      <c r="D2884">
        <v>113.19</v>
      </c>
      <c r="E2884">
        <v>140.35560000000001</v>
      </c>
      <c r="F2884">
        <v>19.354839999999999</v>
      </c>
      <c r="G2884">
        <v>3.74</v>
      </c>
      <c r="H2884">
        <v>0.94</v>
      </c>
      <c r="I2884">
        <v>0.26</v>
      </c>
      <c r="J2884">
        <v>4.17</v>
      </c>
    </row>
    <row r="2885" spans="1:10" x14ac:dyDescent="0.25">
      <c r="A2885" t="s">
        <v>1058</v>
      </c>
      <c r="B2885" t="s">
        <v>1060</v>
      </c>
      <c r="C2885" s="107">
        <v>45137</v>
      </c>
      <c r="D2885">
        <v>34.020000000000003</v>
      </c>
      <c r="E2885">
        <v>42.184800000000003</v>
      </c>
      <c r="F2885">
        <v>19.354839999999999</v>
      </c>
      <c r="G2885">
        <v>1.65</v>
      </c>
      <c r="H2885">
        <v>0.9</v>
      </c>
      <c r="I2885">
        <v>0.22</v>
      </c>
      <c r="J2885">
        <v>4.17</v>
      </c>
    </row>
    <row r="2886" spans="1:10" x14ac:dyDescent="0.25">
      <c r="A2886" t="s">
        <v>1055</v>
      </c>
      <c r="B2886" t="s">
        <v>1057</v>
      </c>
      <c r="C2886" s="107">
        <v>45137</v>
      </c>
      <c r="D2886">
        <v>13.49</v>
      </c>
      <c r="E2886">
        <v>16.727599999999999</v>
      </c>
      <c r="F2886">
        <v>19.354839999999999</v>
      </c>
      <c r="G2886">
        <v>6.69</v>
      </c>
      <c r="H2886">
        <v>3.93</v>
      </c>
      <c r="I2886">
        <v>0.03</v>
      </c>
      <c r="J2886">
        <v>3.93</v>
      </c>
    </row>
    <row r="2887" spans="1:10" x14ac:dyDescent="0.25">
      <c r="A2887" t="s">
        <v>1052</v>
      </c>
      <c r="B2887" t="s">
        <v>1054</v>
      </c>
      <c r="C2887" s="107">
        <v>45137</v>
      </c>
      <c r="D2887">
        <v>13.49</v>
      </c>
      <c r="E2887">
        <v>16.727599999999999</v>
      </c>
      <c r="F2887">
        <v>19.354839999999999</v>
      </c>
      <c r="G2887">
        <v>6.69</v>
      </c>
      <c r="H2887">
        <v>3.93</v>
      </c>
      <c r="I2887">
        <v>0.03</v>
      </c>
      <c r="J2887">
        <v>3.93</v>
      </c>
    </row>
    <row r="2888" spans="1:10" x14ac:dyDescent="0.25">
      <c r="A2888" t="s">
        <v>1049</v>
      </c>
      <c r="B2888" t="s">
        <v>1051</v>
      </c>
      <c r="C2888" s="107">
        <v>45137</v>
      </c>
      <c r="D2888">
        <v>26.98</v>
      </c>
      <c r="E2888">
        <v>33.455199999999998</v>
      </c>
      <c r="F2888">
        <v>19.354839999999999</v>
      </c>
      <c r="G2888">
        <v>2.59</v>
      </c>
      <c r="H2888">
        <v>0.9</v>
      </c>
      <c r="I2888">
        <v>0.11</v>
      </c>
      <c r="J2888">
        <v>2.2799999999999998</v>
      </c>
    </row>
    <row r="2889" spans="1:10" x14ac:dyDescent="0.25">
      <c r="A2889" t="s">
        <v>1046</v>
      </c>
      <c r="B2889" t="s">
        <v>1048</v>
      </c>
      <c r="C2889" s="107">
        <v>45137</v>
      </c>
      <c r="D2889">
        <v>44.57</v>
      </c>
      <c r="E2889">
        <v>55.266800000000003</v>
      </c>
      <c r="F2889">
        <v>19.354839999999999</v>
      </c>
      <c r="G2889">
        <v>1.8</v>
      </c>
      <c r="H2889">
        <v>3.2</v>
      </c>
      <c r="I2889">
        <v>0.2</v>
      </c>
      <c r="J2889">
        <v>1.8</v>
      </c>
    </row>
    <row r="2890" spans="1:10" x14ac:dyDescent="0.25">
      <c r="A2890" t="s">
        <v>1043</v>
      </c>
      <c r="B2890" t="s">
        <v>1045</v>
      </c>
      <c r="C2890" s="107">
        <v>45137</v>
      </c>
      <c r="D2890">
        <v>44.57</v>
      </c>
      <c r="E2890">
        <v>55.266800000000003</v>
      </c>
      <c r="F2890">
        <v>19.354839999999999</v>
      </c>
      <c r="G2890">
        <v>1.8</v>
      </c>
      <c r="H2890">
        <v>3.2</v>
      </c>
      <c r="I2890">
        <v>0.2</v>
      </c>
      <c r="J2890">
        <v>1.8</v>
      </c>
    </row>
    <row r="2891" spans="1:10" x14ac:dyDescent="0.25">
      <c r="A2891" t="s">
        <v>1040</v>
      </c>
      <c r="B2891" t="s">
        <v>1042</v>
      </c>
      <c r="C2891" s="107">
        <v>45137</v>
      </c>
      <c r="D2891">
        <v>52.2</v>
      </c>
      <c r="E2891">
        <v>64.728000000000009</v>
      </c>
      <c r="F2891">
        <v>19.354839999999999</v>
      </c>
      <c r="G2891">
        <v>1.8</v>
      </c>
      <c r="H2891">
        <v>3.2</v>
      </c>
      <c r="I2891">
        <v>0.2</v>
      </c>
      <c r="J2891">
        <v>1.8</v>
      </c>
    </row>
    <row r="2892" spans="1:10" x14ac:dyDescent="0.25">
      <c r="A2892" t="s">
        <v>1037</v>
      </c>
      <c r="B2892" t="s">
        <v>1039</v>
      </c>
      <c r="C2892" s="107">
        <v>45137</v>
      </c>
      <c r="D2892">
        <v>52.2</v>
      </c>
      <c r="E2892">
        <v>64.728000000000009</v>
      </c>
      <c r="F2892">
        <v>19.354839999999999</v>
      </c>
      <c r="G2892">
        <v>1.8</v>
      </c>
      <c r="H2892">
        <v>3.2</v>
      </c>
      <c r="I2892">
        <v>0.2</v>
      </c>
      <c r="J2892">
        <v>1.8</v>
      </c>
    </row>
    <row r="2893" spans="1:10" x14ac:dyDescent="0.25">
      <c r="A2893" t="s">
        <v>1031</v>
      </c>
      <c r="B2893" t="s">
        <v>1033</v>
      </c>
      <c r="C2893" s="107">
        <v>45137</v>
      </c>
      <c r="D2893">
        <v>112.02</v>
      </c>
      <c r="E2893">
        <v>138.90479999999999</v>
      </c>
      <c r="F2893">
        <v>19.354839999999999</v>
      </c>
      <c r="G2893">
        <v>4</v>
      </c>
      <c r="H2893">
        <v>2.6</v>
      </c>
      <c r="I2893">
        <v>0.6</v>
      </c>
      <c r="J2893">
        <v>2</v>
      </c>
    </row>
    <row r="2894" spans="1:10" x14ac:dyDescent="0.25">
      <c r="A2894" t="s">
        <v>1028</v>
      </c>
      <c r="B2894" t="s">
        <v>1030</v>
      </c>
      <c r="C2894" s="107">
        <v>45137</v>
      </c>
      <c r="D2894">
        <v>112.02</v>
      </c>
      <c r="E2894">
        <v>138.90479999999999</v>
      </c>
      <c r="F2894">
        <v>19.354839999999999</v>
      </c>
      <c r="G2894">
        <v>4</v>
      </c>
      <c r="H2894">
        <v>2</v>
      </c>
      <c r="I2894">
        <v>0.6</v>
      </c>
      <c r="J2894">
        <v>2.6</v>
      </c>
    </row>
    <row r="2895" spans="1:10" x14ac:dyDescent="0.25">
      <c r="A2895" t="s">
        <v>1025</v>
      </c>
      <c r="B2895" t="s">
        <v>1027</v>
      </c>
      <c r="C2895" s="107">
        <v>45137</v>
      </c>
      <c r="D2895">
        <v>112.02</v>
      </c>
      <c r="E2895">
        <v>138.90479999999999</v>
      </c>
      <c r="F2895">
        <v>19.354839999999999</v>
      </c>
      <c r="G2895">
        <v>4</v>
      </c>
      <c r="H2895">
        <v>2</v>
      </c>
      <c r="I2895">
        <v>0.6</v>
      </c>
      <c r="J2895">
        <v>2.6</v>
      </c>
    </row>
    <row r="2896" spans="1:10" x14ac:dyDescent="0.25">
      <c r="A2896" t="s">
        <v>1022</v>
      </c>
      <c r="B2896" t="s">
        <v>1024</v>
      </c>
      <c r="C2896" s="107">
        <v>45137</v>
      </c>
      <c r="D2896">
        <v>112.02</v>
      </c>
      <c r="E2896">
        <v>138.90479999999999</v>
      </c>
      <c r="F2896">
        <v>19.354839999999999</v>
      </c>
      <c r="G2896">
        <v>4</v>
      </c>
      <c r="H2896">
        <v>2</v>
      </c>
      <c r="I2896">
        <v>0.6</v>
      </c>
      <c r="J2896">
        <v>2.6</v>
      </c>
    </row>
    <row r="2897" spans="1:10" x14ac:dyDescent="0.25">
      <c r="A2897" t="s">
        <v>1019</v>
      </c>
      <c r="B2897" t="s">
        <v>1021</v>
      </c>
      <c r="C2897" s="107">
        <v>45137</v>
      </c>
      <c r="D2897">
        <v>147.80000000000001</v>
      </c>
      <c r="E2897">
        <v>183.27199999999999</v>
      </c>
      <c r="F2897">
        <v>19.354839999999999</v>
      </c>
      <c r="G2897">
        <v>4.72</v>
      </c>
      <c r="H2897">
        <v>10.199999999999999</v>
      </c>
      <c r="I2897">
        <v>3.96</v>
      </c>
      <c r="J2897">
        <v>2.5499999999999998</v>
      </c>
    </row>
    <row r="2898" spans="1:10" x14ac:dyDescent="0.25">
      <c r="A2898" t="s">
        <v>1016</v>
      </c>
      <c r="B2898" t="s">
        <v>1018</v>
      </c>
      <c r="C2898" s="107">
        <v>45137</v>
      </c>
      <c r="D2898">
        <v>169.5</v>
      </c>
      <c r="E2898">
        <v>210.18</v>
      </c>
      <c r="F2898">
        <v>19.354839999999999</v>
      </c>
      <c r="G2898">
        <v>4.72</v>
      </c>
      <c r="H2898">
        <v>13.38</v>
      </c>
      <c r="I2898">
        <v>4.4000000000000004</v>
      </c>
      <c r="J2898">
        <v>2.5499999999999998</v>
      </c>
    </row>
    <row r="2899" spans="1:10" x14ac:dyDescent="0.25">
      <c r="A2899" t="s">
        <v>1013</v>
      </c>
      <c r="B2899" t="s">
        <v>1015</v>
      </c>
      <c r="C2899" s="107">
        <v>45137</v>
      </c>
      <c r="D2899">
        <v>121.99</v>
      </c>
      <c r="E2899">
        <v>151.26759999999999</v>
      </c>
      <c r="F2899">
        <v>19.354839999999999</v>
      </c>
      <c r="G2899">
        <v>4.72</v>
      </c>
      <c r="H2899">
        <v>8.81</v>
      </c>
      <c r="I2899">
        <v>3.5</v>
      </c>
      <c r="J2899">
        <v>2.5499999999999998</v>
      </c>
    </row>
    <row r="2900" spans="1:10" x14ac:dyDescent="0.25">
      <c r="A2900" t="s">
        <v>989</v>
      </c>
      <c r="B2900" t="s">
        <v>991</v>
      </c>
      <c r="C2900" s="107">
        <v>45137</v>
      </c>
      <c r="D2900">
        <v>13.49</v>
      </c>
      <c r="E2900">
        <v>16.727599999999999</v>
      </c>
      <c r="F2900">
        <v>19.354839999999999</v>
      </c>
      <c r="G2900">
        <v>0.59</v>
      </c>
      <c r="H2900">
        <v>0.98</v>
      </c>
      <c r="I2900">
        <v>0.26</v>
      </c>
      <c r="J2900">
        <v>0.39</v>
      </c>
    </row>
    <row r="2901" spans="1:10" x14ac:dyDescent="0.25">
      <c r="A2901" t="s">
        <v>1010</v>
      </c>
      <c r="B2901" t="s">
        <v>1012</v>
      </c>
      <c r="C2901" s="107">
        <v>45137</v>
      </c>
      <c r="D2901">
        <v>292.66000000000003</v>
      </c>
      <c r="E2901">
        <v>362.89839999999998</v>
      </c>
      <c r="F2901">
        <v>19.354839999999999</v>
      </c>
      <c r="G2901">
        <v>7.48</v>
      </c>
      <c r="H2901">
        <v>5.19</v>
      </c>
      <c r="I2901">
        <v>6.61</v>
      </c>
      <c r="J2901">
        <v>6.7699999999999987</v>
      </c>
    </row>
    <row r="2902" spans="1:10" x14ac:dyDescent="0.25">
      <c r="A2902" t="s">
        <v>1007</v>
      </c>
      <c r="B2902" t="s">
        <v>1009</v>
      </c>
      <c r="C2902" s="107">
        <v>45137</v>
      </c>
      <c r="D2902">
        <v>405.85</v>
      </c>
      <c r="E2902">
        <v>503.25400000000002</v>
      </c>
      <c r="F2902">
        <v>19.354839999999999</v>
      </c>
      <c r="G2902">
        <v>7.4</v>
      </c>
      <c r="H2902">
        <v>6.7699999999999987</v>
      </c>
      <c r="I2902">
        <v>11.9</v>
      </c>
      <c r="J2902">
        <v>6.7699999999999987</v>
      </c>
    </row>
    <row r="2903" spans="1:10" x14ac:dyDescent="0.25">
      <c r="A2903" t="s">
        <v>1004</v>
      </c>
      <c r="B2903" t="s">
        <v>1006</v>
      </c>
      <c r="C2903" s="107">
        <v>45137</v>
      </c>
      <c r="D2903">
        <v>507.32</v>
      </c>
      <c r="E2903">
        <v>629.07680000000005</v>
      </c>
      <c r="F2903">
        <v>19.354839999999999</v>
      </c>
      <c r="G2903">
        <v>7.48</v>
      </c>
      <c r="H2903">
        <v>8.34</v>
      </c>
      <c r="I2903">
        <v>19.84</v>
      </c>
      <c r="J2903">
        <v>6.7699999999999987</v>
      </c>
    </row>
    <row r="2904" spans="1:10" x14ac:dyDescent="0.25">
      <c r="A2904" t="s">
        <v>1001</v>
      </c>
      <c r="B2904" t="s">
        <v>1003</v>
      </c>
      <c r="C2904" s="107">
        <v>45137</v>
      </c>
      <c r="D2904">
        <v>154.25</v>
      </c>
      <c r="E2904">
        <v>191.27</v>
      </c>
      <c r="F2904">
        <v>19.354839999999999</v>
      </c>
      <c r="G2904">
        <v>7.1</v>
      </c>
      <c r="H2904">
        <v>3.03</v>
      </c>
      <c r="I2904">
        <v>7.7</v>
      </c>
      <c r="J2904">
        <v>6.5</v>
      </c>
    </row>
    <row r="2905" spans="1:10" x14ac:dyDescent="0.25">
      <c r="A2905" t="s">
        <v>995</v>
      </c>
      <c r="B2905" t="s">
        <v>997</v>
      </c>
      <c r="C2905" s="107">
        <v>45137</v>
      </c>
      <c r="D2905">
        <v>347.79</v>
      </c>
      <c r="E2905">
        <v>431.25959999999998</v>
      </c>
      <c r="F2905">
        <v>19.354839999999999</v>
      </c>
      <c r="G2905">
        <v>9.01</v>
      </c>
      <c r="H2905">
        <v>5.4</v>
      </c>
      <c r="I2905">
        <v>20.94</v>
      </c>
      <c r="J2905">
        <v>8.3000000000000007</v>
      </c>
    </row>
    <row r="2906" spans="1:10" x14ac:dyDescent="0.25">
      <c r="A2906" t="s">
        <v>992</v>
      </c>
      <c r="B2906" t="s">
        <v>994</v>
      </c>
      <c r="C2906" s="107">
        <v>45137</v>
      </c>
      <c r="D2906">
        <v>637.52</v>
      </c>
      <c r="E2906">
        <v>790.52480000000003</v>
      </c>
      <c r="F2906">
        <v>19.354839999999999</v>
      </c>
      <c r="G2906">
        <v>12.99</v>
      </c>
      <c r="H2906">
        <v>6.7699999999999987</v>
      </c>
      <c r="I2906">
        <v>31</v>
      </c>
      <c r="J2906">
        <v>8.66</v>
      </c>
    </row>
    <row r="2907" spans="1:10" x14ac:dyDescent="0.25">
      <c r="A2907" t="s">
        <v>986</v>
      </c>
      <c r="B2907" t="s">
        <v>988</v>
      </c>
      <c r="C2907" s="107">
        <v>45137</v>
      </c>
      <c r="D2907">
        <v>1274.45</v>
      </c>
      <c r="E2907">
        <v>1580.318</v>
      </c>
      <c r="F2907">
        <v>19.354839999999999</v>
      </c>
      <c r="G2907">
        <v>10.5</v>
      </c>
      <c r="H2907">
        <v>20</v>
      </c>
      <c r="I2907">
        <v>66</v>
      </c>
      <c r="J2907">
        <v>8.6</v>
      </c>
    </row>
    <row r="2908" spans="1:10" x14ac:dyDescent="0.25">
      <c r="A2908" t="s">
        <v>983</v>
      </c>
      <c r="B2908" t="s">
        <v>985</v>
      </c>
      <c r="C2908" s="107">
        <v>45137</v>
      </c>
      <c r="D2908">
        <v>811.12</v>
      </c>
      <c r="E2908">
        <v>1005.7888</v>
      </c>
      <c r="F2908">
        <v>19.354839999999999</v>
      </c>
      <c r="G2908">
        <v>6.7</v>
      </c>
      <c r="H2908">
        <v>13</v>
      </c>
      <c r="I2908">
        <v>30.9</v>
      </c>
      <c r="J2908">
        <v>8.6999999999999993</v>
      </c>
    </row>
    <row r="2909" spans="1:10" x14ac:dyDescent="0.25">
      <c r="A2909" t="s">
        <v>980</v>
      </c>
      <c r="B2909" t="s">
        <v>982</v>
      </c>
      <c r="C2909" s="107">
        <v>45137</v>
      </c>
      <c r="D2909">
        <v>76.69</v>
      </c>
      <c r="E2909">
        <v>95.43</v>
      </c>
      <c r="F2909">
        <v>19.637429999999998</v>
      </c>
      <c r="G2909">
        <v>4</v>
      </c>
      <c r="H2909">
        <v>3</v>
      </c>
      <c r="I2909">
        <v>2</v>
      </c>
      <c r="J2909">
        <v>5</v>
      </c>
    </row>
    <row r="2910" spans="1:10" x14ac:dyDescent="0.25">
      <c r="A2910" t="s">
        <v>977</v>
      </c>
      <c r="B2910" t="s">
        <v>979</v>
      </c>
      <c r="C2910" s="107">
        <v>45137</v>
      </c>
      <c r="D2910">
        <v>34.020000000000003</v>
      </c>
      <c r="E2910">
        <v>42.184800000000003</v>
      </c>
      <c r="F2910">
        <v>19.354839999999999</v>
      </c>
      <c r="G2910">
        <v>2</v>
      </c>
      <c r="H2910">
        <v>20</v>
      </c>
      <c r="I2910">
        <v>0.26</v>
      </c>
      <c r="J2910">
        <v>20</v>
      </c>
    </row>
    <row r="2911" spans="1:10" x14ac:dyDescent="0.25">
      <c r="A2911" t="s">
        <v>974</v>
      </c>
      <c r="B2911" t="s">
        <v>25606</v>
      </c>
      <c r="C2911" s="107">
        <v>45137</v>
      </c>
      <c r="D2911">
        <v>95.01</v>
      </c>
      <c r="E2911">
        <v>117.8124</v>
      </c>
      <c r="F2911">
        <v>19.354839999999999</v>
      </c>
      <c r="G2911">
        <v>5.7</v>
      </c>
      <c r="H2911">
        <v>6.7</v>
      </c>
      <c r="I2911">
        <v>3.6</v>
      </c>
      <c r="J2911">
        <v>1.7</v>
      </c>
    </row>
    <row r="2912" spans="1:10" x14ac:dyDescent="0.25">
      <c r="A2912" t="s">
        <v>971</v>
      </c>
      <c r="B2912" t="s">
        <v>25607</v>
      </c>
      <c r="C2912" s="107">
        <v>45137</v>
      </c>
      <c r="D2912">
        <v>568.9</v>
      </c>
      <c r="E2912">
        <v>705.43599999999992</v>
      </c>
      <c r="F2912">
        <v>19.354839999999999</v>
      </c>
      <c r="G2912">
        <v>4.33</v>
      </c>
      <c r="H2912">
        <v>6.88</v>
      </c>
      <c r="I2912">
        <v>0.77</v>
      </c>
      <c r="J2912">
        <v>5.31</v>
      </c>
    </row>
    <row r="2913" spans="1:10" x14ac:dyDescent="0.25">
      <c r="A2913" t="s">
        <v>3953</v>
      </c>
      <c r="B2913" t="s">
        <v>25608</v>
      </c>
      <c r="C2913" s="107">
        <v>45137</v>
      </c>
      <c r="D2913">
        <v>27.78</v>
      </c>
      <c r="E2913">
        <v>33.799999999999997</v>
      </c>
      <c r="F2913">
        <v>17.810649999999999</v>
      </c>
      <c r="G2913">
        <v>1.5</v>
      </c>
      <c r="H2913">
        <v>3.5</v>
      </c>
      <c r="I2913">
        <v>0.3</v>
      </c>
      <c r="J2913">
        <v>1</v>
      </c>
    </row>
    <row r="2914" spans="1:10" x14ac:dyDescent="0.25">
      <c r="A2914" t="s">
        <v>3950</v>
      </c>
      <c r="B2914" t="s">
        <v>25609</v>
      </c>
      <c r="C2914" s="107">
        <v>45137</v>
      </c>
      <c r="D2914">
        <v>54.44</v>
      </c>
      <c r="E2914">
        <v>66.400000000000006</v>
      </c>
      <c r="F2914">
        <v>18.012049999999999</v>
      </c>
      <c r="G2914">
        <v>3</v>
      </c>
      <c r="H2914">
        <v>3.6</v>
      </c>
      <c r="I2914">
        <v>0.6</v>
      </c>
      <c r="J2914">
        <v>1.2</v>
      </c>
    </row>
    <row r="2915" spans="1:10" x14ac:dyDescent="0.25">
      <c r="A2915" t="s">
        <v>3947</v>
      </c>
      <c r="B2915" t="s">
        <v>25610</v>
      </c>
      <c r="C2915" s="107">
        <v>45137</v>
      </c>
      <c r="D2915">
        <v>56.67</v>
      </c>
      <c r="E2915">
        <v>69</v>
      </c>
      <c r="F2915">
        <v>17.86957</v>
      </c>
      <c r="G2915">
        <v>3</v>
      </c>
      <c r="H2915">
        <v>3.6</v>
      </c>
      <c r="I2915">
        <v>0.6</v>
      </c>
      <c r="J2915">
        <v>1.2</v>
      </c>
    </row>
    <row r="2916" spans="1:10" x14ac:dyDescent="0.25">
      <c r="A2916" t="s">
        <v>3944</v>
      </c>
      <c r="B2916" t="s">
        <v>25611</v>
      </c>
      <c r="C2916" s="107">
        <v>45137</v>
      </c>
      <c r="D2916">
        <v>96.67</v>
      </c>
      <c r="E2916">
        <v>118</v>
      </c>
      <c r="F2916">
        <v>18.076270000000001</v>
      </c>
      <c r="G2916">
        <v>3</v>
      </c>
      <c r="H2916">
        <v>12</v>
      </c>
      <c r="I2916">
        <v>2.2000000000000002</v>
      </c>
      <c r="J2916">
        <v>2</v>
      </c>
    </row>
    <row r="2917" spans="1:10" x14ac:dyDescent="0.25">
      <c r="A2917" t="s">
        <v>3941</v>
      </c>
      <c r="B2917" t="s">
        <v>25612</v>
      </c>
      <c r="C2917" s="107">
        <v>45137</v>
      </c>
      <c r="D2917">
        <v>96.67</v>
      </c>
      <c r="E2917">
        <v>118</v>
      </c>
      <c r="F2917">
        <v>18.076270000000001</v>
      </c>
      <c r="G2917">
        <v>3</v>
      </c>
      <c r="H2917">
        <v>12</v>
      </c>
      <c r="I2917">
        <v>2.2000000000000002</v>
      </c>
      <c r="J2917">
        <v>2</v>
      </c>
    </row>
    <row r="2918" spans="1:10" x14ac:dyDescent="0.25">
      <c r="A2918" t="s">
        <v>3938</v>
      </c>
      <c r="B2918" t="s">
        <v>3940</v>
      </c>
      <c r="C2918" s="107">
        <v>45137</v>
      </c>
      <c r="D2918">
        <v>53.33</v>
      </c>
      <c r="E2918">
        <v>65</v>
      </c>
      <c r="F2918">
        <v>17.953849999999999</v>
      </c>
      <c r="G2918">
        <v>1.5</v>
      </c>
      <c r="H2918">
        <v>3</v>
      </c>
      <c r="I2918">
        <v>0.2</v>
      </c>
      <c r="J2918">
        <v>1</v>
      </c>
    </row>
    <row r="2919" spans="1:10" x14ac:dyDescent="0.25">
      <c r="A2919" t="s">
        <v>3935</v>
      </c>
      <c r="B2919" t="s">
        <v>25613</v>
      </c>
      <c r="C2919" s="107">
        <v>45137</v>
      </c>
      <c r="D2919">
        <v>74.44</v>
      </c>
      <c r="E2919">
        <v>91</v>
      </c>
      <c r="F2919">
        <v>18.197800000000001</v>
      </c>
      <c r="G2919">
        <v>3</v>
      </c>
      <c r="H2919">
        <v>3.6</v>
      </c>
      <c r="I2919">
        <v>1</v>
      </c>
      <c r="J2919">
        <v>1.2</v>
      </c>
    </row>
    <row r="2920" spans="1:10" x14ac:dyDescent="0.25">
      <c r="A2920" t="s">
        <v>3932</v>
      </c>
      <c r="B2920" t="s">
        <v>25614</v>
      </c>
      <c r="C2920" s="107">
        <v>45137</v>
      </c>
      <c r="D2920">
        <v>70</v>
      </c>
      <c r="E2920">
        <v>85</v>
      </c>
      <c r="F2920">
        <v>17.64706</v>
      </c>
      <c r="G2920">
        <v>3</v>
      </c>
      <c r="H2920">
        <v>3.6</v>
      </c>
      <c r="I2920">
        <v>1</v>
      </c>
      <c r="J2920">
        <v>1.2</v>
      </c>
    </row>
    <row r="2921" spans="1:10" x14ac:dyDescent="0.25">
      <c r="A2921" t="s">
        <v>3929</v>
      </c>
      <c r="B2921" t="s">
        <v>3931</v>
      </c>
      <c r="C2921" s="107">
        <v>45137</v>
      </c>
      <c r="D2921">
        <v>7.78</v>
      </c>
      <c r="E2921">
        <v>9.49</v>
      </c>
      <c r="F2921">
        <v>18.018969999999999</v>
      </c>
      <c r="G2921">
        <v>1.6</v>
      </c>
      <c r="H2921">
        <v>2.5</v>
      </c>
      <c r="I2921">
        <v>0.3</v>
      </c>
      <c r="J2921">
        <v>1.2</v>
      </c>
    </row>
    <row r="2922" spans="1:10" x14ac:dyDescent="0.25">
      <c r="A2922" t="s">
        <v>3926</v>
      </c>
      <c r="B2922" t="s">
        <v>3928</v>
      </c>
      <c r="C2922" s="107">
        <v>45137</v>
      </c>
      <c r="D2922">
        <v>10</v>
      </c>
      <c r="E2922">
        <v>12.2</v>
      </c>
      <c r="F2922">
        <v>18.032789999999999</v>
      </c>
      <c r="G2922">
        <v>2.5</v>
      </c>
      <c r="H2922">
        <v>4.5</v>
      </c>
      <c r="I2922">
        <v>0.4</v>
      </c>
      <c r="J2922">
        <v>1.2</v>
      </c>
    </row>
    <row r="2923" spans="1:10" x14ac:dyDescent="0.25">
      <c r="A2923" t="s">
        <v>3923</v>
      </c>
      <c r="B2923" t="s">
        <v>3925</v>
      </c>
      <c r="C2923" s="107">
        <v>45127</v>
      </c>
      <c r="D2923">
        <v>13.33</v>
      </c>
      <c r="E2923">
        <v>16.260000000000002</v>
      </c>
      <c r="F2923">
        <v>18.019680000000001</v>
      </c>
      <c r="G2923">
        <v>3</v>
      </c>
      <c r="H2923">
        <v>3</v>
      </c>
      <c r="I2923">
        <v>0.5</v>
      </c>
      <c r="J2923">
        <v>1</v>
      </c>
    </row>
    <row r="2924" spans="1:10" x14ac:dyDescent="0.25">
      <c r="A2924" t="s">
        <v>3840</v>
      </c>
      <c r="B2924" t="s">
        <v>3842</v>
      </c>
      <c r="C2924" s="107">
        <v>45127</v>
      </c>
      <c r="D2924">
        <v>5.56</v>
      </c>
      <c r="E2924">
        <v>6.8</v>
      </c>
      <c r="F2924">
        <v>18.235289999999999</v>
      </c>
      <c r="G2924">
        <v>2</v>
      </c>
      <c r="H2924">
        <v>70</v>
      </c>
      <c r="I2924">
        <v>1</v>
      </c>
      <c r="J2924">
        <v>2</v>
      </c>
    </row>
    <row r="2925" spans="1:10" x14ac:dyDescent="0.25">
      <c r="A2925" t="s">
        <v>3834</v>
      </c>
      <c r="B2925" t="s">
        <v>3836</v>
      </c>
      <c r="C2925" s="107">
        <v>45127</v>
      </c>
      <c r="D2925">
        <v>261.11</v>
      </c>
      <c r="E2925">
        <v>318.5</v>
      </c>
      <c r="F2925">
        <v>18.018840000000001</v>
      </c>
      <c r="G2925">
        <v>2.38</v>
      </c>
      <c r="H2925">
        <v>2.4</v>
      </c>
      <c r="I2925">
        <v>0.7</v>
      </c>
      <c r="J2925">
        <v>0.9</v>
      </c>
    </row>
    <row r="2926" spans="1:10" x14ac:dyDescent="0.25">
      <c r="A2926" t="s">
        <v>3828</v>
      </c>
      <c r="B2926" t="s">
        <v>3830</v>
      </c>
      <c r="C2926" s="107">
        <v>45119</v>
      </c>
      <c r="D2926">
        <v>218.89</v>
      </c>
      <c r="E2926">
        <v>267</v>
      </c>
      <c r="F2926">
        <v>18.018730000000001</v>
      </c>
      <c r="G2926">
        <v>2.38</v>
      </c>
      <c r="H2926">
        <v>2.4</v>
      </c>
      <c r="I2926">
        <v>0.7</v>
      </c>
      <c r="J2926">
        <v>0.9</v>
      </c>
    </row>
    <row r="2927" spans="1:10" x14ac:dyDescent="0.25">
      <c r="A2927" t="s">
        <v>5555</v>
      </c>
      <c r="B2927" t="s">
        <v>25615</v>
      </c>
      <c r="C2927" s="107">
        <v>45120</v>
      </c>
      <c r="D2927">
        <v>25</v>
      </c>
      <c r="E2927">
        <v>31</v>
      </c>
      <c r="F2927">
        <v>19.354839999999999</v>
      </c>
      <c r="G2927">
        <v>0.08</v>
      </c>
      <c r="H2927">
        <v>157</v>
      </c>
      <c r="I2927">
        <v>2</v>
      </c>
      <c r="J2927">
        <v>0.09</v>
      </c>
    </row>
    <row r="2928" spans="1:10" x14ac:dyDescent="0.25">
      <c r="A2928" t="s">
        <v>8215</v>
      </c>
      <c r="B2928" t="s">
        <v>8216</v>
      </c>
      <c r="C2928" s="107">
        <v>45127</v>
      </c>
      <c r="D2928">
        <v>10.33</v>
      </c>
      <c r="E2928">
        <v>12.6</v>
      </c>
      <c r="F2928">
        <v>18.01587</v>
      </c>
      <c r="G2928">
        <v>1</v>
      </c>
      <c r="H2928">
        <v>1</v>
      </c>
      <c r="I2928">
        <v>0.08</v>
      </c>
      <c r="J2928">
        <v>3</v>
      </c>
    </row>
    <row r="2929" spans="1:10" x14ac:dyDescent="0.25">
      <c r="A2929" t="s">
        <v>3786</v>
      </c>
      <c r="B2929" t="s">
        <v>3788</v>
      </c>
      <c r="C2929" s="107">
        <v>45137</v>
      </c>
      <c r="D2929">
        <v>17.78</v>
      </c>
      <c r="E2929">
        <v>21.6</v>
      </c>
      <c r="F2929">
        <v>17.685189999999999</v>
      </c>
      <c r="G2929">
        <v>2.4</v>
      </c>
      <c r="H2929">
        <v>4.3</v>
      </c>
      <c r="I2929">
        <v>0.25</v>
      </c>
      <c r="J2929">
        <v>1.2</v>
      </c>
    </row>
    <row r="2930" spans="1:10" x14ac:dyDescent="0.25">
      <c r="A2930" t="s">
        <v>7881</v>
      </c>
      <c r="B2930" t="s">
        <v>25616</v>
      </c>
      <c r="C2930" s="107">
        <v>45161</v>
      </c>
      <c r="D2930">
        <v>13.95</v>
      </c>
      <c r="E2930">
        <v>16.88</v>
      </c>
      <c r="F2930">
        <v>17.35782</v>
      </c>
      <c r="G2930">
        <v>0.5</v>
      </c>
      <c r="H2930">
        <v>40</v>
      </c>
      <c r="I2930">
        <v>0.8</v>
      </c>
      <c r="J2930">
        <v>0.5</v>
      </c>
    </row>
    <row r="2931" spans="1:10" x14ac:dyDescent="0.25">
      <c r="A2931" t="s">
        <v>7884</v>
      </c>
      <c r="B2931" t="s">
        <v>7886</v>
      </c>
      <c r="C2931" s="107">
        <v>45119</v>
      </c>
      <c r="D2931">
        <v>20.8</v>
      </c>
      <c r="E2931">
        <v>27.35</v>
      </c>
      <c r="F2931">
        <v>23.948810000000002</v>
      </c>
      <c r="G2931">
        <v>0.5</v>
      </c>
      <c r="H2931">
        <v>40</v>
      </c>
      <c r="I2931">
        <v>0.5</v>
      </c>
      <c r="J2931">
        <v>0.5</v>
      </c>
    </row>
    <row r="2932" spans="1:10" x14ac:dyDescent="0.25">
      <c r="A2932" t="s">
        <v>7462</v>
      </c>
      <c r="B2932" t="s">
        <v>7464</v>
      </c>
      <c r="C2932" s="107">
        <v>45127</v>
      </c>
      <c r="D2932">
        <v>23.86</v>
      </c>
      <c r="E2932">
        <v>29.586400000000001</v>
      </c>
      <c r="F2932">
        <v>19.354839999999999</v>
      </c>
      <c r="G2932">
        <v>1.5</v>
      </c>
      <c r="H2932">
        <v>47</v>
      </c>
      <c r="I2932">
        <v>1</v>
      </c>
      <c r="J2932">
        <v>1</v>
      </c>
    </row>
    <row r="2933" spans="1:10" x14ac:dyDescent="0.25">
      <c r="A2933" t="s">
        <v>5332</v>
      </c>
      <c r="B2933" t="s">
        <v>5334</v>
      </c>
      <c r="C2933" s="107">
        <v>45138</v>
      </c>
      <c r="D2933">
        <v>1241.27</v>
      </c>
      <c r="E2933">
        <v>1539.17</v>
      </c>
      <c r="F2933">
        <v>19.354590000000002</v>
      </c>
      <c r="G2933">
        <v>7.5</v>
      </c>
      <c r="H2933">
        <v>9</v>
      </c>
      <c r="I2933">
        <v>80</v>
      </c>
      <c r="J2933">
        <v>3.2</v>
      </c>
    </row>
    <row r="2934" spans="1:10" x14ac:dyDescent="0.25">
      <c r="A2934" t="s">
        <v>5032</v>
      </c>
      <c r="B2934" t="s">
        <v>25617</v>
      </c>
      <c r="C2934" s="107">
        <v>45120</v>
      </c>
      <c r="D2934">
        <v>4.24</v>
      </c>
      <c r="E2934">
        <v>5.2576000000000001</v>
      </c>
      <c r="F2934">
        <v>19.354839999999999</v>
      </c>
      <c r="G2934">
        <v>2</v>
      </c>
      <c r="H2934">
        <v>70</v>
      </c>
      <c r="I2934">
        <v>0.88</v>
      </c>
      <c r="J2934">
        <v>2</v>
      </c>
    </row>
    <row r="2935" spans="1:10" x14ac:dyDescent="0.25">
      <c r="A2935" t="s">
        <v>4429</v>
      </c>
      <c r="B2935" t="s">
        <v>4431</v>
      </c>
      <c r="C2935" s="107">
        <v>45127</v>
      </c>
      <c r="D2935">
        <v>25.24</v>
      </c>
      <c r="E2935">
        <v>33</v>
      </c>
      <c r="F2935">
        <v>23.515149999999998</v>
      </c>
      <c r="G2935">
        <v>1.5</v>
      </c>
      <c r="H2935">
        <v>3.75</v>
      </c>
      <c r="I2935">
        <v>1</v>
      </c>
      <c r="J2935">
        <v>0.5</v>
      </c>
    </row>
    <row r="2936" spans="1:10" x14ac:dyDescent="0.25">
      <c r="A2936" t="s">
        <v>4571</v>
      </c>
      <c r="B2936" t="s">
        <v>4573</v>
      </c>
      <c r="C2936" s="107">
        <v>45119</v>
      </c>
      <c r="D2936">
        <v>1388.89</v>
      </c>
      <c r="E2936">
        <v>1690</v>
      </c>
      <c r="F2936">
        <v>17.817160000000001</v>
      </c>
      <c r="G2936">
        <v>21</v>
      </c>
      <c r="H2936">
        <v>22</v>
      </c>
      <c r="I2936">
        <v>49</v>
      </c>
      <c r="J2936">
        <v>14</v>
      </c>
    </row>
    <row r="2937" spans="1:10" x14ac:dyDescent="0.25">
      <c r="A2937" t="s">
        <v>4235</v>
      </c>
      <c r="B2937" t="s">
        <v>4237</v>
      </c>
      <c r="C2937" s="107">
        <v>45119</v>
      </c>
      <c r="D2937">
        <v>53.33</v>
      </c>
      <c r="E2937">
        <v>65.06</v>
      </c>
      <c r="F2937">
        <v>18.029509999999998</v>
      </c>
      <c r="G2937">
        <v>1.5</v>
      </c>
      <c r="H2937">
        <v>11</v>
      </c>
      <c r="I2937">
        <v>1</v>
      </c>
      <c r="J2937">
        <v>1</v>
      </c>
    </row>
    <row r="2938" spans="1:10" x14ac:dyDescent="0.25">
      <c r="A2938" t="s">
        <v>6397</v>
      </c>
      <c r="B2938" t="s">
        <v>6399</v>
      </c>
      <c r="C2938" s="107">
        <v>45103</v>
      </c>
      <c r="D2938">
        <v>12.76</v>
      </c>
      <c r="E2938">
        <v>15.6</v>
      </c>
      <c r="F2938">
        <v>18.20513</v>
      </c>
      <c r="G2938">
        <v>1</v>
      </c>
      <c r="H2938">
        <v>13</v>
      </c>
      <c r="I2938">
        <v>1</v>
      </c>
      <c r="J2938">
        <v>1</v>
      </c>
    </row>
    <row r="2939" spans="1:10" x14ac:dyDescent="0.25">
      <c r="A2939" t="s">
        <v>6406</v>
      </c>
      <c r="B2939" t="s">
        <v>6408</v>
      </c>
      <c r="C2939" s="107">
        <v>45127</v>
      </c>
      <c r="D2939">
        <v>17.510000000000002</v>
      </c>
      <c r="E2939">
        <v>21.4</v>
      </c>
      <c r="F2939">
        <v>18.177569999999999</v>
      </c>
      <c r="G2939">
        <v>1</v>
      </c>
      <c r="H2939">
        <v>24</v>
      </c>
      <c r="I2939">
        <v>2</v>
      </c>
      <c r="J2939">
        <v>1</v>
      </c>
    </row>
    <row r="2940" spans="1:10" x14ac:dyDescent="0.25">
      <c r="A2940" t="s">
        <v>6403</v>
      </c>
      <c r="B2940" t="s">
        <v>6405</v>
      </c>
      <c r="C2940" s="107">
        <v>45127</v>
      </c>
      <c r="D2940">
        <v>22.27</v>
      </c>
      <c r="E2940">
        <v>26.734400000000001</v>
      </c>
      <c r="F2940">
        <v>16.699079999999999</v>
      </c>
      <c r="G2940">
        <v>1</v>
      </c>
      <c r="H2940">
        <v>35</v>
      </c>
      <c r="I2940">
        <v>1</v>
      </c>
      <c r="J2940">
        <v>1</v>
      </c>
    </row>
    <row r="2941" spans="1:10" x14ac:dyDescent="0.25">
      <c r="A2941" t="s">
        <v>6400</v>
      </c>
      <c r="B2941" t="s">
        <v>6402</v>
      </c>
      <c r="C2941" s="107">
        <v>45127</v>
      </c>
      <c r="D2941">
        <v>58.62</v>
      </c>
      <c r="E2941">
        <v>69.777280000000005</v>
      </c>
      <c r="F2941">
        <v>15.989850000000001</v>
      </c>
      <c r="G2941">
        <v>1</v>
      </c>
      <c r="H2941">
        <v>60</v>
      </c>
      <c r="I2941">
        <v>4</v>
      </c>
      <c r="J2941">
        <v>1</v>
      </c>
    </row>
    <row r="2942" spans="1:10" x14ac:dyDescent="0.25">
      <c r="A2942" t="s">
        <v>6394</v>
      </c>
      <c r="B2942" t="s">
        <v>6396</v>
      </c>
      <c r="C2942" s="107">
        <v>45103</v>
      </c>
      <c r="D2942">
        <v>20.5</v>
      </c>
      <c r="E2942">
        <v>25</v>
      </c>
      <c r="F2942">
        <v>18</v>
      </c>
      <c r="G2942">
        <v>1</v>
      </c>
      <c r="H2942">
        <v>13</v>
      </c>
      <c r="I2942">
        <v>1</v>
      </c>
      <c r="J2942">
        <v>1</v>
      </c>
    </row>
    <row r="2943" spans="1:10" x14ac:dyDescent="0.25">
      <c r="A2943" t="s">
        <v>6409</v>
      </c>
      <c r="B2943" t="s">
        <v>6411</v>
      </c>
      <c r="C2943" s="107">
        <v>45127</v>
      </c>
      <c r="D2943">
        <v>24.38</v>
      </c>
      <c r="E2943">
        <v>29.7</v>
      </c>
      <c r="F2943">
        <v>17.912459999999999</v>
      </c>
      <c r="G2943">
        <v>1</v>
      </c>
      <c r="H2943">
        <v>25</v>
      </c>
      <c r="I2943">
        <v>1</v>
      </c>
      <c r="J2943">
        <v>1</v>
      </c>
    </row>
    <row r="2944" spans="1:10" x14ac:dyDescent="0.25">
      <c r="A2944" t="s">
        <v>5874</v>
      </c>
      <c r="B2944" t="s">
        <v>5876</v>
      </c>
      <c r="C2944" s="107">
        <v>45127</v>
      </c>
      <c r="D2944">
        <v>2</v>
      </c>
      <c r="E2944">
        <v>2.48</v>
      </c>
      <c r="F2944">
        <v>19.354839999999999</v>
      </c>
      <c r="G2944">
        <v>1</v>
      </c>
      <c r="H2944">
        <v>5</v>
      </c>
      <c r="I2944">
        <v>0.5</v>
      </c>
      <c r="J2944">
        <v>0.5</v>
      </c>
    </row>
    <row r="2945" spans="1:10" x14ac:dyDescent="0.25">
      <c r="A2945" t="s">
        <v>3920</v>
      </c>
      <c r="B2945" t="s">
        <v>3922</v>
      </c>
      <c r="C2945" s="107">
        <v>45137</v>
      </c>
      <c r="D2945">
        <v>41.11</v>
      </c>
      <c r="E2945">
        <v>50.1</v>
      </c>
      <c r="F2945">
        <v>17.944109999999998</v>
      </c>
      <c r="G2945">
        <v>6.25</v>
      </c>
      <c r="H2945">
        <v>6.25</v>
      </c>
      <c r="I2945">
        <v>1.26</v>
      </c>
      <c r="J2945">
        <v>4.25</v>
      </c>
    </row>
    <row r="2946" spans="1:10" x14ac:dyDescent="0.25">
      <c r="A2946" t="s">
        <v>25618</v>
      </c>
      <c r="B2946" t="s">
        <v>25619</v>
      </c>
      <c r="C2946" s="107">
        <v>45137</v>
      </c>
      <c r="D2946">
        <v>50</v>
      </c>
      <c r="E2946">
        <v>74</v>
      </c>
      <c r="F2946">
        <v>32.432429999999997</v>
      </c>
      <c r="G2946">
        <v>0.2</v>
      </c>
      <c r="H2946">
        <v>6.5</v>
      </c>
      <c r="I2946">
        <v>0.6</v>
      </c>
      <c r="J2946">
        <v>0.2</v>
      </c>
    </row>
    <row r="2947" spans="1:10" x14ac:dyDescent="0.25">
      <c r="A2947" t="s">
        <v>6223</v>
      </c>
      <c r="B2947" t="s">
        <v>6225</v>
      </c>
      <c r="C2947" s="107">
        <v>45137</v>
      </c>
      <c r="D2947">
        <v>6.2</v>
      </c>
      <c r="E2947">
        <v>8.1999999999999993</v>
      </c>
      <c r="F2947">
        <v>24.390239999999999</v>
      </c>
      <c r="G2947">
        <v>1</v>
      </c>
      <c r="H2947">
        <v>12</v>
      </c>
      <c r="I2947">
        <v>1</v>
      </c>
      <c r="J2947">
        <v>1</v>
      </c>
    </row>
    <row r="2948" spans="1:10" x14ac:dyDescent="0.25">
      <c r="A2948" t="s">
        <v>6428</v>
      </c>
      <c r="B2948" t="s">
        <v>6429</v>
      </c>
      <c r="C2948" s="107">
        <v>45103</v>
      </c>
      <c r="D2948">
        <v>150.16</v>
      </c>
      <c r="E2948">
        <v>183</v>
      </c>
      <c r="F2948">
        <v>17.945360000000001</v>
      </c>
      <c r="G2948">
        <v>18</v>
      </c>
      <c r="H2948">
        <v>27</v>
      </c>
      <c r="I2948">
        <v>50</v>
      </c>
      <c r="J2948">
        <v>15</v>
      </c>
    </row>
    <row r="2949" spans="1:10" x14ac:dyDescent="0.25">
      <c r="A2949" t="s">
        <v>6437</v>
      </c>
      <c r="B2949" t="s">
        <v>6438</v>
      </c>
      <c r="C2949" s="107">
        <v>45103</v>
      </c>
      <c r="D2949">
        <v>8.7799999999999994</v>
      </c>
      <c r="E2949">
        <v>10.7</v>
      </c>
      <c r="F2949">
        <v>17.943930000000002</v>
      </c>
      <c r="G2949">
        <v>5.5</v>
      </c>
      <c r="H2949">
        <v>4.25</v>
      </c>
      <c r="I2949">
        <v>1.7</v>
      </c>
      <c r="J2949">
        <v>6</v>
      </c>
    </row>
    <row r="2950" spans="1:10" x14ac:dyDescent="0.25">
      <c r="A2950" t="s">
        <v>6439</v>
      </c>
      <c r="B2950" t="s">
        <v>6440</v>
      </c>
      <c r="C2950" s="107">
        <v>45103</v>
      </c>
      <c r="D2950">
        <v>6.03</v>
      </c>
      <c r="E2950">
        <v>7.35</v>
      </c>
      <c r="F2950">
        <v>17.95918</v>
      </c>
      <c r="G2950">
        <v>9</v>
      </c>
      <c r="H2950">
        <v>10</v>
      </c>
      <c r="I2950">
        <v>0.1</v>
      </c>
      <c r="J2950">
        <v>1</v>
      </c>
    </row>
    <row r="2951" spans="1:10" x14ac:dyDescent="0.25">
      <c r="A2951" t="s">
        <v>8185</v>
      </c>
      <c r="B2951" t="s">
        <v>8187</v>
      </c>
      <c r="C2951" s="107">
        <v>45120</v>
      </c>
      <c r="D2951">
        <v>630.05999999999995</v>
      </c>
      <c r="E2951">
        <v>754.60700000000008</v>
      </c>
      <c r="F2951">
        <v>16.50488</v>
      </c>
      <c r="G2951">
        <v>16.34</v>
      </c>
      <c r="H2951">
        <v>12.4</v>
      </c>
      <c r="I2951">
        <v>24.37</v>
      </c>
      <c r="J2951">
        <v>15.75</v>
      </c>
    </row>
    <row r="2952" spans="1:10" x14ac:dyDescent="0.25">
      <c r="A2952" t="s">
        <v>7357</v>
      </c>
      <c r="B2952" t="s">
        <v>7359</v>
      </c>
      <c r="C2952" s="107">
        <v>45127</v>
      </c>
      <c r="D2952">
        <v>16</v>
      </c>
      <c r="E2952">
        <v>21</v>
      </c>
      <c r="F2952">
        <v>23.809519999999999</v>
      </c>
      <c r="G2952">
        <v>0.01</v>
      </c>
      <c r="H2952">
        <v>0.09</v>
      </c>
      <c r="I2952">
        <v>0.05</v>
      </c>
      <c r="J2952">
        <v>0.05</v>
      </c>
    </row>
    <row r="2953" spans="1:10" x14ac:dyDescent="0.25">
      <c r="A2953" t="s">
        <v>7360</v>
      </c>
      <c r="B2953" t="s">
        <v>7362</v>
      </c>
      <c r="C2953" s="107">
        <v>45127</v>
      </c>
      <c r="D2953">
        <v>16</v>
      </c>
      <c r="E2953">
        <v>21.1</v>
      </c>
      <c r="F2953">
        <v>24.17062</v>
      </c>
      <c r="G2953">
        <v>0.28999999999999998</v>
      </c>
      <c r="H2953">
        <v>0.5</v>
      </c>
      <c r="I2953">
        <v>11.9</v>
      </c>
      <c r="J2953">
        <v>0.26</v>
      </c>
    </row>
    <row r="2954" spans="1:10" x14ac:dyDescent="0.25">
      <c r="A2954" t="s">
        <v>7363</v>
      </c>
      <c r="B2954" t="s">
        <v>7365</v>
      </c>
      <c r="C2954" s="107">
        <v>45127</v>
      </c>
      <c r="D2954">
        <v>57.01</v>
      </c>
      <c r="E2954">
        <v>69</v>
      </c>
      <c r="F2954">
        <v>17.376809999999999</v>
      </c>
      <c r="G2954">
        <v>5.4</v>
      </c>
      <c r="H2954">
        <v>5.5</v>
      </c>
      <c r="I2954">
        <v>1.1499999999999999</v>
      </c>
      <c r="J2954">
        <v>0.9</v>
      </c>
    </row>
    <row r="2955" spans="1:10" x14ac:dyDescent="0.25">
      <c r="A2955" t="s">
        <v>7378</v>
      </c>
      <c r="B2955" t="s">
        <v>7379</v>
      </c>
      <c r="C2955" s="107">
        <v>45127</v>
      </c>
      <c r="D2955">
        <v>33.33</v>
      </c>
      <c r="E2955">
        <v>41.35</v>
      </c>
      <c r="F2955">
        <v>19.395409999999998</v>
      </c>
      <c r="G2955">
        <v>0.5</v>
      </c>
      <c r="H2955">
        <v>78.75</v>
      </c>
      <c r="I2955">
        <v>1.46</v>
      </c>
      <c r="J2955">
        <v>1</v>
      </c>
    </row>
    <row r="2956" spans="1:10" x14ac:dyDescent="0.25">
      <c r="A2956" t="s">
        <v>7380</v>
      </c>
      <c r="B2956" t="s">
        <v>7381</v>
      </c>
      <c r="C2956" s="107">
        <v>45127</v>
      </c>
      <c r="D2956">
        <v>53.33</v>
      </c>
      <c r="E2956">
        <v>67.453400000000002</v>
      </c>
      <c r="F2956">
        <v>20.938009999999998</v>
      </c>
      <c r="G2956">
        <v>0.5</v>
      </c>
      <c r="H2956">
        <v>157.47999999999999</v>
      </c>
      <c r="I2956">
        <v>2.42</v>
      </c>
      <c r="J2956">
        <v>1</v>
      </c>
    </row>
    <row r="2957" spans="1:10" x14ac:dyDescent="0.25">
      <c r="A2957" t="s">
        <v>7396</v>
      </c>
      <c r="B2957" t="s">
        <v>7398</v>
      </c>
      <c r="C2957" s="107">
        <v>45137</v>
      </c>
      <c r="D2957">
        <v>526.66999999999996</v>
      </c>
      <c r="E2957">
        <v>652</v>
      </c>
      <c r="F2957">
        <v>19.222390000000001</v>
      </c>
      <c r="G2957">
        <v>1</v>
      </c>
      <c r="H2957">
        <v>0.37</v>
      </c>
      <c r="I2957">
        <v>120</v>
      </c>
      <c r="J2957">
        <v>0.36</v>
      </c>
    </row>
    <row r="2958" spans="1:10" x14ac:dyDescent="0.25">
      <c r="A2958" t="s">
        <v>5396</v>
      </c>
      <c r="B2958" t="s">
        <v>5398</v>
      </c>
      <c r="C2958" s="107">
        <v>45143</v>
      </c>
      <c r="D2958">
        <v>5</v>
      </c>
      <c r="E2958">
        <v>6.8</v>
      </c>
      <c r="F2958">
        <v>26.470590000000001</v>
      </c>
      <c r="G2958">
        <v>0.2</v>
      </c>
      <c r="H2958">
        <v>3.5</v>
      </c>
      <c r="I2958">
        <v>0.4</v>
      </c>
      <c r="J2958">
        <v>0.2</v>
      </c>
    </row>
    <row r="2959" spans="1:10" x14ac:dyDescent="0.25">
      <c r="A2959" t="s">
        <v>7438</v>
      </c>
      <c r="B2959" t="s">
        <v>7439</v>
      </c>
      <c r="C2959" s="107">
        <v>45139</v>
      </c>
      <c r="D2959">
        <v>27.33</v>
      </c>
      <c r="E2959">
        <v>36.380000000000003</v>
      </c>
      <c r="F2959">
        <v>24.87631</v>
      </c>
      <c r="G2959">
        <v>0.5</v>
      </c>
      <c r="H2959">
        <v>157.47999999999999</v>
      </c>
      <c r="I2959">
        <v>2.2999999999999998</v>
      </c>
      <c r="J2959">
        <v>1</v>
      </c>
    </row>
    <row r="2960" spans="1:10" x14ac:dyDescent="0.25">
      <c r="A2960" t="s">
        <v>5181</v>
      </c>
      <c r="B2960" t="s">
        <v>5183</v>
      </c>
      <c r="C2960" s="107">
        <v>45137</v>
      </c>
      <c r="D2960">
        <v>5.09</v>
      </c>
      <c r="E2960">
        <v>6.2</v>
      </c>
      <c r="F2960">
        <v>17.903230000000001</v>
      </c>
      <c r="G2960">
        <v>0.18</v>
      </c>
      <c r="H2960">
        <v>1.97</v>
      </c>
      <c r="I2960">
        <v>0.02</v>
      </c>
      <c r="J2960">
        <v>0.66</v>
      </c>
    </row>
    <row r="2961" spans="1:10" x14ac:dyDescent="0.25">
      <c r="A2961" t="s">
        <v>5175</v>
      </c>
      <c r="B2961" t="s">
        <v>5177</v>
      </c>
      <c r="C2961" s="107">
        <v>45137</v>
      </c>
      <c r="D2961">
        <v>43.19</v>
      </c>
      <c r="E2961">
        <v>52.6</v>
      </c>
      <c r="F2961">
        <v>17.88973</v>
      </c>
      <c r="G2961">
        <v>20</v>
      </c>
      <c r="H2961">
        <v>14</v>
      </c>
      <c r="I2961">
        <v>2.3599999999999999E-2</v>
      </c>
      <c r="J2961">
        <v>0.3</v>
      </c>
    </row>
    <row r="2962" spans="1:10" x14ac:dyDescent="0.25">
      <c r="A2962" t="s">
        <v>5298</v>
      </c>
      <c r="B2962" t="s">
        <v>5300</v>
      </c>
      <c r="C2962" s="107">
        <v>45127</v>
      </c>
      <c r="D2962">
        <v>18.23</v>
      </c>
      <c r="E2962">
        <v>22.132950000000001</v>
      </c>
      <c r="F2962">
        <v>17.634119999999999</v>
      </c>
      <c r="G2962">
        <v>7.5</v>
      </c>
      <c r="H2962">
        <v>9</v>
      </c>
      <c r="I2962">
        <v>0.5</v>
      </c>
      <c r="J2962">
        <v>3.2</v>
      </c>
    </row>
    <row r="2963" spans="1:10" x14ac:dyDescent="0.25">
      <c r="A2963" t="s">
        <v>5289</v>
      </c>
      <c r="B2963" t="s">
        <v>5291</v>
      </c>
      <c r="C2963" s="107">
        <v>45127</v>
      </c>
      <c r="D2963">
        <v>15.5</v>
      </c>
      <c r="E2963">
        <v>18.401599999999998</v>
      </c>
      <c r="F2963">
        <v>15.768190000000001</v>
      </c>
      <c r="G2963">
        <v>6</v>
      </c>
      <c r="H2963">
        <v>12</v>
      </c>
      <c r="I2963">
        <v>0.5</v>
      </c>
      <c r="J2963">
        <v>2</v>
      </c>
    </row>
    <row r="2964" spans="1:10" x14ac:dyDescent="0.25">
      <c r="A2964" t="s">
        <v>8220</v>
      </c>
      <c r="B2964" t="s">
        <v>8221</v>
      </c>
      <c r="C2964" s="107">
        <v>45120</v>
      </c>
      <c r="D2964">
        <v>25.33</v>
      </c>
      <c r="E2964">
        <v>36.6</v>
      </c>
      <c r="F2964">
        <v>30.792349999999999</v>
      </c>
      <c r="G2964">
        <v>0.5</v>
      </c>
      <c r="H2964">
        <v>39</v>
      </c>
      <c r="I2964">
        <v>1.1499999999999999</v>
      </c>
      <c r="J2964">
        <v>1</v>
      </c>
    </row>
    <row r="2965" spans="1:10" x14ac:dyDescent="0.25">
      <c r="A2965" t="s">
        <v>7866</v>
      </c>
      <c r="B2965" t="s">
        <v>7867</v>
      </c>
      <c r="C2965" s="107">
        <v>45136</v>
      </c>
      <c r="D2965">
        <v>14.61</v>
      </c>
      <c r="E2965">
        <v>19.45</v>
      </c>
      <c r="F2965">
        <v>24.884319999999999</v>
      </c>
      <c r="G2965">
        <v>0.5</v>
      </c>
      <c r="H2965">
        <v>40</v>
      </c>
      <c r="I2965">
        <v>0.8</v>
      </c>
      <c r="J2965">
        <v>0.5</v>
      </c>
    </row>
    <row r="2966" spans="1:10" x14ac:dyDescent="0.25">
      <c r="A2966" t="s">
        <v>7192</v>
      </c>
      <c r="B2966" t="s">
        <v>7194</v>
      </c>
      <c r="C2966" s="107">
        <v>45127</v>
      </c>
      <c r="D2966">
        <v>311.08999999999997</v>
      </c>
      <c r="E2966">
        <v>499</v>
      </c>
      <c r="F2966">
        <v>37.657310000000003</v>
      </c>
      <c r="G2966">
        <v>9.75</v>
      </c>
      <c r="H2966">
        <v>3</v>
      </c>
      <c r="I2966">
        <v>1.52</v>
      </c>
      <c r="J2966">
        <v>7</v>
      </c>
    </row>
    <row r="2967" spans="1:10" x14ac:dyDescent="0.25">
      <c r="A2967" t="s">
        <v>7986</v>
      </c>
      <c r="B2967" t="s">
        <v>7988</v>
      </c>
      <c r="C2967" s="107">
        <v>45127</v>
      </c>
      <c r="D2967">
        <v>31.78</v>
      </c>
      <c r="E2967">
        <v>39.25</v>
      </c>
      <c r="F2967">
        <v>19.031849999999999</v>
      </c>
      <c r="G2967">
        <v>1</v>
      </c>
      <c r="H2967">
        <v>6</v>
      </c>
      <c r="I2967">
        <v>1</v>
      </c>
      <c r="J2967">
        <v>2</v>
      </c>
    </row>
    <row r="2968" spans="1:10" x14ac:dyDescent="0.25">
      <c r="A2968" t="s">
        <v>4730</v>
      </c>
      <c r="B2968" t="s">
        <v>4732</v>
      </c>
      <c r="C2968" s="107">
        <v>45127</v>
      </c>
      <c r="D2968">
        <v>16.97</v>
      </c>
      <c r="E2968">
        <v>20.7</v>
      </c>
      <c r="F2968">
        <v>18.01932</v>
      </c>
      <c r="G2968">
        <v>3.25</v>
      </c>
      <c r="H2968">
        <v>2.5</v>
      </c>
      <c r="I2968">
        <v>30</v>
      </c>
      <c r="J2968">
        <v>0.75</v>
      </c>
    </row>
    <row r="2969" spans="1:10" x14ac:dyDescent="0.25">
      <c r="A2969" t="s">
        <v>672</v>
      </c>
      <c r="B2969" t="s">
        <v>674</v>
      </c>
      <c r="C2969" s="107">
        <v>45137</v>
      </c>
      <c r="D2969">
        <v>32.61</v>
      </c>
      <c r="E2969">
        <v>46.61</v>
      </c>
      <c r="F2969">
        <v>30.036470000000001</v>
      </c>
      <c r="G2969">
        <v>7.5</v>
      </c>
      <c r="H2969">
        <v>12.6</v>
      </c>
      <c r="I2969">
        <v>0.4</v>
      </c>
      <c r="J2969">
        <v>2</v>
      </c>
    </row>
    <row r="2970" spans="1:10" x14ac:dyDescent="0.25">
      <c r="A2970" t="s">
        <v>586</v>
      </c>
      <c r="B2970" t="s">
        <v>588</v>
      </c>
      <c r="C2970" s="107">
        <v>45137</v>
      </c>
      <c r="D2970">
        <v>38.04</v>
      </c>
      <c r="E2970">
        <v>46</v>
      </c>
      <c r="F2970">
        <v>17.304349999999999</v>
      </c>
      <c r="G2970">
        <v>7.5</v>
      </c>
      <c r="H2970">
        <v>12.6</v>
      </c>
      <c r="I2970">
        <v>0.8</v>
      </c>
      <c r="J2970">
        <v>4.7</v>
      </c>
    </row>
    <row r="2971" spans="1:10" x14ac:dyDescent="0.25">
      <c r="A2971" t="s">
        <v>25620</v>
      </c>
      <c r="B2971" t="s">
        <v>25621</v>
      </c>
      <c r="C2971" s="107">
        <v>45161</v>
      </c>
      <c r="D2971">
        <v>0.66</v>
      </c>
      <c r="E2971">
        <v>0.88</v>
      </c>
      <c r="F2971">
        <v>25</v>
      </c>
      <c r="G2971">
        <v>0</v>
      </c>
      <c r="H2971">
        <v>0</v>
      </c>
      <c r="I2971">
        <v>0</v>
      </c>
      <c r="J2971">
        <v>0</v>
      </c>
    </row>
    <row r="2972" spans="1:10" x14ac:dyDescent="0.25">
      <c r="A2972" t="s">
        <v>3539</v>
      </c>
      <c r="B2972" t="s">
        <v>3541</v>
      </c>
      <c r="C2972" s="107">
        <v>45137</v>
      </c>
      <c r="D2972">
        <v>1275</v>
      </c>
      <c r="E2972">
        <v>1575</v>
      </c>
      <c r="F2972">
        <v>19.047619999999998</v>
      </c>
      <c r="G2972">
        <v>12.6</v>
      </c>
      <c r="H2972">
        <v>28.3</v>
      </c>
      <c r="I2972">
        <v>14.4</v>
      </c>
      <c r="J2972">
        <v>1.5</v>
      </c>
    </row>
    <row r="2973" spans="1:10" x14ac:dyDescent="0.25">
      <c r="A2973" t="s">
        <v>3536</v>
      </c>
      <c r="B2973" t="s">
        <v>3538</v>
      </c>
      <c r="C2973" s="107">
        <v>45137</v>
      </c>
      <c r="D2973">
        <v>270</v>
      </c>
      <c r="E2973">
        <v>335</v>
      </c>
      <c r="F2973">
        <v>19.402989999999999</v>
      </c>
      <c r="G2973">
        <v>12.6</v>
      </c>
      <c r="H2973">
        <v>29.5</v>
      </c>
      <c r="I2973">
        <v>19.8</v>
      </c>
      <c r="J2973">
        <v>1.5</v>
      </c>
    </row>
    <row r="2974" spans="1:10" x14ac:dyDescent="0.25">
      <c r="A2974" t="s">
        <v>3533</v>
      </c>
      <c r="B2974" t="s">
        <v>3535</v>
      </c>
      <c r="C2974" s="107">
        <v>45137</v>
      </c>
      <c r="D2974">
        <v>270</v>
      </c>
      <c r="E2974">
        <v>335</v>
      </c>
      <c r="F2974">
        <v>19.402989999999999</v>
      </c>
      <c r="G2974">
        <v>12.6</v>
      </c>
      <c r="H2974">
        <v>29.5</v>
      </c>
      <c r="I2974">
        <v>20</v>
      </c>
      <c r="J2974">
        <v>1.5</v>
      </c>
    </row>
    <row r="2975" spans="1:10" x14ac:dyDescent="0.25">
      <c r="A2975" t="s">
        <v>25622</v>
      </c>
      <c r="B2975" t="s">
        <v>3532</v>
      </c>
      <c r="C2975" s="107">
        <v>45137</v>
      </c>
      <c r="D2975">
        <v>0.72</v>
      </c>
      <c r="E2975">
        <v>0.89</v>
      </c>
      <c r="F2975">
        <v>19.101120000000002</v>
      </c>
      <c r="G2975">
        <v>4.5</v>
      </c>
      <c r="H2975">
        <v>13.2</v>
      </c>
      <c r="I2975">
        <v>10.6</v>
      </c>
      <c r="J2975">
        <v>2.5</v>
      </c>
    </row>
    <row r="2976" spans="1:10" x14ac:dyDescent="0.25">
      <c r="A2976" t="s">
        <v>3523</v>
      </c>
      <c r="B2976" t="s">
        <v>3525</v>
      </c>
      <c r="C2976" s="107">
        <v>45137</v>
      </c>
      <c r="D2976">
        <v>217.35</v>
      </c>
      <c r="E2976">
        <v>270.89999999999998</v>
      </c>
      <c r="F2976">
        <v>19.767440000000001</v>
      </c>
      <c r="G2976">
        <v>5.5</v>
      </c>
      <c r="H2976">
        <v>12.6</v>
      </c>
      <c r="I2976">
        <v>11</v>
      </c>
      <c r="J2976">
        <v>2</v>
      </c>
    </row>
    <row r="2977" spans="1:10" x14ac:dyDescent="0.25">
      <c r="A2977" t="s">
        <v>3562</v>
      </c>
      <c r="B2977" t="s">
        <v>3564</v>
      </c>
      <c r="C2977" s="107">
        <v>45137</v>
      </c>
      <c r="D2977">
        <v>14750</v>
      </c>
      <c r="E2977">
        <v>18300</v>
      </c>
      <c r="F2977">
        <v>19.398910000000001</v>
      </c>
      <c r="G2977">
        <v>12.6</v>
      </c>
      <c r="H2977">
        <v>56.2</v>
      </c>
      <c r="I2977">
        <v>67.2</v>
      </c>
      <c r="J2977">
        <v>1.5</v>
      </c>
    </row>
    <row r="2978" spans="1:10" x14ac:dyDescent="0.25">
      <c r="A2978" t="s">
        <v>3559</v>
      </c>
      <c r="B2978" t="s">
        <v>3561</v>
      </c>
      <c r="C2978" s="107">
        <v>45137</v>
      </c>
      <c r="D2978">
        <v>14750</v>
      </c>
      <c r="E2978">
        <v>18300</v>
      </c>
      <c r="F2978">
        <v>19.398910000000001</v>
      </c>
      <c r="G2978">
        <v>12.6</v>
      </c>
      <c r="H2978">
        <v>56.2</v>
      </c>
      <c r="I2978">
        <v>70.8</v>
      </c>
      <c r="J2978">
        <v>1.5</v>
      </c>
    </row>
    <row r="2979" spans="1:10" x14ac:dyDescent="0.25">
      <c r="A2979" t="s">
        <v>3556</v>
      </c>
      <c r="B2979" t="s">
        <v>3558</v>
      </c>
      <c r="C2979" s="107">
        <v>45137</v>
      </c>
      <c r="D2979">
        <v>14750</v>
      </c>
      <c r="E2979">
        <v>18300</v>
      </c>
      <c r="F2979">
        <v>19.398910000000001</v>
      </c>
      <c r="G2979">
        <v>12.6</v>
      </c>
      <c r="H2979">
        <v>56.2</v>
      </c>
      <c r="I2979">
        <v>72</v>
      </c>
      <c r="J2979">
        <v>1.5</v>
      </c>
    </row>
    <row r="2980" spans="1:10" x14ac:dyDescent="0.25">
      <c r="A2980" t="s">
        <v>3553</v>
      </c>
      <c r="B2980" t="s">
        <v>3555</v>
      </c>
      <c r="C2980" s="107">
        <v>45137</v>
      </c>
      <c r="D2980">
        <v>14750</v>
      </c>
      <c r="E2980">
        <v>18300</v>
      </c>
      <c r="F2980">
        <v>19.398910000000001</v>
      </c>
      <c r="G2980">
        <v>12.6</v>
      </c>
      <c r="H2980">
        <v>56.2</v>
      </c>
      <c r="I2980">
        <v>68.400000000000006</v>
      </c>
      <c r="J2980">
        <v>1.5</v>
      </c>
    </row>
    <row r="2981" spans="1:10" x14ac:dyDescent="0.25">
      <c r="A2981" t="s">
        <v>3519</v>
      </c>
      <c r="B2981" t="s">
        <v>3521</v>
      </c>
      <c r="C2981" s="107">
        <v>45137</v>
      </c>
      <c r="D2981">
        <v>240</v>
      </c>
      <c r="E2981">
        <v>295</v>
      </c>
      <c r="F2981">
        <v>18.644069999999999</v>
      </c>
      <c r="G2981">
        <v>12.6</v>
      </c>
      <c r="H2981">
        <v>28.3</v>
      </c>
      <c r="I2981">
        <v>13.2</v>
      </c>
      <c r="J2981">
        <v>1.5</v>
      </c>
    </row>
    <row r="2982" spans="1:10" x14ac:dyDescent="0.25">
      <c r="A2982" t="s">
        <v>3530</v>
      </c>
      <c r="B2982" t="s">
        <v>3532</v>
      </c>
      <c r="C2982" s="107">
        <v>45137</v>
      </c>
      <c r="D2982">
        <v>226.8</v>
      </c>
      <c r="E2982">
        <v>280.35000000000002</v>
      </c>
      <c r="F2982">
        <v>19.101120000000002</v>
      </c>
      <c r="G2982">
        <v>4.5</v>
      </c>
      <c r="H2982">
        <v>13.2</v>
      </c>
      <c r="I2982">
        <v>10.6</v>
      </c>
      <c r="J2982">
        <v>2.5</v>
      </c>
    </row>
    <row r="2983" spans="1:10" x14ac:dyDescent="0.25">
      <c r="A2983" t="s">
        <v>68</v>
      </c>
      <c r="B2983" t="s">
        <v>25623</v>
      </c>
      <c r="C2983" s="107">
        <v>45162</v>
      </c>
      <c r="D2983">
        <v>956.72</v>
      </c>
      <c r="E2983">
        <v>1220</v>
      </c>
      <c r="F2983">
        <v>21.58033</v>
      </c>
      <c r="G2983">
        <v>0</v>
      </c>
      <c r="H2983">
        <v>0</v>
      </c>
      <c r="I2983">
        <v>0</v>
      </c>
      <c r="J2983">
        <v>0</v>
      </c>
    </row>
    <row r="2984" spans="1:10" x14ac:dyDescent="0.25">
      <c r="A2984" t="s">
        <v>64</v>
      </c>
      <c r="B2984" t="s">
        <v>25624</v>
      </c>
      <c r="C2984" s="107">
        <v>45162</v>
      </c>
      <c r="D2984">
        <v>956.72</v>
      </c>
      <c r="E2984">
        <v>1220</v>
      </c>
      <c r="F2984">
        <v>21.58033</v>
      </c>
      <c r="G2984">
        <v>0</v>
      </c>
      <c r="H2984">
        <v>0</v>
      </c>
      <c r="I2984">
        <v>0</v>
      </c>
      <c r="J2984">
        <v>0</v>
      </c>
    </row>
    <row r="2985" spans="1:10" x14ac:dyDescent="0.25">
      <c r="A2985" t="s">
        <v>25625</v>
      </c>
      <c r="B2985" t="s">
        <v>25626</v>
      </c>
      <c r="C2985" s="107">
        <v>45137</v>
      </c>
      <c r="D2985">
        <v>38.659999999999997</v>
      </c>
      <c r="E2985">
        <v>45.48</v>
      </c>
      <c r="F2985">
        <v>14.9956</v>
      </c>
      <c r="G2985">
        <v>2.5</v>
      </c>
      <c r="H2985">
        <v>24</v>
      </c>
      <c r="I2985">
        <v>1.3</v>
      </c>
      <c r="J2985">
        <v>1</v>
      </c>
    </row>
    <row r="2986" spans="1:10" x14ac:dyDescent="0.25">
      <c r="A2986" t="s">
        <v>25627</v>
      </c>
      <c r="B2986" t="s">
        <v>25628</v>
      </c>
      <c r="C2986" s="107">
        <v>45181</v>
      </c>
      <c r="D2986">
        <v>1.54</v>
      </c>
      <c r="E2986">
        <v>1.62</v>
      </c>
      <c r="F2986">
        <v>4.9382700000000002</v>
      </c>
      <c r="G2986">
        <v>0</v>
      </c>
      <c r="H2986">
        <v>0</v>
      </c>
      <c r="I2986">
        <v>0</v>
      </c>
      <c r="J2986">
        <v>0</v>
      </c>
    </row>
    <row r="2987" spans="1:10" x14ac:dyDescent="0.25">
      <c r="A2987" t="s">
        <v>25629</v>
      </c>
      <c r="B2987" t="s">
        <v>25630</v>
      </c>
      <c r="C2987" s="107">
        <v>45181</v>
      </c>
      <c r="D2987">
        <v>5.39</v>
      </c>
      <c r="E2987">
        <v>5.67</v>
      </c>
      <c r="F2987">
        <v>4.9382700000000002</v>
      </c>
      <c r="G2987">
        <v>0</v>
      </c>
      <c r="H2987">
        <v>0</v>
      </c>
      <c r="I2987">
        <v>0</v>
      </c>
      <c r="J2987">
        <v>0</v>
      </c>
    </row>
    <row r="2988" spans="1:10" x14ac:dyDescent="0.25">
      <c r="A2988" t="s">
        <v>25631</v>
      </c>
      <c r="B2988" t="s">
        <v>25632</v>
      </c>
      <c r="C2988" s="107">
        <v>45181</v>
      </c>
      <c r="D2988">
        <v>48.85</v>
      </c>
      <c r="E2988">
        <v>51.42</v>
      </c>
      <c r="F2988">
        <v>4.9980599999999997</v>
      </c>
      <c r="G2988">
        <v>0</v>
      </c>
      <c r="H2988">
        <v>0</v>
      </c>
      <c r="I2988">
        <v>0</v>
      </c>
      <c r="J2988">
        <v>0</v>
      </c>
    </row>
    <row r="2989" spans="1:10" x14ac:dyDescent="0.25">
      <c r="A2989" t="s">
        <v>25633</v>
      </c>
      <c r="B2989" t="s">
        <v>25634</v>
      </c>
      <c r="C2989" s="107">
        <v>45181</v>
      </c>
      <c r="D2989">
        <v>1.54</v>
      </c>
      <c r="E2989">
        <v>1.62</v>
      </c>
      <c r="F2989">
        <v>4.9382700000000002</v>
      </c>
      <c r="G2989">
        <v>0</v>
      </c>
      <c r="H2989">
        <v>0</v>
      </c>
      <c r="I2989">
        <v>0</v>
      </c>
      <c r="J2989">
        <v>0</v>
      </c>
    </row>
  </sheetData>
  <conditionalFormatting sqref="B1587:B1591 B1714 B1722:B1724 B2952">
    <cfRule type="duplicateValues" dxfId="82" priority="1"/>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AF39B-4EE3-4E37-9A4A-F50C7CFC6E5F}">
  <dimension ref="A1:AB2886"/>
  <sheetViews>
    <sheetView topLeftCell="E1" workbookViewId="0">
      <selection activeCell="Q4" sqref="Q4"/>
    </sheetView>
  </sheetViews>
  <sheetFormatPr defaultColWidth="8.77734375" defaultRowHeight="15" customHeight="1" x14ac:dyDescent="0.3"/>
  <cols>
    <col min="1" max="1" width="11.33203125" style="86" bestFit="1" customWidth="1"/>
    <col min="2" max="2" width="8.77734375" style="102" customWidth="1"/>
    <col min="3" max="4" width="8.77734375" style="74" customWidth="1"/>
    <col min="5" max="6" width="9" style="74" customWidth="1"/>
    <col min="7" max="7" width="16.44140625" style="86" customWidth="1"/>
    <col min="8" max="8" width="20" style="86" customWidth="1"/>
    <col min="9" max="9" width="31.21875" style="86" bestFit="1" customWidth="1"/>
    <col min="10" max="10" width="23.21875" style="86" customWidth="1"/>
    <col min="11" max="11" width="8.77734375" style="87" bestFit="1" customWidth="1"/>
    <col min="12" max="13" width="9.44140625" style="87" bestFit="1" customWidth="1"/>
    <col min="14" max="14" width="7.77734375" style="87" customWidth="1"/>
    <col min="15" max="15" width="11.44140625" style="87" bestFit="1" customWidth="1"/>
    <col min="16" max="21" width="8.77734375" style="86"/>
    <col min="22" max="24" width="8.77734375" style="86" customWidth="1"/>
    <col min="25" max="25" width="5.109375" style="86" bestFit="1" customWidth="1"/>
    <col min="26" max="26" width="5.44140625" style="86" bestFit="1" customWidth="1"/>
    <col min="27" max="27" width="7" style="86" bestFit="1" customWidth="1"/>
    <col min="28" max="28" width="5.44140625" style="86" bestFit="1" customWidth="1"/>
    <col min="29" max="16384" width="8.77734375" style="86"/>
  </cols>
  <sheetData>
    <row r="1" spans="1:28" s="80" customFormat="1" ht="60" x14ac:dyDescent="0.25">
      <c r="A1" s="75" t="s">
        <v>0</v>
      </c>
      <c r="B1" s="76" t="s">
        <v>1</v>
      </c>
      <c r="C1" s="76" t="s">
        <v>4</v>
      </c>
      <c r="D1" s="76" t="s">
        <v>25199</v>
      </c>
      <c r="E1" s="76" t="s">
        <v>2</v>
      </c>
      <c r="F1" s="76" t="s">
        <v>3</v>
      </c>
      <c r="G1" s="76" t="s">
        <v>5</v>
      </c>
      <c r="H1" s="75" t="s">
        <v>6</v>
      </c>
      <c r="I1" s="75" t="s">
        <v>7</v>
      </c>
      <c r="J1" s="75" t="s">
        <v>14097</v>
      </c>
      <c r="K1" s="78" t="s">
        <v>11</v>
      </c>
      <c r="L1" s="78" t="s">
        <v>12</v>
      </c>
      <c r="M1" s="78" t="s">
        <v>13</v>
      </c>
      <c r="N1" s="78" t="s">
        <v>14</v>
      </c>
      <c r="O1" s="78" t="s">
        <v>15</v>
      </c>
      <c r="P1" s="77" t="s">
        <v>16</v>
      </c>
      <c r="Q1" s="77" t="s">
        <v>17</v>
      </c>
      <c r="R1" s="77" t="s">
        <v>18</v>
      </c>
      <c r="S1" s="77" t="s">
        <v>19</v>
      </c>
      <c r="T1" s="77" t="s">
        <v>20</v>
      </c>
      <c r="U1" s="77" t="s">
        <v>21</v>
      </c>
      <c r="V1" s="79" t="s">
        <v>23</v>
      </c>
      <c r="W1" s="79" t="s">
        <v>25</v>
      </c>
      <c r="X1" s="79" t="s">
        <v>27</v>
      </c>
      <c r="Y1" s="76" t="s">
        <v>28</v>
      </c>
      <c r="Z1" s="76" t="s">
        <v>29</v>
      </c>
      <c r="AA1" s="76" t="s">
        <v>30</v>
      </c>
      <c r="AB1" s="76" t="s">
        <v>31</v>
      </c>
    </row>
    <row r="2" spans="1:28" s="83" customFormat="1" ht="12" x14ac:dyDescent="0.25">
      <c r="A2" s="81" t="s">
        <v>33</v>
      </c>
      <c r="B2" s="89">
        <v>12</v>
      </c>
      <c r="C2" s="89">
        <v>15.3</v>
      </c>
      <c r="D2" s="106">
        <f>(C2-B2)/C2</f>
        <v>0.21568627450980396</v>
      </c>
      <c r="E2" s="90">
        <f t="shared" ref="E2:E65" si="0">MIN(K2:T2)</f>
        <v>0</v>
      </c>
      <c r="F2" s="90">
        <f t="shared" ref="F2:F65" si="1">MIN(V2:X2)</f>
        <v>0</v>
      </c>
      <c r="G2" s="82" t="s">
        <v>34</v>
      </c>
      <c r="H2" s="81" t="s">
        <v>35</v>
      </c>
      <c r="I2" s="81" t="s">
        <v>36</v>
      </c>
      <c r="J2" s="81" t="s">
        <v>37</v>
      </c>
      <c r="K2" s="81"/>
      <c r="L2" s="81"/>
      <c r="M2" s="81"/>
      <c r="N2" s="81"/>
      <c r="O2" s="82"/>
      <c r="P2" s="81"/>
      <c r="Q2" s="81"/>
      <c r="R2" s="81"/>
      <c r="S2" s="81"/>
      <c r="T2" s="81"/>
      <c r="U2" s="81">
        <f>COUNTIF(K2:T2,"&gt;0")</f>
        <v>0</v>
      </c>
      <c r="V2" s="81" t="str">
        <f>IFERROR(VLOOKUP(A2,'Competitors Links &amp; Pricings'!A:G,3,0),"")</f>
        <v xml:space="preserve"> </v>
      </c>
      <c r="W2" s="81" t="str">
        <f>IFERROR(VLOOKUP(A2,'Competitors Links &amp; Pricings'!A:G,5,0),"")</f>
        <v xml:space="preserve"> </v>
      </c>
      <c r="X2" s="81" t="str">
        <f>IFERROR(VLOOKUP(A2,'Competitors Links &amp; Pricings'!A:G,7,0),"")</f>
        <v xml:space="preserve"> </v>
      </c>
      <c r="Y2" s="81">
        <f>IFERROR(VLOOKUP(A2,'Competitors Links &amp; Pricings'!A:L,8,0),"")</f>
        <v>0.25</v>
      </c>
      <c r="Z2" s="81">
        <f>IFERROR(VLOOKUP(A2,'Competitors Links &amp; Pricings'!A:L,9,0),"")</f>
        <v>0.5</v>
      </c>
      <c r="AA2" s="81">
        <f>IFERROR(VLOOKUP(A2,'Competitors Links &amp; Pricings'!A:L,10,0),"")</f>
        <v>0.01</v>
      </c>
      <c r="AB2" s="81">
        <f>IFERROR(VLOOKUP(A2,'Competitors Links &amp; Pricings'!A:L,11,0),"")</f>
        <v>0.1</v>
      </c>
    </row>
    <row r="3" spans="1:28" s="83" customFormat="1" ht="12" x14ac:dyDescent="0.25">
      <c r="A3" s="81" t="s">
        <v>38</v>
      </c>
      <c r="B3" s="89">
        <v>12</v>
      </c>
      <c r="C3" s="89">
        <v>15.3</v>
      </c>
      <c r="D3" s="106">
        <f t="shared" ref="D3:D66" si="2">(C3-B3)/C3</f>
        <v>0.21568627450980396</v>
      </c>
      <c r="E3" s="90">
        <f t="shared" si="0"/>
        <v>0</v>
      </c>
      <c r="F3" s="90">
        <f t="shared" si="1"/>
        <v>0</v>
      </c>
      <c r="G3" s="82" t="s">
        <v>34</v>
      </c>
      <c r="H3" s="81" t="s">
        <v>39</v>
      </c>
      <c r="I3" s="81" t="s">
        <v>40</v>
      </c>
      <c r="J3" s="81" t="s">
        <v>37</v>
      </c>
      <c r="K3" s="81"/>
      <c r="L3" s="81"/>
      <c r="M3" s="81"/>
      <c r="N3" s="81"/>
      <c r="O3" s="82"/>
      <c r="P3" s="81"/>
      <c r="Q3" s="81"/>
      <c r="R3" s="81"/>
      <c r="S3" s="81"/>
      <c r="T3" s="81"/>
      <c r="U3" s="81">
        <f t="shared" ref="U3:U66" si="3">COUNTIF(K3:T3,"&gt;0")</f>
        <v>0</v>
      </c>
      <c r="V3" s="81" t="str">
        <f>IFERROR(VLOOKUP(A3,'Competitors Links &amp; Pricings'!A:G,3,0),"")</f>
        <v xml:space="preserve"> </v>
      </c>
      <c r="W3" s="81" t="str">
        <f>IFERROR(VLOOKUP(A3,'Competitors Links &amp; Pricings'!A:G,5,0),"")</f>
        <v xml:space="preserve"> </v>
      </c>
      <c r="X3" s="81" t="str">
        <f>IFERROR(VLOOKUP(A3,'Competitors Links &amp; Pricings'!A:G,7,0),"")</f>
        <v xml:space="preserve"> </v>
      </c>
      <c r="Y3" s="81">
        <f>IFERROR(VLOOKUP(A3,'Competitors Links &amp; Pricings'!A:L,8,0),"")</f>
        <v>0.25</v>
      </c>
      <c r="Z3" s="81">
        <f>IFERROR(VLOOKUP(A3,'Competitors Links &amp; Pricings'!A:L,9,0),"")</f>
        <v>0.5</v>
      </c>
      <c r="AA3" s="81">
        <f>IFERROR(VLOOKUP(A3,'Competitors Links &amp; Pricings'!A:L,10,0),"")</f>
        <v>0.01</v>
      </c>
      <c r="AB3" s="81">
        <f>IFERROR(VLOOKUP(A3,'Competitors Links &amp; Pricings'!A:L,11,0),"")</f>
        <v>0.1</v>
      </c>
    </row>
    <row r="4" spans="1:28" s="83" customFormat="1" ht="12" x14ac:dyDescent="0.25">
      <c r="A4" s="81" t="s">
        <v>42</v>
      </c>
      <c r="B4" s="89">
        <v>200</v>
      </c>
      <c r="C4" s="89">
        <v>249.75</v>
      </c>
      <c r="D4" s="106">
        <f t="shared" si="2"/>
        <v>0.19919919919919921</v>
      </c>
      <c r="E4" s="90">
        <f t="shared" si="0"/>
        <v>0</v>
      </c>
      <c r="F4" s="90">
        <f t="shared" si="1"/>
        <v>0</v>
      </c>
      <c r="G4" s="82" t="s">
        <v>34</v>
      </c>
      <c r="H4" s="81" t="s">
        <v>43</v>
      </c>
      <c r="I4" s="81" t="s">
        <v>44</v>
      </c>
      <c r="J4" s="81" t="s">
        <v>37</v>
      </c>
      <c r="K4" s="81"/>
      <c r="L4" s="81"/>
      <c r="M4" s="81"/>
      <c r="N4" s="81"/>
      <c r="O4" s="82"/>
      <c r="P4" s="81"/>
      <c r="Q4" s="81"/>
      <c r="R4" s="81"/>
      <c r="S4" s="81"/>
      <c r="T4" s="81"/>
      <c r="U4" s="81">
        <f t="shared" si="3"/>
        <v>0</v>
      </c>
      <c r="V4" s="81" t="str">
        <f>IFERROR(VLOOKUP(A4,'Competitors Links &amp; Pricings'!A:G,3,0),"")</f>
        <v xml:space="preserve"> </v>
      </c>
      <c r="W4" s="81" t="str">
        <f>IFERROR(VLOOKUP(A4,'Competitors Links &amp; Pricings'!A:G,5,0),"")</f>
        <v xml:space="preserve"> </v>
      </c>
      <c r="X4" s="81" t="str">
        <f>IFERROR(VLOOKUP(A4,'Competitors Links &amp; Pricings'!A:G,7,0),"")</f>
        <v xml:space="preserve"> </v>
      </c>
      <c r="Y4" s="81">
        <f>IFERROR(VLOOKUP(A4,'Competitors Links &amp; Pricings'!A:L,8,0),"")</f>
        <v>8.27</v>
      </c>
      <c r="Z4" s="81">
        <f>IFERROR(VLOOKUP(A4,'Competitors Links &amp; Pricings'!A:L,9,0),"")</f>
        <v>10.63</v>
      </c>
      <c r="AA4" s="81">
        <f>IFERROR(VLOOKUP(A4,'Competitors Links &amp; Pricings'!A:L,10,0),"")</f>
        <v>6.6</v>
      </c>
      <c r="AB4" s="81">
        <f>IFERROR(VLOOKUP(A4,'Competitors Links &amp; Pricings'!A:L,11,0),"")</f>
        <v>3.94</v>
      </c>
    </row>
    <row r="5" spans="1:28" s="83" customFormat="1" ht="12" x14ac:dyDescent="0.25">
      <c r="A5" s="81" t="s">
        <v>46</v>
      </c>
      <c r="B5" s="89">
        <v>193.9</v>
      </c>
      <c r="C5" s="89">
        <v>238.08</v>
      </c>
      <c r="D5" s="106">
        <f t="shared" si="2"/>
        <v>0.18556787634408603</v>
      </c>
      <c r="E5" s="90">
        <f t="shared" si="0"/>
        <v>0</v>
      </c>
      <c r="F5" s="90">
        <f t="shared" si="1"/>
        <v>0</v>
      </c>
      <c r="G5" s="82" t="s">
        <v>34</v>
      </c>
      <c r="H5" s="81" t="s">
        <v>47</v>
      </c>
      <c r="I5" s="81" t="s">
        <v>48</v>
      </c>
      <c r="J5" s="81" t="s">
        <v>37</v>
      </c>
      <c r="K5" s="81"/>
      <c r="L5" s="81"/>
      <c r="M5" s="81"/>
      <c r="N5" s="81"/>
      <c r="O5" s="82"/>
      <c r="P5" s="81"/>
      <c r="Q5" s="81"/>
      <c r="R5" s="81"/>
      <c r="S5" s="81"/>
      <c r="T5" s="81"/>
      <c r="U5" s="81">
        <f t="shared" si="3"/>
        <v>0</v>
      </c>
      <c r="V5" s="81" t="str">
        <f>IFERROR(VLOOKUP(A5,'Competitors Links &amp; Pricings'!A:G,3,0),"")</f>
        <v xml:space="preserve"> </v>
      </c>
      <c r="W5" s="81" t="str">
        <f>IFERROR(VLOOKUP(A5,'Competitors Links &amp; Pricings'!A:G,5,0),"")</f>
        <v xml:space="preserve"> </v>
      </c>
      <c r="X5" s="81" t="str">
        <f>IFERROR(VLOOKUP(A5,'Competitors Links &amp; Pricings'!A:G,7,0),"")</f>
        <v xml:space="preserve"> </v>
      </c>
      <c r="Y5" s="81">
        <f>IFERROR(VLOOKUP(A5,'Competitors Links &amp; Pricings'!A:L,8,0),"")</f>
        <v>8.27</v>
      </c>
      <c r="Z5" s="81">
        <f>IFERROR(VLOOKUP(A5,'Competitors Links &amp; Pricings'!A:L,9,0),"")</f>
        <v>10.63</v>
      </c>
      <c r="AA5" s="81">
        <f>IFERROR(VLOOKUP(A5,'Competitors Links &amp; Pricings'!A:L,10,0),"")</f>
        <v>6.6</v>
      </c>
      <c r="AB5" s="81">
        <f>IFERROR(VLOOKUP(A5,'Competitors Links &amp; Pricings'!A:L,11,0),"")</f>
        <v>3.94</v>
      </c>
    </row>
    <row r="6" spans="1:28" s="83" customFormat="1" ht="12" x14ac:dyDescent="0.25">
      <c r="A6" s="81" t="s">
        <v>49</v>
      </c>
      <c r="B6" s="89">
        <v>271.39999999999998</v>
      </c>
      <c r="C6" s="89">
        <v>348</v>
      </c>
      <c r="D6" s="106">
        <f t="shared" si="2"/>
        <v>0.2201149425287357</v>
      </c>
      <c r="E6" s="90">
        <f t="shared" si="0"/>
        <v>0</v>
      </c>
      <c r="F6" s="90">
        <f t="shared" si="1"/>
        <v>0</v>
      </c>
      <c r="G6" s="82" t="s">
        <v>50</v>
      </c>
      <c r="H6" s="81" t="s">
        <v>51</v>
      </c>
      <c r="I6" s="81" t="s">
        <v>52</v>
      </c>
      <c r="J6" s="81" t="s">
        <v>53</v>
      </c>
      <c r="K6" s="81"/>
      <c r="L6" s="81"/>
      <c r="M6" s="81"/>
      <c r="N6" s="81"/>
      <c r="O6" s="82"/>
      <c r="P6" s="81"/>
      <c r="Q6" s="81"/>
      <c r="R6" s="81"/>
      <c r="S6" s="81"/>
      <c r="T6" s="81"/>
      <c r="U6" s="81">
        <f t="shared" si="3"/>
        <v>0</v>
      </c>
      <c r="V6" s="81" t="str">
        <f>IFERROR(VLOOKUP(A6,'Competitors Links &amp; Pricings'!A:G,3,0),"")</f>
        <v xml:space="preserve"> </v>
      </c>
      <c r="W6" s="81" t="str">
        <f>IFERROR(VLOOKUP(A6,'Competitors Links &amp; Pricings'!A:G,5,0),"")</f>
        <v xml:space="preserve"> </v>
      </c>
      <c r="X6" s="81" t="str">
        <f>IFERROR(VLOOKUP(A6,'Competitors Links &amp; Pricings'!A:G,7,0),"")</f>
        <v xml:space="preserve"> </v>
      </c>
      <c r="Y6" s="81">
        <f>IFERROR(VLOOKUP(A6,'Competitors Links &amp; Pricings'!A:L,8,0),"")</f>
        <v>39.130000000000003</v>
      </c>
      <c r="Z6" s="81">
        <f>IFERROR(VLOOKUP(A6,'Competitors Links &amp; Pricings'!A:L,9,0),"")</f>
        <v>67.319999999999993</v>
      </c>
      <c r="AA6" s="81">
        <f>IFERROR(VLOOKUP(A6,'Competitors Links &amp; Pricings'!A:L,10,0),"")</f>
        <v>51.8</v>
      </c>
      <c r="AB6" s="81">
        <f>IFERROR(VLOOKUP(A6,'Competitors Links &amp; Pricings'!A:L,11,0),"")</f>
        <v>1.38</v>
      </c>
    </row>
    <row r="7" spans="1:28" s="83" customFormat="1" ht="12" x14ac:dyDescent="0.25">
      <c r="A7" s="81" t="s">
        <v>54</v>
      </c>
      <c r="B7" s="89">
        <v>160</v>
      </c>
      <c r="C7" s="89">
        <v>198</v>
      </c>
      <c r="D7" s="106">
        <f t="shared" si="2"/>
        <v>0.19191919191919191</v>
      </c>
      <c r="E7" s="90">
        <f t="shared" si="0"/>
        <v>0</v>
      </c>
      <c r="F7" s="90">
        <f t="shared" si="1"/>
        <v>0</v>
      </c>
      <c r="G7" s="82" t="s">
        <v>50</v>
      </c>
      <c r="H7" s="81" t="s">
        <v>55</v>
      </c>
      <c r="I7" s="81" t="s">
        <v>56</v>
      </c>
      <c r="J7" s="81" t="s">
        <v>57</v>
      </c>
      <c r="K7" s="81"/>
      <c r="L7" s="81"/>
      <c r="M7" s="81"/>
      <c r="N7" s="81"/>
      <c r="O7" s="82"/>
      <c r="P7" s="81"/>
      <c r="Q7" s="81"/>
      <c r="R7" s="81"/>
      <c r="S7" s="81"/>
      <c r="T7" s="81"/>
      <c r="U7" s="81">
        <f t="shared" si="3"/>
        <v>0</v>
      </c>
      <c r="V7" s="81" t="str">
        <f>IFERROR(VLOOKUP(A7,'Competitors Links &amp; Pricings'!A:G,3,0),"")</f>
        <v xml:space="preserve"> </v>
      </c>
      <c r="W7" s="81" t="str">
        <f>IFERROR(VLOOKUP(A7,'Competitors Links &amp; Pricings'!A:G,5,0),"")</f>
        <v xml:space="preserve"> </v>
      </c>
      <c r="X7" s="81" t="str">
        <f>IFERROR(VLOOKUP(A7,'Competitors Links &amp; Pricings'!A:G,7,0),"")</f>
        <v xml:space="preserve"> </v>
      </c>
      <c r="Y7" s="81">
        <f>IFERROR(VLOOKUP(A7,'Competitors Links &amp; Pricings'!A:L,8,0),"")</f>
        <v>39.369999999999997</v>
      </c>
      <c r="Z7" s="81">
        <f>IFERROR(VLOOKUP(A7,'Competitors Links &amp; Pricings'!A:L,9,0),"")</f>
        <v>66.930000000000007</v>
      </c>
      <c r="AA7" s="81">
        <f>IFERROR(VLOOKUP(A7,'Competitors Links &amp; Pricings'!A:L,10,0),"")</f>
        <v>46.3</v>
      </c>
      <c r="AB7" s="81">
        <f>IFERROR(VLOOKUP(A7,'Competitors Links &amp; Pricings'!A:L,11,0),"")</f>
        <v>1.38</v>
      </c>
    </row>
    <row r="8" spans="1:28" s="83" customFormat="1" ht="12" x14ac:dyDescent="0.25">
      <c r="A8" s="81" t="s">
        <v>59</v>
      </c>
      <c r="B8" s="89">
        <v>115.2</v>
      </c>
      <c r="C8" s="89">
        <v>162.88</v>
      </c>
      <c r="D8" s="106">
        <f t="shared" si="2"/>
        <v>0.29273084479371314</v>
      </c>
      <c r="E8" s="90">
        <f t="shared" si="0"/>
        <v>0</v>
      </c>
      <c r="F8" s="90">
        <f t="shared" si="1"/>
        <v>0</v>
      </c>
      <c r="G8" s="82" t="s">
        <v>60</v>
      </c>
      <c r="H8" s="81" t="s">
        <v>61</v>
      </c>
      <c r="I8" s="81" t="s">
        <v>62</v>
      </c>
      <c r="J8" s="81" t="s">
        <v>63</v>
      </c>
      <c r="K8" s="81"/>
      <c r="L8" s="81"/>
      <c r="M8" s="81"/>
      <c r="N8" s="81"/>
      <c r="O8" s="82"/>
      <c r="P8" s="81"/>
      <c r="Q8" s="81"/>
      <c r="R8" s="81"/>
      <c r="S8" s="81"/>
      <c r="T8" s="81"/>
      <c r="U8" s="81">
        <f t="shared" si="3"/>
        <v>0</v>
      </c>
      <c r="V8" s="81" t="str">
        <f>IFERROR(VLOOKUP(A8,'Competitors Links &amp; Pricings'!A:G,3,0),"")</f>
        <v xml:space="preserve"> </v>
      </c>
      <c r="W8" s="81" t="str">
        <f>IFERROR(VLOOKUP(A8,'Competitors Links &amp; Pricings'!A:G,5,0),"")</f>
        <v xml:space="preserve"> </v>
      </c>
      <c r="X8" s="81" t="str">
        <f>IFERROR(VLOOKUP(A8,'Competitors Links &amp; Pricings'!A:G,7,0),"")</f>
        <v xml:space="preserve"> </v>
      </c>
      <c r="Y8" s="81">
        <f>IFERROR(VLOOKUP(A8,'Competitors Links &amp; Pricings'!A:L,8,0),"")</f>
        <v>39.369999999999997</v>
      </c>
      <c r="Z8" s="81">
        <f>IFERROR(VLOOKUP(A8,'Competitors Links &amp; Pricings'!A:L,9,0),"")</f>
        <v>66.930000000000007</v>
      </c>
      <c r="AA8" s="81">
        <f>IFERROR(VLOOKUP(A8,'Competitors Links &amp; Pricings'!A:L,10,0),"")</f>
        <v>46.3</v>
      </c>
      <c r="AB8" s="81">
        <f>IFERROR(VLOOKUP(A8,'Competitors Links &amp; Pricings'!A:L,11,0),"")</f>
        <v>1.38</v>
      </c>
    </row>
    <row r="9" spans="1:28" s="83" customFormat="1" ht="12" x14ac:dyDescent="0.25">
      <c r="A9" s="81" t="s">
        <v>64</v>
      </c>
      <c r="B9" s="89">
        <v>956.72</v>
      </c>
      <c r="C9" s="89">
        <v>1220</v>
      </c>
      <c r="D9" s="106">
        <f t="shared" si="2"/>
        <v>0.21580327868852456</v>
      </c>
      <c r="E9" s="90">
        <f t="shared" si="0"/>
        <v>0</v>
      </c>
      <c r="F9" s="90">
        <f t="shared" si="1"/>
        <v>0</v>
      </c>
      <c r="G9" s="82" t="s">
        <v>34</v>
      </c>
      <c r="H9" s="81" t="s">
        <v>65</v>
      </c>
      <c r="I9" s="81" t="s">
        <v>66</v>
      </c>
      <c r="J9" s="81" t="s">
        <v>67</v>
      </c>
      <c r="K9" s="81"/>
      <c r="L9" s="81"/>
      <c r="M9" s="81"/>
      <c r="N9" s="81"/>
      <c r="O9" s="82"/>
      <c r="P9" s="81"/>
      <c r="Q9" s="81"/>
      <c r="R9" s="81"/>
      <c r="S9" s="81"/>
      <c r="T9" s="81"/>
      <c r="U9" s="81">
        <f t="shared" si="3"/>
        <v>0</v>
      </c>
      <c r="V9" s="81" t="str">
        <f>IFERROR(VLOOKUP(A9,'Competitors Links &amp; Pricings'!A:G,3,0),"")</f>
        <v xml:space="preserve"> </v>
      </c>
      <c r="W9" s="81" t="str">
        <f>IFERROR(VLOOKUP(A9,'Competitors Links &amp; Pricings'!A:G,5,0),"")</f>
        <v xml:space="preserve"> </v>
      </c>
      <c r="X9" s="81" t="str">
        <f>IFERROR(VLOOKUP(A9,'Competitors Links &amp; Pricings'!A:G,7,0),"")</f>
        <v xml:space="preserve"> </v>
      </c>
      <c r="Y9" s="81">
        <f>IFERROR(VLOOKUP(A9,'Competitors Links &amp; Pricings'!A:L,8,0),"")</f>
        <v>0.1</v>
      </c>
      <c r="Z9" s="81">
        <f>IFERROR(VLOOKUP(A9,'Competitors Links &amp; Pricings'!A:L,9,0),"")</f>
        <v>0.1</v>
      </c>
      <c r="AA9" s="81">
        <f>IFERROR(VLOOKUP(A9,'Competitors Links &amp; Pricings'!A:L,10,0),"")</f>
        <v>22</v>
      </c>
      <c r="AB9" s="81">
        <f>IFERROR(VLOOKUP(A9,'Competitors Links &amp; Pricings'!A:L,11,0),"")</f>
        <v>1000</v>
      </c>
    </row>
    <row r="10" spans="1:28" s="83" customFormat="1" ht="12" x14ac:dyDescent="0.25">
      <c r="A10" s="81" t="s">
        <v>68</v>
      </c>
      <c r="B10" s="89">
        <v>956.72</v>
      </c>
      <c r="C10" s="89">
        <v>1220</v>
      </c>
      <c r="D10" s="106">
        <f t="shared" si="2"/>
        <v>0.21580327868852456</v>
      </c>
      <c r="E10" s="90">
        <f t="shared" si="0"/>
        <v>0</v>
      </c>
      <c r="F10" s="90">
        <f t="shared" si="1"/>
        <v>0</v>
      </c>
      <c r="G10" s="82" t="s">
        <v>34</v>
      </c>
      <c r="H10" s="81" t="s">
        <v>69</v>
      </c>
      <c r="I10" s="81" t="s">
        <v>70</v>
      </c>
      <c r="J10" s="81" t="s">
        <v>67</v>
      </c>
      <c r="K10" s="81"/>
      <c r="L10" s="81"/>
      <c r="M10" s="81"/>
      <c r="N10" s="81"/>
      <c r="O10" s="82"/>
      <c r="P10" s="81"/>
      <c r="Q10" s="81"/>
      <c r="R10" s="81"/>
      <c r="S10" s="81"/>
      <c r="T10" s="81"/>
      <c r="U10" s="81">
        <f t="shared" si="3"/>
        <v>0</v>
      </c>
      <c r="V10" s="81" t="str">
        <f>IFERROR(VLOOKUP(A10,'Competitors Links &amp; Pricings'!A:G,3,0),"")</f>
        <v xml:space="preserve"> </v>
      </c>
      <c r="W10" s="81" t="str">
        <f>IFERROR(VLOOKUP(A10,'Competitors Links &amp; Pricings'!A:G,5,0),"")</f>
        <v xml:space="preserve"> </v>
      </c>
      <c r="X10" s="81" t="str">
        <f>IFERROR(VLOOKUP(A10,'Competitors Links &amp; Pricings'!A:G,7,0),"")</f>
        <v xml:space="preserve"> </v>
      </c>
      <c r="Y10" s="81">
        <f>IFERROR(VLOOKUP(A10,'Competitors Links &amp; Pricings'!A:L,8,0),"")</f>
        <v>0.1</v>
      </c>
      <c r="Z10" s="81">
        <f>IFERROR(VLOOKUP(A10,'Competitors Links &amp; Pricings'!A:L,9,0),"")</f>
        <v>0.1</v>
      </c>
      <c r="AA10" s="81">
        <f>IFERROR(VLOOKUP(A10,'Competitors Links &amp; Pricings'!A:L,10,0),"")</f>
        <v>22</v>
      </c>
      <c r="AB10" s="81">
        <f>IFERROR(VLOOKUP(A10,'Competitors Links &amp; Pricings'!A:L,11,0),"")</f>
        <v>1000</v>
      </c>
    </row>
    <row r="11" spans="1:28" s="83" customFormat="1" ht="12" x14ac:dyDescent="0.25">
      <c r="A11" s="81" t="s">
        <v>71</v>
      </c>
      <c r="B11" s="89">
        <v>2306.67</v>
      </c>
      <c r="C11" s="89">
        <v>2882.38</v>
      </c>
      <c r="D11" s="106">
        <f t="shared" si="2"/>
        <v>0.19973424739277959</v>
      </c>
      <c r="E11" s="90">
        <f t="shared" si="0"/>
        <v>0</v>
      </c>
      <c r="F11" s="90">
        <f t="shared" si="1"/>
        <v>3229.34</v>
      </c>
      <c r="G11" s="82" t="s">
        <v>34</v>
      </c>
      <c r="H11" s="81" t="s">
        <v>72</v>
      </c>
      <c r="I11" s="81" t="s">
        <v>73</v>
      </c>
      <c r="J11" s="81" t="s">
        <v>74</v>
      </c>
      <c r="K11" s="81"/>
      <c r="L11" s="81"/>
      <c r="M11" s="81"/>
      <c r="N11" s="81"/>
      <c r="O11" s="82"/>
      <c r="P11" s="81"/>
      <c r="Q11" s="81"/>
      <c r="R11" s="81"/>
      <c r="S11" s="81"/>
      <c r="T11" s="81"/>
      <c r="U11" s="81">
        <f t="shared" si="3"/>
        <v>0</v>
      </c>
      <c r="V11" s="81">
        <f>IFERROR(VLOOKUP(A11,'Competitors Links &amp; Pricings'!A:G,3,0),"")</f>
        <v>3229.34</v>
      </c>
      <c r="W11" s="81">
        <f>IFERROR(VLOOKUP(A11,'Competitors Links &amp; Pricings'!A:G,5,0),"")</f>
        <v>3229.34</v>
      </c>
      <c r="X11" s="81">
        <f>IFERROR(VLOOKUP(A11,'Competitors Links &amp; Pricings'!A:G,7,0),"")</f>
        <v>3229.34</v>
      </c>
      <c r="Y11" s="81">
        <f>IFERROR(VLOOKUP(A11,'Competitors Links &amp; Pricings'!A:L,8,0),"")</f>
        <v>8</v>
      </c>
      <c r="Z11" s="81">
        <f>IFERROR(VLOOKUP(A11,'Competitors Links &amp; Pricings'!A:L,9,0),"")</f>
        <v>12</v>
      </c>
      <c r="AA11" s="81">
        <f>IFERROR(VLOOKUP(A11,'Competitors Links &amp; Pricings'!A:L,10,0),"")</f>
        <v>6</v>
      </c>
      <c r="AB11" s="81">
        <f>IFERROR(VLOOKUP(A11,'Competitors Links &amp; Pricings'!A:L,11,0),"")</f>
        <v>4</v>
      </c>
    </row>
    <row r="12" spans="1:28" s="83" customFormat="1" ht="12" x14ac:dyDescent="0.25">
      <c r="A12" s="81" t="s">
        <v>75</v>
      </c>
      <c r="B12" s="89">
        <v>3.8</v>
      </c>
      <c r="C12" s="89">
        <v>5.0199999999999996</v>
      </c>
      <c r="D12" s="106">
        <f t="shared" si="2"/>
        <v>0.24302788844621512</v>
      </c>
      <c r="E12" s="90">
        <f t="shared" si="0"/>
        <v>0</v>
      </c>
      <c r="F12" s="90">
        <f t="shared" si="1"/>
        <v>0</v>
      </c>
      <c r="G12" s="82" t="s">
        <v>34</v>
      </c>
      <c r="H12" s="81" t="s">
        <v>76</v>
      </c>
      <c r="I12" s="81" t="s">
        <v>77</v>
      </c>
      <c r="J12" s="81" t="s">
        <v>78</v>
      </c>
      <c r="K12" s="81"/>
      <c r="L12" s="81"/>
      <c r="M12" s="81"/>
      <c r="N12" s="81"/>
      <c r="O12" s="82"/>
      <c r="P12" s="81"/>
      <c r="Q12" s="81"/>
      <c r="R12" s="81"/>
      <c r="S12" s="81"/>
      <c r="T12" s="81"/>
      <c r="U12" s="81">
        <f t="shared" si="3"/>
        <v>0</v>
      </c>
      <c r="V12" s="81" t="str">
        <f>IFERROR(VLOOKUP(A12,'Competitors Links &amp; Pricings'!A:G,3,0),"")</f>
        <v xml:space="preserve"> </v>
      </c>
      <c r="W12" s="81" t="str">
        <f>IFERROR(VLOOKUP(A12,'Competitors Links &amp; Pricings'!A:G,5,0),"")</f>
        <v xml:space="preserve"> </v>
      </c>
      <c r="X12" s="81" t="str">
        <f>IFERROR(VLOOKUP(A12,'Competitors Links &amp; Pricings'!A:G,7,0),"")</f>
        <v xml:space="preserve"> </v>
      </c>
      <c r="Y12" s="81">
        <f>IFERROR(VLOOKUP(A12,'Competitors Links &amp; Pricings'!A:L,8,0),"")</f>
        <v>6</v>
      </c>
      <c r="Z12" s="81">
        <f>IFERROR(VLOOKUP(A12,'Competitors Links &amp; Pricings'!A:L,9,0),"")</f>
        <v>5</v>
      </c>
      <c r="AA12" s="81">
        <f>IFERROR(VLOOKUP(A12,'Competitors Links &amp; Pricings'!A:L,10,0),"")</f>
        <v>0.54</v>
      </c>
      <c r="AB12" s="81">
        <f>IFERROR(VLOOKUP(A12,'Competitors Links &amp; Pricings'!A:L,11,0),"")</f>
        <v>0.05</v>
      </c>
    </row>
    <row r="13" spans="1:28" s="83" customFormat="1" ht="12" x14ac:dyDescent="0.25">
      <c r="A13" s="81" t="s">
        <v>79</v>
      </c>
      <c r="B13" s="89">
        <v>23.71</v>
      </c>
      <c r="C13" s="89">
        <v>31.43</v>
      </c>
      <c r="D13" s="106">
        <f t="shared" si="2"/>
        <v>0.24562519885459749</v>
      </c>
      <c r="E13" s="90">
        <f t="shared" si="0"/>
        <v>0</v>
      </c>
      <c r="F13" s="90">
        <f t="shared" si="1"/>
        <v>0</v>
      </c>
      <c r="G13" s="82" t="s">
        <v>34</v>
      </c>
      <c r="H13" s="81" t="s">
        <v>80</v>
      </c>
      <c r="I13" s="81" t="s">
        <v>81</v>
      </c>
      <c r="J13" s="81" t="s">
        <v>78</v>
      </c>
      <c r="K13" s="81"/>
      <c r="L13" s="81"/>
      <c r="M13" s="81"/>
      <c r="N13" s="81"/>
      <c r="O13" s="82"/>
      <c r="P13" s="81"/>
      <c r="Q13" s="81"/>
      <c r="R13" s="81"/>
      <c r="S13" s="81"/>
      <c r="T13" s="81"/>
      <c r="U13" s="81">
        <f t="shared" si="3"/>
        <v>0</v>
      </c>
      <c r="V13" s="81" t="str">
        <f>IFERROR(VLOOKUP(A13,'Competitors Links &amp; Pricings'!A:G,3,0),"")</f>
        <v xml:space="preserve"> </v>
      </c>
      <c r="W13" s="81" t="str">
        <f>IFERROR(VLOOKUP(A13,'Competitors Links &amp; Pricings'!A:G,5,0),"")</f>
        <v xml:space="preserve"> </v>
      </c>
      <c r="X13" s="81" t="str">
        <f>IFERROR(VLOOKUP(A13,'Competitors Links &amp; Pricings'!A:G,7,0),"")</f>
        <v xml:space="preserve"> </v>
      </c>
      <c r="Y13" s="81">
        <f>IFERROR(VLOOKUP(A13,'Competitors Links &amp; Pricings'!A:L,8,0),"")</f>
        <v>80</v>
      </c>
      <c r="Z13" s="81">
        <f>IFERROR(VLOOKUP(A13,'Competitors Links &amp; Pricings'!A:L,9,0),"")</f>
        <v>0</v>
      </c>
      <c r="AA13" s="81">
        <f>IFERROR(VLOOKUP(A13,'Competitors Links &amp; Pricings'!A:L,10,0),"")</f>
        <v>0.09</v>
      </c>
      <c r="AB13" s="81">
        <f>IFERROR(VLOOKUP(A13,'Competitors Links &amp; Pricings'!A:L,11,0),"")</f>
        <v>1.25</v>
      </c>
    </row>
    <row r="14" spans="1:28" s="83" customFormat="1" ht="12" x14ac:dyDescent="0.25">
      <c r="A14" s="81" t="s">
        <v>83</v>
      </c>
      <c r="B14" s="89">
        <v>1176.71</v>
      </c>
      <c r="C14" s="89">
        <v>1545</v>
      </c>
      <c r="D14" s="106">
        <f t="shared" si="2"/>
        <v>0.23837540453074432</v>
      </c>
      <c r="E14" s="90">
        <f t="shared" si="0"/>
        <v>0</v>
      </c>
      <c r="F14" s="90">
        <f t="shared" si="1"/>
        <v>0</v>
      </c>
      <c r="G14" s="82" t="s">
        <v>34</v>
      </c>
      <c r="H14" s="81" t="s">
        <v>84</v>
      </c>
      <c r="I14" s="81" t="s">
        <v>85</v>
      </c>
      <c r="J14" s="81" t="s">
        <v>78</v>
      </c>
      <c r="K14" s="81"/>
      <c r="L14" s="81"/>
      <c r="M14" s="81"/>
      <c r="N14" s="81"/>
      <c r="O14" s="82"/>
      <c r="P14" s="81"/>
      <c r="Q14" s="81"/>
      <c r="R14" s="81"/>
      <c r="S14" s="81"/>
      <c r="T14" s="81"/>
      <c r="U14" s="81">
        <f t="shared" si="3"/>
        <v>0</v>
      </c>
      <c r="V14" s="81" t="str">
        <f>IFERROR(VLOOKUP(A14,'Competitors Links &amp; Pricings'!A:G,3,0),"")</f>
        <v xml:space="preserve"> </v>
      </c>
      <c r="W14" s="81" t="str">
        <f>IFERROR(VLOOKUP(A14,'Competitors Links &amp; Pricings'!A:G,5,0),"")</f>
        <v xml:space="preserve"> </v>
      </c>
      <c r="X14" s="81" t="str">
        <f>IFERROR(VLOOKUP(A14,'Competitors Links &amp; Pricings'!A:G,7,0),"")</f>
        <v xml:space="preserve"> </v>
      </c>
      <c r="Y14" s="81">
        <f>IFERROR(VLOOKUP(A14,'Competitors Links &amp; Pricings'!A:L,8,0),"")</f>
        <v>15</v>
      </c>
      <c r="Z14" s="81">
        <f>IFERROR(VLOOKUP(A14,'Competitors Links &amp; Pricings'!A:L,9,0),"")</f>
        <v>15</v>
      </c>
      <c r="AA14" s="81">
        <f>IFERROR(VLOOKUP(A14,'Competitors Links &amp; Pricings'!A:L,10,0),"")</f>
        <v>0.15</v>
      </c>
      <c r="AB14" s="81">
        <f>IFERROR(VLOOKUP(A14,'Competitors Links &amp; Pricings'!A:L,11,0),"")</f>
        <v>1</v>
      </c>
    </row>
    <row r="15" spans="1:28" s="83" customFormat="1" ht="12" x14ac:dyDescent="0.25">
      <c r="A15" s="81" t="s">
        <v>86</v>
      </c>
      <c r="B15" s="89">
        <v>1.03</v>
      </c>
      <c r="C15" s="89">
        <v>1.37</v>
      </c>
      <c r="D15" s="106">
        <f t="shared" si="2"/>
        <v>0.24817518248175185</v>
      </c>
      <c r="E15" s="90">
        <f t="shared" si="0"/>
        <v>0</v>
      </c>
      <c r="F15" s="90">
        <f t="shared" si="1"/>
        <v>0</v>
      </c>
      <c r="G15" s="82" t="s">
        <v>34</v>
      </c>
      <c r="H15" s="81" t="s">
        <v>87</v>
      </c>
      <c r="I15" s="81" t="s">
        <v>88</v>
      </c>
      <c r="J15" s="81" t="s">
        <v>78</v>
      </c>
      <c r="K15" s="81"/>
      <c r="L15" s="81"/>
      <c r="M15" s="81"/>
      <c r="N15" s="81"/>
      <c r="O15" s="82"/>
      <c r="P15" s="81"/>
      <c r="Q15" s="81"/>
      <c r="R15" s="81"/>
      <c r="S15" s="81"/>
      <c r="T15" s="81"/>
      <c r="U15" s="81">
        <f t="shared" si="3"/>
        <v>0</v>
      </c>
      <c r="V15" s="81" t="str">
        <f>IFERROR(VLOOKUP(A15,'Competitors Links &amp; Pricings'!A:G,3,0),"")</f>
        <v xml:space="preserve"> </v>
      </c>
      <c r="W15" s="81" t="str">
        <f>IFERROR(VLOOKUP(A15,'Competitors Links &amp; Pricings'!A:G,5,0),"")</f>
        <v xml:space="preserve"> </v>
      </c>
      <c r="X15" s="81" t="str">
        <f>IFERROR(VLOOKUP(A15,'Competitors Links &amp; Pricings'!A:G,7,0),"")</f>
        <v xml:space="preserve"> </v>
      </c>
      <c r="Y15" s="81">
        <f>IFERROR(VLOOKUP(A15,'Competitors Links &amp; Pricings'!A:L,8,0),"")</f>
        <v>12</v>
      </c>
      <c r="Z15" s="81">
        <f>IFERROR(VLOOKUP(A15,'Competitors Links &amp; Pricings'!A:L,9,0),"")</f>
        <v>48</v>
      </c>
      <c r="AA15" s="81">
        <f>IFERROR(VLOOKUP(A15,'Competitors Links &amp; Pricings'!A:L,10,0),"")</f>
        <v>0.5</v>
      </c>
      <c r="AB15" s="81">
        <f>IFERROR(VLOOKUP(A15,'Competitors Links &amp; Pricings'!A:L,11,0),"")</f>
        <v>1</v>
      </c>
    </row>
    <row r="16" spans="1:28" s="83" customFormat="1" ht="12" x14ac:dyDescent="0.25">
      <c r="A16" s="81" t="s">
        <v>90</v>
      </c>
      <c r="B16" s="89">
        <v>14.34</v>
      </c>
      <c r="C16" s="89">
        <v>18.989999999999998</v>
      </c>
      <c r="D16" s="106">
        <f t="shared" si="2"/>
        <v>0.24486571879936803</v>
      </c>
      <c r="E16" s="90">
        <f t="shared" si="0"/>
        <v>0</v>
      </c>
      <c r="F16" s="90">
        <f t="shared" si="1"/>
        <v>0</v>
      </c>
      <c r="G16" s="82" t="s">
        <v>34</v>
      </c>
      <c r="H16" s="81" t="s">
        <v>91</v>
      </c>
      <c r="I16" s="81" t="s">
        <v>92</v>
      </c>
      <c r="J16" s="81" t="s">
        <v>78</v>
      </c>
      <c r="K16" s="81"/>
      <c r="L16" s="81"/>
      <c r="M16" s="81"/>
      <c r="N16" s="81"/>
      <c r="O16" s="82"/>
      <c r="P16" s="81"/>
      <c r="Q16" s="81"/>
      <c r="R16" s="81"/>
      <c r="S16" s="81"/>
      <c r="T16" s="81"/>
      <c r="U16" s="81">
        <f t="shared" si="3"/>
        <v>0</v>
      </c>
      <c r="V16" s="81" t="str">
        <f>IFERROR(VLOOKUP(A16,'Competitors Links &amp; Pricings'!A:G,3,0),"")</f>
        <v xml:space="preserve"> </v>
      </c>
      <c r="W16" s="81" t="str">
        <f>IFERROR(VLOOKUP(A16,'Competitors Links &amp; Pricings'!A:G,5,0),"")</f>
        <v xml:space="preserve"> </v>
      </c>
      <c r="X16" s="81" t="str">
        <f>IFERROR(VLOOKUP(A16,'Competitors Links &amp; Pricings'!A:G,7,0),"")</f>
        <v xml:space="preserve"> </v>
      </c>
      <c r="Y16" s="81">
        <f>IFERROR(VLOOKUP(A16,'Competitors Links &amp; Pricings'!A:L,8,0),"")</f>
        <v>1.5</v>
      </c>
      <c r="Z16" s="81">
        <f>IFERROR(VLOOKUP(A16,'Competitors Links &amp; Pricings'!A:L,9,0),"")</f>
        <v>2.5</v>
      </c>
      <c r="AA16" s="81">
        <f>IFERROR(VLOOKUP(A16,'Competitors Links &amp; Pricings'!A:L,10,0),"")</f>
        <v>0.02</v>
      </c>
      <c r="AB16" s="81">
        <f>IFERROR(VLOOKUP(A16,'Competitors Links &amp; Pricings'!A:L,11,0),"")</f>
        <v>0.75</v>
      </c>
    </row>
    <row r="17" spans="1:28" s="83" customFormat="1" ht="12" x14ac:dyDescent="0.25">
      <c r="A17" s="81" t="s">
        <v>93</v>
      </c>
      <c r="B17" s="89">
        <v>25.07</v>
      </c>
      <c r="C17" s="89">
        <v>33.25</v>
      </c>
      <c r="D17" s="106">
        <f t="shared" si="2"/>
        <v>0.24601503759398496</v>
      </c>
      <c r="E17" s="90">
        <f t="shared" si="0"/>
        <v>0</v>
      </c>
      <c r="F17" s="90">
        <f t="shared" si="1"/>
        <v>0</v>
      </c>
      <c r="G17" s="82" t="s">
        <v>34</v>
      </c>
      <c r="H17" s="81" t="s">
        <v>94</v>
      </c>
      <c r="I17" s="81" t="s">
        <v>95</v>
      </c>
      <c r="J17" s="81" t="s">
        <v>96</v>
      </c>
      <c r="K17" s="81"/>
      <c r="L17" s="81"/>
      <c r="M17" s="81"/>
      <c r="N17" s="81"/>
      <c r="O17" s="82"/>
      <c r="P17" s="81"/>
      <c r="Q17" s="81"/>
      <c r="R17" s="81"/>
      <c r="S17" s="81"/>
      <c r="T17" s="81"/>
      <c r="U17" s="81">
        <f t="shared" si="3"/>
        <v>0</v>
      </c>
      <c r="V17" s="81" t="str">
        <f>IFERROR(VLOOKUP(A17,'Competitors Links &amp; Pricings'!A:G,3,0),"")</f>
        <v xml:space="preserve"> </v>
      </c>
      <c r="W17" s="81" t="str">
        <f>IFERROR(VLOOKUP(A17,'Competitors Links &amp; Pricings'!A:G,5,0),"")</f>
        <v xml:space="preserve"> </v>
      </c>
      <c r="X17" s="81" t="str">
        <f>IFERROR(VLOOKUP(A17,'Competitors Links &amp; Pricings'!A:G,7,0),"")</f>
        <v xml:space="preserve"> </v>
      </c>
      <c r="Y17" s="81">
        <f>IFERROR(VLOOKUP(A17,'Competitors Links &amp; Pricings'!A:L,8,0),"")</f>
        <v>4</v>
      </c>
      <c r="Z17" s="81">
        <f>IFERROR(VLOOKUP(A17,'Competitors Links &amp; Pricings'!A:L,9,0),"")</f>
        <v>3</v>
      </c>
      <c r="AA17" s="81">
        <f>IFERROR(VLOOKUP(A17,'Competitors Links &amp; Pricings'!A:L,10,0),"")</f>
        <v>1</v>
      </c>
      <c r="AB17" s="81">
        <f>IFERROR(VLOOKUP(A17,'Competitors Links &amp; Pricings'!A:L,11,0),"")</f>
        <v>0.2</v>
      </c>
    </row>
    <row r="18" spans="1:28" s="83" customFormat="1" ht="12" x14ac:dyDescent="0.25">
      <c r="A18" s="81" t="s">
        <v>97</v>
      </c>
      <c r="B18" s="89">
        <v>5.43</v>
      </c>
      <c r="C18" s="89">
        <v>7.21</v>
      </c>
      <c r="D18" s="106">
        <f t="shared" si="2"/>
        <v>0.24687933425797506</v>
      </c>
      <c r="E18" s="90">
        <f t="shared" si="0"/>
        <v>0</v>
      </c>
      <c r="F18" s="90">
        <f t="shared" si="1"/>
        <v>0</v>
      </c>
      <c r="G18" s="82" t="s">
        <v>34</v>
      </c>
      <c r="H18" s="81" t="s">
        <v>98</v>
      </c>
      <c r="I18" s="81" t="s">
        <v>99</v>
      </c>
      <c r="J18" s="81" t="s">
        <v>78</v>
      </c>
      <c r="K18" s="81"/>
      <c r="L18" s="81"/>
      <c r="M18" s="81"/>
      <c r="N18" s="81"/>
      <c r="O18" s="82"/>
      <c r="P18" s="81"/>
      <c r="Q18" s="81"/>
      <c r="R18" s="81"/>
      <c r="S18" s="81"/>
      <c r="T18" s="81"/>
      <c r="U18" s="81">
        <f t="shared" si="3"/>
        <v>0</v>
      </c>
      <c r="V18" s="81" t="str">
        <f>IFERROR(VLOOKUP(A18,'Competitors Links &amp; Pricings'!A:G,3,0),"")</f>
        <v xml:space="preserve"> </v>
      </c>
      <c r="W18" s="81" t="str">
        <f>IFERROR(VLOOKUP(A18,'Competitors Links &amp; Pricings'!A:G,5,0),"")</f>
        <v xml:space="preserve"> </v>
      </c>
      <c r="X18" s="81" t="str">
        <f>IFERROR(VLOOKUP(A18,'Competitors Links &amp; Pricings'!A:G,7,0),"")</f>
        <v xml:space="preserve"> </v>
      </c>
      <c r="Y18" s="81">
        <f>IFERROR(VLOOKUP(A18,'Competitors Links &amp; Pricings'!A:L,8,0),"")</f>
        <v>2.63</v>
      </c>
      <c r="Z18" s="81">
        <f>IFERROR(VLOOKUP(A18,'Competitors Links &amp; Pricings'!A:L,9,0),"")</f>
        <v>3.25</v>
      </c>
      <c r="AA18" s="81">
        <f>IFERROR(VLOOKUP(A18,'Competitors Links &amp; Pricings'!A:L,10,0),"")</f>
        <v>0.13</v>
      </c>
      <c r="AB18" s="81">
        <f>IFERROR(VLOOKUP(A18,'Competitors Links &amp; Pricings'!A:L,11,0),"")</f>
        <v>0.5</v>
      </c>
    </row>
    <row r="19" spans="1:28" s="83" customFormat="1" ht="12" x14ac:dyDescent="0.25">
      <c r="A19" s="81" t="s">
        <v>100</v>
      </c>
      <c r="B19" s="89">
        <v>18.149999999999999</v>
      </c>
      <c r="C19" s="89">
        <v>24</v>
      </c>
      <c r="D19" s="106">
        <f t="shared" si="2"/>
        <v>0.24375000000000005</v>
      </c>
      <c r="E19" s="90">
        <f t="shared" si="0"/>
        <v>0</v>
      </c>
      <c r="F19" s="90">
        <f t="shared" si="1"/>
        <v>0</v>
      </c>
      <c r="G19" s="82" t="s">
        <v>34</v>
      </c>
      <c r="H19" s="81" t="s">
        <v>101</v>
      </c>
      <c r="I19" s="81" t="s">
        <v>102</v>
      </c>
      <c r="J19" s="81" t="s">
        <v>103</v>
      </c>
      <c r="K19" s="81"/>
      <c r="L19" s="81"/>
      <c r="M19" s="81"/>
      <c r="N19" s="81"/>
      <c r="O19" s="82"/>
      <c r="P19" s="81"/>
      <c r="Q19" s="81"/>
      <c r="R19" s="81"/>
      <c r="S19" s="81"/>
      <c r="T19" s="81"/>
      <c r="U19" s="81">
        <f t="shared" si="3"/>
        <v>0</v>
      </c>
      <c r="V19" s="81" t="str">
        <f>IFERROR(VLOOKUP(A19,'Competitors Links &amp; Pricings'!A:G,3,0),"")</f>
        <v xml:space="preserve"> </v>
      </c>
      <c r="W19" s="81" t="str">
        <f>IFERROR(VLOOKUP(A19,'Competitors Links &amp; Pricings'!A:G,5,0),"")</f>
        <v xml:space="preserve"> </v>
      </c>
      <c r="X19" s="81" t="str">
        <f>IFERROR(VLOOKUP(A19,'Competitors Links &amp; Pricings'!A:G,7,0),"")</f>
        <v xml:space="preserve"> </v>
      </c>
      <c r="Y19" s="81">
        <f>IFERROR(VLOOKUP(A19,'Competitors Links &amp; Pricings'!A:L,8,0),"")</f>
        <v>2</v>
      </c>
      <c r="Z19" s="81">
        <f>IFERROR(VLOOKUP(A19,'Competitors Links &amp; Pricings'!A:L,9,0),"")</f>
        <v>1.63</v>
      </c>
      <c r="AA19" s="81">
        <f>IFERROR(VLOOKUP(A19,'Competitors Links &amp; Pricings'!A:L,10,0),"")</f>
        <v>0.65</v>
      </c>
      <c r="AB19" s="81">
        <f>IFERROR(VLOOKUP(A19,'Competitors Links &amp; Pricings'!A:L,11,0),"")</f>
        <v>2.72</v>
      </c>
    </row>
    <row r="20" spans="1:28" s="83" customFormat="1" ht="12" x14ac:dyDescent="0.25">
      <c r="A20" s="81" t="s">
        <v>104</v>
      </c>
      <c r="B20" s="89">
        <v>626.63</v>
      </c>
      <c r="C20" s="89">
        <v>727.6</v>
      </c>
      <c r="D20" s="106">
        <f t="shared" si="2"/>
        <v>0.13877130291368886</v>
      </c>
      <c r="E20" s="90">
        <f t="shared" si="0"/>
        <v>0</v>
      </c>
      <c r="F20" s="90">
        <f t="shared" si="1"/>
        <v>0</v>
      </c>
      <c r="G20" s="82" t="s">
        <v>34</v>
      </c>
      <c r="H20" s="81" t="s">
        <v>105</v>
      </c>
      <c r="I20" s="81" t="s">
        <v>106</v>
      </c>
      <c r="J20" s="81" t="s">
        <v>107</v>
      </c>
      <c r="K20" s="81"/>
      <c r="L20" s="81"/>
      <c r="M20" s="81"/>
      <c r="N20" s="81"/>
      <c r="O20" s="82"/>
      <c r="P20" s="81"/>
      <c r="Q20" s="81"/>
      <c r="R20" s="81"/>
      <c r="S20" s="81"/>
      <c r="T20" s="81"/>
      <c r="U20" s="81">
        <f t="shared" si="3"/>
        <v>0</v>
      </c>
      <c r="V20" s="81" t="str">
        <f>IFERROR(VLOOKUP(A20,'Competitors Links &amp; Pricings'!A:G,3,0),"")</f>
        <v xml:space="preserve"> </v>
      </c>
      <c r="W20" s="81" t="str">
        <f>IFERROR(VLOOKUP(A20,'Competitors Links &amp; Pricings'!A:G,5,0),"")</f>
        <v xml:space="preserve"> </v>
      </c>
      <c r="X20" s="81" t="str">
        <f>IFERROR(VLOOKUP(A20,'Competitors Links &amp; Pricings'!A:G,7,0),"")</f>
        <v xml:space="preserve"> </v>
      </c>
      <c r="Y20" s="81">
        <f>IFERROR(VLOOKUP(A20,'Competitors Links &amp; Pricings'!A:L,8,0),"")</f>
        <v>19.5</v>
      </c>
      <c r="Z20" s="81">
        <f>IFERROR(VLOOKUP(A20,'Competitors Links &amp; Pricings'!A:L,9,0),"")</f>
        <v>14.75</v>
      </c>
      <c r="AA20" s="81">
        <f>IFERROR(VLOOKUP(A20,'Competitors Links &amp; Pricings'!A:L,10,0),"")</f>
        <v>16.5</v>
      </c>
      <c r="AB20" s="81">
        <f>IFERROR(VLOOKUP(A20,'Competitors Links &amp; Pricings'!A:L,11,0),"")</f>
        <v>6.63</v>
      </c>
    </row>
    <row r="21" spans="1:28" s="83" customFormat="1" ht="12" x14ac:dyDescent="0.25">
      <c r="A21" s="81" t="s">
        <v>108</v>
      </c>
      <c r="B21" s="89">
        <v>463.08</v>
      </c>
      <c r="C21" s="89">
        <v>610</v>
      </c>
      <c r="D21" s="106">
        <f t="shared" si="2"/>
        <v>0.24085245901639346</v>
      </c>
      <c r="E21" s="90">
        <f t="shared" si="0"/>
        <v>0</v>
      </c>
      <c r="F21" s="90">
        <f t="shared" si="1"/>
        <v>0</v>
      </c>
      <c r="G21" s="82" t="s">
        <v>34</v>
      </c>
      <c r="H21" s="81" t="s">
        <v>109</v>
      </c>
      <c r="I21" s="81" t="s">
        <v>110</v>
      </c>
      <c r="J21" s="81" t="s">
        <v>111</v>
      </c>
      <c r="K21" s="81"/>
      <c r="L21" s="81"/>
      <c r="M21" s="81"/>
      <c r="N21" s="81"/>
      <c r="O21" s="82"/>
      <c r="P21" s="81"/>
      <c r="Q21" s="81"/>
      <c r="R21" s="81"/>
      <c r="S21" s="81"/>
      <c r="T21" s="81"/>
      <c r="U21" s="81">
        <f t="shared" si="3"/>
        <v>0</v>
      </c>
      <c r="V21" s="81" t="str">
        <f>IFERROR(VLOOKUP(A21,'Competitors Links &amp; Pricings'!A:G,3,0),"")</f>
        <v xml:space="preserve"> </v>
      </c>
      <c r="W21" s="81" t="str">
        <f>IFERROR(VLOOKUP(A21,'Competitors Links &amp; Pricings'!A:G,5,0),"")</f>
        <v xml:space="preserve"> </v>
      </c>
      <c r="X21" s="81" t="str">
        <f>IFERROR(VLOOKUP(A21,'Competitors Links &amp; Pricings'!A:G,7,0),"")</f>
        <v xml:space="preserve"> </v>
      </c>
      <c r="Y21" s="81">
        <f>IFERROR(VLOOKUP(A21,'Competitors Links &amp; Pricings'!A:L,8,0),"")</f>
        <v>16</v>
      </c>
      <c r="Z21" s="81">
        <f>IFERROR(VLOOKUP(A21,'Competitors Links &amp; Pricings'!A:L,9,0),"")</f>
        <v>23</v>
      </c>
      <c r="AA21" s="81">
        <f>IFERROR(VLOOKUP(A21,'Competitors Links &amp; Pricings'!A:L,10,0),"")</f>
        <v>1</v>
      </c>
      <c r="AB21" s="81">
        <f>IFERROR(VLOOKUP(A21,'Competitors Links &amp; Pricings'!A:L,11,0),"")</f>
        <v>18</v>
      </c>
    </row>
    <row r="22" spans="1:28" s="83" customFormat="1" ht="12" x14ac:dyDescent="0.25">
      <c r="A22" s="81" t="s">
        <v>112</v>
      </c>
      <c r="B22" s="89">
        <v>137.85</v>
      </c>
      <c r="C22" s="89">
        <v>154</v>
      </c>
      <c r="D22" s="106">
        <f t="shared" si="2"/>
        <v>0.10487012987012991</v>
      </c>
      <c r="E22" s="90">
        <f t="shared" si="0"/>
        <v>0</v>
      </c>
      <c r="F22" s="90">
        <f t="shared" si="1"/>
        <v>0</v>
      </c>
      <c r="G22" s="82" t="s">
        <v>34</v>
      </c>
      <c r="H22" s="81" t="s">
        <v>113</v>
      </c>
      <c r="I22" s="81" t="s">
        <v>114</v>
      </c>
      <c r="J22" s="81" t="s">
        <v>103</v>
      </c>
      <c r="K22" s="81"/>
      <c r="L22" s="81"/>
      <c r="M22" s="81"/>
      <c r="N22" s="81"/>
      <c r="O22" s="82"/>
      <c r="P22" s="81"/>
      <c r="Q22" s="81"/>
      <c r="R22" s="81"/>
      <c r="S22" s="81"/>
      <c r="T22" s="81"/>
      <c r="U22" s="81">
        <f t="shared" si="3"/>
        <v>0</v>
      </c>
      <c r="V22" s="81" t="str">
        <f>IFERROR(VLOOKUP(A22,'Competitors Links &amp; Pricings'!A:G,3,0),"")</f>
        <v xml:space="preserve"> </v>
      </c>
      <c r="W22" s="81" t="str">
        <f>IFERROR(VLOOKUP(A22,'Competitors Links &amp; Pricings'!A:G,5,0),"")</f>
        <v xml:space="preserve"> </v>
      </c>
      <c r="X22" s="81" t="str">
        <f>IFERROR(VLOOKUP(A22,'Competitors Links &amp; Pricings'!A:G,7,0),"")</f>
        <v xml:space="preserve"> </v>
      </c>
      <c r="Y22" s="81">
        <f>IFERROR(VLOOKUP(A22,'Competitors Links &amp; Pricings'!A:L,8,0),"")</f>
        <v>2.76</v>
      </c>
      <c r="Z22" s="81">
        <f>IFERROR(VLOOKUP(A22,'Competitors Links &amp; Pricings'!A:L,9,0),"")</f>
        <v>4.13</v>
      </c>
      <c r="AA22" s="81">
        <f>IFERROR(VLOOKUP(A22,'Competitors Links &amp; Pricings'!A:L,10,0),"")</f>
        <v>0.66</v>
      </c>
      <c r="AB22" s="81">
        <f>IFERROR(VLOOKUP(A22,'Competitors Links &amp; Pricings'!A:L,11,0),"")</f>
        <v>1.77</v>
      </c>
    </row>
    <row r="23" spans="1:28" s="83" customFormat="1" ht="12" x14ac:dyDescent="0.25">
      <c r="A23" s="81" t="s">
        <v>115</v>
      </c>
      <c r="B23" s="89">
        <v>222.5</v>
      </c>
      <c r="C23" s="89">
        <v>295</v>
      </c>
      <c r="D23" s="106">
        <f t="shared" si="2"/>
        <v>0.24576271186440679</v>
      </c>
      <c r="E23" s="90">
        <f t="shared" si="0"/>
        <v>0</v>
      </c>
      <c r="F23" s="90">
        <f t="shared" si="1"/>
        <v>0</v>
      </c>
      <c r="G23" s="82" t="s">
        <v>34</v>
      </c>
      <c r="H23" s="81" t="s">
        <v>116</v>
      </c>
      <c r="I23" s="81" t="s">
        <v>117</v>
      </c>
      <c r="J23" s="81" t="s">
        <v>118</v>
      </c>
      <c r="K23" s="81"/>
      <c r="L23" s="81"/>
      <c r="M23" s="81"/>
      <c r="N23" s="81"/>
      <c r="O23" s="82"/>
      <c r="P23" s="81"/>
      <c r="Q23" s="81"/>
      <c r="R23" s="81"/>
      <c r="S23" s="81"/>
      <c r="T23" s="81"/>
      <c r="U23" s="81">
        <f t="shared" si="3"/>
        <v>0</v>
      </c>
      <c r="V23" s="81" t="str">
        <f>IFERROR(VLOOKUP(A23,'Competitors Links &amp; Pricings'!A:G,3,0),"")</f>
        <v xml:space="preserve"> </v>
      </c>
      <c r="W23" s="81" t="str">
        <f>IFERROR(VLOOKUP(A23,'Competitors Links &amp; Pricings'!A:G,5,0),"")</f>
        <v xml:space="preserve"> </v>
      </c>
      <c r="X23" s="81" t="str">
        <f>IFERROR(VLOOKUP(A23,'Competitors Links &amp; Pricings'!A:G,7,0),"")</f>
        <v xml:space="preserve"> </v>
      </c>
      <c r="Y23" s="81">
        <f>IFERROR(VLOOKUP(A23,'Competitors Links &amp; Pricings'!A:L,8,0),"")</f>
        <v>44.65</v>
      </c>
      <c r="Z23" s="81">
        <f>IFERROR(VLOOKUP(A23,'Competitors Links &amp; Pricings'!A:L,9,0),"")</f>
        <v>75.12</v>
      </c>
      <c r="AA23" s="81">
        <f>IFERROR(VLOOKUP(A23,'Competitors Links &amp; Pricings'!A:L,10,0),"")</f>
        <v>53.35</v>
      </c>
      <c r="AB23" s="81">
        <f>IFERROR(VLOOKUP(A23,'Competitors Links &amp; Pricings'!A:L,11,0),"")</f>
        <v>1.38</v>
      </c>
    </row>
    <row r="24" spans="1:28" s="83" customFormat="1" ht="12" x14ac:dyDescent="0.25">
      <c r="A24" s="81" t="s">
        <v>119</v>
      </c>
      <c r="B24" s="89">
        <v>357.08</v>
      </c>
      <c r="C24" s="89">
        <v>451</v>
      </c>
      <c r="D24" s="106">
        <f t="shared" si="2"/>
        <v>0.20824833702882486</v>
      </c>
      <c r="E24" s="90">
        <f t="shared" si="0"/>
        <v>0</v>
      </c>
      <c r="F24" s="90">
        <f t="shared" si="1"/>
        <v>0</v>
      </c>
      <c r="G24" s="82" t="s">
        <v>50</v>
      </c>
      <c r="H24" s="81" t="s">
        <v>120</v>
      </c>
      <c r="I24" s="81" t="s">
        <v>121</v>
      </c>
      <c r="J24" s="81" t="s">
        <v>122</v>
      </c>
      <c r="K24" s="81"/>
      <c r="L24" s="81"/>
      <c r="M24" s="81"/>
      <c r="N24" s="81"/>
      <c r="O24" s="82"/>
      <c r="P24" s="81"/>
      <c r="Q24" s="81"/>
      <c r="R24" s="81"/>
      <c r="S24" s="81"/>
      <c r="T24" s="81"/>
      <c r="U24" s="81">
        <f t="shared" si="3"/>
        <v>0</v>
      </c>
      <c r="V24" s="81" t="str">
        <f>IFERROR(VLOOKUP(A24,'Competitors Links &amp; Pricings'!A:G,3,0),"")</f>
        <v xml:space="preserve"> </v>
      </c>
      <c r="W24" s="81" t="str">
        <f>IFERROR(VLOOKUP(A24,'Competitors Links &amp; Pricings'!A:G,5,0),"")</f>
        <v xml:space="preserve"> </v>
      </c>
      <c r="X24" s="81" t="str">
        <f>IFERROR(VLOOKUP(A24,'Competitors Links &amp; Pricings'!A:G,7,0),"")</f>
        <v xml:space="preserve"> </v>
      </c>
      <c r="Y24" s="81">
        <f>IFERROR(VLOOKUP(A24,'Competitors Links &amp; Pricings'!A:L,8,0),"")</f>
        <v>4</v>
      </c>
      <c r="Z24" s="81">
        <f>IFERROR(VLOOKUP(A24,'Competitors Links &amp; Pricings'!A:L,9,0),"")</f>
        <v>8</v>
      </c>
      <c r="AA24" s="81">
        <f>IFERROR(VLOOKUP(A24,'Competitors Links &amp; Pricings'!A:L,10,0),"")</f>
        <v>1.52</v>
      </c>
      <c r="AB24" s="81">
        <f>IFERROR(VLOOKUP(A24,'Competitors Links &amp; Pricings'!A:L,11,0),"")</f>
        <v>2</v>
      </c>
    </row>
    <row r="25" spans="1:28" s="83" customFormat="1" ht="12" x14ac:dyDescent="0.25">
      <c r="A25" s="81" t="s">
        <v>123</v>
      </c>
      <c r="B25" s="89">
        <v>9.33</v>
      </c>
      <c r="C25" s="89">
        <v>11.6</v>
      </c>
      <c r="D25" s="106">
        <f t="shared" si="2"/>
        <v>0.19568965517241377</v>
      </c>
      <c r="E25" s="90">
        <f t="shared" si="0"/>
        <v>0</v>
      </c>
      <c r="F25" s="90">
        <f t="shared" si="1"/>
        <v>11.34</v>
      </c>
      <c r="G25" s="82" t="s">
        <v>34</v>
      </c>
      <c r="H25" s="81">
        <v>2300531032</v>
      </c>
      <c r="I25" s="81" t="s">
        <v>124</v>
      </c>
      <c r="J25" s="81" t="s">
        <v>125</v>
      </c>
      <c r="K25" s="81"/>
      <c r="L25" s="81"/>
      <c r="M25" s="81"/>
      <c r="N25" s="81"/>
      <c r="O25" s="82"/>
      <c r="P25" s="81"/>
      <c r="Q25" s="81"/>
      <c r="R25" s="81"/>
      <c r="S25" s="81"/>
      <c r="T25" s="81"/>
      <c r="U25" s="81">
        <f t="shared" si="3"/>
        <v>0</v>
      </c>
      <c r="V25" s="81">
        <f>IFERROR(VLOOKUP(A25,'Competitors Links &amp; Pricings'!A:G,3,0),"")</f>
        <v>11.34</v>
      </c>
      <c r="W25" s="81">
        <f>IFERROR(VLOOKUP(A25,'Competitors Links &amp; Pricings'!A:G,5,0),"")</f>
        <v>11.34</v>
      </c>
      <c r="X25" s="81">
        <f>IFERROR(VLOOKUP(A25,'Competitors Links &amp; Pricings'!A:G,7,0),"")</f>
        <v>11.34</v>
      </c>
      <c r="Y25" s="81">
        <f>IFERROR(VLOOKUP(A25,'Competitors Links &amp; Pricings'!A:L,8,0),"")</f>
        <v>2</v>
      </c>
      <c r="Z25" s="81">
        <f>IFERROR(VLOOKUP(A25,'Competitors Links &amp; Pricings'!A:L,9,0),"")</f>
        <v>1</v>
      </c>
      <c r="AA25" s="81">
        <f>IFERROR(VLOOKUP(A25,'Competitors Links &amp; Pricings'!A:L,10,0),"")</f>
        <v>0.02</v>
      </c>
      <c r="AB25" s="81">
        <f>IFERROR(VLOOKUP(A25,'Competitors Links &amp; Pricings'!A:L,11,0),"")</f>
        <v>3</v>
      </c>
    </row>
    <row r="26" spans="1:28" s="83" customFormat="1" ht="12" x14ac:dyDescent="0.25">
      <c r="A26" s="81" t="s">
        <v>126</v>
      </c>
      <c r="B26" s="89">
        <v>9.33</v>
      </c>
      <c r="C26" s="89">
        <v>11.58</v>
      </c>
      <c r="D26" s="106">
        <f t="shared" si="2"/>
        <v>0.19430051813471502</v>
      </c>
      <c r="E26" s="90">
        <f t="shared" si="0"/>
        <v>0</v>
      </c>
      <c r="F26" s="90">
        <f t="shared" si="1"/>
        <v>11.34</v>
      </c>
      <c r="G26" s="82" t="s">
        <v>34</v>
      </c>
      <c r="H26" s="81">
        <v>2300532032</v>
      </c>
      <c r="I26" s="81" t="s">
        <v>127</v>
      </c>
      <c r="J26" s="81" t="s">
        <v>125</v>
      </c>
      <c r="K26" s="81"/>
      <c r="L26" s="81"/>
      <c r="M26" s="81"/>
      <c r="N26" s="81"/>
      <c r="O26" s="82"/>
      <c r="P26" s="81"/>
      <c r="Q26" s="81"/>
      <c r="R26" s="81"/>
      <c r="S26" s="81"/>
      <c r="T26" s="81"/>
      <c r="U26" s="81">
        <f t="shared" si="3"/>
        <v>0</v>
      </c>
      <c r="V26" s="81">
        <f>IFERROR(VLOOKUP(A26,'Competitors Links &amp; Pricings'!A:G,3,0),"")</f>
        <v>11.34</v>
      </c>
      <c r="W26" s="81">
        <f>IFERROR(VLOOKUP(A26,'Competitors Links &amp; Pricings'!A:G,5,0),"")</f>
        <v>11.34</v>
      </c>
      <c r="X26" s="81">
        <f>IFERROR(VLOOKUP(A26,'Competitors Links &amp; Pricings'!A:G,7,0),"")</f>
        <v>11.34</v>
      </c>
      <c r="Y26" s="81">
        <f>IFERROR(VLOOKUP(A26,'Competitors Links &amp; Pricings'!A:L,8,0),"")</f>
        <v>2</v>
      </c>
      <c r="Z26" s="81">
        <f>IFERROR(VLOOKUP(A26,'Competitors Links &amp; Pricings'!A:L,9,0),"")</f>
        <v>1</v>
      </c>
      <c r="AA26" s="81">
        <f>IFERROR(VLOOKUP(A26,'Competitors Links &amp; Pricings'!A:L,10,0),"")</f>
        <v>0.02</v>
      </c>
      <c r="AB26" s="81">
        <f>IFERROR(VLOOKUP(A26,'Competitors Links &amp; Pricings'!A:L,11,0),"")</f>
        <v>3</v>
      </c>
    </row>
    <row r="27" spans="1:28" s="83" customFormat="1" ht="12" x14ac:dyDescent="0.25">
      <c r="A27" s="81" t="s">
        <v>128</v>
      </c>
      <c r="B27" s="89">
        <v>12</v>
      </c>
      <c r="C27" s="89">
        <v>14.92</v>
      </c>
      <c r="D27" s="106">
        <f t="shared" si="2"/>
        <v>0.19571045576407506</v>
      </c>
      <c r="E27" s="90">
        <f t="shared" si="0"/>
        <v>0</v>
      </c>
      <c r="F27" s="90">
        <f t="shared" si="1"/>
        <v>0</v>
      </c>
      <c r="G27" s="82" t="s">
        <v>34</v>
      </c>
      <c r="H27" s="81">
        <v>2300931202</v>
      </c>
      <c r="I27" s="81" t="s">
        <v>129</v>
      </c>
      <c r="J27" s="81" t="s">
        <v>125</v>
      </c>
      <c r="K27" s="81"/>
      <c r="L27" s="81"/>
      <c r="M27" s="81"/>
      <c r="N27" s="81"/>
      <c r="O27" s="82"/>
      <c r="P27" s="81"/>
      <c r="Q27" s="81"/>
      <c r="R27" s="81"/>
      <c r="S27" s="81"/>
      <c r="T27" s="81"/>
      <c r="U27" s="81">
        <f t="shared" si="3"/>
        <v>0</v>
      </c>
      <c r="V27" s="81" t="str">
        <f>IFERROR(VLOOKUP(A27,'Competitors Links &amp; Pricings'!A:G,3,0),"")</f>
        <v xml:space="preserve"> </v>
      </c>
      <c r="W27" s="81" t="str">
        <f>IFERROR(VLOOKUP(A27,'Competitors Links &amp; Pricings'!A:G,5,0),"")</f>
        <v xml:space="preserve"> </v>
      </c>
      <c r="X27" s="81" t="str">
        <f>IFERROR(VLOOKUP(A27,'Competitors Links &amp; Pricings'!A:G,7,0),"")</f>
        <v xml:space="preserve"> </v>
      </c>
      <c r="Y27" s="81">
        <f>IFERROR(VLOOKUP(A27,'Competitors Links &amp; Pricings'!A:L,8,0),"")</f>
        <v>0.39</v>
      </c>
      <c r="Z27" s="81">
        <f>IFERROR(VLOOKUP(A27,'Competitors Links &amp; Pricings'!A:L,9,0),"")</f>
        <v>0.39</v>
      </c>
      <c r="AA27" s="81">
        <f>IFERROR(VLOOKUP(A27,'Competitors Links &amp; Pricings'!A:L,10,0),"")</f>
        <v>0.25</v>
      </c>
      <c r="AB27" s="81">
        <f>IFERROR(VLOOKUP(A27,'Competitors Links &amp; Pricings'!A:L,11,0),"")</f>
        <v>0.39</v>
      </c>
    </row>
    <row r="28" spans="1:28" s="83" customFormat="1" ht="12" x14ac:dyDescent="0.25">
      <c r="A28" s="81" t="s">
        <v>130</v>
      </c>
      <c r="B28" s="89">
        <v>12</v>
      </c>
      <c r="C28" s="89">
        <v>18.22</v>
      </c>
      <c r="D28" s="106">
        <f t="shared" si="2"/>
        <v>0.34138309549945112</v>
      </c>
      <c r="E28" s="90">
        <f t="shared" si="0"/>
        <v>0</v>
      </c>
      <c r="F28" s="90">
        <f t="shared" si="1"/>
        <v>19.8</v>
      </c>
      <c r="G28" s="82" t="s">
        <v>34</v>
      </c>
      <c r="H28" s="81">
        <v>2300932202</v>
      </c>
      <c r="I28" s="81" t="s">
        <v>131</v>
      </c>
      <c r="J28" s="81" t="s">
        <v>125</v>
      </c>
      <c r="K28" s="81"/>
      <c r="L28" s="81"/>
      <c r="M28" s="81"/>
      <c r="N28" s="81"/>
      <c r="O28" s="82"/>
      <c r="P28" s="81"/>
      <c r="Q28" s="81"/>
      <c r="R28" s="81"/>
      <c r="S28" s="81"/>
      <c r="T28" s="81"/>
      <c r="U28" s="81">
        <f t="shared" si="3"/>
        <v>0</v>
      </c>
      <c r="V28" s="81">
        <f>IFERROR(VLOOKUP(A28,'Competitors Links &amp; Pricings'!A:G,3,0),"")</f>
        <v>19.8</v>
      </c>
      <c r="W28" s="81" t="str">
        <f>IFERROR(VLOOKUP(A28,'Competitors Links &amp; Pricings'!A:G,5,0),"")</f>
        <v xml:space="preserve"> </v>
      </c>
      <c r="X28" s="81" t="str">
        <f>IFERROR(VLOOKUP(A28,'Competitors Links &amp; Pricings'!A:G,7,0),"")</f>
        <v xml:space="preserve"> </v>
      </c>
      <c r="Y28" s="81">
        <f>IFERROR(VLOOKUP(A28,'Competitors Links &amp; Pricings'!A:L,8,0),"")</f>
        <v>0.39</v>
      </c>
      <c r="Z28" s="81">
        <f>IFERROR(VLOOKUP(A28,'Competitors Links &amp; Pricings'!A:L,9,0),"")</f>
        <v>0.39</v>
      </c>
      <c r="AA28" s="81">
        <f>IFERROR(VLOOKUP(A28,'Competitors Links &amp; Pricings'!A:L,10,0),"")</f>
        <v>0.25</v>
      </c>
      <c r="AB28" s="81">
        <f>IFERROR(VLOOKUP(A28,'Competitors Links &amp; Pricings'!A:L,11,0),"")</f>
        <v>0.39</v>
      </c>
    </row>
    <row r="29" spans="1:28" s="83" customFormat="1" ht="12" x14ac:dyDescent="0.25">
      <c r="A29" s="81" t="s">
        <v>132</v>
      </c>
      <c r="B29" s="89">
        <v>5.9</v>
      </c>
      <c r="C29" s="89">
        <v>7.62</v>
      </c>
      <c r="D29" s="106">
        <f t="shared" si="2"/>
        <v>0.22572178477690286</v>
      </c>
      <c r="E29" s="90">
        <f t="shared" si="0"/>
        <v>0</v>
      </c>
      <c r="F29" s="90">
        <f t="shared" si="1"/>
        <v>8.2799999999999994</v>
      </c>
      <c r="G29" s="82" t="s">
        <v>34</v>
      </c>
      <c r="H29" s="81" t="s">
        <v>133</v>
      </c>
      <c r="I29" s="81" t="s">
        <v>134</v>
      </c>
      <c r="J29" s="81" t="s">
        <v>135</v>
      </c>
      <c r="K29" s="81"/>
      <c r="L29" s="81"/>
      <c r="M29" s="81"/>
      <c r="N29" s="81"/>
      <c r="O29" s="82"/>
      <c r="P29" s="81"/>
      <c r="Q29" s="81"/>
      <c r="R29" s="81"/>
      <c r="S29" s="81"/>
      <c r="T29" s="81"/>
      <c r="U29" s="81">
        <f t="shared" si="3"/>
        <v>0</v>
      </c>
      <c r="V29" s="81">
        <f>IFERROR(VLOOKUP(A29,'Competitors Links &amp; Pricings'!A:G,3,0),"")</f>
        <v>8.2799999999999994</v>
      </c>
      <c r="W29" s="81" t="str">
        <f>IFERROR(VLOOKUP(A29,'Competitors Links &amp; Pricings'!A:G,5,0),"")</f>
        <v xml:space="preserve"> </v>
      </c>
      <c r="X29" s="81" t="str">
        <f>IFERROR(VLOOKUP(A29,'Competitors Links &amp; Pricings'!A:G,7,0),"")</f>
        <v xml:space="preserve"> </v>
      </c>
      <c r="Y29" s="81">
        <f>IFERROR(VLOOKUP(A29,'Competitors Links &amp; Pricings'!A:L,8,0),"")</f>
        <v>1.5</v>
      </c>
      <c r="Z29" s="81">
        <f>IFERROR(VLOOKUP(A29,'Competitors Links &amp; Pricings'!A:L,9,0),"")</f>
        <v>10</v>
      </c>
      <c r="AA29" s="81">
        <f>IFERROR(VLOOKUP(A29,'Competitors Links &amp; Pricings'!A:L,10,0),"")</f>
        <v>0.1</v>
      </c>
      <c r="AB29" s="81">
        <f>IFERROR(VLOOKUP(A29,'Competitors Links &amp; Pricings'!A:L,11,0),"")</f>
        <v>1.5</v>
      </c>
    </row>
    <row r="30" spans="1:28" s="83" customFormat="1" ht="12" x14ac:dyDescent="0.25">
      <c r="A30" s="81" t="s">
        <v>136</v>
      </c>
      <c r="B30" s="89">
        <v>1.03</v>
      </c>
      <c r="C30" s="89">
        <v>1.2</v>
      </c>
      <c r="D30" s="106">
        <f t="shared" si="2"/>
        <v>0.14166666666666661</v>
      </c>
      <c r="E30" s="90">
        <f t="shared" si="0"/>
        <v>0</v>
      </c>
      <c r="F30" s="90">
        <f t="shared" si="1"/>
        <v>1.97</v>
      </c>
      <c r="G30" s="82" t="s">
        <v>34</v>
      </c>
      <c r="H30" s="81" t="s">
        <v>137</v>
      </c>
      <c r="I30" s="81" t="s">
        <v>138</v>
      </c>
      <c r="J30" s="81" t="s">
        <v>139</v>
      </c>
      <c r="K30" s="81"/>
      <c r="L30" s="81"/>
      <c r="M30" s="81"/>
      <c r="N30" s="81"/>
      <c r="O30" s="82"/>
      <c r="P30" s="81"/>
      <c r="Q30" s="81"/>
      <c r="R30" s="81"/>
      <c r="S30" s="81"/>
      <c r="T30" s="81"/>
      <c r="U30" s="81">
        <f t="shared" si="3"/>
        <v>0</v>
      </c>
      <c r="V30" s="81">
        <f>IFERROR(VLOOKUP(A30,'Competitors Links &amp; Pricings'!A:G,3,0),"")</f>
        <v>1.97</v>
      </c>
      <c r="W30" s="81">
        <f>IFERROR(VLOOKUP(A30,'Competitors Links &amp; Pricings'!A:G,5,0),"")</f>
        <v>1.97</v>
      </c>
      <c r="X30" s="81">
        <f>IFERROR(VLOOKUP(A30,'Competitors Links &amp; Pricings'!A:G,7,0),"")</f>
        <v>1.97</v>
      </c>
      <c r="Y30" s="81">
        <f>IFERROR(VLOOKUP(A30,'Competitors Links &amp; Pricings'!A:L,8,0),"")</f>
        <v>0.5</v>
      </c>
      <c r="Z30" s="81">
        <f>IFERROR(VLOOKUP(A30,'Competitors Links &amp; Pricings'!A:L,9,0),"")</f>
        <v>0.25</v>
      </c>
      <c r="AA30" s="81">
        <f>IFERROR(VLOOKUP(A30,'Competitors Links &amp; Pricings'!A:L,10,0),"")</f>
        <v>0.25</v>
      </c>
      <c r="AB30" s="81">
        <f>IFERROR(VLOOKUP(A30,'Competitors Links &amp; Pricings'!A:L,11,0),"")</f>
        <v>1</v>
      </c>
    </row>
    <row r="31" spans="1:28" s="83" customFormat="1" ht="12" x14ac:dyDescent="0.25">
      <c r="A31" s="81" t="s">
        <v>140</v>
      </c>
      <c r="B31" s="89">
        <v>1.57</v>
      </c>
      <c r="C31" s="89">
        <v>1.93</v>
      </c>
      <c r="D31" s="106">
        <f t="shared" si="2"/>
        <v>0.18652849740932637</v>
      </c>
      <c r="E31" s="90">
        <f t="shared" si="0"/>
        <v>0</v>
      </c>
      <c r="F31" s="90">
        <f t="shared" si="1"/>
        <v>1.83</v>
      </c>
      <c r="G31" s="82" t="s">
        <v>50</v>
      </c>
      <c r="H31" s="81" t="s">
        <v>141</v>
      </c>
      <c r="I31" s="81" t="s">
        <v>142</v>
      </c>
      <c r="J31" s="81" t="s">
        <v>139</v>
      </c>
      <c r="K31" s="81"/>
      <c r="L31" s="81"/>
      <c r="M31" s="81"/>
      <c r="N31" s="81"/>
      <c r="O31" s="82"/>
      <c r="P31" s="81"/>
      <c r="Q31" s="81"/>
      <c r="R31" s="81"/>
      <c r="S31" s="81"/>
      <c r="T31" s="81"/>
      <c r="U31" s="81">
        <f t="shared" si="3"/>
        <v>0</v>
      </c>
      <c r="V31" s="81">
        <f>IFERROR(VLOOKUP(A31,'Competitors Links &amp; Pricings'!A:G,3,0),"")</f>
        <v>1.83</v>
      </c>
      <c r="W31" s="81">
        <f>IFERROR(VLOOKUP(A31,'Competitors Links &amp; Pricings'!A:G,5,0),"")</f>
        <v>1.83</v>
      </c>
      <c r="X31" s="81">
        <f>IFERROR(VLOOKUP(A31,'Competitors Links &amp; Pricings'!A:G,7,0),"")</f>
        <v>1.83</v>
      </c>
      <c r="Y31" s="81">
        <f>IFERROR(VLOOKUP(A31,'Competitors Links &amp; Pricings'!A:L,8,0),"")</f>
        <v>0.75</v>
      </c>
      <c r="Z31" s="81">
        <f>IFERROR(VLOOKUP(A31,'Competitors Links &amp; Pricings'!A:L,9,0),"")</f>
        <v>0.4</v>
      </c>
      <c r="AA31" s="81">
        <f>IFERROR(VLOOKUP(A31,'Competitors Links &amp; Pricings'!A:L,10,0),"")</f>
        <v>1.2500000000000001E-2</v>
      </c>
      <c r="AB31" s="81">
        <f>IFERROR(VLOOKUP(A31,'Competitors Links &amp; Pricings'!A:L,11,0),"")</f>
        <v>0.75</v>
      </c>
    </row>
    <row r="32" spans="1:28" s="83" customFormat="1" ht="12" x14ac:dyDescent="0.25">
      <c r="A32" s="81" t="s">
        <v>143</v>
      </c>
      <c r="B32" s="89">
        <v>5200</v>
      </c>
      <c r="C32" s="89">
        <v>6750</v>
      </c>
      <c r="D32" s="106">
        <f t="shared" si="2"/>
        <v>0.22962962962962963</v>
      </c>
      <c r="E32" s="90">
        <f t="shared" si="0"/>
        <v>0</v>
      </c>
      <c r="F32" s="90">
        <f t="shared" si="1"/>
        <v>0</v>
      </c>
      <c r="G32" s="82" t="s">
        <v>50</v>
      </c>
      <c r="H32" s="81" t="s">
        <v>144</v>
      </c>
      <c r="I32" s="81" t="s">
        <v>145</v>
      </c>
      <c r="J32" s="81" t="s">
        <v>146</v>
      </c>
      <c r="K32" s="81"/>
      <c r="L32" s="81"/>
      <c r="M32" s="81"/>
      <c r="N32" s="81"/>
      <c r="O32" s="82"/>
      <c r="P32" s="81"/>
      <c r="Q32" s="81"/>
      <c r="R32" s="81"/>
      <c r="S32" s="81"/>
      <c r="T32" s="81"/>
      <c r="U32" s="81">
        <f t="shared" si="3"/>
        <v>0</v>
      </c>
      <c r="V32" s="81" t="str">
        <f>IFERROR(VLOOKUP(A32,'Competitors Links &amp; Pricings'!A:G,3,0),"")</f>
        <v xml:space="preserve"> </v>
      </c>
      <c r="W32" s="81" t="str">
        <f>IFERROR(VLOOKUP(A32,'Competitors Links &amp; Pricings'!A:G,5,0),"")</f>
        <v xml:space="preserve"> </v>
      </c>
      <c r="X32" s="81" t="str">
        <f>IFERROR(VLOOKUP(A32,'Competitors Links &amp; Pricings'!A:G,7,0),"")</f>
        <v xml:space="preserve"> </v>
      </c>
      <c r="Y32" s="81">
        <f>IFERROR(VLOOKUP(A32,'Competitors Links &amp; Pricings'!A:L,8,0),"")</f>
        <v>21</v>
      </c>
      <c r="Z32" s="81">
        <f>IFERROR(VLOOKUP(A32,'Competitors Links &amp; Pricings'!A:L,9,0),"")</f>
        <v>11</v>
      </c>
      <c r="AA32" s="81">
        <f>IFERROR(VLOOKUP(A32,'Competitors Links &amp; Pricings'!A:L,10,0),"")</f>
        <v>90</v>
      </c>
      <c r="AB32" s="81">
        <f>IFERROR(VLOOKUP(A32,'Competitors Links &amp; Pricings'!A:L,11,0),"")</f>
        <v>28</v>
      </c>
    </row>
    <row r="33" spans="1:28" s="83" customFormat="1" ht="12" x14ac:dyDescent="0.25">
      <c r="A33" s="81" t="s">
        <v>147</v>
      </c>
      <c r="B33" s="89">
        <v>4300</v>
      </c>
      <c r="C33" s="89">
        <v>5570</v>
      </c>
      <c r="D33" s="106">
        <f t="shared" si="2"/>
        <v>0.22800718132854578</v>
      </c>
      <c r="E33" s="90">
        <f t="shared" si="0"/>
        <v>0</v>
      </c>
      <c r="F33" s="90">
        <f t="shared" si="1"/>
        <v>0</v>
      </c>
      <c r="G33" s="82" t="s">
        <v>50</v>
      </c>
      <c r="H33" s="81" t="s">
        <v>148</v>
      </c>
      <c r="I33" s="81" t="s">
        <v>149</v>
      </c>
      <c r="J33" s="81" t="s">
        <v>146</v>
      </c>
      <c r="K33" s="81"/>
      <c r="L33" s="81"/>
      <c r="M33" s="81"/>
      <c r="N33" s="81"/>
      <c r="O33" s="82"/>
      <c r="P33" s="81"/>
      <c r="Q33" s="81"/>
      <c r="R33" s="81"/>
      <c r="S33" s="81"/>
      <c r="T33" s="81"/>
      <c r="U33" s="81">
        <f t="shared" si="3"/>
        <v>0</v>
      </c>
      <c r="V33" s="81" t="str">
        <f>IFERROR(VLOOKUP(A33,'Competitors Links &amp; Pricings'!A:G,3,0),"")</f>
        <v xml:space="preserve"> </v>
      </c>
      <c r="W33" s="81" t="str">
        <f>IFERROR(VLOOKUP(A33,'Competitors Links &amp; Pricings'!A:G,5,0),"")</f>
        <v xml:space="preserve"> </v>
      </c>
      <c r="X33" s="81" t="str">
        <f>IFERROR(VLOOKUP(A33,'Competitors Links &amp; Pricings'!A:G,7,0),"")</f>
        <v xml:space="preserve"> </v>
      </c>
      <c r="Y33" s="81">
        <f>IFERROR(VLOOKUP(A33,'Competitors Links &amp; Pricings'!A:L,8,0),"")</f>
        <v>39.4</v>
      </c>
      <c r="Z33" s="81">
        <f>IFERROR(VLOOKUP(A33,'Competitors Links &amp; Pricings'!A:L,9,0),"")</f>
        <v>1.6</v>
      </c>
      <c r="AA33" s="81">
        <f>IFERROR(VLOOKUP(A33,'Competitors Links &amp; Pricings'!A:L,10,0),"")</f>
        <v>55</v>
      </c>
      <c r="AB33" s="81">
        <f>IFERROR(VLOOKUP(A33,'Competitors Links &amp; Pricings'!A:L,11,0),"")</f>
        <v>66.5</v>
      </c>
    </row>
    <row r="34" spans="1:28" s="83" customFormat="1" ht="12" x14ac:dyDescent="0.25">
      <c r="A34" s="81" t="s">
        <v>150</v>
      </c>
      <c r="B34" s="89">
        <v>4550</v>
      </c>
      <c r="C34" s="89">
        <v>5540</v>
      </c>
      <c r="D34" s="106">
        <f t="shared" si="2"/>
        <v>0.17870036101083034</v>
      </c>
      <c r="E34" s="90">
        <f t="shared" si="0"/>
        <v>0</v>
      </c>
      <c r="F34" s="90">
        <f t="shared" si="1"/>
        <v>0</v>
      </c>
      <c r="G34" s="82" t="s">
        <v>50</v>
      </c>
      <c r="H34" s="81" t="s">
        <v>151</v>
      </c>
      <c r="I34" s="81" t="s">
        <v>152</v>
      </c>
      <c r="J34" s="81" t="s">
        <v>153</v>
      </c>
      <c r="K34" s="81"/>
      <c r="L34" s="81"/>
      <c r="M34" s="81"/>
      <c r="N34" s="81"/>
      <c r="O34" s="82"/>
      <c r="P34" s="81"/>
      <c r="Q34" s="81"/>
      <c r="R34" s="81"/>
      <c r="S34" s="81"/>
      <c r="T34" s="81"/>
      <c r="U34" s="81">
        <f t="shared" si="3"/>
        <v>0</v>
      </c>
      <c r="V34" s="81" t="str">
        <f>IFERROR(VLOOKUP(A34,'Competitors Links &amp; Pricings'!A:G,3,0),"")</f>
        <v xml:space="preserve"> </v>
      </c>
      <c r="W34" s="81" t="str">
        <f>IFERROR(VLOOKUP(A34,'Competitors Links &amp; Pricings'!A:G,5,0),"")</f>
        <v xml:space="preserve"> </v>
      </c>
      <c r="X34" s="81" t="str">
        <f>IFERROR(VLOOKUP(A34,'Competitors Links &amp; Pricings'!A:G,7,0),"")</f>
        <v xml:space="preserve"> </v>
      </c>
      <c r="Y34" s="81">
        <f>IFERROR(VLOOKUP(A34,'Competitors Links &amp; Pricings'!A:L,8,0),"")</f>
        <v>48</v>
      </c>
      <c r="Z34" s="81">
        <f>IFERROR(VLOOKUP(A34,'Competitors Links &amp; Pricings'!A:L,9,0),"")</f>
        <v>48</v>
      </c>
      <c r="AA34" s="81">
        <f>IFERROR(VLOOKUP(A34,'Competitors Links &amp; Pricings'!A:L,10,0),"")</f>
        <v>3300</v>
      </c>
      <c r="AB34" s="81">
        <f>IFERROR(VLOOKUP(A34,'Competitors Links &amp; Pricings'!A:L,11,0),"")</f>
        <v>88</v>
      </c>
    </row>
    <row r="35" spans="1:28" s="83" customFormat="1" ht="12" x14ac:dyDescent="0.25">
      <c r="A35" s="81" t="s">
        <v>154</v>
      </c>
      <c r="B35" s="89">
        <v>151.66</v>
      </c>
      <c r="C35" s="89">
        <v>202</v>
      </c>
      <c r="D35" s="106">
        <f t="shared" si="2"/>
        <v>0.24920792079207923</v>
      </c>
      <c r="E35" s="90">
        <f t="shared" si="0"/>
        <v>0</v>
      </c>
      <c r="F35" s="90">
        <f t="shared" si="1"/>
        <v>0</v>
      </c>
      <c r="G35" s="82" t="s">
        <v>50</v>
      </c>
      <c r="H35" s="81" t="s">
        <v>155</v>
      </c>
      <c r="I35" s="81" t="s">
        <v>156</v>
      </c>
      <c r="J35" s="81" t="s">
        <v>153</v>
      </c>
      <c r="K35" s="81"/>
      <c r="L35" s="81"/>
      <c r="M35" s="81"/>
      <c r="N35" s="81"/>
      <c r="O35" s="82"/>
      <c r="P35" s="81"/>
      <c r="Q35" s="81"/>
      <c r="R35" s="81"/>
      <c r="S35" s="81"/>
      <c r="T35" s="81"/>
      <c r="U35" s="81">
        <f t="shared" si="3"/>
        <v>0</v>
      </c>
      <c r="V35" s="81" t="str">
        <f>IFERROR(VLOOKUP(A35,'Competitors Links &amp; Pricings'!A:G,3,0),"")</f>
        <v xml:space="preserve"> </v>
      </c>
      <c r="W35" s="81" t="str">
        <f>IFERROR(VLOOKUP(A35,'Competitors Links &amp; Pricings'!A:G,5,0),"")</f>
        <v xml:space="preserve"> </v>
      </c>
      <c r="X35" s="81" t="str">
        <f>IFERROR(VLOOKUP(A35,'Competitors Links &amp; Pricings'!A:G,7,0),"")</f>
        <v xml:space="preserve"> </v>
      </c>
      <c r="Y35" s="81">
        <f>IFERROR(VLOOKUP(A35,'Competitors Links &amp; Pricings'!A:L,8,0),"")</f>
        <v>39.1</v>
      </c>
      <c r="Z35" s="81">
        <f>IFERROR(VLOOKUP(A35,'Competitors Links &amp; Pricings'!A:L,9,0),"")</f>
        <v>1.57</v>
      </c>
      <c r="AA35" s="81">
        <f>IFERROR(VLOOKUP(A35,'Competitors Links &amp; Pricings'!A:L,10,0),"")</f>
        <v>49.8</v>
      </c>
      <c r="AB35" s="81">
        <f>IFERROR(VLOOKUP(A35,'Competitors Links &amp; Pricings'!A:L,11,0),"")</f>
        <v>78.7</v>
      </c>
    </row>
    <row r="36" spans="1:28" s="83" customFormat="1" ht="12" x14ac:dyDescent="0.25">
      <c r="A36" s="81" t="s">
        <v>157</v>
      </c>
      <c r="B36" s="89">
        <v>182.32</v>
      </c>
      <c r="C36" s="89">
        <v>298.76</v>
      </c>
      <c r="D36" s="106">
        <f t="shared" si="2"/>
        <v>0.38974427634221448</v>
      </c>
      <c r="E36" s="90">
        <f t="shared" si="0"/>
        <v>0</v>
      </c>
      <c r="F36" s="90">
        <f t="shared" si="1"/>
        <v>0</v>
      </c>
      <c r="G36" s="82" t="s">
        <v>50</v>
      </c>
      <c r="H36" s="81" t="s">
        <v>158</v>
      </c>
      <c r="I36" s="81" t="s">
        <v>159</v>
      </c>
      <c r="J36" s="81" t="s">
        <v>63</v>
      </c>
      <c r="K36" s="81"/>
      <c r="L36" s="81"/>
      <c r="M36" s="81"/>
      <c r="N36" s="81"/>
      <c r="O36" s="82"/>
      <c r="P36" s="81"/>
      <c r="Q36" s="81"/>
      <c r="R36" s="81"/>
      <c r="S36" s="81"/>
      <c r="T36" s="81"/>
      <c r="U36" s="81">
        <f t="shared" si="3"/>
        <v>0</v>
      </c>
      <c r="V36" s="81" t="str">
        <f>IFERROR(VLOOKUP(A36,'Competitors Links &amp; Pricings'!A:G,3,0),"")</f>
        <v xml:space="preserve"> </v>
      </c>
      <c r="W36" s="81" t="str">
        <f>IFERROR(VLOOKUP(A36,'Competitors Links &amp; Pricings'!A:G,5,0),"")</f>
        <v xml:space="preserve"> </v>
      </c>
      <c r="X36" s="81" t="str">
        <f>IFERROR(VLOOKUP(A36,'Competitors Links &amp; Pricings'!A:G,7,0),"")</f>
        <v xml:space="preserve"> </v>
      </c>
      <c r="Y36" s="81">
        <f>IFERROR(VLOOKUP(A36,'Competitors Links &amp; Pricings'!A:L,8,0),"")</f>
        <v>40</v>
      </c>
      <c r="Z36" s="81">
        <f>IFERROR(VLOOKUP(A36,'Competitors Links &amp; Pricings'!A:L,9,0),"")</f>
        <v>10</v>
      </c>
      <c r="AA36" s="81">
        <f>IFERROR(VLOOKUP(A36,'Competitors Links &amp; Pricings'!A:L,10,0),"")</f>
        <v>60</v>
      </c>
      <c r="AB36" s="81">
        <f>IFERROR(VLOOKUP(A36,'Competitors Links &amp; Pricings'!A:L,11,0),"")</f>
        <v>65</v>
      </c>
    </row>
    <row r="37" spans="1:28" s="83" customFormat="1" ht="12" x14ac:dyDescent="0.25">
      <c r="A37" s="81" t="s">
        <v>160</v>
      </c>
      <c r="B37" s="89">
        <v>226.8</v>
      </c>
      <c r="C37" s="89">
        <v>310.5</v>
      </c>
      <c r="D37" s="106">
        <f t="shared" si="2"/>
        <v>0.26956521739130429</v>
      </c>
      <c r="E37" s="90">
        <f t="shared" si="0"/>
        <v>0</v>
      </c>
      <c r="F37" s="90">
        <f t="shared" si="1"/>
        <v>0</v>
      </c>
      <c r="G37" s="82" t="s">
        <v>34</v>
      </c>
      <c r="H37" s="81">
        <v>16317</v>
      </c>
      <c r="I37" s="81" t="s">
        <v>161</v>
      </c>
      <c r="J37" s="81" t="s">
        <v>162</v>
      </c>
      <c r="K37" s="81"/>
      <c r="L37" s="81"/>
      <c r="M37" s="81"/>
      <c r="N37" s="81"/>
      <c r="O37" s="82"/>
      <c r="P37" s="81"/>
      <c r="Q37" s="81"/>
      <c r="R37" s="81"/>
      <c r="S37" s="81"/>
      <c r="T37" s="81"/>
      <c r="U37" s="81">
        <f t="shared" si="3"/>
        <v>0</v>
      </c>
      <c r="V37" s="81" t="str">
        <f>IFERROR(VLOOKUP(A37,'Competitors Links &amp; Pricings'!A:G,3,0),"")</f>
        <v xml:space="preserve"> </v>
      </c>
      <c r="W37" s="81" t="str">
        <f>IFERROR(VLOOKUP(A37,'Competitors Links &amp; Pricings'!A:G,5,0),"")</f>
        <v xml:space="preserve"> </v>
      </c>
      <c r="X37" s="81" t="str">
        <f>IFERROR(VLOOKUP(A37,'Competitors Links &amp; Pricings'!A:G,7,0),"")</f>
        <v xml:space="preserve"> </v>
      </c>
      <c r="Y37" s="81">
        <f>IFERROR(VLOOKUP(A37,'Competitors Links &amp; Pricings'!A:L,8,0),"")</f>
        <v>12.5</v>
      </c>
      <c r="Z37" s="81">
        <f>IFERROR(VLOOKUP(A37,'Competitors Links &amp; Pricings'!A:L,9,0),"")</f>
        <v>2.5</v>
      </c>
      <c r="AA37" s="81">
        <f>IFERROR(VLOOKUP(A37,'Competitors Links &amp; Pricings'!A:L,10,0),"")</f>
        <v>31.75</v>
      </c>
      <c r="AB37" s="81">
        <f>IFERROR(VLOOKUP(A37,'Competitors Links &amp; Pricings'!A:L,11,0),"")</f>
        <v>18.25</v>
      </c>
    </row>
    <row r="38" spans="1:28" s="83" customFormat="1" ht="12" x14ac:dyDescent="0.25">
      <c r="A38" s="81" t="s">
        <v>163</v>
      </c>
      <c r="B38" s="89">
        <v>8316</v>
      </c>
      <c r="C38" s="89">
        <v>10985</v>
      </c>
      <c r="D38" s="106">
        <f t="shared" si="2"/>
        <v>0.24296768320436959</v>
      </c>
      <c r="E38" s="90">
        <f t="shared" si="0"/>
        <v>0</v>
      </c>
      <c r="F38" s="90">
        <f t="shared" si="1"/>
        <v>0</v>
      </c>
      <c r="G38" s="82" t="s">
        <v>34</v>
      </c>
      <c r="H38" s="81" t="s">
        <v>164</v>
      </c>
      <c r="I38" s="81" t="s">
        <v>165</v>
      </c>
      <c r="J38" s="81" t="s">
        <v>63</v>
      </c>
      <c r="K38" s="81"/>
      <c r="L38" s="81"/>
      <c r="M38" s="81"/>
      <c r="N38" s="81"/>
      <c r="O38" s="82"/>
      <c r="P38" s="81"/>
      <c r="Q38" s="81"/>
      <c r="R38" s="81"/>
      <c r="S38" s="81"/>
      <c r="T38" s="81"/>
      <c r="U38" s="81">
        <f t="shared" si="3"/>
        <v>0</v>
      </c>
      <c r="V38" s="81" t="str">
        <f>IFERROR(VLOOKUP(A38,'Competitors Links &amp; Pricings'!A:G,3,0),"")</f>
        <v xml:space="preserve"> </v>
      </c>
      <c r="W38" s="81" t="str">
        <f>IFERROR(VLOOKUP(A38,'Competitors Links &amp; Pricings'!A:G,5,0),"")</f>
        <v xml:space="preserve"> </v>
      </c>
      <c r="X38" s="81" t="str">
        <f>IFERROR(VLOOKUP(A38,'Competitors Links &amp; Pricings'!A:G,7,0),"")</f>
        <v xml:space="preserve"> </v>
      </c>
      <c r="Y38" s="81">
        <f>IFERROR(VLOOKUP(A38,'Competitors Links &amp; Pricings'!A:L,8,0),"")</f>
        <v>43.18</v>
      </c>
      <c r="Z38" s="81">
        <f>IFERROR(VLOOKUP(A38,'Competitors Links &amp; Pricings'!A:L,9,0),"")</f>
        <v>1.18</v>
      </c>
      <c r="AA38" s="81">
        <f>IFERROR(VLOOKUP(A38,'Competitors Links &amp; Pricings'!A:L,10,0),"")</f>
        <v>46.3</v>
      </c>
      <c r="AB38" s="81">
        <f>IFERROR(VLOOKUP(A38,'Competitors Links &amp; Pricings'!A:L,11,0),"")</f>
        <v>69.06</v>
      </c>
    </row>
    <row r="39" spans="1:28" s="83" customFormat="1" ht="12" x14ac:dyDescent="0.25">
      <c r="A39" s="81" t="s">
        <v>166</v>
      </c>
      <c r="B39" s="89">
        <v>30.39</v>
      </c>
      <c r="C39" s="89">
        <v>35.78</v>
      </c>
      <c r="D39" s="106">
        <f t="shared" si="2"/>
        <v>0.15064281721632197</v>
      </c>
      <c r="E39" s="90">
        <f t="shared" si="0"/>
        <v>0</v>
      </c>
      <c r="F39" s="90">
        <f t="shared" si="1"/>
        <v>40.76</v>
      </c>
      <c r="G39" s="82" t="s">
        <v>34</v>
      </c>
      <c r="H39" s="81" t="s">
        <v>167</v>
      </c>
      <c r="I39" s="81" t="s">
        <v>168</v>
      </c>
      <c r="J39" s="81" t="s">
        <v>169</v>
      </c>
      <c r="K39" s="81"/>
      <c r="L39" s="81"/>
      <c r="M39" s="81"/>
      <c r="N39" s="81"/>
      <c r="O39" s="82"/>
      <c r="P39" s="81"/>
      <c r="Q39" s="81"/>
      <c r="R39" s="81"/>
      <c r="S39" s="81"/>
      <c r="T39" s="81"/>
      <c r="U39" s="81">
        <f t="shared" si="3"/>
        <v>0</v>
      </c>
      <c r="V39" s="81">
        <f>IFERROR(VLOOKUP(A39,'Competitors Links &amp; Pricings'!A:G,3,0),"")</f>
        <v>40.76</v>
      </c>
      <c r="W39" s="81">
        <f>IFERROR(VLOOKUP(A39,'Competitors Links &amp; Pricings'!A:G,5,0),"")</f>
        <v>40.76</v>
      </c>
      <c r="X39" s="81">
        <f>IFERROR(VLOOKUP(A39,'Competitors Links &amp; Pricings'!A:G,7,0),"")</f>
        <v>40.76</v>
      </c>
      <c r="Y39" s="81">
        <f>IFERROR(VLOOKUP(A39,'Competitors Links &amp; Pricings'!A:L,8,0),"")</f>
        <v>3</v>
      </c>
      <c r="Z39" s="81">
        <f>IFERROR(VLOOKUP(A39,'Competitors Links &amp; Pricings'!A:L,9,0),"")</f>
        <v>2</v>
      </c>
      <c r="AA39" s="81">
        <f>IFERROR(VLOOKUP(A39,'Competitors Links &amp; Pricings'!A:L,10,0),"")</f>
        <v>3</v>
      </c>
      <c r="AB39" s="81">
        <f>IFERROR(VLOOKUP(A39,'Competitors Links &amp; Pricings'!A:L,11,0),"")</f>
        <v>30</v>
      </c>
    </row>
    <row r="40" spans="1:28" s="83" customFormat="1" ht="12" x14ac:dyDescent="0.25">
      <c r="A40" s="81" t="s">
        <v>170</v>
      </c>
      <c r="B40" s="89">
        <v>90</v>
      </c>
      <c r="C40" s="89">
        <v>118.46</v>
      </c>
      <c r="D40" s="106">
        <f t="shared" si="2"/>
        <v>0.24024987337497886</v>
      </c>
      <c r="E40" s="90">
        <f t="shared" si="0"/>
        <v>0</v>
      </c>
      <c r="F40" s="90">
        <f t="shared" si="1"/>
        <v>0</v>
      </c>
      <c r="G40" s="82" t="s">
        <v>50</v>
      </c>
      <c r="H40" s="81" t="s">
        <v>171</v>
      </c>
      <c r="I40" s="81" t="s">
        <v>172</v>
      </c>
      <c r="J40" s="81" t="s">
        <v>173</v>
      </c>
      <c r="K40" s="81"/>
      <c r="L40" s="81"/>
      <c r="M40" s="81"/>
      <c r="N40" s="81"/>
      <c r="O40" s="82"/>
      <c r="P40" s="81"/>
      <c r="Q40" s="81"/>
      <c r="R40" s="81"/>
      <c r="S40" s="81"/>
      <c r="T40" s="81"/>
      <c r="U40" s="81">
        <f t="shared" si="3"/>
        <v>0</v>
      </c>
      <c r="V40" s="81" t="str">
        <f>IFERROR(VLOOKUP(A40,'Competitors Links &amp; Pricings'!A:G,3,0),"")</f>
        <v xml:space="preserve"> </v>
      </c>
      <c r="W40" s="81" t="str">
        <f>IFERROR(VLOOKUP(A40,'Competitors Links &amp; Pricings'!A:G,5,0),"")</f>
        <v xml:space="preserve"> </v>
      </c>
      <c r="X40" s="81" t="str">
        <f>IFERROR(VLOOKUP(A40,'Competitors Links &amp; Pricings'!A:G,7,0),"")</f>
        <v xml:space="preserve"> </v>
      </c>
      <c r="Y40" s="81">
        <f>IFERROR(VLOOKUP(A40,'Competitors Links &amp; Pricings'!A:L,8,0),"")</f>
        <v>2.8</v>
      </c>
      <c r="Z40" s="81">
        <f>IFERROR(VLOOKUP(A40,'Competitors Links &amp; Pricings'!A:L,9,0),"")</f>
        <v>1.2</v>
      </c>
      <c r="AA40" s="81">
        <f>IFERROR(VLOOKUP(A40,'Competitors Links &amp; Pricings'!A:L,10,0),"")</f>
        <v>0.04</v>
      </c>
      <c r="AB40" s="81">
        <f>IFERROR(VLOOKUP(A40,'Competitors Links &amp; Pricings'!A:L,11,0),"")</f>
        <v>3.8</v>
      </c>
    </row>
    <row r="41" spans="1:28" s="83" customFormat="1" ht="12" x14ac:dyDescent="0.25">
      <c r="A41" s="81" t="s">
        <v>174</v>
      </c>
      <c r="B41" s="89">
        <v>5238.2</v>
      </c>
      <c r="C41" s="89">
        <v>6495.37</v>
      </c>
      <c r="D41" s="106">
        <f t="shared" si="2"/>
        <v>0.1935486354126093</v>
      </c>
      <c r="E41" s="90">
        <f t="shared" si="0"/>
        <v>0</v>
      </c>
      <c r="F41" s="90">
        <f t="shared" si="1"/>
        <v>0</v>
      </c>
      <c r="G41" s="82" t="s">
        <v>50</v>
      </c>
      <c r="H41" s="81" t="s">
        <v>175</v>
      </c>
      <c r="I41" s="81" t="s">
        <v>176</v>
      </c>
      <c r="J41" s="81" t="s">
        <v>177</v>
      </c>
      <c r="K41" s="81"/>
      <c r="L41" s="81"/>
      <c r="M41" s="81"/>
      <c r="N41" s="81"/>
      <c r="O41" s="82"/>
      <c r="P41" s="81"/>
      <c r="Q41" s="81"/>
      <c r="R41" s="81"/>
      <c r="S41" s="81"/>
      <c r="T41" s="81"/>
      <c r="U41" s="81">
        <f t="shared" si="3"/>
        <v>0</v>
      </c>
      <c r="V41" s="81" t="str">
        <f>IFERROR(VLOOKUP(A41,'Competitors Links &amp; Pricings'!A:G,3,0),"")</f>
        <v xml:space="preserve"> </v>
      </c>
      <c r="W41" s="81" t="str">
        <f>IFERROR(VLOOKUP(A41,'Competitors Links &amp; Pricings'!A:G,5,0),"")</f>
        <v xml:space="preserve"> </v>
      </c>
      <c r="X41" s="81" t="str">
        <f>IFERROR(VLOOKUP(A41,'Competitors Links &amp; Pricings'!A:G,7,0),"")</f>
        <v xml:space="preserve"> </v>
      </c>
      <c r="Y41" s="81">
        <f>IFERROR(VLOOKUP(A41,'Competitors Links &amp; Pricings'!A:L,8,0),"")</f>
        <v>41.9</v>
      </c>
      <c r="Z41" s="81">
        <f>IFERROR(VLOOKUP(A41,'Competitors Links &amp; Pricings'!A:L,9,0),"")</f>
        <v>13.6</v>
      </c>
      <c r="AA41" s="81">
        <f>IFERROR(VLOOKUP(A41,'Competitors Links &amp; Pricings'!A:L,10,0),"")</f>
        <v>187</v>
      </c>
      <c r="AB41" s="81">
        <f>IFERROR(VLOOKUP(A41,'Competitors Links &amp; Pricings'!A:L,11,0),"")</f>
        <v>22.3</v>
      </c>
    </row>
    <row r="42" spans="1:28" s="83" customFormat="1" ht="12" x14ac:dyDescent="0.25">
      <c r="A42" s="81" t="s">
        <v>179</v>
      </c>
      <c r="B42" s="89">
        <v>4659.55</v>
      </c>
      <c r="C42" s="89">
        <v>5777.84</v>
      </c>
      <c r="D42" s="106">
        <f t="shared" si="2"/>
        <v>0.1935481079434529</v>
      </c>
      <c r="E42" s="90">
        <f t="shared" si="0"/>
        <v>0</v>
      </c>
      <c r="F42" s="90">
        <f t="shared" si="1"/>
        <v>0</v>
      </c>
      <c r="G42" s="82" t="s">
        <v>50</v>
      </c>
      <c r="H42" s="81" t="s">
        <v>180</v>
      </c>
      <c r="I42" s="81" t="s">
        <v>181</v>
      </c>
      <c r="J42" s="81" t="s">
        <v>177</v>
      </c>
      <c r="K42" s="81"/>
      <c r="L42" s="81"/>
      <c r="M42" s="81"/>
      <c r="N42" s="81"/>
      <c r="O42" s="82"/>
      <c r="P42" s="81"/>
      <c r="Q42" s="81"/>
      <c r="R42" s="81"/>
      <c r="S42" s="81"/>
      <c r="T42" s="81"/>
      <c r="U42" s="81">
        <f t="shared" si="3"/>
        <v>0</v>
      </c>
      <c r="V42" s="81" t="str">
        <f>IFERROR(VLOOKUP(A42,'Competitors Links &amp; Pricings'!A:G,3,0),"")</f>
        <v xml:space="preserve"> </v>
      </c>
      <c r="W42" s="81" t="str">
        <f>IFERROR(VLOOKUP(A42,'Competitors Links &amp; Pricings'!A:G,5,0),"")</f>
        <v xml:space="preserve"> </v>
      </c>
      <c r="X42" s="81" t="str">
        <f>IFERROR(VLOOKUP(A42,'Competitors Links &amp; Pricings'!A:G,7,0),"")</f>
        <v xml:space="preserve"> </v>
      </c>
      <c r="Y42" s="81">
        <f>IFERROR(VLOOKUP(A42,'Competitors Links &amp; Pricings'!A:L,8,0),"")</f>
        <v>41.9</v>
      </c>
      <c r="Z42" s="81">
        <f>IFERROR(VLOOKUP(A42,'Competitors Links &amp; Pricings'!A:L,9,0),"")</f>
        <v>13.6</v>
      </c>
      <c r="AA42" s="81">
        <f>IFERROR(VLOOKUP(A42,'Competitors Links &amp; Pricings'!A:L,10,0),"")</f>
        <v>187</v>
      </c>
      <c r="AB42" s="81">
        <f>IFERROR(VLOOKUP(A42,'Competitors Links &amp; Pricings'!A:L,11,0),"")</f>
        <v>22.3</v>
      </c>
    </row>
    <row r="43" spans="1:28" s="83" customFormat="1" ht="12" x14ac:dyDescent="0.25">
      <c r="A43" s="81" t="s">
        <v>182</v>
      </c>
      <c r="B43" s="89">
        <v>4487.6400000000003</v>
      </c>
      <c r="C43" s="89">
        <v>5564.67</v>
      </c>
      <c r="D43" s="106">
        <f t="shared" si="2"/>
        <v>0.19354786537207053</v>
      </c>
      <c r="E43" s="90">
        <f t="shared" si="0"/>
        <v>0</v>
      </c>
      <c r="F43" s="90">
        <f t="shared" si="1"/>
        <v>0</v>
      </c>
      <c r="G43" s="82" t="s">
        <v>50</v>
      </c>
      <c r="H43" s="81" t="s">
        <v>183</v>
      </c>
      <c r="I43" s="81" t="s">
        <v>184</v>
      </c>
      <c r="J43" s="81" t="s">
        <v>177</v>
      </c>
      <c r="K43" s="81"/>
      <c r="L43" s="81"/>
      <c r="M43" s="81"/>
      <c r="N43" s="81"/>
      <c r="O43" s="82"/>
      <c r="P43" s="81"/>
      <c r="Q43" s="81"/>
      <c r="R43" s="81"/>
      <c r="S43" s="81"/>
      <c r="T43" s="81"/>
      <c r="U43" s="81">
        <f t="shared" si="3"/>
        <v>0</v>
      </c>
      <c r="V43" s="81" t="str">
        <f>IFERROR(VLOOKUP(A43,'Competitors Links &amp; Pricings'!A:G,3,0),"")</f>
        <v xml:space="preserve"> </v>
      </c>
      <c r="W43" s="81" t="str">
        <f>IFERROR(VLOOKUP(A43,'Competitors Links &amp; Pricings'!A:G,5,0),"")</f>
        <v xml:space="preserve"> </v>
      </c>
      <c r="X43" s="81" t="str">
        <f>IFERROR(VLOOKUP(A43,'Competitors Links &amp; Pricings'!A:G,7,0),"")</f>
        <v xml:space="preserve"> </v>
      </c>
      <c r="Y43" s="81">
        <f>IFERROR(VLOOKUP(A43,'Competitors Links &amp; Pricings'!A:L,8,0),"")</f>
        <v>41.9</v>
      </c>
      <c r="Z43" s="81">
        <f>IFERROR(VLOOKUP(A43,'Competitors Links &amp; Pricings'!A:L,9,0),"")</f>
        <v>13.6</v>
      </c>
      <c r="AA43" s="81">
        <f>IFERROR(VLOOKUP(A43,'Competitors Links &amp; Pricings'!A:L,10,0),"")</f>
        <v>187</v>
      </c>
      <c r="AB43" s="81">
        <f>IFERROR(VLOOKUP(A43,'Competitors Links &amp; Pricings'!A:L,11,0),"")</f>
        <v>22.3</v>
      </c>
    </row>
    <row r="44" spans="1:28" s="83" customFormat="1" ht="12" x14ac:dyDescent="0.25">
      <c r="A44" s="81" t="s">
        <v>185</v>
      </c>
      <c r="B44" s="89">
        <v>3638.69</v>
      </c>
      <c r="C44" s="89">
        <v>4511.9799999999996</v>
      </c>
      <c r="D44" s="106">
        <f t="shared" si="2"/>
        <v>0.19354917353357054</v>
      </c>
      <c r="E44" s="90">
        <f t="shared" si="0"/>
        <v>0</v>
      </c>
      <c r="F44" s="90">
        <f t="shared" si="1"/>
        <v>0</v>
      </c>
      <c r="G44" s="82" t="s">
        <v>50</v>
      </c>
      <c r="H44" s="81" t="s">
        <v>186</v>
      </c>
      <c r="I44" s="81" t="s">
        <v>187</v>
      </c>
      <c r="J44" s="81" t="s">
        <v>177</v>
      </c>
      <c r="K44" s="81"/>
      <c r="L44" s="81"/>
      <c r="M44" s="81"/>
      <c r="N44" s="81"/>
      <c r="O44" s="82"/>
      <c r="P44" s="81"/>
      <c r="Q44" s="81"/>
      <c r="R44" s="81"/>
      <c r="S44" s="81"/>
      <c r="T44" s="81"/>
      <c r="U44" s="81">
        <f t="shared" si="3"/>
        <v>0</v>
      </c>
      <c r="V44" s="81" t="str">
        <f>IFERROR(VLOOKUP(A44,'Competitors Links &amp; Pricings'!A:G,3,0),"")</f>
        <v xml:space="preserve"> </v>
      </c>
      <c r="W44" s="81" t="str">
        <f>IFERROR(VLOOKUP(A44,'Competitors Links &amp; Pricings'!A:G,5,0),"")</f>
        <v xml:space="preserve"> </v>
      </c>
      <c r="X44" s="81" t="str">
        <f>IFERROR(VLOOKUP(A44,'Competitors Links &amp; Pricings'!A:G,7,0),"")</f>
        <v xml:space="preserve"> </v>
      </c>
      <c r="Y44" s="81">
        <f>IFERROR(VLOOKUP(A44,'Competitors Links &amp; Pricings'!A:L,8,0),"")</f>
        <v>24.9</v>
      </c>
      <c r="Z44" s="81">
        <f>IFERROR(VLOOKUP(A44,'Competitors Links &amp; Pricings'!A:L,9,0),"")</f>
        <v>14.7</v>
      </c>
      <c r="AA44" s="81">
        <f>IFERROR(VLOOKUP(A44,'Competitors Links &amp; Pricings'!A:L,10,0),"")</f>
        <v>147</v>
      </c>
      <c r="AB44" s="81">
        <f>IFERROR(VLOOKUP(A44,'Competitors Links &amp; Pricings'!A:L,11,0),"")</f>
        <v>47.5</v>
      </c>
    </row>
    <row r="45" spans="1:28" s="83" customFormat="1" ht="12" x14ac:dyDescent="0.25">
      <c r="A45" s="81" t="s">
        <v>188</v>
      </c>
      <c r="B45" s="89">
        <v>3181.35</v>
      </c>
      <c r="C45" s="89">
        <v>3944.87</v>
      </c>
      <c r="D45" s="106">
        <f t="shared" si="2"/>
        <v>0.19354756937490969</v>
      </c>
      <c r="E45" s="90">
        <f t="shared" si="0"/>
        <v>0</v>
      </c>
      <c r="F45" s="90">
        <f t="shared" si="1"/>
        <v>0</v>
      </c>
      <c r="G45" s="82" t="s">
        <v>50</v>
      </c>
      <c r="H45" s="81" t="s">
        <v>189</v>
      </c>
      <c r="I45" s="81" t="s">
        <v>190</v>
      </c>
      <c r="J45" s="81" t="s">
        <v>177</v>
      </c>
      <c r="K45" s="81"/>
      <c r="L45" s="81"/>
      <c r="M45" s="81"/>
      <c r="N45" s="81"/>
      <c r="O45" s="82"/>
      <c r="P45" s="81"/>
      <c r="Q45" s="81"/>
      <c r="R45" s="81"/>
      <c r="S45" s="81"/>
      <c r="T45" s="81"/>
      <c r="U45" s="81">
        <f t="shared" si="3"/>
        <v>0</v>
      </c>
      <c r="V45" s="81" t="str">
        <f>IFERROR(VLOOKUP(A45,'Competitors Links &amp; Pricings'!A:G,3,0),"")</f>
        <v xml:space="preserve"> </v>
      </c>
      <c r="W45" s="81" t="str">
        <f>IFERROR(VLOOKUP(A45,'Competitors Links &amp; Pricings'!A:G,5,0),"")</f>
        <v xml:space="preserve"> </v>
      </c>
      <c r="X45" s="81" t="str">
        <f>IFERROR(VLOOKUP(A45,'Competitors Links &amp; Pricings'!A:G,7,0),"")</f>
        <v xml:space="preserve"> </v>
      </c>
      <c r="Y45" s="81">
        <f>IFERROR(VLOOKUP(A45,'Competitors Links &amp; Pricings'!A:L,8,0),"")</f>
        <v>21.1</v>
      </c>
      <c r="Z45" s="81">
        <f>IFERROR(VLOOKUP(A45,'Competitors Links &amp; Pricings'!A:L,9,0),"")</f>
        <v>14.1</v>
      </c>
      <c r="AA45" s="81">
        <f>IFERROR(VLOOKUP(A45,'Competitors Links &amp; Pricings'!A:L,10,0),"")</f>
        <v>127</v>
      </c>
      <c r="AB45" s="81">
        <f>IFERROR(VLOOKUP(A45,'Competitors Links &amp; Pricings'!A:L,11,0),"")</f>
        <v>45.9</v>
      </c>
    </row>
    <row r="46" spans="1:28" s="83" customFormat="1" ht="12" x14ac:dyDescent="0.25">
      <c r="A46" s="81" t="s">
        <v>191</v>
      </c>
      <c r="B46" s="89">
        <v>491.01</v>
      </c>
      <c r="C46" s="89">
        <v>612.28</v>
      </c>
      <c r="D46" s="106">
        <f t="shared" si="2"/>
        <v>0.19806297772261056</v>
      </c>
      <c r="E46" s="90">
        <f t="shared" si="0"/>
        <v>0</v>
      </c>
      <c r="F46" s="90">
        <f t="shared" si="1"/>
        <v>631.22</v>
      </c>
      <c r="G46" s="82" t="s">
        <v>50</v>
      </c>
      <c r="H46" s="81" t="s">
        <v>192</v>
      </c>
      <c r="I46" s="81" t="s">
        <v>193</v>
      </c>
      <c r="J46" s="81" t="s">
        <v>177</v>
      </c>
      <c r="K46" s="81"/>
      <c r="L46" s="81"/>
      <c r="M46" s="81"/>
      <c r="N46" s="81"/>
      <c r="O46" s="82"/>
      <c r="P46" s="81"/>
      <c r="Q46" s="81"/>
      <c r="R46" s="81"/>
      <c r="S46" s="81"/>
      <c r="T46" s="81"/>
      <c r="U46" s="81">
        <f t="shared" si="3"/>
        <v>0</v>
      </c>
      <c r="V46" s="81">
        <f>IFERROR(VLOOKUP(A46,'Competitors Links &amp; Pricings'!A:G,3,0),"")</f>
        <v>631.22</v>
      </c>
      <c r="W46" s="81" t="str">
        <f>IFERROR(VLOOKUP(A46,'Competitors Links &amp; Pricings'!A:G,5,0),"")</f>
        <v xml:space="preserve"> </v>
      </c>
      <c r="X46" s="81" t="str">
        <f>IFERROR(VLOOKUP(A46,'Competitors Links &amp; Pricings'!A:G,7,0),"")</f>
        <v xml:space="preserve"> </v>
      </c>
      <c r="Y46" s="81">
        <f>IFERROR(VLOOKUP(A46,'Competitors Links &amp; Pricings'!A:L,8,0),"")</f>
        <v>1.61</v>
      </c>
      <c r="Z46" s="81">
        <f>IFERROR(VLOOKUP(A46,'Competitors Links &amp; Pricings'!A:L,9,0),"")</f>
        <v>1.85</v>
      </c>
      <c r="AA46" s="81">
        <f>IFERROR(VLOOKUP(A46,'Competitors Links &amp; Pricings'!A:L,10,0),"")</f>
        <v>0.28999999999999998</v>
      </c>
      <c r="AB46" s="81">
        <f>IFERROR(VLOOKUP(A46,'Competitors Links &amp; Pricings'!A:L,11,0),"")</f>
        <v>6.3</v>
      </c>
    </row>
    <row r="47" spans="1:28" s="83" customFormat="1" ht="12" x14ac:dyDescent="0.25">
      <c r="A47" s="81" t="s">
        <v>194</v>
      </c>
      <c r="B47" s="89">
        <v>1696.63</v>
      </c>
      <c r="C47" s="89">
        <v>2103.8200000000002</v>
      </c>
      <c r="D47" s="106">
        <f t="shared" si="2"/>
        <v>0.19354792710402982</v>
      </c>
      <c r="E47" s="90">
        <f t="shared" si="0"/>
        <v>0</v>
      </c>
      <c r="F47" s="90">
        <f t="shared" si="1"/>
        <v>0</v>
      </c>
      <c r="G47" s="82" t="s">
        <v>50</v>
      </c>
      <c r="H47" s="81" t="s">
        <v>195</v>
      </c>
      <c r="I47" s="81" t="s">
        <v>196</v>
      </c>
      <c r="J47" s="81" t="s">
        <v>177</v>
      </c>
      <c r="K47" s="81"/>
      <c r="L47" s="81"/>
      <c r="M47" s="81"/>
      <c r="N47" s="81"/>
      <c r="O47" s="82"/>
      <c r="P47" s="81"/>
      <c r="Q47" s="81"/>
      <c r="R47" s="81"/>
      <c r="S47" s="81"/>
      <c r="T47" s="81"/>
      <c r="U47" s="81">
        <f t="shared" si="3"/>
        <v>0</v>
      </c>
      <c r="V47" s="81" t="str">
        <f>IFERROR(VLOOKUP(A47,'Competitors Links &amp; Pricings'!A:G,3,0),"")</f>
        <v xml:space="preserve"> </v>
      </c>
      <c r="W47" s="81" t="str">
        <f>IFERROR(VLOOKUP(A47,'Competitors Links &amp; Pricings'!A:G,5,0),"")</f>
        <v xml:space="preserve"> </v>
      </c>
      <c r="X47" s="81" t="str">
        <f>IFERROR(VLOOKUP(A47,'Competitors Links &amp; Pricings'!A:G,7,0),"")</f>
        <v xml:space="preserve"> </v>
      </c>
      <c r="Y47" s="81">
        <f>IFERROR(VLOOKUP(A47,'Competitors Links &amp; Pricings'!A:L,8,0),"")</f>
        <v>14.2</v>
      </c>
      <c r="Z47" s="81">
        <f>IFERROR(VLOOKUP(A47,'Competitors Links &amp; Pricings'!A:L,9,0),"")</f>
        <v>22.4</v>
      </c>
      <c r="AA47" s="81">
        <f>IFERROR(VLOOKUP(A47,'Competitors Links &amp; Pricings'!A:L,10,0),"")</f>
        <v>55.1</v>
      </c>
      <c r="AB47" s="81">
        <f>IFERROR(VLOOKUP(A47,'Competitors Links &amp; Pricings'!A:L,11,0),"")</f>
        <v>15.8</v>
      </c>
    </row>
    <row r="48" spans="1:28" s="83" customFormat="1" ht="12" x14ac:dyDescent="0.25">
      <c r="A48" s="81" t="s">
        <v>197</v>
      </c>
      <c r="B48" s="89">
        <v>1735.96</v>
      </c>
      <c r="C48" s="89">
        <v>2152.59</v>
      </c>
      <c r="D48" s="106">
        <f t="shared" si="2"/>
        <v>0.19354823723979026</v>
      </c>
      <c r="E48" s="90">
        <f t="shared" si="0"/>
        <v>0</v>
      </c>
      <c r="F48" s="90">
        <f t="shared" si="1"/>
        <v>0</v>
      </c>
      <c r="G48" s="82" t="s">
        <v>50</v>
      </c>
      <c r="H48" s="81" t="s">
        <v>198</v>
      </c>
      <c r="I48" s="81" t="s">
        <v>199</v>
      </c>
      <c r="J48" s="81" t="s">
        <v>177</v>
      </c>
      <c r="K48" s="81"/>
      <c r="L48" s="81"/>
      <c r="M48" s="81"/>
      <c r="N48" s="81"/>
      <c r="O48" s="82"/>
      <c r="P48" s="81"/>
      <c r="Q48" s="81"/>
      <c r="R48" s="81"/>
      <c r="S48" s="81"/>
      <c r="T48" s="81"/>
      <c r="U48" s="81">
        <f t="shared" si="3"/>
        <v>0</v>
      </c>
      <c r="V48" s="81" t="str">
        <f>IFERROR(VLOOKUP(A48,'Competitors Links &amp; Pricings'!A:G,3,0),"")</f>
        <v xml:space="preserve"> </v>
      </c>
      <c r="W48" s="81" t="str">
        <f>IFERROR(VLOOKUP(A48,'Competitors Links &amp; Pricings'!A:G,5,0),"")</f>
        <v xml:space="preserve"> </v>
      </c>
      <c r="X48" s="81" t="str">
        <f>IFERROR(VLOOKUP(A48,'Competitors Links &amp; Pricings'!A:G,7,0),"")</f>
        <v xml:space="preserve"> </v>
      </c>
      <c r="Y48" s="81">
        <f>IFERROR(VLOOKUP(A48,'Competitors Links &amp; Pricings'!A:L,8,0),"")</f>
        <v>13.4</v>
      </c>
      <c r="Z48" s="81">
        <f>IFERROR(VLOOKUP(A48,'Competitors Links &amp; Pricings'!A:L,9,0),"")</f>
        <v>21.3</v>
      </c>
      <c r="AA48" s="81">
        <f>IFERROR(VLOOKUP(A48,'Competitors Links &amp; Pricings'!A:L,10,0),"")</f>
        <v>66.400000000000006</v>
      </c>
      <c r="AB48" s="81">
        <f>IFERROR(VLOOKUP(A48,'Competitors Links &amp; Pricings'!A:L,11,0),"")</f>
        <v>10.199999999999999</v>
      </c>
    </row>
    <row r="49" spans="1:28" s="83" customFormat="1" ht="12" x14ac:dyDescent="0.25">
      <c r="A49" s="81" t="s">
        <v>200</v>
      </c>
      <c r="B49" s="89">
        <v>1629.21</v>
      </c>
      <c r="C49" s="89">
        <v>2020.22</v>
      </c>
      <c r="D49" s="106">
        <f t="shared" si="2"/>
        <v>0.19354822742077596</v>
      </c>
      <c r="E49" s="90">
        <f t="shared" si="0"/>
        <v>0</v>
      </c>
      <c r="F49" s="90">
        <f t="shared" si="1"/>
        <v>0</v>
      </c>
      <c r="G49" s="82" t="s">
        <v>50</v>
      </c>
      <c r="H49" s="81" t="s">
        <v>201</v>
      </c>
      <c r="I49" s="81" t="s">
        <v>202</v>
      </c>
      <c r="J49" s="81" t="s">
        <v>177</v>
      </c>
      <c r="K49" s="81"/>
      <c r="L49" s="81"/>
      <c r="M49" s="81"/>
      <c r="N49" s="81"/>
      <c r="O49" s="82"/>
      <c r="P49" s="81"/>
      <c r="Q49" s="81"/>
      <c r="R49" s="81"/>
      <c r="S49" s="81"/>
      <c r="T49" s="81"/>
      <c r="U49" s="81">
        <f t="shared" si="3"/>
        <v>0</v>
      </c>
      <c r="V49" s="81" t="str">
        <f>IFERROR(VLOOKUP(A49,'Competitors Links &amp; Pricings'!A:G,3,0),"")</f>
        <v xml:space="preserve"> </v>
      </c>
      <c r="W49" s="81" t="str">
        <f>IFERROR(VLOOKUP(A49,'Competitors Links &amp; Pricings'!A:G,5,0),"")</f>
        <v xml:space="preserve"> </v>
      </c>
      <c r="X49" s="81" t="str">
        <f>IFERROR(VLOOKUP(A49,'Competitors Links &amp; Pricings'!A:G,7,0),"")</f>
        <v xml:space="preserve"> </v>
      </c>
      <c r="Y49" s="81">
        <f>IFERROR(VLOOKUP(A49,'Competitors Links &amp; Pricings'!A:L,8,0),"")</f>
        <v>13.4</v>
      </c>
      <c r="Z49" s="81">
        <f>IFERROR(VLOOKUP(A49,'Competitors Links &amp; Pricings'!A:L,9,0),"")</f>
        <v>20.2</v>
      </c>
      <c r="AA49" s="81">
        <f>IFERROR(VLOOKUP(A49,'Competitors Links &amp; Pricings'!A:L,10,0),"")</f>
        <v>59.6</v>
      </c>
      <c r="AB49" s="81">
        <f>IFERROR(VLOOKUP(A49,'Competitors Links &amp; Pricings'!A:L,11,0),"")</f>
        <v>10.199999999999999</v>
      </c>
    </row>
    <row r="50" spans="1:28" s="83" customFormat="1" ht="12" x14ac:dyDescent="0.25">
      <c r="A50" s="81" t="s">
        <v>203</v>
      </c>
      <c r="B50" s="89">
        <v>1534.83</v>
      </c>
      <c r="C50" s="89">
        <v>1872.49</v>
      </c>
      <c r="D50" s="106">
        <f t="shared" si="2"/>
        <v>0.18032673071685301</v>
      </c>
      <c r="E50" s="90">
        <f t="shared" si="0"/>
        <v>0</v>
      </c>
      <c r="F50" s="90">
        <f t="shared" si="1"/>
        <v>1622</v>
      </c>
      <c r="G50" s="82" t="s">
        <v>34</v>
      </c>
      <c r="H50" s="81" t="s">
        <v>204</v>
      </c>
      <c r="I50" s="81" t="s">
        <v>205</v>
      </c>
      <c r="J50" s="81" t="s">
        <v>177</v>
      </c>
      <c r="K50" s="81"/>
      <c r="L50" s="81"/>
      <c r="M50" s="81"/>
      <c r="N50" s="81"/>
      <c r="O50" s="82"/>
      <c r="P50" s="81"/>
      <c r="Q50" s="81"/>
      <c r="R50" s="81"/>
      <c r="S50" s="81"/>
      <c r="T50" s="81"/>
      <c r="U50" s="81">
        <f t="shared" si="3"/>
        <v>0</v>
      </c>
      <c r="V50" s="81">
        <f>IFERROR(VLOOKUP(A50,'Competitors Links &amp; Pricings'!A:G,3,0),"")</f>
        <v>1622</v>
      </c>
      <c r="W50" s="81" t="str">
        <f>IFERROR(VLOOKUP(A50,'Competitors Links &amp; Pricings'!A:G,5,0),"")</f>
        <v xml:space="preserve"> </v>
      </c>
      <c r="X50" s="81" t="str">
        <f>IFERROR(VLOOKUP(A50,'Competitors Links &amp; Pricings'!A:G,7,0),"")</f>
        <v xml:space="preserve"> </v>
      </c>
      <c r="Y50" s="81">
        <f>IFERROR(VLOOKUP(A50,'Competitors Links &amp; Pricings'!A:L,8,0),"")</f>
        <v>28.1</v>
      </c>
      <c r="Z50" s="81">
        <f>IFERROR(VLOOKUP(A50,'Competitors Links &amp; Pricings'!A:L,9,0),"")</f>
        <v>8.18</v>
      </c>
      <c r="AA50" s="81">
        <f>IFERROR(VLOOKUP(A50,'Competitors Links &amp; Pricings'!A:L,10,0),"")</f>
        <v>66.099999999999994</v>
      </c>
      <c r="AB50" s="81">
        <f>IFERROR(VLOOKUP(A50,'Competitors Links &amp; Pricings'!A:L,11,0),"")</f>
        <v>28.1</v>
      </c>
    </row>
    <row r="51" spans="1:28" s="83" customFormat="1" ht="12" x14ac:dyDescent="0.25">
      <c r="A51" s="81" t="s">
        <v>206</v>
      </c>
      <c r="B51" s="89">
        <v>1514.61</v>
      </c>
      <c r="C51" s="89">
        <v>1878.12</v>
      </c>
      <c r="D51" s="106">
        <f t="shared" si="2"/>
        <v>0.19354993291163505</v>
      </c>
      <c r="E51" s="90">
        <f t="shared" si="0"/>
        <v>0</v>
      </c>
      <c r="F51" s="90">
        <f t="shared" si="1"/>
        <v>0</v>
      </c>
      <c r="G51" s="82" t="s">
        <v>50</v>
      </c>
      <c r="H51" s="81" t="s">
        <v>207</v>
      </c>
      <c r="I51" s="81" t="s">
        <v>208</v>
      </c>
      <c r="J51" s="81" t="s">
        <v>177</v>
      </c>
      <c r="K51" s="81"/>
      <c r="L51" s="81"/>
      <c r="M51" s="81"/>
      <c r="N51" s="81"/>
      <c r="O51" s="82"/>
      <c r="P51" s="81"/>
      <c r="Q51" s="81"/>
      <c r="R51" s="81"/>
      <c r="S51" s="81"/>
      <c r="T51" s="81"/>
      <c r="U51" s="81">
        <f t="shared" si="3"/>
        <v>0</v>
      </c>
      <c r="V51" s="81" t="str">
        <f>IFERROR(VLOOKUP(A51,'Competitors Links &amp; Pricings'!A:G,3,0),"")</f>
        <v xml:space="preserve"> </v>
      </c>
      <c r="W51" s="81" t="str">
        <f>IFERROR(VLOOKUP(A51,'Competitors Links &amp; Pricings'!A:G,5,0),"")</f>
        <v xml:space="preserve"> </v>
      </c>
      <c r="X51" s="81" t="str">
        <f>IFERROR(VLOOKUP(A51,'Competitors Links &amp; Pricings'!A:G,7,0),"")</f>
        <v xml:space="preserve"> </v>
      </c>
      <c r="Y51" s="81">
        <f>IFERROR(VLOOKUP(A51,'Competitors Links &amp; Pricings'!A:L,8,0),"")</f>
        <v>13.4</v>
      </c>
      <c r="Z51" s="81">
        <f>IFERROR(VLOOKUP(A51,'Competitors Links &amp; Pricings'!A:L,9,0),"")</f>
        <v>18.7</v>
      </c>
      <c r="AA51" s="81">
        <f>IFERROR(VLOOKUP(A51,'Competitors Links &amp; Pricings'!A:L,10,0),"")</f>
        <v>54.4</v>
      </c>
      <c r="AB51" s="81">
        <f>IFERROR(VLOOKUP(A51,'Competitors Links &amp; Pricings'!A:L,11,0),"")</f>
        <v>10.199999999999999</v>
      </c>
    </row>
    <row r="52" spans="1:28" s="83" customFormat="1" ht="12" x14ac:dyDescent="0.25">
      <c r="A52" s="81" t="s">
        <v>209</v>
      </c>
      <c r="B52" s="89">
        <v>1458.43</v>
      </c>
      <c r="C52" s="89">
        <v>1808.45</v>
      </c>
      <c r="D52" s="106">
        <f t="shared" si="2"/>
        <v>0.19354696010395642</v>
      </c>
      <c r="E52" s="90">
        <f t="shared" si="0"/>
        <v>0</v>
      </c>
      <c r="F52" s="90">
        <f t="shared" si="1"/>
        <v>0</v>
      </c>
      <c r="G52" s="82" t="s">
        <v>34</v>
      </c>
      <c r="H52" s="81" t="s">
        <v>210</v>
      </c>
      <c r="I52" s="81" t="s">
        <v>211</v>
      </c>
      <c r="J52" s="81" t="s">
        <v>177</v>
      </c>
      <c r="K52" s="81"/>
      <c r="L52" s="81"/>
      <c r="M52" s="81"/>
      <c r="N52" s="81"/>
      <c r="O52" s="82"/>
      <c r="P52" s="81"/>
      <c r="Q52" s="81"/>
      <c r="R52" s="81"/>
      <c r="S52" s="81"/>
      <c r="T52" s="81"/>
      <c r="U52" s="81">
        <f t="shared" si="3"/>
        <v>0</v>
      </c>
      <c r="V52" s="81" t="str">
        <f>IFERROR(VLOOKUP(A52,'Competitors Links &amp; Pricings'!A:G,3,0),"")</f>
        <v xml:space="preserve"> </v>
      </c>
      <c r="W52" s="81" t="str">
        <f>IFERROR(VLOOKUP(A52,'Competitors Links &amp; Pricings'!A:G,5,0),"")</f>
        <v xml:space="preserve"> </v>
      </c>
      <c r="X52" s="81" t="str">
        <f>IFERROR(VLOOKUP(A52,'Competitors Links &amp; Pricings'!A:G,7,0),"")</f>
        <v xml:space="preserve"> </v>
      </c>
      <c r="Y52" s="81">
        <f>IFERROR(VLOOKUP(A52,'Competitors Links &amp; Pricings'!A:L,8,0),"")</f>
        <v>20.2</v>
      </c>
      <c r="Z52" s="81">
        <f>IFERROR(VLOOKUP(A52,'Competitors Links &amp; Pricings'!A:L,9,0),"")</f>
        <v>28.1</v>
      </c>
      <c r="AA52" s="81">
        <f>IFERROR(VLOOKUP(A52,'Competitors Links &amp; Pricings'!A:L,10,0),"")</f>
        <v>66.13</v>
      </c>
      <c r="AB52" s="81">
        <f>IFERROR(VLOOKUP(A52,'Competitors Links &amp; Pricings'!A:L,11,0),"")</f>
        <v>8.18</v>
      </c>
    </row>
    <row r="53" spans="1:28" s="83" customFormat="1" ht="12" x14ac:dyDescent="0.25">
      <c r="A53" s="81" t="s">
        <v>212</v>
      </c>
      <c r="B53" s="89">
        <v>1191.01</v>
      </c>
      <c r="C53" s="89">
        <v>1453.03</v>
      </c>
      <c r="D53" s="106">
        <f t="shared" si="2"/>
        <v>0.1803266278053447</v>
      </c>
      <c r="E53" s="90">
        <f t="shared" si="0"/>
        <v>0</v>
      </c>
      <c r="F53" s="90">
        <f t="shared" si="1"/>
        <v>1290</v>
      </c>
      <c r="G53" s="82" t="s">
        <v>50</v>
      </c>
      <c r="H53" s="81" t="s">
        <v>213</v>
      </c>
      <c r="I53" s="81" t="s">
        <v>214</v>
      </c>
      <c r="J53" s="81" t="s">
        <v>177</v>
      </c>
      <c r="K53" s="81"/>
      <c r="L53" s="81"/>
      <c r="M53" s="81"/>
      <c r="N53" s="81"/>
      <c r="O53" s="82"/>
      <c r="P53" s="81"/>
      <c r="Q53" s="81"/>
      <c r="R53" s="81"/>
      <c r="S53" s="81"/>
      <c r="T53" s="81"/>
      <c r="U53" s="81">
        <f t="shared" si="3"/>
        <v>0</v>
      </c>
      <c r="V53" s="81">
        <f>IFERROR(VLOOKUP(A53,'Competitors Links &amp; Pricings'!A:G,3,0),"")</f>
        <v>1290</v>
      </c>
      <c r="W53" s="81" t="str">
        <f>IFERROR(VLOOKUP(A53,'Competitors Links &amp; Pricings'!A:G,5,0),"")</f>
        <v xml:space="preserve"> </v>
      </c>
      <c r="X53" s="81" t="str">
        <f>IFERROR(VLOOKUP(A53,'Competitors Links &amp; Pricings'!A:G,7,0),"")</f>
        <v xml:space="preserve"> </v>
      </c>
      <c r="Y53" s="81">
        <f>IFERROR(VLOOKUP(A53,'Competitors Links &amp; Pricings'!A:L,8,0),"")</f>
        <v>13.4</v>
      </c>
      <c r="Z53" s="81">
        <f>IFERROR(VLOOKUP(A53,'Competitors Links &amp; Pricings'!A:L,9,0),"")</f>
        <v>16.7</v>
      </c>
      <c r="AA53" s="81">
        <f>IFERROR(VLOOKUP(A53,'Competitors Links &amp; Pricings'!A:L,10,0),"")</f>
        <v>47.2</v>
      </c>
      <c r="AB53" s="81">
        <f>IFERROR(VLOOKUP(A53,'Competitors Links &amp; Pricings'!A:L,11,0),"")</f>
        <v>10.199999999999999</v>
      </c>
    </row>
    <row r="54" spans="1:28" s="83" customFormat="1" ht="12" x14ac:dyDescent="0.25">
      <c r="A54" s="81" t="s">
        <v>215</v>
      </c>
      <c r="B54" s="89">
        <v>1574.16</v>
      </c>
      <c r="C54" s="89">
        <v>2003.43</v>
      </c>
      <c r="D54" s="106">
        <f t="shared" si="2"/>
        <v>0.21426753118401939</v>
      </c>
      <c r="E54" s="90">
        <f t="shared" si="0"/>
        <v>0</v>
      </c>
      <c r="F54" s="90">
        <f t="shared" si="1"/>
        <v>2023.67</v>
      </c>
      <c r="G54" s="82" t="s">
        <v>50</v>
      </c>
      <c r="H54" s="81" t="s">
        <v>216</v>
      </c>
      <c r="I54" s="81" t="s">
        <v>217</v>
      </c>
      <c r="J54" s="81" t="s">
        <v>177</v>
      </c>
      <c r="K54" s="81"/>
      <c r="L54" s="81"/>
      <c r="M54" s="81"/>
      <c r="N54" s="81"/>
      <c r="O54" s="82"/>
      <c r="P54" s="81"/>
      <c r="Q54" s="81"/>
      <c r="R54" s="81"/>
      <c r="S54" s="81"/>
      <c r="T54" s="81"/>
      <c r="U54" s="81">
        <f t="shared" si="3"/>
        <v>0</v>
      </c>
      <c r="V54" s="81">
        <f>IFERROR(VLOOKUP(A54,'Competitors Links &amp; Pricings'!A:G,3,0),"")</f>
        <v>2023.67</v>
      </c>
      <c r="W54" s="81" t="str">
        <f>IFERROR(VLOOKUP(A54,'Competitors Links &amp; Pricings'!A:G,5,0),"")</f>
        <v xml:space="preserve"> </v>
      </c>
      <c r="X54" s="81" t="str">
        <f>IFERROR(VLOOKUP(A54,'Competitors Links &amp; Pricings'!A:G,7,0),"")</f>
        <v xml:space="preserve"> </v>
      </c>
      <c r="Y54" s="81">
        <f>IFERROR(VLOOKUP(A54,'Competitors Links &amp; Pricings'!A:L,8,0),"")</f>
        <v>13.5</v>
      </c>
      <c r="Z54" s="81">
        <f>IFERROR(VLOOKUP(A54,'Competitors Links &amp; Pricings'!A:L,9,0),"")</f>
        <v>9.8000000000000007</v>
      </c>
      <c r="AA54" s="81">
        <f>IFERROR(VLOOKUP(A54,'Competitors Links &amp; Pricings'!A:L,10,0),"")</f>
        <v>45.6</v>
      </c>
      <c r="AB54" s="81">
        <f>IFERROR(VLOOKUP(A54,'Competitors Links &amp; Pricings'!A:L,11,0),"")</f>
        <v>28.8</v>
      </c>
    </row>
    <row r="55" spans="1:28" s="83" customFormat="1" ht="12" x14ac:dyDescent="0.25">
      <c r="A55" s="81" t="s">
        <v>218</v>
      </c>
      <c r="B55" s="89">
        <v>1514.61</v>
      </c>
      <c r="C55" s="89">
        <v>1927.64</v>
      </c>
      <c r="D55" s="106">
        <f t="shared" si="2"/>
        <v>0.21426718681911569</v>
      </c>
      <c r="E55" s="90">
        <f t="shared" si="0"/>
        <v>0</v>
      </c>
      <c r="F55" s="90">
        <f t="shared" si="1"/>
        <v>1947.11</v>
      </c>
      <c r="G55" s="82" t="s">
        <v>50</v>
      </c>
      <c r="H55" s="81" t="s">
        <v>219</v>
      </c>
      <c r="I55" s="81" t="s">
        <v>220</v>
      </c>
      <c r="J55" s="81" t="s">
        <v>177</v>
      </c>
      <c r="K55" s="81"/>
      <c r="L55" s="81"/>
      <c r="M55" s="81"/>
      <c r="N55" s="81"/>
      <c r="O55" s="82"/>
      <c r="P55" s="81"/>
      <c r="Q55" s="81"/>
      <c r="R55" s="81"/>
      <c r="S55" s="81"/>
      <c r="T55" s="81"/>
      <c r="U55" s="81">
        <f t="shared" si="3"/>
        <v>0</v>
      </c>
      <c r="V55" s="81">
        <f>IFERROR(VLOOKUP(A55,'Competitors Links &amp; Pricings'!A:G,3,0),"")</f>
        <v>1947.11</v>
      </c>
      <c r="W55" s="81" t="str">
        <f>IFERROR(VLOOKUP(A55,'Competitors Links &amp; Pricings'!A:G,5,0),"")</f>
        <v xml:space="preserve"> </v>
      </c>
      <c r="X55" s="81" t="str">
        <f>IFERROR(VLOOKUP(A55,'Competitors Links &amp; Pricings'!A:G,7,0),"")</f>
        <v xml:space="preserve"> </v>
      </c>
      <c r="Y55" s="81">
        <f>IFERROR(VLOOKUP(A55,'Competitors Links &amp; Pricings'!A:L,8,0),"")</f>
        <v>13.5</v>
      </c>
      <c r="Z55" s="81">
        <f>IFERROR(VLOOKUP(A55,'Competitors Links &amp; Pricings'!A:L,9,0),"")</f>
        <v>9.8000000000000007</v>
      </c>
      <c r="AA55" s="81">
        <f>IFERROR(VLOOKUP(A55,'Competitors Links &amp; Pricings'!A:L,10,0),"")</f>
        <v>45.6</v>
      </c>
      <c r="AB55" s="81">
        <f>IFERROR(VLOOKUP(A55,'Competitors Links &amp; Pricings'!A:L,11,0),"")</f>
        <v>28.8</v>
      </c>
    </row>
    <row r="56" spans="1:28" s="83" customFormat="1" ht="12" x14ac:dyDescent="0.25">
      <c r="A56" s="81" t="s">
        <v>221</v>
      </c>
      <c r="B56" s="89">
        <v>1412.36</v>
      </c>
      <c r="C56" s="89">
        <v>1797.51</v>
      </c>
      <c r="D56" s="106">
        <f t="shared" si="2"/>
        <v>0.21426862715645537</v>
      </c>
      <c r="E56" s="90">
        <f t="shared" si="0"/>
        <v>0</v>
      </c>
      <c r="F56" s="90">
        <f t="shared" si="1"/>
        <v>1815.67</v>
      </c>
      <c r="G56" s="82" t="s">
        <v>50</v>
      </c>
      <c r="H56" s="81" t="s">
        <v>222</v>
      </c>
      <c r="I56" s="81" t="s">
        <v>223</v>
      </c>
      <c r="J56" s="81" t="s">
        <v>177</v>
      </c>
      <c r="K56" s="81"/>
      <c r="L56" s="81"/>
      <c r="M56" s="81"/>
      <c r="N56" s="81"/>
      <c r="O56" s="82"/>
      <c r="P56" s="81"/>
      <c r="Q56" s="81"/>
      <c r="R56" s="81"/>
      <c r="S56" s="81"/>
      <c r="T56" s="81"/>
      <c r="U56" s="81">
        <f t="shared" si="3"/>
        <v>0</v>
      </c>
      <c r="V56" s="81">
        <f>IFERROR(VLOOKUP(A56,'Competitors Links &amp; Pricings'!A:G,3,0),"")</f>
        <v>1815.67</v>
      </c>
      <c r="W56" s="81" t="str">
        <f>IFERROR(VLOOKUP(A56,'Competitors Links &amp; Pricings'!A:G,5,0),"")</f>
        <v xml:space="preserve"> </v>
      </c>
      <c r="X56" s="81" t="str">
        <f>IFERROR(VLOOKUP(A56,'Competitors Links &amp; Pricings'!A:G,7,0),"")</f>
        <v xml:space="preserve"> </v>
      </c>
      <c r="Y56" s="81">
        <f>IFERROR(VLOOKUP(A56,'Competitors Links &amp; Pricings'!A:L,8,0),"")</f>
        <v>13.5</v>
      </c>
      <c r="Z56" s="81">
        <f>IFERROR(VLOOKUP(A56,'Competitors Links &amp; Pricings'!A:L,9,0),"")</f>
        <v>9.8000000000000007</v>
      </c>
      <c r="AA56" s="81">
        <f>IFERROR(VLOOKUP(A56,'Competitors Links &amp; Pricings'!A:L,10,0),"")</f>
        <v>45.2</v>
      </c>
      <c r="AB56" s="81">
        <f>IFERROR(VLOOKUP(A56,'Competitors Links &amp; Pricings'!A:L,11,0),"")</f>
        <v>28.8</v>
      </c>
    </row>
    <row r="57" spans="1:28" s="83" customFormat="1" ht="12" x14ac:dyDescent="0.25">
      <c r="A57" s="81" t="s">
        <v>224</v>
      </c>
      <c r="B57" s="89">
        <v>1362.92</v>
      </c>
      <c r="C57" s="89">
        <v>1734.59</v>
      </c>
      <c r="D57" s="106">
        <f t="shared" si="2"/>
        <v>0.21426965450048707</v>
      </c>
      <c r="E57" s="90">
        <f t="shared" si="0"/>
        <v>0</v>
      </c>
      <c r="F57" s="90">
        <f t="shared" si="1"/>
        <v>1752.11</v>
      </c>
      <c r="G57" s="82" t="s">
        <v>50</v>
      </c>
      <c r="H57" s="81" t="s">
        <v>225</v>
      </c>
      <c r="I57" s="81" t="s">
        <v>226</v>
      </c>
      <c r="J57" s="81" t="s">
        <v>177</v>
      </c>
      <c r="K57" s="81"/>
      <c r="L57" s="81"/>
      <c r="M57" s="81"/>
      <c r="N57" s="81"/>
      <c r="O57" s="82"/>
      <c r="P57" s="81"/>
      <c r="Q57" s="81"/>
      <c r="R57" s="81"/>
      <c r="S57" s="81"/>
      <c r="T57" s="81"/>
      <c r="U57" s="81">
        <f t="shared" si="3"/>
        <v>0</v>
      </c>
      <c r="V57" s="81">
        <f>IFERROR(VLOOKUP(A57,'Competitors Links &amp; Pricings'!A:G,3,0),"")</f>
        <v>1752.11</v>
      </c>
      <c r="W57" s="81" t="str">
        <f>IFERROR(VLOOKUP(A57,'Competitors Links &amp; Pricings'!A:G,5,0),"")</f>
        <v xml:space="preserve"> </v>
      </c>
      <c r="X57" s="81" t="str">
        <f>IFERROR(VLOOKUP(A57,'Competitors Links &amp; Pricings'!A:G,7,0),"")</f>
        <v xml:space="preserve"> </v>
      </c>
      <c r="Y57" s="81">
        <f>IFERROR(VLOOKUP(A57,'Competitors Links &amp; Pricings'!A:L,8,0),"")</f>
        <v>13.1</v>
      </c>
      <c r="Z57" s="81">
        <f>IFERROR(VLOOKUP(A57,'Competitors Links &amp; Pricings'!A:L,9,0),"")</f>
        <v>9.8000000000000007</v>
      </c>
      <c r="AA57" s="81">
        <f>IFERROR(VLOOKUP(A57,'Competitors Links &amp; Pricings'!A:L,10,0),"")</f>
        <v>45.2</v>
      </c>
      <c r="AB57" s="81">
        <f>IFERROR(VLOOKUP(A57,'Competitors Links &amp; Pricings'!A:L,11,0),"")</f>
        <v>28.8</v>
      </c>
    </row>
    <row r="58" spans="1:28" s="83" customFormat="1" ht="12" x14ac:dyDescent="0.25">
      <c r="A58" s="81" t="s">
        <v>227</v>
      </c>
      <c r="B58" s="89">
        <v>1265.17</v>
      </c>
      <c r="C58" s="89">
        <v>1610.18</v>
      </c>
      <c r="D58" s="106">
        <f t="shared" si="2"/>
        <v>0.21426797004061657</v>
      </c>
      <c r="E58" s="90">
        <f t="shared" si="0"/>
        <v>0</v>
      </c>
      <c r="F58" s="90">
        <f t="shared" si="1"/>
        <v>1626.44</v>
      </c>
      <c r="G58" s="82" t="s">
        <v>50</v>
      </c>
      <c r="H58" s="81" t="s">
        <v>228</v>
      </c>
      <c r="I58" s="81" t="s">
        <v>229</v>
      </c>
      <c r="J58" s="81" t="s">
        <v>177</v>
      </c>
      <c r="K58" s="81"/>
      <c r="L58" s="81"/>
      <c r="M58" s="81"/>
      <c r="N58" s="81"/>
      <c r="O58" s="82"/>
      <c r="P58" s="81"/>
      <c r="Q58" s="81"/>
      <c r="R58" s="81"/>
      <c r="S58" s="81"/>
      <c r="T58" s="81"/>
      <c r="U58" s="81">
        <f t="shared" si="3"/>
        <v>0</v>
      </c>
      <c r="V58" s="81">
        <f>IFERROR(VLOOKUP(A58,'Competitors Links &amp; Pricings'!A:G,3,0),"")</f>
        <v>1626.44</v>
      </c>
      <c r="W58" s="81" t="str">
        <f>IFERROR(VLOOKUP(A58,'Competitors Links &amp; Pricings'!A:G,5,0),"")</f>
        <v xml:space="preserve"> </v>
      </c>
      <c r="X58" s="81" t="str">
        <f>IFERROR(VLOOKUP(A58,'Competitors Links &amp; Pricings'!A:G,7,0),"")</f>
        <v xml:space="preserve"> </v>
      </c>
      <c r="Y58" s="81">
        <f>IFERROR(VLOOKUP(A58,'Competitors Links &amp; Pricings'!A:L,8,0),"")</f>
        <v>13.1</v>
      </c>
      <c r="Z58" s="81">
        <f>IFERROR(VLOOKUP(A58,'Competitors Links &amp; Pricings'!A:L,9,0),"")</f>
        <v>9.8000000000000007</v>
      </c>
      <c r="AA58" s="81">
        <f>IFERROR(VLOOKUP(A58,'Competitors Links &amp; Pricings'!A:L,10,0),"")</f>
        <v>45.2</v>
      </c>
      <c r="AB58" s="81">
        <f>IFERROR(VLOOKUP(A58,'Competitors Links &amp; Pricings'!A:L,11,0),"")</f>
        <v>28.8</v>
      </c>
    </row>
    <row r="59" spans="1:28" s="83" customFormat="1" ht="12" x14ac:dyDescent="0.25">
      <c r="A59" s="81" t="s">
        <v>230</v>
      </c>
      <c r="B59" s="89">
        <v>1128.0899999999999</v>
      </c>
      <c r="C59" s="89">
        <v>1376.27</v>
      </c>
      <c r="D59" s="106">
        <f t="shared" si="2"/>
        <v>0.18032798796747737</v>
      </c>
      <c r="E59" s="90">
        <f t="shared" si="0"/>
        <v>0</v>
      </c>
      <c r="F59" s="90">
        <f t="shared" si="1"/>
        <v>1159</v>
      </c>
      <c r="G59" s="82" t="s">
        <v>50</v>
      </c>
      <c r="H59" s="81" t="s">
        <v>231</v>
      </c>
      <c r="I59" s="81" t="s">
        <v>232</v>
      </c>
      <c r="J59" s="81" t="s">
        <v>177</v>
      </c>
      <c r="K59" s="81"/>
      <c r="L59" s="81"/>
      <c r="M59" s="81"/>
      <c r="N59" s="81"/>
      <c r="O59" s="82"/>
      <c r="P59" s="81"/>
      <c r="Q59" s="81"/>
      <c r="R59" s="81"/>
      <c r="S59" s="81"/>
      <c r="T59" s="81"/>
      <c r="U59" s="81">
        <f t="shared" si="3"/>
        <v>0</v>
      </c>
      <c r="V59" s="81">
        <f>IFERROR(VLOOKUP(A59,'Competitors Links &amp; Pricings'!A:G,3,0),"")</f>
        <v>1450.22</v>
      </c>
      <c r="W59" s="81">
        <f>IFERROR(VLOOKUP(A59,'Competitors Links &amp; Pricings'!A:G,5,0),"")</f>
        <v>1159</v>
      </c>
      <c r="X59" s="81" t="str">
        <f>IFERROR(VLOOKUP(A59,'Competitors Links &amp; Pricings'!A:G,7,0),"")</f>
        <v xml:space="preserve"> </v>
      </c>
      <c r="Y59" s="81">
        <f>IFERROR(VLOOKUP(A59,'Competitors Links &amp; Pricings'!A:L,8,0),"")</f>
        <v>13.1</v>
      </c>
      <c r="Z59" s="81">
        <f>IFERROR(VLOOKUP(A59,'Competitors Links &amp; Pricings'!A:L,9,0),"")</f>
        <v>9.8000000000000007</v>
      </c>
      <c r="AA59" s="81">
        <f>IFERROR(VLOOKUP(A59,'Competitors Links &amp; Pricings'!A:L,10,0),"")</f>
        <v>43.7</v>
      </c>
      <c r="AB59" s="81">
        <f>IFERROR(VLOOKUP(A59,'Competitors Links &amp; Pricings'!A:L,11,0),"")</f>
        <v>25.8</v>
      </c>
    </row>
    <row r="60" spans="1:28" s="83" customFormat="1" ht="12" x14ac:dyDescent="0.25">
      <c r="A60" s="81" t="s">
        <v>233</v>
      </c>
      <c r="B60" s="89">
        <v>1111.24</v>
      </c>
      <c r="C60" s="89">
        <v>1414.27</v>
      </c>
      <c r="D60" s="106">
        <f t="shared" si="2"/>
        <v>0.21426601709715964</v>
      </c>
      <c r="E60" s="90">
        <f t="shared" si="0"/>
        <v>0</v>
      </c>
      <c r="F60" s="90">
        <f t="shared" si="1"/>
        <v>1428.56</v>
      </c>
      <c r="G60" s="82" t="s">
        <v>50</v>
      </c>
      <c r="H60" s="81" t="s">
        <v>234</v>
      </c>
      <c r="I60" s="81" t="s">
        <v>235</v>
      </c>
      <c r="J60" s="81" t="s">
        <v>177</v>
      </c>
      <c r="K60" s="81"/>
      <c r="L60" s="81"/>
      <c r="M60" s="81"/>
      <c r="N60" s="81"/>
      <c r="O60" s="82"/>
      <c r="P60" s="81"/>
      <c r="Q60" s="81"/>
      <c r="R60" s="81"/>
      <c r="S60" s="81"/>
      <c r="T60" s="81"/>
      <c r="U60" s="81">
        <f t="shared" si="3"/>
        <v>0</v>
      </c>
      <c r="V60" s="81">
        <f>IFERROR(VLOOKUP(A60,'Competitors Links &amp; Pricings'!A:G,3,0),"")</f>
        <v>1428.56</v>
      </c>
      <c r="W60" s="81" t="str">
        <f>IFERROR(VLOOKUP(A60,'Competitors Links &amp; Pricings'!A:G,5,0),"")</f>
        <v xml:space="preserve"> </v>
      </c>
      <c r="X60" s="81" t="str">
        <f>IFERROR(VLOOKUP(A60,'Competitors Links &amp; Pricings'!A:G,7,0),"")</f>
        <v xml:space="preserve"> </v>
      </c>
      <c r="Y60" s="81">
        <f>IFERROR(VLOOKUP(A60,'Competitors Links &amp; Pricings'!A:L,8,0),"")</f>
        <v>12.2</v>
      </c>
      <c r="Z60" s="81">
        <f>IFERROR(VLOOKUP(A60,'Competitors Links &amp; Pricings'!A:L,9,0),"")</f>
        <v>6.29</v>
      </c>
      <c r="AA60" s="81">
        <f>IFERROR(VLOOKUP(A60,'Competitors Links &amp; Pricings'!A:L,10,0),"")</f>
        <v>25.35</v>
      </c>
      <c r="AB60" s="81">
        <f>IFERROR(VLOOKUP(A60,'Competitors Links &amp; Pricings'!A:L,11,0),"")</f>
        <v>21.38</v>
      </c>
    </row>
    <row r="61" spans="1:28" s="83" customFormat="1" ht="12" x14ac:dyDescent="0.25">
      <c r="A61" s="81" t="s">
        <v>236</v>
      </c>
      <c r="B61" s="89">
        <v>1095.51</v>
      </c>
      <c r="C61" s="89">
        <v>1394.25</v>
      </c>
      <c r="D61" s="106">
        <f t="shared" si="2"/>
        <v>0.21426573426573428</v>
      </c>
      <c r="E61" s="90">
        <f t="shared" si="0"/>
        <v>0</v>
      </c>
      <c r="F61" s="90">
        <f t="shared" si="1"/>
        <v>1408.33</v>
      </c>
      <c r="G61" s="82" t="s">
        <v>50</v>
      </c>
      <c r="H61" s="81" t="s">
        <v>237</v>
      </c>
      <c r="I61" s="81" t="s">
        <v>238</v>
      </c>
      <c r="J61" s="81" t="s">
        <v>177</v>
      </c>
      <c r="K61" s="81"/>
      <c r="L61" s="81"/>
      <c r="M61" s="81"/>
      <c r="N61" s="81"/>
      <c r="O61" s="82"/>
      <c r="P61" s="81"/>
      <c r="Q61" s="81"/>
      <c r="R61" s="81"/>
      <c r="S61" s="81"/>
      <c r="T61" s="81"/>
      <c r="U61" s="81">
        <f t="shared" si="3"/>
        <v>0</v>
      </c>
      <c r="V61" s="81">
        <f>IFERROR(VLOOKUP(A61,'Competitors Links &amp; Pricings'!A:G,3,0),"")</f>
        <v>1408.33</v>
      </c>
      <c r="W61" s="81" t="str">
        <f>IFERROR(VLOOKUP(A61,'Competitors Links &amp; Pricings'!A:G,5,0),"")</f>
        <v xml:space="preserve"> </v>
      </c>
      <c r="X61" s="81" t="str">
        <f>IFERROR(VLOOKUP(A61,'Competitors Links &amp; Pricings'!A:G,7,0),"")</f>
        <v xml:space="preserve"> </v>
      </c>
      <c r="Y61" s="81">
        <f>IFERROR(VLOOKUP(A61,'Competitors Links &amp; Pricings'!A:L,8,0),"")</f>
        <v>12.2</v>
      </c>
      <c r="Z61" s="81">
        <f>IFERROR(VLOOKUP(A61,'Competitors Links &amp; Pricings'!A:L,9,0),"")</f>
        <v>6.29</v>
      </c>
      <c r="AA61" s="81">
        <f>IFERROR(VLOOKUP(A61,'Competitors Links &amp; Pricings'!A:L,10,0),"")</f>
        <v>25.35</v>
      </c>
      <c r="AB61" s="81">
        <f>IFERROR(VLOOKUP(A61,'Competitors Links &amp; Pricings'!A:L,11,0),"")</f>
        <v>21.38</v>
      </c>
    </row>
    <row r="62" spans="1:28" s="83" customFormat="1" ht="12" x14ac:dyDescent="0.25">
      <c r="A62" s="81" t="s">
        <v>239</v>
      </c>
      <c r="B62" s="89">
        <v>1043.82</v>
      </c>
      <c r="C62" s="89">
        <v>1328.47</v>
      </c>
      <c r="D62" s="106">
        <f t="shared" si="2"/>
        <v>0.21426904634654911</v>
      </c>
      <c r="E62" s="90">
        <f t="shared" si="0"/>
        <v>0</v>
      </c>
      <c r="F62" s="90">
        <f t="shared" si="1"/>
        <v>1341.89</v>
      </c>
      <c r="G62" s="82" t="s">
        <v>50</v>
      </c>
      <c r="H62" s="81" t="s">
        <v>240</v>
      </c>
      <c r="I62" s="81" t="s">
        <v>241</v>
      </c>
      <c r="J62" s="81" t="s">
        <v>177</v>
      </c>
      <c r="K62" s="81"/>
      <c r="L62" s="81"/>
      <c r="M62" s="81"/>
      <c r="N62" s="81"/>
      <c r="O62" s="82"/>
      <c r="P62" s="81"/>
      <c r="Q62" s="81"/>
      <c r="R62" s="81"/>
      <c r="S62" s="81"/>
      <c r="T62" s="81"/>
      <c r="U62" s="81">
        <f t="shared" si="3"/>
        <v>0</v>
      </c>
      <c r="V62" s="81">
        <f>IFERROR(VLOOKUP(A62,'Competitors Links &amp; Pricings'!A:G,3,0),"")</f>
        <v>1341.89</v>
      </c>
      <c r="W62" s="81" t="str">
        <f>IFERROR(VLOOKUP(A62,'Competitors Links &amp; Pricings'!A:G,5,0),"")</f>
        <v xml:space="preserve"> </v>
      </c>
      <c r="X62" s="81" t="str">
        <f>IFERROR(VLOOKUP(A62,'Competitors Links &amp; Pricings'!A:G,7,0),"")</f>
        <v xml:space="preserve"> </v>
      </c>
      <c r="Y62" s="81">
        <f>IFERROR(VLOOKUP(A62,'Competitors Links &amp; Pricings'!A:L,8,0),"")</f>
        <v>12.2</v>
      </c>
      <c r="Z62" s="81">
        <f>IFERROR(VLOOKUP(A62,'Competitors Links &amp; Pricings'!A:L,9,0),"")</f>
        <v>6.29</v>
      </c>
      <c r="AA62" s="81">
        <f>IFERROR(VLOOKUP(A62,'Competitors Links &amp; Pricings'!A:L,10,0),"")</f>
        <v>25.35</v>
      </c>
      <c r="AB62" s="81">
        <f>IFERROR(VLOOKUP(A62,'Competitors Links &amp; Pricings'!A:L,11,0),"")</f>
        <v>21.38</v>
      </c>
    </row>
    <row r="63" spans="1:28" s="83" customFormat="1" ht="12" x14ac:dyDescent="0.25">
      <c r="A63" s="81" t="s">
        <v>242</v>
      </c>
      <c r="B63" s="89">
        <v>1026.97</v>
      </c>
      <c r="C63" s="89">
        <v>1307.02</v>
      </c>
      <c r="D63" s="106">
        <f t="shared" si="2"/>
        <v>0.21426604030542759</v>
      </c>
      <c r="E63" s="90">
        <f t="shared" si="0"/>
        <v>0</v>
      </c>
      <c r="F63" s="90">
        <f t="shared" si="1"/>
        <v>1320.22</v>
      </c>
      <c r="G63" s="82" t="s">
        <v>50</v>
      </c>
      <c r="H63" s="81" t="s">
        <v>243</v>
      </c>
      <c r="I63" s="81" t="s">
        <v>244</v>
      </c>
      <c r="J63" s="81" t="s">
        <v>177</v>
      </c>
      <c r="K63" s="81"/>
      <c r="L63" s="81"/>
      <c r="M63" s="81"/>
      <c r="N63" s="81"/>
      <c r="O63" s="82"/>
      <c r="P63" s="81"/>
      <c r="Q63" s="81"/>
      <c r="R63" s="81"/>
      <c r="S63" s="81"/>
      <c r="T63" s="81"/>
      <c r="U63" s="81">
        <f t="shared" si="3"/>
        <v>0</v>
      </c>
      <c r="V63" s="81">
        <f>IFERROR(VLOOKUP(A63,'Competitors Links &amp; Pricings'!A:G,3,0),"")</f>
        <v>1320.22</v>
      </c>
      <c r="W63" s="81" t="str">
        <f>IFERROR(VLOOKUP(A63,'Competitors Links &amp; Pricings'!A:G,5,0),"")</f>
        <v xml:space="preserve"> </v>
      </c>
      <c r="X63" s="81" t="str">
        <f>IFERROR(VLOOKUP(A63,'Competitors Links &amp; Pricings'!A:G,7,0),"")</f>
        <v xml:space="preserve"> </v>
      </c>
      <c r="Y63" s="81">
        <f>IFERROR(VLOOKUP(A63,'Competitors Links &amp; Pricings'!A:L,8,0),"")</f>
        <v>12.2</v>
      </c>
      <c r="Z63" s="81">
        <f>IFERROR(VLOOKUP(A63,'Competitors Links &amp; Pricings'!A:L,9,0),"")</f>
        <v>6.29</v>
      </c>
      <c r="AA63" s="81">
        <f>IFERROR(VLOOKUP(A63,'Competitors Links &amp; Pricings'!A:L,10,0),"")</f>
        <v>25.35</v>
      </c>
      <c r="AB63" s="81">
        <f>IFERROR(VLOOKUP(A63,'Competitors Links &amp; Pricings'!A:L,11,0),"")</f>
        <v>21.38</v>
      </c>
    </row>
    <row r="64" spans="1:28" s="83" customFormat="1" ht="12" x14ac:dyDescent="0.25">
      <c r="A64" s="81" t="s">
        <v>245</v>
      </c>
      <c r="B64" s="89">
        <v>1026.97</v>
      </c>
      <c r="C64" s="89">
        <v>1307.02</v>
      </c>
      <c r="D64" s="106">
        <f t="shared" si="2"/>
        <v>0.21426604030542759</v>
      </c>
      <c r="E64" s="90">
        <f t="shared" si="0"/>
        <v>0</v>
      </c>
      <c r="F64" s="90">
        <f t="shared" si="1"/>
        <v>1320.22</v>
      </c>
      <c r="G64" s="82" t="s">
        <v>50</v>
      </c>
      <c r="H64" s="81" t="s">
        <v>246</v>
      </c>
      <c r="I64" s="81" t="s">
        <v>247</v>
      </c>
      <c r="J64" s="81" t="s">
        <v>177</v>
      </c>
      <c r="K64" s="81"/>
      <c r="L64" s="81"/>
      <c r="M64" s="81"/>
      <c r="N64" s="81"/>
      <c r="O64" s="82"/>
      <c r="P64" s="81"/>
      <c r="Q64" s="81"/>
      <c r="R64" s="81"/>
      <c r="S64" s="81"/>
      <c r="T64" s="81"/>
      <c r="U64" s="81">
        <f t="shared" si="3"/>
        <v>0</v>
      </c>
      <c r="V64" s="81">
        <f>IFERROR(VLOOKUP(A64,'Competitors Links &amp; Pricings'!A:G,3,0),"")</f>
        <v>1320.22</v>
      </c>
      <c r="W64" s="81" t="str">
        <f>IFERROR(VLOOKUP(A64,'Competitors Links &amp; Pricings'!A:G,5,0),"")</f>
        <v xml:space="preserve"> </v>
      </c>
      <c r="X64" s="81" t="str">
        <f>IFERROR(VLOOKUP(A64,'Competitors Links &amp; Pricings'!A:G,7,0),"")</f>
        <v xml:space="preserve"> </v>
      </c>
      <c r="Y64" s="81">
        <f>IFERROR(VLOOKUP(A64,'Competitors Links &amp; Pricings'!A:L,8,0),"")</f>
        <v>12.2</v>
      </c>
      <c r="Z64" s="81">
        <f>IFERROR(VLOOKUP(A64,'Competitors Links &amp; Pricings'!A:L,9,0),"")</f>
        <v>6.29</v>
      </c>
      <c r="AA64" s="81">
        <f>IFERROR(VLOOKUP(A64,'Competitors Links &amp; Pricings'!A:L,10,0),"")</f>
        <v>25.35</v>
      </c>
      <c r="AB64" s="81">
        <f>IFERROR(VLOOKUP(A64,'Competitors Links &amp; Pricings'!A:L,11,0),"")</f>
        <v>21.38</v>
      </c>
    </row>
    <row r="65" spans="1:28" s="83" customFormat="1" ht="12" x14ac:dyDescent="0.25">
      <c r="A65" s="81" t="s">
        <v>248</v>
      </c>
      <c r="B65" s="89">
        <v>216.39</v>
      </c>
      <c r="C65" s="89">
        <v>295.26</v>
      </c>
      <c r="D65" s="106">
        <f t="shared" si="2"/>
        <v>0.26712050396260922</v>
      </c>
      <c r="E65" s="90">
        <f t="shared" si="0"/>
        <v>0</v>
      </c>
      <c r="F65" s="90">
        <f t="shared" si="1"/>
        <v>310.8</v>
      </c>
      <c r="G65" s="82" t="s">
        <v>34</v>
      </c>
      <c r="H65" s="81" t="s">
        <v>249</v>
      </c>
      <c r="I65" s="81" t="s">
        <v>250</v>
      </c>
      <c r="J65" s="81" t="s">
        <v>251</v>
      </c>
      <c r="K65" s="81"/>
      <c r="L65" s="81"/>
      <c r="M65" s="81"/>
      <c r="N65" s="81"/>
      <c r="O65" s="82"/>
      <c r="P65" s="81"/>
      <c r="Q65" s="81"/>
      <c r="R65" s="81"/>
      <c r="S65" s="81"/>
      <c r="T65" s="81"/>
      <c r="U65" s="81">
        <f t="shared" si="3"/>
        <v>0</v>
      </c>
      <c r="V65" s="81">
        <f>IFERROR(VLOOKUP(A65,'Competitors Links &amp; Pricings'!A:G,3,0),"")</f>
        <v>310.8</v>
      </c>
      <c r="W65" s="81">
        <f>IFERROR(VLOOKUP(A65,'Competitors Links &amp; Pricings'!A:G,5,0),"")</f>
        <v>350.67</v>
      </c>
      <c r="X65" s="81" t="str">
        <f>IFERROR(VLOOKUP(A65,'Competitors Links &amp; Pricings'!A:G,7,0),"")</f>
        <v xml:space="preserve"> </v>
      </c>
      <c r="Y65" s="81">
        <f>IFERROR(VLOOKUP(A65,'Competitors Links &amp; Pricings'!A:L,8,0),"")</f>
        <v>1</v>
      </c>
      <c r="Z65" s="81">
        <f>IFERROR(VLOOKUP(A65,'Competitors Links &amp; Pricings'!A:L,9,0),"")</f>
        <v>1</v>
      </c>
      <c r="AA65" s="81">
        <f>IFERROR(VLOOKUP(A65,'Competitors Links &amp; Pricings'!A:L,10,0),"")</f>
        <v>1.5</v>
      </c>
      <c r="AB65" s="81">
        <f>IFERROR(VLOOKUP(A65,'Competitors Links &amp; Pricings'!A:L,11,0),"")</f>
        <v>1</v>
      </c>
    </row>
    <row r="66" spans="1:28" s="83" customFormat="1" ht="12" x14ac:dyDescent="0.25">
      <c r="A66" s="81" t="s">
        <v>252</v>
      </c>
      <c r="B66" s="89">
        <v>213.16</v>
      </c>
      <c r="C66" s="89">
        <v>254.41</v>
      </c>
      <c r="D66" s="106">
        <f t="shared" si="2"/>
        <v>0.16213985299319997</v>
      </c>
      <c r="E66" s="90">
        <f t="shared" ref="E66:E129" si="4">MIN(K66:T66)</f>
        <v>0</v>
      </c>
      <c r="F66" s="90">
        <f t="shared" ref="F66:F129" si="5">MIN(V66:X66)</f>
        <v>213</v>
      </c>
      <c r="G66" s="82" t="s">
        <v>34</v>
      </c>
      <c r="H66" s="81" t="s">
        <v>253</v>
      </c>
      <c r="I66" s="81" t="s">
        <v>254</v>
      </c>
      <c r="J66" s="81" t="s">
        <v>251</v>
      </c>
      <c r="K66" s="81"/>
      <c r="L66" s="81"/>
      <c r="M66" s="81"/>
      <c r="N66" s="81"/>
      <c r="O66" s="82"/>
      <c r="P66" s="81"/>
      <c r="Q66" s="81"/>
      <c r="R66" s="81"/>
      <c r="S66" s="81"/>
      <c r="T66" s="81"/>
      <c r="U66" s="81">
        <f t="shared" si="3"/>
        <v>0</v>
      </c>
      <c r="V66" s="81">
        <f>IFERROR(VLOOKUP(A66,'Competitors Links &amp; Pricings'!A:G,3,0),"")</f>
        <v>213</v>
      </c>
      <c r="W66" s="81">
        <f>IFERROR(VLOOKUP(A66,'Competitors Links &amp; Pricings'!A:G,5,0),"")</f>
        <v>239.33</v>
      </c>
      <c r="X66" s="81">
        <f>IFERROR(VLOOKUP(A66,'Competitors Links &amp; Pricings'!A:G,7,0),"")</f>
        <v>251.2</v>
      </c>
      <c r="Y66" s="81">
        <f>IFERROR(VLOOKUP(A66,'Competitors Links &amp; Pricings'!A:L,8,0),"")</f>
        <v>10</v>
      </c>
      <c r="Z66" s="81">
        <f>IFERROR(VLOOKUP(A66,'Competitors Links &amp; Pricings'!A:L,9,0),"")</f>
        <v>10</v>
      </c>
      <c r="AA66" s="81">
        <f>IFERROR(VLOOKUP(A66,'Competitors Links &amp; Pricings'!A:L,10,0),"")</f>
        <v>4</v>
      </c>
      <c r="AB66" s="81">
        <f>IFERROR(VLOOKUP(A66,'Competitors Links &amp; Pricings'!A:L,11,0),"")</f>
        <v>10</v>
      </c>
    </row>
    <row r="67" spans="1:28" s="83" customFormat="1" ht="12" x14ac:dyDescent="0.25">
      <c r="A67" s="81" t="s">
        <v>255</v>
      </c>
      <c r="B67" s="89">
        <v>356.04</v>
      </c>
      <c r="C67" s="89">
        <v>421.66</v>
      </c>
      <c r="D67" s="106">
        <f t="shared" ref="D67:D126" si="6">(C67-B67)/C67</f>
        <v>0.15562301380258978</v>
      </c>
      <c r="E67" s="90">
        <f t="shared" si="4"/>
        <v>0</v>
      </c>
      <c r="F67" s="90">
        <f t="shared" si="5"/>
        <v>443.85</v>
      </c>
      <c r="G67" s="82" t="s">
        <v>34</v>
      </c>
      <c r="H67" s="81" t="s">
        <v>256</v>
      </c>
      <c r="I67" s="81" t="s">
        <v>257</v>
      </c>
      <c r="J67" s="81" t="s">
        <v>251</v>
      </c>
      <c r="K67" s="81"/>
      <c r="L67" s="81"/>
      <c r="M67" s="81"/>
      <c r="N67" s="81"/>
      <c r="O67" s="82"/>
      <c r="P67" s="81"/>
      <c r="Q67" s="81"/>
      <c r="R67" s="81"/>
      <c r="S67" s="81"/>
      <c r="T67" s="81"/>
      <c r="U67" s="81">
        <f t="shared" ref="U67:U130" si="7">COUNTIF(K67:T67,"&gt;0")</f>
        <v>0</v>
      </c>
      <c r="V67" s="81">
        <f>IFERROR(VLOOKUP(A67,'Competitors Links &amp; Pricings'!A:G,3,0),"")</f>
        <v>443.85</v>
      </c>
      <c r="W67" s="81" t="str">
        <f>IFERROR(VLOOKUP(A67,'Competitors Links &amp; Pricings'!A:G,5,0),"")</f>
        <v xml:space="preserve"> </v>
      </c>
      <c r="X67" s="81" t="str">
        <f>IFERROR(VLOOKUP(A67,'Competitors Links &amp; Pricings'!A:G,7,0),"")</f>
        <v xml:space="preserve"> </v>
      </c>
      <c r="Y67" s="81">
        <f>IFERROR(VLOOKUP(A67,'Competitors Links &amp; Pricings'!A:L,8,0),"")</f>
        <v>11.5</v>
      </c>
      <c r="Z67" s="81">
        <f>IFERROR(VLOOKUP(A67,'Competitors Links &amp; Pricings'!A:L,9,0),"")</f>
        <v>9</v>
      </c>
      <c r="AA67" s="81">
        <f>IFERROR(VLOOKUP(A67,'Competitors Links &amp; Pricings'!A:L,10,0),"")</f>
        <v>8.2899999999999991</v>
      </c>
      <c r="AB67" s="81">
        <f>IFERROR(VLOOKUP(A67,'Competitors Links &amp; Pricings'!A:L,11,0),"")</f>
        <v>19.5</v>
      </c>
    </row>
    <row r="68" spans="1:28" s="83" customFormat="1" ht="12" x14ac:dyDescent="0.25">
      <c r="A68" s="81" t="s">
        <v>258</v>
      </c>
      <c r="B68" s="89">
        <v>92.82</v>
      </c>
      <c r="C68" s="89">
        <v>120.57</v>
      </c>
      <c r="D68" s="106">
        <f t="shared" si="6"/>
        <v>0.23015675541179398</v>
      </c>
      <c r="E68" s="90">
        <f t="shared" si="4"/>
        <v>0</v>
      </c>
      <c r="F68" s="90">
        <f t="shared" si="5"/>
        <v>126.92</v>
      </c>
      <c r="G68" s="82" t="s">
        <v>34</v>
      </c>
      <c r="H68" s="81" t="s">
        <v>259</v>
      </c>
      <c r="I68" s="81" t="s">
        <v>260</v>
      </c>
      <c r="J68" s="81" t="s">
        <v>251</v>
      </c>
      <c r="K68" s="81"/>
      <c r="L68" s="81"/>
      <c r="M68" s="81"/>
      <c r="N68" s="81"/>
      <c r="O68" s="82"/>
      <c r="P68" s="81"/>
      <c r="Q68" s="81"/>
      <c r="R68" s="81"/>
      <c r="S68" s="81"/>
      <c r="T68" s="81"/>
      <c r="U68" s="81">
        <f t="shared" si="7"/>
        <v>0</v>
      </c>
      <c r="V68" s="81">
        <f>IFERROR(VLOOKUP(A68,'Competitors Links &amp; Pricings'!A:G,3,0),"")</f>
        <v>126.92</v>
      </c>
      <c r="W68" s="81" t="str">
        <f>IFERROR(VLOOKUP(A68,'Competitors Links &amp; Pricings'!A:G,5,0),"")</f>
        <v xml:space="preserve"> </v>
      </c>
      <c r="X68" s="81" t="str">
        <f>IFERROR(VLOOKUP(A68,'Competitors Links &amp; Pricings'!A:G,7,0),"")</f>
        <v xml:space="preserve"> </v>
      </c>
      <c r="Y68" s="81">
        <f>IFERROR(VLOOKUP(A68,'Competitors Links &amp; Pricings'!A:L,8,0),"")</f>
        <v>1</v>
      </c>
      <c r="Z68" s="81">
        <f>IFERROR(VLOOKUP(A68,'Competitors Links &amp; Pricings'!A:L,9,0),"")</f>
        <v>6</v>
      </c>
      <c r="AA68" s="81">
        <f>IFERROR(VLOOKUP(A68,'Competitors Links &amp; Pricings'!A:L,10,0),"")</f>
        <v>1</v>
      </c>
      <c r="AB68" s="81">
        <f>IFERROR(VLOOKUP(A68,'Competitors Links &amp; Pricings'!A:L,11,0),"")</f>
        <v>2</v>
      </c>
    </row>
    <row r="69" spans="1:28" s="83" customFormat="1" ht="12" x14ac:dyDescent="0.25">
      <c r="A69" s="81" t="s">
        <v>261</v>
      </c>
      <c r="B69" s="89">
        <v>575.55999999999995</v>
      </c>
      <c r="C69" s="89">
        <v>683.31</v>
      </c>
      <c r="D69" s="106">
        <f t="shared" si="6"/>
        <v>0.15768831130819103</v>
      </c>
      <c r="E69" s="90">
        <f t="shared" si="4"/>
        <v>0</v>
      </c>
      <c r="F69" s="90">
        <f t="shared" si="5"/>
        <v>621.29999999999995</v>
      </c>
      <c r="G69" s="82" t="s">
        <v>262</v>
      </c>
      <c r="H69" s="81" t="s">
        <v>263</v>
      </c>
      <c r="I69" s="81" t="s">
        <v>264</v>
      </c>
      <c r="J69" s="81" t="s">
        <v>251</v>
      </c>
      <c r="K69" s="81"/>
      <c r="L69" s="81"/>
      <c r="M69" s="81"/>
      <c r="N69" s="81"/>
      <c r="O69" s="82"/>
      <c r="P69" s="81"/>
      <c r="Q69" s="81"/>
      <c r="R69" s="81"/>
      <c r="S69" s="81"/>
      <c r="T69" s="81"/>
      <c r="U69" s="81">
        <f t="shared" si="7"/>
        <v>0</v>
      </c>
      <c r="V69" s="81">
        <f>IFERROR(VLOOKUP(A69,'Competitors Links &amp; Pricings'!A:G,3,0),"")</f>
        <v>676.57</v>
      </c>
      <c r="W69" s="81">
        <f>IFERROR(VLOOKUP(A69,'Competitors Links &amp; Pricings'!A:G,5,0),"")</f>
        <v>621.29999999999995</v>
      </c>
      <c r="X69" s="81" t="str">
        <f>IFERROR(VLOOKUP(A69,'Competitors Links &amp; Pricings'!A:G,7,0),"")</f>
        <v xml:space="preserve"> </v>
      </c>
      <c r="Y69" s="81">
        <f>IFERROR(VLOOKUP(A69,'Competitors Links &amp; Pricings'!A:L,8,0),"")</f>
        <v>19.690000000000001</v>
      </c>
      <c r="Z69" s="81">
        <f>IFERROR(VLOOKUP(A69,'Competitors Links &amp; Pricings'!A:L,9,0),"")</f>
        <v>11.81</v>
      </c>
      <c r="AA69" s="81">
        <f>IFERROR(VLOOKUP(A69,'Competitors Links &amp; Pricings'!A:L,10,0),"")</f>
        <v>43</v>
      </c>
      <c r="AB69" s="81">
        <f>IFERROR(VLOOKUP(A69,'Competitors Links &amp; Pricings'!A:L,11,0),"")</f>
        <v>31.5</v>
      </c>
    </row>
    <row r="70" spans="1:28" s="83" customFormat="1" ht="12" x14ac:dyDescent="0.25">
      <c r="A70" s="81" t="s">
        <v>265</v>
      </c>
      <c r="B70" s="89">
        <v>36.86</v>
      </c>
      <c r="C70" s="89">
        <v>44.97</v>
      </c>
      <c r="D70" s="106">
        <f t="shared" si="6"/>
        <v>0.18034245052257059</v>
      </c>
      <c r="E70" s="90">
        <f t="shared" si="4"/>
        <v>0</v>
      </c>
      <c r="F70" s="90">
        <f t="shared" si="5"/>
        <v>31.28</v>
      </c>
      <c r="G70" s="82" t="s">
        <v>50</v>
      </c>
      <c r="H70" s="81" t="s">
        <v>266</v>
      </c>
      <c r="I70" s="81" t="s">
        <v>267</v>
      </c>
      <c r="J70" s="81" t="s">
        <v>251</v>
      </c>
      <c r="K70" s="81"/>
      <c r="L70" s="81"/>
      <c r="M70" s="81"/>
      <c r="N70" s="81"/>
      <c r="O70" s="82"/>
      <c r="P70" s="81"/>
      <c r="Q70" s="81"/>
      <c r="R70" s="81"/>
      <c r="S70" s="81"/>
      <c r="T70" s="81"/>
      <c r="U70" s="81">
        <f t="shared" si="7"/>
        <v>0</v>
      </c>
      <c r="V70" s="81">
        <f>IFERROR(VLOOKUP(A70,'Competitors Links &amp; Pricings'!A:G,3,0),"")</f>
        <v>31.28</v>
      </c>
      <c r="W70" s="81">
        <f>IFERROR(VLOOKUP(A70,'Competitors Links &amp; Pricings'!A:G,5,0),"")</f>
        <v>34</v>
      </c>
      <c r="X70" s="81">
        <f>IFERROR(VLOOKUP(A70,'Competitors Links &amp; Pricings'!A:G,7,0),"")</f>
        <v>34</v>
      </c>
      <c r="Y70" s="81">
        <f>IFERROR(VLOOKUP(A70,'Competitors Links &amp; Pricings'!A:L,8,0),"")</f>
        <v>12.4</v>
      </c>
      <c r="Z70" s="81">
        <f>IFERROR(VLOOKUP(A70,'Competitors Links &amp; Pricings'!A:L,9,0),"")</f>
        <v>4.5999999999999996</v>
      </c>
      <c r="AA70" s="81">
        <f>IFERROR(VLOOKUP(A70,'Competitors Links &amp; Pricings'!A:L,10,0),"")</f>
        <v>3.9</v>
      </c>
      <c r="AB70" s="81">
        <f>IFERROR(VLOOKUP(A70,'Competitors Links &amp; Pricings'!A:L,11,0),"")</f>
        <v>8.1</v>
      </c>
    </row>
    <row r="71" spans="1:28" s="83" customFormat="1" ht="12" x14ac:dyDescent="0.25">
      <c r="A71" s="81" t="s">
        <v>268</v>
      </c>
      <c r="B71" s="89">
        <v>33.659999999999997</v>
      </c>
      <c r="C71" s="89">
        <v>39.56</v>
      </c>
      <c r="D71" s="106">
        <f t="shared" si="6"/>
        <v>0.14914054600606688</v>
      </c>
      <c r="E71" s="90">
        <f t="shared" si="4"/>
        <v>0</v>
      </c>
      <c r="F71" s="90">
        <f t="shared" si="5"/>
        <v>43</v>
      </c>
      <c r="G71" s="82" t="s">
        <v>34</v>
      </c>
      <c r="H71" s="81" t="s">
        <v>269</v>
      </c>
      <c r="I71" s="81" t="s">
        <v>270</v>
      </c>
      <c r="J71" s="81" t="s">
        <v>251</v>
      </c>
      <c r="K71" s="81"/>
      <c r="L71" s="81"/>
      <c r="M71" s="81"/>
      <c r="N71" s="81"/>
      <c r="O71" s="82"/>
      <c r="P71" s="81"/>
      <c r="Q71" s="81"/>
      <c r="R71" s="81"/>
      <c r="S71" s="81"/>
      <c r="T71" s="81"/>
      <c r="U71" s="81">
        <f t="shared" si="7"/>
        <v>0</v>
      </c>
      <c r="V71" s="81">
        <f>IFERROR(VLOOKUP(A71,'Competitors Links &amp; Pricings'!A:G,3,0),"")</f>
        <v>60</v>
      </c>
      <c r="W71" s="81">
        <f>IFERROR(VLOOKUP(A71,'Competitors Links &amp; Pricings'!A:G,5,0),"")</f>
        <v>43</v>
      </c>
      <c r="X71" s="81" t="str">
        <f>IFERROR(VLOOKUP(A71,'Competitors Links &amp; Pricings'!A:G,7,0),"")</f>
        <v xml:space="preserve"> </v>
      </c>
      <c r="Y71" s="81">
        <f>IFERROR(VLOOKUP(A71,'Competitors Links &amp; Pricings'!A:L,8,0),"")</f>
        <v>4</v>
      </c>
      <c r="Z71" s="81">
        <f>IFERROR(VLOOKUP(A71,'Competitors Links &amp; Pricings'!A:L,9,0),"")</f>
        <v>1</v>
      </c>
      <c r="AA71" s="81">
        <f>IFERROR(VLOOKUP(A71,'Competitors Links &amp; Pricings'!A:L,10,0),"")</f>
        <v>5</v>
      </c>
      <c r="AB71" s="81">
        <f>IFERROR(VLOOKUP(A71,'Competitors Links &amp; Pricings'!A:L,11,0),"")</f>
        <v>5</v>
      </c>
    </row>
    <row r="72" spans="1:28" s="83" customFormat="1" ht="12" x14ac:dyDescent="0.25">
      <c r="A72" s="81" t="s">
        <v>271</v>
      </c>
      <c r="B72" s="89">
        <v>6612</v>
      </c>
      <c r="C72" s="89">
        <v>7805.7</v>
      </c>
      <c r="D72" s="106">
        <f t="shared" si="6"/>
        <v>0.15292670740612627</v>
      </c>
      <c r="E72" s="90">
        <f t="shared" si="4"/>
        <v>0</v>
      </c>
      <c r="F72" s="90">
        <f t="shared" si="5"/>
        <v>7965</v>
      </c>
      <c r="G72" s="82" t="s">
        <v>34</v>
      </c>
      <c r="H72" s="81" t="s">
        <v>272</v>
      </c>
      <c r="I72" s="81" t="s">
        <v>273</v>
      </c>
      <c r="J72" s="81" t="s">
        <v>251</v>
      </c>
      <c r="K72" s="81"/>
      <c r="L72" s="81"/>
      <c r="M72" s="81"/>
      <c r="N72" s="81"/>
      <c r="O72" s="82"/>
      <c r="P72" s="81"/>
      <c r="Q72" s="81"/>
      <c r="R72" s="81"/>
      <c r="S72" s="81"/>
      <c r="T72" s="81"/>
      <c r="U72" s="81">
        <f t="shared" si="7"/>
        <v>0</v>
      </c>
      <c r="V72" s="81">
        <f>IFERROR(VLOOKUP(A72,'Competitors Links &amp; Pricings'!A:G,3,0),"")</f>
        <v>8797.18</v>
      </c>
      <c r="W72" s="81">
        <f>IFERROR(VLOOKUP(A72,'Competitors Links &amp; Pricings'!A:G,5,0),"")</f>
        <v>7965</v>
      </c>
      <c r="X72" s="81" t="str">
        <f>IFERROR(VLOOKUP(A72,'Competitors Links &amp; Pricings'!A:G,7,0),"")</f>
        <v xml:space="preserve"> </v>
      </c>
      <c r="Y72" s="81">
        <f>IFERROR(VLOOKUP(A72,'Competitors Links &amp; Pricings'!A:L,8,0),"")</f>
        <v>31.1</v>
      </c>
      <c r="Z72" s="81">
        <f>IFERROR(VLOOKUP(A72,'Competitors Links &amp; Pricings'!A:L,9,0),"")</f>
        <v>9.84</v>
      </c>
      <c r="AA72" s="81">
        <f>IFERROR(VLOOKUP(A72,'Competitors Links &amp; Pricings'!A:L,10,0),"")</f>
        <v>267</v>
      </c>
      <c r="AB72" s="81">
        <f>IFERROR(VLOOKUP(A72,'Competitors Links &amp; Pricings'!A:L,11,0),"")</f>
        <v>46.4</v>
      </c>
    </row>
    <row r="73" spans="1:28" s="83" customFormat="1" ht="12" x14ac:dyDescent="0.25">
      <c r="A73" s="81" t="s">
        <v>274</v>
      </c>
      <c r="B73" s="89">
        <v>1704.5</v>
      </c>
      <c r="C73" s="89">
        <v>1957.54</v>
      </c>
      <c r="D73" s="106">
        <f t="shared" si="6"/>
        <v>0.12926428067881116</v>
      </c>
      <c r="E73" s="90">
        <f t="shared" si="4"/>
        <v>0</v>
      </c>
      <c r="F73" s="90">
        <f t="shared" si="5"/>
        <v>2127.7600000000002</v>
      </c>
      <c r="G73" s="82" t="s">
        <v>34</v>
      </c>
      <c r="H73" s="81" t="s">
        <v>275</v>
      </c>
      <c r="I73" s="81" t="s">
        <v>276</v>
      </c>
      <c r="J73" s="81" t="s">
        <v>251</v>
      </c>
      <c r="K73" s="81"/>
      <c r="L73" s="81"/>
      <c r="M73" s="81"/>
      <c r="N73" s="81"/>
      <c r="O73" s="82"/>
      <c r="P73" s="81"/>
      <c r="Q73" s="81"/>
      <c r="R73" s="81"/>
      <c r="S73" s="81"/>
      <c r="T73" s="81"/>
      <c r="U73" s="81">
        <f t="shared" si="7"/>
        <v>0</v>
      </c>
      <c r="V73" s="81">
        <f>IFERROR(VLOOKUP(A73,'Competitors Links &amp; Pricings'!A:G,3,0),"")</f>
        <v>2523.5100000000002</v>
      </c>
      <c r="W73" s="81">
        <f>IFERROR(VLOOKUP(A73,'Competitors Links &amp; Pricings'!A:G,5,0),"")</f>
        <v>2198.06</v>
      </c>
      <c r="X73" s="81">
        <f>IFERROR(VLOOKUP(A73,'Competitors Links &amp; Pricings'!A:G,7,0),"")</f>
        <v>2127.7600000000002</v>
      </c>
      <c r="Y73" s="81">
        <f>IFERROR(VLOOKUP(A73,'Competitors Links &amp; Pricings'!A:L,8,0),"")</f>
        <v>13.88</v>
      </c>
      <c r="Z73" s="81">
        <f>IFERROR(VLOOKUP(A73,'Competitors Links &amp; Pricings'!A:L,9,0),"")</f>
        <v>8.6199999999999992</v>
      </c>
      <c r="AA73" s="81">
        <f>IFERROR(VLOOKUP(A73,'Competitors Links &amp; Pricings'!A:L,10,0),"")</f>
        <v>73</v>
      </c>
      <c r="AB73" s="81">
        <f>IFERROR(VLOOKUP(A73,'Competitors Links &amp; Pricings'!A:L,11,0),"")</f>
        <v>20.59</v>
      </c>
    </row>
    <row r="74" spans="1:28" s="83" customFormat="1" ht="12" x14ac:dyDescent="0.25">
      <c r="A74" s="81" t="s">
        <v>277</v>
      </c>
      <c r="B74" s="89">
        <v>1906.23</v>
      </c>
      <c r="C74" s="89">
        <v>2275.1799999999998</v>
      </c>
      <c r="D74" s="106">
        <f t="shared" si="6"/>
        <v>0.16216299369720191</v>
      </c>
      <c r="E74" s="90">
        <f t="shared" si="4"/>
        <v>0</v>
      </c>
      <c r="F74" s="90">
        <f t="shared" si="5"/>
        <v>2147</v>
      </c>
      <c r="G74" s="82" t="s">
        <v>34</v>
      </c>
      <c r="H74" s="81" t="s">
        <v>278</v>
      </c>
      <c r="I74" s="81" t="s">
        <v>279</v>
      </c>
      <c r="J74" s="81" t="s">
        <v>251</v>
      </c>
      <c r="K74" s="81"/>
      <c r="L74" s="81"/>
      <c r="M74" s="81"/>
      <c r="N74" s="81"/>
      <c r="O74" s="82"/>
      <c r="P74" s="81"/>
      <c r="Q74" s="81"/>
      <c r="R74" s="81"/>
      <c r="S74" s="81"/>
      <c r="T74" s="81"/>
      <c r="U74" s="81">
        <f t="shared" si="7"/>
        <v>0</v>
      </c>
      <c r="V74" s="81">
        <f>IFERROR(VLOOKUP(A74,'Competitors Links &amp; Pricings'!A:G,3,0),"")</f>
        <v>2456.19</v>
      </c>
      <c r="W74" s="81">
        <f>IFERROR(VLOOKUP(A74,'Competitors Links &amp; Pricings'!A:G,5,0),"")</f>
        <v>2147</v>
      </c>
      <c r="X74" s="81">
        <f>IFERROR(VLOOKUP(A74,'Competitors Links &amp; Pricings'!A:G,7,0),"")</f>
        <v>2215.94</v>
      </c>
      <c r="Y74" s="81">
        <f>IFERROR(VLOOKUP(A74,'Competitors Links &amp; Pricings'!A:L,8,0),"")</f>
        <v>14.6</v>
      </c>
      <c r="Z74" s="81">
        <f>IFERROR(VLOOKUP(A74,'Competitors Links &amp; Pricings'!A:L,9,0),"")</f>
        <v>17.7</v>
      </c>
      <c r="AA74" s="81">
        <f>IFERROR(VLOOKUP(A74,'Competitors Links &amp; Pricings'!A:L,10,0),"")</f>
        <v>26</v>
      </c>
      <c r="AB74" s="81">
        <f>IFERROR(VLOOKUP(A74,'Competitors Links &amp; Pricings'!A:L,11,0),"")</f>
        <v>6.8</v>
      </c>
    </row>
    <row r="75" spans="1:28" s="83" customFormat="1" ht="12" x14ac:dyDescent="0.25">
      <c r="A75" s="81" t="s">
        <v>280</v>
      </c>
      <c r="B75" s="89">
        <v>1837.08</v>
      </c>
      <c r="C75" s="89">
        <v>2733.49</v>
      </c>
      <c r="D75" s="106">
        <f t="shared" si="6"/>
        <v>0.32793608171238964</v>
      </c>
      <c r="E75" s="90">
        <f t="shared" si="4"/>
        <v>0</v>
      </c>
      <c r="F75" s="90">
        <f t="shared" si="5"/>
        <v>2971.19</v>
      </c>
      <c r="G75" s="82" t="s">
        <v>34</v>
      </c>
      <c r="H75" s="81" t="s">
        <v>281</v>
      </c>
      <c r="I75" s="81" t="s">
        <v>282</v>
      </c>
      <c r="J75" s="81" t="s">
        <v>251</v>
      </c>
      <c r="K75" s="81"/>
      <c r="L75" s="81"/>
      <c r="M75" s="81"/>
      <c r="N75" s="81"/>
      <c r="O75" s="82"/>
      <c r="P75" s="81"/>
      <c r="Q75" s="81"/>
      <c r="R75" s="81"/>
      <c r="S75" s="81"/>
      <c r="T75" s="81"/>
      <c r="U75" s="81">
        <f t="shared" si="7"/>
        <v>0</v>
      </c>
      <c r="V75" s="81">
        <f>IFERROR(VLOOKUP(A75,'Competitors Links &amp; Pricings'!A:G,3,0),"")</f>
        <v>3169.99</v>
      </c>
      <c r="W75" s="81">
        <f>IFERROR(VLOOKUP(A75,'Competitors Links &amp; Pricings'!A:G,5,0),"")</f>
        <v>2971.19</v>
      </c>
      <c r="X75" s="81" t="str">
        <f>IFERROR(VLOOKUP(A75,'Competitors Links &amp; Pricings'!A:G,7,0),"")</f>
        <v xml:space="preserve"> </v>
      </c>
      <c r="Y75" s="81">
        <f>IFERROR(VLOOKUP(A75,'Competitors Links &amp; Pricings'!A:L,8,0),"")</f>
        <v>15</v>
      </c>
      <c r="Z75" s="81">
        <f>IFERROR(VLOOKUP(A75,'Competitors Links &amp; Pricings'!A:L,9,0),"")</f>
        <v>18</v>
      </c>
      <c r="AA75" s="81">
        <f>IFERROR(VLOOKUP(A75,'Competitors Links &amp; Pricings'!A:L,10,0),"")</f>
        <v>26</v>
      </c>
      <c r="AB75" s="81">
        <f>IFERROR(VLOOKUP(A75,'Competitors Links &amp; Pricings'!A:L,11,0),"")</f>
        <v>7</v>
      </c>
    </row>
    <row r="76" spans="1:28" s="83" customFormat="1" ht="12" x14ac:dyDescent="0.25">
      <c r="A76" s="81" t="s">
        <v>283</v>
      </c>
      <c r="B76" s="89">
        <v>103.08</v>
      </c>
      <c r="C76" s="89">
        <v>124.45</v>
      </c>
      <c r="D76" s="106">
        <f t="shared" si="6"/>
        <v>0.17171554841301731</v>
      </c>
      <c r="E76" s="90">
        <f t="shared" si="4"/>
        <v>0</v>
      </c>
      <c r="F76" s="90">
        <f t="shared" si="5"/>
        <v>131</v>
      </c>
      <c r="G76" s="82" t="s">
        <v>34</v>
      </c>
      <c r="H76" s="81" t="s">
        <v>284</v>
      </c>
      <c r="I76" s="81" t="s">
        <v>285</v>
      </c>
      <c r="J76" s="81" t="s">
        <v>251</v>
      </c>
      <c r="K76" s="81"/>
      <c r="L76" s="81"/>
      <c r="M76" s="81"/>
      <c r="N76" s="81"/>
      <c r="O76" s="82"/>
      <c r="P76" s="81"/>
      <c r="Q76" s="81"/>
      <c r="R76" s="81"/>
      <c r="S76" s="81"/>
      <c r="T76" s="81"/>
      <c r="U76" s="81">
        <f t="shared" si="7"/>
        <v>0</v>
      </c>
      <c r="V76" s="81">
        <f>IFERROR(VLOOKUP(A76,'Competitors Links &amp; Pricings'!A:G,3,0),"")</f>
        <v>131</v>
      </c>
      <c r="W76" s="81">
        <f>IFERROR(VLOOKUP(A76,'Competitors Links &amp; Pricings'!A:G,5,0),"")</f>
        <v>193</v>
      </c>
      <c r="X76" s="81">
        <f>IFERROR(VLOOKUP(A76,'Competitors Links &amp; Pricings'!A:G,7,0),"")</f>
        <v>142.65</v>
      </c>
      <c r="Y76" s="81">
        <f>IFERROR(VLOOKUP(A76,'Competitors Links &amp; Pricings'!A:L,8,0),"")</f>
        <v>4.5999999999999996</v>
      </c>
      <c r="Z76" s="81">
        <f>IFERROR(VLOOKUP(A76,'Competitors Links &amp; Pricings'!A:L,9,0),"")</f>
        <v>13.4</v>
      </c>
      <c r="AA76" s="81">
        <f>IFERROR(VLOOKUP(A76,'Competitors Links &amp; Pricings'!A:L,10,0),"")</f>
        <v>2.6</v>
      </c>
      <c r="AB76" s="81">
        <f>IFERROR(VLOOKUP(A76,'Competitors Links &amp; Pricings'!A:L,11,0),"")</f>
        <v>3.5</v>
      </c>
    </row>
    <row r="77" spans="1:28" s="83" customFormat="1" ht="12" x14ac:dyDescent="0.25">
      <c r="A77" s="81" t="s">
        <v>286</v>
      </c>
      <c r="B77" s="89">
        <v>88.6</v>
      </c>
      <c r="C77" s="89">
        <v>118.75</v>
      </c>
      <c r="D77" s="106">
        <f t="shared" si="6"/>
        <v>0.25389473684210528</v>
      </c>
      <c r="E77" s="90">
        <f t="shared" si="4"/>
        <v>0</v>
      </c>
      <c r="F77" s="90">
        <f t="shared" si="5"/>
        <v>125</v>
      </c>
      <c r="G77" s="82" t="s">
        <v>34</v>
      </c>
      <c r="H77" s="81" t="s">
        <v>287</v>
      </c>
      <c r="I77" s="81" t="s">
        <v>288</v>
      </c>
      <c r="J77" s="81" t="s">
        <v>251</v>
      </c>
      <c r="K77" s="81"/>
      <c r="L77" s="81"/>
      <c r="M77" s="81"/>
      <c r="N77" s="81"/>
      <c r="O77" s="82"/>
      <c r="P77" s="81"/>
      <c r="Q77" s="81"/>
      <c r="R77" s="81"/>
      <c r="S77" s="81"/>
      <c r="T77" s="81"/>
      <c r="U77" s="81">
        <f t="shared" si="7"/>
        <v>0</v>
      </c>
      <c r="V77" s="81">
        <f>IFERROR(VLOOKUP(A77,'Competitors Links &amp; Pricings'!A:G,3,0),"")</f>
        <v>125</v>
      </c>
      <c r="W77" s="81" t="str">
        <f>IFERROR(VLOOKUP(A77,'Competitors Links &amp; Pricings'!A:G,5,0),"")</f>
        <v xml:space="preserve"> </v>
      </c>
      <c r="X77" s="81" t="str">
        <f>IFERROR(VLOOKUP(A77,'Competitors Links &amp; Pricings'!A:G,7,0),"")</f>
        <v xml:space="preserve"> </v>
      </c>
      <c r="Y77" s="81">
        <f>IFERROR(VLOOKUP(A77,'Competitors Links &amp; Pricings'!A:L,8,0),"")</f>
        <v>6.61</v>
      </c>
      <c r="Z77" s="81">
        <f>IFERROR(VLOOKUP(A77,'Competitors Links &amp; Pricings'!A:L,9,0),"")</f>
        <v>5.0999999999999996</v>
      </c>
      <c r="AA77" s="81">
        <f>IFERROR(VLOOKUP(A77,'Competitors Links &amp; Pricings'!A:L,10,0),"")</f>
        <v>2.34</v>
      </c>
      <c r="AB77" s="81">
        <f>IFERROR(VLOOKUP(A77,'Competitors Links &amp; Pricings'!A:L,11,0),"")</f>
        <v>2.3199999999999998</v>
      </c>
    </row>
    <row r="78" spans="1:28" s="83" customFormat="1" ht="12" x14ac:dyDescent="0.25">
      <c r="A78" s="81" t="s">
        <v>289</v>
      </c>
      <c r="B78" s="89">
        <v>95.61</v>
      </c>
      <c r="C78" s="89">
        <v>112.85</v>
      </c>
      <c r="D78" s="106">
        <f t="shared" si="6"/>
        <v>0.15276916260522813</v>
      </c>
      <c r="E78" s="90">
        <f t="shared" si="4"/>
        <v>0</v>
      </c>
      <c r="F78" s="90">
        <f t="shared" si="5"/>
        <v>105</v>
      </c>
      <c r="G78" s="82" t="s">
        <v>34</v>
      </c>
      <c r="H78" s="81" t="s">
        <v>290</v>
      </c>
      <c r="I78" s="81" t="s">
        <v>291</v>
      </c>
      <c r="J78" s="81" t="s">
        <v>251</v>
      </c>
      <c r="K78" s="81"/>
      <c r="L78" s="81"/>
      <c r="M78" s="81"/>
      <c r="N78" s="81"/>
      <c r="O78" s="82"/>
      <c r="P78" s="81"/>
      <c r="Q78" s="81"/>
      <c r="R78" s="81"/>
      <c r="S78" s="81"/>
      <c r="T78" s="81"/>
      <c r="U78" s="81">
        <f t="shared" si="7"/>
        <v>0</v>
      </c>
      <c r="V78" s="81">
        <f>IFERROR(VLOOKUP(A78,'Competitors Links &amp; Pricings'!A:G,3,0),"")</f>
        <v>107.99</v>
      </c>
      <c r="W78" s="81">
        <f>IFERROR(VLOOKUP(A78,'Competitors Links &amp; Pricings'!A:G,5,0),"")</f>
        <v>105</v>
      </c>
      <c r="X78" s="81">
        <f>IFERROR(VLOOKUP(A78,'Competitors Links &amp; Pricings'!A:G,7,0),"")</f>
        <v>123</v>
      </c>
      <c r="Y78" s="81">
        <f>IFERROR(VLOOKUP(A78,'Competitors Links &amp; Pricings'!A:L,8,0),"")</f>
        <v>4.4000000000000004</v>
      </c>
      <c r="Z78" s="81">
        <f>IFERROR(VLOOKUP(A78,'Competitors Links &amp; Pricings'!A:L,9,0),"")</f>
        <v>11.4</v>
      </c>
      <c r="AA78" s="81">
        <f>IFERROR(VLOOKUP(A78,'Competitors Links &amp; Pricings'!A:L,10,0),"")</f>
        <v>1.9</v>
      </c>
      <c r="AB78" s="81">
        <f>IFERROR(VLOOKUP(A78,'Competitors Links &amp; Pricings'!A:L,11,0),"")</f>
        <v>1.7</v>
      </c>
    </row>
    <row r="79" spans="1:28" s="83" customFormat="1" ht="12" x14ac:dyDescent="0.25">
      <c r="A79" s="81" t="s">
        <v>292</v>
      </c>
      <c r="B79" s="89">
        <v>95.61</v>
      </c>
      <c r="C79" s="89">
        <v>110.02</v>
      </c>
      <c r="D79" s="106">
        <f t="shared" si="6"/>
        <v>0.13097618614797307</v>
      </c>
      <c r="E79" s="90">
        <f t="shared" si="4"/>
        <v>0</v>
      </c>
      <c r="F79" s="90">
        <f t="shared" si="5"/>
        <v>109.99</v>
      </c>
      <c r="G79" s="82" t="s">
        <v>34</v>
      </c>
      <c r="H79" s="81" t="s">
        <v>293</v>
      </c>
      <c r="I79" s="81" t="s">
        <v>294</v>
      </c>
      <c r="J79" s="81" t="s">
        <v>251</v>
      </c>
      <c r="K79" s="81"/>
      <c r="L79" s="81"/>
      <c r="M79" s="81"/>
      <c r="N79" s="81"/>
      <c r="O79" s="82"/>
      <c r="P79" s="81"/>
      <c r="Q79" s="81"/>
      <c r="R79" s="81"/>
      <c r="S79" s="81"/>
      <c r="T79" s="81"/>
      <c r="U79" s="81">
        <f t="shared" si="7"/>
        <v>0</v>
      </c>
      <c r="V79" s="81">
        <f>IFERROR(VLOOKUP(A79,'Competitors Links &amp; Pricings'!A:G,3,0),"")</f>
        <v>109.99</v>
      </c>
      <c r="W79" s="81">
        <f>IFERROR(VLOOKUP(A79,'Competitors Links &amp; Pricings'!A:G,5,0),"")</f>
        <v>119</v>
      </c>
      <c r="X79" s="81">
        <f>IFERROR(VLOOKUP(A79,'Competitors Links &amp; Pricings'!A:G,7,0),"")</f>
        <v>123</v>
      </c>
      <c r="Y79" s="81">
        <f>IFERROR(VLOOKUP(A79,'Competitors Links &amp; Pricings'!A:L,8,0),"")</f>
        <v>3.9</v>
      </c>
      <c r="Z79" s="81">
        <f>IFERROR(VLOOKUP(A79,'Competitors Links &amp; Pricings'!A:L,9,0),"")</f>
        <v>10.199999999999999</v>
      </c>
      <c r="AA79" s="81">
        <f>IFERROR(VLOOKUP(A79,'Competitors Links &amp; Pricings'!A:L,10,0),"")</f>
        <v>1.6</v>
      </c>
      <c r="AB79" s="81">
        <f>IFERROR(VLOOKUP(A79,'Competitors Links &amp; Pricings'!A:L,11,0),"")</f>
        <v>1.4</v>
      </c>
    </row>
    <row r="80" spans="1:28" s="83" customFormat="1" ht="12" x14ac:dyDescent="0.25">
      <c r="A80" s="81" t="s">
        <v>295</v>
      </c>
      <c r="B80" s="89">
        <v>63.19</v>
      </c>
      <c r="C80" s="89">
        <v>78.36</v>
      </c>
      <c r="D80" s="106">
        <f t="shared" si="6"/>
        <v>0.19359367023991836</v>
      </c>
      <c r="E80" s="90">
        <f t="shared" si="4"/>
        <v>0</v>
      </c>
      <c r="F80" s="90">
        <f t="shared" si="5"/>
        <v>71</v>
      </c>
      <c r="G80" s="82" t="s">
        <v>50</v>
      </c>
      <c r="H80" s="81" t="s">
        <v>296</v>
      </c>
      <c r="I80" s="81" t="s">
        <v>297</v>
      </c>
      <c r="J80" s="81" t="s">
        <v>251</v>
      </c>
      <c r="K80" s="81"/>
      <c r="L80" s="81"/>
      <c r="M80" s="81"/>
      <c r="N80" s="81"/>
      <c r="O80" s="82"/>
      <c r="P80" s="81"/>
      <c r="Q80" s="81"/>
      <c r="R80" s="81"/>
      <c r="S80" s="81"/>
      <c r="T80" s="81"/>
      <c r="U80" s="81">
        <f t="shared" si="7"/>
        <v>0</v>
      </c>
      <c r="V80" s="81">
        <f>IFERROR(VLOOKUP(A80,'Competitors Links &amp; Pricings'!A:G,3,0),"")</f>
        <v>71</v>
      </c>
      <c r="W80" s="81" t="str">
        <f>IFERROR(VLOOKUP(A80,'Competitors Links &amp; Pricings'!A:G,5,0),"")</f>
        <v xml:space="preserve"> </v>
      </c>
      <c r="X80" s="81" t="str">
        <f>IFERROR(VLOOKUP(A80,'Competitors Links &amp; Pricings'!A:G,7,0),"")</f>
        <v xml:space="preserve"> </v>
      </c>
      <c r="Y80" s="81">
        <f>IFERROR(VLOOKUP(A80,'Competitors Links &amp; Pricings'!A:L,8,0),"")</f>
        <v>7.5</v>
      </c>
      <c r="Z80" s="81">
        <f>IFERROR(VLOOKUP(A80,'Competitors Links &amp; Pricings'!A:L,9,0),"")</f>
        <v>17.7</v>
      </c>
      <c r="AA80" s="81">
        <f>IFERROR(VLOOKUP(A80,'Competitors Links &amp; Pricings'!A:L,10,0),"")</f>
        <v>5.3</v>
      </c>
      <c r="AB80" s="81">
        <f>IFERROR(VLOOKUP(A80,'Competitors Links &amp; Pricings'!A:L,11,0),"")</f>
        <v>6.1</v>
      </c>
    </row>
    <row r="81" spans="1:28" s="83" customFormat="1" ht="12" x14ac:dyDescent="0.25">
      <c r="A81" s="81" t="s">
        <v>298</v>
      </c>
      <c r="B81" s="89">
        <v>65.959999999999994</v>
      </c>
      <c r="C81" s="89">
        <v>81.48</v>
      </c>
      <c r="D81" s="106">
        <f t="shared" si="6"/>
        <v>0.1904761904761906</v>
      </c>
      <c r="E81" s="90">
        <f t="shared" si="4"/>
        <v>0</v>
      </c>
      <c r="F81" s="90">
        <f t="shared" si="5"/>
        <v>0</v>
      </c>
      <c r="G81" s="82" t="s">
        <v>50</v>
      </c>
      <c r="H81" s="81" t="s">
        <v>299</v>
      </c>
      <c r="I81" s="81" t="s">
        <v>300</v>
      </c>
      <c r="J81" s="81" t="s">
        <v>251</v>
      </c>
      <c r="K81" s="81"/>
      <c r="L81" s="81"/>
      <c r="M81" s="81"/>
      <c r="N81" s="81"/>
      <c r="O81" s="82"/>
      <c r="P81" s="81"/>
      <c r="Q81" s="81"/>
      <c r="R81" s="81"/>
      <c r="S81" s="81"/>
      <c r="T81" s="81"/>
      <c r="U81" s="81">
        <f t="shared" si="7"/>
        <v>0</v>
      </c>
      <c r="V81" s="81" t="str">
        <f>IFERROR(VLOOKUP(A81,'Competitors Links &amp; Pricings'!A:G,3,0),"")</f>
        <v xml:space="preserve"> </v>
      </c>
      <c r="W81" s="81" t="str">
        <f>IFERROR(VLOOKUP(A81,'Competitors Links &amp; Pricings'!A:G,5,0),"")</f>
        <v xml:space="preserve"> </v>
      </c>
      <c r="X81" s="81" t="str">
        <f>IFERROR(VLOOKUP(A81,'Competitors Links &amp; Pricings'!A:G,7,0),"")</f>
        <v xml:space="preserve"> </v>
      </c>
      <c r="Y81" s="81">
        <f>IFERROR(VLOOKUP(A81,'Competitors Links &amp; Pricings'!A:L,8,0),"")</f>
        <v>6.3</v>
      </c>
      <c r="Z81" s="81">
        <f>IFERROR(VLOOKUP(A81,'Competitors Links &amp; Pricings'!A:L,9,0),"")</f>
        <v>14.6</v>
      </c>
      <c r="AA81" s="81">
        <f>IFERROR(VLOOKUP(A81,'Competitors Links &amp; Pricings'!A:L,10,0),"")</f>
        <v>3.2</v>
      </c>
      <c r="AB81" s="81">
        <f>IFERROR(VLOOKUP(A81,'Competitors Links &amp; Pricings'!A:L,11,0),"")</f>
        <v>5.0999999999999996</v>
      </c>
    </row>
    <row r="82" spans="1:28" s="83" customFormat="1" ht="12" x14ac:dyDescent="0.25">
      <c r="A82" s="81" t="s">
        <v>301</v>
      </c>
      <c r="B82" s="89">
        <v>76.47</v>
      </c>
      <c r="C82" s="89">
        <v>96.76</v>
      </c>
      <c r="D82" s="106">
        <f t="shared" si="6"/>
        <v>0.20969408846630844</v>
      </c>
      <c r="E82" s="90">
        <f t="shared" si="4"/>
        <v>0</v>
      </c>
      <c r="F82" s="90">
        <f t="shared" si="5"/>
        <v>101.85</v>
      </c>
      <c r="G82" s="82" t="s">
        <v>50</v>
      </c>
      <c r="H82" s="81" t="s">
        <v>302</v>
      </c>
      <c r="I82" s="81" t="s">
        <v>303</v>
      </c>
      <c r="J82" s="81" t="s">
        <v>251</v>
      </c>
      <c r="K82" s="81"/>
      <c r="L82" s="81"/>
      <c r="M82" s="81"/>
      <c r="N82" s="81"/>
      <c r="O82" s="82"/>
      <c r="P82" s="81"/>
      <c r="Q82" s="81"/>
      <c r="R82" s="81"/>
      <c r="S82" s="81"/>
      <c r="T82" s="81"/>
      <c r="U82" s="81">
        <f t="shared" si="7"/>
        <v>0</v>
      </c>
      <c r="V82" s="81">
        <f>IFERROR(VLOOKUP(A82,'Competitors Links &amp; Pricings'!A:G,3,0),"")</f>
        <v>115</v>
      </c>
      <c r="W82" s="81">
        <f>IFERROR(VLOOKUP(A82,'Competitors Links &amp; Pricings'!A:G,5,0),"")</f>
        <v>101.85</v>
      </c>
      <c r="X82" s="81" t="str">
        <f>IFERROR(VLOOKUP(A82,'Competitors Links &amp; Pricings'!A:G,7,0),"")</f>
        <v xml:space="preserve"> </v>
      </c>
      <c r="Y82" s="81">
        <f>IFERROR(VLOOKUP(A82,'Competitors Links &amp; Pricings'!A:L,8,0),"")</f>
        <v>3.03</v>
      </c>
      <c r="Z82" s="81">
        <f>IFERROR(VLOOKUP(A82,'Competitors Links &amp; Pricings'!A:L,9,0),"")</f>
        <v>6.8</v>
      </c>
      <c r="AA82" s="81">
        <f>IFERROR(VLOOKUP(A82,'Competitors Links &amp; Pricings'!A:L,10,0),"")</f>
        <v>0.35</v>
      </c>
      <c r="AB82" s="81">
        <f>IFERROR(VLOOKUP(A82,'Competitors Links &amp; Pricings'!A:L,11,0),"")</f>
        <v>0.98</v>
      </c>
    </row>
    <row r="83" spans="1:28" s="83" customFormat="1" ht="12" x14ac:dyDescent="0.25">
      <c r="A83" s="81" t="s">
        <v>304</v>
      </c>
      <c r="B83" s="89">
        <v>92.22</v>
      </c>
      <c r="C83" s="89">
        <v>109.95</v>
      </c>
      <c r="D83" s="106">
        <f t="shared" si="6"/>
        <v>0.16125511596180084</v>
      </c>
      <c r="E83" s="90">
        <f t="shared" si="4"/>
        <v>0</v>
      </c>
      <c r="F83" s="90">
        <f t="shared" si="5"/>
        <v>105.91</v>
      </c>
      <c r="G83" s="82" t="s">
        <v>34</v>
      </c>
      <c r="H83" s="81" t="s">
        <v>305</v>
      </c>
      <c r="I83" s="81" t="s">
        <v>306</v>
      </c>
      <c r="J83" s="81" t="s">
        <v>251</v>
      </c>
      <c r="K83" s="81"/>
      <c r="L83" s="81"/>
      <c r="M83" s="81"/>
      <c r="N83" s="81"/>
      <c r="O83" s="82"/>
      <c r="P83" s="81"/>
      <c r="Q83" s="81"/>
      <c r="R83" s="81"/>
      <c r="S83" s="81"/>
      <c r="T83" s="81"/>
      <c r="U83" s="81">
        <f t="shared" si="7"/>
        <v>0</v>
      </c>
      <c r="V83" s="81">
        <f>IFERROR(VLOOKUP(A83,'Competitors Links &amp; Pricings'!A:G,3,0),"")</f>
        <v>105.91</v>
      </c>
      <c r="W83" s="81" t="str">
        <f>IFERROR(VLOOKUP(A83,'Competitors Links &amp; Pricings'!A:G,5,0),"")</f>
        <v xml:space="preserve"> </v>
      </c>
      <c r="X83" s="81" t="str">
        <f>IFERROR(VLOOKUP(A83,'Competitors Links &amp; Pricings'!A:G,7,0),"")</f>
        <v xml:space="preserve"> </v>
      </c>
      <c r="Y83" s="81">
        <f>IFERROR(VLOOKUP(A83,'Competitors Links &amp; Pricings'!A:L,8,0),"")</f>
        <v>6.1</v>
      </c>
      <c r="Z83" s="81">
        <f>IFERROR(VLOOKUP(A83,'Competitors Links &amp; Pricings'!A:L,9,0),"")</f>
        <v>5.07</v>
      </c>
      <c r="AA83" s="81">
        <f>IFERROR(VLOOKUP(A83,'Competitors Links &amp; Pricings'!A:L,10,0),"")</f>
        <v>1.5</v>
      </c>
      <c r="AB83" s="81">
        <f>IFERROR(VLOOKUP(A83,'Competitors Links &amp; Pricings'!A:L,11,0),"")</f>
        <v>1.18</v>
      </c>
    </row>
    <row r="84" spans="1:28" s="83" customFormat="1" ht="12" x14ac:dyDescent="0.25">
      <c r="A84" s="81" t="s">
        <v>307</v>
      </c>
      <c r="B84" s="89">
        <v>1479.65</v>
      </c>
      <c r="C84" s="89">
        <v>1805.17</v>
      </c>
      <c r="D84" s="106">
        <f t="shared" si="6"/>
        <v>0.18032650664480351</v>
      </c>
      <c r="E84" s="90">
        <f t="shared" si="4"/>
        <v>0</v>
      </c>
      <c r="F84" s="90">
        <f t="shared" si="5"/>
        <v>1400</v>
      </c>
      <c r="G84" s="82" t="s">
        <v>50</v>
      </c>
      <c r="H84" s="81" t="s">
        <v>308</v>
      </c>
      <c r="I84" s="81" t="s">
        <v>309</v>
      </c>
      <c r="J84" s="81" t="s">
        <v>251</v>
      </c>
      <c r="K84" s="81"/>
      <c r="L84" s="81"/>
      <c r="M84" s="81"/>
      <c r="N84" s="81"/>
      <c r="O84" s="82"/>
      <c r="P84" s="81"/>
      <c r="Q84" s="81"/>
      <c r="R84" s="81"/>
      <c r="S84" s="81"/>
      <c r="T84" s="81"/>
      <c r="U84" s="81">
        <f t="shared" si="7"/>
        <v>0</v>
      </c>
      <c r="V84" s="81">
        <f>IFERROR(VLOOKUP(A84,'Competitors Links &amp; Pricings'!A:G,3,0),"")</f>
        <v>1664</v>
      </c>
      <c r="W84" s="81">
        <f>IFERROR(VLOOKUP(A84,'Competitors Links &amp; Pricings'!A:G,5,0),"")</f>
        <v>1400</v>
      </c>
      <c r="X84" s="81" t="str">
        <f>IFERROR(VLOOKUP(A84,'Competitors Links &amp; Pricings'!A:G,7,0),"")</f>
        <v xml:space="preserve"> </v>
      </c>
      <c r="Y84" s="81">
        <f>IFERROR(VLOOKUP(A84,'Competitors Links &amp; Pricings'!A:L,8,0),"")</f>
        <v>15.75</v>
      </c>
      <c r="Z84" s="81">
        <f>IFERROR(VLOOKUP(A84,'Competitors Links &amp; Pricings'!A:L,9,0),"")</f>
        <v>3.94</v>
      </c>
      <c r="AA84" s="81">
        <f>IFERROR(VLOOKUP(A84,'Competitors Links &amp; Pricings'!A:L,10,0),"")</f>
        <v>69.52</v>
      </c>
      <c r="AB84" s="81">
        <f>IFERROR(VLOOKUP(A84,'Competitors Links &amp; Pricings'!A:L,11,0),"")</f>
        <v>23.62</v>
      </c>
    </row>
    <row r="85" spans="1:28" s="83" customFormat="1" ht="12" x14ac:dyDescent="0.25">
      <c r="A85" s="81" t="s">
        <v>313</v>
      </c>
      <c r="B85" s="89">
        <v>1856.14</v>
      </c>
      <c r="C85" s="89">
        <v>2234.5100000000002</v>
      </c>
      <c r="D85" s="106">
        <f t="shared" si="6"/>
        <v>0.16933018872146469</v>
      </c>
      <c r="E85" s="90">
        <f t="shared" si="4"/>
        <v>0</v>
      </c>
      <c r="F85" s="90">
        <f t="shared" si="5"/>
        <v>1999</v>
      </c>
      <c r="G85" s="82" t="s">
        <v>34</v>
      </c>
      <c r="H85" s="81" t="s">
        <v>314</v>
      </c>
      <c r="I85" s="81" t="s">
        <v>315</v>
      </c>
      <c r="J85" s="81" t="s">
        <v>251</v>
      </c>
      <c r="K85" s="81"/>
      <c r="L85" s="81"/>
      <c r="M85" s="81"/>
      <c r="N85" s="81"/>
      <c r="O85" s="82"/>
      <c r="P85" s="81"/>
      <c r="Q85" s="81"/>
      <c r="R85" s="81"/>
      <c r="S85" s="81"/>
      <c r="T85" s="81"/>
      <c r="U85" s="81">
        <f t="shared" si="7"/>
        <v>0</v>
      </c>
      <c r="V85" s="81">
        <f>IFERROR(VLOOKUP(A85,'Competitors Links &amp; Pricings'!A:G,3,0),"")</f>
        <v>1999</v>
      </c>
      <c r="W85" s="81" t="str">
        <f>IFERROR(VLOOKUP(A85,'Competitors Links &amp; Pricings'!A:G,5,0),"")</f>
        <v xml:space="preserve"> </v>
      </c>
      <c r="X85" s="81" t="str">
        <f>IFERROR(VLOOKUP(A85,'Competitors Links &amp; Pricings'!A:G,7,0),"")</f>
        <v xml:space="preserve"> </v>
      </c>
      <c r="Y85" s="81">
        <f>IFERROR(VLOOKUP(A85,'Competitors Links &amp; Pricings'!A:L,8,0),"")</f>
        <v>15.35</v>
      </c>
      <c r="Z85" s="81">
        <f>IFERROR(VLOOKUP(A85,'Competitors Links &amp; Pricings'!A:L,9,0),"")</f>
        <v>15.35</v>
      </c>
      <c r="AA85" s="81">
        <f>IFERROR(VLOOKUP(A85,'Competitors Links &amp; Pricings'!A:L,10,0),"")</f>
        <v>49.11</v>
      </c>
      <c r="AB85" s="81">
        <f>IFERROR(VLOOKUP(A85,'Competitors Links &amp; Pricings'!A:L,11,0),"")</f>
        <v>23.23</v>
      </c>
    </row>
    <row r="86" spans="1:28" s="83" customFormat="1" ht="12" x14ac:dyDescent="0.25">
      <c r="A86" s="81" t="s">
        <v>316</v>
      </c>
      <c r="B86" s="89">
        <v>1376.71</v>
      </c>
      <c r="C86" s="89">
        <v>1707.12</v>
      </c>
      <c r="D86" s="106">
        <f t="shared" si="6"/>
        <v>0.19354819813487034</v>
      </c>
      <c r="E86" s="90">
        <f t="shared" si="4"/>
        <v>0</v>
      </c>
      <c r="F86" s="90">
        <f t="shared" si="5"/>
        <v>0</v>
      </c>
      <c r="G86" s="82" t="s">
        <v>50</v>
      </c>
      <c r="H86" s="81" t="s">
        <v>317</v>
      </c>
      <c r="I86" s="81" t="s">
        <v>318</v>
      </c>
      <c r="J86" s="81" t="s">
        <v>251</v>
      </c>
      <c r="K86" s="81"/>
      <c r="L86" s="81"/>
      <c r="M86" s="81"/>
      <c r="N86" s="81"/>
      <c r="O86" s="82"/>
      <c r="P86" s="81"/>
      <c r="Q86" s="81"/>
      <c r="R86" s="81"/>
      <c r="S86" s="81"/>
      <c r="T86" s="81"/>
      <c r="U86" s="81">
        <f t="shared" si="7"/>
        <v>0</v>
      </c>
      <c r="V86" s="81" t="str">
        <f>IFERROR(VLOOKUP(A86,'Competitors Links &amp; Pricings'!A:G,3,0),"")</f>
        <v xml:space="preserve"> </v>
      </c>
      <c r="W86" s="81" t="str">
        <f>IFERROR(VLOOKUP(A86,'Competitors Links &amp; Pricings'!A:G,5,0),"")</f>
        <v xml:space="preserve"> </v>
      </c>
      <c r="X86" s="81" t="str">
        <f>IFERROR(VLOOKUP(A86,'Competitors Links &amp; Pricings'!A:G,7,0),"")</f>
        <v xml:space="preserve"> </v>
      </c>
      <c r="Y86" s="81">
        <f>IFERROR(VLOOKUP(A86,'Competitors Links &amp; Pricings'!A:L,8,0),"")</f>
        <v>14.2</v>
      </c>
      <c r="Z86" s="81">
        <f>IFERROR(VLOOKUP(A86,'Competitors Links &amp; Pricings'!A:L,9,0),"")</f>
        <v>29.5</v>
      </c>
      <c r="AA86" s="81">
        <f>IFERROR(VLOOKUP(A86,'Competitors Links &amp; Pricings'!A:L,10,0),"")</f>
        <v>88</v>
      </c>
      <c r="AB86" s="81">
        <f>IFERROR(VLOOKUP(A86,'Competitors Links &amp; Pricings'!A:L,11,0),"")</f>
        <v>12.36</v>
      </c>
    </row>
    <row r="87" spans="1:28" s="83" customFormat="1" ht="12" x14ac:dyDescent="0.25">
      <c r="A87" s="81" t="s">
        <v>328</v>
      </c>
      <c r="B87" s="89">
        <v>2916.14</v>
      </c>
      <c r="C87" s="89">
        <v>3480.55</v>
      </c>
      <c r="D87" s="106">
        <f t="shared" si="6"/>
        <v>0.16216115269138506</v>
      </c>
      <c r="E87" s="90">
        <f t="shared" si="4"/>
        <v>0</v>
      </c>
      <c r="F87" s="90">
        <f t="shared" si="5"/>
        <v>0</v>
      </c>
      <c r="G87" s="82" t="s">
        <v>34</v>
      </c>
      <c r="H87" s="81" t="s">
        <v>329</v>
      </c>
      <c r="I87" s="81" t="s">
        <v>330</v>
      </c>
      <c r="J87" s="81" t="s">
        <v>251</v>
      </c>
      <c r="K87" s="81"/>
      <c r="L87" s="81"/>
      <c r="M87" s="81"/>
      <c r="N87" s="81"/>
      <c r="O87" s="82"/>
      <c r="P87" s="81"/>
      <c r="Q87" s="81"/>
      <c r="R87" s="81"/>
      <c r="S87" s="81"/>
      <c r="T87" s="81"/>
      <c r="U87" s="81">
        <f t="shared" si="7"/>
        <v>0</v>
      </c>
      <c r="V87" s="81" t="str">
        <f>IFERROR(VLOOKUP(A87,'Competitors Links &amp; Pricings'!A:G,3,0),"")</f>
        <v xml:space="preserve"> </v>
      </c>
      <c r="W87" s="81" t="str">
        <f>IFERROR(VLOOKUP(A87,'Competitors Links &amp; Pricings'!A:G,5,0),"")</f>
        <v xml:space="preserve"> </v>
      </c>
      <c r="X87" s="81" t="str">
        <f>IFERROR(VLOOKUP(A87,'Competitors Links &amp; Pricings'!A:G,7,0),"")</f>
        <v xml:space="preserve"> </v>
      </c>
      <c r="Y87" s="81">
        <f>IFERROR(VLOOKUP(A87,'Competitors Links &amp; Pricings'!A:L,8,0),"")</f>
        <v>12.5</v>
      </c>
      <c r="Z87" s="81">
        <f>IFERROR(VLOOKUP(A87,'Competitors Links &amp; Pricings'!A:L,9,0),"")</f>
        <v>11.8</v>
      </c>
      <c r="AA87" s="81">
        <f>IFERROR(VLOOKUP(A87,'Competitors Links &amp; Pricings'!A:L,10,0),"")</f>
        <v>78.2</v>
      </c>
      <c r="AB87" s="81">
        <f>IFERROR(VLOOKUP(A87,'Competitors Links &amp; Pricings'!A:L,11,0),"")</f>
        <v>31.8</v>
      </c>
    </row>
    <row r="88" spans="1:28" s="83" customFormat="1" ht="12" x14ac:dyDescent="0.25">
      <c r="A88" s="81" t="s">
        <v>331</v>
      </c>
      <c r="B88" s="89">
        <v>10314.290000000001</v>
      </c>
      <c r="C88" s="89">
        <v>12789.72</v>
      </c>
      <c r="D88" s="106">
        <f t="shared" si="6"/>
        <v>0.19354841231864331</v>
      </c>
      <c r="E88" s="90">
        <f t="shared" si="4"/>
        <v>0</v>
      </c>
      <c r="F88" s="90">
        <f t="shared" si="5"/>
        <v>12793.75</v>
      </c>
      <c r="G88" s="82" t="s">
        <v>50</v>
      </c>
      <c r="H88" s="81" t="s">
        <v>332</v>
      </c>
      <c r="I88" s="81" t="s">
        <v>333</v>
      </c>
      <c r="J88" s="81" t="s">
        <v>334</v>
      </c>
      <c r="K88" s="81"/>
      <c r="L88" s="81"/>
      <c r="M88" s="81"/>
      <c r="N88" s="81"/>
      <c r="O88" s="82"/>
      <c r="P88" s="81"/>
      <c r="Q88" s="81"/>
      <c r="R88" s="81"/>
      <c r="S88" s="81"/>
      <c r="T88" s="81"/>
      <c r="U88" s="81">
        <f t="shared" si="7"/>
        <v>0</v>
      </c>
      <c r="V88" s="81">
        <f>IFERROR(VLOOKUP(A88,'Competitors Links &amp; Pricings'!A:G,3,0),"")</f>
        <v>13036.11</v>
      </c>
      <c r="W88" s="81">
        <f>IFERROR(VLOOKUP(A88,'Competitors Links &amp; Pricings'!A:G,5,0),"")</f>
        <v>16000</v>
      </c>
      <c r="X88" s="81">
        <f>IFERROR(VLOOKUP(A88,'Competitors Links &amp; Pricings'!A:G,7,0),"")</f>
        <v>12793.75</v>
      </c>
      <c r="Y88" s="81">
        <f>IFERROR(VLOOKUP(A88,'Competitors Links &amp; Pricings'!A:L,8,0),"")</f>
        <v>36</v>
      </c>
      <c r="Z88" s="81">
        <f>IFERROR(VLOOKUP(A88,'Competitors Links &amp; Pricings'!A:L,9,0),"")</f>
        <v>17</v>
      </c>
      <c r="AA88" s="81">
        <f>IFERROR(VLOOKUP(A88,'Competitors Links &amp; Pricings'!A:L,10,0),"")</f>
        <v>366</v>
      </c>
      <c r="AB88" s="81">
        <f>IFERROR(VLOOKUP(A88,'Competitors Links &amp; Pricings'!A:L,11,0),"")</f>
        <v>40</v>
      </c>
    </row>
    <row r="89" spans="1:28" s="83" customFormat="1" ht="12" x14ac:dyDescent="0.25">
      <c r="A89" s="81" t="s">
        <v>335</v>
      </c>
      <c r="B89" s="89">
        <v>30.74</v>
      </c>
      <c r="C89" s="89">
        <v>38.119999999999997</v>
      </c>
      <c r="D89" s="106">
        <f t="shared" si="6"/>
        <v>0.19359916054564533</v>
      </c>
      <c r="E89" s="90">
        <f t="shared" si="4"/>
        <v>0</v>
      </c>
      <c r="F89" s="90">
        <f t="shared" si="5"/>
        <v>40.5</v>
      </c>
      <c r="G89" s="82" t="s">
        <v>50</v>
      </c>
      <c r="H89" s="81" t="s">
        <v>336</v>
      </c>
      <c r="I89" s="81" t="s">
        <v>337</v>
      </c>
      <c r="J89" s="81" t="s">
        <v>338</v>
      </c>
      <c r="K89" s="81"/>
      <c r="L89" s="81"/>
      <c r="M89" s="81"/>
      <c r="N89" s="81"/>
      <c r="O89" s="82"/>
      <c r="P89" s="81"/>
      <c r="Q89" s="81"/>
      <c r="R89" s="81"/>
      <c r="S89" s="81"/>
      <c r="T89" s="81"/>
      <c r="U89" s="81">
        <f t="shared" si="7"/>
        <v>0</v>
      </c>
      <c r="V89" s="81">
        <f>IFERROR(VLOOKUP(A89,'Competitors Links &amp; Pricings'!A:G,3,0),"")</f>
        <v>40.5</v>
      </c>
      <c r="W89" s="81">
        <f>IFERROR(VLOOKUP(A89,'Competitors Links &amp; Pricings'!A:G,5,0),"")</f>
        <v>41.49</v>
      </c>
      <c r="X89" s="81">
        <f>IFERROR(VLOOKUP(A89,'Competitors Links &amp; Pricings'!A:G,7,0),"")</f>
        <v>41.49</v>
      </c>
      <c r="Y89" s="81">
        <f>IFERROR(VLOOKUP(A89,'Competitors Links &amp; Pricings'!A:L,8,0),"")</f>
        <v>1</v>
      </c>
      <c r="Z89" s="81">
        <f>IFERROR(VLOOKUP(A89,'Competitors Links &amp; Pricings'!A:L,9,0),"")</f>
        <v>2.5</v>
      </c>
      <c r="AA89" s="81">
        <f>IFERROR(VLOOKUP(A89,'Competitors Links &amp; Pricings'!A:L,10,0),"")</f>
        <v>0.8</v>
      </c>
      <c r="AB89" s="81">
        <f>IFERROR(VLOOKUP(A89,'Competitors Links &amp; Pricings'!A:L,11,0),"")</f>
        <v>4.2</v>
      </c>
    </row>
    <row r="90" spans="1:28" s="83" customFormat="1" ht="12" x14ac:dyDescent="0.25">
      <c r="A90" s="81" t="s">
        <v>339</v>
      </c>
      <c r="B90" s="89">
        <v>552</v>
      </c>
      <c r="C90" s="89">
        <v>684.48</v>
      </c>
      <c r="D90" s="106">
        <f t="shared" si="6"/>
        <v>0.19354838709677422</v>
      </c>
      <c r="E90" s="90">
        <f t="shared" si="4"/>
        <v>0</v>
      </c>
      <c r="F90" s="90">
        <f t="shared" si="5"/>
        <v>726.7</v>
      </c>
      <c r="G90" s="82" t="s">
        <v>50</v>
      </c>
      <c r="H90" s="81" t="s">
        <v>340</v>
      </c>
      <c r="I90" s="81" t="s">
        <v>341</v>
      </c>
      <c r="J90" s="81" t="s">
        <v>338</v>
      </c>
      <c r="K90" s="81"/>
      <c r="L90" s="81"/>
      <c r="M90" s="81"/>
      <c r="N90" s="81"/>
      <c r="O90" s="82"/>
      <c r="P90" s="81"/>
      <c r="Q90" s="81"/>
      <c r="R90" s="81"/>
      <c r="S90" s="81"/>
      <c r="T90" s="81"/>
      <c r="U90" s="81">
        <f t="shared" si="7"/>
        <v>0</v>
      </c>
      <c r="V90" s="81">
        <f>IFERROR(VLOOKUP(A90,'Competitors Links &amp; Pricings'!A:G,3,0),"")</f>
        <v>726.7</v>
      </c>
      <c r="W90" s="81">
        <f>IFERROR(VLOOKUP(A90,'Competitors Links &amp; Pricings'!A:G,5,0),"")</f>
        <v>726.7</v>
      </c>
      <c r="X90" s="81">
        <f>IFERROR(VLOOKUP(A90,'Competitors Links &amp; Pricings'!A:G,7,0),"")</f>
        <v>726.7</v>
      </c>
      <c r="Y90" s="81">
        <f>IFERROR(VLOOKUP(A90,'Competitors Links &amp; Pricings'!A:L,8,0),"")</f>
        <v>9.61</v>
      </c>
      <c r="Z90" s="81">
        <f>IFERROR(VLOOKUP(A90,'Competitors Links &amp; Pricings'!A:L,9,0),"")</f>
        <v>15</v>
      </c>
      <c r="AA90" s="81">
        <f>IFERROR(VLOOKUP(A90,'Competitors Links &amp; Pricings'!A:L,10,0),"")</f>
        <v>14</v>
      </c>
      <c r="AB90" s="81">
        <f>IFERROR(VLOOKUP(A90,'Competitors Links &amp; Pricings'!A:L,11,0),"")</f>
        <v>3.82</v>
      </c>
    </row>
    <row r="91" spans="1:28" s="83" customFormat="1" ht="12" x14ac:dyDescent="0.25">
      <c r="A91" s="81" t="s">
        <v>342</v>
      </c>
      <c r="B91" s="89">
        <v>385.37</v>
      </c>
      <c r="C91" s="89">
        <v>477.86</v>
      </c>
      <c r="D91" s="106">
        <f t="shared" si="6"/>
        <v>0.19355041225463526</v>
      </c>
      <c r="E91" s="90">
        <f t="shared" si="4"/>
        <v>0</v>
      </c>
      <c r="F91" s="90">
        <f t="shared" si="5"/>
        <v>507.3</v>
      </c>
      <c r="G91" s="82" t="s">
        <v>50</v>
      </c>
      <c r="H91" s="81" t="s">
        <v>343</v>
      </c>
      <c r="I91" s="81" t="s">
        <v>344</v>
      </c>
      <c r="J91" s="81" t="s">
        <v>338</v>
      </c>
      <c r="K91" s="81"/>
      <c r="L91" s="81"/>
      <c r="M91" s="81"/>
      <c r="N91" s="81"/>
      <c r="O91" s="82"/>
      <c r="P91" s="81"/>
      <c r="Q91" s="81"/>
      <c r="R91" s="81"/>
      <c r="S91" s="81"/>
      <c r="T91" s="81"/>
      <c r="U91" s="81">
        <f t="shared" si="7"/>
        <v>0</v>
      </c>
      <c r="V91" s="81">
        <f>IFERROR(VLOOKUP(A91,'Competitors Links &amp; Pricings'!A:G,3,0),"")</f>
        <v>507.3</v>
      </c>
      <c r="W91" s="81">
        <f>IFERROR(VLOOKUP(A91,'Competitors Links &amp; Pricings'!A:G,5,0),"")</f>
        <v>507.3</v>
      </c>
      <c r="X91" s="81">
        <f>IFERROR(VLOOKUP(A91,'Competitors Links &amp; Pricings'!A:G,7,0),"")</f>
        <v>507.3</v>
      </c>
      <c r="Y91" s="81">
        <f>IFERROR(VLOOKUP(A91,'Competitors Links &amp; Pricings'!A:L,8,0),"")</f>
        <v>9.6</v>
      </c>
      <c r="Z91" s="81">
        <f>IFERROR(VLOOKUP(A91,'Competitors Links &amp; Pricings'!A:L,9,0),"")</f>
        <v>13</v>
      </c>
      <c r="AA91" s="81">
        <f>IFERROR(VLOOKUP(A91,'Competitors Links &amp; Pricings'!A:L,10,0),"")</f>
        <v>12</v>
      </c>
      <c r="AB91" s="81">
        <f>IFERROR(VLOOKUP(A91,'Competitors Links &amp; Pricings'!A:L,11,0),"")</f>
        <v>4</v>
      </c>
    </row>
    <row r="92" spans="1:28" s="83" customFormat="1" ht="12" x14ac:dyDescent="0.25">
      <c r="A92" s="81" t="s">
        <v>345</v>
      </c>
      <c r="B92" s="89">
        <v>552</v>
      </c>
      <c r="C92" s="89">
        <v>684.48</v>
      </c>
      <c r="D92" s="106">
        <f t="shared" si="6"/>
        <v>0.19354838709677422</v>
      </c>
      <c r="E92" s="90">
        <f t="shared" si="4"/>
        <v>0</v>
      </c>
      <c r="F92" s="90">
        <f t="shared" si="5"/>
        <v>726.7</v>
      </c>
      <c r="G92" s="82" t="s">
        <v>50</v>
      </c>
      <c r="H92" s="81" t="s">
        <v>346</v>
      </c>
      <c r="I92" s="81" t="s">
        <v>347</v>
      </c>
      <c r="J92" s="81" t="s">
        <v>338</v>
      </c>
      <c r="K92" s="81"/>
      <c r="L92" s="81"/>
      <c r="M92" s="81"/>
      <c r="N92" s="81"/>
      <c r="O92" s="82"/>
      <c r="P92" s="81"/>
      <c r="Q92" s="81"/>
      <c r="R92" s="81"/>
      <c r="S92" s="81"/>
      <c r="T92" s="81"/>
      <c r="U92" s="81">
        <f t="shared" si="7"/>
        <v>0</v>
      </c>
      <c r="V92" s="81">
        <f>IFERROR(VLOOKUP(A92,'Competitors Links &amp; Pricings'!A:G,3,0),"")</f>
        <v>726.7</v>
      </c>
      <c r="W92" s="81">
        <f>IFERROR(VLOOKUP(A92,'Competitors Links &amp; Pricings'!A:G,5,0),"")</f>
        <v>726.7</v>
      </c>
      <c r="X92" s="81">
        <f>IFERROR(VLOOKUP(A92,'Competitors Links &amp; Pricings'!A:G,7,0),"")</f>
        <v>726.7</v>
      </c>
      <c r="Y92" s="81">
        <f>IFERROR(VLOOKUP(A92,'Competitors Links &amp; Pricings'!A:L,8,0),"")</f>
        <v>9.61</v>
      </c>
      <c r="Z92" s="81">
        <f>IFERROR(VLOOKUP(A92,'Competitors Links &amp; Pricings'!A:L,9,0),"")</f>
        <v>15</v>
      </c>
      <c r="AA92" s="81">
        <f>IFERROR(VLOOKUP(A92,'Competitors Links &amp; Pricings'!A:L,10,0),"")</f>
        <v>15</v>
      </c>
      <c r="AB92" s="81">
        <f>IFERROR(VLOOKUP(A92,'Competitors Links &amp; Pricings'!A:L,11,0),"")</f>
        <v>3.82</v>
      </c>
    </row>
    <row r="93" spans="1:28" s="83" customFormat="1" ht="12" x14ac:dyDescent="0.25">
      <c r="A93" s="81" t="s">
        <v>348</v>
      </c>
      <c r="B93" s="89">
        <v>388.69</v>
      </c>
      <c r="C93" s="89">
        <v>481.98</v>
      </c>
      <c r="D93" s="106">
        <f t="shared" si="6"/>
        <v>0.19355574920121171</v>
      </c>
      <c r="E93" s="90">
        <f t="shared" si="4"/>
        <v>0</v>
      </c>
      <c r="F93" s="90">
        <f t="shared" si="5"/>
        <v>511.7</v>
      </c>
      <c r="G93" s="82" t="s">
        <v>50</v>
      </c>
      <c r="H93" s="81" t="s">
        <v>349</v>
      </c>
      <c r="I93" s="81" t="s">
        <v>350</v>
      </c>
      <c r="J93" s="81" t="s">
        <v>338</v>
      </c>
      <c r="K93" s="81"/>
      <c r="L93" s="81"/>
      <c r="M93" s="81"/>
      <c r="N93" s="81"/>
      <c r="O93" s="82"/>
      <c r="P93" s="81"/>
      <c r="Q93" s="81"/>
      <c r="R93" s="81"/>
      <c r="S93" s="81"/>
      <c r="T93" s="81"/>
      <c r="U93" s="81">
        <f t="shared" si="7"/>
        <v>0</v>
      </c>
      <c r="V93" s="81">
        <f>IFERROR(VLOOKUP(A93,'Competitors Links &amp; Pricings'!A:G,3,0),"")</f>
        <v>511.7</v>
      </c>
      <c r="W93" s="81" t="str">
        <f>IFERROR(VLOOKUP(A93,'Competitors Links &amp; Pricings'!A:G,5,0),"")</f>
        <v xml:space="preserve"> </v>
      </c>
      <c r="X93" s="81" t="str">
        <f>IFERROR(VLOOKUP(A93,'Competitors Links &amp; Pricings'!A:G,7,0),"")</f>
        <v xml:space="preserve"> </v>
      </c>
      <c r="Y93" s="81">
        <f>IFERROR(VLOOKUP(A93,'Competitors Links &amp; Pricings'!A:L,8,0),"")</f>
        <v>9.61</v>
      </c>
      <c r="Z93" s="81">
        <f>IFERROR(VLOOKUP(A93,'Competitors Links &amp; Pricings'!A:L,9,0),"")</f>
        <v>13.03</v>
      </c>
      <c r="AA93" s="81">
        <f>IFERROR(VLOOKUP(A93,'Competitors Links &amp; Pricings'!A:L,10,0),"")</f>
        <v>9</v>
      </c>
      <c r="AB93" s="81">
        <f>IFERROR(VLOOKUP(A93,'Competitors Links &amp; Pricings'!A:L,11,0),"")</f>
        <v>3.82</v>
      </c>
    </row>
    <row r="94" spans="1:28" s="83" customFormat="1" ht="12" x14ac:dyDescent="0.25">
      <c r="A94" s="81" t="s">
        <v>351</v>
      </c>
      <c r="B94" s="89">
        <v>223.54</v>
      </c>
      <c r="C94" s="89">
        <v>277.19</v>
      </c>
      <c r="D94" s="106">
        <f t="shared" si="6"/>
        <v>0.19354955084959777</v>
      </c>
      <c r="E94" s="90">
        <f t="shared" si="4"/>
        <v>0</v>
      </c>
      <c r="F94" s="90">
        <f t="shared" si="5"/>
        <v>294.39999999999998</v>
      </c>
      <c r="G94" s="82" t="s">
        <v>50</v>
      </c>
      <c r="H94" s="81" t="s">
        <v>352</v>
      </c>
      <c r="I94" s="81" t="s">
        <v>353</v>
      </c>
      <c r="J94" s="81" t="s">
        <v>338</v>
      </c>
      <c r="K94" s="81"/>
      <c r="L94" s="81"/>
      <c r="M94" s="81"/>
      <c r="N94" s="81"/>
      <c r="O94" s="82"/>
      <c r="P94" s="81"/>
      <c r="Q94" s="81"/>
      <c r="R94" s="81"/>
      <c r="S94" s="81"/>
      <c r="T94" s="81"/>
      <c r="U94" s="81">
        <f t="shared" si="7"/>
        <v>0</v>
      </c>
      <c r="V94" s="81">
        <f>IFERROR(VLOOKUP(A94,'Competitors Links &amp; Pricings'!A:G,3,0),"")</f>
        <v>294.39999999999998</v>
      </c>
      <c r="W94" s="81" t="str">
        <f>IFERROR(VLOOKUP(A94,'Competitors Links &amp; Pricings'!A:G,5,0),"")</f>
        <v xml:space="preserve"> </v>
      </c>
      <c r="X94" s="81" t="str">
        <f>IFERROR(VLOOKUP(A94,'Competitors Links &amp; Pricings'!A:G,7,0),"")</f>
        <v xml:space="preserve"> </v>
      </c>
      <c r="Y94" s="81">
        <f>IFERROR(VLOOKUP(A94,'Competitors Links &amp; Pricings'!A:L,8,0),"")</f>
        <v>9</v>
      </c>
      <c r="Z94" s="81">
        <f>IFERROR(VLOOKUP(A94,'Competitors Links &amp; Pricings'!A:L,9,0),"")</f>
        <v>8.4</v>
      </c>
      <c r="AA94" s="81">
        <f>IFERROR(VLOOKUP(A94,'Competitors Links &amp; Pricings'!A:L,10,0),"")</f>
        <v>4.4000000000000004</v>
      </c>
      <c r="AB94" s="81">
        <f>IFERROR(VLOOKUP(A94,'Competitors Links &amp; Pricings'!A:L,11,0),"")</f>
        <v>3.2</v>
      </c>
    </row>
    <row r="95" spans="1:28" s="83" customFormat="1" ht="12" x14ac:dyDescent="0.25">
      <c r="A95" s="81" t="s">
        <v>354</v>
      </c>
      <c r="B95" s="89">
        <v>435.89</v>
      </c>
      <c r="C95" s="89">
        <v>540.5</v>
      </c>
      <c r="D95" s="106">
        <f t="shared" si="6"/>
        <v>0.19354301572617949</v>
      </c>
      <c r="E95" s="90">
        <f t="shared" si="4"/>
        <v>0</v>
      </c>
      <c r="F95" s="90">
        <f t="shared" si="5"/>
        <v>573.79999999999995</v>
      </c>
      <c r="G95" s="82" t="s">
        <v>50</v>
      </c>
      <c r="H95" s="81" t="s">
        <v>355</v>
      </c>
      <c r="I95" s="81" t="s">
        <v>356</v>
      </c>
      <c r="J95" s="81" t="s">
        <v>338</v>
      </c>
      <c r="K95" s="81"/>
      <c r="L95" s="81"/>
      <c r="M95" s="81"/>
      <c r="N95" s="81"/>
      <c r="O95" s="82"/>
      <c r="P95" s="81"/>
      <c r="Q95" s="81"/>
      <c r="R95" s="81"/>
      <c r="S95" s="81"/>
      <c r="T95" s="81"/>
      <c r="U95" s="81">
        <f t="shared" si="7"/>
        <v>0</v>
      </c>
      <c r="V95" s="81">
        <f>IFERROR(VLOOKUP(A95,'Competitors Links &amp; Pricings'!A:G,3,0),"")</f>
        <v>573.79999999999995</v>
      </c>
      <c r="W95" s="81">
        <f>IFERROR(VLOOKUP(A95,'Competitors Links &amp; Pricings'!A:G,5,0),"")</f>
        <v>573.79999999999995</v>
      </c>
      <c r="X95" s="81">
        <f>IFERROR(VLOOKUP(A95,'Competitors Links &amp; Pricings'!A:G,7,0),"")</f>
        <v>602.49</v>
      </c>
      <c r="Y95" s="81">
        <f>IFERROR(VLOOKUP(A95,'Competitors Links &amp; Pricings'!A:L,8,0),"")</f>
        <v>3.1</v>
      </c>
      <c r="Z95" s="81">
        <f>IFERROR(VLOOKUP(A95,'Competitors Links &amp; Pricings'!A:L,9,0),"")</f>
        <v>5.2</v>
      </c>
      <c r="AA95" s="81">
        <f>IFERROR(VLOOKUP(A95,'Competitors Links &amp; Pricings'!A:L,10,0),"")</f>
        <v>0.44</v>
      </c>
      <c r="AB95" s="81">
        <f>IFERROR(VLOOKUP(A95,'Competitors Links &amp; Pricings'!A:L,11,0),"")</f>
        <v>1.5</v>
      </c>
    </row>
    <row r="96" spans="1:28" s="83" customFormat="1" ht="12" x14ac:dyDescent="0.25">
      <c r="A96" s="81" t="s">
        <v>357</v>
      </c>
      <c r="B96" s="89">
        <v>221.6</v>
      </c>
      <c r="C96" s="89">
        <v>274.77999999999997</v>
      </c>
      <c r="D96" s="106">
        <f t="shared" si="6"/>
        <v>0.19353664749981797</v>
      </c>
      <c r="E96" s="90">
        <f t="shared" si="4"/>
        <v>0</v>
      </c>
      <c r="F96" s="90">
        <f t="shared" si="5"/>
        <v>291.8</v>
      </c>
      <c r="G96" s="82" t="s">
        <v>50</v>
      </c>
      <c r="H96" s="81" t="s">
        <v>358</v>
      </c>
      <c r="I96" s="81" t="s">
        <v>359</v>
      </c>
      <c r="J96" s="81" t="s">
        <v>338</v>
      </c>
      <c r="K96" s="81"/>
      <c r="L96" s="81"/>
      <c r="M96" s="81"/>
      <c r="N96" s="81"/>
      <c r="O96" s="82"/>
      <c r="P96" s="81"/>
      <c r="Q96" s="81"/>
      <c r="R96" s="81"/>
      <c r="S96" s="81"/>
      <c r="T96" s="81"/>
      <c r="U96" s="81">
        <f t="shared" si="7"/>
        <v>0</v>
      </c>
      <c r="V96" s="81">
        <f>IFERROR(VLOOKUP(A96,'Competitors Links &amp; Pricings'!A:G,3,0),"")</f>
        <v>291.8</v>
      </c>
      <c r="W96" s="81" t="str">
        <f>IFERROR(VLOOKUP(A96,'Competitors Links &amp; Pricings'!A:G,5,0),"")</f>
        <v xml:space="preserve"> </v>
      </c>
      <c r="X96" s="81" t="str">
        <f>IFERROR(VLOOKUP(A96,'Competitors Links &amp; Pricings'!A:G,7,0),"")</f>
        <v xml:space="preserve"> </v>
      </c>
      <c r="Y96" s="81">
        <f>IFERROR(VLOOKUP(A96,'Competitors Links &amp; Pricings'!A:L,8,0),"")</f>
        <v>2.6</v>
      </c>
      <c r="Z96" s="81">
        <f>IFERROR(VLOOKUP(A96,'Competitors Links &amp; Pricings'!A:L,9,0),"")</f>
        <v>4.3</v>
      </c>
      <c r="AA96" s="81">
        <f>IFERROR(VLOOKUP(A96,'Competitors Links &amp; Pricings'!A:L,10,0),"")</f>
        <v>0.32</v>
      </c>
      <c r="AB96" s="81">
        <f>IFERROR(VLOOKUP(A96,'Competitors Links &amp; Pricings'!A:L,11,0),"")</f>
        <v>1.3</v>
      </c>
    </row>
    <row r="97" spans="1:28" s="83" customFormat="1" ht="12" x14ac:dyDescent="0.25">
      <c r="A97" s="81" t="s">
        <v>360</v>
      </c>
      <c r="B97" s="89">
        <v>146.86000000000001</v>
      </c>
      <c r="C97" s="89">
        <v>182.11</v>
      </c>
      <c r="D97" s="106">
        <f t="shared" si="6"/>
        <v>0.19356432925155126</v>
      </c>
      <c r="E97" s="90">
        <f t="shared" si="4"/>
        <v>0</v>
      </c>
      <c r="F97" s="90">
        <f t="shared" si="5"/>
        <v>193.3</v>
      </c>
      <c r="G97" s="82" t="s">
        <v>50</v>
      </c>
      <c r="H97" s="81" t="s">
        <v>361</v>
      </c>
      <c r="I97" s="81" t="s">
        <v>362</v>
      </c>
      <c r="J97" s="81" t="s">
        <v>338</v>
      </c>
      <c r="K97" s="81"/>
      <c r="L97" s="81"/>
      <c r="M97" s="81"/>
      <c r="N97" s="81"/>
      <c r="O97" s="82"/>
      <c r="P97" s="81"/>
      <c r="Q97" s="81"/>
      <c r="R97" s="81"/>
      <c r="S97" s="81"/>
      <c r="T97" s="81"/>
      <c r="U97" s="81">
        <f t="shared" si="7"/>
        <v>0</v>
      </c>
      <c r="V97" s="81">
        <f>IFERROR(VLOOKUP(A97,'Competitors Links &amp; Pricings'!A:G,3,0),"")</f>
        <v>193.3</v>
      </c>
      <c r="W97" s="81">
        <f>IFERROR(VLOOKUP(A97,'Competitors Links &amp; Pricings'!A:G,5,0),"")</f>
        <v>202.97</v>
      </c>
      <c r="X97" s="81" t="str">
        <f>IFERROR(VLOOKUP(A97,'Competitors Links &amp; Pricings'!A:G,7,0),"")</f>
        <v xml:space="preserve"> </v>
      </c>
      <c r="Y97" s="81">
        <f>IFERROR(VLOOKUP(A97,'Competitors Links &amp; Pricings'!A:L,8,0),"")</f>
        <v>2.1</v>
      </c>
      <c r="Z97" s="81">
        <f>IFERROR(VLOOKUP(A97,'Competitors Links &amp; Pricings'!A:L,9,0),"")</f>
        <v>3.5</v>
      </c>
      <c r="AA97" s="81">
        <f>IFERROR(VLOOKUP(A97,'Competitors Links &amp; Pricings'!A:L,10,0),"")</f>
        <v>0.22</v>
      </c>
      <c r="AB97" s="81">
        <f>IFERROR(VLOOKUP(A97,'Competitors Links &amp; Pricings'!A:L,11,0),"")</f>
        <v>1.1000000000000001</v>
      </c>
    </row>
    <row r="98" spans="1:28" s="83" customFormat="1" ht="12" x14ac:dyDescent="0.25">
      <c r="A98" s="81" t="s">
        <v>363</v>
      </c>
      <c r="B98" s="89">
        <v>124.69</v>
      </c>
      <c r="C98" s="89">
        <v>154.62</v>
      </c>
      <c r="D98" s="106">
        <f t="shared" si="6"/>
        <v>0.19357133617901956</v>
      </c>
      <c r="E98" s="90">
        <f t="shared" si="4"/>
        <v>0</v>
      </c>
      <c r="F98" s="90">
        <f t="shared" si="5"/>
        <v>164.1</v>
      </c>
      <c r="G98" s="82" t="s">
        <v>50</v>
      </c>
      <c r="H98" s="81" t="s">
        <v>364</v>
      </c>
      <c r="I98" s="81" t="s">
        <v>365</v>
      </c>
      <c r="J98" s="81" t="s">
        <v>338</v>
      </c>
      <c r="K98" s="81"/>
      <c r="L98" s="81"/>
      <c r="M98" s="81"/>
      <c r="N98" s="81"/>
      <c r="O98" s="82"/>
      <c r="P98" s="81"/>
      <c r="Q98" s="81"/>
      <c r="R98" s="81"/>
      <c r="S98" s="81"/>
      <c r="T98" s="81"/>
      <c r="U98" s="81">
        <f t="shared" si="7"/>
        <v>0</v>
      </c>
      <c r="V98" s="81">
        <f>IFERROR(VLOOKUP(A98,'Competitors Links &amp; Pricings'!A:G,3,0),"")</f>
        <v>172.31</v>
      </c>
      <c r="W98" s="81">
        <f>IFERROR(VLOOKUP(A98,'Competitors Links &amp; Pricings'!A:G,5,0),"")</f>
        <v>164.1</v>
      </c>
      <c r="X98" s="81" t="str">
        <f>IFERROR(VLOOKUP(A98,'Competitors Links &amp; Pricings'!A:G,7,0),"")</f>
        <v xml:space="preserve"> </v>
      </c>
      <c r="Y98" s="81">
        <f>IFERROR(VLOOKUP(A98,'Competitors Links &amp; Pricings'!A:L,8,0),"")</f>
        <v>1.6</v>
      </c>
      <c r="Z98" s="81">
        <f>IFERROR(VLOOKUP(A98,'Competitors Links &amp; Pricings'!A:L,9,0),"")</f>
        <v>2.8</v>
      </c>
      <c r="AA98" s="81">
        <f>IFERROR(VLOOKUP(A98,'Competitors Links &amp; Pricings'!A:L,10,0),"")</f>
        <v>0.16</v>
      </c>
      <c r="AB98" s="81">
        <f>IFERROR(VLOOKUP(A98,'Competitors Links &amp; Pricings'!A:L,11,0),"")</f>
        <v>1</v>
      </c>
    </row>
    <row r="99" spans="1:28" s="83" customFormat="1" ht="12" x14ac:dyDescent="0.25">
      <c r="A99" s="81" t="s">
        <v>366</v>
      </c>
      <c r="B99" s="89">
        <v>36.340000000000003</v>
      </c>
      <c r="C99" s="89">
        <v>45.06</v>
      </c>
      <c r="D99" s="106">
        <f t="shared" si="6"/>
        <v>0.19351975144252104</v>
      </c>
      <c r="E99" s="90">
        <f t="shared" si="4"/>
        <v>0</v>
      </c>
      <c r="F99" s="90">
        <f t="shared" si="5"/>
        <v>47.8</v>
      </c>
      <c r="G99" s="82" t="s">
        <v>50</v>
      </c>
      <c r="H99" s="81" t="s">
        <v>367</v>
      </c>
      <c r="I99" s="81" t="s">
        <v>368</v>
      </c>
      <c r="J99" s="81" t="s">
        <v>338</v>
      </c>
      <c r="K99" s="81"/>
      <c r="L99" s="81"/>
      <c r="M99" s="81"/>
      <c r="N99" s="81"/>
      <c r="O99" s="82"/>
      <c r="P99" s="81"/>
      <c r="Q99" s="81"/>
      <c r="R99" s="81"/>
      <c r="S99" s="81"/>
      <c r="T99" s="81"/>
      <c r="U99" s="81">
        <f t="shared" si="7"/>
        <v>0</v>
      </c>
      <c r="V99" s="81">
        <f>IFERROR(VLOOKUP(A99,'Competitors Links &amp; Pricings'!A:G,3,0),"")</f>
        <v>47.8</v>
      </c>
      <c r="W99" s="81" t="str">
        <f>IFERROR(VLOOKUP(A99,'Competitors Links &amp; Pricings'!A:G,5,0),"")</f>
        <v xml:space="preserve"> </v>
      </c>
      <c r="X99" s="81" t="str">
        <f>IFERROR(VLOOKUP(A99,'Competitors Links &amp; Pricings'!A:G,7,0),"")</f>
        <v xml:space="preserve"> </v>
      </c>
      <c r="Y99" s="81">
        <f>IFERROR(VLOOKUP(A99,'Competitors Links &amp; Pricings'!A:L,8,0),"")</f>
        <v>3.2</v>
      </c>
      <c r="Z99" s="81">
        <f>IFERROR(VLOOKUP(A99,'Competitors Links &amp; Pricings'!A:L,9,0),"")</f>
        <v>4</v>
      </c>
      <c r="AA99" s="81">
        <f>IFERROR(VLOOKUP(A99,'Competitors Links &amp; Pricings'!A:L,10,0),"")</f>
        <v>0.12</v>
      </c>
      <c r="AB99" s="81">
        <f>IFERROR(VLOOKUP(A99,'Competitors Links &amp; Pricings'!A:L,11,0),"")</f>
        <v>1.4</v>
      </c>
    </row>
    <row r="100" spans="1:28" s="83" customFormat="1" ht="12" x14ac:dyDescent="0.25">
      <c r="A100" s="81" t="s">
        <v>369</v>
      </c>
      <c r="B100" s="89">
        <v>596.46</v>
      </c>
      <c r="C100" s="89">
        <v>739.61</v>
      </c>
      <c r="D100" s="106">
        <f t="shared" si="6"/>
        <v>0.19354795094712074</v>
      </c>
      <c r="E100" s="90">
        <f t="shared" si="4"/>
        <v>0</v>
      </c>
      <c r="F100" s="90">
        <f t="shared" si="5"/>
        <v>743.6</v>
      </c>
      <c r="G100" s="82" t="s">
        <v>50</v>
      </c>
      <c r="H100" s="81" t="s">
        <v>370</v>
      </c>
      <c r="I100" s="81" t="s">
        <v>371</v>
      </c>
      <c r="J100" s="81" t="s">
        <v>338</v>
      </c>
      <c r="K100" s="81"/>
      <c r="L100" s="81"/>
      <c r="M100" s="81"/>
      <c r="N100" s="81"/>
      <c r="O100" s="82"/>
      <c r="P100" s="81"/>
      <c r="Q100" s="81"/>
      <c r="R100" s="81"/>
      <c r="S100" s="81"/>
      <c r="T100" s="81"/>
      <c r="U100" s="81">
        <f t="shared" si="7"/>
        <v>0</v>
      </c>
      <c r="V100" s="81">
        <f>IFERROR(VLOOKUP(A100,'Competitors Links &amp; Pricings'!A:G,3,0),"")</f>
        <v>785.2</v>
      </c>
      <c r="W100" s="81">
        <f>IFERROR(VLOOKUP(A100,'Competitors Links &amp; Pricings'!A:G,5,0),"")</f>
        <v>743.6</v>
      </c>
      <c r="X100" s="81" t="str">
        <f>IFERROR(VLOOKUP(A100,'Competitors Links &amp; Pricings'!A:G,7,0),"")</f>
        <v xml:space="preserve"> </v>
      </c>
      <c r="Y100" s="81">
        <f>IFERROR(VLOOKUP(A100,'Competitors Links &amp; Pricings'!A:L,8,0),"")</f>
        <v>8.5</v>
      </c>
      <c r="Z100" s="81">
        <f>IFERROR(VLOOKUP(A100,'Competitors Links &amp; Pricings'!A:L,9,0),"")</f>
        <v>17.7</v>
      </c>
      <c r="AA100" s="81">
        <f>IFERROR(VLOOKUP(A100,'Competitors Links &amp; Pricings'!A:L,10,0),"")</f>
        <v>12</v>
      </c>
      <c r="AB100" s="81">
        <f>IFERROR(VLOOKUP(A100,'Competitors Links &amp; Pricings'!A:L,11,0),"")</f>
        <v>3.62</v>
      </c>
    </row>
    <row r="101" spans="1:28" s="83" customFormat="1" ht="12" x14ac:dyDescent="0.25">
      <c r="A101" s="81" t="s">
        <v>372</v>
      </c>
      <c r="B101" s="89">
        <v>426.97</v>
      </c>
      <c r="C101" s="89">
        <v>529.44000000000005</v>
      </c>
      <c r="D101" s="106">
        <f t="shared" si="6"/>
        <v>0.19354412209126629</v>
      </c>
      <c r="E101" s="90">
        <f t="shared" si="4"/>
        <v>0</v>
      </c>
      <c r="F101" s="90">
        <f t="shared" si="5"/>
        <v>562.1</v>
      </c>
      <c r="G101" s="82" t="s">
        <v>50</v>
      </c>
      <c r="H101" s="81" t="s">
        <v>373</v>
      </c>
      <c r="I101" s="81" t="s">
        <v>374</v>
      </c>
      <c r="J101" s="81" t="s">
        <v>338</v>
      </c>
      <c r="K101" s="81"/>
      <c r="L101" s="81"/>
      <c r="M101" s="81"/>
      <c r="N101" s="81"/>
      <c r="O101" s="82"/>
      <c r="P101" s="81"/>
      <c r="Q101" s="81"/>
      <c r="R101" s="81"/>
      <c r="S101" s="81"/>
      <c r="T101" s="81"/>
      <c r="U101" s="81">
        <f t="shared" si="7"/>
        <v>0</v>
      </c>
      <c r="V101" s="81">
        <f>IFERROR(VLOOKUP(A101,'Competitors Links &amp; Pricings'!A:G,3,0),"")</f>
        <v>562.1</v>
      </c>
      <c r="W101" s="81">
        <f>IFERROR(VLOOKUP(A101,'Competitors Links &amp; Pricings'!A:G,5,0),"")</f>
        <v>562.1</v>
      </c>
      <c r="X101" s="81">
        <f>IFERROR(VLOOKUP(A101,'Competitors Links &amp; Pricings'!A:G,7,0),"")</f>
        <v>562.1</v>
      </c>
      <c r="Y101" s="81">
        <f>IFERROR(VLOOKUP(A101,'Competitors Links &amp; Pricings'!A:L,8,0),"")</f>
        <v>8.5</v>
      </c>
      <c r="Z101" s="81">
        <f>IFERROR(VLOOKUP(A101,'Competitors Links &amp; Pricings'!A:L,9,0),"")</f>
        <v>13.11</v>
      </c>
      <c r="AA101" s="81">
        <f>IFERROR(VLOOKUP(A101,'Competitors Links &amp; Pricings'!A:L,10,0),"")</f>
        <v>8.6</v>
      </c>
      <c r="AB101" s="81">
        <f>IFERROR(VLOOKUP(A101,'Competitors Links &amp; Pricings'!A:L,11,0),"")</f>
        <v>3.62</v>
      </c>
    </row>
    <row r="102" spans="1:28" s="83" customFormat="1" ht="12" x14ac:dyDescent="0.25">
      <c r="A102" s="81" t="s">
        <v>375</v>
      </c>
      <c r="B102" s="89">
        <v>356.11</v>
      </c>
      <c r="C102" s="89">
        <v>441.58</v>
      </c>
      <c r="D102" s="106">
        <f t="shared" si="6"/>
        <v>0.19355496172833908</v>
      </c>
      <c r="E102" s="90">
        <f t="shared" si="4"/>
        <v>0</v>
      </c>
      <c r="F102" s="90">
        <f t="shared" si="5"/>
        <v>468.9</v>
      </c>
      <c r="G102" s="82" t="s">
        <v>50</v>
      </c>
      <c r="H102" s="81" t="s">
        <v>376</v>
      </c>
      <c r="I102" s="81" t="s">
        <v>377</v>
      </c>
      <c r="J102" s="81" t="s">
        <v>338</v>
      </c>
      <c r="K102" s="81"/>
      <c r="L102" s="81"/>
      <c r="M102" s="81"/>
      <c r="N102" s="81"/>
      <c r="O102" s="82"/>
      <c r="P102" s="81"/>
      <c r="Q102" s="81"/>
      <c r="R102" s="81"/>
      <c r="S102" s="81"/>
      <c r="T102" s="81"/>
      <c r="U102" s="81">
        <f t="shared" si="7"/>
        <v>0</v>
      </c>
      <c r="V102" s="81">
        <f>IFERROR(VLOOKUP(A102,'Competitors Links &amp; Pricings'!A:G,3,0),"")</f>
        <v>468.9</v>
      </c>
      <c r="W102" s="81" t="str">
        <f>IFERROR(VLOOKUP(A102,'Competitors Links &amp; Pricings'!A:G,5,0),"")</f>
        <v xml:space="preserve"> </v>
      </c>
      <c r="X102" s="81" t="str">
        <f>IFERROR(VLOOKUP(A102,'Competitors Links &amp; Pricings'!A:G,7,0),"")</f>
        <v xml:space="preserve"> </v>
      </c>
      <c r="Y102" s="81">
        <f>IFERROR(VLOOKUP(A102,'Competitors Links &amp; Pricings'!A:L,8,0),"")</f>
        <v>8.5</v>
      </c>
      <c r="Z102" s="81">
        <f>IFERROR(VLOOKUP(A102,'Competitors Links &amp; Pricings'!A:L,9,0),"")</f>
        <v>13.11</v>
      </c>
      <c r="AA102" s="81">
        <f>IFERROR(VLOOKUP(A102,'Competitors Links &amp; Pricings'!A:L,10,0),"")</f>
        <v>7.8</v>
      </c>
      <c r="AB102" s="81">
        <f>IFERROR(VLOOKUP(A102,'Competitors Links &amp; Pricings'!A:L,11,0),"")</f>
        <v>3.62</v>
      </c>
    </row>
    <row r="103" spans="1:28" s="83" customFormat="1" ht="12" x14ac:dyDescent="0.25">
      <c r="A103" s="81" t="s">
        <v>378</v>
      </c>
      <c r="B103" s="89">
        <v>291.77</v>
      </c>
      <c r="C103" s="89">
        <v>361.8</v>
      </c>
      <c r="D103" s="106">
        <f t="shared" si="6"/>
        <v>0.19355997788833618</v>
      </c>
      <c r="E103" s="90">
        <f t="shared" si="4"/>
        <v>0</v>
      </c>
      <c r="F103" s="90">
        <f t="shared" si="5"/>
        <v>384.1</v>
      </c>
      <c r="G103" s="82" t="s">
        <v>50</v>
      </c>
      <c r="H103" s="81" t="s">
        <v>379</v>
      </c>
      <c r="I103" s="81" t="s">
        <v>380</v>
      </c>
      <c r="J103" s="81" t="s">
        <v>338</v>
      </c>
      <c r="K103" s="81"/>
      <c r="L103" s="81"/>
      <c r="M103" s="81"/>
      <c r="N103" s="81"/>
      <c r="O103" s="82"/>
      <c r="P103" s="81"/>
      <c r="Q103" s="81"/>
      <c r="R103" s="81"/>
      <c r="S103" s="81"/>
      <c r="T103" s="81"/>
      <c r="U103" s="81">
        <f t="shared" si="7"/>
        <v>0</v>
      </c>
      <c r="V103" s="81">
        <f>IFERROR(VLOOKUP(A103,'Competitors Links &amp; Pricings'!A:G,3,0),"")</f>
        <v>384.1</v>
      </c>
      <c r="W103" s="81" t="str">
        <f>IFERROR(VLOOKUP(A103,'Competitors Links &amp; Pricings'!A:G,5,0),"")</f>
        <v xml:space="preserve"> </v>
      </c>
      <c r="X103" s="81" t="str">
        <f>IFERROR(VLOOKUP(A103,'Competitors Links &amp; Pricings'!A:G,7,0),"")</f>
        <v xml:space="preserve"> </v>
      </c>
      <c r="Y103" s="81">
        <f>IFERROR(VLOOKUP(A103,'Competitors Links &amp; Pricings'!A:L,8,0),"")</f>
        <v>8.5</v>
      </c>
      <c r="Z103" s="81">
        <f>IFERROR(VLOOKUP(A103,'Competitors Links &amp; Pricings'!A:L,9,0),"")</f>
        <v>11</v>
      </c>
      <c r="AA103" s="81">
        <f>IFERROR(VLOOKUP(A103,'Competitors Links &amp; Pricings'!A:L,10,0),"")</f>
        <v>5.4</v>
      </c>
      <c r="AB103" s="81">
        <f>IFERROR(VLOOKUP(A103,'Competitors Links &amp; Pricings'!A:L,11,0),"")</f>
        <v>3.62</v>
      </c>
    </row>
    <row r="104" spans="1:28" s="83" customFormat="1" ht="12" x14ac:dyDescent="0.25">
      <c r="A104" s="81" t="s">
        <v>381</v>
      </c>
      <c r="B104" s="89">
        <v>571.30999999999995</v>
      </c>
      <c r="C104" s="89">
        <v>708.42</v>
      </c>
      <c r="D104" s="106">
        <f t="shared" si="6"/>
        <v>0.19354337822195875</v>
      </c>
      <c r="E104" s="90">
        <f t="shared" si="4"/>
        <v>0</v>
      </c>
      <c r="F104" s="90">
        <f t="shared" si="5"/>
        <v>752.1</v>
      </c>
      <c r="G104" s="82" t="s">
        <v>50</v>
      </c>
      <c r="H104" s="81" t="s">
        <v>382</v>
      </c>
      <c r="I104" s="81" t="s">
        <v>383</v>
      </c>
      <c r="J104" s="81" t="s">
        <v>338</v>
      </c>
      <c r="K104" s="81"/>
      <c r="L104" s="81"/>
      <c r="M104" s="81"/>
      <c r="N104" s="81"/>
      <c r="O104" s="82"/>
      <c r="P104" s="81"/>
      <c r="Q104" s="81"/>
      <c r="R104" s="81"/>
      <c r="S104" s="81"/>
      <c r="T104" s="81"/>
      <c r="U104" s="81">
        <f t="shared" si="7"/>
        <v>0</v>
      </c>
      <c r="V104" s="81">
        <f>IFERROR(VLOOKUP(A104,'Competitors Links &amp; Pricings'!A:G,3,0),"")</f>
        <v>752.1</v>
      </c>
      <c r="W104" s="81">
        <f>IFERROR(VLOOKUP(A104,'Competitors Links &amp; Pricings'!A:G,5,0),"")</f>
        <v>752.1</v>
      </c>
      <c r="X104" s="81">
        <f>IFERROR(VLOOKUP(A104,'Competitors Links &amp; Pricings'!A:G,7,0),"")</f>
        <v>752.1</v>
      </c>
      <c r="Y104" s="81">
        <f>IFERROR(VLOOKUP(A104,'Competitors Links &amp; Pricings'!A:L,8,0),"")</f>
        <v>18.43</v>
      </c>
      <c r="Z104" s="81">
        <f>IFERROR(VLOOKUP(A104,'Competitors Links &amp; Pricings'!A:L,9,0),"")</f>
        <v>10.35</v>
      </c>
      <c r="AA104" s="81">
        <f>IFERROR(VLOOKUP(A104,'Competitors Links &amp; Pricings'!A:L,10,0),"")</f>
        <v>15.62</v>
      </c>
      <c r="AB104" s="81">
        <f>IFERROR(VLOOKUP(A104,'Competitors Links &amp; Pricings'!A:L,11,0),"")</f>
        <v>4.16</v>
      </c>
    </row>
    <row r="105" spans="1:28" s="83" customFormat="1" ht="12" x14ac:dyDescent="0.25">
      <c r="A105" s="81" t="s">
        <v>384</v>
      </c>
      <c r="B105" s="89">
        <v>1021.94</v>
      </c>
      <c r="C105" s="89">
        <v>1275</v>
      </c>
      <c r="D105" s="106">
        <f t="shared" si="6"/>
        <v>0.19847843137254897</v>
      </c>
      <c r="E105" s="90">
        <f t="shared" si="4"/>
        <v>0</v>
      </c>
      <c r="F105" s="90">
        <f t="shared" si="5"/>
        <v>1345.4</v>
      </c>
      <c r="G105" s="82" t="s">
        <v>50</v>
      </c>
      <c r="H105" s="81" t="s">
        <v>385</v>
      </c>
      <c r="I105" s="81" t="s">
        <v>386</v>
      </c>
      <c r="J105" s="81" t="s">
        <v>338</v>
      </c>
      <c r="K105" s="81"/>
      <c r="L105" s="81"/>
      <c r="M105" s="81"/>
      <c r="N105" s="81"/>
      <c r="O105" s="82"/>
      <c r="P105" s="81"/>
      <c r="Q105" s="81"/>
      <c r="R105" s="81"/>
      <c r="S105" s="81"/>
      <c r="T105" s="81"/>
      <c r="U105" s="81">
        <f t="shared" si="7"/>
        <v>0</v>
      </c>
      <c r="V105" s="81">
        <f>IFERROR(VLOOKUP(A105,'Competitors Links &amp; Pricings'!A:G,3,0),"")</f>
        <v>1345.4</v>
      </c>
      <c r="W105" s="81">
        <f>IFERROR(VLOOKUP(A105,'Competitors Links &amp; Pricings'!A:G,5,0),"")</f>
        <v>1345.4</v>
      </c>
      <c r="X105" s="81" t="str">
        <f>IFERROR(VLOOKUP(A105,'Competitors Links &amp; Pricings'!A:G,7,0),"")</f>
        <v xml:space="preserve"> </v>
      </c>
      <c r="Y105" s="81">
        <f>IFERROR(VLOOKUP(A105,'Competitors Links &amp; Pricings'!A:L,8,0),"")</f>
        <v>16</v>
      </c>
      <c r="Z105" s="81">
        <f>IFERROR(VLOOKUP(A105,'Competitors Links &amp; Pricings'!A:L,9,0),"")</f>
        <v>26</v>
      </c>
      <c r="AA105" s="81">
        <f>IFERROR(VLOOKUP(A105,'Competitors Links &amp; Pricings'!A:L,10,0),"")</f>
        <v>25</v>
      </c>
      <c r="AB105" s="81">
        <f>IFERROR(VLOOKUP(A105,'Competitors Links &amp; Pricings'!A:L,11,0),"")</f>
        <v>20</v>
      </c>
    </row>
    <row r="106" spans="1:28" s="83" customFormat="1" ht="12" x14ac:dyDescent="0.25">
      <c r="A106" s="81" t="s">
        <v>387</v>
      </c>
      <c r="B106" s="89">
        <v>727.2</v>
      </c>
      <c r="C106" s="89">
        <v>901.73</v>
      </c>
      <c r="D106" s="106">
        <f t="shared" si="6"/>
        <v>0.19355017577323586</v>
      </c>
      <c r="E106" s="90">
        <f t="shared" si="4"/>
        <v>0</v>
      </c>
      <c r="F106" s="90">
        <f t="shared" si="5"/>
        <v>957.4</v>
      </c>
      <c r="G106" s="82" t="s">
        <v>50</v>
      </c>
      <c r="H106" s="81" t="s">
        <v>388</v>
      </c>
      <c r="I106" s="81" t="s">
        <v>389</v>
      </c>
      <c r="J106" s="81" t="s">
        <v>338</v>
      </c>
      <c r="K106" s="81"/>
      <c r="L106" s="81"/>
      <c r="M106" s="81"/>
      <c r="N106" s="81"/>
      <c r="O106" s="82"/>
      <c r="P106" s="81"/>
      <c r="Q106" s="81"/>
      <c r="R106" s="81"/>
      <c r="S106" s="81"/>
      <c r="T106" s="81"/>
      <c r="U106" s="81">
        <f t="shared" si="7"/>
        <v>0</v>
      </c>
      <c r="V106" s="81">
        <f>IFERROR(VLOOKUP(A106,'Competitors Links &amp; Pricings'!A:G,3,0),"")</f>
        <v>957.4</v>
      </c>
      <c r="W106" s="81">
        <f>IFERROR(VLOOKUP(A106,'Competitors Links &amp; Pricings'!A:G,5,0),"")</f>
        <v>957.4</v>
      </c>
      <c r="X106" s="81">
        <f>IFERROR(VLOOKUP(A106,'Competitors Links &amp; Pricings'!A:G,7,0),"")</f>
        <v>957.4</v>
      </c>
      <c r="Y106" s="81">
        <f>IFERROR(VLOOKUP(A106,'Competitors Links &amp; Pricings'!A:L,8,0),"")</f>
        <v>10.4</v>
      </c>
      <c r="Z106" s="81">
        <f>IFERROR(VLOOKUP(A106,'Competitors Links &amp; Pricings'!A:L,9,0),"")</f>
        <v>18.399999999999999</v>
      </c>
      <c r="AA106" s="81">
        <f>IFERROR(VLOOKUP(A106,'Competitors Links &amp; Pricings'!A:L,10,0),"")</f>
        <v>20</v>
      </c>
      <c r="AB106" s="81">
        <f>IFERROR(VLOOKUP(A106,'Competitors Links &amp; Pricings'!A:L,11,0),"")</f>
        <v>4.2</v>
      </c>
    </row>
    <row r="107" spans="1:28" s="83" customFormat="1" ht="12" x14ac:dyDescent="0.25">
      <c r="A107" s="81" t="s">
        <v>390</v>
      </c>
      <c r="B107" s="89">
        <v>550.16999999999996</v>
      </c>
      <c r="C107" s="89">
        <v>682.21</v>
      </c>
      <c r="D107" s="106">
        <f t="shared" si="6"/>
        <v>0.19354744140367347</v>
      </c>
      <c r="E107" s="90">
        <f t="shared" si="4"/>
        <v>0</v>
      </c>
      <c r="F107" s="90">
        <f t="shared" si="5"/>
        <v>468</v>
      </c>
      <c r="G107" s="82" t="s">
        <v>50</v>
      </c>
      <c r="H107" s="81" t="s">
        <v>391</v>
      </c>
      <c r="I107" s="81" t="s">
        <v>392</v>
      </c>
      <c r="J107" s="81" t="s">
        <v>338</v>
      </c>
      <c r="K107" s="81"/>
      <c r="L107" s="81"/>
      <c r="M107" s="81"/>
      <c r="N107" s="81"/>
      <c r="O107" s="82"/>
      <c r="P107" s="81"/>
      <c r="Q107" s="81"/>
      <c r="R107" s="81"/>
      <c r="S107" s="81"/>
      <c r="T107" s="81"/>
      <c r="U107" s="81">
        <f t="shared" si="7"/>
        <v>0</v>
      </c>
      <c r="V107" s="81">
        <f>IFERROR(VLOOKUP(A107,'Competitors Links &amp; Pricings'!A:G,3,0),"")</f>
        <v>468</v>
      </c>
      <c r="W107" s="81">
        <f>IFERROR(VLOOKUP(A107,'Competitors Links &amp; Pricings'!A:G,5,0),"")</f>
        <v>724.3</v>
      </c>
      <c r="X107" s="81">
        <f>IFERROR(VLOOKUP(A107,'Competitors Links &amp; Pricings'!A:G,7,0),"")</f>
        <v>724.3</v>
      </c>
      <c r="Y107" s="81">
        <f>IFERROR(VLOOKUP(A107,'Competitors Links &amp; Pricings'!A:L,8,0),"")</f>
        <v>18.43</v>
      </c>
      <c r="Z107" s="81">
        <f>IFERROR(VLOOKUP(A107,'Competitors Links &amp; Pricings'!A:L,9,0),"")</f>
        <v>10.35</v>
      </c>
      <c r="AA107" s="81">
        <f>IFERROR(VLOOKUP(A107,'Competitors Links &amp; Pricings'!A:L,10,0),"")</f>
        <v>15.6</v>
      </c>
      <c r="AB107" s="81">
        <f>IFERROR(VLOOKUP(A107,'Competitors Links &amp; Pricings'!A:L,11,0),"")</f>
        <v>4.16</v>
      </c>
    </row>
    <row r="108" spans="1:28" s="83" customFormat="1" ht="12" x14ac:dyDescent="0.25">
      <c r="A108" s="81" t="s">
        <v>393</v>
      </c>
      <c r="B108" s="89">
        <v>65.599999999999994</v>
      </c>
      <c r="C108" s="89">
        <v>81</v>
      </c>
      <c r="D108" s="106">
        <f t="shared" si="6"/>
        <v>0.19012345679012352</v>
      </c>
      <c r="E108" s="90">
        <f t="shared" si="4"/>
        <v>0</v>
      </c>
      <c r="F108" s="90">
        <f t="shared" si="5"/>
        <v>86.4</v>
      </c>
      <c r="G108" s="82" t="s">
        <v>50</v>
      </c>
      <c r="H108" s="81" t="s">
        <v>394</v>
      </c>
      <c r="I108" s="81" t="s">
        <v>395</v>
      </c>
      <c r="J108" s="81" t="s">
        <v>338</v>
      </c>
      <c r="K108" s="81"/>
      <c r="L108" s="81"/>
      <c r="M108" s="81"/>
      <c r="N108" s="81"/>
      <c r="O108" s="82"/>
      <c r="P108" s="81"/>
      <c r="Q108" s="81"/>
      <c r="R108" s="81"/>
      <c r="S108" s="81"/>
      <c r="T108" s="81"/>
      <c r="U108" s="81">
        <f t="shared" si="7"/>
        <v>0</v>
      </c>
      <c r="V108" s="81">
        <f>IFERROR(VLOOKUP(A108,'Competitors Links &amp; Pricings'!A:G,3,0),"")</f>
        <v>86.4</v>
      </c>
      <c r="W108" s="81">
        <f>IFERROR(VLOOKUP(A108,'Competitors Links &amp; Pricings'!A:G,5,0),"")</f>
        <v>86.4</v>
      </c>
      <c r="X108" s="81">
        <f>IFERROR(VLOOKUP(A108,'Competitors Links &amp; Pricings'!A:G,7,0),"")</f>
        <v>90.72</v>
      </c>
      <c r="Y108" s="81">
        <f>IFERROR(VLOOKUP(A108,'Competitors Links &amp; Pricings'!A:L,8,0),"")</f>
        <v>2.56</v>
      </c>
      <c r="Z108" s="81">
        <f>IFERROR(VLOOKUP(A108,'Competitors Links &amp; Pricings'!A:L,9,0),"")</f>
        <v>4.33</v>
      </c>
      <c r="AA108" s="81">
        <f>IFERROR(VLOOKUP(A108,'Competitors Links &amp; Pricings'!A:L,10,0),"")</f>
        <v>0.04</v>
      </c>
      <c r="AB108" s="81">
        <f>IFERROR(VLOOKUP(A108,'Competitors Links &amp; Pricings'!A:L,11,0),"")</f>
        <v>0.97</v>
      </c>
    </row>
    <row r="109" spans="1:28" s="83" customFormat="1" ht="12" x14ac:dyDescent="0.25">
      <c r="A109" s="81" t="s">
        <v>396</v>
      </c>
      <c r="B109" s="89">
        <v>1021.94</v>
      </c>
      <c r="C109" s="89">
        <v>1267.21</v>
      </c>
      <c r="D109" s="106">
        <f t="shared" si="6"/>
        <v>0.19355118725388845</v>
      </c>
      <c r="E109" s="90">
        <f t="shared" si="4"/>
        <v>0</v>
      </c>
      <c r="F109" s="90">
        <f t="shared" si="5"/>
        <v>1345.4</v>
      </c>
      <c r="G109" s="82" t="s">
        <v>50</v>
      </c>
      <c r="H109" s="81" t="s">
        <v>397</v>
      </c>
      <c r="I109" s="81" t="s">
        <v>398</v>
      </c>
      <c r="J109" s="81" t="s">
        <v>338</v>
      </c>
      <c r="K109" s="81"/>
      <c r="L109" s="81"/>
      <c r="M109" s="81"/>
      <c r="N109" s="81"/>
      <c r="O109" s="82"/>
      <c r="P109" s="81"/>
      <c r="Q109" s="81"/>
      <c r="R109" s="81"/>
      <c r="S109" s="81"/>
      <c r="T109" s="81"/>
      <c r="U109" s="81">
        <f t="shared" si="7"/>
        <v>0</v>
      </c>
      <c r="V109" s="81">
        <f>IFERROR(VLOOKUP(A109,'Competitors Links &amp; Pricings'!A:G,3,0),"")</f>
        <v>1345.4</v>
      </c>
      <c r="W109" s="81">
        <f>IFERROR(VLOOKUP(A109,'Competitors Links &amp; Pricings'!A:G,5,0),"")</f>
        <v>1345.4</v>
      </c>
      <c r="X109" s="81" t="str">
        <f>IFERROR(VLOOKUP(A109,'Competitors Links &amp; Pricings'!A:G,7,0),"")</f>
        <v xml:space="preserve"> </v>
      </c>
      <c r="Y109" s="81">
        <f>IFERROR(VLOOKUP(A109,'Competitors Links &amp; Pricings'!A:L,8,0),"")</f>
        <v>12</v>
      </c>
      <c r="Z109" s="81">
        <f>IFERROR(VLOOKUP(A109,'Competitors Links &amp; Pricings'!A:L,9,0),"")</f>
        <v>28</v>
      </c>
      <c r="AA109" s="81">
        <f>IFERROR(VLOOKUP(A109,'Competitors Links &amp; Pricings'!A:L,10,0),"")</f>
        <v>24</v>
      </c>
      <c r="AB109" s="81">
        <f>IFERROR(VLOOKUP(A109,'Competitors Links &amp; Pricings'!A:L,11,0),"")</f>
        <v>14</v>
      </c>
    </row>
    <row r="110" spans="1:28" s="83" customFormat="1" ht="12" x14ac:dyDescent="0.25">
      <c r="A110" s="81" t="s">
        <v>399</v>
      </c>
      <c r="B110" s="89">
        <v>727.2</v>
      </c>
      <c r="C110" s="89">
        <v>901.73</v>
      </c>
      <c r="D110" s="106">
        <f t="shared" si="6"/>
        <v>0.19355017577323586</v>
      </c>
      <c r="E110" s="90">
        <f t="shared" si="4"/>
        <v>0</v>
      </c>
      <c r="F110" s="90">
        <f t="shared" si="5"/>
        <v>888.9</v>
      </c>
      <c r="G110" s="82" t="s">
        <v>50</v>
      </c>
      <c r="H110" s="81" t="s">
        <v>400</v>
      </c>
      <c r="I110" s="81" t="s">
        <v>401</v>
      </c>
      <c r="J110" s="81" t="s">
        <v>338</v>
      </c>
      <c r="K110" s="81"/>
      <c r="L110" s="81"/>
      <c r="M110" s="81"/>
      <c r="N110" s="81"/>
      <c r="O110" s="82"/>
      <c r="P110" s="81"/>
      <c r="Q110" s="81"/>
      <c r="R110" s="81"/>
      <c r="S110" s="81"/>
      <c r="T110" s="81"/>
      <c r="U110" s="81">
        <f t="shared" si="7"/>
        <v>0</v>
      </c>
      <c r="V110" s="81">
        <f>IFERROR(VLOOKUP(A110,'Competitors Links &amp; Pricings'!A:G,3,0),"")</f>
        <v>957.4</v>
      </c>
      <c r="W110" s="81">
        <f>IFERROR(VLOOKUP(A110,'Competitors Links &amp; Pricings'!A:G,5,0),"")</f>
        <v>888.9</v>
      </c>
      <c r="X110" s="81">
        <f>IFERROR(VLOOKUP(A110,'Competitors Links &amp; Pricings'!A:G,7,0),"")</f>
        <v>957.4</v>
      </c>
      <c r="Y110" s="81">
        <f>IFERROR(VLOOKUP(A110,'Competitors Links &amp; Pricings'!A:L,8,0),"")</f>
        <v>10.35</v>
      </c>
      <c r="Z110" s="81">
        <f>IFERROR(VLOOKUP(A110,'Competitors Links &amp; Pricings'!A:L,9,0),"")</f>
        <v>18.43</v>
      </c>
      <c r="AA110" s="81">
        <f>IFERROR(VLOOKUP(A110,'Competitors Links &amp; Pricings'!A:L,10,0),"")</f>
        <v>15.6</v>
      </c>
      <c r="AB110" s="81">
        <f>IFERROR(VLOOKUP(A110,'Competitors Links &amp; Pricings'!A:L,11,0),"")</f>
        <v>4.16</v>
      </c>
    </row>
    <row r="111" spans="1:28" s="83" customFormat="1" ht="12" x14ac:dyDescent="0.25">
      <c r="A111" s="81" t="s">
        <v>402</v>
      </c>
      <c r="B111" s="89">
        <v>550.16999999999996</v>
      </c>
      <c r="C111" s="89">
        <v>682.21</v>
      </c>
      <c r="D111" s="106">
        <f t="shared" si="6"/>
        <v>0.19354744140367347</v>
      </c>
      <c r="E111" s="90">
        <f t="shared" si="4"/>
        <v>0</v>
      </c>
      <c r="F111" s="90">
        <f t="shared" si="5"/>
        <v>602</v>
      </c>
      <c r="G111" s="82" t="s">
        <v>50</v>
      </c>
      <c r="H111" s="81" t="s">
        <v>403</v>
      </c>
      <c r="I111" s="81" t="s">
        <v>404</v>
      </c>
      <c r="J111" s="81" t="s">
        <v>338</v>
      </c>
      <c r="K111" s="81"/>
      <c r="L111" s="81"/>
      <c r="M111" s="81"/>
      <c r="N111" s="81"/>
      <c r="O111" s="82"/>
      <c r="P111" s="81"/>
      <c r="Q111" s="81"/>
      <c r="R111" s="81"/>
      <c r="S111" s="81"/>
      <c r="T111" s="81"/>
      <c r="U111" s="81">
        <f t="shared" si="7"/>
        <v>0</v>
      </c>
      <c r="V111" s="81">
        <f>IFERROR(VLOOKUP(A111,'Competitors Links &amp; Pricings'!A:G,3,0),"")</f>
        <v>602</v>
      </c>
      <c r="W111" s="81">
        <f>IFERROR(VLOOKUP(A111,'Competitors Links &amp; Pricings'!A:G,5,0),"")</f>
        <v>724.3</v>
      </c>
      <c r="X111" s="81">
        <f>IFERROR(VLOOKUP(A111,'Competitors Links &amp; Pricings'!A:G,7,0),"")</f>
        <v>602</v>
      </c>
      <c r="Y111" s="81">
        <f>IFERROR(VLOOKUP(A111,'Competitors Links &amp; Pricings'!A:L,8,0),"")</f>
        <v>12.2</v>
      </c>
      <c r="Z111" s="81">
        <f>IFERROR(VLOOKUP(A111,'Competitors Links &amp; Pricings'!A:L,9,0),"")</f>
        <v>20.8</v>
      </c>
      <c r="AA111" s="81">
        <f>IFERROR(VLOOKUP(A111,'Competitors Links &amp; Pricings'!A:L,10,0),"")</f>
        <v>19</v>
      </c>
      <c r="AB111" s="81">
        <f>IFERROR(VLOOKUP(A111,'Competitors Links &amp; Pricings'!A:L,11,0),"")</f>
        <v>6.2</v>
      </c>
    </row>
    <row r="112" spans="1:28" s="83" customFormat="1" ht="12" x14ac:dyDescent="0.25">
      <c r="A112" s="81" t="s">
        <v>405</v>
      </c>
      <c r="B112" s="89">
        <v>122.74</v>
      </c>
      <c r="C112" s="89">
        <v>152.19999999999999</v>
      </c>
      <c r="D112" s="106">
        <f t="shared" si="6"/>
        <v>0.19356110381077526</v>
      </c>
      <c r="E112" s="90">
        <f t="shared" si="4"/>
        <v>0</v>
      </c>
      <c r="F112" s="90">
        <f t="shared" si="5"/>
        <v>161.5</v>
      </c>
      <c r="G112" s="82" t="s">
        <v>50</v>
      </c>
      <c r="H112" s="81" t="s">
        <v>406</v>
      </c>
      <c r="I112" s="81" t="s">
        <v>407</v>
      </c>
      <c r="J112" s="81" t="s">
        <v>338</v>
      </c>
      <c r="K112" s="81"/>
      <c r="L112" s="81"/>
      <c r="M112" s="81"/>
      <c r="N112" s="81"/>
      <c r="O112" s="82"/>
      <c r="P112" s="81"/>
      <c r="Q112" s="81"/>
      <c r="R112" s="81"/>
      <c r="S112" s="81"/>
      <c r="T112" s="81"/>
      <c r="U112" s="81">
        <f t="shared" si="7"/>
        <v>0</v>
      </c>
      <c r="V112" s="81">
        <f>IFERROR(VLOOKUP(A112,'Competitors Links &amp; Pricings'!A:G,3,0),"")</f>
        <v>161.5</v>
      </c>
      <c r="W112" s="81">
        <f>IFERROR(VLOOKUP(A112,'Competitors Links &amp; Pricings'!A:G,5,0),"")</f>
        <v>161.5</v>
      </c>
      <c r="X112" s="81">
        <f>IFERROR(VLOOKUP(A112,'Competitors Links &amp; Pricings'!A:G,7,0),"")</f>
        <v>161.5</v>
      </c>
      <c r="Y112" s="81">
        <f>IFERROR(VLOOKUP(A112,'Competitors Links &amp; Pricings'!A:L,8,0),"")</f>
        <v>6.3</v>
      </c>
      <c r="Z112" s="81">
        <f>IFERROR(VLOOKUP(A112,'Competitors Links &amp; Pricings'!A:L,9,0),"")</f>
        <v>1.4</v>
      </c>
      <c r="AA112" s="81">
        <f>IFERROR(VLOOKUP(A112,'Competitors Links &amp; Pricings'!A:L,10,0),"")</f>
        <v>1</v>
      </c>
      <c r="AB112" s="81">
        <f>IFERROR(VLOOKUP(A112,'Competitors Links &amp; Pricings'!A:L,11,0),"")</f>
        <v>4.5</v>
      </c>
    </row>
    <row r="113" spans="1:28" s="83" customFormat="1" ht="12" x14ac:dyDescent="0.25">
      <c r="A113" s="81" t="s">
        <v>408</v>
      </c>
      <c r="B113" s="89">
        <v>763.31</v>
      </c>
      <c r="C113" s="89">
        <v>946.5</v>
      </c>
      <c r="D113" s="106">
        <f t="shared" si="6"/>
        <v>0.19354463814051776</v>
      </c>
      <c r="E113" s="90">
        <f t="shared" si="4"/>
        <v>0</v>
      </c>
      <c r="F113" s="90">
        <f t="shared" si="5"/>
        <v>962.7</v>
      </c>
      <c r="G113" s="82" t="s">
        <v>50</v>
      </c>
      <c r="H113" s="81" t="s">
        <v>409</v>
      </c>
      <c r="I113" s="81" t="s">
        <v>410</v>
      </c>
      <c r="J113" s="81" t="s">
        <v>338</v>
      </c>
      <c r="K113" s="81"/>
      <c r="L113" s="81"/>
      <c r="M113" s="81"/>
      <c r="N113" s="81"/>
      <c r="O113" s="82"/>
      <c r="P113" s="81"/>
      <c r="Q113" s="81"/>
      <c r="R113" s="81"/>
      <c r="S113" s="81"/>
      <c r="T113" s="81"/>
      <c r="U113" s="81">
        <f t="shared" si="7"/>
        <v>0</v>
      </c>
      <c r="V113" s="81">
        <f>IFERROR(VLOOKUP(A113,'Competitors Links &amp; Pricings'!A:G,3,0),"")</f>
        <v>1004.8</v>
      </c>
      <c r="W113" s="81">
        <f>IFERROR(VLOOKUP(A113,'Competitors Links &amp; Pricings'!A:G,5,0),"")</f>
        <v>962.7</v>
      </c>
      <c r="X113" s="81" t="str">
        <f>IFERROR(VLOOKUP(A113,'Competitors Links &amp; Pricings'!A:G,7,0),"")</f>
        <v xml:space="preserve"> </v>
      </c>
      <c r="Y113" s="81">
        <f>IFERROR(VLOOKUP(A113,'Competitors Links &amp; Pricings'!A:L,8,0),"")</f>
        <v>12.76</v>
      </c>
      <c r="Z113" s="81">
        <f>IFERROR(VLOOKUP(A113,'Competitors Links &amp; Pricings'!A:L,9,0),"")</f>
        <v>16.34</v>
      </c>
      <c r="AA113" s="81">
        <f>IFERROR(VLOOKUP(A113,'Competitors Links &amp; Pricings'!A:L,10,0),"")</f>
        <v>38.799999999999997</v>
      </c>
      <c r="AB113" s="81">
        <f>IFERROR(VLOOKUP(A113,'Competitors Links &amp; Pricings'!A:L,11,0),"")</f>
        <v>5.83</v>
      </c>
    </row>
    <row r="114" spans="1:28" s="83" customFormat="1" ht="12" x14ac:dyDescent="0.25">
      <c r="A114" s="81" t="s">
        <v>411</v>
      </c>
      <c r="B114" s="89">
        <v>763.31</v>
      </c>
      <c r="C114" s="89">
        <v>946.5</v>
      </c>
      <c r="D114" s="106">
        <f t="shared" si="6"/>
        <v>0.19354463814051776</v>
      </c>
      <c r="E114" s="90">
        <f t="shared" si="4"/>
        <v>0</v>
      </c>
      <c r="F114" s="90">
        <f t="shared" si="5"/>
        <v>1004.8</v>
      </c>
      <c r="G114" s="82" t="s">
        <v>50</v>
      </c>
      <c r="H114" s="81" t="s">
        <v>412</v>
      </c>
      <c r="I114" s="81" t="s">
        <v>413</v>
      </c>
      <c r="J114" s="81" t="s">
        <v>338</v>
      </c>
      <c r="K114" s="81"/>
      <c r="L114" s="81"/>
      <c r="M114" s="81"/>
      <c r="N114" s="81"/>
      <c r="O114" s="82"/>
      <c r="P114" s="81"/>
      <c r="Q114" s="81"/>
      <c r="R114" s="81"/>
      <c r="S114" s="81"/>
      <c r="T114" s="81"/>
      <c r="U114" s="81">
        <f t="shared" si="7"/>
        <v>0</v>
      </c>
      <c r="V114" s="81">
        <f>IFERROR(VLOOKUP(A114,'Competitors Links &amp; Pricings'!A:G,3,0),"")</f>
        <v>1004.8</v>
      </c>
      <c r="W114" s="81">
        <f>IFERROR(VLOOKUP(A114,'Competitors Links &amp; Pricings'!A:G,5,0),"")</f>
        <v>1004.8</v>
      </c>
      <c r="X114" s="81">
        <f>IFERROR(VLOOKUP(A114,'Competitors Links &amp; Pricings'!A:G,7,0),"")</f>
        <v>1004.8</v>
      </c>
      <c r="Y114" s="81">
        <f>IFERROR(VLOOKUP(A114,'Competitors Links &amp; Pricings'!A:L,8,0),"")</f>
        <v>12.76</v>
      </c>
      <c r="Z114" s="81">
        <f>IFERROR(VLOOKUP(A114,'Competitors Links &amp; Pricings'!A:L,9,0),"")</f>
        <v>16.34</v>
      </c>
      <c r="AA114" s="81">
        <f>IFERROR(VLOOKUP(A114,'Competitors Links &amp; Pricings'!A:L,10,0),"")</f>
        <v>40</v>
      </c>
      <c r="AB114" s="81">
        <f>IFERROR(VLOOKUP(A114,'Competitors Links &amp; Pricings'!A:L,11,0),"")</f>
        <v>5.83</v>
      </c>
    </row>
    <row r="115" spans="1:28" s="83" customFormat="1" ht="12" x14ac:dyDescent="0.25">
      <c r="A115" s="81" t="s">
        <v>414</v>
      </c>
      <c r="B115" s="89">
        <v>763.31</v>
      </c>
      <c r="C115" s="89">
        <v>946.5</v>
      </c>
      <c r="D115" s="106">
        <f t="shared" si="6"/>
        <v>0.19354463814051776</v>
      </c>
      <c r="E115" s="90">
        <f t="shared" si="4"/>
        <v>0</v>
      </c>
      <c r="F115" s="90">
        <f t="shared" si="5"/>
        <v>1004.8</v>
      </c>
      <c r="G115" s="82" t="s">
        <v>50</v>
      </c>
      <c r="H115" s="81" t="s">
        <v>415</v>
      </c>
      <c r="I115" s="81" t="s">
        <v>416</v>
      </c>
      <c r="J115" s="81" t="s">
        <v>338</v>
      </c>
      <c r="K115" s="81"/>
      <c r="L115" s="81"/>
      <c r="M115" s="81"/>
      <c r="N115" s="81"/>
      <c r="O115" s="82"/>
      <c r="P115" s="81"/>
      <c r="Q115" s="81"/>
      <c r="R115" s="81"/>
      <c r="S115" s="81"/>
      <c r="T115" s="81"/>
      <c r="U115" s="81">
        <f t="shared" si="7"/>
        <v>0</v>
      </c>
      <c r="V115" s="81">
        <f>IFERROR(VLOOKUP(A115,'Competitors Links &amp; Pricings'!A:G,3,0),"")</f>
        <v>1004.8</v>
      </c>
      <c r="W115" s="81">
        <f>IFERROR(VLOOKUP(A115,'Competitors Links &amp; Pricings'!A:G,5,0),"")</f>
        <v>1004.8</v>
      </c>
      <c r="X115" s="81">
        <f>IFERROR(VLOOKUP(A115,'Competitors Links &amp; Pricings'!A:G,7,0),"")</f>
        <v>1004.8</v>
      </c>
      <c r="Y115" s="81">
        <f>IFERROR(VLOOKUP(A115,'Competitors Links &amp; Pricings'!A:L,8,0),"")</f>
        <v>12.76</v>
      </c>
      <c r="Z115" s="81">
        <f>IFERROR(VLOOKUP(A115,'Competitors Links &amp; Pricings'!A:L,9,0),"")</f>
        <v>16.34</v>
      </c>
      <c r="AA115" s="81">
        <f>IFERROR(VLOOKUP(A115,'Competitors Links &amp; Pricings'!A:L,10,0),"")</f>
        <v>44</v>
      </c>
      <c r="AB115" s="81">
        <f>IFERROR(VLOOKUP(A115,'Competitors Links &amp; Pricings'!A:L,11,0),"")</f>
        <v>5.83</v>
      </c>
    </row>
    <row r="116" spans="1:28" s="83" customFormat="1" ht="12" x14ac:dyDescent="0.25">
      <c r="A116" s="81" t="s">
        <v>417</v>
      </c>
      <c r="B116" s="89">
        <v>112.11</v>
      </c>
      <c r="C116" s="89">
        <v>139.02000000000001</v>
      </c>
      <c r="D116" s="106">
        <f t="shared" si="6"/>
        <v>0.19356927060854559</v>
      </c>
      <c r="E116" s="90">
        <f t="shared" si="4"/>
        <v>0</v>
      </c>
      <c r="F116" s="90">
        <f t="shared" si="5"/>
        <v>147.6</v>
      </c>
      <c r="G116" s="82" t="s">
        <v>50</v>
      </c>
      <c r="H116" s="81" t="s">
        <v>418</v>
      </c>
      <c r="I116" s="81" t="s">
        <v>419</v>
      </c>
      <c r="J116" s="81" t="s">
        <v>338</v>
      </c>
      <c r="K116" s="81"/>
      <c r="L116" s="81"/>
      <c r="M116" s="81"/>
      <c r="N116" s="81"/>
      <c r="O116" s="82"/>
      <c r="P116" s="81"/>
      <c r="Q116" s="81"/>
      <c r="R116" s="81"/>
      <c r="S116" s="81"/>
      <c r="T116" s="81"/>
      <c r="U116" s="81">
        <f t="shared" si="7"/>
        <v>0</v>
      </c>
      <c r="V116" s="81">
        <f>IFERROR(VLOOKUP(A116,'Competitors Links &amp; Pricings'!A:G,3,0),"")</f>
        <v>147.6</v>
      </c>
      <c r="W116" s="81">
        <f>IFERROR(VLOOKUP(A116,'Competitors Links &amp; Pricings'!A:G,5,0),"")</f>
        <v>154.97999999999999</v>
      </c>
      <c r="X116" s="81">
        <f>IFERROR(VLOOKUP(A116,'Competitors Links &amp; Pricings'!A:G,7,0),"")</f>
        <v>147.6</v>
      </c>
      <c r="Y116" s="81">
        <f>IFERROR(VLOOKUP(A116,'Competitors Links &amp; Pricings'!A:L,8,0),"")</f>
        <v>5.6</v>
      </c>
      <c r="Z116" s="81">
        <f>IFERROR(VLOOKUP(A116,'Competitors Links &amp; Pricings'!A:L,9,0),"")</f>
        <v>1.4</v>
      </c>
      <c r="AA116" s="81">
        <f>IFERROR(VLOOKUP(A116,'Competitors Links &amp; Pricings'!A:L,10,0),"")</f>
        <v>1.4</v>
      </c>
      <c r="AB116" s="81">
        <f>IFERROR(VLOOKUP(A116,'Competitors Links &amp; Pricings'!A:L,11,0),"")</f>
        <v>4.5</v>
      </c>
    </row>
    <row r="117" spans="1:28" s="83" customFormat="1" ht="12" x14ac:dyDescent="0.25">
      <c r="A117" s="81" t="s">
        <v>420</v>
      </c>
      <c r="B117" s="89">
        <v>1753.94</v>
      </c>
      <c r="C117" s="89">
        <v>2174.89</v>
      </c>
      <c r="D117" s="106">
        <f t="shared" si="6"/>
        <v>0.19355001862163138</v>
      </c>
      <c r="E117" s="90">
        <f t="shared" si="4"/>
        <v>0</v>
      </c>
      <c r="F117" s="90">
        <f t="shared" si="5"/>
        <v>1951</v>
      </c>
      <c r="G117" s="82" t="s">
        <v>50</v>
      </c>
      <c r="H117" s="81" t="s">
        <v>421</v>
      </c>
      <c r="I117" s="81" t="s">
        <v>422</v>
      </c>
      <c r="J117" s="81" t="s">
        <v>338</v>
      </c>
      <c r="K117" s="81"/>
      <c r="L117" s="81"/>
      <c r="M117" s="81"/>
      <c r="N117" s="81"/>
      <c r="O117" s="82"/>
      <c r="P117" s="81"/>
      <c r="Q117" s="81"/>
      <c r="R117" s="81"/>
      <c r="S117" s="81"/>
      <c r="T117" s="81"/>
      <c r="U117" s="81">
        <f t="shared" si="7"/>
        <v>0</v>
      </c>
      <c r="V117" s="81">
        <f>IFERROR(VLOOKUP(A117,'Competitors Links &amp; Pricings'!A:G,3,0),"")</f>
        <v>2309.1</v>
      </c>
      <c r="W117" s="81">
        <f>IFERROR(VLOOKUP(A117,'Competitors Links &amp; Pricings'!A:G,5,0),"")</f>
        <v>1951</v>
      </c>
      <c r="X117" s="81">
        <f>IFERROR(VLOOKUP(A117,'Competitors Links &amp; Pricings'!A:G,7,0),"")</f>
        <v>2309.1</v>
      </c>
      <c r="Y117" s="81">
        <f>IFERROR(VLOOKUP(A117,'Competitors Links &amp; Pricings'!A:L,8,0),"")</f>
        <v>12.79</v>
      </c>
      <c r="Z117" s="81">
        <f>IFERROR(VLOOKUP(A117,'Competitors Links &amp; Pricings'!A:L,9,0),"")</f>
        <v>16.77</v>
      </c>
      <c r="AA117" s="81">
        <f>IFERROR(VLOOKUP(A117,'Competitors Links &amp; Pricings'!A:L,10,0),"")</f>
        <v>64</v>
      </c>
      <c r="AB117" s="81">
        <f>IFERROR(VLOOKUP(A117,'Competitors Links &amp; Pricings'!A:L,11,0),"")</f>
        <v>8.15</v>
      </c>
    </row>
    <row r="118" spans="1:28" s="83" customFormat="1" ht="12" x14ac:dyDescent="0.25">
      <c r="A118" s="81" t="s">
        <v>423</v>
      </c>
      <c r="B118" s="89">
        <v>1480.69</v>
      </c>
      <c r="C118" s="89">
        <v>1836.06</v>
      </c>
      <c r="D118" s="106">
        <f t="shared" si="6"/>
        <v>0.19355031970632763</v>
      </c>
      <c r="E118" s="90">
        <f t="shared" si="4"/>
        <v>0</v>
      </c>
      <c r="F118" s="90">
        <f t="shared" si="5"/>
        <v>1458.87</v>
      </c>
      <c r="G118" s="82" t="s">
        <v>50</v>
      </c>
      <c r="H118" s="81" t="s">
        <v>424</v>
      </c>
      <c r="I118" s="81" t="s">
        <v>425</v>
      </c>
      <c r="J118" s="81" t="s">
        <v>338</v>
      </c>
      <c r="K118" s="81"/>
      <c r="L118" s="81"/>
      <c r="M118" s="81"/>
      <c r="N118" s="81"/>
      <c r="O118" s="82"/>
      <c r="P118" s="81"/>
      <c r="Q118" s="81"/>
      <c r="R118" s="81"/>
      <c r="S118" s="81"/>
      <c r="T118" s="81"/>
      <c r="U118" s="81">
        <f t="shared" si="7"/>
        <v>0</v>
      </c>
      <c r="V118" s="81">
        <f>IFERROR(VLOOKUP(A118,'Competitors Links &amp; Pricings'!A:G,3,0),"")</f>
        <v>1950.6</v>
      </c>
      <c r="W118" s="81">
        <f>IFERROR(VLOOKUP(A118,'Competitors Links &amp; Pricings'!A:G,5,0),"")</f>
        <v>1458.87</v>
      </c>
      <c r="X118" s="81">
        <f>IFERROR(VLOOKUP(A118,'Competitors Links &amp; Pricings'!A:G,7,0),"")</f>
        <v>1648</v>
      </c>
      <c r="Y118" s="81">
        <f>IFERROR(VLOOKUP(A118,'Competitors Links &amp; Pricings'!A:L,8,0),"")</f>
        <v>12.79</v>
      </c>
      <c r="Z118" s="81">
        <f>IFERROR(VLOOKUP(A118,'Competitors Links &amp; Pricings'!A:L,9,0),"")</f>
        <v>16.77</v>
      </c>
      <c r="AA118" s="81">
        <f>IFERROR(VLOOKUP(A118,'Competitors Links &amp; Pricings'!A:L,10,0),"")</f>
        <v>57</v>
      </c>
      <c r="AB118" s="81">
        <f>IFERROR(VLOOKUP(A118,'Competitors Links &amp; Pricings'!A:L,11,0),"")</f>
        <v>8.15</v>
      </c>
    </row>
    <row r="119" spans="1:28" s="83" customFormat="1" ht="12" x14ac:dyDescent="0.25">
      <c r="A119" s="81" t="s">
        <v>426</v>
      </c>
      <c r="B119" s="89">
        <v>1763.31</v>
      </c>
      <c r="C119" s="89">
        <v>2186.5</v>
      </c>
      <c r="D119" s="106">
        <f t="shared" si="6"/>
        <v>0.19354676423507891</v>
      </c>
      <c r="E119" s="90">
        <f t="shared" si="4"/>
        <v>0</v>
      </c>
      <c r="F119" s="90">
        <f t="shared" si="5"/>
        <v>1962</v>
      </c>
      <c r="G119" s="82" t="s">
        <v>50</v>
      </c>
      <c r="H119" s="81" t="s">
        <v>427</v>
      </c>
      <c r="I119" s="81" t="s">
        <v>428</v>
      </c>
      <c r="J119" s="81" t="s">
        <v>338</v>
      </c>
      <c r="K119" s="81"/>
      <c r="L119" s="81"/>
      <c r="M119" s="81"/>
      <c r="N119" s="81"/>
      <c r="O119" s="82"/>
      <c r="P119" s="81"/>
      <c r="Q119" s="81"/>
      <c r="R119" s="81"/>
      <c r="S119" s="81"/>
      <c r="T119" s="81"/>
      <c r="U119" s="81">
        <f t="shared" si="7"/>
        <v>0</v>
      </c>
      <c r="V119" s="81">
        <f>IFERROR(VLOOKUP(A119,'Competitors Links &amp; Pricings'!A:G,3,0),"")</f>
        <v>2321.4</v>
      </c>
      <c r="W119" s="81">
        <f>IFERROR(VLOOKUP(A119,'Competitors Links &amp; Pricings'!A:G,5,0),"")</f>
        <v>1962</v>
      </c>
      <c r="X119" s="81">
        <f>IFERROR(VLOOKUP(A119,'Competitors Links &amp; Pricings'!A:G,7,0),"")</f>
        <v>2321.4</v>
      </c>
      <c r="Y119" s="81">
        <f>IFERROR(VLOOKUP(A119,'Competitors Links &amp; Pricings'!A:L,8,0),"")</f>
        <v>12.79</v>
      </c>
      <c r="Z119" s="81">
        <f>IFERROR(VLOOKUP(A119,'Competitors Links &amp; Pricings'!A:L,9,0),"")</f>
        <v>16.77</v>
      </c>
      <c r="AA119" s="81">
        <f>IFERROR(VLOOKUP(A119,'Competitors Links &amp; Pricings'!A:L,10,0),"")</f>
        <v>64</v>
      </c>
      <c r="AB119" s="81">
        <f>IFERROR(VLOOKUP(A119,'Competitors Links &amp; Pricings'!A:L,11,0),"")</f>
        <v>8.15</v>
      </c>
    </row>
    <row r="120" spans="1:28" s="83" customFormat="1" ht="12" x14ac:dyDescent="0.25">
      <c r="A120" s="81" t="s">
        <v>429</v>
      </c>
      <c r="B120" s="89">
        <v>1481.71</v>
      </c>
      <c r="C120" s="89">
        <v>1837.32</v>
      </c>
      <c r="D120" s="106">
        <f t="shared" si="6"/>
        <v>0.19354821152548271</v>
      </c>
      <c r="E120" s="90">
        <f t="shared" si="4"/>
        <v>0</v>
      </c>
      <c r="F120" s="90">
        <f t="shared" si="5"/>
        <v>1648</v>
      </c>
      <c r="G120" s="82" t="s">
        <v>50</v>
      </c>
      <c r="H120" s="81" t="s">
        <v>430</v>
      </c>
      <c r="I120" s="81" t="s">
        <v>431</v>
      </c>
      <c r="J120" s="81" t="s">
        <v>338</v>
      </c>
      <c r="K120" s="81"/>
      <c r="L120" s="81"/>
      <c r="M120" s="81"/>
      <c r="N120" s="81"/>
      <c r="O120" s="82"/>
      <c r="P120" s="81"/>
      <c r="Q120" s="81"/>
      <c r="R120" s="81"/>
      <c r="S120" s="81"/>
      <c r="T120" s="81"/>
      <c r="U120" s="81">
        <f t="shared" si="7"/>
        <v>0</v>
      </c>
      <c r="V120" s="81">
        <f>IFERROR(VLOOKUP(A120,'Competitors Links &amp; Pricings'!A:G,3,0),"")</f>
        <v>1648</v>
      </c>
      <c r="W120" s="81">
        <f>IFERROR(VLOOKUP(A120,'Competitors Links &amp; Pricings'!A:G,5,0),"")</f>
        <v>1950.6</v>
      </c>
      <c r="X120" s="81">
        <f>IFERROR(VLOOKUP(A120,'Competitors Links &amp; Pricings'!A:G,7,0),"")</f>
        <v>1950.6</v>
      </c>
      <c r="Y120" s="81">
        <f>IFERROR(VLOOKUP(A120,'Competitors Links &amp; Pricings'!A:L,8,0),"")</f>
        <v>12.79</v>
      </c>
      <c r="Z120" s="81">
        <f>IFERROR(VLOOKUP(A120,'Competitors Links &amp; Pricings'!A:L,9,0),"")</f>
        <v>16.77</v>
      </c>
      <c r="AA120" s="81">
        <f>IFERROR(VLOOKUP(A120,'Competitors Links &amp; Pricings'!A:L,10,0),"")</f>
        <v>59</v>
      </c>
      <c r="AB120" s="81">
        <f>IFERROR(VLOOKUP(A120,'Competitors Links &amp; Pricings'!A:L,11,0),"")</f>
        <v>8.15</v>
      </c>
    </row>
    <row r="121" spans="1:28" s="83" customFormat="1" ht="12" x14ac:dyDescent="0.25">
      <c r="A121" s="81" t="s">
        <v>432</v>
      </c>
      <c r="B121" s="89">
        <v>75.28</v>
      </c>
      <c r="C121" s="89">
        <v>89.85</v>
      </c>
      <c r="D121" s="106">
        <f t="shared" si="6"/>
        <v>0.16215915414579848</v>
      </c>
      <c r="E121" s="90">
        <f t="shared" si="4"/>
        <v>0</v>
      </c>
      <c r="F121" s="90">
        <f t="shared" si="5"/>
        <v>0</v>
      </c>
      <c r="G121" s="82" t="s">
        <v>34</v>
      </c>
      <c r="H121" s="81" t="s">
        <v>433</v>
      </c>
      <c r="I121" s="81" t="s">
        <v>434</v>
      </c>
      <c r="J121" s="81" t="s">
        <v>435</v>
      </c>
      <c r="K121" s="81"/>
      <c r="L121" s="81"/>
      <c r="M121" s="81"/>
      <c r="N121" s="81"/>
      <c r="O121" s="82"/>
      <c r="P121" s="81"/>
      <c r="Q121" s="81"/>
      <c r="R121" s="81"/>
      <c r="S121" s="81"/>
      <c r="T121" s="81"/>
      <c r="U121" s="81">
        <f t="shared" si="7"/>
        <v>0</v>
      </c>
      <c r="V121" s="81" t="str">
        <f>IFERROR(VLOOKUP(A121,'Competitors Links &amp; Pricings'!A:G,3,0),"")</f>
        <v xml:space="preserve"> </v>
      </c>
      <c r="W121" s="81" t="str">
        <f>IFERROR(VLOOKUP(A121,'Competitors Links &amp; Pricings'!A:G,5,0),"")</f>
        <v xml:space="preserve"> </v>
      </c>
      <c r="X121" s="81" t="str">
        <f>IFERROR(VLOOKUP(A121,'Competitors Links &amp; Pricings'!A:G,7,0),"")</f>
        <v xml:space="preserve"> </v>
      </c>
      <c r="Y121" s="81">
        <f>IFERROR(VLOOKUP(A121,'Competitors Links &amp; Pricings'!A:L,8,0),"")</f>
        <v>1.3</v>
      </c>
      <c r="Z121" s="81">
        <f>IFERROR(VLOOKUP(A121,'Competitors Links &amp; Pricings'!A:L,9,0),"")</f>
        <v>4.3</v>
      </c>
      <c r="AA121" s="81">
        <f>IFERROR(VLOOKUP(A121,'Competitors Links &amp; Pricings'!A:L,10,0),"")</f>
        <v>0.1</v>
      </c>
      <c r="AB121" s="81">
        <f>IFERROR(VLOOKUP(A121,'Competitors Links &amp; Pricings'!A:L,11,0),"")</f>
        <v>0.5</v>
      </c>
    </row>
    <row r="122" spans="1:28" s="83" customFormat="1" ht="12" x14ac:dyDescent="0.25">
      <c r="A122" s="81" t="s">
        <v>436</v>
      </c>
      <c r="B122" s="89">
        <v>1581.25</v>
      </c>
      <c r="C122" s="89">
        <v>1887.3</v>
      </c>
      <c r="D122" s="106">
        <f t="shared" si="6"/>
        <v>0.16216287818576799</v>
      </c>
      <c r="E122" s="90">
        <f t="shared" si="4"/>
        <v>0</v>
      </c>
      <c r="F122" s="90">
        <f t="shared" si="5"/>
        <v>0</v>
      </c>
      <c r="G122" s="82" t="s">
        <v>34</v>
      </c>
      <c r="H122" s="81" t="s">
        <v>437</v>
      </c>
      <c r="I122" s="81" t="s">
        <v>438</v>
      </c>
      <c r="J122" s="81" t="s">
        <v>439</v>
      </c>
      <c r="K122" s="81"/>
      <c r="L122" s="81"/>
      <c r="M122" s="81"/>
      <c r="N122" s="81"/>
      <c r="O122" s="82"/>
      <c r="P122" s="81"/>
      <c r="Q122" s="81"/>
      <c r="R122" s="81"/>
      <c r="S122" s="81"/>
      <c r="T122" s="81"/>
      <c r="U122" s="81">
        <f t="shared" si="7"/>
        <v>0</v>
      </c>
      <c r="V122" s="81" t="str">
        <f>IFERROR(VLOOKUP(A122,'Competitors Links &amp; Pricings'!A:G,3,0),"")</f>
        <v xml:space="preserve"> </v>
      </c>
      <c r="W122" s="81" t="str">
        <f>IFERROR(VLOOKUP(A122,'Competitors Links &amp; Pricings'!A:G,5,0),"")</f>
        <v xml:space="preserve"> </v>
      </c>
      <c r="X122" s="81" t="str">
        <f>IFERROR(VLOOKUP(A122,'Competitors Links &amp; Pricings'!A:G,7,0),"")</f>
        <v xml:space="preserve"> </v>
      </c>
      <c r="Y122" s="81">
        <f>IFERROR(VLOOKUP(A122,'Competitors Links &amp; Pricings'!A:L,8,0),"")</f>
        <v>18</v>
      </c>
      <c r="Z122" s="81">
        <f>IFERROR(VLOOKUP(A122,'Competitors Links &amp; Pricings'!A:L,9,0),"")</f>
        <v>28</v>
      </c>
      <c r="AA122" s="81">
        <f>IFERROR(VLOOKUP(A122,'Competitors Links &amp; Pricings'!A:L,10,0),"")</f>
        <v>50</v>
      </c>
      <c r="AB122" s="81">
        <f>IFERROR(VLOOKUP(A122,'Competitors Links &amp; Pricings'!A:L,11,0),"")</f>
        <v>11</v>
      </c>
    </row>
    <row r="123" spans="1:28" s="83" customFormat="1" ht="12" x14ac:dyDescent="0.25">
      <c r="A123" s="81" t="s">
        <v>440</v>
      </c>
      <c r="B123" s="89">
        <v>118.86</v>
      </c>
      <c r="C123" s="89">
        <v>186.53</v>
      </c>
      <c r="D123" s="106">
        <f t="shared" si="6"/>
        <v>0.36278346646652015</v>
      </c>
      <c r="E123" s="90">
        <f t="shared" si="4"/>
        <v>0</v>
      </c>
      <c r="F123" s="90">
        <f t="shared" si="5"/>
        <v>196.35</v>
      </c>
      <c r="G123" s="82" t="s">
        <v>34</v>
      </c>
      <c r="H123" s="81" t="s">
        <v>441</v>
      </c>
      <c r="I123" s="81" t="s">
        <v>442</v>
      </c>
      <c r="J123" s="81" t="s">
        <v>443</v>
      </c>
      <c r="K123" s="81"/>
      <c r="L123" s="81"/>
      <c r="M123" s="81"/>
      <c r="N123" s="81"/>
      <c r="O123" s="82"/>
      <c r="P123" s="81"/>
      <c r="Q123" s="81"/>
      <c r="R123" s="81"/>
      <c r="S123" s="81"/>
      <c r="T123" s="81"/>
      <c r="U123" s="81">
        <f t="shared" si="7"/>
        <v>0</v>
      </c>
      <c r="V123" s="81">
        <f>IFERROR(VLOOKUP(A123,'Competitors Links &amp; Pricings'!A:G,3,0),"")</f>
        <v>196.35</v>
      </c>
      <c r="W123" s="81">
        <f>IFERROR(VLOOKUP(A123,'Competitors Links &amp; Pricings'!A:G,5,0),"")</f>
        <v>331.86</v>
      </c>
      <c r="X123" s="81">
        <f>IFERROR(VLOOKUP(A123,'Competitors Links &amp; Pricings'!A:G,7,0),"")</f>
        <v>334.16</v>
      </c>
      <c r="Y123" s="81">
        <f>IFERROR(VLOOKUP(A123,'Competitors Links &amp; Pricings'!A:L,8,0),"")</f>
        <v>1.1000000000000001</v>
      </c>
      <c r="Z123" s="81">
        <f>IFERROR(VLOOKUP(A123,'Competitors Links &amp; Pricings'!A:L,9,0),"")</f>
        <v>6.1</v>
      </c>
      <c r="AA123" s="81">
        <f>IFERROR(VLOOKUP(A123,'Competitors Links &amp; Pricings'!A:L,10,0),"")</f>
        <v>0.15</v>
      </c>
      <c r="AB123" s="81">
        <f>IFERROR(VLOOKUP(A123,'Competitors Links &amp; Pricings'!A:L,11,0),"")</f>
        <v>4.3</v>
      </c>
    </row>
    <row r="124" spans="1:28" s="83" customFormat="1" ht="12" x14ac:dyDescent="0.25">
      <c r="A124" s="81" t="s">
        <v>444</v>
      </c>
      <c r="B124" s="89">
        <v>8</v>
      </c>
      <c r="C124" s="89">
        <v>10.48</v>
      </c>
      <c r="D124" s="106">
        <f t="shared" si="6"/>
        <v>0.23664122137404583</v>
      </c>
      <c r="E124" s="90">
        <f t="shared" si="4"/>
        <v>0</v>
      </c>
      <c r="F124" s="90">
        <f t="shared" si="5"/>
        <v>11.9</v>
      </c>
      <c r="G124" s="82" t="s">
        <v>60</v>
      </c>
      <c r="H124" s="81" t="s">
        <v>445</v>
      </c>
      <c r="I124" s="81" t="s">
        <v>446</v>
      </c>
      <c r="J124" s="81" t="s">
        <v>443</v>
      </c>
      <c r="K124" s="81"/>
      <c r="L124" s="81"/>
      <c r="M124" s="81"/>
      <c r="N124" s="81"/>
      <c r="O124" s="82"/>
      <c r="P124" s="81"/>
      <c r="Q124" s="81"/>
      <c r="R124" s="81"/>
      <c r="S124" s="81"/>
      <c r="T124" s="81"/>
      <c r="U124" s="81">
        <f t="shared" si="7"/>
        <v>0</v>
      </c>
      <c r="V124" s="81">
        <f>IFERROR(VLOOKUP(A124,'Competitors Links &amp; Pricings'!A:G,3,0),"")</f>
        <v>11.9</v>
      </c>
      <c r="W124" s="81">
        <f>IFERROR(VLOOKUP(A124,'Competitors Links &amp; Pricings'!A:G,5,0),"")</f>
        <v>11.9</v>
      </c>
      <c r="X124" s="81">
        <f>IFERROR(VLOOKUP(A124,'Competitors Links &amp; Pricings'!A:G,7,0),"")</f>
        <v>16.8</v>
      </c>
      <c r="Y124" s="81">
        <f>IFERROR(VLOOKUP(A124,'Competitors Links &amp; Pricings'!A:L,8,0),"")</f>
        <v>1</v>
      </c>
      <c r="Z124" s="81">
        <f>IFERROR(VLOOKUP(A124,'Competitors Links &amp; Pricings'!A:L,9,0),"")</f>
        <v>1.5</v>
      </c>
      <c r="AA124" s="81">
        <f>IFERROR(VLOOKUP(A124,'Competitors Links &amp; Pricings'!A:L,10,0),"")</f>
        <v>0.02</v>
      </c>
      <c r="AB124" s="81">
        <f>IFERROR(VLOOKUP(A124,'Competitors Links &amp; Pricings'!A:L,11,0),"")</f>
        <v>0.2</v>
      </c>
    </row>
    <row r="125" spans="1:28" s="83" customFormat="1" ht="12" x14ac:dyDescent="0.25">
      <c r="A125" s="81" t="s">
        <v>447</v>
      </c>
      <c r="B125" s="89">
        <v>197.65</v>
      </c>
      <c r="C125" s="89">
        <v>245.09</v>
      </c>
      <c r="D125" s="106">
        <f t="shared" si="6"/>
        <v>0.19356154881880125</v>
      </c>
      <c r="E125" s="90">
        <f t="shared" si="4"/>
        <v>0</v>
      </c>
      <c r="F125" s="90">
        <f t="shared" si="5"/>
        <v>385.25</v>
      </c>
      <c r="G125" s="82" t="s">
        <v>34</v>
      </c>
      <c r="H125" s="81" t="s">
        <v>448</v>
      </c>
      <c r="I125" s="81" t="s">
        <v>449</v>
      </c>
      <c r="J125" s="81" t="s">
        <v>443</v>
      </c>
      <c r="K125" s="81"/>
      <c r="L125" s="81"/>
      <c r="M125" s="81"/>
      <c r="N125" s="81"/>
      <c r="O125" s="82"/>
      <c r="P125" s="81"/>
      <c r="Q125" s="81"/>
      <c r="R125" s="81"/>
      <c r="S125" s="81"/>
      <c r="T125" s="81"/>
      <c r="U125" s="81">
        <f t="shared" si="7"/>
        <v>0</v>
      </c>
      <c r="V125" s="81">
        <f>IFERROR(VLOOKUP(A125,'Competitors Links &amp; Pricings'!A:G,3,0),"")</f>
        <v>502.91</v>
      </c>
      <c r="W125" s="81">
        <f>IFERROR(VLOOKUP(A125,'Competitors Links &amp; Pricings'!A:G,5,0),"")</f>
        <v>385.25</v>
      </c>
      <c r="X125" s="81">
        <f>IFERROR(VLOOKUP(A125,'Competitors Links &amp; Pricings'!A:G,7,0),"")</f>
        <v>504</v>
      </c>
      <c r="Y125" s="81">
        <f>IFERROR(VLOOKUP(A125,'Competitors Links &amp; Pricings'!A:L,8,0),"")</f>
        <v>66</v>
      </c>
      <c r="Z125" s="81">
        <f>IFERROR(VLOOKUP(A125,'Competitors Links &amp; Pricings'!A:L,9,0),"")</f>
        <v>51.1</v>
      </c>
      <c r="AA125" s="81">
        <f>IFERROR(VLOOKUP(A125,'Competitors Links &amp; Pricings'!A:L,10,0),"")</f>
        <v>0.15</v>
      </c>
      <c r="AB125" s="81">
        <f>IFERROR(VLOOKUP(A125,'Competitors Links &amp; Pricings'!A:L,11,0),"")</f>
        <v>13</v>
      </c>
    </row>
    <row r="126" spans="1:28" s="83" customFormat="1" ht="12" x14ac:dyDescent="0.25">
      <c r="A126" s="81" t="s">
        <v>450</v>
      </c>
      <c r="B126" s="89">
        <v>5.14</v>
      </c>
      <c r="C126" s="89">
        <v>7.04</v>
      </c>
      <c r="D126" s="106">
        <f t="shared" si="6"/>
        <v>0.2698863636363637</v>
      </c>
      <c r="E126" s="90">
        <f t="shared" si="4"/>
        <v>0</v>
      </c>
      <c r="F126" s="90">
        <f t="shared" si="5"/>
        <v>7.65</v>
      </c>
      <c r="G126" s="82" t="s">
        <v>34</v>
      </c>
      <c r="H126" s="81" t="s">
        <v>451</v>
      </c>
      <c r="I126" s="81" t="s">
        <v>452</v>
      </c>
      <c r="J126" s="81" t="s">
        <v>443</v>
      </c>
      <c r="K126" s="81"/>
      <c r="L126" s="81"/>
      <c r="M126" s="81"/>
      <c r="N126" s="81"/>
      <c r="O126" s="82"/>
      <c r="P126" s="81"/>
      <c r="Q126" s="81"/>
      <c r="R126" s="81"/>
      <c r="S126" s="81"/>
      <c r="T126" s="81"/>
      <c r="U126" s="81">
        <f t="shared" si="7"/>
        <v>0</v>
      </c>
      <c r="V126" s="81">
        <f>IFERROR(VLOOKUP(A126,'Competitors Links &amp; Pricings'!A:G,3,0),"")</f>
        <v>7.65</v>
      </c>
      <c r="W126" s="81">
        <f>IFERROR(VLOOKUP(A126,'Competitors Links &amp; Pricings'!A:G,5,0),"")</f>
        <v>7.65</v>
      </c>
      <c r="X126" s="81">
        <f>IFERROR(VLOOKUP(A126,'Competitors Links &amp; Pricings'!A:G,7,0),"")</f>
        <v>7.65</v>
      </c>
      <c r="Y126" s="81">
        <f>IFERROR(VLOOKUP(A126,'Competitors Links &amp; Pricings'!A:L,8,0),"")</f>
        <v>1.1000000000000001</v>
      </c>
      <c r="Z126" s="81">
        <f>IFERROR(VLOOKUP(A126,'Competitors Links &amp; Pricings'!A:L,9,0),"")</f>
        <v>13</v>
      </c>
      <c r="AA126" s="81">
        <f>IFERROR(VLOOKUP(A126,'Competitors Links &amp; Pricings'!A:L,10,0),"")</f>
        <v>0.05</v>
      </c>
      <c r="AB126" s="81">
        <f>IFERROR(VLOOKUP(A126,'Competitors Links &amp; Pricings'!A:L,11,0),"")</f>
        <v>13</v>
      </c>
    </row>
    <row r="127" spans="1:28" s="83" customFormat="1" ht="12" x14ac:dyDescent="0.25">
      <c r="A127" s="81" t="s">
        <v>453</v>
      </c>
      <c r="B127" s="89">
        <v>5.14</v>
      </c>
      <c r="C127" s="89">
        <v>7.04</v>
      </c>
      <c r="D127" s="106">
        <f t="shared" ref="D127:D190" si="8">(C127-B127)/C127</f>
        <v>0.2698863636363637</v>
      </c>
      <c r="E127" s="90">
        <f t="shared" si="4"/>
        <v>0</v>
      </c>
      <c r="F127" s="90">
        <f t="shared" si="5"/>
        <v>7.65</v>
      </c>
      <c r="G127" s="82" t="s">
        <v>34</v>
      </c>
      <c r="H127" s="81" t="s">
        <v>454</v>
      </c>
      <c r="I127" s="81" t="s">
        <v>455</v>
      </c>
      <c r="J127" s="81" t="s">
        <v>443</v>
      </c>
      <c r="K127" s="81"/>
      <c r="L127" s="81"/>
      <c r="M127" s="81"/>
      <c r="N127" s="81"/>
      <c r="O127" s="82"/>
      <c r="P127" s="81"/>
      <c r="Q127" s="81"/>
      <c r="R127" s="81"/>
      <c r="S127" s="81"/>
      <c r="T127" s="81"/>
      <c r="U127" s="81">
        <f t="shared" si="7"/>
        <v>0</v>
      </c>
      <c r="V127" s="81">
        <f>IFERROR(VLOOKUP(A127,'Competitors Links &amp; Pricings'!A:G,3,0),"")</f>
        <v>7.65</v>
      </c>
      <c r="W127" s="81">
        <f>IFERROR(VLOOKUP(A127,'Competitors Links &amp; Pricings'!A:G,5,0),"")</f>
        <v>7.65</v>
      </c>
      <c r="X127" s="81">
        <f>IFERROR(VLOOKUP(A127,'Competitors Links &amp; Pricings'!A:G,7,0),"")</f>
        <v>11.95</v>
      </c>
      <c r="Y127" s="81">
        <f>IFERROR(VLOOKUP(A127,'Competitors Links &amp; Pricings'!A:L,8,0),"")</f>
        <v>0.8</v>
      </c>
      <c r="Z127" s="81">
        <f>IFERROR(VLOOKUP(A127,'Competitors Links &amp; Pricings'!A:L,9,0),"")</f>
        <v>13</v>
      </c>
      <c r="AA127" s="81">
        <f>IFERROR(VLOOKUP(A127,'Competitors Links &amp; Pricings'!A:L,10,0),"")</f>
        <v>0.02</v>
      </c>
      <c r="AB127" s="81">
        <f>IFERROR(VLOOKUP(A127,'Competitors Links &amp; Pricings'!A:L,11,0),"")</f>
        <v>13</v>
      </c>
    </row>
    <row r="128" spans="1:28" s="83" customFormat="1" ht="12" x14ac:dyDescent="0.25">
      <c r="A128" s="81" t="s">
        <v>456</v>
      </c>
      <c r="B128" s="89">
        <v>6.29</v>
      </c>
      <c r="C128" s="89">
        <v>8.6</v>
      </c>
      <c r="D128" s="106">
        <f t="shared" si="8"/>
        <v>0.26860465116279064</v>
      </c>
      <c r="E128" s="90">
        <f t="shared" si="4"/>
        <v>0</v>
      </c>
      <c r="F128" s="90">
        <f t="shared" si="5"/>
        <v>9.35</v>
      </c>
      <c r="G128" s="82" t="s">
        <v>34</v>
      </c>
      <c r="H128" s="81" t="s">
        <v>457</v>
      </c>
      <c r="I128" s="81" t="s">
        <v>458</v>
      </c>
      <c r="J128" s="81" t="s">
        <v>443</v>
      </c>
      <c r="K128" s="81"/>
      <c r="L128" s="81"/>
      <c r="M128" s="81"/>
      <c r="N128" s="81"/>
      <c r="O128" s="82"/>
      <c r="P128" s="81"/>
      <c r="Q128" s="81"/>
      <c r="R128" s="81"/>
      <c r="S128" s="81"/>
      <c r="T128" s="81"/>
      <c r="U128" s="81">
        <f t="shared" si="7"/>
        <v>0</v>
      </c>
      <c r="V128" s="81">
        <f>IFERROR(VLOOKUP(A128,'Competitors Links &amp; Pricings'!A:G,3,0),"")</f>
        <v>9.35</v>
      </c>
      <c r="W128" s="81">
        <f>IFERROR(VLOOKUP(A128,'Competitors Links &amp; Pricings'!A:G,5,0),"")</f>
        <v>9.59</v>
      </c>
      <c r="X128" s="81">
        <f>IFERROR(VLOOKUP(A128,'Competitors Links &amp; Pricings'!A:G,7,0),"")</f>
        <v>11.95</v>
      </c>
      <c r="Y128" s="81">
        <f>IFERROR(VLOOKUP(A128,'Competitors Links &amp; Pricings'!A:L,8,0),"")</f>
        <v>6.69</v>
      </c>
      <c r="Z128" s="81">
        <f>IFERROR(VLOOKUP(A128,'Competitors Links &amp; Pricings'!A:L,9,0),"")</f>
        <v>3.93</v>
      </c>
      <c r="AA128" s="81">
        <f>IFERROR(VLOOKUP(A128,'Competitors Links &amp; Pricings'!A:L,10,0),"")</f>
        <v>8.3000000000000004E-2</v>
      </c>
      <c r="AB128" s="81">
        <f>IFERROR(VLOOKUP(A128,'Competitors Links &amp; Pricings'!A:L,11,0),"")</f>
        <v>3.93</v>
      </c>
    </row>
    <row r="129" spans="1:28" s="83" customFormat="1" ht="12" x14ac:dyDescent="0.25">
      <c r="A129" s="81" t="s">
        <v>459</v>
      </c>
      <c r="B129" s="89">
        <v>33.14</v>
      </c>
      <c r="C129" s="89">
        <v>45.36</v>
      </c>
      <c r="D129" s="106">
        <f t="shared" si="8"/>
        <v>0.26940035273368607</v>
      </c>
      <c r="E129" s="90">
        <f t="shared" si="4"/>
        <v>0</v>
      </c>
      <c r="F129" s="90">
        <f t="shared" si="5"/>
        <v>49.3</v>
      </c>
      <c r="G129" s="82" t="s">
        <v>34</v>
      </c>
      <c r="H129" s="81" t="s">
        <v>460</v>
      </c>
      <c r="I129" s="81" t="s">
        <v>461</v>
      </c>
      <c r="J129" s="81" t="s">
        <v>443</v>
      </c>
      <c r="K129" s="81"/>
      <c r="L129" s="81"/>
      <c r="M129" s="81"/>
      <c r="N129" s="81"/>
      <c r="O129" s="82"/>
      <c r="P129" s="81"/>
      <c r="Q129" s="81"/>
      <c r="R129" s="81"/>
      <c r="S129" s="81"/>
      <c r="T129" s="81"/>
      <c r="U129" s="81">
        <f t="shared" si="7"/>
        <v>0</v>
      </c>
      <c r="V129" s="81">
        <f>IFERROR(VLOOKUP(A129,'Competitors Links &amp; Pricings'!A:G,3,0),"")</f>
        <v>49.3</v>
      </c>
      <c r="W129" s="81">
        <f>IFERROR(VLOOKUP(A129,'Competitors Links &amp; Pricings'!A:G,5,0),"")</f>
        <v>49.3</v>
      </c>
      <c r="X129" s="81">
        <f>IFERROR(VLOOKUP(A129,'Competitors Links &amp; Pricings'!A:G,7,0),"")</f>
        <v>49.3</v>
      </c>
      <c r="Y129" s="81">
        <f>IFERROR(VLOOKUP(A129,'Competitors Links &amp; Pricings'!A:L,8,0),"")</f>
        <v>5.3</v>
      </c>
      <c r="Z129" s="81">
        <f>IFERROR(VLOOKUP(A129,'Competitors Links &amp; Pricings'!A:L,9,0),"")</f>
        <v>9.6</v>
      </c>
      <c r="AA129" s="81">
        <f>IFERROR(VLOOKUP(A129,'Competitors Links &amp; Pricings'!A:L,10,0),"")</f>
        <v>1.08</v>
      </c>
      <c r="AB129" s="81">
        <f>IFERROR(VLOOKUP(A129,'Competitors Links &amp; Pricings'!A:L,11,0),"")</f>
        <v>2.9</v>
      </c>
    </row>
    <row r="130" spans="1:28" s="83" customFormat="1" ht="12" x14ac:dyDescent="0.25">
      <c r="A130" s="81" t="s">
        <v>462</v>
      </c>
      <c r="B130" s="89">
        <v>20</v>
      </c>
      <c r="C130" s="89">
        <v>27.37</v>
      </c>
      <c r="D130" s="106">
        <f t="shared" si="8"/>
        <v>0.26927292656192914</v>
      </c>
      <c r="E130" s="90">
        <f t="shared" ref="E130:E193" si="9">MIN(K130:T130)</f>
        <v>0</v>
      </c>
      <c r="F130" s="90">
        <f t="shared" ref="F130:F193" si="10">MIN(V130:X130)</f>
        <v>29.75</v>
      </c>
      <c r="G130" s="82" t="s">
        <v>34</v>
      </c>
      <c r="H130" s="81" t="s">
        <v>463</v>
      </c>
      <c r="I130" s="81" t="s">
        <v>464</v>
      </c>
      <c r="J130" s="81" t="s">
        <v>443</v>
      </c>
      <c r="K130" s="81"/>
      <c r="L130" s="81"/>
      <c r="M130" s="81"/>
      <c r="N130" s="81"/>
      <c r="O130" s="82"/>
      <c r="P130" s="81"/>
      <c r="Q130" s="81"/>
      <c r="R130" s="81"/>
      <c r="S130" s="81"/>
      <c r="T130" s="81"/>
      <c r="U130" s="81">
        <f t="shared" si="7"/>
        <v>0</v>
      </c>
      <c r="V130" s="81">
        <f>IFERROR(VLOOKUP(A130,'Competitors Links &amp; Pricings'!A:G,3,0),"")</f>
        <v>29.75</v>
      </c>
      <c r="W130" s="81">
        <f>IFERROR(VLOOKUP(A130,'Competitors Links &amp; Pricings'!A:G,5,0),"")</f>
        <v>29.75</v>
      </c>
      <c r="X130" s="81">
        <f>IFERROR(VLOOKUP(A130,'Competitors Links &amp; Pricings'!A:G,7,0),"")</f>
        <v>32.5</v>
      </c>
      <c r="Y130" s="81">
        <f>IFERROR(VLOOKUP(A130,'Competitors Links &amp; Pricings'!A:L,8,0),"")</f>
        <v>5.1100000000000003</v>
      </c>
      <c r="Z130" s="81">
        <f>IFERROR(VLOOKUP(A130,'Competitors Links &amp; Pricings'!A:L,9,0),"")</f>
        <v>3.4</v>
      </c>
      <c r="AA130" s="81">
        <f>IFERROR(VLOOKUP(A130,'Competitors Links &amp; Pricings'!A:L,10,0),"")</f>
        <v>1.25</v>
      </c>
      <c r="AB130" s="81">
        <f>IFERROR(VLOOKUP(A130,'Competitors Links &amp; Pricings'!A:L,11,0),"")</f>
        <v>1.8</v>
      </c>
    </row>
    <row r="131" spans="1:28" s="83" customFormat="1" ht="12" x14ac:dyDescent="0.25">
      <c r="A131" s="81" t="s">
        <v>465</v>
      </c>
      <c r="B131" s="89">
        <v>26.29</v>
      </c>
      <c r="C131" s="89">
        <v>34.96</v>
      </c>
      <c r="D131" s="106">
        <f t="shared" si="8"/>
        <v>0.2479977116704806</v>
      </c>
      <c r="E131" s="90">
        <f t="shared" si="9"/>
        <v>0</v>
      </c>
      <c r="F131" s="90">
        <f t="shared" si="10"/>
        <v>38</v>
      </c>
      <c r="G131" s="82" t="s">
        <v>34</v>
      </c>
      <c r="H131" s="81" t="s">
        <v>466</v>
      </c>
      <c r="I131" s="81" t="s">
        <v>467</v>
      </c>
      <c r="J131" s="81" t="s">
        <v>443</v>
      </c>
      <c r="K131" s="81"/>
      <c r="L131" s="81"/>
      <c r="M131" s="81"/>
      <c r="N131" s="81"/>
      <c r="O131" s="82"/>
      <c r="P131" s="81"/>
      <c r="Q131" s="81"/>
      <c r="R131" s="81"/>
      <c r="S131" s="81"/>
      <c r="T131" s="81"/>
      <c r="U131" s="81">
        <f t="shared" ref="U131:U194" si="11">COUNTIF(K131:T131,"&gt;0")</f>
        <v>0</v>
      </c>
      <c r="V131" s="81">
        <f>IFERROR(VLOOKUP(A131,'Competitors Links &amp; Pricings'!A:G,3,0),"")</f>
        <v>39.1</v>
      </c>
      <c r="W131" s="81">
        <f>IFERROR(VLOOKUP(A131,'Competitors Links &amp; Pricings'!A:G,5,0),"")</f>
        <v>43.44</v>
      </c>
      <c r="X131" s="81">
        <f>IFERROR(VLOOKUP(A131,'Competitors Links &amp; Pricings'!A:G,7,0),"")</f>
        <v>38</v>
      </c>
      <c r="Y131" s="81">
        <f>IFERROR(VLOOKUP(A131,'Competitors Links &amp; Pricings'!A:L,8,0),"")</f>
        <v>5.3</v>
      </c>
      <c r="Z131" s="81">
        <f>IFERROR(VLOOKUP(A131,'Competitors Links &amp; Pricings'!A:L,9,0),"")</f>
        <v>6.4</v>
      </c>
      <c r="AA131" s="81">
        <f>IFERROR(VLOOKUP(A131,'Competitors Links &amp; Pricings'!A:L,10,0),"")</f>
        <v>1.25</v>
      </c>
      <c r="AB131" s="81">
        <f>IFERROR(VLOOKUP(A131,'Competitors Links &amp; Pricings'!A:L,11,0),"")</f>
        <v>2.8</v>
      </c>
    </row>
    <row r="132" spans="1:28" s="83" customFormat="1" ht="12" x14ac:dyDescent="0.25">
      <c r="A132" s="81" t="s">
        <v>468</v>
      </c>
      <c r="B132" s="89">
        <v>47.51</v>
      </c>
      <c r="C132" s="89">
        <v>58.91</v>
      </c>
      <c r="D132" s="106">
        <f t="shared" si="8"/>
        <v>0.19351553216771344</v>
      </c>
      <c r="E132" s="90">
        <f t="shared" si="9"/>
        <v>0</v>
      </c>
      <c r="F132" s="90">
        <f t="shared" si="10"/>
        <v>0</v>
      </c>
      <c r="G132" s="82" t="s">
        <v>34</v>
      </c>
      <c r="H132" s="81" t="s">
        <v>469</v>
      </c>
      <c r="I132" s="81" t="s">
        <v>470</v>
      </c>
      <c r="J132" s="81" t="s">
        <v>443</v>
      </c>
      <c r="K132" s="81"/>
      <c r="L132" s="81"/>
      <c r="M132" s="81"/>
      <c r="N132" s="81"/>
      <c r="O132" s="82"/>
      <c r="P132" s="81"/>
      <c r="Q132" s="81"/>
      <c r="R132" s="81"/>
      <c r="S132" s="81"/>
      <c r="T132" s="81"/>
      <c r="U132" s="81">
        <f t="shared" si="11"/>
        <v>0</v>
      </c>
      <c r="V132" s="81" t="str">
        <f>IFERROR(VLOOKUP(A132,'Competitors Links &amp; Pricings'!A:G,3,0),"")</f>
        <v xml:space="preserve"> </v>
      </c>
      <c r="W132" s="81" t="str">
        <f>IFERROR(VLOOKUP(A132,'Competitors Links &amp; Pricings'!A:G,5,0),"")</f>
        <v xml:space="preserve"> </v>
      </c>
      <c r="X132" s="81" t="str">
        <f>IFERROR(VLOOKUP(A132,'Competitors Links &amp; Pricings'!A:G,7,0),"")</f>
        <v xml:space="preserve"> </v>
      </c>
      <c r="Y132" s="81">
        <f>IFERROR(VLOOKUP(A132,'Competitors Links &amp; Pricings'!A:L,8,0),"")</f>
        <v>2.17</v>
      </c>
      <c r="Z132" s="81">
        <f>IFERROR(VLOOKUP(A132,'Competitors Links &amp; Pricings'!A:L,9,0),"")</f>
        <v>4.33</v>
      </c>
      <c r="AA132" s="81">
        <f>IFERROR(VLOOKUP(A132,'Competitors Links &amp; Pricings'!A:L,10,0),"")</f>
        <v>0.88</v>
      </c>
      <c r="AB132" s="81">
        <f>IFERROR(VLOOKUP(A132,'Competitors Links &amp; Pricings'!A:L,11,0),"")</f>
        <v>0.98</v>
      </c>
    </row>
    <row r="133" spans="1:28" s="83" customFormat="1" ht="12" x14ac:dyDescent="0.25">
      <c r="A133" s="81" t="s">
        <v>472</v>
      </c>
      <c r="B133" s="89">
        <v>165.14</v>
      </c>
      <c r="C133" s="89">
        <v>233.37</v>
      </c>
      <c r="D133" s="106">
        <f t="shared" si="8"/>
        <v>0.29236834211766732</v>
      </c>
      <c r="E133" s="90">
        <f t="shared" si="9"/>
        <v>0</v>
      </c>
      <c r="F133" s="90">
        <f t="shared" si="10"/>
        <v>245.65</v>
      </c>
      <c r="G133" s="82" t="s">
        <v>34</v>
      </c>
      <c r="H133" s="81" t="s">
        <v>473</v>
      </c>
      <c r="I133" s="81" t="s">
        <v>474</v>
      </c>
      <c r="J133" s="81" t="s">
        <v>443</v>
      </c>
      <c r="K133" s="81"/>
      <c r="L133" s="81"/>
      <c r="M133" s="81"/>
      <c r="N133" s="81"/>
      <c r="O133" s="82"/>
      <c r="P133" s="81"/>
      <c r="Q133" s="81"/>
      <c r="R133" s="81"/>
      <c r="S133" s="81"/>
      <c r="T133" s="81"/>
      <c r="U133" s="81">
        <f t="shared" si="11"/>
        <v>0</v>
      </c>
      <c r="V133" s="81">
        <f>IFERROR(VLOOKUP(A133,'Competitors Links &amp; Pricings'!A:G,3,0),"")</f>
        <v>245.65</v>
      </c>
      <c r="W133" s="81">
        <f>IFERROR(VLOOKUP(A133,'Competitors Links &amp; Pricings'!A:G,5,0),"")</f>
        <v>331.26</v>
      </c>
      <c r="X133" s="81" t="str">
        <f>IFERROR(VLOOKUP(A133,'Competitors Links &amp; Pricings'!A:G,7,0),"")</f>
        <v xml:space="preserve"> </v>
      </c>
      <c r="Y133" s="81">
        <f>IFERROR(VLOOKUP(A133,'Competitors Links &amp; Pricings'!A:L,8,0),"")</f>
        <v>1.8</v>
      </c>
      <c r="Z133" s="81">
        <f>IFERROR(VLOOKUP(A133,'Competitors Links &amp; Pricings'!A:L,9,0),"")</f>
        <v>6.9</v>
      </c>
      <c r="AA133" s="81">
        <f>IFERROR(VLOOKUP(A133,'Competitors Links &amp; Pricings'!A:L,10,0),"")</f>
        <v>0.17</v>
      </c>
      <c r="AB133" s="81">
        <f>IFERROR(VLOOKUP(A133,'Competitors Links &amp; Pricings'!A:L,11,0),"")</f>
        <v>5.3</v>
      </c>
    </row>
    <row r="134" spans="1:28" s="83" customFormat="1" ht="12" x14ac:dyDescent="0.25">
      <c r="A134" s="81" t="s">
        <v>475</v>
      </c>
      <c r="B134" s="89">
        <v>17.14</v>
      </c>
      <c r="C134" s="89">
        <v>22.68</v>
      </c>
      <c r="D134" s="106">
        <f t="shared" si="8"/>
        <v>0.24426807760141089</v>
      </c>
      <c r="E134" s="90">
        <f t="shared" si="9"/>
        <v>0</v>
      </c>
      <c r="F134" s="90">
        <f t="shared" si="10"/>
        <v>24.65</v>
      </c>
      <c r="G134" s="82" t="s">
        <v>34</v>
      </c>
      <c r="H134" s="81" t="s">
        <v>476</v>
      </c>
      <c r="I134" s="81" t="s">
        <v>477</v>
      </c>
      <c r="J134" s="81" t="s">
        <v>443</v>
      </c>
      <c r="K134" s="81"/>
      <c r="L134" s="81"/>
      <c r="M134" s="81"/>
      <c r="N134" s="81"/>
      <c r="O134" s="82"/>
      <c r="P134" s="81"/>
      <c r="Q134" s="81"/>
      <c r="R134" s="81"/>
      <c r="S134" s="81"/>
      <c r="T134" s="81"/>
      <c r="U134" s="81">
        <f t="shared" si="11"/>
        <v>0</v>
      </c>
      <c r="V134" s="81">
        <f>IFERROR(VLOOKUP(A134,'Competitors Links &amp; Pricings'!A:G,3,0),"")</f>
        <v>25.5</v>
      </c>
      <c r="W134" s="81">
        <f>IFERROR(VLOOKUP(A134,'Competitors Links &amp; Pricings'!A:G,5,0),"")</f>
        <v>42</v>
      </c>
      <c r="X134" s="81">
        <f>IFERROR(VLOOKUP(A134,'Competitors Links &amp; Pricings'!A:G,7,0),"")</f>
        <v>24.65</v>
      </c>
      <c r="Y134" s="81">
        <f>IFERROR(VLOOKUP(A134,'Competitors Links &amp; Pricings'!A:L,8,0),"")</f>
        <v>0.59</v>
      </c>
      <c r="Z134" s="81">
        <f>IFERROR(VLOOKUP(A134,'Competitors Links &amp; Pricings'!A:L,9,0),"")</f>
        <v>2.36</v>
      </c>
      <c r="AA134" s="81">
        <f>IFERROR(VLOOKUP(A134,'Competitors Links &amp; Pricings'!A:L,10,0),"")</f>
        <v>0.25</v>
      </c>
      <c r="AB134" s="81">
        <f>IFERROR(VLOOKUP(A134,'Competitors Links &amp; Pricings'!A:L,11,0),"")</f>
        <v>2.5499999999999998</v>
      </c>
    </row>
    <row r="135" spans="1:28" s="83" customFormat="1" ht="12" x14ac:dyDescent="0.25">
      <c r="A135" s="81" t="s">
        <v>478</v>
      </c>
      <c r="B135" s="89">
        <v>198.29</v>
      </c>
      <c r="C135" s="89">
        <v>265</v>
      </c>
      <c r="D135" s="106">
        <f t="shared" si="8"/>
        <v>0.25173584905660379</v>
      </c>
      <c r="E135" s="90">
        <f t="shared" si="9"/>
        <v>0</v>
      </c>
      <c r="F135" s="90">
        <f t="shared" si="10"/>
        <v>278.95</v>
      </c>
      <c r="G135" s="82" t="s">
        <v>34</v>
      </c>
      <c r="H135" s="81" t="s">
        <v>479</v>
      </c>
      <c r="I135" s="81" t="s">
        <v>480</v>
      </c>
      <c r="J135" s="81" t="s">
        <v>443</v>
      </c>
      <c r="K135" s="81"/>
      <c r="L135" s="81"/>
      <c r="M135" s="81"/>
      <c r="N135" s="81"/>
      <c r="O135" s="82"/>
      <c r="P135" s="81"/>
      <c r="Q135" s="81"/>
      <c r="R135" s="81"/>
      <c r="S135" s="81"/>
      <c r="T135" s="81"/>
      <c r="U135" s="81">
        <f t="shared" si="11"/>
        <v>0</v>
      </c>
      <c r="V135" s="81">
        <f>IFERROR(VLOOKUP(A135,'Competitors Links &amp; Pricings'!A:G,3,0),"")</f>
        <v>294.95</v>
      </c>
      <c r="W135" s="81">
        <f>IFERROR(VLOOKUP(A135,'Competitors Links &amp; Pricings'!A:G,5,0),"")</f>
        <v>278.95</v>
      </c>
      <c r="X135" s="81">
        <f>IFERROR(VLOOKUP(A135,'Competitors Links &amp; Pricings'!A:G,7,0),"")</f>
        <v>499.94</v>
      </c>
      <c r="Y135" s="81">
        <f>IFERROR(VLOOKUP(A135,'Competitors Links &amp; Pricings'!A:L,8,0),"")</f>
        <v>3.94</v>
      </c>
      <c r="Z135" s="81">
        <f>IFERROR(VLOOKUP(A135,'Competitors Links &amp; Pricings'!A:L,9,0),"")</f>
        <v>6.62</v>
      </c>
      <c r="AA135" s="81">
        <f>IFERROR(VLOOKUP(A135,'Competitors Links &amp; Pricings'!A:L,10,0),"")</f>
        <v>4.7</v>
      </c>
      <c r="AB135" s="81">
        <f>IFERROR(VLOOKUP(A135,'Competitors Links &amp; Pricings'!A:L,11,0),"")</f>
        <v>2.68</v>
      </c>
    </row>
    <row r="136" spans="1:28" s="83" customFormat="1" ht="12" x14ac:dyDescent="0.25">
      <c r="A136" s="81" t="s">
        <v>481</v>
      </c>
      <c r="B136" s="89">
        <v>210.55</v>
      </c>
      <c r="C136" s="89">
        <v>261.08</v>
      </c>
      <c r="D136" s="106">
        <f t="shared" si="8"/>
        <v>0.19354220928451041</v>
      </c>
      <c r="E136" s="90">
        <f t="shared" si="9"/>
        <v>0</v>
      </c>
      <c r="F136" s="90">
        <f t="shared" si="10"/>
        <v>305.14999999999998</v>
      </c>
      <c r="G136" s="82" t="s">
        <v>34</v>
      </c>
      <c r="H136" s="81" t="s">
        <v>482</v>
      </c>
      <c r="I136" s="81" t="s">
        <v>483</v>
      </c>
      <c r="J136" s="81" t="s">
        <v>443</v>
      </c>
      <c r="K136" s="81"/>
      <c r="L136" s="81"/>
      <c r="M136" s="81"/>
      <c r="N136" s="81"/>
      <c r="O136" s="82"/>
      <c r="P136" s="81"/>
      <c r="Q136" s="81"/>
      <c r="R136" s="81"/>
      <c r="S136" s="81"/>
      <c r="T136" s="81"/>
      <c r="U136" s="81">
        <f t="shared" si="11"/>
        <v>0</v>
      </c>
      <c r="V136" s="81">
        <f>IFERROR(VLOOKUP(A136,'Competitors Links &amp; Pricings'!A:G,3,0),"")</f>
        <v>305.14999999999998</v>
      </c>
      <c r="W136" s="81">
        <f>IFERROR(VLOOKUP(A136,'Competitors Links &amp; Pricings'!A:G,5,0),"")</f>
        <v>305.14999999999998</v>
      </c>
      <c r="X136" s="81">
        <f>IFERROR(VLOOKUP(A136,'Competitors Links &amp; Pricings'!A:G,7,0),"")</f>
        <v>305.14999999999998</v>
      </c>
      <c r="Y136" s="81">
        <f>IFERROR(VLOOKUP(A136,'Competitors Links &amp; Pricings'!A:L,8,0),"")</f>
        <v>3.46</v>
      </c>
      <c r="Z136" s="81">
        <f>IFERROR(VLOOKUP(A136,'Competitors Links &amp; Pricings'!A:L,9,0),"")</f>
        <v>3.94</v>
      </c>
      <c r="AA136" s="81">
        <f>IFERROR(VLOOKUP(A136,'Competitors Links &amp; Pricings'!A:L,10,0),"")</f>
        <v>1.76</v>
      </c>
      <c r="AB136" s="81">
        <f>IFERROR(VLOOKUP(A136,'Competitors Links &amp; Pricings'!A:L,11,0),"")</f>
        <v>4.92</v>
      </c>
    </row>
    <row r="137" spans="1:28" s="83" customFormat="1" ht="12" x14ac:dyDescent="0.25">
      <c r="A137" s="81" t="s">
        <v>484</v>
      </c>
      <c r="B137" s="89">
        <v>21.14</v>
      </c>
      <c r="C137" s="89">
        <v>27.37</v>
      </c>
      <c r="D137" s="106">
        <f t="shared" si="8"/>
        <v>0.22762148337595908</v>
      </c>
      <c r="E137" s="90">
        <f t="shared" si="9"/>
        <v>0</v>
      </c>
      <c r="F137" s="90">
        <f t="shared" si="10"/>
        <v>29.75</v>
      </c>
      <c r="G137" s="82" t="s">
        <v>34</v>
      </c>
      <c r="H137" s="81" t="s">
        <v>485</v>
      </c>
      <c r="I137" s="81" t="s">
        <v>486</v>
      </c>
      <c r="J137" s="81" t="s">
        <v>443</v>
      </c>
      <c r="K137" s="81"/>
      <c r="L137" s="81"/>
      <c r="M137" s="81"/>
      <c r="N137" s="81"/>
      <c r="O137" s="82"/>
      <c r="P137" s="81"/>
      <c r="Q137" s="81"/>
      <c r="R137" s="81"/>
      <c r="S137" s="81"/>
      <c r="T137" s="81"/>
      <c r="U137" s="81">
        <f t="shared" si="11"/>
        <v>0</v>
      </c>
      <c r="V137" s="81">
        <f>IFERROR(VLOOKUP(A137,'Competitors Links &amp; Pricings'!A:G,3,0),"")</f>
        <v>31.45</v>
      </c>
      <c r="W137" s="81">
        <f>IFERROR(VLOOKUP(A137,'Competitors Links &amp; Pricings'!A:G,5,0),"")</f>
        <v>29.75</v>
      </c>
      <c r="X137" s="81">
        <f>IFERROR(VLOOKUP(A137,'Competitors Links &amp; Pricings'!A:G,7,0),"")</f>
        <v>31.45</v>
      </c>
      <c r="Y137" s="81">
        <f>IFERROR(VLOOKUP(A137,'Competitors Links &amp; Pricings'!A:L,8,0),"")</f>
        <v>5</v>
      </c>
      <c r="Z137" s="81">
        <f>IFERROR(VLOOKUP(A137,'Competitors Links &amp; Pricings'!A:L,9,0),"")</f>
        <v>9</v>
      </c>
      <c r="AA137" s="81">
        <f>IFERROR(VLOOKUP(A137,'Competitors Links &amp; Pricings'!A:L,10,0),"")</f>
        <v>0.33</v>
      </c>
      <c r="AB137" s="81">
        <f>IFERROR(VLOOKUP(A137,'Competitors Links &amp; Pricings'!A:L,11,0),"")</f>
        <v>2</v>
      </c>
    </row>
    <row r="138" spans="1:28" s="83" customFormat="1" ht="12" x14ac:dyDescent="0.25">
      <c r="A138" s="81" t="s">
        <v>487</v>
      </c>
      <c r="B138" s="89">
        <v>156</v>
      </c>
      <c r="C138" s="89">
        <v>220.45</v>
      </c>
      <c r="D138" s="106">
        <f t="shared" si="8"/>
        <v>0.29235654343388517</v>
      </c>
      <c r="E138" s="90">
        <f t="shared" si="9"/>
        <v>0</v>
      </c>
      <c r="F138" s="90">
        <f t="shared" si="10"/>
        <v>232.05</v>
      </c>
      <c r="G138" s="82" t="s">
        <v>34</v>
      </c>
      <c r="H138" s="81" t="s">
        <v>488</v>
      </c>
      <c r="I138" s="81" t="s">
        <v>489</v>
      </c>
      <c r="J138" s="81" t="s">
        <v>443</v>
      </c>
      <c r="K138" s="81"/>
      <c r="L138" s="81"/>
      <c r="M138" s="81"/>
      <c r="N138" s="81"/>
      <c r="O138" s="82"/>
      <c r="P138" s="81"/>
      <c r="Q138" s="81"/>
      <c r="R138" s="81"/>
      <c r="S138" s="81"/>
      <c r="T138" s="81"/>
      <c r="U138" s="81">
        <f t="shared" si="11"/>
        <v>0</v>
      </c>
      <c r="V138" s="81">
        <f>IFERROR(VLOOKUP(A138,'Competitors Links &amp; Pricings'!A:G,3,0),"")</f>
        <v>232.05</v>
      </c>
      <c r="W138" s="81">
        <f>IFERROR(VLOOKUP(A138,'Competitors Links &amp; Pricings'!A:G,5,0),"")</f>
        <v>232.05</v>
      </c>
      <c r="X138" s="81">
        <f>IFERROR(VLOOKUP(A138,'Competitors Links &amp; Pricings'!A:G,7,0),"")</f>
        <v>312.92</v>
      </c>
      <c r="Y138" s="81">
        <f>IFERROR(VLOOKUP(A138,'Competitors Links &amp; Pricings'!A:L,8,0),"")</f>
        <v>5.04</v>
      </c>
      <c r="Z138" s="81">
        <f>IFERROR(VLOOKUP(A138,'Competitors Links &amp; Pricings'!A:L,9,0),"")</f>
        <v>3.42</v>
      </c>
      <c r="AA138" s="81">
        <f>IFERROR(VLOOKUP(A138,'Competitors Links &amp; Pricings'!A:L,10,0),"")</f>
        <v>0.91</v>
      </c>
      <c r="AB138" s="81">
        <f>IFERROR(VLOOKUP(A138,'Competitors Links &amp; Pricings'!A:L,11,0),"")</f>
        <v>3.42</v>
      </c>
    </row>
    <row r="139" spans="1:28" s="83" customFormat="1" ht="12" x14ac:dyDescent="0.25">
      <c r="A139" s="81" t="s">
        <v>490</v>
      </c>
      <c r="B139" s="89">
        <v>37.14</v>
      </c>
      <c r="C139" s="89">
        <v>50.83</v>
      </c>
      <c r="D139" s="106">
        <f t="shared" si="8"/>
        <v>0.26932913633680894</v>
      </c>
      <c r="E139" s="90">
        <f t="shared" si="9"/>
        <v>0</v>
      </c>
      <c r="F139" s="90">
        <f t="shared" si="10"/>
        <v>55.25</v>
      </c>
      <c r="G139" s="82" t="s">
        <v>34</v>
      </c>
      <c r="H139" s="81" t="s">
        <v>491</v>
      </c>
      <c r="I139" s="81" t="s">
        <v>492</v>
      </c>
      <c r="J139" s="81" t="s">
        <v>443</v>
      </c>
      <c r="K139" s="81"/>
      <c r="L139" s="81"/>
      <c r="M139" s="81"/>
      <c r="N139" s="81"/>
      <c r="O139" s="82"/>
      <c r="P139" s="81"/>
      <c r="Q139" s="81"/>
      <c r="R139" s="81"/>
      <c r="S139" s="81"/>
      <c r="T139" s="81"/>
      <c r="U139" s="81">
        <f t="shared" si="11"/>
        <v>0</v>
      </c>
      <c r="V139" s="81">
        <f>IFERROR(VLOOKUP(A139,'Competitors Links &amp; Pricings'!A:G,3,0),"")</f>
        <v>55.25</v>
      </c>
      <c r="W139" s="81">
        <f>IFERROR(VLOOKUP(A139,'Competitors Links &amp; Pricings'!A:G,5,0),"")</f>
        <v>55.25</v>
      </c>
      <c r="X139" s="81">
        <f>IFERROR(VLOOKUP(A139,'Competitors Links &amp; Pricings'!A:G,7,0),"")</f>
        <v>94</v>
      </c>
      <c r="Y139" s="81">
        <f>IFERROR(VLOOKUP(A139,'Competitors Links &amp; Pricings'!A:L,8,0),"")</f>
        <v>3.22</v>
      </c>
      <c r="Z139" s="81">
        <f>IFERROR(VLOOKUP(A139,'Competitors Links &amp; Pricings'!A:L,9,0),"")</f>
        <v>0.59</v>
      </c>
      <c r="AA139" s="81">
        <f>IFERROR(VLOOKUP(A139,'Competitors Links &amp; Pricings'!A:L,10,0),"")</f>
        <v>6.0999999999999999E-2</v>
      </c>
      <c r="AB139" s="81">
        <f>IFERROR(VLOOKUP(A139,'Competitors Links &amp; Pricings'!A:L,11,0),"")</f>
        <v>0.78</v>
      </c>
    </row>
    <row r="140" spans="1:28" s="83" customFormat="1" ht="12" x14ac:dyDescent="0.25">
      <c r="A140" s="81" t="s">
        <v>493</v>
      </c>
      <c r="B140" s="89">
        <v>6.86</v>
      </c>
      <c r="C140" s="89">
        <v>9.3800000000000008</v>
      </c>
      <c r="D140" s="106">
        <f t="shared" si="8"/>
        <v>0.2686567164179105</v>
      </c>
      <c r="E140" s="90">
        <f t="shared" si="9"/>
        <v>0</v>
      </c>
      <c r="F140" s="90">
        <f t="shared" si="10"/>
        <v>10.199999999999999</v>
      </c>
      <c r="G140" s="82" t="s">
        <v>34</v>
      </c>
      <c r="H140" s="81" t="s">
        <v>494</v>
      </c>
      <c r="I140" s="81" t="s">
        <v>495</v>
      </c>
      <c r="J140" s="81" t="s">
        <v>443</v>
      </c>
      <c r="K140" s="81"/>
      <c r="L140" s="81"/>
      <c r="M140" s="81"/>
      <c r="N140" s="81"/>
      <c r="O140" s="82"/>
      <c r="P140" s="81"/>
      <c r="Q140" s="81"/>
      <c r="R140" s="81"/>
      <c r="S140" s="81"/>
      <c r="T140" s="81"/>
      <c r="U140" s="81">
        <f t="shared" si="11"/>
        <v>0</v>
      </c>
      <c r="V140" s="81">
        <f>IFERROR(VLOOKUP(A140,'Competitors Links &amp; Pricings'!A:G,3,0),"")</f>
        <v>10.199999999999999</v>
      </c>
      <c r="W140" s="81">
        <f>IFERROR(VLOOKUP(A140,'Competitors Links &amp; Pricings'!A:G,5,0),"")</f>
        <v>10.199999999999999</v>
      </c>
      <c r="X140" s="81">
        <f>IFERROR(VLOOKUP(A140,'Competitors Links &amp; Pricings'!A:G,7,0),"")</f>
        <v>13.95</v>
      </c>
      <c r="Y140" s="81">
        <f>IFERROR(VLOOKUP(A140,'Competitors Links &amp; Pricings'!A:L,8,0),"")</f>
        <v>3.4</v>
      </c>
      <c r="Z140" s="81">
        <f>IFERROR(VLOOKUP(A140,'Competitors Links &amp; Pricings'!A:L,9,0),"")</f>
        <v>0.94</v>
      </c>
      <c r="AA140" s="81">
        <f>IFERROR(VLOOKUP(A140,'Competitors Links &amp; Pricings'!A:L,10,0),"")</f>
        <v>0.24</v>
      </c>
      <c r="AB140" s="81">
        <f>IFERROR(VLOOKUP(A140,'Competitors Links &amp; Pricings'!A:L,11,0),"")</f>
        <v>1.69</v>
      </c>
    </row>
    <row r="141" spans="1:28" s="83" customFormat="1" ht="12" x14ac:dyDescent="0.25">
      <c r="A141" s="81" t="s">
        <v>496</v>
      </c>
      <c r="B141" s="89">
        <v>6.86</v>
      </c>
      <c r="C141" s="89">
        <v>9.3800000000000008</v>
      </c>
      <c r="D141" s="106">
        <f t="shared" si="8"/>
        <v>0.2686567164179105</v>
      </c>
      <c r="E141" s="90">
        <f t="shared" si="9"/>
        <v>0</v>
      </c>
      <c r="F141" s="90">
        <f t="shared" si="10"/>
        <v>10.199999999999999</v>
      </c>
      <c r="G141" s="82" t="s">
        <v>34</v>
      </c>
      <c r="H141" s="81" t="s">
        <v>497</v>
      </c>
      <c r="I141" s="81" t="s">
        <v>498</v>
      </c>
      <c r="J141" s="81" t="s">
        <v>443</v>
      </c>
      <c r="K141" s="81"/>
      <c r="L141" s="81"/>
      <c r="M141" s="81"/>
      <c r="N141" s="81"/>
      <c r="O141" s="82"/>
      <c r="P141" s="81"/>
      <c r="Q141" s="81"/>
      <c r="R141" s="81"/>
      <c r="S141" s="81"/>
      <c r="T141" s="81"/>
      <c r="U141" s="81">
        <f t="shared" si="11"/>
        <v>0</v>
      </c>
      <c r="V141" s="81">
        <f>IFERROR(VLOOKUP(A141,'Competitors Links &amp; Pricings'!A:G,3,0),"")</f>
        <v>10.199999999999999</v>
      </c>
      <c r="W141" s="81">
        <f>IFERROR(VLOOKUP(A141,'Competitors Links &amp; Pricings'!A:G,5,0),"")</f>
        <v>19</v>
      </c>
      <c r="X141" s="81">
        <f>IFERROR(VLOOKUP(A141,'Competitors Links &amp; Pricings'!A:G,7,0),"")</f>
        <v>16.95</v>
      </c>
      <c r="Y141" s="81">
        <f>IFERROR(VLOOKUP(A141,'Competitors Links &amp; Pricings'!A:L,8,0),"")</f>
        <v>3.22</v>
      </c>
      <c r="Z141" s="81">
        <f>IFERROR(VLOOKUP(A141,'Competitors Links &amp; Pricings'!A:L,9,0),"")</f>
        <v>0.59</v>
      </c>
      <c r="AA141" s="81">
        <f>IFERROR(VLOOKUP(A141,'Competitors Links &amp; Pricings'!A:L,10,0),"")</f>
        <v>6.0999999999999999E-2</v>
      </c>
      <c r="AB141" s="81">
        <f>IFERROR(VLOOKUP(A141,'Competitors Links &amp; Pricings'!A:L,11,0),"")</f>
        <v>0.78</v>
      </c>
    </row>
    <row r="142" spans="1:28" s="83" customFormat="1" ht="12" x14ac:dyDescent="0.25">
      <c r="A142" s="81" t="s">
        <v>499</v>
      </c>
      <c r="B142" s="89">
        <v>6.86</v>
      </c>
      <c r="C142" s="89">
        <v>9.3800000000000008</v>
      </c>
      <c r="D142" s="106">
        <f t="shared" si="8"/>
        <v>0.2686567164179105</v>
      </c>
      <c r="E142" s="90">
        <f t="shared" si="9"/>
        <v>0</v>
      </c>
      <c r="F142" s="90">
        <f t="shared" si="10"/>
        <v>10.199999999999999</v>
      </c>
      <c r="G142" s="82" t="s">
        <v>34</v>
      </c>
      <c r="H142" s="81" t="s">
        <v>500</v>
      </c>
      <c r="I142" s="81" t="s">
        <v>501</v>
      </c>
      <c r="J142" s="81" t="s">
        <v>443</v>
      </c>
      <c r="K142" s="81"/>
      <c r="L142" s="81"/>
      <c r="M142" s="81"/>
      <c r="N142" s="81"/>
      <c r="O142" s="82"/>
      <c r="P142" s="81"/>
      <c r="Q142" s="81"/>
      <c r="R142" s="81"/>
      <c r="S142" s="81"/>
      <c r="T142" s="81"/>
      <c r="U142" s="81">
        <f t="shared" si="11"/>
        <v>0</v>
      </c>
      <c r="V142" s="81">
        <f>IFERROR(VLOOKUP(A142,'Competitors Links &amp; Pricings'!A:G,3,0),"")</f>
        <v>10.199999999999999</v>
      </c>
      <c r="W142" s="81">
        <f>IFERROR(VLOOKUP(A142,'Competitors Links &amp; Pricings'!A:G,5,0),"")</f>
        <v>10.199999999999999</v>
      </c>
      <c r="X142" s="81">
        <f>IFERROR(VLOOKUP(A142,'Competitors Links &amp; Pricings'!A:G,7,0),"")</f>
        <v>15.15</v>
      </c>
      <c r="Y142" s="81">
        <f>IFERROR(VLOOKUP(A142,'Competitors Links &amp; Pricings'!A:L,8,0),"")</f>
        <v>3.19</v>
      </c>
      <c r="Z142" s="81">
        <f>IFERROR(VLOOKUP(A142,'Competitors Links &amp; Pricings'!A:L,9,0),"")</f>
        <v>0.79</v>
      </c>
      <c r="AA142" s="81">
        <f>IFERROR(VLOOKUP(A142,'Competitors Links &amp; Pricings'!A:L,10,0),"")</f>
        <v>0.44</v>
      </c>
      <c r="AB142" s="81">
        <f>IFERROR(VLOOKUP(A142,'Competitors Links &amp; Pricings'!A:L,11,0),"")</f>
        <v>3.94</v>
      </c>
    </row>
    <row r="143" spans="1:28" s="83" customFormat="1" ht="12" x14ac:dyDescent="0.25">
      <c r="A143" s="81" t="s">
        <v>502</v>
      </c>
      <c r="B143" s="89">
        <v>15.53</v>
      </c>
      <c r="C143" s="89">
        <v>20</v>
      </c>
      <c r="D143" s="106">
        <f t="shared" si="8"/>
        <v>0.22350000000000003</v>
      </c>
      <c r="E143" s="90">
        <f t="shared" si="9"/>
        <v>0</v>
      </c>
      <c r="F143" s="90">
        <f t="shared" si="10"/>
        <v>0</v>
      </c>
      <c r="G143" s="82" t="s">
        <v>50</v>
      </c>
      <c r="H143" s="81" t="s">
        <v>503</v>
      </c>
      <c r="I143" s="81" t="s">
        <v>504</v>
      </c>
      <c r="J143" s="81" t="s">
        <v>505</v>
      </c>
      <c r="K143" s="81"/>
      <c r="L143" s="81"/>
      <c r="M143" s="81"/>
      <c r="N143" s="81"/>
      <c r="O143" s="82"/>
      <c r="P143" s="81"/>
      <c r="Q143" s="81"/>
      <c r="R143" s="81"/>
      <c r="S143" s="81"/>
      <c r="T143" s="81"/>
      <c r="U143" s="81">
        <f t="shared" si="11"/>
        <v>0</v>
      </c>
      <c r="V143" s="81" t="str">
        <f>IFERROR(VLOOKUP(A143,'Competitors Links &amp; Pricings'!A:G,3,0),"")</f>
        <v xml:space="preserve"> </v>
      </c>
      <c r="W143" s="81" t="str">
        <f>IFERROR(VLOOKUP(A143,'Competitors Links &amp; Pricings'!A:G,5,0),"")</f>
        <v xml:space="preserve"> </v>
      </c>
      <c r="X143" s="81" t="str">
        <f>IFERROR(VLOOKUP(A143,'Competitors Links &amp; Pricings'!A:G,7,0),"")</f>
        <v xml:space="preserve"> </v>
      </c>
      <c r="Y143" s="81">
        <f>IFERROR(VLOOKUP(A143,'Competitors Links &amp; Pricings'!A:L,8,0),"")</f>
        <v>0.18</v>
      </c>
      <c r="Z143" s="81">
        <f>IFERROR(VLOOKUP(A143,'Competitors Links &amp; Pricings'!A:L,9,0),"")</f>
        <v>8</v>
      </c>
      <c r="AA143" s="81">
        <f>IFERROR(VLOOKUP(A143,'Competitors Links &amp; Pricings'!A:L,10,0),"")</f>
        <v>8.7500000000000008E-3</v>
      </c>
      <c r="AB143" s="81">
        <f>IFERROR(VLOOKUP(A143,'Competitors Links &amp; Pricings'!A:L,11,0),"")</f>
        <v>2.5</v>
      </c>
    </row>
    <row r="144" spans="1:28" s="83" customFormat="1" ht="12" x14ac:dyDescent="0.25">
      <c r="A144" s="81" t="s">
        <v>506</v>
      </c>
      <c r="B144" s="89">
        <v>24.72</v>
      </c>
      <c r="C144" s="89">
        <v>29.4</v>
      </c>
      <c r="D144" s="106">
        <f t="shared" si="8"/>
        <v>0.15918367346938775</v>
      </c>
      <c r="E144" s="90">
        <f t="shared" si="9"/>
        <v>0</v>
      </c>
      <c r="F144" s="90">
        <f t="shared" si="10"/>
        <v>0</v>
      </c>
      <c r="G144" s="82" t="s">
        <v>34</v>
      </c>
      <c r="H144" s="81" t="s">
        <v>507</v>
      </c>
      <c r="I144" s="81" t="s">
        <v>508</v>
      </c>
      <c r="J144" s="81" t="s">
        <v>435</v>
      </c>
      <c r="K144" s="81"/>
      <c r="L144" s="81"/>
      <c r="M144" s="81"/>
      <c r="N144" s="81"/>
      <c r="O144" s="82"/>
      <c r="P144" s="81"/>
      <c r="Q144" s="81"/>
      <c r="R144" s="81"/>
      <c r="S144" s="81"/>
      <c r="T144" s="81"/>
      <c r="U144" s="81">
        <f t="shared" si="11"/>
        <v>0</v>
      </c>
      <c r="V144" s="81" t="str">
        <f>IFERROR(VLOOKUP(A144,'Competitors Links &amp; Pricings'!A:G,3,0),"")</f>
        <v xml:space="preserve"> </v>
      </c>
      <c r="W144" s="81" t="str">
        <f>IFERROR(VLOOKUP(A144,'Competitors Links &amp; Pricings'!A:G,5,0),"")</f>
        <v xml:space="preserve"> </v>
      </c>
      <c r="X144" s="81" t="str">
        <f>IFERROR(VLOOKUP(A144,'Competitors Links &amp; Pricings'!A:G,7,0),"")</f>
        <v xml:space="preserve"> </v>
      </c>
      <c r="Y144" s="81">
        <f>IFERROR(VLOOKUP(A144,'Competitors Links &amp; Pricings'!A:L,8,0),"")</f>
        <v>1</v>
      </c>
      <c r="Z144" s="81">
        <f>IFERROR(VLOOKUP(A144,'Competitors Links &amp; Pricings'!A:L,9,0),"")</f>
        <v>4</v>
      </c>
      <c r="AA144" s="81">
        <f>IFERROR(VLOOKUP(A144,'Competitors Links &amp; Pricings'!A:L,10,0),"")</f>
        <v>0.3125</v>
      </c>
      <c r="AB144" s="81">
        <f>IFERROR(VLOOKUP(A144,'Competitors Links &amp; Pricings'!A:L,11,0),"")</f>
        <v>3</v>
      </c>
    </row>
    <row r="145" spans="1:28" s="83" customFormat="1" ht="12" x14ac:dyDescent="0.25">
      <c r="A145" s="81" t="s">
        <v>509</v>
      </c>
      <c r="B145" s="89">
        <v>8.89</v>
      </c>
      <c r="C145" s="89">
        <v>10.84</v>
      </c>
      <c r="D145" s="106">
        <f t="shared" si="8"/>
        <v>0.17988929889298888</v>
      </c>
      <c r="E145" s="90">
        <f t="shared" si="9"/>
        <v>0</v>
      </c>
      <c r="F145" s="90">
        <f t="shared" si="10"/>
        <v>0</v>
      </c>
      <c r="G145" s="82" t="s">
        <v>34</v>
      </c>
      <c r="H145" s="81" t="s">
        <v>510</v>
      </c>
      <c r="I145" s="81" t="s">
        <v>511</v>
      </c>
      <c r="J145" s="81" t="s">
        <v>125</v>
      </c>
      <c r="K145" s="81"/>
      <c r="L145" s="81"/>
      <c r="M145" s="81"/>
      <c r="N145" s="81"/>
      <c r="O145" s="82"/>
      <c r="P145" s="81"/>
      <c r="Q145" s="81"/>
      <c r="R145" s="81"/>
      <c r="S145" s="81"/>
      <c r="T145" s="81"/>
      <c r="U145" s="81">
        <f t="shared" si="11"/>
        <v>0</v>
      </c>
      <c r="V145" s="81" t="str">
        <f>IFERROR(VLOOKUP(A145,'Competitors Links &amp; Pricings'!A:G,3,0),"")</f>
        <v xml:space="preserve"> </v>
      </c>
      <c r="W145" s="81" t="str">
        <f>IFERROR(VLOOKUP(A145,'Competitors Links &amp; Pricings'!A:G,5,0),"")</f>
        <v xml:space="preserve"> </v>
      </c>
      <c r="X145" s="81" t="str">
        <f>IFERROR(VLOOKUP(A145,'Competitors Links &amp; Pricings'!A:G,7,0),"")</f>
        <v xml:space="preserve"> </v>
      </c>
      <c r="Y145" s="81">
        <f>IFERROR(VLOOKUP(A145,'Competitors Links &amp; Pricings'!A:L,8,0),"")</f>
        <v>2.5</v>
      </c>
      <c r="Z145" s="81">
        <f>IFERROR(VLOOKUP(A145,'Competitors Links &amp; Pricings'!A:L,9,0),"")</f>
        <v>4.5</v>
      </c>
      <c r="AA145" s="81">
        <f>IFERROR(VLOOKUP(A145,'Competitors Links &amp; Pricings'!A:L,10,0),"")</f>
        <v>0.6</v>
      </c>
      <c r="AB145" s="81">
        <f>IFERROR(VLOOKUP(A145,'Competitors Links &amp; Pricings'!A:L,11,0),"")</f>
        <v>1.2</v>
      </c>
    </row>
    <row r="146" spans="1:28" s="83" customFormat="1" ht="12" x14ac:dyDescent="0.25">
      <c r="A146" s="81" t="s">
        <v>512</v>
      </c>
      <c r="B146" s="89">
        <v>190.32</v>
      </c>
      <c r="C146" s="89">
        <v>228.19</v>
      </c>
      <c r="D146" s="106">
        <f t="shared" si="8"/>
        <v>0.1659581927341251</v>
      </c>
      <c r="E146" s="90">
        <f t="shared" si="9"/>
        <v>0</v>
      </c>
      <c r="F146" s="90">
        <f t="shared" si="10"/>
        <v>206</v>
      </c>
      <c r="G146" s="82" t="s">
        <v>34</v>
      </c>
      <c r="H146" s="81" t="s">
        <v>513</v>
      </c>
      <c r="I146" s="81" t="s">
        <v>514</v>
      </c>
      <c r="J146" s="81" t="s">
        <v>107</v>
      </c>
      <c r="K146" s="81"/>
      <c r="L146" s="81"/>
      <c r="M146" s="81"/>
      <c r="N146" s="81"/>
      <c r="O146" s="82"/>
      <c r="P146" s="81"/>
      <c r="Q146" s="81"/>
      <c r="R146" s="81"/>
      <c r="S146" s="81"/>
      <c r="T146" s="81"/>
      <c r="U146" s="81">
        <f t="shared" si="11"/>
        <v>0</v>
      </c>
      <c r="V146" s="81">
        <f>IFERROR(VLOOKUP(A146,'Competitors Links &amp; Pricings'!A:G,3,0),"")</f>
        <v>206</v>
      </c>
      <c r="W146" s="81">
        <f>IFERROR(VLOOKUP(A146,'Competitors Links &amp; Pricings'!A:G,5,0),"")</f>
        <v>254.02</v>
      </c>
      <c r="X146" s="81">
        <f>IFERROR(VLOOKUP(A146,'Competitors Links &amp; Pricings'!A:G,7,0),"")</f>
        <v>216.64</v>
      </c>
      <c r="Y146" s="81">
        <f>IFERROR(VLOOKUP(A146,'Competitors Links &amp; Pricings'!A:L,8,0),"")</f>
        <v>8.35</v>
      </c>
      <c r="Z146" s="81">
        <f>IFERROR(VLOOKUP(A146,'Competitors Links &amp; Pricings'!A:L,9,0),"")</f>
        <v>1.19</v>
      </c>
      <c r="AA146" s="81">
        <f>IFERROR(VLOOKUP(A146,'Competitors Links &amp; Pricings'!A:L,10,0),"")</f>
        <v>2.38</v>
      </c>
      <c r="AB146" s="81">
        <f>IFERROR(VLOOKUP(A146,'Competitors Links &amp; Pricings'!A:L,11,0),"")</f>
        <v>6.89</v>
      </c>
    </row>
    <row r="147" spans="1:28" s="83" customFormat="1" ht="12" x14ac:dyDescent="0.25">
      <c r="A147" s="81" t="s">
        <v>515</v>
      </c>
      <c r="B147" s="89">
        <v>2604.37</v>
      </c>
      <c r="C147" s="89">
        <v>3163.81</v>
      </c>
      <c r="D147" s="106">
        <f t="shared" si="8"/>
        <v>0.17682477772053318</v>
      </c>
      <c r="E147" s="90">
        <f t="shared" si="9"/>
        <v>0</v>
      </c>
      <c r="F147" s="90">
        <f t="shared" si="10"/>
        <v>3488.14</v>
      </c>
      <c r="G147" s="82" t="s">
        <v>34</v>
      </c>
      <c r="H147" s="81" t="s">
        <v>516</v>
      </c>
      <c r="I147" s="81" t="s">
        <v>517</v>
      </c>
      <c r="J147" s="81" t="s">
        <v>251</v>
      </c>
      <c r="K147" s="81"/>
      <c r="L147" s="81"/>
      <c r="M147" s="81"/>
      <c r="N147" s="81"/>
      <c r="O147" s="82"/>
      <c r="P147" s="81"/>
      <c r="Q147" s="81"/>
      <c r="R147" s="81"/>
      <c r="S147" s="81"/>
      <c r="T147" s="81"/>
      <c r="U147" s="81">
        <f t="shared" si="11"/>
        <v>0</v>
      </c>
      <c r="V147" s="81">
        <f>IFERROR(VLOOKUP(A147,'Competitors Links &amp; Pricings'!A:G,3,0),"")</f>
        <v>3488.14</v>
      </c>
      <c r="W147" s="81">
        <f>IFERROR(VLOOKUP(A147,'Competitors Links &amp; Pricings'!A:G,5,0),"")</f>
        <v>3488.14</v>
      </c>
      <c r="X147" s="81">
        <f>IFERROR(VLOOKUP(A147,'Competitors Links &amp; Pricings'!A:G,7,0),"")</f>
        <v>3488.14</v>
      </c>
      <c r="Y147" s="81">
        <f>IFERROR(VLOOKUP(A147,'Competitors Links &amp; Pricings'!A:L,8,0),"")</f>
        <v>23</v>
      </c>
      <c r="Z147" s="81">
        <f>IFERROR(VLOOKUP(A147,'Competitors Links &amp; Pricings'!A:L,9,0),"")</f>
        <v>23</v>
      </c>
      <c r="AA147" s="81">
        <f>IFERROR(VLOOKUP(A147,'Competitors Links &amp; Pricings'!A:L,10,0),"")</f>
        <v>66.099999999999994</v>
      </c>
      <c r="AB147" s="81">
        <f>IFERROR(VLOOKUP(A147,'Competitors Links &amp; Pricings'!A:L,11,0),"")</f>
        <v>22</v>
      </c>
    </row>
    <row r="148" spans="1:28" s="83" customFormat="1" ht="12" x14ac:dyDescent="0.25">
      <c r="A148" s="81" t="s">
        <v>518</v>
      </c>
      <c r="B148" s="89">
        <v>1203.55</v>
      </c>
      <c r="C148" s="89">
        <v>1540.54</v>
      </c>
      <c r="D148" s="106">
        <f t="shared" si="8"/>
        <v>0.21874797149051634</v>
      </c>
      <c r="E148" s="90">
        <f t="shared" si="9"/>
        <v>0</v>
      </c>
      <c r="F148" s="90">
        <f t="shared" si="10"/>
        <v>0</v>
      </c>
      <c r="G148" s="82" t="s">
        <v>50</v>
      </c>
      <c r="H148" s="81" t="s">
        <v>519</v>
      </c>
      <c r="I148" s="81" t="s">
        <v>520</v>
      </c>
      <c r="J148" s="81" t="s">
        <v>521</v>
      </c>
      <c r="K148" s="81"/>
      <c r="L148" s="81"/>
      <c r="M148" s="81"/>
      <c r="N148" s="81"/>
      <c r="O148" s="82"/>
      <c r="P148" s="81"/>
      <c r="Q148" s="81"/>
      <c r="R148" s="81"/>
      <c r="S148" s="81"/>
      <c r="T148" s="81"/>
      <c r="U148" s="81">
        <f t="shared" si="11"/>
        <v>0</v>
      </c>
      <c r="V148" s="81" t="str">
        <f>IFERROR(VLOOKUP(A148,'Competitors Links &amp; Pricings'!A:G,3,0),"")</f>
        <v xml:space="preserve"> </v>
      </c>
      <c r="W148" s="81" t="str">
        <f>IFERROR(VLOOKUP(A148,'Competitors Links &amp; Pricings'!A:G,5,0),"")</f>
        <v xml:space="preserve"> </v>
      </c>
      <c r="X148" s="81" t="str">
        <f>IFERROR(VLOOKUP(A148,'Competitors Links &amp; Pricings'!A:G,7,0),"")</f>
        <v xml:space="preserve"> </v>
      </c>
      <c r="Y148" s="81">
        <f>IFERROR(VLOOKUP(A148,'Competitors Links &amp; Pricings'!A:L,8,0),"")</f>
        <v>16</v>
      </c>
      <c r="Z148" s="81">
        <f>IFERROR(VLOOKUP(A148,'Competitors Links &amp; Pricings'!A:L,9,0),"")</f>
        <v>27.63</v>
      </c>
      <c r="AA148" s="81">
        <f>IFERROR(VLOOKUP(A148,'Competitors Links &amp; Pricings'!A:L,10,0),"")</f>
        <v>11</v>
      </c>
      <c r="AB148" s="81">
        <f>IFERROR(VLOOKUP(A148,'Competitors Links &amp; Pricings'!A:L,11,0),"")</f>
        <v>6.14</v>
      </c>
    </row>
    <row r="149" spans="1:28" s="83" customFormat="1" ht="12" x14ac:dyDescent="0.25">
      <c r="A149" s="81" t="s">
        <v>522</v>
      </c>
      <c r="B149" s="89">
        <v>32.11</v>
      </c>
      <c r="C149" s="89">
        <v>39</v>
      </c>
      <c r="D149" s="106">
        <f t="shared" si="8"/>
        <v>0.17666666666666669</v>
      </c>
      <c r="E149" s="90">
        <f t="shared" si="9"/>
        <v>0</v>
      </c>
      <c r="F149" s="90">
        <f t="shared" si="10"/>
        <v>49.83</v>
      </c>
      <c r="G149" s="82" t="s">
        <v>34</v>
      </c>
      <c r="H149" s="81" t="s">
        <v>523</v>
      </c>
      <c r="I149" s="81" t="s">
        <v>524</v>
      </c>
      <c r="J149" s="81" t="s">
        <v>525</v>
      </c>
      <c r="K149" s="81"/>
      <c r="L149" s="81"/>
      <c r="M149" s="81"/>
      <c r="N149" s="81"/>
      <c r="O149" s="82"/>
      <c r="P149" s="81"/>
      <c r="Q149" s="81"/>
      <c r="R149" s="81"/>
      <c r="S149" s="81"/>
      <c r="T149" s="81"/>
      <c r="U149" s="81">
        <f t="shared" si="11"/>
        <v>0</v>
      </c>
      <c r="V149" s="81">
        <f>IFERROR(VLOOKUP(A149,'Competitors Links &amp; Pricings'!A:G,3,0),"")</f>
        <v>49.83</v>
      </c>
      <c r="W149" s="81" t="str">
        <f>IFERROR(VLOOKUP(A149,'Competitors Links &amp; Pricings'!A:G,5,0),"")</f>
        <v xml:space="preserve"> </v>
      </c>
      <c r="X149" s="81" t="str">
        <f>IFERROR(VLOOKUP(A149,'Competitors Links &amp; Pricings'!A:G,7,0),"")</f>
        <v xml:space="preserve"> </v>
      </c>
      <c r="Y149" s="81">
        <f>IFERROR(VLOOKUP(A149,'Competitors Links &amp; Pricings'!A:L,8,0),"")</f>
        <v>12</v>
      </c>
      <c r="Z149" s="81">
        <f>IFERROR(VLOOKUP(A149,'Competitors Links &amp; Pricings'!A:L,9,0),"")</f>
        <v>1.8</v>
      </c>
      <c r="AA149" s="81">
        <f>IFERROR(VLOOKUP(A149,'Competitors Links &amp; Pricings'!A:L,10,0),"")</f>
        <v>3.4</v>
      </c>
      <c r="AB149" s="81">
        <f>IFERROR(VLOOKUP(A149,'Competitors Links &amp; Pricings'!A:L,11,0),"")</f>
        <v>8</v>
      </c>
    </row>
    <row r="150" spans="1:28" s="83" customFormat="1" ht="12" x14ac:dyDescent="0.25">
      <c r="A150" s="81" t="s">
        <v>526</v>
      </c>
      <c r="B150" s="89">
        <v>2338.25</v>
      </c>
      <c r="C150" s="89">
        <v>3261.29</v>
      </c>
      <c r="D150" s="106">
        <f t="shared" si="8"/>
        <v>0.28302910811366055</v>
      </c>
      <c r="E150" s="90">
        <f t="shared" si="9"/>
        <v>0</v>
      </c>
      <c r="F150" s="90">
        <f t="shared" si="10"/>
        <v>3327.85</v>
      </c>
      <c r="G150" s="82" t="s">
        <v>527</v>
      </c>
      <c r="H150" s="81" t="s">
        <v>528</v>
      </c>
      <c r="I150" s="81" t="s">
        <v>529</v>
      </c>
      <c r="J150" s="81" t="s">
        <v>530</v>
      </c>
      <c r="K150" s="81"/>
      <c r="L150" s="81"/>
      <c r="M150" s="81"/>
      <c r="N150" s="81"/>
      <c r="O150" s="82"/>
      <c r="P150" s="81"/>
      <c r="Q150" s="81"/>
      <c r="R150" s="81"/>
      <c r="S150" s="81"/>
      <c r="T150" s="81"/>
      <c r="U150" s="81">
        <f t="shared" si="11"/>
        <v>0</v>
      </c>
      <c r="V150" s="81">
        <f>IFERROR(VLOOKUP(A150,'Competitors Links &amp; Pricings'!A:G,3,0),"")</f>
        <v>3327.85</v>
      </c>
      <c r="W150" s="81">
        <f>IFERROR(VLOOKUP(A150,'Competitors Links &amp; Pricings'!A:G,5,0),"")</f>
        <v>3369.18</v>
      </c>
      <c r="X150" s="81">
        <f>IFERROR(VLOOKUP(A150,'Competitors Links &amp; Pricings'!A:G,7,0),"")</f>
        <v>3818.78</v>
      </c>
      <c r="Y150" s="81">
        <f>IFERROR(VLOOKUP(A150,'Competitors Links &amp; Pricings'!A:L,8,0),"")</f>
        <v>20.100000000000001</v>
      </c>
      <c r="Z150" s="81">
        <f>IFERROR(VLOOKUP(A150,'Competitors Links &amp; Pricings'!A:L,9,0),"")</f>
        <v>28.5</v>
      </c>
      <c r="AA150" s="81">
        <f>IFERROR(VLOOKUP(A150,'Competitors Links &amp; Pricings'!A:L,10,0),"")</f>
        <v>95.7</v>
      </c>
      <c r="AB150" s="81">
        <f>IFERROR(VLOOKUP(A150,'Competitors Links &amp; Pricings'!A:L,11,0),"")</f>
        <v>8.9</v>
      </c>
    </row>
    <row r="151" spans="1:28" s="83" customFormat="1" ht="12" x14ac:dyDescent="0.25">
      <c r="A151" s="81" t="s">
        <v>531</v>
      </c>
      <c r="B151" s="89">
        <v>181.65</v>
      </c>
      <c r="C151" s="89">
        <v>226</v>
      </c>
      <c r="D151" s="106">
        <f t="shared" si="8"/>
        <v>0.19623893805309733</v>
      </c>
      <c r="E151" s="90">
        <f t="shared" si="9"/>
        <v>0</v>
      </c>
      <c r="F151" s="90">
        <f t="shared" si="10"/>
        <v>179</v>
      </c>
      <c r="G151" s="82" t="s">
        <v>50</v>
      </c>
      <c r="H151" s="81" t="s">
        <v>16730</v>
      </c>
      <c r="I151" s="81" t="s">
        <v>25635</v>
      </c>
      <c r="J151" s="81" t="s">
        <v>107</v>
      </c>
      <c r="K151" s="81"/>
      <c r="L151" s="81"/>
      <c r="M151" s="81"/>
      <c r="N151" s="81"/>
      <c r="O151" s="82"/>
      <c r="P151" s="81"/>
      <c r="Q151" s="81"/>
      <c r="R151" s="81"/>
      <c r="S151" s="81"/>
      <c r="T151" s="81"/>
      <c r="U151" s="81">
        <f t="shared" si="11"/>
        <v>0</v>
      </c>
      <c r="V151" s="81">
        <f>IFERROR(VLOOKUP(A151,'Competitors Links &amp; Pricings'!A:G,3,0),"")</f>
        <v>179</v>
      </c>
      <c r="W151" s="81">
        <f>IFERROR(VLOOKUP(A151,'Competitors Links &amp; Pricings'!A:G,5,0),"")</f>
        <v>220.91</v>
      </c>
      <c r="X151" s="81">
        <f>IFERROR(VLOOKUP(A151,'Competitors Links &amp; Pricings'!A:G,7,0),"")</f>
        <v>294</v>
      </c>
      <c r="Y151" s="81">
        <f>IFERROR(VLOOKUP(A151,'Competitors Links &amp; Pricings'!A:L,8,0),"")</f>
        <v>8.35</v>
      </c>
      <c r="Z151" s="81">
        <f>IFERROR(VLOOKUP(A151,'Competitors Links &amp; Pricings'!A:L,9,0),"")</f>
        <v>6.89</v>
      </c>
      <c r="AA151" s="81">
        <f>IFERROR(VLOOKUP(A151,'Competitors Links &amp; Pricings'!A:L,10,0),"")</f>
        <v>2.38</v>
      </c>
      <c r="AB151" s="81">
        <f>IFERROR(VLOOKUP(A151,'Competitors Links &amp; Pricings'!A:L,11,0),"")</f>
        <v>1.19</v>
      </c>
    </row>
    <row r="152" spans="1:28" s="92" customFormat="1" ht="12" x14ac:dyDescent="0.25">
      <c r="A152" s="91" t="s">
        <v>532</v>
      </c>
      <c r="B152" s="89">
        <v>954.55</v>
      </c>
      <c r="C152" s="89">
        <v>1112</v>
      </c>
      <c r="D152" s="106">
        <f t="shared" si="8"/>
        <v>0.14159172661870509</v>
      </c>
      <c r="E152" s="90">
        <f t="shared" si="9"/>
        <v>0</v>
      </c>
      <c r="F152" s="90">
        <f t="shared" si="10"/>
        <v>0</v>
      </c>
      <c r="G152" s="100" t="s">
        <v>262</v>
      </c>
      <c r="H152" s="101" t="s">
        <v>533</v>
      </c>
      <c r="I152" s="101" t="s">
        <v>534</v>
      </c>
      <c r="J152" s="101" t="s">
        <v>535</v>
      </c>
      <c r="K152" s="101"/>
      <c r="L152" s="101"/>
      <c r="M152" s="101"/>
      <c r="N152" s="101"/>
      <c r="O152" s="100"/>
      <c r="P152" s="101"/>
      <c r="Q152" s="101"/>
      <c r="R152" s="101"/>
      <c r="S152" s="101"/>
      <c r="T152" s="101"/>
      <c r="U152" s="81">
        <f t="shared" si="11"/>
        <v>0</v>
      </c>
      <c r="V152" s="101" t="str">
        <f>IFERROR(VLOOKUP(A152,'Competitors Links &amp; Pricings'!A:G,3,0),"")</f>
        <v xml:space="preserve"> </v>
      </c>
      <c r="W152" s="101" t="str">
        <f>IFERROR(VLOOKUP(A152,'Competitors Links &amp; Pricings'!A:G,5,0),"")</f>
        <v xml:space="preserve"> </v>
      </c>
      <c r="X152" s="101" t="str">
        <f>IFERROR(VLOOKUP(A152,'Competitors Links &amp; Pricings'!A:G,7,0),"")</f>
        <v xml:space="preserve"> </v>
      </c>
      <c r="Y152" s="101">
        <f>IFERROR(VLOOKUP(A152,'Competitors Links &amp; Pricings'!A:L,8,0),"")</f>
        <v>41.34</v>
      </c>
      <c r="Z152" s="101">
        <f>IFERROR(VLOOKUP(A152,'Competitors Links &amp; Pricings'!A:L,9,0),"")</f>
        <v>29.29</v>
      </c>
      <c r="AA152" s="101">
        <f>IFERROR(VLOOKUP(A152,'Competitors Links &amp; Pricings'!A:L,10,0),"")</f>
        <v>153.19999999999999</v>
      </c>
      <c r="AB152" s="101">
        <f>IFERROR(VLOOKUP(A152,'Competitors Links &amp; Pricings'!A:L,11,0),"")</f>
        <v>18.03</v>
      </c>
    </row>
    <row r="153" spans="1:28" s="92" customFormat="1" ht="12" x14ac:dyDescent="0.25">
      <c r="A153" s="91" t="s">
        <v>536</v>
      </c>
      <c r="B153" s="89">
        <v>891.43</v>
      </c>
      <c r="C153" s="89">
        <v>1141.03</v>
      </c>
      <c r="D153" s="106">
        <f t="shared" si="8"/>
        <v>0.2187497261246418</v>
      </c>
      <c r="E153" s="90">
        <f t="shared" si="9"/>
        <v>0</v>
      </c>
      <c r="F153" s="90">
        <f t="shared" si="10"/>
        <v>1015</v>
      </c>
      <c r="G153" s="100" t="s">
        <v>34</v>
      </c>
      <c r="H153" s="101" t="s">
        <v>537</v>
      </c>
      <c r="I153" s="101" t="s">
        <v>538</v>
      </c>
      <c r="J153" s="101" t="s">
        <v>535</v>
      </c>
      <c r="K153" s="101"/>
      <c r="L153" s="101"/>
      <c r="M153" s="101"/>
      <c r="N153" s="101"/>
      <c r="O153" s="100"/>
      <c r="P153" s="101"/>
      <c r="Q153" s="101"/>
      <c r="R153" s="101"/>
      <c r="S153" s="101"/>
      <c r="T153" s="101"/>
      <c r="U153" s="81">
        <f t="shared" si="11"/>
        <v>0</v>
      </c>
      <c r="V153" s="101">
        <f>IFERROR(VLOOKUP(A153,'Competitors Links &amp; Pricings'!A:G,3,0),"")</f>
        <v>1015</v>
      </c>
      <c r="W153" s="101">
        <f>IFERROR(VLOOKUP(A153,'Competitors Links &amp; Pricings'!A:G,5,0),"")</f>
        <v>1015</v>
      </c>
      <c r="X153" s="101" t="str">
        <f>IFERROR(VLOOKUP(A153,'Competitors Links &amp; Pricings'!A:G,7,0),"")</f>
        <v xml:space="preserve"> </v>
      </c>
      <c r="Y153" s="101">
        <f>IFERROR(VLOOKUP(A153,'Competitors Links &amp; Pricings'!A:L,8,0),"")</f>
        <v>29.29</v>
      </c>
      <c r="Z153" s="101">
        <f>IFERROR(VLOOKUP(A153,'Competitors Links &amp; Pricings'!A:L,9,0),"")</f>
        <v>18.03</v>
      </c>
      <c r="AA153" s="101">
        <f>IFERROR(VLOOKUP(A153,'Competitors Links &amp; Pricings'!A:L,10,0),"")</f>
        <v>153.19999999999999</v>
      </c>
      <c r="AB153" s="101">
        <f>IFERROR(VLOOKUP(A153,'Competitors Links &amp; Pricings'!A:L,11,0),"")</f>
        <v>41.34</v>
      </c>
    </row>
    <row r="154" spans="1:28" s="83" customFormat="1" ht="12" x14ac:dyDescent="0.25">
      <c r="A154" s="81" t="s">
        <v>539</v>
      </c>
      <c r="B154" s="89">
        <v>242.17</v>
      </c>
      <c r="C154" s="89">
        <v>312.17</v>
      </c>
      <c r="D154" s="106">
        <f t="shared" si="8"/>
        <v>0.22423679405452165</v>
      </c>
      <c r="E154" s="90">
        <f t="shared" si="9"/>
        <v>0</v>
      </c>
      <c r="F154" s="90">
        <f t="shared" si="10"/>
        <v>241.74</v>
      </c>
      <c r="G154" s="82" t="s">
        <v>50</v>
      </c>
      <c r="H154" s="81" t="s">
        <v>540</v>
      </c>
      <c r="I154" s="81" t="s">
        <v>541</v>
      </c>
      <c r="J154" s="81" t="s">
        <v>53</v>
      </c>
      <c r="K154" s="81"/>
      <c r="L154" s="81"/>
      <c r="M154" s="81"/>
      <c r="N154" s="81"/>
      <c r="O154" s="82"/>
      <c r="P154" s="81"/>
      <c r="Q154" s="81"/>
      <c r="R154" s="81"/>
      <c r="S154" s="81"/>
      <c r="T154" s="81"/>
      <c r="U154" s="81">
        <f t="shared" si="11"/>
        <v>0</v>
      </c>
      <c r="V154" s="81">
        <f>IFERROR(VLOOKUP(A154,'Competitors Links &amp; Pricings'!A:G,3,0),"")</f>
        <v>329</v>
      </c>
      <c r="W154" s="81">
        <f>IFERROR(VLOOKUP(A154,'Competitors Links &amp; Pricings'!A:G,5,0),"")</f>
        <v>314.82</v>
      </c>
      <c r="X154" s="81">
        <f>IFERROR(VLOOKUP(A154,'Competitors Links &amp; Pricings'!A:G,7,0),"")</f>
        <v>241.74</v>
      </c>
      <c r="Y154" s="81">
        <f>IFERROR(VLOOKUP(A154,'Competitors Links &amp; Pricings'!A:L,8,0),"")</f>
        <v>39.369999999999997</v>
      </c>
      <c r="Z154" s="81">
        <f>IFERROR(VLOOKUP(A154,'Competitors Links &amp; Pricings'!A:L,9,0),"")</f>
        <v>79.33</v>
      </c>
      <c r="AA154" s="81">
        <f>IFERROR(VLOOKUP(A154,'Competitors Links &amp; Pricings'!A:L,10,0),"")</f>
        <v>50.71</v>
      </c>
      <c r="AB154" s="81">
        <f>IFERROR(VLOOKUP(A154,'Competitors Links &amp; Pricings'!A:L,11,0),"")</f>
        <v>1.38</v>
      </c>
    </row>
    <row r="155" spans="1:28" s="83" customFormat="1" ht="12" x14ac:dyDescent="0.25">
      <c r="A155" s="81" t="s">
        <v>542</v>
      </c>
      <c r="B155" s="89">
        <v>1512.5</v>
      </c>
      <c r="C155" s="89">
        <v>1977.04</v>
      </c>
      <c r="D155" s="106">
        <f t="shared" si="8"/>
        <v>0.23496742605106621</v>
      </c>
      <c r="E155" s="90">
        <f t="shared" si="9"/>
        <v>0</v>
      </c>
      <c r="F155" s="90">
        <f t="shared" si="10"/>
        <v>1973.52</v>
      </c>
      <c r="G155" s="82" t="s">
        <v>50</v>
      </c>
      <c r="H155" s="84">
        <v>4210060801</v>
      </c>
      <c r="I155" s="81" t="s">
        <v>543</v>
      </c>
      <c r="J155" s="81" t="s">
        <v>530</v>
      </c>
      <c r="K155" s="81"/>
      <c r="L155" s="81"/>
      <c r="M155" s="81"/>
      <c r="N155" s="81"/>
      <c r="O155" s="82"/>
      <c r="P155" s="81"/>
      <c r="Q155" s="81"/>
      <c r="R155" s="81"/>
      <c r="S155" s="81"/>
      <c r="T155" s="81"/>
      <c r="U155" s="81">
        <f t="shared" si="11"/>
        <v>0</v>
      </c>
      <c r="V155" s="81">
        <f>IFERROR(VLOOKUP(A155,'Competitors Links &amp; Pricings'!A:G,3,0),"")</f>
        <v>1973.52</v>
      </c>
      <c r="W155" s="81">
        <f>IFERROR(VLOOKUP(A155,'Competitors Links &amp; Pricings'!A:G,5,0),"")</f>
        <v>1973.52</v>
      </c>
      <c r="X155" s="81">
        <f>IFERROR(VLOOKUP(A155,'Competitors Links &amp; Pricings'!A:G,7,0),"")</f>
        <v>1973.52</v>
      </c>
      <c r="Y155" s="81">
        <f>IFERROR(VLOOKUP(A155,'Competitors Links &amp; Pricings'!A:L,8,0),"")</f>
        <v>16.920000000000002</v>
      </c>
      <c r="Z155" s="81">
        <f>IFERROR(VLOOKUP(A155,'Competitors Links &amp; Pricings'!A:L,9,0),"")</f>
        <v>31</v>
      </c>
      <c r="AA155" s="81">
        <f>IFERROR(VLOOKUP(A155,'Competitors Links &amp; Pricings'!A:L,10,0),"")</f>
        <v>47.4</v>
      </c>
      <c r="AB155" s="81">
        <f>IFERROR(VLOOKUP(A155,'Competitors Links &amp; Pricings'!A:L,11,0),"")</f>
        <v>8.1</v>
      </c>
    </row>
    <row r="156" spans="1:28" s="83" customFormat="1" ht="12" x14ac:dyDescent="0.25">
      <c r="A156" s="81" t="s">
        <v>544</v>
      </c>
      <c r="B156" s="89">
        <v>10.29</v>
      </c>
      <c r="C156" s="89">
        <v>14.08</v>
      </c>
      <c r="D156" s="106">
        <f t="shared" si="8"/>
        <v>0.26917613636363641</v>
      </c>
      <c r="E156" s="90">
        <f t="shared" si="9"/>
        <v>0</v>
      </c>
      <c r="F156" s="90">
        <f t="shared" si="10"/>
        <v>15.3</v>
      </c>
      <c r="G156" s="82" t="s">
        <v>34</v>
      </c>
      <c r="H156" s="81" t="s">
        <v>545</v>
      </c>
      <c r="I156" s="81" t="s">
        <v>546</v>
      </c>
      <c r="J156" s="81" t="s">
        <v>443</v>
      </c>
      <c r="K156" s="81"/>
      <c r="L156" s="81"/>
      <c r="M156" s="81"/>
      <c r="N156" s="81"/>
      <c r="O156" s="82"/>
      <c r="P156" s="81"/>
      <c r="Q156" s="81"/>
      <c r="R156" s="81"/>
      <c r="S156" s="81"/>
      <c r="T156" s="81"/>
      <c r="U156" s="81">
        <f t="shared" si="11"/>
        <v>0</v>
      </c>
      <c r="V156" s="81">
        <f>IFERROR(VLOOKUP(A156,'Competitors Links &amp; Pricings'!A:G,3,0),"")</f>
        <v>15.3</v>
      </c>
      <c r="W156" s="81">
        <f>IFERROR(VLOOKUP(A156,'Competitors Links &amp; Pricings'!A:G,5,0),"")</f>
        <v>33.450000000000003</v>
      </c>
      <c r="X156" s="81">
        <f>IFERROR(VLOOKUP(A156,'Competitors Links &amp; Pricings'!A:G,7,0),"")</f>
        <v>33</v>
      </c>
      <c r="Y156" s="81">
        <f>IFERROR(VLOOKUP(A156,'Competitors Links &amp; Pricings'!A:L,8,0),"")</f>
        <v>9.8000000000000007</v>
      </c>
      <c r="Z156" s="81">
        <f>IFERROR(VLOOKUP(A156,'Competitors Links &amp; Pricings'!A:L,9,0),"")</f>
        <v>5.0999999999999996</v>
      </c>
      <c r="AA156" s="81">
        <f>IFERROR(VLOOKUP(A156,'Competitors Links &amp; Pricings'!A:L,10,0),"")</f>
        <v>0.4</v>
      </c>
      <c r="AB156" s="81">
        <f>IFERROR(VLOOKUP(A156,'Competitors Links &amp; Pricings'!A:L,11,0),"")</f>
        <v>1.1000000000000001</v>
      </c>
    </row>
    <row r="157" spans="1:28" s="83" customFormat="1" ht="12" x14ac:dyDescent="0.25">
      <c r="A157" s="81" t="s">
        <v>547</v>
      </c>
      <c r="B157" s="89">
        <v>198.75</v>
      </c>
      <c r="C157" s="89">
        <v>264</v>
      </c>
      <c r="D157" s="106">
        <f t="shared" si="8"/>
        <v>0.24715909090909091</v>
      </c>
      <c r="E157" s="90">
        <f t="shared" si="9"/>
        <v>0</v>
      </c>
      <c r="F157" s="90">
        <f t="shared" si="10"/>
        <v>0</v>
      </c>
      <c r="G157" s="82" t="s">
        <v>50</v>
      </c>
      <c r="H157" s="81" t="s">
        <v>548</v>
      </c>
      <c r="I157" s="81" t="s">
        <v>549</v>
      </c>
      <c r="J157" s="81" t="s">
        <v>37</v>
      </c>
      <c r="K157" s="81"/>
      <c r="L157" s="81"/>
      <c r="M157" s="81"/>
      <c r="N157" s="81"/>
      <c r="O157" s="82"/>
      <c r="P157" s="81"/>
      <c r="Q157" s="81"/>
      <c r="R157" s="81"/>
      <c r="S157" s="81"/>
      <c r="T157" s="81"/>
      <c r="U157" s="81">
        <f t="shared" si="11"/>
        <v>0</v>
      </c>
      <c r="V157" s="81" t="str">
        <f>IFERROR(VLOOKUP(A157,'Competitors Links &amp; Pricings'!A:G,3,0),"")</f>
        <v xml:space="preserve"> </v>
      </c>
      <c r="W157" s="81" t="str">
        <f>IFERROR(VLOOKUP(A157,'Competitors Links &amp; Pricings'!A:G,5,0),"")</f>
        <v xml:space="preserve"> </v>
      </c>
      <c r="X157" s="81" t="str">
        <f>IFERROR(VLOOKUP(A157,'Competitors Links &amp; Pricings'!A:G,7,0),"")</f>
        <v xml:space="preserve"> </v>
      </c>
      <c r="Y157" s="81">
        <f>IFERROR(VLOOKUP(A157,'Competitors Links &amp; Pricings'!A:L,8,0),"")</f>
        <v>5.0999999999999996</v>
      </c>
      <c r="Z157" s="81">
        <f>IFERROR(VLOOKUP(A157,'Competitors Links &amp; Pricings'!A:L,9,0),"")</f>
        <v>1.9</v>
      </c>
      <c r="AA157" s="81">
        <f>IFERROR(VLOOKUP(A157,'Competitors Links &amp; Pricings'!A:L,10,0),"")</f>
        <v>8.8000000000000007</v>
      </c>
      <c r="AB157" s="81">
        <f>IFERROR(VLOOKUP(A157,'Competitors Links &amp; Pricings'!A:L,11,0),"")</f>
        <v>10.9</v>
      </c>
    </row>
    <row r="158" spans="1:28" s="83" customFormat="1" ht="12" x14ac:dyDescent="0.25">
      <c r="A158" s="81" t="s">
        <v>550</v>
      </c>
      <c r="B158" s="89">
        <v>10.29</v>
      </c>
      <c r="C158" s="89">
        <v>14.08</v>
      </c>
      <c r="D158" s="106">
        <f t="shared" si="8"/>
        <v>0.26917613636363641</v>
      </c>
      <c r="E158" s="90">
        <f t="shared" si="9"/>
        <v>0</v>
      </c>
      <c r="F158" s="90">
        <f t="shared" si="10"/>
        <v>15.3</v>
      </c>
      <c r="G158" s="82" t="s">
        <v>34</v>
      </c>
      <c r="H158" s="81" t="s">
        <v>551</v>
      </c>
      <c r="I158" s="81" t="s">
        <v>552</v>
      </c>
      <c r="J158" s="81" t="s">
        <v>443</v>
      </c>
      <c r="K158" s="81"/>
      <c r="L158" s="81"/>
      <c r="M158" s="81"/>
      <c r="N158" s="81"/>
      <c r="O158" s="82"/>
      <c r="P158" s="81"/>
      <c r="Q158" s="81"/>
      <c r="R158" s="81"/>
      <c r="S158" s="81"/>
      <c r="T158" s="81"/>
      <c r="U158" s="81">
        <f t="shared" si="11"/>
        <v>0</v>
      </c>
      <c r="V158" s="81">
        <f>IFERROR(VLOOKUP(A158,'Competitors Links &amp; Pricings'!A:G,3,0),"")</f>
        <v>15.3</v>
      </c>
      <c r="W158" s="81">
        <f>IFERROR(VLOOKUP(A158,'Competitors Links &amp; Pricings'!A:G,5,0),"")</f>
        <v>15.3</v>
      </c>
      <c r="X158" s="81">
        <f>IFERROR(VLOOKUP(A158,'Competitors Links &amp; Pricings'!A:G,7,0),"")</f>
        <v>33.450000000000003</v>
      </c>
      <c r="Y158" s="81">
        <f>IFERROR(VLOOKUP(A158,'Competitors Links &amp; Pricings'!A:L,8,0),"")</f>
        <v>7</v>
      </c>
      <c r="Z158" s="81">
        <f>IFERROR(VLOOKUP(A158,'Competitors Links &amp; Pricings'!A:L,9,0),"")</f>
        <v>6.6</v>
      </c>
      <c r="AA158" s="81">
        <f>IFERROR(VLOOKUP(A158,'Competitors Links &amp; Pricings'!A:L,10,0),"")</f>
        <v>0.18</v>
      </c>
      <c r="AB158" s="81">
        <f>IFERROR(VLOOKUP(A158,'Competitors Links &amp; Pricings'!A:L,11,0),"")</f>
        <v>0.7</v>
      </c>
    </row>
    <row r="159" spans="1:28" s="83" customFormat="1" ht="12" x14ac:dyDescent="0.25">
      <c r="A159" s="81" t="s">
        <v>553</v>
      </c>
      <c r="B159" s="89">
        <v>30.67</v>
      </c>
      <c r="C159" s="89">
        <v>39.96</v>
      </c>
      <c r="D159" s="106">
        <f t="shared" si="8"/>
        <v>0.23248248248248246</v>
      </c>
      <c r="E159" s="90">
        <f t="shared" si="9"/>
        <v>0</v>
      </c>
      <c r="F159" s="90">
        <f t="shared" si="10"/>
        <v>0</v>
      </c>
      <c r="G159" s="82" t="s">
        <v>34</v>
      </c>
      <c r="H159" s="81" t="s">
        <v>554</v>
      </c>
      <c r="I159" s="81" t="s">
        <v>555</v>
      </c>
      <c r="J159" s="81" t="s">
        <v>37</v>
      </c>
      <c r="K159" s="81"/>
      <c r="L159" s="81"/>
      <c r="M159" s="81"/>
      <c r="N159" s="81"/>
      <c r="O159" s="82"/>
      <c r="P159" s="81"/>
      <c r="Q159" s="81"/>
      <c r="R159" s="81"/>
      <c r="S159" s="81"/>
      <c r="T159" s="81"/>
      <c r="U159" s="81">
        <f t="shared" si="11"/>
        <v>0</v>
      </c>
      <c r="V159" s="81" t="str">
        <f>IFERROR(VLOOKUP(A159,'Competitors Links &amp; Pricings'!A:G,3,0),"")</f>
        <v xml:space="preserve"> </v>
      </c>
      <c r="W159" s="81" t="str">
        <f>IFERROR(VLOOKUP(A159,'Competitors Links &amp; Pricings'!A:G,5,0),"")</f>
        <v xml:space="preserve"> </v>
      </c>
      <c r="X159" s="81" t="str">
        <f>IFERROR(VLOOKUP(A159,'Competitors Links &amp; Pricings'!A:G,7,0),"")</f>
        <v xml:space="preserve"> </v>
      </c>
      <c r="Y159" s="81">
        <f>IFERROR(VLOOKUP(A159,'Competitors Links &amp; Pricings'!A:L,8,0),"")</f>
        <v>1.2</v>
      </c>
      <c r="Z159" s="81">
        <f>IFERROR(VLOOKUP(A159,'Competitors Links &amp; Pricings'!A:L,9,0),"")</f>
        <v>1.2</v>
      </c>
      <c r="AA159" s="81">
        <f>IFERROR(VLOOKUP(A159,'Competitors Links &amp; Pricings'!A:L,10,0),"")</f>
        <v>37.4</v>
      </c>
      <c r="AB159" s="81">
        <f>IFERROR(VLOOKUP(A159,'Competitors Links &amp; Pricings'!A:L,11,0),"")</f>
        <v>1.2</v>
      </c>
    </row>
    <row r="160" spans="1:28" s="83" customFormat="1" ht="12" x14ac:dyDescent="0.25">
      <c r="A160" s="81" t="s">
        <v>556</v>
      </c>
      <c r="B160" s="89">
        <v>385.33</v>
      </c>
      <c r="C160" s="89">
        <v>490.02</v>
      </c>
      <c r="D160" s="106">
        <f t="shared" si="8"/>
        <v>0.2136443410473042</v>
      </c>
      <c r="E160" s="90">
        <f t="shared" si="9"/>
        <v>0</v>
      </c>
      <c r="F160" s="90">
        <f t="shared" si="10"/>
        <v>0</v>
      </c>
      <c r="G160" s="82" t="s">
        <v>34</v>
      </c>
      <c r="H160" s="81" t="s">
        <v>557</v>
      </c>
      <c r="I160" s="81" t="s">
        <v>558</v>
      </c>
      <c r="J160" s="81" t="s">
        <v>37</v>
      </c>
      <c r="K160" s="81"/>
      <c r="L160" s="81"/>
      <c r="M160" s="81"/>
      <c r="N160" s="81"/>
      <c r="O160" s="82"/>
      <c r="P160" s="81"/>
      <c r="Q160" s="81"/>
      <c r="R160" s="81"/>
      <c r="S160" s="81"/>
      <c r="T160" s="81"/>
      <c r="U160" s="81">
        <f t="shared" si="11"/>
        <v>0</v>
      </c>
      <c r="V160" s="81" t="str">
        <f>IFERROR(VLOOKUP(A160,'Competitors Links &amp; Pricings'!A:G,3,0),"")</f>
        <v xml:space="preserve"> </v>
      </c>
      <c r="W160" s="81" t="str">
        <f>IFERROR(VLOOKUP(A160,'Competitors Links &amp; Pricings'!A:G,5,0),"")</f>
        <v xml:space="preserve"> </v>
      </c>
      <c r="X160" s="81" t="str">
        <f>IFERROR(VLOOKUP(A160,'Competitors Links &amp; Pricings'!A:G,7,0),"")</f>
        <v xml:space="preserve"> </v>
      </c>
      <c r="Y160" s="81">
        <f>IFERROR(VLOOKUP(A160,'Competitors Links &amp; Pricings'!A:L,8,0),"")</f>
        <v>1.1100000000000001</v>
      </c>
      <c r="Z160" s="81">
        <f>IFERROR(VLOOKUP(A160,'Competitors Links &amp; Pricings'!A:L,9,0),"")</f>
        <v>1.49</v>
      </c>
      <c r="AA160" s="81">
        <f>IFERROR(VLOOKUP(A160,'Competitors Links &amp; Pricings'!A:L,10,0),"")</f>
        <v>22.946000000000002</v>
      </c>
      <c r="AB160" s="81">
        <f>IFERROR(VLOOKUP(A160,'Competitors Links &amp; Pricings'!A:L,11,0),"")</f>
        <v>1.24</v>
      </c>
    </row>
    <row r="161" spans="1:28" s="83" customFormat="1" ht="12" x14ac:dyDescent="0.25">
      <c r="A161" s="81" t="s">
        <v>559</v>
      </c>
      <c r="B161" s="89">
        <v>489.14</v>
      </c>
      <c r="C161" s="89">
        <v>691.22</v>
      </c>
      <c r="D161" s="106">
        <f t="shared" si="8"/>
        <v>0.29235265183299097</v>
      </c>
      <c r="E161" s="90">
        <f t="shared" si="9"/>
        <v>0</v>
      </c>
      <c r="F161" s="90">
        <f t="shared" si="10"/>
        <v>727.6</v>
      </c>
      <c r="G161" s="82" t="s">
        <v>34</v>
      </c>
      <c r="H161" s="81" t="s">
        <v>560</v>
      </c>
      <c r="I161" s="81" t="s">
        <v>561</v>
      </c>
      <c r="J161" s="81" t="s">
        <v>443</v>
      </c>
      <c r="K161" s="81"/>
      <c r="L161" s="81"/>
      <c r="M161" s="81"/>
      <c r="N161" s="81"/>
      <c r="O161" s="82"/>
      <c r="P161" s="81"/>
      <c r="Q161" s="81"/>
      <c r="R161" s="81"/>
      <c r="S161" s="81"/>
      <c r="T161" s="81"/>
      <c r="U161" s="81">
        <f t="shared" si="11"/>
        <v>0</v>
      </c>
      <c r="V161" s="81">
        <f>IFERROR(VLOOKUP(A161,'Competitors Links &amp; Pricings'!A:G,3,0),"")</f>
        <v>727.6</v>
      </c>
      <c r="W161" s="81">
        <f>IFERROR(VLOOKUP(A161,'Competitors Links &amp; Pricings'!A:G,5,0),"")</f>
        <v>981.17</v>
      </c>
      <c r="X161" s="81">
        <f>IFERROR(VLOOKUP(A161,'Competitors Links &amp; Pricings'!A:G,7,0),"")</f>
        <v>727.6</v>
      </c>
      <c r="Y161" s="81">
        <f>IFERROR(VLOOKUP(A161,'Competitors Links &amp; Pricings'!A:L,8,0),"")</f>
        <v>13.77</v>
      </c>
      <c r="Z161" s="81">
        <f>IFERROR(VLOOKUP(A161,'Competitors Links &amp; Pricings'!A:L,9,0),"")</f>
        <v>11.81</v>
      </c>
      <c r="AA161" s="81">
        <f>IFERROR(VLOOKUP(A161,'Competitors Links &amp; Pricings'!A:L,10,0),"")</f>
        <v>33.06</v>
      </c>
      <c r="AB161" s="81">
        <f>IFERROR(VLOOKUP(A161,'Competitors Links &amp; Pricings'!A:L,11,0),"")</f>
        <v>17.7</v>
      </c>
    </row>
    <row r="162" spans="1:28" s="83" customFormat="1" ht="12" x14ac:dyDescent="0.25">
      <c r="A162" s="81" t="s">
        <v>562</v>
      </c>
      <c r="B162" s="89">
        <v>726.29</v>
      </c>
      <c r="C162" s="89">
        <v>993.92</v>
      </c>
      <c r="D162" s="106">
        <f t="shared" si="8"/>
        <v>0.26926714423696074</v>
      </c>
      <c r="E162" s="90">
        <f t="shared" si="9"/>
        <v>0</v>
      </c>
      <c r="F162" s="90">
        <f t="shared" si="10"/>
        <v>1080.3499999999999</v>
      </c>
      <c r="G162" s="82" t="s">
        <v>34</v>
      </c>
      <c r="H162" s="81" t="s">
        <v>563</v>
      </c>
      <c r="I162" s="81" t="s">
        <v>564</v>
      </c>
      <c r="J162" s="81" t="s">
        <v>443</v>
      </c>
      <c r="K162" s="81"/>
      <c r="L162" s="81"/>
      <c r="M162" s="81"/>
      <c r="N162" s="81"/>
      <c r="O162" s="82"/>
      <c r="P162" s="81"/>
      <c r="Q162" s="81"/>
      <c r="R162" s="81"/>
      <c r="S162" s="81"/>
      <c r="T162" s="81"/>
      <c r="U162" s="81">
        <f t="shared" si="11"/>
        <v>0</v>
      </c>
      <c r="V162" s="81">
        <f>IFERROR(VLOOKUP(A162,'Competitors Links &amp; Pricings'!A:G,3,0),"")</f>
        <v>1080.3499999999999</v>
      </c>
      <c r="W162" s="81">
        <f>IFERROR(VLOOKUP(A162,'Competitors Links &amp; Pricings'!A:G,5,0),"")</f>
        <v>1489</v>
      </c>
      <c r="X162" s="81">
        <f>IFERROR(VLOOKUP(A162,'Competitors Links &amp; Pricings'!A:G,7,0),"")</f>
        <v>1080.3499999999999</v>
      </c>
      <c r="Y162" s="81">
        <f>IFERROR(VLOOKUP(A162,'Competitors Links &amp; Pricings'!A:L,8,0),"")</f>
        <v>10</v>
      </c>
      <c r="Z162" s="81">
        <f>IFERROR(VLOOKUP(A162,'Competitors Links &amp; Pricings'!A:L,9,0),"")</f>
        <v>20.5</v>
      </c>
      <c r="AA162" s="81">
        <f>IFERROR(VLOOKUP(A162,'Competitors Links &amp; Pricings'!A:L,10,0),"")</f>
        <v>31</v>
      </c>
      <c r="AB162" s="81">
        <f>IFERROR(VLOOKUP(A162,'Competitors Links &amp; Pricings'!A:L,11,0),"")</f>
        <v>5</v>
      </c>
    </row>
    <row r="163" spans="1:28" s="92" customFormat="1" ht="12" x14ac:dyDescent="0.25">
      <c r="A163" s="91" t="s">
        <v>565</v>
      </c>
      <c r="B163" s="89">
        <v>14.69</v>
      </c>
      <c r="C163" s="89">
        <v>18.82</v>
      </c>
      <c r="D163" s="106">
        <f t="shared" si="8"/>
        <v>0.21944739638682256</v>
      </c>
      <c r="E163" s="90">
        <f t="shared" si="9"/>
        <v>0</v>
      </c>
      <c r="F163" s="90">
        <f t="shared" si="10"/>
        <v>0</v>
      </c>
      <c r="G163" s="100" t="s">
        <v>527</v>
      </c>
      <c r="H163" s="101">
        <v>360100</v>
      </c>
      <c r="I163" s="101" t="s">
        <v>566</v>
      </c>
      <c r="J163" s="101" t="s">
        <v>567</v>
      </c>
      <c r="K163" s="101"/>
      <c r="L163" s="101"/>
      <c r="M163" s="101"/>
      <c r="N163" s="101"/>
      <c r="O163" s="100"/>
      <c r="P163" s="101"/>
      <c r="Q163" s="101"/>
      <c r="R163" s="101"/>
      <c r="S163" s="101"/>
      <c r="T163" s="101"/>
      <c r="U163" s="81">
        <f t="shared" si="11"/>
        <v>0</v>
      </c>
      <c r="V163" s="101" t="str">
        <f>IFERROR(VLOOKUP(A163,'Competitors Links &amp; Pricings'!A:G,3,0),"")</f>
        <v xml:space="preserve"> </v>
      </c>
      <c r="W163" s="101" t="str">
        <f>IFERROR(VLOOKUP(A163,'Competitors Links &amp; Pricings'!A:G,5,0),"")</f>
        <v xml:space="preserve"> </v>
      </c>
      <c r="X163" s="101" t="str">
        <f>IFERROR(VLOOKUP(A163,'Competitors Links &amp; Pricings'!A:G,7,0),"")</f>
        <v xml:space="preserve"> </v>
      </c>
      <c r="Y163" s="101">
        <f>IFERROR(VLOOKUP(A163,'Competitors Links &amp; Pricings'!A:L,8,0),"")</f>
        <v>3.2</v>
      </c>
      <c r="Z163" s="101">
        <f>IFERROR(VLOOKUP(A163,'Competitors Links &amp; Pricings'!A:L,9,0),"")</f>
        <v>87</v>
      </c>
      <c r="AA163" s="101">
        <f>IFERROR(VLOOKUP(A163,'Competitors Links &amp; Pricings'!A:L,10,0),"")</f>
        <v>5.6</v>
      </c>
      <c r="AB163" s="101">
        <f>IFERROR(VLOOKUP(A163,'Competitors Links &amp; Pricings'!A:L,11,0),"")</f>
        <v>2</v>
      </c>
    </row>
    <row r="164" spans="1:28" s="83" customFormat="1" ht="12" x14ac:dyDescent="0.25">
      <c r="A164" s="81" t="s">
        <v>568</v>
      </c>
      <c r="B164" s="89">
        <v>10.51</v>
      </c>
      <c r="C164" s="89">
        <v>12.99</v>
      </c>
      <c r="D164" s="106">
        <f t="shared" si="8"/>
        <v>0.19091608929946116</v>
      </c>
      <c r="E164" s="90">
        <f t="shared" si="9"/>
        <v>0</v>
      </c>
      <c r="F164" s="90">
        <f t="shared" si="10"/>
        <v>0</v>
      </c>
      <c r="G164" s="82" t="s">
        <v>34</v>
      </c>
      <c r="H164" s="81">
        <v>360090</v>
      </c>
      <c r="I164" s="81" t="s">
        <v>569</v>
      </c>
      <c r="J164" s="81" t="s">
        <v>135</v>
      </c>
      <c r="K164" s="81"/>
      <c r="L164" s="81"/>
      <c r="M164" s="81"/>
      <c r="N164" s="81"/>
      <c r="O164" s="82"/>
      <c r="P164" s="81"/>
      <c r="Q164" s="81"/>
      <c r="R164" s="81"/>
      <c r="S164" s="81"/>
      <c r="T164" s="81"/>
      <c r="U164" s="81">
        <f t="shared" si="11"/>
        <v>0</v>
      </c>
      <c r="V164" s="81" t="str">
        <f>IFERROR(VLOOKUP(A164,'Competitors Links &amp; Pricings'!A:G,3,0),"")</f>
        <v xml:space="preserve"> </v>
      </c>
      <c r="W164" s="81" t="str">
        <f>IFERROR(VLOOKUP(A164,'Competitors Links &amp; Pricings'!A:G,5,0),"")</f>
        <v xml:space="preserve"> </v>
      </c>
      <c r="X164" s="81" t="str">
        <f>IFERROR(VLOOKUP(A164,'Competitors Links &amp; Pricings'!A:G,7,0),"")</f>
        <v xml:space="preserve"> </v>
      </c>
      <c r="Y164" s="81">
        <f>IFERROR(VLOOKUP(A164,'Competitors Links &amp; Pricings'!A:L,8,0),"")</f>
        <v>6.9</v>
      </c>
      <c r="Z164" s="81">
        <f>IFERROR(VLOOKUP(A164,'Competitors Links &amp; Pricings'!A:L,9,0),"")</f>
        <v>62</v>
      </c>
      <c r="AA164" s="81">
        <f>IFERROR(VLOOKUP(A164,'Competitors Links &amp; Pricings'!A:L,10,0),"")</f>
        <v>0.36</v>
      </c>
      <c r="AB164" s="81">
        <f>IFERROR(VLOOKUP(A164,'Competitors Links &amp; Pricings'!A:L,11,0),"")</f>
        <v>0.25</v>
      </c>
    </row>
    <row r="165" spans="1:28" s="92" customFormat="1" ht="12" x14ac:dyDescent="0.25">
      <c r="A165" s="91" t="s">
        <v>570</v>
      </c>
      <c r="B165" s="89">
        <v>24.67</v>
      </c>
      <c r="C165" s="89">
        <v>31.6</v>
      </c>
      <c r="D165" s="106">
        <f t="shared" si="8"/>
        <v>0.21930379746835441</v>
      </c>
      <c r="E165" s="90">
        <f t="shared" si="9"/>
        <v>0</v>
      </c>
      <c r="F165" s="90">
        <f t="shared" si="10"/>
        <v>0</v>
      </c>
      <c r="G165" s="100" t="s">
        <v>527</v>
      </c>
      <c r="H165" s="101">
        <v>360081</v>
      </c>
      <c r="I165" s="101" t="s">
        <v>571</v>
      </c>
      <c r="J165" s="101" t="s">
        <v>567</v>
      </c>
      <c r="K165" s="101"/>
      <c r="L165" s="101"/>
      <c r="M165" s="101"/>
      <c r="N165" s="101"/>
      <c r="O165" s="100"/>
      <c r="P165" s="101"/>
      <c r="Q165" s="101"/>
      <c r="R165" s="101"/>
      <c r="S165" s="101"/>
      <c r="T165" s="101"/>
      <c r="U165" s="81">
        <f t="shared" si="11"/>
        <v>0</v>
      </c>
      <c r="V165" s="101" t="str">
        <f>IFERROR(VLOOKUP(A165,'Competitors Links &amp; Pricings'!A:G,3,0),"")</f>
        <v xml:space="preserve"> </v>
      </c>
      <c r="W165" s="101" t="str">
        <f>IFERROR(VLOOKUP(A165,'Competitors Links &amp; Pricings'!A:G,5,0),"")</f>
        <v xml:space="preserve"> </v>
      </c>
      <c r="X165" s="101" t="str">
        <f>IFERROR(VLOOKUP(A165,'Competitors Links &amp; Pricings'!A:G,7,0),"")</f>
        <v xml:space="preserve"> </v>
      </c>
      <c r="Y165" s="101">
        <f>IFERROR(VLOOKUP(A165,'Competitors Links &amp; Pricings'!A:L,8,0),"")</f>
        <v>9.1999999999999993</v>
      </c>
      <c r="Z165" s="101">
        <f>IFERROR(VLOOKUP(A165,'Competitors Links &amp; Pricings'!A:L,9,0),"")</f>
        <v>87</v>
      </c>
      <c r="AA165" s="101">
        <f>IFERROR(VLOOKUP(A165,'Competitors Links &amp; Pricings'!A:L,10,0),"")</f>
        <v>7.2</v>
      </c>
      <c r="AB165" s="101">
        <f>IFERROR(VLOOKUP(A165,'Competitors Links &amp; Pricings'!A:L,11,0),"")</f>
        <v>2.5</v>
      </c>
    </row>
    <row r="166" spans="1:28" s="92" customFormat="1" ht="12" x14ac:dyDescent="0.25">
      <c r="A166" s="91" t="s">
        <v>572</v>
      </c>
      <c r="B166" s="89">
        <v>21.37</v>
      </c>
      <c r="C166" s="89">
        <v>27.38</v>
      </c>
      <c r="D166" s="106">
        <f t="shared" si="8"/>
        <v>0.21950328707085456</v>
      </c>
      <c r="E166" s="90">
        <f t="shared" si="9"/>
        <v>0</v>
      </c>
      <c r="F166" s="90">
        <f t="shared" si="10"/>
        <v>0</v>
      </c>
      <c r="G166" s="100" t="s">
        <v>527</v>
      </c>
      <c r="H166" s="101">
        <v>360071</v>
      </c>
      <c r="I166" s="101" t="s">
        <v>573</v>
      </c>
      <c r="J166" s="101" t="s">
        <v>567</v>
      </c>
      <c r="K166" s="101"/>
      <c r="L166" s="101"/>
      <c r="M166" s="101"/>
      <c r="N166" s="101"/>
      <c r="O166" s="100"/>
      <c r="P166" s="101"/>
      <c r="Q166" s="101"/>
      <c r="R166" s="101"/>
      <c r="S166" s="101"/>
      <c r="T166" s="101"/>
      <c r="U166" s="81">
        <f t="shared" si="11"/>
        <v>0</v>
      </c>
      <c r="V166" s="101" t="str">
        <f>IFERROR(VLOOKUP(A166,'Competitors Links &amp; Pricings'!A:G,3,0),"")</f>
        <v xml:space="preserve"> </v>
      </c>
      <c r="W166" s="101" t="str">
        <f>IFERROR(VLOOKUP(A166,'Competitors Links &amp; Pricings'!A:G,5,0),"")</f>
        <v xml:space="preserve"> </v>
      </c>
      <c r="X166" s="101" t="str">
        <f>IFERROR(VLOOKUP(A166,'Competitors Links &amp; Pricings'!A:G,7,0),"")</f>
        <v xml:space="preserve"> </v>
      </c>
      <c r="Y166" s="101">
        <f>IFERROR(VLOOKUP(A166,'Competitors Links &amp; Pricings'!A:L,8,0),"")</f>
        <v>7.75</v>
      </c>
      <c r="Z166" s="101">
        <f>IFERROR(VLOOKUP(A166,'Competitors Links &amp; Pricings'!A:L,9,0),"")</f>
        <v>6.75</v>
      </c>
      <c r="AA166" s="101">
        <f>IFERROR(VLOOKUP(A166,'Competitors Links &amp; Pricings'!A:L,10,0),"")</f>
        <v>45</v>
      </c>
      <c r="AB166" s="101">
        <f>IFERROR(VLOOKUP(A166,'Competitors Links &amp; Pricings'!A:L,11,0),"")</f>
        <v>2</v>
      </c>
    </row>
    <row r="167" spans="1:28" s="92" customFormat="1" ht="12" x14ac:dyDescent="0.25">
      <c r="A167" s="91" t="s">
        <v>574</v>
      </c>
      <c r="B167" s="89">
        <v>27.45</v>
      </c>
      <c r="C167" s="89">
        <v>36.020000000000003</v>
      </c>
      <c r="D167" s="106">
        <f t="shared" si="8"/>
        <v>0.23792337590227661</v>
      </c>
      <c r="E167" s="90">
        <f t="shared" si="9"/>
        <v>0</v>
      </c>
      <c r="F167" s="90">
        <f t="shared" si="10"/>
        <v>0</v>
      </c>
      <c r="G167" s="100" t="s">
        <v>527</v>
      </c>
      <c r="H167" s="101">
        <v>360061</v>
      </c>
      <c r="I167" s="101" t="s">
        <v>575</v>
      </c>
      <c r="J167" s="101" t="s">
        <v>135</v>
      </c>
      <c r="K167" s="101"/>
      <c r="L167" s="101"/>
      <c r="M167" s="101"/>
      <c r="N167" s="101"/>
      <c r="O167" s="100"/>
      <c r="P167" s="101"/>
      <c r="Q167" s="101"/>
      <c r="R167" s="101"/>
      <c r="S167" s="101"/>
      <c r="T167" s="101"/>
      <c r="U167" s="81">
        <f t="shared" si="11"/>
        <v>0</v>
      </c>
      <c r="V167" s="101" t="str">
        <f>IFERROR(VLOOKUP(A167,'Competitors Links &amp; Pricings'!A:G,3,0),"")</f>
        <v xml:space="preserve"> </v>
      </c>
      <c r="W167" s="101" t="str">
        <f>IFERROR(VLOOKUP(A167,'Competitors Links &amp; Pricings'!A:G,5,0),"")</f>
        <v xml:space="preserve"> </v>
      </c>
      <c r="X167" s="101" t="str">
        <f>IFERROR(VLOOKUP(A167,'Competitors Links &amp; Pricings'!A:G,7,0),"")</f>
        <v xml:space="preserve"> </v>
      </c>
      <c r="Y167" s="101">
        <f>IFERROR(VLOOKUP(A167,'Competitors Links &amp; Pricings'!A:L,8,0),"")</f>
        <v>8</v>
      </c>
      <c r="Z167" s="101">
        <f>IFERROR(VLOOKUP(A167,'Competitors Links &amp; Pricings'!A:L,9,0),"")</f>
        <v>8</v>
      </c>
      <c r="AA167" s="101">
        <f>IFERROR(VLOOKUP(A167,'Competitors Links &amp; Pricings'!A:L,10,0),"")</f>
        <v>6.25E-2</v>
      </c>
      <c r="AB167" s="101">
        <f>IFERROR(VLOOKUP(A167,'Competitors Links &amp; Pricings'!A:L,11,0),"")</f>
        <v>8</v>
      </c>
    </row>
    <row r="168" spans="1:28" s="83" customFormat="1" ht="12" x14ac:dyDescent="0.25">
      <c r="A168" s="81" t="s">
        <v>576</v>
      </c>
      <c r="B168" s="89">
        <v>264.44</v>
      </c>
      <c r="C168" s="89">
        <v>329.91</v>
      </c>
      <c r="D168" s="106">
        <f t="shared" si="8"/>
        <v>0.19844806159255562</v>
      </c>
      <c r="E168" s="90">
        <f t="shared" si="9"/>
        <v>0</v>
      </c>
      <c r="F168" s="90">
        <f t="shared" si="10"/>
        <v>0</v>
      </c>
      <c r="G168" s="82" t="s">
        <v>34</v>
      </c>
      <c r="H168" s="81">
        <v>3000340</v>
      </c>
      <c r="I168" s="81" t="s">
        <v>577</v>
      </c>
      <c r="J168" s="81" t="s">
        <v>578</v>
      </c>
      <c r="K168" s="81"/>
      <c r="L168" s="81"/>
      <c r="M168" s="81"/>
      <c r="N168" s="81"/>
      <c r="O168" s="82"/>
      <c r="P168" s="81"/>
      <c r="Q168" s="81"/>
      <c r="R168" s="81"/>
      <c r="S168" s="81"/>
      <c r="T168" s="81"/>
      <c r="U168" s="81">
        <f t="shared" si="11"/>
        <v>0</v>
      </c>
      <c r="V168" s="81" t="str">
        <f>IFERROR(VLOOKUP(A168,'Competitors Links &amp; Pricings'!A:G,3,0),"")</f>
        <v xml:space="preserve"> </v>
      </c>
      <c r="W168" s="81" t="str">
        <f>IFERROR(VLOOKUP(A168,'Competitors Links &amp; Pricings'!A:G,5,0),"")</f>
        <v xml:space="preserve"> </v>
      </c>
      <c r="X168" s="81" t="str">
        <f>IFERROR(VLOOKUP(A168,'Competitors Links &amp; Pricings'!A:G,7,0),"")</f>
        <v xml:space="preserve"> </v>
      </c>
      <c r="Y168" s="81">
        <f>IFERROR(VLOOKUP(A168,'Competitors Links &amp; Pricings'!A:L,8,0),"")</f>
        <v>1.2</v>
      </c>
      <c r="Z168" s="81">
        <f>IFERROR(VLOOKUP(A168,'Competitors Links &amp; Pricings'!A:L,9,0),"")</f>
        <v>14.6</v>
      </c>
      <c r="AA168" s="81">
        <f>IFERROR(VLOOKUP(A168,'Competitors Links &amp; Pricings'!A:L,10,0),"")</f>
        <v>0.5</v>
      </c>
      <c r="AB168" s="81">
        <f>IFERROR(VLOOKUP(A168,'Competitors Links &amp; Pricings'!A:L,11,0),"")</f>
        <v>0.8</v>
      </c>
    </row>
    <row r="169" spans="1:28" s="83" customFormat="1" ht="12" x14ac:dyDescent="0.25">
      <c r="A169" s="81" t="s">
        <v>579</v>
      </c>
      <c r="B169" s="89">
        <v>65.42</v>
      </c>
      <c r="C169" s="89">
        <v>78.08</v>
      </c>
      <c r="D169" s="106">
        <f t="shared" si="8"/>
        <v>0.16214139344262291</v>
      </c>
      <c r="E169" s="90">
        <f t="shared" si="9"/>
        <v>0</v>
      </c>
      <c r="F169" s="90">
        <f t="shared" si="10"/>
        <v>0</v>
      </c>
      <c r="G169" s="82" t="s">
        <v>34</v>
      </c>
      <c r="H169" s="81">
        <v>1642</v>
      </c>
      <c r="I169" s="81" t="s">
        <v>580</v>
      </c>
      <c r="J169" s="81" t="s">
        <v>581</v>
      </c>
      <c r="K169" s="81"/>
      <c r="L169" s="81"/>
      <c r="M169" s="81"/>
      <c r="N169" s="81"/>
      <c r="O169" s="82"/>
      <c r="P169" s="81"/>
      <c r="Q169" s="81"/>
      <c r="R169" s="81"/>
      <c r="S169" s="81"/>
      <c r="T169" s="81"/>
      <c r="U169" s="81">
        <f t="shared" si="11"/>
        <v>0</v>
      </c>
      <c r="V169" s="81" t="str">
        <f>IFERROR(VLOOKUP(A169,'Competitors Links &amp; Pricings'!A:G,3,0),"")</f>
        <v xml:space="preserve"> </v>
      </c>
      <c r="W169" s="81" t="str">
        <f>IFERROR(VLOOKUP(A169,'Competitors Links &amp; Pricings'!A:G,5,0),"")</f>
        <v xml:space="preserve"> </v>
      </c>
      <c r="X169" s="81" t="str">
        <f>IFERROR(VLOOKUP(A169,'Competitors Links &amp; Pricings'!A:G,7,0),"")</f>
        <v xml:space="preserve"> </v>
      </c>
      <c r="Y169" s="81">
        <f>IFERROR(VLOOKUP(A169,'Competitors Links &amp; Pricings'!A:L,8,0),"")</f>
        <v>4</v>
      </c>
      <c r="Z169" s="81">
        <f>IFERROR(VLOOKUP(A169,'Competitors Links &amp; Pricings'!A:L,9,0),"")</f>
        <v>4</v>
      </c>
      <c r="AA169" s="81">
        <f>IFERROR(VLOOKUP(A169,'Competitors Links &amp; Pricings'!A:L,10,0),"")</f>
        <v>1</v>
      </c>
      <c r="AB169" s="81">
        <f>IFERROR(VLOOKUP(A169,'Competitors Links &amp; Pricings'!A:L,11,0),"")</f>
        <v>1</v>
      </c>
    </row>
    <row r="170" spans="1:28" s="83" customFormat="1" ht="12" x14ac:dyDescent="0.25">
      <c r="A170" s="81" t="s">
        <v>582</v>
      </c>
      <c r="B170" s="89">
        <v>81.290000000000006</v>
      </c>
      <c r="C170" s="89">
        <v>91.28</v>
      </c>
      <c r="D170" s="106">
        <f t="shared" si="8"/>
        <v>0.1094434706397896</v>
      </c>
      <c r="E170" s="90">
        <f t="shared" si="9"/>
        <v>0</v>
      </c>
      <c r="F170" s="90">
        <f t="shared" si="10"/>
        <v>0</v>
      </c>
      <c r="G170" s="82" t="s">
        <v>34</v>
      </c>
      <c r="H170" s="81">
        <v>1633</v>
      </c>
      <c r="I170" s="81" t="s">
        <v>583</v>
      </c>
      <c r="J170" s="81" t="s">
        <v>581</v>
      </c>
      <c r="K170" s="81"/>
      <c r="L170" s="81"/>
      <c r="M170" s="81"/>
      <c r="N170" s="81"/>
      <c r="O170" s="82"/>
      <c r="P170" s="81"/>
      <c r="Q170" s="81"/>
      <c r="R170" s="81"/>
      <c r="S170" s="81"/>
      <c r="T170" s="81"/>
      <c r="U170" s="81">
        <f t="shared" si="11"/>
        <v>0</v>
      </c>
      <c r="V170" s="81" t="str">
        <f>IFERROR(VLOOKUP(A170,'Competitors Links &amp; Pricings'!A:G,3,0),"")</f>
        <v xml:space="preserve"> </v>
      </c>
      <c r="W170" s="81" t="str">
        <f>IFERROR(VLOOKUP(A170,'Competitors Links &amp; Pricings'!A:G,5,0),"")</f>
        <v xml:space="preserve"> </v>
      </c>
      <c r="X170" s="81" t="str">
        <f>IFERROR(VLOOKUP(A170,'Competitors Links &amp; Pricings'!A:G,7,0),"")</f>
        <v xml:space="preserve"> </v>
      </c>
      <c r="Y170" s="81">
        <f>IFERROR(VLOOKUP(A170,'Competitors Links &amp; Pricings'!A:L,8,0),"")</f>
        <v>4</v>
      </c>
      <c r="Z170" s="81">
        <f>IFERROR(VLOOKUP(A170,'Competitors Links &amp; Pricings'!A:L,9,0),"")</f>
        <v>4</v>
      </c>
      <c r="AA170" s="81">
        <f>IFERROR(VLOOKUP(A170,'Competitors Links &amp; Pricings'!A:L,10,0),"")</f>
        <v>1</v>
      </c>
      <c r="AB170" s="81">
        <f>IFERROR(VLOOKUP(A170,'Competitors Links &amp; Pricings'!A:L,11,0),"")</f>
        <v>1</v>
      </c>
    </row>
    <row r="171" spans="1:28" s="83" customFormat="1" ht="12" x14ac:dyDescent="0.25">
      <c r="A171" s="81" t="s">
        <v>584</v>
      </c>
      <c r="B171" s="89">
        <v>41.66</v>
      </c>
      <c r="C171" s="89">
        <v>49.73</v>
      </c>
      <c r="D171" s="106">
        <f t="shared" si="8"/>
        <v>0.16227629197667406</v>
      </c>
      <c r="E171" s="90">
        <f t="shared" si="9"/>
        <v>0</v>
      </c>
      <c r="F171" s="90">
        <f t="shared" si="10"/>
        <v>0</v>
      </c>
      <c r="G171" s="82" t="s">
        <v>34</v>
      </c>
      <c r="H171" s="81">
        <v>1623</v>
      </c>
      <c r="I171" s="81" t="s">
        <v>585</v>
      </c>
      <c r="J171" s="81" t="s">
        <v>581</v>
      </c>
      <c r="K171" s="81"/>
      <c r="L171" s="81"/>
      <c r="M171" s="81"/>
      <c r="N171" s="81"/>
      <c r="O171" s="82"/>
      <c r="P171" s="81"/>
      <c r="Q171" s="81"/>
      <c r="R171" s="81"/>
      <c r="S171" s="81"/>
      <c r="T171" s="81"/>
      <c r="U171" s="81">
        <f t="shared" si="11"/>
        <v>0</v>
      </c>
      <c r="V171" s="81" t="str">
        <f>IFERROR(VLOOKUP(A171,'Competitors Links &amp; Pricings'!A:G,3,0),"")</f>
        <v xml:space="preserve"> </v>
      </c>
      <c r="W171" s="81" t="str">
        <f>IFERROR(VLOOKUP(A171,'Competitors Links &amp; Pricings'!A:G,5,0),"")</f>
        <v xml:space="preserve"> </v>
      </c>
      <c r="X171" s="81" t="str">
        <f>IFERROR(VLOOKUP(A171,'Competitors Links &amp; Pricings'!A:G,7,0),"")</f>
        <v xml:space="preserve"> </v>
      </c>
      <c r="Y171" s="81">
        <f>IFERROR(VLOOKUP(A171,'Competitors Links &amp; Pricings'!A:L,8,0),"")</f>
        <v>4</v>
      </c>
      <c r="Z171" s="81">
        <f>IFERROR(VLOOKUP(A171,'Competitors Links &amp; Pricings'!A:L,9,0),"")</f>
        <v>4</v>
      </c>
      <c r="AA171" s="81">
        <f>IFERROR(VLOOKUP(A171,'Competitors Links &amp; Pricings'!A:L,10,0),"")</f>
        <v>1</v>
      </c>
      <c r="AB171" s="81">
        <f>IFERROR(VLOOKUP(A171,'Competitors Links &amp; Pricings'!A:L,11,0),"")</f>
        <v>1</v>
      </c>
    </row>
    <row r="172" spans="1:28" s="83" customFormat="1" ht="12" x14ac:dyDescent="0.25">
      <c r="A172" s="81" t="s">
        <v>586</v>
      </c>
      <c r="B172" s="89">
        <v>38.04</v>
      </c>
      <c r="C172" s="89">
        <v>46</v>
      </c>
      <c r="D172" s="106">
        <f t="shared" si="8"/>
        <v>0.17304347826086958</v>
      </c>
      <c r="E172" s="90">
        <f t="shared" si="9"/>
        <v>0</v>
      </c>
      <c r="F172" s="90">
        <f t="shared" si="10"/>
        <v>0</v>
      </c>
      <c r="G172" s="82" t="s">
        <v>50</v>
      </c>
      <c r="H172" s="81" t="s">
        <v>587</v>
      </c>
      <c r="I172" s="81" t="s">
        <v>588</v>
      </c>
      <c r="J172" s="81" t="s">
        <v>125</v>
      </c>
      <c r="K172" s="81"/>
      <c r="L172" s="81"/>
      <c r="M172" s="81"/>
      <c r="N172" s="81"/>
      <c r="O172" s="82"/>
      <c r="P172" s="81"/>
      <c r="Q172" s="81"/>
      <c r="R172" s="81"/>
      <c r="S172" s="81"/>
      <c r="T172" s="81"/>
      <c r="U172" s="81">
        <f t="shared" si="11"/>
        <v>0</v>
      </c>
      <c r="V172" s="81" t="str">
        <f>IFERROR(VLOOKUP(A172,'Competitors Links &amp; Pricings'!A:G,3,0),"")</f>
        <v xml:space="preserve"> </v>
      </c>
      <c r="W172" s="81" t="str">
        <f>IFERROR(VLOOKUP(A172,'Competitors Links &amp; Pricings'!A:G,5,0),"")</f>
        <v xml:space="preserve"> </v>
      </c>
      <c r="X172" s="81" t="str">
        <f>IFERROR(VLOOKUP(A172,'Competitors Links &amp; Pricings'!A:G,7,0),"")</f>
        <v xml:space="preserve"> </v>
      </c>
      <c r="Y172" s="81">
        <f>IFERROR(VLOOKUP(A172,'Competitors Links &amp; Pricings'!A:L,8,0),"")</f>
        <v>7.5</v>
      </c>
      <c r="Z172" s="81">
        <f>IFERROR(VLOOKUP(A172,'Competitors Links &amp; Pricings'!A:L,9,0),"")</f>
        <v>12.6</v>
      </c>
      <c r="AA172" s="81">
        <f>IFERROR(VLOOKUP(A172,'Competitors Links &amp; Pricings'!A:L,10,0),"")</f>
        <v>0.8</v>
      </c>
      <c r="AB172" s="81">
        <f>IFERROR(VLOOKUP(A172,'Competitors Links &amp; Pricings'!A:L,11,0),"")</f>
        <v>4.7</v>
      </c>
    </row>
    <row r="173" spans="1:28" s="83" customFormat="1" ht="12" x14ac:dyDescent="0.25">
      <c r="A173" s="81" t="s">
        <v>589</v>
      </c>
      <c r="B173" s="89">
        <v>5.14</v>
      </c>
      <c r="C173" s="89">
        <v>7.04</v>
      </c>
      <c r="D173" s="106">
        <f t="shared" si="8"/>
        <v>0.2698863636363637</v>
      </c>
      <c r="E173" s="90">
        <f t="shared" si="9"/>
        <v>0</v>
      </c>
      <c r="F173" s="90">
        <f t="shared" si="10"/>
        <v>7.65</v>
      </c>
      <c r="G173" s="82" t="s">
        <v>34</v>
      </c>
      <c r="H173" s="81" t="s">
        <v>590</v>
      </c>
      <c r="I173" s="81" t="s">
        <v>591</v>
      </c>
      <c r="J173" s="81" t="s">
        <v>443</v>
      </c>
      <c r="K173" s="81"/>
      <c r="L173" s="81"/>
      <c r="M173" s="81"/>
      <c r="N173" s="81"/>
      <c r="O173" s="82"/>
      <c r="P173" s="81"/>
      <c r="Q173" s="81"/>
      <c r="R173" s="81"/>
      <c r="S173" s="81"/>
      <c r="T173" s="81"/>
      <c r="U173" s="81">
        <f t="shared" si="11"/>
        <v>0</v>
      </c>
      <c r="V173" s="81">
        <f>IFERROR(VLOOKUP(A173,'Competitors Links &amp; Pricings'!A:G,3,0),"")</f>
        <v>7.65</v>
      </c>
      <c r="W173" s="81">
        <f>IFERROR(VLOOKUP(A173,'Competitors Links &amp; Pricings'!A:G,5,0),"")</f>
        <v>7.65</v>
      </c>
      <c r="X173" s="81">
        <f>IFERROR(VLOOKUP(A173,'Competitors Links &amp; Pricings'!A:G,7,0),"")</f>
        <v>10.3</v>
      </c>
      <c r="Y173" s="81">
        <f>IFERROR(VLOOKUP(A173,'Competitors Links &amp; Pricings'!A:L,8,0),"")</f>
        <v>1.5</v>
      </c>
      <c r="Z173" s="81">
        <f>IFERROR(VLOOKUP(A173,'Competitors Links &amp; Pricings'!A:L,9,0),"")</f>
        <v>14</v>
      </c>
      <c r="AA173" s="81">
        <f>IFERROR(VLOOKUP(A173,'Competitors Links &amp; Pricings'!A:L,10,0),"")</f>
        <v>0.09</v>
      </c>
      <c r="AB173" s="81">
        <f>IFERROR(VLOOKUP(A173,'Competitors Links &amp; Pricings'!A:L,11,0),"")</f>
        <v>14</v>
      </c>
    </row>
    <row r="174" spans="1:28" s="83" customFormat="1" ht="12" x14ac:dyDescent="0.25">
      <c r="A174" s="81" t="s">
        <v>592</v>
      </c>
      <c r="B174" s="89">
        <v>7.43</v>
      </c>
      <c r="C174" s="89">
        <v>10.17</v>
      </c>
      <c r="D174" s="106">
        <f t="shared" si="8"/>
        <v>0.26941986234021637</v>
      </c>
      <c r="E174" s="90">
        <f t="shared" si="9"/>
        <v>0</v>
      </c>
      <c r="F174" s="90">
        <f t="shared" si="10"/>
        <v>11.05</v>
      </c>
      <c r="G174" s="82" t="s">
        <v>34</v>
      </c>
      <c r="H174" s="81" t="s">
        <v>593</v>
      </c>
      <c r="I174" s="81" t="s">
        <v>594</v>
      </c>
      <c r="J174" s="81" t="s">
        <v>443</v>
      </c>
      <c r="K174" s="81"/>
      <c r="L174" s="81"/>
      <c r="M174" s="81"/>
      <c r="N174" s="81"/>
      <c r="O174" s="82"/>
      <c r="P174" s="81"/>
      <c r="Q174" s="81"/>
      <c r="R174" s="81"/>
      <c r="S174" s="81"/>
      <c r="T174" s="81"/>
      <c r="U174" s="81">
        <f t="shared" si="11"/>
        <v>0</v>
      </c>
      <c r="V174" s="81">
        <f>IFERROR(VLOOKUP(A174,'Competitors Links &amp; Pricings'!A:G,3,0),"")</f>
        <v>11.05</v>
      </c>
      <c r="W174" s="81">
        <f>IFERROR(VLOOKUP(A174,'Competitors Links &amp; Pricings'!A:G,5,0),"")</f>
        <v>11.05</v>
      </c>
      <c r="X174" s="81">
        <f>IFERROR(VLOOKUP(A174,'Competitors Links &amp; Pricings'!A:G,7,0),"")</f>
        <v>11.05</v>
      </c>
      <c r="Y174" s="81">
        <f>IFERROR(VLOOKUP(A174,'Competitors Links &amp; Pricings'!A:L,8,0),"")</f>
        <v>2</v>
      </c>
      <c r="Z174" s="81">
        <f>IFERROR(VLOOKUP(A174,'Competitors Links &amp; Pricings'!A:L,9,0),"")</f>
        <v>14</v>
      </c>
      <c r="AA174" s="81">
        <f>IFERROR(VLOOKUP(A174,'Competitors Links &amp; Pricings'!A:L,10,0),"")</f>
        <v>0.14000000000000001</v>
      </c>
      <c r="AB174" s="81">
        <f>IFERROR(VLOOKUP(A174,'Competitors Links &amp; Pricings'!A:L,11,0),"")</f>
        <v>14</v>
      </c>
    </row>
    <row r="175" spans="1:28" s="83" customFormat="1" ht="12" x14ac:dyDescent="0.25">
      <c r="A175" s="81" t="s">
        <v>595</v>
      </c>
      <c r="B175" s="89">
        <v>10.29</v>
      </c>
      <c r="C175" s="89">
        <v>14.08</v>
      </c>
      <c r="D175" s="106">
        <f t="shared" si="8"/>
        <v>0.26917613636363641</v>
      </c>
      <c r="E175" s="90">
        <f t="shared" si="9"/>
        <v>0</v>
      </c>
      <c r="F175" s="90">
        <f t="shared" si="10"/>
        <v>15.3</v>
      </c>
      <c r="G175" s="82" t="s">
        <v>34</v>
      </c>
      <c r="H175" s="81" t="s">
        <v>596</v>
      </c>
      <c r="I175" s="81" t="s">
        <v>597</v>
      </c>
      <c r="J175" s="81" t="s">
        <v>443</v>
      </c>
      <c r="K175" s="81"/>
      <c r="L175" s="81"/>
      <c r="M175" s="81"/>
      <c r="N175" s="81"/>
      <c r="O175" s="82"/>
      <c r="P175" s="81"/>
      <c r="Q175" s="81"/>
      <c r="R175" s="81"/>
      <c r="S175" s="81"/>
      <c r="T175" s="81"/>
      <c r="U175" s="81">
        <f t="shared" si="11"/>
        <v>0</v>
      </c>
      <c r="V175" s="81">
        <f>IFERROR(VLOOKUP(A175,'Competitors Links &amp; Pricings'!A:G,3,0),"")</f>
        <v>15.3</v>
      </c>
      <c r="W175" s="81">
        <f>IFERROR(VLOOKUP(A175,'Competitors Links &amp; Pricings'!A:G,5,0),"")</f>
        <v>29.7</v>
      </c>
      <c r="X175" s="81">
        <f>IFERROR(VLOOKUP(A175,'Competitors Links &amp; Pricings'!A:G,7,0),"")</f>
        <v>27.01</v>
      </c>
      <c r="Y175" s="81">
        <f>IFERROR(VLOOKUP(A175,'Competitors Links &amp; Pricings'!A:L,8,0),"")</f>
        <v>9.84</v>
      </c>
      <c r="Z175" s="81">
        <f>IFERROR(VLOOKUP(A175,'Competitors Links &amp; Pricings'!A:L,9,0),"")</f>
        <v>1.18</v>
      </c>
      <c r="AA175" s="81">
        <f>IFERROR(VLOOKUP(A175,'Competitors Links &amp; Pricings'!A:L,10,0),"")</f>
        <v>0.49</v>
      </c>
      <c r="AB175" s="81">
        <f>IFERROR(VLOOKUP(A175,'Competitors Links &amp; Pricings'!A:L,11,0),"")</f>
        <v>5.12</v>
      </c>
    </row>
    <row r="176" spans="1:28" s="83" customFormat="1" ht="12" x14ac:dyDescent="0.25">
      <c r="A176" s="81" t="s">
        <v>598</v>
      </c>
      <c r="B176" s="89">
        <v>10.29</v>
      </c>
      <c r="C176" s="89">
        <v>14.08</v>
      </c>
      <c r="D176" s="106">
        <f t="shared" si="8"/>
        <v>0.26917613636363641</v>
      </c>
      <c r="E176" s="90">
        <f t="shared" si="9"/>
        <v>0</v>
      </c>
      <c r="F176" s="90">
        <f t="shared" si="10"/>
        <v>15.3</v>
      </c>
      <c r="G176" s="82" t="s">
        <v>34</v>
      </c>
      <c r="H176" s="81" t="s">
        <v>599</v>
      </c>
      <c r="I176" s="81" t="s">
        <v>600</v>
      </c>
      <c r="J176" s="81" t="s">
        <v>443</v>
      </c>
      <c r="K176" s="81"/>
      <c r="L176" s="81"/>
      <c r="M176" s="81"/>
      <c r="N176" s="81"/>
      <c r="O176" s="82"/>
      <c r="P176" s="81"/>
      <c r="Q176" s="81"/>
      <c r="R176" s="81"/>
      <c r="S176" s="81"/>
      <c r="T176" s="81"/>
      <c r="U176" s="81">
        <f t="shared" si="11"/>
        <v>0</v>
      </c>
      <c r="V176" s="81">
        <f>IFERROR(VLOOKUP(A176,'Competitors Links &amp; Pricings'!A:G,3,0),"")</f>
        <v>15.3</v>
      </c>
      <c r="W176" s="81">
        <f>IFERROR(VLOOKUP(A176,'Competitors Links &amp; Pricings'!A:G,5,0),"")</f>
        <v>15.3</v>
      </c>
      <c r="X176" s="81">
        <f>IFERROR(VLOOKUP(A176,'Competitors Links &amp; Pricings'!A:G,7,0),"")</f>
        <v>23</v>
      </c>
      <c r="Y176" s="81">
        <f>IFERROR(VLOOKUP(A176,'Competitors Links &amp; Pricings'!A:L,8,0),"")</f>
        <v>2</v>
      </c>
      <c r="Z176" s="81">
        <f>IFERROR(VLOOKUP(A176,'Competitors Links &amp; Pricings'!A:L,9,0),"")</f>
        <v>15</v>
      </c>
      <c r="AA176" s="81">
        <f>IFERROR(VLOOKUP(A176,'Competitors Links &amp; Pricings'!A:L,10,0),"")</f>
        <v>0.24</v>
      </c>
      <c r="AB176" s="81">
        <f>IFERROR(VLOOKUP(A176,'Competitors Links &amp; Pricings'!A:L,11,0),"")</f>
        <v>15</v>
      </c>
    </row>
    <row r="177" spans="1:28" s="83" customFormat="1" ht="12" x14ac:dyDescent="0.25">
      <c r="A177" s="81" t="s">
        <v>601</v>
      </c>
      <c r="B177" s="89">
        <v>17.14</v>
      </c>
      <c r="C177" s="89">
        <v>23.46</v>
      </c>
      <c r="D177" s="106">
        <f t="shared" si="8"/>
        <v>0.26939471440750212</v>
      </c>
      <c r="E177" s="90">
        <f t="shared" si="9"/>
        <v>0</v>
      </c>
      <c r="F177" s="90">
        <f t="shared" si="10"/>
        <v>25.5</v>
      </c>
      <c r="G177" s="82" t="s">
        <v>34</v>
      </c>
      <c r="H177" s="81" t="s">
        <v>602</v>
      </c>
      <c r="I177" s="81" t="s">
        <v>603</v>
      </c>
      <c r="J177" s="81" t="s">
        <v>443</v>
      </c>
      <c r="K177" s="81"/>
      <c r="L177" s="81"/>
      <c r="M177" s="81"/>
      <c r="N177" s="81"/>
      <c r="O177" s="82"/>
      <c r="P177" s="81"/>
      <c r="Q177" s="81"/>
      <c r="R177" s="81"/>
      <c r="S177" s="81"/>
      <c r="T177" s="81"/>
      <c r="U177" s="81">
        <f t="shared" si="11"/>
        <v>0</v>
      </c>
      <c r="V177" s="81">
        <f>IFERROR(VLOOKUP(A177,'Competitors Links &amp; Pricings'!A:G,3,0),"")</f>
        <v>25.5</v>
      </c>
      <c r="W177" s="81">
        <f>IFERROR(VLOOKUP(A177,'Competitors Links &amp; Pricings'!A:G,5,0),"")</f>
        <v>25.5</v>
      </c>
      <c r="X177" s="81">
        <f>IFERROR(VLOOKUP(A177,'Competitors Links &amp; Pricings'!A:G,7,0),"")</f>
        <v>25.5</v>
      </c>
      <c r="Y177" s="81">
        <f>IFERROR(VLOOKUP(A177,'Competitors Links &amp; Pricings'!A:L,8,0),"")</f>
        <v>2.5</v>
      </c>
      <c r="Z177" s="81">
        <f>IFERROR(VLOOKUP(A177,'Competitors Links &amp; Pricings'!A:L,9,0),"")</f>
        <v>20</v>
      </c>
      <c r="AA177" s="81">
        <f>IFERROR(VLOOKUP(A177,'Competitors Links &amp; Pricings'!A:L,10,0),"")</f>
        <v>0.52</v>
      </c>
      <c r="AB177" s="81">
        <f>IFERROR(VLOOKUP(A177,'Competitors Links &amp; Pricings'!A:L,11,0),"")</f>
        <v>18</v>
      </c>
    </row>
    <row r="178" spans="1:28" s="83" customFormat="1" ht="12" x14ac:dyDescent="0.25">
      <c r="A178" s="81" t="s">
        <v>604</v>
      </c>
      <c r="B178" s="89">
        <v>10.29</v>
      </c>
      <c r="C178" s="89">
        <v>14.08</v>
      </c>
      <c r="D178" s="106">
        <f t="shared" si="8"/>
        <v>0.26917613636363641</v>
      </c>
      <c r="E178" s="90">
        <f t="shared" si="9"/>
        <v>0</v>
      </c>
      <c r="F178" s="90">
        <f t="shared" si="10"/>
        <v>15.3</v>
      </c>
      <c r="G178" s="82" t="s">
        <v>34</v>
      </c>
      <c r="H178" s="81" t="s">
        <v>605</v>
      </c>
      <c r="I178" s="81" t="s">
        <v>606</v>
      </c>
      <c r="J178" s="81" t="s">
        <v>443</v>
      </c>
      <c r="K178" s="81"/>
      <c r="L178" s="81"/>
      <c r="M178" s="81"/>
      <c r="N178" s="81"/>
      <c r="O178" s="82"/>
      <c r="P178" s="81"/>
      <c r="Q178" s="81"/>
      <c r="R178" s="81"/>
      <c r="S178" s="81"/>
      <c r="T178" s="81"/>
      <c r="U178" s="81">
        <f t="shared" si="11"/>
        <v>0</v>
      </c>
      <c r="V178" s="81">
        <f>IFERROR(VLOOKUP(A178,'Competitors Links &amp; Pricings'!A:G,3,0),"")</f>
        <v>15.3</v>
      </c>
      <c r="W178" s="81">
        <f>IFERROR(VLOOKUP(A178,'Competitors Links &amp; Pricings'!A:G,5,0),"")</f>
        <v>15.3</v>
      </c>
      <c r="X178" s="81">
        <f>IFERROR(VLOOKUP(A178,'Competitors Links &amp; Pricings'!A:G,7,0),"")</f>
        <v>27.01</v>
      </c>
      <c r="Y178" s="81">
        <f>IFERROR(VLOOKUP(A178,'Competitors Links &amp; Pricings'!A:L,8,0),"")</f>
        <v>0.84</v>
      </c>
      <c r="Z178" s="81">
        <f>IFERROR(VLOOKUP(A178,'Competitors Links &amp; Pricings'!A:L,9,0),"")</f>
        <v>7.2</v>
      </c>
      <c r="AA178" s="81">
        <f>IFERROR(VLOOKUP(A178,'Competitors Links &amp; Pricings'!A:L,10,0),"")</f>
        <v>0.17599999999999999</v>
      </c>
      <c r="AB178" s="81">
        <f>IFERROR(VLOOKUP(A178,'Competitors Links &amp; Pricings'!A:L,11,0),"")</f>
        <v>6.72</v>
      </c>
    </row>
    <row r="179" spans="1:28" s="83" customFormat="1" ht="12" x14ac:dyDescent="0.25">
      <c r="A179" s="81" t="s">
        <v>607</v>
      </c>
      <c r="B179" s="89">
        <v>21.14</v>
      </c>
      <c r="C179" s="89">
        <v>28.93</v>
      </c>
      <c r="D179" s="106">
        <f t="shared" si="8"/>
        <v>0.26927065330107153</v>
      </c>
      <c r="E179" s="90">
        <f t="shared" si="9"/>
        <v>0</v>
      </c>
      <c r="F179" s="90">
        <f t="shared" si="10"/>
        <v>31.45</v>
      </c>
      <c r="G179" s="82" t="s">
        <v>34</v>
      </c>
      <c r="H179" s="81" t="s">
        <v>608</v>
      </c>
      <c r="I179" s="81" t="s">
        <v>609</v>
      </c>
      <c r="J179" s="81" t="s">
        <v>443</v>
      </c>
      <c r="K179" s="81"/>
      <c r="L179" s="81"/>
      <c r="M179" s="81"/>
      <c r="N179" s="81"/>
      <c r="O179" s="82"/>
      <c r="P179" s="81"/>
      <c r="Q179" s="81"/>
      <c r="R179" s="81"/>
      <c r="S179" s="81"/>
      <c r="T179" s="81"/>
      <c r="U179" s="81">
        <f t="shared" si="11"/>
        <v>0</v>
      </c>
      <c r="V179" s="81">
        <f>IFERROR(VLOOKUP(A179,'Competitors Links &amp; Pricings'!A:G,3,0),"")</f>
        <v>31.45</v>
      </c>
      <c r="W179" s="81">
        <f>IFERROR(VLOOKUP(A179,'Competitors Links &amp; Pricings'!A:G,5,0),"")</f>
        <v>31.45</v>
      </c>
      <c r="X179" s="81">
        <f>IFERROR(VLOOKUP(A179,'Competitors Links &amp; Pricings'!A:G,7,0),"")</f>
        <v>31.45</v>
      </c>
      <c r="Y179" s="81">
        <f>IFERROR(VLOOKUP(A179,'Competitors Links &amp; Pricings'!A:L,8,0),"")</f>
        <v>2.8</v>
      </c>
      <c r="Z179" s="81">
        <f>IFERROR(VLOOKUP(A179,'Competitors Links &amp; Pricings'!A:L,9,0),"")</f>
        <v>20</v>
      </c>
      <c r="AA179" s="81">
        <f>IFERROR(VLOOKUP(A179,'Competitors Links &amp; Pricings'!A:L,10,0),"")</f>
        <v>0.77</v>
      </c>
      <c r="AB179" s="81">
        <f>IFERROR(VLOOKUP(A179,'Competitors Links &amp; Pricings'!A:L,11,0),"")</f>
        <v>20</v>
      </c>
    </row>
    <row r="180" spans="1:28" s="83" customFormat="1" ht="12" x14ac:dyDescent="0.25">
      <c r="A180" s="81" t="s">
        <v>610</v>
      </c>
      <c r="B180" s="89">
        <v>28</v>
      </c>
      <c r="C180" s="89">
        <v>38.32</v>
      </c>
      <c r="D180" s="106">
        <f t="shared" si="8"/>
        <v>0.26931106471816285</v>
      </c>
      <c r="E180" s="90">
        <f t="shared" si="9"/>
        <v>0</v>
      </c>
      <c r="F180" s="90">
        <f t="shared" si="10"/>
        <v>41.65</v>
      </c>
      <c r="G180" s="82" t="s">
        <v>34</v>
      </c>
      <c r="H180" s="81" t="s">
        <v>611</v>
      </c>
      <c r="I180" s="81" t="s">
        <v>612</v>
      </c>
      <c r="J180" s="81" t="s">
        <v>443</v>
      </c>
      <c r="K180" s="81"/>
      <c r="L180" s="81"/>
      <c r="M180" s="81"/>
      <c r="N180" s="81"/>
      <c r="O180" s="82"/>
      <c r="P180" s="81"/>
      <c r="Q180" s="81"/>
      <c r="R180" s="81"/>
      <c r="S180" s="81"/>
      <c r="T180" s="81"/>
      <c r="U180" s="81">
        <f t="shared" si="11"/>
        <v>0</v>
      </c>
      <c r="V180" s="81">
        <f>IFERROR(VLOOKUP(A180,'Competitors Links &amp; Pricings'!A:G,3,0),"")</f>
        <v>41.65</v>
      </c>
      <c r="W180" s="81">
        <f>IFERROR(VLOOKUP(A180,'Competitors Links &amp; Pricings'!A:G,5,0),"")</f>
        <v>41.65</v>
      </c>
      <c r="X180" s="81">
        <f>IFERROR(VLOOKUP(A180,'Competitors Links &amp; Pricings'!A:G,7,0),"")</f>
        <v>59</v>
      </c>
      <c r="Y180" s="81">
        <f>IFERROR(VLOOKUP(A180,'Competitors Links &amp; Pricings'!A:L,8,0),"")</f>
        <v>4</v>
      </c>
      <c r="Z180" s="81">
        <f>IFERROR(VLOOKUP(A180,'Competitors Links &amp; Pricings'!A:L,9,0),"")</f>
        <v>21</v>
      </c>
      <c r="AA180" s="81">
        <f>IFERROR(VLOOKUP(A180,'Competitors Links &amp; Pricings'!A:L,10,0),"")</f>
        <v>1.42</v>
      </c>
      <c r="AB180" s="81">
        <f>IFERROR(VLOOKUP(A180,'Competitors Links &amp; Pricings'!A:L,11,0),"")</f>
        <v>21</v>
      </c>
    </row>
    <row r="181" spans="1:28" s="83" customFormat="1" ht="12" x14ac:dyDescent="0.25">
      <c r="A181" s="81" t="s">
        <v>613</v>
      </c>
      <c r="B181" s="89">
        <v>5.14</v>
      </c>
      <c r="C181" s="89">
        <v>7.04</v>
      </c>
      <c r="D181" s="106">
        <f t="shared" si="8"/>
        <v>0.2698863636363637</v>
      </c>
      <c r="E181" s="90">
        <f t="shared" si="9"/>
        <v>0</v>
      </c>
      <c r="F181" s="90">
        <f t="shared" si="10"/>
        <v>7.65</v>
      </c>
      <c r="G181" s="82" t="s">
        <v>34</v>
      </c>
      <c r="H181" s="81" t="s">
        <v>614</v>
      </c>
      <c r="I181" s="81" t="s">
        <v>615</v>
      </c>
      <c r="J181" s="81" t="s">
        <v>443</v>
      </c>
      <c r="K181" s="81"/>
      <c r="L181" s="81"/>
      <c r="M181" s="81"/>
      <c r="N181" s="81"/>
      <c r="O181" s="82"/>
      <c r="P181" s="81"/>
      <c r="Q181" s="81"/>
      <c r="R181" s="81"/>
      <c r="S181" s="81"/>
      <c r="T181" s="81"/>
      <c r="U181" s="81">
        <f t="shared" si="11"/>
        <v>0</v>
      </c>
      <c r="V181" s="81">
        <f>IFERROR(VLOOKUP(A181,'Competitors Links &amp; Pricings'!A:G,3,0),"")</f>
        <v>7.65</v>
      </c>
      <c r="W181" s="81">
        <f>IFERROR(VLOOKUP(A181,'Competitors Links &amp; Pricings'!A:G,5,0),"")</f>
        <v>7.65</v>
      </c>
      <c r="X181" s="81">
        <f>IFERROR(VLOOKUP(A181,'Competitors Links &amp; Pricings'!A:G,7,0),"")</f>
        <v>7.65</v>
      </c>
      <c r="Y181" s="81">
        <f>IFERROR(VLOOKUP(A181,'Competitors Links &amp; Pricings'!A:L,8,0),"")</f>
        <v>13.5</v>
      </c>
      <c r="Z181" s="81">
        <f>IFERROR(VLOOKUP(A181,'Competitors Links &amp; Pricings'!A:L,9,0),"")</f>
        <v>6.14</v>
      </c>
      <c r="AA181" s="81">
        <f>IFERROR(VLOOKUP(A181,'Competitors Links &amp; Pricings'!A:L,10,0),"")</f>
        <v>0.05</v>
      </c>
      <c r="AB181" s="81">
        <f>IFERROR(VLOOKUP(A181,'Competitors Links &amp; Pricings'!A:L,11,0),"")</f>
        <v>2.04</v>
      </c>
    </row>
    <row r="182" spans="1:28" s="83" customFormat="1" ht="12" x14ac:dyDescent="0.25">
      <c r="A182" s="81" t="s">
        <v>616</v>
      </c>
      <c r="B182" s="89">
        <v>5.14</v>
      </c>
      <c r="C182" s="89">
        <v>7.04</v>
      </c>
      <c r="D182" s="106">
        <f t="shared" si="8"/>
        <v>0.2698863636363637</v>
      </c>
      <c r="E182" s="90">
        <f t="shared" si="9"/>
        <v>0</v>
      </c>
      <c r="F182" s="90">
        <f t="shared" si="10"/>
        <v>7.65</v>
      </c>
      <c r="G182" s="82" t="s">
        <v>34</v>
      </c>
      <c r="H182" s="81" t="s">
        <v>617</v>
      </c>
      <c r="I182" s="81" t="s">
        <v>618</v>
      </c>
      <c r="J182" s="81" t="s">
        <v>443</v>
      </c>
      <c r="K182" s="81"/>
      <c r="L182" s="81"/>
      <c r="M182" s="81"/>
      <c r="N182" s="81"/>
      <c r="O182" s="82"/>
      <c r="P182" s="81"/>
      <c r="Q182" s="81"/>
      <c r="R182" s="81"/>
      <c r="S182" s="81"/>
      <c r="T182" s="81"/>
      <c r="U182" s="81">
        <f t="shared" si="11"/>
        <v>0</v>
      </c>
      <c r="V182" s="81">
        <f>IFERROR(VLOOKUP(A182,'Competitors Links &amp; Pricings'!A:G,3,0),"")</f>
        <v>7.65</v>
      </c>
      <c r="W182" s="81">
        <f>IFERROR(VLOOKUP(A182,'Competitors Links &amp; Pricings'!A:G,5,0),"")</f>
        <v>7.65</v>
      </c>
      <c r="X182" s="81">
        <f>IFERROR(VLOOKUP(A182,'Competitors Links &amp; Pricings'!A:G,7,0),"")</f>
        <v>7.65</v>
      </c>
      <c r="Y182" s="81">
        <f>IFERROR(VLOOKUP(A182,'Competitors Links &amp; Pricings'!A:L,8,0),"")</f>
        <v>6.8</v>
      </c>
      <c r="Z182" s="81">
        <f>IFERROR(VLOOKUP(A182,'Competitors Links &amp; Pricings'!A:L,9,0),"")</f>
        <v>7.05</v>
      </c>
      <c r="AA182" s="81">
        <f>IFERROR(VLOOKUP(A182,'Competitors Links &amp; Pricings'!A:L,10,0),"")</f>
        <v>0.08</v>
      </c>
      <c r="AB182" s="81">
        <f>IFERROR(VLOOKUP(A182,'Competitors Links &amp; Pricings'!A:L,11,0),"")</f>
        <v>0.87</v>
      </c>
    </row>
    <row r="183" spans="1:28" s="83" customFormat="1" ht="12" x14ac:dyDescent="0.25">
      <c r="A183" s="81" t="s">
        <v>619</v>
      </c>
      <c r="B183" s="89">
        <v>18.86</v>
      </c>
      <c r="C183" s="89">
        <v>25.81</v>
      </c>
      <c r="D183" s="106">
        <f t="shared" si="8"/>
        <v>0.26927547462223944</v>
      </c>
      <c r="E183" s="90">
        <f t="shared" si="9"/>
        <v>0</v>
      </c>
      <c r="F183" s="90">
        <f t="shared" si="10"/>
        <v>28.05</v>
      </c>
      <c r="G183" s="82" t="s">
        <v>34</v>
      </c>
      <c r="H183" s="81" t="s">
        <v>620</v>
      </c>
      <c r="I183" s="81" t="s">
        <v>621</v>
      </c>
      <c r="J183" s="81" t="s">
        <v>443</v>
      </c>
      <c r="K183" s="81"/>
      <c r="L183" s="81"/>
      <c r="M183" s="81"/>
      <c r="N183" s="81"/>
      <c r="O183" s="82"/>
      <c r="P183" s="81"/>
      <c r="Q183" s="81"/>
      <c r="R183" s="81"/>
      <c r="S183" s="81"/>
      <c r="T183" s="81"/>
      <c r="U183" s="81">
        <f t="shared" si="11"/>
        <v>0</v>
      </c>
      <c r="V183" s="81">
        <f>IFERROR(VLOOKUP(A183,'Competitors Links &amp; Pricings'!A:G,3,0),"")</f>
        <v>28.05</v>
      </c>
      <c r="W183" s="81">
        <f>IFERROR(VLOOKUP(A183,'Competitors Links &amp; Pricings'!A:G,5,0),"")</f>
        <v>48.5</v>
      </c>
      <c r="X183" s="81">
        <f>IFERROR(VLOOKUP(A183,'Competitors Links &amp; Pricings'!A:G,7,0),"")</f>
        <v>61.45</v>
      </c>
      <c r="Y183" s="81">
        <f>IFERROR(VLOOKUP(A183,'Competitors Links &amp; Pricings'!A:L,8,0),"")</f>
        <v>1.5</v>
      </c>
      <c r="Z183" s="81">
        <f>IFERROR(VLOOKUP(A183,'Competitors Links &amp; Pricings'!A:L,9,0),"")</f>
        <v>20</v>
      </c>
      <c r="AA183" s="81">
        <f>IFERROR(VLOOKUP(A183,'Competitors Links &amp; Pricings'!A:L,10,0),"")</f>
        <v>0.12</v>
      </c>
      <c r="AB183" s="81">
        <f>IFERROR(VLOOKUP(A183,'Competitors Links &amp; Pricings'!A:L,11,0),"")</f>
        <v>10</v>
      </c>
    </row>
    <row r="184" spans="1:28" s="83" customFormat="1" ht="12" x14ac:dyDescent="0.25">
      <c r="A184" s="81" t="s">
        <v>622</v>
      </c>
      <c r="B184" s="89">
        <v>20.57</v>
      </c>
      <c r="C184" s="89">
        <v>28.15</v>
      </c>
      <c r="D184" s="106">
        <f t="shared" si="8"/>
        <v>0.2692717584369449</v>
      </c>
      <c r="E184" s="90">
        <f t="shared" si="9"/>
        <v>0</v>
      </c>
      <c r="F184" s="90">
        <f t="shared" si="10"/>
        <v>30.6</v>
      </c>
      <c r="G184" s="82" t="s">
        <v>34</v>
      </c>
      <c r="H184" s="81" t="s">
        <v>623</v>
      </c>
      <c r="I184" s="81" t="s">
        <v>624</v>
      </c>
      <c r="J184" s="81" t="s">
        <v>443</v>
      </c>
      <c r="K184" s="81"/>
      <c r="L184" s="81"/>
      <c r="M184" s="81"/>
      <c r="N184" s="81"/>
      <c r="O184" s="82"/>
      <c r="P184" s="81"/>
      <c r="Q184" s="81"/>
      <c r="R184" s="81"/>
      <c r="S184" s="81"/>
      <c r="T184" s="81"/>
      <c r="U184" s="81">
        <f t="shared" si="11"/>
        <v>0</v>
      </c>
      <c r="V184" s="81">
        <f>IFERROR(VLOOKUP(A184,'Competitors Links &amp; Pricings'!A:G,3,0),"")</f>
        <v>30.6</v>
      </c>
      <c r="W184" s="81">
        <f>IFERROR(VLOOKUP(A184,'Competitors Links &amp; Pricings'!A:G,5,0),"")</f>
        <v>54</v>
      </c>
      <c r="X184" s="81">
        <f>IFERROR(VLOOKUP(A184,'Competitors Links &amp; Pricings'!A:G,7,0),"")</f>
        <v>64.95</v>
      </c>
      <c r="Y184" s="81">
        <f>IFERROR(VLOOKUP(A184,'Competitors Links &amp; Pricings'!A:L,8,0),"")</f>
        <v>2.5</v>
      </c>
      <c r="Z184" s="81">
        <f>IFERROR(VLOOKUP(A184,'Competitors Links &amp; Pricings'!A:L,9,0),"")</f>
        <v>23</v>
      </c>
      <c r="AA184" s="81">
        <f>IFERROR(VLOOKUP(A184,'Competitors Links &amp; Pricings'!A:L,10,0),"")</f>
        <v>0.22</v>
      </c>
      <c r="AB184" s="81">
        <f>IFERROR(VLOOKUP(A184,'Competitors Links &amp; Pricings'!A:L,11,0),"")</f>
        <v>14</v>
      </c>
    </row>
    <row r="185" spans="1:28" s="83" customFormat="1" ht="12" x14ac:dyDescent="0.25">
      <c r="A185" s="81" t="s">
        <v>625</v>
      </c>
      <c r="B185" s="89">
        <v>7.43</v>
      </c>
      <c r="C185" s="89">
        <v>10.17</v>
      </c>
      <c r="D185" s="106">
        <f t="shared" si="8"/>
        <v>0.26941986234021637</v>
      </c>
      <c r="E185" s="90">
        <f t="shared" si="9"/>
        <v>0</v>
      </c>
      <c r="F185" s="90">
        <f t="shared" si="10"/>
        <v>11.05</v>
      </c>
      <c r="G185" s="82" t="s">
        <v>34</v>
      </c>
      <c r="H185" s="81" t="s">
        <v>626</v>
      </c>
      <c r="I185" s="81" t="s">
        <v>627</v>
      </c>
      <c r="J185" s="81" t="s">
        <v>443</v>
      </c>
      <c r="K185" s="81"/>
      <c r="L185" s="81"/>
      <c r="M185" s="81"/>
      <c r="N185" s="81"/>
      <c r="O185" s="82"/>
      <c r="P185" s="81"/>
      <c r="Q185" s="81"/>
      <c r="R185" s="81"/>
      <c r="S185" s="81"/>
      <c r="T185" s="81"/>
      <c r="U185" s="81">
        <f t="shared" si="11"/>
        <v>0</v>
      </c>
      <c r="V185" s="81">
        <f>IFERROR(VLOOKUP(A185,'Competitors Links &amp; Pricings'!A:G,3,0),"")</f>
        <v>11.05</v>
      </c>
      <c r="W185" s="81">
        <f>IFERROR(VLOOKUP(A185,'Competitors Links &amp; Pricings'!A:G,5,0),"")</f>
        <v>11.05</v>
      </c>
      <c r="X185" s="81">
        <f>IFERROR(VLOOKUP(A185,'Competitors Links &amp; Pricings'!A:G,7,0),"")</f>
        <v>11.05</v>
      </c>
      <c r="Y185" s="81">
        <f>IFERROR(VLOOKUP(A185,'Competitors Links &amp; Pricings'!A:L,8,0),"")</f>
        <v>6.85</v>
      </c>
      <c r="Z185" s="81">
        <f>IFERROR(VLOOKUP(A185,'Competitors Links &amp; Pricings'!A:L,9,0),"")</f>
        <v>6.96</v>
      </c>
      <c r="AA185" s="81">
        <f>IFERROR(VLOOKUP(A185,'Competitors Links &amp; Pricings'!A:L,10,0),"")</f>
        <v>0.16</v>
      </c>
      <c r="AB185" s="81">
        <f>IFERROR(VLOOKUP(A185,'Competitors Links &amp; Pricings'!A:L,11,0),"")</f>
        <v>0.86</v>
      </c>
    </row>
    <row r="186" spans="1:28" s="83" customFormat="1" ht="12" x14ac:dyDescent="0.25">
      <c r="A186" s="81" t="s">
        <v>628</v>
      </c>
      <c r="B186" s="89">
        <v>8.57</v>
      </c>
      <c r="C186" s="89">
        <v>11.73</v>
      </c>
      <c r="D186" s="106">
        <f t="shared" si="8"/>
        <v>0.26939471440750212</v>
      </c>
      <c r="E186" s="90">
        <f t="shared" si="9"/>
        <v>0</v>
      </c>
      <c r="F186" s="90">
        <f t="shared" si="10"/>
        <v>12.75</v>
      </c>
      <c r="G186" s="82" t="s">
        <v>34</v>
      </c>
      <c r="H186" s="81" t="s">
        <v>629</v>
      </c>
      <c r="I186" s="81" t="s">
        <v>630</v>
      </c>
      <c r="J186" s="81" t="s">
        <v>443</v>
      </c>
      <c r="K186" s="81"/>
      <c r="L186" s="81"/>
      <c r="M186" s="81"/>
      <c r="N186" s="81"/>
      <c r="O186" s="82"/>
      <c r="P186" s="81"/>
      <c r="Q186" s="81"/>
      <c r="R186" s="81"/>
      <c r="S186" s="81"/>
      <c r="T186" s="81"/>
      <c r="U186" s="81">
        <f t="shared" si="11"/>
        <v>0</v>
      </c>
      <c r="V186" s="81">
        <f>IFERROR(VLOOKUP(A186,'Competitors Links &amp; Pricings'!A:G,3,0),"")</f>
        <v>12.75</v>
      </c>
      <c r="W186" s="81">
        <f>IFERROR(VLOOKUP(A186,'Competitors Links &amp; Pricings'!A:G,5,0),"")</f>
        <v>12.75</v>
      </c>
      <c r="X186" s="81">
        <f>IFERROR(VLOOKUP(A186,'Competitors Links &amp; Pricings'!A:G,7,0),"")</f>
        <v>19.07</v>
      </c>
      <c r="Y186" s="81">
        <f>IFERROR(VLOOKUP(A186,'Competitors Links &amp; Pricings'!A:L,8,0),"")</f>
        <v>3.93</v>
      </c>
      <c r="Z186" s="81">
        <f>IFERROR(VLOOKUP(A186,'Competitors Links &amp; Pricings'!A:L,9,0),"")</f>
        <v>3.93</v>
      </c>
      <c r="AA186" s="81">
        <f>IFERROR(VLOOKUP(A186,'Competitors Links &amp; Pricings'!A:L,10,0),"")</f>
        <v>0.33</v>
      </c>
      <c r="AB186" s="81">
        <f>IFERROR(VLOOKUP(A186,'Competitors Links &amp; Pricings'!A:L,11,0),"")</f>
        <v>0.39</v>
      </c>
    </row>
    <row r="187" spans="1:28" s="83" customFormat="1" ht="12" x14ac:dyDescent="0.25">
      <c r="A187" s="81" t="s">
        <v>631</v>
      </c>
      <c r="B187" s="89">
        <v>10.29</v>
      </c>
      <c r="C187" s="89">
        <v>14.08</v>
      </c>
      <c r="D187" s="106">
        <f t="shared" si="8"/>
        <v>0.26917613636363641</v>
      </c>
      <c r="E187" s="90">
        <f t="shared" si="9"/>
        <v>0</v>
      </c>
      <c r="F187" s="90">
        <f t="shared" si="10"/>
        <v>15.3</v>
      </c>
      <c r="G187" s="82" t="s">
        <v>34</v>
      </c>
      <c r="H187" s="81" t="s">
        <v>632</v>
      </c>
      <c r="I187" s="81" t="s">
        <v>633</v>
      </c>
      <c r="J187" s="81" t="s">
        <v>443</v>
      </c>
      <c r="K187" s="81"/>
      <c r="L187" s="81"/>
      <c r="M187" s="81"/>
      <c r="N187" s="81"/>
      <c r="O187" s="82"/>
      <c r="P187" s="81"/>
      <c r="Q187" s="81"/>
      <c r="R187" s="81"/>
      <c r="S187" s="81"/>
      <c r="T187" s="81"/>
      <c r="U187" s="81">
        <f t="shared" si="11"/>
        <v>0</v>
      </c>
      <c r="V187" s="81">
        <f>IFERROR(VLOOKUP(A187,'Competitors Links &amp; Pricings'!A:G,3,0),"")</f>
        <v>15.3</v>
      </c>
      <c r="W187" s="81">
        <f>IFERROR(VLOOKUP(A187,'Competitors Links &amp; Pricings'!A:G,5,0),"")</f>
        <v>15.3</v>
      </c>
      <c r="X187" s="81">
        <f>IFERROR(VLOOKUP(A187,'Competitors Links &amp; Pricings'!A:G,7,0),"")</f>
        <v>15.3</v>
      </c>
      <c r="Y187" s="81">
        <f>IFERROR(VLOOKUP(A187,'Competitors Links &amp; Pricings'!A:L,8,0),"")</f>
        <v>6.7</v>
      </c>
      <c r="Z187" s="81">
        <f>IFERROR(VLOOKUP(A187,'Competitors Links &amp; Pricings'!A:L,9,0),"")</f>
        <v>7.4</v>
      </c>
      <c r="AA187" s="81">
        <f>IFERROR(VLOOKUP(A187,'Competitors Links &amp; Pricings'!A:L,10,0),"")</f>
        <v>0.4</v>
      </c>
      <c r="AB187" s="81">
        <f>IFERROR(VLOOKUP(A187,'Competitors Links &amp; Pricings'!A:L,11,0),"")</f>
        <v>1</v>
      </c>
    </row>
    <row r="188" spans="1:28" s="83" customFormat="1" ht="12" x14ac:dyDescent="0.25">
      <c r="A188" s="81" t="s">
        <v>634</v>
      </c>
      <c r="B188" s="89">
        <v>12.57</v>
      </c>
      <c r="C188" s="89">
        <v>17.2</v>
      </c>
      <c r="D188" s="106">
        <f t="shared" si="8"/>
        <v>0.26918604651162786</v>
      </c>
      <c r="E188" s="90">
        <f t="shared" si="9"/>
        <v>0</v>
      </c>
      <c r="F188" s="90">
        <f t="shared" si="10"/>
        <v>18.7</v>
      </c>
      <c r="G188" s="82" t="s">
        <v>34</v>
      </c>
      <c r="H188" s="81" t="s">
        <v>635</v>
      </c>
      <c r="I188" s="81" t="s">
        <v>636</v>
      </c>
      <c r="J188" s="81" t="s">
        <v>443</v>
      </c>
      <c r="K188" s="82"/>
      <c r="L188" s="81"/>
      <c r="M188" s="82"/>
      <c r="N188" s="82"/>
      <c r="O188" s="82"/>
      <c r="P188" s="81"/>
      <c r="Q188" s="81"/>
      <c r="R188" s="81"/>
      <c r="S188" s="81"/>
      <c r="T188" s="81"/>
      <c r="U188" s="81">
        <f t="shared" si="11"/>
        <v>0</v>
      </c>
      <c r="V188" s="81">
        <f>IFERROR(VLOOKUP(A188,'Competitors Links &amp; Pricings'!A:G,3,0),"")</f>
        <v>18.7</v>
      </c>
      <c r="W188" s="81">
        <f>IFERROR(VLOOKUP(A188,'Competitors Links &amp; Pricings'!A:G,5,0),"")</f>
        <v>18.7</v>
      </c>
      <c r="X188" s="81">
        <f>IFERROR(VLOOKUP(A188,'Competitors Links &amp; Pricings'!A:G,7,0),"")</f>
        <v>25.59</v>
      </c>
      <c r="Y188" s="81">
        <f>IFERROR(VLOOKUP(A188,'Competitors Links &amp; Pricings'!A:L,8,0),"")</f>
        <v>10.199999999999999</v>
      </c>
      <c r="Z188" s="81">
        <f>IFERROR(VLOOKUP(A188,'Competitors Links &amp; Pricings'!A:L,9,0),"")</f>
        <v>11.5</v>
      </c>
      <c r="AA188" s="81">
        <f>IFERROR(VLOOKUP(A188,'Competitors Links &amp; Pricings'!A:L,10,0),"")</f>
        <v>0.75</v>
      </c>
      <c r="AB188" s="81">
        <f>IFERROR(VLOOKUP(A188,'Competitors Links &amp; Pricings'!A:L,11,0),"")</f>
        <v>1.49</v>
      </c>
    </row>
    <row r="189" spans="1:28" s="83" customFormat="1" ht="12" x14ac:dyDescent="0.25">
      <c r="A189" s="81" t="s">
        <v>637</v>
      </c>
      <c r="B189" s="89">
        <v>17.14</v>
      </c>
      <c r="C189" s="89">
        <v>23.46</v>
      </c>
      <c r="D189" s="106">
        <f t="shared" si="8"/>
        <v>0.26939471440750212</v>
      </c>
      <c r="E189" s="90">
        <f t="shared" si="9"/>
        <v>0</v>
      </c>
      <c r="F189" s="90">
        <f t="shared" si="10"/>
        <v>25.5</v>
      </c>
      <c r="G189" s="82" t="s">
        <v>34</v>
      </c>
      <c r="H189" s="81" t="s">
        <v>638</v>
      </c>
      <c r="I189" s="81" t="s">
        <v>639</v>
      </c>
      <c r="J189" s="81" t="s">
        <v>443</v>
      </c>
      <c r="K189" s="82"/>
      <c r="L189" s="81"/>
      <c r="M189" s="82"/>
      <c r="N189" s="82"/>
      <c r="O189" s="82"/>
      <c r="P189" s="81"/>
      <c r="Q189" s="81"/>
      <c r="R189" s="81"/>
      <c r="S189" s="81"/>
      <c r="T189" s="81"/>
      <c r="U189" s="81">
        <f t="shared" si="11"/>
        <v>0</v>
      </c>
      <c r="V189" s="81">
        <f>IFERROR(VLOOKUP(A189,'Competitors Links &amp; Pricings'!A:G,3,0),"")</f>
        <v>25.5</v>
      </c>
      <c r="W189" s="81">
        <f>IFERROR(VLOOKUP(A189,'Competitors Links &amp; Pricings'!A:G,5,0),"")</f>
        <v>25.5</v>
      </c>
      <c r="X189" s="81">
        <f>IFERROR(VLOOKUP(A189,'Competitors Links &amp; Pricings'!A:G,7,0),"")</f>
        <v>25.5</v>
      </c>
      <c r="Y189" s="81">
        <f>IFERROR(VLOOKUP(A189,'Competitors Links &amp; Pricings'!A:L,8,0),"")</f>
        <v>0.23</v>
      </c>
      <c r="Z189" s="81">
        <f>IFERROR(VLOOKUP(A189,'Competitors Links &amp; Pricings'!A:L,9,0),"")</f>
        <v>5.9</v>
      </c>
      <c r="AA189" s="81">
        <f>IFERROR(VLOOKUP(A189,'Competitors Links &amp; Pricings'!A:L,10,0),"")</f>
        <v>1.23</v>
      </c>
      <c r="AB189" s="81">
        <f>IFERROR(VLOOKUP(A189,'Competitors Links &amp; Pricings'!A:L,11,0),"")</f>
        <v>0.23</v>
      </c>
    </row>
    <row r="190" spans="1:28" s="83" customFormat="1" ht="12" x14ac:dyDescent="0.25">
      <c r="A190" s="81" t="s">
        <v>640</v>
      </c>
      <c r="B190" s="89">
        <v>21.14</v>
      </c>
      <c r="C190" s="89">
        <v>28.93</v>
      </c>
      <c r="D190" s="106">
        <f t="shared" si="8"/>
        <v>0.26927065330107153</v>
      </c>
      <c r="E190" s="90">
        <f t="shared" si="9"/>
        <v>0</v>
      </c>
      <c r="F190" s="90">
        <f t="shared" si="10"/>
        <v>31.45</v>
      </c>
      <c r="G190" s="82" t="s">
        <v>34</v>
      </c>
      <c r="H190" s="81" t="s">
        <v>641</v>
      </c>
      <c r="I190" s="81" t="s">
        <v>642</v>
      </c>
      <c r="J190" s="81" t="s">
        <v>443</v>
      </c>
      <c r="K190" s="81"/>
      <c r="L190" s="81"/>
      <c r="M190" s="81"/>
      <c r="N190" s="81"/>
      <c r="O190" s="82"/>
      <c r="P190" s="81"/>
      <c r="Q190" s="81"/>
      <c r="R190" s="81"/>
      <c r="S190" s="81"/>
      <c r="T190" s="81"/>
      <c r="U190" s="81">
        <f t="shared" si="11"/>
        <v>0</v>
      </c>
      <c r="V190" s="81">
        <f>IFERROR(VLOOKUP(A190,'Competitors Links &amp; Pricings'!A:G,3,0),"")</f>
        <v>31.45</v>
      </c>
      <c r="W190" s="81">
        <f>IFERROR(VLOOKUP(A190,'Competitors Links &amp; Pricings'!A:G,5,0),"")</f>
        <v>31.45</v>
      </c>
      <c r="X190" s="81">
        <f>IFERROR(VLOOKUP(A190,'Competitors Links &amp; Pricings'!A:G,7,0),"")</f>
        <v>31.45</v>
      </c>
      <c r="Y190" s="81">
        <f>IFERROR(VLOOKUP(A190,'Competitors Links &amp; Pricings'!A:L,8,0),"")</f>
        <v>0.23</v>
      </c>
      <c r="Z190" s="81">
        <f>IFERROR(VLOOKUP(A190,'Competitors Links &amp; Pricings'!A:L,9,0),"")</f>
        <v>7.87</v>
      </c>
      <c r="AA190" s="81">
        <f>IFERROR(VLOOKUP(A190,'Competitors Links &amp; Pricings'!A:L,10,0),"")</f>
        <v>1.43</v>
      </c>
      <c r="AB190" s="81">
        <f>IFERROR(VLOOKUP(A190,'Competitors Links &amp; Pricings'!A:L,11,0),"")</f>
        <v>0.23</v>
      </c>
    </row>
    <row r="191" spans="1:28" s="83" customFormat="1" ht="12" x14ac:dyDescent="0.25">
      <c r="A191" s="81" t="s">
        <v>643</v>
      </c>
      <c r="B191" s="89">
        <v>24.57</v>
      </c>
      <c r="C191" s="89">
        <v>33.630000000000003</v>
      </c>
      <c r="D191" s="106">
        <f t="shared" ref="D191:D254" si="12">(C191-B191)/C191</f>
        <v>0.26940231935771636</v>
      </c>
      <c r="E191" s="90">
        <f t="shared" si="9"/>
        <v>0</v>
      </c>
      <c r="F191" s="90">
        <f t="shared" si="10"/>
        <v>36.549999999999997</v>
      </c>
      <c r="G191" s="82" t="s">
        <v>34</v>
      </c>
      <c r="H191" s="81" t="s">
        <v>644</v>
      </c>
      <c r="I191" s="81" t="s">
        <v>645</v>
      </c>
      <c r="J191" s="81" t="s">
        <v>443</v>
      </c>
      <c r="K191" s="81"/>
      <c r="L191" s="81"/>
      <c r="M191" s="81"/>
      <c r="N191" s="81"/>
      <c r="O191" s="82"/>
      <c r="P191" s="81"/>
      <c r="Q191" s="81"/>
      <c r="R191" s="81"/>
      <c r="S191" s="81"/>
      <c r="T191" s="81"/>
      <c r="U191" s="81">
        <f t="shared" si="11"/>
        <v>0</v>
      </c>
      <c r="V191" s="81">
        <f>IFERROR(VLOOKUP(A191,'Competitors Links &amp; Pricings'!A:G,3,0),"")</f>
        <v>36.549999999999997</v>
      </c>
      <c r="W191" s="81">
        <f>IFERROR(VLOOKUP(A191,'Competitors Links &amp; Pricings'!A:G,5,0),"")</f>
        <v>36.549999999999997</v>
      </c>
      <c r="X191" s="81">
        <f>IFERROR(VLOOKUP(A191,'Competitors Links &amp; Pricings'!A:G,7,0),"")</f>
        <v>59.01</v>
      </c>
      <c r="Y191" s="81">
        <f>IFERROR(VLOOKUP(A191,'Competitors Links &amp; Pricings'!A:L,8,0),"")</f>
        <v>3.93</v>
      </c>
      <c r="Z191" s="81">
        <f>IFERROR(VLOOKUP(A191,'Competitors Links &amp; Pricings'!A:L,9,0),"")</f>
        <v>11.8</v>
      </c>
      <c r="AA191" s="81">
        <f>IFERROR(VLOOKUP(A191,'Competitors Links &amp; Pricings'!A:L,10,0),"")</f>
        <v>2.13</v>
      </c>
      <c r="AB191" s="81">
        <f>IFERROR(VLOOKUP(A191,'Competitors Links &amp; Pricings'!A:L,11,0),"")</f>
        <v>0.39</v>
      </c>
    </row>
    <row r="192" spans="1:28" s="83" customFormat="1" ht="12" x14ac:dyDescent="0.25">
      <c r="A192" s="81" t="s">
        <v>646</v>
      </c>
      <c r="B192" s="89">
        <v>38.29</v>
      </c>
      <c r="C192" s="89">
        <v>52.39</v>
      </c>
      <c r="D192" s="106">
        <f t="shared" si="12"/>
        <v>0.26913533117007066</v>
      </c>
      <c r="E192" s="90">
        <f t="shared" si="9"/>
        <v>0</v>
      </c>
      <c r="F192" s="90">
        <f t="shared" si="10"/>
        <v>56.95</v>
      </c>
      <c r="G192" s="82" t="s">
        <v>34</v>
      </c>
      <c r="H192" s="81" t="s">
        <v>647</v>
      </c>
      <c r="I192" s="81" t="s">
        <v>648</v>
      </c>
      <c r="J192" s="81" t="s">
        <v>443</v>
      </c>
      <c r="K192" s="81"/>
      <c r="L192" s="81"/>
      <c r="M192" s="81"/>
      <c r="N192" s="81"/>
      <c r="O192" s="82"/>
      <c r="P192" s="81"/>
      <c r="Q192" s="81"/>
      <c r="R192" s="81"/>
      <c r="S192" s="81"/>
      <c r="T192" s="81"/>
      <c r="U192" s="81">
        <f t="shared" si="11"/>
        <v>0</v>
      </c>
      <c r="V192" s="81">
        <f>IFERROR(VLOOKUP(A192,'Competitors Links &amp; Pricings'!A:G,3,0),"")</f>
        <v>56.95</v>
      </c>
      <c r="W192" s="81">
        <f>IFERROR(VLOOKUP(A192,'Competitors Links &amp; Pricings'!A:G,5,0),"")</f>
        <v>76.8</v>
      </c>
      <c r="X192" s="81">
        <f>IFERROR(VLOOKUP(A192,'Competitors Links &amp; Pricings'!A:G,7,0),"")</f>
        <v>98.5</v>
      </c>
      <c r="Y192" s="81">
        <f>IFERROR(VLOOKUP(A192,'Competitors Links &amp; Pricings'!A:L,8,0),"")</f>
        <v>3.93</v>
      </c>
      <c r="Z192" s="81">
        <f>IFERROR(VLOOKUP(A192,'Competitors Links &amp; Pricings'!A:L,9,0),"")</f>
        <v>3.93</v>
      </c>
      <c r="AA192" s="81">
        <f>IFERROR(VLOOKUP(A192,'Competitors Links &amp; Pricings'!A:L,10,0),"")</f>
        <v>0.3</v>
      </c>
      <c r="AB192" s="81">
        <f>IFERROR(VLOOKUP(A192,'Competitors Links &amp; Pricings'!A:L,11,0),"")</f>
        <v>1.9684999999999999</v>
      </c>
    </row>
    <row r="193" spans="1:28" s="83" customFormat="1" ht="12" x14ac:dyDescent="0.25">
      <c r="A193" s="81" t="s">
        <v>649</v>
      </c>
      <c r="B193" s="89">
        <v>9.7100000000000009</v>
      </c>
      <c r="C193" s="89">
        <v>13.29</v>
      </c>
      <c r="D193" s="106">
        <f t="shared" si="12"/>
        <v>0.26937547027840469</v>
      </c>
      <c r="E193" s="90">
        <f t="shared" si="9"/>
        <v>0</v>
      </c>
      <c r="F193" s="90">
        <f t="shared" si="10"/>
        <v>14.45</v>
      </c>
      <c r="G193" s="82" t="s">
        <v>34</v>
      </c>
      <c r="H193" s="81" t="s">
        <v>650</v>
      </c>
      <c r="I193" s="81" t="s">
        <v>651</v>
      </c>
      <c r="J193" s="81" t="s">
        <v>443</v>
      </c>
      <c r="K193" s="81"/>
      <c r="L193" s="81"/>
      <c r="M193" s="81"/>
      <c r="N193" s="81"/>
      <c r="O193" s="82"/>
      <c r="P193" s="81"/>
      <c r="Q193" s="81"/>
      <c r="R193" s="81"/>
      <c r="S193" s="81"/>
      <c r="T193" s="81"/>
      <c r="U193" s="81">
        <f t="shared" si="11"/>
        <v>0</v>
      </c>
      <c r="V193" s="81">
        <f>IFERROR(VLOOKUP(A193,'Competitors Links &amp; Pricings'!A:G,3,0),"")</f>
        <v>14.45</v>
      </c>
      <c r="W193" s="81">
        <f>IFERROR(VLOOKUP(A193,'Competitors Links &amp; Pricings'!A:G,5,0),"")</f>
        <v>14.45</v>
      </c>
      <c r="X193" s="81">
        <f>IFERROR(VLOOKUP(A193,'Competitors Links &amp; Pricings'!A:G,7,0),"")</f>
        <v>16</v>
      </c>
      <c r="Y193" s="81">
        <f>IFERROR(VLOOKUP(A193,'Competitors Links &amp; Pricings'!A:L,8,0),"")</f>
        <v>2</v>
      </c>
      <c r="Z193" s="81">
        <f>IFERROR(VLOOKUP(A193,'Competitors Links &amp; Pricings'!A:L,9,0),"")</f>
        <v>5</v>
      </c>
      <c r="AA193" s="81">
        <f>IFERROR(VLOOKUP(A193,'Competitors Links &amp; Pricings'!A:L,10,0),"")</f>
        <v>0.44</v>
      </c>
      <c r="AB193" s="81">
        <f>IFERROR(VLOOKUP(A193,'Competitors Links &amp; Pricings'!A:L,11,0),"")</f>
        <v>5</v>
      </c>
    </row>
    <row r="194" spans="1:28" s="83" customFormat="1" ht="12" x14ac:dyDescent="0.25">
      <c r="A194" s="81" t="s">
        <v>652</v>
      </c>
      <c r="B194" s="89">
        <v>9.7100000000000009</v>
      </c>
      <c r="C194" s="89">
        <v>13.29</v>
      </c>
      <c r="D194" s="106">
        <f t="shared" si="12"/>
        <v>0.26937547027840469</v>
      </c>
      <c r="E194" s="90">
        <f t="shared" ref="E194:E257" si="13">MIN(K194:T194)</f>
        <v>0</v>
      </c>
      <c r="F194" s="90">
        <f t="shared" ref="F194:F257" si="14">MIN(V194:X194)</f>
        <v>14.45</v>
      </c>
      <c r="G194" s="82" t="s">
        <v>34</v>
      </c>
      <c r="H194" s="81" t="s">
        <v>653</v>
      </c>
      <c r="I194" s="81" t="s">
        <v>654</v>
      </c>
      <c r="J194" s="81" t="s">
        <v>443</v>
      </c>
      <c r="K194" s="81"/>
      <c r="L194" s="81"/>
      <c r="M194" s="81"/>
      <c r="N194" s="81"/>
      <c r="O194" s="82"/>
      <c r="P194" s="81"/>
      <c r="Q194" s="81"/>
      <c r="R194" s="81"/>
      <c r="S194" s="81"/>
      <c r="T194" s="81"/>
      <c r="U194" s="81">
        <f t="shared" si="11"/>
        <v>0</v>
      </c>
      <c r="V194" s="81">
        <f>IFERROR(VLOOKUP(A194,'Competitors Links &amp; Pricings'!A:G,3,0),"")</f>
        <v>14.45</v>
      </c>
      <c r="W194" s="81">
        <f>IFERROR(VLOOKUP(A194,'Competitors Links &amp; Pricings'!A:G,5,0),"")</f>
        <v>14.45</v>
      </c>
      <c r="X194" s="81">
        <f>IFERROR(VLOOKUP(A194,'Competitors Links &amp; Pricings'!A:G,7,0),"")</f>
        <v>15</v>
      </c>
      <c r="Y194" s="81">
        <f>IFERROR(VLOOKUP(A194,'Competitors Links &amp; Pricings'!A:L,8,0),"")</f>
        <v>2</v>
      </c>
      <c r="Z194" s="81">
        <f>IFERROR(VLOOKUP(A194,'Competitors Links &amp; Pricings'!A:L,9,0),"")</f>
        <v>5</v>
      </c>
      <c r="AA194" s="81">
        <f>IFERROR(VLOOKUP(A194,'Competitors Links &amp; Pricings'!A:L,10,0),"")</f>
        <v>0.15</v>
      </c>
      <c r="AB194" s="81">
        <f>IFERROR(VLOOKUP(A194,'Competitors Links &amp; Pricings'!A:L,11,0),"")</f>
        <v>5</v>
      </c>
    </row>
    <row r="195" spans="1:28" s="83" customFormat="1" ht="12" x14ac:dyDescent="0.25">
      <c r="A195" s="81" t="s">
        <v>655</v>
      </c>
      <c r="B195" s="89">
        <v>59.43</v>
      </c>
      <c r="C195" s="89">
        <v>90.71</v>
      </c>
      <c r="D195" s="106">
        <f t="shared" si="12"/>
        <v>0.34483518906405025</v>
      </c>
      <c r="E195" s="90">
        <f t="shared" si="13"/>
        <v>0</v>
      </c>
      <c r="F195" s="90">
        <f t="shared" si="14"/>
        <v>98.6</v>
      </c>
      <c r="G195" s="82" t="s">
        <v>34</v>
      </c>
      <c r="H195" s="81" t="s">
        <v>656</v>
      </c>
      <c r="I195" s="81" t="s">
        <v>657</v>
      </c>
      <c r="J195" s="81" t="s">
        <v>443</v>
      </c>
      <c r="K195" s="81"/>
      <c r="L195" s="81"/>
      <c r="M195" s="81"/>
      <c r="N195" s="81"/>
      <c r="O195" s="82"/>
      <c r="P195" s="81"/>
      <c r="Q195" s="81"/>
      <c r="R195" s="81"/>
      <c r="S195" s="81"/>
      <c r="T195" s="81"/>
      <c r="U195" s="81">
        <f t="shared" ref="U195:U258" si="15">COUNTIF(K195:T195,"&gt;0")</f>
        <v>0</v>
      </c>
      <c r="V195" s="81">
        <f>IFERROR(VLOOKUP(A195,'Competitors Links &amp; Pricings'!A:G,3,0),"")</f>
        <v>98.6</v>
      </c>
      <c r="W195" s="81">
        <f>IFERROR(VLOOKUP(A195,'Competitors Links &amp; Pricings'!A:G,5,0),"")</f>
        <v>98.6</v>
      </c>
      <c r="X195" s="81">
        <f>IFERROR(VLOOKUP(A195,'Competitors Links &amp; Pricings'!A:G,7,0),"")</f>
        <v>166.3</v>
      </c>
      <c r="Y195" s="81">
        <f>IFERROR(VLOOKUP(A195,'Competitors Links &amp; Pricings'!A:L,8,0),"")</f>
        <v>4.13</v>
      </c>
      <c r="Z195" s="81">
        <f>IFERROR(VLOOKUP(A195,'Competitors Links &amp; Pricings'!A:L,9,0),"")</f>
        <v>5.98</v>
      </c>
      <c r="AA195" s="81">
        <f>IFERROR(VLOOKUP(A195,'Competitors Links &amp; Pricings'!A:L,10,0),"")</f>
        <v>0.13</v>
      </c>
      <c r="AB195" s="81">
        <f>IFERROR(VLOOKUP(A195,'Competitors Links &amp; Pricings'!A:L,11,0),"")</f>
        <v>0.83</v>
      </c>
    </row>
    <row r="196" spans="1:28" s="83" customFormat="1" ht="12" x14ac:dyDescent="0.25">
      <c r="A196" s="81" t="s">
        <v>658</v>
      </c>
      <c r="B196" s="89">
        <v>11.43</v>
      </c>
      <c r="C196" s="89">
        <v>15.64</v>
      </c>
      <c r="D196" s="106">
        <f t="shared" si="12"/>
        <v>0.26918158567774941</v>
      </c>
      <c r="E196" s="90">
        <f t="shared" si="13"/>
        <v>0</v>
      </c>
      <c r="F196" s="90">
        <f t="shared" si="14"/>
        <v>17</v>
      </c>
      <c r="G196" s="82" t="s">
        <v>34</v>
      </c>
      <c r="H196" s="81" t="s">
        <v>659</v>
      </c>
      <c r="I196" s="81" t="s">
        <v>660</v>
      </c>
      <c r="J196" s="81" t="s">
        <v>443</v>
      </c>
      <c r="K196" s="81"/>
      <c r="L196" s="81"/>
      <c r="M196" s="81"/>
      <c r="N196" s="81"/>
      <c r="O196" s="82"/>
      <c r="P196" s="81"/>
      <c r="Q196" s="81"/>
      <c r="R196" s="81"/>
      <c r="S196" s="81"/>
      <c r="T196" s="81"/>
      <c r="U196" s="81">
        <f t="shared" si="15"/>
        <v>0</v>
      </c>
      <c r="V196" s="81">
        <f>IFERROR(VLOOKUP(A196,'Competitors Links &amp; Pricings'!A:G,3,0),"")</f>
        <v>17</v>
      </c>
      <c r="W196" s="81">
        <f>IFERROR(VLOOKUP(A196,'Competitors Links &amp; Pricings'!A:G,5,0),"")</f>
        <v>17</v>
      </c>
      <c r="X196" s="81">
        <f>IFERROR(VLOOKUP(A196,'Competitors Links &amp; Pricings'!A:G,7,0),"")</f>
        <v>17</v>
      </c>
      <c r="Y196" s="81">
        <f>IFERROR(VLOOKUP(A196,'Competitors Links &amp; Pricings'!A:L,8,0),"")</f>
        <v>7.87</v>
      </c>
      <c r="Z196" s="81">
        <f>IFERROR(VLOOKUP(A196,'Competitors Links &amp; Pricings'!A:L,9,0),"")</f>
        <v>7.87</v>
      </c>
      <c r="AA196" s="81">
        <f>IFERROR(VLOOKUP(A196,'Competitors Links &amp; Pricings'!A:L,10,0),"")</f>
        <v>2.2000000000000002</v>
      </c>
      <c r="AB196" s="81">
        <f>IFERROR(VLOOKUP(A196,'Competitors Links &amp; Pricings'!A:L,11,0),"")</f>
        <v>7.87</v>
      </c>
    </row>
    <row r="197" spans="1:28" s="83" customFormat="1" ht="12" x14ac:dyDescent="0.25">
      <c r="A197" s="81" t="s">
        <v>661</v>
      </c>
      <c r="B197" s="89">
        <v>12.57</v>
      </c>
      <c r="C197" s="89">
        <v>17.2</v>
      </c>
      <c r="D197" s="106">
        <f t="shared" si="12"/>
        <v>0.26918604651162786</v>
      </c>
      <c r="E197" s="90">
        <f t="shared" si="13"/>
        <v>0</v>
      </c>
      <c r="F197" s="90">
        <f t="shared" si="14"/>
        <v>18.7</v>
      </c>
      <c r="G197" s="82" t="s">
        <v>34</v>
      </c>
      <c r="H197" s="81" t="s">
        <v>662</v>
      </c>
      <c r="I197" s="81" t="s">
        <v>663</v>
      </c>
      <c r="J197" s="81" t="s">
        <v>443</v>
      </c>
      <c r="K197" s="81"/>
      <c r="L197" s="81"/>
      <c r="M197" s="81"/>
      <c r="N197" s="81"/>
      <c r="O197" s="82"/>
      <c r="P197" s="81"/>
      <c r="Q197" s="81"/>
      <c r="R197" s="81"/>
      <c r="S197" s="81"/>
      <c r="T197" s="81"/>
      <c r="U197" s="81">
        <f t="shared" si="15"/>
        <v>0</v>
      </c>
      <c r="V197" s="81">
        <f>IFERROR(VLOOKUP(A197,'Competitors Links &amp; Pricings'!A:G,3,0),"")</f>
        <v>18.7</v>
      </c>
      <c r="W197" s="81">
        <f>IFERROR(VLOOKUP(A197,'Competitors Links &amp; Pricings'!A:G,5,0),"")</f>
        <v>18.7</v>
      </c>
      <c r="X197" s="81">
        <f>IFERROR(VLOOKUP(A197,'Competitors Links &amp; Pricings'!A:G,7,0),"")</f>
        <v>18.7</v>
      </c>
      <c r="Y197" s="81">
        <f>IFERROR(VLOOKUP(A197,'Competitors Links &amp; Pricings'!A:L,8,0),"")</f>
        <v>19</v>
      </c>
      <c r="Z197" s="81">
        <f>IFERROR(VLOOKUP(A197,'Competitors Links &amp; Pricings'!A:L,9,0),"")</f>
        <v>26</v>
      </c>
      <c r="AA197" s="81">
        <f>IFERROR(VLOOKUP(A197,'Competitors Links &amp; Pricings'!A:L,10,0),"")</f>
        <v>0.44</v>
      </c>
      <c r="AB197" s="81">
        <f>IFERROR(VLOOKUP(A197,'Competitors Links &amp; Pricings'!A:L,11,0),"")</f>
        <v>4</v>
      </c>
    </row>
    <row r="198" spans="1:28" s="83" customFormat="1" ht="12" x14ac:dyDescent="0.25">
      <c r="A198" s="81" t="s">
        <v>664</v>
      </c>
      <c r="B198" s="89">
        <v>15.43</v>
      </c>
      <c r="C198" s="89">
        <v>21.11</v>
      </c>
      <c r="D198" s="106">
        <f t="shared" si="12"/>
        <v>0.26906679298910469</v>
      </c>
      <c r="E198" s="90">
        <f t="shared" si="13"/>
        <v>0</v>
      </c>
      <c r="F198" s="90">
        <f t="shared" si="14"/>
        <v>22.95</v>
      </c>
      <c r="G198" s="82" t="s">
        <v>34</v>
      </c>
      <c r="H198" s="81" t="s">
        <v>665</v>
      </c>
      <c r="I198" s="81" t="s">
        <v>666</v>
      </c>
      <c r="J198" s="81" t="s">
        <v>443</v>
      </c>
      <c r="K198" s="81"/>
      <c r="L198" s="81"/>
      <c r="M198" s="81"/>
      <c r="N198" s="81"/>
      <c r="O198" s="82"/>
      <c r="P198" s="81"/>
      <c r="Q198" s="81"/>
      <c r="R198" s="81"/>
      <c r="S198" s="81"/>
      <c r="T198" s="81"/>
      <c r="U198" s="81">
        <f t="shared" si="15"/>
        <v>0</v>
      </c>
      <c r="V198" s="81">
        <f>IFERROR(VLOOKUP(A198,'Competitors Links &amp; Pricings'!A:G,3,0),"")</f>
        <v>22.95</v>
      </c>
      <c r="W198" s="81">
        <f>IFERROR(VLOOKUP(A198,'Competitors Links &amp; Pricings'!A:G,5,0),"")</f>
        <v>22.95</v>
      </c>
      <c r="X198" s="81">
        <f>IFERROR(VLOOKUP(A198,'Competitors Links &amp; Pricings'!A:G,7,0),"")</f>
        <v>22.95</v>
      </c>
      <c r="Y198" s="81">
        <f>IFERROR(VLOOKUP(A198,'Competitors Links &amp; Pricings'!A:L,8,0),"")</f>
        <v>9</v>
      </c>
      <c r="Z198" s="81">
        <f>IFERROR(VLOOKUP(A198,'Competitors Links &amp; Pricings'!A:L,9,0),"")</f>
        <v>10</v>
      </c>
      <c r="AA198" s="81">
        <f>IFERROR(VLOOKUP(A198,'Competitors Links &amp; Pricings'!A:L,10,0),"")</f>
        <v>7</v>
      </c>
      <c r="AB198" s="81">
        <f>IFERROR(VLOOKUP(A198,'Competitors Links &amp; Pricings'!A:L,11,0),"")</f>
        <v>6</v>
      </c>
    </row>
    <row r="199" spans="1:28" s="83" customFormat="1" ht="12" x14ac:dyDescent="0.25">
      <c r="A199" s="81" t="s">
        <v>667</v>
      </c>
      <c r="B199" s="89">
        <v>18.399999999999999</v>
      </c>
      <c r="C199" s="89">
        <v>21.96</v>
      </c>
      <c r="D199" s="106">
        <f t="shared" si="12"/>
        <v>0.16211293260473597</v>
      </c>
      <c r="E199" s="90">
        <f t="shared" si="13"/>
        <v>0</v>
      </c>
      <c r="F199" s="90">
        <f t="shared" si="14"/>
        <v>0</v>
      </c>
      <c r="G199" s="82" t="s">
        <v>34</v>
      </c>
      <c r="H199" s="81">
        <v>1613</v>
      </c>
      <c r="I199" s="81" t="s">
        <v>668</v>
      </c>
      <c r="J199" s="81" t="s">
        <v>581</v>
      </c>
      <c r="K199" s="81"/>
      <c r="L199" s="81"/>
      <c r="M199" s="81"/>
      <c r="N199" s="81"/>
      <c r="O199" s="82"/>
      <c r="P199" s="81"/>
      <c r="Q199" s="81"/>
      <c r="R199" s="81"/>
      <c r="S199" s="81"/>
      <c r="T199" s="81"/>
      <c r="U199" s="81">
        <f t="shared" si="15"/>
        <v>0</v>
      </c>
      <c r="V199" s="81" t="str">
        <f>IFERROR(VLOOKUP(A199,'Competitors Links &amp; Pricings'!A:G,3,0),"")</f>
        <v xml:space="preserve"> </v>
      </c>
      <c r="W199" s="81" t="str">
        <f>IFERROR(VLOOKUP(A199,'Competitors Links &amp; Pricings'!A:G,5,0),"")</f>
        <v xml:space="preserve"> </v>
      </c>
      <c r="X199" s="81" t="str">
        <f>IFERROR(VLOOKUP(A199,'Competitors Links &amp; Pricings'!A:G,7,0),"")</f>
        <v xml:space="preserve"> </v>
      </c>
      <c r="Y199" s="81">
        <f>IFERROR(VLOOKUP(A199,'Competitors Links &amp; Pricings'!A:L,8,0),"")</f>
        <v>2</v>
      </c>
      <c r="Z199" s="81">
        <f>IFERROR(VLOOKUP(A199,'Competitors Links &amp; Pricings'!A:L,9,0),"")</f>
        <v>2</v>
      </c>
      <c r="AA199" s="81">
        <f>IFERROR(VLOOKUP(A199,'Competitors Links &amp; Pricings'!A:L,10,0),"")</f>
        <v>1</v>
      </c>
      <c r="AB199" s="81">
        <f>IFERROR(VLOOKUP(A199,'Competitors Links &amp; Pricings'!A:L,11,0),"")</f>
        <v>2</v>
      </c>
    </row>
    <row r="200" spans="1:28" s="83" customFormat="1" ht="12" x14ac:dyDescent="0.25">
      <c r="A200" s="81" t="s">
        <v>669</v>
      </c>
      <c r="B200" s="89">
        <v>14.51</v>
      </c>
      <c r="C200" s="89">
        <v>16.899999999999999</v>
      </c>
      <c r="D200" s="106">
        <f t="shared" si="12"/>
        <v>0.14142011834319521</v>
      </c>
      <c r="E200" s="90">
        <f t="shared" si="13"/>
        <v>0</v>
      </c>
      <c r="F200" s="90">
        <f t="shared" si="14"/>
        <v>18.37</v>
      </c>
      <c r="G200" s="82" t="s">
        <v>34</v>
      </c>
      <c r="H200" s="81" t="s">
        <v>670</v>
      </c>
      <c r="I200" s="81" t="s">
        <v>671</v>
      </c>
      <c r="J200" s="81" t="s">
        <v>581</v>
      </c>
      <c r="K200" s="81"/>
      <c r="L200" s="81"/>
      <c r="M200" s="81"/>
      <c r="N200" s="81"/>
      <c r="O200" s="82"/>
      <c r="P200" s="81"/>
      <c r="Q200" s="81"/>
      <c r="R200" s="81"/>
      <c r="S200" s="81"/>
      <c r="T200" s="81"/>
      <c r="U200" s="81">
        <f t="shared" si="15"/>
        <v>0</v>
      </c>
      <c r="V200" s="81">
        <f>IFERROR(VLOOKUP(A200,'Competitors Links &amp; Pricings'!A:G,3,0),"")</f>
        <v>18.37</v>
      </c>
      <c r="W200" s="81" t="str">
        <f>IFERROR(VLOOKUP(A200,'Competitors Links &amp; Pricings'!A:G,5,0),"")</f>
        <v xml:space="preserve"> </v>
      </c>
      <c r="X200" s="81" t="str">
        <f>IFERROR(VLOOKUP(A200,'Competitors Links &amp; Pricings'!A:G,7,0),"")</f>
        <v xml:space="preserve"> </v>
      </c>
      <c r="Y200" s="81">
        <f>IFERROR(VLOOKUP(A200,'Competitors Links &amp; Pricings'!A:L,8,0),"")</f>
        <v>2</v>
      </c>
      <c r="Z200" s="81">
        <f>IFERROR(VLOOKUP(A200,'Competitors Links &amp; Pricings'!A:L,9,0),"")</f>
        <v>2</v>
      </c>
      <c r="AA200" s="81">
        <f>IFERROR(VLOOKUP(A200,'Competitors Links &amp; Pricings'!A:L,10,0),"")</f>
        <v>1</v>
      </c>
      <c r="AB200" s="81">
        <f>IFERROR(VLOOKUP(A200,'Competitors Links &amp; Pricings'!A:L,11,0),"")</f>
        <v>2</v>
      </c>
    </row>
    <row r="201" spans="1:28" s="83" customFormat="1" ht="12" x14ac:dyDescent="0.25">
      <c r="A201" s="81" t="s">
        <v>672</v>
      </c>
      <c r="B201" s="89">
        <v>32.61</v>
      </c>
      <c r="C201" s="89">
        <v>46.61</v>
      </c>
      <c r="D201" s="106">
        <f t="shared" si="12"/>
        <v>0.30036472859901309</v>
      </c>
      <c r="E201" s="90">
        <f t="shared" si="13"/>
        <v>0</v>
      </c>
      <c r="F201" s="90">
        <f t="shared" si="14"/>
        <v>23.17</v>
      </c>
      <c r="G201" s="82" t="s">
        <v>50</v>
      </c>
      <c r="H201" s="81" t="s">
        <v>673</v>
      </c>
      <c r="I201" s="81" t="s">
        <v>674</v>
      </c>
      <c r="J201" s="81" t="s">
        <v>125</v>
      </c>
      <c r="K201" s="81"/>
      <c r="L201" s="81"/>
      <c r="M201" s="81"/>
      <c r="N201" s="81"/>
      <c r="O201" s="82"/>
      <c r="P201" s="81"/>
      <c r="Q201" s="81"/>
      <c r="R201" s="81"/>
      <c r="S201" s="81"/>
      <c r="T201" s="81"/>
      <c r="U201" s="81">
        <f t="shared" si="15"/>
        <v>0</v>
      </c>
      <c r="V201" s="81">
        <f>IFERROR(VLOOKUP(A201,'Competitors Links &amp; Pricings'!A:G,3,0),"")</f>
        <v>23.17</v>
      </c>
      <c r="W201" s="81" t="str">
        <f>IFERROR(VLOOKUP(A201,'Competitors Links &amp; Pricings'!A:G,5,0),"")</f>
        <v xml:space="preserve"> </v>
      </c>
      <c r="X201" s="81" t="str">
        <f>IFERROR(VLOOKUP(A201,'Competitors Links &amp; Pricings'!A:G,7,0),"")</f>
        <v xml:space="preserve"> </v>
      </c>
      <c r="Y201" s="81">
        <f>IFERROR(VLOOKUP(A201,'Competitors Links &amp; Pricings'!A:L,8,0),"")</f>
        <v>7.5</v>
      </c>
      <c r="Z201" s="81">
        <f>IFERROR(VLOOKUP(A201,'Competitors Links &amp; Pricings'!A:L,9,0),"")</f>
        <v>12.6</v>
      </c>
      <c r="AA201" s="81">
        <f>IFERROR(VLOOKUP(A201,'Competitors Links &amp; Pricings'!A:L,10,0),"")</f>
        <v>0.4</v>
      </c>
      <c r="AB201" s="81">
        <f>IFERROR(VLOOKUP(A201,'Competitors Links &amp; Pricings'!A:L,11,0),"")</f>
        <v>2</v>
      </c>
    </row>
    <row r="202" spans="1:28" s="83" customFormat="1" ht="12" x14ac:dyDescent="0.25">
      <c r="A202" s="81" t="s">
        <v>675</v>
      </c>
      <c r="B202" s="89">
        <v>69.349999999999994</v>
      </c>
      <c r="C202" s="89">
        <v>137.62</v>
      </c>
      <c r="D202" s="106">
        <f t="shared" si="12"/>
        <v>0.49607615172213348</v>
      </c>
      <c r="E202" s="90">
        <f t="shared" si="13"/>
        <v>0</v>
      </c>
      <c r="F202" s="90">
        <f t="shared" si="14"/>
        <v>144.86000000000001</v>
      </c>
      <c r="G202" s="82" t="s">
        <v>34</v>
      </c>
      <c r="H202" s="81" t="s">
        <v>676</v>
      </c>
      <c r="I202" s="81" t="s">
        <v>677</v>
      </c>
      <c r="J202" s="81" t="s">
        <v>581</v>
      </c>
      <c r="K202" s="81"/>
      <c r="L202" s="81"/>
      <c r="M202" s="81"/>
      <c r="N202" s="81"/>
      <c r="O202" s="82"/>
      <c r="P202" s="81"/>
      <c r="Q202" s="81"/>
      <c r="R202" s="81"/>
      <c r="S202" s="81"/>
      <c r="T202" s="81"/>
      <c r="U202" s="81">
        <f t="shared" si="15"/>
        <v>0</v>
      </c>
      <c r="V202" s="81">
        <f>IFERROR(VLOOKUP(A202,'Competitors Links &amp; Pricings'!A:G,3,0),"")</f>
        <v>144.86000000000001</v>
      </c>
      <c r="W202" s="81" t="str">
        <f>IFERROR(VLOOKUP(A202,'Competitors Links &amp; Pricings'!A:G,5,0),"")</f>
        <v xml:space="preserve"> </v>
      </c>
      <c r="X202" s="81" t="str">
        <f>IFERROR(VLOOKUP(A202,'Competitors Links &amp; Pricings'!A:G,7,0),"")</f>
        <v xml:space="preserve"> </v>
      </c>
      <c r="Y202" s="81">
        <f>IFERROR(VLOOKUP(A202,'Competitors Links &amp; Pricings'!A:L,8,0),"")</f>
        <v>16.5</v>
      </c>
      <c r="Z202" s="81">
        <f>IFERROR(VLOOKUP(A202,'Competitors Links &amp; Pricings'!A:L,9,0),"")</f>
        <v>3.5</v>
      </c>
      <c r="AA202" s="81">
        <f>IFERROR(VLOOKUP(A202,'Competitors Links &amp; Pricings'!A:L,10,0),"")</f>
        <v>8</v>
      </c>
      <c r="AB202" s="81">
        <f>IFERROR(VLOOKUP(A202,'Competitors Links &amp; Pricings'!A:L,11,0),"")</f>
        <v>15.5</v>
      </c>
    </row>
    <row r="203" spans="1:28" s="83" customFormat="1" ht="12" x14ac:dyDescent="0.25">
      <c r="A203" s="81" t="s">
        <v>678</v>
      </c>
      <c r="B203" s="89">
        <v>148.38</v>
      </c>
      <c r="C203" s="89">
        <v>183.99</v>
      </c>
      <c r="D203" s="106">
        <f t="shared" si="12"/>
        <v>0.19354312734387744</v>
      </c>
      <c r="E203" s="90">
        <f t="shared" si="13"/>
        <v>0</v>
      </c>
      <c r="F203" s="90">
        <f t="shared" si="14"/>
        <v>365.3</v>
      </c>
      <c r="G203" s="82" t="s">
        <v>34</v>
      </c>
      <c r="H203" s="81" t="s">
        <v>679</v>
      </c>
      <c r="I203" s="81" t="s">
        <v>680</v>
      </c>
      <c r="J203" s="81" t="s">
        <v>443</v>
      </c>
      <c r="K203" s="81"/>
      <c r="L203" s="81"/>
      <c r="M203" s="81"/>
      <c r="N203" s="81"/>
      <c r="O203" s="82"/>
      <c r="P203" s="81"/>
      <c r="Q203" s="81"/>
      <c r="R203" s="81"/>
      <c r="S203" s="81"/>
      <c r="T203" s="81"/>
      <c r="U203" s="81">
        <f t="shared" si="15"/>
        <v>0</v>
      </c>
      <c r="V203" s="81">
        <f>IFERROR(VLOOKUP(A203,'Competitors Links &amp; Pricings'!A:G,3,0),"")</f>
        <v>365.86</v>
      </c>
      <c r="W203" s="81">
        <f>IFERROR(VLOOKUP(A203,'Competitors Links &amp; Pricings'!A:G,5,0),"")</f>
        <v>365.36</v>
      </c>
      <c r="X203" s="81">
        <f>IFERROR(VLOOKUP(A203,'Competitors Links &amp; Pricings'!A:G,7,0),"")</f>
        <v>365.3</v>
      </c>
      <c r="Y203" s="81">
        <f>IFERROR(VLOOKUP(A203,'Competitors Links &amp; Pricings'!A:L,8,0),"")</f>
        <v>1.37</v>
      </c>
      <c r="Z203" s="81">
        <f>IFERROR(VLOOKUP(A203,'Competitors Links &amp; Pricings'!A:L,9,0),"")</f>
        <v>6.69</v>
      </c>
      <c r="AA203" s="81">
        <f>IFERROR(VLOOKUP(A203,'Competitors Links &amp; Pricings'!A:L,10,0),"")</f>
        <v>0.15</v>
      </c>
      <c r="AB203" s="81">
        <f>IFERROR(VLOOKUP(A203,'Competitors Links &amp; Pricings'!A:L,11,0),"")</f>
        <v>5.1100000000000003</v>
      </c>
    </row>
    <row r="204" spans="1:28" s="83" customFormat="1" ht="12" x14ac:dyDescent="0.25">
      <c r="A204" s="81" t="s">
        <v>681</v>
      </c>
      <c r="B204" s="89">
        <v>9.7100000000000009</v>
      </c>
      <c r="C204" s="89">
        <v>13.29</v>
      </c>
      <c r="D204" s="106">
        <f t="shared" si="12"/>
        <v>0.26937547027840469</v>
      </c>
      <c r="E204" s="90">
        <f t="shared" si="13"/>
        <v>0</v>
      </c>
      <c r="F204" s="90">
        <f t="shared" si="14"/>
        <v>14.45</v>
      </c>
      <c r="G204" s="82" t="s">
        <v>34</v>
      </c>
      <c r="H204" s="81" t="s">
        <v>682</v>
      </c>
      <c r="I204" s="81" t="s">
        <v>683</v>
      </c>
      <c r="J204" s="81" t="s">
        <v>443</v>
      </c>
      <c r="K204" s="81"/>
      <c r="L204" s="81"/>
      <c r="M204" s="81"/>
      <c r="N204" s="81"/>
      <c r="O204" s="82"/>
      <c r="P204" s="81"/>
      <c r="Q204" s="81"/>
      <c r="R204" s="81"/>
      <c r="S204" s="81"/>
      <c r="T204" s="81"/>
      <c r="U204" s="81">
        <f t="shared" si="15"/>
        <v>0</v>
      </c>
      <c r="V204" s="81">
        <f>IFERROR(VLOOKUP(A204,'Competitors Links &amp; Pricings'!A:G,3,0),"")</f>
        <v>14.45</v>
      </c>
      <c r="W204" s="81">
        <f>IFERROR(VLOOKUP(A204,'Competitors Links &amp; Pricings'!A:G,5,0),"")</f>
        <v>14.45</v>
      </c>
      <c r="X204" s="81">
        <f>IFERROR(VLOOKUP(A204,'Competitors Links &amp; Pricings'!A:G,7,0),"")</f>
        <v>14.81</v>
      </c>
      <c r="Y204" s="81">
        <f>IFERROR(VLOOKUP(A204,'Competitors Links &amp; Pricings'!A:L,8,0),"")</f>
        <v>2</v>
      </c>
      <c r="Z204" s="81">
        <f>IFERROR(VLOOKUP(A204,'Competitors Links &amp; Pricings'!A:L,9,0),"")</f>
        <v>5</v>
      </c>
      <c r="AA204" s="81">
        <f>IFERROR(VLOOKUP(A204,'Competitors Links &amp; Pricings'!A:L,10,0),"")</f>
        <v>0.44</v>
      </c>
      <c r="AB204" s="81">
        <f>IFERROR(VLOOKUP(A204,'Competitors Links &amp; Pricings'!A:L,11,0),"")</f>
        <v>5</v>
      </c>
    </row>
    <row r="205" spans="1:28" s="83" customFormat="1" ht="12" x14ac:dyDescent="0.25">
      <c r="A205" s="81" t="s">
        <v>684</v>
      </c>
      <c r="B205" s="89">
        <v>59.71</v>
      </c>
      <c r="C205" s="89">
        <v>76.37</v>
      </c>
      <c r="D205" s="106">
        <f t="shared" si="12"/>
        <v>0.2181484876260312</v>
      </c>
      <c r="E205" s="90">
        <f t="shared" si="13"/>
        <v>0</v>
      </c>
      <c r="F205" s="90">
        <f t="shared" si="14"/>
        <v>83.01</v>
      </c>
      <c r="G205" s="82" t="s">
        <v>34</v>
      </c>
      <c r="H205" s="81" t="s">
        <v>685</v>
      </c>
      <c r="I205" s="81" t="s">
        <v>686</v>
      </c>
      <c r="J205" s="81" t="s">
        <v>581</v>
      </c>
      <c r="K205" s="81"/>
      <c r="L205" s="81"/>
      <c r="M205" s="81"/>
      <c r="N205" s="81"/>
      <c r="O205" s="82"/>
      <c r="P205" s="81"/>
      <c r="Q205" s="81"/>
      <c r="R205" s="81"/>
      <c r="S205" s="81"/>
      <c r="T205" s="81"/>
      <c r="U205" s="81">
        <f t="shared" si="15"/>
        <v>0</v>
      </c>
      <c r="V205" s="81">
        <f>IFERROR(VLOOKUP(A205,'Competitors Links &amp; Pricings'!A:G,3,0),"")</f>
        <v>87.45</v>
      </c>
      <c r="W205" s="81">
        <f>IFERROR(VLOOKUP(A205,'Competitors Links &amp; Pricings'!A:G,5,0),"")</f>
        <v>90</v>
      </c>
      <c r="X205" s="81">
        <f>IFERROR(VLOOKUP(A205,'Competitors Links &amp; Pricings'!A:G,7,0),"")</f>
        <v>83.01</v>
      </c>
      <c r="Y205" s="81">
        <f>IFERROR(VLOOKUP(A205,'Competitors Links &amp; Pricings'!A:L,8,0),"")</f>
        <v>2.5</v>
      </c>
      <c r="Z205" s="81">
        <f>IFERROR(VLOOKUP(A205,'Competitors Links &amp; Pricings'!A:L,9,0),"")</f>
        <v>15</v>
      </c>
      <c r="AA205" s="81">
        <f>IFERROR(VLOOKUP(A205,'Competitors Links &amp; Pricings'!A:L,10,0),"")</f>
        <v>5</v>
      </c>
      <c r="AB205" s="81">
        <f>IFERROR(VLOOKUP(A205,'Competitors Links &amp; Pricings'!A:L,11,0),"")</f>
        <v>15</v>
      </c>
    </row>
    <row r="206" spans="1:28" s="83" customFormat="1" ht="12" x14ac:dyDescent="0.25">
      <c r="A206" s="81" t="s">
        <v>687</v>
      </c>
      <c r="B206" s="89">
        <v>148.38</v>
      </c>
      <c r="C206" s="89">
        <v>183.99</v>
      </c>
      <c r="D206" s="106">
        <f t="shared" si="12"/>
        <v>0.19354312734387744</v>
      </c>
      <c r="E206" s="90">
        <f t="shared" si="13"/>
        <v>0</v>
      </c>
      <c r="F206" s="90">
        <f t="shared" si="14"/>
        <v>215.05</v>
      </c>
      <c r="G206" s="82" t="s">
        <v>34</v>
      </c>
      <c r="H206" s="81" t="s">
        <v>688</v>
      </c>
      <c r="I206" s="81" t="s">
        <v>689</v>
      </c>
      <c r="J206" s="81" t="s">
        <v>443</v>
      </c>
      <c r="K206" s="81"/>
      <c r="L206" s="81"/>
      <c r="M206" s="81"/>
      <c r="N206" s="81"/>
      <c r="O206" s="82"/>
      <c r="P206" s="81"/>
      <c r="Q206" s="81"/>
      <c r="R206" s="81"/>
      <c r="S206" s="81"/>
      <c r="T206" s="81"/>
      <c r="U206" s="81">
        <f t="shared" si="15"/>
        <v>0</v>
      </c>
      <c r="V206" s="81">
        <f>IFERROR(VLOOKUP(A206,'Competitors Links &amp; Pricings'!A:G,3,0),"")</f>
        <v>215.05</v>
      </c>
      <c r="W206" s="81">
        <f>IFERROR(VLOOKUP(A206,'Competitors Links &amp; Pricings'!A:G,5,0),"")</f>
        <v>365.3</v>
      </c>
      <c r="X206" s="81">
        <f>IFERROR(VLOOKUP(A206,'Competitors Links &amp; Pricings'!A:G,7,0),"")</f>
        <v>316.60000000000002</v>
      </c>
      <c r="Y206" s="81">
        <f>IFERROR(VLOOKUP(A206,'Competitors Links &amp; Pricings'!A:L,8,0),"")</f>
        <v>1.96</v>
      </c>
      <c r="Z206" s="81">
        <f>IFERROR(VLOOKUP(A206,'Competitors Links &amp; Pricings'!A:L,9,0),"")</f>
        <v>3.93</v>
      </c>
      <c r="AA206" s="81">
        <f>IFERROR(VLOOKUP(A206,'Competitors Links &amp; Pricings'!A:L,10,0),"")</f>
        <v>0.22</v>
      </c>
      <c r="AB206" s="81">
        <f>IFERROR(VLOOKUP(A206,'Competitors Links &amp; Pricings'!A:L,11,0),"")</f>
        <v>0.98</v>
      </c>
    </row>
    <row r="207" spans="1:28" s="83" customFormat="1" ht="12" x14ac:dyDescent="0.25">
      <c r="A207" s="81" t="s">
        <v>690</v>
      </c>
      <c r="B207" s="89">
        <v>9.7100000000000009</v>
      </c>
      <c r="C207" s="89">
        <v>13.29</v>
      </c>
      <c r="D207" s="106">
        <f t="shared" si="12"/>
        <v>0.26937547027840469</v>
      </c>
      <c r="E207" s="90">
        <f t="shared" si="13"/>
        <v>0</v>
      </c>
      <c r="F207" s="90">
        <f t="shared" si="14"/>
        <v>14.45</v>
      </c>
      <c r="G207" s="82" t="s">
        <v>34</v>
      </c>
      <c r="H207" s="81" t="s">
        <v>691</v>
      </c>
      <c r="I207" s="81" t="s">
        <v>692</v>
      </c>
      <c r="J207" s="81" t="s">
        <v>443</v>
      </c>
      <c r="K207" s="81"/>
      <c r="L207" s="81"/>
      <c r="M207" s="81"/>
      <c r="N207" s="81"/>
      <c r="O207" s="82"/>
      <c r="P207" s="81"/>
      <c r="Q207" s="81"/>
      <c r="R207" s="81"/>
      <c r="S207" s="81"/>
      <c r="T207" s="81"/>
      <c r="U207" s="81">
        <f t="shared" si="15"/>
        <v>0</v>
      </c>
      <c r="V207" s="81">
        <f>IFERROR(VLOOKUP(A207,'Competitors Links &amp; Pricings'!A:G,3,0),"")</f>
        <v>14.45</v>
      </c>
      <c r="W207" s="81">
        <f>IFERROR(VLOOKUP(A207,'Competitors Links &amp; Pricings'!A:G,5,0),"")</f>
        <v>14.45</v>
      </c>
      <c r="X207" s="81">
        <f>IFERROR(VLOOKUP(A207,'Competitors Links &amp; Pricings'!A:G,7,0),"")</f>
        <v>15.79</v>
      </c>
      <c r="Y207" s="81">
        <f>IFERROR(VLOOKUP(A207,'Competitors Links &amp; Pricings'!A:L,8,0),"")</f>
        <v>2</v>
      </c>
      <c r="Z207" s="81">
        <f>IFERROR(VLOOKUP(A207,'Competitors Links &amp; Pricings'!A:L,9,0),"")</f>
        <v>5</v>
      </c>
      <c r="AA207" s="81">
        <f>IFERROR(VLOOKUP(A207,'Competitors Links &amp; Pricings'!A:L,10,0),"")</f>
        <v>0.44</v>
      </c>
      <c r="AB207" s="81">
        <f>IFERROR(VLOOKUP(A207,'Competitors Links &amp; Pricings'!A:L,11,0),"")</f>
        <v>5</v>
      </c>
    </row>
    <row r="208" spans="1:28" s="83" customFormat="1" ht="12" x14ac:dyDescent="0.25">
      <c r="A208" s="81" t="s">
        <v>693</v>
      </c>
      <c r="B208" s="89">
        <v>57.35</v>
      </c>
      <c r="C208" s="89">
        <v>65.48</v>
      </c>
      <c r="D208" s="106">
        <f t="shared" si="12"/>
        <v>0.12416004886988397</v>
      </c>
      <c r="E208" s="90">
        <f t="shared" si="13"/>
        <v>0</v>
      </c>
      <c r="F208" s="90">
        <f t="shared" si="14"/>
        <v>71.17</v>
      </c>
      <c r="G208" s="82" t="s">
        <v>34</v>
      </c>
      <c r="H208" s="81" t="s">
        <v>694</v>
      </c>
      <c r="I208" s="81" t="s">
        <v>695</v>
      </c>
      <c r="J208" s="81" t="s">
        <v>581</v>
      </c>
      <c r="K208" s="81"/>
      <c r="L208" s="81"/>
      <c r="M208" s="81"/>
      <c r="N208" s="81"/>
      <c r="O208" s="82"/>
      <c r="P208" s="81"/>
      <c r="Q208" s="81"/>
      <c r="R208" s="81"/>
      <c r="S208" s="81"/>
      <c r="T208" s="81"/>
      <c r="U208" s="81">
        <f t="shared" si="15"/>
        <v>0</v>
      </c>
      <c r="V208" s="81">
        <f>IFERROR(VLOOKUP(A208,'Competitors Links &amp; Pricings'!A:G,3,0),"")</f>
        <v>108.36</v>
      </c>
      <c r="W208" s="81">
        <f>IFERROR(VLOOKUP(A208,'Competitors Links &amp; Pricings'!A:G,5,0),"")</f>
        <v>71.17</v>
      </c>
      <c r="X208" s="81">
        <f>IFERROR(VLOOKUP(A208,'Competitors Links &amp; Pricings'!A:G,7,0),"")</f>
        <v>73.42</v>
      </c>
      <c r="Y208" s="81">
        <f>IFERROR(VLOOKUP(A208,'Competitors Links &amp; Pricings'!A:L,8,0),"")</f>
        <v>17.25</v>
      </c>
      <c r="Z208" s="81">
        <f>IFERROR(VLOOKUP(A208,'Competitors Links &amp; Pricings'!A:L,9,0),"")</f>
        <v>15.25</v>
      </c>
      <c r="AA208" s="81">
        <f>IFERROR(VLOOKUP(A208,'Competitors Links &amp; Pricings'!A:L,10,0),"")</f>
        <v>9.1999999999999993</v>
      </c>
      <c r="AB208" s="81">
        <f>IFERROR(VLOOKUP(A208,'Competitors Links &amp; Pricings'!A:L,11,0),"")</f>
        <v>3</v>
      </c>
    </row>
    <row r="209" spans="1:28" s="83" customFormat="1" ht="12" x14ac:dyDescent="0.25">
      <c r="A209" s="81" t="s">
        <v>696</v>
      </c>
      <c r="B209" s="89">
        <v>9.7100000000000009</v>
      </c>
      <c r="C209" s="89">
        <v>13.29</v>
      </c>
      <c r="D209" s="106">
        <f t="shared" si="12"/>
        <v>0.26937547027840469</v>
      </c>
      <c r="E209" s="90">
        <f t="shared" si="13"/>
        <v>0</v>
      </c>
      <c r="F209" s="90">
        <f t="shared" si="14"/>
        <v>14.45</v>
      </c>
      <c r="G209" s="82" t="s">
        <v>34</v>
      </c>
      <c r="H209" s="81" t="s">
        <v>697</v>
      </c>
      <c r="I209" s="81" t="s">
        <v>698</v>
      </c>
      <c r="J209" s="81" t="s">
        <v>443</v>
      </c>
      <c r="K209" s="81"/>
      <c r="L209" s="81"/>
      <c r="M209" s="81"/>
      <c r="N209" s="81"/>
      <c r="O209" s="82"/>
      <c r="P209" s="81"/>
      <c r="Q209" s="81"/>
      <c r="R209" s="81"/>
      <c r="S209" s="81"/>
      <c r="T209" s="81"/>
      <c r="U209" s="81">
        <f t="shared" si="15"/>
        <v>0</v>
      </c>
      <c r="V209" s="81">
        <f>IFERROR(VLOOKUP(A209,'Competitors Links &amp; Pricings'!A:G,3,0),"")</f>
        <v>14.45</v>
      </c>
      <c r="W209" s="81">
        <f>IFERROR(VLOOKUP(A209,'Competitors Links &amp; Pricings'!A:G,5,0),"")</f>
        <v>14.45</v>
      </c>
      <c r="X209" s="81">
        <f>IFERROR(VLOOKUP(A209,'Competitors Links &amp; Pricings'!A:G,7,0),"")</f>
        <v>14.45</v>
      </c>
      <c r="Y209" s="81">
        <f>IFERROR(VLOOKUP(A209,'Competitors Links &amp; Pricings'!A:L,8,0),"")</f>
        <v>2</v>
      </c>
      <c r="Z209" s="81">
        <f>IFERROR(VLOOKUP(A209,'Competitors Links &amp; Pricings'!A:L,9,0),"")</f>
        <v>5</v>
      </c>
      <c r="AA209" s="81">
        <f>IFERROR(VLOOKUP(A209,'Competitors Links &amp; Pricings'!A:L,10,0),"")</f>
        <v>0.44</v>
      </c>
      <c r="AB209" s="81">
        <f>IFERROR(VLOOKUP(A209,'Competitors Links &amp; Pricings'!A:L,11,0),"")</f>
        <v>5</v>
      </c>
    </row>
    <row r="210" spans="1:28" s="83" customFormat="1" ht="12" x14ac:dyDescent="0.25">
      <c r="A210" s="81" t="s">
        <v>699</v>
      </c>
      <c r="B210" s="89">
        <v>5826.97</v>
      </c>
      <c r="C210" s="89">
        <v>7225.44</v>
      </c>
      <c r="D210" s="106">
        <f t="shared" si="12"/>
        <v>0.1935480745809251</v>
      </c>
      <c r="E210" s="90">
        <f t="shared" si="13"/>
        <v>0</v>
      </c>
      <c r="F210" s="90">
        <f t="shared" si="14"/>
        <v>0</v>
      </c>
      <c r="G210" s="82" t="s">
        <v>34</v>
      </c>
      <c r="H210" s="81" t="s">
        <v>700</v>
      </c>
      <c r="I210" s="81" t="s">
        <v>701</v>
      </c>
      <c r="J210" s="81" t="s">
        <v>177</v>
      </c>
      <c r="K210" s="81"/>
      <c r="L210" s="81"/>
      <c r="M210" s="81"/>
      <c r="N210" s="81"/>
      <c r="O210" s="82"/>
      <c r="P210" s="81"/>
      <c r="Q210" s="81"/>
      <c r="R210" s="81"/>
      <c r="S210" s="81"/>
      <c r="T210" s="81"/>
      <c r="U210" s="81">
        <f t="shared" si="15"/>
        <v>0</v>
      </c>
      <c r="V210" s="81" t="str">
        <f>IFERROR(VLOOKUP(A210,'Competitors Links &amp; Pricings'!A:G,3,0),"")</f>
        <v xml:space="preserve"> </v>
      </c>
      <c r="W210" s="81" t="str">
        <f>IFERROR(VLOOKUP(A210,'Competitors Links &amp; Pricings'!A:G,5,0),"")</f>
        <v xml:space="preserve"> </v>
      </c>
      <c r="X210" s="81" t="str">
        <f>IFERROR(VLOOKUP(A210,'Competitors Links &amp; Pricings'!A:G,7,0),"")</f>
        <v xml:space="preserve"> </v>
      </c>
      <c r="Y210" s="81">
        <f>IFERROR(VLOOKUP(A210,'Competitors Links &amp; Pricings'!A:L,8,0),"")</f>
        <v>41.93</v>
      </c>
      <c r="Z210" s="81">
        <f>IFERROR(VLOOKUP(A210,'Competitors Links &amp; Pricings'!A:L,9,0),"")</f>
        <v>13.56</v>
      </c>
      <c r="AA210" s="81">
        <f>IFERROR(VLOOKUP(A210,'Competitors Links &amp; Pricings'!A:L,10,0),"")</f>
        <v>187</v>
      </c>
      <c r="AB210" s="81">
        <f>IFERROR(VLOOKUP(A210,'Competitors Links &amp; Pricings'!A:L,11,0),"")</f>
        <v>22.32</v>
      </c>
    </row>
    <row r="211" spans="1:28" s="83" customFormat="1" ht="12" x14ac:dyDescent="0.25">
      <c r="A211" s="81" t="s">
        <v>702</v>
      </c>
      <c r="B211" s="89">
        <v>11.43</v>
      </c>
      <c r="C211" s="89">
        <v>15.64</v>
      </c>
      <c r="D211" s="106">
        <f t="shared" si="12"/>
        <v>0.26918158567774941</v>
      </c>
      <c r="E211" s="90">
        <f t="shared" si="13"/>
        <v>0</v>
      </c>
      <c r="F211" s="90">
        <f t="shared" si="14"/>
        <v>17</v>
      </c>
      <c r="G211" s="82" t="s">
        <v>34</v>
      </c>
      <c r="H211" s="81" t="s">
        <v>703</v>
      </c>
      <c r="I211" s="81" t="s">
        <v>704</v>
      </c>
      <c r="J211" s="81" t="s">
        <v>443</v>
      </c>
      <c r="K211" s="81"/>
      <c r="L211" s="81"/>
      <c r="M211" s="81"/>
      <c r="N211" s="81"/>
      <c r="O211" s="82"/>
      <c r="P211" s="81"/>
      <c r="Q211" s="81"/>
      <c r="R211" s="81"/>
      <c r="S211" s="81"/>
      <c r="T211" s="81"/>
      <c r="U211" s="81">
        <f t="shared" si="15"/>
        <v>0</v>
      </c>
      <c r="V211" s="81">
        <f>IFERROR(VLOOKUP(A211,'Competitors Links &amp; Pricings'!A:G,3,0),"")</f>
        <v>17</v>
      </c>
      <c r="W211" s="81">
        <f>IFERROR(VLOOKUP(A211,'Competitors Links &amp; Pricings'!A:G,5,0),"")</f>
        <v>17</v>
      </c>
      <c r="X211" s="81">
        <f>IFERROR(VLOOKUP(A211,'Competitors Links &amp; Pricings'!A:G,7,0),"")</f>
        <v>18.89</v>
      </c>
      <c r="Y211" s="81">
        <f>IFERROR(VLOOKUP(A211,'Competitors Links &amp; Pricings'!A:L,8,0),"")</f>
        <v>2</v>
      </c>
      <c r="Z211" s="81">
        <f>IFERROR(VLOOKUP(A211,'Competitors Links &amp; Pricings'!A:L,9,0),"")</f>
        <v>5</v>
      </c>
      <c r="AA211" s="81">
        <f>IFERROR(VLOOKUP(A211,'Competitors Links &amp; Pricings'!A:L,10,0),"")</f>
        <v>0.8</v>
      </c>
      <c r="AB211" s="81">
        <f>IFERROR(VLOOKUP(A211,'Competitors Links &amp; Pricings'!A:L,11,0),"")</f>
        <v>5</v>
      </c>
    </row>
    <row r="212" spans="1:28" s="83" customFormat="1" ht="12" x14ac:dyDescent="0.25">
      <c r="A212" s="81" t="s">
        <v>705</v>
      </c>
      <c r="B212" s="89">
        <v>3933.26</v>
      </c>
      <c r="C212" s="89">
        <v>4877.24</v>
      </c>
      <c r="D212" s="106">
        <f t="shared" si="12"/>
        <v>0.19354799025678449</v>
      </c>
      <c r="E212" s="90">
        <f t="shared" si="13"/>
        <v>0</v>
      </c>
      <c r="F212" s="90">
        <f t="shared" si="14"/>
        <v>5056.42</v>
      </c>
      <c r="G212" s="82" t="s">
        <v>34</v>
      </c>
      <c r="H212" s="81" t="s">
        <v>706</v>
      </c>
      <c r="I212" s="81" t="s">
        <v>707</v>
      </c>
      <c r="J212" s="81" t="s">
        <v>177</v>
      </c>
      <c r="K212" s="81"/>
      <c r="L212" s="81"/>
      <c r="M212" s="81"/>
      <c r="N212" s="81"/>
      <c r="O212" s="82"/>
      <c r="P212" s="81"/>
      <c r="Q212" s="81"/>
      <c r="R212" s="81"/>
      <c r="S212" s="81"/>
      <c r="T212" s="81"/>
      <c r="U212" s="81">
        <f t="shared" si="15"/>
        <v>0</v>
      </c>
      <c r="V212" s="81">
        <f>IFERROR(VLOOKUP(A212,'Competitors Links &amp; Pricings'!A:G,3,0),"")</f>
        <v>5056.42</v>
      </c>
      <c r="W212" s="81" t="str">
        <f>IFERROR(VLOOKUP(A212,'Competitors Links &amp; Pricings'!A:G,5,0),"")</f>
        <v xml:space="preserve"> </v>
      </c>
      <c r="X212" s="81" t="str">
        <f>IFERROR(VLOOKUP(A212,'Competitors Links &amp; Pricings'!A:G,7,0),"")</f>
        <v xml:space="preserve"> </v>
      </c>
      <c r="Y212" s="81">
        <f>IFERROR(VLOOKUP(A212,'Competitors Links &amp; Pricings'!A:L,8,0),"")</f>
        <v>24.9</v>
      </c>
      <c r="Z212" s="81">
        <f>IFERROR(VLOOKUP(A212,'Competitors Links &amp; Pricings'!A:L,9,0),"")</f>
        <v>14.7</v>
      </c>
      <c r="AA212" s="81">
        <f>IFERROR(VLOOKUP(A212,'Competitors Links &amp; Pricings'!A:L,10,0),"")</f>
        <v>147</v>
      </c>
      <c r="AB212" s="81">
        <f>IFERROR(VLOOKUP(A212,'Competitors Links &amp; Pricings'!A:L,11,0),"")</f>
        <v>47.5</v>
      </c>
    </row>
    <row r="213" spans="1:28" s="83" customFormat="1" ht="12" x14ac:dyDescent="0.25">
      <c r="A213" s="81" t="s">
        <v>708</v>
      </c>
      <c r="B213" s="89">
        <v>12.57</v>
      </c>
      <c r="C213" s="89">
        <v>17.2</v>
      </c>
      <c r="D213" s="106">
        <f t="shared" si="12"/>
        <v>0.26918604651162786</v>
      </c>
      <c r="E213" s="90">
        <f t="shared" si="13"/>
        <v>0</v>
      </c>
      <c r="F213" s="90">
        <f t="shared" si="14"/>
        <v>18.7</v>
      </c>
      <c r="G213" s="82" t="s">
        <v>34</v>
      </c>
      <c r="H213" s="81" t="s">
        <v>709</v>
      </c>
      <c r="I213" s="81" t="s">
        <v>710</v>
      </c>
      <c r="J213" s="81" t="s">
        <v>443</v>
      </c>
      <c r="K213" s="81"/>
      <c r="L213" s="81"/>
      <c r="M213" s="81"/>
      <c r="N213" s="81"/>
      <c r="O213" s="82"/>
      <c r="P213" s="81"/>
      <c r="Q213" s="81"/>
      <c r="R213" s="81"/>
      <c r="S213" s="81"/>
      <c r="T213" s="81"/>
      <c r="U213" s="81">
        <f t="shared" si="15"/>
        <v>0</v>
      </c>
      <c r="V213" s="81">
        <f>IFERROR(VLOOKUP(A213,'Competitors Links &amp; Pricings'!A:G,3,0),"")</f>
        <v>18.7</v>
      </c>
      <c r="W213" s="81">
        <f>IFERROR(VLOOKUP(A213,'Competitors Links &amp; Pricings'!A:G,5,0),"")</f>
        <v>18.7</v>
      </c>
      <c r="X213" s="81">
        <f>IFERROR(VLOOKUP(A213,'Competitors Links &amp; Pricings'!A:G,7,0),"")</f>
        <v>19.64</v>
      </c>
      <c r="Y213" s="81">
        <f>IFERROR(VLOOKUP(A213,'Competitors Links &amp; Pricings'!A:L,8,0),"")</f>
        <v>2</v>
      </c>
      <c r="Z213" s="81">
        <f>IFERROR(VLOOKUP(A213,'Competitors Links &amp; Pricings'!A:L,9,0),"")</f>
        <v>5</v>
      </c>
      <c r="AA213" s="81">
        <f>IFERROR(VLOOKUP(A213,'Competitors Links &amp; Pricings'!A:L,10,0),"")</f>
        <v>1.1000000000000001</v>
      </c>
      <c r="AB213" s="81">
        <f>IFERROR(VLOOKUP(A213,'Competitors Links &amp; Pricings'!A:L,11,0),"")</f>
        <v>5</v>
      </c>
    </row>
    <row r="214" spans="1:28" s="83" customFormat="1" ht="12" x14ac:dyDescent="0.25">
      <c r="A214" s="81" t="s">
        <v>711</v>
      </c>
      <c r="B214" s="89">
        <v>15.43</v>
      </c>
      <c r="C214" s="89">
        <v>21.11</v>
      </c>
      <c r="D214" s="106">
        <f t="shared" si="12"/>
        <v>0.26906679298910469</v>
      </c>
      <c r="E214" s="90">
        <f t="shared" si="13"/>
        <v>0</v>
      </c>
      <c r="F214" s="90">
        <f t="shared" si="14"/>
        <v>22.95</v>
      </c>
      <c r="G214" s="82" t="s">
        <v>34</v>
      </c>
      <c r="H214" s="81" t="s">
        <v>712</v>
      </c>
      <c r="I214" s="81" t="s">
        <v>713</v>
      </c>
      <c r="J214" s="81" t="s">
        <v>443</v>
      </c>
      <c r="K214" s="81"/>
      <c r="L214" s="81"/>
      <c r="M214" s="81"/>
      <c r="N214" s="81"/>
      <c r="O214" s="82"/>
      <c r="P214" s="81"/>
      <c r="Q214" s="81"/>
      <c r="R214" s="81"/>
      <c r="S214" s="81"/>
      <c r="T214" s="81"/>
      <c r="U214" s="81">
        <f t="shared" si="15"/>
        <v>0</v>
      </c>
      <c r="V214" s="81">
        <f>IFERROR(VLOOKUP(A214,'Competitors Links &amp; Pricings'!A:G,3,0),"")</f>
        <v>22.95</v>
      </c>
      <c r="W214" s="81">
        <f>IFERROR(VLOOKUP(A214,'Competitors Links &amp; Pricings'!A:G,5,0),"")</f>
        <v>22.95</v>
      </c>
      <c r="X214" s="81">
        <f>IFERROR(VLOOKUP(A214,'Competitors Links &amp; Pricings'!A:G,7,0),"")</f>
        <v>22.95</v>
      </c>
      <c r="Y214" s="81">
        <f>IFERROR(VLOOKUP(A214,'Competitors Links &amp; Pricings'!A:L,8,0),"")</f>
        <v>2</v>
      </c>
      <c r="Z214" s="81">
        <f>IFERROR(VLOOKUP(A214,'Competitors Links &amp; Pricings'!A:L,9,0),"")</f>
        <v>5</v>
      </c>
      <c r="AA214" s="81">
        <f>IFERROR(VLOOKUP(A214,'Competitors Links &amp; Pricings'!A:L,10,0),"")</f>
        <v>1.3</v>
      </c>
      <c r="AB214" s="81">
        <f>IFERROR(VLOOKUP(A214,'Competitors Links &amp; Pricings'!A:L,11,0),"")</f>
        <v>5</v>
      </c>
    </row>
    <row r="215" spans="1:28" s="83" customFormat="1" ht="12" x14ac:dyDescent="0.25">
      <c r="A215" s="81" t="s">
        <v>714</v>
      </c>
      <c r="B215" s="89">
        <v>22.86</v>
      </c>
      <c r="C215" s="89">
        <v>31.28</v>
      </c>
      <c r="D215" s="106">
        <f t="shared" si="12"/>
        <v>0.26918158567774941</v>
      </c>
      <c r="E215" s="90">
        <f t="shared" si="13"/>
        <v>0</v>
      </c>
      <c r="F215" s="90">
        <f t="shared" si="14"/>
        <v>34</v>
      </c>
      <c r="G215" s="82" t="s">
        <v>34</v>
      </c>
      <c r="H215" s="81" t="s">
        <v>715</v>
      </c>
      <c r="I215" s="81" t="s">
        <v>716</v>
      </c>
      <c r="J215" s="81" t="s">
        <v>443</v>
      </c>
      <c r="K215" s="81"/>
      <c r="L215" s="81"/>
      <c r="M215" s="81"/>
      <c r="N215" s="81"/>
      <c r="O215" s="82"/>
      <c r="P215" s="81"/>
      <c r="Q215" s="81"/>
      <c r="R215" s="81"/>
      <c r="S215" s="81"/>
      <c r="T215" s="81"/>
      <c r="U215" s="81">
        <f t="shared" si="15"/>
        <v>0</v>
      </c>
      <c r="V215" s="81">
        <f>IFERROR(VLOOKUP(A215,'Competitors Links &amp; Pricings'!A:G,3,0),"")</f>
        <v>34</v>
      </c>
      <c r="W215" s="81">
        <f>IFERROR(VLOOKUP(A215,'Competitors Links &amp; Pricings'!A:G,5,0),"")</f>
        <v>34</v>
      </c>
      <c r="X215" s="81">
        <f>IFERROR(VLOOKUP(A215,'Competitors Links &amp; Pricings'!A:G,7,0),"")</f>
        <v>39.130000000000003</v>
      </c>
      <c r="Y215" s="81">
        <f>IFERROR(VLOOKUP(A215,'Competitors Links &amp; Pricings'!A:L,8,0),"")</f>
        <v>9.84</v>
      </c>
      <c r="Z215" s="81">
        <f>IFERROR(VLOOKUP(A215,'Competitors Links &amp; Pricings'!A:L,9,0),"")</f>
        <v>3.93</v>
      </c>
      <c r="AA215" s="81">
        <f>IFERROR(VLOOKUP(A215,'Competitors Links &amp; Pricings'!A:L,10,0),"")</f>
        <v>0.14000000000000001</v>
      </c>
      <c r="AB215" s="81">
        <f>IFERROR(VLOOKUP(A215,'Competitors Links &amp; Pricings'!A:L,11,0),"")</f>
        <v>3.93</v>
      </c>
    </row>
    <row r="216" spans="1:28" s="83" customFormat="1" ht="12" x14ac:dyDescent="0.25">
      <c r="A216" s="81" t="s">
        <v>717</v>
      </c>
      <c r="B216" s="89">
        <v>344</v>
      </c>
      <c r="C216" s="89">
        <v>486.12</v>
      </c>
      <c r="D216" s="106">
        <f t="shared" si="12"/>
        <v>0.29235579692257058</v>
      </c>
      <c r="E216" s="90">
        <f t="shared" si="13"/>
        <v>0</v>
      </c>
      <c r="F216" s="90">
        <f t="shared" si="14"/>
        <v>511.7</v>
      </c>
      <c r="G216" s="82" t="s">
        <v>34</v>
      </c>
      <c r="H216" s="81" t="s">
        <v>718</v>
      </c>
      <c r="I216" s="81" t="s">
        <v>719</v>
      </c>
      <c r="J216" s="81" t="s">
        <v>443</v>
      </c>
      <c r="K216" s="81"/>
      <c r="L216" s="81"/>
      <c r="M216" s="81"/>
      <c r="N216" s="81"/>
      <c r="O216" s="82"/>
      <c r="P216" s="81"/>
      <c r="Q216" s="81"/>
      <c r="R216" s="81"/>
      <c r="S216" s="81"/>
      <c r="T216" s="81"/>
      <c r="U216" s="81">
        <f t="shared" si="15"/>
        <v>0</v>
      </c>
      <c r="V216" s="81">
        <f>IFERROR(VLOOKUP(A216,'Competitors Links &amp; Pricings'!A:G,3,0),"")</f>
        <v>511.7</v>
      </c>
      <c r="W216" s="81">
        <f>IFERROR(VLOOKUP(A216,'Competitors Links &amp; Pricings'!A:G,5,0),"")</f>
        <v>868.24</v>
      </c>
      <c r="X216" s="81">
        <f>IFERROR(VLOOKUP(A216,'Competitors Links &amp; Pricings'!A:G,7,0),"")</f>
        <v>824</v>
      </c>
      <c r="Y216" s="81">
        <f>IFERROR(VLOOKUP(A216,'Competitors Links &amp; Pricings'!A:L,8,0),"")</f>
        <v>6.6</v>
      </c>
      <c r="Z216" s="81">
        <f>IFERROR(VLOOKUP(A216,'Competitors Links &amp; Pricings'!A:L,9,0),"")</f>
        <v>5.0999999999999996</v>
      </c>
      <c r="AA216" s="81">
        <f>IFERROR(VLOOKUP(A216,'Competitors Links &amp; Pricings'!A:L,10,0),"")</f>
        <v>0.03</v>
      </c>
      <c r="AB216" s="81">
        <f>IFERROR(VLOOKUP(A216,'Competitors Links &amp; Pricings'!A:L,11,0),"")</f>
        <v>1.3</v>
      </c>
    </row>
    <row r="217" spans="1:28" s="83" customFormat="1" ht="12" x14ac:dyDescent="0.25">
      <c r="A217" s="81" t="s">
        <v>720</v>
      </c>
      <c r="B217" s="89">
        <v>24.57</v>
      </c>
      <c r="C217" s="89">
        <v>33.630000000000003</v>
      </c>
      <c r="D217" s="106">
        <f t="shared" si="12"/>
        <v>0.26940231935771636</v>
      </c>
      <c r="E217" s="90">
        <f t="shared" si="13"/>
        <v>0</v>
      </c>
      <c r="F217" s="90">
        <f t="shared" si="14"/>
        <v>36.549999999999997</v>
      </c>
      <c r="G217" s="82" t="s">
        <v>34</v>
      </c>
      <c r="H217" s="81" t="s">
        <v>721</v>
      </c>
      <c r="I217" s="81" t="s">
        <v>722</v>
      </c>
      <c r="J217" s="81" t="s">
        <v>443</v>
      </c>
      <c r="K217" s="81"/>
      <c r="L217" s="81"/>
      <c r="M217" s="81"/>
      <c r="N217" s="81"/>
      <c r="O217" s="82"/>
      <c r="P217" s="81"/>
      <c r="Q217" s="81"/>
      <c r="R217" s="81"/>
      <c r="S217" s="81"/>
      <c r="T217" s="81"/>
      <c r="U217" s="81">
        <f t="shared" si="15"/>
        <v>0</v>
      </c>
      <c r="V217" s="81">
        <f>IFERROR(VLOOKUP(A217,'Competitors Links &amp; Pricings'!A:G,3,0),"")</f>
        <v>62.34</v>
      </c>
      <c r="W217" s="81">
        <f>IFERROR(VLOOKUP(A217,'Competitors Links &amp; Pricings'!A:G,5,0),"")</f>
        <v>36.549999999999997</v>
      </c>
      <c r="X217" s="81">
        <f>IFERROR(VLOOKUP(A217,'Competitors Links &amp; Pricings'!A:G,7,0),"")</f>
        <v>36.549999999999997</v>
      </c>
      <c r="Y217" s="81">
        <f>IFERROR(VLOOKUP(A217,'Competitors Links &amp; Pricings'!A:L,8,0),"")</f>
        <v>11.8</v>
      </c>
      <c r="Z217" s="81">
        <f>IFERROR(VLOOKUP(A217,'Competitors Links &amp; Pricings'!A:L,9,0),"")</f>
        <v>3.93</v>
      </c>
      <c r="AA217" s="81">
        <f>IFERROR(VLOOKUP(A217,'Competitors Links &amp; Pricings'!A:L,10,0),"")</f>
        <v>0.246</v>
      </c>
      <c r="AB217" s="81">
        <f>IFERROR(VLOOKUP(A217,'Competitors Links &amp; Pricings'!A:L,11,0),"")</f>
        <v>3.93</v>
      </c>
    </row>
    <row r="218" spans="1:28" s="83" customFormat="1" ht="12" x14ac:dyDescent="0.25">
      <c r="A218" s="81" t="s">
        <v>723</v>
      </c>
      <c r="B218" s="89">
        <v>4452.8100000000004</v>
      </c>
      <c r="C218" s="89">
        <v>5554.64</v>
      </c>
      <c r="D218" s="106">
        <f t="shared" si="12"/>
        <v>0.1983620900724439</v>
      </c>
      <c r="E218" s="90">
        <f t="shared" si="13"/>
        <v>0</v>
      </c>
      <c r="F218" s="90">
        <f t="shared" si="14"/>
        <v>5668</v>
      </c>
      <c r="G218" s="82" t="s">
        <v>34</v>
      </c>
      <c r="H218" s="81" t="s">
        <v>724</v>
      </c>
      <c r="I218" s="81" t="s">
        <v>725</v>
      </c>
      <c r="J218" s="81" t="s">
        <v>177</v>
      </c>
      <c r="K218" s="81"/>
      <c r="L218" s="81"/>
      <c r="M218" s="81"/>
      <c r="N218" s="81"/>
      <c r="O218" s="82"/>
      <c r="P218" s="81"/>
      <c r="Q218" s="81"/>
      <c r="R218" s="81"/>
      <c r="S218" s="81"/>
      <c r="T218" s="81"/>
      <c r="U218" s="81">
        <f t="shared" si="15"/>
        <v>0</v>
      </c>
      <c r="V218" s="81">
        <f>IFERROR(VLOOKUP(A218,'Competitors Links &amp; Pricings'!A:G,3,0),"")</f>
        <v>5668</v>
      </c>
      <c r="W218" s="81" t="str">
        <f>IFERROR(VLOOKUP(A218,'Competitors Links &amp; Pricings'!A:G,5,0),"")</f>
        <v xml:space="preserve"> </v>
      </c>
      <c r="X218" s="81" t="str">
        <f>IFERROR(VLOOKUP(A218,'Competitors Links &amp; Pricings'!A:G,7,0),"")</f>
        <v xml:space="preserve"> </v>
      </c>
      <c r="Y218" s="81">
        <f>IFERROR(VLOOKUP(A218,'Competitors Links &amp; Pricings'!A:L,8,0),"")</f>
        <v>24.9</v>
      </c>
      <c r="Z218" s="81">
        <f>IFERROR(VLOOKUP(A218,'Competitors Links &amp; Pricings'!A:L,9,0),"")</f>
        <v>14.7</v>
      </c>
      <c r="AA218" s="81">
        <f>IFERROR(VLOOKUP(A218,'Competitors Links &amp; Pricings'!A:L,10,0),"")</f>
        <v>147</v>
      </c>
      <c r="AB218" s="81">
        <f>IFERROR(VLOOKUP(A218,'Competitors Links &amp; Pricings'!A:L,11,0),"")</f>
        <v>47.5</v>
      </c>
    </row>
    <row r="219" spans="1:28" s="83" customFormat="1" ht="12" x14ac:dyDescent="0.25">
      <c r="A219" s="81" t="s">
        <v>726</v>
      </c>
      <c r="B219" s="89">
        <v>4367.42</v>
      </c>
      <c r="C219" s="89">
        <v>5445.64</v>
      </c>
      <c r="D219" s="106">
        <f t="shared" si="12"/>
        <v>0.19799692965381482</v>
      </c>
      <c r="E219" s="90">
        <f t="shared" si="13"/>
        <v>0</v>
      </c>
      <c r="F219" s="90">
        <f t="shared" si="14"/>
        <v>5556.78</v>
      </c>
      <c r="G219" s="82" t="s">
        <v>34</v>
      </c>
      <c r="H219" s="81" t="s">
        <v>727</v>
      </c>
      <c r="I219" s="81" t="s">
        <v>728</v>
      </c>
      <c r="J219" s="81" t="s">
        <v>177</v>
      </c>
      <c r="K219" s="81"/>
      <c r="L219" s="81"/>
      <c r="M219" s="81"/>
      <c r="N219" s="81"/>
      <c r="O219" s="82"/>
      <c r="P219" s="81"/>
      <c r="Q219" s="81"/>
      <c r="R219" s="81"/>
      <c r="S219" s="81"/>
      <c r="T219" s="81"/>
      <c r="U219" s="81">
        <f t="shared" si="15"/>
        <v>0</v>
      </c>
      <c r="V219" s="81">
        <f>IFERROR(VLOOKUP(A219,'Competitors Links &amp; Pricings'!A:G,3,0),"")</f>
        <v>5556.78</v>
      </c>
      <c r="W219" s="81" t="str">
        <f>IFERROR(VLOOKUP(A219,'Competitors Links &amp; Pricings'!A:G,5,0),"")</f>
        <v xml:space="preserve"> </v>
      </c>
      <c r="X219" s="81" t="str">
        <f>IFERROR(VLOOKUP(A219,'Competitors Links &amp; Pricings'!A:G,7,0),"")</f>
        <v xml:space="preserve"> </v>
      </c>
      <c r="Y219" s="81">
        <f>IFERROR(VLOOKUP(A219,'Competitors Links &amp; Pricings'!A:L,8,0),"")</f>
        <v>24.9</v>
      </c>
      <c r="Z219" s="81">
        <f>IFERROR(VLOOKUP(A219,'Competitors Links &amp; Pricings'!A:L,9,0),"")</f>
        <v>14.7</v>
      </c>
      <c r="AA219" s="81">
        <f>IFERROR(VLOOKUP(A219,'Competitors Links &amp; Pricings'!A:L,10,0),"")</f>
        <v>147</v>
      </c>
      <c r="AB219" s="81">
        <f>IFERROR(VLOOKUP(A219,'Competitors Links &amp; Pricings'!A:L,11,0),"")</f>
        <v>47.5</v>
      </c>
    </row>
    <row r="220" spans="1:28" s="83" customFormat="1" ht="12" x14ac:dyDescent="0.25">
      <c r="A220" s="81" t="s">
        <v>729</v>
      </c>
      <c r="B220" s="89">
        <v>4140.45</v>
      </c>
      <c r="C220" s="89">
        <v>5171.96</v>
      </c>
      <c r="D220" s="106">
        <f t="shared" si="12"/>
        <v>0.1994427644452007</v>
      </c>
      <c r="E220" s="90">
        <f t="shared" si="13"/>
        <v>0</v>
      </c>
      <c r="F220" s="90">
        <f t="shared" si="14"/>
        <v>3999</v>
      </c>
      <c r="G220" s="82" t="s">
        <v>34</v>
      </c>
      <c r="H220" s="81" t="s">
        <v>730</v>
      </c>
      <c r="I220" s="81" t="s">
        <v>731</v>
      </c>
      <c r="J220" s="81" t="s">
        <v>177</v>
      </c>
      <c r="K220" s="81"/>
      <c r="L220" s="81"/>
      <c r="M220" s="81"/>
      <c r="N220" s="81"/>
      <c r="O220" s="82"/>
      <c r="P220" s="81"/>
      <c r="Q220" s="81"/>
      <c r="R220" s="81"/>
      <c r="S220" s="81"/>
      <c r="T220" s="81"/>
      <c r="U220" s="81">
        <f t="shared" si="15"/>
        <v>0</v>
      </c>
      <c r="V220" s="81">
        <f>IFERROR(VLOOKUP(A220,'Competitors Links &amp; Pricings'!A:G,3,0),"")</f>
        <v>5266.44</v>
      </c>
      <c r="W220" s="81">
        <f>IFERROR(VLOOKUP(A220,'Competitors Links &amp; Pricings'!A:G,5,0),"")</f>
        <v>3999</v>
      </c>
      <c r="X220" s="81" t="str">
        <f>IFERROR(VLOOKUP(A220,'Competitors Links &amp; Pricings'!A:G,7,0),"")</f>
        <v xml:space="preserve"> </v>
      </c>
      <c r="Y220" s="81">
        <f>IFERROR(VLOOKUP(A220,'Competitors Links &amp; Pricings'!A:L,8,0),"")</f>
        <v>24.9</v>
      </c>
      <c r="Z220" s="81">
        <f>IFERROR(VLOOKUP(A220,'Competitors Links &amp; Pricings'!A:L,9,0),"")</f>
        <v>14.7</v>
      </c>
      <c r="AA220" s="81">
        <f>IFERROR(VLOOKUP(A220,'Competitors Links &amp; Pricings'!A:L,10,0),"")</f>
        <v>147</v>
      </c>
      <c r="AB220" s="81">
        <f>IFERROR(VLOOKUP(A220,'Competitors Links &amp; Pricings'!A:L,11,0),"")</f>
        <v>47.5</v>
      </c>
    </row>
    <row r="221" spans="1:28" s="83" customFormat="1" ht="12" x14ac:dyDescent="0.25">
      <c r="A221" s="81" t="s">
        <v>732</v>
      </c>
      <c r="B221" s="89">
        <v>26.29</v>
      </c>
      <c r="C221" s="89">
        <v>35.97</v>
      </c>
      <c r="D221" s="106">
        <f t="shared" si="12"/>
        <v>0.26911314984709478</v>
      </c>
      <c r="E221" s="90">
        <f t="shared" si="13"/>
        <v>0</v>
      </c>
      <c r="F221" s="90">
        <f t="shared" si="14"/>
        <v>39.1</v>
      </c>
      <c r="G221" s="82" t="s">
        <v>34</v>
      </c>
      <c r="H221" s="81" t="s">
        <v>733</v>
      </c>
      <c r="I221" s="81" t="s">
        <v>734</v>
      </c>
      <c r="J221" s="81" t="s">
        <v>443</v>
      </c>
      <c r="K221" s="81"/>
      <c r="L221" s="81"/>
      <c r="M221" s="81"/>
      <c r="N221" s="81"/>
      <c r="O221" s="82"/>
      <c r="P221" s="81"/>
      <c r="Q221" s="81"/>
      <c r="R221" s="81"/>
      <c r="S221" s="81"/>
      <c r="T221" s="81"/>
      <c r="U221" s="81">
        <f t="shared" si="15"/>
        <v>0</v>
      </c>
      <c r="V221" s="81">
        <f>IFERROR(VLOOKUP(A221,'Competitors Links &amp; Pricings'!A:G,3,0),"")</f>
        <v>39.1</v>
      </c>
      <c r="W221" s="81">
        <f>IFERROR(VLOOKUP(A221,'Competitors Links &amp; Pricings'!A:G,5,0),"")</f>
        <v>39.1</v>
      </c>
      <c r="X221" s="81">
        <f>IFERROR(VLOOKUP(A221,'Competitors Links &amp; Pricings'!A:G,7,0),"")</f>
        <v>66.34</v>
      </c>
      <c r="Y221" s="81">
        <f>IFERROR(VLOOKUP(A221,'Competitors Links &amp; Pricings'!A:L,8,0),"")</f>
        <v>13.77</v>
      </c>
      <c r="Z221" s="81">
        <f>IFERROR(VLOOKUP(A221,'Competitors Links &amp; Pricings'!A:L,9,0),"")</f>
        <v>3.93</v>
      </c>
      <c r="AA221" s="81">
        <f>IFERROR(VLOOKUP(A221,'Competitors Links &amp; Pricings'!A:L,10,0),"")</f>
        <v>0.39</v>
      </c>
      <c r="AB221" s="81">
        <f>IFERROR(VLOOKUP(A221,'Competitors Links &amp; Pricings'!A:L,11,0),"")</f>
        <v>3.93</v>
      </c>
    </row>
    <row r="222" spans="1:28" s="83" customFormat="1" ht="12" x14ac:dyDescent="0.25">
      <c r="A222" s="81" t="s">
        <v>735</v>
      </c>
      <c r="B222" s="89">
        <v>3520.22</v>
      </c>
      <c r="C222" s="89">
        <v>4309.3500000000004</v>
      </c>
      <c r="D222" s="106">
        <f t="shared" si="12"/>
        <v>0.18312042419390406</v>
      </c>
      <c r="E222" s="90">
        <f t="shared" si="13"/>
        <v>0</v>
      </c>
      <c r="F222" s="90">
        <f t="shared" si="14"/>
        <v>7735.5</v>
      </c>
      <c r="G222" s="82" t="s">
        <v>34</v>
      </c>
      <c r="H222" s="81" t="s">
        <v>736</v>
      </c>
      <c r="I222" s="81" t="s">
        <v>737</v>
      </c>
      <c r="J222" s="81" t="s">
        <v>177</v>
      </c>
      <c r="K222" s="81"/>
      <c r="L222" s="81"/>
      <c r="M222" s="81"/>
      <c r="N222" s="81"/>
      <c r="O222" s="82"/>
      <c r="P222" s="81"/>
      <c r="Q222" s="81"/>
      <c r="R222" s="81"/>
      <c r="S222" s="81"/>
      <c r="T222" s="81"/>
      <c r="U222" s="81">
        <f t="shared" si="15"/>
        <v>0</v>
      </c>
      <c r="V222" s="81">
        <f>IFERROR(VLOOKUP(A222,'Competitors Links &amp; Pricings'!A:G,3,0),"")</f>
        <v>7735.5</v>
      </c>
      <c r="W222" s="81" t="str">
        <f>IFERROR(VLOOKUP(A222,'Competitors Links &amp; Pricings'!A:G,5,0),"")</f>
        <v xml:space="preserve"> </v>
      </c>
      <c r="X222" s="81" t="str">
        <f>IFERROR(VLOOKUP(A222,'Competitors Links &amp; Pricings'!A:G,7,0),"")</f>
        <v xml:space="preserve"> </v>
      </c>
      <c r="Y222" s="81">
        <f>IFERROR(VLOOKUP(A222,'Competitors Links &amp; Pricings'!A:L,8,0),"")</f>
        <v>21.1</v>
      </c>
      <c r="Z222" s="81">
        <f>IFERROR(VLOOKUP(A222,'Competitors Links &amp; Pricings'!A:L,9,0),"")</f>
        <v>14.1</v>
      </c>
      <c r="AA222" s="81">
        <f>IFERROR(VLOOKUP(A222,'Competitors Links &amp; Pricings'!A:L,10,0),"")</f>
        <v>127</v>
      </c>
      <c r="AB222" s="81">
        <f>IFERROR(VLOOKUP(A222,'Competitors Links &amp; Pricings'!A:L,11,0),"")</f>
        <v>45.9</v>
      </c>
    </row>
    <row r="223" spans="1:28" s="83" customFormat="1" ht="12" x14ac:dyDescent="0.25">
      <c r="A223" s="81" t="s">
        <v>738</v>
      </c>
      <c r="B223" s="89">
        <v>29.71</v>
      </c>
      <c r="C223" s="89">
        <v>40.659999999999997</v>
      </c>
      <c r="D223" s="106">
        <f t="shared" si="12"/>
        <v>0.26930644367929163</v>
      </c>
      <c r="E223" s="90">
        <f t="shared" si="13"/>
        <v>0</v>
      </c>
      <c r="F223" s="90">
        <f t="shared" si="14"/>
        <v>44.2</v>
      </c>
      <c r="G223" s="82" t="s">
        <v>34</v>
      </c>
      <c r="H223" s="81" t="s">
        <v>739</v>
      </c>
      <c r="I223" s="81" t="s">
        <v>740</v>
      </c>
      <c r="J223" s="81" t="s">
        <v>443</v>
      </c>
      <c r="K223" s="81"/>
      <c r="L223" s="81"/>
      <c r="M223" s="81"/>
      <c r="N223" s="81"/>
      <c r="O223" s="82"/>
      <c r="P223" s="81"/>
      <c r="Q223" s="81"/>
      <c r="R223" s="81"/>
      <c r="S223" s="81"/>
      <c r="T223" s="81"/>
      <c r="U223" s="81">
        <f t="shared" si="15"/>
        <v>0</v>
      </c>
      <c r="V223" s="81">
        <f>IFERROR(VLOOKUP(A223,'Competitors Links &amp; Pricings'!A:G,3,0),"")</f>
        <v>44.2</v>
      </c>
      <c r="W223" s="81">
        <f>IFERROR(VLOOKUP(A223,'Competitors Links &amp; Pricings'!A:G,5,0),"")</f>
        <v>44.2</v>
      </c>
      <c r="X223" s="81">
        <f>IFERROR(VLOOKUP(A223,'Competitors Links &amp; Pricings'!A:G,7,0),"")</f>
        <v>78.209999999999994</v>
      </c>
      <c r="Y223" s="81">
        <f>IFERROR(VLOOKUP(A223,'Competitors Links &amp; Pricings'!A:L,8,0),"")</f>
        <v>17.71</v>
      </c>
      <c r="Z223" s="81">
        <f>IFERROR(VLOOKUP(A223,'Competitors Links &amp; Pricings'!A:L,9,0),"")</f>
        <v>3.93</v>
      </c>
      <c r="AA223" s="81">
        <f>IFERROR(VLOOKUP(A223,'Competitors Links &amp; Pricings'!A:L,10,0),"")</f>
        <v>0.79</v>
      </c>
      <c r="AB223" s="81">
        <f>IFERROR(VLOOKUP(A223,'Competitors Links &amp; Pricings'!A:L,11,0),"")</f>
        <v>3.93</v>
      </c>
    </row>
    <row r="224" spans="1:28" s="83" customFormat="1" ht="12" x14ac:dyDescent="0.25">
      <c r="A224" s="81" t="s">
        <v>741</v>
      </c>
      <c r="B224" s="89">
        <v>3292.13</v>
      </c>
      <c r="C224" s="89">
        <v>4082.24</v>
      </c>
      <c r="D224" s="106">
        <f t="shared" si="12"/>
        <v>0.19354815003527467</v>
      </c>
      <c r="E224" s="90">
        <f t="shared" si="13"/>
        <v>0</v>
      </c>
      <c r="F224" s="90">
        <f t="shared" si="14"/>
        <v>4232.22</v>
      </c>
      <c r="G224" s="82" t="s">
        <v>34</v>
      </c>
      <c r="H224" s="81" t="s">
        <v>742</v>
      </c>
      <c r="I224" s="81" t="s">
        <v>743</v>
      </c>
      <c r="J224" s="81" t="s">
        <v>177</v>
      </c>
      <c r="K224" s="81"/>
      <c r="L224" s="81"/>
      <c r="M224" s="81"/>
      <c r="N224" s="81"/>
      <c r="O224" s="82"/>
      <c r="P224" s="81"/>
      <c r="Q224" s="81"/>
      <c r="R224" s="81"/>
      <c r="S224" s="81"/>
      <c r="T224" s="81"/>
      <c r="U224" s="81">
        <f t="shared" si="15"/>
        <v>0</v>
      </c>
      <c r="V224" s="81">
        <f>IFERROR(VLOOKUP(A224,'Competitors Links &amp; Pricings'!A:G,3,0),"")</f>
        <v>4232.22</v>
      </c>
      <c r="W224" s="81" t="str">
        <f>IFERROR(VLOOKUP(A224,'Competitors Links &amp; Pricings'!A:G,5,0),"")</f>
        <v xml:space="preserve"> </v>
      </c>
      <c r="X224" s="81" t="str">
        <f>IFERROR(VLOOKUP(A224,'Competitors Links &amp; Pricings'!A:G,7,0),"")</f>
        <v xml:space="preserve"> </v>
      </c>
      <c r="Y224" s="81">
        <f>IFERROR(VLOOKUP(A224,'Competitors Links &amp; Pricings'!A:L,8,0),"")</f>
        <v>21.1</v>
      </c>
      <c r="Z224" s="81">
        <f>IFERROR(VLOOKUP(A224,'Competitors Links &amp; Pricings'!A:L,9,0),"")</f>
        <v>14.1</v>
      </c>
      <c r="AA224" s="81">
        <f>IFERROR(VLOOKUP(A224,'Competitors Links &amp; Pricings'!A:L,10,0),"")</f>
        <v>127</v>
      </c>
      <c r="AB224" s="81">
        <f>IFERROR(VLOOKUP(A224,'Competitors Links &amp; Pricings'!A:L,11,0),"")</f>
        <v>38</v>
      </c>
    </row>
    <row r="225" spans="1:28" s="83" customFormat="1" ht="12" x14ac:dyDescent="0.25">
      <c r="A225" s="81" t="s">
        <v>744</v>
      </c>
      <c r="B225" s="89">
        <v>25.71</v>
      </c>
      <c r="C225" s="89">
        <v>35.19</v>
      </c>
      <c r="D225" s="106">
        <f t="shared" si="12"/>
        <v>0.26939471440750207</v>
      </c>
      <c r="E225" s="90">
        <f t="shared" si="13"/>
        <v>0</v>
      </c>
      <c r="F225" s="90">
        <f t="shared" si="14"/>
        <v>38.25</v>
      </c>
      <c r="G225" s="82" t="s">
        <v>34</v>
      </c>
      <c r="H225" s="81" t="s">
        <v>745</v>
      </c>
      <c r="I225" s="81" t="s">
        <v>746</v>
      </c>
      <c r="J225" s="81" t="s">
        <v>443</v>
      </c>
      <c r="K225" s="81"/>
      <c r="L225" s="81"/>
      <c r="M225" s="81"/>
      <c r="N225" s="81"/>
      <c r="O225" s="82"/>
      <c r="P225" s="81"/>
      <c r="Q225" s="81"/>
      <c r="R225" s="81"/>
      <c r="S225" s="81"/>
      <c r="T225" s="81"/>
      <c r="U225" s="81">
        <f t="shared" si="15"/>
        <v>0</v>
      </c>
      <c r="V225" s="81">
        <f>IFERROR(VLOOKUP(A225,'Competitors Links &amp; Pricings'!A:G,3,0),"")</f>
        <v>38.25</v>
      </c>
      <c r="W225" s="81">
        <f>IFERROR(VLOOKUP(A225,'Competitors Links &amp; Pricings'!A:G,5,0),"")</f>
        <v>82.45</v>
      </c>
      <c r="X225" s="81">
        <f>IFERROR(VLOOKUP(A225,'Competitors Links &amp; Pricings'!A:G,7,0),"")</f>
        <v>68.31</v>
      </c>
      <c r="Y225" s="81">
        <f>IFERROR(VLOOKUP(A225,'Competitors Links &amp; Pricings'!A:L,8,0),"")</f>
        <v>3.5</v>
      </c>
      <c r="Z225" s="81">
        <f>IFERROR(VLOOKUP(A225,'Competitors Links &amp; Pricings'!A:L,9,0),"")</f>
        <v>16.5</v>
      </c>
      <c r="AA225" s="81">
        <f>IFERROR(VLOOKUP(A225,'Competitors Links &amp; Pricings'!A:L,10,0),"")</f>
        <v>0.26</v>
      </c>
      <c r="AB225" s="81">
        <f>IFERROR(VLOOKUP(A225,'Competitors Links &amp; Pricings'!A:L,11,0),"")</f>
        <v>12.5</v>
      </c>
    </row>
    <row r="226" spans="1:28" s="83" customFormat="1" ht="12" x14ac:dyDescent="0.25">
      <c r="A226" s="81" t="s">
        <v>747</v>
      </c>
      <c r="B226" s="89">
        <v>2285.39</v>
      </c>
      <c r="C226" s="89">
        <v>2833.88</v>
      </c>
      <c r="D226" s="106">
        <f t="shared" si="12"/>
        <v>0.19354736262650507</v>
      </c>
      <c r="E226" s="90">
        <f t="shared" si="13"/>
        <v>0</v>
      </c>
      <c r="F226" s="90">
        <f t="shared" si="14"/>
        <v>2938</v>
      </c>
      <c r="G226" s="82" t="s">
        <v>34</v>
      </c>
      <c r="H226" s="81" t="s">
        <v>748</v>
      </c>
      <c r="I226" s="81" t="s">
        <v>749</v>
      </c>
      <c r="J226" s="81" t="s">
        <v>177</v>
      </c>
      <c r="K226" s="81"/>
      <c r="L226" s="81"/>
      <c r="M226" s="81"/>
      <c r="N226" s="81"/>
      <c r="O226" s="82"/>
      <c r="P226" s="81"/>
      <c r="Q226" s="81"/>
      <c r="R226" s="81"/>
      <c r="S226" s="81"/>
      <c r="T226" s="81"/>
      <c r="U226" s="81">
        <f t="shared" si="15"/>
        <v>0</v>
      </c>
      <c r="V226" s="81">
        <f>IFERROR(VLOOKUP(A226,'Competitors Links &amp; Pricings'!A:G,3,0),"")</f>
        <v>2938</v>
      </c>
      <c r="W226" s="81" t="str">
        <f>IFERROR(VLOOKUP(A226,'Competitors Links &amp; Pricings'!A:G,5,0),"")</f>
        <v xml:space="preserve"> </v>
      </c>
      <c r="X226" s="81" t="str">
        <f>IFERROR(VLOOKUP(A226,'Competitors Links &amp; Pricings'!A:G,7,0),"")</f>
        <v xml:space="preserve"> </v>
      </c>
      <c r="Y226" s="81">
        <f>IFERROR(VLOOKUP(A226,'Competitors Links &amp; Pricings'!A:L,8,0),"")</f>
        <v>21.1</v>
      </c>
      <c r="Z226" s="81">
        <f>IFERROR(VLOOKUP(A226,'Competitors Links &amp; Pricings'!A:L,9,0),"")</f>
        <v>14.1</v>
      </c>
      <c r="AA226" s="81">
        <f>IFERROR(VLOOKUP(A226,'Competitors Links &amp; Pricings'!A:L,10,0),"")</f>
        <v>127</v>
      </c>
      <c r="AB226" s="81">
        <f>IFERROR(VLOOKUP(A226,'Competitors Links &amp; Pricings'!A:L,11,0),"")</f>
        <v>38</v>
      </c>
    </row>
    <row r="227" spans="1:28" s="83" customFormat="1" ht="12" x14ac:dyDescent="0.25">
      <c r="A227" s="81" t="s">
        <v>750</v>
      </c>
      <c r="B227" s="89">
        <v>24</v>
      </c>
      <c r="C227" s="89">
        <v>32.840000000000003</v>
      </c>
      <c r="D227" s="106">
        <f t="shared" si="12"/>
        <v>0.26918392204628511</v>
      </c>
      <c r="E227" s="90">
        <f t="shared" si="13"/>
        <v>0</v>
      </c>
      <c r="F227" s="90">
        <f t="shared" si="14"/>
        <v>35.700000000000003</v>
      </c>
      <c r="G227" s="82" t="s">
        <v>34</v>
      </c>
      <c r="H227" s="81" t="s">
        <v>751</v>
      </c>
      <c r="I227" s="81" t="s">
        <v>752</v>
      </c>
      <c r="J227" s="81" t="s">
        <v>443</v>
      </c>
      <c r="K227" s="81"/>
      <c r="L227" s="81"/>
      <c r="M227" s="81"/>
      <c r="N227" s="81"/>
      <c r="O227" s="82"/>
      <c r="P227" s="81"/>
      <c r="Q227" s="81"/>
      <c r="R227" s="81"/>
      <c r="S227" s="81"/>
      <c r="T227" s="81"/>
      <c r="U227" s="81">
        <f t="shared" si="15"/>
        <v>0</v>
      </c>
      <c r="V227" s="81">
        <f>IFERROR(VLOOKUP(A227,'Competitors Links &amp; Pricings'!A:G,3,0),"")</f>
        <v>35.700000000000003</v>
      </c>
      <c r="W227" s="81">
        <f>IFERROR(VLOOKUP(A227,'Competitors Links &amp; Pricings'!A:G,5,0),"")</f>
        <v>63</v>
      </c>
      <c r="X227" s="81">
        <f>IFERROR(VLOOKUP(A227,'Competitors Links &amp; Pricings'!A:G,7,0),"")</f>
        <v>60.4</v>
      </c>
      <c r="Y227" s="81">
        <f>IFERROR(VLOOKUP(A227,'Competitors Links &amp; Pricings'!A:L,8,0),"")</f>
        <v>5.1100000000000003</v>
      </c>
      <c r="Z227" s="81">
        <f>IFERROR(VLOOKUP(A227,'Competitors Links &amp; Pricings'!A:L,9,0),"")</f>
        <v>3.93</v>
      </c>
      <c r="AA227" s="81">
        <f>IFERROR(VLOOKUP(A227,'Competitors Links &amp; Pricings'!A:L,10,0),"")</f>
        <v>3.5000000000000003E-2</v>
      </c>
      <c r="AB227" s="81">
        <f>IFERROR(VLOOKUP(A227,'Competitors Links &amp; Pricings'!A:L,11,0),"")</f>
        <v>3.93</v>
      </c>
    </row>
    <row r="228" spans="1:28" s="83" customFormat="1" ht="12" x14ac:dyDescent="0.25">
      <c r="A228" s="81" t="s">
        <v>753</v>
      </c>
      <c r="B228" s="89">
        <v>5871.91</v>
      </c>
      <c r="C228" s="89">
        <v>7344.56</v>
      </c>
      <c r="D228" s="106">
        <f t="shared" si="12"/>
        <v>0.20050894811942452</v>
      </c>
      <c r="E228" s="90">
        <f t="shared" si="13"/>
        <v>0</v>
      </c>
      <c r="F228" s="90">
        <f t="shared" si="14"/>
        <v>7384.56</v>
      </c>
      <c r="G228" s="82" t="s">
        <v>34</v>
      </c>
      <c r="H228" s="81" t="s">
        <v>754</v>
      </c>
      <c r="I228" s="81" t="s">
        <v>755</v>
      </c>
      <c r="J228" s="81" t="s">
        <v>177</v>
      </c>
      <c r="K228" s="81"/>
      <c r="L228" s="81"/>
      <c r="M228" s="81"/>
      <c r="N228" s="81"/>
      <c r="O228" s="82"/>
      <c r="P228" s="81"/>
      <c r="Q228" s="81"/>
      <c r="R228" s="81"/>
      <c r="S228" s="81"/>
      <c r="T228" s="81"/>
      <c r="U228" s="81">
        <f t="shared" si="15"/>
        <v>0</v>
      </c>
      <c r="V228" s="81">
        <f>IFERROR(VLOOKUP(A228,'Competitors Links &amp; Pricings'!A:G,3,0),"")</f>
        <v>7384.56</v>
      </c>
      <c r="W228" s="81">
        <f>IFERROR(VLOOKUP(A228,'Competitors Links &amp; Pricings'!A:G,5,0),"")</f>
        <v>7384.56</v>
      </c>
      <c r="X228" s="81">
        <f>IFERROR(VLOOKUP(A228,'Competitors Links &amp; Pricings'!A:G,7,0),"")</f>
        <v>7384.56</v>
      </c>
      <c r="Y228" s="81">
        <f>IFERROR(VLOOKUP(A228,'Competitors Links &amp; Pricings'!A:L,8,0),"")</f>
        <v>22.3</v>
      </c>
      <c r="Z228" s="81">
        <f>IFERROR(VLOOKUP(A228,'Competitors Links &amp; Pricings'!A:L,9,0),"")</f>
        <v>41.9</v>
      </c>
      <c r="AA228" s="81">
        <f>IFERROR(VLOOKUP(A228,'Competitors Links &amp; Pricings'!A:L,10,0),"")</f>
        <v>187</v>
      </c>
      <c r="AB228" s="81">
        <f>IFERROR(VLOOKUP(A228,'Competitors Links &amp; Pricings'!A:L,11,0),"")</f>
        <v>13.6</v>
      </c>
    </row>
    <row r="229" spans="1:28" s="83" customFormat="1" ht="12" x14ac:dyDescent="0.25">
      <c r="A229" s="81" t="s">
        <v>756</v>
      </c>
      <c r="B229" s="89">
        <v>12.57</v>
      </c>
      <c r="C229" s="89">
        <v>17.2</v>
      </c>
      <c r="D229" s="106">
        <f t="shared" si="12"/>
        <v>0.26918604651162786</v>
      </c>
      <c r="E229" s="90">
        <f t="shared" si="13"/>
        <v>0</v>
      </c>
      <c r="F229" s="90">
        <f t="shared" si="14"/>
        <v>18.7</v>
      </c>
      <c r="G229" s="82" t="s">
        <v>34</v>
      </c>
      <c r="H229" s="81" t="s">
        <v>757</v>
      </c>
      <c r="I229" s="81" t="s">
        <v>758</v>
      </c>
      <c r="J229" s="81" t="s">
        <v>443</v>
      </c>
      <c r="K229" s="81"/>
      <c r="L229" s="81"/>
      <c r="M229" s="81"/>
      <c r="N229" s="81"/>
      <c r="O229" s="82"/>
      <c r="P229" s="81"/>
      <c r="Q229" s="81"/>
      <c r="R229" s="81"/>
      <c r="S229" s="81"/>
      <c r="T229" s="81"/>
      <c r="U229" s="81">
        <f t="shared" si="15"/>
        <v>0</v>
      </c>
      <c r="V229" s="81">
        <f>IFERROR(VLOOKUP(A229,'Competitors Links &amp; Pricings'!A:G,3,0),"")</f>
        <v>18.7</v>
      </c>
      <c r="W229" s="81">
        <f>IFERROR(VLOOKUP(A229,'Competitors Links &amp; Pricings'!A:G,5,0),"")</f>
        <v>18.7</v>
      </c>
      <c r="X229" s="81">
        <f>IFERROR(VLOOKUP(A229,'Competitors Links &amp; Pricings'!A:G,7,0),"")</f>
        <v>37.4</v>
      </c>
      <c r="Y229" s="81">
        <f>IFERROR(VLOOKUP(A229,'Competitors Links &amp; Pricings'!A:L,8,0),"")</f>
        <v>2</v>
      </c>
      <c r="Z229" s="81">
        <f>IFERROR(VLOOKUP(A229,'Competitors Links &amp; Pricings'!A:L,9,0),"")</f>
        <v>20</v>
      </c>
      <c r="AA229" s="81">
        <f>IFERROR(VLOOKUP(A229,'Competitors Links &amp; Pricings'!A:L,10,0),"")</f>
        <v>0.08</v>
      </c>
      <c r="AB229" s="81">
        <f>IFERROR(VLOOKUP(A229,'Competitors Links &amp; Pricings'!A:L,11,0),"")</f>
        <v>10</v>
      </c>
    </row>
    <row r="230" spans="1:28" s="83" customFormat="1" ht="12" x14ac:dyDescent="0.25">
      <c r="A230" s="81" t="s">
        <v>759</v>
      </c>
      <c r="B230" s="89">
        <v>48.57</v>
      </c>
      <c r="C230" s="89">
        <v>66.47</v>
      </c>
      <c r="D230" s="106">
        <f t="shared" si="12"/>
        <v>0.26929441853467728</v>
      </c>
      <c r="E230" s="90">
        <f t="shared" si="13"/>
        <v>0</v>
      </c>
      <c r="F230" s="90">
        <f t="shared" si="14"/>
        <v>72.25</v>
      </c>
      <c r="G230" s="82" t="s">
        <v>34</v>
      </c>
      <c r="H230" s="81" t="s">
        <v>760</v>
      </c>
      <c r="I230" s="81" t="s">
        <v>761</v>
      </c>
      <c r="J230" s="81" t="s">
        <v>443</v>
      </c>
      <c r="K230" s="81"/>
      <c r="L230" s="81"/>
      <c r="M230" s="81"/>
      <c r="N230" s="81"/>
      <c r="O230" s="82"/>
      <c r="P230" s="81"/>
      <c r="Q230" s="81"/>
      <c r="R230" s="81"/>
      <c r="S230" s="81"/>
      <c r="T230" s="81"/>
      <c r="U230" s="81">
        <f t="shared" si="15"/>
        <v>0</v>
      </c>
      <c r="V230" s="81">
        <f>IFERROR(VLOOKUP(A230,'Competitors Links &amp; Pricings'!A:G,3,0),"")</f>
        <v>72.25</v>
      </c>
      <c r="W230" s="81">
        <f>IFERROR(VLOOKUP(A230,'Competitors Links &amp; Pricings'!A:G,5,0),"")</f>
        <v>97.43</v>
      </c>
      <c r="X230" s="81">
        <f>IFERROR(VLOOKUP(A230,'Competitors Links &amp; Pricings'!A:G,7,0),"")</f>
        <v>72.25</v>
      </c>
      <c r="Y230" s="81">
        <f>IFERROR(VLOOKUP(A230,'Competitors Links &amp; Pricings'!A:L,8,0),"")</f>
        <v>4</v>
      </c>
      <c r="Z230" s="81">
        <f>IFERROR(VLOOKUP(A230,'Competitors Links &amp; Pricings'!A:L,9,0),"")</f>
        <v>2</v>
      </c>
      <c r="AA230" s="81">
        <f>IFERROR(VLOOKUP(A230,'Competitors Links &amp; Pricings'!A:L,10,0),"")</f>
        <v>1.59</v>
      </c>
      <c r="AB230" s="81">
        <f>IFERROR(VLOOKUP(A230,'Competitors Links &amp; Pricings'!A:L,11,0),"")</f>
        <v>5</v>
      </c>
    </row>
    <row r="231" spans="1:28" s="83" customFormat="1" ht="12" x14ac:dyDescent="0.25">
      <c r="A231" s="81" t="s">
        <v>762</v>
      </c>
      <c r="B231" s="89">
        <v>5283.15</v>
      </c>
      <c r="C231" s="89">
        <v>6723.86</v>
      </c>
      <c r="D231" s="106">
        <f t="shared" si="12"/>
        <v>0.21426829232018516</v>
      </c>
      <c r="E231" s="90">
        <f t="shared" si="13"/>
        <v>0</v>
      </c>
      <c r="F231" s="90">
        <f t="shared" si="14"/>
        <v>6791.78</v>
      </c>
      <c r="G231" s="82" t="s">
        <v>34</v>
      </c>
      <c r="H231" s="81" t="s">
        <v>763</v>
      </c>
      <c r="I231" s="81" t="s">
        <v>764</v>
      </c>
      <c r="J231" s="81" t="s">
        <v>177</v>
      </c>
      <c r="K231" s="81"/>
      <c r="L231" s="81"/>
      <c r="M231" s="81"/>
      <c r="N231" s="81"/>
      <c r="O231" s="82"/>
      <c r="P231" s="81"/>
      <c r="Q231" s="81"/>
      <c r="R231" s="81"/>
      <c r="S231" s="81"/>
      <c r="T231" s="81"/>
      <c r="U231" s="81">
        <f t="shared" si="15"/>
        <v>0</v>
      </c>
      <c r="V231" s="81">
        <f>IFERROR(VLOOKUP(A231,'Competitors Links &amp; Pricings'!A:G,3,0),"")</f>
        <v>6791.78</v>
      </c>
      <c r="W231" s="81" t="str">
        <f>IFERROR(VLOOKUP(A231,'Competitors Links &amp; Pricings'!A:G,5,0),"")</f>
        <v xml:space="preserve"> </v>
      </c>
      <c r="X231" s="81" t="str">
        <f>IFERROR(VLOOKUP(A231,'Competitors Links &amp; Pricings'!A:G,7,0),"")</f>
        <v xml:space="preserve"> </v>
      </c>
      <c r="Y231" s="81">
        <f>IFERROR(VLOOKUP(A231,'Competitors Links &amp; Pricings'!A:L,8,0),"")</f>
        <v>41.9</v>
      </c>
      <c r="Z231" s="81">
        <f>IFERROR(VLOOKUP(A231,'Competitors Links &amp; Pricings'!A:L,9,0),"")</f>
        <v>13.6</v>
      </c>
      <c r="AA231" s="81">
        <f>IFERROR(VLOOKUP(A231,'Competitors Links &amp; Pricings'!A:L,10,0),"")</f>
        <v>187</v>
      </c>
      <c r="AB231" s="81">
        <f>IFERROR(VLOOKUP(A231,'Competitors Links &amp; Pricings'!A:L,11,0),"")</f>
        <v>22.3</v>
      </c>
    </row>
    <row r="232" spans="1:28" s="83" customFormat="1" ht="12" x14ac:dyDescent="0.25">
      <c r="A232" s="81" t="s">
        <v>765</v>
      </c>
      <c r="B232" s="89">
        <v>33.14</v>
      </c>
      <c r="C232" s="89">
        <v>45.36</v>
      </c>
      <c r="D232" s="106">
        <f t="shared" si="12"/>
        <v>0.26940035273368607</v>
      </c>
      <c r="E232" s="90">
        <f t="shared" si="13"/>
        <v>0</v>
      </c>
      <c r="F232" s="90">
        <f t="shared" si="14"/>
        <v>49.3</v>
      </c>
      <c r="G232" s="82" t="s">
        <v>34</v>
      </c>
      <c r="H232" s="81" t="s">
        <v>766</v>
      </c>
      <c r="I232" s="81" t="s">
        <v>767</v>
      </c>
      <c r="J232" s="81" t="s">
        <v>443</v>
      </c>
      <c r="K232" s="81"/>
      <c r="L232" s="81"/>
      <c r="M232" s="81"/>
      <c r="N232" s="81"/>
      <c r="O232" s="82"/>
      <c r="P232" s="81"/>
      <c r="Q232" s="81"/>
      <c r="R232" s="81"/>
      <c r="S232" s="81"/>
      <c r="T232" s="81"/>
      <c r="U232" s="81">
        <f t="shared" si="15"/>
        <v>0</v>
      </c>
      <c r="V232" s="81">
        <f>IFERROR(VLOOKUP(A232,'Competitors Links &amp; Pricings'!A:G,3,0),"")</f>
        <v>49.3</v>
      </c>
      <c r="W232" s="81">
        <f>IFERROR(VLOOKUP(A232,'Competitors Links &amp; Pricings'!A:G,5,0),"")</f>
        <v>49.3</v>
      </c>
      <c r="X232" s="81">
        <f>IFERROR(VLOOKUP(A232,'Competitors Links &amp; Pricings'!A:G,7,0),"")</f>
        <v>50.54</v>
      </c>
      <c r="Y232" s="81">
        <f>IFERROR(VLOOKUP(A232,'Competitors Links &amp; Pricings'!A:L,8,0),"")</f>
        <v>2.7</v>
      </c>
      <c r="Z232" s="81">
        <f>IFERROR(VLOOKUP(A232,'Competitors Links &amp; Pricings'!A:L,9,0),"")</f>
        <v>2</v>
      </c>
      <c r="AA232" s="81">
        <f>IFERROR(VLOOKUP(A232,'Competitors Links &amp; Pricings'!A:L,10,0),"")</f>
        <v>0.22</v>
      </c>
      <c r="AB232" s="81">
        <f>IFERROR(VLOOKUP(A232,'Competitors Links &amp; Pricings'!A:L,11,0),"")</f>
        <v>3.1</v>
      </c>
    </row>
    <row r="233" spans="1:28" s="83" customFormat="1" ht="12" x14ac:dyDescent="0.25">
      <c r="A233" s="81" t="s">
        <v>768</v>
      </c>
      <c r="B233" s="89">
        <v>4703.37</v>
      </c>
      <c r="C233" s="89">
        <v>5875</v>
      </c>
      <c r="D233" s="106">
        <f t="shared" si="12"/>
        <v>0.19942638297872342</v>
      </c>
      <c r="E233" s="90">
        <f t="shared" si="13"/>
        <v>0</v>
      </c>
      <c r="F233" s="90">
        <f t="shared" si="14"/>
        <v>6046.44</v>
      </c>
      <c r="G233" s="82" t="s">
        <v>34</v>
      </c>
      <c r="H233" s="81" t="s">
        <v>769</v>
      </c>
      <c r="I233" s="81" t="s">
        <v>770</v>
      </c>
      <c r="J233" s="81" t="s">
        <v>177</v>
      </c>
      <c r="K233" s="81"/>
      <c r="L233" s="81"/>
      <c r="M233" s="81"/>
      <c r="N233" s="81"/>
      <c r="O233" s="82"/>
      <c r="P233" s="81"/>
      <c r="Q233" s="81"/>
      <c r="R233" s="81"/>
      <c r="S233" s="81"/>
      <c r="T233" s="81"/>
      <c r="U233" s="81">
        <f t="shared" si="15"/>
        <v>0</v>
      </c>
      <c r="V233" s="81">
        <f>IFERROR(VLOOKUP(A233,'Competitors Links &amp; Pricings'!A:G,3,0),"")</f>
        <v>6046.44</v>
      </c>
      <c r="W233" s="81" t="str">
        <f>IFERROR(VLOOKUP(A233,'Competitors Links &amp; Pricings'!A:G,5,0),"")</f>
        <v xml:space="preserve"> </v>
      </c>
      <c r="X233" s="81" t="str">
        <f>IFERROR(VLOOKUP(A233,'Competitors Links &amp; Pricings'!A:G,7,0),"")</f>
        <v xml:space="preserve"> </v>
      </c>
      <c r="Y233" s="81">
        <f>IFERROR(VLOOKUP(A233,'Competitors Links &amp; Pricings'!A:L,8,0),"")</f>
        <v>22.3</v>
      </c>
      <c r="Z233" s="81">
        <f>IFERROR(VLOOKUP(A233,'Competitors Links &amp; Pricings'!A:L,9,0),"")</f>
        <v>41.9</v>
      </c>
      <c r="AA233" s="81">
        <f>IFERROR(VLOOKUP(A233,'Competitors Links &amp; Pricings'!A:L,10,0),"")</f>
        <v>187</v>
      </c>
      <c r="AB233" s="81">
        <f>IFERROR(VLOOKUP(A233,'Competitors Links &amp; Pricings'!A:L,11,0),"")</f>
        <v>13.6</v>
      </c>
    </row>
    <row r="234" spans="1:28" s="83" customFormat="1" ht="12" x14ac:dyDescent="0.25">
      <c r="A234" s="81" t="s">
        <v>771</v>
      </c>
      <c r="B234" s="89">
        <v>62.86</v>
      </c>
      <c r="C234" s="89">
        <v>86.02</v>
      </c>
      <c r="D234" s="106">
        <f t="shared" si="12"/>
        <v>0.26923971169495464</v>
      </c>
      <c r="E234" s="90">
        <f t="shared" si="13"/>
        <v>0</v>
      </c>
      <c r="F234" s="90">
        <f t="shared" si="14"/>
        <v>93.5</v>
      </c>
      <c r="G234" s="82" t="s">
        <v>34</v>
      </c>
      <c r="H234" s="81" t="s">
        <v>772</v>
      </c>
      <c r="I234" s="81" t="s">
        <v>773</v>
      </c>
      <c r="J234" s="81" t="s">
        <v>443</v>
      </c>
      <c r="K234" s="81"/>
      <c r="L234" s="81"/>
      <c r="M234" s="81"/>
      <c r="N234" s="81"/>
      <c r="O234" s="82"/>
      <c r="P234" s="81"/>
      <c r="Q234" s="81"/>
      <c r="R234" s="81"/>
      <c r="S234" s="81"/>
      <c r="T234" s="81"/>
      <c r="U234" s="81">
        <f t="shared" si="15"/>
        <v>0</v>
      </c>
      <c r="V234" s="81">
        <f>IFERROR(VLOOKUP(A234,'Competitors Links &amp; Pricings'!A:G,3,0),"")</f>
        <v>93.5</v>
      </c>
      <c r="W234" s="81">
        <f>IFERROR(VLOOKUP(A234,'Competitors Links &amp; Pricings'!A:G,5,0),"")</f>
        <v>93.5</v>
      </c>
      <c r="X234" s="81">
        <f>IFERROR(VLOOKUP(A234,'Competitors Links &amp; Pricings'!A:G,7,0),"")</f>
        <v>93.5</v>
      </c>
      <c r="Y234" s="81">
        <f>IFERROR(VLOOKUP(A234,'Competitors Links &amp; Pricings'!A:L,8,0),"")</f>
        <v>3</v>
      </c>
      <c r="Z234" s="81">
        <f>IFERROR(VLOOKUP(A234,'Competitors Links &amp; Pricings'!A:L,9,0),"")</f>
        <v>6</v>
      </c>
      <c r="AA234" s="81">
        <f>IFERROR(VLOOKUP(A234,'Competitors Links &amp; Pricings'!A:L,10,0),"")</f>
        <v>0.19</v>
      </c>
      <c r="AB234" s="81">
        <f>IFERROR(VLOOKUP(A234,'Competitors Links &amp; Pricings'!A:L,11,0),"")</f>
        <v>10</v>
      </c>
    </row>
    <row r="235" spans="1:28" s="83" customFormat="1" ht="12" x14ac:dyDescent="0.25">
      <c r="A235" s="81" t="s">
        <v>774</v>
      </c>
      <c r="B235" s="89">
        <v>58.29</v>
      </c>
      <c r="C235" s="89">
        <v>79.760000000000005</v>
      </c>
      <c r="D235" s="106">
        <f t="shared" si="12"/>
        <v>0.26918254764292887</v>
      </c>
      <c r="E235" s="90">
        <f t="shared" si="13"/>
        <v>0</v>
      </c>
      <c r="F235" s="90">
        <f t="shared" si="14"/>
        <v>86.7</v>
      </c>
      <c r="G235" s="82" t="s">
        <v>34</v>
      </c>
      <c r="H235" s="81" t="s">
        <v>775</v>
      </c>
      <c r="I235" s="81" t="s">
        <v>776</v>
      </c>
      <c r="J235" s="81" t="s">
        <v>443</v>
      </c>
      <c r="K235" s="81"/>
      <c r="L235" s="81"/>
      <c r="M235" s="81"/>
      <c r="N235" s="81"/>
      <c r="O235" s="82"/>
      <c r="P235" s="81"/>
      <c r="Q235" s="81"/>
      <c r="R235" s="81"/>
      <c r="S235" s="81"/>
      <c r="T235" s="81"/>
      <c r="U235" s="81">
        <f t="shared" si="15"/>
        <v>0</v>
      </c>
      <c r="V235" s="81">
        <f>IFERROR(VLOOKUP(A235,'Competitors Links &amp; Pricings'!A:G,3,0),"")</f>
        <v>86.7</v>
      </c>
      <c r="W235" s="81">
        <f>IFERROR(VLOOKUP(A235,'Competitors Links &amp; Pricings'!A:G,5,0),"")</f>
        <v>146.56</v>
      </c>
      <c r="X235" s="81">
        <f>IFERROR(VLOOKUP(A235,'Competitors Links &amp; Pricings'!A:G,7,0),"")</f>
        <v>147.02000000000001</v>
      </c>
      <c r="Y235" s="81">
        <f>IFERROR(VLOOKUP(A235,'Competitors Links &amp; Pricings'!A:L,8,0),"")</f>
        <v>4.4000000000000004</v>
      </c>
      <c r="Z235" s="81">
        <f>IFERROR(VLOOKUP(A235,'Competitors Links &amp; Pricings'!A:L,9,0),"")</f>
        <v>5.43</v>
      </c>
      <c r="AA235" s="81">
        <f>IFERROR(VLOOKUP(A235,'Competitors Links &amp; Pricings'!A:L,10,0),"")</f>
        <v>0.44</v>
      </c>
      <c r="AB235" s="81">
        <f>IFERROR(VLOOKUP(A235,'Competitors Links &amp; Pricings'!A:L,11,0),"")</f>
        <v>2.12</v>
      </c>
    </row>
    <row r="236" spans="1:28" s="83" customFormat="1" ht="12" x14ac:dyDescent="0.25">
      <c r="A236" s="81" t="s">
        <v>777</v>
      </c>
      <c r="B236" s="89">
        <v>4531.46</v>
      </c>
      <c r="C236" s="89">
        <v>5658.81</v>
      </c>
      <c r="D236" s="106">
        <f t="shared" si="12"/>
        <v>0.19922033077625867</v>
      </c>
      <c r="E236" s="90">
        <f t="shared" si="13"/>
        <v>0</v>
      </c>
      <c r="F236" s="90">
        <f t="shared" si="14"/>
        <v>5825.44</v>
      </c>
      <c r="G236" s="82" t="s">
        <v>34</v>
      </c>
      <c r="H236" s="81" t="s">
        <v>778</v>
      </c>
      <c r="I236" s="81" t="s">
        <v>779</v>
      </c>
      <c r="J236" s="81" t="s">
        <v>177</v>
      </c>
      <c r="K236" s="81"/>
      <c r="L236" s="81"/>
      <c r="M236" s="81"/>
      <c r="N236" s="81"/>
      <c r="O236" s="82"/>
      <c r="P236" s="81"/>
      <c r="Q236" s="81"/>
      <c r="R236" s="81"/>
      <c r="S236" s="81"/>
      <c r="T236" s="81"/>
      <c r="U236" s="81">
        <f t="shared" si="15"/>
        <v>0</v>
      </c>
      <c r="V236" s="81">
        <f>IFERROR(VLOOKUP(A236,'Competitors Links &amp; Pricings'!A:G,3,0),"")</f>
        <v>5825.44</v>
      </c>
      <c r="W236" s="81" t="str">
        <f>IFERROR(VLOOKUP(A236,'Competitors Links &amp; Pricings'!A:G,5,0),"")</f>
        <v xml:space="preserve"> </v>
      </c>
      <c r="X236" s="81" t="str">
        <f>IFERROR(VLOOKUP(A236,'Competitors Links &amp; Pricings'!A:G,7,0),"")</f>
        <v xml:space="preserve"> </v>
      </c>
      <c r="Y236" s="81">
        <f>IFERROR(VLOOKUP(A236,'Competitors Links &amp; Pricings'!A:L,8,0),"")</f>
        <v>22.3</v>
      </c>
      <c r="Z236" s="81">
        <f>IFERROR(VLOOKUP(A236,'Competitors Links &amp; Pricings'!A:L,9,0),"")</f>
        <v>41.9</v>
      </c>
      <c r="AA236" s="81">
        <f>IFERROR(VLOOKUP(A236,'Competitors Links &amp; Pricings'!A:L,10,0),"")</f>
        <v>187</v>
      </c>
      <c r="AB236" s="81">
        <f>IFERROR(VLOOKUP(A236,'Competitors Links &amp; Pricings'!A:L,11,0),"")</f>
        <v>13.6</v>
      </c>
    </row>
    <row r="237" spans="1:28" s="83" customFormat="1" ht="12" x14ac:dyDescent="0.25">
      <c r="A237" s="81" t="s">
        <v>780</v>
      </c>
      <c r="B237" s="89">
        <v>114.29</v>
      </c>
      <c r="C237" s="89">
        <v>161.5</v>
      </c>
      <c r="D237" s="106">
        <f t="shared" si="12"/>
        <v>0.29232198142414856</v>
      </c>
      <c r="E237" s="90">
        <f t="shared" si="13"/>
        <v>0</v>
      </c>
      <c r="F237" s="90">
        <f t="shared" si="14"/>
        <v>170</v>
      </c>
      <c r="G237" s="82" t="s">
        <v>34</v>
      </c>
      <c r="H237" s="81" t="s">
        <v>781</v>
      </c>
      <c r="I237" s="81" t="s">
        <v>782</v>
      </c>
      <c r="J237" s="81" t="s">
        <v>443</v>
      </c>
      <c r="K237" s="81"/>
      <c r="L237" s="81"/>
      <c r="M237" s="81"/>
      <c r="N237" s="81"/>
      <c r="O237" s="82"/>
      <c r="P237" s="81"/>
      <c r="Q237" s="81"/>
      <c r="R237" s="81"/>
      <c r="S237" s="81"/>
      <c r="T237" s="81"/>
      <c r="U237" s="81">
        <f t="shared" si="15"/>
        <v>0</v>
      </c>
      <c r="V237" s="81">
        <f>IFERROR(VLOOKUP(A237,'Competitors Links &amp; Pricings'!A:G,3,0),"")</f>
        <v>170</v>
      </c>
      <c r="W237" s="81">
        <f>IFERROR(VLOOKUP(A237,'Competitors Links &amp; Pricings'!A:G,5,0),"")</f>
        <v>170</v>
      </c>
      <c r="X237" s="81">
        <f>IFERROR(VLOOKUP(A237,'Competitors Links &amp; Pricings'!A:G,7,0),"")</f>
        <v>288.5</v>
      </c>
      <c r="Y237" s="81">
        <f>IFERROR(VLOOKUP(A237,'Competitors Links &amp; Pricings'!A:L,8,0),"")</f>
        <v>4.13</v>
      </c>
      <c r="Z237" s="81">
        <f>IFERROR(VLOOKUP(A237,'Competitors Links &amp; Pricings'!A:L,9,0),"")</f>
        <v>2.9</v>
      </c>
      <c r="AA237" s="81">
        <f>IFERROR(VLOOKUP(A237,'Competitors Links &amp; Pricings'!A:L,10,0),"")</f>
        <v>0.52</v>
      </c>
      <c r="AB237" s="81">
        <f>IFERROR(VLOOKUP(A237,'Competitors Links &amp; Pricings'!A:L,11,0),"")</f>
        <v>5.1100000000000003</v>
      </c>
    </row>
    <row r="238" spans="1:28" s="83" customFormat="1" ht="12" x14ac:dyDescent="0.25">
      <c r="A238" s="81" t="s">
        <v>783</v>
      </c>
      <c r="B238" s="89">
        <v>156.59</v>
      </c>
      <c r="C238" s="89">
        <v>194.17</v>
      </c>
      <c r="D238" s="106">
        <f t="shared" si="12"/>
        <v>0.19354174177267336</v>
      </c>
      <c r="E238" s="90">
        <f t="shared" si="13"/>
        <v>0</v>
      </c>
      <c r="F238" s="90">
        <f t="shared" si="14"/>
        <v>226.95</v>
      </c>
      <c r="G238" s="82" t="s">
        <v>34</v>
      </c>
      <c r="H238" s="81" t="s">
        <v>784</v>
      </c>
      <c r="I238" s="81" t="s">
        <v>785</v>
      </c>
      <c r="J238" s="81" t="s">
        <v>443</v>
      </c>
      <c r="K238" s="81"/>
      <c r="L238" s="81"/>
      <c r="M238" s="81"/>
      <c r="N238" s="81"/>
      <c r="O238" s="82"/>
      <c r="P238" s="81"/>
      <c r="Q238" s="81"/>
      <c r="R238" s="81"/>
      <c r="S238" s="81"/>
      <c r="T238" s="81"/>
      <c r="U238" s="81">
        <f t="shared" si="15"/>
        <v>0</v>
      </c>
      <c r="V238" s="81">
        <f>IFERROR(VLOOKUP(A238,'Competitors Links &amp; Pricings'!A:G,3,0),"")</f>
        <v>226.95</v>
      </c>
      <c r="W238" s="81">
        <f>IFERROR(VLOOKUP(A238,'Competitors Links &amp; Pricings'!A:G,5,0),"")</f>
        <v>385.1</v>
      </c>
      <c r="X238" s="81">
        <f>IFERROR(VLOOKUP(A238,'Competitors Links &amp; Pricings'!A:G,7,0),"")</f>
        <v>385.1</v>
      </c>
      <c r="Y238" s="81">
        <f>IFERROR(VLOOKUP(A238,'Competitors Links &amp; Pricings'!A:L,8,0),"")</f>
        <v>0.47</v>
      </c>
      <c r="Z238" s="81">
        <f>IFERROR(VLOOKUP(A238,'Competitors Links &amp; Pricings'!A:L,9,0),"")</f>
        <v>0.33</v>
      </c>
      <c r="AA238" s="81">
        <f>IFERROR(VLOOKUP(A238,'Competitors Links &amp; Pricings'!A:L,10,0),"")</f>
        <v>0.97</v>
      </c>
      <c r="AB238" s="81">
        <f>IFERROR(VLOOKUP(A238,'Competitors Links &amp; Pricings'!A:L,11,0),"")</f>
        <v>0.27</v>
      </c>
    </row>
    <row r="239" spans="1:28" s="83" customFormat="1" ht="12" x14ac:dyDescent="0.25">
      <c r="A239" s="81" t="s">
        <v>786</v>
      </c>
      <c r="B239" s="89">
        <v>52</v>
      </c>
      <c r="C239" s="89">
        <v>71.16</v>
      </c>
      <c r="D239" s="106">
        <f t="shared" si="12"/>
        <v>0.26925238898257442</v>
      </c>
      <c r="E239" s="90">
        <f t="shared" si="13"/>
        <v>0</v>
      </c>
      <c r="F239" s="90">
        <f t="shared" si="14"/>
        <v>77.349999999999994</v>
      </c>
      <c r="G239" s="82" t="s">
        <v>34</v>
      </c>
      <c r="H239" s="81" t="s">
        <v>787</v>
      </c>
      <c r="I239" s="81" t="s">
        <v>788</v>
      </c>
      <c r="J239" s="81" t="s">
        <v>443</v>
      </c>
      <c r="K239" s="81"/>
      <c r="L239" s="81"/>
      <c r="M239" s="81"/>
      <c r="N239" s="81"/>
      <c r="O239" s="82"/>
      <c r="P239" s="81"/>
      <c r="Q239" s="81"/>
      <c r="R239" s="81"/>
      <c r="S239" s="81"/>
      <c r="T239" s="81"/>
      <c r="U239" s="81">
        <f t="shared" si="15"/>
        <v>0</v>
      </c>
      <c r="V239" s="81">
        <f>IFERROR(VLOOKUP(A239,'Competitors Links &amp; Pricings'!A:G,3,0),"")</f>
        <v>77.349999999999994</v>
      </c>
      <c r="W239" s="81">
        <f>IFERROR(VLOOKUP(A239,'Competitors Links &amp; Pricings'!A:G,5,0),"")</f>
        <v>77.349999999999994</v>
      </c>
      <c r="X239" s="81">
        <f>IFERROR(VLOOKUP(A239,'Competitors Links &amp; Pricings'!A:G,7,0),"")</f>
        <v>154.94999999999999</v>
      </c>
      <c r="Y239" s="81">
        <f>IFERROR(VLOOKUP(A239,'Competitors Links &amp; Pricings'!A:L,8,0),"")</f>
        <v>3.9</v>
      </c>
      <c r="Z239" s="81">
        <f>IFERROR(VLOOKUP(A239,'Competitors Links &amp; Pricings'!A:L,9,0),"")</f>
        <v>7.8</v>
      </c>
      <c r="AA239" s="81">
        <f>IFERROR(VLOOKUP(A239,'Competitors Links &amp; Pricings'!A:L,10,0),"")</f>
        <v>0.15</v>
      </c>
      <c r="AB239" s="81">
        <f>IFERROR(VLOOKUP(A239,'Competitors Links &amp; Pricings'!A:L,11,0),"")</f>
        <v>1.1000000000000001</v>
      </c>
    </row>
    <row r="240" spans="1:28" s="83" customFormat="1" ht="12" x14ac:dyDescent="0.25">
      <c r="A240" s="81" t="s">
        <v>789</v>
      </c>
      <c r="B240" s="89">
        <v>5826.97</v>
      </c>
      <c r="C240" s="89">
        <v>7225.44</v>
      </c>
      <c r="D240" s="106">
        <f t="shared" si="12"/>
        <v>0.1935480745809251</v>
      </c>
      <c r="E240" s="90">
        <f t="shared" si="13"/>
        <v>0</v>
      </c>
      <c r="F240" s="90">
        <f t="shared" si="14"/>
        <v>7328.05</v>
      </c>
      <c r="G240" s="82" t="s">
        <v>34</v>
      </c>
      <c r="H240" s="81" t="s">
        <v>790</v>
      </c>
      <c r="I240" s="81" t="s">
        <v>791</v>
      </c>
      <c r="J240" s="81" t="s">
        <v>177</v>
      </c>
      <c r="K240" s="81"/>
      <c r="L240" s="81"/>
      <c r="M240" s="81"/>
      <c r="N240" s="81"/>
      <c r="O240" s="82"/>
      <c r="P240" s="81"/>
      <c r="Q240" s="81"/>
      <c r="R240" s="81"/>
      <c r="S240" s="81"/>
      <c r="T240" s="81"/>
      <c r="U240" s="81">
        <f t="shared" si="15"/>
        <v>0</v>
      </c>
      <c r="V240" s="81">
        <f>IFERROR(VLOOKUP(A240,'Competitors Links &amp; Pricings'!A:G,3,0),"")</f>
        <v>7328.05</v>
      </c>
      <c r="W240" s="81">
        <f>IFERROR(VLOOKUP(A240,'Competitors Links &amp; Pricings'!A:G,5,0),"")</f>
        <v>7328.05</v>
      </c>
      <c r="X240" s="81">
        <f>IFERROR(VLOOKUP(A240,'Competitors Links &amp; Pricings'!A:G,7,0),"")</f>
        <v>7328.05</v>
      </c>
      <c r="Y240" s="81">
        <f>IFERROR(VLOOKUP(A240,'Competitors Links &amp; Pricings'!A:L,8,0),"")</f>
        <v>22.3</v>
      </c>
      <c r="Z240" s="81">
        <f>IFERROR(VLOOKUP(A240,'Competitors Links &amp; Pricings'!A:L,9,0),"")</f>
        <v>41.9</v>
      </c>
      <c r="AA240" s="81">
        <f>IFERROR(VLOOKUP(A240,'Competitors Links &amp; Pricings'!A:L,10,0),"")</f>
        <v>187</v>
      </c>
      <c r="AB240" s="81">
        <f>IFERROR(VLOOKUP(A240,'Competitors Links &amp; Pricings'!A:L,11,0),"")</f>
        <v>13.6</v>
      </c>
    </row>
    <row r="241" spans="1:28" s="83" customFormat="1" ht="12" x14ac:dyDescent="0.25">
      <c r="A241" s="81" t="s">
        <v>792</v>
      </c>
      <c r="B241" s="89">
        <v>187.43</v>
      </c>
      <c r="C241" s="89">
        <v>264.86</v>
      </c>
      <c r="D241" s="106">
        <f t="shared" si="12"/>
        <v>0.2923431246696368</v>
      </c>
      <c r="E241" s="90">
        <f t="shared" si="13"/>
        <v>0</v>
      </c>
      <c r="F241" s="90">
        <f t="shared" si="14"/>
        <v>278.8</v>
      </c>
      <c r="G241" s="82" t="s">
        <v>34</v>
      </c>
      <c r="H241" s="81" t="s">
        <v>793</v>
      </c>
      <c r="I241" s="81" t="s">
        <v>794</v>
      </c>
      <c r="J241" s="81" t="s">
        <v>443</v>
      </c>
      <c r="K241" s="81"/>
      <c r="L241" s="81"/>
      <c r="M241" s="81"/>
      <c r="N241" s="81"/>
      <c r="O241" s="82"/>
      <c r="P241" s="81"/>
      <c r="Q241" s="81"/>
      <c r="R241" s="81"/>
      <c r="S241" s="81"/>
      <c r="T241" s="81"/>
      <c r="U241" s="81">
        <f t="shared" si="15"/>
        <v>0</v>
      </c>
      <c r="V241" s="81">
        <f>IFERROR(VLOOKUP(A241,'Competitors Links &amp; Pricings'!A:G,3,0),"")</f>
        <v>278.8</v>
      </c>
      <c r="W241" s="81">
        <f>IFERROR(VLOOKUP(A241,'Competitors Links &amp; Pricings'!A:G,5,0),"")</f>
        <v>472.24</v>
      </c>
      <c r="X241" s="81">
        <f>IFERROR(VLOOKUP(A241,'Competitors Links &amp; Pricings'!A:G,7,0),"")</f>
        <v>506.95</v>
      </c>
      <c r="Y241" s="81">
        <f>IFERROR(VLOOKUP(A241,'Competitors Links &amp; Pricings'!A:L,8,0),"")</f>
        <v>2.95</v>
      </c>
      <c r="Z241" s="81">
        <f>IFERROR(VLOOKUP(A241,'Competitors Links &amp; Pricings'!A:L,9,0),"")</f>
        <v>3.93</v>
      </c>
      <c r="AA241" s="81">
        <f>IFERROR(VLOOKUP(A241,'Competitors Links &amp; Pricings'!A:L,10,0),"")</f>
        <v>0.97</v>
      </c>
      <c r="AB241" s="81">
        <f>IFERROR(VLOOKUP(A241,'Competitors Links &amp; Pricings'!A:L,11,0),"")</f>
        <v>4.72</v>
      </c>
    </row>
    <row r="242" spans="1:28" s="83" customFormat="1" ht="12" x14ac:dyDescent="0.25">
      <c r="A242" s="81" t="s">
        <v>795</v>
      </c>
      <c r="B242" s="89">
        <v>20</v>
      </c>
      <c r="C242" s="89">
        <v>27.37</v>
      </c>
      <c r="D242" s="106">
        <f t="shared" si="12"/>
        <v>0.26927292656192914</v>
      </c>
      <c r="E242" s="90">
        <f t="shared" si="13"/>
        <v>0</v>
      </c>
      <c r="F242" s="90">
        <f t="shared" si="14"/>
        <v>29.75</v>
      </c>
      <c r="G242" s="82" t="s">
        <v>34</v>
      </c>
      <c r="H242" s="81" t="s">
        <v>796</v>
      </c>
      <c r="I242" s="81" t="s">
        <v>797</v>
      </c>
      <c r="J242" s="81" t="s">
        <v>443</v>
      </c>
      <c r="K242" s="81"/>
      <c r="L242" s="81"/>
      <c r="M242" s="81"/>
      <c r="N242" s="81"/>
      <c r="O242" s="82"/>
      <c r="P242" s="81"/>
      <c r="Q242" s="81"/>
      <c r="R242" s="81"/>
      <c r="S242" s="81"/>
      <c r="T242" s="81"/>
      <c r="U242" s="81">
        <f t="shared" si="15"/>
        <v>0</v>
      </c>
      <c r="V242" s="81">
        <f>IFERROR(VLOOKUP(A242,'Competitors Links &amp; Pricings'!A:G,3,0),"")</f>
        <v>29.75</v>
      </c>
      <c r="W242" s="81">
        <f>IFERROR(VLOOKUP(A242,'Competitors Links &amp; Pricings'!A:G,5,0),"")</f>
        <v>29.75</v>
      </c>
      <c r="X242" s="81">
        <f>IFERROR(VLOOKUP(A242,'Competitors Links &amp; Pricings'!A:G,7,0),"")</f>
        <v>29.75</v>
      </c>
      <c r="Y242" s="81">
        <f>IFERROR(VLOOKUP(A242,'Competitors Links &amp; Pricings'!A:L,8,0),"")</f>
        <v>20</v>
      </c>
      <c r="Z242" s="81">
        <f>IFERROR(VLOOKUP(A242,'Competitors Links &amp; Pricings'!A:L,9,0),"")</f>
        <v>23</v>
      </c>
      <c r="AA242" s="81">
        <f>IFERROR(VLOOKUP(A242,'Competitors Links &amp; Pricings'!A:L,10,0),"")</f>
        <v>0.17</v>
      </c>
      <c r="AB242" s="81">
        <f>IFERROR(VLOOKUP(A242,'Competitors Links &amp; Pricings'!A:L,11,0),"")</f>
        <v>1.5</v>
      </c>
    </row>
    <row r="243" spans="1:28" s="83" customFormat="1" ht="12" x14ac:dyDescent="0.25">
      <c r="A243" s="81" t="s">
        <v>798</v>
      </c>
      <c r="B243" s="89">
        <v>59.43</v>
      </c>
      <c r="C243" s="89">
        <v>81.33</v>
      </c>
      <c r="D243" s="106">
        <f t="shared" si="12"/>
        <v>0.26927333087421612</v>
      </c>
      <c r="E243" s="90">
        <f t="shared" si="13"/>
        <v>0</v>
      </c>
      <c r="F243" s="90">
        <f t="shared" si="14"/>
        <v>88.4</v>
      </c>
      <c r="G243" s="82" t="s">
        <v>34</v>
      </c>
      <c r="H243" s="81" t="s">
        <v>799</v>
      </c>
      <c r="I243" s="81" t="s">
        <v>800</v>
      </c>
      <c r="J243" s="81" t="s">
        <v>443</v>
      </c>
      <c r="K243" s="81"/>
      <c r="L243" s="81"/>
      <c r="M243" s="81"/>
      <c r="N243" s="81"/>
      <c r="O243" s="82"/>
      <c r="P243" s="81"/>
      <c r="Q243" s="81"/>
      <c r="R243" s="81"/>
      <c r="S243" s="81"/>
      <c r="T243" s="81"/>
      <c r="U243" s="81">
        <f t="shared" si="15"/>
        <v>0</v>
      </c>
      <c r="V243" s="81">
        <f>IFERROR(VLOOKUP(A243,'Competitors Links &amp; Pricings'!A:G,3,0),"")</f>
        <v>88.4</v>
      </c>
      <c r="W243" s="81">
        <f>IFERROR(VLOOKUP(A243,'Competitors Links &amp; Pricings'!A:G,5,0),"")</f>
        <v>88.4</v>
      </c>
      <c r="X243" s="81">
        <f>IFERROR(VLOOKUP(A243,'Competitors Links &amp; Pricings'!A:G,7,0),"")</f>
        <v>176.65</v>
      </c>
      <c r="Y243" s="81">
        <f>IFERROR(VLOOKUP(A243,'Competitors Links &amp; Pricings'!A:L,8,0),"")</f>
        <v>5.5</v>
      </c>
      <c r="Z243" s="81">
        <f>IFERROR(VLOOKUP(A243,'Competitors Links &amp; Pricings'!A:L,9,0),"")</f>
        <v>15.5</v>
      </c>
      <c r="AA243" s="81">
        <f>IFERROR(VLOOKUP(A243,'Competitors Links &amp; Pricings'!A:L,10,0),"")</f>
        <v>0.55000000000000004</v>
      </c>
      <c r="AB243" s="81">
        <f>IFERROR(VLOOKUP(A243,'Competitors Links &amp; Pricings'!A:L,11,0),"")</f>
        <v>11</v>
      </c>
    </row>
    <row r="244" spans="1:28" s="83" customFormat="1" ht="12" x14ac:dyDescent="0.25">
      <c r="A244" s="81" t="s">
        <v>801</v>
      </c>
      <c r="B244" s="89">
        <v>59.43</v>
      </c>
      <c r="C244" s="89">
        <v>81.33</v>
      </c>
      <c r="D244" s="106">
        <f t="shared" si="12"/>
        <v>0.26927333087421612</v>
      </c>
      <c r="E244" s="90">
        <f t="shared" si="13"/>
        <v>0</v>
      </c>
      <c r="F244" s="90">
        <f t="shared" si="14"/>
        <v>88.4</v>
      </c>
      <c r="G244" s="82" t="s">
        <v>34</v>
      </c>
      <c r="H244" s="81" t="s">
        <v>802</v>
      </c>
      <c r="I244" s="81" t="s">
        <v>803</v>
      </c>
      <c r="J244" s="81" t="s">
        <v>443</v>
      </c>
      <c r="K244" s="81"/>
      <c r="L244" s="81"/>
      <c r="M244" s="81"/>
      <c r="N244" s="81"/>
      <c r="O244" s="82"/>
      <c r="P244" s="81"/>
      <c r="Q244" s="81"/>
      <c r="R244" s="81"/>
      <c r="S244" s="81"/>
      <c r="T244" s="81"/>
      <c r="U244" s="81">
        <f t="shared" si="15"/>
        <v>0</v>
      </c>
      <c r="V244" s="81">
        <f>IFERROR(VLOOKUP(A244,'Competitors Links &amp; Pricings'!A:G,3,0),"")</f>
        <v>88.4</v>
      </c>
      <c r="W244" s="81">
        <f>IFERROR(VLOOKUP(A244,'Competitors Links &amp; Pricings'!A:G,5,0),"")</f>
        <v>155</v>
      </c>
      <c r="X244" s="81">
        <f>IFERROR(VLOOKUP(A244,'Competitors Links &amp; Pricings'!A:G,7,0),"")</f>
        <v>119.21</v>
      </c>
      <c r="Y244" s="81">
        <f>IFERROR(VLOOKUP(A244,'Competitors Links &amp; Pricings'!A:L,8,0),"")</f>
        <v>5.5</v>
      </c>
      <c r="Z244" s="81">
        <f>IFERROR(VLOOKUP(A244,'Competitors Links &amp; Pricings'!A:L,9,0),"")</f>
        <v>15.5</v>
      </c>
      <c r="AA244" s="81">
        <f>IFERROR(VLOOKUP(A244,'Competitors Links &amp; Pricings'!A:L,10,0),"")</f>
        <v>0.55000000000000004</v>
      </c>
      <c r="AB244" s="81">
        <f>IFERROR(VLOOKUP(A244,'Competitors Links &amp; Pricings'!A:L,11,0),"")</f>
        <v>11</v>
      </c>
    </row>
    <row r="245" spans="1:28" s="83" customFormat="1" ht="12" x14ac:dyDescent="0.25">
      <c r="A245" s="81" t="s">
        <v>804</v>
      </c>
      <c r="B245" s="89">
        <v>6.86</v>
      </c>
      <c r="C245" s="89">
        <v>9.3800000000000008</v>
      </c>
      <c r="D245" s="106">
        <f t="shared" si="12"/>
        <v>0.2686567164179105</v>
      </c>
      <c r="E245" s="90">
        <f t="shared" si="13"/>
        <v>0</v>
      </c>
      <c r="F245" s="90">
        <f t="shared" si="14"/>
        <v>10.199999999999999</v>
      </c>
      <c r="G245" s="82" t="s">
        <v>34</v>
      </c>
      <c r="H245" s="81" t="s">
        <v>805</v>
      </c>
      <c r="I245" s="81" t="s">
        <v>806</v>
      </c>
      <c r="J245" s="81" t="s">
        <v>443</v>
      </c>
      <c r="K245" s="81"/>
      <c r="L245" s="81"/>
      <c r="M245" s="81"/>
      <c r="N245" s="81"/>
      <c r="O245" s="82"/>
      <c r="P245" s="81"/>
      <c r="Q245" s="81"/>
      <c r="R245" s="81"/>
      <c r="S245" s="81"/>
      <c r="T245" s="81"/>
      <c r="U245" s="81">
        <f t="shared" si="15"/>
        <v>0</v>
      </c>
      <c r="V245" s="81">
        <f>IFERROR(VLOOKUP(A245,'Competitors Links &amp; Pricings'!A:G,3,0),"")</f>
        <v>10.199999999999999</v>
      </c>
      <c r="W245" s="81">
        <f>IFERROR(VLOOKUP(A245,'Competitors Links &amp; Pricings'!A:G,5,0),"")</f>
        <v>19</v>
      </c>
      <c r="X245" s="81">
        <f>IFERROR(VLOOKUP(A245,'Competitors Links &amp; Pricings'!A:G,7,0),"")</f>
        <v>19.899999999999999</v>
      </c>
      <c r="Y245" s="81">
        <f>IFERROR(VLOOKUP(A245,'Competitors Links &amp; Pricings'!A:L,8,0),"")</f>
        <v>7.2</v>
      </c>
      <c r="Z245" s="81">
        <f>IFERROR(VLOOKUP(A245,'Competitors Links &amp; Pricings'!A:L,9,0),"")</f>
        <v>3.5</v>
      </c>
      <c r="AA245" s="81">
        <f>IFERROR(VLOOKUP(A245,'Competitors Links &amp; Pricings'!A:L,10,0),"")</f>
        <v>0.06</v>
      </c>
      <c r="AB245" s="81">
        <f>IFERROR(VLOOKUP(A245,'Competitors Links &amp; Pricings'!A:L,11,0),"")</f>
        <v>2</v>
      </c>
    </row>
    <row r="246" spans="1:28" s="83" customFormat="1" ht="12" x14ac:dyDescent="0.25">
      <c r="A246" s="81" t="s">
        <v>807</v>
      </c>
      <c r="B246" s="89">
        <v>145.71</v>
      </c>
      <c r="C246" s="89">
        <v>205.91</v>
      </c>
      <c r="D246" s="106">
        <f t="shared" si="12"/>
        <v>0.29236074012918262</v>
      </c>
      <c r="E246" s="90">
        <f t="shared" si="13"/>
        <v>0</v>
      </c>
      <c r="F246" s="90">
        <f t="shared" si="14"/>
        <v>216.75</v>
      </c>
      <c r="G246" s="82" t="s">
        <v>34</v>
      </c>
      <c r="H246" s="81" t="s">
        <v>808</v>
      </c>
      <c r="I246" s="81" t="s">
        <v>809</v>
      </c>
      <c r="J246" s="81" t="s">
        <v>443</v>
      </c>
      <c r="K246" s="81"/>
      <c r="L246" s="81"/>
      <c r="M246" s="81"/>
      <c r="N246" s="81"/>
      <c r="O246" s="82"/>
      <c r="P246" s="81"/>
      <c r="Q246" s="81"/>
      <c r="R246" s="81"/>
      <c r="S246" s="81"/>
      <c r="T246" s="81"/>
      <c r="U246" s="81">
        <f t="shared" si="15"/>
        <v>0</v>
      </c>
      <c r="V246" s="81">
        <f>IFERROR(VLOOKUP(A246,'Competitors Links &amp; Pricings'!A:G,3,0),"")</f>
        <v>216.75</v>
      </c>
      <c r="W246" s="81">
        <f>IFERROR(VLOOKUP(A246,'Competitors Links &amp; Pricings'!A:G,5,0),"")</f>
        <v>216.75</v>
      </c>
      <c r="X246" s="81">
        <f>IFERROR(VLOOKUP(A246,'Competitors Links &amp; Pricings'!A:G,7,0),"")</f>
        <v>216.75</v>
      </c>
      <c r="Y246" s="81">
        <f>IFERROR(VLOOKUP(A246,'Competitors Links &amp; Pricings'!A:L,8,0),"")</f>
        <v>5.5</v>
      </c>
      <c r="Z246" s="81">
        <f>IFERROR(VLOOKUP(A246,'Competitors Links &amp; Pricings'!A:L,9,0),"")</f>
        <v>16</v>
      </c>
      <c r="AA246" s="81">
        <f>IFERROR(VLOOKUP(A246,'Competitors Links &amp; Pricings'!A:L,10,0),"")</f>
        <v>0.49</v>
      </c>
      <c r="AB246" s="81">
        <f>IFERROR(VLOOKUP(A246,'Competitors Links &amp; Pricings'!A:L,11,0),"")</f>
        <v>11</v>
      </c>
    </row>
    <row r="247" spans="1:28" s="83" customFormat="1" ht="12" x14ac:dyDescent="0.25">
      <c r="A247" s="81" t="s">
        <v>810</v>
      </c>
      <c r="B247" s="89">
        <v>39.43</v>
      </c>
      <c r="C247" s="89">
        <v>53.96</v>
      </c>
      <c r="D247" s="106">
        <f t="shared" si="12"/>
        <v>0.26927353595255749</v>
      </c>
      <c r="E247" s="90">
        <f t="shared" si="13"/>
        <v>0</v>
      </c>
      <c r="F247" s="90">
        <f t="shared" si="14"/>
        <v>58.65</v>
      </c>
      <c r="G247" s="82" t="s">
        <v>34</v>
      </c>
      <c r="H247" s="81" t="s">
        <v>811</v>
      </c>
      <c r="I247" s="81" t="s">
        <v>812</v>
      </c>
      <c r="J247" s="81" t="s">
        <v>443</v>
      </c>
      <c r="K247" s="81"/>
      <c r="L247" s="81"/>
      <c r="M247" s="81"/>
      <c r="N247" s="81"/>
      <c r="O247" s="82"/>
      <c r="P247" s="81"/>
      <c r="Q247" s="81"/>
      <c r="R247" s="81"/>
      <c r="S247" s="81"/>
      <c r="T247" s="81"/>
      <c r="U247" s="81">
        <f t="shared" si="15"/>
        <v>0</v>
      </c>
      <c r="V247" s="81">
        <f>IFERROR(VLOOKUP(A247,'Competitors Links &amp; Pricings'!A:G,3,0),"")</f>
        <v>58.65</v>
      </c>
      <c r="W247" s="81">
        <f>IFERROR(VLOOKUP(A247,'Competitors Links &amp; Pricings'!A:G,5,0),"")</f>
        <v>111.1</v>
      </c>
      <c r="X247" s="81">
        <f>IFERROR(VLOOKUP(A247,'Competitors Links &amp; Pricings'!A:G,7,0),"")</f>
        <v>191.25</v>
      </c>
      <c r="Y247" s="81">
        <f>IFERROR(VLOOKUP(A247,'Competitors Links &amp; Pricings'!A:L,8,0),"")</f>
        <v>4.5</v>
      </c>
      <c r="Z247" s="81">
        <f>IFERROR(VLOOKUP(A247,'Competitors Links &amp; Pricings'!A:L,9,0),"")</f>
        <v>17</v>
      </c>
      <c r="AA247" s="81">
        <f>IFERROR(VLOOKUP(A247,'Competitors Links &amp; Pricings'!A:L,10,0),"")</f>
        <v>0.28000000000000003</v>
      </c>
      <c r="AB247" s="81">
        <f>IFERROR(VLOOKUP(A247,'Competitors Links &amp; Pricings'!A:L,11,0),"")</f>
        <v>13</v>
      </c>
    </row>
    <row r="248" spans="1:28" s="83" customFormat="1" ht="12" x14ac:dyDescent="0.25">
      <c r="A248" s="81" t="s">
        <v>813</v>
      </c>
      <c r="B248" s="89">
        <v>18.29</v>
      </c>
      <c r="C248" s="89">
        <v>25.02</v>
      </c>
      <c r="D248" s="106">
        <f t="shared" si="12"/>
        <v>0.26898481215027981</v>
      </c>
      <c r="E248" s="90">
        <f t="shared" si="13"/>
        <v>0</v>
      </c>
      <c r="F248" s="90">
        <f t="shared" si="14"/>
        <v>27.2</v>
      </c>
      <c r="G248" s="82" t="s">
        <v>34</v>
      </c>
      <c r="H248" s="81" t="s">
        <v>814</v>
      </c>
      <c r="I248" s="81" t="s">
        <v>815</v>
      </c>
      <c r="J248" s="81" t="s">
        <v>443</v>
      </c>
      <c r="K248" s="81"/>
      <c r="L248" s="81"/>
      <c r="M248" s="81"/>
      <c r="N248" s="81"/>
      <c r="O248" s="82"/>
      <c r="P248" s="81"/>
      <c r="Q248" s="81"/>
      <c r="R248" s="81"/>
      <c r="S248" s="81"/>
      <c r="T248" s="81"/>
      <c r="U248" s="81">
        <f t="shared" si="15"/>
        <v>0</v>
      </c>
      <c r="V248" s="81">
        <f>IFERROR(VLOOKUP(A248,'Competitors Links &amp; Pricings'!A:G,3,0),"")</f>
        <v>27.2</v>
      </c>
      <c r="W248" s="81">
        <f>IFERROR(VLOOKUP(A248,'Competitors Links &amp; Pricings'!A:G,5,0),"")</f>
        <v>46.54</v>
      </c>
      <c r="X248" s="81">
        <f>IFERROR(VLOOKUP(A248,'Competitors Links &amp; Pricings'!A:G,7,0),"")</f>
        <v>46.95</v>
      </c>
      <c r="Y248" s="81">
        <f>IFERROR(VLOOKUP(A248,'Competitors Links &amp; Pricings'!A:L,8,0),"")</f>
        <v>3.93</v>
      </c>
      <c r="Z248" s="81">
        <f>IFERROR(VLOOKUP(A248,'Competitors Links &amp; Pricings'!A:L,9,0),"")</f>
        <v>7.08</v>
      </c>
      <c r="AA248" s="81">
        <f>IFERROR(VLOOKUP(A248,'Competitors Links &amp; Pricings'!A:L,10,0),"")</f>
        <v>0.33</v>
      </c>
      <c r="AB248" s="81">
        <f>IFERROR(VLOOKUP(A248,'Competitors Links &amp; Pricings'!A:L,11,0),"")</f>
        <v>1.96</v>
      </c>
    </row>
    <row r="249" spans="1:28" s="83" customFormat="1" ht="12" x14ac:dyDescent="0.25">
      <c r="A249" s="81" t="s">
        <v>816</v>
      </c>
      <c r="B249" s="89">
        <v>29.71</v>
      </c>
      <c r="C249" s="89">
        <v>40.659999999999997</v>
      </c>
      <c r="D249" s="106">
        <f t="shared" si="12"/>
        <v>0.26930644367929163</v>
      </c>
      <c r="E249" s="90">
        <f t="shared" si="13"/>
        <v>0</v>
      </c>
      <c r="F249" s="90">
        <f t="shared" si="14"/>
        <v>44.2</v>
      </c>
      <c r="G249" s="82" t="s">
        <v>34</v>
      </c>
      <c r="H249" s="81" t="s">
        <v>817</v>
      </c>
      <c r="I249" s="81" t="s">
        <v>818</v>
      </c>
      <c r="J249" s="81" t="s">
        <v>443</v>
      </c>
      <c r="K249" s="81"/>
      <c r="L249" s="81"/>
      <c r="M249" s="81"/>
      <c r="N249" s="81"/>
      <c r="O249" s="82"/>
      <c r="P249" s="81"/>
      <c r="Q249" s="81"/>
      <c r="R249" s="81"/>
      <c r="S249" s="81"/>
      <c r="T249" s="81"/>
      <c r="U249" s="81">
        <f t="shared" si="15"/>
        <v>0</v>
      </c>
      <c r="V249" s="81">
        <f>IFERROR(VLOOKUP(A249,'Competitors Links &amp; Pricings'!A:G,3,0),"")</f>
        <v>44.2</v>
      </c>
      <c r="W249" s="81">
        <f>IFERROR(VLOOKUP(A249,'Competitors Links &amp; Pricings'!A:G,5,0),"")</f>
        <v>76.95</v>
      </c>
      <c r="X249" s="81">
        <f>IFERROR(VLOOKUP(A249,'Competitors Links &amp; Pricings'!A:G,7,0),"")</f>
        <v>44.2</v>
      </c>
      <c r="Y249" s="81">
        <f>IFERROR(VLOOKUP(A249,'Competitors Links &amp; Pricings'!A:L,8,0),"")</f>
        <v>0.13300000000000001</v>
      </c>
      <c r="Z249" s="81">
        <f>IFERROR(VLOOKUP(A249,'Competitors Links &amp; Pricings'!A:L,9,0),"")</f>
        <v>5.0999999999999997E-2</v>
      </c>
      <c r="AA249" s="81">
        <f>IFERROR(VLOOKUP(A249,'Competitors Links &amp; Pricings'!A:L,10,0),"")</f>
        <v>1.08</v>
      </c>
      <c r="AB249" s="81">
        <f>IFERROR(VLOOKUP(A249,'Competitors Links &amp; Pricings'!A:L,11,0),"")</f>
        <v>1.0999999999999999E-2</v>
      </c>
    </row>
    <row r="250" spans="1:28" s="83" customFormat="1" ht="12" x14ac:dyDescent="0.25">
      <c r="A250" s="81" t="s">
        <v>819</v>
      </c>
      <c r="B250" s="89">
        <v>21.14</v>
      </c>
      <c r="C250" s="89">
        <v>28.93</v>
      </c>
      <c r="D250" s="106">
        <f t="shared" si="12"/>
        <v>0.26927065330107153</v>
      </c>
      <c r="E250" s="90">
        <f t="shared" si="13"/>
        <v>0</v>
      </c>
      <c r="F250" s="90">
        <f t="shared" si="14"/>
        <v>31.45</v>
      </c>
      <c r="G250" s="82" t="s">
        <v>34</v>
      </c>
      <c r="H250" s="81" t="s">
        <v>820</v>
      </c>
      <c r="I250" s="81" t="s">
        <v>821</v>
      </c>
      <c r="J250" s="81" t="s">
        <v>443</v>
      </c>
      <c r="K250" s="81"/>
      <c r="L250" s="81"/>
      <c r="M250" s="81"/>
      <c r="N250" s="81"/>
      <c r="O250" s="82"/>
      <c r="P250" s="81"/>
      <c r="Q250" s="81"/>
      <c r="R250" s="81"/>
      <c r="S250" s="81"/>
      <c r="T250" s="81"/>
      <c r="U250" s="81">
        <f t="shared" si="15"/>
        <v>0</v>
      </c>
      <c r="V250" s="81">
        <f>IFERROR(VLOOKUP(A250,'Competitors Links &amp; Pricings'!A:G,3,0),"")</f>
        <v>31.45</v>
      </c>
      <c r="W250" s="81">
        <f>IFERROR(VLOOKUP(A250,'Competitors Links &amp; Pricings'!A:G,5,0),"")</f>
        <v>54</v>
      </c>
      <c r="X250" s="81">
        <f>IFERROR(VLOOKUP(A250,'Competitors Links &amp; Pricings'!A:G,7,0),"")</f>
        <v>56.4</v>
      </c>
      <c r="Y250" s="81">
        <f>IFERROR(VLOOKUP(A250,'Competitors Links &amp; Pricings'!A:L,8,0),"")</f>
        <v>3.93</v>
      </c>
      <c r="Z250" s="81">
        <f>IFERROR(VLOOKUP(A250,'Competitors Links &amp; Pricings'!A:L,9,0),"")</f>
        <v>19.68</v>
      </c>
      <c r="AA250" s="81">
        <f>IFERROR(VLOOKUP(A250,'Competitors Links &amp; Pricings'!A:L,10,0),"")</f>
        <v>0.81</v>
      </c>
      <c r="AB250" s="81">
        <f>IFERROR(VLOOKUP(A250,'Competitors Links &amp; Pricings'!A:L,11,0),"")</f>
        <v>1.96</v>
      </c>
    </row>
    <row r="251" spans="1:28" s="83" customFormat="1" ht="12" x14ac:dyDescent="0.25">
      <c r="A251" s="81" t="s">
        <v>822</v>
      </c>
      <c r="B251" s="89">
        <v>76</v>
      </c>
      <c r="C251" s="89">
        <v>107.4</v>
      </c>
      <c r="D251" s="106">
        <f t="shared" si="12"/>
        <v>0.29236499068901306</v>
      </c>
      <c r="E251" s="90">
        <f t="shared" si="13"/>
        <v>0</v>
      </c>
      <c r="F251" s="90">
        <f t="shared" si="14"/>
        <v>113.05</v>
      </c>
      <c r="G251" s="82" t="s">
        <v>34</v>
      </c>
      <c r="H251" s="81" t="s">
        <v>823</v>
      </c>
      <c r="I251" s="81" t="s">
        <v>824</v>
      </c>
      <c r="J251" s="81" t="s">
        <v>443</v>
      </c>
      <c r="K251" s="81"/>
      <c r="L251" s="81"/>
      <c r="M251" s="81"/>
      <c r="N251" s="81"/>
      <c r="O251" s="82"/>
      <c r="P251" s="81"/>
      <c r="Q251" s="81"/>
      <c r="R251" s="81"/>
      <c r="S251" s="81"/>
      <c r="T251" s="81"/>
      <c r="U251" s="81">
        <f t="shared" si="15"/>
        <v>0</v>
      </c>
      <c r="V251" s="81">
        <f>IFERROR(VLOOKUP(A251,'Competitors Links &amp; Pricings'!A:G,3,0),"")</f>
        <v>113.05</v>
      </c>
      <c r="W251" s="81">
        <f>IFERROR(VLOOKUP(A251,'Competitors Links &amp; Pricings'!A:G,5,0),"")</f>
        <v>202</v>
      </c>
      <c r="X251" s="81">
        <f>IFERROR(VLOOKUP(A251,'Competitors Links &amp; Pricings'!A:G,7,0),"")</f>
        <v>152.44999999999999</v>
      </c>
      <c r="Y251" s="81">
        <f>IFERROR(VLOOKUP(A251,'Competitors Links &amp; Pricings'!A:L,8,0),"")</f>
        <v>1.96</v>
      </c>
      <c r="Z251" s="81">
        <f>IFERROR(VLOOKUP(A251,'Competitors Links &amp; Pricings'!A:L,9,0),"")</f>
        <v>2.7</v>
      </c>
      <c r="AA251" s="81">
        <f>IFERROR(VLOOKUP(A251,'Competitors Links &amp; Pricings'!A:L,10,0),"")</f>
        <v>0.65</v>
      </c>
      <c r="AB251" s="81">
        <f>IFERROR(VLOOKUP(A251,'Competitors Links &amp; Pricings'!A:L,11,0),"")</f>
        <v>0.94</v>
      </c>
    </row>
    <row r="252" spans="1:28" s="83" customFormat="1" ht="12" x14ac:dyDescent="0.25">
      <c r="A252" s="81" t="s">
        <v>825</v>
      </c>
      <c r="B252" s="89">
        <v>66.290000000000006</v>
      </c>
      <c r="C252" s="89">
        <v>90.71</v>
      </c>
      <c r="D252" s="106">
        <f t="shared" si="12"/>
        <v>0.26920956895601356</v>
      </c>
      <c r="E252" s="90">
        <f t="shared" si="13"/>
        <v>0</v>
      </c>
      <c r="F252" s="90">
        <f t="shared" si="14"/>
        <v>98.6</v>
      </c>
      <c r="G252" s="82" t="s">
        <v>34</v>
      </c>
      <c r="H252" s="81" t="s">
        <v>826</v>
      </c>
      <c r="I252" s="81" t="s">
        <v>827</v>
      </c>
      <c r="J252" s="81" t="s">
        <v>443</v>
      </c>
      <c r="K252" s="81"/>
      <c r="L252" s="81"/>
      <c r="M252" s="81"/>
      <c r="N252" s="81"/>
      <c r="O252" s="82"/>
      <c r="P252" s="81"/>
      <c r="Q252" s="81"/>
      <c r="R252" s="81"/>
      <c r="S252" s="81"/>
      <c r="T252" s="81"/>
      <c r="U252" s="81">
        <f t="shared" si="15"/>
        <v>0</v>
      </c>
      <c r="V252" s="81">
        <f>IFERROR(VLOOKUP(A252,'Competitors Links &amp; Pricings'!A:G,3,0),"")</f>
        <v>98.6</v>
      </c>
      <c r="W252" s="81">
        <f>IFERROR(VLOOKUP(A252,'Competitors Links &amp; Pricings'!A:G,5,0),"")</f>
        <v>165.95</v>
      </c>
      <c r="X252" s="81">
        <f>IFERROR(VLOOKUP(A252,'Competitors Links &amp; Pricings'!A:G,7,0),"")</f>
        <v>98.6</v>
      </c>
      <c r="Y252" s="81">
        <f>IFERROR(VLOOKUP(A252,'Competitors Links &amp; Pricings'!A:L,8,0),"")</f>
        <v>1.9</v>
      </c>
      <c r="Z252" s="81">
        <f>IFERROR(VLOOKUP(A252,'Competitors Links &amp; Pricings'!A:L,9,0),"")</f>
        <v>2.7</v>
      </c>
      <c r="AA252" s="81">
        <f>IFERROR(VLOOKUP(A252,'Competitors Links &amp; Pricings'!A:L,10,0),"")</f>
        <v>0.56399999999999995</v>
      </c>
      <c r="AB252" s="81">
        <f>IFERROR(VLOOKUP(A252,'Competitors Links &amp; Pricings'!A:L,11,0),"")</f>
        <v>0.94</v>
      </c>
    </row>
    <row r="253" spans="1:28" s="83" customFormat="1" ht="12" x14ac:dyDescent="0.25">
      <c r="A253" s="81" t="s">
        <v>828</v>
      </c>
      <c r="B253" s="89">
        <v>784</v>
      </c>
      <c r="C253" s="89">
        <v>1072.9000000000001</v>
      </c>
      <c r="D253" s="106">
        <f t="shared" si="12"/>
        <v>0.26927020225556908</v>
      </c>
      <c r="E253" s="90">
        <f t="shared" si="13"/>
        <v>0</v>
      </c>
      <c r="F253" s="90">
        <f t="shared" si="14"/>
        <v>1166.2</v>
      </c>
      <c r="G253" s="82" t="s">
        <v>34</v>
      </c>
      <c r="H253" s="81" t="s">
        <v>829</v>
      </c>
      <c r="I253" s="81" t="s">
        <v>830</v>
      </c>
      <c r="J253" s="81" t="s">
        <v>443</v>
      </c>
      <c r="K253" s="81"/>
      <c r="L253" s="81"/>
      <c r="M253" s="81"/>
      <c r="N253" s="81"/>
      <c r="O253" s="82"/>
      <c r="P253" s="81"/>
      <c r="Q253" s="81"/>
      <c r="R253" s="81"/>
      <c r="S253" s="81"/>
      <c r="T253" s="81"/>
      <c r="U253" s="81">
        <f t="shared" si="15"/>
        <v>0</v>
      </c>
      <c r="V253" s="81">
        <f>IFERROR(VLOOKUP(A253,'Competitors Links &amp; Pricings'!A:G,3,0),"")</f>
        <v>1166.2</v>
      </c>
      <c r="W253" s="81">
        <f>IFERROR(VLOOKUP(A253,'Competitors Links &amp; Pricings'!A:G,5,0),"")</f>
        <v>1975.95</v>
      </c>
      <c r="X253" s="81">
        <f>IFERROR(VLOOKUP(A253,'Competitors Links &amp; Pricings'!A:G,7,0),"")</f>
        <v>1976.45</v>
      </c>
      <c r="Y253" s="81">
        <f>IFERROR(VLOOKUP(A253,'Competitors Links &amp; Pricings'!A:L,8,0),"")</f>
        <v>1.96</v>
      </c>
      <c r="Z253" s="81">
        <f>IFERROR(VLOOKUP(A253,'Competitors Links &amp; Pricings'!A:L,9,0),"")</f>
        <v>3.93</v>
      </c>
      <c r="AA253" s="81">
        <f>IFERROR(VLOOKUP(A253,'Competitors Links &amp; Pricings'!A:L,10,0),"")</f>
        <v>7.02</v>
      </c>
      <c r="AB253" s="81">
        <f>IFERROR(VLOOKUP(A253,'Competitors Links &amp; Pricings'!A:L,11,0),"")</f>
        <v>1.96</v>
      </c>
    </row>
    <row r="254" spans="1:28" s="83" customFormat="1" ht="12" x14ac:dyDescent="0.25">
      <c r="A254" s="81" t="s">
        <v>831</v>
      </c>
      <c r="B254" s="89">
        <v>96.57</v>
      </c>
      <c r="C254" s="89">
        <v>136.47</v>
      </c>
      <c r="D254" s="106">
        <f t="shared" si="12"/>
        <v>0.29237194987909437</v>
      </c>
      <c r="E254" s="90">
        <f t="shared" si="13"/>
        <v>0</v>
      </c>
      <c r="F254" s="90">
        <f t="shared" si="14"/>
        <v>143.65</v>
      </c>
      <c r="G254" s="82" t="s">
        <v>34</v>
      </c>
      <c r="H254" s="81" t="s">
        <v>832</v>
      </c>
      <c r="I254" s="81" t="s">
        <v>833</v>
      </c>
      <c r="J254" s="81" t="s">
        <v>443</v>
      </c>
      <c r="K254" s="81"/>
      <c r="L254" s="81"/>
      <c r="M254" s="81"/>
      <c r="N254" s="81"/>
      <c r="O254" s="82"/>
      <c r="P254" s="81"/>
      <c r="Q254" s="81"/>
      <c r="R254" s="81"/>
      <c r="S254" s="81"/>
      <c r="T254" s="81"/>
      <c r="U254" s="81">
        <f t="shared" si="15"/>
        <v>0</v>
      </c>
      <c r="V254" s="81">
        <f>IFERROR(VLOOKUP(A254,'Competitors Links &amp; Pricings'!A:G,3,0),"")</f>
        <v>143.65</v>
      </c>
      <c r="W254" s="81">
        <f>IFERROR(VLOOKUP(A254,'Competitors Links &amp; Pricings'!A:G,5,0),"")</f>
        <v>219.2</v>
      </c>
      <c r="X254" s="81">
        <f>IFERROR(VLOOKUP(A254,'Competitors Links &amp; Pricings'!A:G,7,0),"")</f>
        <v>219.7</v>
      </c>
      <c r="Y254" s="81">
        <f>IFERROR(VLOOKUP(A254,'Competitors Links &amp; Pricings'!A:L,8,0),"")</f>
        <v>2.71</v>
      </c>
      <c r="Z254" s="81">
        <f>IFERROR(VLOOKUP(A254,'Competitors Links &amp; Pricings'!A:L,9,0),"")</f>
        <v>2.71</v>
      </c>
      <c r="AA254" s="81">
        <f>IFERROR(VLOOKUP(A254,'Competitors Links &amp; Pricings'!A:L,10,0),"")</f>
        <v>2.31</v>
      </c>
      <c r="AB254" s="81">
        <f>IFERROR(VLOOKUP(A254,'Competitors Links &amp; Pricings'!A:L,11,0),"")</f>
        <v>2.4</v>
      </c>
    </row>
    <row r="255" spans="1:28" s="83" customFormat="1" ht="12" x14ac:dyDescent="0.25">
      <c r="A255" s="81" t="s">
        <v>834</v>
      </c>
      <c r="B255" s="89">
        <v>114.29</v>
      </c>
      <c r="C255" s="89">
        <v>169.58</v>
      </c>
      <c r="D255" s="106">
        <f t="shared" ref="D255:D318" si="16">(C255-B255)/C255</f>
        <v>0.32604080669890317</v>
      </c>
      <c r="E255" s="90">
        <f t="shared" si="13"/>
        <v>0</v>
      </c>
      <c r="F255" s="90">
        <f t="shared" si="14"/>
        <v>178.5</v>
      </c>
      <c r="G255" s="82" t="s">
        <v>34</v>
      </c>
      <c r="H255" s="81" t="s">
        <v>835</v>
      </c>
      <c r="I255" s="81" t="s">
        <v>836</v>
      </c>
      <c r="J255" s="81" t="s">
        <v>443</v>
      </c>
      <c r="K255" s="81"/>
      <c r="L255" s="81"/>
      <c r="M255" s="81"/>
      <c r="N255" s="81"/>
      <c r="O255" s="82"/>
      <c r="P255" s="81"/>
      <c r="Q255" s="81"/>
      <c r="R255" s="81"/>
      <c r="S255" s="81"/>
      <c r="T255" s="81"/>
      <c r="U255" s="81">
        <f t="shared" si="15"/>
        <v>0</v>
      </c>
      <c r="V255" s="81">
        <f>IFERROR(VLOOKUP(A255,'Competitors Links &amp; Pricings'!A:G,3,0),"")</f>
        <v>178.5</v>
      </c>
      <c r="W255" s="81">
        <f>IFERROR(VLOOKUP(A255,'Competitors Links &amp; Pricings'!A:G,5,0),"")</f>
        <v>178.5</v>
      </c>
      <c r="X255" s="81">
        <f>IFERROR(VLOOKUP(A255,'Competitors Links &amp; Pricings'!A:G,7,0),"")</f>
        <v>302.95999999999998</v>
      </c>
      <c r="Y255" s="81">
        <f>IFERROR(VLOOKUP(A255,'Competitors Links &amp; Pricings'!A:L,8,0),"")</f>
        <v>2.71</v>
      </c>
      <c r="Z255" s="81">
        <f>IFERROR(VLOOKUP(A255,'Competitors Links &amp; Pricings'!A:L,9,0),"")</f>
        <v>2.71</v>
      </c>
      <c r="AA255" s="81">
        <f>IFERROR(VLOOKUP(A255,'Competitors Links &amp; Pricings'!A:L,10,0),"")</f>
        <v>2.31</v>
      </c>
      <c r="AB255" s="81">
        <f>IFERROR(VLOOKUP(A255,'Competitors Links &amp; Pricings'!A:L,11,0),"")</f>
        <v>2.4</v>
      </c>
    </row>
    <row r="256" spans="1:28" s="83" customFormat="1" ht="12" x14ac:dyDescent="0.25">
      <c r="A256" s="81" t="s">
        <v>838</v>
      </c>
      <c r="B256" s="89">
        <v>120</v>
      </c>
      <c r="C256" s="89">
        <v>169.58</v>
      </c>
      <c r="D256" s="106">
        <f t="shared" si="16"/>
        <v>0.29236938318197908</v>
      </c>
      <c r="E256" s="90">
        <f t="shared" si="13"/>
        <v>0</v>
      </c>
      <c r="F256" s="90">
        <f t="shared" si="14"/>
        <v>178.5</v>
      </c>
      <c r="G256" s="82" t="s">
        <v>34</v>
      </c>
      <c r="H256" s="81" t="s">
        <v>839</v>
      </c>
      <c r="I256" s="81" t="s">
        <v>840</v>
      </c>
      <c r="J256" s="81" t="s">
        <v>443</v>
      </c>
      <c r="K256" s="81"/>
      <c r="L256" s="81"/>
      <c r="M256" s="81"/>
      <c r="N256" s="81"/>
      <c r="O256" s="82"/>
      <c r="P256" s="81"/>
      <c r="Q256" s="81"/>
      <c r="R256" s="81"/>
      <c r="S256" s="81"/>
      <c r="T256" s="81"/>
      <c r="U256" s="81">
        <f t="shared" si="15"/>
        <v>0</v>
      </c>
      <c r="V256" s="81">
        <f>IFERROR(VLOOKUP(A256,'Competitors Links &amp; Pricings'!A:G,3,0),"")</f>
        <v>178.5</v>
      </c>
      <c r="W256" s="81">
        <f>IFERROR(VLOOKUP(A256,'Competitors Links &amp; Pricings'!A:G,5,0),"")</f>
        <v>178.5</v>
      </c>
      <c r="X256" s="81">
        <f>IFERROR(VLOOKUP(A256,'Competitors Links &amp; Pricings'!A:G,7,0),"")</f>
        <v>178.5</v>
      </c>
      <c r="Y256" s="81">
        <f>IFERROR(VLOOKUP(A256,'Competitors Links &amp; Pricings'!A:L,8,0),"")</f>
        <v>7.87</v>
      </c>
      <c r="Z256" s="81">
        <f>IFERROR(VLOOKUP(A256,'Competitors Links &amp; Pricings'!A:L,9,0),"")</f>
        <v>7.87</v>
      </c>
      <c r="AA256" s="81">
        <f>IFERROR(VLOOKUP(A256,'Competitors Links &amp; Pricings'!A:L,10,0),"")</f>
        <v>2.2000000000000002</v>
      </c>
      <c r="AB256" s="81">
        <f>IFERROR(VLOOKUP(A256,'Competitors Links &amp; Pricings'!A:L,11,0),"")</f>
        <v>2.36</v>
      </c>
    </row>
    <row r="257" spans="1:28" s="83" customFormat="1" ht="12" x14ac:dyDescent="0.25">
      <c r="A257" s="81" t="s">
        <v>841</v>
      </c>
      <c r="B257" s="89">
        <v>25.71</v>
      </c>
      <c r="C257" s="89">
        <v>35.19</v>
      </c>
      <c r="D257" s="106">
        <f t="shared" si="16"/>
        <v>0.26939471440750207</v>
      </c>
      <c r="E257" s="90">
        <f t="shared" si="13"/>
        <v>0</v>
      </c>
      <c r="F257" s="90">
        <f t="shared" si="14"/>
        <v>38.25</v>
      </c>
      <c r="G257" s="82" t="s">
        <v>34</v>
      </c>
      <c r="H257" s="81" t="s">
        <v>842</v>
      </c>
      <c r="I257" s="81" t="s">
        <v>843</v>
      </c>
      <c r="J257" s="81" t="s">
        <v>443</v>
      </c>
      <c r="K257" s="81"/>
      <c r="L257" s="81"/>
      <c r="M257" s="81"/>
      <c r="N257" s="81"/>
      <c r="O257" s="82"/>
      <c r="P257" s="81"/>
      <c r="Q257" s="81"/>
      <c r="R257" s="81"/>
      <c r="S257" s="81"/>
      <c r="T257" s="81"/>
      <c r="U257" s="81">
        <f t="shared" si="15"/>
        <v>0</v>
      </c>
      <c r="V257" s="81">
        <f>IFERROR(VLOOKUP(A257,'Competitors Links &amp; Pricings'!A:G,3,0),"")</f>
        <v>38.25</v>
      </c>
      <c r="W257" s="81">
        <f>IFERROR(VLOOKUP(A257,'Competitors Links &amp; Pricings'!A:G,5,0),"")</f>
        <v>38.25</v>
      </c>
      <c r="X257" s="81">
        <f>IFERROR(VLOOKUP(A257,'Competitors Links &amp; Pricings'!A:G,7,0),"")</f>
        <v>65.3</v>
      </c>
      <c r="Y257" s="81">
        <f>IFERROR(VLOOKUP(A257,'Competitors Links &amp; Pricings'!A:L,8,0),"")</f>
        <v>1.57</v>
      </c>
      <c r="Z257" s="81">
        <f>IFERROR(VLOOKUP(A257,'Competitors Links &amp; Pricings'!A:L,9,0),"")</f>
        <v>3.94</v>
      </c>
      <c r="AA257" s="81">
        <f>IFERROR(VLOOKUP(A257,'Competitors Links &amp; Pricings'!A:L,10,0),"")</f>
        <v>0.37</v>
      </c>
      <c r="AB257" s="81">
        <f>IFERROR(VLOOKUP(A257,'Competitors Links &amp; Pricings'!A:L,11,0),"")</f>
        <v>7.1</v>
      </c>
    </row>
    <row r="258" spans="1:28" s="83" customFormat="1" ht="12" x14ac:dyDescent="0.25">
      <c r="A258" s="81" t="s">
        <v>844</v>
      </c>
      <c r="B258" s="89">
        <v>114.29</v>
      </c>
      <c r="C258" s="89">
        <v>169.58</v>
      </c>
      <c r="D258" s="106">
        <f t="shared" si="16"/>
        <v>0.32604080669890317</v>
      </c>
      <c r="E258" s="90">
        <f t="shared" ref="E258:E321" si="17">MIN(K258:T258)</f>
        <v>0</v>
      </c>
      <c r="F258" s="90">
        <f t="shared" ref="F258:F321" si="18">MIN(V258:X258)</f>
        <v>178.5</v>
      </c>
      <c r="G258" s="82" t="s">
        <v>34</v>
      </c>
      <c r="H258" s="81" t="s">
        <v>845</v>
      </c>
      <c r="I258" s="81" t="s">
        <v>846</v>
      </c>
      <c r="J258" s="81" t="s">
        <v>443</v>
      </c>
      <c r="K258" s="81"/>
      <c r="L258" s="81"/>
      <c r="M258" s="81"/>
      <c r="N258" s="81"/>
      <c r="O258" s="82"/>
      <c r="P258" s="81"/>
      <c r="Q258" s="81"/>
      <c r="R258" s="81"/>
      <c r="S258" s="81"/>
      <c r="T258" s="81"/>
      <c r="U258" s="81">
        <f t="shared" si="15"/>
        <v>0</v>
      </c>
      <c r="V258" s="81">
        <f>IFERROR(VLOOKUP(A258,'Competitors Links &amp; Pricings'!A:G,3,0),"")</f>
        <v>178.5</v>
      </c>
      <c r="W258" s="81">
        <f>IFERROR(VLOOKUP(A258,'Competitors Links &amp; Pricings'!A:G,5,0),"")</f>
        <v>178.5</v>
      </c>
      <c r="X258" s="81">
        <f>IFERROR(VLOOKUP(A258,'Competitors Links &amp; Pricings'!A:G,7,0),"")</f>
        <v>272.45</v>
      </c>
      <c r="Y258" s="81">
        <f>IFERROR(VLOOKUP(A258,'Competitors Links &amp; Pricings'!A:L,8,0),"")</f>
        <v>1.22</v>
      </c>
      <c r="Z258" s="81">
        <f>IFERROR(VLOOKUP(A258,'Competitors Links &amp; Pricings'!A:L,9,0),"")</f>
        <v>2.72</v>
      </c>
      <c r="AA258" s="81">
        <f>IFERROR(VLOOKUP(A258,'Competitors Links &amp; Pricings'!A:L,10,0),"")</f>
        <v>2.31</v>
      </c>
      <c r="AB258" s="81">
        <f>IFERROR(VLOOKUP(A258,'Competitors Links &amp; Pricings'!A:L,11,0),"")</f>
        <v>2.72</v>
      </c>
    </row>
    <row r="259" spans="1:28" s="83" customFormat="1" ht="12" x14ac:dyDescent="0.25">
      <c r="A259" s="81" t="s">
        <v>848</v>
      </c>
      <c r="B259" s="89">
        <v>138.86000000000001</v>
      </c>
      <c r="C259" s="89">
        <v>196.22</v>
      </c>
      <c r="D259" s="106">
        <f t="shared" si="16"/>
        <v>0.29232494139231469</v>
      </c>
      <c r="E259" s="90">
        <f t="shared" si="17"/>
        <v>0</v>
      </c>
      <c r="F259" s="90">
        <f t="shared" si="18"/>
        <v>206.55</v>
      </c>
      <c r="G259" s="82" t="s">
        <v>34</v>
      </c>
      <c r="H259" s="81" t="s">
        <v>849</v>
      </c>
      <c r="I259" s="81" t="s">
        <v>850</v>
      </c>
      <c r="J259" s="81" t="s">
        <v>443</v>
      </c>
      <c r="K259" s="81"/>
      <c r="L259" s="81"/>
      <c r="M259" s="81"/>
      <c r="N259" s="81"/>
      <c r="O259" s="82"/>
      <c r="P259" s="81"/>
      <c r="Q259" s="81"/>
      <c r="R259" s="81"/>
      <c r="S259" s="81"/>
      <c r="T259" s="81"/>
      <c r="U259" s="81">
        <f t="shared" ref="U259:U322" si="19">COUNTIF(K259:T259,"&gt;0")</f>
        <v>0</v>
      </c>
      <c r="V259" s="81">
        <f>IFERROR(VLOOKUP(A259,'Competitors Links &amp; Pricings'!A:G,3,0),"")</f>
        <v>206.55</v>
      </c>
      <c r="W259" s="81">
        <f>IFERROR(VLOOKUP(A259,'Competitors Links &amp; Pricings'!A:G,5,0),"")</f>
        <v>206.55</v>
      </c>
      <c r="X259" s="81">
        <f>IFERROR(VLOOKUP(A259,'Competitors Links &amp; Pricings'!A:G,7,0),"")</f>
        <v>206.55</v>
      </c>
      <c r="Y259" s="81">
        <f>IFERROR(VLOOKUP(A259,'Competitors Links &amp; Pricings'!A:L,8,0),"")</f>
        <v>9</v>
      </c>
      <c r="Z259" s="81">
        <f>IFERROR(VLOOKUP(A259,'Competitors Links &amp; Pricings'!A:L,9,0),"")</f>
        <v>10</v>
      </c>
      <c r="AA259" s="81">
        <f>IFERROR(VLOOKUP(A259,'Competitors Links &amp; Pricings'!A:L,10,0),"")</f>
        <v>1.63</v>
      </c>
      <c r="AB259" s="81">
        <f>IFERROR(VLOOKUP(A259,'Competitors Links &amp; Pricings'!A:L,11,0),"")</f>
        <v>3</v>
      </c>
    </row>
    <row r="260" spans="1:28" s="83" customFormat="1" ht="12" x14ac:dyDescent="0.25">
      <c r="A260" s="81" t="s">
        <v>852</v>
      </c>
      <c r="B260" s="89">
        <v>131.43</v>
      </c>
      <c r="C260" s="89">
        <v>196.22</v>
      </c>
      <c r="D260" s="106">
        <f t="shared" si="16"/>
        <v>0.33019060238507791</v>
      </c>
      <c r="E260" s="90">
        <f t="shared" si="17"/>
        <v>0</v>
      </c>
      <c r="F260" s="90">
        <f t="shared" si="18"/>
        <v>206.55</v>
      </c>
      <c r="G260" s="82" t="s">
        <v>34</v>
      </c>
      <c r="H260" s="81" t="s">
        <v>853</v>
      </c>
      <c r="I260" s="81" t="s">
        <v>854</v>
      </c>
      <c r="J260" s="81" t="s">
        <v>443</v>
      </c>
      <c r="K260" s="81"/>
      <c r="L260" s="81"/>
      <c r="M260" s="81"/>
      <c r="N260" s="81"/>
      <c r="O260" s="82"/>
      <c r="P260" s="81"/>
      <c r="Q260" s="81"/>
      <c r="R260" s="81"/>
      <c r="S260" s="81"/>
      <c r="T260" s="81"/>
      <c r="U260" s="81">
        <f t="shared" si="19"/>
        <v>0</v>
      </c>
      <c r="V260" s="81">
        <f>IFERROR(VLOOKUP(A260,'Competitors Links &amp; Pricings'!A:G,3,0),"")</f>
        <v>206.55</v>
      </c>
      <c r="W260" s="81">
        <f>IFERROR(VLOOKUP(A260,'Competitors Links &amp; Pricings'!A:G,5,0),"")</f>
        <v>314.5</v>
      </c>
      <c r="X260" s="81">
        <f>IFERROR(VLOOKUP(A260,'Competitors Links &amp; Pricings'!A:G,7,0),"")</f>
        <v>314.56</v>
      </c>
      <c r="Y260" s="81">
        <f>IFERROR(VLOOKUP(A260,'Competitors Links &amp; Pricings'!A:L,8,0),"")</f>
        <v>7.87</v>
      </c>
      <c r="Z260" s="81">
        <f>IFERROR(VLOOKUP(A260,'Competitors Links &amp; Pricings'!A:L,9,0),"")</f>
        <v>7.87</v>
      </c>
      <c r="AA260" s="81">
        <f>IFERROR(VLOOKUP(A260,'Competitors Links &amp; Pricings'!A:L,10,0),"")</f>
        <v>2.29</v>
      </c>
      <c r="AB260" s="81">
        <f>IFERROR(VLOOKUP(A260,'Competitors Links &amp; Pricings'!A:L,11,0),"")</f>
        <v>6.29</v>
      </c>
    </row>
    <row r="261" spans="1:28" s="83" customFormat="1" ht="12" x14ac:dyDescent="0.25">
      <c r="A261" s="81" t="s">
        <v>856</v>
      </c>
      <c r="B261" s="89">
        <v>24</v>
      </c>
      <c r="C261" s="89">
        <v>32.840000000000003</v>
      </c>
      <c r="D261" s="106">
        <f t="shared" si="16"/>
        <v>0.26918392204628511</v>
      </c>
      <c r="E261" s="90">
        <f t="shared" si="17"/>
        <v>0</v>
      </c>
      <c r="F261" s="90">
        <f t="shared" si="18"/>
        <v>35.700000000000003</v>
      </c>
      <c r="G261" s="82" t="s">
        <v>34</v>
      </c>
      <c r="H261" s="81" t="s">
        <v>857</v>
      </c>
      <c r="I261" s="81" t="s">
        <v>858</v>
      </c>
      <c r="J261" s="81" t="s">
        <v>443</v>
      </c>
      <c r="K261" s="81"/>
      <c r="L261" s="81"/>
      <c r="M261" s="81"/>
      <c r="N261" s="81"/>
      <c r="O261" s="82"/>
      <c r="P261" s="81"/>
      <c r="Q261" s="81"/>
      <c r="R261" s="81"/>
      <c r="S261" s="81"/>
      <c r="T261" s="81"/>
      <c r="U261" s="81">
        <f t="shared" si="19"/>
        <v>0</v>
      </c>
      <c r="V261" s="81">
        <f>IFERROR(VLOOKUP(A261,'Competitors Links &amp; Pricings'!A:G,3,0),"")</f>
        <v>38.25</v>
      </c>
      <c r="W261" s="81">
        <f>IFERROR(VLOOKUP(A261,'Competitors Links &amp; Pricings'!A:G,5,0),"")</f>
        <v>60.39</v>
      </c>
      <c r="X261" s="81">
        <f>IFERROR(VLOOKUP(A261,'Competitors Links &amp; Pricings'!A:G,7,0),"")</f>
        <v>35.700000000000003</v>
      </c>
      <c r="Y261" s="81">
        <f>IFERROR(VLOOKUP(A261,'Competitors Links &amp; Pricings'!A:L,8,0),"")</f>
        <v>3.7</v>
      </c>
      <c r="Z261" s="81">
        <f>IFERROR(VLOOKUP(A261,'Competitors Links &amp; Pricings'!A:L,9,0),"")</f>
        <v>2.4</v>
      </c>
      <c r="AA261" s="81">
        <f>IFERROR(VLOOKUP(A261,'Competitors Links &amp; Pricings'!A:L,10,0),"")</f>
        <v>0.19</v>
      </c>
      <c r="AB261" s="81">
        <f>IFERROR(VLOOKUP(A261,'Competitors Links &amp; Pricings'!A:L,11,0),"")</f>
        <v>1.26</v>
      </c>
    </row>
    <row r="262" spans="1:28" s="83" customFormat="1" ht="12" x14ac:dyDescent="0.25">
      <c r="A262" s="81" t="s">
        <v>859</v>
      </c>
      <c r="B262" s="89">
        <v>21.14</v>
      </c>
      <c r="C262" s="89">
        <v>28.93</v>
      </c>
      <c r="D262" s="106">
        <f t="shared" si="16"/>
        <v>0.26927065330107153</v>
      </c>
      <c r="E262" s="90">
        <f t="shared" si="17"/>
        <v>0</v>
      </c>
      <c r="F262" s="90">
        <f t="shared" si="18"/>
        <v>31.45</v>
      </c>
      <c r="G262" s="82" t="s">
        <v>34</v>
      </c>
      <c r="H262" s="81" t="s">
        <v>860</v>
      </c>
      <c r="I262" s="81" t="s">
        <v>861</v>
      </c>
      <c r="J262" s="81" t="s">
        <v>443</v>
      </c>
      <c r="K262" s="81"/>
      <c r="L262" s="81"/>
      <c r="M262" s="81"/>
      <c r="N262" s="81"/>
      <c r="O262" s="82"/>
      <c r="P262" s="81"/>
      <c r="Q262" s="81"/>
      <c r="R262" s="81"/>
      <c r="S262" s="81"/>
      <c r="T262" s="81"/>
      <c r="U262" s="81">
        <f t="shared" si="19"/>
        <v>0</v>
      </c>
      <c r="V262" s="81">
        <f>IFERROR(VLOOKUP(A262,'Competitors Links &amp; Pricings'!A:G,3,0),"")</f>
        <v>31.45</v>
      </c>
      <c r="W262" s="81">
        <f>IFERROR(VLOOKUP(A262,'Competitors Links &amp; Pricings'!A:G,5,0),"")</f>
        <v>42.52</v>
      </c>
      <c r="X262" s="81">
        <f>IFERROR(VLOOKUP(A262,'Competitors Links &amp; Pricings'!A:G,7,0),"")</f>
        <v>31.45</v>
      </c>
      <c r="Y262" s="81">
        <f>IFERROR(VLOOKUP(A262,'Competitors Links &amp; Pricings'!A:L,8,0),"")</f>
        <v>5</v>
      </c>
      <c r="Z262" s="81">
        <f>IFERROR(VLOOKUP(A262,'Competitors Links &amp; Pricings'!A:L,9,0),"")</f>
        <v>18</v>
      </c>
      <c r="AA262" s="81">
        <f>IFERROR(VLOOKUP(A262,'Competitors Links &amp; Pricings'!A:L,10,0),"")</f>
        <v>0.39</v>
      </c>
      <c r="AB262" s="81">
        <f>IFERROR(VLOOKUP(A262,'Competitors Links &amp; Pricings'!A:L,11,0),"")</f>
        <v>11.5</v>
      </c>
    </row>
    <row r="263" spans="1:28" s="83" customFormat="1" ht="12" x14ac:dyDescent="0.25">
      <c r="A263" s="81" t="s">
        <v>862</v>
      </c>
      <c r="B263" s="89">
        <v>26.86</v>
      </c>
      <c r="C263" s="89">
        <v>36.75</v>
      </c>
      <c r="D263" s="106">
        <f t="shared" si="16"/>
        <v>0.26911564625850343</v>
      </c>
      <c r="E263" s="90">
        <f t="shared" si="17"/>
        <v>0</v>
      </c>
      <c r="F263" s="90">
        <f t="shared" si="18"/>
        <v>39.950000000000003</v>
      </c>
      <c r="G263" s="82" t="s">
        <v>34</v>
      </c>
      <c r="H263" s="81" t="s">
        <v>863</v>
      </c>
      <c r="I263" s="81" t="s">
        <v>864</v>
      </c>
      <c r="J263" s="81" t="s">
        <v>443</v>
      </c>
      <c r="K263" s="81"/>
      <c r="L263" s="81"/>
      <c r="M263" s="81"/>
      <c r="N263" s="81"/>
      <c r="O263" s="82"/>
      <c r="P263" s="81"/>
      <c r="Q263" s="81"/>
      <c r="R263" s="81"/>
      <c r="S263" s="81"/>
      <c r="T263" s="81"/>
      <c r="U263" s="81">
        <f t="shared" si="19"/>
        <v>0</v>
      </c>
      <c r="V263" s="81">
        <f>IFERROR(VLOOKUP(A263,'Competitors Links &amp; Pricings'!A:G,3,0),"")</f>
        <v>39.950000000000003</v>
      </c>
      <c r="W263" s="81">
        <f>IFERROR(VLOOKUP(A263,'Competitors Links &amp; Pricings'!A:G,5,0),"")</f>
        <v>39.950000000000003</v>
      </c>
      <c r="X263" s="81">
        <f>IFERROR(VLOOKUP(A263,'Competitors Links &amp; Pricings'!A:G,7,0),"")</f>
        <v>78.5</v>
      </c>
      <c r="Y263" s="81">
        <f>IFERROR(VLOOKUP(A263,'Competitors Links &amp; Pricings'!A:L,8,0),"")</f>
        <v>8</v>
      </c>
      <c r="Z263" s="81">
        <f>IFERROR(VLOOKUP(A263,'Competitors Links &amp; Pricings'!A:L,9,0),"")</f>
        <v>14</v>
      </c>
      <c r="AA263" s="81">
        <f>IFERROR(VLOOKUP(A263,'Competitors Links &amp; Pricings'!A:L,10,0),"")</f>
        <v>1.27</v>
      </c>
      <c r="AB263" s="81">
        <f>IFERROR(VLOOKUP(A263,'Competitors Links &amp; Pricings'!A:L,11,0),"")</f>
        <v>11</v>
      </c>
    </row>
    <row r="264" spans="1:28" s="83" customFormat="1" ht="12" x14ac:dyDescent="0.25">
      <c r="A264" s="81" t="s">
        <v>865</v>
      </c>
      <c r="B264" s="89">
        <v>33.71</v>
      </c>
      <c r="C264" s="89">
        <v>46.14</v>
      </c>
      <c r="D264" s="106">
        <f t="shared" si="16"/>
        <v>0.26939748591244039</v>
      </c>
      <c r="E264" s="90">
        <f t="shared" si="17"/>
        <v>0</v>
      </c>
      <c r="F264" s="90">
        <f t="shared" si="18"/>
        <v>50.15</v>
      </c>
      <c r="G264" s="82" t="s">
        <v>34</v>
      </c>
      <c r="H264" s="81" t="s">
        <v>866</v>
      </c>
      <c r="I264" s="81" t="s">
        <v>867</v>
      </c>
      <c r="J264" s="81" t="s">
        <v>443</v>
      </c>
      <c r="K264" s="81"/>
      <c r="L264" s="81"/>
      <c r="M264" s="81"/>
      <c r="N264" s="81"/>
      <c r="O264" s="82"/>
      <c r="P264" s="81"/>
      <c r="Q264" s="81"/>
      <c r="R264" s="81"/>
      <c r="S264" s="81"/>
      <c r="T264" s="81"/>
      <c r="U264" s="81">
        <f t="shared" si="19"/>
        <v>0</v>
      </c>
      <c r="V264" s="81">
        <f>IFERROR(VLOOKUP(A264,'Competitors Links &amp; Pricings'!A:G,3,0),"")</f>
        <v>50.15</v>
      </c>
      <c r="W264" s="81">
        <f>IFERROR(VLOOKUP(A264,'Competitors Links &amp; Pricings'!A:G,5,0),"")</f>
        <v>107.95</v>
      </c>
      <c r="X264" s="81">
        <f>IFERROR(VLOOKUP(A264,'Competitors Links &amp; Pricings'!A:G,7,0),"")</f>
        <v>95.5</v>
      </c>
      <c r="Y264" s="81">
        <f>IFERROR(VLOOKUP(A264,'Competitors Links &amp; Pricings'!A:L,8,0),"")</f>
        <v>8</v>
      </c>
      <c r="Z264" s="81">
        <f>IFERROR(VLOOKUP(A264,'Competitors Links &amp; Pricings'!A:L,9,0),"")</f>
        <v>14</v>
      </c>
      <c r="AA264" s="81">
        <f>IFERROR(VLOOKUP(A264,'Competitors Links &amp; Pricings'!A:L,10,0),"")</f>
        <v>1.53</v>
      </c>
      <c r="AB264" s="81">
        <f>IFERROR(VLOOKUP(A264,'Competitors Links &amp; Pricings'!A:L,11,0),"")</f>
        <v>11</v>
      </c>
    </row>
    <row r="265" spans="1:28" s="83" customFormat="1" ht="12" x14ac:dyDescent="0.25">
      <c r="A265" s="81" t="s">
        <v>868</v>
      </c>
      <c r="B265" s="89">
        <v>18.29</v>
      </c>
      <c r="C265" s="89">
        <v>25.02</v>
      </c>
      <c r="D265" s="106">
        <f t="shared" si="16"/>
        <v>0.26898481215027981</v>
      </c>
      <c r="E265" s="90">
        <f t="shared" si="17"/>
        <v>0</v>
      </c>
      <c r="F265" s="90">
        <f t="shared" si="18"/>
        <v>27.2</v>
      </c>
      <c r="G265" s="82" t="s">
        <v>34</v>
      </c>
      <c r="H265" s="81" t="s">
        <v>869</v>
      </c>
      <c r="I265" s="81" t="s">
        <v>870</v>
      </c>
      <c r="J265" s="81" t="s">
        <v>443</v>
      </c>
      <c r="K265" s="81"/>
      <c r="L265" s="81"/>
      <c r="M265" s="81"/>
      <c r="N265" s="81"/>
      <c r="O265" s="82"/>
      <c r="P265" s="81"/>
      <c r="Q265" s="81"/>
      <c r="R265" s="81"/>
      <c r="S265" s="81"/>
      <c r="T265" s="81"/>
      <c r="U265" s="81">
        <f t="shared" si="19"/>
        <v>0</v>
      </c>
      <c r="V265" s="81">
        <f>IFERROR(VLOOKUP(A265,'Competitors Links &amp; Pricings'!A:G,3,0),"")</f>
        <v>27.2</v>
      </c>
      <c r="W265" s="81">
        <f>IFERROR(VLOOKUP(A265,'Competitors Links &amp; Pricings'!A:G,5,0),"")</f>
        <v>30.9</v>
      </c>
      <c r="X265" s="81">
        <f>IFERROR(VLOOKUP(A265,'Competitors Links &amp; Pricings'!A:G,7,0),"")</f>
        <v>33.909999999999997</v>
      </c>
      <c r="Y265" s="81">
        <f>IFERROR(VLOOKUP(A265,'Competitors Links &amp; Pricings'!A:L,8,0),"")</f>
        <v>7.2</v>
      </c>
      <c r="Z265" s="81">
        <f>IFERROR(VLOOKUP(A265,'Competitors Links &amp; Pricings'!A:L,9,0),"")</f>
        <v>2</v>
      </c>
      <c r="AA265" s="81">
        <f>IFERROR(VLOOKUP(A265,'Competitors Links &amp; Pricings'!A:L,10,0),"")</f>
        <v>1</v>
      </c>
      <c r="AB265" s="81">
        <f>IFERROR(VLOOKUP(A265,'Competitors Links &amp; Pricings'!A:L,11,0),"")</f>
        <v>3.5</v>
      </c>
    </row>
    <row r="266" spans="1:28" s="83" customFormat="1" ht="12" x14ac:dyDescent="0.25">
      <c r="A266" s="81" t="s">
        <v>871</v>
      </c>
      <c r="B266" s="89">
        <v>45.71</v>
      </c>
      <c r="C266" s="89">
        <v>62.56</v>
      </c>
      <c r="D266" s="106">
        <f t="shared" si="16"/>
        <v>0.26934143222506396</v>
      </c>
      <c r="E266" s="90">
        <f t="shared" si="17"/>
        <v>0</v>
      </c>
      <c r="F266" s="90">
        <f t="shared" si="18"/>
        <v>68</v>
      </c>
      <c r="G266" s="82" t="s">
        <v>34</v>
      </c>
      <c r="H266" s="81" t="s">
        <v>872</v>
      </c>
      <c r="I266" s="81" t="s">
        <v>873</v>
      </c>
      <c r="J266" s="81" t="s">
        <v>443</v>
      </c>
      <c r="K266" s="81"/>
      <c r="L266" s="81"/>
      <c r="M266" s="81"/>
      <c r="N266" s="81"/>
      <c r="O266" s="82"/>
      <c r="P266" s="81"/>
      <c r="Q266" s="81"/>
      <c r="R266" s="81"/>
      <c r="S266" s="81"/>
      <c r="T266" s="81"/>
      <c r="U266" s="81">
        <f t="shared" si="19"/>
        <v>0</v>
      </c>
      <c r="V266" s="81">
        <f>IFERROR(VLOOKUP(A266,'Competitors Links &amp; Pricings'!A:G,3,0),"")</f>
        <v>68</v>
      </c>
      <c r="W266" s="81">
        <f>IFERROR(VLOOKUP(A266,'Competitors Links &amp; Pricings'!A:G,5,0),"")</f>
        <v>115.3</v>
      </c>
      <c r="X266" s="81">
        <f>IFERROR(VLOOKUP(A266,'Competitors Links &amp; Pricings'!A:G,7,0),"")</f>
        <v>68</v>
      </c>
      <c r="Y266" s="81">
        <f>IFERROR(VLOOKUP(A266,'Competitors Links &amp; Pricings'!A:L,8,0),"")</f>
        <v>7</v>
      </c>
      <c r="Z266" s="81">
        <f>IFERROR(VLOOKUP(A266,'Competitors Links &amp; Pricings'!A:L,9,0),"")</f>
        <v>22.6</v>
      </c>
      <c r="AA266" s="81">
        <f>IFERROR(VLOOKUP(A266,'Competitors Links &amp; Pricings'!A:L,10,0),"")</f>
        <v>2.2000000000000002</v>
      </c>
      <c r="AB266" s="81">
        <f>IFERROR(VLOOKUP(A266,'Competitors Links &amp; Pricings'!A:L,11,0),"")</f>
        <v>15.4</v>
      </c>
    </row>
    <row r="267" spans="1:28" s="83" customFormat="1" ht="12" x14ac:dyDescent="0.25">
      <c r="A267" s="81" t="s">
        <v>874</v>
      </c>
      <c r="B267" s="89">
        <v>50.86</v>
      </c>
      <c r="C267" s="89">
        <v>69.599999999999994</v>
      </c>
      <c r="D267" s="106">
        <f t="shared" si="16"/>
        <v>0.26925287356321836</v>
      </c>
      <c r="E267" s="90">
        <f t="shared" si="17"/>
        <v>0</v>
      </c>
      <c r="F267" s="90">
        <f t="shared" si="18"/>
        <v>75.650000000000006</v>
      </c>
      <c r="G267" s="82" t="s">
        <v>34</v>
      </c>
      <c r="H267" s="81" t="s">
        <v>875</v>
      </c>
      <c r="I267" s="81" t="s">
        <v>876</v>
      </c>
      <c r="J267" s="81" t="s">
        <v>443</v>
      </c>
      <c r="K267" s="81"/>
      <c r="L267" s="81"/>
      <c r="M267" s="81"/>
      <c r="N267" s="81"/>
      <c r="O267" s="82"/>
      <c r="P267" s="81"/>
      <c r="Q267" s="81"/>
      <c r="R267" s="81"/>
      <c r="S267" s="81"/>
      <c r="T267" s="81"/>
      <c r="U267" s="81">
        <f t="shared" si="19"/>
        <v>0</v>
      </c>
      <c r="V267" s="81">
        <f>IFERROR(VLOOKUP(A267,'Competitors Links &amp; Pricings'!A:G,3,0),"")</f>
        <v>75.650000000000006</v>
      </c>
      <c r="W267" s="81">
        <f>IFERROR(VLOOKUP(A267,'Competitors Links &amp; Pricings'!A:G,5,0),"")</f>
        <v>129.16</v>
      </c>
      <c r="X267" s="81">
        <f>IFERROR(VLOOKUP(A267,'Competitors Links &amp; Pricings'!A:G,7,0),"")</f>
        <v>128.69999999999999</v>
      </c>
      <c r="Y267" s="81">
        <f>IFERROR(VLOOKUP(A267,'Competitors Links &amp; Pricings'!A:L,8,0),"")</f>
        <v>7</v>
      </c>
      <c r="Z267" s="81">
        <f>IFERROR(VLOOKUP(A267,'Competitors Links &amp; Pricings'!A:L,9,0),"")</f>
        <v>22.6</v>
      </c>
      <c r="AA267" s="81">
        <f>IFERROR(VLOOKUP(A267,'Competitors Links &amp; Pricings'!A:L,10,0),"")</f>
        <v>2.2000000000000002</v>
      </c>
      <c r="AB267" s="81">
        <f>IFERROR(VLOOKUP(A267,'Competitors Links &amp; Pricings'!A:L,11,0),"")</f>
        <v>15.4</v>
      </c>
    </row>
    <row r="268" spans="1:28" s="83" customFormat="1" ht="12" x14ac:dyDescent="0.25">
      <c r="A268" s="81" t="s">
        <v>878</v>
      </c>
      <c r="B268" s="89">
        <v>36.57</v>
      </c>
      <c r="C268" s="89">
        <v>50.05</v>
      </c>
      <c r="D268" s="106">
        <f t="shared" si="16"/>
        <v>0.26933066933066929</v>
      </c>
      <c r="E268" s="90">
        <f t="shared" si="17"/>
        <v>0</v>
      </c>
      <c r="F268" s="90">
        <f t="shared" si="18"/>
        <v>54.4</v>
      </c>
      <c r="G268" s="82" t="s">
        <v>34</v>
      </c>
      <c r="H268" s="81" t="s">
        <v>879</v>
      </c>
      <c r="I268" s="81" t="s">
        <v>880</v>
      </c>
      <c r="J268" s="81" t="s">
        <v>443</v>
      </c>
      <c r="K268" s="81"/>
      <c r="L268" s="81"/>
      <c r="M268" s="81"/>
      <c r="N268" s="81"/>
      <c r="O268" s="82"/>
      <c r="P268" s="81"/>
      <c r="Q268" s="81"/>
      <c r="R268" s="81"/>
      <c r="S268" s="81"/>
      <c r="T268" s="81"/>
      <c r="U268" s="81">
        <f t="shared" si="19"/>
        <v>0</v>
      </c>
      <c r="V268" s="81">
        <f>IFERROR(VLOOKUP(A268,'Competitors Links &amp; Pricings'!A:G,3,0),"")</f>
        <v>54.4</v>
      </c>
      <c r="W268" s="81">
        <f>IFERROR(VLOOKUP(A268,'Competitors Links &amp; Pricings'!A:G,5,0),"")</f>
        <v>54.4</v>
      </c>
      <c r="X268" s="81">
        <f>IFERROR(VLOOKUP(A268,'Competitors Links &amp; Pricings'!A:G,7,0),"")</f>
        <v>91.95</v>
      </c>
      <c r="Y268" s="81">
        <f>IFERROR(VLOOKUP(A268,'Competitors Links &amp; Pricings'!A:L,8,0),"")</f>
        <v>9.5</v>
      </c>
      <c r="Z268" s="81">
        <f>IFERROR(VLOOKUP(A268,'Competitors Links &amp; Pricings'!A:L,9,0),"")</f>
        <v>26</v>
      </c>
      <c r="AA268" s="81">
        <f>IFERROR(VLOOKUP(A268,'Competitors Links &amp; Pricings'!A:L,10,0),"")</f>
        <v>0.73</v>
      </c>
      <c r="AB268" s="81">
        <f>IFERROR(VLOOKUP(A268,'Competitors Links &amp; Pricings'!A:L,11,0),"")</f>
        <v>10.5</v>
      </c>
    </row>
    <row r="269" spans="1:28" s="83" customFormat="1" ht="12" x14ac:dyDescent="0.25">
      <c r="A269" s="81" t="s">
        <v>881</v>
      </c>
      <c r="B269" s="89">
        <v>64</v>
      </c>
      <c r="C269" s="89">
        <v>87.58</v>
      </c>
      <c r="D269" s="106">
        <f t="shared" si="16"/>
        <v>0.26923955240922581</v>
      </c>
      <c r="E269" s="90">
        <f t="shared" si="17"/>
        <v>0</v>
      </c>
      <c r="F269" s="90">
        <f t="shared" si="18"/>
        <v>95.2</v>
      </c>
      <c r="G269" s="82" t="s">
        <v>34</v>
      </c>
      <c r="H269" s="81" t="s">
        <v>882</v>
      </c>
      <c r="I269" s="81" t="s">
        <v>883</v>
      </c>
      <c r="J269" s="81" t="s">
        <v>443</v>
      </c>
      <c r="K269" s="81"/>
      <c r="L269" s="81"/>
      <c r="M269" s="81"/>
      <c r="N269" s="81"/>
      <c r="O269" s="82"/>
      <c r="P269" s="81"/>
      <c r="Q269" s="81"/>
      <c r="R269" s="81"/>
      <c r="S269" s="81"/>
      <c r="T269" s="81"/>
      <c r="U269" s="81">
        <f t="shared" si="19"/>
        <v>0</v>
      </c>
      <c r="V269" s="81">
        <f>IFERROR(VLOOKUP(A269,'Competitors Links &amp; Pricings'!A:G,3,0),"")</f>
        <v>95.2</v>
      </c>
      <c r="W269" s="81">
        <f>IFERROR(VLOOKUP(A269,'Competitors Links &amp; Pricings'!A:G,5,0),"")</f>
        <v>161.94999999999999</v>
      </c>
      <c r="X269" s="81">
        <f>IFERROR(VLOOKUP(A269,'Competitors Links &amp; Pricings'!A:G,7,0),"")</f>
        <v>162.44999999999999</v>
      </c>
      <c r="Y269" s="81">
        <f>IFERROR(VLOOKUP(A269,'Competitors Links &amp; Pricings'!A:L,8,0),"")</f>
        <v>7</v>
      </c>
      <c r="Z269" s="81">
        <f>IFERROR(VLOOKUP(A269,'Competitors Links &amp; Pricings'!A:L,9,0),"")</f>
        <v>22.6</v>
      </c>
      <c r="AA269" s="81">
        <f>IFERROR(VLOOKUP(A269,'Competitors Links &amp; Pricings'!A:L,10,0),"")</f>
        <v>2.42</v>
      </c>
      <c r="AB269" s="81">
        <f>IFERROR(VLOOKUP(A269,'Competitors Links &amp; Pricings'!A:L,11,0),"")</f>
        <v>15.4</v>
      </c>
    </row>
    <row r="270" spans="1:28" s="83" customFormat="1" ht="12" x14ac:dyDescent="0.25">
      <c r="A270" s="81" t="s">
        <v>884</v>
      </c>
      <c r="B270" s="89">
        <v>60.57</v>
      </c>
      <c r="C270" s="89">
        <v>70.239999999999995</v>
      </c>
      <c r="D270" s="106">
        <f t="shared" si="16"/>
        <v>0.13767084282460129</v>
      </c>
      <c r="E270" s="90">
        <f t="shared" si="17"/>
        <v>0</v>
      </c>
      <c r="F270" s="90">
        <f t="shared" si="18"/>
        <v>69.290000000000006</v>
      </c>
      <c r="G270" s="82" t="s">
        <v>34</v>
      </c>
      <c r="H270" s="81" t="s">
        <v>885</v>
      </c>
      <c r="I270" s="81" t="s">
        <v>886</v>
      </c>
      <c r="J270" s="81" t="s">
        <v>443</v>
      </c>
      <c r="K270" s="81"/>
      <c r="L270" s="81"/>
      <c r="M270" s="81"/>
      <c r="N270" s="81"/>
      <c r="O270" s="82"/>
      <c r="P270" s="81"/>
      <c r="Q270" s="81"/>
      <c r="R270" s="81"/>
      <c r="S270" s="81"/>
      <c r="T270" s="81"/>
      <c r="U270" s="81">
        <f t="shared" si="19"/>
        <v>0</v>
      </c>
      <c r="V270" s="81">
        <f>IFERROR(VLOOKUP(A270,'Competitors Links &amp; Pricings'!A:G,3,0),"")</f>
        <v>90.1</v>
      </c>
      <c r="W270" s="81">
        <f>IFERROR(VLOOKUP(A270,'Competitors Links &amp; Pricings'!A:G,5,0),"")</f>
        <v>90.1</v>
      </c>
      <c r="X270" s="81">
        <f>IFERROR(VLOOKUP(A270,'Competitors Links &amp; Pricings'!A:G,7,0),"")</f>
        <v>69.290000000000006</v>
      </c>
      <c r="Y270" s="81">
        <f>IFERROR(VLOOKUP(A270,'Competitors Links &amp; Pricings'!A:L,8,0),"")</f>
        <v>8</v>
      </c>
      <c r="Z270" s="81">
        <f>IFERROR(VLOOKUP(A270,'Competitors Links &amp; Pricings'!A:L,9,0),"")</f>
        <v>17.5</v>
      </c>
      <c r="AA270" s="81">
        <f>IFERROR(VLOOKUP(A270,'Competitors Links &amp; Pricings'!A:L,10,0),"")</f>
        <v>2.86</v>
      </c>
      <c r="AB270" s="81">
        <f>IFERROR(VLOOKUP(A270,'Competitors Links &amp; Pricings'!A:L,11,0),"")</f>
        <v>14</v>
      </c>
    </row>
    <row r="271" spans="1:28" s="83" customFormat="1" ht="12" x14ac:dyDescent="0.25">
      <c r="A271" s="81" t="s">
        <v>887</v>
      </c>
      <c r="B271" s="89">
        <v>26.29</v>
      </c>
      <c r="C271" s="89">
        <v>33.46</v>
      </c>
      <c r="D271" s="106">
        <f t="shared" si="16"/>
        <v>0.21428571428571433</v>
      </c>
      <c r="E271" s="90">
        <f t="shared" si="17"/>
        <v>0</v>
      </c>
      <c r="F271" s="90">
        <f t="shared" si="18"/>
        <v>39.1</v>
      </c>
      <c r="G271" s="82" t="s">
        <v>888</v>
      </c>
      <c r="H271" s="111" t="s">
        <v>889</v>
      </c>
      <c r="I271" s="81" t="s">
        <v>890</v>
      </c>
      <c r="J271" s="81" t="s">
        <v>443</v>
      </c>
      <c r="K271" s="82"/>
      <c r="L271" s="81"/>
      <c r="M271" s="82"/>
      <c r="N271" s="82"/>
      <c r="O271" s="82"/>
      <c r="P271" s="81"/>
      <c r="Q271" s="81"/>
      <c r="R271" s="81"/>
      <c r="S271" s="81"/>
      <c r="T271" s="81"/>
      <c r="U271" s="81">
        <f t="shared" si="19"/>
        <v>0</v>
      </c>
      <c r="V271" s="81">
        <f>IFERROR(VLOOKUP(A271,'Competitors Links &amp; Pricings'!A:G,3,0),"")</f>
        <v>39.1</v>
      </c>
      <c r="W271" s="81">
        <f>IFERROR(VLOOKUP(A271,'Competitors Links &amp; Pricings'!A:G,5,0),"")</f>
        <v>78.5</v>
      </c>
      <c r="X271" s="81">
        <f>IFERROR(VLOOKUP(A271,'Competitors Links &amp; Pricings'!A:G,7,0),"")</f>
        <v>66.95</v>
      </c>
      <c r="Y271" s="81">
        <f>IFERROR(VLOOKUP(A271,'Competitors Links &amp; Pricings'!A:L,8,0),"")</f>
        <v>1.8</v>
      </c>
      <c r="Z271" s="81">
        <f>IFERROR(VLOOKUP(A271,'Competitors Links &amp; Pricings'!A:L,9,0),"")</f>
        <v>3.9</v>
      </c>
      <c r="AA271" s="81">
        <f>IFERROR(VLOOKUP(A271,'Competitors Links &amp; Pricings'!A:L,10,0),"")</f>
        <v>0.2</v>
      </c>
      <c r="AB271" s="81">
        <f>IFERROR(VLOOKUP(A271,'Competitors Links &amp; Pricings'!A:L,11,0),"")</f>
        <v>1</v>
      </c>
    </row>
    <row r="272" spans="1:28" s="83" customFormat="1" ht="12" x14ac:dyDescent="0.25">
      <c r="A272" s="81" t="s">
        <v>891</v>
      </c>
      <c r="B272" s="89">
        <v>73.709999999999994</v>
      </c>
      <c r="C272" s="89">
        <v>176.65</v>
      </c>
      <c r="D272" s="106">
        <f t="shared" si="16"/>
        <v>0.58273422020945376</v>
      </c>
      <c r="E272" s="90">
        <f t="shared" si="17"/>
        <v>0</v>
      </c>
      <c r="F272" s="90">
        <f t="shared" si="18"/>
        <v>109.65</v>
      </c>
      <c r="G272" s="82" t="s">
        <v>34</v>
      </c>
      <c r="H272" s="81" t="s">
        <v>892</v>
      </c>
      <c r="I272" s="81" t="s">
        <v>893</v>
      </c>
      <c r="J272" s="81" t="s">
        <v>443</v>
      </c>
      <c r="K272" s="81"/>
      <c r="L272" s="81"/>
      <c r="M272" s="81"/>
      <c r="N272" s="81"/>
      <c r="O272" s="82"/>
      <c r="P272" s="81"/>
      <c r="Q272" s="81"/>
      <c r="R272" s="81"/>
      <c r="S272" s="81"/>
      <c r="T272" s="81"/>
      <c r="U272" s="81">
        <f t="shared" si="19"/>
        <v>0</v>
      </c>
      <c r="V272" s="81">
        <f>IFERROR(VLOOKUP(A272,'Competitors Links &amp; Pricings'!A:G,3,0),"")</f>
        <v>109.65</v>
      </c>
      <c r="W272" s="81">
        <f>IFERROR(VLOOKUP(A272,'Competitors Links &amp; Pricings'!A:G,5,0),"")</f>
        <v>185.95</v>
      </c>
      <c r="X272" s="81">
        <f>IFERROR(VLOOKUP(A272,'Competitors Links &amp; Pricings'!A:G,7,0),"")</f>
        <v>185.95</v>
      </c>
      <c r="Y272" s="81">
        <f>IFERROR(VLOOKUP(A272,'Competitors Links &amp; Pricings'!A:L,8,0),"")</f>
        <v>8</v>
      </c>
      <c r="Z272" s="81">
        <f>IFERROR(VLOOKUP(A272,'Competitors Links &amp; Pricings'!A:L,9,0),"")</f>
        <v>24</v>
      </c>
      <c r="AA272" s="81">
        <f>IFERROR(VLOOKUP(A272,'Competitors Links &amp; Pricings'!A:L,10,0),"")</f>
        <v>3.52</v>
      </c>
      <c r="AB272" s="81">
        <f>IFERROR(VLOOKUP(A272,'Competitors Links &amp; Pricings'!A:L,11,0),"")</f>
        <v>15</v>
      </c>
    </row>
    <row r="273" spans="1:28" s="83" customFormat="1" ht="12" x14ac:dyDescent="0.25">
      <c r="A273" s="81" t="s">
        <v>894</v>
      </c>
      <c r="B273" s="89">
        <v>67.430000000000007</v>
      </c>
      <c r="C273" s="89">
        <v>160.5</v>
      </c>
      <c r="D273" s="106">
        <f t="shared" si="16"/>
        <v>0.57987538940809968</v>
      </c>
      <c r="E273" s="90">
        <f t="shared" si="17"/>
        <v>0</v>
      </c>
      <c r="F273" s="90">
        <f t="shared" si="18"/>
        <v>168.95</v>
      </c>
      <c r="G273" s="82" t="s">
        <v>34</v>
      </c>
      <c r="H273" s="81" t="s">
        <v>895</v>
      </c>
      <c r="I273" s="81" t="s">
        <v>896</v>
      </c>
      <c r="J273" s="81" t="s">
        <v>443</v>
      </c>
      <c r="K273" s="81"/>
      <c r="L273" s="81"/>
      <c r="M273" s="81"/>
      <c r="N273" s="81"/>
      <c r="O273" s="82"/>
      <c r="P273" s="81"/>
      <c r="Q273" s="81"/>
      <c r="R273" s="81"/>
      <c r="S273" s="81"/>
      <c r="T273" s="81"/>
      <c r="U273" s="81">
        <f t="shared" si="19"/>
        <v>0</v>
      </c>
      <c r="V273" s="81">
        <f>IFERROR(VLOOKUP(A273,'Competitors Links &amp; Pricings'!A:G,3,0),"")</f>
        <v>179</v>
      </c>
      <c r="W273" s="81">
        <f>IFERROR(VLOOKUP(A273,'Competitors Links &amp; Pricings'!A:G,5,0),"")</f>
        <v>168.95</v>
      </c>
      <c r="X273" s="81">
        <f>IFERROR(VLOOKUP(A273,'Competitors Links &amp; Pricings'!A:G,7,0),"")</f>
        <v>179.55</v>
      </c>
      <c r="Y273" s="81">
        <f>IFERROR(VLOOKUP(A273,'Competitors Links &amp; Pricings'!A:L,8,0),"")</f>
        <v>8</v>
      </c>
      <c r="Z273" s="81">
        <f>IFERROR(VLOOKUP(A273,'Competitors Links &amp; Pricings'!A:L,9,0),"")</f>
        <v>14.5</v>
      </c>
      <c r="AA273" s="81">
        <f>IFERROR(VLOOKUP(A273,'Competitors Links &amp; Pricings'!A:L,10,0),"")</f>
        <v>2.1</v>
      </c>
      <c r="AB273" s="81">
        <f>IFERROR(VLOOKUP(A273,'Competitors Links &amp; Pricings'!A:L,11,0),"")</f>
        <v>23.2</v>
      </c>
    </row>
    <row r="274" spans="1:28" s="83" customFormat="1" ht="12" x14ac:dyDescent="0.25">
      <c r="A274" s="81" t="s">
        <v>897</v>
      </c>
      <c r="B274" s="89">
        <v>35.43</v>
      </c>
      <c r="C274" s="89">
        <v>48.48</v>
      </c>
      <c r="D274" s="106">
        <f t="shared" si="16"/>
        <v>0.26918316831683164</v>
      </c>
      <c r="E274" s="90">
        <f t="shared" si="17"/>
        <v>0</v>
      </c>
      <c r="F274" s="90">
        <f t="shared" si="18"/>
        <v>52.7</v>
      </c>
      <c r="G274" s="82" t="s">
        <v>34</v>
      </c>
      <c r="H274" s="81" t="s">
        <v>898</v>
      </c>
      <c r="I274" s="81" t="s">
        <v>899</v>
      </c>
      <c r="J274" s="81" t="s">
        <v>443</v>
      </c>
      <c r="K274" s="81"/>
      <c r="L274" s="81"/>
      <c r="M274" s="81"/>
      <c r="N274" s="81"/>
      <c r="O274" s="82"/>
      <c r="P274" s="81"/>
      <c r="Q274" s="81"/>
      <c r="R274" s="81"/>
      <c r="S274" s="81"/>
      <c r="T274" s="81"/>
      <c r="U274" s="81">
        <f t="shared" si="19"/>
        <v>0</v>
      </c>
      <c r="V274" s="81">
        <f>IFERROR(VLOOKUP(A274,'Competitors Links &amp; Pricings'!A:G,3,0),"")</f>
        <v>52.7</v>
      </c>
      <c r="W274" s="81">
        <f>IFERROR(VLOOKUP(A274,'Competitors Links &amp; Pricings'!A:G,5,0),"")</f>
        <v>52.7</v>
      </c>
      <c r="X274" s="81">
        <f>IFERROR(VLOOKUP(A274,'Competitors Links &amp; Pricings'!A:G,7,0),"")</f>
        <v>52.7</v>
      </c>
      <c r="Y274" s="81">
        <f>IFERROR(VLOOKUP(A274,'Competitors Links &amp; Pricings'!A:L,8,0),"")</f>
        <v>4.7</v>
      </c>
      <c r="Z274" s="81">
        <f>IFERROR(VLOOKUP(A274,'Competitors Links &amp; Pricings'!A:L,9,0),"")</f>
        <v>3</v>
      </c>
      <c r="AA274" s="81">
        <f>IFERROR(VLOOKUP(A274,'Competitors Links &amp; Pricings'!A:L,10,0),"")</f>
        <v>1.8</v>
      </c>
      <c r="AB274" s="81">
        <f>IFERROR(VLOOKUP(A274,'Competitors Links &amp; Pricings'!A:L,11,0),"")</f>
        <v>2.4</v>
      </c>
    </row>
    <row r="275" spans="1:28" s="83" customFormat="1" ht="12" x14ac:dyDescent="0.25">
      <c r="A275" s="81" t="s">
        <v>900</v>
      </c>
      <c r="B275" s="89">
        <v>29.14</v>
      </c>
      <c r="C275" s="89">
        <v>39.880000000000003</v>
      </c>
      <c r="D275" s="106">
        <f t="shared" si="16"/>
        <v>0.26930792377131396</v>
      </c>
      <c r="E275" s="90">
        <f t="shared" si="17"/>
        <v>0</v>
      </c>
      <c r="F275" s="90">
        <f t="shared" si="18"/>
        <v>43.35</v>
      </c>
      <c r="G275" s="82" t="s">
        <v>34</v>
      </c>
      <c r="H275" s="81" t="s">
        <v>901</v>
      </c>
      <c r="I275" s="81" t="s">
        <v>902</v>
      </c>
      <c r="J275" s="81" t="s">
        <v>443</v>
      </c>
      <c r="K275" s="81"/>
      <c r="L275" s="81"/>
      <c r="M275" s="81"/>
      <c r="N275" s="81"/>
      <c r="O275" s="82"/>
      <c r="P275" s="81"/>
      <c r="Q275" s="81"/>
      <c r="R275" s="81"/>
      <c r="S275" s="81"/>
      <c r="T275" s="81"/>
      <c r="U275" s="81">
        <f t="shared" si="19"/>
        <v>0</v>
      </c>
      <c r="V275" s="81">
        <f>IFERROR(VLOOKUP(A275,'Competitors Links &amp; Pricings'!A:G,3,0),"")</f>
        <v>43.35</v>
      </c>
      <c r="W275" s="81">
        <f>IFERROR(VLOOKUP(A275,'Competitors Links &amp; Pricings'!A:G,5,0),"")</f>
        <v>43.35</v>
      </c>
      <c r="X275" s="81">
        <f>IFERROR(VLOOKUP(A275,'Competitors Links &amp; Pricings'!A:G,7,0),"")</f>
        <v>72.95</v>
      </c>
      <c r="Y275" s="81">
        <f>IFERROR(VLOOKUP(A275,'Competitors Links &amp; Pricings'!A:L,8,0),"")</f>
        <v>4.7</v>
      </c>
      <c r="Z275" s="81">
        <f>IFERROR(VLOOKUP(A275,'Competitors Links &amp; Pricings'!A:L,9,0),"")</f>
        <v>3</v>
      </c>
      <c r="AA275" s="81">
        <f>IFERROR(VLOOKUP(A275,'Competitors Links &amp; Pricings'!A:L,10,0),"")</f>
        <v>1.76</v>
      </c>
      <c r="AB275" s="81">
        <f>IFERROR(VLOOKUP(A275,'Competitors Links &amp; Pricings'!A:L,11,0),"")</f>
        <v>2.4</v>
      </c>
    </row>
    <row r="276" spans="1:28" s="83" customFormat="1" ht="12" x14ac:dyDescent="0.25">
      <c r="A276" s="81" t="s">
        <v>903</v>
      </c>
      <c r="B276" s="89">
        <v>26.29</v>
      </c>
      <c r="C276" s="89">
        <v>35.97</v>
      </c>
      <c r="D276" s="106">
        <f t="shared" si="16"/>
        <v>0.26911314984709478</v>
      </c>
      <c r="E276" s="90">
        <f t="shared" si="17"/>
        <v>0</v>
      </c>
      <c r="F276" s="90">
        <f t="shared" si="18"/>
        <v>39.1</v>
      </c>
      <c r="G276" s="82" t="s">
        <v>34</v>
      </c>
      <c r="H276" s="81" t="s">
        <v>904</v>
      </c>
      <c r="I276" s="81" t="s">
        <v>905</v>
      </c>
      <c r="J276" s="81" t="s">
        <v>443</v>
      </c>
      <c r="K276" s="81"/>
      <c r="L276" s="81"/>
      <c r="M276" s="81"/>
      <c r="N276" s="81"/>
      <c r="O276" s="82"/>
      <c r="P276" s="81"/>
      <c r="Q276" s="81"/>
      <c r="R276" s="81"/>
      <c r="S276" s="81"/>
      <c r="T276" s="81"/>
      <c r="U276" s="81">
        <f t="shared" si="19"/>
        <v>0</v>
      </c>
      <c r="V276" s="81">
        <f>IFERROR(VLOOKUP(A276,'Competitors Links &amp; Pricings'!A:G,3,0),"")</f>
        <v>39.1</v>
      </c>
      <c r="W276" s="81">
        <f>IFERROR(VLOOKUP(A276,'Competitors Links &amp; Pricings'!A:G,5,0),"")</f>
        <v>39.1</v>
      </c>
      <c r="X276" s="81">
        <f>IFERROR(VLOOKUP(A276,'Competitors Links &amp; Pricings'!A:G,7,0),"")</f>
        <v>66.33</v>
      </c>
      <c r="Y276" s="81">
        <f>IFERROR(VLOOKUP(A276,'Competitors Links &amp; Pricings'!A:L,8,0),"")</f>
        <v>3.1</v>
      </c>
      <c r="Z276" s="81">
        <f>IFERROR(VLOOKUP(A276,'Competitors Links &amp; Pricings'!A:L,9,0),"")</f>
        <v>3.9</v>
      </c>
      <c r="AA276" s="81">
        <f>IFERROR(VLOOKUP(A276,'Competitors Links &amp; Pricings'!A:L,10,0),"")</f>
        <v>0.2</v>
      </c>
      <c r="AB276" s="81">
        <f>IFERROR(VLOOKUP(A276,'Competitors Links &amp; Pricings'!A:L,11,0),"")</f>
        <v>2</v>
      </c>
    </row>
    <row r="277" spans="1:28" s="83" customFormat="1" ht="12" x14ac:dyDescent="0.25">
      <c r="A277" s="81" t="s">
        <v>906</v>
      </c>
      <c r="B277" s="89">
        <v>173.71</v>
      </c>
      <c r="C277" s="89">
        <v>245.48</v>
      </c>
      <c r="D277" s="106">
        <f t="shared" si="16"/>
        <v>0.29236597686165872</v>
      </c>
      <c r="E277" s="90">
        <f t="shared" si="17"/>
        <v>0</v>
      </c>
      <c r="F277" s="90">
        <f t="shared" si="18"/>
        <v>258.39999999999998</v>
      </c>
      <c r="G277" s="82" t="s">
        <v>34</v>
      </c>
      <c r="H277" s="81" t="s">
        <v>907</v>
      </c>
      <c r="I277" s="81" t="s">
        <v>908</v>
      </c>
      <c r="J277" s="81" t="s">
        <v>443</v>
      </c>
      <c r="K277" s="81"/>
      <c r="L277" s="81"/>
      <c r="M277" s="81"/>
      <c r="N277" s="81"/>
      <c r="O277" s="82"/>
      <c r="P277" s="81"/>
      <c r="Q277" s="81"/>
      <c r="R277" s="81"/>
      <c r="S277" s="81"/>
      <c r="T277" s="81"/>
      <c r="U277" s="81">
        <f t="shared" si="19"/>
        <v>0</v>
      </c>
      <c r="V277" s="81">
        <f>IFERROR(VLOOKUP(A277,'Competitors Links &amp; Pricings'!A:G,3,0),"")</f>
        <v>258.39999999999998</v>
      </c>
      <c r="W277" s="81">
        <f>IFERROR(VLOOKUP(A277,'Competitors Links &amp; Pricings'!A:G,5,0),"")</f>
        <v>460.5</v>
      </c>
      <c r="X277" s="81">
        <f>IFERROR(VLOOKUP(A277,'Competitors Links &amp; Pricings'!A:G,7,0),"")</f>
        <v>436.95</v>
      </c>
      <c r="Y277" s="81">
        <f>IFERROR(VLOOKUP(A277,'Competitors Links &amp; Pricings'!A:L,8,0),"")</f>
        <v>4</v>
      </c>
      <c r="Z277" s="81">
        <f>IFERROR(VLOOKUP(A277,'Competitors Links &amp; Pricings'!A:L,9,0),"")</f>
        <v>3.1</v>
      </c>
      <c r="AA277" s="81">
        <f>IFERROR(VLOOKUP(A277,'Competitors Links &amp; Pricings'!A:L,10,0),"")</f>
        <v>2</v>
      </c>
      <c r="AB277" s="81">
        <f>IFERROR(VLOOKUP(A277,'Competitors Links &amp; Pricings'!A:L,11,0),"")</f>
        <v>4.4000000000000004</v>
      </c>
    </row>
    <row r="278" spans="1:28" s="83" customFormat="1" ht="12" x14ac:dyDescent="0.25">
      <c r="A278" s="81" t="s">
        <v>909</v>
      </c>
      <c r="B278" s="89">
        <v>173.71</v>
      </c>
      <c r="C278" s="89">
        <v>245.48</v>
      </c>
      <c r="D278" s="106">
        <f t="shared" si="16"/>
        <v>0.29236597686165872</v>
      </c>
      <c r="E278" s="90">
        <f t="shared" si="17"/>
        <v>0</v>
      </c>
      <c r="F278" s="90">
        <f t="shared" si="18"/>
        <v>258.39999999999998</v>
      </c>
      <c r="G278" s="82" t="s">
        <v>34</v>
      </c>
      <c r="H278" s="81" t="s">
        <v>910</v>
      </c>
      <c r="I278" s="81" t="s">
        <v>911</v>
      </c>
      <c r="J278" s="81" t="s">
        <v>443</v>
      </c>
      <c r="K278" s="81"/>
      <c r="L278" s="81"/>
      <c r="M278" s="81"/>
      <c r="N278" s="81"/>
      <c r="O278" s="82"/>
      <c r="P278" s="81"/>
      <c r="Q278" s="81"/>
      <c r="R278" s="81"/>
      <c r="S278" s="81"/>
      <c r="T278" s="81"/>
      <c r="U278" s="81">
        <f t="shared" si="19"/>
        <v>0</v>
      </c>
      <c r="V278" s="81">
        <f>IFERROR(VLOOKUP(A278,'Competitors Links &amp; Pricings'!A:G,3,0),"")</f>
        <v>258.39999999999998</v>
      </c>
      <c r="W278" s="81">
        <f>IFERROR(VLOOKUP(A278,'Competitors Links &amp; Pricings'!A:G,5,0),"")</f>
        <v>258.39999999999998</v>
      </c>
      <c r="X278" s="81">
        <f>IFERROR(VLOOKUP(A278,'Competitors Links &amp; Pricings'!A:G,7,0),"")</f>
        <v>258.39999999999998</v>
      </c>
      <c r="Y278" s="81">
        <f>IFERROR(VLOOKUP(A278,'Competitors Links &amp; Pricings'!A:L,8,0),"")</f>
        <v>4</v>
      </c>
      <c r="Z278" s="81">
        <f>IFERROR(VLOOKUP(A278,'Competitors Links &amp; Pricings'!A:L,9,0),"")</f>
        <v>4.4000000000000004</v>
      </c>
      <c r="AA278" s="81">
        <f>IFERROR(VLOOKUP(A278,'Competitors Links &amp; Pricings'!A:L,10,0),"")</f>
        <v>0.6</v>
      </c>
      <c r="AB278" s="81">
        <f>IFERROR(VLOOKUP(A278,'Competitors Links &amp; Pricings'!A:L,11,0),"")</f>
        <v>3.1</v>
      </c>
    </row>
    <row r="279" spans="1:28" s="83" customFormat="1" ht="12" x14ac:dyDescent="0.25">
      <c r="A279" s="81" t="s">
        <v>912</v>
      </c>
      <c r="B279" s="89">
        <v>81.14</v>
      </c>
      <c r="C279" s="89">
        <v>114.67</v>
      </c>
      <c r="D279" s="106">
        <f t="shared" si="16"/>
        <v>0.29240429057294848</v>
      </c>
      <c r="E279" s="90">
        <f t="shared" si="17"/>
        <v>0</v>
      </c>
      <c r="F279" s="90">
        <f t="shared" si="18"/>
        <v>120.7</v>
      </c>
      <c r="G279" s="82" t="s">
        <v>34</v>
      </c>
      <c r="H279" s="81" t="s">
        <v>913</v>
      </c>
      <c r="I279" s="81" t="s">
        <v>914</v>
      </c>
      <c r="J279" s="81" t="s">
        <v>443</v>
      </c>
      <c r="K279" s="81"/>
      <c r="L279" s="81"/>
      <c r="M279" s="81"/>
      <c r="N279" s="81"/>
      <c r="O279" s="82"/>
      <c r="P279" s="81"/>
      <c r="Q279" s="81"/>
      <c r="R279" s="81"/>
      <c r="S279" s="81"/>
      <c r="T279" s="81"/>
      <c r="U279" s="81">
        <f t="shared" si="19"/>
        <v>0</v>
      </c>
      <c r="V279" s="81">
        <f>IFERROR(VLOOKUP(A279,'Competitors Links &amp; Pricings'!A:G,3,0),"")</f>
        <v>209</v>
      </c>
      <c r="W279" s="81">
        <f>IFERROR(VLOOKUP(A279,'Competitors Links &amp; Pricings'!A:G,5,0),"")</f>
        <v>120.7</v>
      </c>
      <c r="X279" s="81">
        <f>IFERROR(VLOOKUP(A279,'Competitors Links &amp; Pricings'!A:G,7,0),"")</f>
        <v>205</v>
      </c>
      <c r="Y279" s="81">
        <f>IFERROR(VLOOKUP(A279,'Competitors Links &amp; Pricings'!A:L,8,0),"")</f>
        <v>4</v>
      </c>
      <c r="Z279" s="81">
        <f>IFERROR(VLOOKUP(A279,'Competitors Links &amp; Pricings'!A:L,9,0),"")</f>
        <v>2</v>
      </c>
      <c r="AA279" s="81">
        <f>IFERROR(VLOOKUP(A279,'Competitors Links &amp; Pricings'!A:L,10,0),"")</f>
        <v>0.6</v>
      </c>
      <c r="AB279" s="81">
        <f>IFERROR(VLOOKUP(A279,'Competitors Links &amp; Pricings'!A:L,11,0),"")</f>
        <v>2.6</v>
      </c>
    </row>
    <row r="280" spans="1:28" s="83" customFormat="1" ht="12" x14ac:dyDescent="0.25">
      <c r="A280" s="81" t="s">
        <v>915</v>
      </c>
      <c r="B280" s="89">
        <v>65.14</v>
      </c>
      <c r="C280" s="89">
        <v>89.15</v>
      </c>
      <c r="D280" s="106">
        <f t="shared" si="16"/>
        <v>0.26932136848008975</v>
      </c>
      <c r="E280" s="90">
        <f t="shared" si="17"/>
        <v>0</v>
      </c>
      <c r="F280" s="90">
        <f t="shared" si="18"/>
        <v>96.9</v>
      </c>
      <c r="G280" s="82" t="s">
        <v>34</v>
      </c>
      <c r="H280" s="81" t="s">
        <v>916</v>
      </c>
      <c r="I280" s="81" t="s">
        <v>917</v>
      </c>
      <c r="J280" s="81" t="s">
        <v>443</v>
      </c>
      <c r="K280" s="81"/>
      <c r="L280" s="81"/>
      <c r="M280" s="81"/>
      <c r="N280" s="81"/>
      <c r="O280" s="82"/>
      <c r="P280" s="81"/>
      <c r="Q280" s="81"/>
      <c r="R280" s="81"/>
      <c r="S280" s="81"/>
      <c r="T280" s="81"/>
      <c r="U280" s="81">
        <f t="shared" si="19"/>
        <v>0</v>
      </c>
      <c r="V280" s="81">
        <f>IFERROR(VLOOKUP(A280,'Competitors Links &amp; Pricings'!A:G,3,0),"")</f>
        <v>96.9</v>
      </c>
      <c r="W280" s="81">
        <f>IFERROR(VLOOKUP(A280,'Competitors Links &amp; Pricings'!A:G,5,0),"")</f>
        <v>165.39</v>
      </c>
      <c r="X280" s="81">
        <f>IFERROR(VLOOKUP(A280,'Competitors Links &amp; Pricings'!A:G,7,0),"")</f>
        <v>164.95</v>
      </c>
      <c r="Y280" s="81">
        <f>IFERROR(VLOOKUP(A280,'Competitors Links &amp; Pricings'!A:L,8,0),"")</f>
        <v>1.8</v>
      </c>
      <c r="Z280" s="81">
        <f>IFERROR(VLOOKUP(A280,'Competitors Links &amp; Pricings'!A:L,9,0),"")</f>
        <v>3.2</v>
      </c>
      <c r="AA280" s="81">
        <f>IFERROR(VLOOKUP(A280,'Competitors Links &amp; Pricings'!A:L,10,0),"")</f>
        <v>0.2</v>
      </c>
      <c r="AB280" s="81">
        <f>IFERROR(VLOOKUP(A280,'Competitors Links &amp; Pricings'!A:L,11,0),"")</f>
        <v>1.8</v>
      </c>
    </row>
    <row r="281" spans="1:28" s="83" customFormat="1" ht="12" x14ac:dyDescent="0.25">
      <c r="A281" s="81" t="s">
        <v>918</v>
      </c>
      <c r="B281" s="89">
        <v>33.14</v>
      </c>
      <c r="C281" s="89">
        <v>74.52</v>
      </c>
      <c r="D281" s="106">
        <f t="shared" si="16"/>
        <v>0.55528717122920024</v>
      </c>
      <c r="E281" s="90">
        <f t="shared" si="17"/>
        <v>0</v>
      </c>
      <c r="F281" s="90">
        <f t="shared" si="18"/>
        <v>81</v>
      </c>
      <c r="G281" s="82" t="s">
        <v>34</v>
      </c>
      <c r="H281" s="81" t="s">
        <v>919</v>
      </c>
      <c r="I281" s="81" t="s">
        <v>920</v>
      </c>
      <c r="J281" s="81" t="s">
        <v>443</v>
      </c>
      <c r="K281" s="81"/>
      <c r="L281" s="81"/>
      <c r="M281" s="81"/>
      <c r="N281" s="81"/>
      <c r="O281" s="82"/>
      <c r="P281" s="81"/>
      <c r="Q281" s="81"/>
      <c r="R281" s="81"/>
      <c r="S281" s="81"/>
      <c r="T281" s="81"/>
      <c r="U281" s="81">
        <f t="shared" si="19"/>
        <v>0</v>
      </c>
      <c r="V281" s="81">
        <f>IFERROR(VLOOKUP(A281,'Competitors Links &amp; Pricings'!A:G,3,0),"")</f>
        <v>86.45</v>
      </c>
      <c r="W281" s="81">
        <f>IFERROR(VLOOKUP(A281,'Competitors Links &amp; Pricings'!A:G,5,0),"")</f>
        <v>88</v>
      </c>
      <c r="X281" s="81">
        <f>IFERROR(VLOOKUP(A281,'Competitors Links &amp; Pricings'!A:G,7,0),"")</f>
        <v>81</v>
      </c>
      <c r="Y281" s="81">
        <f>IFERROR(VLOOKUP(A281,'Competitors Links &amp; Pricings'!A:L,8,0),"")</f>
        <v>1.8</v>
      </c>
      <c r="Z281" s="81">
        <f>IFERROR(VLOOKUP(A281,'Competitors Links &amp; Pricings'!A:L,9,0),"")</f>
        <v>3.2</v>
      </c>
      <c r="AA281" s="81">
        <f>IFERROR(VLOOKUP(A281,'Competitors Links &amp; Pricings'!A:L,10,0),"")</f>
        <v>0.2</v>
      </c>
      <c r="AB281" s="81">
        <f>IFERROR(VLOOKUP(A281,'Competitors Links &amp; Pricings'!A:L,11,0),"")</f>
        <v>1.8</v>
      </c>
    </row>
    <row r="282" spans="1:28" s="83" customFormat="1" ht="12" x14ac:dyDescent="0.25">
      <c r="A282" s="81" t="s">
        <v>921</v>
      </c>
      <c r="B282" s="89">
        <v>94.29</v>
      </c>
      <c r="C282" s="89">
        <v>230.85</v>
      </c>
      <c r="D282" s="106">
        <f t="shared" si="16"/>
        <v>0.5915529564652372</v>
      </c>
      <c r="E282" s="90">
        <f t="shared" si="17"/>
        <v>0</v>
      </c>
      <c r="F282" s="90">
        <f t="shared" si="18"/>
        <v>243</v>
      </c>
      <c r="G282" s="82" t="s">
        <v>34</v>
      </c>
      <c r="H282" s="81" t="s">
        <v>922</v>
      </c>
      <c r="I282" s="81" t="s">
        <v>923</v>
      </c>
      <c r="J282" s="81" t="s">
        <v>443</v>
      </c>
      <c r="K282" s="81"/>
      <c r="L282" s="81"/>
      <c r="M282" s="81"/>
      <c r="N282" s="81"/>
      <c r="O282" s="82"/>
      <c r="P282" s="81"/>
      <c r="Q282" s="81"/>
      <c r="R282" s="81"/>
      <c r="S282" s="81"/>
      <c r="T282" s="81"/>
      <c r="U282" s="81">
        <f t="shared" si="19"/>
        <v>0</v>
      </c>
      <c r="V282" s="81">
        <f>IFERROR(VLOOKUP(A282,'Competitors Links &amp; Pricings'!A:G,3,0),"")</f>
        <v>250</v>
      </c>
      <c r="W282" s="81">
        <f>IFERROR(VLOOKUP(A282,'Competitors Links &amp; Pricings'!A:G,5,0),"")</f>
        <v>251.37</v>
      </c>
      <c r="X282" s="81">
        <f>IFERROR(VLOOKUP(A282,'Competitors Links &amp; Pricings'!A:G,7,0),"")</f>
        <v>243</v>
      </c>
      <c r="Y282" s="81">
        <f>IFERROR(VLOOKUP(A282,'Competitors Links &amp; Pricings'!A:L,8,0),"")</f>
        <v>7.5</v>
      </c>
      <c r="Z282" s="81">
        <f>IFERROR(VLOOKUP(A282,'Competitors Links &amp; Pricings'!A:L,9,0),"")</f>
        <v>23</v>
      </c>
      <c r="AA282" s="81">
        <f>IFERROR(VLOOKUP(A282,'Competitors Links &amp; Pricings'!A:L,10,0),"")</f>
        <v>3.3</v>
      </c>
      <c r="AB282" s="81">
        <f>IFERROR(VLOOKUP(A282,'Competitors Links &amp; Pricings'!A:L,11,0),"")</f>
        <v>13.5</v>
      </c>
    </row>
    <row r="283" spans="1:28" s="83" customFormat="1" ht="12" x14ac:dyDescent="0.25">
      <c r="A283" s="81" t="s">
        <v>924</v>
      </c>
      <c r="B283" s="89">
        <v>80.569999999999993</v>
      </c>
      <c r="C283" s="89">
        <v>113.86</v>
      </c>
      <c r="D283" s="106">
        <f t="shared" si="16"/>
        <v>0.29237660284559991</v>
      </c>
      <c r="E283" s="90">
        <f t="shared" si="17"/>
        <v>0</v>
      </c>
      <c r="F283" s="90">
        <f t="shared" si="18"/>
        <v>119.85</v>
      </c>
      <c r="G283" s="82" t="s">
        <v>34</v>
      </c>
      <c r="H283" s="81" t="s">
        <v>925</v>
      </c>
      <c r="I283" s="81" t="s">
        <v>926</v>
      </c>
      <c r="J283" s="81" t="s">
        <v>443</v>
      </c>
      <c r="K283" s="81"/>
      <c r="L283" s="81"/>
      <c r="M283" s="81"/>
      <c r="N283" s="81"/>
      <c r="O283" s="82"/>
      <c r="P283" s="81"/>
      <c r="Q283" s="81"/>
      <c r="R283" s="81"/>
      <c r="S283" s="81"/>
      <c r="T283" s="81"/>
      <c r="U283" s="81">
        <f t="shared" si="19"/>
        <v>0</v>
      </c>
      <c r="V283" s="81">
        <f>IFERROR(VLOOKUP(A283,'Competitors Links &amp; Pricings'!A:G,3,0),"")</f>
        <v>213</v>
      </c>
      <c r="W283" s="81">
        <f>IFERROR(VLOOKUP(A283,'Competitors Links &amp; Pricings'!A:G,5,0),"")</f>
        <v>119.85</v>
      </c>
      <c r="X283" s="81">
        <f>IFERROR(VLOOKUP(A283,'Competitors Links &amp; Pricings'!A:G,7,0),"")</f>
        <v>207</v>
      </c>
      <c r="Y283" s="81">
        <f>IFERROR(VLOOKUP(A283,'Competitors Links &amp; Pricings'!A:L,8,0),"")</f>
        <v>7.5</v>
      </c>
      <c r="Z283" s="81">
        <f>IFERROR(VLOOKUP(A283,'Competitors Links &amp; Pricings'!A:L,9,0),"")</f>
        <v>23</v>
      </c>
      <c r="AA283" s="81">
        <f>IFERROR(VLOOKUP(A283,'Competitors Links &amp; Pricings'!A:L,10,0),"")</f>
        <v>3.15</v>
      </c>
      <c r="AB283" s="81">
        <f>IFERROR(VLOOKUP(A283,'Competitors Links &amp; Pricings'!A:L,11,0),"")</f>
        <v>13.5</v>
      </c>
    </row>
    <row r="284" spans="1:28" s="83" customFormat="1" ht="12" x14ac:dyDescent="0.25">
      <c r="A284" s="81" t="s">
        <v>927</v>
      </c>
      <c r="B284" s="89">
        <v>77.14</v>
      </c>
      <c r="C284" s="89">
        <v>185.2</v>
      </c>
      <c r="D284" s="106">
        <f t="shared" si="16"/>
        <v>0.58347732181425482</v>
      </c>
      <c r="E284" s="90">
        <f t="shared" si="17"/>
        <v>0</v>
      </c>
      <c r="F284" s="90">
        <f t="shared" si="18"/>
        <v>194.95</v>
      </c>
      <c r="G284" s="82" t="s">
        <v>34</v>
      </c>
      <c r="H284" s="81" t="s">
        <v>928</v>
      </c>
      <c r="I284" s="81" t="s">
        <v>929</v>
      </c>
      <c r="J284" s="81" t="s">
        <v>443</v>
      </c>
      <c r="K284" s="81"/>
      <c r="L284" s="81"/>
      <c r="M284" s="81"/>
      <c r="N284" s="81"/>
      <c r="O284" s="82"/>
      <c r="P284" s="81"/>
      <c r="Q284" s="81"/>
      <c r="R284" s="81"/>
      <c r="S284" s="81"/>
      <c r="T284" s="81"/>
      <c r="U284" s="81">
        <f t="shared" si="19"/>
        <v>0</v>
      </c>
      <c r="V284" s="81">
        <f>IFERROR(VLOOKUP(A284,'Competitors Links &amp; Pricings'!A:G,3,0),"")</f>
        <v>206.49</v>
      </c>
      <c r="W284" s="81">
        <f>IFERROR(VLOOKUP(A284,'Competitors Links &amp; Pricings'!A:G,5,0),"")</f>
        <v>194.95</v>
      </c>
      <c r="X284" s="81" t="str">
        <f>IFERROR(VLOOKUP(A284,'Competitors Links &amp; Pricings'!A:G,7,0),"")</f>
        <v xml:space="preserve"> </v>
      </c>
      <c r="Y284" s="81">
        <f>IFERROR(VLOOKUP(A284,'Competitors Links &amp; Pricings'!A:L,8,0),"")</f>
        <v>8</v>
      </c>
      <c r="Z284" s="81">
        <f>IFERROR(VLOOKUP(A284,'Competitors Links &amp; Pricings'!A:L,9,0),"")</f>
        <v>24</v>
      </c>
      <c r="AA284" s="81">
        <f>IFERROR(VLOOKUP(A284,'Competitors Links &amp; Pricings'!A:L,10,0),"")</f>
        <v>3.3</v>
      </c>
      <c r="AB284" s="81">
        <f>IFERROR(VLOOKUP(A284,'Competitors Links &amp; Pricings'!A:L,11,0),"")</f>
        <v>15</v>
      </c>
    </row>
    <row r="285" spans="1:28" s="83" customFormat="1" ht="12" x14ac:dyDescent="0.25">
      <c r="A285" s="81" t="s">
        <v>930</v>
      </c>
      <c r="B285" s="89">
        <v>75.069999999999993</v>
      </c>
      <c r="C285" s="89">
        <v>93.09</v>
      </c>
      <c r="D285" s="106">
        <f t="shared" si="16"/>
        <v>0.19357610914169093</v>
      </c>
      <c r="E285" s="90">
        <f t="shared" si="17"/>
        <v>0</v>
      </c>
      <c r="F285" s="90">
        <f t="shared" si="18"/>
        <v>118.15</v>
      </c>
      <c r="G285" s="82" t="s">
        <v>888</v>
      </c>
      <c r="H285" s="111" t="s">
        <v>931</v>
      </c>
      <c r="I285" s="81" t="s">
        <v>932</v>
      </c>
      <c r="J285" s="81" t="s">
        <v>443</v>
      </c>
      <c r="K285" s="81"/>
      <c r="L285" s="81"/>
      <c r="M285" s="81"/>
      <c r="N285" s="81"/>
      <c r="O285" s="82"/>
      <c r="P285" s="81"/>
      <c r="Q285" s="81"/>
      <c r="R285" s="81"/>
      <c r="S285" s="81"/>
      <c r="T285" s="81"/>
      <c r="U285" s="81">
        <f t="shared" si="19"/>
        <v>0</v>
      </c>
      <c r="V285" s="81">
        <f>IFERROR(VLOOKUP(A285,'Competitors Links &amp; Pricings'!A:G,3,0),"")</f>
        <v>118.15</v>
      </c>
      <c r="W285" s="81" t="str">
        <f>IFERROR(VLOOKUP(A285,'Competitors Links &amp; Pricings'!A:G,5,0),"")</f>
        <v xml:space="preserve"> </v>
      </c>
      <c r="X285" s="81" t="str">
        <f>IFERROR(VLOOKUP(A285,'Competitors Links &amp; Pricings'!A:G,7,0),"")</f>
        <v xml:space="preserve"> </v>
      </c>
      <c r="Y285" s="81">
        <f>IFERROR(VLOOKUP(A285,'Competitors Links &amp; Pricings'!A:L,8,0),"")</f>
        <v>11.7</v>
      </c>
      <c r="Z285" s="81">
        <f>IFERROR(VLOOKUP(A285,'Competitors Links &amp; Pricings'!A:L,9,0),"")</f>
        <v>8.5</v>
      </c>
      <c r="AA285" s="81">
        <f>IFERROR(VLOOKUP(A285,'Competitors Links &amp; Pricings'!A:L,10,0),"")</f>
        <v>9.9</v>
      </c>
      <c r="AB285" s="81">
        <f>IFERROR(VLOOKUP(A285,'Competitors Links &amp; Pricings'!A:L,11,0),"")</f>
        <v>4.0999999999999996</v>
      </c>
    </row>
    <row r="286" spans="1:28" s="83" customFormat="1" ht="12" x14ac:dyDescent="0.25">
      <c r="A286" s="81" t="s">
        <v>933</v>
      </c>
      <c r="B286" s="89">
        <v>26.29</v>
      </c>
      <c r="C286" s="89">
        <v>35.97</v>
      </c>
      <c r="D286" s="106">
        <f t="shared" si="16"/>
        <v>0.26911314984709478</v>
      </c>
      <c r="E286" s="90">
        <f t="shared" si="17"/>
        <v>0</v>
      </c>
      <c r="F286" s="90">
        <f t="shared" si="18"/>
        <v>39.1</v>
      </c>
      <c r="G286" s="82" t="s">
        <v>34</v>
      </c>
      <c r="H286" s="81" t="s">
        <v>934</v>
      </c>
      <c r="I286" s="81" t="s">
        <v>935</v>
      </c>
      <c r="J286" s="81" t="s">
        <v>443</v>
      </c>
      <c r="K286" s="81"/>
      <c r="L286" s="81"/>
      <c r="M286" s="81"/>
      <c r="N286" s="81"/>
      <c r="O286" s="82"/>
      <c r="P286" s="81"/>
      <c r="Q286" s="81"/>
      <c r="R286" s="81"/>
      <c r="S286" s="81"/>
      <c r="T286" s="81"/>
      <c r="U286" s="81">
        <f t="shared" si="19"/>
        <v>0</v>
      </c>
      <c r="V286" s="81">
        <f>IFERROR(VLOOKUP(A286,'Competitors Links &amp; Pricings'!A:G,3,0),"")</f>
        <v>39.1</v>
      </c>
      <c r="W286" s="81">
        <f>IFERROR(VLOOKUP(A286,'Competitors Links &amp; Pricings'!A:G,5,0),"")</f>
        <v>52.73</v>
      </c>
      <c r="X286" s="81">
        <f>IFERROR(VLOOKUP(A286,'Competitors Links &amp; Pricings'!A:G,7,0),"")</f>
        <v>48.4</v>
      </c>
      <c r="Y286" s="81">
        <f>IFERROR(VLOOKUP(A286,'Competitors Links &amp; Pricings'!A:L,8,0),"")</f>
        <v>4.3</v>
      </c>
      <c r="Z286" s="81">
        <f>IFERROR(VLOOKUP(A286,'Competitors Links &amp; Pricings'!A:L,9,0),"")</f>
        <v>3.34</v>
      </c>
      <c r="AA286" s="81">
        <f>IFERROR(VLOOKUP(A286,'Competitors Links &amp; Pricings'!A:L,10,0),"")</f>
        <v>0.19</v>
      </c>
      <c r="AB286" s="81">
        <f>IFERROR(VLOOKUP(A286,'Competitors Links &amp; Pricings'!A:L,11,0),"")</f>
        <v>1.3</v>
      </c>
    </row>
    <row r="287" spans="1:28" s="83" customFormat="1" ht="12" x14ac:dyDescent="0.25">
      <c r="A287" s="81" t="s">
        <v>936</v>
      </c>
      <c r="B287" s="89">
        <v>9.7100000000000009</v>
      </c>
      <c r="C287" s="89">
        <v>13.29</v>
      </c>
      <c r="D287" s="106">
        <f t="shared" si="16"/>
        <v>0.26937547027840469</v>
      </c>
      <c r="E287" s="90">
        <f t="shared" si="17"/>
        <v>0</v>
      </c>
      <c r="F287" s="90">
        <f t="shared" si="18"/>
        <v>14.45</v>
      </c>
      <c r="G287" s="82" t="s">
        <v>34</v>
      </c>
      <c r="H287" s="81" t="s">
        <v>937</v>
      </c>
      <c r="I287" s="81" t="s">
        <v>938</v>
      </c>
      <c r="J287" s="81" t="s">
        <v>443</v>
      </c>
      <c r="K287" s="81"/>
      <c r="L287" s="81"/>
      <c r="M287" s="81"/>
      <c r="N287" s="81"/>
      <c r="O287" s="82"/>
      <c r="P287" s="81"/>
      <c r="Q287" s="81"/>
      <c r="R287" s="81"/>
      <c r="S287" s="81"/>
      <c r="T287" s="81"/>
      <c r="U287" s="81">
        <f t="shared" si="19"/>
        <v>0</v>
      </c>
      <c r="V287" s="81">
        <f>IFERROR(VLOOKUP(A287,'Competitors Links &amp; Pricings'!A:G,3,0),"")</f>
        <v>14.45</v>
      </c>
      <c r="W287" s="81">
        <f>IFERROR(VLOOKUP(A287,'Competitors Links &amp; Pricings'!A:G,5,0),"")</f>
        <v>14.45</v>
      </c>
      <c r="X287" s="81">
        <f>IFERROR(VLOOKUP(A287,'Competitors Links &amp; Pricings'!A:G,7,0),"")</f>
        <v>25</v>
      </c>
      <c r="Y287" s="81">
        <f>IFERROR(VLOOKUP(A287,'Competitors Links &amp; Pricings'!A:L,8,0),"")</f>
        <v>2</v>
      </c>
      <c r="Z287" s="81">
        <f>IFERROR(VLOOKUP(A287,'Competitors Links &amp; Pricings'!A:L,9,0),"")</f>
        <v>5</v>
      </c>
      <c r="AA287" s="81">
        <f>IFERROR(VLOOKUP(A287,'Competitors Links &amp; Pricings'!A:L,10,0),"")</f>
        <v>0.44</v>
      </c>
      <c r="AB287" s="81">
        <f>IFERROR(VLOOKUP(A287,'Competitors Links &amp; Pricings'!A:L,11,0),"")</f>
        <v>5</v>
      </c>
    </row>
    <row r="288" spans="1:28" s="83" customFormat="1" ht="12" x14ac:dyDescent="0.25">
      <c r="A288" s="81" t="s">
        <v>939</v>
      </c>
      <c r="B288" s="89">
        <v>30.5</v>
      </c>
      <c r="C288" s="89">
        <v>37.82</v>
      </c>
      <c r="D288" s="106">
        <f t="shared" si="16"/>
        <v>0.19354838709677419</v>
      </c>
      <c r="E288" s="90">
        <f t="shared" si="17"/>
        <v>0</v>
      </c>
      <c r="F288" s="90">
        <f t="shared" si="18"/>
        <v>0</v>
      </c>
      <c r="G288" s="82" t="s">
        <v>34</v>
      </c>
      <c r="H288" s="81" t="s">
        <v>940</v>
      </c>
      <c r="I288" s="81" t="s">
        <v>941</v>
      </c>
      <c r="J288" s="81" t="s">
        <v>443</v>
      </c>
      <c r="K288" s="81"/>
      <c r="L288" s="81"/>
      <c r="M288" s="81"/>
      <c r="N288" s="81"/>
      <c r="O288" s="82"/>
      <c r="P288" s="81"/>
      <c r="Q288" s="81"/>
      <c r="R288" s="81"/>
      <c r="S288" s="81"/>
      <c r="T288" s="81"/>
      <c r="U288" s="81">
        <f t="shared" si="19"/>
        <v>0</v>
      </c>
      <c r="V288" s="81" t="str">
        <f>IFERROR(VLOOKUP(A288,'Competitors Links &amp; Pricings'!A:G,3,0),"")</f>
        <v xml:space="preserve"> </v>
      </c>
      <c r="W288" s="81" t="str">
        <f>IFERROR(VLOOKUP(A288,'Competitors Links &amp; Pricings'!A:G,5,0),"")</f>
        <v xml:space="preserve"> </v>
      </c>
      <c r="X288" s="81" t="str">
        <f>IFERROR(VLOOKUP(A288,'Competitors Links &amp; Pricings'!A:G,7,0),"")</f>
        <v xml:space="preserve"> </v>
      </c>
      <c r="Y288" s="81">
        <f>IFERROR(VLOOKUP(A288,'Competitors Links &amp; Pricings'!A:L,8,0),"")</f>
        <v>5.3</v>
      </c>
      <c r="Z288" s="81">
        <f>IFERROR(VLOOKUP(A288,'Competitors Links &amp; Pricings'!A:L,9,0),"")</f>
        <v>6.6</v>
      </c>
      <c r="AA288" s="81">
        <f>IFERROR(VLOOKUP(A288,'Competitors Links &amp; Pricings'!A:L,10,0),"")</f>
        <v>3.3</v>
      </c>
      <c r="AB288" s="81">
        <f>IFERROR(VLOOKUP(A288,'Competitors Links &amp; Pricings'!A:L,11,0),"")</f>
        <v>3</v>
      </c>
    </row>
    <row r="289" spans="1:28" s="83" customFormat="1" ht="12" x14ac:dyDescent="0.25">
      <c r="A289" s="81" t="s">
        <v>942</v>
      </c>
      <c r="B289" s="89">
        <v>74.86</v>
      </c>
      <c r="C289" s="89">
        <v>102.59</v>
      </c>
      <c r="D289" s="106">
        <f t="shared" si="16"/>
        <v>0.27029924943951655</v>
      </c>
      <c r="E289" s="90">
        <f t="shared" si="17"/>
        <v>0</v>
      </c>
      <c r="F289" s="90">
        <f t="shared" si="18"/>
        <v>107.99</v>
      </c>
      <c r="G289" s="82" t="s">
        <v>34</v>
      </c>
      <c r="H289" s="81" t="s">
        <v>943</v>
      </c>
      <c r="I289" s="81" t="s">
        <v>944</v>
      </c>
      <c r="J289" s="81" t="s">
        <v>443</v>
      </c>
      <c r="K289" s="81"/>
      <c r="L289" s="81"/>
      <c r="M289" s="81"/>
      <c r="N289" s="81"/>
      <c r="O289" s="82"/>
      <c r="P289" s="81"/>
      <c r="Q289" s="81"/>
      <c r="R289" s="81"/>
      <c r="S289" s="81"/>
      <c r="T289" s="81"/>
      <c r="U289" s="81">
        <f t="shared" si="19"/>
        <v>0</v>
      </c>
      <c r="V289" s="81">
        <f>IFERROR(VLOOKUP(A289,'Competitors Links &amp; Pricings'!A:G,3,0),"")</f>
        <v>111.35</v>
      </c>
      <c r="W289" s="81">
        <f>IFERROR(VLOOKUP(A289,'Competitors Links &amp; Pricings'!A:G,5,0),"")</f>
        <v>150.16</v>
      </c>
      <c r="X289" s="81">
        <f>IFERROR(VLOOKUP(A289,'Competitors Links &amp; Pricings'!A:G,7,0),"")</f>
        <v>107.99</v>
      </c>
      <c r="Y289" s="81">
        <f>IFERROR(VLOOKUP(A289,'Competitors Links &amp; Pricings'!A:L,8,0),"")</f>
        <v>8.6</v>
      </c>
      <c r="Z289" s="81">
        <f>IFERROR(VLOOKUP(A289,'Competitors Links &amp; Pricings'!A:L,9,0),"")</f>
        <v>2.6</v>
      </c>
      <c r="AA289" s="81">
        <f>IFERROR(VLOOKUP(A289,'Competitors Links &amp; Pricings'!A:L,10,0),"")</f>
        <v>5.3</v>
      </c>
      <c r="AB289" s="81">
        <f>IFERROR(VLOOKUP(A289,'Competitors Links &amp; Pricings'!A:L,11,0),"")</f>
        <v>3.9</v>
      </c>
    </row>
    <row r="290" spans="1:28" s="83" customFormat="1" ht="12" x14ac:dyDescent="0.25">
      <c r="A290" s="81" t="s">
        <v>946</v>
      </c>
      <c r="B290" s="89">
        <v>165.14</v>
      </c>
      <c r="C290" s="89">
        <v>233.37</v>
      </c>
      <c r="D290" s="106">
        <f t="shared" si="16"/>
        <v>0.29236834211766732</v>
      </c>
      <c r="E290" s="90">
        <f t="shared" si="17"/>
        <v>0</v>
      </c>
      <c r="F290" s="90">
        <f t="shared" si="18"/>
        <v>245.65</v>
      </c>
      <c r="G290" s="82" t="s">
        <v>34</v>
      </c>
      <c r="H290" s="81" t="s">
        <v>947</v>
      </c>
      <c r="I290" s="81" t="s">
        <v>948</v>
      </c>
      <c r="J290" s="81" t="s">
        <v>443</v>
      </c>
      <c r="K290" s="81"/>
      <c r="L290" s="81"/>
      <c r="M290" s="81"/>
      <c r="N290" s="81"/>
      <c r="O290" s="82"/>
      <c r="P290" s="81"/>
      <c r="Q290" s="81"/>
      <c r="R290" s="81"/>
      <c r="S290" s="81"/>
      <c r="T290" s="81"/>
      <c r="U290" s="81">
        <f t="shared" si="19"/>
        <v>0</v>
      </c>
      <c r="V290" s="81">
        <f>IFERROR(VLOOKUP(A290,'Competitors Links &amp; Pricings'!A:G,3,0),"")</f>
        <v>245.65</v>
      </c>
      <c r="W290" s="81">
        <f>IFERROR(VLOOKUP(A290,'Competitors Links &amp; Pricings'!A:G,5,0),"")</f>
        <v>245.65</v>
      </c>
      <c r="X290" s="81">
        <f>IFERROR(VLOOKUP(A290,'Competitors Links &amp; Pricings'!A:G,7,0),"")</f>
        <v>245.65</v>
      </c>
      <c r="Y290" s="81">
        <f>IFERROR(VLOOKUP(A290,'Competitors Links &amp; Pricings'!A:L,8,0),"")</f>
        <v>1.85</v>
      </c>
      <c r="Z290" s="81">
        <f>IFERROR(VLOOKUP(A290,'Competitors Links &amp; Pricings'!A:L,9,0),"")</f>
        <v>6.97</v>
      </c>
      <c r="AA290" s="81">
        <f>IFERROR(VLOOKUP(A290,'Competitors Links &amp; Pricings'!A:L,10,0),"")</f>
        <v>0.46</v>
      </c>
      <c r="AB290" s="81">
        <f>IFERROR(VLOOKUP(A290,'Competitors Links &amp; Pricings'!A:L,11,0),"")</f>
        <v>5.39</v>
      </c>
    </row>
    <row r="291" spans="1:28" s="83" customFormat="1" ht="12" x14ac:dyDescent="0.25">
      <c r="A291" s="81" t="s">
        <v>949</v>
      </c>
      <c r="B291" s="89">
        <v>48.57</v>
      </c>
      <c r="C291" s="89">
        <v>66.47</v>
      </c>
      <c r="D291" s="106">
        <f t="shared" si="16"/>
        <v>0.26929441853467728</v>
      </c>
      <c r="E291" s="90">
        <f t="shared" si="17"/>
        <v>0</v>
      </c>
      <c r="F291" s="90">
        <f t="shared" si="18"/>
        <v>72.25</v>
      </c>
      <c r="G291" s="82" t="s">
        <v>34</v>
      </c>
      <c r="H291" s="81" t="s">
        <v>950</v>
      </c>
      <c r="I291" s="81" t="s">
        <v>951</v>
      </c>
      <c r="J291" s="81" t="s">
        <v>443</v>
      </c>
      <c r="K291" s="81"/>
      <c r="L291" s="81"/>
      <c r="M291" s="81"/>
      <c r="N291" s="81"/>
      <c r="O291" s="82"/>
      <c r="P291" s="81"/>
      <c r="Q291" s="81"/>
      <c r="R291" s="81"/>
      <c r="S291" s="81"/>
      <c r="T291" s="81"/>
      <c r="U291" s="81">
        <f t="shared" si="19"/>
        <v>0</v>
      </c>
      <c r="V291" s="81">
        <f>IFERROR(VLOOKUP(A291,'Competitors Links &amp; Pricings'!A:G,3,0),"")</f>
        <v>72.25</v>
      </c>
      <c r="W291" s="81">
        <f>IFERROR(VLOOKUP(A291,'Competitors Links &amp; Pricings'!A:G,5,0),"")</f>
        <v>111.72</v>
      </c>
      <c r="X291" s="81">
        <f>IFERROR(VLOOKUP(A291,'Competitors Links &amp; Pricings'!A:G,7,0),"")</f>
        <v>72.25</v>
      </c>
      <c r="Y291" s="81">
        <f>IFERROR(VLOOKUP(A291,'Competitors Links &amp; Pricings'!A:L,8,0),"")</f>
        <v>1.97</v>
      </c>
      <c r="Z291" s="81">
        <f>IFERROR(VLOOKUP(A291,'Competitors Links &amp; Pricings'!A:L,9,0),"")</f>
        <v>3.94</v>
      </c>
      <c r="AA291" s="81">
        <f>IFERROR(VLOOKUP(A291,'Competitors Links &amp; Pricings'!A:L,10,0),"")</f>
        <v>0.48</v>
      </c>
      <c r="AB291" s="81">
        <f>IFERROR(VLOOKUP(A291,'Competitors Links &amp; Pricings'!A:L,11,0),"")</f>
        <v>0.79</v>
      </c>
    </row>
    <row r="292" spans="1:28" s="83" customFormat="1" ht="12" x14ac:dyDescent="0.25">
      <c r="A292" s="81" t="s">
        <v>952</v>
      </c>
      <c r="B292" s="89">
        <v>27.76</v>
      </c>
      <c r="C292" s="89">
        <v>35.17</v>
      </c>
      <c r="D292" s="106">
        <f t="shared" si="16"/>
        <v>0.21069092976969006</v>
      </c>
      <c r="E292" s="90">
        <f t="shared" si="17"/>
        <v>0</v>
      </c>
      <c r="F292" s="90">
        <f t="shared" si="18"/>
        <v>38.229999999999997</v>
      </c>
      <c r="G292" s="82" t="s">
        <v>34</v>
      </c>
      <c r="H292" s="81" t="s">
        <v>953</v>
      </c>
      <c r="I292" s="81" t="s">
        <v>954</v>
      </c>
      <c r="J292" s="81" t="s">
        <v>135</v>
      </c>
      <c r="K292" s="81"/>
      <c r="L292" s="81"/>
      <c r="M292" s="81"/>
      <c r="N292" s="81"/>
      <c r="O292" s="82"/>
      <c r="P292" s="81"/>
      <c r="Q292" s="81"/>
      <c r="R292" s="81"/>
      <c r="S292" s="81"/>
      <c r="T292" s="81"/>
      <c r="U292" s="81">
        <f t="shared" si="19"/>
        <v>0</v>
      </c>
      <c r="V292" s="81">
        <f>IFERROR(VLOOKUP(A292,'Competitors Links &amp; Pricings'!A:G,3,0),"")</f>
        <v>38.229999999999997</v>
      </c>
      <c r="W292" s="81" t="str">
        <f>IFERROR(VLOOKUP(A292,'Competitors Links &amp; Pricings'!A:G,5,0),"")</f>
        <v xml:space="preserve"> </v>
      </c>
      <c r="X292" s="81" t="str">
        <f>IFERROR(VLOOKUP(A292,'Competitors Links &amp; Pricings'!A:G,7,0),"")</f>
        <v xml:space="preserve"> </v>
      </c>
      <c r="Y292" s="81">
        <f>IFERROR(VLOOKUP(A292,'Competitors Links &amp; Pricings'!A:L,8,0),"")</f>
        <v>18</v>
      </c>
      <c r="Z292" s="81">
        <f>IFERROR(VLOOKUP(A292,'Competitors Links &amp; Pricings'!A:L,9,0),"")</f>
        <v>18</v>
      </c>
      <c r="AA292" s="81">
        <f>IFERROR(VLOOKUP(A292,'Competitors Links &amp; Pricings'!A:L,10,0),"")</f>
        <v>31</v>
      </c>
      <c r="AB292" s="81">
        <f>IFERROR(VLOOKUP(A292,'Competitors Links &amp; Pricings'!A:L,11,0),"")</f>
        <v>6</v>
      </c>
    </row>
    <row r="293" spans="1:28" s="83" customFormat="1" ht="12" x14ac:dyDescent="0.25">
      <c r="A293" s="81" t="s">
        <v>955</v>
      </c>
      <c r="B293" s="89">
        <v>104</v>
      </c>
      <c r="C293" s="89">
        <v>146.97</v>
      </c>
      <c r="D293" s="106">
        <f t="shared" si="16"/>
        <v>0.29237259304619989</v>
      </c>
      <c r="E293" s="90">
        <f t="shared" si="17"/>
        <v>0</v>
      </c>
      <c r="F293" s="90">
        <f t="shared" si="18"/>
        <v>154.69999999999999</v>
      </c>
      <c r="G293" s="82" t="s">
        <v>34</v>
      </c>
      <c r="H293" s="81" t="s">
        <v>956</v>
      </c>
      <c r="I293" s="81" t="s">
        <v>957</v>
      </c>
      <c r="J293" s="81" t="s">
        <v>443</v>
      </c>
      <c r="K293" s="81"/>
      <c r="L293" s="81"/>
      <c r="M293" s="81"/>
      <c r="N293" s="81"/>
      <c r="O293" s="82"/>
      <c r="P293" s="81"/>
      <c r="Q293" s="81"/>
      <c r="R293" s="81"/>
      <c r="S293" s="81"/>
      <c r="T293" s="81"/>
      <c r="U293" s="81">
        <f t="shared" si="19"/>
        <v>0</v>
      </c>
      <c r="V293" s="81">
        <f>IFERROR(VLOOKUP(A293,'Competitors Links &amp; Pricings'!A:G,3,0),"")</f>
        <v>154.69999999999999</v>
      </c>
      <c r="W293" s="81">
        <f>IFERROR(VLOOKUP(A293,'Competitors Links &amp; Pricings'!A:G,5,0),"")</f>
        <v>154.69999999999999</v>
      </c>
      <c r="X293" s="81">
        <f>IFERROR(VLOOKUP(A293,'Competitors Links &amp; Pricings'!A:G,7,0),"")</f>
        <v>238.41</v>
      </c>
      <c r="Y293" s="81">
        <f>IFERROR(VLOOKUP(A293,'Competitors Links &amp; Pricings'!A:L,8,0),"")</f>
        <v>0.78</v>
      </c>
      <c r="Z293" s="81">
        <f>IFERROR(VLOOKUP(A293,'Competitors Links &amp; Pricings'!A:L,9,0),"")</f>
        <v>0.78</v>
      </c>
      <c r="AA293" s="81">
        <f>IFERROR(VLOOKUP(A293,'Competitors Links &amp; Pricings'!A:L,10,0),"")</f>
        <v>0.41</v>
      </c>
      <c r="AB293" s="81">
        <f>IFERROR(VLOOKUP(A293,'Competitors Links &amp; Pricings'!A:L,11,0),"")</f>
        <v>0.78</v>
      </c>
    </row>
    <row r="294" spans="1:28" s="83" customFormat="1" ht="12" x14ac:dyDescent="0.25">
      <c r="A294" s="81" t="s">
        <v>958</v>
      </c>
      <c r="B294" s="89">
        <v>3.72</v>
      </c>
      <c r="C294" s="89">
        <v>4.57</v>
      </c>
      <c r="D294" s="106">
        <f t="shared" si="16"/>
        <v>0.18599562363238512</v>
      </c>
      <c r="E294" s="90">
        <f t="shared" si="17"/>
        <v>0</v>
      </c>
      <c r="F294" s="90">
        <f t="shared" si="18"/>
        <v>4.97</v>
      </c>
      <c r="G294" s="82" t="s">
        <v>34</v>
      </c>
      <c r="H294" s="81" t="s">
        <v>959</v>
      </c>
      <c r="I294" s="81" t="s">
        <v>960</v>
      </c>
      <c r="J294" s="81" t="s">
        <v>135</v>
      </c>
      <c r="K294" s="81"/>
      <c r="L294" s="81"/>
      <c r="M294" s="81"/>
      <c r="N294" s="81"/>
      <c r="O294" s="82"/>
      <c r="P294" s="81"/>
      <c r="Q294" s="81"/>
      <c r="R294" s="81"/>
      <c r="S294" s="81"/>
      <c r="T294" s="81"/>
      <c r="U294" s="81">
        <f t="shared" si="19"/>
        <v>0</v>
      </c>
      <c r="V294" s="81">
        <f>IFERROR(VLOOKUP(A294,'Competitors Links &amp; Pricings'!A:G,3,0),"")</f>
        <v>4.97</v>
      </c>
      <c r="W294" s="81">
        <f>IFERROR(VLOOKUP(A294,'Competitors Links &amp; Pricings'!A:G,5,0),"")</f>
        <v>248.91</v>
      </c>
      <c r="X294" s="81">
        <f>IFERROR(VLOOKUP(A294,'Competitors Links &amp; Pricings'!A:G,7,0),"")</f>
        <v>248.91</v>
      </c>
      <c r="Y294" s="81">
        <f>IFERROR(VLOOKUP(A294,'Competitors Links &amp; Pricings'!A:L,8,0),"")</f>
        <v>18</v>
      </c>
      <c r="Z294" s="81">
        <f>IFERROR(VLOOKUP(A294,'Competitors Links &amp; Pricings'!A:L,9,0),"")</f>
        <v>18</v>
      </c>
      <c r="AA294" s="81">
        <f>IFERROR(VLOOKUP(A294,'Competitors Links &amp; Pricings'!A:L,10,0),"")</f>
        <v>10</v>
      </c>
      <c r="AB294" s="81">
        <f>IFERROR(VLOOKUP(A294,'Competitors Links &amp; Pricings'!A:L,11,0),"")</f>
        <v>6</v>
      </c>
    </row>
    <row r="295" spans="1:28" s="83" customFormat="1" ht="12" x14ac:dyDescent="0.25">
      <c r="A295" s="81" t="s">
        <v>961</v>
      </c>
      <c r="B295" s="89">
        <v>11.23</v>
      </c>
      <c r="C295" s="89">
        <v>13.95</v>
      </c>
      <c r="D295" s="106">
        <f t="shared" si="16"/>
        <v>0.19498207885304653</v>
      </c>
      <c r="E295" s="90">
        <f t="shared" si="17"/>
        <v>0</v>
      </c>
      <c r="F295" s="90">
        <f t="shared" si="18"/>
        <v>9.82</v>
      </c>
      <c r="G295" s="82" t="s">
        <v>34</v>
      </c>
      <c r="H295" s="81" t="s">
        <v>962</v>
      </c>
      <c r="I295" s="81" t="s">
        <v>963</v>
      </c>
      <c r="J295" s="81" t="s">
        <v>135</v>
      </c>
      <c r="K295" s="81"/>
      <c r="L295" s="81"/>
      <c r="M295" s="81"/>
      <c r="N295" s="81"/>
      <c r="O295" s="82"/>
      <c r="P295" s="81"/>
      <c r="Q295" s="81"/>
      <c r="R295" s="81"/>
      <c r="S295" s="81"/>
      <c r="T295" s="81"/>
      <c r="U295" s="81">
        <f t="shared" si="19"/>
        <v>0</v>
      </c>
      <c r="V295" s="81">
        <f>IFERROR(VLOOKUP(A295,'Competitors Links &amp; Pricings'!A:G,3,0),"")</f>
        <v>9.82</v>
      </c>
      <c r="W295" s="81" t="str">
        <f>IFERROR(VLOOKUP(A295,'Competitors Links &amp; Pricings'!A:G,5,0),"")</f>
        <v xml:space="preserve"> </v>
      </c>
      <c r="X295" s="81" t="str">
        <f>IFERROR(VLOOKUP(A295,'Competitors Links &amp; Pricings'!A:G,7,0),"")</f>
        <v xml:space="preserve"> </v>
      </c>
      <c r="Y295" s="81">
        <f>IFERROR(VLOOKUP(A295,'Competitors Links &amp; Pricings'!A:L,8,0),"")</f>
        <v>18.5</v>
      </c>
      <c r="Z295" s="81">
        <f>IFERROR(VLOOKUP(A295,'Competitors Links &amp; Pricings'!A:L,9,0),"")</f>
        <v>18.5</v>
      </c>
      <c r="AA295" s="81">
        <f>IFERROR(VLOOKUP(A295,'Competitors Links &amp; Pricings'!A:L,10,0),"")</f>
        <v>1</v>
      </c>
      <c r="AB295" s="81">
        <f>IFERROR(VLOOKUP(A295,'Competitors Links &amp; Pricings'!A:L,11,0),"")</f>
        <v>9</v>
      </c>
    </row>
    <row r="296" spans="1:28" s="83" customFormat="1" ht="12" x14ac:dyDescent="0.25">
      <c r="A296" s="81" t="s">
        <v>964</v>
      </c>
      <c r="B296" s="89">
        <v>76.569999999999993</v>
      </c>
      <c r="C296" s="89">
        <v>108.21</v>
      </c>
      <c r="D296" s="106">
        <f t="shared" si="16"/>
        <v>0.29239441826078921</v>
      </c>
      <c r="E296" s="90">
        <f t="shared" si="17"/>
        <v>0</v>
      </c>
      <c r="F296" s="90">
        <f t="shared" si="18"/>
        <v>113.9</v>
      </c>
      <c r="G296" s="82" t="s">
        <v>34</v>
      </c>
      <c r="H296" s="81" t="s">
        <v>965</v>
      </c>
      <c r="I296" s="81" t="s">
        <v>966</v>
      </c>
      <c r="J296" s="81" t="s">
        <v>443</v>
      </c>
      <c r="K296" s="81"/>
      <c r="L296" s="81"/>
      <c r="M296" s="81"/>
      <c r="N296" s="81"/>
      <c r="O296" s="82"/>
      <c r="P296" s="81"/>
      <c r="Q296" s="81"/>
      <c r="R296" s="81"/>
      <c r="S296" s="81"/>
      <c r="T296" s="81"/>
      <c r="U296" s="81">
        <f t="shared" si="19"/>
        <v>0</v>
      </c>
      <c r="V296" s="81">
        <f>IFERROR(VLOOKUP(A296,'Competitors Links &amp; Pricings'!A:G,3,0),"")</f>
        <v>113.9</v>
      </c>
      <c r="W296" s="81">
        <f>IFERROR(VLOOKUP(A296,'Competitors Links &amp; Pricings'!A:G,5,0),"")</f>
        <v>217.95</v>
      </c>
      <c r="X296" s="81">
        <f>IFERROR(VLOOKUP(A296,'Competitors Links &amp; Pricings'!A:G,7,0),"")</f>
        <v>193.95</v>
      </c>
      <c r="Y296" s="81">
        <f>IFERROR(VLOOKUP(A296,'Competitors Links &amp; Pricings'!A:L,8,0),"")</f>
        <v>1.57</v>
      </c>
      <c r="Z296" s="81">
        <f>IFERROR(VLOOKUP(A296,'Competitors Links &amp; Pricings'!A:L,9,0),"")</f>
        <v>2.36</v>
      </c>
      <c r="AA296" s="81">
        <f>IFERROR(VLOOKUP(A296,'Competitors Links &amp; Pricings'!A:L,10,0),"")</f>
        <v>0.33</v>
      </c>
      <c r="AB296" s="81">
        <f>IFERROR(VLOOKUP(A296,'Competitors Links &amp; Pricings'!A:L,11,0),"")</f>
        <v>2.5499999999999998</v>
      </c>
    </row>
    <row r="297" spans="1:28" s="83" customFormat="1" ht="12" x14ac:dyDescent="0.25">
      <c r="A297" s="81" t="s">
        <v>967</v>
      </c>
      <c r="B297" s="89">
        <v>116.81</v>
      </c>
      <c r="C297" s="89">
        <v>131.68</v>
      </c>
      <c r="D297" s="106">
        <f t="shared" si="16"/>
        <v>0.11292527339003648</v>
      </c>
      <c r="E297" s="90">
        <f t="shared" si="17"/>
        <v>0</v>
      </c>
      <c r="F297" s="90">
        <f t="shared" si="18"/>
        <v>138.61000000000001</v>
      </c>
      <c r="G297" s="82" t="s">
        <v>34</v>
      </c>
      <c r="H297" s="81" t="s">
        <v>968</v>
      </c>
      <c r="I297" s="81" t="s">
        <v>969</v>
      </c>
      <c r="J297" s="81" t="s">
        <v>970</v>
      </c>
      <c r="K297" s="81"/>
      <c r="L297" s="81"/>
      <c r="M297" s="81"/>
      <c r="N297" s="81"/>
      <c r="O297" s="82"/>
      <c r="P297" s="81"/>
      <c r="Q297" s="81"/>
      <c r="R297" s="81"/>
      <c r="S297" s="81"/>
      <c r="T297" s="81"/>
      <c r="U297" s="81">
        <f t="shared" si="19"/>
        <v>0</v>
      </c>
      <c r="V297" s="81">
        <f>IFERROR(VLOOKUP(A297,'Competitors Links &amp; Pricings'!A:G,3,0),"")</f>
        <v>138.61000000000001</v>
      </c>
      <c r="W297" s="81" t="str">
        <f>IFERROR(VLOOKUP(A297,'Competitors Links &amp; Pricings'!A:G,5,0),"")</f>
        <v xml:space="preserve"> </v>
      </c>
      <c r="X297" s="81" t="str">
        <f>IFERROR(VLOOKUP(A297,'Competitors Links &amp; Pricings'!A:G,7,0),"")</f>
        <v xml:space="preserve"> </v>
      </c>
      <c r="Y297" s="81">
        <f>IFERROR(VLOOKUP(A297,'Competitors Links &amp; Pricings'!A:L,8,0),"")</f>
        <v>6.6</v>
      </c>
      <c r="Z297" s="81">
        <f>IFERROR(VLOOKUP(A297,'Competitors Links &amp; Pricings'!A:L,9,0),"")</f>
        <v>7.4</v>
      </c>
      <c r="AA297" s="81">
        <f>IFERROR(VLOOKUP(A297,'Competitors Links &amp; Pricings'!A:L,10,0),"")</f>
        <v>1</v>
      </c>
      <c r="AB297" s="81">
        <f>IFERROR(VLOOKUP(A297,'Competitors Links &amp; Pricings'!A:L,11,0),"")</f>
        <v>3.35</v>
      </c>
    </row>
    <row r="298" spans="1:28" s="83" customFormat="1" ht="12" x14ac:dyDescent="0.25">
      <c r="A298" s="81" t="s">
        <v>971</v>
      </c>
      <c r="B298" s="89">
        <v>554.29</v>
      </c>
      <c r="C298" s="89">
        <v>783.28</v>
      </c>
      <c r="D298" s="106">
        <f t="shared" si="16"/>
        <v>0.29234756408946994</v>
      </c>
      <c r="E298" s="90">
        <f t="shared" si="17"/>
        <v>0</v>
      </c>
      <c r="F298" s="90">
        <f t="shared" si="18"/>
        <v>824.5</v>
      </c>
      <c r="G298" s="82" t="s">
        <v>34</v>
      </c>
      <c r="H298" s="81" t="s">
        <v>972</v>
      </c>
      <c r="I298" s="81" t="s">
        <v>973</v>
      </c>
      <c r="J298" s="81" t="s">
        <v>443</v>
      </c>
      <c r="K298" s="81"/>
      <c r="L298" s="81"/>
      <c r="M298" s="81"/>
      <c r="N298" s="81"/>
      <c r="O298" s="82"/>
      <c r="P298" s="81"/>
      <c r="Q298" s="81"/>
      <c r="R298" s="81"/>
      <c r="S298" s="81"/>
      <c r="T298" s="81"/>
      <c r="U298" s="81">
        <f t="shared" si="19"/>
        <v>0</v>
      </c>
      <c r="V298" s="81">
        <f>IFERROR(VLOOKUP(A298,'Competitors Links &amp; Pricings'!A:G,3,0),"")</f>
        <v>824.5</v>
      </c>
      <c r="W298" s="81">
        <f>IFERROR(VLOOKUP(A298,'Competitors Links &amp; Pricings'!A:G,5,0),"")</f>
        <v>1396.95</v>
      </c>
      <c r="X298" s="81">
        <f>IFERROR(VLOOKUP(A298,'Competitors Links &amp; Pricings'!A:G,7,0),"")</f>
        <v>1399.86</v>
      </c>
      <c r="Y298" s="81">
        <f>IFERROR(VLOOKUP(A298,'Competitors Links &amp; Pricings'!A:L,8,0),"")</f>
        <v>4.33</v>
      </c>
      <c r="Z298" s="81">
        <f>IFERROR(VLOOKUP(A298,'Competitors Links &amp; Pricings'!A:L,9,0),"")</f>
        <v>6.88</v>
      </c>
      <c r="AA298" s="81">
        <f>IFERROR(VLOOKUP(A298,'Competitors Links &amp; Pricings'!A:L,10,0),"")</f>
        <v>0.77</v>
      </c>
      <c r="AB298" s="81">
        <f>IFERROR(VLOOKUP(A298,'Competitors Links &amp; Pricings'!A:L,11,0),"")</f>
        <v>5.31</v>
      </c>
    </row>
    <row r="299" spans="1:28" s="83" customFormat="1" ht="12" x14ac:dyDescent="0.25">
      <c r="A299" s="81" t="s">
        <v>974</v>
      </c>
      <c r="B299" s="89">
        <v>92.57</v>
      </c>
      <c r="C299" s="89">
        <v>130.82</v>
      </c>
      <c r="D299" s="106">
        <f t="shared" si="16"/>
        <v>0.29238648524690414</v>
      </c>
      <c r="E299" s="90">
        <f t="shared" si="17"/>
        <v>0</v>
      </c>
      <c r="F299" s="90">
        <f t="shared" si="18"/>
        <v>137.69999999999999</v>
      </c>
      <c r="G299" s="82" t="s">
        <v>34</v>
      </c>
      <c r="H299" s="81" t="s">
        <v>975</v>
      </c>
      <c r="I299" s="81" t="s">
        <v>976</v>
      </c>
      <c r="J299" s="81" t="s">
        <v>443</v>
      </c>
      <c r="K299" s="81"/>
      <c r="L299" s="81"/>
      <c r="M299" s="81"/>
      <c r="N299" s="81"/>
      <c r="O299" s="82"/>
      <c r="P299" s="81"/>
      <c r="Q299" s="81"/>
      <c r="R299" s="81"/>
      <c r="S299" s="81"/>
      <c r="T299" s="81"/>
      <c r="U299" s="81">
        <f t="shared" si="19"/>
        <v>0</v>
      </c>
      <c r="V299" s="81">
        <f>IFERROR(VLOOKUP(A299,'Competitors Links &amp; Pricings'!A:G,3,0),"")</f>
        <v>137.69999999999999</v>
      </c>
      <c r="W299" s="81">
        <f>IFERROR(VLOOKUP(A299,'Competitors Links &amp; Pricings'!A:G,5,0),"")</f>
        <v>137.69999999999999</v>
      </c>
      <c r="X299" s="81">
        <f>IFERROR(VLOOKUP(A299,'Competitors Links &amp; Pricings'!A:G,7,0),"")</f>
        <v>233.7</v>
      </c>
      <c r="Y299" s="81">
        <f>IFERROR(VLOOKUP(A299,'Competitors Links &amp; Pricings'!A:L,8,0),"")</f>
        <v>5.7</v>
      </c>
      <c r="Z299" s="81">
        <f>IFERROR(VLOOKUP(A299,'Competitors Links &amp; Pricings'!A:L,9,0),"")</f>
        <v>6.7</v>
      </c>
      <c r="AA299" s="81">
        <f>IFERROR(VLOOKUP(A299,'Competitors Links &amp; Pricings'!A:L,10,0),"")</f>
        <v>3.6</v>
      </c>
      <c r="AB299" s="81">
        <f>IFERROR(VLOOKUP(A299,'Competitors Links &amp; Pricings'!A:L,11,0),"")</f>
        <v>1.7</v>
      </c>
    </row>
    <row r="300" spans="1:28" s="83" customFormat="1" ht="12" x14ac:dyDescent="0.25">
      <c r="A300" s="81" t="s">
        <v>977</v>
      </c>
      <c r="B300" s="89">
        <v>33.14</v>
      </c>
      <c r="C300" s="89">
        <v>45.36</v>
      </c>
      <c r="D300" s="106">
        <f t="shared" si="16"/>
        <v>0.26940035273368607</v>
      </c>
      <c r="E300" s="90">
        <f t="shared" si="17"/>
        <v>0</v>
      </c>
      <c r="F300" s="90">
        <f t="shared" si="18"/>
        <v>49.3</v>
      </c>
      <c r="G300" s="82" t="s">
        <v>34</v>
      </c>
      <c r="H300" s="81" t="s">
        <v>978</v>
      </c>
      <c r="I300" s="81" t="s">
        <v>979</v>
      </c>
      <c r="J300" s="81" t="s">
        <v>443</v>
      </c>
      <c r="K300" s="81"/>
      <c r="L300" s="81"/>
      <c r="M300" s="81"/>
      <c r="N300" s="81"/>
      <c r="O300" s="82"/>
      <c r="P300" s="81"/>
      <c r="Q300" s="81"/>
      <c r="R300" s="81"/>
      <c r="S300" s="81"/>
      <c r="T300" s="81"/>
      <c r="U300" s="81">
        <f t="shared" si="19"/>
        <v>0</v>
      </c>
      <c r="V300" s="81">
        <f>IFERROR(VLOOKUP(A300,'Competitors Links &amp; Pricings'!A:G,3,0),"")</f>
        <v>49.3</v>
      </c>
      <c r="W300" s="81">
        <f>IFERROR(VLOOKUP(A300,'Competitors Links &amp; Pricings'!A:G,5,0),"")</f>
        <v>66.650000000000006</v>
      </c>
      <c r="X300" s="81">
        <f>IFERROR(VLOOKUP(A300,'Competitors Links &amp; Pricings'!A:G,7,0),"")</f>
        <v>49.3</v>
      </c>
      <c r="Y300" s="81">
        <f>IFERROR(VLOOKUP(A300,'Competitors Links &amp; Pricings'!A:L,8,0),"")</f>
        <v>2</v>
      </c>
      <c r="Z300" s="81">
        <f>IFERROR(VLOOKUP(A300,'Competitors Links &amp; Pricings'!A:L,9,0),"")</f>
        <v>20</v>
      </c>
      <c r="AA300" s="81">
        <f>IFERROR(VLOOKUP(A300,'Competitors Links &amp; Pricings'!A:L,10,0),"")</f>
        <v>0.26</v>
      </c>
      <c r="AB300" s="81">
        <f>IFERROR(VLOOKUP(A300,'Competitors Links &amp; Pricings'!A:L,11,0),"")</f>
        <v>20</v>
      </c>
    </row>
    <row r="301" spans="1:28" s="83" customFormat="1" ht="12" x14ac:dyDescent="0.25">
      <c r="A301" s="81" t="s">
        <v>980</v>
      </c>
      <c r="B301" s="89">
        <v>61.88</v>
      </c>
      <c r="C301" s="89">
        <v>74.08</v>
      </c>
      <c r="D301" s="106">
        <f t="shared" si="16"/>
        <v>0.16468682505399562</v>
      </c>
      <c r="E301" s="90">
        <f t="shared" si="17"/>
        <v>0</v>
      </c>
      <c r="F301" s="90">
        <f t="shared" si="18"/>
        <v>80.52</v>
      </c>
      <c r="G301" s="82" t="s">
        <v>34</v>
      </c>
      <c r="H301" s="81" t="s">
        <v>981</v>
      </c>
      <c r="I301" s="81" t="s">
        <v>982</v>
      </c>
      <c r="J301" s="81" t="s">
        <v>439</v>
      </c>
      <c r="K301" s="81"/>
      <c r="L301" s="81"/>
      <c r="M301" s="81"/>
      <c r="N301" s="81"/>
      <c r="O301" s="82"/>
      <c r="P301" s="81"/>
      <c r="Q301" s="81"/>
      <c r="R301" s="81"/>
      <c r="S301" s="81"/>
      <c r="T301" s="81"/>
      <c r="U301" s="81">
        <f t="shared" si="19"/>
        <v>0</v>
      </c>
      <c r="V301" s="81">
        <f>IFERROR(VLOOKUP(A301,'Competitors Links &amp; Pricings'!A:G,3,0),"")</f>
        <v>80.52</v>
      </c>
      <c r="W301" s="81" t="str">
        <f>IFERROR(VLOOKUP(A301,'Competitors Links &amp; Pricings'!A:G,5,0),"")</f>
        <v xml:space="preserve"> </v>
      </c>
      <c r="X301" s="81" t="str">
        <f>IFERROR(VLOOKUP(A301,'Competitors Links &amp; Pricings'!A:G,7,0),"")</f>
        <v xml:space="preserve"> </v>
      </c>
      <c r="Y301" s="81">
        <f>IFERROR(VLOOKUP(A301,'Competitors Links &amp; Pricings'!A:L,8,0),"")</f>
        <v>4</v>
      </c>
      <c r="Z301" s="81">
        <f>IFERROR(VLOOKUP(A301,'Competitors Links &amp; Pricings'!A:L,9,0),"")</f>
        <v>3</v>
      </c>
      <c r="AA301" s="81">
        <f>IFERROR(VLOOKUP(A301,'Competitors Links &amp; Pricings'!A:L,10,0),"")</f>
        <v>2</v>
      </c>
      <c r="AB301" s="81">
        <f>IFERROR(VLOOKUP(A301,'Competitors Links &amp; Pricings'!A:L,11,0),"")</f>
        <v>5</v>
      </c>
    </row>
    <row r="302" spans="1:28" s="83" customFormat="1" ht="12" x14ac:dyDescent="0.25">
      <c r="A302" s="81" t="s">
        <v>983</v>
      </c>
      <c r="B302" s="89">
        <v>675.43</v>
      </c>
      <c r="C302" s="89">
        <v>972.81</v>
      </c>
      <c r="D302" s="106">
        <f t="shared" si="16"/>
        <v>0.30569175892517553</v>
      </c>
      <c r="E302" s="90">
        <f t="shared" si="17"/>
        <v>0</v>
      </c>
      <c r="F302" s="90">
        <f t="shared" si="18"/>
        <v>1057.4000000000001</v>
      </c>
      <c r="G302" s="82" t="s">
        <v>34</v>
      </c>
      <c r="H302" s="81" t="s">
        <v>984</v>
      </c>
      <c r="I302" s="81" t="s">
        <v>985</v>
      </c>
      <c r="J302" s="81" t="s">
        <v>443</v>
      </c>
      <c r="K302" s="81"/>
      <c r="L302" s="81"/>
      <c r="M302" s="81"/>
      <c r="N302" s="81"/>
      <c r="O302" s="82"/>
      <c r="P302" s="81"/>
      <c r="Q302" s="81"/>
      <c r="R302" s="81"/>
      <c r="S302" s="81"/>
      <c r="T302" s="81"/>
      <c r="U302" s="81">
        <f t="shared" si="19"/>
        <v>0</v>
      </c>
      <c r="V302" s="81">
        <f>IFERROR(VLOOKUP(A302,'Competitors Links &amp; Pricings'!A:G,3,0),"")</f>
        <v>2215.62</v>
      </c>
      <c r="W302" s="81">
        <f>IFERROR(VLOOKUP(A302,'Competitors Links &amp; Pricings'!A:G,5,0),"")</f>
        <v>1057.4000000000001</v>
      </c>
      <c r="X302" s="81">
        <f>IFERROR(VLOOKUP(A302,'Competitors Links &amp; Pricings'!A:G,7,0),"")</f>
        <v>1990.45</v>
      </c>
      <c r="Y302" s="81">
        <f>IFERROR(VLOOKUP(A302,'Competitors Links &amp; Pricings'!A:L,8,0),"")</f>
        <v>6.7</v>
      </c>
      <c r="Z302" s="81">
        <f>IFERROR(VLOOKUP(A302,'Competitors Links &amp; Pricings'!A:L,9,0),"")</f>
        <v>13</v>
      </c>
      <c r="AA302" s="81">
        <f>IFERROR(VLOOKUP(A302,'Competitors Links &amp; Pricings'!A:L,10,0),"")</f>
        <v>30.9</v>
      </c>
      <c r="AB302" s="81">
        <f>IFERROR(VLOOKUP(A302,'Competitors Links &amp; Pricings'!A:L,11,0),"")</f>
        <v>8.6999999999999993</v>
      </c>
    </row>
    <row r="303" spans="1:28" s="83" customFormat="1" ht="12" x14ac:dyDescent="0.25">
      <c r="A303" s="81" t="s">
        <v>986</v>
      </c>
      <c r="B303" s="89">
        <v>1061.1400000000001</v>
      </c>
      <c r="C303" s="89">
        <v>1528.81</v>
      </c>
      <c r="D303" s="106">
        <f t="shared" si="16"/>
        <v>0.30590459246080276</v>
      </c>
      <c r="E303" s="90">
        <f t="shared" si="17"/>
        <v>0</v>
      </c>
      <c r="F303" s="90">
        <f t="shared" si="18"/>
        <v>1661.75</v>
      </c>
      <c r="G303" s="82" t="s">
        <v>34</v>
      </c>
      <c r="H303" s="81" t="s">
        <v>987</v>
      </c>
      <c r="I303" s="81" t="s">
        <v>988</v>
      </c>
      <c r="J303" s="81" t="s">
        <v>443</v>
      </c>
      <c r="K303" s="81"/>
      <c r="L303" s="81"/>
      <c r="M303" s="81"/>
      <c r="N303" s="81"/>
      <c r="O303" s="82"/>
      <c r="P303" s="81"/>
      <c r="Q303" s="81"/>
      <c r="R303" s="81"/>
      <c r="S303" s="81"/>
      <c r="T303" s="81"/>
      <c r="U303" s="81">
        <f t="shared" si="19"/>
        <v>0</v>
      </c>
      <c r="V303" s="81">
        <f>IFERROR(VLOOKUP(A303,'Competitors Links &amp; Pricings'!A:G,3,0),"")</f>
        <v>1661.75</v>
      </c>
      <c r="W303" s="81">
        <f>IFERROR(VLOOKUP(A303,'Competitors Links &amp; Pricings'!A:G,5,0),"")</f>
        <v>1661.75</v>
      </c>
      <c r="X303" s="81">
        <f>IFERROR(VLOOKUP(A303,'Competitors Links &amp; Pricings'!A:G,7,0),"")</f>
        <v>3481.83</v>
      </c>
      <c r="Y303" s="81">
        <f>IFERROR(VLOOKUP(A303,'Competitors Links &amp; Pricings'!A:L,8,0),"")</f>
        <v>10.5</v>
      </c>
      <c r="Z303" s="81">
        <f>IFERROR(VLOOKUP(A303,'Competitors Links &amp; Pricings'!A:L,9,0),"")</f>
        <v>20</v>
      </c>
      <c r="AA303" s="81">
        <f>IFERROR(VLOOKUP(A303,'Competitors Links &amp; Pricings'!A:L,10,0),"")</f>
        <v>66</v>
      </c>
      <c r="AB303" s="81">
        <f>IFERROR(VLOOKUP(A303,'Competitors Links &amp; Pricings'!A:L,11,0),"")</f>
        <v>8.6</v>
      </c>
    </row>
    <row r="304" spans="1:28" s="83" customFormat="1" ht="12" x14ac:dyDescent="0.25">
      <c r="A304" s="81" t="s">
        <v>989</v>
      </c>
      <c r="B304" s="89">
        <v>13.14</v>
      </c>
      <c r="C304" s="89">
        <v>17.989999999999998</v>
      </c>
      <c r="D304" s="106">
        <f t="shared" si="16"/>
        <v>0.26959421901056135</v>
      </c>
      <c r="E304" s="90">
        <f t="shared" si="17"/>
        <v>0</v>
      </c>
      <c r="F304" s="90">
        <f t="shared" si="18"/>
        <v>19.55</v>
      </c>
      <c r="G304" s="82" t="s">
        <v>34</v>
      </c>
      <c r="H304" s="81" t="s">
        <v>990</v>
      </c>
      <c r="I304" s="81" t="s">
        <v>991</v>
      </c>
      <c r="J304" s="81" t="s">
        <v>443</v>
      </c>
      <c r="K304" s="81"/>
      <c r="L304" s="81"/>
      <c r="M304" s="81"/>
      <c r="N304" s="81"/>
      <c r="O304" s="82"/>
      <c r="P304" s="81"/>
      <c r="Q304" s="81"/>
      <c r="R304" s="81"/>
      <c r="S304" s="81"/>
      <c r="T304" s="81"/>
      <c r="U304" s="81">
        <f t="shared" si="19"/>
        <v>0</v>
      </c>
      <c r="V304" s="81">
        <f>IFERROR(VLOOKUP(A304,'Competitors Links &amp; Pricings'!A:G,3,0),"")</f>
        <v>19.55</v>
      </c>
      <c r="W304" s="81">
        <f>IFERROR(VLOOKUP(A304,'Competitors Links &amp; Pricings'!A:G,5,0),"")</f>
        <v>19.55</v>
      </c>
      <c r="X304" s="81">
        <f>IFERROR(VLOOKUP(A304,'Competitors Links &amp; Pricings'!A:G,7,0),"")</f>
        <v>37.4</v>
      </c>
      <c r="Y304" s="81">
        <f>IFERROR(VLOOKUP(A304,'Competitors Links &amp; Pricings'!A:L,8,0),"")</f>
        <v>0.59</v>
      </c>
      <c r="Z304" s="81">
        <f>IFERROR(VLOOKUP(A304,'Competitors Links &amp; Pricings'!A:L,9,0),"")</f>
        <v>0.98</v>
      </c>
      <c r="AA304" s="81">
        <f>IFERROR(VLOOKUP(A304,'Competitors Links &amp; Pricings'!A:L,10,0),"")</f>
        <v>0.26</v>
      </c>
      <c r="AB304" s="81">
        <f>IFERROR(VLOOKUP(A304,'Competitors Links &amp; Pricings'!A:L,11,0),"")</f>
        <v>0.39</v>
      </c>
    </row>
    <row r="305" spans="1:28" s="83" customFormat="1" ht="12" x14ac:dyDescent="0.25">
      <c r="A305" s="81" t="s">
        <v>992</v>
      </c>
      <c r="B305" s="89">
        <v>559.42999999999995</v>
      </c>
      <c r="C305" s="89">
        <v>790.54</v>
      </c>
      <c r="D305" s="106">
        <f t="shared" si="16"/>
        <v>0.29234447339793057</v>
      </c>
      <c r="E305" s="90">
        <f t="shared" si="17"/>
        <v>0</v>
      </c>
      <c r="F305" s="90">
        <f t="shared" si="18"/>
        <v>832.15</v>
      </c>
      <c r="G305" s="82" t="s">
        <v>34</v>
      </c>
      <c r="H305" s="81" t="s">
        <v>993</v>
      </c>
      <c r="I305" s="81" t="s">
        <v>994</v>
      </c>
      <c r="J305" s="81" t="s">
        <v>443</v>
      </c>
      <c r="K305" s="81"/>
      <c r="L305" s="81"/>
      <c r="M305" s="81"/>
      <c r="N305" s="81"/>
      <c r="O305" s="82"/>
      <c r="P305" s="81"/>
      <c r="Q305" s="81"/>
      <c r="R305" s="81"/>
      <c r="S305" s="81"/>
      <c r="T305" s="81"/>
      <c r="U305" s="81">
        <f t="shared" si="19"/>
        <v>0</v>
      </c>
      <c r="V305" s="81">
        <f>IFERROR(VLOOKUP(A305,'Competitors Links &amp; Pricings'!A:G,3,0),"")</f>
        <v>832.15</v>
      </c>
      <c r="W305" s="81">
        <f>IFERROR(VLOOKUP(A305,'Competitors Links &amp; Pricings'!A:G,5,0),"")</f>
        <v>832.15</v>
      </c>
      <c r="X305" s="81">
        <f>IFERROR(VLOOKUP(A305,'Competitors Links &amp; Pricings'!A:G,7,0),"")</f>
        <v>1564.95</v>
      </c>
      <c r="Y305" s="81">
        <f>IFERROR(VLOOKUP(A305,'Competitors Links &amp; Pricings'!A:L,8,0),"")</f>
        <v>12.99</v>
      </c>
      <c r="Z305" s="81">
        <f>IFERROR(VLOOKUP(A305,'Competitors Links &amp; Pricings'!A:L,9,0),"")</f>
        <v>6.7699999999999987</v>
      </c>
      <c r="AA305" s="81">
        <f>IFERROR(VLOOKUP(A305,'Competitors Links &amp; Pricings'!A:L,10,0),"")</f>
        <v>31</v>
      </c>
      <c r="AB305" s="81">
        <f>IFERROR(VLOOKUP(A305,'Competitors Links &amp; Pricings'!A:L,11,0),"")</f>
        <v>8.66</v>
      </c>
    </row>
    <row r="306" spans="1:28" s="83" customFormat="1" ht="12" x14ac:dyDescent="0.25">
      <c r="A306" s="81" t="s">
        <v>995</v>
      </c>
      <c r="B306" s="89">
        <v>304.57</v>
      </c>
      <c r="C306" s="89">
        <v>430.4</v>
      </c>
      <c r="D306" s="106">
        <f t="shared" si="16"/>
        <v>0.29235594795539033</v>
      </c>
      <c r="E306" s="90">
        <f t="shared" si="17"/>
        <v>0</v>
      </c>
      <c r="F306" s="90">
        <f t="shared" si="18"/>
        <v>453.05</v>
      </c>
      <c r="G306" s="82" t="s">
        <v>34</v>
      </c>
      <c r="H306" s="81" t="s">
        <v>996</v>
      </c>
      <c r="I306" s="81" t="s">
        <v>997</v>
      </c>
      <c r="J306" s="81" t="s">
        <v>443</v>
      </c>
      <c r="K306" s="81"/>
      <c r="L306" s="81"/>
      <c r="M306" s="81"/>
      <c r="N306" s="81"/>
      <c r="O306" s="82"/>
      <c r="P306" s="81"/>
      <c r="Q306" s="81"/>
      <c r="R306" s="81"/>
      <c r="S306" s="81"/>
      <c r="T306" s="81"/>
      <c r="U306" s="81">
        <f t="shared" si="19"/>
        <v>0</v>
      </c>
      <c r="V306" s="81">
        <f>IFERROR(VLOOKUP(A306,'Competitors Links &amp; Pricings'!A:G,3,0),"")</f>
        <v>453.05</v>
      </c>
      <c r="W306" s="81">
        <f>IFERROR(VLOOKUP(A306,'Competitors Links &amp; Pricings'!A:G,5,0),"")</f>
        <v>453.05</v>
      </c>
      <c r="X306" s="81">
        <f>IFERROR(VLOOKUP(A306,'Competitors Links &amp; Pricings'!A:G,7,0),"")</f>
        <v>769.5</v>
      </c>
      <c r="Y306" s="81">
        <f>IFERROR(VLOOKUP(A306,'Competitors Links &amp; Pricings'!A:L,8,0),"")</f>
        <v>9.01</v>
      </c>
      <c r="Z306" s="81">
        <f>IFERROR(VLOOKUP(A306,'Competitors Links &amp; Pricings'!A:L,9,0),"")</f>
        <v>5.4</v>
      </c>
      <c r="AA306" s="81">
        <f>IFERROR(VLOOKUP(A306,'Competitors Links &amp; Pricings'!A:L,10,0),"")</f>
        <v>20.94</v>
      </c>
      <c r="AB306" s="81">
        <f>IFERROR(VLOOKUP(A306,'Competitors Links &amp; Pricings'!A:L,11,0),"")</f>
        <v>8.3000000000000007</v>
      </c>
    </row>
    <row r="307" spans="1:28" s="83" customFormat="1" ht="12" x14ac:dyDescent="0.25">
      <c r="A307" s="81" t="s">
        <v>998</v>
      </c>
      <c r="B307" s="89">
        <v>92.57</v>
      </c>
      <c r="C307" s="89">
        <v>130.82</v>
      </c>
      <c r="D307" s="106">
        <f t="shared" si="16"/>
        <v>0.29238648524690414</v>
      </c>
      <c r="E307" s="90">
        <f t="shared" si="17"/>
        <v>0</v>
      </c>
      <c r="F307" s="90">
        <f t="shared" si="18"/>
        <v>137.69999999999999</v>
      </c>
      <c r="G307" s="82" t="s">
        <v>34</v>
      </c>
      <c r="H307" s="81" t="s">
        <v>999</v>
      </c>
      <c r="I307" s="81" t="s">
        <v>1000</v>
      </c>
      <c r="J307" s="81" t="s">
        <v>443</v>
      </c>
      <c r="K307" s="81"/>
      <c r="L307" s="81"/>
      <c r="M307" s="81"/>
      <c r="N307" s="81"/>
      <c r="O307" s="82"/>
      <c r="P307" s="81"/>
      <c r="Q307" s="81"/>
      <c r="R307" s="81"/>
      <c r="S307" s="81"/>
      <c r="T307" s="81"/>
      <c r="U307" s="81">
        <f t="shared" si="19"/>
        <v>0</v>
      </c>
      <c r="V307" s="81">
        <f>IFERROR(VLOOKUP(A307,'Competitors Links &amp; Pricings'!A:G,3,0),"")</f>
        <v>137.69999999999999</v>
      </c>
      <c r="W307" s="81">
        <f>IFERROR(VLOOKUP(A307,'Competitors Links &amp; Pricings'!A:G,5,0),"")</f>
        <v>137.69999999999999</v>
      </c>
      <c r="X307" s="81">
        <f>IFERROR(VLOOKUP(A307,'Competitors Links &amp; Pricings'!A:G,7,0),"")</f>
        <v>137.69999999999999</v>
      </c>
      <c r="Y307" s="81">
        <f>IFERROR(VLOOKUP(A307,'Competitors Links &amp; Pricings'!A:L,8,0),"")</f>
        <v>5</v>
      </c>
      <c r="Z307" s="81">
        <f>IFERROR(VLOOKUP(A307,'Competitors Links &amp; Pricings'!A:L,9,0),"")</f>
        <v>5</v>
      </c>
      <c r="AA307" s="81">
        <f>IFERROR(VLOOKUP(A307,'Competitors Links &amp; Pricings'!A:L,10,0),"")</f>
        <v>0.47</v>
      </c>
      <c r="AB307" s="81">
        <f>IFERROR(VLOOKUP(A307,'Competitors Links &amp; Pricings'!A:L,11,0),"")</f>
        <v>5</v>
      </c>
    </row>
    <row r="308" spans="1:28" s="83" customFormat="1" ht="12" x14ac:dyDescent="0.25">
      <c r="A308" s="81" t="s">
        <v>1001</v>
      </c>
      <c r="B308" s="89">
        <v>134.86000000000001</v>
      </c>
      <c r="C308" s="89">
        <v>190.57</v>
      </c>
      <c r="D308" s="106">
        <f t="shared" si="16"/>
        <v>0.29233352573857363</v>
      </c>
      <c r="E308" s="90">
        <f t="shared" si="17"/>
        <v>0</v>
      </c>
      <c r="F308" s="90">
        <f t="shared" si="18"/>
        <v>200.6</v>
      </c>
      <c r="G308" s="82" t="s">
        <v>34</v>
      </c>
      <c r="H308" s="81" t="s">
        <v>1002</v>
      </c>
      <c r="I308" s="81" t="s">
        <v>1003</v>
      </c>
      <c r="J308" s="81" t="s">
        <v>443</v>
      </c>
      <c r="K308" s="81"/>
      <c r="L308" s="81"/>
      <c r="M308" s="81"/>
      <c r="N308" s="81"/>
      <c r="O308" s="82"/>
      <c r="P308" s="81"/>
      <c r="Q308" s="81"/>
      <c r="R308" s="81"/>
      <c r="S308" s="81"/>
      <c r="T308" s="81"/>
      <c r="U308" s="81">
        <f t="shared" si="19"/>
        <v>0</v>
      </c>
      <c r="V308" s="81">
        <f>IFERROR(VLOOKUP(A308,'Competitors Links &amp; Pricings'!A:G,3,0),"")</f>
        <v>200.6</v>
      </c>
      <c r="W308" s="81">
        <f>IFERROR(VLOOKUP(A308,'Competitors Links &amp; Pricings'!A:G,5,0),"")</f>
        <v>379.16</v>
      </c>
      <c r="X308" s="81">
        <f>IFERROR(VLOOKUP(A308,'Competitors Links &amp; Pricings'!A:G,7,0),"")</f>
        <v>379.45</v>
      </c>
      <c r="Y308" s="81">
        <f>IFERROR(VLOOKUP(A308,'Competitors Links &amp; Pricings'!A:L,8,0),"")</f>
        <v>7.1</v>
      </c>
      <c r="Z308" s="81">
        <f>IFERROR(VLOOKUP(A308,'Competitors Links &amp; Pricings'!A:L,9,0),"")</f>
        <v>3.03</v>
      </c>
      <c r="AA308" s="81">
        <f>IFERROR(VLOOKUP(A308,'Competitors Links &amp; Pricings'!A:L,10,0),"")</f>
        <v>7.7</v>
      </c>
      <c r="AB308" s="81">
        <f>IFERROR(VLOOKUP(A308,'Competitors Links &amp; Pricings'!A:L,11,0),"")</f>
        <v>6.5</v>
      </c>
    </row>
    <row r="309" spans="1:28" s="83" customFormat="1" ht="12" x14ac:dyDescent="0.25">
      <c r="A309" s="81" t="s">
        <v>1004</v>
      </c>
      <c r="B309" s="89">
        <v>494.29</v>
      </c>
      <c r="C309" s="89">
        <v>698.49</v>
      </c>
      <c r="D309" s="106">
        <f t="shared" si="16"/>
        <v>0.29234491546049335</v>
      </c>
      <c r="E309" s="90">
        <f t="shared" si="17"/>
        <v>0</v>
      </c>
      <c r="F309" s="90">
        <f t="shared" si="18"/>
        <v>735.25</v>
      </c>
      <c r="G309" s="82" t="s">
        <v>34</v>
      </c>
      <c r="H309" s="81" t="s">
        <v>1005</v>
      </c>
      <c r="I309" s="81" t="s">
        <v>1006</v>
      </c>
      <c r="J309" s="81" t="s">
        <v>443</v>
      </c>
      <c r="K309" s="81"/>
      <c r="L309" s="81"/>
      <c r="M309" s="81"/>
      <c r="N309" s="81"/>
      <c r="O309" s="82"/>
      <c r="P309" s="81"/>
      <c r="Q309" s="81"/>
      <c r="R309" s="81"/>
      <c r="S309" s="81"/>
      <c r="T309" s="81"/>
      <c r="U309" s="81">
        <f t="shared" si="19"/>
        <v>0</v>
      </c>
      <c r="V309" s="81">
        <f>IFERROR(VLOOKUP(A309,'Competitors Links &amp; Pricings'!A:G,3,0),"")</f>
        <v>735.25</v>
      </c>
      <c r="W309" s="81">
        <f>IFERROR(VLOOKUP(A309,'Competitors Links &amp; Pricings'!A:G,5,0),"")</f>
        <v>735.25</v>
      </c>
      <c r="X309" s="81">
        <f>IFERROR(VLOOKUP(A309,'Competitors Links &amp; Pricings'!A:G,7,0),"")</f>
        <v>1248.3900000000001</v>
      </c>
      <c r="Y309" s="81">
        <f>IFERROR(VLOOKUP(A309,'Competitors Links &amp; Pricings'!A:L,8,0),"")</f>
        <v>7.48</v>
      </c>
      <c r="Z309" s="81">
        <f>IFERROR(VLOOKUP(A309,'Competitors Links &amp; Pricings'!A:L,9,0),"")</f>
        <v>8.34</v>
      </c>
      <c r="AA309" s="81">
        <f>IFERROR(VLOOKUP(A309,'Competitors Links &amp; Pricings'!A:L,10,0),"")</f>
        <v>19.84</v>
      </c>
      <c r="AB309" s="81">
        <f>IFERROR(VLOOKUP(A309,'Competitors Links &amp; Pricings'!A:L,11,0),"")</f>
        <v>6.7699999999999987</v>
      </c>
    </row>
    <row r="310" spans="1:28" s="83" customFormat="1" ht="12" x14ac:dyDescent="0.25">
      <c r="A310" s="81" t="s">
        <v>1007</v>
      </c>
      <c r="B310" s="89">
        <v>395.43</v>
      </c>
      <c r="C310" s="89">
        <v>558.79</v>
      </c>
      <c r="D310" s="106">
        <f t="shared" si="16"/>
        <v>0.29234596181034012</v>
      </c>
      <c r="E310" s="90">
        <f t="shared" si="17"/>
        <v>0</v>
      </c>
      <c r="F310" s="90">
        <f t="shared" si="18"/>
        <v>588.20000000000005</v>
      </c>
      <c r="G310" s="82" t="s">
        <v>34</v>
      </c>
      <c r="H310" s="81" t="s">
        <v>1008</v>
      </c>
      <c r="I310" s="81" t="s">
        <v>1009</v>
      </c>
      <c r="J310" s="81" t="s">
        <v>443</v>
      </c>
      <c r="K310" s="81"/>
      <c r="L310" s="81"/>
      <c r="M310" s="81"/>
      <c r="N310" s="81"/>
      <c r="O310" s="82"/>
      <c r="P310" s="81"/>
      <c r="Q310" s="81"/>
      <c r="R310" s="81"/>
      <c r="S310" s="81"/>
      <c r="T310" s="81"/>
      <c r="U310" s="81">
        <f t="shared" si="19"/>
        <v>0</v>
      </c>
      <c r="V310" s="81">
        <f>IFERROR(VLOOKUP(A310,'Competitors Links &amp; Pricings'!A:G,3,0),"")</f>
        <v>588.20000000000005</v>
      </c>
      <c r="W310" s="81">
        <f>IFERROR(VLOOKUP(A310,'Competitors Links &amp; Pricings'!A:G,5,0),"")</f>
        <v>588.20000000000005</v>
      </c>
      <c r="X310" s="81">
        <f>IFERROR(VLOOKUP(A310,'Competitors Links &amp; Pricings'!A:G,7,0),"")</f>
        <v>997.92</v>
      </c>
      <c r="Y310" s="81">
        <f>IFERROR(VLOOKUP(A310,'Competitors Links &amp; Pricings'!A:L,8,0),"")</f>
        <v>7.4</v>
      </c>
      <c r="Z310" s="81">
        <f>IFERROR(VLOOKUP(A310,'Competitors Links &amp; Pricings'!A:L,9,0),"")</f>
        <v>6.7699999999999987</v>
      </c>
      <c r="AA310" s="81">
        <f>IFERROR(VLOOKUP(A310,'Competitors Links &amp; Pricings'!A:L,10,0),"")</f>
        <v>11.9</v>
      </c>
      <c r="AB310" s="81">
        <f>IFERROR(VLOOKUP(A310,'Competitors Links &amp; Pricings'!A:L,11,0),"")</f>
        <v>6.7699999999999987</v>
      </c>
    </row>
    <row r="311" spans="1:28" s="83" customFormat="1" ht="12" x14ac:dyDescent="0.25">
      <c r="A311" s="81" t="s">
        <v>1010</v>
      </c>
      <c r="B311" s="89">
        <v>285.14</v>
      </c>
      <c r="C311" s="89">
        <v>402.94</v>
      </c>
      <c r="D311" s="106">
        <f t="shared" si="16"/>
        <v>0.29235121854370383</v>
      </c>
      <c r="E311" s="90">
        <f t="shared" si="17"/>
        <v>0</v>
      </c>
      <c r="F311" s="90">
        <f t="shared" si="18"/>
        <v>424.15</v>
      </c>
      <c r="G311" s="82" t="s">
        <v>34</v>
      </c>
      <c r="H311" s="81" t="s">
        <v>1011</v>
      </c>
      <c r="I311" s="81" t="s">
        <v>1012</v>
      </c>
      <c r="J311" s="81" t="s">
        <v>443</v>
      </c>
      <c r="K311" s="81"/>
      <c r="L311" s="81"/>
      <c r="M311" s="81"/>
      <c r="N311" s="81"/>
      <c r="O311" s="82"/>
      <c r="P311" s="81"/>
      <c r="Q311" s="81"/>
      <c r="R311" s="81"/>
      <c r="S311" s="81"/>
      <c r="T311" s="81"/>
      <c r="U311" s="81">
        <f t="shared" si="19"/>
        <v>0</v>
      </c>
      <c r="V311" s="81">
        <f>IFERROR(VLOOKUP(A311,'Competitors Links &amp; Pricings'!A:G,3,0),"")</f>
        <v>424.15</v>
      </c>
      <c r="W311" s="81">
        <f>IFERROR(VLOOKUP(A311,'Competitors Links &amp; Pricings'!A:G,5,0),"")</f>
        <v>424.15</v>
      </c>
      <c r="X311" s="81">
        <f>IFERROR(VLOOKUP(A311,'Competitors Links &amp; Pricings'!A:G,7,0),"")</f>
        <v>747</v>
      </c>
      <c r="Y311" s="81">
        <f>IFERROR(VLOOKUP(A311,'Competitors Links &amp; Pricings'!A:L,8,0),"")</f>
        <v>7.48</v>
      </c>
      <c r="Z311" s="81">
        <f>IFERROR(VLOOKUP(A311,'Competitors Links &amp; Pricings'!A:L,9,0),"")</f>
        <v>5.19</v>
      </c>
      <c r="AA311" s="81">
        <f>IFERROR(VLOOKUP(A311,'Competitors Links &amp; Pricings'!A:L,10,0),"")</f>
        <v>6.61</v>
      </c>
      <c r="AB311" s="81">
        <f>IFERROR(VLOOKUP(A311,'Competitors Links &amp; Pricings'!A:L,11,0),"")</f>
        <v>6.7699999999999987</v>
      </c>
    </row>
    <row r="312" spans="1:28" s="83" customFormat="1" ht="12" x14ac:dyDescent="0.25">
      <c r="A312" s="81" t="s">
        <v>1013</v>
      </c>
      <c r="B312" s="89">
        <v>118.86</v>
      </c>
      <c r="C312" s="89">
        <v>167.96</v>
      </c>
      <c r="D312" s="106">
        <f t="shared" si="16"/>
        <v>0.29233150750178616</v>
      </c>
      <c r="E312" s="90">
        <f t="shared" si="17"/>
        <v>0</v>
      </c>
      <c r="F312" s="90">
        <f t="shared" si="18"/>
        <v>176.8</v>
      </c>
      <c r="G312" s="82" t="s">
        <v>34</v>
      </c>
      <c r="H312" s="81" t="s">
        <v>1014</v>
      </c>
      <c r="I312" s="81" t="s">
        <v>1015</v>
      </c>
      <c r="J312" s="81" t="s">
        <v>443</v>
      </c>
      <c r="K312" s="81"/>
      <c r="L312" s="81"/>
      <c r="M312" s="81"/>
      <c r="N312" s="81"/>
      <c r="O312" s="82"/>
      <c r="P312" s="81"/>
      <c r="Q312" s="81"/>
      <c r="R312" s="81"/>
      <c r="S312" s="81"/>
      <c r="T312" s="81"/>
      <c r="U312" s="81">
        <f t="shared" si="19"/>
        <v>0</v>
      </c>
      <c r="V312" s="81">
        <f>IFERROR(VLOOKUP(A312,'Competitors Links &amp; Pricings'!A:G,3,0),"")</f>
        <v>176.8</v>
      </c>
      <c r="W312" s="81">
        <f>IFERROR(VLOOKUP(A312,'Competitors Links &amp; Pricings'!A:G,5,0),"")</f>
        <v>176.8</v>
      </c>
      <c r="X312" s="81">
        <f>IFERROR(VLOOKUP(A312,'Competitors Links &amp; Pricings'!A:G,7,0),"")</f>
        <v>300.45999999999998</v>
      </c>
      <c r="Y312" s="81">
        <f>IFERROR(VLOOKUP(A312,'Competitors Links &amp; Pricings'!A:L,8,0),"")</f>
        <v>4.72</v>
      </c>
      <c r="Z312" s="81">
        <f>IFERROR(VLOOKUP(A312,'Competitors Links &amp; Pricings'!A:L,9,0),"")</f>
        <v>8.81</v>
      </c>
      <c r="AA312" s="81">
        <f>IFERROR(VLOOKUP(A312,'Competitors Links &amp; Pricings'!A:L,10,0),"")</f>
        <v>3.5</v>
      </c>
      <c r="AB312" s="81">
        <f>IFERROR(VLOOKUP(A312,'Competitors Links &amp; Pricings'!A:L,11,0),"")</f>
        <v>2.5499999999999998</v>
      </c>
    </row>
    <row r="313" spans="1:28" s="83" customFormat="1" ht="12" x14ac:dyDescent="0.25">
      <c r="A313" s="81" t="s">
        <v>1016</v>
      </c>
      <c r="B313" s="89">
        <v>165.14</v>
      </c>
      <c r="C313" s="89">
        <v>233.37</v>
      </c>
      <c r="D313" s="106">
        <f t="shared" si="16"/>
        <v>0.29236834211766732</v>
      </c>
      <c r="E313" s="90">
        <f t="shared" si="17"/>
        <v>0</v>
      </c>
      <c r="F313" s="90">
        <f t="shared" si="18"/>
        <v>245.65</v>
      </c>
      <c r="G313" s="82" t="s">
        <v>34</v>
      </c>
      <c r="H313" s="81" t="s">
        <v>1017</v>
      </c>
      <c r="I313" s="81" t="s">
        <v>1018</v>
      </c>
      <c r="J313" s="81" t="s">
        <v>443</v>
      </c>
      <c r="K313" s="81"/>
      <c r="L313" s="81"/>
      <c r="M313" s="81"/>
      <c r="N313" s="81"/>
      <c r="O313" s="82"/>
      <c r="P313" s="81"/>
      <c r="Q313" s="81"/>
      <c r="R313" s="81"/>
      <c r="S313" s="81"/>
      <c r="T313" s="81"/>
      <c r="U313" s="81">
        <f t="shared" si="19"/>
        <v>0</v>
      </c>
      <c r="V313" s="81">
        <f>IFERROR(VLOOKUP(A313,'Competitors Links &amp; Pricings'!A:G,3,0),"")</f>
        <v>245.65</v>
      </c>
      <c r="W313" s="81">
        <f>IFERROR(VLOOKUP(A313,'Competitors Links &amp; Pricings'!A:G,5,0),"")</f>
        <v>416.8</v>
      </c>
      <c r="X313" s="81">
        <f>IFERROR(VLOOKUP(A313,'Competitors Links &amp; Pricings'!A:G,7,0),"")</f>
        <v>245.65</v>
      </c>
      <c r="Y313" s="81">
        <f>IFERROR(VLOOKUP(A313,'Competitors Links &amp; Pricings'!A:L,8,0),"")</f>
        <v>4.72</v>
      </c>
      <c r="Z313" s="81">
        <f>IFERROR(VLOOKUP(A313,'Competitors Links &amp; Pricings'!A:L,9,0),"")</f>
        <v>13.38</v>
      </c>
      <c r="AA313" s="81">
        <f>IFERROR(VLOOKUP(A313,'Competitors Links &amp; Pricings'!A:L,10,0),"")</f>
        <v>4.4000000000000004</v>
      </c>
      <c r="AB313" s="81">
        <f>IFERROR(VLOOKUP(A313,'Competitors Links &amp; Pricings'!A:L,11,0),"")</f>
        <v>2.5499999999999998</v>
      </c>
    </row>
    <row r="314" spans="1:28" s="83" customFormat="1" ht="12" x14ac:dyDescent="0.25">
      <c r="A314" s="81" t="s">
        <v>1019</v>
      </c>
      <c r="B314" s="89">
        <v>144</v>
      </c>
      <c r="C314" s="89">
        <v>203.49</v>
      </c>
      <c r="D314" s="106">
        <f t="shared" si="16"/>
        <v>0.29234851835471032</v>
      </c>
      <c r="E314" s="90">
        <f t="shared" si="17"/>
        <v>0</v>
      </c>
      <c r="F314" s="90">
        <f t="shared" si="18"/>
        <v>214.2</v>
      </c>
      <c r="G314" s="82" t="s">
        <v>34</v>
      </c>
      <c r="H314" s="81" t="s">
        <v>1020</v>
      </c>
      <c r="I314" s="81" t="s">
        <v>1021</v>
      </c>
      <c r="J314" s="81" t="s">
        <v>443</v>
      </c>
      <c r="K314" s="81"/>
      <c r="L314" s="81"/>
      <c r="M314" s="81"/>
      <c r="N314" s="81"/>
      <c r="O314" s="82"/>
      <c r="P314" s="81"/>
      <c r="Q314" s="81"/>
      <c r="R314" s="81"/>
      <c r="S314" s="81"/>
      <c r="T314" s="81"/>
      <c r="U314" s="81">
        <f t="shared" si="19"/>
        <v>0</v>
      </c>
      <c r="V314" s="81">
        <f>IFERROR(VLOOKUP(A314,'Competitors Links &amp; Pricings'!A:G,3,0),"")</f>
        <v>214.2</v>
      </c>
      <c r="W314" s="81">
        <f>IFERROR(VLOOKUP(A314,'Competitors Links &amp; Pricings'!A:G,5,0),"")</f>
        <v>214.2</v>
      </c>
      <c r="X314" s="81">
        <f>IFERROR(VLOOKUP(A314,'Competitors Links &amp; Pricings'!A:G,7,0),"")</f>
        <v>363.9</v>
      </c>
      <c r="Y314" s="81">
        <f>IFERROR(VLOOKUP(A314,'Competitors Links &amp; Pricings'!A:L,8,0),"")</f>
        <v>4.72</v>
      </c>
      <c r="Z314" s="81">
        <f>IFERROR(VLOOKUP(A314,'Competitors Links &amp; Pricings'!A:L,9,0),"")</f>
        <v>10.199999999999999</v>
      </c>
      <c r="AA314" s="81">
        <f>IFERROR(VLOOKUP(A314,'Competitors Links &amp; Pricings'!A:L,10,0),"")</f>
        <v>3.96</v>
      </c>
      <c r="AB314" s="81">
        <f>IFERROR(VLOOKUP(A314,'Competitors Links &amp; Pricings'!A:L,11,0),"")</f>
        <v>2.5499999999999998</v>
      </c>
    </row>
    <row r="315" spans="1:28" s="83" customFormat="1" ht="12" x14ac:dyDescent="0.25">
      <c r="A315" s="81" t="s">
        <v>1022</v>
      </c>
      <c r="B315" s="89">
        <v>109.14</v>
      </c>
      <c r="C315" s="89">
        <v>154.22999999999999</v>
      </c>
      <c r="D315" s="106">
        <f t="shared" si="16"/>
        <v>0.29235557284574981</v>
      </c>
      <c r="E315" s="90">
        <f t="shared" si="17"/>
        <v>0</v>
      </c>
      <c r="F315" s="90">
        <f t="shared" si="18"/>
        <v>162.35</v>
      </c>
      <c r="G315" s="82" t="s">
        <v>34</v>
      </c>
      <c r="H315" s="81" t="s">
        <v>1023</v>
      </c>
      <c r="I315" s="81" t="s">
        <v>1024</v>
      </c>
      <c r="J315" s="81" t="s">
        <v>443</v>
      </c>
      <c r="K315" s="81"/>
      <c r="L315" s="81"/>
      <c r="M315" s="81"/>
      <c r="N315" s="81"/>
      <c r="O315" s="82"/>
      <c r="P315" s="81"/>
      <c r="Q315" s="81"/>
      <c r="R315" s="81"/>
      <c r="S315" s="81"/>
      <c r="T315" s="81"/>
      <c r="U315" s="81">
        <f t="shared" si="19"/>
        <v>0</v>
      </c>
      <c r="V315" s="81">
        <f>IFERROR(VLOOKUP(A315,'Competitors Links &amp; Pricings'!A:G,3,0),"")</f>
        <v>162.35</v>
      </c>
      <c r="W315" s="81">
        <f>IFERROR(VLOOKUP(A315,'Competitors Links &amp; Pricings'!A:G,5,0),"")</f>
        <v>275.22000000000003</v>
      </c>
      <c r="X315" s="81">
        <f>IFERROR(VLOOKUP(A315,'Competitors Links &amp; Pricings'!A:G,7,0),"")</f>
        <v>275.45</v>
      </c>
      <c r="Y315" s="81">
        <f>IFERROR(VLOOKUP(A315,'Competitors Links &amp; Pricings'!A:L,8,0),"")</f>
        <v>4</v>
      </c>
      <c r="Z315" s="81">
        <f>IFERROR(VLOOKUP(A315,'Competitors Links &amp; Pricings'!A:L,9,0),"")</f>
        <v>2</v>
      </c>
      <c r="AA315" s="81">
        <f>IFERROR(VLOOKUP(A315,'Competitors Links &amp; Pricings'!A:L,10,0),"")</f>
        <v>0.6</v>
      </c>
      <c r="AB315" s="81">
        <f>IFERROR(VLOOKUP(A315,'Competitors Links &amp; Pricings'!A:L,11,0),"")</f>
        <v>2.6</v>
      </c>
    </row>
    <row r="316" spans="1:28" s="83" customFormat="1" ht="12" x14ac:dyDescent="0.25">
      <c r="A316" s="81" t="s">
        <v>1025</v>
      </c>
      <c r="B316" s="89">
        <v>109.14</v>
      </c>
      <c r="C316" s="89">
        <v>154.22999999999999</v>
      </c>
      <c r="D316" s="106">
        <f t="shared" si="16"/>
        <v>0.29235557284574981</v>
      </c>
      <c r="E316" s="90">
        <f t="shared" si="17"/>
        <v>0</v>
      </c>
      <c r="F316" s="90">
        <f t="shared" si="18"/>
        <v>162.35</v>
      </c>
      <c r="G316" s="82" t="s">
        <v>34</v>
      </c>
      <c r="H316" s="81" t="s">
        <v>1026</v>
      </c>
      <c r="I316" s="81" t="s">
        <v>1027</v>
      </c>
      <c r="J316" s="81" t="s">
        <v>443</v>
      </c>
      <c r="K316" s="81"/>
      <c r="L316" s="81"/>
      <c r="M316" s="81"/>
      <c r="N316" s="81"/>
      <c r="O316" s="82"/>
      <c r="P316" s="81"/>
      <c r="Q316" s="81"/>
      <c r="R316" s="81"/>
      <c r="S316" s="81"/>
      <c r="T316" s="81"/>
      <c r="U316" s="81">
        <f t="shared" si="19"/>
        <v>0</v>
      </c>
      <c r="V316" s="81">
        <f>IFERROR(VLOOKUP(A316,'Competitors Links &amp; Pricings'!A:G,3,0),"")</f>
        <v>162.35</v>
      </c>
      <c r="W316" s="81">
        <f>IFERROR(VLOOKUP(A316,'Competitors Links &amp; Pricings'!A:G,5,0),"")</f>
        <v>162.35</v>
      </c>
      <c r="X316" s="81">
        <f>IFERROR(VLOOKUP(A316,'Competitors Links &amp; Pricings'!A:G,7,0),"")</f>
        <v>289</v>
      </c>
      <c r="Y316" s="81">
        <f>IFERROR(VLOOKUP(A316,'Competitors Links &amp; Pricings'!A:L,8,0),"")</f>
        <v>4</v>
      </c>
      <c r="Z316" s="81">
        <f>IFERROR(VLOOKUP(A316,'Competitors Links &amp; Pricings'!A:L,9,0),"")</f>
        <v>2</v>
      </c>
      <c r="AA316" s="81">
        <f>IFERROR(VLOOKUP(A316,'Competitors Links &amp; Pricings'!A:L,10,0),"")</f>
        <v>0.6</v>
      </c>
      <c r="AB316" s="81">
        <f>IFERROR(VLOOKUP(A316,'Competitors Links &amp; Pricings'!A:L,11,0),"")</f>
        <v>2.6</v>
      </c>
    </row>
    <row r="317" spans="1:28" s="83" customFormat="1" ht="12" x14ac:dyDescent="0.25">
      <c r="A317" s="81" t="s">
        <v>1028</v>
      </c>
      <c r="B317" s="89">
        <v>109.14</v>
      </c>
      <c r="C317" s="89">
        <v>154.22999999999999</v>
      </c>
      <c r="D317" s="106">
        <f t="shared" si="16"/>
        <v>0.29235557284574981</v>
      </c>
      <c r="E317" s="90">
        <f t="shared" si="17"/>
        <v>0</v>
      </c>
      <c r="F317" s="90">
        <f t="shared" si="18"/>
        <v>162.35</v>
      </c>
      <c r="G317" s="82" t="s">
        <v>34</v>
      </c>
      <c r="H317" s="81" t="s">
        <v>1029</v>
      </c>
      <c r="I317" s="81" t="s">
        <v>1030</v>
      </c>
      <c r="J317" s="81" t="s">
        <v>443</v>
      </c>
      <c r="K317" s="81"/>
      <c r="L317" s="81"/>
      <c r="M317" s="81"/>
      <c r="N317" s="81"/>
      <c r="O317" s="82"/>
      <c r="P317" s="81"/>
      <c r="Q317" s="81"/>
      <c r="R317" s="81"/>
      <c r="S317" s="81"/>
      <c r="T317" s="81"/>
      <c r="U317" s="81">
        <f t="shared" si="19"/>
        <v>0</v>
      </c>
      <c r="V317" s="81">
        <f>IFERROR(VLOOKUP(A317,'Competitors Links &amp; Pricings'!A:G,3,0),"")</f>
        <v>162.35</v>
      </c>
      <c r="W317" s="81">
        <f>IFERROR(VLOOKUP(A317,'Competitors Links &amp; Pricings'!A:G,5,0),"")</f>
        <v>289</v>
      </c>
      <c r="X317" s="81">
        <f>IFERROR(VLOOKUP(A317,'Competitors Links &amp; Pricings'!A:G,7,0),"")</f>
        <v>274.95</v>
      </c>
      <c r="Y317" s="81">
        <f>IFERROR(VLOOKUP(A317,'Competitors Links &amp; Pricings'!A:L,8,0),"")</f>
        <v>4</v>
      </c>
      <c r="Z317" s="81">
        <f>IFERROR(VLOOKUP(A317,'Competitors Links &amp; Pricings'!A:L,9,0),"")</f>
        <v>2</v>
      </c>
      <c r="AA317" s="81">
        <f>IFERROR(VLOOKUP(A317,'Competitors Links &amp; Pricings'!A:L,10,0),"")</f>
        <v>0.6</v>
      </c>
      <c r="AB317" s="81">
        <f>IFERROR(VLOOKUP(A317,'Competitors Links &amp; Pricings'!A:L,11,0),"")</f>
        <v>2.6</v>
      </c>
    </row>
    <row r="318" spans="1:28" s="83" customFormat="1" ht="12" x14ac:dyDescent="0.25">
      <c r="A318" s="81" t="s">
        <v>1031</v>
      </c>
      <c r="B318" s="89">
        <v>109.14</v>
      </c>
      <c r="C318" s="89">
        <v>154.22999999999999</v>
      </c>
      <c r="D318" s="106">
        <f t="shared" si="16"/>
        <v>0.29235557284574981</v>
      </c>
      <c r="E318" s="90">
        <f t="shared" si="17"/>
        <v>0</v>
      </c>
      <c r="F318" s="90">
        <f t="shared" si="18"/>
        <v>162.35</v>
      </c>
      <c r="G318" s="82" t="s">
        <v>34</v>
      </c>
      <c r="H318" s="81" t="s">
        <v>1032</v>
      </c>
      <c r="I318" s="81" t="s">
        <v>1033</v>
      </c>
      <c r="J318" s="81" t="s">
        <v>443</v>
      </c>
      <c r="K318" s="81"/>
      <c r="L318" s="81"/>
      <c r="M318" s="81"/>
      <c r="N318" s="81"/>
      <c r="O318" s="82"/>
      <c r="P318" s="81"/>
      <c r="Q318" s="81"/>
      <c r="R318" s="81"/>
      <c r="S318" s="81"/>
      <c r="T318" s="81"/>
      <c r="U318" s="81">
        <f t="shared" si="19"/>
        <v>0</v>
      </c>
      <c r="V318" s="81">
        <f>IFERROR(VLOOKUP(A318,'Competitors Links &amp; Pricings'!A:G,3,0),"")</f>
        <v>162.35</v>
      </c>
      <c r="W318" s="81">
        <f>IFERROR(VLOOKUP(A318,'Competitors Links &amp; Pricings'!A:G,5,0),"")</f>
        <v>162.35</v>
      </c>
      <c r="X318" s="81">
        <f>IFERROR(VLOOKUP(A318,'Competitors Links &amp; Pricings'!A:G,7,0),"")</f>
        <v>275.22000000000003</v>
      </c>
      <c r="Y318" s="81">
        <f>IFERROR(VLOOKUP(A318,'Competitors Links &amp; Pricings'!A:L,8,0),"")</f>
        <v>4</v>
      </c>
      <c r="Z318" s="81">
        <f>IFERROR(VLOOKUP(A318,'Competitors Links &amp; Pricings'!A:L,9,0),"")</f>
        <v>2.6</v>
      </c>
      <c r="AA318" s="81">
        <f>IFERROR(VLOOKUP(A318,'Competitors Links &amp; Pricings'!A:L,10,0),"")</f>
        <v>0.6</v>
      </c>
      <c r="AB318" s="81">
        <f>IFERROR(VLOOKUP(A318,'Competitors Links &amp; Pricings'!A:L,11,0),"")</f>
        <v>2</v>
      </c>
    </row>
    <row r="319" spans="1:28" s="83" customFormat="1" ht="12" x14ac:dyDescent="0.25">
      <c r="A319" s="81" t="s">
        <v>1034</v>
      </c>
      <c r="B319" s="89">
        <v>62.86</v>
      </c>
      <c r="C319" s="89">
        <v>86.02</v>
      </c>
      <c r="D319" s="106">
        <f t="shared" ref="D319:D382" si="20">(C319-B319)/C319</f>
        <v>0.26923971169495464</v>
      </c>
      <c r="E319" s="90">
        <f t="shared" si="17"/>
        <v>0</v>
      </c>
      <c r="F319" s="90">
        <f t="shared" si="18"/>
        <v>93.5</v>
      </c>
      <c r="G319" s="82" t="s">
        <v>34</v>
      </c>
      <c r="H319" s="81" t="s">
        <v>1035</v>
      </c>
      <c r="I319" s="81" t="s">
        <v>1036</v>
      </c>
      <c r="J319" s="81" t="s">
        <v>443</v>
      </c>
      <c r="K319" s="81"/>
      <c r="L319" s="81"/>
      <c r="M319" s="81"/>
      <c r="N319" s="81"/>
      <c r="O319" s="82"/>
      <c r="P319" s="81"/>
      <c r="Q319" s="81"/>
      <c r="R319" s="81"/>
      <c r="S319" s="81"/>
      <c r="T319" s="81"/>
      <c r="U319" s="81">
        <f t="shared" si="19"/>
        <v>0</v>
      </c>
      <c r="V319" s="81">
        <f>IFERROR(VLOOKUP(A319,'Competitors Links &amp; Pricings'!A:G,3,0),"")</f>
        <v>93.5</v>
      </c>
      <c r="W319" s="81">
        <f>IFERROR(VLOOKUP(A319,'Competitors Links &amp; Pricings'!A:G,5,0),"")</f>
        <v>154.88999999999999</v>
      </c>
      <c r="X319" s="81">
        <f>IFERROR(VLOOKUP(A319,'Competitors Links &amp; Pricings'!A:G,7,0),"")</f>
        <v>143.63999999999999</v>
      </c>
      <c r="Y319" s="81">
        <f>IFERROR(VLOOKUP(A319,'Competitors Links &amp; Pricings'!A:L,8,0),"")</f>
        <v>25.59</v>
      </c>
      <c r="Z319" s="81">
        <f>IFERROR(VLOOKUP(A319,'Competitors Links &amp; Pricings'!A:L,9,0),"")</f>
        <v>47</v>
      </c>
      <c r="AA319" s="81">
        <f>IFERROR(VLOOKUP(A319,'Competitors Links &amp; Pricings'!A:L,10,0),"")</f>
        <v>0.45</v>
      </c>
      <c r="AB319" s="81">
        <f>IFERROR(VLOOKUP(A319,'Competitors Links &amp; Pricings'!A:L,11,0),"")</f>
        <v>1.57</v>
      </c>
    </row>
    <row r="320" spans="1:28" s="83" customFormat="1" ht="12" x14ac:dyDescent="0.25">
      <c r="A320" s="81" t="s">
        <v>1037</v>
      </c>
      <c r="B320" s="89">
        <v>50.86</v>
      </c>
      <c r="C320" s="89">
        <v>69.599999999999994</v>
      </c>
      <c r="D320" s="106">
        <f t="shared" si="20"/>
        <v>0.26925287356321836</v>
      </c>
      <c r="E320" s="90">
        <f t="shared" si="17"/>
        <v>0</v>
      </c>
      <c r="F320" s="90">
        <f t="shared" si="18"/>
        <v>75.650000000000006</v>
      </c>
      <c r="G320" s="82" t="s">
        <v>34</v>
      </c>
      <c r="H320" s="81" t="s">
        <v>1038</v>
      </c>
      <c r="I320" s="81" t="s">
        <v>1039</v>
      </c>
      <c r="J320" s="81" t="s">
        <v>443</v>
      </c>
      <c r="K320" s="81"/>
      <c r="L320" s="81"/>
      <c r="M320" s="81"/>
      <c r="N320" s="81"/>
      <c r="O320" s="82"/>
      <c r="P320" s="81"/>
      <c r="Q320" s="81"/>
      <c r="R320" s="81"/>
      <c r="S320" s="81"/>
      <c r="T320" s="81"/>
      <c r="U320" s="81">
        <f t="shared" si="19"/>
        <v>0</v>
      </c>
      <c r="V320" s="81">
        <f>IFERROR(VLOOKUP(A320,'Competitors Links &amp; Pricings'!A:G,3,0),"")</f>
        <v>75.650000000000006</v>
      </c>
      <c r="W320" s="81">
        <f>IFERROR(VLOOKUP(A320,'Competitors Links &amp; Pricings'!A:G,5,0),"")</f>
        <v>135</v>
      </c>
      <c r="X320" s="81">
        <f>IFERROR(VLOOKUP(A320,'Competitors Links &amp; Pricings'!A:G,7,0),"")</f>
        <v>128.66</v>
      </c>
      <c r="Y320" s="81">
        <f>IFERROR(VLOOKUP(A320,'Competitors Links &amp; Pricings'!A:L,8,0),"")</f>
        <v>1.8</v>
      </c>
      <c r="Z320" s="81">
        <f>IFERROR(VLOOKUP(A320,'Competitors Links &amp; Pricings'!A:L,9,0),"")</f>
        <v>3.2</v>
      </c>
      <c r="AA320" s="81">
        <f>IFERROR(VLOOKUP(A320,'Competitors Links &amp; Pricings'!A:L,10,0),"")</f>
        <v>0.2</v>
      </c>
      <c r="AB320" s="81">
        <f>IFERROR(VLOOKUP(A320,'Competitors Links &amp; Pricings'!A:L,11,0),"")</f>
        <v>1.8</v>
      </c>
    </row>
    <row r="321" spans="1:28" s="83" customFormat="1" ht="12" x14ac:dyDescent="0.25">
      <c r="A321" s="81" t="s">
        <v>1040</v>
      </c>
      <c r="B321" s="89">
        <v>50.86</v>
      </c>
      <c r="C321" s="89">
        <v>69.599999999999994</v>
      </c>
      <c r="D321" s="106">
        <f t="shared" si="20"/>
        <v>0.26925287356321836</v>
      </c>
      <c r="E321" s="90">
        <f t="shared" si="17"/>
        <v>0</v>
      </c>
      <c r="F321" s="90">
        <f t="shared" si="18"/>
        <v>75.650000000000006</v>
      </c>
      <c r="G321" s="82" t="s">
        <v>34</v>
      </c>
      <c r="H321" s="81" t="s">
        <v>1041</v>
      </c>
      <c r="I321" s="81" t="s">
        <v>1042</v>
      </c>
      <c r="J321" s="81" t="s">
        <v>443</v>
      </c>
      <c r="K321" s="81"/>
      <c r="L321" s="81"/>
      <c r="M321" s="81"/>
      <c r="N321" s="81"/>
      <c r="O321" s="82"/>
      <c r="P321" s="81"/>
      <c r="Q321" s="81"/>
      <c r="R321" s="81"/>
      <c r="S321" s="81"/>
      <c r="T321" s="81"/>
      <c r="U321" s="81">
        <f t="shared" si="19"/>
        <v>0</v>
      </c>
      <c r="V321" s="81">
        <f>IFERROR(VLOOKUP(A321,'Competitors Links &amp; Pricings'!A:G,3,0),"")</f>
        <v>75.650000000000006</v>
      </c>
      <c r="W321" s="81">
        <f>IFERROR(VLOOKUP(A321,'Competitors Links &amp; Pricings'!A:G,5,0),"")</f>
        <v>75.650000000000006</v>
      </c>
      <c r="X321" s="81" t="str">
        <f>IFERROR(VLOOKUP(A321,'Competitors Links &amp; Pricings'!A:G,7,0),"")</f>
        <v xml:space="preserve"> </v>
      </c>
      <c r="Y321" s="81">
        <f>IFERROR(VLOOKUP(A321,'Competitors Links &amp; Pricings'!A:L,8,0),"")</f>
        <v>1.8</v>
      </c>
      <c r="Z321" s="81">
        <f>IFERROR(VLOOKUP(A321,'Competitors Links &amp; Pricings'!A:L,9,0),"")</f>
        <v>3.2</v>
      </c>
      <c r="AA321" s="81">
        <f>IFERROR(VLOOKUP(A321,'Competitors Links &amp; Pricings'!A:L,10,0),"")</f>
        <v>0.2</v>
      </c>
      <c r="AB321" s="81">
        <f>IFERROR(VLOOKUP(A321,'Competitors Links &amp; Pricings'!A:L,11,0),"")</f>
        <v>1.8</v>
      </c>
    </row>
    <row r="322" spans="1:28" s="83" customFormat="1" ht="12" x14ac:dyDescent="0.25">
      <c r="A322" s="81" t="s">
        <v>1043</v>
      </c>
      <c r="B322" s="89">
        <v>43.43</v>
      </c>
      <c r="C322" s="89">
        <v>59.43</v>
      </c>
      <c r="D322" s="106">
        <f t="shared" si="20"/>
        <v>0.26922429749284871</v>
      </c>
      <c r="E322" s="90">
        <f t="shared" ref="E322:E385" si="21">MIN(K322:T322)</f>
        <v>0</v>
      </c>
      <c r="F322" s="90">
        <f t="shared" ref="F322:F385" si="22">MIN(V322:X322)</f>
        <v>64.599999999999994</v>
      </c>
      <c r="G322" s="82" t="s">
        <v>34</v>
      </c>
      <c r="H322" s="81" t="s">
        <v>1044</v>
      </c>
      <c r="I322" s="81" t="s">
        <v>1045</v>
      </c>
      <c r="J322" s="81" t="s">
        <v>443</v>
      </c>
      <c r="K322" s="81"/>
      <c r="L322" s="81"/>
      <c r="M322" s="81"/>
      <c r="N322" s="81"/>
      <c r="O322" s="82"/>
      <c r="P322" s="81"/>
      <c r="Q322" s="81"/>
      <c r="R322" s="81"/>
      <c r="S322" s="81"/>
      <c r="T322" s="81"/>
      <c r="U322" s="81">
        <f t="shared" si="19"/>
        <v>0</v>
      </c>
      <c r="V322" s="81">
        <f>IFERROR(VLOOKUP(A322,'Competitors Links &amp; Pricings'!A:G,3,0),"")</f>
        <v>64.599999999999994</v>
      </c>
      <c r="W322" s="81">
        <f>IFERROR(VLOOKUP(A322,'Competitors Links &amp; Pricings'!A:G,5,0),"")</f>
        <v>116</v>
      </c>
      <c r="X322" s="81">
        <f>IFERROR(VLOOKUP(A322,'Competitors Links &amp; Pricings'!A:G,7,0),"")</f>
        <v>109.89</v>
      </c>
      <c r="Y322" s="81">
        <f>IFERROR(VLOOKUP(A322,'Competitors Links &amp; Pricings'!A:L,8,0),"")</f>
        <v>1.8</v>
      </c>
      <c r="Z322" s="81">
        <f>IFERROR(VLOOKUP(A322,'Competitors Links &amp; Pricings'!A:L,9,0),"")</f>
        <v>3.2</v>
      </c>
      <c r="AA322" s="81">
        <f>IFERROR(VLOOKUP(A322,'Competitors Links &amp; Pricings'!A:L,10,0),"")</f>
        <v>0.2</v>
      </c>
      <c r="AB322" s="81">
        <f>IFERROR(VLOOKUP(A322,'Competitors Links &amp; Pricings'!A:L,11,0),"")</f>
        <v>1.8</v>
      </c>
    </row>
    <row r="323" spans="1:28" s="83" customFormat="1" ht="12" x14ac:dyDescent="0.25">
      <c r="A323" s="81" t="s">
        <v>1046</v>
      </c>
      <c r="B323" s="89">
        <v>43.43</v>
      </c>
      <c r="C323" s="89">
        <v>59.43</v>
      </c>
      <c r="D323" s="106">
        <f t="shared" si="20"/>
        <v>0.26922429749284871</v>
      </c>
      <c r="E323" s="90">
        <f t="shared" si="21"/>
        <v>0</v>
      </c>
      <c r="F323" s="90">
        <f t="shared" si="22"/>
        <v>64.599999999999994</v>
      </c>
      <c r="G323" s="82" t="s">
        <v>34</v>
      </c>
      <c r="H323" s="81" t="s">
        <v>1047</v>
      </c>
      <c r="I323" s="81" t="s">
        <v>1048</v>
      </c>
      <c r="J323" s="81" t="s">
        <v>443</v>
      </c>
      <c r="K323" s="81"/>
      <c r="L323" s="81"/>
      <c r="M323" s="81"/>
      <c r="N323" s="81"/>
      <c r="O323" s="82"/>
      <c r="P323" s="81"/>
      <c r="Q323" s="81"/>
      <c r="R323" s="81"/>
      <c r="S323" s="81"/>
      <c r="T323" s="81"/>
      <c r="U323" s="81">
        <f t="shared" ref="U323:U386" si="23">COUNTIF(K323:T323,"&gt;0")</f>
        <v>0</v>
      </c>
      <c r="V323" s="81">
        <f>IFERROR(VLOOKUP(A323,'Competitors Links &amp; Pricings'!A:G,3,0),"")</f>
        <v>116</v>
      </c>
      <c r="W323" s="81">
        <f>IFERROR(VLOOKUP(A323,'Competitors Links &amp; Pricings'!A:G,5,0),"")</f>
        <v>64.599999999999994</v>
      </c>
      <c r="X323" s="81">
        <f>IFERROR(VLOOKUP(A323,'Competitors Links &amp; Pricings'!A:G,7,0),"")</f>
        <v>110.84</v>
      </c>
      <c r="Y323" s="81">
        <f>IFERROR(VLOOKUP(A323,'Competitors Links &amp; Pricings'!A:L,8,0),"")</f>
        <v>1.8</v>
      </c>
      <c r="Z323" s="81">
        <f>IFERROR(VLOOKUP(A323,'Competitors Links &amp; Pricings'!A:L,9,0),"")</f>
        <v>3.2</v>
      </c>
      <c r="AA323" s="81">
        <f>IFERROR(VLOOKUP(A323,'Competitors Links &amp; Pricings'!A:L,10,0),"")</f>
        <v>0.2</v>
      </c>
      <c r="AB323" s="81">
        <f>IFERROR(VLOOKUP(A323,'Competitors Links &amp; Pricings'!A:L,11,0),"")</f>
        <v>1.8</v>
      </c>
    </row>
    <row r="324" spans="1:28" s="83" customFormat="1" ht="12" x14ac:dyDescent="0.25">
      <c r="A324" s="81" t="s">
        <v>1049</v>
      </c>
      <c r="B324" s="89">
        <v>26.29</v>
      </c>
      <c r="C324" s="89">
        <v>35.97</v>
      </c>
      <c r="D324" s="106">
        <f t="shared" si="20"/>
        <v>0.26911314984709478</v>
      </c>
      <c r="E324" s="90">
        <f t="shared" si="21"/>
        <v>0</v>
      </c>
      <c r="F324" s="90">
        <f t="shared" si="22"/>
        <v>39.1</v>
      </c>
      <c r="G324" s="82" t="s">
        <v>34</v>
      </c>
      <c r="H324" s="81" t="s">
        <v>1050</v>
      </c>
      <c r="I324" s="81" t="s">
        <v>1051</v>
      </c>
      <c r="J324" s="81" t="s">
        <v>443</v>
      </c>
      <c r="K324" s="81"/>
      <c r="L324" s="81"/>
      <c r="M324" s="81"/>
      <c r="N324" s="81"/>
      <c r="O324" s="82"/>
      <c r="P324" s="81"/>
      <c r="Q324" s="81"/>
      <c r="R324" s="81"/>
      <c r="S324" s="81"/>
      <c r="T324" s="81"/>
      <c r="U324" s="81">
        <f t="shared" si="23"/>
        <v>0</v>
      </c>
      <c r="V324" s="81">
        <f>IFERROR(VLOOKUP(A324,'Competitors Links &amp; Pricings'!A:G,3,0),"")</f>
        <v>39.1</v>
      </c>
      <c r="W324" s="81">
        <f>IFERROR(VLOOKUP(A324,'Competitors Links &amp; Pricings'!A:G,5,0),"")</f>
        <v>39.1</v>
      </c>
      <c r="X324" s="81">
        <f>IFERROR(VLOOKUP(A324,'Competitors Links &amp; Pricings'!A:G,7,0),"")</f>
        <v>67.099999999999994</v>
      </c>
      <c r="Y324" s="81">
        <f>IFERROR(VLOOKUP(A324,'Competitors Links &amp; Pricings'!A:L,8,0),"")</f>
        <v>2.59</v>
      </c>
      <c r="Z324" s="81">
        <f>IFERROR(VLOOKUP(A324,'Competitors Links &amp; Pricings'!A:L,9,0),"")</f>
        <v>0.9</v>
      </c>
      <c r="AA324" s="81">
        <f>IFERROR(VLOOKUP(A324,'Competitors Links &amp; Pricings'!A:L,10,0),"")</f>
        <v>0.11</v>
      </c>
      <c r="AB324" s="81">
        <f>IFERROR(VLOOKUP(A324,'Competitors Links &amp; Pricings'!A:L,11,0),"")</f>
        <v>2.2799999999999998</v>
      </c>
    </row>
    <row r="325" spans="1:28" s="83" customFormat="1" ht="12" x14ac:dyDescent="0.25">
      <c r="A325" s="81" t="s">
        <v>1052</v>
      </c>
      <c r="B325" s="89">
        <v>13.14</v>
      </c>
      <c r="C325" s="89">
        <v>17.989999999999998</v>
      </c>
      <c r="D325" s="106">
        <f t="shared" si="20"/>
        <v>0.26959421901056135</v>
      </c>
      <c r="E325" s="90">
        <f t="shared" si="21"/>
        <v>0</v>
      </c>
      <c r="F325" s="90">
        <f t="shared" si="22"/>
        <v>19.55</v>
      </c>
      <c r="G325" s="82" t="s">
        <v>34</v>
      </c>
      <c r="H325" s="81" t="s">
        <v>1053</v>
      </c>
      <c r="I325" s="81" t="s">
        <v>1054</v>
      </c>
      <c r="J325" s="81" t="s">
        <v>443</v>
      </c>
      <c r="K325" s="81"/>
      <c r="L325" s="81"/>
      <c r="M325" s="81"/>
      <c r="N325" s="81"/>
      <c r="O325" s="82"/>
      <c r="P325" s="81"/>
      <c r="Q325" s="81"/>
      <c r="R325" s="81"/>
      <c r="S325" s="81"/>
      <c r="T325" s="81"/>
      <c r="U325" s="81">
        <f t="shared" si="23"/>
        <v>0</v>
      </c>
      <c r="V325" s="81">
        <f>IFERROR(VLOOKUP(A325,'Competitors Links &amp; Pricings'!A:G,3,0),"")</f>
        <v>19.55</v>
      </c>
      <c r="W325" s="81">
        <f>IFERROR(VLOOKUP(A325,'Competitors Links &amp; Pricings'!A:G,5,0),"")</f>
        <v>42.45</v>
      </c>
      <c r="X325" s="81">
        <f>IFERROR(VLOOKUP(A325,'Competitors Links &amp; Pricings'!A:G,7,0),"")</f>
        <v>35</v>
      </c>
      <c r="Y325" s="81">
        <f>IFERROR(VLOOKUP(A325,'Competitors Links &amp; Pricings'!A:L,8,0),"")</f>
        <v>6.69</v>
      </c>
      <c r="Z325" s="81">
        <f>IFERROR(VLOOKUP(A325,'Competitors Links &amp; Pricings'!A:L,9,0),"")</f>
        <v>3.93</v>
      </c>
      <c r="AA325" s="81">
        <f>IFERROR(VLOOKUP(A325,'Competitors Links &amp; Pricings'!A:L,10,0),"")</f>
        <v>0.03</v>
      </c>
      <c r="AB325" s="81">
        <f>IFERROR(VLOOKUP(A325,'Competitors Links &amp; Pricings'!A:L,11,0),"")</f>
        <v>3.93</v>
      </c>
    </row>
    <row r="326" spans="1:28" s="83" customFormat="1" ht="12" x14ac:dyDescent="0.25">
      <c r="A326" s="81" t="s">
        <v>1055</v>
      </c>
      <c r="B326" s="89">
        <v>13.14</v>
      </c>
      <c r="C326" s="89">
        <v>17.989999999999998</v>
      </c>
      <c r="D326" s="106">
        <f t="shared" si="20"/>
        <v>0.26959421901056135</v>
      </c>
      <c r="E326" s="90">
        <f t="shared" si="21"/>
        <v>0</v>
      </c>
      <c r="F326" s="90">
        <f t="shared" si="22"/>
        <v>19.55</v>
      </c>
      <c r="G326" s="82" t="s">
        <v>34</v>
      </c>
      <c r="H326" s="81" t="s">
        <v>1056</v>
      </c>
      <c r="I326" s="81" t="s">
        <v>1057</v>
      </c>
      <c r="J326" s="81" t="s">
        <v>443</v>
      </c>
      <c r="K326" s="81"/>
      <c r="L326" s="81"/>
      <c r="M326" s="81"/>
      <c r="N326" s="81"/>
      <c r="O326" s="82"/>
      <c r="P326" s="81"/>
      <c r="Q326" s="81"/>
      <c r="R326" s="81"/>
      <c r="S326" s="81"/>
      <c r="T326" s="81"/>
      <c r="U326" s="81">
        <f t="shared" si="23"/>
        <v>0</v>
      </c>
      <c r="V326" s="81">
        <f>IFERROR(VLOOKUP(A326,'Competitors Links &amp; Pricings'!A:G,3,0),"")</f>
        <v>19.55</v>
      </c>
      <c r="W326" s="81">
        <f>IFERROR(VLOOKUP(A326,'Competitors Links &amp; Pricings'!A:G,5,0),"")</f>
        <v>19.55</v>
      </c>
      <c r="X326" s="81">
        <f>IFERROR(VLOOKUP(A326,'Competitors Links &amp; Pricings'!A:G,7,0),"")</f>
        <v>19.55</v>
      </c>
      <c r="Y326" s="81">
        <f>IFERROR(VLOOKUP(A326,'Competitors Links &amp; Pricings'!A:L,8,0),"")</f>
        <v>6.69</v>
      </c>
      <c r="Z326" s="81">
        <f>IFERROR(VLOOKUP(A326,'Competitors Links &amp; Pricings'!A:L,9,0),"")</f>
        <v>3.93</v>
      </c>
      <c r="AA326" s="81">
        <f>IFERROR(VLOOKUP(A326,'Competitors Links &amp; Pricings'!A:L,10,0),"")</f>
        <v>0.03</v>
      </c>
      <c r="AB326" s="81">
        <f>IFERROR(VLOOKUP(A326,'Competitors Links &amp; Pricings'!A:L,11,0),"")</f>
        <v>3.93</v>
      </c>
    </row>
    <row r="327" spans="1:28" s="83" customFormat="1" ht="12" x14ac:dyDescent="0.25">
      <c r="A327" s="81" t="s">
        <v>1058</v>
      </c>
      <c r="B327" s="89">
        <v>33.14</v>
      </c>
      <c r="C327" s="89">
        <v>45.36</v>
      </c>
      <c r="D327" s="106">
        <f t="shared" si="20"/>
        <v>0.26940035273368607</v>
      </c>
      <c r="E327" s="90">
        <f t="shared" si="21"/>
        <v>0</v>
      </c>
      <c r="F327" s="90">
        <f t="shared" si="22"/>
        <v>49.3</v>
      </c>
      <c r="G327" s="82" t="s">
        <v>34</v>
      </c>
      <c r="H327" s="81" t="s">
        <v>1059</v>
      </c>
      <c r="I327" s="81" t="s">
        <v>1060</v>
      </c>
      <c r="J327" s="81" t="s">
        <v>443</v>
      </c>
      <c r="K327" s="81"/>
      <c r="L327" s="81"/>
      <c r="M327" s="81"/>
      <c r="N327" s="81"/>
      <c r="O327" s="82"/>
      <c r="P327" s="81"/>
      <c r="Q327" s="81"/>
      <c r="R327" s="81"/>
      <c r="S327" s="81"/>
      <c r="T327" s="81"/>
      <c r="U327" s="81">
        <f t="shared" si="23"/>
        <v>0</v>
      </c>
      <c r="V327" s="81">
        <f>IFERROR(VLOOKUP(A327,'Competitors Links &amp; Pricings'!A:G,3,0),"")</f>
        <v>49.3</v>
      </c>
      <c r="W327" s="81">
        <f>IFERROR(VLOOKUP(A327,'Competitors Links &amp; Pricings'!A:G,5,0),"")</f>
        <v>49.3</v>
      </c>
      <c r="X327" s="81">
        <f>IFERROR(VLOOKUP(A327,'Competitors Links &amp; Pricings'!A:G,7,0),"")</f>
        <v>83.2</v>
      </c>
      <c r="Y327" s="81">
        <f>IFERROR(VLOOKUP(A327,'Competitors Links &amp; Pricings'!A:L,8,0),"")</f>
        <v>1.65</v>
      </c>
      <c r="Z327" s="81">
        <f>IFERROR(VLOOKUP(A327,'Competitors Links &amp; Pricings'!A:L,9,0),"")</f>
        <v>0.9</v>
      </c>
      <c r="AA327" s="81">
        <f>IFERROR(VLOOKUP(A327,'Competitors Links &amp; Pricings'!A:L,10,0),"")</f>
        <v>0.22</v>
      </c>
      <c r="AB327" s="81">
        <f>IFERROR(VLOOKUP(A327,'Competitors Links &amp; Pricings'!A:L,11,0),"")</f>
        <v>4.17</v>
      </c>
    </row>
    <row r="328" spans="1:28" s="83" customFormat="1" ht="12" x14ac:dyDescent="0.25">
      <c r="A328" s="81" t="s">
        <v>1061</v>
      </c>
      <c r="B328" s="89">
        <v>110.29</v>
      </c>
      <c r="C328" s="89">
        <v>155.80000000000001</v>
      </c>
      <c r="D328" s="106">
        <f t="shared" si="20"/>
        <v>0.29210526315789476</v>
      </c>
      <c r="E328" s="90">
        <f t="shared" si="21"/>
        <v>0</v>
      </c>
      <c r="F328" s="90">
        <f t="shared" si="22"/>
        <v>164</v>
      </c>
      <c r="G328" s="82" t="s">
        <v>34</v>
      </c>
      <c r="H328" s="81" t="s">
        <v>1062</v>
      </c>
      <c r="I328" s="81" t="s">
        <v>1063</v>
      </c>
      <c r="J328" s="81" t="s">
        <v>443</v>
      </c>
      <c r="K328" s="81"/>
      <c r="L328" s="81"/>
      <c r="M328" s="81"/>
      <c r="N328" s="81"/>
      <c r="O328" s="82"/>
      <c r="P328" s="81"/>
      <c r="Q328" s="81"/>
      <c r="R328" s="81"/>
      <c r="S328" s="81"/>
      <c r="T328" s="81"/>
      <c r="U328" s="81">
        <f t="shared" si="23"/>
        <v>0</v>
      </c>
      <c r="V328" s="81">
        <f>IFERROR(VLOOKUP(A328,'Competitors Links &amp; Pricings'!A:G,3,0),"")</f>
        <v>164.05</v>
      </c>
      <c r="W328" s="81">
        <f>IFERROR(VLOOKUP(A328,'Competitors Links &amp; Pricings'!A:G,5,0),"")</f>
        <v>164.05</v>
      </c>
      <c r="X328" s="81">
        <f>IFERROR(VLOOKUP(A328,'Competitors Links &amp; Pricings'!A:G,7,0),"")</f>
        <v>164</v>
      </c>
      <c r="Y328" s="81">
        <f>IFERROR(VLOOKUP(A328,'Competitors Links &amp; Pricings'!A:L,8,0),"")</f>
        <v>3.74</v>
      </c>
      <c r="Z328" s="81">
        <f>IFERROR(VLOOKUP(A328,'Competitors Links &amp; Pricings'!A:L,9,0),"")</f>
        <v>0.94</v>
      </c>
      <c r="AA328" s="81">
        <f>IFERROR(VLOOKUP(A328,'Competitors Links &amp; Pricings'!A:L,10,0),"")</f>
        <v>0.26</v>
      </c>
      <c r="AB328" s="81">
        <f>IFERROR(VLOOKUP(A328,'Competitors Links &amp; Pricings'!A:L,11,0),"")</f>
        <v>4.17</v>
      </c>
    </row>
    <row r="329" spans="1:28" s="83" customFormat="1" ht="12" x14ac:dyDescent="0.25">
      <c r="A329" s="81" t="s">
        <v>1064</v>
      </c>
      <c r="B329" s="89">
        <v>87.43</v>
      </c>
      <c r="C329" s="89">
        <v>130.01</v>
      </c>
      <c r="D329" s="106">
        <f t="shared" si="20"/>
        <v>0.3275132682101376</v>
      </c>
      <c r="E329" s="90">
        <f t="shared" si="21"/>
        <v>0</v>
      </c>
      <c r="F329" s="90">
        <f t="shared" si="22"/>
        <v>136.85</v>
      </c>
      <c r="G329" s="82" t="s">
        <v>34</v>
      </c>
      <c r="H329" s="81" t="s">
        <v>1065</v>
      </c>
      <c r="I329" s="81" t="s">
        <v>1066</v>
      </c>
      <c r="J329" s="81" t="s">
        <v>443</v>
      </c>
      <c r="K329" s="81"/>
      <c r="L329" s="81"/>
      <c r="M329" s="81"/>
      <c r="N329" s="81"/>
      <c r="O329" s="82"/>
      <c r="P329" s="81"/>
      <c r="Q329" s="81"/>
      <c r="R329" s="81"/>
      <c r="S329" s="81"/>
      <c r="T329" s="81"/>
      <c r="U329" s="81">
        <f t="shared" si="23"/>
        <v>0</v>
      </c>
      <c r="V329" s="81">
        <f>IFERROR(VLOOKUP(A329,'Competitors Links &amp; Pricings'!A:G,3,0),"")</f>
        <v>136.85</v>
      </c>
      <c r="W329" s="81">
        <f>IFERROR(VLOOKUP(A329,'Competitors Links &amp; Pricings'!A:G,5,0),"")</f>
        <v>136.85</v>
      </c>
      <c r="X329" s="81">
        <f>IFERROR(VLOOKUP(A329,'Competitors Links &amp; Pricings'!A:G,7,0),"")</f>
        <v>136.85</v>
      </c>
      <c r="Y329" s="81">
        <f>IFERROR(VLOOKUP(A329,'Competitors Links &amp; Pricings'!A:L,8,0),"")</f>
        <v>3.07</v>
      </c>
      <c r="Z329" s="81">
        <f>IFERROR(VLOOKUP(A329,'Competitors Links &amp; Pricings'!A:L,9,0),"")</f>
        <v>1.25</v>
      </c>
      <c r="AA329" s="81">
        <f>IFERROR(VLOOKUP(A329,'Competitors Links &amp; Pricings'!A:L,10,0),"")</f>
        <v>0.22</v>
      </c>
      <c r="AB329" s="81">
        <f>IFERROR(VLOOKUP(A329,'Competitors Links &amp; Pricings'!A:L,11,0),"")</f>
        <v>4.13</v>
      </c>
    </row>
    <row r="330" spans="1:28" s="83" customFormat="1" ht="12" x14ac:dyDescent="0.25">
      <c r="A330" s="81" t="s">
        <v>1067</v>
      </c>
      <c r="B330" s="89">
        <v>2263.4299999999998</v>
      </c>
      <c r="C330" s="89">
        <v>3473.61</v>
      </c>
      <c r="D330" s="106">
        <f t="shared" si="20"/>
        <v>0.34839259444785114</v>
      </c>
      <c r="E330" s="90">
        <f t="shared" si="21"/>
        <v>0</v>
      </c>
      <c r="F330" s="90">
        <f t="shared" si="22"/>
        <v>3544.5</v>
      </c>
      <c r="G330" s="82" t="s">
        <v>34</v>
      </c>
      <c r="H330" s="81" t="s">
        <v>1068</v>
      </c>
      <c r="I330" s="81" t="s">
        <v>1069</v>
      </c>
      <c r="J330" s="81" t="s">
        <v>443</v>
      </c>
      <c r="K330" s="81"/>
      <c r="L330" s="81"/>
      <c r="M330" s="81"/>
      <c r="N330" s="81"/>
      <c r="O330" s="82"/>
      <c r="P330" s="81"/>
      <c r="Q330" s="81"/>
      <c r="R330" s="81"/>
      <c r="S330" s="81"/>
      <c r="T330" s="81"/>
      <c r="U330" s="81">
        <f t="shared" si="23"/>
        <v>0</v>
      </c>
      <c r="V330" s="81">
        <f>IFERROR(VLOOKUP(A330,'Competitors Links &amp; Pricings'!A:G,3,0),"")</f>
        <v>3544.5</v>
      </c>
      <c r="W330" s="81">
        <f>IFERROR(VLOOKUP(A330,'Competitors Links &amp; Pricings'!A:G,5,0),"")</f>
        <v>3544.5</v>
      </c>
      <c r="X330" s="81">
        <f>IFERROR(VLOOKUP(A330,'Competitors Links &amp; Pricings'!A:G,7,0),"")</f>
        <v>7069</v>
      </c>
      <c r="Y330" s="81">
        <f>IFERROR(VLOOKUP(A330,'Competitors Links &amp; Pricings'!A:L,8,0),"")</f>
        <v>25.59</v>
      </c>
      <c r="Z330" s="81">
        <f>IFERROR(VLOOKUP(A330,'Competitors Links &amp; Pricings'!A:L,9,0),"")</f>
        <v>6.41</v>
      </c>
      <c r="AA330" s="81">
        <f>IFERROR(VLOOKUP(A330,'Competitors Links &amp; Pricings'!A:L,10,0),"")</f>
        <v>85.98</v>
      </c>
      <c r="AB330" s="81">
        <f>IFERROR(VLOOKUP(A330,'Competitors Links &amp; Pricings'!A:L,11,0),"")</f>
        <v>9.33</v>
      </c>
    </row>
    <row r="331" spans="1:28" s="83" customFormat="1" ht="12" x14ac:dyDescent="0.25">
      <c r="A331" s="81" t="s">
        <v>1070</v>
      </c>
      <c r="B331" s="89">
        <v>1316.57</v>
      </c>
      <c r="C331" s="89">
        <v>1801.73</v>
      </c>
      <c r="D331" s="106">
        <f t="shared" si="20"/>
        <v>0.26927453059004408</v>
      </c>
      <c r="E331" s="90">
        <f t="shared" si="21"/>
        <v>0</v>
      </c>
      <c r="F331" s="90">
        <f t="shared" si="22"/>
        <v>1958.4</v>
      </c>
      <c r="G331" s="82" t="s">
        <v>34</v>
      </c>
      <c r="H331" s="81" t="s">
        <v>1071</v>
      </c>
      <c r="I331" s="81" t="s">
        <v>1072</v>
      </c>
      <c r="J331" s="81" t="s">
        <v>443</v>
      </c>
      <c r="K331" s="81"/>
      <c r="L331" s="81"/>
      <c r="M331" s="81"/>
      <c r="N331" s="81"/>
      <c r="O331" s="82"/>
      <c r="P331" s="81"/>
      <c r="Q331" s="81"/>
      <c r="R331" s="81"/>
      <c r="S331" s="81"/>
      <c r="T331" s="81"/>
      <c r="U331" s="81">
        <f t="shared" si="23"/>
        <v>0</v>
      </c>
      <c r="V331" s="81">
        <f>IFERROR(VLOOKUP(A331,'Competitors Links &amp; Pricings'!A:G,3,0),"")</f>
        <v>1958.4</v>
      </c>
      <c r="W331" s="81">
        <f>IFERROR(VLOOKUP(A331,'Competitors Links &amp; Pricings'!A:G,5,0),"")</f>
        <v>1958.4</v>
      </c>
      <c r="X331" s="81">
        <f>IFERROR(VLOOKUP(A331,'Competitors Links &amp; Pricings'!A:G,7,0),"")</f>
        <v>3324.6</v>
      </c>
      <c r="Y331" s="81">
        <f>IFERROR(VLOOKUP(A331,'Competitors Links &amp; Pricings'!A:L,8,0),"")</f>
        <v>8.66</v>
      </c>
      <c r="Z331" s="81">
        <f>IFERROR(VLOOKUP(A331,'Competitors Links &amp; Pricings'!A:L,9,0),"")</f>
        <v>15.35</v>
      </c>
      <c r="AA331" s="81">
        <f>IFERROR(VLOOKUP(A331,'Competitors Links &amp; Pricings'!A:L,10,0),"")</f>
        <v>71.650000000000006</v>
      </c>
      <c r="AB331" s="81">
        <f>IFERROR(VLOOKUP(A331,'Competitors Links &amp; Pricings'!A:L,11,0),"")</f>
        <v>27.95</v>
      </c>
    </row>
    <row r="332" spans="1:28" s="83" customFormat="1" ht="12" x14ac:dyDescent="0.25">
      <c r="A332" s="81" t="s">
        <v>1073</v>
      </c>
      <c r="B332" s="89">
        <v>2118.29</v>
      </c>
      <c r="C332" s="89">
        <v>3087.93</v>
      </c>
      <c r="D332" s="106">
        <f t="shared" si="20"/>
        <v>0.31400970876930495</v>
      </c>
      <c r="E332" s="90">
        <f t="shared" si="21"/>
        <v>0</v>
      </c>
      <c r="F332" s="90">
        <f t="shared" si="22"/>
        <v>3150.95</v>
      </c>
      <c r="G332" s="82" t="s">
        <v>34</v>
      </c>
      <c r="H332" s="81" t="s">
        <v>1074</v>
      </c>
      <c r="I332" s="81" t="s">
        <v>1075</v>
      </c>
      <c r="J332" s="81" t="s">
        <v>443</v>
      </c>
      <c r="K332" s="81"/>
      <c r="L332" s="81"/>
      <c r="M332" s="81"/>
      <c r="N332" s="81"/>
      <c r="O332" s="82"/>
      <c r="P332" s="81"/>
      <c r="Q332" s="81"/>
      <c r="R332" s="81"/>
      <c r="S332" s="81"/>
      <c r="T332" s="81"/>
      <c r="U332" s="81">
        <f t="shared" si="23"/>
        <v>0</v>
      </c>
      <c r="V332" s="81">
        <f>IFERROR(VLOOKUP(A332,'Competitors Links &amp; Pricings'!A:G,3,0),"")</f>
        <v>3150.95</v>
      </c>
      <c r="W332" s="81">
        <f>IFERROR(VLOOKUP(A332,'Competitors Links &amp; Pricings'!A:G,5,0),"")</f>
        <v>3150.95</v>
      </c>
      <c r="X332" s="81">
        <f>IFERROR(VLOOKUP(A332,'Competitors Links &amp; Pricings'!A:G,7,0),"")</f>
        <v>3150.95</v>
      </c>
      <c r="Y332" s="81">
        <f>IFERROR(VLOOKUP(A332,'Competitors Links &amp; Pricings'!A:L,8,0),"")</f>
        <v>14.1</v>
      </c>
      <c r="Z332" s="81">
        <f>IFERROR(VLOOKUP(A332,'Competitors Links &amp; Pricings'!A:L,9,0),"")</f>
        <v>10.4</v>
      </c>
      <c r="AA332" s="81">
        <f>IFERROR(VLOOKUP(A332,'Competitors Links &amp; Pricings'!A:L,10,0),"")</f>
        <v>66.099999999999994</v>
      </c>
      <c r="AB332" s="81">
        <f>IFERROR(VLOOKUP(A332,'Competitors Links &amp; Pricings'!A:L,11,0),"")</f>
        <v>10.4</v>
      </c>
    </row>
    <row r="333" spans="1:28" s="83" customFormat="1" ht="12" x14ac:dyDescent="0.25">
      <c r="A333" s="81" t="s">
        <v>1076</v>
      </c>
      <c r="B333" s="89">
        <v>1274.29</v>
      </c>
      <c r="C333" s="89">
        <v>1743.86</v>
      </c>
      <c r="D333" s="106">
        <f t="shared" si="20"/>
        <v>0.26927046895966417</v>
      </c>
      <c r="E333" s="90">
        <f t="shared" si="21"/>
        <v>0</v>
      </c>
      <c r="F333" s="90">
        <f t="shared" si="22"/>
        <v>1895.5</v>
      </c>
      <c r="G333" s="82" t="s">
        <v>34</v>
      </c>
      <c r="H333" s="81" t="s">
        <v>1077</v>
      </c>
      <c r="I333" s="81" t="s">
        <v>1078</v>
      </c>
      <c r="J333" s="81" t="s">
        <v>443</v>
      </c>
      <c r="K333" s="81"/>
      <c r="L333" s="81"/>
      <c r="M333" s="81"/>
      <c r="N333" s="81"/>
      <c r="O333" s="82"/>
      <c r="P333" s="81"/>
      <c r="Q333" s="81"/>
      <c r="R333" s="81"/>
      <c r="S333" s="81"/>
      <c r="T333" s="81"/>
      <c r="U333" s="81">
        <f t="shared" si="23"/>
        <v>0</v>
      </c>
      <c r="V333" s="81">
        <f>IFERROR(VLOOKUP(A333,'Competitors Links &amp; Pricings'!A:G,3,0),"")</f>
        <v>1895.5</v>
      </c>
      <c r="W333" s="81">
        <f>IFERROR(VLOOKUP(A333,'Competitors Links &amp; Pricings'!A:G,5,0),"")</f>
        <v>1895.5</v>
      </c>
      <c r="X333" s="81">
        <f>IFERROR(VLOOKUP(A333,'Competitors Links &amp; Pricings'!A:G,7,0),"")</f>
        <v>1895.5</v>
      </c>
      <c r="Y333" s="81">
        <f>IFERROR(VLOOKUP(A333,'Competitors Links &amp; Pricings'!A:L,8,0),"")</f>
        <v>12.63</v>
      </c>
      <c r="Z333" s="81">
        <f>IFERROR(VLOOKUP(A333,'Competitors Links &amp; Pricings'!A:L,9,0),"")</f>
        <v>5.98</v>
      </c>
      <c r="AA333" s="81">
        <f>IFERROR(VLOOKUP(A333,'Competitors Links &amp; Pricings'!A:L,10,0),"")</f>
        <v>48.5</v>
      </c>
      <c r="AB333" s="81">
        <f>IFERROR(VLOOKUP(A333,'Competitors Links &amp; Pricings'!A:L,11,0),"")</f>
        <v>9.33</v>
      </c>
    </row>
    <row r="334" spans="1:28" s="83" customFormat="1" ht="12" x14ac:dyDescent="0.25">
      <c r="A334" s="81" t="s">
        <v>1079</v>
      </c>
      <c r="B334" s="89">
        <v>926.29</v>
      </c>
      <c r="C334" s="89">
        <v>1334.09</v>
      </c>
      <c r="D334" s="106">
        <f t="shared" si="20"/>
        <v>0.30567652857003647</v>
      </c>
      <c r="E334" s="90">
        <f t="shared" si="21"/>
        <v>0</v>
      </c>
      <c r="F334" s="90">
        <f t="shared" si="22"/>
        <v>1450.1</v>
      </c>
      <c r="G334" s="82" t="s">
        <v>34</v>
      </c>
      <c r="H334" s="81" t="s">
        <v>1080</v>
      </c>
      <c r="I334" s="81" t="s">
        <v>1081</v>
      </c>
      <c r="J334" s="81" t="s">
        <v>443</v>
      </c>
      <c r="K334" s="81"/>
      <c r="L334" s="81"/>
      <c r="M334" s="81"/>
      <c r="N334" s="81"/>
      <c r="O334" s="82"/>
      <c r="P334" s="81"/>
      <c r="Q334" s="81"/>
      <c r="R334" s="81"/>
      <c r="S334" s="81"/>
      <c r="T334" s="81"/>
      <c r="U334" s="81">
        <f t="shared" si="23"/>
        <v>0</v>
      </c>
      <c r="V334" s="81">
        <f>IFERROR(VLOOKUP(A334,'Competitors Links &amp; Pricings'!A:G,3,0),"")</f>
        <v>1450.1</v>
      </c>
      <c r="W334" s="81">
        <f>IFERROR(VLOOKUP(A334,'Competitors Links &amp; Pricings'!A:G,5,0),"")</f>
        <v>1450.1</v>
      </c>
      <c r="X334" s="81">
        <f>IFERROR(VLOOKUP(A334,'Competitors Links &amp; Pricings'!A:G,7,0),"")</f>
        <v>2908</v>
      </c>
      <c r="Y334" s="81">
        <f>IFERROR(VLOOKUP(A334,'Competitors Links &amp; Pricings'!A:L,8,0),"")</f>
        <v>12.5</v>
      </c>
      <c r="Z334" s="81">
        <f>IFERROR(VLOOKUP(A334,'Competitors Links &amp; Pricings'!A:L,9,0),"")</f>
        <v>9.5</v>
      </c>
      <c r="AA334" s="81">
        <f>IFERROR(VLOOKUP(A334,'Competitors Links &amp; Pricings'!A:L,10,0),"")</f>
        <v>43.21</v>
      </c>
      <c r="AB334" s="81">
        <f>IFERROR(VLOOKUP(A334,'Competitors Links &amp; Pricings'!A:L,11,0),"")</f>
        <v>9.5</v>
      </c>
    </row>
    <row r="335" spans="1:28" s="83" customFormat="1" ht="12" x14ac:dyDescent="0.25">
      <c r="A335" s="81" t="s">
        <v>1082</v>
      </c>
      <c r="B335" s="89">
        <v>645.14</v>
      </c>
      <c r="C335" s="89">
        <v>911.67</v>
      </c>
      <c r="D335" s="106">
        <f t="shared" si="20"/>
        <v>0.29235359285706447</v>
      </c>
      <c r="E335" s="90">
        <f t="shared" si="21"/>
        <v>0</v>
      </c>
      <c r="F335" s="90">
        <f t="shared" si="22"/>
        <v>959.65</v>
      </c>
      <c r="G335" s="82" t="s">
        <v>34</v>
      </c>
      <c r="H335" s="81" t="s">
        <v>1083</v>
      </c>
      <c r="I335" s="81" t="s">
        <v>1084</v>
      </c>
      <c r="J335" s="81" t="s">
        <v>443</v>
      </c>
      <c r="K335" s="81"/>
      <c r="L335" s="81"/>
      <c r="M335" s="81"/>
      <c r="N335" s="81"/>
      <c r="O335" s="82"/>
      <c r="P335" s="81"/>
      <c r="Q335" s="81"/>
      <c r="R335" s="81"/>
      <c r="S335" s="81"/>
      <c r="T335" s="81"/>
      <c r="U335" s="81">
        <f t="shared" si="23"/>
        <v>0</v>
      </c>
      <c r="V335" s="81">
        <f>IFERROR(VLOOKUP(A335,'Competitors Links &amp; Pricings'!A:G,3,0),"")</f>
        <v>959.65</v>
      </c>
      <c r="W335" s="81">
        <f>IFERROR(VLOOKUP(A335,'Competitors Links &amp; Pricings'!A:G,5,0),"")</f>
        <v>959.65</v>
      </c>
      <c r="X335" s="81">
        <f>IFERROR(VLOOKUP(A335,'Competitors Links &amp; Pricings'!A:G,7,0),"")</f>
        <v>2031</v>
      </c>
      <c r="Y335" s="81">
        <f>IFERROR(VLOOKUP(A335,'Competitors Links &amp; Pricings'!A:L,8,0),"")</f>
        <v>12.6</v>
      </c>
      <c r="Z335" s="81">
        <f>IFERROR(VLOOKUP(A335,'Competitors Links &amp; Pricings'!A:L,9,0),"")</f>
        <v>7.7</v>
      </c>
      <c r="AA335" s="81">
        <f>IFERROR(VLOOKUP(A335,'Competitors Links &amp; Pricings'!A:L,10,0),"")</f>
        <v>33</v>
      </c>
      <c r="AB335" s="81">
        <f>IFERROR(VLOOKUP(A335,'Competitors Links &amp; Pricings'!A:L,11,0),"")</f>
        <v>5.9</v>
      </c>
    </row>
    <row r="336" spans="1:28" s="83" customFormat="1" ht="12" x14ac:dyDescent="0.25">
      <c r="A336" s="81" t="s">
        <v>1085</v>
      </c>
      <c r="B336" s="89">
        <v>393.14</v>
      </c>
      <c r="C336" s="89">
        <v>555.55999999999995</v>
      </c>
      <c r="D336" s="106">
        <f t="shared" si="20"/>
        <v>0.2923536611707106</v>
      </c>
      <c r="E336" s="90">
        <f t="shared" si="21"/>
        <v>0</v>
      </c>
      <c r="F336" s="90">
        <f t="shared" si="22"/>
        <v>584.79999999999995</v>
      </c>
      <c r="G336" s="82" t="s">
        <v>34</v>
      </c>
      <c r="H336" s="81" t="s">
        <v>1086</v>
      </c>
      <c r="I336" s="81" t="s">
        <v>1087</v>
      </c>
      <c r="J336" s="81" t="s">
        <v>443</v>
      </c>
      <c r="K336" s="81"/>
      <c r="L336" s="81"/>
      <c r="M336" s="81"/>
      <c r="N336" s="81"/>
      <c r="O336" s="82"/>
      <c r="P336" s="81"/>
      <c r="Q336" s="81"/>
      <c r="R336" s="81"/>
      <c r="S336" s="81"/>
      <c r="T336" s="81"/>
      <c r="U336" s="81">
        <f t="shared" si="23"/>
        <v>0</v>
      </c>
      <c r="V336" s="81">
        <f>IFERROR(VLOOKUP(A336,'Competitors Links &amp; Pricings'!A:G,3,0),"")</f>
        <v>584.79999999999995</v>
      </c>
      <c r="W336" s="81">
        <f>IFERROR(VLOOKUP(A336,'Competitors Links &amp; Pricings'!A:G,5,0),"")</f>
        <v>1224.6300000000001</v>
      </c>
      <c r="X336" s="81">
        <f>IFERROR(VLOOKUP(A336,'Competitors Links &amp; Pricings'!A:G,7,0),"")</f>
        <v>1172.25</v>
      </c>
      <c r="Y336" s="81">
        <f>IFERROR(VLOOKUP(A336,'Competitors Links &amp; Pricings'!A:L,8,0),"")</f>
        <v>7.4</v>
      </c>
      <c r="Z336" s="81">
        <f>IFERROR(VLOOKUP(A336,'Competitors Links &amp; Pricings'!A:L,9,0),"")</f>
        <v>5.78</v>
      </c>
      <c r="AA336" s="81">
        <f>IFERROR(VLOOKUP(A336,'Competitors Links &amp; Pricings'!A:L,10,0),"")</f>
        <v>15.4</v>
      </c>
      <c r="AB336" s="81">
        <f>IFERROR(VLOOKUP(A336,'Competitors Links &amp; Pricings'!A:L,11,0),"")</f>
        <v>7.8</v>
      </c>
    </row>
    <row r="337" spans="1:28" s="83" customFormat="1" ht="12" x14ac:dyDescent="0.25">
      <c r="A337" s="81" t="s">
        <v>1088</v>
      </c>
      <c r="B337" s="89">
        <v>352.57</v>
      </c>
      <c r="C337" s="89">
        <v>498.23</v>
      </c>
      <c r="D337" s="106">
        <f t="shared" si="20"/>
        <v>0.29235493647512195</v>
      </c>
      <c r="E337" s="90">
        <f t="shared" si="21"/>
        <v>0</v>
      </c>
      <c r="F337" s="90">
        <f t="shared" si="22"/>
        <v>524.45000000000005</v>
      </c>
      <c r="G337" s="82" t="s">
        <v>34</v>
      </c>
      <c r="H337" s="81" t="s">
        <v>1089</v>
      </c>
      <c r="I337" s="81" t="s">
        <v>1090</v>
      </c>
      <c r="J337" s="81" t="s">
        <v>443</v>
      </c>
      <c r="K337" s="81"/>
      <c r="L337" s="81"/>
      <c r="M337" s="81"/>
      <c r="N337" s="81"/>
      <c r="O337" s="82"/>
      <c r="P337" s="81"/>
      <c r="Q337" s="81"/>
      <c r="R337" s="81"/>
      <c r="S337" s="81"/>
      <c r="T337" s="81"/>
      <c r="U337" s="81">
        <f t="shared" si="23"/>
        <v>0</v>
      </c>
      <c r="V337" s="81">
        <f>IFERROR(VLOOKUP(A337,'Competitors Links &amp; Pricings'!A:G,3,0),"")</f>
        <v>524.45000000000005</v>
      </c>
      <c r="W337" s="81">
        <f>IFERROR(VLOOKUP(A337,'Competitors Links &amp; Pricings'!A:G,5,0),"")</f>
        <v>890.01</v>
      </c>
      <c r="X337" s="81">
        <f>IFERROR(VLOOKUP(A337,'Competitors Links &amp; Pricings'!A:G,7,0),"")</f>
        <v>886.95</v>
      </c>
      <c r="Y337" s="81">
        <f>IFERROR(VLOOKUP(A337,'Competitors Links &amp; Pricings'!A:L,8,0),"")</f>
        <v>8.14</v>
      </c>
      <c r="Z337" s="81">
        <f>IFERROR(VLOOKUP(A337,'Competitors Links &amp; Pricings'!A:L,9,0),"")</f>
        <v>20.94</v>
      </c>
      <c r="AA337" s="81">
        <f>IFERROR(VLOOKUP(A337,'Competitors Links &amp; Pricings'!A:L,10,0),"")</f>
        <v>121.25</v>
      </c>
      <c r="AB337" s="81">
        <f>IFERROR(VLOOKUP(A337,'Competitors Links &amp; Pricings'!A:L,11,0),"")</f>
        <v>8.66</v>
      </c>
    </row>
    <row r="338" spans="1:28" s="83" customFormat="1" ht="12" x14ac:dyDescent="0.25">
      <c r="A338" s="81" t="s">
        <v>1091</v>
      </c>
      <c r="B338" s="89">
        <v>234.86</v>
      </c>
      <c r="C338" s="89">
        <v>331.88</v>
      </c>
      <c r="D338" s="106">
        <f t="shared" si="20"/>
        <v>0.2923345787634084</v>
      </c>
      <c r="E338" s="90">
        <f t="shared" si="21"/>
        <v>0</v>
      </c>
      <c r="F338" s="90">
        <f t="shared" si="22"/>
        <v>349.35</v>
      </c>
      <c r="G338" s="82" t="s">
        <v>34</v>
      </c>
      <c r="H338" s="81" t="s">
        <v>1092</v>
      </c>
      <c r="I338" s="81" t="s">
        <v>1093</v>
      </c>
      <c r="J338" s="81" t="s">
        <v>443</v>
      </c>
      <c r="K338" s="81"/>
      <c r="L338" s="81"/>
      <c r="M338" s="81"/>
      <c r="N338" s="81"/>
      <c r="O338" s="82"/>
      <c r="P338" s="81"/>
      <c r="Q338" s="81"/>
      <c r="R338" s="81"/>
      <c r="S338" s="81"/>
      <c r="T338" s="81"/>
      <c r="U338" s="81">
        <f t="shared" si="23"/>
        <v>0</v>
      </c>
      <c r="V338" s="81">
        <f>IFERROR(VLOOKUP(A338,'Competitors Links &amp; Pricings'!A:G,3,0),"")</f>
        <v>349.35</v>
      </c>
      <c r="W338" s="81">
        <f>IFERROR(VLOOKUP(A338,'Competitors Links &amp; Pricings'!A:G,5,0),"")</f>
        <v>349.35</v>
      </c>
      <c r="X338" s="81">
        <f>IFERROR(VLOOKUP(A338,'Competitors Links &amp; Pricings'!A:G,7,0),"")</f>
        <v>593.01</v>
      </c>
      <c r="Y338" s="81">
        <f>IFERROR(VLOOKUP(A338,'Competitors Links &amp; Pricings'!A:L,8,0),"")</f>
        <v>6.7699999999999987</v>
      </c>
      <c r="Z338" s="81">
        <f>IFERROR(VLOOKUP(A338,'Competitors Links &amp; Pricings'!A:L,9,0),"")</f>
        <v>16.14</v>
      </c>
      <c r="AA338" s="81">
        <f>IFERROR(VLOOKUP(A338,'Competitors Links &amp; Pricings'!A:L,10,0),"")</f>
        <v>79.3</v>
      </c>
      <c r="AB338" s="81">
        <f>IFERROR(VLOOKUP(A338,'Competitors Links &amp; Pricings'!A:L,11,0),"")</f>
        <v>8.85</v>
      </c>
    </row>
    <row r="339" spans="1:28" s="83" customFormat="1" ht="12" x14ac:dyDescent="0.25">
      <c r="A339" s="81" t="s">
        <v>1094</v>
      </c>
      <c r="B339" s="89">
        <v>355.43</v>
      </c>
      <c r="C339" s="89">
        <v>528.11</v>
      </c>
      <c r="D339" s="106">
        <f t="shared" si="20"/>
        <v>0.32697733426748216</v>
      </c>
      <c r="E339" s="90">
        <f t="shared" si="21"/>
        <v>0</v>
      </c>
      <c r="F339" s="90">
        <f t="shared" si="22"/>
        <v>555.9</v>
      </c>
      <c r="G339" s="82" t="s">
        <v>34</v>
      </c>
      <c r="H339" s="81" t="s">
        <v>1095</v>
      </c>
      <c r="I339" s="81" t="s">
        <v>1096</v>
      </c>
      <c r="J339" s="81" t="s">
        <v>443</v>
      </c>
      <c r="K339" s="81"/>
      <c r="L339" s="81"/>
      <c r="M339" s="81"/>
      <c r="N339" s="81"/>
      <c r="O339" s="82"/>
      <c r="P339" s="81"/>
      <c r="Q339" s="81"/>
      <c r="R339" s="81"/>
      <c r="S339" s="81"/>
      <c r="T339" s="81"/>
      <c r="U339" s="81">
        <f t="shared" si="23"/>
        <v>0</v>
      </c>
      <c r="V339" s="81">
        <f>IFERROR(VLOOKUP(A339,'Competitors Links &amp; Pricings'!A:G,3,0),"")</f>
        <v>555.9</v>
      </c>
      <c r="W339" s="81">
        <f>IFERROR(VLOOKUP(A339,'Competitors Links &amp; Pricings'!A:G,5,0),"")</f>
        <v>555.9</v>
      </c>
      <c r="X339" s="81">
        <f>IFERROR(VLOOKUP(A339,'Competitors Links &amp; Pricings'!A:G,7,0),"")</f>
        <v>940.86</v>
      </c>
      <c r="Y339" s="81">
        <f>IFERROR(VLOOKUP(A339,'Competitors Links &amp; Pricings'!A:L,8,0),"")</f>
        <v>9.3699999999999992</v>
      </c>
      <c r="Z339" s="81">
        <f>IFERROR(VLOOKUP(A339,'Competitors Links &amp; Pricings'!A:L,9,0),"")</f>
        <v>20.55</v>
      </c>
      <c r="AA339" s="81">
        <f>IFERROR(VLOOKUP(A339,'Competitors Links &amp; Pricings'!A:L,10,0),"")</f>
        <v>145</v>
      </c>
      <c r="AB339" s="81">
        <f>IFERROR(VLOOKUP(A339,'Competitors Links &amp; Pricings'!A:L,11,0),"")</f>
        <v>9.44</v>
      </c>
    </row>
    <row r="340" spans="1:28" s="83" customFormat="1" ht="12" x14ac:dyDescent="0.25">
      <c r="A340" s="81" t="s">
        <v>1097</v>
      </c>
      <c r="B340" s="89">
        <v>290.29000000000002</v>
      </c>
      <c r="C340" s="89">
        <v>432.01</v>
      </c>
      <c r="D340" s="106">
        <f t="shared" si="20"/>
        <v>0.32804796185273483</v>
      </c>
      <c r="E340" s="90">
        <f t="shared" si="21"/>
        <v>0</v>
      </c>
      <c r="F340" s="90">
        <f t="shared" si="22"/>
        <v>454.75</v>
      </c>
      <c r="G340" s="82" t="s">
        <v>34</v>
      </c>
      <c r="H340" s="81" t="s">
        <v>1098</v>
      </c>
      <c r="I340" s="81" t="s">
        <v>1099</v>
      </c>
      <c r="J340" s="81" t="s">
        <v>443</v>
      </c>
      <c r="K340" s="81"/>
      <c r="L340" s="81"/>
      <c r="M340" s="81"/>
      <c r="N340" s="81"/>
      <c r="O340" s="82"/>
      <c r="P340" s="81"/>
      <c r="Q340" s="81"/>
      <c r="R340" s="81"/>
      <c r="S340" s="81"/>
      <c r="T340" s="81"/>
      <c r="U340" s="81">
        <f t="shared" si="23"/>
        <v>0</v>
      </c>
      <c r="V340" s="81">
        <f>IFERROR(VLOOKUP(A340,'Competitors Links &amp; Pricings'!A:G,3,0),"")</f>
        <v>454.75</v>
      </c>
      <c r="W340" s="81">
        <f>IFERROR(VLOOKUP(A340,'Competitors Links &amp; Pricings'!A:G,5,0),"")</f>
        <v>454.75</v>
      </c>
      <c r="X340" s="81">
        <f>IFERROR(VLOOKUP(A340,'Competitors Links &amp; Pricings'!A:G,7,0),"")</f>
        <v>811.8</v>
      </c>
      <c r="Y340" s="81">
        <f>IFERROR(VLOOKUP(A340,'Competitors Links &amp; Pricings'!A:L,8,0),"")</f>
        <v>6.7</v>
      </c>
      <c r="Z340" s="81">
        <f>IFERROR(VLOOKUP(A340,'Competitors Links &amp; Pricings'!A:L,9,0),"")</f>
        <v>19</v>
      </c>
      <c r="AA340" s="81">
        <f>IFERROR(VLOOKUP(A340,'Competitors Links &amp; Pricings'!A:L,10,0),"")</f>
        <v>105</v>
      </c>
      <c r="AB340" s="81">
        <f>IFERROR(VLOOKUP(A340,'Competitors Links &amp; Pricings'!A:L,11,0),"")</f>
        <v>9.4</v>
      </c>
    </row>
    <row r="341" spans="1:28" s="83" customFormat="1" ht="12" x14ac:dyDescent="0.25">
      <c r="A341" s="81" t="s">
        <v>1100</v>
      </c>
      <c r="B341" s="89">
        <v>225.14</v>
      </c>
      <c r="C341" s="89">
        <v>335.11</v>
      </c>
      <c r="D341" s="106">
        <f t="shared" si="20"/>
        <v>0.32816090239025997</v>
      </c>
      <c r="E341" s="90">
        <f t="shared" si="21"/>
        <v>0</v>
      </c>
      <c r="F341" s="90">
        <f t="shared" si="22"/>
        <v>352.75</v>
      </c>
      <c r="G341" s="82" t="s">
        <v>34</v>
      </c>
      <c r="H341" s="81" t="s">
        <v>1101</v>
      </c>
      <c r="I341" s="81" t="s">
        <v>1102</v>
      </c>
      <c r="J341" s="81" t="s">
        <v>443</v>
      </c>
      <c r="K341" s="81"/>
      <c r="L341" s="81"/>
      <c r="M341" s="81"/>
      <c r="N341" s="81"/>
      <c r="O341" s="82"/>
      <c r="P341" s="81"/>
      <c r="Q341" s="81"/>
      <c r="R341" s="81"/>
      <c r="S341" s="81"/>
      <c r="T341" s="81"/>
      <c r="U341" s="81">
        <f t="shared" si="23"/>
        <v>0</v>
      </c>
      <c r="V341" s="81">
        <f>IFERROR(VLOOKUP(A341,'Competitors Links &amp; Pricings'!A:G,3,0),"")</f>
        <v>352.75</v>
      </c>
      <c r="W341" s="81">
        <f>IFERROR(VLOOKUP(A341,'Competitors Links &amp; Pricings'!A:G,5,0),"")</f>
        <v>352.75</v>
      </c>
      <c r="X341" s="81">
        <f>IFERROR(VLOOKUP(A341,'Competitors Links &amp; Pricings'!A:G,7,0),"")</f>
        <v>598.45000000000005</v>
      </c>
      <c r="Y341" s="81">
        <f>IFERROR(VLOOKUP(A341,'Competitors Links &amp; Pricings'!A:L,8,0),"")</f>
        <v>6.92</v>
      </c>
      <c r="Z341" s="81">
        <f>IFERROR(VLOOKUP(A341,'Competitors Links &amp; Pricings'!A:L,9,0),"")</f>
        <v>16.14</v>
      </c>
      <c r="AA341" s="81">
        <f>IFERROR(VLOOKUP(A341,'Competitors Links &amp; Pricings'!A:L,10,0),"")</f>
        <v>83.77</v>
      </c>
      <c r="AB341" s="81">
        <f>IFERROR(VLOOKUP(A341,'Competitors Links &amp; Pricings'!A:L,11,0),"")</f>
        <v>8.93</v>
      </c>
    </row>
    <row r="342" spans="1:28" s="83" customFormat="1" ht="12" x14ac:dyDescent="0.25">
      <c r="A342" s="81" t="s">
        <v>1103</v>
      </c>
      <c r="B342" s="89">
        <v>192</v>
      </c>
      <c r="C342" s="89">
        <v>285.86</v>
      </c>
      <c r="D342" s="106">
        <f t="shared" si="20"/>
        <v>0.32834254530189605</v>
      </c>
      <c r="E342" s="90">
        <f t="shared" si="21"/>
        <v>0</v>
      </c>
      <c r="F342" s="90">
        <f t="shared" si="22"/>
        <v>300.89999999999998</v>
      </c>
      <c r="G342" s="82" t="s">
        <v>34</v>
      </c>
      <c r="H342" s="81" t="s">
        <v>1104</v>
      </c>
      <c r="I342" s="81" t="s">
        <v>1105</v>
      </c>
      <c r="J342" s="81" t="s">
        <v>443</v>
      </c>
      <c r="K342" s="81"/>
      <c r="L342" s="81"/>
      <c r="M342" s="81"/>
      <c r="N342" s="81"/>
      <c r="O342" s="82"/>
      <c r="P342" s="81"/>
      <c r="Q342" s="81"/>
      <c r="R342" s="81"/>
      <c r="S342" s="81"/>
      <c r="T342" s="81"/>
      <c r="U342" s="81">
        <f t="shared" si="23"/>
        <v>0</v>
      </c>
      <c r="V342" s="81">
        <f>IFERROR(VLOOKUP(A342,'Competitors Links &amp; Pricings'!A:G,3,0),"")</f>
        <v>300.89999999999998</v>
      </c>
      <c r="W342" s="81">
        <f>IFERROR(VLOOKUP(A342,'Competitors Links &amp; Pricings'!A:G,5,0),"")</f>
        <v>300.89999999999998</v>
      </c>
      <c r="X342" s="81">
        <f>IFERROR(VLOOKUP(A342,'Competitors Links &amp; Pricings'!A:G,7,0),"")</f>
        <v>510.45</v>
      </c>
      <c r="Y342" s="81">
        <f>IFERROR(VLOOKUP(A342,'Competitors Links &amp; Pricings'!A:L,8,0),"")</f>
        <v>6.73</v>
      </c>
      <c r="Z342" s="81">
        <f>IFERROR(VLOOKUP(A342,'Competitors Links &amp; Pricings'!A:L,9,0),"")</f>
        <v>12.99</v>
      </c>
      <c r="AA342" s="81">
        <f>IFERROR(VLOOKUP(A342,'Competitors Links &amp; Pricings'!A:L,10,0),"")</f>
        <v>72.75</v>
      </c>
      <c r="AB342" s="81">
        <f>IFERROR(VLOOKUP(A342,'Competitors Links &amp; Pricings'!A:L,11,0),"")</f>
        <v>8.66</v>
      </c>
    </row>
    <row r="343" spans="1:28" s="83" customFormat="1" ht="12" x14ac:dyDescent="0.25">
      <c r="A343" s="81" t="s">
        <v>1106</v>
      </c>
      <c r="B343" s="89">
        <v>58.86</v>
      </c>
      <c r="C343" s="89">
        <v>80.55</v>
      </c>
      <c r="D343" s="106">
        <f t="shared" si="20"/>
        <v>0.26927374301675977</v>
      </c>
      <c r="E343" s="90">
        <f t="shared" si="21"/>
        <v>0</v>
      </c>
      <c r="F343" s="90">
        <f t="shared" si="22"/>
        <v>87.55</v>
      </c>
      <c r="G343" s="82" t="s">
        <v>34</v>
      </c>
      <c r="H343" s="81" t="s">
        <v>1107</v>
      </c>
      <c r="I343" s="81" t="s">
        <v>1108</v>
      </c>
      <c r="J343" s="81" t="s">
        <v>443</v>
      </c>
      <c r="K343" s="81"/>
      <c r="L343" s="81"/>
      <c r="M343" s="81"/>
      <c r="N343" s="81"/>
      <c r="O343" s="82"/>
      <c r="P343" s="81"/>
      <c r="Q343" s="81"/>
      <c r="R343" s="81"/>
      <c r="S343" s="81"/>
      <c r="T343" s="81"/>
      <c r="U343" s="81">
        <f t="shared" si="23"/>
        <v>0</v>
      </c>
      <c r="V343" s="81">
        <f>IFERROR(VLOOKUP(A343,'Competitors Links &amp; Pricings'!A:G,3,0),"")</f>
        <v>87.55</v>
      </c>
      <c r="W343" s="81">
        <f>IFERROR(VLOOKUP(A343,'Competitors Links &amp; Pricings'!A:G,5,0),"")</f>
        <v>87.55</v>
      </c>
      <c r="X343" s="81">
        <f>IFERROR(VLOOKUP(A343,'Competitors Links &amp; Pricings'!A:G,7,0),"")</f>
        <v>148.47999999999999</v>
      </c>
      <c r="Y343" s="81">
        <f>IFERROR(VLOOKUP(A343,'Competitors Links &amp; Pricings'!A:L,8,0),"")</f>
        <v>2.99</v>
      </c>
      <c r="Z343" s="81">
        <f>IFERROR(VLOOKUP(A343,'Competitors Links &amp; Pricings'!A:L,9,0),"")</f>
        <v>4.01</v>
      </c>
      <c r="AA343" s="81">
        <f>IFERROR(VLOOKUP(A343,'Competitors Links &amp; Pricings'!A:L,10,0),"")</f>
        <v>0.28000000000000003</v>
      </c>
      <c r="AB343" s="81">
        <f>IFERROR(VLOOKUP(A343,'Competitors Links &amp; Pricings'!A:L,11,0),"")</f>
        <v>4.01</v>
      </c>
    </row>
    <row r="344" spans="1:28" s="83" customFormat="1" ht="12" x14ac:dyDescent="0.25">
      <c r="A344" s="81" t="s">
        <v>1109</v>
      </c>
      <c r="B344" s="89">
        <v>104</v>
      </c>
      <c r="C344" s="89">
        <v>146.97</v>
      </c>
      <c r="D344" s="106">
        <f t="shared" si="20"/>
        <v>0.29237259304619989</v>
      </c>
      <c r="E344" s="90">
        <f t="shared" si="21"/>
        <v>0</v>
      </c>
      <c r="F344" s="90">
        <f t="shared" si="22"/>
        <v>154.69999999999999</v>
      </c>
      <c r="G344" s="82" t="s">
        <v>34</v>
      </c>
      <c r="H344" s="81" t="s">
        <v>1110</v>
      </c>
      <c r="I344" s="81" t="s">
        <v>1111</v>
      </c>
      <c r="J344" s="81" t="s">
        <v>443</v>
      </c>
      <c r="K344" s="81"/>
      <c r="L344" s="81"/>
      <c r="M344" s="81"/>
      <c r="N344" s="81"/>
      <c r="O344" s="82"/>
      <c r="P344" s="81"/>
      <c r="Q344" s="81"/>
      <c r="R344" s="81"/>
      <c r="S344" s="81"/>
      <c r="T344" s="81"/>
      <c r="U344" s="81">
        <f t="shared" si="23"/>
        <v>0</v>
      </c>
      <c r="V344" s="81">
        <f>IFERROR(VLOOKUP(A344,'Competitors Links &amp; Pricings'!A:G,3,0),"")</f>
        <v>154.69999999999999</v>
      </c>
      <c r="W344" s="81">
        <f>IFERROR(VLOOKUP(A344,'Competitors Links &amp; Pricings'!A:G,5,0),"")</f>
        <v>154.69999999999999</v>
      </c>
      <c r="X344" s="81">
        <f>IFERROR(VLOOKUP(A344,'Competitors Links &amp; Pricings'!A:G,7,0),"")</f>
        <v>208.61</v>
      </c>
      <c r="Y344" s="81">
        <f>IFERROR(VLOOKUP(A344,'Competitors Links &amp; Pricings'!A:L,8,0),"")</f>
        <v>2.5499999999999998</v>
      </c>
      <c r="Z344" s="81">
        <f>IFERROR(VLOOKUP(A344,'Competitors Links &amp; Pricings'!A:L,9,0),"")</f>
        <v>4.72</v>
      </c>
      <c r="AA344" s="81">
        <f>IFERROR(VLOOKUP(A344,'Competitors Links &amp; Pricings'!A:L,10,0),"")</f>
        <v>0.01</v>
      </c>
      <c r="AB344" s="81">
        <f>IFERROR(VLOOKUP(A344,'Competitors Links &amp; Pricings'!A:L,11,0),"")</f>
        <v>2.16</v>
      </c>
    </row>
    <row r="345" spans="1:28" s="83" customFormat="1" ht="12" x14ac:dyDescent="0.25">
      <c r="A345" s="81" t="s">
        <v>1112</v>
      </c>
      <c r="B345" s="89">
        <v>146.86000000000001</v>
      </c>
      <c r="C345" s="89">
        <v>218.03</v>
      </c>
      <c r="D345" s="106">
        <f t="shared" si="20"/>
        <v>0.32642296931614911</v>
      </c>
      <c r="E345" s="90">
        <f t="shared" si="21"/>
        <v>0</v>
      </c>
      <c r="F345" s="90">
        <f t="shared" si="22"/>
        <v>229.5</v>
      </c>
      <c r="G345" s="82" t="s">
        <v>34</v>
      </c>
      <c r="H345" s="81" t="s">
        <v>1113</v>
      </c>
      <c r="I345" s="81" t="s">
        <v>1114</v>
      </c>
      <c r="J345" s="81" t="s">
        <v>443</v>
      </c>
      <c r="K345" s="81"/>
      <c r="L345" s="81"/>
      <c r="M345" s="81"/>
      <c r="N345" s="81"/>
      <c r="O345" s="82"/>
      <c r="P345" s="81"/>
      <c r="Q345" s="81"/>
      <c r="R345" s="81"/>
      <c r="S345" s="81"/>
      <c r="T345" s="81"/>
      <c r="U345" s="81">
        <f t="shared" si="23"/>
        <v>0</v>
      </c>
      <c r="V345" s="81">
        <f>IFERROR(VLOOKUP(A345,'Competitors Links &amp; Pricings'!A:G,3,0),"")</f>
        <v>229.5</v>
      </c>
      <c r="W345" s="81">
        <f>IFERROR(VLOOKUP(A345,'Competitors Links &amp; Pricings'!A:G,5,0),"")</f>
        <v>388.86</v>
      </c>
      <c r="X345" s="81">
        <f>IFERROR(VLOOKUP(A345,'Competitors Links &amp; Pricings'!A:G,7,0),"")</f>
        <v>229.5</v>
      </c>
      <c r="Y345" s="81">
        <f>IFERROR(VLOOKUP(A345,'Competitors Links &amp; Pricings'!A:L,8,0),"")</f>
        <v>6.53</v>
      </c>
      <c r="Z345" s="81">
        <f>IFERROR(VLOOKUP(A345,'Competitors Links &amp; Pricings'!A:L,9,0),"")</f>
        <v>10.15</v>
      </c>
      <c r="AA345" s="81">
        <f>IFERROR(VLOOKUP(A345,'Competitors Links &amp; Pricings'!A:L,10,0),"")</f>
        <v>52.91</v>
      </c>
      <c r="AB345" s="81">
        <f>IFERROR(VLOOKUP(A345,'Competitors Links &amp; Pricings'!A:L,11,0),"")</f>
        <v>9.25</v>
      </c>
    </row>
    <row r="346" spans="1:28" s="83" customFormat="1" ht="12" x14ac:dyDescent="0.25">
      <c r="A346" s="81" t="s">
        <v>1115</v>
      </c>
      <c r="B346" s="89">
        <v>117.71</v>
      </c>
      <c r="C346" s="89">
        <v>174.42</v>
      </c>
      <c r="D346" s="106">
        <f t="shared" si="20"/>
        <v>0.32513473225547529</v>
      </c>
      <c r="E346" s="90">
        <f t="shared" si="21"/>
        <v>0</v>
      </c>
      <c r="F346" s="90">
        <f t="shared" si="22"/>
        <v>183.6</v>
      </c>
      <c r="G346" s="82" t="s">
        <v>34</v>
      </c>
      <c r="H346" s="81" t="s">
        <v>1116</v>
      </c>
      <c r="I346" s="81" t="s">
        <v>1117</v>
      </c>
      <c r="J346" s="81" t="s">
        <v>443</v>
      </c>
      <c r="K346" s="81"/>
      <c r="L346" s="81"/>
      <c r="M346" s="81"/>
      <c r="N346" s="81"/>
      <c r="O346" s="82"/>
      <c r="P346" s="81"/>
      <c r="Q346" s="81"/>
      <c r="R346" s="81"/>
      <c r="S346" s="81"/>
      <c r="T346" s="81"/>
      <c r="U346" s="81">
        <f t="shared" si="23"/>
        <v>0</v>
      </c>
      <c r="V346" s="81">
        <f>IFERROR(VLOOKUP(A346,'Competitors Links &amp; Pricings'!A:G,3,0),"")</f>
        <v>183.6</v>
      </c>
      <c r="W346" s="81">
        <f>IFERROR(VLOOKUP(A346,'Competitors Links &amp; Pricings'!A:G,5,0),"")</f>
        <v>310.86</v>
      </c>
      <c r="X346" s="81">
        <f>IFERROR(VLOOKUP(A346,'Competitors Links &amp; Pricings'!A:G,7,0),"")</f>
        <v>183.6</v>
      </c>
      <c r="Y346" s="81">
        <f>IFERROR(VLOOKUP(A346,'Competitors Links &amp; Pricings'!A:L,8,0),"")</f>
        <v>5.43</v>
      </c>
      <c r="Z346" s="81">
        <f>IFERROR(VLOOKUP(A346,'Competitors Links &amp; Pricings'!A:L,9,0),"")</f>
        <v>9.01</v>
      </c>
      <c r="AA346" s="81">
        <f>IFERROR(VLOOKUP(A346,'Competitors Links &amp; Pricings'!A:L,10,0),"")</f>
        <v>44.09</v>
      </c>
      <c r="AB346" s="81">
        <f>IFERROR(VLOOKUP(A346,'Competitors Links &amp; Pricings'!A:L,11,0),"")</f>
        <v>8.93</v>
      </c>
    </row>
    <row r="347" spans="1:28" s="83" customFormat="1" ht="12" x14ac:dyDescent="0.25">
      <c r="A347" s="81" t="s">
        <v>1118</v>
      </c>
      <c r="B347" s="89">
        <v>332</v>
      </c>
      <c r="C347" s="89">
        <v>493.38</v>
      </c>
      <c r="D347" s="106">
        <f t="shared" si="20"/>
        <v>0.32709068061129354</v>
      </c>
      <c r="E347" s="90">
        <f t="shared" si="21"/>
        <v>0</v>
      </c>
      <c r="F347" s="90">
        <f t="shared" si="22"/>
        <v>519.35</v>
      </c>
      <c r="G347" s="82" t="s">
        <v>34</v>
      </c>
      <c r="H347" s="81" t="s">
        <v>1119</v>
      </c>
      <c r="I347" s="81" t="s">
        <v>1120</v>
      </c>
      <c r="J347" s="81" t="s">
        <v>443</v>
      </c>
      <c r="K347" s="81"/>
      <c r="L347" s="81"/>
      <c r="M347" s="81"/>
      <c r="N347" s="81"/>
      <c r="O347" s="82"/>
      <c r="P347" s="81"/>
      <c r="Q347" s="81"/>
      <c r="R347" s="81"/>
      <c r="S347" s="81"/>
      <c r="T347" s="81"/>
      <c r="U347" s="81">
        <f t="shared" si="23"/>
        <v>0</v>
      </c>
      <c r="V347" s="81">
        <f>IFERROR(VLOOKUP(A347,'Competitors Links &amp; Pricings'!A:G,3,0),"")</f>
        <v>519.35</v>
      </c>
      <c r="W347" s="81">
        <f>IFERROR(VLOOKUP(A347,'Competitors Links &amp; Pricings'!A:G,5,0),"")</f>
        <v>519.35</v>
      </c>
      <c r="X347" s="81">
        <f>IFERROR(VLOOKUP(A347,'Competitors Links &amp; Pricings'!A:G,7,0),"")</f>
        <v>519.35</v>
      </c>
      <c r="Y347" s="81">
        <f>IFERROR(VLOOKUP(A347,'Competitors Links &amp; Pricings'!A:L,8,0),"")</f>
        <v>4.92</v>
      </c>
      <c r="Z347" s="81">
        <f>IFERROR(VLOOKUP(A347,'Competitors Links &amp; Pricings'!A:L,9,0),"")</f>
        <v>21.49</v>
      </c>
      <c r="AA347" s="81">
        <f>IFERROR(VLOOKUP(A347,'Competitors Links &amp; Pricings'!A:L,10,0),"")</f>
        <v>132</v>
      </c>
      <c r="AB347" s="81">
        <f>IFERROR(VLOOKUP(A347,'Competitors Links &amp; Pricings'!A:L,11,0),"")</f>
        <v>12.71</v>
      </c>
    </row>
    <row r="348" spans="1:28" s="83" customFormat="1" ht="12" x14ac:dyDescent="0.25">
      <c r="A348" s="81" t="s">
        <v>1121</v>
      </c>
      <c r="B348" s="89">
        <v>291.43</v>
      </c>
      <c r="C348" s="89">
        <v>433.63</v>
      </c>
      <c r="D348" s="106">
        <f t="shared" si="20"/>
        <v>0.32792934068214835</v>
      </c>
      <c r="E348" s="90">
        <f t="shared" si="21"/>
        <v>0</v>
      </c>
      <c r="F348" s="90">
        <f t="shared" si="22"/>
        <v>456.45</v>
      </c>
      <c r="G348" s="82" t="s">
        <v>34</v>
      </c>
      <c r="H348" s="81" t="s">
        <v>1122</v>
      </c>
      <c r="I348" s="81" t="s">
        <v>1123</v>
      </c>
      <c r="J348" s="81" t="s">
        <v>443</v>
      </c>
      <c r="K348" s="81"/>
      <c r="L348" s="81"/>
      <c r="M348" s="81"/>
      <c r="N348" s="81"/>
      <c r="O348" s="82"/>
      <c r="P348" s="81"/>
      <c r="Q348" s="81"/>
      <c r="R348" s="81"/>
      <c r="S348" s="81"/>
      <c r="T348" s="81"/>
      <c r="U348" s="81">
        <f t="shared" si="23"/>
        <v>0</v>
      </c>
      <c r="V348" s="81">
        <f>IFERROR(VLOOKUP(A348,'Competitors Links &amp; Pricings'!A:G,3,0),"")</f>
        <v>456.45</v>
      </c>
      <c r="W348" s="81">
        <f>IFERROR(VLOOKUP(A348,'Competitors Links &amp; Pricings'!A:G,5,0),"")</f>
        <v>772.95</v>
      </c>
      <c r="X348" s="81">
        <f>IFERROR(VLOOKUP(A348,'Competitors Links &amp; Pricings'!A:G,7,0),"")</f>
        <v>456.45</v>
      </c>
      <c r="Y348" s="81">
        <f>IFERROR(VLOOKUP(A348,'Competitors Links &amp; Pricings'!A:L,8,0),"")</f>
        <v>4.13</v>
      </c>
      <c r="Z348" s="81">
        <f>IFERROR(VLOOKUP(A348,'Competitors Links &amp; Pricings'!A:L,9,0),"")</f>
        <v>21.57</v>
      </c>
      <c r="AA348" s="81">
        <f>IFERROR(VLOOKUP(A348,'Competitors Links &amp; Pricings'!A:L,10,0),"")</f>
        <v>108</v>
      </c>
      <c r="AB348" s="81">
        <f>IFERROR(VLOOKUP(A348,'Competitors Links &amp; Pricings'!A:L,11,0),"")</f>
        <v>12.44</v>
      </c>
    </row>
    <row r="349" spans="1:28" s="83" customFormat="1" ht="12" x14ac:dyDescent="0.25">
      <c r="A349" s="81" t="s">
        <v>1124</v>
      </c>
      <c r="B349" s="89">
        <v>208.57</v>
      </c>
      <c r="C349" s="89">
        <v>304</v>
      </c>
      <c r="D349" s="106">
        <f t="shared" si="20"/>
        <v>0.31391447368421055</v>
      </c>
      <c r="E349" s="90">
        <f t="shared" si="21"/>
        <v>0</v>
      </c>
      <c r="F349" s="90">
        <f t="shared" si="22"/>
        <v>320</v>
      </c>
      <c r="G349" s="82" t="s">
        <v>34</v>
      </c>
      <c r="H349" s="81" t="s">
        <v>1125</v>
      </c>
      <c r="I349" s="81" t="s">
        <v>1126</v>
      </c>
      <c r="J349" s="81" t="s">
        <v>443</v>
      </c>
      <c r="K349" s="81"/>
      <c r="L349" s="81"/>
      <c r="M349" s="81"/>
      <c r="N349" s="81"/>
      <c r="O349" s="82"/>
      <c r="P349" s="81"/>
      <c r="Q349" s="81"/>
      <c r="R349" s="81"/>
      <c r="S349" s="81"/>
      <c r="T349" s="81"/>
      <c r="U349" s="81">
        <f t="shared" si="23"/>
        <v>0</v>
      </c>
      <c r="V349" s="81">
        <f>IFERROR(VLOOKUP(A349,'Competitors Links &amp; Pricings'!A:G,3,0),"")</f>
        <v>326.39999999999998</v>
      </c>
      <c r="W349" s="81">
        <f>IFERROR(VLOOKUP(A349,'Competitors Links &amp; Pricings'!A:G,5,0),"")</f>
        <v>320</v>
      </c>
      <c r="X349" s="81">
        <f>IFERROR(VLOOKUP(A349,'Competitors Links &amp; Pricings'!A:G,7,0),"")</f>
        <v>553.95000000000005</v>
      </c>
      <c r="Y349" s="81">
        <f>IFERROR(VLOOKUP(A349,'Competitors Links &amp; Pricings'!A:L,8,0),"")</f>
        <v>4.33</v>
      </c>
      <c r="Z349" s="81">
        <f>IFERROR(VLOOKUP(A349,'Competitors Links &amp; Pricings'!A:L,9,0),"")</f>
        <v>15.55</v>
      </c>
      <c r="AA349" s="81">
        <f>IFERROR(VLOOKUP(A349,'Competitors Links &amp; Pricings'!A:L,10,0),"")</f>
        <v>77.16</v>
      </c>
      <c r="AB349" s="81">
        <f>IFERROR(VLOOKUP(A349,'Competitors Links &amp; Pricings'!A:L,11,0),"")</f>
        <v>11.53</v>
      </c>
    </row>
    <row r="350" spans="1:28" s="83" customFormat="1" ht="12" x14ac:dyDescent="0.25">
      <c r="A350" s="81" t="s">
        <v>1127</v>
      </c>
      <c r="B350" s="89">
        <v>430.86</v>
      </c>
      <c r="C350" s="89">
        <v>641.16</v>
      </c>
      <c r="D350" s="106">
        <f t="shared" si="20"/>
        <v>0.32799925135691554</v>
      </c>
      <c r="E350" s="90">
        <f t="shared" si="21"/>
        <v>0</v>
      </c>
      <c r="F350" s="90">
        <f t="shared" si="22"/>
        <v>674.9</v>
      </c>
      <c r="G350" s="82" t="s">
        <v>34</v>
      </c>
      <c r="H350" s="81" t="s">
        <v>1128</v>
      </c>
      <c r="I350" s="81" t="s">
        <v>1129</v>
      </c>
      <c r="J350" s="81" t="s">
        <v>443</v>
      </c>
      <c r="K350" s="81"/>
      <c r="L350" s="81"/>
      <c r="M350" s="81"/>
      <c r="N350" s="81"/>
      <c r="O350" s="82"/>
      <c r="P350" s="81"/>
      <c r="Q350" s="81"/>
      <c r="R350" s="81"/>
      <c r="S350" s="81"/>
      <c r="T350" s="81"/>
      <c r="U350" s="81">
        <f t="shared" si="23"/>
        <v>0</v>
      </c>
      <c r="V350" s="81">
        <f>IFERROR(VLOOKUP(A350,'Competitors Links &amp; Pricings'!A:G,3,0),"")</f>
        <v>674.9</v>
      </c>
      <c r="W350" s="81">
        <f>IFERROR(VLOOKUP(A350,'Competitors Links &amp; Pricings'!A:G,5,0),"")</f>
        <v>674.9</v>
      </c>
      <c r="X350" s="81">
        <f>IFERROR(VLOOKUP(A350,'Competitors Links &amp; Pricings'!A:G,7,0),"")</f>
        <v>973.52</v>
      </c>
      <c r="Y350" s="81">
        <f>IFERROR(VLOOKUP(A350,'Competitors Links &amp; Pricings'!A:L,8,0),"")</f>
        <v>8.1</v>
      </c>
      <c r="Z350" s="81">
        <f>IFERROR(VLOOKUP(A350,'Competitors Links &amp; Pricings'!A:L,9,0),"")</f>
        <v>20.9</v>
      </c>
      <c r="AA350" s="81">
        <f>IFERROR(VLOOKUP(A350,'Competitors Links &amp; Pricings'!A:L,10,0),"")</f>
        <v>126</v>
      </c>
      <c r="AB350" s="81">
        <f>IFERROR(VLOOKUP(A350,'Competitors Links &amp; Pricings'!A:L,11,0),"")</f>
        <v>8.9</v>
      </c>
    </row>
    <row r="351" spans="1:28" s="83" customFormat="1" ht="12" x14ac:dyDescent="0.25">
      <c r="A351" s="81" t="s">
        <v>1130</v>
      </c>
      <c r="B351" s="89">
        <v>315.43</v>
      </c>
      <c r="C351" s="89">
        <v>469.16</v>
      </c>
      <c r="D351" s="106">
        <f t="shared" si="20"/>
        <v>0.32767073066757613</v>
      </c>
      <c r="E351" s="90">
        <f t="shared" si="21"/>
        <v>0</v>
      </c>
      <c r="F351" s="90">
        <f t="shared" si="22"/>
        <v>493.85</v>
      </c>
      <c r="G351" s="82" t="s">
        <v>34</v>
      </c>
      <c r="H351" s="81" t="s">
        <v>1131</v>
      </c>
      <c r="I351" s="81" t="s">
        <v>1132</v>
      </c>
      <c r="J351" s="81" t="s">
        <v>443</v>
      </c>
      <c r="K351" s="81"/>
      <c r="L351" s="81"/>
      <c r="M351" s="81"/>
      <c r="N351" s="81"/>
      <c r="O351" s="82"/>
      <c r="P351" s="81"/>
      <c r="Q351" s="81"/>
      <c r="R351" s="81"/>
      <c r="S351" s="81"/>
      <c r="T351" s="81"/>
      <c r="U351" s="81">
        <f t="shared" si="23"/>
        <v>0</v>
      </c>
      <c r="V351" s="81">
        <f>IFERROR(VLOOKUP(A351,'Competitors Links &amp; Pricings'!A:G,3,0),"")</f>
        <v>493.85</v>
      </c>
      <c r="W351" s="81">
        <f>IFERROR(VLOOKUP(A351,'Competitors Links &amp; Pricings'!A:G,5,0),"")</f>
        <v>836.45</v>
      </c>
      <c r="X351" s="81">
        <f>IFERROR(VLOOKUP(A351,'Competitors Links &amp; Pricings'!A:G,7,0),"")</f>
        <v>837.58</v>
      </c>
      <c r="Y351" s="81">
        <f>IFERROR(VLOOKUP(A351,'Competitors Links &amp; Pricings'!A:L,8,0),"")</f>
        <v>6.7</v>
      </c>
      <c r="Z351" s="81">
        <f>IFERROR(VLOOKUP(A351,'Competitors Links &amp; Pricings'!A:L,9,0),"")</f>
        <v>13.2</v>
      </c>
      <c r="AA351" s="81">
        <f>IFERROR(VLOOKUP(A351,'Competitors Links &amp; Pricings'!A:L,10,0),"")</f>
        <v>99.2</v>
      </c>
      <c r="AB351" s="81">
        <f>IFERROR(VLOOKUP(A351,'Competitors Links &amp; Pricings'!A:L,11,0),"")</f>
        <v>11</v>
      </c>
    </row>
    <row r="352" spans="1:28" s="83" customFormat="1" ht="12" x14ac:dyDescent="0.25">
      <c r="A352" s="81" t="s">
        <v>1133</v>
      </c>
      <c r="B352" s="89">
        <v>250.29</v>
      </c>
      <c r="C352" s="89">
        <v>372.26</v>
      </c>
      <c r="D352" s="106">
        <f t="shared" si="20"/>
        <v>0.32764734325471445</v>
      </c>
      <c r="E352" s="90">
        <f t="shared" si="21"/>
        <v>0</v>
      </c>
      <c r="F352" s="90">
        <f t="shared" si="22"/>
        <v>391.85</v>
      </c>
      <c r="G352" s="82" t="s">
        <v>34</v>
      </c>
      <c r="H352" s="81" t="s">
        <v>1134</v>
      </c>
      <c r="I352" s="81" t="s">
        <v>1135</v>
      </c>
      <c r="J352" s="81" t="s">
        <v>443</v>
      </c>
      <c r="K352" s="81"/>
      <c r="L352" s="81"/>
      <c r="M352" s="81"/>
      <c r="N352" s="81"/>
      <c r="O352" s="82"/>
      <c r="P352" s="81"/>
      <c r="Q352" s="81"/>
      <c r="R352" s="81"/>
      <c r="S352" s="81"/>
      <c r="T352" s="81"/>
      <c r="U352" s="81">
        <f t="shared" si="23"/>
        <v>0</v>
      </c>
      <c r="V352" s="81">
        <f>IFERROR(VLOOKUP(A352,'Competitors Links &amp; Pricings'!A:G,3,0),"")</f>
        <v>391.85</v>
      </c>
      <c r="W352" s="81">
        <f>IFERROR(VLOOKUP(A352,'Competitors Links &amp; Pricings'!A:G,5,0),"")</f>
        <v>391.85</v>
      </c>
      <c r="X352" s="81">
        <f>IFERROR(VLOOKUP(A352,'Competitors Links &amp; Pricings'!A:G,7,0),"")</f>
        <v>684</v>
      </c>
      <c r="Y352" s="81">
        <f>IFERROR(VLOOKUP(A352,'Competitors Links &amp; Pricings'!A:L,8,0),"")</f>
        <v>6.7</v>
      </c>
      <c r="Z352" s="81">
        <f>IFERROR(VLOOKUP(A352,'Competitors Links &amp; Pricings'!A:L,9,0),"")</f>
        <v>12.9</v>
      </c>
      <c r="AA352" s="81">
        <f>IFERROR(VLOOKUP(A352,'Competitors Links &amp; Pricings'!A:L,10,0),"")</f>
        <v>72.7</v>
      </c>
      <c r="AB352" s="81">
        <f>IFERROR(VLOOKUP(A352,'Competitors Links &amp; Pricings'!A:L,11,0),"")</f>
        <v>8.4</v>
      </c>
    </row>
    <row r="353" spans="1:28" s="83" customFormat="1" ht="12" x14ac:dyDescent="0.25">
      <c r="A353" s="81" t="s">
        <v>1136</v>
      </c>
      <c r="B353" s="89">
        <v>198.86</v>
      </c>
      <c r="C353" s="89">
        <v>295.55</v>
      </c>
      <c r="D353" s="106">
        <f t="shared" si="20"/>
        <v>0.3271527660294366</v>
      </c>
      <c r="E353" s="90">
        <f t="shared" si="21"/>
        <v>0</v>
      </c>
      <c r="F353" s="90">
        <f t="shared" si="22"/>
        <v>311.10000000000002</v>
      </c>
      <c r="G353" s="82" t="s">
        <v>34</v>
      </c>
      <c r="H353" s="81" t="s">
        <v>1137</v>
      </c>
      <c r="I353" s="81" t="s">
        <v>1138</v>
      </c>
      <c r="J353" s="81" t="s">
        <v>443</v>
      </c>
      <c r="K353" s="81"/>
      <c r="L353" s="81"/>
      <c r="M353" s="81"/>
      <c r="N353" s="81"/>
      <c r="O353" s="82"/>
      <c r="P353" s="81"/>
      <c r="Q353" s="81"/>
      <c r="R353" s="81"/>
      <c r="S353" s="81"/>
      <c r="T353" s="81"/>
      <c r="U353" s="81">
        <f t="shared" si="23"/>
        <v>0</v>
      </c>
      <c r="V353" s="81">
        <f>IFERROR(VLOOKUP(A353,'Competitors Links &amp; Pricings'!A:G,3,0),"")</f>
        <v>311.10000000000002</v>
      </c>
      <c r="W353" s="81">
        <f>IFERROR(VLOOKUP(A353,'Competitors Links &amp; Pricings'!A:G,5,0),"")</f>
        <v>556.38</v>
      </c>
      <c r="X353" s="81">
        <f>IFERROR(VLOOKUP(A353,'Competitors Links &amp; Pricings'!A:G,7,0),"")</f>
        <v>527.45000000000005</v>
      </c>
      <c r="Y353" s="81">
        <f>IFERROR(VLOOKUP(A353,'Competitors Links &amp; Pricings'!A:L,8,0),"")</f>
        <v>6.6</v>
      </c>
      <c r="Z353" s="81">
        <f>IFERROR(VLOOKUP(A353,'Competitors Links &amp; Pricings'!A:L,9,0),"")</f>
        <v>10.199999999999999</v>
      </c>
      <c r="AA353" s="81">
        <f>IFERROR(VLOOKUP(A353,'Competitors Links &amp; Pricings'!A:L,10,0),"")</f>
        <v>57</v>
      </c>
      <c r="AB353" s="81">
        <f>IFERROR(VLOOKUP(A353,'Competitors Links &amp; Pricings'!A:L,11,0),"")</f>
        <v>8.4</v>
      </c>
    </row>
    <row r="354" spans="1:28" s="83" customFormat="1" ht="12" x14ac:dyDescent="0.25">
      <c r="A354" s="81" t="s">
        <v>1140</v>
      </c>
      <c r="B354" s="89">
        <v>106.86</v>
      </c>
      <c r="C354" s="89">
        <v>159.08000000000001</v>
      </c>
      <c r="D354" s="106">
        <f t="shared" si="20"/>
        <v>0.32826250942921809</v>
      </c>
      <c r="E354" s="90">
        <f t="shared" si="21"/>
        <v>0</v>
      </c>
      <c r="F354" s="90">
        <f t="shared" si="22"/>
        <v>167.45</v>
      </c>
      <c r="G354" s="82" t="s">
        <v>34</v>
      </c>
      <c r="H354" s="81" t="s">
        <v>1141</v>
      </c>
      <c r="I354" s="81" t="s">
        <v>1142</v>
      </c>
      <c r="J354" s="81" t="s">
        <v>443</v>
      </c>
      <c r="K354" s="81"/>
      <c r="L354" s="81"/>
      <c r="M354" s="81"/>
      <c r="N354" s="81"/>
      <c r="O354" s="82"/>
      <c r="P354" s="81"/>
      <c r="Q354" s="81"/>
      <c r="R354" s="81"/>
      <c r="S354" s="81"/>
      <c r="T354" s="81"/>
      <c r="U354" s="81">
        <f t="shared" si="23"/>
        <v>0</v>
      </c>
      <c r="V354" s="81">
        <f>IFERROR(VLOOKUP(A354,'Competitors Links &amp; Pricings'!A:G,3,0),"")</f>
        <v>167.45</v>
      </c>
      <c r="W354" s="81">
        <f>IFERROR(VLOOKUP(A354,'Competitors Links &amp; Pricings'!A:G,5,0),"")</f>
        <v>292</v>
      </c>
      <c r="X354" s="81">
        <f>IFERROR(VLOOKUP(A354,'Competitors Links &amp; Pricings'!A:G,7,0),"")</f>
        <v>226.39</v>
      </c>
      <c r="Y354" s="81">
        <f>IFERROR(VLOOKUP(A354,'Competitors Links &amp; Pricings'!A:L,8,0),"")</f>
        <v>5.3</v>
      </c>
      <c r="Z354" s="81">
        <f>IFERROR(VLOOKUP(A354,'Competitors Links &amp; Pricings'!A:L,9,0),"")</f>
        <v>8.8000000000000007</v>
      </c>
      <c r="AA354" s="81">
        <f>IFERROR(VLOOKUP(A354,'Competitors Links &amp; Pricings'!A:L,10,0),"")</f>
        <v>30</v>
      </c>
      <c r="AB354" s="81">
        <f>IFERROR(VLOOKUP(A354,'Competitors Links &amp; Pricings'!A:L,11,0),"")</f>
        <v>7.1</v>
      </c>
    </row>
    <row r="355" spans="1:28" s="83" customFormat="1" ht="12" x14ac:dyDescent="0.25">
      <c r="A355" s="81" t="s">
        <v>1143</v>
      </c>
      <c r="B355" s="89">
        <v>82.86</v>
      </c>
      <c r="C355" s="89">
        <v>117.09</v>
      </c>
      <c r="D355" s="106">
        <f t="shared" si="20"/>
        <v>0.29233922623622854</v>
      </c>
      <c r="E355" s="90">
        <f t="shared" si="21"/>
        <v>0</v>
      </c>
      <c r="F355" s="90">
        <f t="shared" si="22"/>
        <v>123.25</v>
      </c>
      <c r="G355" s="82" t="s">
        <v>34</v>
      </c>
      <c r="H355" s="81" t="s">
        <v>1144</v>
      </c>
      <c r="I355" s="81" t="s">
        <v>1145</v>
      </c>
      <c r="J355" s="81" t="s">
        <v>443</v>
      </c>
      <c r="K355" s="81"/>
      <c r="L355" s="81"/>
      <c r="M355" s="81"/>
      <c r="N355" s="81"/>
      <c r="O355" s="82"/>
      <c r="P355" s="81"/>
      <c r="Q355" s="81"/>
      <c r="R355" s="81"/>
      <c r="S355" s="81"/>
      <c r="T355" s="81"/>
      <c r="U355" s="81">
        <f t="shared" si="23"/>
        <v>0</v>
      </c>
      <c r="V355" s="81">
        <f>IFERROR(VLOOKUP(A355,'Competitors Links &amp; Pricings'!A:G,3,0),"")</f>
        <v>130.05000000000001</v>
      </c>
      <c r="W355" s="81">
        <f>IFERROR(VLOOKUP(A355,'Competitors Links &amp; Pricings'!A:G,5,0),"")</f>
        <v>123.25</v>
      </c>
      <c r="X355" s="81">
        <f>IFERROR(VLOOKUP(A355,'Competitors Links &amp; Pricings'!A:G,7,0),"")</f>
        <v>123.25</v>
      </c>
      <c r="Y355" s="81">
        <f>IFERROR(VLOOKUP(A355,'Competitors Links &amp; Pricings'!A:L,8,0),"")</f>
        <v>3.03</v>
      </c>
      <c r="Z355" s="81">
        <f>IFERROR(VLOOKUP(A355,'Competitors Links &amp; Pricings'!A:L,9,0),"")</f>
        <v>10.51</v>
      </c>
      <c r="AA355" s="81">
        <f>IFERROR(VLOOKUP(A355,'Competitors Links &amp; Pricings'!A:L,10,0),"")</f>
        <v>20.94</v>
      </c>
      <c r="AB355" s="81">
        <f>IFERROR(VLOOKUP(A355,'Competitors Links &amp; Pricings'!A:L,11,0),"")</f>
        <v>6.88</v>
      </c>
    </row>
    <row r="356" spans="1:28" s="83" customFormat="1" ht="12" x14ac:dyDescent="0.25">
      <c r="A356" s="81" t="s">
        <v>1146</v>
      </c>
      <c r="B356" s="89">
        <v>69.14</v>
      </c>
      <c r="C356" s="89">
        <v>97.71</v>
      </c>
      <c r="D356" s="106">
        <f t="shared" si="20"/>
        <v>0.2923958653157302</v>
      </c>
      <c r="E356" s="90">
        <f t="shared" si="21"/>
        <v>0</v>
      </c>
      <c r="F356" s="90">
        <f t="shared" si="22"/>
        <v>102.85</v>
      </c>
      <c r="G356" s="82" t="s">
        <v>34</v>
      </c>
      <c r="H356" s="81" t="s">
        <v>1147</v>
      </c>
      <c r="I356" s="81" t="s">
        <v>1148</v>
      </c>
      <c r="J356" s="81" t="s">
        <v>443</v>
      </c>
      <c r="K356" s="81"/>
      <c r="L356" s="81"/>
      <c r="M356" s="81"/>
      <c r="N356" s="81"/>
      <c r="O356" s="82"/>
      <c r="P356" s="81"/>
      <c r="Q356" s="81"/>
      <c r="R356" s="81"/>
      <c r="S356" s="81"/>
      <c r="T356" s="81"/>
      <c r="U356" s="81">
        <f t="shared" si="23"/>
        <v>0</v>
      </c>
      <c r="V356" s="81">
        <f>IFERROR(VLOOKUP(A356,'Competitors Links &amp; Pricings'!A:G,3,0),"")</f>
        <v>102.85</v>
      </c>
      <c r="W356" s="81">
        <f>IFERROR(VLOOKUP(A356,'Competitors Links &amp; Pricings'!A:G,5,0),"")</f>
        <v>175.23</v>
      </c>
      <c r="X356" s="81">
        <f>IFERROR(VLOOKUP(A356,'Competitors Links &amp; Pricings'!A:G,7,0),"")</f>
        <v>175.28</v>
      </c>
      <c r="Y356" s="81">
        <f>IFERROR(VLOOKUP(A356,'Competitors Links &amp; Pricings'!A:L,8,0),"")</f>
        <v>3.14</v>
      </c>
      <c r="Z356" s="81">
        <f>IFERROR(VLOOKUP(A356,'Competitors Links &amp; Pricings'!A:L,9,0),"")</f>
        <v>11.41</v>
      </c>
      <c r="AA356" s="81">
        <f>IFERROR(VLOOKUP(A356,'Competitors Links &amp; Pricings'!A:L,10,0),"")</f>
        <v>0.3</v>
      </c>
      <c r="AB356" s="81">
        <f>IFERROR(VLOOKUP(A356,'Competitors Links &amp; Pricings'!A:L,11,0),"")</f>
        <v>6.69</v>
      </c>
    </row>
    <row r="357" spans="1:28" s="83" customFormat="1" ht="12" x14ac:dyDescent="0.25">
      <c r="A357" s="81" t="s">
        <v>1149</v>
      </c>
      <c r="B357" s="89">
        <v>40</v>
      </c>
      <c r="C357" s="89">
        <v>57.87</v>
      </c>
      <c r="D357" s="106">
        <f t="shared" si="20"/>
        <v>0.30879557629168825</v>
      </c>
      <c r="E357" s="90">
        <f t="shared" si="21"/>
        <v>0</v>
      </c>
      <c r="F357" s="90">
        <f t="shared" si="22"/>
        <v>62.9</v>
      </c>
      <c r="G357" s="82" t="s">
        <v>34</v>
      </c>
      <c r="H357" s="81" t="s">
        <v>1150</v>
      </c>
      <c r="I357" s="81" t="s">
        <v>1151</v>
      </c>
      <c r="J357" s="81" t="s">
        <v>443</v>
      </c>
      <c r="K357" s="81"/>
      <c r="L357" s="81"/>
      <c r="M357" s="81"/>
      <c r="N357" s="81"/>
      <c r="O357" s="82"/>
      <c r="P357" s="81"/>
      <c r="Q357" s="81"/>
      <c r="R357" s="81"/>
      <c r="S357" s="81"/>
      <c r="T357" s="81"/>
      <c r="U357" s="81">
        <f t="shared" si="23"/>
        <v>0</v>
      </c>
      <c r="V357" s="81">
        <f>IFERROR(VLOOKUP(A357,'Competitors Links &amp; Pricings'!A:G,3,0),"")</f>
        <v>62.9</v>
      </c>
      <c r="W357" s="81">
        <f>IFERROR(VLOOKUP(A357,'Competitors Links &amp; Pricings'!A:G,5,0),"")</f>
        <v>109</v>
      </c>
      <c r="X357" s="81">
        <f>IFERROR(VLOOKUP(A357,'Competitors Links &amp; Pricings'!A:G,7,0),"")</f>
        <v>106.95</v>
      </c>
      <c r="Y357" s="81">
        <f>IFERROR(VLOOKUP(A357,'Competitors Links &amp; Pricings'!A:L,8,0),"")</f>
        <v>3.03</v>
      </c>
      <c r="Z357" s="81">
        <f>IFERROR(VLOOKUP(A357,'Competitors Links &amp; Pricings'!A:L,9,0),"")</f>
        <v>7.12</v>
      </c>
      <c r="AA357" s="81">
        <f>IFERROR(VLOOKUP(A357,'Competitors Links &amp; Pricings'!A:L,10,0),"")</f>
        <v>14.33</v>
      </c>
      <c r="AB357" s="81">
        <f>IFERROR(VLOOKUP(A357,'Competitors Links &amp; Pricings'!A:L,11,0),"")</f>
        <v>6.88</v>
      </c>
    </row>
    <row r="358" spans="1:28" s="83" customFormat="1" ht="12" x14ac:dyDescent="0.25">
      <c r="A358" s="81" t="s">
        <v>1152</v>
      </c>
      <c r="B358" s="89">
        <v>8</v>
      </c>
      <c r="C358" s="89">
        <v>10.62</v>
      </c>
      <c r="D358" s="106">
        <f t="shared" si="20"/>
        <v>0.2467043314500941</v>
      </c>
      <c r="E358" s="90">
        <f t="shared" si="21"/>
        <v>0</v>
      </c>
      <c r="F358" s="90">
        <f t="shared" si="22"/>
        <v>11.54</v>
      </c>
      <c r="G358" s="82" t="s">
        <v>34</v>
      </c>
      <c r="H358" s="81" t="s">
        <v>1153</v>
      </c>
      <c r="I358" s="81" t="s">
        <v>1154</v>
      </c>
      <c r="J358" s="81" t="s">
        <v>443</v>
      </c>
      <c r="K358" s="81"/>
      <c r="L358" s="81"/>
      <c r="M358" s="81"/>
      <c r="N358" s="81"/>
      <c r="O358" s="82"/>
      <c r="P358" s="81"/>
      <c r="Q358" s="81"/>
      <c r="R358" s="81"/>
      <c r="S358" s="81"/>
      <c r="T358" s="81"/>
      <c r="U358" s="81">
        <f t="shared" si="23"/>
        <v>0</v>
      </c>
      <c r="V358" s="81">
        <f>IFERROR(VLOOKUP(A358,'Competitors Links &amp; Pricings'!A:G,3,0),"")</f>
        <v>11.9</v>
      </c>
      <c r="W358" s="81">
        <f>IFERROR(VLOOKUP(A358,'Competitors Links &amp; Pricings'!A:G,5,0),"")</f>
        <v>11.54</v>
      </c>
      <c r="X358" s="81">
        <f>IFERROR(VLOOKUP(A358,'Competitors Links &amp; Pricings'!A:G,7,0),"")</f>
        <v>11.9</v>
      </c>
      <c r="Y358" s="81">
        <f>IFERROR(VLOOKUP(A358,'Competitors Links &amp; Pricings'!A:L,8,0),"")</f>
        <v>3.81</v>
      </c>
      <c r="Z358" s="81">
        <f>IFERROR(VLOOKUP(A358,'Competitors Links &amp; Pricings'!A:L,9,0),"")</f>
        <v>1.53</v>
      </c>
      <c r="AA358" s="81">
        <f>IFERROR(VLOOKUP(A358,'Competitors Links &amp; Pricings'!A:L,10,0),"")</f>
        <v>0.56999999999999995</v>
      </c>
      <c r="AB358" s="81">
        <f>IFERROR(VLOOKUP(A358,'Competitors Links &amp; Pricings'!A:L,11,0),"")</f>
        <v>1.53</v>
      </c>
    </row>
    <row r="359" spans="1:28" s="83" customFormat="1" ht="12" x14ac:dyDescent="0.25">
      <c r="A359" s="81" t="s">
        <v>1155</v>
      </c>
      <c r="B359" s="89">
        <v>17.14</v>
      </c>
      <c r="C359" s="89">
        <v>23.46</v>
      </c>
      <c r="D359" s="106">
        <f t="shared" si="20"/>
        <v>0.26939471440750212</v>
      </c>
      <c r="E359" s="90">
        <f t="shared" si="21"/>
        <v>0</v>
      </c>
      <c r="F359" s="90">
        <f t="shared" si="22"/>
        <v>25.5</v>
      </c>
      <c r="G359" s="82" t="s">
        <v>34</v>
      </c>
      <c r="H359" s="81" t="s">
        <v>1156</v>
      </c>
      <c r="I359" s="81" t="s">
        <v>1157</v>
      </c>
      <c r="J359" s="81" t="s">
        <v>443</v>
      </c>
      <c r="K359" s="81"/>
      <c r="L359" s="81"/>
      <c r="M359" s="81"/>
      <c r="N359" s="81"/>
      <c r="O359" s="82"/>
      <c r="P359" s="81"/>
      <c r="Q359" s="81"/>
      <c r="R359" s="81"/>
      <c r="S359" s="81"/>
      <c r="T359" s="81"/>
      <c r="U359" s="81">
        <f t="shared" si="23"/>
        <v>0</v>
      </c>
      <c r="V359" s="81">
        <f>IFERROR(VLOOKUP(A359,'Competitors Links &amp; Pricings'!A:G,3,0),"")</f>
        <v>25.5</v>
      </c>
      <c r="W359" s="81">
        <f>IFERROR(VLOOKUP(A359,'Competitors Links &amp; Pricings'!A:G,5,0),"")</f>
        <v>25.5</v>
      </c>
      <c r="X359" s="81">
        <f>IFERROR(VLOOKUP(A359,'Competitors Links &amp; Pricings'!A:G,7,0),"")</f>
        <v>28.99</v>
      </c>
      <c r="Y359" s="81">
        <f>IFERROR(VLOOKUP(A359,'Competitors Links &amp; Pricings'!A:L,8,0),"")</f>
        <v>5.2</v>
      </c>
      <c r="Z359" s="81">
        <f>IFERROR(VLOOKUP(A359,'Competitors Links &amp; Pricings'!A:L,9,0),"")</f>
        <v>3.5</v>
      </c>
      <c r="AA359" s="81">
        <f>IFERROR(VLOOKUP(A359,'Competitors Links &amp; Pricings'!A:L,10,0),"")</f>
        <v>0.8</v>
      </c>
      <c r="AB359" s="81">
        <f>IFERROR(VLOOKUP(A359,'Competitors Links &amp; Pricings'!A:L,11,0),"")</f>
        <v>1.6</v>
      </c>
    </row>
    <row r="360" spans="1:28" s="83" customFormat="1" ht="12" x14ac:dyDescent="0.25">
      <c r="A360" s="81" t="s">
        <v>1158</v>
      </c>
      <c r="B360" s="89">
        <v>20</v>
      </c>
      <c r="C360" s="89">
        <v>27.37</v>
      </c>
      <c r="D360" s="106">
        <f t="shared" si="20"/>
        <v>0.26927292656192914</v>
      </c>
      <c r="E360" s="90">
        <f t="shared" si="21"/>
        <v>0</v>
      </c>
      <c r="F360" s="90">
        <f t="shared" si="22"/>
        <v>29.75</v>
      </c>
      <c r="G360" s="82" t="s">
        <v>34</v>
      </c>
      <c r="H360" s="81" t="s">
        <v>1159</v>
      </c>
      <c r="I360" s="81" t="s">
        <v>1160</v>
      </c>
      <c r="J360" s="81" t="s">
        <v>443</v>
      </c>
      <c r="K360" s="81"/>
      <c r="L360" s="81"/>
      <c r="M360" s="81"/>
      <c r="N360" s="81"/>
      <c r="O360" s="82"/>
      <c r="P360" s="81"/>
      <c r="Q360" s="81"/>
      <c r="R360" s="81"/>
      <c r="S360" s="81"/>
      <c r="T360" s="81"/>
      <c r="U360" s="81">
        <f t="shared" si="23"/>
        <v>0</v>
      </c>
      <c r="V360" s="81">
        <f>IFERROR(VLOOKUP(A360,'Competitors Links &amp; Pricings'!A:G,3,0),"")</f>
        <v>29.75</v>
      </c>
      <c r="W360" s="81">
        <f>IFERROR(VLOOKUP(A360,'Competitors Links &amp; Pricings'!A:G,5,0),"")</f>
        <v>29.75</v>
      </c>
      <c r="X360" s="81">
        <f>IFERROR(VLOOKUP(A360,'Competitors Links &amp; Pricings'!A:G,7,0),"")</f>
        <v>61.95</v>
      </c>
      <c r="Y360" s="81">
        <f>IFERROR(VLOOKUP(A360,'Competitors Links &amp; Pricings'!A:L,8,0),"")</f>
        <v>4</v>
      </c>
      <c r="Z360" s="81">
        <f>IFERROR(VLOOKUP(A360,'Competitors Links &amp; Pricings'!A:L,9,0),"")</f>
        <v>1</v>
      </c>
      <c r="AA360" s="81">
        <f>IFERROR(VLOOKUP(A360,'Competitors Links &amp; Pricings'!A:L,10,0),"")</f>
        <v>0.15</v>
      </c>
      <c r="AB360" s="81">
        <f>IFERROR(VLOOKUP(A360,'Competitors Links &amp; Pricings'!A:L,11,0),"")</f>
        <v>4</v>
      </c>
    </row>
    <row r="361" spans="1:28" s="83" customFormat="1" ht="12" x14ac:dyDescent="0.25">
      <c r="A361" s="81" t="s">
        <v>1161</v>
      </c>
      <c r="B361" s="89">
        <v>345.14</v>
      </c>
      <c r="C361" s="89">
        <v>461.7</v>
      </c>
      <c r="D361" s="106">
        <f t="shared" si="20"/>
        <v>0.25245830625947585</v>
      </c>
      <c r="E361" s="90">
        <f t="shared" si="21"/>
        <v>0</v>
      </c>
      <c r="F361" s="90">
        <f t="shared" si="22"/>
        <v>486</v>
      </c>
      <c r="G361" s="82" t="s">
        <v>34</v>
      </c>
      <c r="H361" s="81" t="s">
        <v>1162</v>
      </c>
      <c r="I361" s="81" t="s">
        <v>1163</v>
      </c>
      <c r="J361" s="81" t="s">
        <v>443</v>
      </c>
      <c r="K361" s="81"/>
      <c r="L361" s="81"/>
      <c r="M361" s="81"/>
      <c r="N361" s="81"/>
      <c r="O361" s="82"/>
      <c r="P361" s="81"/>
      <c r="Q361" s="81"/>
      <c r="R361" s="81"/>
      <c r="S361" s="81"/>
      <c r="T361" s="81"/>
      <c r="U361" s="81">
        <f t="shared" si="23"/>
        <v>0</v>
      </c>
      <c r="V361" s="81">
        <f>IFERROR(VLOOKUP(A361,'Competitors Links &amp; Pricings'!A:G,3,0),"")</f>
        <v>539.75</v>
      </c>
      <c r="W361" s="81">
        <f>IFERROR(VLOOKUP(A361,'Competitors Links &amp; Pricings'!A:G,5,0),"")</f>
        <v>486</v>
      </c>
      <c r="X361" s="81">
        <f>IFERROR(VLOOKUP(A361,'Competitors Links &amp; Pricings'!A:G,7,0),"")</f>
        <v>539.75</v>
      </c>
      <c r="Y361" s="81">
        <f>IFERROR(VLOOKUP(A361,'Competitors Links &amp; Pricings'!A:L,8,0),"")</f>
        <v>9.3699999999999992</v>
      </c>
      <c r="Z361" s="81">
        <f>IFERROR(VLOOKUP(A361,'Competitors Links &amp; Pricings'!A:L,9,0),"")</f>
        <v>20.56</v>
      </c>
      <c r="AA361" s="81">
        <f>IFERROR(VLOOKUP(A361,'Competitors Links &amp; Pricings'!A:L,10,0),"")</f>
        <v>143.30000000000001</v>
      </c>
      <c r="AB361" s="81">
        <f>IFERROR(VLOOKUP(A361,'Competitors Links &amp; Pricings'!A:L,11,0),"")</f>
        <v>9.4499999999999993</v>
      </c>
    </row>
    <row r="362" spans="1:28" s="83" customFormat="1" ht="12" x14ac:dyDescent="0.25">
      <c r="A362" s="81" t="s">
        <v>1164</v>
      </c>
      <c r="B362" s="89">
        <v>282.29000000000002</v>
      </c>
      <c r="C362" s="89">
        <v>419.9</v>
      </c>
      <c r="D362" s="106">
        <f t="shared" si="20"/>
        <v>0.3277208859252202</v>
      </c>
      <c r="E362" s="90">
        <f t="shared" si="21"/>
        <v>0</v>
      </c>
      <c r="F362" s="90">
        <f t="shared" si="22"/>
        <v>442</v>
      </c>
      <c r="G362" s="82" t="s">
        <v>34</v>
      </c>
      <c r="H362" s="81" t="s">
        <v>1165</v>
      </c>
      <c r="I362" s="81" t="s">
        <v>1166</v>
      </c>
      <c r="J362" s="81" t="s">
        <v>443</v>
      </c>
      <c r="K362" s="81"/>
      <c r="L362" s="81"/>
      <c r="M362" s="81"/>
      <c r="N362" s="81"/>
      <c r="O362" s="82"/>
      <c r="P362" s="81"/>
      <c r="Q362" s="81"/>
      <c r="R362" s="81"/>
      <c r="S362" s="81"/>
      <c r="T362" s="81"/>
      <c r="U362" s="81">
        <f t="shared" si="23"/>
        <v>0</v>
      </c>
      <c r="V362" s="81">
        <f>IFERROR(VLOOKUP(A362,'Competitors Links &amp; Pricings'!A:G,3,0),"")</f>
        <v>442</v>
      </c>
      <c r="W362" s="81">
        <f>IFERROR(VLOOKUP(A362,'Competitors Links &amp; Pricings'!A:G,5,0),"")</f>
        <v>442</v>
      </c>
      <c r="X362" s="81">
        <f>IFERROR(VLOOKUP(A362,'Competitors Links &amp; Pricings'!A:G,7,0),"")</f>
        <v>748.45</v>
      </c>
      <c r="Y362" s="81">
        <f>IFERROR(VLOOKUP(A362,'Competitors Links &amp; Pricings'!A:L,8,0),"")</f>
        <v>6.8</v>
      </c>
      <c r="Z362" s="81">
        <f>IFERROR(VLOOKUP(A362,'Competitors Links &amp; Pricings'!A:L,9,0),"")</f>
        <v>19.100000000000001</v>
      </c>
      <c r="AA362" s="81">
        <f>IFERROR(VLOOKUP(A362,'Competitors Links &amp; Pricings'!A:L,10,0),"")</f>
        <v>103.6</v>
      </c>
      <c r="AB362" s="81">
        <f>IFERROR(VLOOKUP(A362,'Competitors Links &amp; Pricings'!A:L,11,0),"")</f>
        <v>9.4</v>
      </c>
    </row>
    <row r="363" spans="1:28" s="83" customFormat="1" ht="12" x14ac:dyDescent="0.25">
      <c r="A363" s="81" t="s">
        <v>1168</v>
      </c>
      <c r="B363" s="89">
        <v>20</v>
      </c>
      <c r="C363" s="89">
        <v>27.37</v>
      </c>
      <c r="D363" s="106">
        <f t="shared" si="20"/>
        <v>0.26927292656192914</v>
      </c>
      <c r="E363" s="90">
        <f t="shared" si="21"/>
        <v>0</v>
      </c>
      <c r="F363" s="90">
        <f t="shared" si="22"/>
        <v>29.75</v>
      </c>
      <c r="G363" s="82" t="s">
        <v>34</v>
      </c>
      <c r="H363" s="81" t="s">
        <v>1169</v>
      </c>
      <c r="I363" s="81" t="s">
        <v>1170</v>
      </c>
      <c r="J363" s="81" t="s">
        <v>443</v>
      </c>
      <c r="K363" s="81"/>
      <c r="L363" s="81"/>
      <c r="M363" s="81"/>
      <c r="N363" s="81"/>
      <c r="O363" s="82"/>
      <c r="P363" s="81"/>
      <c r="Q363" s="81"/>
      <c r="R363" s="81"/>
      <c r="S363" s="81"/>
      <c r="T363" s="81"/>
      <c r="U363" s="81">
        <f t="shared" si="23"/>
        <v>0</v>
      </c>
      <c r="V363" s="81">
        <f>IFERROR(VLOOKUP(A363,'Competitors Links &amp; Pricings'!A:G,3,0),"")</f>
        <v>29.75</v>
      </c>
      <c r="W363" s="81">
        <f>IFERROR(VLOOKUP(A363,'Competitors Links &amp; Pricings'!A:G,5,0),"")</f>
        <v>49.95</v>
      </c>
      <c r="X363" s="81">
        <f>IFERROR(VLOOKUP(A363,'Competitors Links &amp; Pricings'!A:G,7,0),"")</f>
        <v>58.38</v>
      </c>
      <c r="Y363" s="81">
        <f>IFERROR(VLOOKUP(A363,'Competitors Links &amp; Pricings'!A:L,8,0),"")</f>
        <v>4</v>
      </c>
      <c r="Z363" s="81">
        <f>IFERROR(VLOOKUP(A363,'Competitors Links &amp; Pricings'!A:L,9,0),"")</f>
        <v>1</v>
      </c>
      <c r="AA363" s="81">
        <f>IFERROR(VLOOKUP(A363,'Competitors Links &amp; Pricings'!A:L,10,0),"")</f>
        <v>0.15</v>
      </c>
      <c r="AB363" s="81">
        <f>IFERROR(VLOOKUP(A363,'Competitors Links &amp; Pricings'!A:L,11,0),"")</f>
        <v>4</v>
      </c>
    </row>
    <row r="364" spans="1:28" s="83" customFormat="1" ht="12" x14ac:dyDescent="0.25">
      <c r="A364" s="81" t="s">
        <v>1172</v>
      </c>
      <c r="B364" s="89">
        <v>222.29</v>
      </c>
      <c r="C364" s="89">
        <v>331.08</v>
      </c>
      <c r="D364" s="106">
        <f t="shared" si="20"/>
        <v>0.32859127703274132</v>
      </c>
      <c r="E364" s="90">
        <f t="shared" si="21"/>
        <v>0</v>
      </c>
      <c r="F364" s="90">
        <f t="shared" si="22"/>
        <v>348.5</v>
      </c>
      <c r="G364" s="82" t="s">
        <v>34</v>
      </c>
      <c r="H364" s="81" t="s">
        <v>1173</v>
      </c>
      <c r="I364" s="81" t="s">
        <v>1174</v>
      </c>
      <c r="J364" s="81" t="s">
        <v>443</v>
      </c>
      <c r="K364" s="81"/>
      <c r="L364" s="81"/>
      <c r="M364" s="81"/>
      <c r="N364" s="81"/>
      <c r="O364" s="82"/>
      <c r="P364" s="81"/>
      <c r="Q364" s="81"/>
      <c r="R364" s="81"/>
      <c r="S364" s="81"/>
      <c r="T364" s="81"/>
      <c r="U364" s="81">
        <f t="shared" si="23"/>
        <v>0</v>
      </c>
      <c r="V364" s="81">
        <f>IFERROR(VLOOKUP(A364,'Competitors Links &amp; Pricings'!A:G,3,0),"")</f>
        <v>348.5</v>
      </c>
      <c r="W364" s="81">
        <f>IFERROR(VLOOKUP(A364,'Competitors Links &amp; Pricings'!A:G,5,0),"")</f>
        <v>348.5</v>
      </c>
      <c r="X364" s="81">
        <f>IFERROR(VLOOKUP(A364,'Competitors Links &amp; Pricings'!A:G,7,0),"")</f>
        <v>591</v>
      </c>
      <c r="Y364" s="81">
        <f>IFERROR(VLOOKUP(A364,'Competitors Links &amp; Pricings'!A:L,8,0),"")</f>
        <v>6.9</v>
      </c>
      <c r="Z364" s="81">
        <f>IFERROR(VLOOKUP(A364,'Competitors Links &amp; Pricings'!A:L,9,0),"")</f>
        <v>16.100000000000001</v>
      </c>
      <c r="AA364" s="81">
        <f>IFERROR(VLOOKUP(A364,'Competitors Links &amp; Pricings'!A:L,10,0),"")</f>
        <v>83.7</v>
      </c>
      <c r="AB364" s="81">
        <f>IFERROR(VLOOKUP(A364,'Competitors Links &amp; Pricings'!A:L,11,0),"")</f>
        <v>8.9</v>
      </c>
    </row>
    <row r="365" spans="1:28" s="83" customFormat="1" ht="12" x14ac:dyDescent="0.25">
      <c r="A365" s="81" t="s">
        <v>1176</v>
      </c>
      <c r="B365" s="89">
        <v>59.43</v>
      </c>
      <c r="C365" s="89">
        <v>142.03</v>
      </c>
      <c r="D365" s="106">
        <f t="shared" si="20"/>
        <v>0.58156727451946766</v>
      </c>
      <c r="E365" s="90">
        <f t="shared" si="21"/>
        <v>0</v>
      </c>
      <c r="F365" s="90">
        <f t="shared" si="22"/>
        <v>88.4</v>
      </c>
      <c r="G365" s="82" t="s">
        <v>34</v>
      </c>
      <c r="H365" s="81" t="s">
        <v>1177</v>
      </c>
      <c r="I365" s="81" t="s">
        <v>1178</v>
      </c>
      <c r="J365" s="81" t="s">
        <v>443</v>
      </c>
      <c r="K365" s="81"/>
      <c r="L365" s="81"/>
      <c r="M365" s="81"/>
      <c r="N365" s="81"/>
      <c r="O365" s="82"/>
      <c r="P365" s="81"/>
      <c r="Q365" s="81"/>
      <c r="R365" s="81"/>
      <c r="S365" s="81"/>
      <c r="T365" s="81"/>
      <c r="U365" s="81">
        <f t="shared" si="23"/>
        <v>0</v>
      </c>
      <c r="V365" s="81">
        <f>IFERROR(VLOOKUP(A365,'Competitors Links &amp; Pricings'!A:G,3,0),"")</f>
        <v>88.4</v>
      </c>
      <c r="W365" s="81">
        <f>IFERROR(VLOOKUP(A365,'Competitors Links &amp; Pricings'!A:G,5,0),"")</f>
        <v>149.51</v>
      </c>
      <c r="X365" s="81">
        <f>IFERROR(VLOOKUP(A365,'Competitors Links &amp; Pricings'!A:G,7,0),"")</f>
        <v>158.4</v>
      </c>
      <c r="Y365" s="81">
        <f>IFERROR(VLOOKUP(A365,'Competitors Links &amp; Pricings'!A:L,8,0),"")</f>
        <v>5.5</v>
      </c>
      <c r="Z365" s="81">
        <f>IFERROR(VLOOKUP(A365,'Competitors Links &amp; Pricings'!A:L,9,0),"")</f>
        <v>15</v>
      </c>
      <c r="AA365" s="81">
        <f>IFERROR(VLOOKUP(A365,'Competitors Links &amp; Pricings'!A:L,10,0),"")</f>
        <v>0.55000000000000004</v>
      </c>
      <c r="AB365" s="81">
        <f>IFERROR(VLOOKUP(A365,'Competitors Links &amp; Pricings'!A:L,11,0),"")</f>
        <v>11</v>
      </c>
    </row>
    <row r="366" spans="1:28" s="83" customFormat="1" ht="12" x14ac:dyDescent="0.25">
      <c r="A366" s="81" t="s">
        <v>1179</v>
      </c>
      <c r="B366" s="89">
        <v>20</v>
      </c>
      <c r="C366" s="89">
        <v>27.37</v>
      </c>
      <c r="D366" s="106">
        <f t="shared" si="20"/>
        <v>0.26927292656192914</v>
      </c>
      <c r="E366" s="90">
        <f t="shared" si="21"/>
        <v>0</v>
      </c>
      <c r="F366" s="90">
        <f t="shared" si="22"/>
        <v>29.75</v>
      </c>
      <c r="G366" s="82" t="s">
        <v>34</v>
      </c>
      <c r="H366" s="81" t="s">
        <v>1180</v>
      </c>
      <c r="I366" s="81" t="s">
        <v>1181</v>
      </c>
      <c r="J366" s="81" t="s">
        <v>443</v>
      </c>
      <c r="K366" s="81"/>
      <c r="L366" s="81"/>
      <c r="M366" s="81"/>
      <c r="N366" s="81"/>
      <c r="O366" s="82"/>
      <c r="P366" s="81"/>
      <c r="Q366" s="81"/>
      <c r="R366" s="81"/>
      <c r="S366" s="81"/>
      <c r="T366" s="81"/>
      <c r="U366" s="81">
        <f t="shared" si="23"/>
        <v>0</v>
      </c>
      <c r="V366" s="81">
        <f>IFERROR(VLOOKUP(A366,'Competitors Links &amp; Pricings'!A:G,3,0),"")</f>
        <v>29.75</v>
      </c>
      <c r="W366" s="81">
        <f>IFERROR(VLOOKUP(A366,'Competitors Links &amp; Pricings'!A:G,5,0),"")</f>
        <v>29.75</v>
      </c>
      <c r="X366" s="81">
        <f>IFERROR(VLOOKUP(A366,'Competitors Links &amp; Pricings'!A:G,7,0),"")</f>
        <v>49.95</v>
      </c>
      <c r="Y366" s="81">
        <f>IFERROR(VLOOKUP(A366,'Competitors Links &amp; Pricings'!A:L,8,0),"")</f>
        <v>4</v>
      </c>
      <c r="Z366" s="81">
        <f>IFERROR(VLOOKUP(A366,'Competitors Links &amp; Pricings'!A:L,9,0),"")</f>
        <v>1</v>
      </c>
      <c r="AA366" s="81">
        <f>IFERROR(VLOOKUP(A366,'Competitors Links &amp; Pricings'!A:L,10,0),"")</f>
        <v>0.15</v>
      </c>
      <c r="AB366" s="81">
        <f>IFERROR(VLOOKUP(A366,'Competitors Links &amp; Pricings'!A:L,11,0),"")</f>
        <v>4</v>
      </c>
    </row>
    <row r="367" spans="1:28" s="83" customFormat="1" ht="12" x14ac:dyDescent="0.25">
      <c r="A367" s="81" t="s">
        <v>1183</v>
      </c>
      <c r="B367" s="89">
        <v>189.14</v>
      </c>
      <c r="C367" s="89">
        <v>281.01</v>
      </c>
      <c r="D367" s="106">
        <f t="shared" si="20"/>
        <v>0.32692786733568202</v>
      </c>
      <c r="E367" s="90">
        <f t="shared" si="21"/>
        <v>0</v>
      </c>
      <c r="F367" s="90">
        <f t="shared" si="22"/>
        <v>295.8</v>
      </c>
      <c r="G367" s="82" t="s">
        <v>34</v>
      </c>
      <c r="H367" s="81" t="s">
        <v>1184</v>
      </c>
      <c r="I367" s="81" t="s">
        <v>1185</v>
      </c>
      <c r="J367" s="81" t="s">
        <v>443</v>
      </c>
      <c r="K367" s="81"/>
      <c r="L367" s="81"/>
      <c r="M367" s="81"/>
      <c r="N367" s="81"/>
      <c r="O367" s="82"/>
      <c r="P367" s="81"/>
      <c r="Q367" s="81"/>
      <c r="R367" s="81"/>
      <c r="S367" s="81"/>
      <c r="T367" s="81"/>
      <c r="U367" s="81">
        <f t="shared" si="23"/>
        <v>0</v>
      </c>
      <c r="V367" s="81">
        <f>IFERROR(VLOOKUP(A367,'Competitors Links &amp; Pricings'!A:G,3,0),"")</f>
        <v>295.8</v>
      </c>
      <c r="W367" s="81">
        <f>IFERROR(VLOOKUP(A367,'Competitors Links &amp; Pricings'!A:G,5,0),"")</f>
        <v>295.8</v>
      </c>
      <c r="X367" s="81">
        <f>IFERROR(VLOOKUP(A367,'Competitors Links &amp; Pricings'!A:G,7,0),"")</f>
        <v>501.45</v>
      </c>
      <c r="Y367" s="81">
        <f>IFERROR(VLOOKUP(A367,'Competitors Links &amp; Pricings'!A:L,8,0),"")</f>
        <v>6.7</v>
      </c>
      <c r="Z367" s="81">
        <f>IFERROR(VLOOKUP(A367,'Competitors Links &amp; Pricings'!A:L,9,0),"")</f>
        <v>13</v>
      </c>
      <c r="AA367" s="81">
        <f>IFERROR(VLOOKUP(A367,'Competitors Links &amp; Pricings'!A:L,10,0),"")</f>
        <v>70.5</v>
      </c>
      <c r="AB367" s="81">
        <f>IFERROR(VLOOKUP(A367,'Competitors Links &amp; Pricings'!A:L,11,0),"")</f>
        <v>8.6999999999999993</v>
      </c>
    </row>
    <row r="368" spans="1:28" s="83" customFormat="1" ht="12" x14ac:dyDescent="0.25">
      <c r="A368" s="81" t="s">
        <v>1187</v>
      </c>
      <c r="B368" s="89">
        <v>16</v>
      </c>
      <c r="C368" s="89">
        <v>21.9</v>
      </c>
      <c r="D368" s="106">
        <f t="shared" si="20"/>
        <v>0.26940639269406386</v>
      </c>
      <c r="E368" s="90">
        <f t="shared" si="21"/>
        <v>0</v>
      </c>
      <c r="F368" s="90">
        <f t="shared" si="22"/>
        <v>23.8</v>
      </c>
      <c r="G368" s="82" t="s">
        <v>34</v>
      </c>
      <c r="H368" s="81" t="s">
        <v>1188</v>
      </c>
      <c r="I368" s="81" t="s">
        <v>1189</v>
      </c>
      <c r="J368" s="81" t="s">
        <v>443</v>
      </c>
      <c r="K368" s="81"/>
      <c r="L368" s="81"/>
      <c r="M368" s="81"/>
      <c r="N368" s="81"/>
      <c r="O368" s="82"/>
      <c r="P368" s="81"/>
      <c r="Q368" s="81"/>
      <c r="R368" s="81"/>
      <c r="S368" s="81"/>
      <c r="T368" s="81"/>
      <c r="U368" s="81">
        <f t="shared" si="23"/>
        <v>0</v>
      </c>
      <c r="V368" s="81">
        <f>IFERROR(VLOOKUP(A368,'Competitors Links &amp; Pricings'!A:G,3,0),"")</f>
        <v>23.8</v>
      </c>
      <c r="W368" s="81">
        <f>IFERROR(VLOOKUP(A368,'Competitors Links &amp; Pricings'!A:G,5,0),"")</f>
        <v>26.03</v>
      </c>
      <c r="X368" s="81">
        <f>IFERROR(VLOOKUP(A368,'Competitors Links &amp; Pricings'!A:G,7,0),"")</f>
        <v>23.8</v>
      </c>
      <c r="Y368" s="81">
        <f>IFERROR(VLOOKUP(A368,'Competitors Links &amp; Pricings'!A:L,8,0),"")</f>
        <v>0.7</v>
      </c>
      <c r="Z368" s="81">
        <f>IFERROR(VLOOKUP(A368,'Competitors Links &amp; Pricings'!A:L,9,0),"")</f>
        <v>2.6</v>
      </c>
      <c r="AA368" s="81">
        <f>IFERROR(VLOOKUP(A368,'Competitors Links &amp; Pricings'!A:L,10,0),"")</f>
        <v>0.1</v>
      </c>
      <c r="AB368" s="81">
        <f>IFERROR(VLOOKUP(A368,'Competitors Links &amp; Pricings'!A:L,11,0),"")</f>
        <v>0.3</v>
      </c>
    </row>
    <row r="369" spans="1:28" s="83" customFormat="1" ht="12" x14ac:dyDescent="0.25">
      <c r="A369" s="81" t="s">
        <v>1190</v>
      </c>
      <c r="B369" s="89">
        <v>150.29</v>
      </c>
      <c r="C369" s="89">
        <v>223.68</v>
      </c>
      <c r="D369" s="106">
        <f t="shared" si="20"/>
        <v>0.32810264663805444</v>
      </c>
      <c r="E369" s="90">
        <f t="shared" si="21"/>
        <v>0</v>
      </c>
      <c r="F369" s="90">
        <f t="shared" si="22"/>
        <v>235.45</v>
      </c>
      <c r="G369" s="82" t="s">
        <v>34</v>
      </c>
      <c r="H369" s="81" t="s">
        <v>1191</v>
      </c>
      <c r="I369" s="81" t="s">
        <v>1192</v>
      </c>
      <c r="J369" s="81" t="s">
        <v>443</v>
      </c>
      <c r="K369" s="81"/>
      <c r="L369" s="81"/>
      <c r="M369" s="81"/>
      <c r="N369" s="81"/>
      <c r="O369" s="82"/>
      <c r="P369" s="81"/>
      <c r="Q369" s="81"/>
      <c r="R369" s="81"/>
      <c r="S369" s="81"/>
      <c r="T369" s="81"/>
      <c r="U369" s="81">
        <f t="shared" si="23"/>
        <v>0</v>
      </c>
      <c r="V369" s="81">
        <f>IFERROR(VLOOKUP(A369,'Competitors Links &amp; Pricings'!A:G,3,0),"")</f>
        <v>235.45</v>
      </c>
      <c r="W369" s="81">
        <f>IFERROR(VLOOKUP(A369,'Competitors Links &amp; Pricings'!A:G,5,0),"")</f>
        <v>235.45</v>
      </c>
      <c r="X369" s="81">
        <f>IFERROR(VLOOKUP(A369,'Competitors Links &amp; Pricings'!A:G,7,0),"")</f>
        <v>400</v>
      </c>
      <c r="Y369" s="81">
        <f>IFERROR(VLOOKUP(A369,'Competitors Links &amp; Pricings'!A:L,8,0),"")</f>
        <v>6.6</v>
      </c>
      <c r="Z369" s="81">
        <f>IFERROR(VLOOKUP(A369,'Competitors Links &amp; Pricings'!A:L,9,0),"")</f>
        <v>13.8</v>
      </c>
      <c r="AA369" s="81">
        <f>IFERROR(VLOOKUP(A369,'Competitors Links &amp; Pricings'!A:L,10,0),"")</f>
        <v>59.5</v>
      </c>
      <c r="AB369" s="81">
        <f>IFERROR(VLOOKUP(A369,'Competitors Links &amp; Pricings'!A:L,11,0),"")</f>
        <v>7.2</v>
      </c>
    </row>
    <row r="370" spans="1:28" s="83" customFormat="1" ht="12" x14ac:dyDescent="0.25">
      <c r="A370" s="81" t="s">
        <v>1194</v>
      </c>
      <c r="B370" s="89">
        <v>9.7100000000000009</v>
      </c>
      <c r="C370" s="89">
        <v>11.46</v>
      </c>
      <c r="D370" s="106">
        <f t="shared" si="20"/>
        <v>0.15270506108202442</v>
      </c>
      <c r="E370" s="90">
        <f t="shared" si="21"/>
        <v>0</v>
      </c>
      <c r="F370" s="90">
        <f t="shared" si="22"/>
        <v>9.94</v>
      </c>
      <c r="G370" s="82" t="s">
        <v>34</v>
      </c>
      <c r="H370" s="81" t="s">
        <v>1195</v>
      </c>
      <c r="I370" s="81" t="s">
        <v>1196</v>
      </c>
      <c r="J370" s="81" t="s">
        <v>443</v>
      </c>
      <c r="K370" s="81"/>
      <c r="L370" s="81"/>
      <c r="M370" s="81"/>
      <c r="N370" s="81"/>
      <c r="O370" s="82"/>
      <c r="P370" s="81"/>
      <c r="Q370" s="81"/>
      <c r="R370" s="81"/>
      <c r="S370" s="81"/>
      <c r="T370" s="81"/>
      <c r="U370" s="81">
        <f t="shared" si="23"/>
        <v>0</v>
      </c>
      <c r="V370" s="81">
        <f>IFERROR(VLOOKUP(A370,'Competitors Links &amp; Pricings'!A:G,3,0),"")</f>
        <v>9.94</v>
      </c>
      <c r="W370" s="81">
        <f>IFERROR(VLOOKUP(A370,'Competitors Links &amp; Pricings'!A:G,5,0),"")</f>
        <v>15.9</v>
      </c>
      <c r="X370" s="81">
        <f>IFERROR(VLOOKUP(A370,'Competitors Links &amp; Pricings'!A:G,7,0),"")</f>
        <v>30.95</v>
      </c>
      <c r="Y370" s="81">
        <f>IFERROR(VLOOKUP(A370,'Competitors Links &amp; Pricings'!A:L,8,0),"")</f>
        <v>4</v>
      </c>
      <c r="Z370" s="81">
        <f>IFERROR(VLOOKUP(A370,'Competitors Links &amp; Pricings'!A:L,9,0),"")</f>
        <v>4</v>
      </c>
      <c r="AA370" s="81">
        <f>IFERROR(VLOOKUP(A370,'Competitors Links &amp; Pricings'!A:L,10,0),"")</f>
        <v>0.1</v>
      </c>
      <c r="AB370" s="81">
        <f>IFERROR(VLOOKUP(A370,'Competitors Links &amp; Pricings'!A:L,11,0),"")</f>
        <v>1</v>
      </c>
    </row>
    <row r="371" spans="1:28" s="83" customFormat="1" ht="12" x14ac:dyDescent="0.25">
      <c r="A371" s="81" t="s">
        <v>1197</v>
      </c>
      <c r="B371" s="89">
        <v>102.29</v>
      </c>
      <c r="C371" s="89">
        <v>152.62</v>
      </c>
      <c r="D371" s="106">
        <f t="shared" si="20"/>
        <v>0.3297732931463766</v>
      </c>
      <c r="E371" s="90">
        <f t="shared" si="21"/>
        <v>0</v>
      </c>
      <c r="F371" s="90">
        <f t="shared" si="22"/>
        <v>160.65</v>
      </c>
      <c r="G371" s="82" t="s">
        <v>34</v>
      </c>
      <c r="H371" s="81" t="s">
        <v>1198</v>
      </c>
      <c r="I371" s="81" t="s">
        <v>1199</v>
      </c>
      <c r="J371" s="81" t="s">
        <v>443</v>
      </c>
      <c r="K371" s="82"/>
      <c r="L371" s="81"/>
      <c r="M371" s="82"/>
      <c r="N371" s="82"/>
      <c r="O371" s="82"/>
      <c r="P371" s="81"/>
      <c r="Q371" s="81"/>
      <c r="R371" s="81"/>
      <c r="S371" s="81"/>
      <c r="T371" s="81"/>
      <c r="U371" s="81">
        <f t="shared" si="23"/>
        <v>0</v>
      </c>
      <c r="V371" s="81">
        <f>IFERROR(VLOOKUP(A371,'Competitors Links &amp; Pricings'!A:G,3,0),"")</f>
        <v>160.65</v>
      </c>
      <c r="W371" s="81">
        <f>IFERROR(VLOOKUP(A371,'Competitors Links &amp; Pricings'!A:G,5,0),"")</f>
        <v>272.45</v>
      </c>
      <c r="X371" s="81">
        <f>IFERROR(VLOOKUP(A371,'Competitors Links &amp; Pricings'!A:G,7,0),"")</f>
        <v>271.95</v>
      </c>
      <c r="Y371" s="81">
        <f>IFERROR(VLOOKUP(A371,'Competitors Links &amp; Pricings'!A:L,8,0),"")</f>
        <v>5.43</v>
      </c>
      <c r="Z371" s="81">
        <f>IFERROR(VLOOKUP(A371,'Competitors Links &amp; Pricings'!A:L,9,0),"")</f>
        <v>9.01</v>
      </c>
      <c r="AA371" s="81">
        <f>IFERROR(VLOOKUP(A371,'Competitors Links &amp; Pricings'!A:L,10,0),"")</f>
        <v>44.09</v>
      </c>
      <c r="AB371" s="81">
        <f>IFERROR(VLOOKUP(A371,'Competitors Links &amp; Pricings'!A:L,11,0),"")</f>
        <v>8.93</v>
      </c>
    </row>
    <row r="372" spans="1:28" s="83" customFormat="1" ht="12" x14ac:dyDescent="0.25">
      <c r="A372" s="81" t="s">
        <v>1201</v>
      </c>
      <c r="B372" s="89">
        <v>88.57</v>
      </c>
      <c r="C372" s="89">
        <v>132.43</v>
      </c>
      <c r="D372" s="106">
        <f t="shared" si="20"/>
        <v>0.33119383825417209</v>
      </c>
      <c r="E372" s="90">
        <f t="shared" si="21"/>
        <v>0</v>
      </c>
      <c r="F372" s="90">
        <f t="shared" si="22"/>
        <v>139.4</v>
      </c>
      <c r="G372" s="82" t="s">
        <v>34</v>
      </c>
      <c r="H372" s="81" t="s">
        <v>1202</v>
      </c>
      <c r="I372" s="81" t="s">
        <v>1203</v>
      </c>
      <c r="J372" s="81" t="s">
        <v>443</v>
      </c>
      <c r="K372" s="81"/>
      <c r="L372" s="81"/>
      <c r="M372" s="81"/>
      <c r="N372" s="81"/>
      <c r="O372" s="82"/>
      <c r="P372" s="81"/>
      <c r="Q372" s="81"/>
      <c r="R372" s="81"/>
      <c r="S372" s="81"/>
      <c r="T372" s="81"/>
      <c r="U372" s="81">
        <f t="shared" si="23"/>
        <v>0</v>
      </c>
      <c r="V372" s="81">
        <f>IFERROR(VLOOKUP(A372,'Competitors Links &amp; Pricings'!A:G,3,0),"")</f>
        <v>139.4</v>
      </c>
      <c r="W372" s="81">
        <f>IFERROR(VLOOKUP(A372,'Competitors Links &amp; Pricings'!A:G,5,0),"")</f>
        <v>258.5</v>
      </c>
      <c r="X372" s="81">
        <f>IFERROR(VLOOKUP(A372,'Competitors Links &amp; Pricings'!A:G,7,0),"")</f>
        <v>236.45</v>
      </c>
      <c r="Y372" s="81">
        <f>IFERROR(VLOOKUP(A372,'Competitors Links &amp; Pricings'!A:L,8,0),"")</f>
        <v>6.49</v>
      </c>
      <c r="Z372" s="81">
        <f>IFERROR(VLOOKUP(A372,'Competitors Links &amp; Pricings'!A:L,9,0),"")</f>
        <v>7.75</v>
      </c>
      <c r="AA372" s="81">
        <f>IFERROR(VLOOKUP(A372,'Competitors Links &amp; Pricings'!A:L,10,0),"")</f>
        <v>27.55</v>
      </c>
      <c r="AB372" s="81">
        <f>IFERROR(VLOOKUP(A372,'Competitors Links &amp; Pricings'!A:L,11,0),"")</f>
        <v>6.69</v>
      </c>
    </row>
    <row r="373" spans="1:28" s="83" customFormat="1" ht="12" x14ac:dyDescent="0.25">
      <c r="A373" s="81" t="s">
        <v>1205</v>
      </c>
      <c r="B373" s="89">
        <v>9.7100000000000009</v>
      </c>
      <c r="C373" s="89">
        <v>13.29</v>
      </c>
      <c r="D373" s="106">
        <f t="shared" si="20"/>
        <v>0.26937547027840469</v>
      </c>
      <c r="E373" s="90">
        <f t="shared" si="21"/>
        <v>0</v>
      </c>
      <c r="F373" s="90">
        <f t="shared" si="22"/>
        <v>14.45</v>
      </c>
      <c r="G373" s="82" t="s">
        <v>34</v>
      </c>
      <c r="H373" s="81" t="s">
        <v>1206</v>
      </c>
      <c r="I373" s="81" t="s">
        <v>1207</v>
      </c>
      <c r="J373" s="81" t="s">
        <v>443</v>
      </c>
      <c r="K373" s="81"/>
      <c r="L373" s="81"/>
      <c r="M373" s="81"/>
      <c r="N373" s="81"/>
      <c r="O373" s="82"/>
      <c r="P373" s="81"/>
      <c r="Q373" s="81"/>
      <c r="R373" s="81"/>
      <c r="S373" s="81"/>
      <c r="T373" s="81"/>
      <c r="U373" s="81">
        <f t="shared" si="23"/>
        <v>0</v>
      </c>
      <c r="V373" s="81">
        <f>IFERROR(VLOOKUP(A373,'Competitors Links &amp; Pricings'!A:G,3,0),"")</f>
        <v>14.45</v>
      </c>
      <c r="W373" s="81">
        <f>IFERROR(VLOOKUP(A373,'Competitors Links &amp; Pricings'!A:G,5,0),"")</f>
        <v>16.690000000000001</v>
      </c>
      <c r="X373" s="81">
        <f>IFERROR(VLOOKUP(A373,'Competitors Links &amp; Pricings'!A:G,7,0),"")</f>
        <v>14.95</v>
      </c>
      <c r="Y373" s="81">
        <f>IFERROR(VLOOKUP(A373,'Competitors Links &amp; Pricings'!A:L,8,0),"")</f>
        <v>0.98</v>
      </c>
      <c r="Z373" s="81">
        <f>IFERROR(VLOOKUP(A373,'Competitors Links &amp; Pricings'!A:L,9,0),"")</f>
        <v>5.51</v>
      </c>
      <c r="AA373" s="81">
        <f>IFERROR(VLOOKUP(A373,'Competitors Links &amp; Pricings'!A:L,10,0),"")</f>
        <v>0.4</v>
      </c>
      <c r="AB373" s="81">
        <f>IFERROR(VLOOKUP(A373,'Competitors Links &amp; Pricings'!A:L,11,0),"")</f>
        <v>3.62</v>
      </c>
    </row>
    <row r="374" spans="1:28" s="83" customFormat="1" ht="12" x14ac:dyDescent="0.25">
      <c r="A374" s="81" t="s">
        <v>1208</v>
      </c>
      <c r="B374" s="89">
        <v>9.7100000000000009</v>
      </c>
      <c r="C374" s="89">
        <v>11.46</v>
      </c>
      <c r="D374" s="106">
        <f t="shared" si="20"/>
        <v>0.15270506108202442</v>
      </c>
      <c r="E374" s="90">
        <f t="shared" si="21"/>
        <v>0</v>
      </c>
      <c r="F374" s="90">
        <f t="shared" si="22"/>
        <v>9.94</v>
      </c>
      <c r="G374" s="82" t="s">
        <v>34</v>
      </c>
      <c r="H374" s="81" t="s">
        <v>1209</v>
      </c>
      <c r="I374" s="81" t="s">
        <v>1210</v>
      </c>
      <c r="J374" s="81" t="s">
        <v>443</v>
      </c>
      <c r="K374" s="81"/>
      <c r="L374" s="81"/>
      <c r="M374" s="81"/>
      <c r="N374" s="81"/>
      <c r="O374" s="82"/>
      <c r="P374" s="81"/>
      <c r="Q374" s="81"/>
      <c r="R374" s="81"/>
      <c r="S374" s="81"/>
      <c r="T374" s="81"/>
      <c r="U374" s="81">
        <f t="shared" si="23"/>
        <v>0</v>
      </c>
      <c r="V374" s="81">
        <f>IFERROR(VLOOKUP(A374,'Competitors Links &amp; Pricings'!A:G,3,0),"")</f>
        <v>14.45</v>
      </c>
      <c r="W374" s="81">
        <f>IFERROR(VLOOKUP(A374,'Competitors Links &amp; Pricings'!A:G,5,0),"")</f>
        <v>9.94</v>
      </c>
      <c r="X374" s="81">
        <f>IFERROR(VLOOKUP(A374,'Competitors Links &amp; Pricings'!A:G,7,0),"")</f>
        <v>14.45</v>
      </c>
      <c r="Y374" s="81">
        <f>IFERROR(VLOOKUP(A374,'Competitors Links &amp; Pricings'!A:L,8,0),"")</f>
        <v>0.98</v>
      </c>
      <c r="Z374" s="81">
        <f>IFERROR(VLOOKUP(A374,'Competitors Links &amp; Pricings'!A:L,9,0),"")</f>
        <v>5.51</v>
      </c>
      <c r="AA374" s="81">
        <f>IFERROR(VLOOKUP(A374,'Competitors Links &amp; Pricings'!A:L,10,0),"")</f>
        <v>0.35</v>
      </c>
      <c r="AB374" s="81">
        <f>IFERROR(VLOOKUP(A374,'Competitors Links &amp; Pricings'!A:L,11,0),"")</f>
        <v>3.31</v>
      </c>
    </row>
    <row r="375" spans="1:28" s="83" customFormat="1" ht="12" x14ac:dyDescent="0.25">
      <c r="A375" s="81" t="s">
        <v>1211</v>
      </c>
      <c r="B375" s="89">
        <v>37.71</v>
      </c>
      <c r="C375" s="89">
        <v>54.74</v>
      </c>
      <c r="D375" s="106">
        <f t="shared" si="20"/>
        <v>0.31110705151625867</v>
      </c>
      <c r="E375" s="90">
        <f t="shared" si="21"/>
        <v>0</v>
      </c>
      <c r="F375" s="90">
        <f t="shared" si="22"/>
        <v>59.5</v>
      </c>
      <c r="G375" s="82" t="s">
        <v>34</v>
      </c>
      <c r="H375" s="81" t="s">
        <v>1212</v>
      </c>
      <c r="I375" s="81" t="s">
        <v>1213</v>
      </c>
      <c r="J375" s="81" t="s">
        <v>443</v>
      </c>
      <c r="K375" s="81"/>
      <c r="L375" s="81"/>
      <c r="M375" s="81"/>
      <c r="N375" s="81"/>
      <c r="O375" s="82"/>
      <c r="P375" s="81"/>
      <c r="Q375" s="81"/>
      <c r="R375" s="81"/>
      <c r="S375" s="81"/>
      <c r="T375" s="81"/>
      <c r="U375" s="81">
        <f t="shared" si="23"/>
        <v>0</v>
      </c>
      <c r="V375" s="81">
        <f>IFERROR(VLOOKUP(A375,'Competitors Links &amp; Pricings'!A:G,3,0),"")</f>
        <v>59.5</v>
      </c>
      <c r="W375" s="81">
        <f>IFERROR(VLOOKUP(A375,'Competitors Links &amp; Pricings'!A:G,5,0),"")</f>
        <v>106.92</v>
      </c>
      <c r="X375" s="81">
        <f>IFERROR(VLOOKUP(A375,'Competitors Links &amp; Pricings'!A:G,7,0),"")</f>
        <v>104</v>
      </c>
      <c r="Y375" s="81">
        <f>IFERROR(VLOOKUP(A375,'Competitors Links &amp; Pricings'!A:L,8,0),"")</f>
        <v>3.03</v>
      </c>
      <c r="Z375" s="81">
        <f>IFERROR(VLOOKUP(A375,'Competitors Links &amp; Pricings'!A:L,9,0),"")</f>
        <v>7.12</v>
      </c>
      <c r="AA375" s="81">
        <f>IFERROR(VLOOKUP(A375,'Competitors Links &amp; Pricings'!A:L,10,0),"")</f>
        <v>13.44</v>
      </c>
      <c r="AB375" s="81">
        <f>IFERROR(VLOOKUP(A375,'Competitors Links &amp; Pricings'!A:L,11,0),"")</f>
        <v>6.57</v>
      </c>
    </row>
    <row r="376" spans="1:28" s="83" customFormat="1" ht="12" x14ac:dyDescent="0.25">
      <c r="A376" s="81" t="s">
        <v>1215</v>
      </c>
      <c r="B376" s="89">
        <v>30.86</v>
      </c>
      <c r="C376" s="89">
        <v>42.23</v>
      </c>
      <c r="D376" s="106">
        <f t="shared" si="20"/>
        <v>0.26923987686478801</v>
      </c>
      <c r="E376" s="90">
        <f t="shared" si="21"/>
        <v>0</v>
      </c>
      <c r="F376" s="90">
        <f t="shared" si="22"/>
        <v>45.9</v>
      </c>
      <c r="G376" s="82" t="s">
        <v>34</v>
      </c>
      <c r="H376" s="81" t="s">
        <v>1216</v>
      </c>
      <c r="I376" s="81" t="s">
        <v>1217</v>
      </c>
      <c r="J376" s="81" t="s">
        <v>443</v>
      </c>
      <c r="K376" s="81"/>
      <c r="L376" s="81"/>
      <c r="M376" s="81"/>
      <c r="N376" s="81"/>
      <c r="O376" s="82"/>
      <c r="P376" s="81"/>
      <c r="Q376" s="81"/>
      <c r="R376" s="81"/>
      <c r="S376" s="81"/>
      <c r="T376" s="81"/>
      <c r="U376" s="81">
        <f t="shared" si="23"/>
        <v>0</v>
      </c>
      <c r="V376" s="81">
        <f>IFERROR(VLOOKUP(A376,'Competitors Links &amp; Pricings'!A:G,3,0),"")</f>
        <v>45.9</v>
      </c>
      <c r="W376" s="81">
        <f>IFERROR(VLOOKUP(A376,'Competitors Links &amp; Pricings'!A:G,5,0),"")</f>
        <v>66.47</v>
      </c>
      <c r="X376" s="81">
        <f>IFERROR(VLOOKUP(A376,'Competitors Links &amp; Pricings'!A:G,7,0),"")</f>
        <v>81.180000000000007</v>
      </c>
      <c r="Y376" s="81">
        <f>IFERROR(VLOOKUP(A376,'Competitors Links &amp; Pricings'!A:L,8,0),"")</f>
        <v>3.38</v>
      </c>
      <c r="Z376" s="81">
        <f>IFERROR(VLOOKUP(A376,'Competitors Links &amp; Pricings'!A:L,9,0),"")</f>
        <v>5.94</v>
      </c>
      <c r="AA376" s="81">
        <f>IFERROR(VLOOKUP(A376,'Competitors Links &amp; Pricings'!A:L,10,0),"")</f>
        <v>8.3699999999999992</v>
      </c>
      <c r="AB376" s="81">
        <f>IFERROR(VLOOKUP(A376,'Competitors Links &amp; Pricings'!A:L,11,0),"")</f>
        <v>3.97</v>
      </c>
    </row>
    <row r="377" spans="1:28" s="83" customFormat="1" ht="12" x14ac:dyDescent="0.25">
      <c r="A377" s="81" t="s">
        <v>1219</v>
      </c>
      <c r="B377" s="89">
        <v>9.7100000000000009</v>
      </c>
      <c r="C377" s="89">
        <v>11.46</v>
      </c>
      <c r="D377" s="106">
        <f t="shared" si="20"/>
        <v>0.15270506108202442</v>
      </c>
      <c r="E377" s="90">
        <f t="shared" si="21"/>
        <v>0</v>
      </c>
      <c r="F377" s="90">
        <f t="shared" si="22"/>
        <v>9.94</v>
      </c>
      <c r="G377" s="82" t="s">
        <v>34</v>
      </c>
      <c r="H377" s="81" t="s">
        <v>1220</v>
      </c>
      <c r="I377" s="81" t="s">
        <v>1221</v>
      </c>
      <c r="J377" s="81" t="s">
        <v>443</v>
      </c>
      <c r="K377" s="81"/>
      <c r="L377" s="81"/>
      <c r="M377" s="81"/>
      <c r="N377" s="81"/>
      <c r="O377" s="82"/>
      <c r="P377" s="81"/>
      <c r="Q377" s="81"/>
      <c r="R377" s="81"/>
      <c r="S377" s="81"/>
      <c r="T377" s="81"/>
      <c r="U377" s="81">
        <f t="shared" si="23"/>
        <v>0</v>
      </c>
      <c r="V377" s="81">
        <f>IFERROR(VLOOKUP(A377,'Competitors Links &amp; Pricings'!A:G,3,0),"")</f>
        <v>14.45</v>
      </c>
      <c r="W377" s="81">
        <f>IFERROR(VLOOKUP(A377,'Competitors Links &amp; Pricings'!A:G,5,0),"")</f>
        <v>9.94</v>
      </c>
      <c r="X377" s="81">
        <f>IFERROR(VLOOKUP(A377,'Competitors Links &amp; Pricings'!A:G,7,0),"")</f>
        <v>30.95</v>
      </c>
      <c r="Y377" s="81">
        <f>IFERROR(VLOOKUP(A377,'Competitors Links &amp; Pricings'!A:L,8,0),"")</f>
        <v>0.3</v>
      </c>
      <c r="Z377" s="81">
        <f>IFERROR(VLOOKUP(A377,'Competitors Links &amp; Pricings'!A:L,9,0),"")</f>
        <v>2.6</v>
      </c>
      <c r="AA377" s="81">
        <f>IFERROR(VLOOKUP(A377,'Competitors Links &amp; Pricings'!A:L,10,0),"")</f>
        <v>0.1</v>
      </c>
      <c r="AB377" s="81">
        <f>IFERROR(VLOOKUP(A377,'Competitors Links &amp; Pricings'!A:L,11,0),"")</f>
        <v>0.7</v>
      </c>
    </row>
    <row r="378" spans="1:28" s="83" customFormat="1" ht="12" x14ac:dyDescent="0.25">
      <c r="A378" s="81" t="s">
        <v>1222</v>
      </c>
      <c r="B378" s="89">
        <v>24</v>
      </c>
      <c r="C378" s="89">
        <v>32.840000000000003</v>
      </c>
      <c r="D378" s="106">
        <f t="shared" si="20"/>
        <v>0.26918392204628511</v>
      </c>
      <c r="E378" s="90">
        <f t="shared" si="21"/>
        <v>0</v>
      </c>
      <c r="F378" s="90">
        <f t="shared" si="22"/>
        <v>35.700000000000003</v>
      </c>
      <c r="G378" s="82" t="s">
        <v>34</v>
      </c>
      <c r="H378" s="81" t="s">
        <v>1223</v>
      </c>
      <c r="I378" s="81" t="s">
        <v>1224</v>
      </c>
      <c r="J378" s="81" t="s">
        <v>443</v>
      </c>
      <c r="K378" s="81"/>
      <c r="L378" s="81"/>
      <c r="M378" s="81"/>
      <c r="N378" s="81"/>
      <c r="O378" s="82"/>
      <c r="P378" s="81"/>
      <c r="Q378" s="81"/>
      <c r="R378" s="81"/>
      <c r="S378" s="81"/>
      <c r="T378" s="81"/>
      <c r="U378" s="81">
        <f t="shared" si="23"/>
        <v>0</v>
      </c>
      <c r="V378" s="81">
        <f>IFERROR(VLOOKUP(A378,'Competitors Links &amp; Pricings'!A:G,3,0),"")</f>
        <v>35.700000000000003</v>
      </c>
      <c r="W378" s="81">
        <f>IFERROR(VLOOKUP(A378,'Competitors Links &amp; Pricings'!A:G,5,0),"")</f>
        <v>50</v>
      </c>
      <c r="X378" s="81">
        <f>IFERROR(VLOOKUP(A378,'Competitors Links &amp; Pricings'!A:G,7,0),"")</f>
        <v>63.36</v>
      </c>
      <c r="Y378" s="81">
        <f>IFERROR(VLOOKUP(A378,'Competitors Links &amp; Pricings'!A:L,8,0),"")</f>
        <v>10.62</v>
      </c>
      <c r="Z378" s="81">
        <f>IFERROR(VLOOKUP(A378,'Competitors Links &amp; Pricings'!A:L,9,0),"")</f>
        <v>4.33</v>
      </c>
      <c r="AA378" s="81">
        <f>IFERROR(VLOOKUP(A378,'Competitors Links &amp; Pricings'!A:L,10,0),"")</f>
        <v>0.88</v>
      </c>
      <c r="AB378" s="81">
        <f>IFERROR(VLOOKUP(A378,'Competitors Links &amp; Pricings'!A:L,11,0),"")</f>
        <v>3.74</v>
      </c>
    </row>
    <row r="379" spans="1:28" s="83" customFormat="1" ht="12" x14ac:dyDescent="0.25">
      <c r="A379" s="81" t="s">
        <v>1225</v>
      </c>
      <c r="B379" s="89">
        <v>9.7100000000000009</v>
      </c>
      <c r="C379" s="89">
        <v>13.29</v>
      </c>
      <c r="D379" s="106">
        <f t="shared" si="20"/>
        <v>0.26937547027840469</v>
      </c>
      <c r="E379" s="90">
        <f t="shared" si="21"/>
        <v>0</v>
      </c>
      <c r="F379" s="90">
        <f t="shared" si="22"/>
        <v>14.45</v>
      </c>
      <c r="G379" s="82" t="s">
        <v>34</v>
      </c>
      <c r="H379" s="81" t="s">
        <v>1226</v>
      </c>
      <c r="I379" s="81" t="s">
        <v>1227</v>
      </c>
      <c r="J379" s="81" t="s">
        <v>443</v>
      </c>
      <c r="K379" s="81"/>
      <c r="L379" s="81"/>
      <c r="M379" s="81"/>
      <c r="N379" s="81"/>
      <c r="O379" s="82"/>
      <c r="P379" s="81"/>
      <c r="Q379" s="81"/>
      <c r="R379" s="81"/>
      <c r="S379" s="81"/>
      <c r="T379" s="81"/>
      <c r="U379" s="81">
        <f t="shared" si="23"/>
        <v>0</v>
      </c>
      <c r="V379" s="81">
        <f>IFERROR(VLOOKUP(A379,'Competitors Links &amp; Pricings'!A:G,3,0),"")</f>
        <v>14.45</v>
      </c>
      <c r="W379" s="81">
        <f>IFERROR(VLOOKUP(A379,'Competitors Links &amp; Pricings'!A:G,5,0),"")</f>
        <v>25.95</v>
      </c>
      <c r="X379" s="81">
        <f>IFERROR(VLOOKUP(A379,'Competitors Links &amp; Pricings'!A:G,7,0),"")</f>
        <v>16.96</v>
      </c>
      <c r="Y379" s="81">
        <f>IFERROR(VLOOKUP(A379,'Competitors Links &amp; Pricings'!A:L,8,0),"")</f>
        <v>0.98</v>
      </c>
      <c r="Z379" s="81">
        <f>IFERROR(VLOOKUP(A379,'Competitors Links &amp; Pricings'!A:L,9,0),"")</f>
        <v>5.51</v>
      </c>
      <c r="AA379" s="81">
        <f>IFERROR(VLOOKUP(A379,'Competitors Links &amp; Pricings'!A:L,10,0),"")</f>
        <v>0.31</v>
      </c>
      <c r="AB379" s="81">
        <f>IFERROR(VLOOKUP(A379,'Competitors Links &amp; Pricings'!A:L,11,0),"")</f>
        <v>3</v>
      </c>
    </row>
    <row r="380" spans="1:28" s="83" customFormat="1" ht="12" x14ac:dyDescent="0.25">
      <c r="A380" s="81" t="s">
        <v>1228</v>
      </c>
      <c r="B380" s="89">
        <v>24</v>
      </c>
      <c r="C380" s="89">
        <v>32.49</v>
      </c>
      <c r="D380" s="106">
        <f t="shared" si="20"/>
        <v>0.26131117266851345</v>
      </c>
      <c r="E380" s="90">
        <f t="shared" si="21"/>
        <v>0</v>
      </c>
      <c r="F380" s="90">
        <f t="shared" si="22"/>
        <v>35.31</v>
      </c>
      <c r="G380" s="82" t="s">
        <v>34</v>
      </c>
      <c r="H380" s="81" t="s">
        <v>1229</v>
      </c>
      <c r="I380" s="81" t="s">
        <v>1230</v>
      </c>
      <c r="J380" s="81" t="s">
        <v>443</v>
      </c>
      <c r="K380" s="81"/>
      <c r="L380" s="81"/>
      <c r="M380" s="81"/>
      <c r="N380" s="81"/>
      <c r="O380" s="82"/>
      <c r="P380" s="81"/>
      <c r="Q380" s="81"/>
      <c r="R380" s="81"/>
      <c r="S380" s="81"/>
      <c r="T380" s="81"/>
      <c r="U380" s="81">
        <f t="shared" si="23"/>
        <v>0</v>
      </c>
      <c r="V380" s="81">
        <f>IFERROR(VLOOKUP(A380,'Competitors Links &amp; Pricings'!A:G,3,0),"")</f>
        <v>35.700000000000003</v>
      </c>
      <c r="W380" s="81">
        <f>IFERROR(VLOOKUP(A380,'Competitors Links &amp; Pricings'!A:G,5,0),"")</f>
        <v>35.700000000000003</v>
      </c>
      <c r="X380" s="81">
        <f>IFERROR(VLOOKUP(A380,'Competitors Links &amp; Pricings'!A:G,7,0),"")</f>
        <v>35.31</v>
      </c>
      <c r="Y380" s="81">
        <f>IFERROR(VLOOKUP(A380,'Competitors Links &amp; Pricings'!A:L,8,0),"")</f>
        <v>10.62</v>
      </c>
      <c r="Z380" s="81">
        <f>IFERROR(VLOOKUP(A380,'Competitors Links &amp; Pricings'!A:L,9,0),"")</f>
        <v>4.33</v>
      </c>
      <c r="AA380" s="81">
        <f>IFERROR(VLOOKUP(A380,'Competitors Links &amp; Pricings'!A:L,10,0),"")</f>
        <v>0.88</v>
      </c>
      <c r="AB380" s="81">
        <f>IFERROR(VLOOKUP(A380,'Competitors Links &amp; Pricings'!A:L,11,0),"")</f>
        <v>3.74</v>
      </c>
    </row>
    <row r="381" spans="1:28" s="83" customFormat="1" ht="12" x14ac:dyDescent="0.25">
      <c r="A381" s="81" t="s">
        <v>1231</v>
      </c>
      <c r="B381" s="89">
        <v>9.7100000000000009</v>
      </c>
      <c r="C381" s="89">
        <v>11.46</v>
      </c>
      <c r="D381" s="106">
        <f t="shared" si="20"/>
        <v>0.15270506108202442</v>
      </c>
      <c r="E381" s="90">
        <f t="shared" si="21"/>
        <v>0</v>
      </c>
      <c r="F381" s="90">
        <f t="shared" si="22"/>
        <v>9.94</v>
      </c>
      <c r="G381" s="82" t="s">
        <v>34</v>
      </c>
      <c r="H381" s="81" t="s">
        <v>1232</v>
      </c>
      <c r="I381" s="81" t="s">
        <v>1233</v>
      </c>
      <c r="J381" s="81" t="s">
        <v>443</v>
      </c>
      <c r="K381" s="81"/>
      <c r="L381" s="81"/>
      <c r="M381" s="81"/>
      <c r="N381" s="81"/>
      <c r="O381" s="82"/>
      <c r="P381" s="81"/>
      <c r="Q381" s="81"/>
      <c r="R381" s="81"/>
      <c r="S381" s="81"/>
      <c r="T381" s="81"/>
      <c r="U381" s="81">
        <f t="shared" si="23"/>
        <v>0</v>
      </c>
      <c r="V381" s="81">
        <f>IFERROR(VLOOKUP(A381,'Competitors Links &amp; Pricings'!A:G,3,0),"")</f>
        <v>14.45</v>
      </c>
      <c r="W381" s="81">
        <f>IFERROR(VLOOKUP(A381,'Competitors Links &amp; Pricings'!A:G,5,0),"")</f>
        <v>9.94</v>
      </c>
      <c r="X381" s="81">
        <f>IFERROR(VLOOKUP(A381,'Competitors Links &amp; Pricings'!A:G,7,0),"")</f>
        <v>30.95</v>
      </c>
      <c r="Y381" s="81">
        <f>IFERROR(VLOOKUP(A381,'Competitors Links &amp; Pricings'!A:L,8,0),"")</f>
        <v>0.98</v>
      </c>
      <c r="Z381" s="81">
        <f>IFERROR(VLOOKUP(A381,'Competitors Links &amp; Pricings'!A:L,9,0),"")</f>
        <v>5.51</v>
      </c>
      <c r="AA381" s="81">
        <f>IFERROR(VLOOKUP(A381,'Competitors Links &amp; Pricings'!A:L,10,0),"")</f>
        <v>0.26</v>
      </c>
      <c r="AB381" s="81">
        <f>IFERROR(VLOOKUP(A381,'Competitors Links &amp; Pricings'!A:L,11,0),"")</f>
        <v>2.68</v>
      </c>
    </row>
    <row r="382" spans="1:28" s="83" customFormat="1" ht="12" x14ac:dyDescent="0.25">
      <c r="A382" s="81" t="s">
        <v>1234</v>
      </c>
      <c r="B382" s="89">
        <v>9.7100000000000009</v>
      </c>
      <c r="C382" s="89">
        <v>11.46</v>
      </c>
      <c r="D382" s="106">
        <f t="shared" si="20"/>
        <v>0.15270506108202442</v>
      </c>
      <c r="E382" s="90">
        <f t="shared" si="21"/>
        <v>0</v>
      </c>
      <c r="F382" s="90">
        <f t="shared" si="22"/>
        <v>9.94</v>
      </c>
      <c r="G382" s="82" t="s">
        <v>34</v>
      </c>
      <c r="H382" s="81" t="s">
        <v>1235</v>
      </c>
      <c r="I382" s="81" t="s">
        <v>1236</v>
      </c>
      <c r="J382" s="81" t="s">
        <v>443</v>
      </c>
      <c r="K382" s="82"/>
      <c r="L382" s="81"/>
      <c r="M382" s="82"/>
      <c r="N382" s="82"/>
      <c r="O382" s="82"/>
      <c r="P382" s="81"/>
      <c r="Q382" s="81"/>
      <c r="R382" s="81"/>
      <c r="S382" s="81"/>
      <c r="T382" s="81"/>
      <c r="U382" s="81">
        <f t="shared" si="23"/>
        <v>0</v>
      </c>
      <c r="V382" s="81">
        <f>IFERROR(VLOOKUP(A382,'Competitors Links &amp; Pricings'!A:G,3,0),"")</f>
        <v>14.45</v>
      </c>
      <c r="W382" s="81">
        <f>IFERROR(VLOOKUP(A382,'Competitors Links &amp; Pricings'!A:G,5,0),"")</f>
        <v>9.94</v>
      </c>
      <c r="X382" s="81">
        <f>IFERROR(VLOOKUP(A382,'Competitors Links &amp; Pricings'!A:G,7,0),"")</f>
        <v>25.95</v>
      </c>
      <c r="Y382" s="81">
        <f>IFERROR(VLOOKUP(A382,'Competitors Links &amp; Pricings'!A:L,8,0),"")</f>
        <v>0.98</v>
      </c>
      <c r="Z382" s="81">
        <f>IFERROR(VLOOKUP(A382,'Competitors Links &amp; Pricings'!A:L,9,0),"")</f>
        <v>5.51</v>
      </c>
      <c r="AA382" s="81">
        <f>IFERROR(VLOOKUP(A382,'Competitors Links &amp; Pricings'!A:L,10,0),"")</f>
        <v>0.22</v>
      </c>
      <c r="AB382" s="81">
        <f>IFERROR(VLOOKUP(A382,'Competitors Links &amp; Pricings'!A:L,11,0),"")</f>
        <v>2.36</v>
      </c>
    </row>
    <row r="383" spans="1:28" s="83" customFormat="1" ht="12" x14ac:dyDescent="0.25">
      <c r="A383" s="81" t="s">
        <v>1237</v>
      </c>
      <c r="B383" s="89">
        <v>9.7100000000000009</v>
      </c>
      <c r="C383" s="89">
        <v>13.29</v>
      </c>
      <c r="D383" s="106">
        <f t="shared" ref="D383:D446" si="24">(C383-B383)/C383</f>
        <v>0.26937547027840469</v>
      </c>
      <c r="E383" s="90">
        <f t="shared" si="21"/>
        <v>0</v>
      </c>
      <c r="F383" s="90">
        <f t="shared" si="22"/>
        <v>14.45</v>
      </c>
      <c r="G383" s="82" t="s">
        <v>34</v>
      </c>
      <c r="H383" s="81" t="s">
        <v>1238</v>
      </c>
      <c r="I383" s="81" t="s">
        <v>1239</v>
      </c>
      <c r="J383" s="81" t="s">
        <v>443</v>
      </c>
      <c r="K383" s="81"/>
      <c r="L383" s="81"/>
      <c r="M383" s="81"/>
      <c r="N383" s="81"/>
      <c r="O383" s="82"/>
      <c r="P383" s="81"/>
      <c r="Q383" s="81"/>
      <c r="R383" s="81"/>
      <c r="S383" s="81"/>
      <c r="T383" s="81"/>
      <c r="U383" s="81">
        <f t="shared" si="23"/>
        <v>0</v>
      </c>
      <c r="V383" s="81">
        <f>IFERROR(VLOOKUP(A383,'Competitors Links &amp; Pricings'!A:G,3,0),"")</f>
        <v>30.95</v>
      </c>
      <c r="W383" s="81">
        <f>IFERROR(VLOOKUP(A383,'Competitors Links &amp; Pricings'!A:G,5,0),"")</f>
        <v>14.45</v>
      </c>
      <c r="X383" s="81">
        <f>IFERROR(VLOOKUP(A383,'Competitors Links &amp; Pricings'!A:G,7,0),"")</f>
        <v>15.17</v>
      </c>
      <c r="Y383" s="81">
        <f>IFERROR(VLOOKUP(A383,'Competitors Links &amp; Pricings'!A:L,8,0),"")</f>
        <v>0.3</v>
      </c>
      <c r="Z383" s="81">
        <f>IFERROR(VLOOKUP(A383,'Competitors Links &amp; Pricings'!A:L,9,0),"")</f>
        <v>2.6</v>
      </c>
      <c r="AA383" s="81">
        <f>IFERROR(VLOOKUP(A383,'Competitors Links &amp; Pricings'!A:L,10,0),"")</f>
        <v>0.05</v>
      </c>
      <c r="AB383" s="81">
        <f>IFERROR(VLOOKUP(A383,'Competitors Links &amp; Pricings'!A:L,11,0),"")</f>
        <v>0.7</v>
      </c>
    </row>
    <row r="384" spans="1:28" s="83" customFormat="1" ht="12" x14ac:dyDescent="0.25">
      <c r="A384" s="81" t="s">
        <v>1240</v>
      </c>
      <c r="B384" s="89">
        <v>24</v>
      </c>
      <c r="C384" s="89">
        <v>32.840000000000003</v>
      </c>
      <c r="D384" s="106">
        <f t="shared" si="24"/>
        <v>0.26918392204628511</v>
      </c>
      <c r="E384" s="90">
        <f t="shared" si="21"/>
        <v>0</v>
      </c>
      <c r="F384" s="90">
        <f t="shared" si="22"/>
        <v>35.700000000000003</v>
      </c>
      <c r="G384" s="82" t="s">
        <v>34</v>
      </c>
      <c r="H384" s="81" t="s">
        <v>1241</v>
      </c>
      <c r="I384" s="81" t="s">
        <v>1242</v>
      </c>
      <c r="J384" s="81" t="s">
        <v>443</v>
      </c>
      <c r="K384" s="81"/>
      <c r="L384" s="81"/>
      <c r="M384" s="81"/>
      <c r="N384" s="81"/>
      <c r="O384" s="82"/>
      <c r="P384" s="81"/>
      <c r="Q384" s="81"/>
      <c r="R384" s="81"/>
      <c r="S384" s="81"/>
      <c r="T384" s="81"/>
      <c r="U384" s="81">
        <f t="shared" si="23"/>
        <v>0</v>
      </c>
      <c r="V384" s="81">
        <f>IFERROR(VLOOKUP(A384,'Competitors Links &amp; Pricings'!A:G,3,0),"")</f>
        <v>35.700000000000003</v>
      </c>
      <c r="W384" s="81">
        <f>IFERROR(VLOOKUP(A384,'Competitors Links &amp; Pricings'!A:G,5,0),"")</f>
        <v>58.24</v>
      </c>
      <c r="X384" s="81">
        <f>IFERROR(VLOOKUP(A384,'Competitors Links &amp; Pricings'!A:G,7,0),"")</f>
        <v>63.36</v>
      </c>
      <c r="Y384" s="81">
        <f>IFERROR(VLOOKUP(A384,'Competitors Links &amp; Pricings'!A:L,8,0),"")</f>
        <v>9.0500000000000007</v>
      </c>
      <c r="Z384" s="81">
        <f>IFERROR(VLOOKUP(A384,'Competitors Links &amp; Pricings'!A:L,9,0),"")</f>
        <v>3.93</v>
      </c>
      <c r="AA384" s="81">
        <f>IFERROR(VLOOKUP(A384,'Competitors Links &amp; Pricings'!A:L,10,0),"")</f>
        <v>0.72</v>
      </c>
      <c r="AB384" s="81">
        <f>IFERROR(VLOOKUP(A384,'Competitors Links &amp; Pricings'!A:L,11,0),"")</f>
        <v>3.34</v>
      </c>
    </row>
    <row r="385" spans="1:28" s="83" customFormat="1" ht="12" x14ac:dyDescent="0.25">
      <c r="A385" s="81" t="s">
        <v>1243</v>
      </c>
      <c r="B385" s="89">
        <v>24</v>
      </c>
      <c r="C385" s="89">
        <v>32.840000000000003</v>
      </c>
      <c r="D385" s="106">
        <f t="shared" si="24"/>
        <v>0.26918392204628511</v>
      </c>
      <c r="E385" s="90">
        <f t="shared" si="21"/>
        <v>0</v>
      </c>
      <c r="F385" s="90">
        <f t="shared" si="22"/>
        <v>35.700000000000003</v>
      </c>
      <c r="G385" s="82" t="s">
        <v>34</v>
      </c>
      <c r="H385" s="81" t="s">
        <v>1244</v>
      </c>
      <c r="I385" s="81" t="s">
        <v>1245</v>
      </c>
      <c r="J385" s="81" t="s">
        <v>443</v>
      </c>
      <c r="K385" s="81"/>
      <c r="L385" s="81"/>
      <c r="M385" s="81"/>
      <c r="N385" s="81"/>
      <c r="O385" s="82"/>
      <c r="P385" s="81"/>
      <c r="Q385" s="81"/>
      <c r="R385" s="81"/>
      <c r="S385" s="81"/>
      <c r="T385" s="81"/>
      <c r="U385" s="81">
        <f t="shared" si="23"/>
        <v>0</v>
      </c>
      <c r="V385" s="81">
        <f>IFERROR(VLOOKUP(A385,'Competitors Links &amp; Pricings'!A:G,3,0),"")</f>
        <v>35.700000000000003</v>
      </c>
      <c r="W385" s="81">
        <f>IFERROR(VLOOKUP(A385,'Competitors Links &amp; Pricings'!A:G,5,0),"")</f>
        <v>35.700000000000003</v>
      </c>
      <c r="X385" s="81">
        <f>IFERROR(VLOOKUP(A385,'Competitors Links &amp; Pricings'!A:G,7,0),"")</f>
        <v>63.36</v>
      </c>
      <c r="Y385" s="81">
        <f>IFERROR(VLOOKUP(A385,'Competitors Links &amp; Pricings'!A:L,8,0),"")</f>
        <v>3.7</v>
      </c>
      <c r="Z385" s="81">
        <f>IFERROR(VLOOKUP(A385,'Competitors Links &amp; Pricings'!A:L,9,0),"")</f>
        <v>9.8000000000000007</v>
      </c>
      <c r="AA385" s="81">
        <f>IFERROR(VLOOKUP(A385,'Competitors Links &amp; Pricings'!A:L,10,0),"")</f>
        <v>0.73</v>
      </c>
      <c r="AB385" s="81">
        <f>IFERROR(VLOOKUP(A385,'Competitors Links &amp; Pricings'!A:L,11,0),"")</f>
        <v>8.7799999999999994</v>
      </c>
    </row>
    <row r="386" spans="1:28" s="83" customFormat="1" ht="12" x14ac:dyDescent="0.25">
      <c r="A386" s="81" t="s">
        <v>1246</v>
      </c>
      <c r="B386" s="89">
        <v>20</v>
      </c>
      <c r="C386" s="89">
        <v>25.9</v>
      </c>
      <c r="D386" s="106">
        <f t="shared" si="24"/>
        <v>0.22779922779922776</v>
      </c>
      <c r="E386" s="90">
        <f t="shared" ref="E386:E449" si="25">MIN(K386:T386)</f>
        <v>0</v>
      </c>
      <c r="F386" s="90">
        <f t="shared" ref="F386:F449" si="26">MIN(V386:X386)</f>
        <v>28.15</v>
      </c>
      <c r="G386" s="82" t="s">
        <v>34</v>
      </c>
      <c r="H386" s="81" t="s">
        <v>1247</v>
      </c>
      <c r="I386" s="81" t="s">
        <v>1248</v>
      </c>
      <c r="J386" s="81" t="s">
        <v>443</v>
      </c>
      <c r="K386" s="81"/>
      <c r="L386" s="81"/>
      <c r="M386" s="81"/>
      <c r="N386" s="81"/>
      <c r="O386" s="82"/>
      <c r="P386" s="81"/>
      <c r="Q386" s="81"/>
      <c r="R386" s="81"/>
      <c r="S386" s="81"/>
      <c r="T386" s="81"/>
      <c r="U386" s="81">
        <f t="shared" si="23"/>
        <v>0</v>
      </c>
      <c r="V386" s="81">
        <f>IFERROR(VLOOKUP(A386,'Competitors Links &amp; Pricings'!A:G,3,0),"")</f>
        <v>29.75</v>
      </c>
      <c r="W386" s="81">
        <f>IFERROR(VLOOKUP(A386,'Competitors Links &amp; Pricings'!A:G,5,0),"")</f>
        <v>29.75</v>
      </c>
      <c r="X386" s="81">
        <f>IFERROR(VLOOKUP(A386,'Competitors Links &amp; Pricings'!A:G,7,0),"")</f>
        <v>28.15</v>
      </c>
      <c r="Y386" s="81">
        <f>IFERROR(VLOOKUP(A386,'Competitors Links &amp; Pricings'!A:L,8,0),"")</f>
        <v>9.0500000000000007</v>
      </c>
      <c r="Z386" s="81">
        <f>IFERROR(VLOOKUP(A386,'Competitors Links &amp; Pricings'!A:L,9,0),"")</f>
        <v>3.93</v>
      </c>
      <c r="AA386" s="81">
        <f>IFERROR(VLOOKUP(A386,'Competitors Links &amp; Pricings'!A:L,10,0),"")</f>
        <v>0.6</v>
      </c>
      <c r="AB386" s="81">
        <f>IFERROR(VLOOKUP(A386,'Competitors Links &amp; Pricings'!A:L,11,0),"")</f>
        <v>3.34</v>
      </c>
    </row>
    <row r="387" spans="1:28" s="83" customFormat="1" ht="12" x14ac:dyDescent="0.25">
      <c r="A387" s="81" t="s">
        <v>1249</v>
      </c>
      <c r="B387" s="89">
        <v>16</v>
      </c>
      <c r="C387" s="89">
        <v>21.9</v>
      </c>
      <c r="D387" s="106">
        <f t="shared" si="24"/>
        <v>0.26940639269406386</v>
      </c>
      <c r="E387" s="90">
        <f t="shared" si="25"/>
        <v>0</v>
      </c>
      <c r="F387" s="90">
        <f t="shared" si="26"/>
        <v>23.8</v>
      </c>
      <c r="G387" s="82" t="s">
        <v>34</v>
      </c>
      <c r="H387" s="81" t="s">
        <v>1250</v>
      </c>
      <c r="I387" s="81" t="s">
        <v>1251</v>
      </c>
      <c r="J387" s="81" t="s">
        <v>443</v>
      </c>
      <c r="K387" s="81"/>
      <c r="L387" s="81"/>
      <c r="M387" s="81"/>
      <c r="N387" s="81"/>
      <c r="O387" s="82"/>
      <c r="P387" s="81"/>
      <c r="Q387" s="81"/>
      <c r="R387" s="81"/>
      <c r="S387" s="81"/>
      <c r="T387" s="81"/>
      <c r="U387" s="81">
        <f t="shared" ref="U387:U450" si="27">COUNTIF(K387:T387,"&gt;0")</f>
        <v>0</v>
      </c>
      <c r="V387" s="81">
        <f>IFERROR(VLOOKUP(A387,'Competitors Links &amp; Pricings'!A:G,3,0),"")</f>
        <v>23.8</v>
      </c>
      <c r="W387" s="81">
        <f>IFERROR(VLOOKUP(A387,'Competitors Links &amp; Pricings'!A:G,5,0),"")</f>
        <v>23.8</v>
      </c>
      <c r="X387" s="81">
        <f>IFERROR(VLOOKUP(A387,'Competitors Links &amp; Pricings'!A:G,7,0),"")</f>
        <v>34</v>
      </c>
      <c r="Y387" s="81">
        <f>IFERROR(VLOOKUP(A387,'Competitors Links &amp; Pricings'!A:L,8,0),"")</f>
        <v>2.36</v>
      </c>
      <c r="Z387" s="81">
        <f>IFERROR(VLOOKUP(A387,'Competitors Links &amp; Pricings'!A:L,9,0),"")</f>
        <v>2.36</v>
      </c>
      <c r="AA387" s="81">
        <f>IFERROR(VLOOKUP(A387,'Competitors Links &amp; Pricings'!A:L,10,0),"")</f>
        <v>0.35</v>
      </c>
      <c r="AB387" s="81">
        <f>IFERROR(VLOOKUP(A387,'Competitors Links &amp; Pricings'!A:L,11,0),"")</f>
        <v>4.72</v>
      </c>
    </row>
    <row r="388" spans="1:28" s="83" customFormat="1" ht="12" x14ac:dyDescent="0.25">
      <c r="A388" s="81" t="s">
        <v>1252</v>
      </c>
      <c r="B388" s="89">
        <v>9.7100000000000009</v>
      </c>
      <c r="C388" s="89">
        <v>11.46</v>
      </c>
      <c r="D388" s="106">
        <f t="shared" si="24"/>
        <v>0.15270506108202442</v>
      </c>
      <c r="E388" s="90">
        <f t="shared" si="25"/>
        <v>0</v>
      </c>
      <c r="F388" s="90">
        <f t="shared" si="26"/>
        <v>9.94</v>
      </c>
      <c r="G388" s="82" t="s">
        <v>34</v>
      </c>
      <c r="H388" s="81" t="s">
        <v>1253</v>
      </c>
      <c r="I388" s="81" t="s">
        <v>1254</v>
      </c>
      <c r="J388" s="81" t="s">
        <v>443</v>
      </c>
      <c r="K388" s="81"/>
      <c r="L388" s="81"/>
      <c r="M388" s="81"/>
      <c r="N388" s="81"/>
      <c r="O388" s="82"/>
      <c r="P388" s="81"/>
      <c r="Q388" s="81"/>
      <c r="R388" s="81"/>
      <c r="S388" s="81"/>
      <c r="T388" s="81"/>
      <c r="U388" s="81">
        <f t="shared" si="27"/>
        <v>0</v>
      </c>
      <c r="V388" s="81">
        <f>IFERROR(VLOOKUP(A388,'Competitors Links &amp; Pricings'!A:G,3,0),"")</f>
        <v>9.94</v>
      </c>
      <c r="W388" s="81">
        <f>IFERROR(VLOOKUP(A388,'Competitors Links &amp; Pricings'!A:G,5,0),"")</f>
        <v>26.94</v>
      </c>
      <c r="X388" s="81">
        <f>IFERROR(VLOOKUP(A388,'Competitors Links &amp; Pricings'!A:G,7,0),"")</f>
        <v>25.95</v>
      </c>
      <c r="Y388" s="81">
        <f>IFERROR(VLOOKUP(A388,'Competitors Links &amp; Pricings'!A:L,8,0),"")</f>
        <v>0.98</v>
      </c>
      <c r="Z388" s="81">
        <f>IFERROR(VLOOKUP(A388,'Competitors Links &amp; Pricings'!A:L,9,0),"")</f>
        <v>5.51</v>
      </c>
      <c r="AA388" s="81">
        <f>IFERROR(VLOOKUP(A388,'Competitors Links &amp; Pricings'!A:L,10,0),"")</f>
        <v>0.18</v>
      </c>
      <c r="AB388" s="81">
        <f>IFERROR(VLOOKUP(A388,'Competitors Links &amp; Pricings'!A:L,11,0),"")</f>
        <v>1.89</v>
      </c>
    </row>
    <row r="389" spans="1:28" s="83" customFormat="1" ht="12" x14ac:dyDescent="0.25">
      <c r="A389" s="81" t="s">
        <v>1255</v>
      </c>
      <c r="B389" s="89">
        <v>16</v>
      </c>
      <c r="C389" s="89">
        <v>21.9</v>
      </c>
      <c r="D389" s="106">
        <f t="shared" si="24"/>
        <v>0.26940639269406386</v>
      </c>
      <c r="E389" s="90">
        <f t="shared" si="25"/>
        <v>0</v>
      </c>
      <c r="F389" s="90">
        <f t="shared" si="26"/>
        <v>23.8</v>
      </c>
      <c r="G389" s="82" t="s">
        <v>34</v>
      </c>
      <c r="H389" s="81" t="s">
        <v>1256</v>
      </c>
      <c r="I389" s="81" t="s">
        <v>1257</v>
      </c>
      <c r="J389" s="81" t="s">
        <v>443</v>
      </c>
      <c r="K389" s="81"/>
      <c r="L389" s="81"/>
      <c r="M389" s="81"/>
      <c r="N389" s="81"/>
      <c r="O389" s="82"/>
      <c r="P389" s="81"/>
      <c r="Q389" s="81"/>
      <c r="R389" s="81"/>
      <c r="S389" s="81"/>
      <c r="T389" s="81"/>
      <c r="U389" s="81">
        <f t="shared" si="27"/>
        <v>0</v>
      </c>
      <c r="V389" s="81">
        <f>IFERROR(VLOOKUP(A389,'Competitors Links &amp; Pricings'!A:G,3,0),"")</f>
        <v>23.8</v>
      </c>
      <c r="W389" s="81">
        <f>IFERROR(VLOOKUP(A389,'Competitors Links &amp; Pricings'!A:G,5,0),"")</f>
        <v>25.45</v>
      </c>
      <c r="X389" s="81">
        <f>IFERROR(VLOOKUP(A389,'Competitors Links &amp; Pricings'!A:G,7,0),"")</f>
        <v>24.9</v>
      </c>
      <c r="Y389" s="81">
        <f>IFERROR(VLOOKUP(A389,'Competitors Links &amp; Pricings'!A:L,8,0),"")</f>
        <v>2.36</v>
      </c>
      <c r="Z389" s="81">
        <f>IFERROR(VLOOKUP(A389,'Competitors Links &amp; Pricings'!A:L,9,0),"")</f>
        <v>2.36</v>
      </c>
      <c r="AA389" s="81">
        <f>IFERROR(VLOOKUP(A389,'Competitors Links &amp; Pricings'!A:L,10,0),"")</f>
        <v>0.35</v>
      </c>
      <c r="AB389" s="81">
        <f>IFERROR(VLOOKUP(A389,'Competitors Links &amp; Pricings'!A:L,11,0),"")</f>
        <v>4.72</v>
      </c>
    </row>
    <row r="390" spans="1:28" s="83" customFormat="1" ht="12" x14ac:dyDescent="0.25">
      <c r="A390" s="81" t="s">
        <v>1258</v>
      </c>
      <c r="B390" s="89">
        <v>9.7100000000000009</v>
      </c>
      <c r="C390" s="89">
        <v>11.46</v>
      </c>
      <c r="D390" s="106">
        <f t="shared" si="24"/>
        <v>0.15270506108202442</v>
      </c>
      <c r="E390" s="90">
        <f t="shared" si="25"/>
        <v>0</v>
      </c>
      <c r="F390" s="90">
        <f t="shared" si="26"/>
        <v>9.94</v>
      </c>
      <c r="G390" s="82" t="s">
        <v>34</v>
      </c>
      <c r="H390" s="81" t="s">
        <v>1259</v>
      </c>
      <c r="I390" s="81" t="s">
        <v>1260</v>
      </c>
      <c r="J390" s="81" t="s">
        <v>443</v>
      </c>
      <c r="K390" s="81"/>
      <c r="L390" s="81"/>
      <c r="M390" s="81"/>
      <c r="N390" s="81"/>
      <c r="O390" s="82"/>
      <c r="P390" s="81"/>
      <c r="Q390" s="81"/>
      <c r="R390" s="81"/>
      <c r="S390" s="81"/>
      <c r="T390" s="81"/>
      <c r="U390" s="81">
        <f t="shared" si="27"/>
        <v>0</v>
      </c>
      <c r="V390" s="81">
        <f>IFERROR(VLOOKUP(A390,'Competitors Links &amp; Pricings'!A:G,3,0),"")</f>
        <v>14.45</v>
      </c>
      <c r="W390" s="81">
        <f>IFERROR(VLOOKUP(A390,'Competitors Links &amp; Pricings'!A:G,5,0),"")</f>
        <v>9.94</v>
      </c>
      <c r="X390" s="81">
        <f>IFERROR(VLOOKUP(A390,'Competitors Links &amp; Pricings'!A:G,7,0),"")</f>
        <v>14.95</v>
      </c>
      <c r="Y390" s="81">
        <f>IFERROR(VLOOKUP(A390,'Competitors Links &amp; Pricings'!A:L,8,0),"")</f>
        <v>0.98</v>
      </c>
      <c r="Z390" s="81">
        <f>IFERROR(VLOOKUP(A390,'Competitors Links &amp; Pricings'!A:L,9,0),"")</f>
        <v>5.51</v>
      </c>
      <c r="AA390" s="81">
        <f>IFERROR(VLOOKUP(A390,'Competitors Links &amp; Pricings'!A:L,10,0),"")</f>
        <v>0.15</v>
      </c>
      <c r="AB390" s="81">
        <f>IFERROR(VLOOKUP(A390,'Competitors Links &amp; Pricings'!A:L,11,0),"")</f>
        <v>1.65</v>
      </c>
    </row>
    <row r="391" spans="1:28" s="83" customFormat="1" ht="12" x14ac:dyDescent="0.25">
      <c r="A391" s="81" t="s">
        <v>1261</v>
      </c>
      <c r="B391" s="89">
        <v>16</v>
      </c>
      <c r="C391" s="89">
        <v>20.05</v>
      </c>
      <c r="D391" s="106">
        <f t="shared" si="24"/>
        <v>0.20199501246882795</v>
      </c>
      <c r="E391" s="90">
        <f t="shared" si="25"/>
        <v>0</v>
      </c>
      <c r="F391" s="90">
        <f t="shared" si="26"/>
        <v>21.79</v>
      </c>
      <c r="G391" s="82" t="s">
        <v>34</v>
      </c>
      <c r="H391" s="81" t="s">
        <v>1262</v>
      </c>
      <c r="I391" s="81" t="s">
        <v>1263</v>
      </c>
      <c r="J391" s="81" t="s">
        <v>443</v>
      </c>
      <c r="K391" s="81"/>
      <c r="L391" s="81"/>
      <c r="M391" s="81"/>
      <c r="N391" s="81"/>
      <c r="O391" s="82"/>
      <c r="P391" s="81"/>
      <c r="Q391" s="81"/>
      <c r="R391" s="81"/>
      <c r="S391" s="81"/>
      <c r="T391" s="81"/>
      <c r="U391" s="81">
        <f t="shared" si="27"/>
        <v>0</v>
      </c>
      <c r="V391" s="81">
        <f>IFERROR(VLOOKUP(A391,'Competitors Links &amp; Pricings'!A:G,3,0),"")</f>
        <v>23.8</v>
      </c>
      <c r="W391" s="81">
        <f>IFERROR(VLOOKUP(A391,'Competitors Links &amp; Pricings'!A:G,5,0),"")</f>
        <v>23.8</v>
      </c>
      <c r="X391" s="81">
        <f>IFERROR(VLOOKUP(A391,'Competitors Links &amp; Pricings'!A:G,7,0),"")</f>
        <v>21.79</v>
      </c>
      <c r="Y391" s="81">
        <f>IFERROR(VLOOKUP(A391,'Competitors Links &amp; Pricings'!A:L,8,0),"")</f>
        <v>2.36</v>
      </c>
      <c r="Z391" s="81">
        <f>IFERROR(VLOOKUP(A391,'Competitors Links &amp; Pricings'!A:L,9,0),"")</f>
        <v>2.36</v>
      </c>
      <c r="AA391" s="81">
        <f>IFERROR(VLOOKUP(A391,'Competitors Links &amp; Pricings'!A:L,10,0),"")</f>
        <v>0.24</v>
      </c>
      <c r="AB391" s="81">
        <f>IFERROR(VLOOKUP(A391,'Competitors Links &amp; Pricings'!A:L,11,0),"")</f>
        <v>4.72</v>
      </c>
    </row>
    <row r="392" spans="1:28" s="83" customFormat="1" ht="12" x14ac:dyDescent="0.25">
      <c r="A392" s="81" t="s">
        <v>1264</v>
      </c>
      <c r="B392" s="89">
        <v>5.71</v>
      </c>
      <c r="C392" s="89">
        <v>7.82</v>
      </c>
      <c r="D392" s="106">
        <f t="shared" si="24"/>
        <v>0.26982097186700771</v>
      </c>
      <c r="E392" s="90">
        <f t="shared" si="25"/>
        <v>0</v>
      </c>
      <c r="F392" s="90">
        <f t="shared" si="26"/>
        <v>8.5</v>
      </c>
      <c r="G392" s="82" t="s">
        <v>34</v>
      </c>
      <c r="H392" s="81" t="s">
        <v>1265</v>
      </c>
      <c r="I392" s="81" t="s">
        <v>1266</v>
      </c>
      <c r="J392" s="81" t="s">
        <v>443</v>
      </c>
      <c r="K392" s="81"/>
      <c r="L392" s="81"/>
      <c r="M392" s="81"/>
      <c r="N392" s="81"/>
      <c r="O392" s="82"/>
      <c r="P392" s="81"/>
      <c r="Q392" s="81"/>
      <c r="R392" s="81"/>
      <c r="S392" s="81"/>
      <c r="T392" s="81"/>
      <c r="U392" s="81">
        <f t="shared" si="27"/>
        <v>0</v>
      </c>
      <c r="V392" s="81">
        <f>IFERROR(VLOOKUP(A392,'Competitors Links &amp; Pricings'!A:G,3,0),"")</f>
        <v>8.5</v>
      </c>
      <c r="W392" s="81">
        <f>IFERROR(VLOOKUP(A392,'Competitors Links &amp; Pricings'!A:G,5,0),"")</f>
        <v>8.5</v>
      </c>
      <c r="X392" s="81">
        <f>IFERROR(VLOOKUP(A392,'Competitors Links &amp; Pricings'!A:G,7,0),"")</f>
        <v>11.88</v>
      </c>
      <c r="Y392" s="81">
        <f>IFERROR(VLOOKUP(A392,'Competitors Links &amp; Pricings'!A:L,8,0),"")</f>
        <v>1.1000000000000001</v>
      </c>
      <c r="Z392" s="81">
        <f>IFERROR(VLOOKUP(A392,'Competitors Links &amp; Pricings'!A:L,9,0),"")</f>
        <v>1.9</v>
      </c>
      <c r="AA392" s="81">
        <f>IFERROR(VLOOKUP(A392,'Competitors Links &amp; Pricings'!A:L,10,0),"")</f>
        <v>0.5</v>
      </c>
      <c r="AB392" s="81">
        <f>IFERROR(VLOOKUP(A392,'Competitors Links &amp; Pricings'!A:L,11,0),"")</f>
        <v>3.1</v>
      </c>
    </row>
    <row r="393" spans="1:28" s="83" customFormat="1" ht="12" x14ac:dyDescent="0.25">
      <c r="A393" s="81" t="s">
        <v>1267</v>
      </c>
      <c r="B393" s="89">
        <v>26.29</v>
      </c>
      <c r="C393" s="89">
        <v>35.97</v>
      </c>
      <c r="D393" s="106">
        <f t="shared" si="24"/>
        <v>0.26911314984709478</v>
      </c>
      <c r="E393" s="90">
        <f t="shared" si="25"/>
        <v>0</v>
      </c>
      <c r="F393" s="90">
        <f t="shared" si="26"/>
        <v>39.1</v>
      </c>
      <c r="G393" s="82" t="s">
        <v>34</v>
      </c>
      <c r="H393" s="81" t="s">
        <v>1268</v>
      </c>
      <c r="I393" s="81" t="s">
        <v>1269</v>
      </c>
      <c r="J393" s="81" t="s">
        <v>443</v>
      </c>
      <c r="K393" s="81"/>
      <c r="L393" s="81"/>
      <c r="M393" s="81"/>
      <c r="N393" s="81"/>
      <c r="O393" s="82"/>
      <c r="P393" s="81"/>
      <c r="Q393" s="81"/>
      <c r="R393" s="81"/>
      <c r="S393" s="81"/>
      <c r="T393" s="81"/>
      <c r="U393" s="81">
        <f t="shared" si="27"/>
        <v>0</v>
      </c>
      <c r="V393" s="81">
        <f>IFERROR(VLOOKUP(A393,'Competitors Links &amp; Pricings'!A:G,3,0),"")</f>
        <v>39.1</v>
      </c>
      <c r="W393" s="81">
        <f>IFERROR(VLOOKUP(A393,'Competitors Links &amp; Pricings'!A:G,5,0),"")</f>
        <v>39.1</v>
      </c>
      <c r="X393" s="81">
        <f>IFERROR(VLOOKUP(A393,'Competitors Links &amp; Pricings'!A:G,7,0),"")</f>
        <v>39.1</v>
      </c>
      <c r="Y393" s="81">
        <f>IFERROR(VLOOKUP(A393,'Competitors Links &amp; Pricings'!A:L,8,0),"")</f>
        <v>25.59</v>
      </c>
      <c r="Z393" s="81">
        <f>IFERROR(VLOOKUP(A393,'Competitors Links &amp; Pricings'!A:L,9,0),"")</f>
        <v>25.59</v>
      </c>
      <c r="AA393" s="81">
        <f>IFERROR(VLOOKUP(A393,'Competitors Links &amp; Pricings'!A:L,10,0),"")</f>
        <v>0.66</v>
      </c>
      <c r="AB393" s="81">
        <f>IFERROR(VLOOKUP(A393,'Competitors Links &amp; Pricings'!A:L,11,0),"")</f>
        <v>11.8</v>
      </c>
    </row>
    <row r="394" spans="1:28" s="83" customFormat="1" ht="12" x14ac:dyDescent="0.25">
      <c r="A394" s="81" t="s">
        <v>1270</v>
      </c>
      <c r="B394" s="89">
        <v>8.57</v>
      </c>
      <c r="C394" s="89">
        <v>11.73</v>
      </c>
      <c r="D394" s="106">
        <f t="shared" si="24"/>
        <v>0.26939471440750212</v>
      </c>
      <c r="E394" s="90">
        <f t="shared" si="25"/>
        <v>0</v>
      </c>
      <c r="F394" s="90">
        <f t="shared" si="26"/>
        <v>12.75</v>
      </c>
      <c r="G394" s="82" t="s">
        <v>34</v>
      </c>
      <c r="H394" s="81" t="s">
        <v>1271</v>
      </c>
      <c r="I394" s="81" t="s">
        <v>1272</v>
      </c>
      <c r="J394" s="81" t="s">
        <v>443</v>
      </c>
      <c r="K394" s="81"/>
      <c r="L394" s="81"/>
      <c r="M394" s="81"/>
      <c r="N394" s="81"/>
      <c r="O394" s="82"/>
      <c r="P394" s="81"/>
      <c r="Q394" s="81"/>
      <c r="R394" s="81"/>
      <c r="S394" s="81"/>
      <c r="T394" s="81"/>
      <c r="U394" s="81">
        <f t="shared" si="27"/>
        <v>0</v>
      </c>
      <c r="V394" s="81">
        <f>IFERROR(VLOOKUP(A394,'Competitors Links &amp; Pricings'!A:G,3,0),"")</f>
        <v>12.75</v>
      </c>
      <c r="W394" s="81">
        <f>IFERROR(VLOOKUP(A394,'Competitors Links &amp; Pricings'!A:G,5,0),"")</f>
        <v>20.95</v>
      </c>
      <c r="X394" s="81">
        <f>IFERROR(VLOOKUP(A394,'Competitors Links &amp; Pricings'!A:G,7,0),"")</f>
        <v>26.4</v>
      </c>
      <c r="Y394" s="81">
        <f>IFERROR(VLOOKUP(A394,'Competitors Links &amp; Pricings'!A:L,8,0),"")</f>
        <v>0.31</v>
      </c>
      <c r="Z394" s="81">
        <f>IFERROR(VLOOKUP(A394,'Competitors Links &amp; Pricings'!A:L,9,0),"")</f>
        <v>0.59</v>
      </c>
      <c r="AA394" s="81">
        <f>IFERROR(VLOOKUP(A394,'Competitors Links &amp; Pricings'!A:L,10,0),"")</f>
        <v>3.1E-2</v>
      </c>
      <c r="AB394" s="81">
        <f>IFERROR(VLOOKUP(A394,'Competitors Links &amp; Pricings'!A:L,11,0),"")</f>
        <v>0.71</v>
      </c>
    </row>
    <row r="395" spans="1:28" s="83" customFormat="1" ht="12" x14ac:dyDescent="0.25">
      <c r="A395" s="81" t="s">
        <v>1274</v>
      </c>
      <c r="B395" s="89">
        <v>20</v>
      </c>
      <c r="C395" s="89">
        <v>27.37</v>
      </c>
      <c r="D395" s="106">
        <f t="shared" si="24"/>
        <v>0.26927292656192914</v>
      </c>
      <c r="E395" s="90">
        <f t="shared" si="25"/>
        <v>0</v>
      </c>
      <c r="F395" s="90">
        <f t="shared" si="26"/>
        <v>29.75</v>
      </c>
      <c r="G395" s="82" t="s">
        <v>34</v>
      </c>
      <c r="H395" s="81" t="s">
        <v>1275</v>
      </c>
      <c r="I395" s="81" t="s">
        <v>1276</v>
      </c>
      <c r="J395" s="81" t="s">
        <v>443</v>
      </c>
      <c r="K395" s="81"/>
      <c r="L395" s="81"/>
      <c r="M395" s="81"/>
      <c r="N395" s="81"/>
      <c r="O395" s="82"/>
      <c r="P395" s="81"/>
      <c r="Q395" s="81"/>
      <c r="R395" s="81"/>
      <c r="S395" s="81"/>
      <c r="T395" s="81"/>
      <c r="U395" s="81">
        <f t="shared" si="27"/>
        <v>0</v>
      </c>
      <c r="V395" s="81">
        <f>IFERROR(VLOOKUP(A395,'Competitors Links &amp; Pricings'!A:G,3,0),"")</f>
        <v>29.75</v>
      </c>
      <c r="W395" s="81">
        <f>IFERROR(VLOOKUP(A395,'Competitors Links &amp; Pricings'!A:G,5,0),"")</f>
        <v>58</v>
      </c>
      <c r="X395" s="81">
        <f>IFERROR(VLOOKUP(A395,'Competitors Links &amp; Pricings'!A:G,7,0),"")</f>
        <v>35</v>
      </c>
      <c r="Y395" s="81">
        <f>IFERROR(VLOOKUP(A395,'Competitors Links &amp; Pricings'!A:L,8,0),"")</f>
        <v>25.59</v>
      </c>
      <c r="Z395" s="81">
        <f>IFERROR(VLOOKUP(A395,'Competitors Links &amp; Pricings'!A:L,9,0),"")</f>
        <v>25.59</v>
      </c>
      <c r="AA395" s="81">
        <f>IFERROR(VLOOKUP(A395,'Competitors Links &amp; Pricings'!A:L,10,0),"")</f>
        <v>0.66</v>
      </c>
      <c r="AB395" s="81">
        <f>IFERROR(VLOOKUP(A395,'Competitors Links &amp; Pricings'!A:L,11,0),"")</f>
        <v>11.8</v>
      </c>
    </row>
    <row r="396" spans="1:28" s="83" customFormat="1" ht="12" x14ac:dyDescent="0.25">
      <c r="A396" s="81" t="s">
        <v>1277</v>
      </c>
      <c r="B396" s="89">
        <v>13.14</v>
      </c>
      <c r="C396" s="89">
        <v>17.989999999999998</v>
      </c>
      <c r="D396" s="106">
        <f t="shared" si="24"/>
        <v>0.26959421901056135</v>
      </c>
      <c r="E396" s="90">
        <f t="shared" si="25"/>
        <v>0</v>
      </c>
      <c r="F396" s="90">
        <f t="shared" si="26"/>
        <v>19.55</v>
      </c>
      <c r="G396" s="82" t="s">
        <v>34</v>
      </c>
      <c r="H396" s="81" t="s">
        <v>1278</v>
      </c>
      <c r="I396" s="81" t="s">
        <v>1279</v>
      </c>
      <c r="J396" s="81" t="s">
        <v>443</v>
      </c>
      <c r="K396" s="81"/>
      <c r="L396" s="81"/>
      <c r="M396" s="81"/>
      <c r="N396" s="81"/>
      <c r="O396" s="82"/>
      <c r="P396" s="81"/>
      <c r="Q396" s="81"/>
      <c r="R396" s="81"/>
      <c r="S396" s="81"/>
      <c r="T396" s="81"/>
      <c r="U396" s="81">
        <f t="shared" si="27"/>
        <v>0</v>
      </c>
      <c r="V396" s="81">
        <f>IFERROR(VLOOKUP(A396,'Competitors Links &amp; Pricings'!A:G,3,0),"")</f>
        <v>19.55</v>
      </c>
      <c r="W396" s="81">
        <f>IFERROR(VLOOKUP(A396,'Competitors Links &amp; Pricings'!A:G,5,0),"")</f>
        <v>19.55</v>
      </c>
      <c r="X396" s="81">
        <f>IFERROR(VLOOKUP(A396,'Competitors Links &amp; Pricings'!A:G,7,0),"")</f>
        <v>19.55</v>
      </c>
      <c r="Y396" s="81">
        <f>IFERROR(VLOOKUP(A396,'Competitors Links &amp; Pricings'!A:L,8,0),"")</f>
        <v>6.69</v>
      </c>
      <c r="Z396" s="81">
        <f>IFERROR(VLOOKUP(A396,'Competitors Links &amp; Pricings'!A:L,9,0),"")</f>
        <v>3.93</v>
      </c>
      <c r="AA396" s="81">
        <f>IFERROR(VLOOKUP(A396,'Competitors Links &amp; Pricings'!A:L,10,0),"")</f>
        <v>0.03</v>
      </c>
      <c r="AB396" s="81">
        <f>IFERROR(VLOOKUP(A396,'Competitors Links &amp; Pricings'!A:L,11,0),"")</f>
        <v>3.93</v>
      </c>
    </row>
    <row r="397" spans="1:28" s="83" customFormat="1" ht="12" x14ac:dyDescent="0.25">
      <c r="A397" s="81" t="s">
        <v>1280</v>
      </c>
      <c r="B397" s="89">
        <v>8.57</v>
      </c>
      <c r="C397" s="89">
        <v>11.73</v>
      </c>
      <c r="D397" s="106">
        <f t="shared" si="24"/>
        <v>0.26939471440750212</v>
      </c>
      <c r="E397" s="90">
        <f t="shared" si="25"/>
        <v>0</v>
      </c>
      <c r="F397" s="90">
        <f t="shared" si="26"/>
        <v>12.75</v>
      </c>
      <c r="G397" s="82" t="s">
        <v>34</v>
      </c>
      <c r="H397" s="81" t="s">
        <v>1281</v>
      </c>
      <c r="I397" s="81" t="s">
        <v>1282</v>
      </c>
      <c r="J397" s="81" t="s">
        <v>443</v>
      </c>
      <c r="K397" s="81"/>
      <c r="L397" s="81"/>
      <c r="M397" s="81"/>
      <c r="N397" s="81"/>
      <c r="O397" s="82"/>
      <c r="P397" s="81"/>
      <c r="Q397" s="81"/>
      <c r="R397" s="81"/>
      <c r="S397" s="81"/>
      <c r="T397" s="81"/>
      <c r="U397" s="81">
        <f t="shared" si="27"/>
        <v>0</v>
      </c>
      <c r="V397" s="81">
        <f>IFERROR(VLOOKUP(A397,'Competitors Links &amp; Pricings'!A:G,3,0),"")</f>
        <v>12.75</v>
      </c>
      <c r="W397" s="81">
        <f>IFERROR(VLOOKUP(A397,'Competitors Links &amp; Pricings'!A:G,5,0),"")</f>
        <v>20.95</v>
      </c>
      <c r="X397" s="81">
        <f>IFERROR(VLOOKUP(A397,'Competitors Links &amp; Pricings'!A:G,7,0),"")</f>
        <v>17.5</v>
      </c>
      <c r="Y397" s="81">
        <f>IFERROR(VLOOKUP(A397,'Competitors Links &amp; Pricings'!A:L,8,0),"")</f>
        <v>0.31</v>
      </c>
      <c r="Z397" s="81">
        <f>IFERROR(VLOOKUP(A397,'Competitors Links &amp; Pricings'!A:L,9,0),"")</f>
        <v>0.59</v>
      </c>
      <c r="AA397" s="81">
        <f>IFERROR(VLOOKUP(A397,'Competitors Links &amp; Pricings'!A:L,10,0),"")</f>
        <v>2.5999999999999999E-2</v>
      </c>
      <c r="AB397" s="81">
        <f>IFERROR(VLOOKUP(A397,'Competitors Links &amp; Pricings'!A:L,11,0),"")</f>
        <v>0.63</v>
      </c>
    </row>
    <row r="398" spans="1:28" s="83" customFormat="1" ht="12" x14ac:dyDescent="0.25">
      <c r="A398" s="81" t="s">
        <v>1283</v>
      </c>
      <c r="B398" s="89">
        <v>52.57</v>
      </c>
      <c r="C398" s="89">
        <v>71.94</v>
      </c>
      <c r="D398" s="106">
        <f t="shared" si="24"/>
        <v>0.26925215457325546</v>
      </c>
      <c r="E398" s="90">
        <f t="shared" si="25"/>
        <v>0</v>
      </c>
      <c r="F398" s="90">
        <f t="shared" si="26"/>
        <v>78.2</v>
      </c>
      <c r="G398" s="82" t="s">
        <v>34</v>
      </c>
      <c r="H398" s="81" t="s">
        <v>1284</v>
      </c>
      <c r="I398" s="81" t="s">
        <v>1285</v>
      </c>
      <c r="J398" s="81" t="s">
        <v>443</v>
      </c>
      <c r="K398" s="81"/>
      <c r="L398" s="81"/>
      <c r="M398" s="81"/>
      <c r="N398" s="81"/>
      <c r="O398" s="82"/>
      <c r="P398" s="81"/>
      <c r="Q398" s="81"/>
      <c r="R398" s="81"/>
      <c r="S398" s="81"/>
      <c r="T398" s="81"/>
      <c r="U398" s="81">
        <f t="shared" si="27"/>
        <v>0</v>
      </c>
      <c r="V398" s="81">
        <f>IFERROR(VLOOKUP(A398,'Competitors Links &amp; Pricings'!A:G,3,0),"")</f>
        <v>78.2</v>
      </c>
      <c r="W398" s="81">
        <f>IFERROR(VLOOKUP(A398,'Competitors Links &amp; Pricings'!A:G,5,0),"")</f>
        <v>78.2</v>
      </c>
      <c r="X398" s="81">
        <f>IFERROR(VLOOKUP(A398,'Competitors Links &amp; Pricings'!A:G,7,0),"")</f>
        <v>129</v>
      </c>
      <c r="Y398" s="81">
        <f>IFERROR(VLOOKUP(A398,'Competitors Links &amp; Pricings'!A:L,8,0),"")</f>
        <v>5.51</v>
      </c>
      <c r="Z398" s="81">
        <f>IFERROR(VLOOKUP(A398,'Competitors Links &amp; Pricings'!A:L,9,0),"")</f>
        <v>1.77</v>
      </c>
      <c r="AA398" s="81">
        <f>IFERROR(VLOOKUP(A398,'Competitors Links &amp; Pricings'!A:L,10,0),"")</f>
        <v>0.37</v>
      </c>
      <c r="AB398" s="81">
        <f>IFERROR(VLOOKUP(A398,'Competitors Links &amp; Pricings'!A:L,11,0),"")</f>
        <v>7.67</v>
      </c>
    </row>
    <row r="399" spans="1:28" s="83" customFormat="1" ht="12" x14ac:dyDescent="0.25">
      <c r="A399" s="81" t="s">
        <v>1286</v>
      </c>
      <c r="B399" s="89">
        <v>8.57</v>
      </c>
      <c r="C399" s="89">
        <v>11.73</v>
      </c>
      <c r="D399" s="106">
        <f t="shared" si="24"/>
        <v>0.26939471440750212</v>
      </c>
      <c r="E399" s="90">
        <f t="shared" si="25"/>
        <v>0</v>
      </c>
      <c r="F399" s="90">
        <f t="shared" si="26"/>
        <v>12.75</v>
      </c>
      <c r="G399" s="82" t="s">
        <v>34</v>
      </c>
      <c r="H399" s="81" t="s">
        <v>1287</v>
      </c>
      <c r="I399" s="81" t="s">
        <v>1288</v>
      </c>
      <c r="J399" s="81" t="s">
        <v>443</v>
      </c>
      <c r="K399" s="81"/>
      <c r="L399" s="81"/>
      <c r="M399" s="81"/>
      <c r="N399" s="81"/>
      <c r="O399" s="82"/>
      <c r="P399" s="81"/>
      <c r="Q399" s="81"/>
      <c r="R399" s="81"/>
      <c r="S399" s="81"/>
      <c r="T399" s="81"/>
      <c r="U399" s="81">
        <f t="shared" si="27"/>
        <v>0</v>
      </c>
      <c r="V399" s="81">
        <f>IFERROR(VLOOKUP(A399,'Competitors Links &amp; Pricings'!A:G,3,0),"")</f>
        <v>12.75</v>
      </c>
      <c r="W399" s="81">
        <f>IFERROR(VLOOKUP(A399,'Competitors Links &amp; Pricings'!A:G,5,0),"")</f>
        <v>20.95</v>
      </c>
      <c r="X399" s="81">
        <f>IFERROR(VLOOKUP(A399,'Competitors Links &amp; Pricings'!A:G,7,0),"")</f>
        <v>17.190000000000001</v>
      </c>
      <c r="Y399" s="81">
        <f>IFERROR(VLOOKUP(A399,'Competitors Links &amp; Pricings'!A:L,8,0),"")</f>
        <v>0.31</v>
      </c>
      <c r="Z399" s="81">
        <f>IFERROR(VLOOKUP(A399,'Competitors Links &amp; Pricings'!A:L,9,0),"")</f>
        <v>0.59</v>
      </c>
      <c r="AA399" s="81">
        <f>IFERROR(VLOOKUP(A399,'Competitors Links &amp; Pricings'!A:L,10,0),"")</f>
        <v>2.1999999999999999E-2</v>
      </c>
      <c r="AB399" s="81">
        <f>IFERROR(VLOOKUP(A399,'Competitors Links &amp; Pricings'!A:L,11,0),"")</f>
        <v>0.55000000000000004</v>
      </c>
    </row>
    <row r="400" spans="1:28" s="83" customFormat="1" ht="12" x14ac:dyDescent="0.25">
      <c r="A400" s="81" t="s">
        <v>1289</v>
      </c>
      <c r="B400" s="89">
        <v>33.14</v>
      </c>
      <c r="C400" s="89">
        <v>45.36</v>
      </c>
      <c r="D400" s="106">
        <f t="shared" si="24"/>
        <v>0.26940035273368607</v>
      </c>
      <c r="E400" s="90">
        <f t="shared" si="25"/>
        <v>0</v>
      </c>
      <c r="F400" s="90">
        <f t="shared" si="26"/>
        <v>49.3</v>
      </c>
      <c r="G400" s="82" t="s">
        <v>34</v>
      </c>
      <c r="H400" s="81" t="s">
        <v>1290</v>
      </c>
      <c r="I400" s="81" t="s">
        <v>1291</v>
      </c>
      <c r="J400" s="81" t="s">
        <v>443</v>
      </c>
      <c r="K400" s="81"/>
      <c r="L400" s="81"/>
      <c r="M400" s="81"/>
      <c r="N400" s="81"/>
      <c r="O400" s="82"/>
      <c r="P400" s="81"/>
      <c r="Q400" s="81"/>
      <c r="R400" s="81"/>
      <c r="S400" s="81"/>
      <c r="T400" s="81"/>
      <c r="U400" s="81">
        <f t="shared" si="27"/>
        <v>0</v>
      </c>
      <c r="V400" s="81">
        <f>IFERROR(VLOOKUP(A400,'Competitors Links &amp; Pricings'!A:G,3,0),"")</f>
        <v>57.08</v>
      </c>
      <c r="W400" s="81">
        <f>IFERROR(VLOOKUP(A400,'Competitors Links &amp; Pricings'!A:G,5,0),"")</f>
        <v>49.3</v>
      </c>
      <c r="X400" s="81">
        <f>IFERROR(VLOOKUP(A400,'Competitors Links &amp; Pricings'!A:G,7,0),"")</f>
        <v>49.3</v>
      </c>
      <c r="Y400" s="81">
        <f>IFERROR(VLOOKUP(A400,'Competitors Links &amp; Pricings'!A:L,8,0),"")</f>
        <v>3.93</v>
      </c>
      <c r="Z400" s="81">
        <f>IFERROR(VLOOKUP(A400,'Competitors Links &amp; Pricings'!A:L,9,0),"")</f>
        <v>2.16</v>
      </c>
      <c r="AA400" s="81">
        <f>IFERROR(VLOOKUP(A400,'Competitors Links &amp; Pricings'!A:L,10,0),"")</f>
        <v>0.2</v>
      </c>
      <c r="AB400" s="81">
        <f>IFERROR(VLOOKUP(A400,'Competitors Links &amp; Pricings'!A:L,11,0),"")</f>
        <v>1.37</v>
      </c>
    </row>
    <row r="401" spans="1:28" s="83" customFormat="1" ht="12" x14ac:dyDescent="0.25">
      <c r="A401" s="81" t="s">
        <v>1292</v>
      </c>
      <c r="B401" s="89">
        <v>7.43</v>
      </c>
      <c r="C401" s="89">
        <v>16.510000000000002</v>
      </c>
      <c r="D401" s="106">
        <f t="shared" si="24"/>
        <v>0.54996971532404604</v>
      </c>
      <c r="E401" s="90">
        <f t="shared" si="25"/>
        <v>0</v>
      </c>
      <c r="F401" s="90">
        <f t="shared" si="26"/>
        <v>17.95</v>
      </c>
      <c r="G401" s="82" t="s">
        <v>34</v>
      </c>
      <c r="H401" s="81" t="s">
        <v>1293</v>
      </c>
      <c r="I401" s="81" t="s">
        <v>1294</v>
      </c>
      <c r="J401" s="81" t="s">
        <v>443</v>
      </c>
      <c r="K401" s="81"/>
      <c r="L401" s="81"/>
      <c r="M401" s="81"/>
      <c r="N401" s="81"/>
      <c r="O401" s="82"/>
      <c r="P401" s="81"/>
      <c r="Q401" s="81"/>
      <c r="R401" s="81"/>
      <c r="S401" s="81"/>
      <c r="T401" s="81"/>
      <c r="U401" s="81">
        <f t="shared" si="27"/>
        <v>0</v>
      </c>
      <c r="V401" s="81">
        <f>IFERROR(VLOOKUP(A401,'Competitors Links &amp; Pricings'!A:G,3,0),"")</f>
        <v>19.8</v>
      </c>
      <c r="W401" s="81">
        <f>IFERROR(VLOOKUP(A401,'Competitors Links &amp; Pricings'!A:G,5,0),"")</f>
        <v>17.95</v>
      </c>
      <c r="X401" s="81">
        <f>IFERROR(VLOOKUP(A401,'Competitors Links &amp; Pricings'!A:G,7,0),"")</f>
        <v>22.8</v>
      </c>
      <c r="Y401" s="81">
        <f>IFERROR(VLOOKUP(A401,'Competitors Links &amp; Pricings'!A:L,8,0),"")</f>
        <v>0.31</v>
      </c>
      <c r="Z401" s="81">
        <f>IFERROR(VLOOKUP(A401,'Competitors Links &amp; Pricings'!A:L,9,0),"")</f>
        <v>0.59</v>
      </c>
      <c r="AA401" s="81">
        <f>IFERROR(VLOOKUP(A401,'Competitors Links &amp; Pricings'!A:L,10,0),"")</f>
        <v>1.7999999999999999E-2</v>
      </c>
      <c r="AB401" s="81">
        <f>IFERROR(VLOOKUP(A401,'Competitors Links &amp; Pricings'!A:L,11,0),"")</f>
        <v>0.47</v>
      </c>
    </row>
    <row r="402" spans="1:28" s="83" customFormat="1" ht="12" x14ac:dyDescent="0.25">
      <c r="A402" s="81" t="s">
        <v>1295</v>
      </c>
      <c r="B402" s="89">
        <v>6.86</v>
      </c>
      <c r="C402" s="89">
        <v>9.3800000000000008</v>
      </c>
      <c r="D402" s="106">
        <f t="shared" si="24"/>
        <v>0.2686567164179105</v>
      </c>
      <c r="E402" s="90">
        <f t="shared" si="25"/>
        <v>0</v>
      </c>
      <c r="F402" s="90">
        <f t="shared" si="26"/>
        <v>10.199999999999999</v>
      </c>
      <c r="G402" s="82" t="s">
        <v>34</v>
      </c>
      <c r="H402" s="81" t="s">
        <v>1296</v>
      </c>
      <c r="I402" s="81" t="s">
        <v>1297</v>
      </c>
      <c r="J402" s="81" t="s">
        <v>443</v>
      </c>
      <c r="K402" s="81"/>
      <c r="L402" s="81"/>
      <c r="M402" s="81"/>
      <c r="N402" s="81"/>
      <c r="O402" s="82"/>
      <c r="P402" s="81"/>
      <c r="Q402" s="81"/>
      <c r="R402" s="81"/>
      <c r="S402" s="81"/>
      <c r="T402" s="81"/>
      <c r="U402" s="81">
        <f t="shared" si="27"/>
        <v>0</v>
      </c>
      <c r="V402" s="81">
        <f>IFERROR(VLOOKUP(A402,'Competitors Links &amp; Pricings'!A:G,3,0),"")</f>
        <v>10.199999999999999</v>
      </c>
      <c r="W402" s="81">
        <f>IFERROR(VLOOKUP(A402,'Competitors Links &amp; Pricings'!A:G,5,0),"")</f>
        <v>10.199999999999999</v>
      </c>
      <c r="X402" s="81">
        <f>IFERROR(VLOOKUP(A402,'Competitors Links &amp; Pricings'!A:G,7,0),"")</f>
        <v>20.95</v>
      </c>
      <c r="Y402" s="81">
        <f>IFERROR(VLOOKUP(A402,'Competitors Links &amp; Pricings'!A:L,8,0),"")</f>
        <v>6.3</v>
      </c>
      <c r="Z402" s="81">
        <f>IFERROR(VLOOKUP(A402,'Competitors Links &amp; Pricings'!A:L,9,0),"")</f>
        <v>0.4</v>
      </c>
      <c r="AA402" s="81">
        <f>IFERROR(VLOOKUP(A402,'Competitors Links &amp; Pricings'!A:L,10,0),"")</f>
        <v>0.12</v>
      </c>
      <c r="AB402" s="81">
        <f>IFERROR(VLOOKUP(A402,'Competitors Links &amp; Pricings'!A:L,11,0),"")</f>
        <v>10.23</v>
      </c>
    </row>
    <row r="403" spans="1:28" s="83" customFormat="1" ht="12" x14ac:dyDescent="0.25">
      <c r="A403" s="81" t="s">
        <v>1298</v>
      </c>
      <c r="B403" s="89">
        <v>643.42999999999995</v>
      </c>
      <c r="C403" s="89">
        <v>909.25</v>
      </c>
      <c r="D403" s="106">
        <f t="shared" si="24"/>
        <v>0.29235083860324451</v>
      </c>
      <c r="E403" s="90">
        <f t="shared" si="25"/>
        <v>0</v>
      </c>
      <c r="F403" s="90">
        <f t="shared" si="26"/>
        <v>957.1</v>
      </c>
      <c r="G403" s="82" t="s">
        <v>34</v>
      </c>
      <c r="H403" s="81" t="s">
        <v>1299</v>
      </c>
      <c r="I403" s="81" t="s">
        <v>1300</v>
      </c>
      <c r="J403" s="81" t="s">
        <v>443</v>
      </c>
      <c r="K403" s="81"/>
      <c r="L403" s="81"/>
      <c r="M403" s="81"/>
      <c r="N403" s="81"/>
      <c r="O403" s="82"/>
      <c r="P403" s="81"/>
      <c r="Q403" s="81"/>
      <c r="R403" s="81"/>
      <c r="S403" s="81"/>
      <c r="T403" s="81"/>
      <c r="U403" s="81">
        <f t="shared" si="27"/>
        <v>0</v>
      </c>
      <c r="V403" s="81">
        <f>IFERROR(VLOOKUP(A403,'Competitors Links &amp; Pricings'!A:G,3,0),"")</f>
        <v>1224</v>
      </c>
      <c r="W403" s="81">
        <f>IFERROR(VLOOKUP(A403,'Competitors Links &amp; Pricings'!A:G,5,0),"")</f>
        <v>1097</v>
      </c>
      <c r="X403" s="81">
        <f>IFERROR(VLOOKUP(A403,'Competitors Links &amp; Pricings'!A:G,7,0),"")</f>
        <v>957.1</v>
      </c>
      <c r="Y403" s="81">
        <f>IFERROR(VLOOKUP(A403,'Competitors Links &amp; Pricings'!A:L,8,0),"")</f>
        <v>11.7</v>
      </c>
      <c r="Z403" s="81">
        <f>IFERROR(VLOOKUP(A403,'Competitors Links &amp; Pricings'!A:L,9,0),"")</f>
        <v>9.6999999999999993</v>
      </c>
      <c r="AA403" s="81">
        <f>IFERROR(VLOOKUP(A403,'Competitors Links &amp; Pricings'!A:L,10,0),"")</f>
        <v>9.9</v>
      </c>
      <c r="AB403" s="81">
        <f>IFERROR(VLOOKUP(A403,'Competitors Links &amp; Pricings'!A:L,11,0),"")</f>
        <v>4.0999999999999996</v>
      </c>
    </row>
    <row r="404" spans="1:28" s="83" customFormat="1" ht="12" x14ac:dyDescent="0.25">
      <c r="A404" s="81" t="s">
        <v>1301</v>
      </c>
      <c r="B404" s="89">
        <v>633.71</v>
      </c>
      <c r="C404" s="89">
        <v>895.52</v>
      </c>
      <c r="D404" s="106">
        <f t="shared" si="24"/>
        <v>0.29235527961407892</v>
      </c>
      <c r="E404" s="90">
        <f t="shared" si="25"/>
        <v>0</v>
      </c>
      <c r="F404" s="90">
        <f t="shared" si="26"/>
        <v>942.65</v>
      </c>
      <c r="G404" s="82" t="s">
        <v>34</v>
      </c>
      <c r="H404" s="81" t="s">
        <v>1302</v>
      </c>
      <c r="I404" s="81" t="s">
        <v>1303</v>
      </c>
      <c r="J404" s="81" t="s">
        <v>443</v>
      </c>
      <c r="K404" s="81"/>
      <c r="L404" s="81"/>
      <c r="M404" s="81"/>
      <c r="N404" s="81"/>
      <c r="O404" s="82"/>
      <c r="P404" s="81"/>
      <c r="Q404" s="81"/>
      <c r="R404" s="81"/>
      <c r="S404" s="81"/>
      <c r="T404" s="81"/>
      <c r="U404" s="81">
        <f t="shared" si="27"/>
        <v>0</v>
      </c>
      <c r="V404" s="81">
        <f>IFERROR(VLOOKUP(A404,'Competitors Links &amp; Pricings'!A:G,3,0),"")</f>
        <v>942.65</v>
      </c>
      <c r="W404" s="81">
        <f>IFERROR(VLOOKUP(A404,'Competitors Links &amp; Pricings'!A:G,5,0),"")</f>
        <v>1088.8499999999999</v>
      </c>
      <c r="X404" s="81">
        <f>IFERROR(VLOOKUP(A404,'Competitors Links &amp; Pricings'!A:G,7,0),"")</f>
        <v>1596.95</v>
      </c>
      <c r="Y404" s="81">
        <f>IFERROR(VLOOKUP(A404,'Competitors Links &amp; Pricings'!A:L,8,0),"")</f>
        <v>11.7</v>
      </c>
      <c r="Z404" s="81">
        <f>IFERROR(VLOOKUP(A404,'Competitors Links &amp; Pricings'!A:L,9,0),"")</f>
        <v>8.5</v>
      </c>
      <c r="AA404" s="81">
        <f>IFERROR(VLOOKUP(A404,'Competitors Links &amp; Pricings'!A:L,10,0),"")</f>
        <v>9.9</v>
      </c>
      <c r="AB404" s="81">
        <f>IFERROR(VLOOKUP(A404,'Competitors Links &amp; Pricings'!A:L,11,0),"")</f>
        <v>4.0999999999999996</v>
      </c>
    </row>
    <row r="405" spans="1:28" s="83" customFormat="1" ht="12" x14ac:dyDescent="0.25">
      <c r="A405" s="81" t="s">
        <v>1304</v>
      </c>
      <c r="B405" s="89">
        <v>577.71</v>
      </c>
      <c r="C405" s="89">
        <v>816.38</v>
      </c>
      <c r="D405" s="106">
        <f t="shared" si="24"/>
        <v>0.2923516009701364</v>
      </c>
      <c r="E405" s="90">
        <f t="shared" si="25"/>
        <v>0</v>
      </c>
      <c r="F405" s="90">
        <f t="shared" si="26"/>
        <v>859.35</v>
      </c>
      <c r="G405" s="82" t="s">
        <v>34</v>
      </c>
      <c r="H405" s="81" t="s">
        <v>1305</v>
      </c>
      <c r="I405" s="81" t="s">
        <v>1306</v>
      </c>
      <c r="J405" s="81" t="s">
        <v>443</v>
      </c>
      <c r="K405" s="81"/>
      <c r="L405" s="81"/>
      <c r="M405" s="81"/>
      <c r="N405" s="81"/>
      <c r="O405" s="82"/>
      <c r="P405" s="81"/>
      <c r="Q405" s="81"/>
      <c r="R405" s="81"/>
      <c r="S405" s="81"/>
      <c r="T405" s="81"/>
      <c r="U405" s="81">
        <f t="shared" si="27"/>
        <v>0</v>
      </c>
      <c r="V405" s="81">
        <f>IFERROR(VLOOKUP(A405,'Competitors Links &amp; Pricings'!A:G,3,0),"")</f>
        <v>859.35</v>
      </c>
      <c r="W405" s="81">
        <f>IFERROR(VLOOKUP(A405,'Competitors Links &amp; Pricings'!A:G,5,0),"")</f>
        <v>1458.33</v>
      </c>
      <c r="X405" s="81">
        <f>IFERROR(VLOOKUP(A405,'Competitors Links &amp; Pricings'!A:G,7,0),"")</f>
        <v>939.56</v>
      </c>
      <c r="Y405" s="81">
        <f>IFERROR(VLOOKUP(A405,'Competitors Links &amp; Pricings'!A:L,8,0),"")</f>
        <v>11.7</v>
      </c>
      <c r="Z405" s="81">
        <f>IFERROR(VLOOKUP(A405,'Competitors Links &amp; Pricings'!A:L,9,0),"")</f>
        <v>9.6999999999999993</v>
      </c>
      <c r="AA405" s="81">
        <f>IFERROR(VLOOKUP(A405,'Competitors Links &amp; Pricings'!A:L,10,0),"")</f>
        <v>9.9</v>
      </c>
      <c r="AB405" s="81">
        <f>IFERROR(VLOOKUP(A405,'Competitors Links &amp; Pricings'!A:L,11,0),"")</f>
        <v>4.0999999999999996</v>
      </c>
    </row>
    <row r="406" spans="1:28" s="83" customFormat="1" ht="12" x14ac:dyDescent="0.25">
      <c r="A406" s="81" t="s">
        <v>1307</v>
      </c>
      <c r="B406" s="89">
        <v>28</v>
      </c>
      <c r="C406" s="89">
        <v>38.32</v>
      </c>
      <c r="D406" s="106">
        <f t="shared" si="24"/>
        <v>0.26931106471816285</v>
      </c>
      <c r="E406" s="90">
        <f t="shared" si="25"/>
        <v>0</v>
      </c>
      <c r="F406" s="90">
        <f t="shared" si="26"/>
        <v>41.65</v>
      </c>
      <c r="G406" s="82" t="s">
        <v>34</v>
      </c>
      <c r="H406" s="81" t="s">
        <v>1308</v>
      </c>
      <c r="I406" s="81" t="s">
        <v>1309</v>
      </c>
      <c r="J406" s="81" t="s">
        <v>443</v>
      </c>
      <c r="K406" s="81"/>
      <c r="L406" s="81"/>
      <c r="M406" s="81"/>
      <c r="N406" s="81"/>
      <c r="O406" s="82"/>
      <c r="P406" s="81"/>
      <c r="Q406" s="81"/>
      <c r="R406" s="81"/>
      <c r="S406" s="81"/>
      <c r="T406" s="81"/>
      <c r="U406" s="81">
        <f t="shared" si="27"/>
        <v>0</v>
      </c>
      <c r="V406" s="81">
        <f>IFERROR(VLOOKUP(A406,'Competitors Links &amp; Pricings'!A:G,3,0),"")</f>
        <v>41.65</v>
      </c>
      <c r="W406" s="81">
        <f>IFERROR(VLOOKUP(A406,'Competitors Links &amp; Pricings'!A:G,5,0),"")</f>
        <v>41.65</v>
      </c>
      <c r="X406" s="81">
        <f>IFERROR(VLOOKUP(A406,'Competitors Links &amp; Pricings'!A:G,7,0),"")</f>
        <v>69.95</v>
      </c>
      <c r="Y406" s="81">
        <f>IFERROR(VLOOKUP(A406,'Competitors Links &amp; Pricings'!A:L,8,0),"")</f>
        <v>6.69</v>
      </c>
      <c r="Z406" s="81">
        <f>IFERROR(VLOOKUP(A406,'Competitors Links &amp; Pricings'!A:L,9,0),"")</f>
        <v>3.93</v>
      </c>
      <c r="AA406" s="81">
        <f>IFERROR(VLOOKUP(A406,'Competitors Links &amp; Pricings'!A:L,10,0),"")</f>
        <v>3.3000000000000002E-2</v>
      </c>
      <c r="AB406" s="81">
        <f>IFERROR(VLOOKUP(A406,'Competitors Links &amp; Pricings'!A:L,11,0),"")</f>
        <v>3.93</v>
      </c>
    </row>
    <row r="407" spans="1:28" s="83" customFormat="1" ht="12" x14ac:dyDescent="0.25">
      <c r="A407" s="81" t="s">
        <v>1310</v>
      </c>
      <c r="B407" s="89">
        <v>88</v>
      </c>
      <c r="C407" s="89">
        <v>124.36</v>
      </c>
      <c r="D407" s="106">
        <f t="shared" si="24"/>
        <v>0.29237697008684466</v>
      </c>
      <c r="E407" s="90">
        <f t="shared" si="25"/>
        <v>0</v>
      </c>
      <c r="F407" s="90">
        <f t="shared" si="26"/>
        <v>130.9</v>
      </c>
      <c r="G407" s="82" t="s">
        <v>34</v>
      </c>
      <c r="H407" s="81" t="s">
        <v>1311</v>
      </c>
      <c r="I407" s="81" t="s">
        <v>1312</v>
      </c>
      <c r="J407" s="81" t="s">
        <v>443</v>
      </c>
      <c r="K407" s="81"/>
      <c r="L407" s="81"/>
      <c r="M407" s="81"/>
      <c r="N407" s="81"/>
      <c r="O407" s="82"/>
      <c r="P407" s="81"/>
      <c r="Q407" s="81"/>
      <c r="R407" s="81"/>
      <c r="S407" s="81"/>
      <c r="T407" s="81"/>
      <c r="U407" s="81">
        <f t="shared" si="27"/>
        <v>0</v>
      </c>
      <c r="V407" s="81">
        <f>IFERROR(VLOOKUP(A407,'Competitors Links &amp; Pricings'!A:G,3,0),"")</f>
        <v>130.9</v>
      </c>
      <c r="W407" s="81">
        <f>IFERROR(VLOOKUP(A407,'Competitors Links &amp; Pricings'!A:G,5,0),"")</f>
        <v>220.84</v>
      </c>
      <c r="X407" s="81">
        <f>IFERROR(VLOOKUP(A407,'Competitors Links &amp; Pricings'!A:G,7,0),"")</f>
        <v>130.9</v>
      </c>
      <c r="Y407" s="81">
        <f>IFERROR(VLOOKUP(A407,'Competitors Links &amp; Pricings'!A:L,8,0),"")</f>
        <v>1.8</v>
      </c>
      <c r="Z407" s="81">
        <f>IFERROR(VLOOKUP(A407,'Competitors Links &amp; Pricings'!A:L,9,0),"")</f>
        <v>4.67</v>
      </c>
      <c r="AA407" s="81">
        <f>IFERROR(VLOOKUP(A407,'Competitors Links &amp; Pricings'!A:L,10,0),"")</f>
        <v>0.5</v>
      </c>
      <c r="AB407" s="81">
        <f>IFERROR(VLOOKUP(A407,'Competitors Links &amp; Pricings'!A:L,11,0),"")</f>
        <v>2.12</v>
      </c>
    </row>
    <row r="408" spans="1:28" s="83" customFormat="1" ht="12" x14ac:dyDescent="0.25">
      <c r="A408" s="81" t="s">
        <v>1313</v>
      </c>
      <c r="B408" s="89">
        <v>567.42999999999995</v>
      </c>
      <c r="C408" s="89">
        <v>801.85</v>
      </c>
      <c r="D408" s="106">
        <f t="shared" si="24"/>
        <v>0.29234894306915266</v>
      </c>
      <c r="E408" s="90">
        <f t="shared" si="25"/>
        <v>0</v>
      </c>
      <c r="F408" s="90">
        <f t="shared" si="26"/>
        <v>844.05</v>
      </c>
      <c r="G408" s="82" t="s">
        <v>34</v>
      </c>
      <c r="H408" s="81" t="s">
        <v>1314</v>
      </c>
      <c r="I408" s="81" t="s">
        <v>1315</v>
      </c>
      <c r="J408" s="81" t="s">
        <v>443</v>
      </c>
      <c r="K408" s="81"/>
      <c r="L408" s="81"/>
      <c r="M408" s="81"/>
      <c r="N408" s="81"/>
      <c r="O408" s="82"/>
      <c r="P408" s="81"/>
      <c r="Q408" s="81"/>
      <c r="R408" s="81"/>
      <c r="S408" s="81"/>
      <c r="T408" s="81"/>
      <c r="U408" s="81">
        <f t="shared" si="27"/>
        <v>0</v>
      </c>
      <c r="V408" s="81">
        <f>IFERROR(VLOOKUP(A408,'Competitors Links &amp; Pricings'!A:G,3,0),"")</f>
        <v>844.05</v>
      </c>
      <c r="W408" s="81">
        <f>IFERROR(VLOOKUP(A408,'Competitors Links &amp; Pricings'!A:G,5,0),"")</f>
        <v>844.05</v>
      </c>
      <c r="X408" s="81">
        <f>IFERROR(VLOOKUP(A408,'Competitors Links &amp; Pricings'!A:G,7,0),"")</f>
        <v>928.46</v>
      </c>
      <c r="Y408" s="81">
        <f>IFERROR(VLOOKUP(A408,'Competitors Links &amp; Pricings'!A:L,8,0),"")</f>
        <v>11.7</v>
      </c>
      <c r="Z408" s="81">
        <f>IFERROR(VLOOKUP(A408,'Competitors Links &amp; Pricings'!A:L,9,0),"")</f>
        <v>8.5</v>
      </c>
      <c r="AA408" s="81">
        <f>IFERROR(VLOOKUP(A408,'Competitors Links &amp; Pricings'!A:L,10,0),"")</f>
        <v>9.9</v>
      </c>
      <c r="AB408" s="81">
        <f>IFERROR(VLOOKUP(A408,'Competitors Links &amp; Pricings'!A:L,11,0),"")</f>
        <v>4.0999999999999996</v>
      </c>
    </row>
    <row r="409" spans="1:28" s="83" customFormat="1" ht="12" x14ac:dyDescent="0.25">
      <c r="A409" s="81" t="s">
        <v>1316</v>
      </c>
      <c r="B409" s="89">
        <v>528</v>
      </c>
      <c r="C409" s="89">
        <v>746.13</v>
      </c>
      <c r="D409" s="106">
        <f t="shared" si="24"/>
        <v>0.29234851835471032</v>
      </c>
      <c r="E409" s="90">
        <f t="shared" si="25"/>
        <v>0</v>
      </c>
      <c r="F409" s="90">
        <f t="shared" si="26"/>
        <v>785.4</v>
      </c>
      <c r="G409" s="82" t="s">
        <v>34</v>
      </c>
      <c r="H409" s="81" t="s">
        <v>1317</v>
      </c>
      <c r="I409" s="81" t="s">
        <v>1318</v>
      </c>
      <c r="J409" s="81" t="s">
        <v>443</v>
      </c>
      <c r="K409" s="81"/>
      <c r="L409" s="81"/>
      <c r="M409" s="81"/>
      <c r="N409" s="81"/>
      <c r="O409" s="82"/>
      <c r="P409" s="81"/>
      <c r="Q409" s="81"/>
      <c r="R409" s="81"/>
      <c r="S409" s="81"/>
      <c r="T409" s="81"/>
      <c r="U409" s="81">
        <f t="shared" si="27"/>
        <v>0</v>
      </c>
      <c r="V409" s="81">
        <f>IFERROR(VLOOKUP(A409,'Competitors Links &amp; Pricings'!A:G,3,0),"")</f>
        <v>785.4</v>
      </c>
      <c r="W409" s="81">
        <f>IFERROR(VLOOKUP(A409,'Competitors Links &amp; Pricings'!A:G,5,0),"")</f>
        <v>1061.8599999999999</v>
      </c>
      <c r="X409" s="81">
        <f>IFERROR(VLOOKUP(A409,'Competitors Links &amp; Pricings'!A:G,7,0),"")</f>
        <v>1332.58</v>
      </c>
      <c r="Y409" s="81">
        <f>IFERROR(VLOOKUP(A409,'Competitors Links &amp; Pricings'!A:L,8,0),"")</f>
        <v>8.4600000000000009</v>
      </c>
      <c r="Z409" s="81">
        <f>IFERROR(VLOOKUP(A409,'Competitors Links &amp; Pricings'!A:L,9,0),"")</f>
        <v>9.84</v>
      </c>
      <c r="AA409" s="81">
        <f>IFERROR(VLOOKUP(A409,'Competitors Links &amp; Pricings'!A:L,10,0),"")</f>
        <v>6.61</v>
      </c>
      <c r="AB409" s="81">
        <f>IFERROR(VLOOKUP(A409,'Competitors Links &amp; Pricings'!A:L,11,0),"")</f>
        <v>3.74</v>
      </c>
    </row>
    <row r="410" spans="1:28" s="83" customFormat="1" ht="12" x14ac:dyDescent="0.25">
      <c r="A410" s="81" t="s">
        <v>1319</v>
      </c>
      <c r="B410" s="89">
        <v>278.29000000000002</v>
      </c>
      <c r="C410" s="89">
        <v>374.11</v>
      </c>
      <c r="D410" s="106">
        <f t="shared" si="24"/>
        <v>0.25612787682767096</v>
      </c>
      <c r="E410" s="90">
        <f t="shared" si="25"/>
        <v>0</v>
      </c>
      <c r="F410" s="90">
        <f t="shared" si="26"/>
        <v>393.8</v>
      </c>
      <c r="G410" s="82" t="s">
        <v>34</v>
      </c>
      <c r="H410" s="81" t="s">
        <v>1320</v>
      </c>
      <c r="I410" s="81" t="s">
        <v>1321</v>
      </c>
      <c r="J410" s="81" t="s">
        <v>443</v>
      </c>
      <c r="K410" s="81"/>
      <c r="L410" s="81"/>
      <c r="M410" s="81"/>
      <c r="N410" s="81"/>
      <c r="O410" s="82"/>
      <c r="P410" s="81"/>
      <c r="Q410" s="81"/>
      <c r="R410" s="81"/>
      <c r="S410" s="81"/>
      <c r="T410" s="81"/>
      <c r="U410" s="81">
        <f t="shared" si="27"/>
        <v>0</v>
      </c>
      <c r="V410" s="81">
        <f>IFERROR(VLOOKUP(A410,'Competitors Links &amp; Pricings'!A:G,3,0),"")</f>
        <v>413.95</v>
      </c>
      <c r="W410" s="81">
        <f>IFERROR(VLOOKUP(A410,'Competitors Links &amp; Pricings'!A:G,5,0),"")</f>
        <v>413.95</v>
      </c>
      <c r="X410" s="81">
        <f>IFERROR(VLOOKUP(A410,'Competitors Links &amp; Pricings'!A:G,7,0),"")</f>
        <v>393.8</v>
      </c>
      <c r="Y410" s="81">
        <f>IFERROR(VLOOKUP(A410,'Competitors Links &amp; Pricings'!A:L,8,0),"")</f>
        <v>4.4800000000000004</v>
      </c>
      <c r="Z410" s="81">
        <f>IFERROR(VLOOKUP(A410,'Competitors Links &amp; Pricings'!A:L,9,0),"")</f>
        <v>5.15</v>
      </c>
      <c r="AA410" s="81">
        <f>IFERROR(VLOOKUP(A410,'Competitors Links &amp; Pricings'!A:L,10,0),"")</f>
        <v>0.28000000000000003</v>
      </c>
      <c r="AB410" s="81">
        <f>IFERROR(VLOOKUP(A410,'Competitors Links &amp; Pricings'!A:L,11,0),"")</f>
        <v>3.14</v>
      </c>
    </row>
    <row r="411" spans="1:28" s="83" customFormat="1" ht="12" x14ac:dyDescent="0.25">
      <c r="A411" s="81" t="s">
        <v>1322</v>
      </c>
      <c r="B411" s="89">
        <v>528</v>
      </c>
      <c r="C411" s="89">
        <v>746.13</v>
      </c>
      <c r="D411" s="106">
        <f t="shared" si="24"/>
        <v>0.29234851835471032</v>
      </c>
      <c r="E411" s="90">
        <f t="shared" si="25"/>
        <v>0</v>
      </c>
      <c r="F411" s="90">
        <f t="shared" si="26"/>
        <v>785.4</v>
      </c>
      <c r="G411" s="82" t="s">
        <v>34</v>
      </c>
      <c r="H411" s="81" t="s">
        <v>1323</v>
      </c>
      <c r="I411" s="81" t="s">
        <v>1324</v>
      </c>
      <c r="J411" s="81" t="s">
        <v>443</v>
      </c>
      <c r="K411" s="81"/>
      <c r="L411" s="81"/>
      <c r="M411" s="81"/>
      <c r="N411" s="81"/>
      <c r="O411" s="82"/>
      <c r="P411" s="81"/>
      <c r="Q411" s="81"/>
      <c r="R411" s="81"/>
      <c r="S411" s="81"/>
      <c r="T411" s="81"/>
      <c r="U411" s="81">
        <f t="shared" si="27"/>
        <v>0</v>
      </c>
      <c r="V411" s="81">
        <f>IFERROR(VLOOKUP(A411,'Competitors Links &amp; Pricings'!A:G,3,0),"")</f>
        <v>785.4</v>
      </c>
      <c r="W411" s="81">
        <f>IFERROR(VLOOKUP(A411,'Competitors Links &amp; Pricings'!A:G,5,0),"")</f>
        <v>785.4</v>
      </c>
      <c r="X411" s="81">
        <f>IFERROR(VLOOKUP(A411,'Competitors Links &amp; Pricings'!A:G,7,0),"")</f>
        <v>1330.45</v>
      </c>
      <c r="Y411" s="81">
        <f>IFERROR(VLOOKUP(A411,'Competitors Links &amp; Pricings'!A:L,8,0),"")</f>
        <v>9.9</v>
      </c>
      <c r="Z411" s="81">
        <f>IFERROR(VLOOKUP(A411,'Competitors Links &amp; Pricings'!A:L,9,0),"")</f>
        <v>7.4</v>
      </c>
      <c r="AA411" s="81">
        <f>IFERROR(VLOOKUP(A411,'Competitors Links &amp; Pricings'!A:L,10,0),"")</f>
        <v>6.6</v>
      </c>
      <c r="AB411" s="81">
        <f>IFERROR(VLOOKUP(A411,'Competitors Links &amp; Pricings'!A:L,11,0),"")</f>
        <v>3.8</v>
      </c>
    </row>
    <row r="412" spans="1:28" s="83" customFormat="1" ht="12" x14ac:dyDescent="0.25">
      <c r="A412" s="81" t="s">
        <v>1325</v>
      </c>
      <c r="B412" s="89">
        <v>494.86</v>
      </c>
      <c r="C412" s="89">
        <v>699.3</v>
      </c>
      <c r="D412" s="106">
        <f t="shared" si="24"/>
        <v>0.29234949234949226</v>
      </c>
      <c r="E412" s="90">
        <f t="shared" si="25"/>
        <v>0</v>
      </c>
      <c r="F412" s="90">
        <f t="shared" si="26"/>
        <v>736.1</v>
      </c>
      <c r="G412" s="82" t="s">
        <v>34</v>
      </c>
      <c r="H412" s="81" t="s">
        <v>1326</v>
      </c>
      <c r="I412" s="81" t="s">
        <v>1327</v>
      </c>
      <c r="J412" s="81" t="s">
        <v>443</v>
      </c>
      <c r="K412" s="81"/>
      <c r="L412" s="81"/>
      <c r="M412" s="81"/>
      <c r="N412" s="81"/>
      <c r="O412" s="82"/>
      <c r="P412" s="81"/>
      <c r="Q412" s="81"/>
      <c r="R412" s="81"/>
      <c r="S412" s="81"/>
      <c r="T412" s="81"/>
      <c r="U412" s="81">
        <f t="shared" si="27"/>
        <v>0</v>
      </c>
      <c r="V412" s="81">
        <f>IFERROR(VLOOKUP(A412,'Competitors Links &amp; Pricings'!A:G,3,0),"")</f>
        <v>736.1</v>
      </c>
      <c r="W412" s="81">
        <f>IFERROR(VLOOKUP(A412,'Competitors Links &amp; Pricings'!A:G,5,0),"")</f>
        <v>1313.5</v>
      </c>
      <c r="X412" s="81">
        <f>IFERROR(VLOOKUP(A412,'Competitors Links &amp; Pricings'!A:G,7,0),"")</f>
        <v>1249.3800000000001</v>
      </c>
      <c r="Y412" s="81">
        <f>IFERROR(VLOOKUP(A412,'Competitors Links &amp; Pricings'!A:L,8,0),"")</f>
        <v>9.84</v>
      </c>
      <c r="Z412" s="81">
        <f>IFERROR(VLOOKUP(A412,'Competitors Links &amp; Pricings'!A:L,9,0),"")</f>
        <v>3.74</v>
      </c>
      <c r="AA412" s="81">
        <f>IFERROR(VLOOKUP(A412,'Competitors Links &amp; Pricings'!A:L,10,0),"")</f>
        <v>6.61</v>
      </c>
      <c r="AB412" s="81">
        <f>IFERROR(VLOOKUP(A412,'Competitors Links &amp; Pricings'!A:L,11,0),"")</f>
        <v>7.28</v>
      </c>
    </row>
    <row r="413" spans="1:28" s="83" customFormat="1" ht="12" x14ac:dyDescent="0.25">
      <c r="A413" s="81" t="s">
        <v>1328</v>
      </c>
      <c r="B413" s="89">
        <v>429.14</v>
      </c>
      <c r="C413" s="89">
        <v>606.42999999999995</v>
      </c>
      <c r="D413" s="106">
        <f t="shared" si="24"/>
        <v>0.29235031248454063</v>
      </c>
      <c r="E413" s="90">
        <f t="shared" si="25"/>
        <v>0</v>
      </c>
      <c r="F413" s="90">
        <f t="shared" si="26"/>
        <v>638.35</v>
      </c>
      <c r="G413" s="82" t="s">
        <v>34</v>
      </c>
      <c r="H413" s="81" t="s">
        <v>1329</v>
      </c>
      <c r="I413" s="81" t="s">
        <v>1330</v>
      </c>
      <c r="J413" s="81" t="s">
        <v>443</v>
      </c>
      <c r="K413" s="81"/>
      <c r="L413" s="81"/>
      <c r="M413" s="81"/>
      <c r="N413" s="81"/>
      <c r="O413" s="82"/>
      <c r="P413" s="81"/>
      <c r="Q413" s="81"/>
      <c r="R413" s="81"/>
      <c r="S413" s="81"/>
      <c r="T413" s="81"/>
      <c r="U413" s="81">
        <f t="shared" si="27"/>
        <v>0</v>
      </c>
      <c r="V413" s="81">
        <f>IFERROR(VLOOKUP(A413,'Competitors Links &amp; Pricings'!A:G,3,0),"")</f>
        <v>638.35</v>
      </c>
      <c r="W413" s="81">
        <f>IFERROR(VLOOKUP(A413,'Competitors Links &amp; Pricings'!A:G,5,0),"")</f>
        <v>1083.1500000000001</v>
      </c>
      <c r="X413" s="81">
        <f>IFERROR(VLOOKUP(A413,'Competitors Links &amp; Pricings'!A:G,7,0),"")</f>
        <v>697.93</v>
      </c>
      <c r="Y413" s="81">
        <f>IFERROR(VLOOKUP(A413,'Competitors Links &amp; Pricings'!A:L,8,0),"")</f>
        <v>10.62</v>
      </c>
      <c r="Z413" s="81">
        <f>IFERROR(VLOOKUP(A413,'Competitors Links &amp; Pricings'!A:L,9,0),"")</f>
        <v>9.84</v>
      </c>
      <c r="AA413" s="81">
        <f>IFERROR(VLOOKUP(A413,'Competitors Links &amp; Pricings'!A:L,10,0),"")</f>
        <v>9.14</v>
      </c>
      <c r="AB413" s="81">
        <f>IFERROR(VLOOKUP(A413,'Competitors Links &amp; Pricings'!A:L,11,0),"")</f>
        <v>5.9</v>
      </c>
    </row>
    <row r="414" spans="1:28" s="83" customFormat="1" ht="12" x14ac:dyDescent="0.25">
      <c r="A414" s="81" t="s">
        <v>1331</v>
      </c>
      <c r="B414" s="89">
        <v>20</v>
      </c>
      <c r="C414" s="89">
        <v>27.37</v>
      </c>
      <c r="D414" s="106">
        <f t="shared" si="24"/>
        <v>0.26927292656192914</v>
      </c>
      <c r="E414" s="90">
        <f t="shared" si="25"/>
        <v>0</v>
      </c>
      <c r="F414" s="90">
        <f t="shared" si="26"/>
        <v>29.75</v>
      </c>
      <c r="G414" s="82" t="s">
        <v>34</v>
      </c>
      <c r="H414" s="81" t="s">
        <v>1332</v>
      </c>
      <c r="I414" s="81" t="s">
        <v>1333</v>
      </c>
      <c r="J414" s="81" t="s">
        <v>443</v>
      </c>
      <c r="K414" s="81"/>
      <c r="L414" s="81"/>
      <c r="M414" s="81"/>
      <c r="N414" s="81"/>
      <c r="O414" s="82"/>
      <c r="P414" s="81"/>
      <c r="Q414" s="81"/>
      <c r="R414" s="81"/>
      <c r="S414" s="81"/>
      <c r="T414" s="81"/>
      <c r="U414" s="81">
        <f t="shared" si="27"/>
        <v>0</v>
      </c>
      <c r="V414" s="81">
        <f>IFERROR(VLOOKUP(A414,'Competitors Links &amp; Pricings'!A:G,3,0),"")</f>
        <v>29.75</v>
      </c>
      <c r="W414" s="81">
        <f>IFERROR(VLOOKUP(A414,'Competitors Links &amp; Pricings'!A:G,5,0),"")</f>
        <v>29.75</v>
      </c>
      <c r="X414" s="81">
        <f>IFERROR(VLOOKUP(A414,'Competitors Links &amp; Pricings'!A:G,7,0),"")</f>
        <v>36.79</v>
      </c>
      <c r="Y414" s="81">
        <f>IFERROR(VLOOKUP(A414,'Competitors Links &amp; Pricings'!A:L,8,0),"")</f>
        <v>4</v>
      </c>
      <c r="Z414" s="81">
        <f>IFERROR(VLOOKUP(A414,'Competitors Links &amp; Pricings'!A:L,9,0),"")</f>
        <v>1</v>
      </c>
      <c r="AA414" s="81">
        <f>IFERROR(VLOOKUP(A414,'Competitors Links &amp; Pricings'!A:L,10,0),"")</f>
        <v>0.15</v>
      </c>
      <c r="AB414" s="81">
        <f>IFERROR(VLOOKUP(A414,'Competitors Links &amp; Pricings'!A:L,11,0),"")</f>
        <v>4</v>
      </c>
    </row>
    <row r="415" spans="1:28" s="83" customFormat="1" ht="12" x14ac:dyDescent="0.25">
      <c r="A415" s="81" t="s">
        <v>1334</v>
      </c>
      <c r="B415" s="89">
        <v>429.14</v>
      </c>
      <c r="C415" s="89">
        <v>606.42999999999995</v>
      </c>
      <c r="D415" s="106">
        <f t="shared" si="24"/>
        <v>0.29235031248454063</v>
      </c>
      <c r="E415" s="90">
        <f t="shared" si="25"/>
        <v>0</v>
      </c>
      <c r="F415" s="90">
        <f t="shared" si="26"/>
        <v>638.35</v>
      </c>
      <c r="G415" s="82" t="s">
        <v>34</v>
      </c>
      <c r="H415" s="81" t="s">
        <v>1335</v>
      </c>
      <c r="I415" s="81" t="s">
        <v>1336</v>
      </c>
      <c r="J415" s="81" t="s">
        <v>443</v>
      </c>
      <c r="K415" s="81"/>
      <c r="L415" s="81"/>
      <c r="M415" s="81"/>
      <c r="N415" s="81"/>
      <c r="O415" s="82"/>
      <c r="P415" s="81"/>
      <c r="Q415" s="81"/>
      <c r="R415" s="81"/>
      <c r="S415" s="81"/>
      <c r="T415" s="81"/>
      <c r="U415" s="81">
        <f t="shared" si="27"/>
        <v>0</v>
      </c>
      <c r="V415" s="81">
        <f>IFERROR(VLOOKUP(A415,'Competitors Links &amp; Pricings'!A:G,3,0),"")</f>
        <v>1083.06</v>
      </c>
      <c r="W415" s="81">
        <f>IFERROR(VLOOKUP(A415,'Competitors Links &amp; Pricings'!A:G,5,0),"")</f>
        <v>638.35</v>
      </c>
      <c r="X415" s="81">
        <f>IFERROR(VLOOKUP(A415,'Competitors Links &amp; Pricings'!A:G,7,0),"")</f>
        <v>1083.1500000000001</v>
      </c>
      <c r="Y415" s="81">
        <f>IFERROR(VLOOKUP(A415,'Competitors Links &amp; Pricings'!A:L,8,0),"")</f>
        <v>9.84</v>
      </c>
      <c r="Z415" s="81">
        <f>IFERROR(VLOOKUP(A415,'Competitors Links &amp; Pricings'!A:L,9,0),"")</f>
        <v>3.74</v>
      </c>
      <c r="AA415" s="81">
        <f>IFERROR(VLOOKUP(A415,'Competitors Links &amp; Pricings'!A:L,10,0),"")</f>
        <v>6.61</v>
      </c>
      <c r="AB415" s="81">
        <f>IFERROR(VLOOKUP(A415,'Competitors Links &amp; Pricings'!A:L,11,0),"")</f>
        <v>7.28</v>
      </c>
    </row>
    <row r="416" spans="1:28" s="83" customFormat="1" ht="12" x14ac:dyDescent="0.25">
      <c r="A416" s="81" t="s">
        <v>1337</v>
      </c>
      <c r="B416" s="89">
        <v>198.29</v>
      </c>
      <c r="C416" s="89">
        <v>280.2</v>
      </c>
      <c r="D416" s="106">
        <f t="shared" si="24"/>
        <v>0.29232690935046396</v>
      </c>
      <c r="E416" s="90">
        <f t="shared" si="25"/>
        <v>0</v>
      </c>
      <c r="F416" s="90">
        <f t="shared" si="26"/>
        <v>294.95</v>
      </c>
      <c r="G416" s="82" t="s">
        <v>34</v>
      </c>
      <c r="H416" s="81" t="s">
        <v>1338</v>
      </c>
      <c r="I416" s="81" t="s">
        <v>1339</v>
      </c>
      <c r="J416" s="81" t="s">
        <v>443</v>
      </c>
      <c r="K416" s="81"/>
      <c r="L416" s="81"/>
      <c r="M416" s="81"/>
      <c r="N416" s="81"/>
      <c r="O416" s="82"/>
      <c r="P416" s="81"/>
      <c r="Q416" s="81"/>
      <c r="R416" s="81"/>
      <c r="S416" s="81"/>
      <c r="T416" s="81"/>
      <c r="U416" s="81">
        <f t="shared" si="27"/>
        <v>0</v>
      </c>
      <c r="V416" s="81">
        <f>IFERROR(VLOOKUP(A416,'Competitors Links &amp; Pricings'!A:G,3,0),"")</f>
        <v>294.95</v>
      </c>
      <c r="W416" s="81">
        <f>IFERROR(VLOOKUP(A416,'Competitors Links &amp; Pricings'!A:G,5,0),"")</f>
        <v>350.01</v>
      </c>
      <c r="X416" s="81">
        <f>IFERROR(VLOOKUP(A416,'Competitors Links &amp; Pricings'!A:G,7,0),"")</f>
        <v>585.15</v>
      </c>
      <c r="Y416" s="81">
        <f>IFERROR(VLOOKUP(A416,'Competitors Links &amp; Pricings'!A:L,8,0),"")</f>
        <v>6.61</v>
      </c>
      <c r="Z416" s="81">
        <f>IFERROR(VLOOKUP(A416,'Competitors Links &amp; Pricings'!A:L,9,0),"")</f>
        <v>1.83</v>
      </c>
      <c r="AA416" s="81">
        <f>IFERROR(VLOOKUP(A416,'Competitors Links &amp; Pricings'!A:L,10,0),"")</f>
        <v>11.24</v>
      </c>
      <c r="AB416" s="81">
        <f>IFERROR(VLOOKUP(A416,'Competitors Links &amp; Pricings'!A:L,11,0),"")</f>
        <v>5.2</v>
      </c>
    </row>
    <row r="417" spans="1:28" s="83" customFormat="1" ht="12" x14ac:dyDescent="0.25">
      <c r="A417" s="81" t="s">
        <v>1340</v>
      </c>
      <c r="B417" s="89">
        <v>544.57000000000005</v>
      </c>
      <c r="C417" s="89">
        <v>769.55</v>
      </c>
      <c r="D417" s="106">
        <f t="shared" si="24"/>
        <v>0.2923526736404391</v>
      </c>
      <c r="E417" s="90">
        <f t="shared" si="25"/>
        <v>0</v>
      </c>
      <c r="F417" s="90">
        <f t="shared" si="26"/>
        <v>810.05</v>
      </c>
      <c r="G417" s="82" t="s">
        <v>34</v>
      </c>
      <c r="H417" s="81" t="s">
        <v>1341</v>
      </c>
      <c r="I417" s="81" t="s">
        <v>1342</v>
      </c>
      <c r="J417" s="81" t="s">
        <v>443</v>
      </c>
      <c r="K417" s="81"/>
      <c r="L417" s="81"/>
      <c r="M417" s="81"/>
      <c r="N417" s="81"/>
      <c r="O417" s="82"/>
      <c r="P417" s="81"/>
      <c r="Q417" s="81"/>
      <c r="R417" s="81"/>
      <c r="S417" s="81"/>
      <c r="T417" s="81"/>
      <c r="U417" s="81">
        <f t="shared" si="27"/>
        <v>0</v>
      </c>
      <c r="V417" s="81">
        <f>IFERROR(VLOOKUP(A417,'Competitors Links &amp; Pricings'!A:G,3,0),"")</f>
        <v>810.05</v>
      </c>
      <c r="W417" s="81">
        <f>IFERROR(VLOOKUP(A417,'Competitors Links &amp; Pricings'!A:G,5,0),"")</f>
        <v>810.05</v>
      </c>
      <c r="X417" s="81">
        <f>IFERROR(VLOOKUP(A417,'Competitors Links &amp; Pricings'!A:G,7,0),"")</f>
        <v>883.3</v>
      </c>
      <c r="Y417" s="81">
        <f>IFERROR(VLOOKUP(A417,'Competitors Links &amp; Pricings'!A:L,8,0),"")</f>
        <v>11.7</v>
      </c>
      <c r="Z417" s="81">
        <f>IFERROR(VLOOKUP(A417,'Competitors Links &amp; Pricings'!A:L,9,0),"")</f>
        <v>9.6999999999999993</v>
      </c>
      <c r="AA417" s="81">
        <f>IFERROR(VLOOKUP(A417,'Competitors Links &amp; Pricings'!A:L,10,0),"")</f>
        <v>9.9</v>
      </c>
      <c r="AB417" s="81">
        <f>IFERROR(VLOOKUP(A417,'Competitors Links &amp; Pricings'!A:L,11,0),"")</f>
        <v>4.0999999999999996</v>
      </c>
    </row>
    <row r="418" spans="1:28" s="83" customFormat="1" ht="12" x14ac:dyDescent="0.25">
      <c r="A418" s="81" t="s">
        <v>1343</v>
      </c>
      <c r="B418" s="89">
        <v>16.57</v>
      </c>
      <c r="C418" s="89">
        <v>22.68</v>
      </c>
      <c r="D418" s="106">
        <f t="shared" si="24"/>
        <v>0.26940035273368607</v>
      </c>
      <c r="E418" s="90">
        <f t="shared" si="25"/>
        <v>0</v>
      </c>
      <c r="F418" s="90">
        <f t="shared" si="26"/>
        <v>24.65</v>
      </c>
      <c r="G418" s="82" t="s">
        <v>34</v>
      </c>
      <c r="H418" s="81" t="s">
        <v>1344</v>
      </c>
      <c r="I418" s="81" t="s">
        <v>1345</v>
      </c>
      <c r="J418" s="81" t="s">
        <v>443</v>
      </c>
      <c r="K418" s="81"/>
      <c r="L418" s="81"/>
      <c r="M418" s="81"/>
      <c r="N418" s="81"/>
      <c r="O418" s="82"/>
      <c r="P418" s="81"/>
      <c r="Q418" s="81"/>
      <c r="R418" s="81"/>
      <c r="S418" s="81"/>
      <c r="T418" s="81"/>
      <c r="U418" s="81">
        <f t="shared" si="27"/>
        <v>0</v>
      </c>
      <c r="V418" s="81">
        <f>IFERROR(VLOOKUP(A418,'Competitors Links &amp; Pricings'!A:G,3,0),"")</f>
        <v>24.65</v>
      </c>
      <c r="W418" s="81">
        <f>IFERROR(VLOOKUP(A418,'Competitors Links &amp; Pricings'!A:G,5,0),"")</f>
        <v>26.1</v>
      </c>
      <c r="X418" s="81" t="str">
        <f>IFERROR(VLOOKUP(A418,'Competitors Links &amp; Pricings'!A:G,7,0),"")</f>
        <v xml:space="preserve"> </v>
      </c>
      <c r="Y418" s="81">
        <f>IFERROR(VLOOKUP(A418,'Competitors Links &amp; Pricings'!A:L,8,0),"")</f>
        <v>0.75</v>
      </c>
      <c r="Z418" s="81">
        <f>IFERROR(VLOOKUP(A418,'Competitors Links &amp; Pricings'!A:L,9,0),"")</f>
        <v>2.75</v>
      </c>
      <c r="AA418" s="81">
        <f>IFERROR(VLOOKUP(A418,'Competitors Links &amp; Pricings'!A:L,10,0),"")</f>
        <v>0.1</v>
      </c>
      <c r="AB418" s="81">
        <f>IFERROR(VLOOKUP(A418,'Competitors Links &amp; Pricings'!A:L,11,0),"")</f>
        <v>0.25</v>
      </c>
    </row>
    <row r="419" spans="1:28" s="83" customFormat="1" ht="12" x14ac:dyDescent="0.25">
      <c r="A419" s="81" t="s">
        <v>1346</v>
      </c>
      <c r="B419" s="89">
        <v>534.86</v>
      </c>
      <c r="C419" s="89">
        <v>755.82</v>
      </c>
      <c r="D419" s="106">
        <f t="shared" si="24"/>
        <v>0.29234473816517165</v>
      </c>
      <c r="E419" s="90">
        <f t="shared" si="25"/>
        <v>0</v>
      </c>
      <c r="F419" s="90">
        <f t="shared" si="26"/>
        <v>795.6</v>
      </c>
      <c r="G419" s="82" t="s">
        <v>34</v>
      </c>
      <c r="H419" s="81" t="s">
        <v>1347</v>
      </c>
      <c r="I419" s="81" t="s">
        <v>1348</v>
      </c>
      <c r="J419" s="81" t="s">
        <v>443</v>
      </c>
      <c r="K419" s="81"/>
      <c r="L419" s="81"/>
      <c r="M419" s="81"/>
      <c r="N419" s="81"/>
      <c r="O419" s="82"/>
      <c r="P419" s="81"/>
      <c r="Q419" s="81"/>
      <c r="R419" s="81"/>
      <c r="S419" s="81"/>
      <c r="T419" s="81"/>
      <c r="U419" s="81">
        <f t="shared" si="27"/>
        <v>0</v>
      </c>
      <c r="V419" s="81">
        <f>IFERROR(VLOOKUP(A419,'Competitors Links &amp; Pricings'!A:G,3,0),"")</f>
        <v>795.6</v>
      </c>
      <c r="W419" s="81">
        <f>IFERROR(VLOOKUP(A419,'Competitors Links &amp; Pricings'!A:G,5,0),"")</f>
        <v>795.6</v>
      </c>
      <c r="X419" s="81">
        <f>IFERROR(VLOOKUP(A419,'Competitors Links &amp; Pricings'!A:G,7,0),"")</f>
        <v>876</v>
      </c>
      <c r="Y419" s="81">
        <f>IFERROR(VLOOKUP(A419,'Competitors Links &amp; Pricings'!A:L,8,0),"")</f>
        <v>11.7</v>
      </c>
      <c r="Z419" s="81">
        <f>IFERROR(VLOOKUP(A419,'Competitors Links &amp; Pricings'!A:L,9,0),"")</f>
        <v>8.5</v>
      </c>
      <c r="AA419" s="81">
        <f>IFERROR(VLOOKUP(A419,'Competitors Links &amp; Pricings'!A:L,10,0),"")</f>
        <v>9.9</v>
      </c>
      <c r="AB419" s="81">
        <f>IFERROR(VLOOKUP(A419,'Competitors Links &amp; Pricings'!A:L,11,0),"")</f>
        <v>4.0999999999999996</v>
      </c>
    </row>
    <row r="420" spans="1:28" s="83" customFormat="1" ht="12" x14ac:dyDescent="0.25">
      <c r="A420" s="81" t="s">
        <v>1349</v>
      </c>
      <c r="B420" s="89">
        <v>7.43</v>
      </c>
      <c r="C420" s="89">
        <v>16.510000000000002</v>
      </c>
      <c r="D420" s="106">
        <f t="shared" si="24"/>
        <v>0.54996971532404604</v>
      </c>
      <c r="E420" s="90">
        <f t="shared" si="25"/>
        <v>0</v>
      </c>
      <c r="F420" s="90">
        <f t="shared" si="26"/>
        <v>17.95</v>
      </c>
      <c r="G420" s="82" t="s">
        <v>34</v>
      </c>
      <c r="H420" s="81" t="s">
        <v>1350</v>
      </c>
      <c r="I420" s="81" t="s">
        <v>1351</v>
      </c>
      <c r="J420" s="81" t="s">
        <v>443</v>
      </c>
      <c r="K420" s="81"/>
      <c r="L420" s="81"/>
      <c r="M420" s="81"/>
      <c r="N420" s="81"/>
      <c r="O420" s="82"/>
      <c r="P420" s="81"/>
      <c r="Q420" s="81"/>
      <c r="R420" s="81"/>
      <c r="S420" s="81"/>
      <c r="T420" s="81"/>
      <c r="U420" s="81">
        <f t="shared" si="27"/>
        <v>0</v>
      </c>
      <c r="V420" s="81">
        <f>IFERROR(VLOOKUP(A420,'Competitors Links &amp; Pricings'!A:G,3,0),"")</f>
        <v>23.95</v>
      </c>
      <c r="W420" s="81">
        <f>IFERROR(VLOOKUP(A420,'Competitors Links &amp; Pricings'!A:G,5,0),"")</f>
        <v>23.78</v>
      </c>
      <c r="X420" s="81">
        <f>IFERROR(VLOOKUP(A420,'Competitors Links &amp; Pricings'!A:G,7,0),"")</f>
        <v>17.95</v>
      </c>
      <c r="Y420" s="81">
        <f>IFERROR(VLOOKUP(A420,'Competitors Links &amp; Pricings'!A:L,8,0),"")</f>
        <v>0.4</v>
      </c>
      <c r="Z420" s="81">
        <f>IFERROR(VLOOKUP(A420,'Competitors Links &amp; Pricings'!A:L,9,0),"")</f>
        <v>1.6</v>
      </c>
      <c r="AA420" s="81">
        <f>IFERROR(VLOOKUP(A420,'Competitors Links &amp; Pricings'!A:L,10,0),"")</f>
        <v>0.01</v>
      </c>
      <c r="AB420" s="81">
        <f>IFERROR(VLOOKUP(A420,'Competitors Links &amp; Pricings'!A:L,11,0),"")</f>
        <v>0.3</v>
      </c>
    </row>
    <row r="421" spans="1:28" s="83" customFormat="1" ht="12" x14ac:dyDescent="0.25">
      <c r="A421" s="81" t="s">
        <v>1352</v>
      </c>
      <c r="B421" s="89">
        <v>478.29</v>
      </c>
      <c r="C421" s="89">
        <v>675.88</v>
      </c>
      <c r="D421" s="106">
        <f t="shared" si="24"/>
        <v>0.29234479493401194</v>
      </c>
      <c r="E421" s="90">
        <f t="shared" si="25"/>
        <v>0</v>
      </c>
      <c r="F421" s="90">
        <f t="shared" si="26"/>
        <v>711.45</v>
      </c>
      <c r="G421" s="82" t="s">
        <v>34</v>
      </c>
      <c r="H421" s="81" t="s">
        <v>1353</v>
      </c>
      <c r="I421" s="81" t="s">
        <v>1354</v>
      </c>
      <c r="J421" s="81" t="s">
        <v>443</v>
      </c>
      <c r="K421" s="81"/>
      <c r="L421" s="81"/>
      <c r="M421" s="81"/>
      <c r="N421" s="81"/>
      <c r="O421" s="82"/>
      <c r="P421" s="81"/>
      <c r="Q421" s="81"/>
      <c r="R421" s="81"/>
      <c r="S421" s="81"/>
      <c r="T421" s="81"/>
      <c r="U421" s="81">
        <f t="shared" si="27"/>
        <v>0</v>
      </c>
      <c r="V421" s="81">
        <f>IFERROR(VLOOKUP(A421,'Competitors Links &amp; Pricings'!A:G,3,0),"")</f>
        <v>711.45</v>
      </c>
      <c r="W421" s="81">
        <f>IFERROR(VLOOKUP(A421,'Competitors Links &amp; Pricings'!A:G,5,0),"")</f>
        <v>837</v>
      </c>
      <c r="X421" s="81">
        <f>IFERROR(VLOOKUP(A421,'Competitors Links &amp; Pricings'!A:G,7,0),"")</f>
        <v>775.78</v>
      </c>
      <c r="Y421" s="81">
        <f>IFERROR(VLOOKUP(A421,'Competitors Links &amp; Pricings'!A:L,8,0),"")</f>
        <v>11.7</v>
      </c>
      <c r="Z421" s="81">
        <f>IFERROR(VLOOKUP(A421,'Competitors Links &amp; Pricings'!A:L,9,0),"")</f>
        <v>9.6999999999999993</v>
      </c>
      <c r="AA421" s="81">
        <f>IFERROR(VLOOKUP(A421,'Competitors Links &amp; Pricings'!A:L,10,0),"")</f>
        <v>9.9</v>
      </c>
      <c r="AB421" s="81">
        <f>IFERROR(VLOOKUP(A421,'Competitors Links &amp; Pricings'!A:L,11,0),"")</f>
        <v>4.0999999999999996</v>
      </c>
    </row>
    <row r="422" spans="1:28" s="83" customFormat="1" ht="12" x14ac:dyDescent="0.25">
      <c r="A422" s="81" t="s">
        <v>1355</v>
      </c>
      <c r="B422" s="89">
        <v>468.57</v>
      </c>
      <c r="C422" s="89">
        <v>662.15</v>
      </c>
      <c r="D422" s="106">
        <f t="shared" si="24"/>
        <v>0.29235067582873969</v>
      </c>
      <c r="E422" s="90">
        <f t="shared" si="25"/>
        <v>0</v>
      </c>
      <c r="F422" s="90">
        <f t="shared" si="26"/>
        <v>697</v>
      </c>
      <c r="G422" s="82" t="s">
        <v>34</v>
      </c>
      <c r="H422" s="81" t="s">
        <v>1356</v>
      </c>
      <c r="I422" s="81" t="s">
        <v>1357</v>
      </c>
      <c r="J422" s="81" t="s">
        <v>443</v>
      </c>
      <c r="K422" s="81"/>
      <c r="L422" s="81"/>
      <c r="M422" s="81"/>
      <c r="N422" s="81"/>
      <c r="O422" s="82"/>
      <c r="P422" s="81"/>
      <c r="Q422" s="81"/>
      <c r="R422" s="81"/>
      <c r="S422" s="81"/>
      <c r="T422" s="81"/>
      <c r="U422" s="81">
        <f t="shared" si="27"/>
        <v>0</v>
      </c>
      <c r="V422" s="81">
        <f>IFERROR(VLOOKUP(A422,'Competitors Links &amp; Pricings'!A:G,3,0),"")</f>
        <v>697</v>
      </c>
      <c r="W422" s="81">
        <f>IFERROR(VLOOKUP(A422,'Competitors Links &amp; Pricings'!A:G,5,0),"")</f>
        <v>697</v>
      </c>
      <c r="X422" s="81">
        <f>IFERROR(VLOOKUP(A422,'Competitors Links &amp; Pricings'!A:G,7,0),"")</f>
        <v>697</v>
      </c>
      <c r="Y422" s="81">
        <f>IFERROR(VLOOKUP(A422,'Competitors Links &amp; Pricings'!A:L,8,0),"")</f>
        <v>11.7</v>
      </c>
      <c r="Z422" s="81">
        <f>IFERROR(VLOOKUP(A422,'Competitors Links &amp; Pricings'!A:L,9,0),"")</f>
        <v>8.5</v>
      </c>
      <c r="AA422" s="81">
        <f>IFERROR(VLOOKUP(A422,'Competitors Links &amp; Pricings'!A:L,10,0),"")</f>
        <v>9.9</v>
      </c>
      <c r="AB422" s="81">
        <f>IFERROR(VLOOKUP(A422,'Competitors Links &amp; Pricings'!A:L,11,0),"")</f>
        <v>4.0999999999999996</v>
      </c>
    </row>
    <row r="423" spans="1:28" s="83" customFormat="1" ht="12" x14ac:dyDescent="0.25">
      <c r="A423" s="81" t="s">
        <v>1358</v>
      </c>
      <c r="B423" s="89">
        <v>113.14</v>
      </c>
      <c r="C423" s="89">
        <v>159.88999999999999</v>
      </c>
      <c r="D423" s="106">
        <f t="shared" si="24"/>
        <v>0.29238851710550995</v>
      </c>
      <c r="E423" s="90">
        <f t="shared" si="25"/>
        <v>0</v>
      </c>
      <c r="F423" s="90">
        <f t="shared" si="26"/>
        <v>168.3</v>
      </c>
      <c r="G423" s="82" t="s">
        <v>34</v>
      </c>
      <c r="H423" s="81" t="s">
        <v>1359</v>
      </c>
      <c r="I423" s="81" t="s">
        <v>1360</v>
      </c>
      <c r="J423" s="81" t="s">
        <v>443</v>
      </c>
      <c r="K423" s="81"/>
      <c r="L423" s="81"/>
      <c r="M423" s="81"/>
      <c r="N423" s="81"/>
      <c r="O423" s="82"/>
      <c r="P423" s="81"/>
      <c r="Q423" s="81"/>
      <c r="R423" s="81"/>
      <c r="S423" s="81"/>
      <c r="T423" s="81"/>
      <c r="U423" s="81">
        <f t="shared" si="27"/>
        <v>0</v>
      </c>
      <c r="V423" s="81">
        <f>IFERROR(VLOOKUP(A423,'Competitors Links &amp; Pricings'!A:G,3,0),"")</f>
        <v>168.3</v>
      </c>
      <c r="W423" s="81">
        <f>IFERROR(VLOOKUP(A423,'Competitors Links &amp; Pricings'!A:G,5,0),"")</f>
        <v>168.3</v>
      </c>
      <c r="X423" s="81">
        <f>IFERROR(VLOOKUP(A423,'Competitors Links &amp; Pricings'!A:G,7,0),"")</f>
        <v>199.73</v>
      </c>
      <c r="Y423" s="81">
        <f>IFERROR(VLOOKUP(A423,'Competitors Links &amp; Pricings'!A:L,8,0),"")</f>
        <v>1.96</v>
      </c>
      <c r="Z423" s="81">
        <f>IFERROR(VLOOKUP(A423,'Competitors Links &amp; Pricings'!A:L,9,0),"")</f>
        <v>6.69</v>
      </c>
      <c r="AA423" s="81">
        <f>IFERROR(VLOOKUP(A423,'Competitors Links &amp; Pricings'!A:L,10,0),"")</f>
        <v>2.2000000000000002</v>
      </c>
      <c r="AB423" s="81">
        <f>IFERROR(VLOOKUP(A423,'Competitors Links &amp; Pricings'!A:L,11,0),"")</f>
        <v>3.14</v>
      </c>
    </row>
    <row r="424" spans="1:28" s="83" customFormat="1" ht="12" x14ac:dyDescent="0.25">
      <c r="A424" s="81" t="s">
        <v>1361</v>
      </c>
      <c r="B424" s="89">
        <v>7.43</v>
      </c>
      <c r="C424" s="89">
        <v>10.17</v>
      </c>
      <c r="D424" s="106">
        <f t="shared" si="24"/>
        <v>0.26941986234021637</v>
      </c>
      <c r="E424" s="90">
        <f t="shared" si="25"/>
        <v>0</v>
      </c>
      <c r="F424" s="90">
        <f t="shared" si="26"/>
        <v>11.05</v>
      </c>
      <c r="G424" s="82" t="s">
        <v>34</v>
      </c>
      <c r="H424" s="81" t="s">
        <v>1362</v>
      </c>
      <c r="I424" s="81" t="s">
        <v>1363</v>
      </c>
      <c r="J424" s="81" t="s">
        <v>443</v>
      </c>
      <c r="K424" s="81"/>
      <c r="L424" s="81"/>
      <c r="M424" s="81"/>
      <c r="N424" s="81"/>
      <c r="O424" s="82"/>
      <c r="P424" s="81"/>
      <c r="Q424" s="81"/>
      <c r="R424" s="81"/>
      <c r="S424" s="81"/>
      <c r="T424" s="81"/>
      <c r="U424" s="81">
        <f t="shared" si="27"/>
        <v>0</v>
      </c>
      <c r="V424" s="81">
        <f>IFERROR(VLOOKUP(A424,'Competitors Links &amp; Pricings'!A:G,3,0),"")</f>
        <v>17.95</v>
      </c>
      <c r="W424" s="81">
        <f>IFERROR(VLOOKUP(A424,'Competitors Links &amp; Pricings'!A:G,5,0),"")</f>
        <v>22.8</v>
      </c>
      <c r="X424" s="81">
        <f>IFERROR(VLOOKUP(A424,'Competitors Links &amp; Pricings'!A:G,7,0),"")</f>
        <v>11.05</v>
      </c>
      <c r="Y424" s="81">
        <f>IFERROR(VLOOKUP(A424,'Competitors Links &amp; Pricings'!A:L,8,0),"")</f>
        <v>0.31</v>
      </c>
      <c r="Z424" s="81">
        <f>IFERROR(VLOOKUP(A424,'Competitors Links &amp; Pricings'!A:L,9,0),"")</f>
        <v>0.59</v>
      </c>
      <c r="AA424" s="81">
        <f>IFERROR(VLOOKUP(A424,'Competitors Links &amp; Pricings'!A:L,10,0),"")</f>
        <v>1.2999999999999999E-2</v>
      </c>
      <c r="AB424" s="81">
        <f>IFERROR(VLOOKUP(A424,'Competitors Links &amp; Pricings'!A:L,11,0),"")</f>
        <v>0.39</v>
      </c>
    </row>
    <row r="425" spans="1:28" s="83" customFormat="1" ht="12" x14ac:dyDescent="0.25">
      <c r="A425" s="81" t="s">
        <v>1364</v>
      </c>
      <c r="B425" s="89">
        <v>429.14</v>
      </c>
      <c r="C425" s="89">
        <v>606.42999999999995</v>
      </c>
      <c r="D425" s="106">
        <f t="shared" si="24"/>
        <v>0.29235031248454063</v>
      </c>
      <c r="E425" s="90">
        <f t="shared" si="25"/>
        <v>0</v>
      </c>
      <c r="F425" s="90">
        <f t="shared" si="26"/>
        <v>638.35</v>
      </c>
      <c r="G425" s="82" t="s">
        <v>34</v>
      </c>
      <c r="H425" s="81" t="s">
        <v>1365</v>
      </c>
      <c r="I425" s="81" t="s">
        <v>1366</v>
      </c>
      <c r="J425" s="81" t="s">
        <v>443</v>
      </c>
      <c r="K425" s="81"/>
      <c r="L425" s="81"/>
      <c r="M425" s="81"/>
      <c r="N425" s="81"/>
      <c r="O425" s="82"/>
      <c r="P425" s="81"/>
      <c r="Q425" s="81"/>
      <c r="R425" s="81"/>
      <c r="S425" s="81"/>
      <c r="T425" s="81"/>
      <c r="U425" s="81">
        <f t="shared" si="27"/>
        <v>0</v>
      </c>
      <c r="V425" s="81">
        <f>IFERROR(VLOOKUP(A425,'Competitors Links &amp; Pricings'!A:G,3,0),"")</f>
        <v>638.35</v>
      </c>
      <c r="W425" s="81">
        <f>IFERROR(VLOOKUP(A425,'Competitors Links &amp; Pricings'!A:G,5,0),"")</f>
        <v>1083.6500000000001</v>
      </c>
      <c r="X425" s="81">
        <f>IFERROR(VLOOKUP(A425,'Competitors Links &amp; Pricings'!A:G,7,0),"")</f>
        <v>1083.1500000000001</v>
      </c>
      <c r="Y425" s="81">
        <f>IFERROR(VLOOKUP(A425,'Competitors Links &amp; Pricings'!A:L,8,0),"")</f>
        <v>9.9</v>
      </c>
      <c r="Z425" s="81">
        <f>IFERROR(VLOOKUP(A425,'Competitors Links &amp; Pricings'!A:L,9,0),"")</f>
        <v>8.5</v>
      </c>
      <c r="AA425" s="81">
        <f>IFERROR(VLOOKUP(A425,'Competitors Links &amp; Pricings'!A:L,10,0),"")</f>
        <v>6.6</v>
      </c>
      <c r="AB425" s="81">
        <f>IFERROR(VLOOKUP(A425,'Competitors Links &amp; Pricings'!A:L,11,0),"")</f>
        <v>3.8</v>
      </c>
    </row>
    <row r="426" spans="1:28" s="83" customFormat="1" ht="12" x14ac:dyDescent="0.25">
      <c r="A426" s="81" t="s">
        <v>1367</v>
      </c>
      <c r="B426" s="89">
        <v>429.14</v>
      </c>
      <c r="C426" s="89">
        <v>606.42999999999995</v>
      </c>
      <c r="D426" s="106">
        <f t="shared" si="24"/>
        <v>0.29235031248454063</v>
      </c>
      <c r="E426" s="90">
        <f t="shared" si="25"/>
        <v>0</v>
      </c>
      <c r="F426" s="90">
        <f t="shared" si="26"/>
        <v>638.35</v>
      </c>
      <c r="G426" s="82" t="s">
        <v>34</v>
      </c>
      <c r="H426" s="81" t="s">
        <v>1368</v>
      </c>
      <c r="I426" s="81" t="s">
        <v>1369</v>
      </c>
      <c r="J426" s="81" t="s">
        <v>443</v>
      </c>
      <c r="K426" s="81"/>
      <c r="L426" s="81"/>
      <c r="M426" s="81"/>
      <c r="N426" s="81"/>
      <c r="O426" s="82"/>
      <c r="P426" s="81"/>
      <c r="Q426" s="81"/>
      <c r="R426" s="81"/>
      <c r="S426" s="81"/>
      <c r="T426" s="81"/>
      <c r="U426" s="81">
        <f t="shared" si="27"/>
        <v>0</v>
      </c>
      <c r="V426" s="81">
        <f>IFERROR(VLOOKUP(A426,'Competitors Links &amp; Pricings'!A:G,3,0),"")</f>
        <v>638.35</v>
      </c>
      <c r="W426" s="81">
        <f>IFERROR(VLOOKUP(A426,'Competitors Links &amp; Pricings'!A:G,5,0),"")</f>
        <v>638.35</v>
      </c>
      <c r="X426" s="81">
        <f>IFERROR(VLOOKUP(A426,'Competitors Links &amp; Pricings'!A:G,7,0),"")</f>
        <v>1137.5999999999999</v>
      </c>
      <c r="Y426" s="81">
        <f>IFERROR(VLOOKUP(A426,'Competitors Links &amp; Pricings'!A:L,8,0),"")</f>
        <v>9.9</v>
      </c>
      <c r="Z426" s="81">
        <f>IFERROR(VLOOKUP(A426,'Competitors Links &amp; Pricings'!A:L,9,0),"")</f>
        <v>7.4</v>
      </c>
      <c r="AA426" s="81">
        <f>IFERROR(VLOOKUP(A426,'Competitors Links &amp; Pricings'!A:L,10,0),"")</f>
        <v>6.6</v>
      </c>
      <c r="AB426" s="81">
        <f>IFERROR(VLOOKUP(A426,'Competitors Links &amp; Pricings'!A:L,11,0),"")</f>
        <v>3.8</v>
      </c>
    </row>
    <row r="427" spans="1:28" s="83" customFormat="1" ht="12" x14ac:dyDescent="0.25">
      <c r="A427" s="81" t="s">
        <v>1370</v>
      </c>
      <c r="B427" s="89">
        <v>21.71</v>
      </c>
      <c r="C427" s="89">
        <v>29.72</v>
      </c>
      <c r="D427" s="106">
        <f t="shared" si="24"/>
        <v>0.26951547779273211</v>
      </c>
      <c r="E427" s="90">
        <f t="shared" si="25"/>
        <v>0</v>
      </c>
      <c r="F427" s="90">
        <f t="shared" si="26"/>
        <v>32.299999999999997</v>
      </c>
      <c r="G427" s="82" t="s">
        <v>34</v>
      </c>
      <c r="H427" s="81" t="s">
        <v>1371</v>
      </c>
      <c r="I427" s="81" t="s">
        <v>1372</v>
      </c>
      <c r="J427" s="81" t="s">
        <v>443</v>
      </c>
      <c r="K427" s="81"/>
      <c r="L427" s="81"/>
      <c r="M427" s="81"/>
      <c r="N427" s="81"/>
      <c r="O427" s="82"/>
      <c r="P427" s="81"/>
      <c r="Q427" s="81"/>
      <c r="R427" s="81"/>
      <c r="S427" s="81"/>
      <c r="T427" s="81"/>
      <c r="U427" s="81">
        <f t="shared" si="27"/>
        <v>0</v>
      </c>
      <c r="V427" s="81">
        <f>IFERROR(VLOOKUP(A427,'Competitors Links &amp; Pricings'!A:G,3,0),"")</f>
        <v>32.299999999999997</v>
      </c>
      <c r="W427" s="81">
        <f>IFERROR(VLOOKUP(A427,'Competitors Links &amp; Pricings'!A:G,5,0),"")</f>
        <v>32.299999999999997</v>
      </c>
      <c r="X427" s="81">
        <f>IFERROR(VLOOKUP(A427,'Competitors Links &amp; Pricings'!A:G,7,0),"")</f>
        <v>43.43</v>
      </c>
      <c r="Y427" s="81">
        <f>IFERROR(VLOOKUP(A427,'Competitors Links &amp; Pricings'!A:L,8,0),"")</f>
        <v>4.72</v>
      </c>
      <c r="Z427" s="81">
        <f>IFERROR(VLOOKUP(A427,'Competitors Links &amp; Pricings'!A:L,9,0),"")</f>
        <v>1.61</v>
      </c>
      <c r="AA427" s="81">
        <f>IFERROR(VLOOKUP(A427,'Competitors Links &amp; Pricings'!A:L,10,0),"")</f>
        <v>0.56999999999999995</v>
      </c>
      <c r="AB427" s="81">
        <f>IFERROR(VLOOKUP(A427,'Competitors Links &amp; Pricings'!A:L,11,0),"")</f>
        <v>1.18</v>
      </c>
    </row>
    <row r="428" spans="1:28" s="83" customFormat="1" ht="12" x14ac:dyDescent="0.25">
      <c r="A428" s="81" t="s">
        <v>1373</v>
      </c>
      <c r="B428" s="89">
        <v>396</v>
      </c>
      <c r="C428" s="89">
        <v>559.6</v>
      </c>
      <c r="D428" s="106">
        <f t="shared" si="24"/>
        <v>0.29235167977126519</v>
      </c>
      <c r="E428" s="90">
        <f t="shared" si="25"/>
        <v>0</v>
      </c>
      <c r="F428" s="90">
        <f t="shared" si="26"/>
        <v>589.04999999999995</v>
      </c>
      <c r="G428" s="82" t="s">
        <v>34</v>
      </c>
      <c r="H428" s="81" t="s">
        <v>1374</v>
      </c>
      <c r="I428" s="81" t="s">
        <v>1375</v>
      </c>
      <c r="J428" s="81" t="s">
        <v>443</v>
      </c>
      <c r="K428" s="81"/>
      <c r="L428" s="81"/>
      <c r="M428" s="81"/>
      <c r="N428" s="81"/>
      <c r="O428" s="82"/>
      <c r="P428" s="81"/>
      <c r="Q428" s="81"/>
      <c r="R428" s="81"/>
      <c r="S428" s="81"/>
      <c r="T428" s="81"/>
      <c r="U428" s="81">
        <f t="shared" si="27"/>
        <v>0</v>
      </c>
      <c r="V428" s="81">
        <f>IFERROR(VLOOKUP(A428,'Competitors Links &amp; Pricings'!A:G,3,0),"")</f>
        <v>589.04999999999995</v>
      </c>
      <c r="W428" s="81">
        <f>IFERROR(VLOOKUP(A428,'Competitors Links &amp; Pricings'!A:G,5,0),"")</f>
        <v>796.4</v>
      </c>
      <c r="X428" s="81">
        <f>IFERROR(VLOOKUP(A428,'Competitors Links &amp; Pricings'!A:G,7,0),"")</f>
        <v>589.04999999999995</v>
      </c>
      <c r="Y428" s="81">
        <f>IFERROR(VLOOKUP(A428,'Competitors Links &amp; Pricings'!A:L,8,0),"")</f>
        <v>9.84</v>
      </c>
      <c r="Z428" s="81">
        <f>IFERROR(VLOOKUP(A428,'Competitors Links &amp; Pricings'!A:L,9,0),"")</f>
        <v>3.74</v>
      </c>
      <c r="AA428" s="81">
        <f>IFERROR(VLOOKUP(A428,'Competitors Links &amp; Pricings'!A:L,10,0),"")</f>
        <v>6.61</v>
      </c>
      <c r="AB428" s="81">
        <f>IFERROR(VLOOKUP(A428,'Competitors Links &amp; Pricings'!A:L,11,0),"")</f>
        <v>7.28</v>
      </c>
    </row>
    <row r="429" spans="1:28" s="83" customFormat="1" ht="12" x14ac:dyDescent="0.25">
      <c r="A429" s="81" t="s">
        <v>1376</v>
      </c>
      <c r="B429" s="89">
        <v>362.86</v>
      </c>
      <c r="C429" s="89">
        <v>512.76</v>
      </c>
      <c r="D429" s="106">
        <f t="shared" si="24"/>
        <v>0.29233949606053511</v>
      </c>
      <c r="E429" s="90">
        <f t="shared" si="25"/>
        <v>0</v>
      </c>
      <c r="F429" s="90">
        <f t="shared" si="26"/>
        <v>539.75</v>
      </c>
      <c r="G429" s="82" t="s">
        <v>34</v>
      </c>
      <c r="H429" s="81" t="s">
        <v>1377</v>
      </c>
      <c r="I429" s="81" t="s">
        <v>1378</v>
      </c>
      <c r="J429" s="81" t="s">
        <v>443</v>
      </c>
      <c r="K429" s="81"/>
      <c r="L429" s="81"/>
      <c r="M429" s="81"/>
      <c r="N429" s="81"/>
      <c r="O429" s="82"/>
      <c r="P429" s="81"/>
      <c r="Q429" s="81"/>
      <c r="R429" s="81"/>
      <c r="S429" s="81"/>
      <c r="T429" s="81"/>
      <c r="U429" s="81">
        <f t="shared" si="27"/>
        <v>0</v>
      </c>
      <c r="V429" s="81">
        <f>IFERROR(VLOOKUP(A429,'Competitors Links &amp; Pricings'!A:G,3,0),"")</f>
        <v>541.99</v>
      </c>
      <c r="W429" s="81">
        <f>IFERROR(VLOOKUP(A429,'Competitors Links &amp; Pricings'!A:G,5,0),"")</f>
        <v>1018.6</v>
      </c>
      <c r="X429" s="81">
        <f>IFERROR(VLOOKUP(A429,'Competitors Links &amp; Pricings'!A:G,7,0),"")</f>
        <v>539.75</v>
      </c>
      <c r="Y429" s="81">
        <f>IFERROR(VLOOKUP(A429,'Competitors Links &amp; Pricings'!A:L,8,0),"")</f>
        <v>9.9</v>
      </c>
      <c r="Z429" s="81">
        <f>IFERROR(VLOOKUP(A429,'Competitors Links &amp; Pricings'!A:L,9,0),"")</f>
        <v>8.6</v>
      </c>
      <c r="AA429" s="81">
        <f>IFERROR(VLOOKUP(A429,'Competitors Links &amp; Pricings'!A:L,10,0),"")</f>
        <v>6.6</v>
      </c>
      <c r="AB429" s="81">
        <f>IFERROR(VLOOKUP(A429,'Competitors Links &amp; Pricings'!A:L,11,0),"")</f>
        <v>3.8</v>
      </c>
    </row>
    <row r="430" spans="1:28" s="83" customFormat="1" ht="12" x14ac:dyDescent="0.25">
      <c r="A430" s="81" t="s">
        <v>1379</v>
      </c>
      <c r="B430" s="89">
        <v>362.86</v>
      </c>
      <c r="C430" s="89">
        <v>512.76</v>
      </c>
      <c r="D430" s="106">
        <f t="shared" si="24"/>
        <v>0.29233949606053511</v>
      </c>
      <c r="E430" s="90">
        <f t="shared" si="25"/>
        <v>0</v>
      </c>
      <c r="F430" s="90">
        <f t="shared" si="26"/>
        <v>539.75</v>
      </c>
      <c r="G430" s="82" t="s">
        <v>34</v>
      </c>
      <c r="H430" s="81" t="s">
        <v>1380</v>
      </c>
      <c r="I430" s="81" t="s">
        <v>1381</v>
      </c>
      <c r="J430" s="81" t="s">
        <v>443</v>
      </c>
      <c r="K430" s="81"/>
      <c r="L430" s="81"/>
      <c r="M430" s="81"/>
      <c r="N430" s="81"/>
      <c r="O430" s="82"/>
      <c r="P430" s="81"/>
      <c r="Q430" s="81"/>
      <c r="R430" s="81"/>
      <c r="S430" s="81"/>
      <c r="T430" s="81"/>
      <c r="U430" s="81">
        <f t="shared" si="27"/>
        <v>0</v>
      </c>
      <c r="V430" s="81">
        <f>IFERROR(VLOOKUP(A430,'Competitors Links &amp; Pricings'!A:G,3,0),"")</f>
        <v>539.75</v>
      </c>
      <c r="W430" s="81">
        <f>IFERROR(VLOOKUP(A430,'Competitors Links &amp; Pricings'!A:G,5,0),"")</f>
        <v>539.75</v>
      </c>
      <c r="X430" s="81">
        <f>IFERROR(VLOOKUP(A430,'Competitors Links &amp; Pricings'!A:G,7,0),"")</f>
        <v>595.08000000000004</v>
      </c>
      <c r="Y430" s="81">
        <f>IFERROR(VLOOKUP(A430,'Competitors Links &amp; Pricings'!A:L,8,0),"")</f>
        <v>9.84</v>
      </c>
      <c r="Z430" s="81">
        <f>IFERROR(VLOOKUP(A430,'Competitors Links &amp; Pricings'!A:L,9,0),"")</f>
        <v>3.74</v>
      </c>
      <c r="AA430" s="81">
        <f>IFERROR(VLOOKUP(A430,'Competitors Links &amp; Pricings'!A:L,10,0),"")</f>
        <v>6.61</v>
      </c>
      <c r="AB430" s="81">
        <f>IFERROR(VLOOKUP(A430,'Competitors Links &amp; Pricings'!A:L,11,0),"")</f>
        <v>7.28</v>
      </c>
    </row>
    <row r="431" spans="1:28" s="83" customFormat="1" ht="12" x14ac:dyDescent="0.25">
      <c r="A431" s="81" t="s">
        <v>1382</v>
      </c>
      <c r="B431" s="89">
        <v>304.98</v>
      </c>
      <c r="C431" s="89">
        <v>378.18</v>
      </c>
      <c r="D431" s="106">
        <f t="shared" si="24"/>
        <v>0.19355862287799458</v>
      </c>
      <c r="E431" s="90">
        <f t="shared" si="25"/>
        <v>0</v>
      </c>
      <c r="F431" s="90">
        <f t="shared" si="26"/>
        <v>442</v>
      </c>
      <c r="G431" s="82" t="s">
        <v>34</v>
      </c>
      <c r="H431" s="81" t="s">
        <v>1383</v>
      </c>
      <c r="I431" s="81" t="s">
        <v>1384</v>
      </c>
      <c r="J431" s="81" t="s">
        <v>443</v>
      </c>
      <c r="K431" s="81"/>
      <c r="L431" s="81"/>
      <c r="M431" s="81"/>
      <c r="N431" s="81"/>
      <c r="O431" s="82"/>
      <c r="P431" s="81"/>
      <c r="Q431" s="81"/>
      <c r="R431" s="81"/>
      <c r="S431" s="81"/>
      <c r="T431" s="81"/>
      <c r="U431" s="81">
        <f t="shared" si="27"/>
        <v>0</v>
      </c>
      <c r="V431" s="81">
        <f>IFERROR(VLOOKUP(A431,'Competitors Links &amp; Pricings'!A:G,3,0),"")</f>
        <v>442</v>
      </c>
      <c r="W431" s="81">
        <f>IFERROR(VLOOKUP(A431,'Competitors Links &amp; Pricings'!A:G,5,0),"")</f>
        <v>647</v>
      </c>
      <c r="X431" s="81">
        <f>IFERROR(VLOOKUP(A431,'Competitors Links &amp; Pricings'!A:G,7,0),"")</f>
        <v>489</v>
      </c>
      <c r="Y431" s="81">
        <f>IFERROR(VLOOKUP(A431,'Competitors Links &amp; Pricings'!A:L,8,0),"")</f>
        <v>9.84</v>
      </c>
      <c r="Z431" s="81">
        <f>IFERROR(VLOOKUP(A431,'Competitors Links &amp; Pricings'!A:L,9,0),"")</f>
        <v>3.74</v>
      </c>
      <c r="AA431" s="81">
        <f>IFERROR(VLOOKUP(A431,'Competitors Links &amp; Pricings'!A:L,10,0),"")</f>
        <v>6.61</v>
      </c>
      <c r="AB431" s="81">
        <f>IFERROR(VLOOKUP(A431,'Competitors Links &amp; Pricings'!A:L,11,0),"")</f>
        <v>8.4600000000000009</v>
      </c>
    </row>
    <row r="432" spans="1:28" s="83" customFormat="1" ht="12" x14ac:dyDescent="0.25">
      <c r="A432" s="81" t="s">
        <v>1385</v>
      </c>
      <c r="B432" s="89">
        <v>145.13999999999999</v>
      </c>
      <c r="C432" s="89">
        <v>205.11</v>
      </c>
      <c r="D432" s="106">
        <f t="shared" si="24"/>
        <v>0.29237969869825958</v>
      </c>
      <c r="E432" s="90">
        <f t="shared" si="25"/>
        <v>0</v>
      </c>
      <c r="F432" s="90">
        <f t="shared" si="26"/>
        <v>215.9</v>
      </c>
      <c r="G432" s="82" t="s">
        <v>34</v>
      </c>
      <c r="H432" s="81" t="s">
        <v>1386</v>
      </c>
      <c r="I432" s="81" t="s">
        <v>1387</v>
      </c>
      <c r="J432" s="81" t="s">
        <v>443</v>
      </c>
      <c r="K432" s="81"/>
      <c r="L432" s="81"/>
      <c r="M432" s="81"/>
      <c r="N432" s="81"/>
      <c r="O432" s="82"/>
      <c r="P432" s="81"/>
      <c r="Q432" s="81"/>
      <c r="R432" s="81"/>
      <c r="S432" s="81"/>
      <c r="T432" s="81"/>
      <c r="U432" s="81">
        <f t="shared" si="27"/>
        <v>0</v>
      </c>
      <c r="V432" s="81">
        <f>IFERROR(VLOOKUP(A432,'Competitors Links &amp; Pricings'!A:G,3,0),"")</f>
        <v>215.9</v>
      </c>
      <c r="W432" s="81">
        <f>IFERROR(VLOOKUP(A432,'Competitors Links &amp; Pricings'!A:G,5,0),"")</f>
        <v>215.9</v>
      </c>
      <c r="X432" s="81">
        <f>IFERROR(VLOOKUP(A432,'Competitors Links &amp; Pricings'!A:G,7,0),"")</f>
        <v>365.95</v>
      </c>
      <c r="Y432" s="81">
        <f>IFERROR(VLOOKUP(A432,'Competitors Links &amp; Pricings'!A:L,8,0),"")</f>
        <v>4.72</v>
      </c>
      <c r="Z432" s="81">
        <f>IFERROR(VLOOKUP(A432,'Competitors Links &amp; Pricings'!A:L,9,0),"")</f>
        <v>2.12</v>
      </c>
      <c r="AA432" s="81">
        <f>IFERROR(VLOOKUP(A432,'Competitors Links &amp; Pricings'!A:L,10,0),"")</f>
        <v>2.2000000000000002</v>
      </c>
      <c r="AB432" s="81">
        <f>IFERROR(VLOOKUP(A432,'Competitors Links &amp; Pricings'!A:L,11,0),"")</f>
        <v>1.81</v>
      </c>
    </row>
    <row r="433" spans="1:28" s="83" customFormat="1" ht="12" x14ac:dyDescent="0.25">
      <c r="A433" s="81" t="s">
        <v>1388</v>
      </c>
      <c r="B433" s="89">
        <v>244.57</v>
      </c>
      <c r="C433" s="89">
        <v>363.38</v>
      </c>
      <c r="D433" s="106">
        <f t="shared" si="24"/>
        <v>0.32695800539380265</v>
      </c>
      <c r="E433" s="90">
        <f t="shared" si="25"/>
        <v>0</v>
      </c>
      <c r="F433" s="90">
        <f t="shared" si="26"/>
        <v>382.5</v>
      </c>
      <c r="G433" s="82" t="s">
        <v>34</v>
      </c>
      <c r="H433" s="81" t="s">
        <v>1389</v>
      </c>
      <c r="I433" s="81" t="s">
        <v>1390</v>
      </c>
      <c r="J433" s="81" t="s">
        <v>443</v>
      </c>
      <c r="K433" s="81"/>
      <c r="L433" s="81"/>
      <c r="M433" s="81"/>
      <c r="N433" s="81"/>
      <c r="O433" s="82"/>
      <c r="P433" s="81"/>
      <c r="Q433" s="81"/>
      <c r="R433" s="81"/>
      <c r="S433" s="81"/>
      <c r="T433" s="81"/>
      <c r="U433" s="81">
        <f t="shared" si="27"/>
        <v>0</v>
      </c>
      <c r="V433" s="81">
        <f>IFERROR(VLOOKUP(A433,'Competitors Links &amp; Pricings'!A:G,3,0),"")</f>
        <v>382.5</v>
      </c>
      <c r="W433" s="81">
        <f>IFERROR(VLOOKUP(A433,'Competitors Links &amp; Pricings'!A:G,5,0),"")</f>
        <v>382.5</v>
      </c>
      <c r="X433" s="81">
        <f>IFERROR(VLOOKUP(A433,'Competitors Links &amp; Pricings'!A:G,7,0),"")</f>
        <v>382.5</v>
      </c>
      <c r="Y433" s="81">
        <f>IFERROR(VLOOKUP(A433,'Competitors Links &amp; Pricings'!A:L,8,0),"")</f>
        <v>7.32</v>
      </c>
      <c r="Z433" s="81">
        <f>IFERROR(VLOOKUP(A433,'Competitors Links &amp; Pricings'!A:L,9,0),"")</f>
        <v>2.75</v>
      </c>
      <c r="AA433" s="81">
        <f>IFERROR(VLOOKUP(A433,'Competitors Links &amp; Pricings'!A:L,10,0),"")</f>
        <v>2.75</v>
      </c>
      <c r="AB433" s="81">
        <f>IFERROR(VLOOKUP(A433,'Competitors Links &amp; Pricings'!A:L,11,0),"")</f>
        <v>5.1100000000000003</v>
      </c>
    </row>
    <row r="434" spans="1:28" s="83" customFormat="1" ht="12" x14ac:dyDescent="0.25">
      <c r="A434" s="81" t="s">
        <v>1391</v>
      </c>
      <c r="B434" s="89">
        <v>206.86</v>
      </c>
      <c r="C434" s="89">
        <v>307.66000000000003</v>
      </c>
      <c r="D434" s="106">
        <f t="shared" si="24"/>
        <v>0.32763440161216928</v>
      </c>
      <c r="E434" s="90">
        <f t="shared" si="25"/>
        <v>0</v>
      </c>
      <c r="F434" s="90">
        <f t="shared" si="26"/>
        <v>323.85000000000002</v>
      </c>
      <c r="G434" s="82" t="s">
        <v>34</v>
      </c>
      <c r="H434" s="81" t="s">
        <v>1392</v>
      </c>
      <c r="I434" s="81" t="s">
        <v>1393</v>
      </c>
      <c r="J434" s="81" t="s">
        <v>443</v>
      </c>
      <c r="K434" s="81"/>
      <c r="L434" s="81"/>
      <c r="M434" s="81"/>
      <c r="N434" s="81"/>
      <c r="O434" s="82"/>
      <c r="P434" s="81"/>
      <c r="Q434" s="81"/>
      <c r="R434" s="81"/>
      <c r="S434" s="81"/>
      <c r="T434" s="81"/>
      <c r="U434" s="81">
        <f t="shared" si="27"/>
        <v>0</v>
      </c>
      <c r="V434" s="81">
        <f>IFERROR(VLOOKUP(A434,'Competitors Links &amp; Pricings'!A:G,3,0),"")</f>
        <v>323.85000000000002</v>
      </c>
      <c r="W434" s="81">
        <f>IFERROR(VLOOKUP(A434,'Competitors Links &amp; Pricings'!A:G,5,0),"")</f>
        <v>323.85000000000002</v>
      </c>
      <c r="X434" s="81">
        <f>IFERROR(VLOOKUP(A434,'Competitors Links &amp; Pricings'!A:G,7,0),"")</f>
        <v>323.85000000000002</v>
      </c>
      <c r="Y434" s="81">
        <f>IFERROR(VLOOKUP(A434,'Competitors Links &amp; Pricings'!A:L,8,0),"")</f>
        <v>7.32</v>
      </c>
      <c r="Z434" s="81">
        <f>IFERROR(VLOOKUP(A434,'Competitors Links &amp; Pricings'!A:L,9,0),"")</f>
        <v>2.75</v>
      </c>
      <c r="AA434" s="81">
        <f>IFERROR(VLOOKUP(A434,'Competitors Links &amp; Pricings'!A:L,10,0),"")</f>
        <v>2.86</v>
      </c>
      <c r="AB434" s="81">
        <f>IFERROR(VLOOKUP(A434,'Competitors Links &amp; Pricings'!A:L,11,0),"")</f>
        <v>5.1100000000000003</v>
      </c>
    </row>
    <row r="435" spans="1:28" s="83" customFormat="1" ht="12" x14ac:dyDescent="0.25">
      <c r="A435" s="81" t="s">
        <v>1394</v>
      </c>
      <c r="B435" s="89">
        <v>131.43</v>
      </c>
      <c r="C435" s="89">
        <v>185.73</v>
      </c>
      <c r="D435" s="106">
        <f t="shared" si="24"/>
        <v>0.29235987724115642</v>
      </c>
      <c r="E435" s="90">
        <f t="shared" si="25"/>
        <v>0</v>
      </c>
      <c r="F435" s="90">
        <f t="shared" si="26"/>
        <v>195.5</v>
      </c>
      <c r="G435" s="82" t="s">
        <v>34</v>
      </c>
      <c r="H435" s="81" t="s">
        <v>1395</v>
      </c>
      <c r="I435" s="81" t="s">
        <v>1396</v>
      </c>
      <c r="J435" s="81" t="s">
        <v>443</v>
      </c>
      <c r="K435" s="81"/>
      <c r="L435" s="81"/>
      <c r="M435" s="81"/>
      <c r="N435" s="81"/>
      <c r="O435" s="82"/>
      <c r="P435" s="81"/>
      <c r="Q435" s="81"/>
      <c r="R435" s="81"/>
      <c r="S435" s="81"/>
      <c r="T435" s="81"/>
      <c r="U435" s="81">
        <f t="shared" si="27"/>
        <v>0</v>
      </c>
      <c r="V435" s="81">
        <f>IFERROR(VLOOKUP(A435,'Competitors Links &amp; Pricings'!A:G,3,0),"")</f>
        <v>195.5</v>
      </c>
      <c r="W435" s="81">
        <f>IFERROR(VLOOKUP(A435,'Competitors Links &amp; Pricings'!A:G,5,0),"")</f>
        <v>320</v>
      </c>
      <c r="X435" s="81">
        <f>IFERROR(VLOOKUP(A435,'Competitors Links &amp; Pricings'!A:G,7,0),"")</f>
        <v>263.63</v>
      </c>
      <c r="Y435" s="81">
        <f>IFERROR(VLOOKUP(A435,'Competitors Links &amp; Pricings'!A:L,8,0),"")</f>
        <v>4.72</v>
      </c>
      <c r="Z435" s="81">
        <f>IFERROR(VLOOKUP(A435,'Competitors Links &amp; Pricings'!A:L,9,0),"")</f>
        <v>2.5499999999999998</v>
      </c>
      <c r="AA435" s="81">
        <f>IFERROR(VLOOKUP(A435,'Competitors Links &amp; Pricings'!A:L,10,0),"")</f>
        <v>0.2</v>
      </c>
      <c r="AB435" s="81">
        <f>IFERROR(VLOOKUP(A435,'Competitors Links &amp; Pricings'!A:L,11,0),"")</f>
        <v>1.57</v>
      </c>
    </row>
    <row r="436" spans="1:28" s="83" customFormat="1" ht="12" x14ac:dyDescent="0.25">
      <c r="A436" s="81" t="s">
        <v>1397</v>
      </c>
      <c r="B436" s="89">
        <v>206.86</v>
      </c>
      <c r="C436" s="89">
        <v>266.14</v>
      </c>
      <c r="D436" s="106">
        <f t="shared" si="24"/>
        <v>0.22273991132486651</v>
      </c>
      <c r="E436" s="90">
        <f t="shared" si="25"/>
        <v>0</v>
      </c>
      <c r="F436" s="90">
        <f t="shared" si="26"/>
        <v>280.14999999999998</v>
      </c>
      <c r="G436" s="82" t="s">
        <v>34</v>
      </c>
      <c r="H436" s="81" t="s">
        <v>1398</v>
      </c>
      <c r="I436" s="81" t="s">
        <v>1399</v>
      </c>
      <c r="J436" s="81" t="s">
        <v>443</v>
      </c>
      <c r="K436" s="81"/>
      <c r="L436" s="81"/>
      <c r="M436" s="81"/>
      <c r="N436" s="81"/>
      <c r="O436" s="82"/>
      <c r="P436" s="81"/>
      <c r="Q436" s="81"/>
      <c r="R436" s="81"/>
      <c r="S436" s="81"/>
      <c r="T436" s="81"/>
      <c r="U436" s="81">
        <f t="shared" si="27"/>
        <v>0</v>
      </c>
      <c r="V436" s="81">
        <f>IFERROR(VLOOKUP(A436,'Competitors Links &amp; Pricings'!A:G,3,0),"")</f>
        <v>323.85000000000002</v>
      </c>
      <c r="W436" s="81">
        <f>IFERROR(VLOOKUP(A436,'Competitors Links &amp; Pricings'!A:G,5,0),"")</f>
        <v>280.14999999999998</v>
      </c>
      <c r="X436" s="81">
        <f>IFERROR(VLOOKUP(A436,'Competitors Links &amp; Pricings'!A:G,7,0),"")</f>
        <v>323.85000000000002</v>
      </c>
      <c r="Y436" s="81">
        <f>IFERROR(VLOOKUP(A436,'Competitors Links &amp; Pricings'!A:L,8,0),"")</f>
        <v>7.32</v>
      </c>
      <c r="Z436" s="81">
        <f>IFERROR(VLOOKUP(A436,'Competitors Links &amp; Pricings'!A:L,9,0),"")</f>
        <v>2.75</v>
      </c>
      <c r="AA436" s="81">
        <f>IFERROR(VLOOKUP(A436,'Competitors Links &amp; Pricings'!A:L,10,0),"")</f>
        <v>2.86</v>
      </c>
      <c r="AB436" s="81">
        <f>IFERROR(VLOOKUP(A436,'Competitors Links &amp; Pricings'!A:L,11,0),"")</f>
        <v>5.1100000000000003</v>
      </c>
    </row>
    <row r="437" spans="1:28" s="83" customFormat="1" ht="12" x14ac:dyDescent="0.25">
      <c r="A437" s="81" t="s">
        <v>1400</v>
      </c>
      <c r="B437" s="89">
        <v>152</v>
      </c>
      <c r="C437" s="89">
        <v>214.8</v>
      </c>
      <c r="D437" s="106">
        <f t="shared" si="24"/>
        <v>0.29236499068901306</v>
      </c>
      <c r="E437" s="90">
        <f t="shared" si="25"/>
        <v>0</v>
      </c>
      <c r="F437" s="90">
        <f t="shared" si="26"/>
        <v>226.1</v>
      </c>
      <c r="G437" s="82" t="s">
        <v>34</v>
      </c>
      <c r="H437" s="81" t="s">
        <v>1401</v>
      </c>
      <c r="I437" s="81" t="s">
        <v>1402</v>
      </c>
      <c r="J437" s="81" t="s">
        <v>443</v>
      </c>
      <c r="K437" s="81"/>
      <c r="L437" s="81"/>
      <c r="M437" s="81"/>
      <c r="N437" s="81"/>
      <c r="O437" s="82"/>
      <c r="P437" s="81"/>
      <c r="Q437" s="81"/>
      <c r="R437" s="81"/>
      <c r="S437" s="81"/>
      <c r="T437" s="81"/>
      <c r="U437" s="81">
        <f t="shared" si="27"/>
        <v>0</v>
      </c>
      <c r="V437" s="81">
        <f>IFERROR(VLOOKUP(A437,'Competitors Links &amp; Pricings'!A:G,3,0),"")</f>
        <v>226.1</v>
      </c>
      <c r="W437" s="81">
        <f>IFERROR(VLOOKUP(A437,'Competitors Links &amp; Pricings'!A:G,5,0),"")</f>
        <v>226.1</v>
      </c>
      <c r="X437" s="81">
        <f>IFERROR(VLOOKUP(A437,'Competitors Links &amp; Pricings'!A:G,7,0),"")</f>
        <v>226.1</v>
      </c>
      <c r="Y437" s="81">
        <f>IFERROR(VLOOKUP(A437,'Competitors Links &amp; Pricings'!A:L,8,0),"")</f>
        <v>7.32</v>
      </c>
      <c r="Z437" s="81">
        <f>IFERROR(VLOOKUP(A437,'Competitors Links &amp; Pricings'!A:L,9,0),"")</f>
        <v>2.75</v>
      </c>
      <c r="AA437" s="81">
        <f>IFERROR(VLOOKUP(A437,'Competitors Links &amp; Pricings'!A:L,10,0),"")</f>
        <v>2.86</v>
      </c>
      <c r="AB437" s="81">
        <f>IFERROR(VLOOKUP(A437,'Competitors Links &amp; Pricings'!A:L,11,0),"")</f>
        <v>5.1100000000000003</v>
      </c>
    </row>
    <row r="438" spans="1:28" s="83" customFormat="1" ht="12" x14ac:dyDescent="0.25">
      <c r="A438" s="81" t="s">
        <v>1403</v>
      </c>
      <c r="B438" s="89">
        <v>105.71</v>
      </c>
      <c r="C438" s="89">
        <v>138.47999999999999</v>
      </c>
      <c r="D438" s="106">
        <f t="shared" si="24"/>
        <v>0.23664067013287116</v>
      </c>
      <c r="E438" s="90">
        <f t="shared" si="25"/>
        <v>0</v>
      </c>
      <c r="F438" s="90">
        <f t="shared" si="26"/>
        <v>145</v>
      </c>
      <c r="G438" s="82" t="s">
        <v>888</v>
      </c>
      <c r="H438" s="111" t="s">
        <v>1404</v>
      </c>
      <c r="I438" s="81" t="s">
        <v>1405</v>
      </c>
      <c r="J438" s="81" t="s">
        <v>443</v>
      </c>
      <c r="K438" s="81"/>
      <c r="L438" s="81"/>
      <c r="M438" s="81"/>
      <c r="N438" s="81"/>
      <c r="O438" s="82"/>
      <c r="P438" s="81"/>
      <c r="Q438" s="81"/>
      <c r="R438" s="81"/>
      <c r="S438" s="81"/>
      <c r="T438" s="81"/>
      <c r="U438" s="81">
        <f t="shared" si="27"/>
        <v>0</v>
      </c>
      <c r="V438" s="81">
        <f>IFERROR(VLOOKUP(A438,'Competitors Links &amp; Pricings'!A:G,3,0),"")</f>
        <v>157.25</v>
      </c>
      <c r="W438" s="81">
        <f>IFERROR(VLOOKUP(A438,'Competitors Links &amp; Pricings'!A:G,5,0),"")</f>
        <v>157.25</v>
      </c>
      <c r="X438" s="81">
        <f>IFERROR(VLOOKUP(A438,'Competitors Links &amp; Pricings'!A:G,7,0),"")</f>
        <v>145</v>
      </c>
      <c r="Y438" s="81">
        <f>IFERROR(VLOOKUP(A438,'Competitors Links &amp; Pricings'!A:L,8,0),"")</f>
        <v>4.4400000000000004</v>
      </c>
      <c r="Z438" s="81">
        <f>IFERROR(VLOOKUP(A438,'Competitors Links &amp; Pricings'!A:L,9,0),"")</f>
        <v>2.36</v>
      </c>
      <c r="AA438" s="81">
        <f>IFERROR(VLOOKUP(A438,'Competitors Links &amp; Pricings'!A:L,10,0),"")</f>
        <v>1.43</v>
      </c>
      <c r="AB438" s="81">
        <f>IFERROR(VLOOKUP(A438,'Competitors Links &amp; Pricings'!A:L,11,0),"")</f>
        <v>3.93</v>
      </c>
    </row>
    <row r="439" spans="1:28" s="83" customFormat="1" ht="12" x14ac:dyDescent="0.25">
      <c r="A439" s="81" t="s">
        <v>1406</v>
      </c>
      <c r="B439" s="89">
        <v>8</v>
      </c>
      <c r="C439" s="89">
        <v>10.95</v>
      </c>
      <c r="D439" s="106">
        <f t="shared" si="24"/>
        <v>0.26940639269406386</v>
      </c>
      <c r="E439" s="90">
        <f t="shared" si="25"/>
        <v>0</v>
      </c>
      <c r="F439" s="90">
        <f t="shared" si="26"/>
        <v>11.9</v>
      </c>
      <c r="G439" s="82" t="s">
        <v>34</v>
      </c>
      <c r="H439" s="81" t="s">
        <v>1407</v>
      </c>
      <c r="I439" s="81" t="s">
        <v>1408</v>
      </c>
      <c r="J439" s="81" t="s">
        <v>443</v>
      </c>
      <c r="K439" s="81"/>
      <c r="L439" s="81"/>
      <c r="M439" s="81"/>
      <c r="N439" s="81"/>
      <c r="O439" s="82"/>
      <c r="P439" s="81"/>
      <c r="Q439" s="81"/>
      <c r="R439" s="81"/>
      <c r="S439" s="81"/>
      <c r="T439" s="81"/>
      <c r="U439" s="81">
        <f t="shared" si="27"/>
        <v>0</v>
      </c>
      <c r="V439" s="81">
        <f>IFERROR(VLOOKUP(A439,'Competitors Links &amp; Pricings'!A:G,3,0),"")</f>
        <v>11.9</v>
      </c>
      <c r="W439" s="81">
        <f>IFERROR(VLOOKUP(A439,'Competitors Links &amp; Pricings'!A:G,5,0),"")</f>
        <v>19.95</v>
      </c>
      <c r="X439" s="81" t="str">
        <f>IFERROR(VLOOKUP(A439,'Competitors Links &amp; Pricings'!A:G,7,0),"")</f>
        <v xml:space="preserve"> </v>
      </c>
      <c r="Y439" s="81">
        <f>IFERROR(VLOOKUP(A439,'Competitors Links &amp; Pricings'!A:L,8,0),"")</f>
        <v>0.47</v>
      </c>
      <c r="Z439" s="81">
        <f>IFERROR(VLOOKUP(A439,'Competitors Links &amp; Pricings'!A:L,9,0),"")</f>
        <v>0.31</v>
      </c>
      <c r="AA439" s="81">
        <f>IFERROR(VLOOKUP(A439,'Competitors Links &amp; Pricings'!A:L,10,0),"")</f>
        <v>6.2E-2</v>
      </c>
      <c r="AB439" s="81">
        <f>IFERROR(VLOOKUP(A439,'Competitors Links &amp; Pricings'!A:L,11,0),"")</f>
        <v>2.76</v>
      </c>
    </row>
    <row r="440" spans="1:28" s="83" customFormat="1" ht="12" x14ac:dyDescent="0.25">
      <c r="A440" s="81" t="s">
        <v>1409</v>
      </c>
      <c r="B440" s="89">
        <v>88</v>
      </c>
      <c r="C440" s="89">
        <v>115.28</v>
      </c>
      <c r="D440" s="106">
        <f t="shared" si="24"/>
        <v>0.23664122137404581</v>
      </c>
      <c r="E440" s="90">
        <f t="shared" si="25"/>
        <v>0</v>
      </c>
      <c r="F440" s="90">
        <f t="shared" si="26"/>
        <v>137.69999999999999</v>
      </c>
      <c r="G440" s="82" t="s">
        <v>888</v>
      </c>
      <c r="H440" s="111" t="s">
        <v>1410</v>
      </c>
      <c r="I440" s="81" t="s">
        <v>1411</v>
      </c>
      <c r="J440" s="81" t="s">
        <v>443</v>
      </c>
      <c r="K440" s="81"/>
      <c r="L440" s="81"/>
      <c r="M440" s="81"/>
      <c r="N440" s="81"/>
      <c r="O440" s="82"/>
      <c r="P440" s="81"/>
      <c r="Q440" s="81"/>
      <c r="R440" s="81"/>
      <c r="S440" s="81"/>
      <c r="T440" s="81"/>
      <c r="U440" s="81">
        <f t="shared" si="27"/>
        <v>0</v>
      </c>
      <c r="V440" s="81">
        <f>IFERROR(VLOOKUP(A440,'Competitors Links &amp; Pricings'!A:G,3,0),"")</f>
        <v>137.69999999999999</v>
      </c>
      <c r="W440" s="81">
        <f>IFERROR(VLOOKUP(A440,'Competitors Links &amp; Pricings'!A:G,5,0),"")</f>
        <v>137.69999999999999</v>
      </c>
      <c r="X440" s="81">
        <f>IFERROR(VLOOKUP(A440,'Competitors Links &amp; Pricings'!A:G,7,0),"")</f>
        <v>159.79</v>
      </c>
      <c r="Y440" s="81">
        <f>IFERROR(VLOOKUP(A440,'Competitors Links &amp; Pricings'!A:L,8,0),"")</f>
        <v>8.26</v>
      </c>
      <c r="Z440" s="81">
        <f>IFERROR(VLOOKUP(A440,'Competitors Links &amp; Pricings'!A:L,9,0),"")</f>
        <v>5.9</v>
      </c>
      <c r="AA440" s="81">
        <f>IFERROR(VLOOKUP(A440,'Competitors Links &amp; Pricings'!A:L,10,0),"")</f>
        <v>1.69</v>
      </c>
      <c r="AB440" s="81">
        <f>IFERROR(VLOOKUP(A440,'Competitors Links &amp; Pricings'!A:L,11,0),"")</f>
        <v>1.96</v>
      </c>
    </row>
    <row r="441" spans="1:28" s="83" customFormat="1" ht="12" x14ac:dyDescent="0.25">
      <c r="A441" s="81" t="s">
        <v>1412</v>
      </c>
      <c r="B441" s="89">
        <v>75.430000000000007</v>
      </c>
      <c r="C441" s="89">
        <v>98.81</v>
      </c>
      <c r="D441" s="106">
        <f t="shared" si="24"/>
        <v>0.2366157271531221</v>
      </c>
      <c r="E441" s="90">
        <f t="shared" si="25"/>
        <v>0</v>
      </c>
      <c r="F441" s="90">
        <f t="shared" si="26"/>
        <v>109</v>
      </c>
      <c r="G441" s="82" t="s">
        <v>888</v>
      </c>
      <c r="H441" s="111" t="s">
        <v>1413</v>
      </c>
      <c r="I441" s="81" t="s">
        <v>1414</v>
      </c>
      <c r="J441" s="81" t="s">
        <v>443</v>
      </c>
      <c r="K441" s="81"/>
      <c r="L441" s="81"/>
      <c r="M441" s="81"/>
      <c r="N441" s="81"/>
      <c r="O441" s="82"/>
      <c r="P441" s="81"/>
      <c r="Q441" s="81"/>
      <c r="R441" s="81"/>
      <c r="S441" s="81"/>
      <c r="T441" s="81"/>
      <c r="U441" s="81">
        <f t="shared" si="27"/>
        <v>0</v>
      </c>
      <c r="V441" s="81">
        <f>IFERROR(VLOOKUP(A441,'Competitors Links &amp; Pricings'!A:G,3,0),"")</f>
        <v>118.15</v>
      </c>
      <c r="W441" s="81">
        <f>IFERROR(VLOOKUP(A441,'Competitors Links &amp; Pricings'!A:G,5,0),"")</f>
        <v>118.15</v>
      </c>
      <c r="X441" s="81">
        <f>IFERROR(VLOOKUP(A441,'Competitors Links &amp; Pricings'!A:G,7,0),"")</f>
        <v>109</v>
      </c>
      <c r="Y441" s="81">
        <f>IFERROR(VLOOKUP(A441,'Competitors Links &amp; Pricings'!A:L,8,0),"")</f>
        <v>4.4400000000000004</v>
      </c>
      <c r="Z441" s="81">
        <f>IFERROR(VLOOKUP(A441,'Competitors Links &amp; Pricings'!A:L,9,0),"")</f>
        <v>1.57</v>
      </c>
      <c r="AA441" s="81">
        <f>IFERROR(VLOOKUP(A441,'Competitors Links &amp; Pricings'!A:L,10,0),"")</f>
        <v>1.1000000000000001</v>
      </c>
      <c r="AB441" s="81">
        <f>IFERROR(VLOOKUP(A441,'Competitors Links &amp; Pricings'!A:L,11,0),"")</f>
        <v>3.93</v>
      </c>
    </row>
    <row r="442" spans="1:28" s="83" customFormat="1" ht="12" x14ac:dyDescent="0.25">
      <c r="A442" s="81" t="s">
        <v>1415</v>
      </c>
      <c r="B442" s="89">
        <v>8</v>
      </c>
      <c r="C442" s="89">
        <v>10.95</v>
      </c>
      <c r="D442" s="106">
        <f t="shared" si="24"/>
        <v>0.26940639269406386</v>
      </c>
      <c r="E442" s="90">
        <f t="shared" si="25"/>
        <v>0</v>
      </c>
      <c r="F442" s="90">
        <f t="shared" si="26"/>
        <v>11.9</v>
      </c>
      <c r="G442" s="82" t="s">
        <v>34</v>
      </c>
      <c r="H442" s="81" t="s">
        <v>1416</v>
      </c>
      <c r="I442" s="81" t="s">
        <v>1417</v>
      </c>
      <c r="J442" s="81" t="s">
        <v>443</v>
      </c>
      <c r="K442" s="81"/>
      <c r="L442" s="81"/>
      <c r="M442" s="81"/>
      <c r="N442" s="81"/>
      <c r="O442" s="82"/>
      <c r="P442" s="81"/>
      <c r="Q442" s="81"/>
      <c r="R442" s="81"/>
      <c r="S442" s="81"/>
      <c r="T442" s="81"/>
      <c r="U442" s="81">
        <f t="shared" si="27"/>
        <v>0</v>
      </c>
      <c r="V442" s="81">
        <f>IFERROR(VLOOKUP(A442,'Competitors Links &amp; Pricings'!A:G,3,0),"")</f>
        <v>11.9</v>
      </c>
      <c r="W442" s="81">
        <f>IFERROR(VLOOKUP(A442,'Competitors Links &amp; Pricings'!A:G,5,0),"")</f>
        <v>19.95</v>
      </c>
      <c r="X442" s="81" t="str">
        <f>IFERROR(VLOOKUP(A442,'Competitors Links &amp; Pricings'!A:G,7,0),"")</f>
        <v xml:space="preserve"> </v>
      </c>
      <c r="Y442" s="81">
        <f>IFERROR(VLOOKUP(A442,'Competitors Links &amp; Pricings'!A:L,8,0),"")</f>
        <v>0.47</v>
      </c>
      <c r="Z442" s="81">
        <f>IFERROR(VLOOKUP(A442,'Competitors Links &amp; Pricings'!A:L,9,0),"")</f>
        <v>0.31</v>
      </c>
      <c r="AA442" s="81">
        <f>IFERROR(VLOOKUP(A442,'Competitors Links &amp; Pricings'!A:L,10,0),"")</f>
        <v>5.0999999999999997E-2</v>
      </c>
      <c r="AB442" s="81">
        <f>IFERROR(VLOOKUP(A442,'Competitors Links &amp; Pricings'!A:L,11,0),"")</f>
        <v>2.44</v>
      </c>
    </row>
    <row r="443" spans="1:28" s="83" customFormat="1" ht="12" x14ac:dyDescent="0.25">
      <c r="A443" s="81" t="s">
        <v>1418</v>
      </c>
      <c r="B443" s="89">
        <v>214.29</v>
      </c>
      <c r="C443" s="89">
        <v>336.73</v>
      </c>
      <c r="D443" s="106">
        <f t="shared" si="24"/>
        <v>0.36361476553915606</v>
      </c>
      <c r="E443" s="90">
        <f t="shared" si="25"/>
        <v>0</v>
      </c>
      <c r="F443" s="90">
        <f t="shared" si="26"/>
        <v>354.45</v>
      </c>
      <c r="G443" s="82" t="s">
        <v>34</v>
      </c>
      <c r="H443" s="81" t="s">
        <v>1419</v>
      </c>
      <c r="I443" s="81" t="s">
        <v>1420</v>
      </c>
      <c r="J443" s="81" t="s">
        <v>443</v>
      </c>
      <c r="K443" s="81"/>
      <c r="L443" s="81"/>
      <c r="M443" s="81"/>
      <c r="N443" s="81"/>
      <c r="O443" s="82"/>
      <c r="P443" s="81"/>
      <c r="Q443" s="81"/>
      <c r="R443" s="81"/>
      <c r="S443" s="81"/>
      <c r="T443" s="81"/>
      <c r="U443" s="81">
        <f t="shared" si="27"/>
        <v>0</v>
      </c>
      <c r="V443" s="81">
        <f>IFERROR(VLOOKUP(A443,'Competitors Links &amp; Pricings'!A:G,3,0),"")</f>
        <v>354.45</v>
      </c>
      <c r="W443" s="81">
        <f>IFERROR(VLOOKUP(A443,'Competitors Links &amp; Pricings'!A:G,5,0),"")</f>
        <v>354.45</v>
      </c>
      <c r="X443" s="81">
        <f>IFERROR(VLOOKUP(A443,'Competitors Links &amp; Pricings'!A:G,7,0),"")</f>
        <v>601.91999999999996</v>
      </c>
      <c r="Y443" s="81">
        <f>IFERROR(VLOOKUP(A443,'Competitors Links &amp; Pricings'!A:L,8,0),"")</f>
        <v>13.3</v>
      </c>
      <c r="Z443" s="81">
        <f>IFERROR(VLOOKUP(A443,'Competitors Links &amp; Pricings'!A:L,9,0),"")</f>
        <v>7.48</v>
      </c>
      <c r="AA443" s="81">
        <f>IFERROR(VLOOKUP(A443,'Competitors Links &amp; Pricings'!A:L,10,0),"")</f>
        <v>2.2000000000000002</v>
      </c>
      <c r="AB443" s="81">
        <f>IFERROR(VLOOKUP(A443,'Competitors Links &amp; Pricings'!A:L,11,0),"")</f>
        <v>4.72</v>
      </c>
    </row>
    <row r="444" spans="1:28" s="83" customFormat="1" ht="12" x14ac:dyDescent="0.25">
      <c r="A444" s="81" t="s">
        <v>1421</v>
      </c>
      <c r="B444" s="89">
        <v>246.29</v>
      </c>
      <c r="C444" s="89">
        <v>348.03</v>
      </c>
      <c r="D444" s="106">
        <f t="shared" si="24"/>
        <v>0.29233112088038382</v>
      </c>
      <c r="E444" s="90">
        <f t="shared" si="25"/>
        <v>0</v>
      </c>
      <c r="F444" s="90">
        <f t="shared" si="26"/>
        <v>366.35</v>
      </c>
      <c r="G444" s="82" t="s">
        <v>34</v>
      </c>
      <c r="H444" s="81" t="s">
        <v>1422</v>
      </c>
      <c r="I444" s="81" t="s">
        <v>1423</v>
      </c>
      <c r="J444" s="81" t="s">
        <v>443</v>
      </c>
      <c r="K444" s="81"/>
      <c r="L444" s="81"/>
      <c r="M444" s="81"/>
      <c r="N444" s="81"/>
      <c r="O444" s="82"/>
      <c r="P444" s="81"/>
      <c r="Q444" s="81"/>
      <c r="R444" s="81"/>
      <c r="S444" s="81"/>
      <c r="T444" s="81"/>
      <c r="U444" s="81">
        <f t="shared" si="27"/>
        <v>0</v>
      </c>
      <c r="V444" s="81">
        <f>IFERROR(VLOOKUP(A444,'Competitors Links &amp; Pricings'!A:G,3,0),"")</f>
        <v>366.35</v>
      </c>
      <c r="W444" s="81">
        <f>IFERROR(VLOOKUP(A444,'Competitors Links &amp; Pricings'!A:G,5,0),"")</f>
        <v>649</v>
      </c>
      <c r="X444" s="81">
        <f>IFERROR(VLOOKUP(A444,'Competitors Links &amp; Pricings'!A:G,7,0),"")</f>
        <v>438.9</v>
      </c>
      <c r="Y444" s="81">
        <f>IFERROR(VLOOKUP(A444,'Competitors Links &amp; Pricings'!A:L,8,0),"")</f>
        <v>5.2</v>
      </c>
      <c r="Z444" s="81">
        <f>IFERROR(VLOOKUP(A444,'Competitors Links &amp; Pricings'!A:L,9,0),"")</f>
        <v>7.5</v>
      </c>
      <c r="AA444" s="81">
        <f>IFERROR(VLOOKUP(A444,'Competitors Links &amp; Pricings'!A:L,10,0),"")</f>
        <v>3.1</v>
      </c>
      <c r="AB444" s="81">
        <f>IFERROR(VLOOKUP(A444,'Competitors Links &amp; Pricings'!A:L,11,0),"")</f>
        <v>3.2</v>
      </c>
    </row>
    <row r="445" spans="1:28" s="83" customFormat="1" ht="12" x14ac:dyDescent="0.25">
      <c r="A445" s="81" t="s">
        <v>1424</v>
      </c>
      <c r="B445" s="89">
        <v>69.709999999999994</v>
      </c>
      <c r="C445" s="89">
        <v>91.32</v>
      </c>
      <c r="D445" s="106">
        <f t="shared" si="24"/>
        <v>0.23664038545773106</v>
      </c>
      <c r="E445" s="90">
        <f t="shared" si="25"/>
        <v>0</v>
      </c>
      <c r="F445" s="90">
        <f t="shared" si="26"/>
        <v>108.8</v>
      </c>
      <c r="G445" s="82" t="s">
        <v>888</v>
      </c>
      <c r="H445" s="111" t="s">
        <v>1425</v>
      </c>
      <c r="I445" s="81" t="s">
        <v>1426</v>
      </c>
      <c r="J445" s="81" t="s">
        <v>443</v>
      </c>
      <c r="K445" s="81"/>
      <c r="L445" s="81"/>
      <c r="M445" s="81"/>
      <c r="N445" s="81"/>
      <c r="O445" s="82"/>
      <c r="P445" s="81"/>
      <c r="Q445" s="81"/>
      <c r="R445" s="81"/>
      <c r="S445" s="81"/>
      <c r="T445" s="81"/>
      <c r="U445" s="81">
        <f t="shared" si="27"/>
        <v>0</v>
      </c>
      <c r="V445" s="81">
        <f>IFERROR(VLOOKUP(A445,'Competitors Links &amp; Pricings'!A:G,3,0),"")</f>
        <v>108.8</v>
      </c>
      <c r="W445" s="81">
        <f>IFERROR(VLOOKUP(A445,'Competitors Links &amp; Pricings'!A:G,5,0),"")</f>
        <v>108.8</v>
      </c>
      <c r="X445" s="81">
        <f>IFERROR(VLOOKUP(A445,'Competitors Links &amp; Pricings'!A:G,7,0),"")</f>
        <v>167.1</v>
      </c>
      <c r="Y445" s="81">
        <f>IFERROR(VLOOKUP(A445,'Competitors Links &amp; Pricings'!A:L,8,0),"")</f>
        <v>4.4400000000000004</v>
      </c>
      <c r="Z445" s="81">
        <f>IFERROR(VLOOKUP(A445,'Competitors Links &amp; Pricings'!A:L,9,0),"")</f>
        <v>1.57</v>
      </c>
      <c r="AA445" s="81">
        <f>IFERROR(VLOOKUP(A445,'Competitors Links &amp; Pricings'!A:L,10,0),"")</f>
        <v>2.2000000000000002</v>
      </c>
      <c r="AB445" s="81">
        <f>IFERROR(VLOOKUP(A445,'Competitors Links &amp; Pricings'!A:L,11,0),"")</f>
        <v>3.93</v>
      </c>
    </row>
    <row r="446" spans="1:28" s="83" customFormat="1" ht="12" x14ac:dyDescent="0.25">
      <c r="A446" s="81" t="s">
        <v>1427</v>
      </c>
      <c r="B446" s="89">
        <v>246.29</v>
      </c>
      <c r="C446" s="89">
        <v>348.03</v>
      </c>
      <c r="D446" s="106">
        <f t="shared" si="24"/>
        <v>0.29233112088038382</v>
      </c>
      <c r="E446" s="90">
        <f t="shared" si="25"/>
        <v>0</v>
      </c>
      <c r="F446" s="90">
        <f t="shared" si="26"/>
        <v>366.35</v>
      </c>
      <c r="G446" s="82" t="s">
        <v>34</v>
      </c>
      <c r="H446" s="81" t="s">
        <v>1428</v>
      </c>
      <c r="I446" s="81" t="s">
        <v>1429</v>
      </c>
      <c r="J446" s="81" t="s">
        <v>443</v>
      </c>
      <c r="K446" s="81"/>
      <c r="L446" s="81"/>
      <c r="M446" s="81"/>
      <c r="N446" s="81"/>
      <c r="O446" s="82"/>
      <c r="P446" s="81"/>
      <c r="Q446" s="81"/>
      <c r="R446" s="81"/>
      <c r="S446" s="81"/>
      <c r="T446" s="81"/>
      <c r="U446" s="81">
        <f t="shared" si="27"/>
        <v>0</v>
      </c>
      <c r="V446" s="81">
        <f>IFERROR(VLOOKUP(A446,'Competitors Links &amp; Pricings'!A:G,3,0),"")</f>
        <v>366.35</v>
      </c>
      <c r="W446" s="81">
        <f>IFERROR(VLOOKUP(A446,'Competitors Links &amp; Pricings'!A:G,5,0),"")</f>
        <v>366.35</v>
      </c>
      <c r="X446" s="81">
        <f>IFERROR(VLOOKUP(A446,'Competitors Links &amp; Pricings'!A:G,7,0),"")</f>
        <v>375.51</v>
      </c>
      <c r="Y446" s="81">
        <f>IFERROR(VLOOKUP(A446,'Competitors Links &amp; Pricings'!A:L,8,0),"")</f>
        <v>5.2</v>
      </c>
      <c r="Z446" s="81">
        <f>IFERROR(VLOOKUP(A446,'Competitors Links &amp; Pricings'!A:L,9,0),"")</f>
        <v>7.5</v>
      </c>
      <c r="AA446" s="81">
        <f>IFERROR(VLOOKUP(A446,'Competitors Links &amp; Pricings'!A:L,10,0),"")</f>
        <v>3.1</v>
      </c>
      <c r="AB446" s="81">
        <f>IFERROR(VLOOKUP(A446,'Competitors Links &amp; Pricings'!A:L,11,0),"")</f>
        <v>3.2</v>
      </c>
    </row>
    <row r="447" spans="1:28" s="83" customFormat="1" ht="12" x14ac:dyDescent="0.25">
      <c r="A447" s="81" t="s">
        <v>1430</v>
      </c>
      <c r="B447" s="89">
        <v>142.86000000000001</v>
      </c>
      <c r="C447" s="89">
        <v>211.57</v>
      </c>
      <c r="D447" s="106">
        <f t="shared" ref="D447:D510" si="28">(C447-B447)/C447</f>
        <v>0.32476248995604284</v>
      </c>
      <c r="E447" s="90">
        <f t="shared" si="25"/>
        <v>0</v>
      </c>
      <c r="F447" s="90">
        <f t="shared" si="26"/>
        <v>222.7</v>
      </c>
      <c r="G447" s="82" t="s">
        <v>34</v>
      </c>
      <c r="H447" s="81" t="s">
        <v>1431</v>
      </c>
      <c r="I447" s="81" t="s">
        <v>1432</v>
      </c>
      <c r="J447" s="81" t="s">
        <v>443</v>
      </c>
      <c r="K447" s="81"/>
      <c r="L447" s="81"/>
      <c r="M447" s="81"/>
      <c r="N447" s="81"/>
      <c r="O447" s="82"/>
      <c r="P447" s="81"/>
      <c r="Q447" s="81"/>
      <c r="R447" s="81"/>
      <c r="S447" s="81"/>
      <c r="T447" s="81"/>
      <c r="U447" s="81">
        <f t="shared" si="27"/>
        <v>0</v>
      </c>
      <c r="V447" s="81">
        <f>IFERROR(VLOOKUP(A447,'Competitors Links &amp; Pricings'!A:G,3,0),"")</f>
        <v>222.7</v>
      </c>
      <c r="W447" s="81">
        <f>IFERROR(VLOOKUP(A447,'Competitors Links &amp; Pricings'!A:G,5,0),"")</f>
        <v>360.5</v>
      </c>
      <c r="X447" s="81">
        <f>IFERROR(VLOOKUP(A447,'Competitors Links &amp; Pricings'!A:G,7,0),"")</f>
        <v>378.18</v>
      </c>
      <c r="Y447" s="81">
        <f>IFERROR(VLOOKUP(A447,'Competitors Links &amp; Pricings'!A:L,8,0),"")</f>
        <v>7.32</v>
      </c>
      <c r="Z447" s="81">
        <f>IFERROR(VLOOKUP(A447,'Competitors Links &amp; Pricings'!A:L,9,0),"")</f>
        <v>2.76</v>
      </c>
      <c r="AA447" s="81">
        <f>IFERROR(VLOOKUP(A447,'Competitors Links &amp; Pricings'!A:L,10,0),"")</f>
        <v>1</v>
      </c>
      <c r="AB447" s="81">
        <f>IFERROR(VLOOKUP(A447,'Competitors Links &amp; Pricings'!A:L,11,0),"")</f>
        <v>5.12</v>
      </c>
    </row>
    <row r="448" spans="1:28" s="83" customFormat="1" ht="12" x14ac:dyDescent="0.25">
      <c r="A448" s="81" t="s">
        <v>1433</v>
      </c>
      <c r="B448" s="89">
        <v>81.14</v>
      </c>
      <c r="C448" s="89">
        <v>114.67</v>
      </c>
      <c r="D448" s="106">
        <f t="shared" si="28"/>
        <v>0.29240429057294848</v>
      </c>
      <c r="E448" s="90">
        <f t="shared" si="25"/>
        <v>0</v>
      </c>
      <c r="F448" s="90">
        <f t="shared" si="26"/>
        <v>120.7</v>
      </c>
      <c r="G448" s="82" t="s">
        <v>34</v>
      </c>
      <c r="H448" s="81" t="s">
        <v>1434</v>
      </c>
      <c r="I448" s="81" t="s">
        <v>1435</v>
      </c>
      <c r="J448" s="81" t="s">
        <v>443</v>
      </c>
      <c r="K448" s="81"/>
      <c r="L448" s="81"/>
      <c r="M448" s="81"/>
      <c r="N448" s="81"/>
      <c r="O448" s="82"/>
      <c r="P448" s="81"/>
      <c r="Q448" s="81"/>
      <c r="R448" s="81"/>
      <c r="S448" s="81"/>
      <c r="T448" s="81"/>
      <c r="U448" s="81">
        <f t="shared" si="27"/>
        <v>0</v>
      </c>
      <c r="V448" s="81">
        <f>IFERROR(VLOOKUP(A448,'Competitors Links &amp; Pricings'!A:G,3,0),"")</f>
        <v>120.7</v>
      </c>
      <c r="W448" s="81">
        <f>IFERROR(VLOOKUP(A448,'Competitors Links &amp; Pricings'!A:G,5,0),"")</f>
        <v>216.47</v>
      </c>
      <c r="X448" s="81">
        <f>IFERROR(VLOOKUP(A448,'Competitors Links &amp; Pricings'!A:G,7,0),"")</f>
        <v>204.92</v>
      </c>
      <c r="Y448" s="81">
        <f>IFERROR(VLOOKUP(A448,'Competitors Links &amp; Pricings'!A:L,8,0),"")</f>
        <v>7.32</v>
      </c>
      <c r="Z448" s="81">
        <f>IFERROR(VLOOKUP(A448,'Competitors Links &amp; Pricings'!A:L,9,0),"")</f>
        <v>2.75</v>
      </c>
      <c r="AA448" s="81">
        <f>IFERROR(VLOOKUP(A448,'Competitors Links &amp; Pricings'!A:L,10,0),"")</f>
        <v>2.86</v>
      </c>
      <c r="AB448" s="81">
        <f>IFERROR(VLOOKUP(A448,'Competitors Links &amp; Pricings'!A:L,11,0),"")</f>
        <v>5.1100000000000003</v>
      </c>
    </row>
    <row r="449" spans="1:28" s="83" customFormat="1" ht="12" x14ac:dyDescent="0.25">
      <c r="A449" s="81" t="s">
        <v>1436</v>
      </c>
      <c r="B449" s="89">
        <v>8</v>
      </c>
      <c r="C449" s="89">
        <v>10.95</v>
      </c>
      <c r="D449" s="106">
        <f t="shared" si="28"/>
        <v>0.26940639269406386</v>
      </c>
      <c r="E449" s="90">
        <f t="shared" si="25"/>
        <v>0</v>
      </c>
      <c r="F449" s="90">
        <f t="shared" si="26"/>
        <v>11.9</v>
      </c>
      <c r="G449" s="82" t="s">
        <v>34</v>
      </c>
      <c r="H449" s="81" t="s">
        <v>1437</v>
      </c>
      <c r="I449" s="81" t="s">
        <v>1438</v>
      </c>
      <c r="J449" s="81" t="s">
        <v>443</v>
      </c>
      <c r="K449" s="81"/>
      <c r="L449" s="81"/>
      <c r="M449" s="81"/>
      <c r="N449" s="81"/>
      <c r="O449" s="82"/>
      <c r="P449" s="81"/>
      <c r="Q449" s="81"/>
      <c r="R449" s="81"/>
      <c r="S449" s="81"/>
      <c r="T449" s="81"/>
      <c r="U449" s="81">
        <f t="shared" si="27"/>
        <v>0</v>
      </c>
      <c r="V449" s="81">
        <f>IFERROR(VLOOKUP(A449,'Competitors Links &amp; Pricings'!A:G,3,0),"")</f>
        <v>11.9</v>
      </c>
      <c r="W449" s="81">
        <f>IFERROR(VLOOKUP(A449,'Competitors Links &amp; Pricings'!A:G,5,0),"")</f>
        <v>23.23</v>
      </c>
      <c r="X449" s="81">
        <f>IFERROR(VLOOKUP(A449,'Competitors Links &amp; Pricings'!A:G,7,0),"")</f>
        <v>14.95</v>
      </c>
      <c r="Y449" s="81">
        <f>IFERROR(VLOOKUP(A449,'Competitors Links &amp; Pricings'!A:L,8,0),"")</f>
        <v>0.47</v>
      </c>
      <c r="Z449" s="81">
        <f>IFERROR(VLOOKUP(A449,'Competitors Links &amp; Pricings'!A:L,9,0),"")</f>
        <v>0.31</v>
      </c>
      <c r="AA449" s="81">
        <f>IFERROR(VLOOKUP(A449,'Competitors Links &amp; Pricings'!A:L,10,0),"")</f>
        <v>4.3999999999999997E-2</v>
      </c>
      <c r="AB449" s="81">
        <f>IFERROR(VLOOKUP(A449,'Competitors Links &amp; Pricings'!A:L,11,0),"")</f>
        <v>2.2000000000000002</v>
      </c>
    </row>
    <row r="450" spans="1:28" s="83" customFormat="1" ht="12" x14ac:dyDescent="0.25">
      <c r="A450" s="81" t="s">
        <v>1439</v>
      </c>
      <c r="B450" s="89">
        <v>45.14</v>
      </c>
      <c r="C450" s="89">
        <v>61.78</v>
      </c>
      <c r="D450" s="106">
        <f t="shared" si="28"/>
        <v>0.26934282939462612</v>
      </c>
      <c r="E450" s="90">
        <f t="shared" ref="E450:E513" si="29">MIN(K450:T450)</f>
        <v>0</v>
      </c>
      <c r="F450" s="90">
        <f t="shared" ref="F450:F513" si="30">MIN(V450:X450)</f>
        <v>67.150000000000006</v>
      </c>
      <c r="G450" s="82" t="s">
        <v>34</v>
      </c>
      <c r="H450" s="81" t="s">
        <v>1440</v>
      </c>
      <c r="I450" s="81" t="s">
        <v>1441</v>
      </c>
      <c r="J450" s="81" t="s">
        <v>443</v>
      </c>
      <c r="K450" s="81"/>
      <c r="L450" s="81"/>
      <c r="M450" s="81"/>
      <c r="N450" s="81"/>
      <c r="O450" s="82"/>
      <c r="P450" s="81"/>
      <c r="Q450" s="81"/>
      <c r="R450" s="81"/>
      <c r="S450" s="81"/>
      <c r="T450" s="81"/>
      <c r="U450" s="81">
        <f t="shared" si="27"/>
        <v>0</v>
      </c>
      <c r="V450" s="81">
        <f>IFERROR(VLOOKUP(A450,'Competitors Links &amp; Pricings'!A:G,3,0),"")</f>
        <v>67.150000000000006</v>
      </c>
      <c r="W450" s="81">
        <f>IFERROR(VLOOKUP(A450,'Competitors Links &amp; Pricings'!A:G,5,0),"")</f>
        <v>112.86</v>
      </c>
      <c r="X450" s="81">
        <f>IFERROR(VLOOKUP(A450,'Competitors Links &amp; Pricings'!A:G,7,0),"")</f>
        <v>113.95</v>
      </c>
      <c r="Y450" s="81">
        <f>IFERROR(VLOOKUP(A450,'Competitors Links &amp; Pricings'!A:L,8,0),"")</f>
        <v>4.4400000000000004</v>
      </c>
      <c r="Z450" s="81">
        <f>IFERROR(VLOOKUP(A450,'Competitors Links &amp; Pricings'!A:L,9,0),"")</f>
        <v>3.93</v>
      </c>
      <c r="AA450" s="81">
        <f>IFERROR(VLOOKUP(A450,'Competitors Links &amp; Pricings'!A:L,10,0),"")</f>
        <v>1</v>
      </c>
      <c r="AB450" s="81">
        <f>IFERROR(VLOOKUP(A450,'Competitors Links &amp; Pricings'!A:L,11,0),"")</f>
        <v>1.85</v>
      </c>
    </row>
    <row r="451" spans="1:28" s="83" customFormat="1" ht="12" x14ac:dyDescent="0.25">
      <c r="A451" s="81" t="s">
        <v>1442</v>
      </c>
      <c r="B451" s="89">
        <v>514.86</v>
      </c>
      <c r="C451" s="89">
        <v>674.47</v>
      </c>
      <c r="D451" s="106">
        <f t="shared" si="28"/>
        <v>0.23664506946194791</v>
      </c>
      <c r="E451" s="90">
        <f t="shared" si="29"/>
        <v>0</v>
      </c>
      <c r="F451" s="90">
        <f t="shared" si="30"/>
        <v>765.85</v>
      </c>
      <c r="G451" s="82" t="s">
        <v>888</v>
      </c>
      <c r="H451" s="111" t="s">
        <v>1443</v>
      </c>
      <c r="I451" s="81" t="s">
        <v>1444</v>
      </c>
      <c r="J451" s="81" t="s">
        <v>443</v>
      </c>
      <c r="K451" s="81"/>
      <c r="L451" s="81"/>
      <c r="M451" s="81"/>
      <c r="N451" s="81"/>
      <c r="O451" s="82"/>
      <c r="P451" s="81"/>
      <c r="Q451" s="81"/>
      <c r="R451" s="81"/>
      <c r="S451" s="81"/>
      <c r="T451" s="81"/>
      <c r="U451" s="81">
        <f t="shared" ref="U451:U514" si="31">COUNTIF(K451:T451,"&gt;0")</f>
        <v>0</v>
      </c>
      <c r="V451" s="81">
        <f>IFERROR(VLOOKUP(A451,'Competitors Links &amp; Pricings'!A:G,3,0),"")</f>
        <v>765.85</v>
      </c>
      <c r="W451" s="81">
        <f>IFERROR(VLOOKUP(A451,'Competitors Links &amp; Pricings'!A:G,5,0),"")</f>
        <v>765.85</v>
      </c>
      <c r="X451" s="81">
        <f>IFERROR(VLOOKUP(A451,'Competitors Links &amp; Pricings'!A:G,7,0),"")</f>
        <v>785</v>
      </c>
      <c r="Y451" s="81">
        <f>IFERROR(VLOOKUP(A451,'Competitors Links &amp; Pricings'!A:L,8,0),"")</f>
        <v>11.7</v>
      </c>
      <c r="Z451" s="81">
        <f>IFERROR(VLOOKUP(A451,'Competitors Links &amp; Pricings'!A:L,9,0),"")</f>
        <v>8.5</v>
      </c>
      <c r="AA451" s="81">
        <f>IFERROR(VLOOKUP(A451,'Competitors Links &amp; Pricings'!A:L,10,0),"")</f>
        <v>9.9</v>
      </c>
      <c r="AB451" s="81">
        <f>IFERROR(VLOOKUP(A451,'Competitors Links &amp; Pricings'!A:L,11,0),"")</f>
        <v>4.0999999999999996</v>
      </c>
    </row>
    <row r="452" spans="1:28" s="83" customFormat="1" ht="12" x14ac:dyDescent="0.25">
      <c r="A452" s="81" t="s">
        <v>1445</v>
      </c>
      <c r="B452" s="89">
        <v>142.86000000000001</v>
      </c>
      <c r="C452" s="89">
        <v>201.88</v>
      </c>
      <c r="D452" s="106">
        <f t="shared" si="28"/>
        <v>0.29235189221319585</v>
      </c>
      <c r="E452" s="90">
        <f t="shared" si="29"/>
        <v>0</v>
      </c>
      <c r="F452" s="90">
        <f t="shared" si="30"/>
        <v>212.5</v>
      </c>
      <c r="G452" s="82" t="s">
        <v>34</v>
      </c>
      <c r="H452" s="81" t="s">
        <v>1446</v>
      </c>
      <c r="I452" s="81" t="s">
        <v>1447</v>
      </c>
      <c r="J452" s="81" t="s">
        <v>443</v>
      </c>
      <c r="K452" s="81"/>
      <c r="L452" s="81"/>
      <c r="M452" s="81"/>
      <c r="N452" s="81"/>
      <c r="O452" s="82"/>
      <c r="P452" s="81"/>
      <c r="Q452" s="81"/>
      <c r="R452" s="81"/>
      <c r="S452" s="81"/>
      <c r="T452" s="81"/>
      <c r="U452" s="81">
        <f t="shared" si="31"/>
        <v>0</v>
      </c>
      <c r="V452" s="81">
        <f>IFERROR(VLOOKUP(A452,'Competitors Links &amp; Pricings'!A:G,3,0),"")</f>
        <v>212.5</v>
      </c>
      <c r="W452" s="81">
        <f>IFERROR(VLOOKUP(A452,'Competitors Links &amp; Pricings'!A:G,5,0),"")</f>
        <v>212.5</v>
      </c>
      <c r="X452" s="81">
        <f>IFERROR(VLOOKUP(A452,'Competitors Links &amp; Pricings'!A:G,7,0),"")</f>
        <v>360.5</v>
      </c>
      <c r="Y452" s="81">
        <f>IFERROR(VLOOKUP(A452,'Competitors Links &amp; Pricings'!A:L,8,0),"")</f>
        <v>4.5</v>
      </c>
      <c r="Z452" s="81">
        <f>IFERROR(VLOOKUP(A452,'Competitors Links &amp; Pricings'!A:L,9,0),"")</f>
        <v>4</v>
      </c>
      <c r="AA452" s="81">
        <f>IFERROR(VLOOKUP(A452,'Competitors Links &amp; Pricings'!A:L,10,0),"")</f>
        <v>1</v>
      </c>
      <c r="AB452" s="81">
        <f>IFERROR(VLOOKUP(A452,'Competitors Links &amp; Pricings'!A:L,11,0),"")</f>
        <v>1.9</v>
      </c>
    </row>
    <row r="453" spans="1:28" s="83" customFormat="1" ht="12" x14ac:dyDescent="0.25">
      <c r="A453" s="81" t="s">
        <v>1448</v>
      </c>
      <c r="B453" s="89">
        <v>81.14</v>
      </c>
      <c r="C453" s="89">
        <v>114.67</v>
      </c>
      <c r="D453" s="106">
        <f t="shared" si="28"/>
        <v>0.29240429057294848</v>
      </c>
      <c r="E453" s="90">
        <f t="shared" si="29"/>
        <v>0</v>
      </c>
      <c r="F453" s="90">
        <f t="shared" si="30"/>
        <v>120.7</v>
      </c>
      <c r="G453" s="82" t="s">
        <v>34</v>
      </c>
      <c r="H453" s="81" t="s">
        <v>1449</v>
      </c>
      <c r="I453" s="81" t="s">
        <v>1450</v>
      </c>
      <c r="J453" s="81" t="s">
        <v>443</v>
      </c>
      <c r="K453" s="81"/>
      <c r="L453" s="81"/>
      <c r="M453" s="81"/>
      <c r="N453" s="81"/>
      <c r="O453" s="82"/>
      <c r="P453" s="81"/>
      <c r="Q453" s="81"/>
      <c r="R453" s="81"/>
      <c r="S453" s="81"/>
      <c r="T453" s="81"/>
      <c r="U453" s="81">
        <f t="shared" si="31"/>
        <v>0</v>
      </c>
      <c r="V453" s="81">
        <f>IFERROR(VLOOKUP(A453,'Competitors Links &amp; Pricings'!A:G,3,0),"")</f>
        <v>120.7</v>
      </c>
      <c r="W453" s="81">
        <f>IFERROR(VLOOKUP(A453,'Competitors Links &amp; Pricings'!A:G,5,0),"")</f>
        <v>205.42</v>
      </c>
      <c r="X453" s="81">
        <f>IFERROR(VLOOKUP(A453,'Competitors Links &amp; Pricings'!A:G,7,0),"")</f>
        <v>162.76</v>
      </c>
      <c r="Y453" s="81">
        <f>IFERROR(VLOOKUP(A453,'Competitors Links &amp; Pricings'!A:L,8,0),"")</f>
        <v>7.32</v>
      </c>
      <c r="Z453" s="81">
        <f>IFERROR(VLOOKUP(A453,'Competitors Links &amp; Pricings'!A:L,9,0),"")</f>
        <v>2.75</v>
      </c>
      <c r="AA453" s="81">
        <f>IFERROR(VLOOKUP(A453,'Competitors Links &amp; Pricings'!A:L,10,0),"")</f>
        <v>2.86</v>
      </c>
      <c r="AB453" s="81">
        <f>IFERROR(VLOOKUP(A453,'Competitors Links &amp; Pricings'!A:L,11,0),"")</f>
        <v>5.1100000000000003</v>
      </c>
    </row>
    <row r="454" spans="1:28" s="83" customFormat="1" ht="12" x14ac:dyDescent="0.25">
      <c r="A454" s="81" t="s">
        <v>1451</v>
      </c>
      <c r="B454" s="89">
        <v>514.86</v>
      </c>
      <c r="C454" s="89">
        <v>655.25</v>
      </c>
      <c r="D454" s="106">
        <f t="shared" si="28"/>
        <v>0.21425410148798166</v>
      </c>
      <c r="E454" s="90">
        <f t="shared" si="29"/>
        <v>0</v>
      </c>
      <c r="F454" s="90">
        <f t="shared" si="30"/>
        <v>765.85</v>
      </c>
      <c r="G454" s="82" t="s">
        <v>888</v>
      </c>
      <c r="H454" s="111" t="s">
        <v>1452</v>
      </c>
      <c r="I454" s="81" t="s">
        <v>1453</v>
      </c>
      <c r="J454" s="81" t="s">
        <v>443</v>
      </c>
      <c r="K454" s="81"/>
      <c r="L454" s="81"/>
      <c r="M454" s="81"/>
      <c r="N454" s="81"/>
      <c r="O454" s="82"/>
      <c r="P454" s="81"/>
      <c r="Q454" s="81"/>
      <c r="R454" s="81"/>
      <c r="S454" s="81"/>
      <c r="T454" s="81"/>
      <c r="U454" s="81">
        <f t="shared" si="31"/>
        <v>0</v>
      </c>
      <c r="V454" s="81">
        <f>IFERROR(VLOOKUP(A454,'Competitors Links &amp; Pricings'!A:G,3,0),"")</f>
        <v>765.85</v>
      </c>
      <c r="W454" s="81">
        <f>IFERROR(VLOOKUP(A454,'Competitors Links &amp; Pricings'!A:G,5,0),"")</f>
        <v>1299.9000000000001</v>
      </c>
      <c r="X454" s="81">
        <f>IFERROR(VLOOKUP(A454,'Competitors Links &amp; Pricings'!A:G,7,0),"")</f>
        <v>785</v>
      </c>
      <c r="Y454" s="81">
        <f>IFERROR(VLOOKUP(A454,'Competitors Links &amp; Pricings'!A:L,8,0),"")</f>
        <v>11.7</v>
      </c>
      <c r="Z454" s="81">
        <f>IFERROR(VLOOKUP(A454,'Competitors Links &amp; Pricings'!A:L,9,0),"")</f>
        <v>8.5</v>
      </c>
      <c r="AA454" s="81">
        <f>IFERROR(VLOOKUP(A454,'Competitors Links &amp; Pricings'!A:L,10,0),"")</f>
        <v>9.9</v>
      </c>
      <c r="AB454" s="81">
        <f>IFERROR(VLOOKUP(A454,'Competitors Links &amp; Pricings'!A:L,11,0),"")</f>
        <v>4.0999999999999996</v>
      </c>
    </row>
    <row r="455" spans="1:28" s="83" customFormat="1" ht="12" x14ac:dyDescent="0.25">
      <c r="A455" s="81" t="s">
        <v>1454</v>
      </c>
      <c r="B455" s="89">
        <v>45.14</v>
      </c>
      <c r="C455" s="89">
        <v>61.78</v>
      </c>
      <c r="D455" s="106">
        <f t="shared" si="28"/>
        <v>0.26934282939462612</v>
      </c>
      <c r="E455" s="90">
        <f t="shared" si="29"/>
        <v>0</v>
      </c>
      <c r="F455" s="90">
        <f t="shared" si="30"/>
        <v>67.150000000000006</v>
      </c>
      <c r="G455" s="82" t="s">
        <v>34</v>
      </c>
      <c r="H455" s="81" t="s">
        <v>1455</v>
      </c>
      <c r="I455" s="81" t="s">
        <v>1456</v>
      </c>
      <c r="J455" s="81" t="s">
        <v>443</v>
      </c>
      <c r="K455" s="81"/>
      <c r="L455" s="81"/>
      <c r="M455" s="81"/>
      <c r="N455" s="81"/>
      <c r="O455" s="82"/>
      <c r="P455" s="81"/>
      <c r="Q455" s="81"/>
      <c r="R455" s="81"/>
      <c r="S455" s="81"/>
      <c r="T455" s="81"/>
      <c r="U455" s="81">
        <f t="shared" si="31"/>
        <v>0</v>
      </c>
      <c r="V455" s="81">
        <f>IFERROR(VLOOKUP(A455,'Competitors Links &amp; Pricings'!A:G,3,0),"")</f>
        <v>67.150000000000006</v>
      </c>
      <c r="W455" s="81">
        <f>IFERROR(VLOOKUP(A455,'Competitors Links &amp; Pricings'!A:G,5,0),"")</f>
        <v>112.86</v>
      </c>
      <c r="X455" s="81">
        <f>IFERROR(VLOOKUP(A455,'Competitors Links &amp; Pricings'!A:G,7,0),"")</f>
        <v>113.95</v>
      </c>
      <c r="Y455" s="81">
        <f>IFERROR(VLOOKUP(A455,'Competitors Links &amp; Pricings'!A:L,8,0),"")</f>
        <v>7.32</v>
      </c>
      <c r="Z455" s="81">
        <f>IFERROR(VLOOKUP(A455,'Competitors Links &amp; Pricings'!A:L,9,0),"")</f>
        <v>2.76</v>
      </c>
      <c r="AA455" s="81">
        <f>IFERROR(VLOOKUP(A455,'Competitors Links &amp; Pricings'!A:L,10,0),"")</f>
        <v>0.99</v>
      </c>
      <c r="AB455" s="81">
        <f>IFERROR(VLOOKUP(A455,'Competitors Links &amp; Pricings'!A:L,11,0),"")</f>
        <v>5.12</v>
      </c>
    </row>
    <row r="456" spans="1:28" s="83" customFormat="1" ht="12" x14ac:dyDescent="0.25">
      <c r="A456" s="81" t="s">
        <v>1457</v>
      </c>
      <c r="B456" s="89">
        <v>142.86000000000001</v>
      </c>
      <c r="C456" s="89">
        <v>201.88</v>
      </c>
      <c r="D456" s="106">
        <f t="shared" si="28"/>
        <v>0.29235189221319585</v>
      </c>
      <c r="E456" s="90">
        <f t="shared" si="29"/>
        <v>0</v>
      </c>
      <c r="F456" s="90">
        <f t="shared" si="30"/>
        <v>212.5</v>
      </c>
      <c r="G456" s="82" t="s">
        <v>34</v>
      </c>
      <c r="H456" s="81" t="s">
        <v>1458</v>
      </c>
      <c r="I456" s="81" t="s">
        <v>1459</v>
      </c>
      <c r="J456" s="81" t="s">
        <v>443</v>
      </c>
      <c r="K456" s="81"/>
      <c r="L456" s="81"/>
      <c r="M456" s="81"/>
      <c r="N456" s="81"/>
      <c r="O456" s="82"/>
      <c r="P456" s="81"/>
      <c r="Q456" s="81"/>
      <c r="R456" s="81"/>
      <c r="S456" s="81"/>
      <c r="T456" s="81"/>
      <c r="U456" s="81">
        <f t="shared" si="31"/>
        <v>0</v>
      </c>
      <c r="V456" s="81">
        <f>IFERROR(VLOOKUP(A456,'Competitors Links &amp; Pricings'!A:G,3,0),"")</f>
        <v>212.5</v>
      </c>
      <c r="W456" s="81">
        <f>IFERROR(VLOOKUP(A456,'Competitors Links &amp; Pricings'!A:G,5,0),"")</f>
        <v>360.5</v>
      </c>
      <c r="X456" s="81">
        <f>IFERROR(VLOOKUP(A456,'Competitors Links &amp; Pricings'!A:G,7,0),"")</f>
        <v>379.2</v>
      </c>
      <c r="Y456" s="81">
        <f>IFERROR(VLOOKUP(A456,'Competitors Links &amp; Pricings'!A:L,8,0),"")</f>
        <v>7.3</v>
      </c>
      <c r="Z456" s="81">
        <f>IFERROR(VLOOKUP(A456,'Competitors Links &amp; Pricings'!A:L,9,0),"")</f>
        <v>5.0999999999999996</v>
      </c>
      <c r="AA456" s="81">
        <f>IFERROR(VLOOKUP(A456,'Competitors Links &amp; Pricings'!A:L,10,0),"")</f>
        <v>3.1</v>
      </c>
      <c r="AB456" s="81">
        <f>IFERROR(VLOOKUP(A456,'Competitors Links &amp; Pricings'!A:L,11,0),"")</f>
        <v>3.2</v>
      </c>
    </row>
    <row r="457" spans="1:28" s="83" customFormat="1" ht="12" x14ac:dyDescent="0.25">
      <c r="A457" s="81" t="s">
        <v>1460</v>
      </c>
      <c r="B457" s="89">
        <v>81.14</v>
      </c>
      <c r="C457" s="89">
        <v>154.62</v>
      </c>
      <c r="D457" s="106">
        <f t="shared" si="28"/>
        <v>0.47522959513646362</v>
      </c>
      <c r="E457" s="90">
        <f t="shared" si="29"/>
        <v>0</v>
      </c>
      <c r="F457" s="90">
        <f t="shared" si="30"/>
        <v>162.76</v>
      </c>
      <c r="G457" s="82" t="s">
        <v>34</v>
      </c>
      <c r="H457" s="81" t="s">
        <v>1461</v>
      </c>
      <c r="I457" s="81" t="s">
        <v>1462</v>
      </c>
      <c r="J457" s="81" t="s">
        <v>443</v>
      </c>
      <c r="K457" s="81"/>
      <c r="L457" s="81"/>
      <c r="M457" s="81"/>
      <c r="N457" s="81"/>
      <c r="O457" s="82"/>
      <c r="P457" s="81"/>
      <c r="Q457" s="81"/>
      <c r="R457" s="81"/>
      <c r="S457" s="81"/>
      <c r="T457" s="81"/>
      <c r="U457" s="81">
        <f t="shared" si="31"/>
        <v>0</v>
      </c>
      <c r="V457" s="81">
        <f>IFERROR(VLOOKUP(A457,'Competitors Links &amp; Pricings'!A:G,3,0),"")</f>
        <v>162.76</v>
      </c>
      <c r="W457" s="81">
        <f>IFERROR(VLOOKUP(A457,'Competitors Links &amp; Pricings'!A:G,5,0),"")</f>
        <v>205.42</v>
      </c>
      <c r="X457" s="81">
        <f>IFERROR(VLOOKUP(A457,'Competitors Links &amp; Pricings'!A:G,7,0),"")</f>
        <v>198</v>
      </c>
      <c r="Y457" s="81">
        <f>IFERROR(VLOOKUP(A457,'Competitors Links &amp; Pricings'!A:L,8,0),"")</f>
        <v>7.3</v>
      </c>
      <c r="Z457" s="81">
        <f>IFERROR(VLOOKUP(A457,'Competitors Links &amp; Pricings'!A:L,9,0),"")</f>
        <v>5.0999999999999996</v>
      </c>
      <c r="AA457" s="81">
        <f>IFERROR(VLOOKUP(A457,'Competitors Links &amp; Pricings'!A:L,10,0),"")</f>
        <v>3.08</v>
      </c>
      <c r="AB457" s="81">
        <f>IFERROR(VLOOKUP(A457,'Competitors Links &amp; Pricings'!A:L,11,0),"")</f>
        <v>2.8</v>
      </c>
    </row>
    <row r="458" spans="1:28" s="83" customFormat="1" ht="12" x14ac:dyDescent="0.25">
      <c r="A458" s="81" t="s">
        <v>1463</v>
      </c>
      <c r="B458" s="89">
        <v>8</v>
      </c>
      <c r="C458" s="89">
        <v>10.95</v>
      </c>
      <c r="D458" s="106">
        <f t="shared" si="28"/>
        <v>0.26940639269406386</v>
      </c>
      <c r="E458" s="90">
        <f t="shared" si="29"/>
        <v>0</v>
      </c>
      <c r="F458" s="90">
        <f t="shared" si="30"/>
        <v>11.9</v>
      </c>
      <c r="G458" s="82" t="s">
        <v>34</v>
      </c>
      <c r="H458" s="81" t="s">
        <v>1464</v>
      </c>
      <c r="I458" s="81" t="s">
        <v>1465</v>
      </c>
      <c r="J458" s="81" t="s">
        <v>443</v>
      </c>
      <c r="K458" s="81"/>
      <c r="L458" s="81"/>
      <c r="M458" s="81"/>
      <c r="N458" s="81"/>
      <c r="O458" s="82"/>
      <c r="P458" s="81"/>
      <c r="Q458" s="81"/>
      <c r="R458" s="81"/>
      <c r="S458" s="81"/>
      <c r="T458" s="81"/>
      <c r="U458" s="81">
        <f t="shared" si="31"/>
        <v>0</v>
      </c>
      <c r="V458" s="81">
        <f>IFERROR(VLOOKUP(A458,'Competitors Links &amp; Pricings'!A:G,3,0),"")</f>
        <v>11.9</v>
      </c>
      <c r="W458" s="81">
        <f>IFERROR(VLOOKUP(A458,'Competitors Links &amp; Pricings'!A:G,5,0),"")</f>
        <v>24.95</v>
      </c>
      <c r="X458" s="81">
        <f>IFERROR(VLOOKUP(A458,'Competitors Links &amp; Pricings'!A:G,7,0),"")</f>
        <v>24.2</v>
      </c>
      <c r="Y458" s="81">
        <f>IFERROR(VLOOKUP(A458,'Competitors Links &amp; Pricings'!A:L,8,0),"")</f>
        <v>0.47</v>
      </c>
      <c r="Z458" s="81">
        <f>IFERROR(VLOOKUP(A458,'Competitors Links &amp; Pricings'!A:L,9,0),"")</f>
        <v>0.31</v>
      </c>
      <c r="AA458" s="81">
        <f>IFERROR(VLOOKUP(A458,'Competitors Links &amp; Pricings'!A:L,10,0),"")</f>
        <v>0.04</v>
      </c>
      <c r="AB458" s="81">
        <f>IFERROR(VLOOKUP(A458,'Competitors Links &amp; Pricings'!A:L,11,0),"")</f>
        <v>1.97</v>
      </c>
    </row>
    <row r="459" spans="1:28" s="83" customFormat="1" ht="12" x14ac:dyDescent="0.25">
      <c r="A459" s="81" t="s">
        <v>1466</v>
      </c>
      <c r="B459" s="89">
        <v>362.86</v>
      </c>
      <c r="C459" s="89">
        <v>475.35</v>
      </c>
      <c r="D459" s="106">
        <f t="shared" si="28"/>
        <v>0.23664668139265804</v>
      </c>
      <c r="E459" s="90">
        <f t="shared" si="29"/>
        <v>0</v>
      </c>
      <c r="F459" s="90">
        <f t="shared" si="30"/>
        <v>539.75</v>
      </c>
      <c r="G459" s="82" t="s">
        <v>888</v>
      </c>
      <c r="H459" s="111" t="s">
        <v>1467</v>
      </c>
      <c r="I459" s="81" t="s">
        <v>1468</v>
      </c>
      <c r="J459" s="81" t="s">
        <v>443</v>
      </c>
      <c r="K459" s="81"/>
      <c r="L459" s="81"/>
      <c r="M459" s="81"/>
      <c r="N459" s="81"/>
      <c r="O459" s="82"/>
      <c r="P459" s="81"/>
      <c r="Q459" s="81"/>
      <c r="R459" s="81"/>
      <c r="S459" s="81"/>
      <c r="T459" s="81"/>
      <c r="U459" s="81">
        <f t="shared" si="31"/>
        <v>0</v>
      </c>
      <c r="V459" s="81">
        <f>IFERROR(VLOOKUP(A459,'Competitors Links &amp; Pricings'!A:G,3,0),"")</f>
        <v>539.75</v>
      </c>
      <c r="W459" s="81">
        <f>IFERROR(VLOOKUP(A459,'Competitors Links &amp; Pricings'!A:G,5,0),"")</f>
        <v>917.79</v>
      </c>
      <c r="X459" s="81">
        <f>IFERROR(VLOOKUP(A459,'Competitors Links &amp; Pricings'!A:G,7,0),"")</f>
        <v>566.74</v>
      </c>
      <c r="Y459" s="81">
        <f>IFERROR(VLOOKUP(A459,'Competitors Links &amp; Pricings'!A:L,8,0),"")</f>
        <v>10.62</v>
      </c>
      <c r="Z459" s="81">
        <f>IFERROR(VLOOKUP(A459,'Competitors Links &amp; Pricings'!A:L,9,0),"")</f>
        <v>9.84</v>
      </c>
      <c r="AA459" s="81">
        <f>IFERROR(VLOOKUP(A459,'Competitors Links &amp; Pricings'!A:L,10,0),"")</f>
        <v>8.92</v>
      </c>
      <c r="AB459" s="81">
        <f>IFERROR(VLOOKUP(A459,'Competitors Links &amp; Pricings'!A:L,11,0),"")</f>
        <v>5.9</v>
      </c>
    </row>
    <row r="460" spans="1:28" s="83" customFormat="1" ht="12" x14ac:dyDescent="0.25">
      <c r="A460" s="81" t="s">
        <v>1469</v>
      </c>
      <c r="B460" s="89">
        <v>362.86</v>
      </c>
      <c r="C460" s="89">
        <v>461.8</v>
      </c>
      <c r="D460" s="106">
        <f t="shared" si="28"/>
        <v>0.21424859246427025</v>
      </c>
      <c r="E460" s="90">
        <f t="shared" si="29"/>
        <v>0</v>
      </c>
      <c r="F460" s="90">
        <f t="shared" si="30"/>
        <v>536</v>
      </c>
      <c r="G460" s="82" t="s">
        <v>888</v>
      </c>
      <c r="H460" s="111" t="s">
        <v>1470</v>
      </c>
      <c r="I460" s="81" t="s">
        <v>1471</v>
      </c>
      <c r="J460" s="81" t="s">
        <v>443</v>
      </c>
      <c r="K460" s="81"/>
      <c r="L460" s="81"/>
      <c r="M460" s="81"/>
      <c r="N460" s="81"/>
      <c r="O460" s="82"/>
      <c r="P460" s="81"/>
      <c r="Q460" s="81"/>
      <c r="R460" s="81"/>
      <c r="S460" s="81"/>
      <c r="T460" s="81"/>
      <c r="U460" s="81">
        <f t="shared" si="31"/>
        <v>0</v>
      </c>
      <c r="V460" s="81">
        <f>IFERROR(VLOOKUP(A460,'Competitors Links &amp; Pricings'!A:G,3,0),"")</f>
        <v>539.75</v>
      </c>
      <c r="W460" s="81">
        <f>IFERROR(VLOOKUP(A460,'Competitors Links &amp; Pricings'!A:G,5,0),"")</f>
        <v>916.7</v>
      </c>
      <c r="X460" s="81">
        <f>IFERROR(VLOOKUP(A460,'Competitors Links &amp; Pricings'!A:G,7,0),"")</f>
        <v>536</v>
      </c>
      <c r="Y460" s="81">
        <f>IFERROR(VLOOKUP(A460,'Competitors Links &amp; Pricings'!A:L,8,0),"")</f>
        <v>10.62</v>
      </c>
      <c r="Z460" s="81">
        <f>IFERROR(VLOOKUP(A460,'Competitors Links &amp; Pricings'!A:L,9,0),"")</f>
        <v>9.84</v>
      </c>
      <c r="AA460" s="81">
        <f>IFERROR(VLOOKUP(A460,'Competitors Links &amp; Pricings'!A:L,10,0),"")</f>
        <v>8.92</v>
      </c>
      <c r="AB460" s="81">
        <f>IFERROR(VLOOKUP(A460,'Competitors Links &amp; Pricings'!A:L,11,0),"")</f>
        <v>5.9</v>
      </c>
    </row>
    <row r="461" spans="1:28" s="83" customFormat="1" ht="12" x14ac:dyDescent="0.25">
      <c r="A461" s="81" t="s">
        <v>1472</v>
      </c>
      <c r="B461" s="89">
        <v>330.29</v>
      </c>
      <c r="C461" s="89">
        <v>461.8</v>
      </c>
      <c r="D461" s="106">
        <f t="shared" si="28"/>
        <v>0.28477695972282369</v>
      </c>
      <c r="E461" s="90">
        <f t="shared" si="29"/>
        <v>0</v>
      </c>
      <c r="F461" s="90">
        <f t="shared" si="30"/>
        <v>491.3</v>
      </c>
      <c r="G461" s="82" t="s">
        <v>888</v>
      </c>
      <c r="H461" s="111" t="s">
        <v>1473</v>
      </c>
      <c r="I461" s="81" t="s">
        <v>1474</v>
      </c>
      <c r="J461" s="81" t="s">
        <v>443</v>
      </c>
      <c r="K461" s="81"/>
      <c r="L461" s="81"/>
      <c r="M461" s="81"/>
      <c r="N461" s="81"/>
      <c r="O461" s="82"/>
      <c r="P461" s="81"/>
      <c r="Q461" s="81"/>
      <c r="R461" s="81"/>
      <c r="S461" s="81"/>
      <c r="T461" s="81"/>
      <c r="U461" s="81">
        <f t="shared" si="31"/>
        <v>0</v>
      </c>
      <c r="V461" s="81">
        <f>IFERROR(VLOOKUP(A461,'Competitors Links &amp; Pricings'!A:G,3,0),"")</f>
        <v>491.3</v>
      </c>
      <c r="W461" s="81">
        <f>IFERROR(VLOOKUP(A461,'Competitors Links &amp; Pricings'!A:G,5,0),"")</f>
        <v>503.59</v>
      </c>
      <c r="X461" s="81">
        <f>IFERROR(VLOOKUP(A461,'Competitors Links &amp; Pricings'!A:G,7,0),"")</f>
        <v>834.08</v>
      </c>
      <c r="Y461" s="81">
        <f>IFERROR(VLOOKUP(A461,'Competitors Links &amp; Pricings'!A:L,8,0),"")</f>
        <v>10.62</v>
      </c>
      <c r="Z461" s="81">
        <f>IFERROR(VLOOKUP(A461,'Competitors Links &amp; Pricings'!A:L,9,0),"")</f>
        <v>9.84</v>
      </c>
      <c r="AA461" s="81">
        <f>IFERROR(VLOOKUP(A461,'Competitors Links &amp; Pricings'!A:L,10,0),"")</f>
        <v>8.92</v>
      </c>
      <c r="AB461" s="81">
        <f>IFERROR(VLOOKUP(A461,'Competitors Links &amp; Pricings'!A:L,11,0),"")</f>
        <v>5.9</v>
      </c>
    </row>
    <row r="462" spans="1:28" s="83" customFormat="1" ht="12" x14ac:dyDescent="0.25">
      <c r="A462" s="81" t="s">
        <v>1475</v>
      </c>
      <c r="B462" s="89">
        <v>330.29</v>
      </c>
      <c r="C462" s="89">
        <v>420.35</v>
      </c>
      <c r="D462" s="106">
        <f t="shared" si="28"/>
        <v>0.21425002973712381</v>
      </c>
      <c r="E462" s="90">
        <f t="shared" si="29"/>
        <v>0</v>
      </c>
      <c r="F462" s="90">
        <f t="shared" si="30"/>
        <v>491.3</v>
      </c>
      <c r="G462" s="82" t="s">
        <v>888</v>
      </c>
      <c r="H462" s="111" t="s">
        <v>1476</v>
      </c>
      <c r="I462" s="81" t="s">
        <v>1477</v>
      </c>
      <c r="J462" s="81" t="s">
        <v>443</v>
      </c>
      <c r="K462" s="81"/>
      <c r="L462" s="81"/>
      <c r="M462" s="81"/>
      <c r="N462" s="81"/>
      <c r="O462" s="82"/>
      <c r="P462" s="81"/>
      <c r="Q462" s="81"/>
      <c r="R462" s="81"/>
      <c r="S462" s="81"/>
      <c r="T462" s="81"/>
      <c r="U462" s="81">
        <f t="shared" si="31"/>
        <v>0</v>
      </c>
      <c r="V462" s="81">
        <f>IFERROR(VLOOKUP(A462,'Competitors Links &amp; Pricings'!A:G,3,0),"")</f>
        <v>491.3</v>
      </c>
      <c r="W462" s="81">
        <f>IFERROR(VLOOKUP(A462,'Competitors Links &amp; Pricings'!A:G,5,0),"")</f>
        <v>664.24</v>
      </c>
      <c r="X462" s="81">
        <f>IFERROR(VLOOKUP(A462,'Competitors Links &amp; Pricings'!A:G,7,0),"")</f>
        <v>790.78</v>
      </c>
      <c r="Y462" s="81">
        <f>IFERROR(VLOOKUP(A462,'Competitors Links &amp; Pricings'!A:L,8,0),"")</f>
        <v>9.8000000000000007</v>
      </c>
      <c r="Z462" s="81">
        <f>IFERROR(VLOOKUP(A462,'Competitors Links &amp; Pricings'!A:L,9,0),"")</f>
        <v>3.7</v>
      </c>
      <c r="AA462" s="81">
        <f>IFERROR(VLOOKUP(A462,'Competitors Links &amp; Pricings'!A:L,10,0),"")</f>
        <v>6.6</v>
      </c>
      <c r="AB462" s="81">
        <f>IFERROR(VLOOKUP(A462,'Competitors Links &amp; Pricings'!A:L,11,0),"")</f>
        <v>8.4</v>
      </c>
    </row>
    <row r="463" spans="1:28" s="83" customFormat="1" ht="12" x14ac:dyDescent="0.25">
      <c r="A463" s="81" t="s">
        <v>1478</v>
      </c>
      <c r="B463" s="89">
        <v>338.99</v>
      </c>
      <c r="C463" s="89">
        <v>420.35</v>
      </c>
      <c r="D463" s="106">
        <f t="shared" si="28"/>
        <v>0.19355299155465686</v>
      </c>
      <c r="E463" s="90">
        <f t="shared" si="29"/>
        <v>0</v>
      </c>
      <c r="F463" s="90">
        <f t="shared" si="30"/>
        <v>440</v>
      </c>
      <c r="G463" s="82" t="s">
        <v>34</v>
      </c>
      <c r="H463" s="81" t="s">
        <v>1479</v>
      </c>
      <c r="I463" s="81" t="s">
        <v>1480</v>
      </c>
      <c r="J463" s="81" t="s">
        <v>443</v>
      </c>
      <c r="K463" s="81"/>
      <c r="L463" s="81"/>
      <c r="M463" s="81"/>
      <c r="N463" s="81"/>
      <c r="O463" s="82"/>
      <c r="P463" s="81"/>
      <c r="Q463" s="81"/>
      <c r="R463" s="81"/>
      <c r="S463" s="81"/>
      <c r="T463" s="81"/>
      <c r="U463" s="81">
        <f t="shared" si="31"/>
        <v>0</v>
      </c>
      <c r="V463" s="81">
        <f>IFERROR(VLOOKUP(A463,'Competitors Links &amp; Pricings'!A:G,3,0),"")</f>
        <v>834.08</v>
      </c>
      <c r="W463" s="81">
        <f>IFERROR(VLOOKUP(A463,'Competitors Links &amp; Pricings'!A:G,5,0),"")</f>
        <v>440</v>
      </c>
      <c r="X463" s="81">
        <f>IFERROR(VLOOKUP(A463,'Competitors Links &amp; Pricings'!A:G,7,0),"")</f>
        <v>664.2</v>
      </c>
      <c r="Y463" s="81">
        <f>IFERROR(VLOOKUP(A463,'Competitors Links &amp; Pricings'!A:L,8,0),"")</f>
        <v>9.8000000000000007</v>
      </c>
      <c r="Z463" s="81">
        <f>IFERROR(VLOOKUP(A463,'Competitors Links &amp; Pricings'!A:L,9,0),"")</f>
        <v>3.7</v>
      </c>
      <c r="AA463" s="81">
        <f>IFERROR(VLOOKUP(A463,'Competitors Links &amp; Pricings'!A:L,10,0),"")</f>
        <v>6.6</v>
      </c>
      <c r="AB463" s="81">
        <f>IFERROR(VLOOKUP(A463,'Competitors Links &amp; Pricings'!A:L,11,0),"")</f>
        <v>8.4</v>
      </c>
    </row>
    <row r="464" spans="1:28" s="83" customFormat="1" ht="12" x14ac:dyDescent="0.25">
      <c r="A464" s="81" t="s">
        <v>1481</v>
      </c>
      <c r="B464" s="89">
        <v>225.71</v>
      </c>
      <c r="C464" s="89">
        <v>335.92</v>
      </c>
      <c r="D464" s="106">
        <f t="shared" si="28"/>
        <v>0.32808406763515124</v>
      </c>
      <c r="E464" s="90">
        <f t="shared" si="29"/>
        <v>0</v>
      </c>
      <c r="F464" s="90">
        <f t="shared" si="30"/>
        <v>353.6</v>
      </c>
      <c r="G464" s="82" t="s">
        <v>34</v>
      </c>
      <c r="H464" s="81" t="s">
        <v>1482</v>
      </c>
      <c r="I464" s="81" t="s">
        <v>1483</v>
      </c>
      <c r="J464" s="81" t="s">
        <v>443</v>
      </c>
      <c r="K464" s="81"/>
      <c r="L464" s="81"/>
      <c r="M464" s="81"/>
      <c r="N464" s="81"/>
      <c r="O464" s="82"/>
      <c r="P464" s="81"/>
      <c r="Q464" s="81"/>
      <c r="R464" s="81"/>
      <c r="S464" s="81"/>
      <c r="T464" s="81"/>
      <c r="U464" s="81">
        <f t="shared" si="31"/>
        <v>0</v>
      </c>
      <c r="V464" s="81">
        <f>IFERROR(VLOOKUP(A464,'Competitors Links &amp; Pricings'!A:G,3,0),"")</f>
        <v>490</v>
      </c>
      <c r="W464" s="81">
        <f>IFERROR(VLOOKUP(A464,'Competitors Links &amp; Pricings'!A:G,5,0),"")</f>
        <v>599.94000000000005</v>
      </c>
      <c r="X464" s="81">
        <f>IFERROR(VLOOKUP(A464,'Competitors Links &amp; Pricings'!A:G,7,0),"")</f>
        <v>353.6</v>
      </c>
      <c r="Y464" s="81">
        <f>IFERROR(VLOOKUP(A464,'Competitors Links &amp; Pricings'!A:L,8,0),"")</f>
        <v>8.07</v>
      </c>
      <c r="Z464" s="81">
        <f>IFERROR(VLOOKUP(A464,'Competitors Links &amp; Pricings'!A:L,9,0),"")</f>
        <v>5.1100000000000003</v>
      </c>
      <c r="AA464" s="81">
        <f>IFERROR(VLOOKUP(A464,'Competitors Links &amp; Pricings'!A:L,10,0),"")</f>
        <v>3.37</v>
      </c>
      <c r="AB464" s="81">
        <f>IFERROR(VLOOKUP(A464,'Competitors Links &amp; Pricings'!A:L,11,0),"")</f>
        <v>3.54</v>
      </c>
    </row>
    <row r="465" spans="1:28" s="83" customFormat="1" ht="12" x14ac:dyDescent="0.25">
      <c r="A465" s="81" t="s">
        <v>1484</v>
      </c>
      <c r="B465" s="89">
        <v>45.14</v>
      </c>
      <c r="C465" s="89">
        <v>61.78</v>
      </c>
      <c r="D465" s="106">
        <f t="shared" si="28"/>
        <v>0.26934282939462612</v>
      </c>
      <c r="E465" s="90">
        <f t="shared" si="29"/>
        <v>0</v>
      </c>
      <c r="F465" s="90">
        <f t="shared" si="30"/>
        <v>67.150000000000006</v>
      </c>
      <c r="G465" s="82" t="s">
        <v>34</v>
      </c>
      <c r="H465" s="81" t="s">
        <v>1485</v>
      </c>
      <c r="I465" s="81" t="s">
        <v>1486</v>
      </c>
      <c r="J465" s="81" t="s">
        <v>443</v>
      </c>
      <c r="K465" s="81"/>
      <c r="L465" s="81"/>
      <c r="M465" s="81"/>
      <c r="N465" s="81"/>
      <c r="O465" s="82"/>
      <c r="P465" s="81"/>
      <c r="Q465" s="81"/>
      <c r="R465" s="81"/>
      <c r="S465" s="81"/>
      <c r="T465" s="81"/>
      <c r="U465" s="81">
        <f t="shared" si="31"/>
        <v>0</v>
      </c>
      <c r="V465" s="81">
        <f>IFERROR(VLOOKUP(A465,'Competitors Links &amp; Pricings'!A:G,3,0),"")</f>
        <v>67.150000000000006</v>
      </c>
      <c r="W465" s="81">
        <f>IFERROR(VLOOKUP(A465,'Competitors Links &amp; Pricings'!A:G,5,0),"")</f>
        <v>113.84</v>
      </c>
      <c r="X465" s="81">
        <f>IFERROR(VLOOKUP(A465,'Competitors Links &amp; Pricings'!A:G,7,0),"")</f>
        <v>73.87</v>
      </c>
      <c r="Y465" s="81">
        <f>IFERROR(VLOOKUP(A465,'Competitors Links &amp; Pricings'!A:L,8,0),"")</f>
        <v>5.5</v>
      </c>
      <c r="Z465" s="81">
        <f>IFERROR(VLOOKUP(A465,'Competitors Links &amp; Pricings'!A:L,9,0),"")</f>
        <v>2.4</v>
      </c>
      <c r="AA465" s="81">
        <f>IFERROR(VLOOKUP(A465,'Competitors Links &amp; Pricings'!A:L,10,0),"")</f>
        <v>1.32</v>
      </c>
      <c r="AB465" s="81">
        <f>IFERROR(VLOOKUP(A465,'Competitors Links &amp; Pricings'!A:L,11,0),"")</f>
        <v>4.7</v>
      </c>
    </row>
    <row r="466" spans="1:28" s="83" customFormat="1" ht="12" x14ac:dyDescent="0.25">
      <c r="A466" s="81" t="s">
        <v>1487</v>
      </c>
      <c r="B466" s="89">
        <v>8</v>
      </c>
      <c r="C466" s="89">
        <v>10.95</v>
      </c>
      <c r="D466" s="106">
        <f t="shared" si="28"/>
        <v>0.26940639269406386</v>
      </c>
      <c r="E466" s="90">
        <f t="shared" si="29"/>
        <v>0</v>
      </c>
      <c r="F466" s="90">
        <f t="shared" si="30"/>
        <v>11.9</v>
      </c>
      <c r="G466" s="82" t="s">
        <v>34</v>
      </c>
      <c r="H466" s="81" t="s">
        <v>1488</v>
      </c>
      <c r="I466" s="81" t="s">
        <v>1489</v>
      </c>
      <c r="J466" s="81" t="s">
        <v>443</v>
      </c>
      <c r="K466" s="81"/>
      <c r="L466" s="81"/>
      <c r="M466" s="81"/>
      <c r="N466" s="81"/>
      <c r="O466" s="82"/>
      <c r="P466" s="81"/>
      <c r="Q466" s="81"/>
      <c r="R466" s="81"/>
      <c r="S466" s="81"/>
      <c r="T466" s="81"/>
      <c r="U466" s="81">
        <f t="shared" si="31"/>
        <v>0</v>
      </c>
      <c r="V466" s="81">
        <f>IFERROR(VLOOKUP(A466,'Competitors Links &amp; Pricings'!A:G,3,0),"")</f>
        <v>11.9</v>
      </c>
      <c r="W466" s="81">
        <f>IFERROR(VLOOKUP(A466,'Competitors Links &amp; Pricings'!A:G,5,0),"")</f>
        <v>19.95</v>
      </c>
      <c r="X466" s="81">
        <f>IFERROR(VLOOKUP(A466,'Competitors Links &amp; Pricings'!A:G,7,0),"")</f>
        <v>24</v>
      </c>
      <c r="Y466" s="81">
        <f>IFERROR(VLOOKUP(A466,'Competitors Links &amp; Pricings'!A:L,8,0),"")</f>
        <v>0.47</v>
      </c>
      <c r="Z466" s="81">
        <f>IFERROR(VLOOKUP(A466,'Competitors Links &amp; Pricings'!A:L,9,0),"")</f>
        <v>0.31</v>
      </c>
      <c r="AA466" s="81">
        <f>IFERROR(VLOOKUP(A466,'Competitors Links &amp; Pricings'!A:L,10,0),"")</f>
        <v>3.3000000000000002E-2</v>
      </c>
      <c r="AB466" s="81">
        <f>IFERROR(VLOOKUP(A466,'Competitors Links &amp; Pricings'!A:L,11,0),"")</f>
        <v>1.65</v>
      </c>
    </row>
    <row r="467" spans="1:28" s="83" customFormat="1" ht="12" x14ac:dyDescent="0.25">
      <c r="A467" s="81" t="s">
        <v>1490</v>
      </c>
      <c r="B467" s="89">
        <v>173.14</v>
      </c>
      <c r="C467" s="89">
        <v>244.67</v>
      </c>
      <c r="D467" s="106">
        <f t="shared" si="28"/>
        <v>0.29235296521845755</v>
      </c>
      <c r="E467" s="90">
        <f t="shared" si="29"/>
        <v>0</v>
      </c>
      <c r="F467" s="90">
        <f t="shared" si="30"/>
        <v>257.55</v>
      </c>
      <c r="G467" s="82" t="s">
        <v>34</v>
      </c>
      <c r="H467" s="81" t="s">
        <v>1491</v>
      </c>
      <c r="I467" s="81" t="s">
        <v>1492</v>
      </c>
      <c r="J467" s="81" t="s">
        <v>443</v>
      </c>
      <c r="K467" s="81"/>
      <c r="L467" s="81"/>
      <c r="M467" s="81"/>
      <c r="N467" s="81"/>
      <c r="O467" s="82"/>
      <c r="P467" s="81"/>
      <c r="Q467" s="81"/>
      <c r="R467" s="81"/>
      <c r="S467" s="81"/>
      <c r="T467" s="81"/>
      <c r="U467" s="81">
        <f t="shared" si="31"/>
        <v>0</v>
      </c>
      <c r="V467" s="81">
        <f>IFERROR(VLOOKUP(A467,'Competitors Links &amp; Pricings'!A:G,3,0),"")</f>
        <v>460.32</v>
      </c>
      <c r="W467" s="81">
        <f>IFERROR(VLOOKUP(A467,'Competitors Links &amp; Pricings'!A:G,5,0),"")</f>
        <v>257.55</v>
      </c>
      <c r="X467" s="81">
        <f>IFERROR(VLOOKUP(A467,'Competitors Links &amp; Pricings'!A:G,7,0),"")</f>
        <v>347.31</v>
      </c>
      <c r="Y467" s="81">
        <f>IFERROR(VLOOKUP(A467,'Competitors Links &amp; Pricings'!A:L,8,0),"")</f>
        <v>7.3</v>
      </c>
      <c r="Z467" s="81">
        <f>IFERROR(VLOOKUP(A467,'Competitors Links &amp; Pricings'!A:L,9,0),"")</f>
        <v>2.8</v>
      </c>
      <c r="AA467" s="81">
        <f>IFERROR(VLOOKUP(A467,'Competitors Links &amp; Pricings'!A:L,10,0),"")</f>
        <v>3.5</v>
      </c>
      <c r="AB467" s="81">
        <f>IFERROR(VLOOKUP(A467,'Competitors Links &amp; Pricings'!A:L,11,0),"")</f>
        <v>5.0999999999999996</v>
      </c>
    </row>
    <row r="468" spans="1:28" s="83" customFormat="1" ht="12" x14ac:dyDescent="0.25">
      <c r="A468" s="81" t="s">
        <v>1493</v>
      </c>
      <c r="B468" s="89">
        <v>113.71</v>
      </c>
      <c r="C468" s="89">
        <v>271.86</v>
      </c>
      <c r="D468" s="106">
        <f t="shared" si="28"/>
        <v>0.58173324505260071</v>
      </c>
      <c r="E468" s="90">
        <f t="shared" si="29"/>
        <v>0</v>
      </c>
      <c r="F468" s="90">
        <f t="shared" si="30"/>
        <v>286.17</v>
      </c>
      <c r="G468" s="82" t="s">
        <v>34</v>
      </c>
      <c r="H468" s="81" t="s">
        <v>1494</v>
      </c>
      <c r="I468" s="81" t="s">
        <v>1495</v>
      </c>
      <c r="J468" s="81" t="s">
        <v>443</v>
      </c>
      <c r="K468" s="81"/>
      <c r="L468" s="81"/>
      <c r="M468" s="81"/>
      <c r="N468" s="81"/>
      <c r="O468" s="82"/>
      <c r="P468" s="81"/>
      <c r="Q468" s="81"/>
      <c r="R468" s="81"/>
      <c r="S468" s="81"/>
      <c r="T468" s="81"/>
      <c r="U468" s="81">
        <f t="shared" si="31"/>
        <v>0</v>
      </c>
      <c r="V468" s="81">
        <f>IFERROR(VLOOKUP(A468,'Competitors Links &amp; Pricings'!A:G,3,0),"")</f>
        <v>288</v>
      </c>
      <c r="W468" s="81">
        <f>IFERROR(VLOOKUP(A468,'Competitors Links &amp; Pricings'!A:G,5,0),"")</f>
        <v>286.45</v>
      </c>
      <c r="X468" s="81">
        <f>IFERROR(VLOOKUP(A468,'Competitors Links &amp; Pricings'!A:G,7,0),"")</f>
        <v>286.17</v>
      </c>
      <c r="Y468" s="81">
        <f>IFERROR(VLOOKUP(A468,'Competitors Links &amp; Pricings'!A:L,8,0),"")</f>
        <v>7.3</v>
      </c>
      <c r="Z468" s="81">
        <f>IFERROR(VLOOKUP(A468,'Competitors Links &amp; Pricings'!A:L,9,0),"")</f>
        <v>2.8</v>
      </c>
      <c r="AA468" s="81">
        <f>IFERROR(VLOOKUP(A468,'Competitors Links &amp; Pricings'!A:L,10,0),"")</f>
        <v>3</v>
      </c>
      <c r="AB468" s="81">
        <f>IFERROR(VLOOKUP(A468,'Competitors Links &amp; Pricings'!A:L,11,0),"")</f>
        <v>5.0999999999999996</v>
      </c>
    </row>
    <row r="469" spans="1:28" s="83" customFormat="1" ht="12" x14ac:dyDescent="0.25">
      <c r="A469" s="81" t="s">
        <v>1496</v>
      </c>
      <c r="B469" s="89">
        <v>188</v>
      </c>
      <c r="C469" s="89">
        <v>279.3</v>
      </c>
      <c r="D469" s="106">
        <f t="shared" si="28"/>
        <v>0.32688865019692093</v>
      </c>
      <c r="E469" s="90">
        <f t="shared" si="29"/>
        <v>0</v>
      </c>
      <c r="F469" s="90">
        <f t="shared" si="30"/>
        <v>294</v>
      </c>
      <c r="G469" s="82" t="s">
        <v>34</v>
      </c>
      <c r="H469" s="81" t="s">
        <v>1497</v>
      </c>
      <c r="I469" s="81" t="s">
        <v>1498</v>
      </c>
      <c r="J469" s="81" t="s">
        <v>443</v>
      </c>
      <c r="K469" s="81"/>
      <c r="L469" s="81"/>
      <c r="M469" s="81"/>
      <c r="N469" s="81"/>
      <c r="O469" s="82"/>
      <c r="P469" s="81"/>
      <c r="Q469" s="81"/>
      <c r="R469" s="81"/>
      <c r="S469" s="81"/>
      <c r="T469" s="81"/>
      <c r="U469" s="81">
        <f t="shared" si="31"/>
        <v>0</v>
      </c>
      <c r="V469" s="81">
        <f>IFERROR(VLOOKUP(A469,'Competitors Links &amp; Pricings'!A:G,3,0),"")</f>
        <v>294.95</v>
      </c>
      <c r="W469" s="81">
        <f>IFERROR(VLOOKUP(A469,'Competitors Links &amp; Pricings'!A:G,5,0),"")</f>
        <v>294</v>
      </c>
      <c r="X469" s="81">
        <f>IFERROR(VLOOKUP(A469,'Competitors Links &amp; Pricings'!A:G,7,0),"")</f>
        <v>447.86</v>
      </c>
      <c r="Y469" s="81">
        <f>IFERROR(VLOOKUP(A469,'Competitors Links &amp; Pricings'!A:L,8,0),"")</f>
        <v>7.32</v>
      </c>
      <c r="Z469" s="81">
        <f>IFERROR(VLOOKUP(A469,'Competitors Links &amp; Pricings'!A:L,9,0),"")</f>
        <v>2.75</v>
      </c>
      <c r="AA469" s="81">
        <f>IFERROR(VLOOKUP(A469,'Competitors Links &amp; Pricings'!A:L,10,0),"")</f>
        <v>2.75</v>
      </c>
      <c r="AB469" s="81">
        <f>IFERROR(VLOOKUP(A469,'Competitors Links &amp; Pricings'!A:L,11,0),"")</f>
        <v>5.1100000000000003</v>
      </c>
    </row>
    <row r="470" spans="1:28" s="83" customFormat="1" ht="12" x14ac:dyDescent="0.25">
      <c r="A470" s="81" t="s">
        <v>1499</v>
      </c>
      <c r="B470" s="89">
        <v>173.14</v>
      </c>
      <c r="C470" s="89">
        <v>244.67</v>
      </c>
      <c r="D470" s="106">
        <f t="shared" si="28"/>
        <v>0.29235296521845755</v>
      </c>
      <c r="E470" s="90">
        <f t="shared" si="29"/>
        <v>0</v>
      </c>
      <c r="F470" s="90">
        <f t="shared" si="30"/>
        <v>257.55</v>
      </c>
      <c r="G470" s="82" t="s">
        <v>34</v>
      </c>
      <c r="H470" s="81" t="s">
        <v>1500</v>
      </c>
      <c r="I470" s="81" t="s">
        <v>1501</v>
      </c>
      <c r="J470" s="81" t="s">
        <v>443</v>
      </c>
      <c r="K470" s="81"/>
      <c r="L470" s="81"/>
      <c r="M470" s="81"/>
      <c r="N470" s="81"/>
      <c r="O470" s="82"/>
      <c r="P470" s="81"/>
      <c r="Q470" s="81"/>
      <c r="R470" s="81"/>
      <c r="S470" s="81"/>
      <c r="T470" s="81"/>
      <c r="U470" s="81">
        <f t="shared" si="31"/>
        <v>0</v>
      </c>
      <c r="V470" s="81">
        <f>IFERROR(VLOOKUP(A470,'Competitors Links &amp; Pricings'!A:G,3,0),"")</f>
        <v>257.55</v>
      </c>
      <c r="W470" s="81">
        <f>IFERROR(VLOOKUP(A470,'Competitors Links &amp; Pricings'!A:G,5,0),"")</f>
        <v>299</v>
      </c>
      <c r="X470" s="81">
        <f>IFERROR(VLOOKUP(A470,'Competitors Links &amp; Pricings'!A:G,7,0),"")</f>
        <v>461</v>
      </c>
      <c r="Y470" s="81">
        <f>IFERROR(VLOOKUP(A470,'Competitors Links &amp; Pricings'!A:L,8,0),"")</f>
        <v>7.3</v>
      </c>
      <c r="Z470" s="81">
        <f>IFERROR(VLOOKUP(A470,'Competitors Links &amp; Pricings'!A:L,9,0),"")</f>
        <v>2.8</v>
      </c>
      <c r="AA470" s="81">
        <f>IFERROR(VLOOKUP(A470,'Competitors Links &amp; Pricings'!A:L,10,0),"")</f>
        <v>3</v>
      </c>
      <c r="AB470" s="81">
        <f>IFERROR(VLOOKUP(A470,'Competitors Links &amp; Pricings'!A:L,11,0),"")</f>
        <v>5.0999999999999996</v>
      </c>
    </row>
    <row r="471" spans="1:28" s="83" customFormat="1" ht="12" x14ac:dyDescent="0.25">
      <c r="A471" s="81" t="s">
        <v>1502</v>
      </c>
      <c r="B471" s="89">
        <v>188</v>
      </c>
      <c r="C471" s="89">
        <v>280.2</v>
      </c>
      <c r="D471" s="106">
        <f t="shared" si="28"/>
        <v>0.32905067808708061</v>
      </c>
      <c r="E471" s="90">
        <f t="shared" si="29"/>
        <v>0</v>
      </c>
      <c r="F471" s="90">
        <f t="shared" si="30"/>
        <v>294.95</v>
      </c>
      <c r="G471" s="82" t="s">
        <v>34</v>
      </c>
      <c r="H471" s="81" t="s">
        <v>1503</v>
      </c>
      <c r="I471" s="81" t="s">
        <v>1504</v>
      </c>
      <c r="J471" s="81" t="s">
        <v>443</v>
      </c>
      <c r="K471" s="81"/>
      <c r="L471" s="81"/>
      <c r="M471" s="81"/>
      <c r="N471" s="81"/>
      <c r="O471" s="82"/>
      <c r="P471" s="81"/>
      <c r="Q471" s="81"/>
      <c r="R471" s="81"/>
      <c r="S471" s="81"/>
      <c r="T471" s="81"/>
      <c r="U471" s="81">
        <f t="shared" si="31"/>
        <v>0</v>
      </c>
      <c r="V471" s="81">
        <f>IFERROR(VLOOKUP(A471,'Competitors Links &amp; Pricings'!A:G,3,0),"")</f>
        <v>294.95</v>
      </c>
      <c r="W471" s="81">
        <f>IFERROR(VLOOKUP(A471,'Competitors Links &amp; Pricings'!A:G,5,0),"")</f>
        <v>294.95</v>
      </c>
      <c r="X471" s="81">
        <f>IFERROR(VLOOKUP(A471,'Competitors Links &amp; Pricings'!A:G,7,0),"")</f>
        <v>398.77</v>
      </c>
      <c r="Y471" s="81">
        <f>IFERROR(VLOOKUP(A471,'Competitors Links &amp; Pricings'!A:L,8,0),"")</f>
        <v>8.07</v>
      </c>
      <c r="Z471" s="81">
        <f>IFERROR(VLOOKUP(A471,'Competitors Links &amp; Pricings'!A:L,9,0),"")</f>
        <v>5.1100000000000003</v>
      </c>
      <c r="AA471" s="81">
        <f>IFERROR(VLOOKUP(A471,'Competitors Links &amp; Pricings'!A:L,10,0),"")</f>
        <v>3.37</v>
      </c>
      <c r="AB471" s="81">
        <f>IFERROR(VLOOKUP(A471,'Competitors Links &amp; Pricings'!A:L,11,0),"")</f>
        <v>3.54</v>
      </c>
    </row>
    <row r="472" spans="1:28" s="83" customFormat="1" ht="12" x14ac:dyDescent="0.25">
      <c r="A472" s="81" t="s">
        <v>1505</v>
      </c>
      <c r="B472" s="89">
        <v>113.71</v>
      </c>
      <c r="C472" s="89">
        <v>160.69</v>
      </c>
      <c r="D472" s="106">
        <f t="shared" si="28"/>
        <v>0.29236417947600973</v>
      </c>
      <c r="E472" s="90">
        <f t="shared" si="29"/>
        <v>0</v>
      </c>
      <c r="F472" s="90">
        <f t="shared" si="30"/>
        <v>169.15</v>
      </c>
      <c r="G472" s="82" t="s">
        <v>34</v>
      </c>
      <c r="H472" s="81" t="s">
        <v>1506</v>
      </c>
      <c r="I472" s="81" t="s">
        <v>1507</v>
      </c>
      <c r="J472" s="81" t="s">
        <v>443</v>
      </c>
      <c r="K472" s="81"/>
      <c r="L472" s="81"/>
      <c r="M472" s="81"/>
      <c r="N472" s="81"/>
      <c r="O472" s="82"/>
      <c r="P472" s="81"/>
      <c r="Q472" s="81"/>
      <c r="R472" s="81"/>
      <c r="S472" s="81"/>
      <c r="T472" s="81"/>
      <c r="U472" s="81">
        <f t="shared" si="31"/>
        <v>0</v>
      </c>
      <c r="V472" s="81">
        <f>IFERROR(VLOOKUP(A472,'Competitors Links &amp; Pricings'!A:G,3,0),"")</f>
        <v>169.15</v>
      </c>
      <c r="W472" s="81">
        <f>IFERROR(VLOOKUP(A472,'Competitors Links &amp; Pricings'!A:G,5,0),"")</f>
        <v>286.16000000000003</v>
      </c>
      <c r="X472" s="81">
        <f>IFERROR(VLOOKUP(A472,'Competitors Links &amp; Pricings'!A:G,7,0),"")</f>
        <v>288</v>
      </c>
      <c r="Y472" s="81">
        <f>IFERROR(VLOOKUP(A472,'Competitors Links &amp; Pricings'!A:L,8,0),"")</f>
        <v>7.3</v>
      </c>
      <c r="Z472" s="81">
        <f>IFERROR(VLOOKUP(A472,'Competitors Links &amp; Pricings'!A:L,9,0),"")</f>
        <v>2.8</v>
      </c>
      <c r="AA472" s="81">
        <f>IFERROR(VLOOKUP(A472,'Competitors Links &amp; Pricings'!A:L,10,0),"")</f>
        <v>3</v>
      </c>
      <c r="AB472" s="81">
        <f>IFERROR(VLOOKUP(A472,'Competitors Links &amp; Pricings'!A:L,11,0),"")</f>
        <v>5.0999999999999996</v>
      </c>
    </row>
    <row r="473" spans="1:28" s="83" customFormat="1" ht="12" x14ac:dyDescent="0.25">
      <c r="A473" s="81" t="s">
        <v>1508</v>
      </c>
      <c r="B473" s="89">
        <v>142.86000000000001</v>
      </c>
      <c r="C473" s="89">
        <v>308.54000000000002</v>
      </c>
      <c r="D473" s="106">
        <f t="shared" si="28"/>
        <v>0.53698061839631817</v>
      </c>
      <c r="E473" s="90">
        <f t="shared" si="29"/>
        <v>0</v>
      </c>
      <c r="F473" s="90">
        <f t="shared" si="30"/>
        <v>324.77999999999997</v>
      </c>
      <c r="G473" s="82" t="s">
        <v>34</v>
      </c>
      <c r="H473" s="81" t="s">
        <v>1509</v>
      </c>
      <c r="I473" s="81" t="s">
        <v>1510</v>
      </c>
      <c r="J473" s="81" t="s">
        <v>443</v>
      </c>
      <c r="K473" s="81"/>
      <c r="L473" s="81"/>
      <c r="M473" s="81"/>
      <c r="N473" s="81"/>
      <c r="O473" s="82"/>
      <c r="P473" s="81"/>
      <c r="Q473" s="81"/>
      <c r="R473" s="81"/>
      <c r="S473" s="81"/>
      <c r="T473" s="81"/>
      <c r="U473" s="81">
        <f t="shared" si="31"/>
        <v>0</v>
      </c>
      <c r="V473" s="81">
        <f>IFERROR(VLOOKUP(A473,'Competitors Links &amp; Pricings'!A:G,3,0),"")</f>
        <v>360.38</v>
      </c>
      <c r="W473" s="81">
        <f>IFERROR(VLOOKUP(A473,'Competitors Links &amp; Pricings'!A:G,5,0),"")</f>
        <v>324.77999999999997</v>
      </c>
      <c r="X473" s="81">
        <f>IFERROR(VLOOKUP(A473,'Competitors Links &amp; Pricings'!A:G,7,0),"")</f>
        <v>360.88</v>
      </c>
      <c r="Y473" s="81">
        <f>IFERROR(VLOOKUP(A473,'Competitors Links &amp; Pricings'!A:L,8,0),"")</f>
        <v>7.32</v>
      </c>
      <c r="Z473" s="81">
        <f>IFERROR(VLOOKUP(A473,'Competitors Links &amp; Pricings'!A:L,9,0),"")</f>
        <v>5.1100000000000003</v>
      </c>
      <c r="AA473" s="81">
        <f>IFERROR(VLOOKUP(A473,'Competitors Links &amp; Pricings'!A:L,10,0),"")</f>
        <v>3.52</v>
      </c>
      <c r="AB473" s="81">
        <f>IFERROR(VLOOKUP(A473,'Competitors Links &amp; Pricings'!A:L,11,0),"")</f>
        <v>2.75</v>
      </c>
    </row>
    <row r="474" spans="1:28" s="83" customFormat="1" ht="12" x14ac:dyDescent="0.25">
      <c r="A474" s="81" t="s">
        <v>1511</v>
      </c>
      <c r="B474" s="89">
        <v>81.14</v>
      </c>
      <c r="C474" s="89">
        <v>120.4</v>
      </c>
      <c r="D474" s="106">
        <f t="shared" si="28"/>
        <v>0.32607973421926911</v>
      </c>
      <c r="E474" s="90">
        <f t="shared" si="29"/>
        <v>0</v>
      </c>
      <c r="F474" s="90">
        <f t="shared" si="30"/>
        <v>126.74</v>
      </c>
      <c r="G474" s="82" t="s">
        <v>34</v>
      </c>
      <c r="H474" s="81" t="s">
        <v>1512</v>
      </c>
      <c r="I474" s="81" t="s">
        <v>1513</v>
      </c>
      <c r="J474" s="81" t="s">
        <v>443</v>
      </c>
      <c r="K474" s="81"/>
      <c r="L474" s="81"/>
      <c r="M474" s="81"/>
      <c r="N474" s="81"/>
      <c r="O474" s="82"/>
      <c r="P474" s="81"/>
      <c r="Q474" s="81"/>
      <c r="R474" s="81"/>
      <c r="S474" s="81"/>
      <c r="T474" s="81"/>
      <c r="U474" s="81">
        <f t="shared" si="31"/>
        <v>0</v>
      </c>
      <c r="V474" s="81">
        <f>IFERROR(VLOOKUP(A474,'Competitors Links &amp; Pricings'!A:G,3,0),"")</f>
        <v>204.92</v>
      </c>
      <c r="W474" s="81">
        <f>IFERROR(VLOOKUP(A474,'Competitors Links &amp; Pricings'!A:G,5,0),"")</f>
        <v>204.93</v>
      </c>
      <c r="X474" s="81">
        <f>IFERROR(VLOOKUP(A474,'Competitors Links &amp; Pricings'!A:G,7,0),"")</f>
        <v>126.74</v>
      </c>
      <c r="Y474" s="81">
        <f>IFERROR(VLOOKUP(A474,'Competitors Links &amp; Pricings'!A:L,8,0),"")</f>
        <v>7.32</v>
      </c>
      <c r="Z474" s="81">
        <f>IFERROR(VLOOKUP(A474,'Competitors Links &amp; Pricings'!A:L,9,0),"")</f>
        <v>5.1100000000000003</v>
      </c>
      <c r="AA474" s="81">
        <f>IFERROR(VLOOKUP(A474,'Competitors Links &amp; Pricings'!A:L,10,0),"")</f>
        <v>2.86</v>
      </c>
      <c r="AB474" s="81">
        <f>IFERROR(VLOOKUP(A474,'Competitors Links &amp; Pricings'!A:L,11,0),"")</f>
        <v>2.75</v>
      </c>
    </row>
    <row r="475" spans="1:28" s="83" customFormat="1" ht="12" x14ac:dyDescent="0.25">
      <c r="A475" s="81" t="s">
        <v>1514</v>
      </c>
      <c r="B475" s="89">
        <v>132</v>
      </c>
      <c r="C475" s="89">
        <v>186.53</v>
      </c>
      <c r="D475" s="106">
        <f t="shared" si="28"/>
        <v>0.29233903393555999</v>
      </c>
      <c r="E475" s="90">
        <f t="shared" si="29"/>
        <v>0</v>
      </c>
      <c r="F475" s="90">
        <f t="shared" si="30"/>
        <v>196.35</v>
      </c>
      <c r="G475" s="82" t="s">
        <v>34</v>
      </c>
      <c r="H475" s="81" t="s">
        <v>1515</v>
      </c>
      <c r="I475" s="81" t="s">
        <v>1516</v>
      </c>
      <c r="J475" s="81" t="s">
        <v>443</v>
      </c>
      <c r="K475" s="81"/>
      <c r="L475" s="81"/>
      <c r="M475" s="81"/>
      <c r="N475" s="81"/>
      <c r="O475" s="82"/>
      <c r="P475" s="81"/>
      <c r="Q475" s="81"/>
      <c r="R475" s="81"/>
      <c r="S475" s="81"/>
      <c r="T475" s="81"/>
      <c r="U475" s="81">
        <f t="shared" si="31"/>
        <v>0</v>
      </c>
      <c r="V475" s="81">
        <f>IFERROR(VLOOKUP(A475,'Competitors Links &amp; Pricings'!A:G,3,0),"")</f>
        <v>196.35</v>
      </c>
      <c r="W475" s="81">
        <f>IFERROR(VLOOKUP(A475,'Competitors Links &amp; Pricings'!A:G,5,0),"")</f>
        <v>330</v>
      </c>
      <c r="X475" s="81">
        <f>IFERROR(VLOOKUP(A475,'Competitors Links &amp; Pricings'!A:G,7,0),"")</f>
        <v>300</v>
      </c>
      <c r="Y475" s="81">
        <f>IFERROR(VLOOKUP(A475,'Competitors Links &amp; Pricings'!A:L,8,0),"")</f>
        <v>8.07</v>
      </c>
      <c r="Z475" s="81">
        <f>IFERROR(VLOOKUP(A475,'Competitors Links &amp; Pricings'!A:L,9,0),"")</f>
        <v>5.1100000000000003</v>
      </c>
      <c r="AA475" s="81">
        <f>IFERROR(VLOOKUP(A475,'Competitors Links &amp; Pricings'!A:L,10,0),"")</f>
        <v>3.35</v>
      </c>
      <c r="AB475" s="81">
        <f>IFERROR(VLOOKUP(A475,'Competitors Links &amp; Pricings'!A:L,11,0),"")</f>
        <v>3.54</v>
      </c>
    </row>
    <row r="476" spans="1:28" s="83" customFormat="1" ht="12" x14ac:dyDescent="0.25">
      <c r="A476" s="81" t="s">
        <v>1517</v>
      </c>
      <c r="B476" s="89">
        <v>45.14</v>
      </c>
      <c r="C476" s="89">
        <v>68.08</v>
      </c>
      <c r="D476" s="106">
        <f t="shared" si="28"/>
        <v>0.33695652173913043</v>
      </c>
      <c r="E476" s="90">
        <f t="shared" si="29"/>
        <v>0</v>
      </c>
      <c r="F476" s="90">
        <f t="shared" si="30"/>
        <v>74</v>
      </c>
      <c r="G476" s="82" t="s">
        <v>34</v>
      </c>
      <c r="H476" s="81" t="s">
        <v>1518</v>
      </c>
      <c r="I476" s="81" t="s">
        <v>1519</v>
      </c>
      <c r="J476" s="81" t="s">
        <v>443</v>
      </c>
      <c r="K476" s="81"/>
      <c r="L476" s="81"/>
      <c r="M476" s="81"/>
      <c r="N476" s="81"/>
      <c r="O476" s="82"/>
      <c r="P476" s="81"/>
      <c r="Q476" s="81"/>
      <c r="R476" s="81"/>
      <c r="S476" s="81"/>
      <c r="T476" s="81"/>
      <c r="U476" s="81">
        <f t="shared" si="31"/>
        <v>0</v>
      </c>
      <c r="V476" s="81">
        <f>IFERROR(VLOOKUP(A476,'Competitors Links &amp; Pricings'!A:G,3,0),"")</f>
        <v>74</v>
      </c>
      <c r="W476" s="81">
        <f>IFERROR(VLOOKUP(A476,'Competitors Links &amp; Pricings'!A:G,5,0),"")</f>
        <v>118.71</v>
      </c>
      <c r="X476" s="81">
        <f>IFERROR(VLOOKUP(A476,'Competitors Links &amp; Pricings'!A:G,7,0),"")</f>
        <v>113.84</v>
      </c>
      <c r="Y476" s="81">
        <f>IFERROR(VLOOKUP(A476,'Competitors Links &amp; Pricings'!A:L,8,0),"")</f>
        <v>4.45</v>
      </c>
      <c r="Z476" s="81">
        <f>IFERROR(VLOOKUP(A476,'Competitors Links &amp; Pricings'!A:L,9,0),"")</f>
        <v>1.85</v>
      </c>
      <c r="AA476" s="81">
        <f>IFERROR(VLOOKUP(A476,'Competitors Links &amp; Pricings'!A:L,10,0),"")</f>
        <v>1.27</v>
      </c>
      <c r="AB476" s="81">
        <f>IFERROR(VLOOKUP(A476,'Competitors Links &amp; Pricings'!A:L,11,0),"")</f>
        <v>3.94</v>
      </c>
    </row>
    <row r="477" spans="1:28" s="83" customFormat="1" ht="12" x14ac:dyDescent="0.25">
      <c r="A477" s="81" t="s">
        <v>1520</v>
      </c>
      <c r="B477" s="89">
        <v>3869</v>
      </c>
      <c r="C477" s="89">
        <v>4683.68</v>
      </c>
      <c r="D477" s="106">
        <f t="shared" si="28"/>
        <v>0.17394014962593521</v>
      </c>
      <c r="E477" s="90">
        <f t="shared" si="29"/>
        <v>0</v>
      </c>
      <c r="F477" s="90">
        <f t="shared" si="30"/>
        <v>4676.46</v>
      </c>
      <c r="G477" s="82" t="s">
        <v>34</v>
      </c>
      <c r="H477" s="81" t="s">
        <v>1521</v>
      </c>
      <c r="I477" s="81" t="s">
        <v>1522</v>
      </c>
      <c r="J477" s="81" t="s">
        <v>1523</v>
      </c>
      <c r="K477" s="81"/>
      <c r="L477" s="81"/>
      <c r="M477" s="81"/>
      <c r="N477" s="81"/>
      <c r="O477" s="82"/>
      <c r="P477" s="81"/>
      <c r="Q477" s="81"/>
      <c r="R477" s="81"/>
      <c r="S477" s="81"/>
      <c r="T477" s="81"/>
      <c r="U477" s="81">
        <f t="shared" si="31"/>
        <v>0</v>
      </c>
      <c r="V477" s="81">
        <f>IFERROR(VLOOKUP(A477,'Competitors Links &amp; Pricings'!A:G,3,0),"")</f>
        <v>4676.46</v>
      </c>
      <c r="W477" s="81" t="str">
        <f>IFERROR(VLOOKUP(A477,'Competitors Links &amp; Pricings'!A:G,5,0),"")</f>
        <v xml:space="preserve"> </v>
      </c>
      <c r="X477" s="81" t="str">
        <f>IFERROR(VLOOKUP(A477,'Competitors Links &amp; Pricings'!A:G,7,0),"")</f>
        <v xml:space="preserve"> </v>
      </c>
      <c r="Y477" s="81">
        <f>IFERROR(VLOOKUP(A477,'Competitors Links &amp; Pricings'!A:L,8,0),"")</f>
        <v>24.4</v>
      </c>
      <c r="Z477" s="81">
        <f>IFERROR(VLOOKUP(A477,'Competitors Links &amp; Pricings'!A:L,9,0),"")</f>
        <v>22.4</v>
      </c>
      <c r="AA477" s="81">
        <f>IFERROR(VLOOKUP(A477,'Competitors Links &amp; Pricings'!A:L,10,0),"")</f>
        <v>185</v>
      </c>
      <c r="AB477" s="81">
        <f>IFERROR(VLOOKUP(A477,'Competitors Links &amp; Pricings'!A:L,11,0),"")</f>
        <v>28.8</v>
      </c>
    </row>
    <row r="478" spans="1:28" s="83" customFormat="1" ht="12" x14ac:dyDescent="0.25">
      <c r="A478" s="81" t="s">
        <v>1525</v>
      </c>
      <c r="B478" s="89">
        <v>142.86000000000001</v>
      </c>
      <c r="C478" s="89">
        <v>201.88</v>
      </c>
      <c r="D478" s="106">
        <f t="shared" si="28"/>
        <v>0.29235189221319585</v>
      </c>
      <c r="E478" s="90">
        <f t="shared" si="29"/>
        <v>0</v>
      </c>
      <c r="F478" s="90">
        <f t="shared" si="30"/>
        <v>212.5</v>
      </c>
      <c r="G478" s="82" t="s">
        <v>34</v>
      </c>
      <c r="H478" s="81" t="s">
        <v>1526</v>
      </c>
      <c r="I478" s="81" t="s">
        <v>1527</v>
      </c>
      <c r="J478" s="81" t="s">
        <v>443</v>
      </c>
      <c r="K478" s="81"/>
      <c r="L478" s="81"/>
      <c r="M478" s="81"/>
      <c r="N478" s="81"/>
      <c r="O478" s="82"/>
      <c r="P478" s="81"/>
      <c r="Q478" s="81"/>
      <c r="R478" s="81"/>
      <c r="S478" s="81"/>
      <c r="T478" s="81"/>
      <c r="U478" s="81">
        <f t="shared" si="31"/>
        <v>0</v>
      </c>
      <c r="V478" s="81">
        <f>IFERROR(VLOOKUP(A478,'Competitors Links &amp; Pricings'!A:G,3,0),"")</f>
        <v>212.5</v>
      </c>
      <c r="W478" s="81">
        <f>IFERROR(VLOOKUP(A478,'Competitors Links &amp; Pricings'!A:G,5,0),"")</f>
        <v>379.2</v>
      </c>
      <c r="X478" s="81">
        <f>IFERROR(VLOOKUP(A478,'Competitors Links &amp; Pricings'!A:G,7,0),"")</f>
        <v>228.26</v>
      </c>
      <c r="Y478" s="81">
        <f>IFERROR(VLOOKUP(A478,'Competitors Links &amp; Pricings'!A:L,8,0),"")</f>
        <v>7.32</v>
      </c>
      <c r="Z478" s="81">
        <f>IFERROR(VLOOKUP(A478,'Competitors Links &amp; Pricings'!A:L,9,0),"")</f>
        <v>5.12</v>
      </c>
      <c r="AA478" s="81">
        <f>IFERROR(VLOOKUP(A478,'Competitors Links &amp; Pricings'!A:L,10,0),"")</f>
        <v>3.72</v>
      </c>
      <c r="AB478" s="81">
        <f>IFERROR(VLOOKUP(A478,'Competitors Links &amp; Pricings'!A:L,11,0),"")</f>
        <v>2.76</v>
      </c>
    </row>
    <row r="479" spans="1:28" s="83" customFormat="1" ht="12" x14ac:dyDescent="0.25">
      <c r="A479" s="81" t="s">
        <v>1528</v>
      </c>
      <c r="B479" s="89">
        <v>81.709999999999994</v>
      </c>
      <c r="C479" s="89">
        <v>163.76</v>
      </c>
      <c r="D479" s="106">
        <f t="shared" si="28"/>
        <v>0.50103810454323405</v>
      </c>
      <c r="E479" s="90">
        <f t="shared" si="29"/>
        <v>0</v>
      </c>
      <c r="F479" s="90">
        <f t="shared" si="30"/>
        <v>172.38</v>
      </c>
      <c r="G479" s="82" t="s">
        <v>34</v>
      </c>
      <c r="H479" s="81" t="s">
        <v>1529</v>
      </c>
      <c r="I479" s="81" t="s">
        <v>1530</v>
      </c>
      <c r="J479" s="81" t="s">
        <v>443</v>
      </c>
      <c r="K479" s="81"/>
      <c r="L479" s="81"/>
      <c r="M479" s="81"/>
      <c r="N479" s="81"/>
      <c r="O479" s="82"/>
      <c r="P479" s="81"/>
      <c r="Q479" s="81"/>
      <c r="R479" s="81"/>
      <c r="S479" s="81"/>
      <c r="T479" s="81"/>
      <c r="U479" s="81">
        <f t="shared" si="31"/>
        <v>0</v>
      </c>
      <c r="V479" s="81">
        <f>IFERROR(VLOOKUP(A479,'Competitors Links &amp; Pricings'!A:G,3,0),"")</f>
        <v>172.38</v>
      </c>
      <c r="W479" s="81">
        <f>IFERROR(VLOOKUP(A479,'Competitors Links &amp; Pricings'!A:G,5,0),"")</f>
        <v>197.45</v>
      </c>
      <c r="X479" s="81">
        <f>IFERROR(VLOOKUP(A479,'Competitors Links &amp; Pricings'!A:G,7,0),"")</f>
        <v>172.38</v>
      </c>
      <c r="Y479" s="81">
        <f>IFERROR(VLOOKUP(A479,'Competitors Links &amp; Pricings'!A:L,8,0),"")</f>
        <v>4.4400000000000004</v>
      </c>
      <c r="Z479" s="81">
        <f>IFERROR(VLOOKUP(A479,'Competitors Links &amp; Pricings'!A:L,9,0),"")</f>
        <v>2.36</v>
      </c>
      <c r="AA479" s="81">
        <f>IFERROR(VLOOKUP(A479,'Competitors Links &amp; Pricings'!A:L,10,0),"")</f>
        <v>1.43</v>
      </c>
      <c r="AB479" s="81">
        <f>IFERROR(VLOOKUP(A479,'Competitors Links &amp; Pricings'!A:L,11,0),"")</f>
        <v>3.93</v>
      </c>
    </row>
    <row r="480" spans="1:28" s="83" customFormat="1" ht="12" x14ac:dyDescent="0.25">
      <c r="A480" s="81" t="s">
        <v>1531</v>
      </c>
      <c r="B480" s="89">
        <v>81.14</v>
      </c>
      <c r="C480" s="89">
        <v>114.67</v>
      </c>
      <c r="D480" s="106">
        <f t="shared" si="28"/>
        <v>0.29240429057294848</v>
      </c>
      <c r="E480" s="90">
        <f t="shared" si="29"/>
        <v>0</v>
      </c>
      <c r="F480" s="90">
        <f t="shared" si="30"/>
        <v>120.7</v>
      </c>
      <c r="G480" s="82" t="s">
        <v>34</v>
      </c>
      <c r="H480" s="81" t="s">
        <v>1532</v>
      </c>
      <c r="I480" s="81" t="s">
        <v>1533</v>
      </c>
      <c r="J480" s="81" t="s">
        <v>443</v>
      </c>
      <c r="K480" s="81"/>
      <c r="L480" s="81"/>
      <c r="M480" s="81"/>
      <c r="N480" s="81"/>
      <c r="O480" s="82"/>
      <c r="P480" s="81"/>
      <c r="Q480" s="81"/>
      <c r="R480" s="81"/>
      <c r="S480" s="81"/>
      <c r="T480" s="81"/>
      <c r="U480" s="81">
        <f t="shared" si="31"/>
        <v>0</v>
      </c>
      <c r="V480" s="81">
        <f>IFERROR(VLOOKUP(A480,'Competitors Links &amp; Pricings'!A:G,3,0),"")</f>
        <v>204.93</v>
      </c>
      <c r="W480" s="81">
        <f>IFERROR(VLOOKUP(A480,'Competitors Links &amp; Pricings'!A:G,5,0),"")</f>
        <v>162.76</v>
      </c>
      <c r="X480" s="81">
        <f>IFERROR(VLOOKUP(A480,'Competitors Links &amp; Pricings'!A:G,7,0),"")</f>
        <v>120.7</v>
      </c>
      <c r="Y480" s="81">
        <f>IFERROR(VLOOKUP(A480,'Competitors Links &amp; Pricings'!A:L,8,0),"")</f>
        <v>7.3</v>
      </c>
      <c r="Z480" s="81">
        <f>IFERROR(VLOOKUP(A480,'Competitors Links &amp; Pricings'!A:L,9,0),"")</f>
        <v>2.8</v>
      </c>
      <c r="AA480" s="81">
        <f>IFERROR(VLOOKUP(A480,'Competitors Links &amp; Pricings'!A:L,10,0),"")</f>
        <v>3</v>
      </c>
      <c r="AB480" s="81">
        <f>IFERROR(VLOOKUP(A480,'Competitors Links &amp; Pricings'!A:L,11,0),"")</f>
        <v>5.0999999999999996</v>
      </c>
    </row>
    <row r="481" spans="1:28" s="83" customFormat="1" ht="12" x14ac:dyDescent="0.25">
      <c r="A481" s="81" t="s">
        <v>1534</v>
      </c>
      <c r="B481" s="89">
        <v>8</v>
      </c>
      <c r="C481" s="89">
        <v>18.350000000000001</v>
      </c>
      <c r="D481" s="106">
        <f t="shared" si="28"/>
        <v>0.56403269754768393</v>
      </c>
      <c r="E481" s="90">
        <f t="shared" si="29"/>
        <v>0</v>
      </c>
      <c r="F481" s="90">
        <f t="shared" si="30"/>
        <v>19.95</v>
      </c>
      <c r="G481" s="82" t="s">
        <v>34</v>
      </c>
      <c r="H481" s="81" t="s">
        <v>1535</v>
      </c>
      <c r="I481" s="81" t="s">
        <v>1536</v>
      </c>
      <c r="J481" s="81" t="s">
        <v>443</v>
      </c>
      <c r="K481" s="81"/>
      <c r="L481" s="81"/>
      <c r="M481" s="81"/>
      <c r="N481" s="81"/>
      <c r="O481" s="82"/>
      <c r="P481" s="81"/>
      <c r="Q481" s="81"/>
      <c r="R481" s="81"/>
      <c r="S481" s="81"/>
      <c r="T481" s="81"/>
      <c r="U481" s="81">
        <f t="shared" si="31"/>
        <v>0</v>
      </c>
      <c r="V481" s="81">
        <f>IFERROR(VLOOKUP(A481,'Competitors Links &amp; Pricings'!A:G,3,0),"")</f>
        <v>19.95</v>
      </c>
      <c r="W481" s="81">
        <f>IFERROR(VLOOKUP(A481,'Competitors Links &amp; Pricings'!A:G,5,0),"")</f>
        <v>24</v>
      </c>
      <c r="X481" s="81">
        <f>IFERROR(VLOOKUP(A481,'Competitors Links &amp; Pricings'!A:G,7,0),"")</f>
        <v>23.23</v>
      </c>
      <c r="Y481" s="81">
        <f>IFERROR(VLOOKUP(A481,'Competitors Links &amp; Pricings'!A:L,8,0),"")</f>
        <v>0.47</v>
      </c>
      <c r="Z481" s="81">
        <f>IFERROR(VLOOKUP(A481,'Competitors Links &amp; Pricings'!A:L,9,0),"")</f>
        <v>0.31</v>
      </c>
      <c r="AA481" s="81">
        <f>IFERROR(VLOOKUP(A481,'Competitors Links &amp; Pricings'!A:L,10,0),"")</f>
        <v>3.3000000000000002E-2</v>
      </c>
      <c r="AB481" s="81">
        <f>IFERROR(VLOOKUP(A481,'Competitors Links &amp; Pricings'!A:L,11,0),"")</f>
        <v>1.65</v>
      </c>
    </row>
    <row r="482" spans="1:28" s="83" customFormat="1" ht="12" x14ac:dyDescent="0.25">
      <c r="A482" s="81" t="s">
        <v>1537</v>
      </c>
      <c r="B482" s="89">
        <v>69.14</v>
      </c>
      <c r="C482" s="89">
        <v>102.55</v>
      </c>
      <c r="D482" s="106">
        <f t="shared" si="28"/>
        <v>0.32579229644076058</v>
      </c>
      <c r="E482" s="90">
        <f t="shared" si="29"/>
        <v>0</v>
      </c>
      <c r="F482" s="90">
        <f t="shared" si="30"/>
        <v>107.95</v>
      </c>
      <c r="G482" s="82" t="s">
        <v>34</v>
      </c>
      <c r="H482" s="81" t="s">
        <v>1538</v>
      </c>
      <c r="I482" s="81" t="s">
        <v>1539</v>
      </c>
      <c r="J482" s="81" t="s">
        <v>443</v>
      </c>
      <c r="K482" s="81"/>
      <c r="L482" s="81"/>
      <c r="M482" s="81"/>
      <c r="N482" s="81"/>
      <c r="O482" s="82"/>
      <c r="P482" s="81"/>
      <c r="Q482" s="81"/>
      <c r="R482" s="81"/>
      <c r="S482" s="81"/>
      <c r="T482" s="81"/>
      <c r="U482" s="81">
        <f t="shared" si="31"/>
        <v>0</v>
      </c>
      <c r="V482" s="81">
        <f>IFERROR(VLOOKUP(A482,'Competitors Links &amp; Pricings'!A:G,3,0),"")</f>
        <v>107.95</v>
      </c>
      <c r="W482" s="81">
        <f>IFERROR(VLOOKUP(A482,'Competitors Links &amp; Pricings'!A:G,5,0),"")</f>
        <v>107.95</v>
      </c>
      <c r="X482" s="81">
        <f>IFERROR(VLOOKUP(A482,'Competitors Links &amp; Pricings'!A:G,7,0),"")</f>
        <v>107.95</v>
      </c>
      <c r="Y482" s="81">
        <f>IFERROR(VLOOKUP(A482,'Competitors Links &amp; Pricings'!A:L,8,0),"")</f>
        <v>4.4000000000000004</v>
      </c>
      <c r="Z482" s="81">
        <f>IFERROR(VLOOKUP(A482,'Competitors Links &amp; Pricings'!A:L,9,0),"")</f>
        <v>1.5</v>
      </c>
      <c r="AA482" s="81">
        <f>IFERROR(VLOOKUP(A482,'Competitors Links &amp; Pricings'!A:L,10,0),"")</f>
        <v>11</v>
      </c>
      <c r="AB482" s="81">
        <f>IFERROR(VLOOKUP(A482,'Competitors Links &amp; Pricings'!A:L,11,0),"")</f>
        <v>3.9</v>
      </c>
    </row>
    <row r="483" spans="1:28" s="83" customFormat="1" ht="12" x14ac:dyDescent="0.25">
      <c r="A483" s="81" t="s">
        <v>1540</v>
      </c>
      <c r="B483" s="89">
        <v>45.14</v>
      </c>
      <c r="C483" s="89">
        <v>61.78</v>
      </c>
      <c r="D483" s="106">
        <f t="shared" si="28"/>
        <v>0.26934282939462612</v>
      </c>
      <c r="E483" s="90">
        <f t="shared" si="29"/>
        <v>0</v>
      </c>
      <c r="F483" s="90">
        <f t="shared" si="30"/>
        <v>67.150000000000006</v>
      </c>
      <c r="G483" s="82" t="s">
        <v>34</v>
      </c>
      <c r="H483" s="81" t="s">
        <v>1541</v>
      </c>
      <c r="I483" s="81" t="s">
        <v>1542</v>
      </c>
      <c r="J483" s="81" t="s">
        <v>443</v>
      </c>
      <c r="K483" s="81"/>
      <c r="L483" s="81"/>
      <c r="M483" s="81"/>
      <c r="N483" s="81"/>
      <c r="O483" s="82"/>
      <c r="P483" s="81"/>
      <c r="Q483" s="81"/>
      <c r="R483" s="81"/>
      <c r="S483" s="81"/>
      <c r="T483" s="81"/>
      <c r="U483" s="81">
        <f t="shared" si="31"/>
        <v>0</v>
      </c>
      <c r="V483" s="81">
        <f>IFERROR(VLOOKUP(A483,'Competitors Links &amp; Pricings'!A:G,3,0),"")</f>
        <v>67.150000000000006</v>
      </c>
      <c r="W483" s="81">
        <f>IFERROR(VLOOKUP(A483,'Competitors Links &amp; Pricings'!A:G,5,0),"")</f>
        <v>68.83</v>
      </c>
      <c r="X483" s="81">
        <f>IFERROR(VLOOKUP(A483,'Competitors Links &amp; Pricings'!A:G,7,0),"")</f>
        <v>113.84</v>
      </c>
      <c r="Y483" s="81">
        <f>IFERROR(VLOOKUP(A483,'Competitors Links &amp; Pricings'!A:L,8,0),"")</f>
        <v>4.5</v>
      </c>
      <c r="Z483" s="81">
        <f>IFERROR(VLOOKUP(A483,'Competitors Links &amp; Pricings'!A:L,9,0),"")</f>
        <v>1.9</v>
      </c>
      <c r="AA483" s="81">
        <f>IFERROR(VLOOKUP(A483,'Competitors Links &amp; Pricings'!A:L,10,0),"")</f>
        <v>1</v>
      </c>
      <c r="AB483" s="81">
        <f>IFERROR(VLOOKUP(A483,'Competitors Links &amp; Pricings'!A:L,11,0),"")</f>
        <v>4</v>
      </c>
    </row>
    <row r="484" spans="1:28" s="83" customFormat="1" ht="12" x14ac:dyDescent="0.25">
      <c r="A484" s="81" t="s">
        <v>1543</v>
      </c>
      <c r="B484" s="89">
        <v>142.86000000000001</v>
      </c>
      <c r="C484" s="89">
        <v>201.88</v>
      </c>
      <c r="D484" s="106">
        <f t="shared" si="28"/>
        <v>0.29235189221319585</v>
      </c>
      <c r="E484" s="90">
        <f t="shared" si="29"/>
        <v>0</v>
      </c>
      <c r="F484" s="90">
        <f t="shared" si="30"/>
        <v>212.5</v>
      </c>
      <c r="G484" s="82" t="s">
        <v>34</v>
      </c>
      <c r="H484" s="81" t="s">
        <v>1544</v>
      </c>
      <c r="I484" s="81" t="s">
        <v>1545</v>
      </c>
      <c r="J484" s="81" t="s">
        <v>443</v>
      </c>
      <c r="K484" s="81"/>
      <c r="L484" s="81"/>
      <c r="M484" s="81"/>
      <c r="N484" s="81"/>
      <c r="O484" s="82"/>
      <c r="P484" s="81"/>
      <c r="Q484" s="81"/>
      <c r="R484" s="81"/>
      <c r="S484" s="81"/>
      <c r="T484" s="81"/>
      <c r="U484" s="81">
        <f t="shared" si="31"/>
        <v>0</v>
      </c>
      <c r="V484" s="81">
        <f>IFERROR(VLOOKUP(A484,'Competitors Links &amp; Pricings'!A:G,3,0),"")</f>
        <v>212.5</v>
      </c>
      <c r="W484" s="81">
        <f>IFERROR(VLOOKUP(A484,'Competitors Links &amp; Pricings'!A:G,5,0),"")</f>
        <v>378.18</v>
      </c>
      <c r="X484" s="81">
        <f>IFERROR(VLOOKUP(A484,'Competitors Links &amp; Pricings'!A:G,7,0),"")</f>
        <v>360.5</v>
      </c>
      <c r="Y484" s="81">
        <f>IFERROR(VLOOKUP(A484,'Competitors Links &amp; Pricings'!A:L,8,0),"")</f>
        <v>7.3</v>
      </c>
      <c r="Z484" s="81">
        <f>IFERROR(VLOOKUP(A484,'Competitors Links &amp; Pricings'!A:L,9,0),"")</f>
        <v>3.2</v>
      </c>
      <c r="AA484" s="81">
        <f>IFERROR(VLOOKUP(A484,'Competitors Links &amp; Pricings'!A:L,10,0),"")</f>
        <v>3</v>
      </c>
      <c r="AB484" s="81">
        <f>IFERROR(VLOOKUP(A484,'Competitors Links &amp; Pricings'!A:L,11,0),"")</f>
        <v>5.0999999999999996</v>
      </c>
    </row>
    <row r="485" spans="1:28" s="83" customFormat="1" ht="12" x14ac:dyDescent="0.25">
      <c r="A485" s="81" t="s">
        <v>1546</v>
      </c>
      <c r="B485" s="89">
        <v>59.43</v>
      </c>
      <c r="C485" s="89">
        <v>81.33</v>
      </c>
      <c r="D485" s="106">
        <f t="shared" si="28"/>
        <v>0.26927333087421612</v>
      </c>
      <c r="E485" s="90">
        <f t="shared" si="29"/>
        <v>0</v>
      </c>
      <c r="F485" s="90">
        <f t="shared" si="30"/>
        <v>88.4</v>
      </c>
      <c r="G485" s="82" t="s">
        <v>34</v>
      </c>
      <c r="H485" s="81" t="s">
        <v>1547</v>
      </c>
      <c r="I485" s="81" t="s">
        <v>1548</v>
      </c>
      <c r="J485" s="81" t="s">
        <v>443</v>
      </c>
      <c r="K485" s="81"/>
      <c r="L485" s="81"/>
      <c r="M485" s="81"/>
      <c r="N485" s="81"/>
      <c r="O485" s="82"/>
      <c r="P485" s="81"/>
      <c r="Q485" s="81"/>
      <c r="R485" s="81"/>
      <c r="S485" s="81"/>
      <c r="T485" s="81"/>
      <c r="U485" s="81">
        <f t="shared" si="31"/>
        <v>0</v>
      </c>
      <c r="V485" s="81">
        <f>IFERROR(VLOOKUP(A485,'Competitors Links &amp; Pricings'!A:G,3,0),"")</f>
        <v>88.4</v>
      </c>
      <c r="W485" s="81">
        <f>IFERROR(VLOOKUP(A485,'Competitors Links &amp; Pricings'!A:G,5,0),"")</f>
        <v>88.4</v>
      </c>
      <c r="X485" s="81">
        <f>IFERROR(VLOOKUP(A485,'Competitors Links &amp; Pricings'!A:G,7,0),"")</f>
        <v>119.52</v>
      </c>
      <c r="Y485" s="81">
        <f>IFERROR(VLOOKUP(A485,'Competitors Links &amp; Pricings'!A:L,8,0),"")</f>
        <v>4.4000000000000004</v>
      </c>
      <c r="Z485" s="81">
        <f>IFERROR(VLOOKUP(A485,'Competitors Links &amp; Pricings'!A:L,9,0),"")</f>
        <v>1.5</v>
      </c>
      <c r="AA485" s="81">
        <f>IFERROR(VLOOKUP(A485,'Competitors Links &amp; Pricings'!A:L,10,0),"")</f>
        <v>11</v>
      </c>
      <c r="AB485" s="81">
        <f>IFERROR(VLOOKUP(A485,'Competitors Links &amp; Pricings'!A:L,11,0),"")</f>
        <v>3.9</v>
      </c>
    </row>
    <row r="486" spans="1:28" s="83" customFormat="1" ht="12" x14ac:dyDescent="0.25">
      <c r="A486" s="81" t="s">
        <v>1549</v>
      </c>
      <c r="B486" s="89">
        <v>81.14</v>
      </c>
      <c r="C486" s="89">
        <v>114.67</v>
      </c>
      <c r="D486" s="106">
        <f t="shared" si="28"/>
        <v>0.29240429057294848</v>
      </c>
      <c r="E486" s="90">
        <f t="shared" si="29"/>
        <v>0</v>
      </c>
      <c r="F486" s="90">
        <f t="shared" si="30"/>
        <v>120.7</v>
      </c>
      <c r="G486" s="82" t="s">
        <v>34</v>
      </c>
      <c r="H486" s="81" t="s">
        <v>1550</v>
      </c>
      <c r="I486" s="81" t="s">
        <v>1551</v>
      </c>
      <c r="J486" s="81" t="s">
        <v>443</v>
      </c>
      <c r="K486" s="81"/>
      <c r="L486" s="81"/>
      <c r="M486" s="81"/>
      <c r="N486" s="81"/>
      <c r="O486" s="82"/>
      <c r="P486" s="81"/>
      <c r="Q486" s="81"/>
      <c r="R486" s="81"/>
      <c r="S486" s="81"/>
      <c r="T486" s="81"/>
      <c r="U486" s="81">
        <f t="shared" si="31"/>
        <v>0</v>
      </c>
      <c r="V486" s="81">
        <f>IFERROR(VLOOKUP(A486,'Competitors Links &amp; Pricings'!A:G,3,0),"")</f>
        <v>120.7</v>
      </c>
      <c r="W486" s="81">
        <f>IFERROR(VLOOKUP(A486,'Competitors Links &amp; Pricings'!A:G,5,0),"")</f>
        <v>205.42</v>
      </c>
      <c r="X486" s="81">
        <f>IFERROR(VLOOKUP(A486,'Competitors Links &amp; Pricings'!A:G,7,0),"")</f>
        <v>204.93</v>
      </c>
      <c r="Y486" s="81">
        <f>IFERROR(VLOOKUP(A486,'Competitors Links &amp; Pricings'!A:L,8,0),"")</f>
        <v>7.3</v>
      </c>
      <c r="Z486" s="81">
        <f>IFERROR(VLOOKUP(A486,'Competitors Links &amp; Pricings'!A:L,9,0),"")</f>
        <v>2.8</v>
      </c>
      <c r="AA486" s="81">
        <f>IFERROR(VLOOKUP(A486,'Competitors Links &amp; Pricings'!A:L,10,0),"")</f>
        <v>3</v>
      </c>
      <c r="AB486" s="81">
        <f>IFERROR(VLOOKUP(A486,'Competitors Links &amp; Pricings'!A:L,11,0),"")</f>
        <v>5.0999999999999996</v>
      </c>
    </row>
    <row r="487" spans="1:28" s="83" customFormat="1" ht="12" x14ac:dyDescent="0.25">
      <c r="A487" s="81" t="s">
        <v>1552</v>
      </c>
      <c r="B487" s="89">
        <v>45.14</v>
      </c>
      <c r="C487" s="89">
        <v>61.78</v>
      </c>
      <c r="D487" s="106">
        <f t="shared" si="28"/>
        <v>0.26934282939462612</v>
      </c>
      <c r="E487" s="90">
        <f t="shared" si="29"/>
        <v>0</v>
      </c>
      <c r="F487" s="90">
        <f t="shared" si="30"/>
        <v>67.150000000000006</v>
      </c>
      <c r="G487" s="82" t="s">
        <v>34</v>
      </c>
      <c r="H487" s="81" t="s">
        <v>1553</v>
      </c>
      <c r="I487" s="81" t="s">
        <v>1554</v>
      </c>
      <c r="J487" s="81" t="s">
        <v>443</v>
      </c>
      <c r="K487" s="81"/>
      <c r="L487" s="81"/>
      <c r="M487" s="81"/>
      <c r="N487" s="81"/>
      <c r="O487" s="82"/>
      <c r="P487" s="81"/>
      <c r="Q487" s="81"/>
      <c r="R487" s="81"/>
      <c r="S487" s="81"/>
      <c r="T487" s="81"/>
      <c r="U487" s="81">
        <f t="shared" si="31"/>
        <v>0</v>
      </c>
      <c r="V487" s="81">
        <f>IFERROR(VLOOKUP(A487,'Competitors Links &amp; Pricings'!A:G,3,0),"")</f>
        <v>67.150000000000006</v>
      </c>
      <c r="W487" s="81">
        <f>IFERROR(VLOOKUP(A487,'Competitors Links &amp; Pricings'!A:G,5,0),"")</f>
        <v>113.84</v>
      </c>
      <c r="X487" s="81">
        <f>IFERROR(VLOOKUP(A487,'Competitors Links &amp; Pricings'!A:G,7,0),"")</f>
        <v>90.55</v>
      </c>
      <c r="Y487" s="81">
        <f>IFERROR(VLOOKUP(A487,'Competitors Links &amp; Pricings'!A:L,8,0),"")</f>
        <v>4.5</v>
      </c>
      <c r="Z487" s="81">
        <f>IFERROR(VLOOKUP(A487,'Competitors Links &amp; Pricings'!A:L,9,0),"")</f>
        <v>1.9</v>
      </c>
      <c r="AA487" s="81">
        <f>IFERROR(VLOOKUP(A487,'Competitors Links &amp; Pricings'!A:L,10,0),"")</f>
        <v>1</v>
      </c>
      <c r="AB487" s="81">
        <f>IFERROR(VLOOKUP(A487,'Competitors Links &amp; Pricings'!A:L,11,0),"")</f>
        <v>4</v>
      </c>
    </row>
    <row r="488" spans="1:28" s="83" customFormat="1" ht="12" x14ac:dyDescent="0.25">
      <c r="A488" s="81" t="s">
        <v>1555</v>
      </c>
      <c r="B488" s="89">
        <v>13.71</v>
      </c>
      <c r="C488" s="89">
        <v>18.77</v>
      </c>
      <c r="D488" s="106">
        <f t="shared" si="28"/>
        <v>0.26957911561001591</v>
      </c>
      <c r="E488" s="90">
        <f t="shared" si="29"/>
        <v>0</v>
      </c>
      <c r="F488" s="90">
        <f t="shared" si="30"/>
        <v>20.399999999999999</v>
      </c>
      <c r="G488" s="82" t="s">
        <v>34</v>
      </c>
      <c r="H488" s="81" t="s">
        <v>1556</v>
      </c>
      <c r="I488" s="81" t="s">
        <v>1557</v>
      </c>
      <c r="J488" s="81" t="s">
        <v>443</v>
      </c>
      <c r="K488" s="81"/>
      <c r="L488" s="81"/>
      <c r="M488" s="81"/>
      <c r="N488" s="81"/>
      <c r="O488" s="82"/>
      <c r="P488" s="81"/>
      <c r="Q488" s="81"/>
      <c r="R488" s="81"/>
      <c r="S488" s="81"/>
      <c r="T488" s="81"/>
      <c r="U488" s="81">
        <f t="shared" si="31"/>
        <v>0</v>
      </c>
      <c r="V488" s="81">
        <f>IFERROR(VLOOKUP(A488,'Competitors Links &amp; Pricings'!A:G,3,0),"")</f>
        <v>20.399999999999999</v>
      </c>
      <c r="W488" s="81">
        <f>IFERROR(VLOOKUP(A488,'Competitors Links &amp; Pricings'!A:G,5,0),"")</f>
        <v>34.64</v>
      </c>
      <c r="X488" s="81">
        <f>IFERROR(VLOOKUP(A488,'Competitors Links &amp; Pricings'!A:G,7,0),"")</f>
        <v>34.950000000000003</v>
      </c>
      <c r="Y488" s="81">
        <f>IFERROR(VLOOKUP(A488,'Competitors Links &amp; Pricings'!A:L,8,0),"")</f>
        <v>0.39</v>
      </c>
      <c r="Z488" s="81">
        <f>IFERROR(VLOOKUP(A488,'Competitors Links &amp; Pricings'!A:L,9,0),"")</f>
        <v>0.79</v>
      </c>
      <c r="AA488" s="81">
        <f>IFERROR(VLOOKUP(A488,'Competitors Links &amp; Pricings'!A:L,10,0),"")</f>
        <v>4.3999999999999997E-2</v>
      </c>
      <c r="AB488" s="81">
        <f>IFERROR(VLOOKUP(A488,'Competitors Links &amp; Pricings'!A:L,11,0),"")</f>
        <v>0.79</v>
      </c>
    </row>
    <row r="489" spans="1:28" s="83" customFormat="1" ht="12" x14ac:dyDescent="0.25">
      <c r="A489" s="81" t="s">
        <v>1558</v>
      </c>
      <c r="B489" s="89">
        <v>182.29</v>
      </c>
      <c r="C489" s="89">
        <v>244.67</v>
      </c>
      <c r="D489" s="106">
        <f t="shared" si="28"/>
        <v>0.25495565455511504</v>
      </c>
      <c r="E489" s="90">
        <f t="shared" si="29"/>
        <v>0</v>
      </c>
      <c r="F489" s="90">
        <f t="shared" si="30"/>
        <v>257.55</v>
      </c>
      <c r="G489" s="82" t="s">
        <v>34</v>
      </c>
      <c r="H489" s="81" t="s">
        <v>1559</v>
      </c>
      <c r="I489" s="81" t="s">
        <v>1560</v>
      </c>
      <c r="J489" s="81" t="s">
        <v>443</v>
      </c>
      <c r="K489" s="81"/>
      <c r="L489" s="81"/>
      <c r="M489" s="81"/>
      <c r="N489" s="81"/>
      <c r="O489" s="82"/>
      <c r="P489" s="81"/>
      <c r="Q489" s="81"/>
      <c r="R489" s="81"/>
      <c r="S489" s="81"/>
      <c r="T489" s="81"/>
      <c r="U489" s="81">
        <f t="shared" si="31"/>
        <v>0</v>
      </c>
      <c r="V489" s="81">
        <f>IFERROR(VLOOKUP(A489,'Competitors Links &amp; Pricings'!A:G,3,0),"")</f>
        <v>257.55</v>
      </c>
      <c r="W489" s="81">
        <f>IFERROR(VLOOKUP(A489,'Competitors Links &amp; Pricings'!A:G,5,0),"")</f>
        <v>303</v>
      </c>
      <c r="X489" s="81">
        <f>IFERROR(VLOOKUP(A489,'Competitors Links &amp; Pricings'!A:G,7,0),"")</f>
        <v>438.5</v>
      </c>
      <c r="Y489" s="81">
        <f>IFERROR(VLOOKUP(A489,'Competitors Links &amp; Pricings'!A:L,8,0),"")</f>
        <v>7.3</v>
      </c>
      <c r="Z489" s="81">
        <f>IFERROR(VLOOKUP(A489,'Competitors Links &amp; Pricings'!A:L,9,0),"")</f>
        <v>3.2</v>
      </c>
      <c r="AA489" s="81">
        <f>IFERROR(VLOOKUP(A489,'Competitors Links &amp; Pricings'!A:L,10,0),"")</f>
        <v>3</v>
      </c>
      <c r="AB489" s="81">
        <f>IFERROR(VLOOKUP(A489,'Competitors Links &amp; Pricings'!A:L,11,0),"")</f>
        <v>5.0999999999999996</v>
      </c>
    </row>
    <row r="490" spans="1:28" s="83" customFormat="1" ht="12" x14ac:dyDescent="0.25">
      <c r="A490" s="81" t="s">
        <v>1561</v>
      </c>
      <c r="B490" s="89">
        <v>113.71</v>
      </c>
      <c r="C490" s="89">
        <v>177.65</v>
      </c>
      <c r="D490" s="106">
        <f t="shared" si="28"/>
        <v>0.35992119335772593</v>
      </c>
      <c r="E490" s="90">
        <f t="shared" si="29"/>
        <v>0</v>
      </c>
      <c r="F490" s="90">
        <f t="shared" si="30"/>
        <v>169.15</v>
      </c>
      <c r="G490" s="82" t="s">
        <v>34</v>
      </c>
      <c r="H490" s="81" t="s">
        <v>1562</v>
      </c>
      <c r="I490" s="81" t="s">
        <v>1563</v>
      </c>
      <c r="J490" s="81" t="s">
        <v>443</v>
      </c>
      <c r="K490" s="81"/>
      <c r="L490" s="81"/>
      <c r="M490" s="81"/>
      <c r="N490" s="81"/>
      <c r="O490" s="82"/>
      <c r="P490" s="81"/>
      <c r="Q490" s="81"/>
      <c r="R490" s="81"/>
      <c r="S490" s="81"/>
      <c r="T490" s="81"/>
      <c r="U490" s="81">
        <f t="shared" si="31"/>
        <v>0</v>
      </c>
      <c r="V490" s="81">
        <f>IFERROR(VLOOKUP(A490,'Competitors Links &amp; Pricings'!A:G,3,0),"")</f>
        <v>169.15</v>
      </c>
      <c r="W490" s="81">
        <f>IFERROR(VLOOKUP(A490,'Competitors Links &amp; Pricings'!A:G,5,0),"")</f>
        <v>187</v>
      </c>
      <c r="X490" s="81">
        <f>IFERROR(VLOOKUP(A490,'Competitors Links &amp; Pricings'!A:G,7,0),"")</f>
        <v>288</v>
      </c>
      <c r="Y490" s="81">
        <f>IFERROR(VLOOKUP(A490,'Competitors Links &amp; Pricings'!A:L,8,0),"")</f>
        <v>7.3</v>
      </c>
      <c r="Z490" s="81">
        <f>IFERROR(VLOOKUP(A490,'Competitors Links &amp; Pricings'!A:L,9,0),"")</f>
        <v>2.8</v>
      </c>
      <c r="AA490" s="81">
        <f>IFERROR(VLOOKUP(A490,'Competitors Links &amp; Pricings'!A:L,10,0),"")</f>
        <v>3</v>
      </c>
      <c r="AB490" s="81">
        <f>IFERROR(VLOOKUP(A490,'Competitors Links &amp; Pricings'!A:L,11,0),"")</f>
        <v>5.0999999999999996</v>
      </c>
    </row>
    <row r="491" spans="1:28" s="83" customFormat="1" ht="12" x14ac:dyDescent="0.25">
      <c r="A491" s="81" t="s">
        <v>1564</v>
      </c>
      <c r="B491" s="89">
        <v>50.86</v>
      </c>
      <c r="C491" s="89">
        <v>73.510000000000005</v>
      </c>
      <c r="D491" s="106">
        <f t="shared" si="28"/>
        <v>0.30812134403482527</v>
      </c>
      <c r="E491" s="90">
        <f t="shared" si="29"/>
        <v>0</v>
      </c>
      <c r="F491" s="90">
        <f t="shared" si="30"/>
        <v>79.900000000000006</v>
      </c>
      <c r="G491" s="82" t="s">
        <v>34</v>
      </c>
      <c r="H491" s="81" t="s">
        <v>1565</v>
      </c>
      <c r="I491" s="81" t="s">
        <v>1566</v>
      </c>
      <c r="J491" s="81" t="s">
        <v>443</v>
      </c>
      <c r="K491" s="81"/>
      <c r="L491" s="81"/>
      <c r="M491" s="81"/>
      <c r="N491" s="81"/>
      <c r="O491" s="82"/>
      <c r="P491" s="81"/>
      <c r="Q491" s="81"/>
      <c r="R491" s="81"/>
      <c r="S491" s="81"/>
      <c r="T491" s="81"/>
      <c r="U491" s="81">
        <f t="shared" si="31"/>
        <v>0</v>
      </c>
      <c r="V491" s="81">
        <f>IFERROR(VLOOKUP(A491,'Competitors Links &amp; Pricings'!A:G,3,0),"")</f>
        <v>79.900000000000006</v>
      </c>
      <c r="W491" s="81">
        <f>IFERROR(VLOOKUP(A491,'Competitors Links &amp; Pricings'!A:G,5,0),"")</f>
        <v>108.02</v>
      </c>
      <c r="X491" s="81">
        <f>IFERROR(VLOOKUP(A491,'Competitors Links &amp; Pricings'!A:G,7,0),"")</f>
        <v>126</v>
      </c>
      <c r="Y491" s="81">
        <f>IFERROR(VLOOKUP(A491,'Competitors Links &amp; Pricings'!A:L,8,0),"")</f>
        <v>4.4000000000000004</v>
      </c>
      <c r="Z491" s="81">
        <f>IFERROR(VLOOKUP(A491,'Competitors Links &amp; Pricings'!A:L,9,0),"")</f>
        <v>1.5</v>
      </c>
      <c r="AA491" s="81">
        <f>IFERROR(VLOOKUP(A491,'Competitors Links &amp; Pricings'!A:L,10,0),"")</f>
        <v>11</v>
      </c>
      <c r="AB491" s="81">
        <f>IFERROR(VLOOKUP(A491,'Competitors Links &amp; Pricings'!A:L,11,0),"")</f>
        <v>3.9</v>
      </c>
    </row>
    <row r="492" spans="1:28" s="83" customFormat="1" ht="12" x14ac:dyDescent="0.25">
      <c r="A492" s="81" t="s">
        <v>1567</v>
      </c>
      <c r="B492" s="89">
        <v>182.29</v>
      </c>
      <c r="C492" s="89">
        <v>244.67</v>
      </c>
      <c r="D492" s="106">
        <f t="shared" si="28"/>
        <v>0.25495565455511504</v>
      </c>
      <c r="E492" s="90">
        <f t="shared" si="29"/>
        <v>0</v>
      </c>
      <c r="F492" s="90">
        <f t="shared" si="30"/>
        <v>257.55</v>
      </c>
      <c r="G492" s="82" t="s">
        <v>34</v>
      </c>
      <c r="H492" s="81" t="s">
        <v>1568</v>
      </c>
      <c r="I492" s="81" t="s">
        <v>1569</v>
      </c>
      <c r="J492" s="81" t="s">
        <v>443</v>
      </c>
      <c r="K492" s="81"/>
      <c r="L492" s="81"/>
      <c r="M492" s="81"/>
      <c r="N492" s="81"/>
      <c r="O492" s="82"/>
      <c r="P492" s="81"/>
      <c r="Q492" s="81"/>
      <c r="R492" s="81"/>
      <c r="S492" s="81"/>
      <c r="T492" s="81"/>
      <c r="U492" s="81">
        <f t="shared" si="31"/>
        <v>0</v>
      </c>
      <c r="V492" s="81">
        <f>IFERROR(VLOOKUP(A492,'Competitors Links &amp; Pricings'!A:G,3,0),"")</f>
        <v>257.55</v>
      </c>
      <c r="W492" s="81">
        <f>IFERROR(VLOOKUP(A492,'Competitors Links &amp; Pricings'!A:G,5,0),"")</f>
        <v>271.14999999999998</v>
      </c>
      <c r="X492" s="81">
        <f>IFERROR(VLOOKUP(A492,'Competitors Links &amp; Pricings'!A:G,7,0),"")</f>
        <v>257.55</v>
      </c>
      <c r="Y492" s="81">
        <f>IFERROR(VLOOKUP(A492,'Competitors Links &amp; Pricings'!A:L,8,0),"")</f>
        <v>7.3</v>
      </c>
      <c r="Z492" s="81">
        <f>IFERROR(VLOOKUP(A492,'Competitors Links &amp; Pricings'!A:L,9,0),"")</f>
        <v>3.2</v>
      </c>
      <c r="AA492" s="81">
        <f>IFERROR(VLOOKUP(A492,'Competitors Links &amp; Pricings'!A:L,10,0),"")</f>
        <v>3</v>
      </c>
      <c r="AB492" s="81">
        <f>IFERROR(VLOOKUP(A492,'Competitors Links &amp; Pricings'!A:L,11,0),"")</f>
        <v>5.0999999999999996</v>
      </c>
    </row>
    <row r="493" spans="1:28" s="83" customFormat="1" ht="12" x14ac:dyDescent="0.25">
      <c r="A493" s="81" t="s">
        <v>1570</v>
      </c>
      <c r="B493" s="89">
        <v>113.71</v>
      </c>
      <c r="C493" s="89">
        <v>160.69</v>
      </c>
      <c r="D493" s="106">
        <f t="shared" si="28"/>
        <v>0.29236417947600973</v>
      </c>
      <c r="E493" s="90">
        <f t="shared" si="29"/>
        <v>0</v>
      </c>
      <c r="F493" s="90">
        <f t="shared" si="30"/>
        <v>169.15</v>
      </c>
      <c r="G493" s="82" t="s">
        <v>34</v>
      </c>
      <c r="H493" s="81" t="s">
        <v>1571</v>
      </c>
      <c r="I493" s="81" t="s">
        <v>1572</v>
      </c>
      <c r="J493" s="81" t="s">
        <v>443</v>
      </c>
      <c r="K493" s="81"/>
      <c r="L493" s="81"/>
      <c r="M493" s="81"/>
      <c r="N493" s="81"/>
      <c r="O493" s="82"/>
      <c r="P493" s="81"/>
      <c r="Q493" s="81"/>
      <c r="R493" s="81"/>
      <c r="S493" s="81"/>
      <c r="T493" s="81"/>
      <c r="U493" s="81">
        <f t="shared" si="31"/>
        <v>0</v>
      </c>
      <c r="V493" s="81">
        <f>IFERROR(VLOOKUP(A493,'Competitors Links &amp; Pricings'!A:G,3,0),"")</f>
        <v>169.15</v>
      </c>
      <c r="W493" s="81">
        <f>IFERROR(VLOOKUP(A493,'Competitors Links &amp; Pricings'!A:G,5,0),"")</f>
        <v>169.15</v>
      </c>
      <c r="X493" s="81">
        <f>IFERROR(VLOOKUP(A493,'Competitors Links &amp; Pricings'!A:G,7,0),"")</f>
        <v>288</v>
      </c>
      <c r="Y493" s="81">
        <f>IFERROR(VLOOKUP(A493,'Competitors Links &amp; Pricings'!A:L,8,0),"")</f>
        <v>7.3</v>
      </c>
      <c r="Z493" s="81">
        <f>IFERROR(VLOOKUP(A493,'Competitors Links &amp; Pricings'!A:L,9,0),"")</f>
        <v>2.8</v>
      </c>
      <c r="AA493" s="81">
        <f>IFERROR(VLOOKUP(A493,'Competitors Links &amp; Pricings'!A:L,10,0),"")</f>
        <v>3</v>
      </c>
      <c r="AB493" s="81">
        <f>IFERROR(VLOOKUP(A493,'Competitors Links &amp; Pricings'!A:L,11,0),"")</f>
        <v>5.0999999999999996</v>
      </c>
    </row>
    <row r="494" spans="1:28" s="83" customFormat="1" ht="12" x14ac:dyDescent="0.25">
      <c r="A494" s="81" t="s">
        <v>1573</v>
      </c>
      <c r="B494" s="89">
        <v>142.86000000000001</v>
      </c>
      <c r="C494" s="89">
        <v>201.88</v>
      </c>
      <c r="D494" s="106">
        <f t="shared" si="28"/>
        <v>0.29235189221319585</v>
      </c>
      <c r="E494" s="90">
        <f t="shared" si="29"/>
        <v>0</v>
      </c>
      <c r="F494" s="90">
        <f t="shared" si="30"/>
        <v>212.5</v>
      </c>
      <c r="G494" s="82" t="s">
        <v>34</v>
      </c>
      <c r="H494" s="81" t="s">
        <v>1574</v>
      </c>
      <c r="I494" s="81" t="s">
        <v>1575</v>
      </c>
      <c r="J494" s="81" t="s">
        <v>443</v>
      </c>
      <c r="K494" s="81"/>
      <c r="L494" s="81"/>
      <c r="M494" s="81"/>
      <c r="N494" s="81"/>
      <c r="O494" s="82"/>
      <c r="P494" s="81"/>
      <c r="Q494" s="81"/>
      <c r="R494" s="81"/>
      <c r="S494" s="81"/>
      <c r="T494" s="81"/>
      <c r="U494" s="81">
        <f t="shared" si="31"/>
        <v>0</v>
      </c>
      <c r="V494" s="81">
        <f>IFERROR(VLOOKUP(A494,'Competitors Links &amp; Pricings'!A:G,3,0),"")</f>
        <v>212.5</v>
      </c>
      <c r="W494" s="81">
        <f>IFERROR(VLOOKUP(A494,'Competitors Links &amp; Pricings'!A:G,5,0),"")</f>
        <v>286.55</v>
      </c>
      <c r="X494" s="81">
        <f>IFERROR(VLOOKUP(A494,'Competitors Links &amp; Pricings'!A:G,7,0),"")</f>
        <v>379.2</v>
      </c>
      <c r="Y494" s="81">
        <f>IFERROR(VLOOKUP(A494,'Competitors Links &amp; Pricings'!A:L,8,0),"")</f>
        <v>7.3</v>
      </c>
      <c r="Z494" s="81">
        <f>IFERROR(VLOOKUP(A494,'Competitors Links &amp; Pricings'!A:L,9,0),"")</f>
        <v>3.2</v>
      </c>
      <c r="AA494" s="81">
        <f>IFERROR(VLOOKUP(A494,'Competitors Links &amp; Pricings'!A:L,10,0),"")</f>
        <v>3</v>
      </c>
      <c r="AB494" s="81">
        <f>IFERROR(VLOOKUP(A494,'Competitors Links &amp; Pricings'!A:L,11,0),"")</f>
        <v>5.0999999999999996</v>
      </c>
    </row>
    <row r="495" spans="1:28" s="83" customFormat="1" ht="12" x14ac:dyDescent="0.25">
      <c r="A495" s="81" t="s">
        <v>1576</v>
      </c>
      <c r="B495" s="89">
        <v>81.14</v>
      </c>
      <c r="C495" s="89">
        <v>114.67</v>
      </c>
      <c r="D495" s="106">
        <f t="shared" si="28"/>
        <v>0.29240429057294848</v>
      </c>
      <c r="E495" s="90">
        <f t="shared" si="29"/>
        <v>0</v>
      </c>
      <c r="F495" s="90">
        <f t="shared" si="30"/>
        <v>120.7</v>
      </c>
      <c r="G495" s="82" t="s">
        <v>34</v>
      </c>
      <c r="H495" s="81" t="s">
        <v>1577</v>
      </c>
      <c r="I495" s="81" t="s">
        <v>1578</v>
      </c>
      <c r="J495" s="81" t="s">
        <v>443</v>
      </c>
      <c r="K495" s="81"/>
      <c r="L495" s="81"/>
      <c r="M495" s="81"/>
      <c r="N495" s="81"/>
      <c r="O495" s="82"/>
      <c r="P495" s="81"/>
      <c r="Q495" s="81"/>
      <c r="R495" s="81"/>
      <c r="S495" s="81"/>
      <c r="T495" s="81"/>
      <c r="U495" s="81">
        <f t="shared" si="31"/>
        <v>0</v>
      </c>
      <c r="V495" s="81">
        <f>IFERROR(VLOOKUP(A495,'Competitors Links &amp; Pricings'!A:G,3,0),"")</f>
        <v>120.7</v>
      </c>
      <c r="W495" s="81">
        <f>IFERROR(VLOOKUP(A495,'Competitors Links &amp; Pricings'!A:G,5,0),"")</f>
        <v>205.42</v>
      </c>
      <c r="X495" s="81">
        <f>IFERROR(VLOOKUP(A495,'Competitors Links &amp; Pricings'!A:G,7,0),"")</f>
        <v>120.7</v>
      </c>
      <c r="Y495" s="81">
        <f>IFERROR(VLOOKUP(A495,'Competitors Links &amp; Pricings'!A:L,8,0),"")</f>
        <v>7.3</v>
      </c>
      <c r="Z495" s="81">
        <f>IFERROR(VLOOKUP(A495,'Competitors Links &amp; Pricings'!A:L,9,0),"")</f>
        <v>2.8</v>
      </c>
      <c r="AA495" s="81">
        <f>IFERROR(VLOOKUP(A495,'Competitors Links &amp; Pricings'!A:L,10,0),"")</f>
        <v>3</v>
      </c>
      <c r="AB495" s="81">
        <f>IFERROR(VLOOKUP(A495,'Competitors Links &amp; Pricings'!A:L,11,0),"")</f>
        <v>5.0999999999999996</v>
      </c>
    </row>
    <row r="496" spans="1:28" s="83" customFormat="1" ht="12" x14ac:dyDescent="0.25">
      <c r="A496" s="81" t="s">
        <v>1579</v>
      </c>
      <c r="B496" s="89">
        <v>8</v>
      </c>
      <c r="C496" s="89">
        <v>10.95</v>
      </c>
      <c r="D496" s="106">
        <f t="shared" si="28"/>
        <v>0.26940639269406386</v>
      </c>
      <c r="E496" s="90">
        <f t="shared" si="29"/>
        <v>0</v>
      </c>
      <c r="F496" s="90">
        <f t="shared" si="30"/>
        <v>11.9</v>
      </c>
      <c r="G496" s="82" t="s">
        <v>34</v>
      </c>
      <c r="H496" s="81" t="s">
        <v>1580</v>
      </c>
      <c r="I496" s="81" t="s">
        <v>1581</v>
      </c>
      <c r="J496" s="81" t="s">
        <v>443</v>
      </c>
      <c r="K496" s="81"/>
      <c r="L496" s="81"/>
      <c r="M496" s="81"/>
      <c r="N496" s="81"/>
      <c r="O496" s="82"/>
      <c r="P496" s="81"/>
      <c r="Q496" s="81"/>
      <c r="R496" s="81"/>
      <c r="S496" s="81"/>
      <c r="T496" s="81"/>
      <c r="U496" s="81">
        <f t="shared" si="31"/>
        <v>0</v>
      </c>
      <c r="V496" s="81">
        <f>IFERROR(VLOOKUP(A496,'Competitors Links &amp; Pricings'!A:G,3,0),"")</f>
        <v>11.9</v>
      </c>
      <c r="W496" s="81">
        <f>IFERROR(VLOOKUP(A496,'Competitors Links &amp; Pricings'!A:G,5,0),"")</f>
        <v>17.600000000000001</v>
      </c>
      <c r="X496" s="81">
        <f>IFERROR(VLOOKUP(A496,'Competitors Links &amp; Pricings'!A:G,7,0),"")</f>
        <v>21.8</v>
      </c>
      <c r="Y496" s="81">
        <f>IFERROR(VLOOKUP(A496,'Competitors Links &amp; Pricings'!A:L,8,0),"")</f>
        <v>3.93</v>
      </c>
      <c r="Z496" s="81">
        <f>IFERROR(VLOOKUP(A496,'Competitors Links &amp; Pricings'!A:L,9,0),"")</f>
        <v>3.93</v>
      </c>
      <c r="AA496" s="81">
        <f>IFERROR(VLOOKUP(A496,'Competitors Links &amp; Pricings'!A:L,10,0),"")</f>
        <v>0.01</v>
      </c>
      <c r="AB496" s="81">
        <f>IFERROR(VLOOKUP(A496,'Competitors Links &amp; Pricings'!A:L,11,0),"")</f>
        <v>0.78</v>
      </c>
    </row>
    <row r="497" spans="1:28" s="83" customFormat="1" ht="12" x14ac:dyDescent="0.25">
      <c r="A497" s="81" t="s">
        <v>1582</v>
      </c>
      <c r="B497" s="89">
        <v>45.14</v>
      </c>
      <c r="C497" s="89">
        <v>61.78</v>
      </c>
      <c r="D497" s="106">
        <f t="shared" si="28"/>
        <v>0.26934282939462612</v>
      </c>
      <c r="E497" s="90">
        <f t="shared" si="29"/>
        <v>0</v>
      </c>
      <c r="F497" s="90">
        <f t="shared" si="30"/>
        <v>67.150000000000006</v>
      </c>
      <c r="G497" s="82" t="s">
        <v>34</v>
      </c>
      <c r="H497" s="81" t="s">
        <v>1583</v>
      </c>
      <c r="I497" s="81" t="s">
        <v>1584</v>
      </c>
      <c r="J497" s="81" t="s">
        <v>443</v>
      </c>
      <c r="K497" s="81"/>
      <c r="L497" s="81"/>
      <c r="M497" s="81"/>
      <c r="N497" s="81"/>
      <c r="O497" s="82"/>
      <c r="P497" s="81"/>
      <c r="Q497" s="81"/>
      <c r="R497" s="81"/>
      <c r="S497" s="81"/>
      <c r="T497" s="81"/>
      <c r="U497" s="81">
        <f t="shared" si="31"/>
        <v>0</v>
      </c>
      <c r="V497" s="81">
        <f>IFERROR(VLOOKUP(A497,'Competitors Links &amp; Pricings'!A:G,3,0),"")</f>
        <v>67.150000000000006</v>
      </c>
      <c r="W497" s="81">
        <f>IFERROR(VLOOKUP(A497,'Competitors Links &amp; Pricings'!A:G,5,0),"")</f>
        <v>113.84</v>
      </c>
      <c r="X497" s="81">
        <f>IFERROR(VLOOKUP(A497,'Competitors Links &amp; Pricings'!A:G,7,0),"")</f>
        <v>112.86</v>
      </c>
      <c r="Y497" s="81">
        <f>IFERROR(VLOOKUP(A497,'Competitors Links &amp; Pricings'!A:L,8,0),"")</f>
        <v>4.5</v>
      </c>
      <c r="Z497" s="81">
        <f>IFERROR(VLOOKUP(A497,'Competitors Links &amp; Pricings'!A:L,9,0),"")</f>
        <v>1.9</v>
      </c>
      <c r="AA497" s="81">
        <f>IFERROR(VLOOKUP(A497,'Competitors Links &amp; Pricings'!A:L,10,0),"")</f>
        <v>1</v>
      </c>
      <c r="AB497" s="81">
        <f>IFERROR(VLOOKUP(A497,'Competitors Links &amp; Pricings'!A:L,11,0),"")</f>
        <v>4</v>
      </c>
    </row>
    <row r="498" spans="1:28" s="83" customFormat="1" ht="12" x14ac:dyDescent="0.25">
      <c r="A498" s="81" t="s">
        <v>1585</v>
      </c>
      <c r="B498" s="89">
        <v>8</v>
      </c>
      <c r="C498" s="89">
        <v>10.95</v>
      </c>
      <c r="D498" s="106">
        <f t="shared" si="28"/>
        <v>0.26940639269406386</v>
      </c>
      <c r="E498" s="90">
        <f t="shared" si="29"/>
        <v>0</v>
      </c>
      <c r="F498" s="90">
        <f t="shared" si="30"/>
        <v>11.9</v>
      </c>
      <c r="G498" s="82" t="s">
        <v>34</v>
      </c>
      <c r="H498" s="81" t="s">
        <v>1586</v>
      </c>
      <c r="I498" s="81" t="s">
        <v>1587</v>
      </c>
      <c r="J498" s="81" t="s">
        <v>443</v>
      </c>
      <c r="K498" s="81"/>
      <c r="L498" s="81"/>
      <c r="M498" s="81"/>
      <c r="N498" s="81"/>
      <c r="O498" s="82"/>
      <c r="P498" s="81"/>
      <c r="Q498" s="81"/>
      <c r="R498" s="81"/>
      <c r="S498" s="81"/>
      <c r="T498" s="81"/>
      <c r="U498" s="81">
        <f t="shared" si="31"/>
        <v>0</v>
      </c>
      <c r="V498" s="81">
        <f>IFERROR(VLOOKUP(A498,'Competitors Links &amp; Pricings'!A:G,3,0),"")</f>
        <v>11.9</v>
      </c>
      <c r="W498" s="81">
        <f>IFERROR(VLOOKUP(A498,'Competitors Links &amp; Pricings'!A:G,5,0),"")</f>
        <v>11.9</v>
      </c>
      <c r="X498" s="81">
        <f>IFERROR(VLOOKUP(A498,'Competitors Links &amp; Pricings'!A:G,7,0),"")</f>
        <v>26.4</v>
      </c>
      <c r="Y498" s="81">
        <f>IFERROR(VLOOKUP(A498,'Competitors Links &amp; Pricings'!A:L,8,0),"")</f>
        <v>3.93</v>
      </c>
      <c r="Z498" s="81">
        <f>IFERROR(VLOOKUP(A498,'Competitors Links &amp; Pricings'!A:L,9,0),"")</f>
        <v>3.93</v>
      </c>
      <c r="AA498" s="81">
        <f>IFERROR(VLOOKUP(A498,'Competitors Links &amp; Pricings'!A:L,10,0),"")</f>
        <v>0.01</v>
      </c>
      <c r="AB498" s="81">
        <f>IFERROR(VLOOKUP(A498,'Competitors Links &amp; Pricings'!A:L,11,0),"")</f>
        <v>0.78</v>
      </c>
    </row>
    <row r="499" spans="1:28" s="83" customFormat="1" ht="12" x14ac:dyDescent="0.25">
      <c r="A499" s="81" t="s">
        <v>1588</v>
      </c>
      <c r="B499" s="89">
        <v>142.86000000000001</v>
      </c>
      <c r="C499" s="89">
        <v>201.88</v>
      </c>
      <c r="D499" s="106">
        <f t="shared" si="28"/>
        <v>0.29235189221319585</v>
      </c>
      <c r="E499" s="90">
        <f t="shared" si="29"/>
        <v>0</v>
      </c>
      <c r="F499" s="90">
        <f t="shared" si="30"/>
        <v>212.5</v>
      </c>
      <c r="G499" s="82" t="s">
        <v>34</v>
      </c>
      <c r="H499" s="81" t="s">
        <v>1589</v>
      </c>
      <c r="I499" s="81" t="s">
        <v>1590</v>
      </c>
      <c r="J499" s="81" t="s">
        <v>443</v>
      </c>
      <c r="K499" s="81"/>
      <c r="L499" s="81"/>
      <c r="M499" s="81"/>
      <c r="N499" s="81"/>
      <c r="O499" s="82"/>
      <c r="P499" s="81"/>
      <c r="Q499" s="81"/>
      <c r="R499" s="81"/>
      <c r="S499" s="81"/>
      <c r="T499" s="81"/>
      <c r="U499" s="81">
        <f t="shared" si="31"/>
        <v>0</v>
      </c>
      <c r="V499" s="81">
        <f>IFERROR(VLOOKUP(A499,'Competitors Links &amp; Pricings'!A:G,3,0),"")</f>
        <v>212.5</v>
      </c>
      <c r="W499" s="81">
        <f>IFERROR(VLOOKUP(A499,'Competitors Links &amp; Pricings'!A:G,5,0),"")</f>
        <v>212.5</v>
      </c>
      <c r="X499" s="81">
        <f>IFERROR(VLOOKUP(A499,'Competitors Links &amp; Pricings'!A:G,7,0),"")</f>
        <v>347.34</v>
      </c>
      <c r="Y499" s="81">
        <f>IFERROR(VLOOKUP(A499,'Competitors Links &amp; Pricings'!A:L,8,0),"")</f>
        <v>7.3</v>
      </c>
      <c r="Z499" s="81">
        <f>IFERROR(VLOOKUP(A499,'Competitors Links &amp; Pricings'!A:L,9,0),"")</f>
        <v>3.2</v>
      </c>
      <c r="AA499" s="81">
        <f>IFERROR(VLOOKUP(A499,'Competitors Links &amp; Pricings'!A:L,10,0),"")</f>
        <v>3</v>
      </c>
      <c r="AB499" s="81">
        <f>IFERROR(VLOOKUP(A499,'Competitors Links &amp; Pricings'!A:L,11,0),"")</f>
        <v>5.0999999999999996</v>
      </c>
    </row>
    <row r="500" spans="1:28" s="83" customFormat="1" ht="12" x14ac:dyDescent="0.25">
      <c r="A500" s="81" t="s">
        <v>1591</v>
      </c>
      <c r="B500" s="89">
        <v>81.14</v>
      </c>
      <c r="C500" s="89">
        <v>114.67</v>
      </c>
      <c r="D500" s="106">
        <f t="shared" si="28"/>
        <v>0.29240429057294848</v>
      </c>
      <c r="E500" s="90">
        <f t="shared" si="29"/>
        <v>0</v>
      </c>
      <c r="F500" s="90">
        <f t="shared" si="30"/>
        <v>120.7</v>
      </c>
      <c r="G500" s="82" t="s">
        <v>34</v>
      </c>
      <c r="H500" s="81" t="s">
        <v>1592</v>
      </c>
      <c r="I500" s="81" t="s">
        <v>1593</v>
      </c>
      <c r="J500" s="81" t="s">
        <v>443</v>
      </c>
      <c r="K500" s="81"/>
      <c r="L500" s="81"/>
      <c r="M500" s="81"/>
      <c r="N500" s="81"/>
      <c r="O500" s="82"/>
      <c r="P500" s="81"/>
      <c r="Q500" s="81"/>
      <c r="R500" s="81"/>
      <c r="S500" s="81"/>
      <c r="T500" s="81"/>
      <c r="U500" s="81">
        <f t="shared" si="31"/>
        <v>0</v>
      </c>
      <c r="V500" s="81">
        <f>IFERROR(VLOOKUP(A500,'Competitors Links &amp; Pricings'!A:G,3,0),"")</f>
        <v>120.7</v>
      </c>
      <c r="W500" s="81">
        <f>IFERROR(VLOOKUP(A500,'Competitors Links &amp; Pricings'!A:G,5,0),"")</f>
        <v>129.41999999999999</v>
      </c>
      <c r="X500" s="81">
        <f>IFERROR(VLOOKUP(A500,'Competitors Links &amp; Pricings'!A:G,7,0),"")</f>
        <v>120.7</v>
      </c>
      <c r="Y500" s="81">
        <f>IFERROR(VLOOKUP(A500,'Competitors Links &amp; Pricings'!A:L,8,0),"")</f>
        <v>7.3</v>
      </c>
      <c r="Z500" s="81">
        <f>IFERROR(VLOOKUP(A500,'Competitors Links &amp; Pricings'!A:L,9,0),"")</f>
        <v>2.8</v>
      </c>
      <c r="AA500" s="81">
        <f>IFERROR(VLOOKUP(A500,'Competitors Links &amp; Pricings'!A:L,10,0),"")</f>
        <v>3</v>
      </c>
      <c r="AB500" s="81">
        <f>IFERROR(VLOOKUP(A500,'Competitors Links &amp; Pricings'!A:L,11,0),"")</f>
        <v>5.0999999999999996</v>
      </c>
    </row>
    <row r="501" spans="1:28" s="83" customFormat="1" ht="12" x14ac:dyDescent="0.25">
      <c r="A501" s="81" t="s">
        <v>1594</v>
      </c>
      <c r="B501" s="89">
        <v>45.14</v>
      </c>
      <c r="C501" s="89">
        <v>61.78</v>
      </c>
      <c r="D501" s="106">
        <f t="shared" si="28"/>
        <v>0.26934282939462612</v>
      </c>
      <c r="E501" s="90">
        <f t="shared" si="29"/>
        <v>0</v>
      </c>
      <c r="F501" s="90">
        <f t="shared" si="30"/>
        <v>67.150000000000006</v>
      </c>
      <c r="G501" s="82" t="s">
        <v>34</v>
      </c>
      <c r="H501" s="81" t="s">
        <v>1595</v>
      </c>
      <c r="I501" s="81" t="s">
        <v>1596</v>
      </c>
      <c r="J501" s="81" t="s">
        <v>443</v>
      </c>
      <c r="K501" s="81"/>
      <c r="L501" s="81"/>
      <c r="M501" s="81"/>
      <c r="N501" s="81"/>
      <c r="O501" s="82"/>
      <c r="P501" s="81"/>
      <c r="Q501" s="81"/>
      <c r="R501" s="81"/>
      <c r="S501" s="81"/>
      <c r="T501" s="81"/>
      <c r="U501" s="81">
        <f t="shared" si="31"/>
        <v>0</v>
      </c>
      <c r="V501" s="81">
        <f>IFERROR(VLOOKUP(A501,'Competitors Links &amp; Pricings'!A:G,3,0),"")</f>
        <v>67.150000000000006</v>
      </c>
      <c r="W501" s="81">
        <f>IFERROR(VLOOKUP(A501,'Competitors Links &amp; Pricings'!A:G,5,0),"")</f>
        <v>67.150000000000006</v>
      </c>
      <c r="X501" s="81">
        <f>IFERROR(VLOOKUP(A501,'Competitors Links &amp; Pricings'!A:G,7,0),"")</f>
        <v>68.83</v>
      </c>
      <c r="Y501" s="81">
        <f>IFERROR(VLOOKUP(A501,'Competitors Links &amp; Pricings'!A:L,8,0),"")</f>
        <v>4.5</v>
      </c>
      <c r="Z501" s="81">
        <f>IFERROR(VLOOKUP(A501,'Competitors Links &amp; Pricings'!A:L,9,0),"")</f>
        <v>1.9</v>
      </c>
      <c r="AA501" s="81">
        <f>IFERROR(VLOOKUP(A501,'Competitors Links &amp; Pricings'!A:L,10,0),"")</f>
        <v>1</v>
      </c>
      <c r="AB501" s="81">
        <f>IFERROR(VLOOKUP(A501,'Competitors Links &amp; Pricings'!A:L,11,0),"")</f>
        <v>4</v>
      </c>
    </row>
    <row r="502" spans="1:28" s="83" customFormat="1" ht="12" x14ac:dyDescent="0.25">
      <c r="A502" s="81" t="s">
        <v>1597</v>
      </c>
      <c r="B502" s="89">
        <v>88.57</v>
      </c>
      <c r="C502" s="89">
        <v>211.58</v>
      </c>
      <c r="D502" s="106">
        <f t="shared" si="28"/>
        <v>0.5813876547877872</v>
      </c>
      <c r="E502" s="90">
        <f t="shared" si="29"/>
        <v>0</v>
      </c>
      <c r="F502" s="90">
        <f t="shared" si="30"/>
        <v>131.75</v>
      </c>
      <c r="G502" s="82" t="s">
        <v>34</v>
      </c>
      <c r="H502" s="81" t="s">
        <v>1598</v>
      </c>
      <c r="I502" s="81" t="s">
        <v>1599</v>
      </c>
      <c r="J502" s="81" t="s">
        <v>443</v>
      </c>
      <c r="K502" s="81"/>
      <c r="L502" s="81"/>
      <c r="M502" s="81"/>
      <c r="N502" s="81"/>
      <c r="O502" s="82"/>
      <c r="P502" s="81"/>
      <c r="Q502" s="81"/>
      <c r="R502" s="81"/>
      <c r="S502" s="81"/>
      <c r="T502" s="81"/>
      <c r="U502" s="81">
        <f t="shared" si="31"/>
        <v>0</v>
      </c>
      <c r="V502" s="81">
        <f>IFERROR(VLOOKUP(A502,'Competitors Links &amp; Pricings'!A:G,3,0),"")</f>
        <v>131.75</v>
      </c>
      <c r="W502" s="81">
        <f>IFERROR(VLOOKUP(A502,'Competitors Links &amp; Pricings'!A:G,5,0),"")</f>
        <v>257.39999999999998</v>
      </c>
      <c r="X502" s="81">
        <f>IFERROR(VLOOKUP(A502,'Competitors Links &amp; Pricings'!A:G,7,0),"")</f>
        <v>222.72</v>
      </c>
      <c r="Y502" s="81">
        <f>IFERROR(VLOOKUP(A502,'Competitors Links &amp; Pricings'!A:L,8,0),"")</f>
        <v>1.57</v>
      </c>
      <c r="Z502" s="81">
        <f>IFERROR(VLOOKUP(A502,'Competitors Links &amp; Pricings'!A:L,9,0),"")</f>
        <v>2.2599999999999998</v>
      </c>
      <c r="AA502" s="81">
        <f>IFERROR(VLOOKUP(A502,'Competitors Links &amp; Pricings'!A:L,10,0),"")</f>
        <v>2.5999999999999999E-2</v>
      </c>
      <c r="AB502" s="81">
        <f>IFERROR(VLOOKUP(A502,'Competitors Links &amp; Pricings'!A:L,11,0),"")</f>
        <v>0.2</v>
      </c>
    </row>
    <row r="503" spans="1:28" s="83" customFormat="1" ht="12" x14ac:dyDescent="0.25">
      <c r="A503" s="81" t="s">
        <v>1600</v>
      </c>
      <c r="B503" s="89">
        <v>39.43</v>
      </c>
      <c r="C503" s="89">
        <v>53.96</v>
      </c>
      <c r="D503" s="106">
        <f t="shared" si="28"/>
        <v>0.26927353595255749</v>
      </c>
      <c r="E503" s="90">
        <f t="shared" si="29"/>
        <v>0</v>
      </c>
      <c r="F503" s="90">
        <f t="shared" si="30"/>
        <v>58.65</v>
      </c>
      <c r="G503" s="82" t="s">
        <v>34</v>
      </c>
      <c r="H503" s="81" t="s">
        <v>1601</v>
      </c>
      <c r="I503" s="81" t="s">
        <v>1602</v>
      </c>
      <c r="J503" s="81" t="s">
        <v>443</v>
      </c>
      <c r="K503" s="81"/>
      <c r="L503" s="81"/>
      <c r="M503" s="81"/>
      <c r="N503" s="81"/>
      <c r="O503" s="82"/>
      <c r="P503" s="81"/>
      <c r="Q503" s="81"/>
      <c r="R503" s="81"/>
      <c r="S503" s="81"/>
      <c r="T503" s="81"/>
      <c r="U503" s="81">
        <f t="shared" si="31"/>
        <v>0</v>
      </c>
      <c r="V503" s="81">
        <f>IFERROR(VLOOKUP(A503,'Competitors Links &amp; Pricings'!A:G,3,0),"")</f>
        <v>58.65</v>
      </c>
      <c r="W503" s="81">
        <f>IFERROR(VLOOKUP(A503,'Competitors Links &amp; Pricings'!A:G,5,0),"")</f>
        <v>99.95</v>
      </c>
      <c r="X503" s="81">
        <f>IFERROR(VLOOKUP(A503,'Competitors Links &amp; Pricings'!A:G,7,0),"")</f>
        <v>58.65</v>
      </c>
      <c r="Y503" s="81">
        <f>IFERROR(VLOOKUP(A503,'Competitors Links &amp; Pricings'!A:L,8,0),"")</f>
        <v>4.72</v>
      </c>
      <c r="Z503" s="81">
        <f>IFERROR(VLOOKUP(A503,'Competitors Links &amp; Pricings'!A:L,9,0),"")</f>
        <v>1.18</v>
      </c>
      <c r="AA503" s="81">
        <f>IFERROR(VLOOKUP(A503,'Competitors Links &amp; Pricings'!A:L,10,0),"")</f>
        <v>0.06</v>
      </c>
      <c r="AB503" s="81">
        <f>IFERROR(VLOOKUP(A503,'Competitors Links &amp; Pricings'!A:L,11,0),"")</f>
        <v>3.14</v>
      </c>
    </row>
    <row r="504" spans="1:28" s="83" customFormat="1" ht="12" x14ac:dyDescent="0.25">
      <c r="A504" s="81" t="s">
        <v>1603</v>
      </c>
      <c r="B504" s="89">
        <v>22.86</v>
      </c>
      <c r="C504" s="89">
        <v>31.28</v>
      </c>
      <c r="D504" s="106">
        <f t="shared" si="28"/>
        <v>0.26918158567774941</v>
      </c>
      <c r="E504" s="90">
        <f t="shared" si="29"/>
        <v>0</v>
      </c>
      <c r="F504" s="90">
        <f t="shared" si="30"/>
        <v>34</v>
      </c>
      <c r="G504" s="82" t="s">
        <v>34</v>
      </c>
      <c r="H504" s="81" t="s">
        <v>1604</v>
      </c>
      <c r="I504" s="81" t="s">
        <v>1605</v>
      </c>
      <c r="J504" s="81" t="s">
        <v>443</v>
      </c>
      <c r="K504" s="81"/>
      <c r="L504" s="81"/>
      <c r="M504" s="81"/>
      <c r="N504" s="81"/>
      <c r="O504" s="82"/>
      <c r="P504" s="81"/>
      <c r="Q504" s="81"/>
      <c r="R504" s="81"/>
      <c r="S504" s="81"/>
      <c r="T504" s="81"/>
      <c r="U504" s="81">
        <f t="shared" si="31"/>
        <v>0</v>
      </c>
      <c r="V504" s="81">
        <f>IFERROR(VLOOKUP(A504,'Competitors Links &amp; Pricings'!A:G,3,0),"")</f>
        <v>34</v>
      </c>
      <c r="W504" s="81">
        <f>IFERROR(VLOOKUP(A504,'Competitors Links &amp; Pricings'!A:G,5,0),"")</f>
        <v>59.42</v>
      </c>
      <c r="X504" s="81">
        <f>IFERROR(VLOOKUP(A504,'Competitors Links &amp; Pricings'!A:G,7,0),"")</f>
        <v>53.64</v>
      </c>
      <c r="Y504" s="81">
        <f>IFERROR(VLOOKUP(A504,'Competitors Links &amp; Pricings'!A:L,8,0),"")</f>
        <v>6</v>
      </c>
      <c r="Z504" s="81">
        <f>IFERROR(VLOOKUP(A504,'Competitors Links &amp; Pricings'!A:L,9,0),"")</f>
        <v>1.25</v>
      </c>
      <c r="AA504" s="81">
        <f>IFERROR(VLOOKUP(A504,'Competitors Links &amp; Pricings'!A:L,10,0),"")</f>
        <v>0.4</v>
      </c>
      <c r="AB504" s="81">
        <f>IFERROR(VLOOKUP(A504,'Competitors Links &amp; Pricings'!A:L,11,0),"")</f>
        <v>1.8</v>
      </c>
    </row>
    <row r="505" spans="1:28" s="83" customFormat="1" ht="12" x14ac:dyDescent="0.25">
      <c r="A505" s="81" t="s">
        <v>1606</v>
      </c>
      <c r="B505" s="89">
        <v>72.569999999999993</v>
      </c>
      <c r="C505" s="89">
        <v>102.55</v>
      </c>
      <c r="D505" s="106">
        <f t="shared" si="28"/>
        <v>0.29234519746465143</v>
      </c>
      <c r="E505" s="90">
        <f t="shared" si="29"/>
        <v>0</v>
      </c>
      <c r="F505" s="90">
        <f t="shared" si="30"/>
        <v>107.95</v>
      </c>
      <c r="G505" s="82" t="s">
        <v>34</v>
      </c>
      <c r="H505" s="81" t="s">
        <v>1607</v>
      </c>
      <c r="I505" s="81" t="s">
        <v>1608</v>
      </c>
      <c r="J505" s="81" t="s">
        <v>443</v>
      </c>
      <c r="K505" s="81"/>
      <c r="L505" s="81"/>
      <c r="M505" s="81"/>
      <c r="N505" s="81"/>
      <c r="O505" s="82"/>
      <c r="P505" s="81"/>
      <c r="Q505" s="81"/>
      <c r="R505" s="81"/>
      <c r="S505" s="81"/>
      <c r="T505" s="81"/>
      <c r="U505" s="81">
        <f t="shared" si="31"/>
        <v>0</v>
      </c>
      <c r="V505" s="81">
        <f>IFERROR(VLOOKUP(A505,'Competitors Links &amp; Pricings'!A:G,3,0),"")</f>
        <v>107.95</v>
      </c>
      <c r="W505" s="81">
        <f>IFERROR(VLOOKUP(A505,'Competitors Links &amp; Pricings'!A:G,5,0),"")</f>
        <v>107.95</v>
      </c>
      <c r="X505" s="81">
        <f>IFERROR(VLOOKUP(A505,'Competitors Links &amp; Pricings'!A:G,7,0),"")</f>
        <v>185</v>
      </c>
      <c r="Y505" s="81">
        <f>IFERROR(VLOOKUP(A505,'Competitors Links &amp; Pricings'!A:L,8,0),"")</f>
        <v>4</v>
      </c>
      <c r="Z505" s="81">
        <f>IFERROR(VLOOKUP(A505,'Competitors Links &amp; Pricings'!A:L,9,0),"")</f>
        <v>2.2999999999999998</v>
      </c>
      <c r="AA505" s="81">
        <f>IFERROR(VLOOKUP(A505,'Competitors Links &amp; Pricings'!A:L,10,0),"")</f>
        <v>6.6</v>
      </c>
      <c r="AB505" s="81">
        <f>IFERROR(VLOOKUP(A505,'Competitors Links &amp; Pricings'!A:L,11,0),"")</f>
        <v>7.9</v>
      </c>
    </row>
    <row r="506" spans="1:28" s="83" customFormat="1" ht="12" x14ac:dyDescent="0.25">
      <c r="A506" s="81" t="s">
        <v>1609</v>
      </c>
      <c r="B506" s="89">
        <v>46.29</v>
      </c>
      <c r="C506" s="89">
        <v>63.34</v>
      </c>
      <c r="D506" s="106">
        <f t="shared" si="28"/>
        <v>0.2691821913482792</v>
      </c>
      <c r="E506" s="90">
        <f t="shared" si="29"/>
        <v>0</v>
      </c>
      <c r="F506" s="90">
        <f t="shared" si="30"/>
        <v>68.849999999999994</v>
      </c>
      <c r="G506" s="82" t="s">
        <v>34</v>
      </c>
      <c r="H506" s="81" t="s">
        <v>1610</v>
      </c>
      <c r="I506" s="81" t="s">
        <v>1611</v>
      </c>
      <c r="J506" s="81" t="s">
        <v>443</v>
      </c>
      <c r="K506" s="81"/>
      <c r="L506" s="81"/>
      <c r="M506" s="81"/>
      <c r="N506" s="81"/>
      <c r="O506" s="82"/>
      <c r="P506" s="81"/>
      <c r="Q506" s="81"/>
      <c r="R506" s="81"/>
      <c r="S506" s="81"/>
      <c r="T506" s="81"/>
      <c r="U506" s="81">
        <f t="shared" si="31"/>
        <v>0</v>
      </c>
      <c r="V506" s="81">
        <f>IFERROR(VLOOKUP(A506,'Competitors Links &amp; Pricings'!A:G,3,0),"")</f>
        <v>68.849999999999994</v>
      </c>
      <c r="W506" s="81">
        <f>IFERROR(VLOOKUP(A506,'Competitors Links &amp; Pricings'!A:G,5,0),"")</f>
        <v>68.849999999999994</v>
      </c>
      <c r="X506" s="81">
        <f>IFERROR(VLOOKUP(A506,'Competitors Links &amp; Pricings'!A:G,7,0),"")</f>
        <v>121</v>
      </c>
      <c r="Y506" s="81">
        <f>IFERROR(VLOOKUP(A506,'Competitors Links &amp; Pricings'!A:L,8,0),"")</f>
        <v>3.2</v>
      </c>
      <c r="Z506" s="81">
        <f>IFERROR(VLOOKUP(A506,'Competitors Links &amp; Pricings'!A:L,9,0),"")</f>
        <v>1.9</v>
      </c>
      <c r="AA506" s="81">
        <f>IFERROR(VLOOKUP(A506,'Competitors Links &amp; Pricings'!A:L,10,0),"")</f>
        <v>6.6</v>
      </c>
      <c r="AB506" s="81">
        <f>IFERROR(VLOOKUP(A506,'Competitors Links &amp; Pricings'!A:L,11,0),"")</f>
        <v>6.3</v>
      </c>
    </row>
    <row r="507" spans="1:28" s="83" customFormat="1" ht="12" x14ac:dyDescent="0.25">
      <c r="A507" s="81" t="s">
        <v>1612</v>
      </c>
      <c r="B507" s="89">
        <v>123.43</v>
      </c>
      <c r="C507" s="89">
        <v>174.42</v>
      </c>
      <c r="D507" s="106">
        <f t="shared" si="28"/>
        <v>0.29234032794404302</v>
      </c>
      <c r="E507" s="90">
        <f t="shared" si="29"/>
        <v>0</v>
      </c>
      <c r="F507" s="90">
        <f t="shared" si="30"/>
        <v>183.6</v>
      </c>
      <c r="G507" s="82" t="s">
        <v>34</v>
      </c>
      <c r="H507" s="81" t="s">
        <v>1613</v>
      </c>
      <c r="I507" s="81" t="s">
        <v>1614</v>
      </c>
      <c r="J507" s="81" t="s">
        <v>443</v>
      </c>
      <c r="K507" s="81"/>
      <c r="L507" s="81"/>
      <c r="M507" s="81"/>
      <c r="N507" s="81"/>
      <c r="O507" s="82"/>
      <c r="P507" s="81"/>
      <c r="Q507" s="81"/>
      <c r="R507" s="81"/>
      <c r="S507" s="81"/>
      <c r="T507" s="81"/>
      <c r="U507" s="81">
        <f t="shared" si="31"/>
        <v>0</v>
      </c>
      <c r="V507" s="81">
        <f>IFERROR(VLOOKUP(A507,'Competitors Links &amp; Pricings'!A:G,3,0),"")</f>
        <v>283.14</v>
      </c>
      <c r="W507" s="81">
        <f>IFERROR(VLOOKUP(A507,'Competitors Links &amp; Pricings'!A:G,5,0),"")</f>
        <v>230.68</v>
      </c>
      <c r="X507" s="81">
        <f>IFERROR(VLOOKUP(A507,'Competitors Links &amp; Pricings'!A:G,7,0),"")</f>
        <v>183.6</v>
      </c>
      <c r="Y507" s="81">
        <f>IFERROR(VLOOKUP(A507,'Competitors Links &amp; Pricings'!A:L,8,0),"")</f>
        <v>12.9</v>
      </c>
      <c r="Z507" s="81">
        <f>IFERROR(VLOOKUP(A507,'Competitors Links &amp; Pricings'!A:L,9,0),"")</f>
        <v>3.4</v>
      </c>
      <c r="AA507" s="81">
        <f>IFERROR(VLOOKUP(A507,'Competitors Links &amp; Pricings'!A:L,10,0),"")</f>
        <v>2.9</v>
      </c>
      <c r="AB507" s="81">
        <f>IFERROR(VLOOKUP(A507,'Competitors Links &amp; Pricings'!A:L,11,0),"")</f>
        <v>2.6</v>
      </c>
    </row>
    <row r="508" spans="1:28" s="83" customFormat="1" ht="12" x14ac:dyDescent="0.25">
      <c r="A508" s="81" t="s">
        <v>1615</v>
      </c>
      <c r="B508" s="89">
        <v>26.29</v>
      </c>
      <c r="C508" s="89">
        <v>35.97</v>
      </c>
      <c r="D508" s="106">
        <f t="shared" si="28"/>
        <v>0.26911314984709478</v>
      </c>
      <c r="E508" s="90">
        <f t="shared" si="29"/>
        <v>0</v>
      </c>
      <c r="F508" s="90">
        <f t="shared" si="30"/>
        <v>39.1</v>
      </c>
      <c r="G508" s="82" t="s">
        <v>34</v>
      </c>
      <c r="H508" s="81" t="s">
        <v>1616</v>
      </c>
      <c r="I508" s="81" t="s">
        <v>1617</v>
      </c>
      <c r="J508" s="81" t="s">
        <v>443</v>
      </c>
      <c r="K508" s="81"/>
      <c r="L508" s="81"/>
      <c r="M508" s="81"/>
      <c r="N508" s="81"/>
      <c r="O508" s="82"/>
      <c r="P508" s="81"/>
      <c r="Q508" s="81"/>
      <c r="R508" s="81"/>
      <c r="S508" s="81"/>
      <c r="T508" s="81"/>
      <c r="U508" s="81">
        <f t="shared" si="31"/>
        <v>0</v>
      </c>
      <c r="V508" s="81">
        <f>IFERROR(VLOOKUP(A508,'Competitors Links &amp; Pricings'!A:G,3,0),"")</f>
        <v>39.1</v>
      </c>
      <c r="W508" s="81">
        <f>IFERROR(VLOOKUP(A508,'Competitors Links &amp; Pricings'!A:G,5,0),"")</f>
        <v>39.1</v>
      </c>
      <c r="X508" s="81">
        <f>IFERROR(VLOOKUP(A508,'Competitors Links &amp; Pricings'!A:G,7,0),"")</f>
        <v>67.010000000000005</v>
      </c>
      <c r="Y508" s="81">
        <f>IFERROR(VLOOKUP(A508,'Competitors Links &amp; Pricings'!A:L,8,0),"")</f>
        <v>5.3</v>
      </c>
      <c r="Z508" s="81">
        <f>IFERROR(VLOOKUP(A508,'Competitors Links &amp; Pricings'!A:L,9,0),"")</f>
        <v>1.3</v>
      </c>
      <c r="AA508" s="81">
        <f>IFERROR(VLOOKUP(A508,'Competitors Links &amp; Pricings'!A:L,10,0),"")</f>
        <v>33</v>
      </c>
      <c r="AB508" s="81">
        <f>IFERROR(VLOOKUP(A508,'Competitors Links &amp; Pricings'!A:L,11,0),"")</f>
        <v>2.8</v>
      </c>
    </row>
    <row r="509" spans="1:28" s="83" customFormat="1" ht="12" x14ac:dyDescent="0.25">
      <c r="A509" s="81" t="s">
        <v>1618</v>
      </c>
      <c r="B509" s="89">
        <v>22.86</v>
      </c>
      <c r="C509" s="89">
        <v>31.28</v>
      </c>
      <c r="D509" s="106">
        <f t="shared" si="28"/>
        <v>0.26918158567774941</v>
      </c>
      <c r="E509" s="90">
        <f t="shared" si="29"/>
        <v>0</v>
      </c>
      <c r="F509" s="90">
        <f t="shared" si="30"/>
        <v>34</v>
      </c>
      <c r="G509" s="82" t="s">
        <v>34</v>
      </c>
      <c r="H509" s="81" t="s">
        <v>1619</v>
      </c>
      <c r="I509" s="81" t="s">
        <v>1620</v>
      </c>
      <c r="J509" s="81" t="s">
        <v>443</v>
      </c>
      <c r="K509" s="81"/>
      <c r="L509" s="81"/>
      <c r="M509" s="81"/>
      <c r="N509" s="81"/>
      <c r="O509" s="82"/>
      <c r="P509" s="81"/>
      <c r="Q509" s="81"/>
      <c r="R509" s="81"/>
      <c r="S509" s="81"/>
      <c r="T509" s="81"/>
      <c r="U509" s="81">
        <f t="shared" si="31"/>
        <v>0</v>
      </c>
      <c r="V509" s="81">
        <f>IFERROR(VLOOKUP(A509,'Competitors Links &amp; Pricings'!A:G,3,0),"")</f>
        <v>34</v>
      </c>
      <c r="W509" s="81">
        <f>IFERROR(VLOOKUP(A509,'Competitors Links &amp; Pricings'!A:G,5,0),"")</f>
        <v>59.01</v>
      </c>
      <c r="X509" s="81">
        <f>IFERROR(VLOOKUP(A509,'Competitors Links &amp; Pricings'!A:G,7,0),"")</f>
        <v>71.95</v>
      </c>
      <c r="Y509" s="81">
        <f>IFERROR(VLOOKUP(A509,'Competitors Links &amp; Pricings'!A:L,8,0),"")</f>
        <v>5.3</v>
      </c>
      <c r="Z509" s="81">
        <f>IFERROR(VLOOKUP(A509,'Competitors Links &amp; Pricings'!A:L,9,0),"")</f>
        <v>1.3</v>
      </c>
      <c r="AA509" s="81">
        <f>IFERROR(VLOOKUP(A509,'Competitors Links &amp; Pricings'!A:L,10,0),"")</f>
        <v>33</v>
      </c>
      <c r="AB509" s="81">
        <f>IFERROR(VLOOKUP(A509,'Competitors Links &amp; Pricings'!A:L,11,0),"")</f>
        <v>2.8</v>
      </c>
    </row>
    <row r="510" spans="1:28" s="83" customFormat="1" ht="12" x14ac:dyDescent="0.25">
      <c r="A510" s="81" t="s">
        <v>1621</v>
      </c>
      <c r="B510" s="89">
        <v>46.29</v>
      </c>
      <c r="C510" s="89">
        <v>54.8</v>
      </c>
      <c r="D510" s="106">
        <f t="shared" si="28"/>
        <v>0.15529197080291968</v>
      </c>
      <c r="E510" s="90">
        <f t="shared" si="29"/>
        <v>0</v>
      </c>
      <c r="F510" s="90">
        <f t="shared" si="30"/>
        <v>59.56</v>
      </c>
      <c r="G510" s="82" t="s">
        <v>34</v>
      </c>
      <c r="H510" s="81" t="s">
        <v>1622</v>
      </c>
      <c r="I510" s="81" t="s">
        <v>1623</v>
      </c>
      <c r="J510" s="81" t="s">
        <v>443</v>
      </c>
      <c r="K510" s="81"/>
      <c r="L510" s="81"/>
      <c r="M510" s="81"/>
      <c r="N510" s="81"/>
      <c r="O510" s="82"/>
      <c r="P510" s="81"/>
      <c r="Q510" s="81"/>
      <c r="R510" s="81"/>
      <c r="S510" s="81"/>
      <c r="T510" s="81"/>
      <c r="U510" s="81">
        <f t="shared" si="31"/>
        <v>0</v>
      </c>
      <c r="V510" s="81">
        <f>IFERROR(VLOOKUP(A510,'Competitors Links &amp; Pricings'!A:G,3,0),"")</f>
        <v>68.849999999999994</v>
      </c>
      <c r="W510" s="81">
        <f>IFERROR(VLOOKUP(A510,'Competitors Links &amp; Pricings'!A:G,5,0),"")</f>
        <v>59.56</v>
      </c>
      <c r="X510" s="81">
        <f>IFERROR(VLOOKUP(A510,'Competitors Links &amp; Pricings'!A:G,7,0),"")</f>
        <v>116.82</v>
      </c>
      <c r="Y510" s="81">
        <f>IFERROR(VLOOKUP(A510,'Competitors Links &amp; Pricings'!A:L,8,0),"")</f>
        <v>7.4</v>
      </c>
      <c r="Z510" s="81">
        <f>IFERROR(VLOOKUP(A510,'Competitors Links &amp; Pricings'!A:L,9,0),"")</f>
        <v>1.8</v>
      </c>
      <c r="AA510" s="81">
        <f>IFERROR(VLOOKUP(A510,'Competitors Links &amp; Pricings'!A:L,10,0),"")</f>
        <v>0.66</v>
      </c>
      <c r="AB510" s="81">
        <f>IFERROR(VLOOKUP(A510,'Competitors Links &amp; Pricings'!A:L,11,0),"")</f>
        <v>4</v>
      </c>
    </row>
    <row r="511" spans="1:28" s="83" customFormat="1" ht="12" x14ac:dyDescent="0.25">
      <c r="A511" s="81" t="s">
        <v>1624</v>
      </c>
      <c r="B511" s="89">
        <v>80</v>
      </c>
      <c r="C511" s="89">
        <v>115.88</v>
      </c>
      <c r="D511" s="106">
        <f t="shared" ref="D511:D574" si="32">(C511-B511)/C511</f>
        <v>0.30963065239903348</v>
      </c>
      <c r="E511" s="90">
        <f t="shared" si="29"/>
        <v>0</v>
      </c>
      <c r="F511" s="90">
        <f t="shared" si="30"/>
        <v>121.98</v>
      </c>
      <c r="G511" s="82" t="s">
        <v>34</v>
      </c>
      <c r="H511" s="81" t="s">
        <v>1625</v>
      </c>
      <c r="I511" s="81" t="s">
        <v>1626</v>
      </c>
      <c r="J511" s="81" t="s">
        <v>443</v>
      </c>
      <c r="K511" s="81"/>
      <c r="L511" s="81"/>
      <c r="M511" s="81"/>
      <c r="N511" s="81"/>
      <c r="O511" s="82"/>
      <c r="P511" s="81"/>
      <c r="Q511" s="81"/>
      <c r="R511" s="81"/>
      <c r="S511" s="81"/>
      <c r="T511" s="81"/>
      <c r="U511" s="81">
        <f t="shared" si="31"/>
        <v>0</v>
      </c>
      <c r="V511" s="81">
        <f>IFERROR(VLOOKUP(A511,'Competitors Links &amp; Pricings'!A:G,3,0),"")</f>
        <v>166.5</v>
      </c>
      <c r="W511" s="81">
        <f>IFERROR(VLOOKUP(A511,'Competitors Links &amp; Pricings'!A:G,5,0),"")</f>
        <v>202.46</v>
      </c>
      <c r="X511" s="81">
        <f>IFERROR(VLOOKUP(A511,'Competitors Links &amp; Pricings'!A:G,7,0),"")</f>
        <v>121.98</v>
      </c>
      <c r="Y511" s="81">
        <f>IFERROR(VLOOKUP(A511,'Competitors Links &amp; Pricings'!A:L,8,0),"")</f>
        <v>8.5</v>
      </c>
      <c r="Z511" s="81">
        <f>IFERROR(VLOOKUP(A511,'Competitors Links &amp; Pricings'!A:L,9,0),"")</f>
        <v>3.4</v>
      </c>
      <c r="AA511" s="81">
        <f>IFERROR(VLOOKUP(A511,'Competitors Links &amp; Pricings'!A:L,10,0),"")</f>
        <v>1.7</v>
      </c>
      <c r="AB511" s="81">
        <f>IFERROR(VLOOKUP(A511,'Competitors Links &amp; Pricings'!A:L,11,0),"")</f>
        <v>2.6</v>
      </c>
    </row>
    <row r="512" spans="1:28" s="83" customFormat="1" ht="12" x14ac:dyDescent="0.25">
      <c r="A512" s="81" t="s">
        <v>1627</v>
      </c>
      <c r="B512" s="89">
        <v>42.86</v>
      </c>
      <c r="C512" s="89">
        <v>89.96</v>
      </c>
      <c r="D512" s="106">
        <f t="shared" si="32"/>
        <v>0.52356602934637619</v>
      </c>
      <c r="E512" s="90">
        <f t="shared" si="29"/>
        <v>0</v>
      </c>
      <c r="F512" s="90">
        <f t="shared" si="30"/>
        <v>63.75</v>
      </c>
      <c r="G512" s="82" t="s">
        <v>34</v>
      </c>
      <c r="H512" s="81" t="s">
        <v>1628</v>
      </c>
      <c r="I512" s="81" t="s">
        <v>1629</v>
      </c>
      <c r="J512" s="81" t="s">
        <v>443</v>
      </c>
      <c r="K512" s="81"/>
      <c r="L512" s="81"/>
      <c r="M512" s="81"/>
      <c r="N512" s="81"/>
      <c r="O512" s="82"/>
      <c r="P512" s="81"/>
      <c r="Q512" s="81"/>
      <c r="R512" s="81"/>
      <c r="S512" s="81"/>
      <c r="T512" s="81"/>
      <c r="U512" s="81">
        <f t="shared" si="31"/>
        <v>0</v>
      </c>
      <c r="V512" s="81">
        <f>IFERROR(VLOOKUP(A512,'Competitors Links &amp; Pricings'!A:G,3,0),"")</f>
        <v>63.75</v>
      </c>
      <c r="W512" s="81">
        <f>IFERROR(VLOOKUP(A512,'Competitors Links &amp; Pricings'!A:G,5,0),"")</f>
        <v>97.9</v>
      </c>
      <c r="X512" s="81">
        <f>IFERROR(VLOOKUP(A512,'Competitors Links &amp; Pricings'!A:G,7,0),"")</f>
        <v>107.91</v>
      </c>
      <c r="Y512" s="81">
        <f>IFERROR(VLOOKUP(A512,'Competitors Links &amp; Pricings'!A:L,8,0),"")</f>
        <v>7.4</v>
      </c>
      <c r="Z512" s="81">
        <f>IFERROR(VLOOKUP(A512,'Competitors Links &amp; Pricings'!A:L,9,0),"")</f>
        <v>1.8</v>
      </c>
      <c r="AA512" s="81">
        <f>IFERROR(VLOOKUP(A512,'Competitors Links &amp; Pricings'!A:L,10,0),"")</f>
        <v>6.6</v>
      </c>
      <c r="AB512" s="81">
        <f>IFERROR(VLOOKUP(A512,'Competitors Links &amp; Pricings'!A:L,11,0),"")</f>
        <v>4</v>
      </c>
    </row>
    <row r="513" spans="1:28" s="83" customFormat="1" ht="12" x14ac:dyDescent="0.25">
      <c r="A513" s="81" t="s">
        <v>1630</v>
      </c>
      <c r="B513" s="89">
        <v>54.29</v>
      </c>
      <c r="C513" s="89">
        <v>74.290000000000006</v>
      </c>
      <c r="D513" s="106">
        <f t="shared" si="32"/>
        <v>0.26921523758244725</v>
      </c>
      <c r="E513" s="90">
        <f t="shared" si="29"/>
        <v>0</v>
      </c>
      <c r="F513" s="90">
        <f t="shared" si="30"/>
        <v>80.75</v>
      </c>
      <c r="G513" s="82" t="s">
        <v>34</v>
      </c>
      <c r="H513" s="81" t="s">
        <v>1631</v>
      </c>
      <c r="I513" s="81" t="s">
        <v>1632</v>
      </c>
      <c r="J513" s="81" t="s">
        <v>443</v>
      </c>
      <c r="K513" s="81"/>
      <c r="L513" s="81"/>
      <c r="M513" s="81"/>
      <c r="N513" s="81"/>
      <c r="O513" s="82"/>
      <c r="P513" s="81"/>
      <c r="Q513" s="81"/>
      <c r="R513" s="81"/>
      <c r="S513" s="81"/>
      <c r="T513" s="81"/>
      <c r="U513" s="81">
        <f t="shared" si="31"/>
        <v>0</v>
      </c>
      <c r="V513" s="81">
        <f>IFERROR(VLOOKUP(A513,'Competitors Links &amp; Pricings'!A:G,3,0),"")</f>
        <v>80.75</v>
      </c>
      <c r="W513" s="81">
        <f>IFERROR(VLOOKUP(A513,'Competitors Links &amp; Pricings'!A:G,5,0),"")</f>
        <v>80.75</v>
      </c>
      <c r="X513" s="81">
        <f>IFERROR(VLOOKUP(A513,'Competitors Links &amp; Pricings'!A:G,7,0),"")</f>
        <v>136.58000000000001</v>
      </c>
      <c r="Y513" s="81">
        <f>IFERROR(VLOOKUP(A513,'Competitors Links &amp; Pricings'!A:L,8,0),"")</f>
        <v>6.7</v>
      </c>
      <c r="Z513" s="81">
        <f>IFERROR(VLOOKUP(A513,'Competitors Links &amp; Pricings'!A:L,9,0),"")</f>
        <v>1.4</v>
      </c>
      <c r="AA513" s="81">
        <f>IFERROR(VLOOKUP(A513,'Competitors Links &amp; Pricings'!A:L,10,0),"")</f>
        <v>33</v>
      </c>
      <c r="AB513" s="81">
        <f>IFERROR(VLOOKUP(A513,'Competitors Links &amp; Pricings'!A:L,11,0),"")</f>
        <v>3.8</v>
      </c>
    </row>
    <row r="514" spans="1:28" s="83" customFormat="1" ht="12" x14ac:dyDescent="0.25">
      <c r="A514" s="81" t="s">
        <v>1633</v>
      </c>
      <c r="B514" s="89">
        <v>41.71</v>
      </c>
      <c r="C514" s="89">
        <v>96.87</v>
      </c>
      <c r="D514" s="106">
        <f t="shared" si="32"/>
        <v>0.56942293795808818</v>
      </c>
      <c r="E514" s="90">
        <f t="shared" ref="E514:E577" si="33">MIN(K514:T514)</f>
        <v>0</v>
      </c>
      <c r="F514" s="90">
        <f t="shared" ref="F514:F577" si="34">MIN(V514:X514)</f>
        <v>101.97</v>
      </c>
      <c r="G514" s="82" t="s">
        <v>34</v>
      </c>
      <c r="H514" s="81" t="s">
        <v>1634</v>
      </c>
      <c r="I514" s="81" t="s">
        <v>1635</v>
      </c>
      <c r="J514" s="81" t="s">
        <v>443</v>
      </c>
      <c r="K514" s="81"/>
      <c r="L514" s="81"/>
      <c r="M514" s="81"/>
      <c r="N514" s="81"/>
      <c r="O514" s="82"/>
      <c r="P514" s="81"/>
      <c r="Q514" s="81"/>
      <c r="R514" s="81"/>
      <c r="S514" s="81"/>
      <c r="T514" s="81"/>
      <c r="U514" s="81">
        <f t="shared" si="31"/>
        <v>0</v>
      </c>
      <c r="V514" s="81">
        <f>IFERROR(VLOOKUP(A514,'Competitors Links &amp; Pricings'!A:G,3,0),"")</f>
        <v>101.97</v>
      </c>
      <c r="W514" s="81">
        <f>IFERROR(VLOOKUP(A514,'Competitors Links &amp; Pricings'!A:G,5,0),"")</f>
        <v>116.95</v>
      </c>
      <c r="X514" s="81" t="str">
        <f>IFERROR(VLOOKUP(A514,'Competitors Links &amp; Pricings'!A:G,7,0),"")</f>
        <v xml:space="preserve"> </v>
      </c>
      <c r="Y514" s="81">
        <f>IFERROR(VLOOKUP(A514,'Competitors Links &amp; Pricings'!A:L,8,0),"")</f>
        <v>9.4</v>
      </c>
      <c r="Z514" s="81">
        <f>IFERROR(VLOOKUP(A514,'Competitors Links &amp; Pricings'!A:L,9,0),"")</f>
        <v>2.8</v>
      </c>
      <c r="AA514" s="81">
        <f>IFERROR(VLOOKUP(A514,'Competitors Links &amp; Pricings'!A:L,10,0),"")</f>
        <v>1</v>
      </c>
      <c r="AB514" s="81">
        <f>IFERROR(VLOOKUP(A514,'Competitors Links &amp; Pricings'!A:L,11,0),"")</f>
        <v>1.9</v>
      </c>
    </row>
    <row r="515" spans="1:28" s="83" customFormat="1" ht="12" x14ac:dyDescent="0.25">
      <c r="A515" s="81" t="s">
        <v>1636</v>
      </c>
      <c r="B515" s="89">
        <v>33.14</v>
      </c>
      <c r="C515" s="89">
        <v>45.36</v>
      </c>
      <c r="D515" s="106">
        <f t="shared" si="32"/>
        <v>0.26940035273368607</v>
      </c>
      <c r="E515" s="90">
        <f t="shared" si="33"/>
        <v>0</v>
      </c>
      <c r="F515" s="90">
        <f t="shared" si="34"/>
        <v>49.3</v>
      </c>
      <c r="G515" s="82" t="s">
        <v>34</v>
      </c>
      <c r="H515" s="81" t="s">
        <v>1637</v>
      </c>
      <c r="I515" s="81" t="s">
        <v>1638</v>
      </c>
      <c r="J515" s="81" t="s">
        <v>443</v>
      </c>
      <c r="K515" s="81"/>
      <c r="L515" s="81"/>
      <c r="M515" s="81"/>
      <c r="N515" s="81"/>
      <c r="O515" s="82"/>
      <c r="P515" s="81"/>
      <c r="Q515" s="81"/>
      <c r="R515" s="81"/>
      <c r="S515" s="81"/>
      <c r="T515" s="81"/>
      <c r="U515" s="81">
        <f t="shared" ref="U515:U578" si="35">COUNTIF(K515:T515,"&gt;0")</f>
        <v>0</v>
      </c>
      <c r="V515" s="81">
        <f>IFERROR(VLOOKUP(A515,'Competitors Links &amp; Pricings'!A:G,3,0),"")</f>
        <v>49.3</v>
      </c>
      <c r="W515" s="81">
        <f>IFERROR(VLOOKUP(A515,'Competitors Links &amp; Pricings'!A:G,5,0),"")</f>
        <v>87</v>
      </c>
      <c r="X515" s="81">
        <f>IFERROR(VLOOKUP(A515,'Competitors Links &amp; Pricings'!A:G,7,0),"")</f>
        <v>83.16</v>
      </c>
      <c r="Y515" s="81">
        <f>IFERROR(VLOOKUP(A515,'Competitors Links &amp; Pricings'!A:L,8,0),"")</f>
        <v>5.3</v>
      </c>
      <c r="Z515" s="81">
        <f>IFERROR(VLOOKUP(A515,'Competitors Links &amp; Pricings'!A:L,9,0),"")</f>
        <v>1.3</v>
      </c>
      <c r="AA515" s="81">
        <f>IFERROR(VLOOKUP(A515,'Competitors Links &amp; Pricings'!A:L,10,0),"")</f>
        <v>33</v>
      </c>
      <c r="AB515" s="81">
        <f>IFERROR(VLOOKUP(A515,'Competitors Links &amp; Pricings'!A:L,11,0),"")</f>
        <v>2.8</v>
      </c>
    </row>
    <row r="516" spans="1:28" s="83" customFormat="1" ht="12" x14ac:dyDescent="0.25">
      <c r="A516" s="81" t="s">
        <v>1639</v>
      </c>
      <c r="B516" s="89">
        <v>26.29</v>
      </c>
      <c r="C516" s="89">
        <v>35.97</v>
      </c>
      <c r="D516" s="106">
        <f t="shared" si="32"/>
        <v>0.26911314984709478</v>
      </c>
      <c r="E516" s="90">
        <f t="shared" si="33"/>
        <v>0</v>
      </c>
      <c r="F516" s="90">
        <f t="shared" si="34"/>
        <v>39.1</v>
      </c>
      <c r="G516" s="82" t="s">
        <v>34</v>
      </c>
      <c r="H516" s="81" t="s">
        <v>1640</v>
      </c>
      <c r="I516" s="81" t="s">
        <v>1641</v>
      </c>
      <c r="J516" s="81" t="s">
        <v>443</v>
      </c>
      <c r="K516" s="81"/>
      <c r="L516" s="81"/>
      <c r="M516" s="81"/>
      <c r="N516" s="81"/>
      <c r="O516" s="82"/>
      <c r="P516" s="81"/>
      <c r="Q516" s="81"/>
      <c r="R516" s="81"/>
      <c r="S516" s="81"/>
      <c r="T516" s="81"/>
      <c r="U516" s="81">
        <f t="shared" si="35"/>
        <v>0</v>
      </c>
      <c r="V516" s="81">
        <f>IFERROR(VLOOKUP(A516,'Competitors Links &amp; Pricings'!A:G,3,0),"")</f>
        <v>39.1</v>
      </c>
      <c r="W516" s="81">
        <f>IFERROR(VLOOKUP(A516,'Competitors Links &amp; Pricings'!A:G,5,0),"")</f>
        <v>70.290000000000006</v>
      </c>
      <c r="X516" s="81">
        <f>IFERROR(VLOOKUP(A516,'Competitors Links &amp; Pricings'!A:G,7,0),"")</f>
        <v>66.33</v>
      </c>
      <c r="Y516" s="81">
        <f>IFERROR(VLOOKUP(A516,'Competitors Links &amp; Pricings'!A:L,8,0),"")</f>
        <v>5.3</v>
      </c>
      <c r="Z516" s="81">
        <f>IFERROR(VLOOKUP(A516,'Competitors Links &amp; Pricings'!A:L,9,0),"")</f>
        <v>1.3</v>
      </c>
      <c r="AA516" s="81">
        <f>IFERROR(VLOOKUP(A516,'Competitors Links &amp; Pricings'!A:L,10,0),"")</f>
        <v>33</v>
      </c>
      <c r="AB516" s="81">
        <f>IFERROR(VLOOKUP(A516,'Competitors Links &amp; Pricings'!A:L,11,0),"")</f>
        <v>2.8</v>
      </c>
    </row>
    <row r="517" spans="1:28" s="83" customFormat="1" ht="12" x14ac:dyDescent="0.25">
      <c r="A517" s="81" t="s">
        <v>1642</v>
      </c>
      <c r="B517" s="89">
        <v>38.29</v>
      </c>
      <c r="C517" s="89">
        <v>54.74</v>
      </c>
      <c r="D517" s="106">
        <f t="shared" si="32"/>
        <v>0.30051150895140671</v>
      </c>
      <c r="E517" s="90">
        <f t="shared" si="33"/>
        <v>0</v>
      </c>
      <c r="F517" s="90">
        <f t="shared" si="34"/>
        <v>59.5</v>
      </c>
      <c r="G517" s="82" t="s">
        <v>34</v>
      </c>
      <c r="H517" s="81" t="s">
        <v>1643</v>
      </c>
      <c r="I517" s="81" t="s">
        <v>1644</v>
      </c>
      <c r="J517" s="81" t="s">
        <v>443</v>
      </c>
      <c r="K517" s="81"/>
      <c r="L517" s="81"/>
      <c r="M517" s="81"/>
      <c r="N517" s="81"/>
      <c r="O517" s="82"/>
      <c r="P517" s="81"/>
      <c r="Q517" s="81"/>
      <c r="R517" s="81"/>
      <c r="S517" s="81"/>
      <c r="T517" s="81"/>
      <c r="U517" s="81">
        <f t="shared" si="35"/>
        <v>0</v>
      </c>
      <c r="V517" s="81">
        <f>IFERROR(VLOOKUP(A517,'Competitors Links &amp; Pricings'!A:G,3,0),"")</f>
        <v>101.97</v>
      </c>
      <c r="W517" s="81">
        <f>IFERROR(VLOOKUP(A517,'Competitors Links &amp; Pricings'!A:G,5,0),"")</f>
        <v>59.5</v>
      </c>
      <c r="X517" s="81">
        <f>IFERROR(VLOOKUP(A517,'Competitors Links &amp; Pricings'!A:G,7,0),"")</f>
        <v>68.31</v>
      </c>
      <c r="Y517" s="81">
        <f>IFERROR(VLOOKUP(A517,'Competitors Links &amp; Pricings'!A:L,8,0),"")</f>
        <v>9.4</v>
      </c>
      <c r="Z517" s="81">
        <f>IFERROR(VLOOKUP(A517,'Competitors Links &amp; Pricings'!A:L,9,0),"")</f>
        <v>2.8</v>
      </c>
      <c r="AA517" s="81">
        <f>IFERROR(VLOOKUP(A517,'Competitors Links &amp; Pricings'!A:L,10,0),"")</f>
        <v>1</v>
      </c>
      <c r="AB517" s="81">
        <f>IFERROR(VLOOKUP(A517,'Competitors Links &amp; Pricings'!A:L,11,0),"")</f>
        <v>1.9</v>
      </c>
    </row>
    <row r="518" spans="1:28" s="83" customFormat="1" ht="12" x14ac:dyDescent="0.25">
      <c r="A518" s="81" t="s">
        <v>1645</v>
      </c>
      <c r="B518" s="89">
        <v>22.86</v>
      </c>
      <c r="C518" s="89">
        <v>31.28</v>
      </c>
      <c r="D518" s="106">
        <f t="shared" si="32"/>
        <v>0.26918158567774941</v>
      </c>
      <c r="E518" s="90">
        <f t="shared" si="33"/>
        <v>0</v>
      </c>
      <c r="F518" s="90">
        <f t="shared" si="34"/>
        <v>34</v>
      </c>
      <c r="G518" s="82" t="s">
        <v>34</v>
      </c>
      <c r="H518" s="81" t="s">
        <v>1646</v>
      </c>
      <c r="I518" s="81" t="s">
        <v>1647</v>
      </c>
      <c r="J518" s="81" t="s">
        <v>443</v>
      </c>
      <c r="K518" s="81"/>
      <c r="L518" s="81"/>
      <c r="M518" s="81"/>
      <c r="N518" s="81"/>
      <c r="O518" s="82"/>
      <c r="P518" s="81"/>
      <c r="Q518" s="81"/>
      <c r="R518" s="81"/>
      <c r="S518" s="81"/>
      <c r="T518" s="81"/>
      <c r="U518" s="81">
        <f t="shared" si="35"/>
        <v>0</v>
      </c>
      <c r="V518" s="81">
        <f>IFERROR(VLOOKUP(A518,'Competitors Links &amp; Pricings'!A:G,3,0),"")</f>
        <v>34</v>
      </c>
      <c r="W518" s="81">
        <f>IFERROR(VLOOKUP(A518,'Competitors Links &amp; Pricings'!A:G,5,0),"")</f>
        <v>58.41</v>
      </c>
      <c r="X518" s="81">
        <f>IFERROR(VLOOKUP(A518,'Competitors Links &amp; Pricings'!A:G,7,0),"")</f>
        <v>61.6</v>
      </c>
      <c r="Y518" s="81">
        <f>IFERROR(VLOOKUP(A518,'Competitors Links &amp; Pricings'!A:L,8,0),"")</f>
        <v>5.3</v>
      </c>
      <c r="Z518" s="81">
        <f>IFERROR(VLOOKUP(A518,'Competitors Links &amp; Pricings'!A:L,9,0),"")</f>
        <v>1.3</v>
      </c>
      <c r="AA518" s="81">
        <f>IFERROR(VLOOKUP(A518,'Competitors Links &amp; Pricings'!A:L,10,0),"")</f>
        <v>33</v>
      </c>
      <c r="AB518" s="81">
        <f>IFERROR(VLOOKUP(A518,'Competitors Links &amp; Pricings'!A:L,11,0),"")</f>
        <v>2.8</v>
      </c>
    </row>
    <row r="519" spans="1:28" s="83" customFormat="1" ht="12" x14ac:dyDescent="0.25">
      <c r="A519" s="81" t="s">
        <v>1648</v>
      </c>
      <c r="B519" s="89">
        <v>59.43</v>
      </c>
      <c r="C519" s="89">
        <v>70.36</v>
      </c>
      <c r="D519" s="106">
        <f t="shared" si="32"/>
        <v>0.15534394542353611</v>
      </c>
      <c r="E519" s="90">
        <f t="shared" si="33"/>
        <v>0</v>
      </c>
      <c r="F519" s="90">
        <f t="shared" si="34"/>
        <v>76.48</v>
      </c>
      <c r="G519" s="82" t="s">
        <v>34</v>
      </c>
      <c r="H519" s="81" t="s">
        <v>1649</v>
      </c>
      <c r="I519" s="81" t="s">
        <v>1650</v>
      </c>
      <c r="J519" s="81" t="s">
        <v>443</v>
      </c>
      <c r="K519" s="81"/>
      <c r="L519" s="81"/>
      <c r="M519" s="81"/>
      <c r="N519" s="81"/>
      <c r="O519" s="82"/>
      <c r="P519" s="81"/>
      <c r="Q519" s="81"/>
      <c r="R519" s="81"/>
      <c r="S519" s="81"/>
      <c r="T519" s="81"/>
      <c r="U519" s="81">
        <f t="shared" si="35"/>
        <v>0</v>
      </c>
      <c r="V519" s="81">
        <f>IFERROR(VLOOKUP(A519,'Competitors Links &amp; Pricings'!A:G,3,0),"")</f>
        <v>88.4</v>
      </c>
      <c r="W519" s="81">
        <f>IFERROR(VLOOKUP(A519,'Competitors Links &amp; Pricings'!A:G,5,0),"")</f>
        <v>76.48</v>
      </c>
      <c r="X519" s="81">
        <f>IFERROR(VLOOKUP(A519,'Competitors Links &amp; Pricings'!A:G,7,0),"")</f>
        <v>151</v>
      </c>
      <c r="Y519" s="81">
        <f>IFERROR(VLOOKUP(A519,'Competitors Links &amp; Pricings'!A:L,8,0),"")</f>
        <v>5.51</v>
      </c>
      <c r="Z519" s="81">
        <f>IFERROR(VLOOKUP(A519,'Competitors Links &amp; Pricings'!A:L,9,0),"")</f>
        <v>1.31</v>
      </c>
      <c r="AA519" s="81">
        <f>IFERROR(VLOOKUP(A519,'Competitors Links &amp; Pricings'!A:L,10,0),"")</f>
        <v>0.37</v>
      </c>
      <c r="AB519" s="81">
        <f>IFERROR(VLOOKUP(A519,'Competitors Links &amp; Pricings'!A:L,11,0),"")</f>
        <v>3.74</v>
      </c>
    </row>
    <row r="520" spans="1:28" s="83" customFormat="1" ht="12" x14ac:dyDescent="0.25">
      <c r="A520" s="81" t="s">
        <v>1651</v>
      </c>
      <c r="B520" s="89">
        <v>44</v>
      </c>
      <c r="C520" s="89">
        <v>63.34</v>
      </c>
      <c r="D520" s="106">
        <f t="shared" si="32"/>
        <v>0.30533628039153776</v>
      </c>
      <c r="E520" s="90">
        <f t="shared" si="33"/>
        <v>0</v>
      </c>
      <c r="F520" s="90">
        <f t="shared" si="34"/>
        <v>68.849999999999994</v>
      </c>
      <c r="G520" s="82" t="s">
        <v>34</v>
      </c>
      <c r="H520" s="81" t="s">
        <v>1652</v>
      </c>
      <c r="I520" s="81" t="s">
        <v>1653</v>
      </c>
      <c r="J520" s="81" t="s">
        <v>443</v>
      </c>
      <c r="K520" s="81"/>
      <c r="L520" s="81"/>
      <c r="M520" s="81"/>
      <c r="N520" s="81"/>
      <c r="O520" s="82"/>
      <c r="P520" s="81"/>
      <c r="Q520" s="81"/>
      <c r="R520" s="81"/>
      <c r="S520" s="81"/>
      <c r="T520" s="81"/>
      <c r="U520" s="81">
        <f t="shared" si="35"/>
        <v>0</v>
      </c>
      <c r="V520" s="81">
        <f>IFERROR(VLOOKUP(A520,'Competitors Links &amp; Pricings'!A:G,3,0),"")</f>
        <v>68.849999999999994</v>
      </c>
      <c r="W520" s="81">
        <f>IFERROR(VLOOKUP(A520,'Competitors Links &amp; Pricings'!A:G,5,0),"")</f>
        <v>68.849999999999994</v>
      </c>
      <c r="X520" s="81">
        <f>IFERROR(VLOOKUP(A520,'Competitors Links &amp; Pricings'!A:G,7,0),"")</f>
        <v>68.849999999999994</v>
      </c>
      <c r="Y520" s="81">
        <f>IFERROR(VLOOKUP(A520,'Competitors Links &amp; Pricings'!A:L,8,0),"")</f>
        <v>9.3000000000000007</v>
      </c>
      <c r="Z520" s="81">
        <f>IFERROR(VLOOKUP(A520,'Competitors Links &amp; Pricings'!A:L,9,0),"")</f>
        <v>2.7</v>
      </c>
      <c r="AA520" s="81">
        <f>IFERROR(VLOOKUP(A520,'Competitors Links &amp; Pricings'!A:L,10,0),"")</f>
        <v>0.7</v>
      </c>
      <c r="AB520" s="81">
        <f>IFERROR(VLOOKUP(A520,'Competitors Links &amp; Pricings'!A:L,11,0),"")</f>
        <v>1.8</v>
      </c>
    </row>
    <row r="521" spans="1:28" s="83" customFormat="1" ht="12" x14ac:dyDescent="0.25">
      <c r="A521" s="81" t="s">
        <v>1654</v>
      </c>
      <c r="B521" s="89">
        <v>50.86</v>
      </c>
      <c r="C521" s="89">
        <v>109.99</v>
      </c>
      <c r="D521" s="106">
        <f t="shared" si="32"/>
        <v>0.53759432675697794</v>
      </c>
      <c r="E521" s="90">
        <f t="shared" si="33"/>
        <v>0</v>
      </c>
      <c r="F521" s="90">
        <f t="shared" si="34"/>
        <v>115.78</v>
      </c>
      <c r="G521" s="82" t="s">
        <v>34</v>
      </c>
      <c r="H521" s="81" t="s">
        <v>1655</v>
      </c>
      <c r="I521" s="81" t="s">
        <v>1656</v>
      </c>
      <c r="J521" s="81" t="s">
        <v>443</v>
      </c>
      <c r="K521" s="81"/>
      <c r="L521" s="81"/>
      <c r="M521" s="81"/>
      <c r="N521" s="81"/>
      <c r="O521" s="82"/>
      <c r="P521" s="81"/>
      <c r="Q521" s="81"/>
      <c r="R521" s="81"/>
      <c r="S521" s="81"/>
      <c r="T521" s="81"/>
      <c r="U521" s="81">
        <f t="shared" si="35"/>
        <v>0</v>
      </c>
      <c r="V521" s="81">
        <f>IFERROR(VLOOKUP(A521,'Competitors Links &amp; Pricings'!A:G,3,0),"")</f>
        <v>115.78</v>
      </c>
      <c r="W521" s="81">
        <f>IFERROR(VLOOKUP(A521,'Competitors Links &amp; Pricings'!A:G,5,0),"")</f>
        <v>130.5</v>
      </c>
      <c r="X521" s="81">
        <f>IFERROR(VLOOKUP(A521,'Competitors Links &amp; Pricings'!A:G,7,0),"")</f>
        <v>134.65</v>
      </c>
      <c r="Y521" s="81">
        <f>IFERROR(VLOOKUP(A521,'Competitors Links &amp; Pricings'!A:L,8,0),"")</f>
        <v>5.23</v>
      </c>
      <c r="Z521" s="81">
        <f>IFERROR(VLOOKUP(A521,'Competitors Links &amp; Pricings'!A:L,9,0),"")</f>
        <v>2.75</v>
      </c>
      <c r="AA521" s="81">
        <f>IFERROR(VLOOKUP(A521,'Competitors Links &amp; Pricings'!A:L,10,0),"")</f>
        <v>0.33</v>
      </c>
      <c r="AB521" s="81">
        <f>IFERROR(VLOOKUP(A521,'Competitors Links &amp; Pricings'!A:L,11,0),"")</f>
        <v>1.33</v>
      </c>
    </row>
    <row r="522" spans="1:28" s="83" customFormat="1" ht="12" x14ac:dyDescent="0.25">
      <c r="A522" s="81" t="s">
        <v>1657</v>
      </c>
      <c r="B522" s="89">
        <v>39.43</v>
      </c>
      <c r="C522" s="89">
        <v>53.96</v>
      </c>
      <c r="D522" s="106">
        <f t="shared" si="32"/>
        <v>0.26927353595255749</v>
      </c>
      <c r="E522" s="90">
        <f t="shared" si="33"/>
        <v>0</v>
      </c>
      <c r="F522" s="90">
        <f t="shared" si="34"/>
        <v>58.65</v>
      </c>
      <c r="G522" s="82" t="s">
        <v>34</v>
      </c>
      <c r="H522" s="81" t="s">
        <v>1658</v>
      </c>
      <c r="I522" s="81" t="s">
        <v>1659</v>
      </c>
      <c r="J522" s="81" t="s">
        <v>443</v>
      </c>
      <c r="K522" s="81"/>
      <c r="L522" s="81"/>
      <c r="M522" s="81"/>
      <c r="N522" s="81"/>
      <c r="O522" s="82"/>
      <c r="P522" s="81"/>
      <c r="Q522" s="81"/>
      <c r="R522" s="81"/>
      <c r="S522" s="81"/>
      <c r="T522" s="81"/>
      <c r="U522" s="81">
        <f t="shared" si="35"/>
        <v>0</v>
      </c>
      <c r="V522" s="81">
        <f>IFERROR(VLOOKUP(A522,'Competitors Links &amp; Pricings'!A:G,3,0),"")</f>
        <v>58.65</v>
      </c>
      <c r="W522" s="81">
        <f>IFERROR(VLOOKUP(A522,'Competitors Links &amp; Pricings'!A:G,5,0),"")</f>
        <v>58.65</v>
      </c>
      <c r="X522" s="81">
        <f>IFERROR(VLOOKUP(A522,'Competitors Links &amp; Pricings'!A:G,7,0),"")</f>
        <v>101.5</v>
      </c>
      <c r="Y522" s="81">
        <f>IFERROR(VLOOKUP(A522,'Competitors Links &amp; Pricings'!A:L,8,0),"")</f>
        <v>5.5</v>
      </c>
      <c r="Z522" s="81">
        <f>IFERROR(VLOOKUP(A522,'Competitors Links &amp; Pricings'!A:L,9,0),"")</f>
        <v>3.7</v>
      </c>
      <c r="AA522" s="81">
        <f>IFERROR(VLOOKUP(A522,'Competitors Links &amp; Pricings'!A:L,10,0),"")</f>
        <v>0.37</v>
      </c>
      <c r="AB522" s="81">
        <f>IFERROR(VLOOKUP(A522,'Competitors Links &amp; Pricings'!A:L,11,0),"")</f>
        <v>1.3</v>
      </c>
    </row>
    <row r="523" spans="1:28" s="83" customFormat="1" ht="12" x14ac:dyDescent="0.25">
      <c r="A523" s="81" t="s">
        <v>1660</v>
      </c>
      <c r="B523" s="89">
        <v>36.57</v>
      </c>
      <c r="C523" s="89">
        <v>48.3</v>
      </c>
      <c r="D523" s="106">
        <f t="shared" si="32"/>
        <v>0.2428571428571428</v>
      </c>
      <c r="E523" s="90">
        <f t="shared" si="33"/>
        <v>0</v>
      </c>
      <c r="F523" s="90">
        <f t="shared" si="34"/>
        <v>52.5</v>
      </c>
      <c r="G523" s="82" t="s">
        <v>34</v>
      </c>
      <c r="H523" s="81" t="s">
        <v>1661</v>
      </c>
      <c r="I523" s="81" t="s">
        <v>1662</v>
      </c>
      <c r="J523" s="81" t="s">
        <v>443</v>
      </c>
      <c r="K523" s="81"/>
      <c r="L523" s="81"/>
      <c r="M523" s="81"/>
      <c r="N523" s="81"/>
      <c r="O523" s="82"/>
      <c r="P523" s="81"/>
      <c r="Q523" s="81"/>
      <c r="R523" s="81"/>
      <c r="S523" s="81"/>
      <c r="T523" s="81"/>
      <c r="U523" s="81">
        <f t="shared" si="35"/>
        <v>0</v>
      </c>
      <c r="V523" s="81">
        <f>IFERROR(VLOOKUP(A523,'Competitors Links &amp; Pricings'!A:G,3,0),"")</f>
        <v>54.4</v>
      </c>
      <c r="W523" s="81">
        <f>IFERROR(VLOOKUP(A523,'Competitors Links &amp; Pricings'!A:G,5,0),"")</f>
        <v>54.4</v>
      </c>
      <c r="X523" s="81">
        <f>IFERROR(VLOOKUP(A523,'Competitors Links &amp; Pricings'!A:G,7,0),"")</f>
        <v>52.5</v>
      </c>
      <c r="Y523" s="81">
        <f>IFERROR(VLOOKUP(A523,'Competitors Links &amp; Pricings'!A:L,8,0),"")</f>
        <v>5.3</v>
      </c>
      <c r="Z523" s="81">
        <f>IFERROR(VLOOKUP(A523,'Competitors Links &amp; Pricings'!A:L,9,0),"")</f>
        <v>1.3</v>
      </c>
      <c r="AA523" s="81">
        <f>IFERROR(VLOOKUP(A523,'Competitors Links &amp; Pricings'!A:L,10,0),"")</f>
        <v>4.4000000000000004</v>
      </c>
      <c r="AB523" s="81">
        <f>IFERROR(VLOOKUP(A523,'Competitors Links &amp; Pricings'!A:L,11,0),"")</f>
        <v>2.8</v>
      </c>
    </row>
    <row r="524" spans="1:28" s="83" customFormat="1" ht="12" x14ac:dyDescent="0.25">
      <c r="A524" s="81" t="s">
        <v>1663</v>
      </c>
      <c r="B524" s="89">
        <v>26.29</v>
      </c>
      <c r="C524" s="89">
        <v>35.880000000000003</v>
      </c>
      <c r="D524" s="106">
        <f t="shared" si="32"/>
        <v>0.2672798216276478</v>
      </c>
      <c r="E524" s="90">
        <f t="shared" si="33"/>
        <v>0</v>
      </c>
      <c r="F524" s="90">
        <f t="shared" si="34"/>
        <v>39</v>
      </c>
      <c r="G524" s="82" t="s">
        <v>34</v>
      </c>
      <c r="H524" s="81" t="s">
        <v>1664</v>
      </c>
      <c r="I524" s="81" t="s">
        <v>1665</v>
      </c>
      <c r="J524" s="81" t="s">
        <v>443</v>
      </c>
      <c r="K524" s="81"/>
      <c r="L524" s="81"/>
      <c r="M524" s="81"/>
      <c r="N524" s="81"/>
      <c r="O524" s="82"/>
      <c r="P524" s="81"/>
      <c r="Q524" s="81"/>
      <c r="R524" s="81"/>
      <c r="S524" s="81"/>
      <c r="T524" s="81"/>
      <c r="U524" s="81">
        <f t="shared" si="35"/>
        <v>0</v>
      </c>
      <c r="V524" s="81">
        <f>IFERROR(VLOOKUP(A524,'Competitors Links &amp; Pricings'!A:G,3,0),"")</f>
        <v>39.1</v>
      </c>
      <c r="W524" s="81">
        <f>IFERROR(VLOOKUP(A524,'Competitors Links &amp; Pricings'!A:G,5,0),"")</f>
        <v>39.1</v>
      </c>
      <c r="X524" s="81">
        <f>IFERROR(VLOOKUP(A524,'Competitors Links &amp; Pricings'!A:G,7,0),"")</f>
        <v>39</v>
      </c>
      <c r="Y524" s="81">
        <f>IFERROR(VLOOKUP(A524,'Competitors Links &amp; Pricings'!A:L,8,0),"")</f>
        <v>5.3</v>
      </c>
      <c r="Z524" s="81">
        <f>IFERROR(VLOOKUP(A524,'Competitors Links &amp; Pricings'!A:L,9,0),"")</f>
        <v>1.3</v>
      </c>
      <c r="AA524" s="81">
        <f>IFERROR(VLOOKUP(A524,'Competitors Links &amp; Pricings'!A:L,10,0),"")</f>
        <v>33</v>
      </c>
      <c r="AB524" s="81">
        <f>IFERROR(VLOOKUP(A524,'Competitors Links &amp; Pricings'!A:L,11,0),"")</f>
        <v>2.8</v>
      </c>
    </row>
    <row r="525" spans="1:28" s="83" customFormat="1" ht="12" x14ac:dyDescent="0.25">
      <c r="A525" s="81" t="s">
        <v>1666</v>
      </c>
      <c r="B525" s="89">
        <v>38.29</v>
      </c>
      <c r="C525" s="89">
        <v>54.74</v>
      </c>
      <c r="D525" s="106">
        <f t="shared" si="32"/>
        <v>0.30051150895140671</v>
      </c>
      <c r="E525" s="90">
        <f t="shared" si="33"/>
        <v>0</v>
      </c>
      <c r="F525" s="90">
        <f t="shared" si="34"/>
        <v>59.5</v>
      </c>
      <c r="G525" s="82" t="s">
        <v>34</v>
      </c>
      <c r="H525" s="81" t="s">
        <v>1667</v>
      </c>
      <c r="I525" s="81" t="s">
        <v>1668</v>
      </c>
      <c r="J525" s="81" t="s">
        <v>443</v>
      </c>
      <c r="K525" s="81"/>
      <c r="L525" s="81"/>
      <c r="M525" s="81"/>
      <c r="N525" s="81"/>
      <c r="O525" s="82"/>
      <c r="P525" s="81"/>
      <c r="Q525" s="81"/>
      <c r="R525" s="81"/>
      <c r="S525" s="81"/>
      <c r="T525" s="81"/>
      <c r="U525" s="81">
        <f t="shared" si="35"/>
        <v>0</v>
      </c>
      <c r="V525" s="81">
        <f>IFERROR(VLOOKUP(A525,'Competitors Links &amp; Pricings'!A:G,3,0),"")</f>
        <v>59.5</v>
      </c>
      <c r="W525" s="81">
        <f>IFERROR(VLOOKUP(A525,'Competitors Links &amp; Pricings'!A:G,5,0),"")</f>
        <v>108.73</v>
      </c>
      <c r="X525" s="81">
        <f>IFERROR(VLOOKUP(A525,'Competitors Links &amp; Pricings'!A:G,7,0),"")</f>
        <v>59.5</v>
      </c>
      <c r="Y525" s="81">
        <f>IFERROR(VLOOKUP(A525,'Competitors Links &amp; Pricings'!A:L,8,0),"")</f>
        <v>8.5</v>
      </c>
      <c r="Z525" s="81">
        <f>IFERROR(VLOOKUP(A525,'Competitors Links &amp; Pricings'!A:L,9,0),"")</f>
        <v>3.3</v>
      </c>
      <c r="AA525" s="81">
        <f>IFERROR(VLOOKUP(A525,'Competitors Links &amp; Pricings'!A:L,10,0),"")</f>
        <v>0.5</v>
      </c>
      <c r="AB525" s="81">
        <f>IFERROR(VLOOKUP(A525,'Competitors Links &amp; Pricings'!A:L,11,0),"")</f>
        <v>2.5</v>
      </c>
    </row>
    <row r="526" spans="1:28" s="83" customFormat="1" ht="12" x14ac:dyDescent="0.25">
      <c r="A526" s="81" t="s">
        <v>1669</v>
      </c>
      <c r="B526" s="89">
        <v>20</v>
      </c>
      <c r="C526" s="89">
        <v>27.37</v>
      </c>
      <c r="D526" s="106">
        <f t="shared" si="32"/>
        <v>0.26927292656192914</v>
      </c>
      <c r="E526" s="90">
        <f t="shared" si="33"/>
        <v>0</v>
      </c>
      <c r="F526" s="90">
        <f t="shared" si="34"/>
        <v>29.75</v>
      </c>
      <c r="G526" s="82" t="s">
        <v>34</v>
      </c>
      <c r="H526" s="81" t="s">
        <v>1670</v>
      </c>
      <c r="I526" s="81" t="s">
        <v>1671</v>
      </c>
      <c r="J526" s="81" t="s">
        <v>443</v>
      </c>
      <c r="K526" s="81"/>
      <c r="L526" s="81"/>
      <c r="M526" s="81"/>
      <c r="N526" s="81"/>
      <c r="O526" s="82"/>
      <c r="P526" s="81"/>
      <c r="Q526" s="81"/>
      <c r="R526" s="81"/>
      <c r="S526" s="81"/>
      <c r="T526" s="81"/>
      <c r="U526" s="81">
        <f t="shared" si="35"/>
        <v>0</v>
      </c>
      <c r="V526" s="81">
        <f>IFERROR(VLOOKUP(A526,'Competitors Links &amp; Pricings'!A:G,3,0),"")</f>
        <v>29.75</v>
      </c>
      <c r="W526" s="81">
        <f>IFERROR(VLOOKUP(A526,'Competitors Links &amp; Pricings'!A:G,5,0),"")</f>
        <v>55</v>
      </c>
      <c r="X526" s="81">
        <f>IFERROR(VLOOKUP(A526,'Competitors Links &amp; Pricings'!A:G,7,0),"")</f>
        <v>29.75</v>
      </c>
      <c r="Y526" s="81">
        <f>IFERROR(VLOOKUP(A526,'Competitors Links &amp; Pricings'!A:L,8,0),"")</f>
        <v>5.3</v>
      </c>
      <c r="Z526" s="81">
        <f>IFERROR(VLOOKUP(A526,'Competitors Links &amp; Pricings'!A:L,9,0),"")</f>
        <v>1.3</v>
      </c>
      <c r="AA526" s="81">
        <f>IFERROR(VLOOKUP(A526,'Competitors Links &amp; Pricings'!A:L,10,0),"")</f>
        <v>33</v>
      </c>
      <c r="AB526" s="81">
        <f>IFERROR(VLOOKUP(A526,'Competitors Links &amp; Pricings'!A:L,11,0),"")</f>
        <v>2.8</v>
      </c>
    </row>
    <row r="527" spans="1:28" s="83" customFormat="1" ht="12" x14ac:dyDescent="0.25">
      <c r="A527" s="81" t="s">
        <v>1672</v>
      </c>
      <c r="B527" s="89">
        <v>18.86</v>
      </c>
      <c r="C527" s="89">
        <v>28.06</v>
      </c>
      <c r="D527" s="106">
        <f t="shared" si="32"/>
        <v>0.32786885245901637</v>
      </c>
      <c r="E527" s="90">
        <f t="shared" si="33"/>
        <v>0</v>
      </c>
      <c r="F527" s="90">
        <f t="shared" si="34"/>
        <v>30.5</v>
      </c>
      <c r="G527" s="82" t="s">
        <v>34</v>
      </c>
      <c r="H527" s="81" t="s">
        <v>1673</v>
      </c>
      <c r="I527" s="81" t="s">
        <v>1674</v>
      </c>
      <c r="J527" s="81" t="s">
        <v>443</v>
      </c>
      <c r="K527" s="81"/>
      <c r="L527" s="81"/>
      <c r="M527" s="81"/>
      <c r="N527" s="81"/>
      <c r="O527" s="82"/>
      <c r="P527" s="81"/>
      <c r="Q527" s="81"/>
      <c r="R527" s="81"/>
      <c r="S527" s="81"/>
      <c r="T527" s="81"/>
      <c r="U527" s="81">
        <f t="shared" si="35"/>
        <v>0</v>
      </c>
      <c r="V527" s="81">
        <f>IFERROR(VLOOKUP(A527,'Competitors Links &amp; Pricings'!A:G,3,0),"")</f>
        <v>61.95</v>
      </c>
      <c r="W527" s="81">
        <f>IFERROR(VLOOKUP(A527,'Competitors Links &amp; Pricings'!A:G,5,0),"")</f>
        <v>52</v>
      </c>
      <c r="X527" s="81">
        <f>IFERROR(VLOOKUP(A527,'Competitors Links &amp; Pricings'!A:G,7,0),"")</f>
        <v>30.5</v>
      </c>
      <c r="Y527" s="81">
        <f>IFERROR(VLOOKUP(A527,'Competitors Links &amp; Pricings'!A:L,8,0),"")</f>
        <v>9.1</v>
      </c>
      <c r="Z527" s="81">
        <f>IFERROR(VLOOKUP(A527,'Competitors Links &amp; Pricings'!A:L,9,0),"")</f>
        <v>1.25</v>
      </c>
      <c r="AA527" s="81">
        <f>IFERROR(VLOOKUP(A527,'Competitors Links &amp; Pricings'!A:L,10,0),"")</f>
        <v>0.6</v>
      </c>
      <c r="AB527" s="81">
        <f>IFERROR(VLOOKUP(A527,'Competitors Links &amp; Pricings'!A:L,11,0),"")</f>
        <v>1.8</v>
      </c>
    </row>
    <row r="528" spans="1:28" s="83" customFormat="1" ht="12" x14ac:dyDescent="0.25">
      <c r="A528" s="81" t="s">
        <v>1675</v>
      </c>
      <c r="B528" s="89">
        <v>16.57</v>
      </c>
      <c r="C528" s="89">
        <v>22.68</v>
      </c>
      <c r="D528" s="106">
        <f t="shared" si="32"/>
        <v>0.26940035273368607</v>
      </c>
      <c r="E528" s="90">
        <f t="shared" si="33"/>
        <v>0</v>
      </c>
      <c r="F528" s="90">
        <f t="shared" si="34"/>
        <v>24.65</v>
      </c>
      <c r="G528" s="82" t="s">
        <v>34</v>
      </c>
      <c r="H528" s="81" t="s">
        <v>1676</v>
      </c>
      <c r="I528" s="81" t="s">
        <v>1677</v>
      </c>
      <c r="J528" s="81" t="s">
        <v>443</v>
      </c>
      <c r="K528" s="81"/>
      <c r="L528" s="81"/>
      <c r="M528" s="81"/>
      <c r="N528" s="81"/>
      <c r="O528" s="82"/>
      <c r="P528" s="81"/>
      <c r="Q528" s="81"/>
      <c r="R528" s="81"/>
      <c r="S528" s="81"/>
      <c r="T528" s="81"/>
      <c r="U528" s="81">
        <f t="shared" si="35"/>
        <v>0</v>
      </c>
      <c r="V528" s="81">
        <f>IFERROR(VLOOKUP(A528,'Competitors Links &amp; Pricings'!A:G,3,0),"")</f>
        <v>24.65</v>
      </c>
      <c r="W528" s="81">
        <f>IFERROR(VLOOKUP(A528,'Competitors Links &amp; Pricings'!A:G,5,0),"")</f>
        <v>28.5</v>
      </c>
      <c r="X528" s="81">
        <f>IFERROR(VLOOKUP(A528,'Competitors Links &amp; Pricings'!A:G,7,0),"")</f>
        <v>41.54</v>
      </c>
      <c r="Y528" s="81">
        <f>IFERROR(VLOOKUP(A528,'Competitors Links &amp; Pricings'!A:L,8,0),"")</f>
        <v>5.3</v>
      </c>
      <c r="Z528" s="81">
        <f>IFERROR(VLOOKUP(A528,'Competitors Links &amp; Pricings'!A:L,9,0),"")</f>
        <v>1.3</v>
      </c>
      <c r="AA528" s="81">
        <f>IFERROR(VLOOKUP(A528,'Competitors Links &amp; Pricings'!A:L,10,0),"")</f>
        <v>33</v>
      </c>
      <c r="AB528" s="81">
        <f>IFERROR(VLOOKUP(A528,'Competitors Links &amp; Pricings'!A:L,11,0),"")</f>
        <v>2.8</v>
      </c>
    </row>
    <row r="529" spans="1:28" s="83" customFormat="1" ht="12" x14ac:dyDescent="0.25">
      <c r="A529" s="81" t="s">
        <v>1678</v>
      </c>
      <c r="B529" s="89">
        <v>12.57</v>
      </c>
      <c r="C529" s="89">
        <v>17.989999999999998</v>
      </c>
      <c r="D529" s="106">
        <f t="shared" si="32"/>
        <v>0.30127848804891599</v>
      </c>
      <c r="E529" s="90">
        <f t="shared" si="33"/>
        <v>0</v>
      </c>
      <c r="F529" s="90">
        <f t="shared" si="34"/>
        <v>19.55</v>
      </c>
      <c r="G529" s="82" t="s">
        <v>34</v>
      </c>
      <c r="H529" s="81" t="s">
        <v>1679</v>
      </c>
      <c r="I529" s="81" t="s">
        <v>1680</v>
      </c>
      <c r="J529" s="81" t="s">
        <v>443</v>
      </c>
      <c r="K529" s="81"/>
      <c r="L529" s="81"/>
      <c r="M529" s="81"/>
      <c r="N529" s="81"/>
      <c r="O529" s="82"/>
      <c r="P529" s="81"/>
      <c r="Q529" s="81"/>
      <c r="R529" s="81"/>
      <c r="S529" s="81"/>
      <c r="T529" s="81"/>
      <c r="U529" s="81">
        <f t="shared" si="35"/>
        <v>0</v>
      </c>
      <c r="V529" s="81">
        <f>IFERROR(VLOOKUP(A529,'Competitors Links &amp; Pricings'!A:G,3,0),"")</f>
        <v>19.55</v>
      </c>
      <c r="W529" s="81">
        <f>IFERROR(VLOOKUP(A529,'Competitors Links &amp; Pricings'!A:G,5,0),"")</f>
        <v>19.55</v>
      </c>
      <c r="X529" s="81">
        <f>IFERROR(VLOOKUP(A529,'Competitors Links &amp; Pricings'!A:G,7,0),"")</f>
        <v>34</v>
      </c>
      <c r="Y529" s="81">
        <f>IFERROR(VLOOKUP(A529,'Competitors Links &amp; Pricings'!A:L,8,0),"")</f>
        <v>6</v>
      </c>
      <c r="Z529" s="81">
        <f>IFERROR(VLOOKUP(A529,'Competitors Links &amp; Pricings'!A:L,9,0),"")</f>
        <v>1.25</v>
      </c>
      <c r="AA529" s="81">
        <f>IFERROR(VLOOKUP(A529,'Competitors Links &amp; Pricings'!A:L,10,0),"")</f>
        <v>0.4</v>
      </c>
      <c r="AB529" s="81">
        <f>IFERROR(VLOOKUP(A529,'Competitors Links &amp; Pricings'!A:L,11,0),"")</f>
        <v>1.8</v>
      </c>
    </row>
    <row r="530" spans="1:28" s="83" customFormat="1" ht="12" x14ac:dyDescent="0.25">
      <c r="A530" s="81" t="s">
        <v>1681</v>
      </c>
      <c r="B530" s="89">
        <v>1524.57</v>
      </c>
      <c r="C530" s="89">
        <v>2086.38</v>
      </c>
      <c r="D530" s="106">
        <f t="shared" si="32"/>
        <v>0.26927501222212641</v>
      </c>
      <c r="E530" s="90">
        <f t="shared" si="33"/>
        <v>0</v>
      </c>
      <c r="F530" s="90">
        <f t="shared" si="34"/>
        <v>2267.8000000000002</v>
      </c>
      <c r="G530" s="82" t="s">
        <v>34</v>
      </c>
      <c r="H530" s="81" t="s">
        <v>1682</v>
      </c>
      <c r="I530" s="81" t="s">
        <v>1683</v>
      </c>
      <c r="J530" s="81" t="s">
        <v>443</v>
      </c>
      <c r="K530" s="81"/>
      <c r="L530" s="81"/>
      <c r="M530" s="81"/>
      <c r="N530" s="81"/>
      <c r="O530" s="82"/>
      <c r="P530" s="81"/>
      <c r="Q530" s="81"/>
      <c r="R530" s="81"/>
      <c r="S530" s="81"/>
      <c r="T530" s="81"/>
      <c r="U530" s="81">
        <f t="shared" si="35"/>
        <v>0</v>
      </c>
      <c r="V530" s="81">
        <f>IFERROR(VLOOKUP(A530,'Competitors Links &amp; Pricings'!A:G,3,0),"")</f>
        <v>2267.8000000000002</v>
      </c>
      <c r="W530" s="81">
        <f>IFERROR(VLOOKUP(A530,'Competitors Links &amp; Pricings'!A:G,5,0),"")</f>
        <v>3066.07</v>
      </c>
      <c r="X530" s="81">
        <f>IFERROR(VLOOKUP(A530,'Competitors Links &amp; Pricings'!A:G,7,0),"")</f>
        <v>3840.45</v>
      </c>
      <c r="Y530" s="81">
        <f>IFERROR(VLOOKUP(A530,'Competitors Links &amp; Pricings'!A:L,8,0),"")</f>
        <v>17</v>
      </c>
      <c r="Z530" s="81">
        <f>IFERROR(VLOOKUP(A530,'Competitors Links &amp; Pricings'!A:L,9,0),"")</f>
        <v>5.74</v>
      </c>
      <c r="AA530" s="81">
        <f>IFERROR(VLOOKUP(A530,'Competitors Links &amp; Pricings'!A:L,10,0),"")</f>
        <v>30.2</v>
      </c>
      <c r="AB530" s="81">
        <f>IFERROR(VLOOKUP(A530,'Competitors Links &amp; Pricings'!A:L,11,0),"")</f>
        <v>19.170000000000002</v>
      </c>
    </row>
    <row r="531" spans="1:28" s="83" customFormat="1" ht="12" x14ac:dyDescent="0.25">
      <c r="A531" s="81" t="s">
        <v>1684</v>
      </c>
      <c r="B531" s="89">
        <v>871.43</v>
      </c>
      <c r="C531" s="89">
        <v>1192.55</v>
      </c>
      <c r="D531" s="106">
        <f t="shared" si="32"/>
        <v>0.26927172864869398</v>
      </c>
      <c r="E531" s="90">
        <f t="shared" si="33"/>
        <v>0</v>
      </c>
      <c r="F531" s="90">
        <f t="shared" si="34"/>
        <v>1296.25</v>
      </c>
      <c r="G531" s="82" t="s">
        <v>34</v>
      </c>
      <c r="H531" s="81" t="s">
        <v>1685</v>
      </c>
      <c r="I531" s="81" t="s">
        <v>1686</v>
      </c>
      <c r="J531" s="81" t="s">
        <v>443</v>
      </c>
      <c r="K531" s="81"/>
      <c r="L531" s="81"/>
      <c r="M531" s="81"/>
      <c r="N531" s="81"/>
      <c r="O531" s="82"/>
      <c r="P531" s="81"/>
      <c r="Q531" s="81"/>
      <c r="R531" s="81"/>
      <c r="S531" s="81"/>
      <c r="T531" s="81"/>
      <c r="U531" s="81">
        <f t="shared" si="35"/>
        <v>0</v>
      </c>
      <c r="V531" s="81">
        <f>IFERROR(VLOOKUP(A531,'Competitors Links &amp; Pricings'!A:G,3,0),"")</f>
        <v>1296.25</v>
      </c>
      <c r="W531" s="81">
        <f>IFERROR(VLOOKUP(A531,'Competitors Links &amp; Pricings'!A:G,5,0),"")</f>
        <v>1296.25</v>
      </c>
      <c r="X531" s="81">
        <f>IFERROR(VLOOKUP(A531,'Competitors Links &amp; Pricings'!A:G,7,0),"")</f>
        <v>1752.53</v>
      </c>
      <c r="Y531" s="81">
        <f>IFERROR(VLOOKUP(A531,'Competitors Links &amp; Pricings'!A:L,8,0),"")</f>
        <v>12.3</v>
      </c>
      <c r="Z531" s="81">
        <f>IFERROR(VLOOKUP(A531,'Competitors Links &amp; Pricings'!A:L,9,0),"")</f>
        <v>4.96</v>
      </c>
      <c r="AA531" s="81">
        <f>IFERROR(VLOOKUP(A531,'Competitors Links &amp; Pricings'!A:L,10,0),"")</f>
        <v>17.399999999999999</v>
      </c>
      <c r="AB531" s="81">
        <f>IFERROR(VLOOKUP(A531,'Competitors Links &amp; Pricings'!A:L,11,0),"")</f>
        <v>17.3</v>
      </c>
    </row>
    <row r="532" spans="1:28" s="83" customFormat="1" ht="12" x14ac:dyDescent="0.25">
      <c r="A532" s="81" t="s">
        <v>1687</v>
      </c>
      <c r="B532" s="89">
        <v>102.29</v>
      </c>
      <c r="C532" s="89">
        <v>144.54</v>
      </c>
      <c r="D532" s="106">
        <f t="shared" si="32"/>
        <v>0.29230662792306622</v>
      </c>
      <c r="E532" s="90">
        <f t="shared" si="33"/>
        <v>0</v>
      </c>
      <c r="F532" s="90">
        <f t="shared" si="34"/>
        <v>152.15</v>
      </c>
      <c r="G532" s="82" t="s">
        <v>34</v>
      </c>
      <c r="H532" s="81" t="s">
        <v>1688</v>
      </c>
      <c r="I532" s="81" t="s">
        <v>1689</v>
      </c>
      <c r="J532" s="81" t="s">
        <v>443</v>
      </c>
      <c r="K532" s="81"/>
      <c r="L532" s="81"/>
      <c r="M532" s="81"/>
      <c r="N532" s="81"/>
      <c r="O532" s="82"/>
      <c r="P532" s="81"/>
      <c r="Q532" s="81"/>
      <c r="R532" s="81"/>
      <c r="S532" s="81"/>
      <c r="T532" s="81"/>
      <c r="U532" s="81">
        <f t="shared" si="35"/>
        <v>0</v>
      </c>
      <c r="V532" s="81">
        <f>IFERROR(VLOOKUP(A532,'Competitors Links &amp; Pricings'!A:G,3,0),"")</f>
        <v>232.5</v>
      </c>
      <c r="W532" s="81">
        <f>IFERROR(VLOOKUP(A532,'Competitors Links &amp; Pricings'!A:G,5,0),"")</f>
        <v>152.15</v>
      </c>
      <c r="X532" s="81">
        <f>IFERROR(VLOOKUP(A532,'Competitors Links &amp; Pricings'!A:G,7,0),"")</f>
        <v>152.15</v>
      </c>
      <c r="Y532" s="81">
        <f>IFERROR(VLOOKUP(A532,'Competitors Links &amp; Pricings'!A:L,8,0),"")</f>
        <v>4.9000000000000004</v>
      </c>
      <c r="Z532" s="81">
        <f>IFERROR(VLOOKUP(A532,'Competitors Links &amp; Pricings'!A:L,9,0),"")</f>
        <v>2.5</v>
      </c>
      <c r="AA532" s="81">
        <f>IFERROR(VLOOKUP(A532,'Competitors Links &amp; Pricings'!A:L,10,0),"")</f>
        <v>1.8</v>
      </c>
      <c r="AB532" s="81">
        <f>IFERROR(VLOOKUP(A532,'Competitors Links &amp; Pricings'!A:L,11,0),"")</f>
        <v>4.8</v>
      </c>
    </row>
    <row r="533" spans="1:28" s="83" customFormat="1" ht="12" x14ac:dyDescent="0.25">
      <c r="A533" s="81" t="s">
        <v>1690</v>
      </c>
      <c r="B533" s="89">
        <v>78.290000000000006</v>
      </c>
      <c r="C533" s="89">
        <v>110.63</v>
      </c>
      <c r="D533" s="106">
        <f t="shared" si="32"/>
        <v>0.29232577058664005</v>
      </c>
      <c r="E533" s="90">
        <f t="shared" si="33"/>
        <v>0</v>
      </c>
      <c r="F533" s="90">
        <f t="shared" si="34"/>
        <v>116.45</v>
      </c>
      <c r="G533" s="82" t="s">
        <v>34</v>
      </c>
      <c r="H533" s="81" t="s">
        <v>1691</v>
      </c>
      <c r="I533" s="81" t="s">
        <v>1692</v>
      </c>
      <c r="J533" s="81" t="s">
        <v>443</v>
      </c>
      <c r="K533" s="81"/>
      <c r="L533" s="81"/>
      <c r="M533" s="81"/>
      <c r="N533" s="81"/>
      <c r="O533" s="82"/>
      <c r="P533" s="81"/>
      <c r="Q533" s="81"/>
      <c r="R533" s="81"/>
      <c r="S533" s="81"/>
      <c r="T533" s="81"/>
      <c r="U533" s="81">
        <f t="shared" si="35"/>
        <v>0</v>
      </c>
      <c r="V533" s="81">
        <f>IFERROR(VLOOKUP(A533,'Competitors Links &amp; Pricings'!A:G,3,0),"")</f>
        <v>116.45</v>
      </c>
      <c r="W533" s="81">
        <f>IFERROR(VLOOKUP(A533,'Competitors Links &amp; Pricings'!A:G,5,0),"")</f>
        <v>116.45</v>
      </c>
      <c r="X533" s="81">
        <f>IFERROR(VLOOKUP(A533,'Competitors Links &amp; Pricings'!A:G,7,0),"")</f>
        <v>157.44</v>
      </c>
      <c r="Y533" s="81">
        <f>IFERROR(VLOOKUP(A533,'Competitors Links &amp; Pricings'!A:L,8,0),"")</f>
        <v>4.9000000000000004</v>
      </c>
      <c r="Z533" s="81">
        <f>IFERROR(VLOOKUP(A533,'Competitors Links &amp; Pricings'!A:L,9,0),"")</f>
        <v>2.5</v>
      </c>
      <c r="AA533" s="81">
        <f>IFERROR(VLOOKUP(A533,'Competitors Links &amp; Pricings'!A:L,10,0),"")</f>
        <v>1.8</v>
      </c>
      <c r="AB533" s="81">
        <f>IFERROR(VLOOKUP(A533,'Competitors Links &amp; Pricings'!A:L,11,0),"")</f>
        <v>4.8</v>
      </c>
    </row>
    <row r="534" spans="1:28" s="83" customFormat="1" ht="12" x14ac:dyDescent="0.25">
      <c r="A534" s="81" t="s">
        <v>1693</v>
      </c>
      <c r="B534" s="89">
        <v>25.14</v>
      </c>
      <c r="C534" s="89">
        <v>35.97</v>
      </c>
      <c r="D534" s="106">
        <f t="shared" si="32"/>
        <v>0.30108423686405333</v>
      </c>
      <c r="E534" s="90">
        <f t="shared" si="33"/>
        <v>0</v>
      </c>
      <c r="F534" s="90">
        <f t="shared" si="34"/>
        <v>39.1</v>
      </c>
      <c r="G534" s="82" t="s">
        <v>34</v>
      </c>
      <c r="H534" s="81" t="s">
        <v>1694</v>
      </c>
      <c r="I534" s="81" t="s">
        <v>1695</v>
      </c>
      <c r="J534" s="81" t="s">
        <v>443</v>
      </c>
      <c r="K534" s="81"/>
      <c r="L534" s="81"/>
      <c r="M534" s="81"/>
      <c r="N534" s="81"/>
      <c r="O534" s="82"/>
      <c r="P534" s="81"/>
      <c r="Q534" s="81"/>
      <c r="R534" s="81"/>
      <c r="S534" s="81"/>
      <c r="T534" s="81"/>
      <c r="U534" s="81">
        <f t="shared" si="35"/>
        <v>0</v>
      </c>
      <c r="V534" s="81">
        <f>IFERROR(VLOOKUP(A534,'Competitors Links &amp; Pricings'!A:G,3,0),"")</f>
        <v>70.290000000000006</v>
      </c>
      <c r="W534" s="81">
        <f>IFERROR(VLOOKUP(A534,'Competitors Links &amp; Pricings'!A:G,5,0),"")</f>
        <v>39.1</v>
      </c>
      <c r="X534" s="81">
        <f>IFERROR(VLOOKUP(A534,'Competitors Links &amp; Pricings'!A:G,7,0),"")</f>
        <v>39.1</v>
      </c>
      <c r="Y534" s="81">
        <f>IFERROR(VLOOKUP(A534,'Competitors Links &amp; Pricings'!A:L,8,0),"")</f>
        <v>9.1</v>
      </c>
      <c r="Z534" s="81">
        <f>IFERROR(VLOOKUP(A534,'Competitors Links &amp; Pricings'!A:L,9,0),"")</f>
        <v>1.25</v>
      </c>
      <c r="AA534" s="81">
        <f>IFERROR(VLOOKUP(A534,'Competitors Links &amp; Pricings'!A:L,10,0),"")</f>
        <v>0.5</v>
      </c>
      <c r="AB534" s="81">
        <f>IFERROR(VLOOKUP(A534,'Competitors Links &amp; Pricings'!A:L,11,0),"")</f>
        <v>1.8</v>
      </c>
    </row>
    <row r="535" spans="1:28" s="83" customFormat="1" ht="12" x14ac:dyDescent="0.25">
      <c r="A535" s="81" t="s">
        <v>1696</v>
      </c>
      <c r="B535" s="89">
        <v>152.57</v>
      </c>
      <c r="C535" s="89">
        <v>215.6</v>
      </c>
      <c r="D535" s="106">
        <f t="shared" si="32"/>
        <v>0.29234693877551021</v>
      </c>
      <c r="E535" s="90">
        <f t="shared" si="33"/>
        <v>0</v>
      </c>
      <c r="F535" s="90">
        <f t="shared" si="34"/>
        <v>226.95</v>
      </c>
      <c r="G535" s="82" t="s">
        <v>34</v>
      </c>
      <c r="H535" s="81" t="s">
        <v>1697</v>
      </c>
      <c r="I535" s="81" t="s">
        <v>1698</v>
      </c>
      <c r="J535" s="81" t="s">
        <v>443</v>
      </c>
      <c r="K535" s="82"/>
      <c r="L535" s="81"/>
      <c r="M535" s="82"/>
      <c r="N535" s="82"/>
      <c r="O535" s="82"/>
      <c r="P535" s="81"/>
      <c r="Q535" s="81"/>
      <c r="R535" s="81"/>
      <c r="S535" s="81"/>
      <c r="T535" s="81"/>
      <c r="U535" s="81">
        <f t="shared" si="35"/>
        <v>0</v>
      </c>
      <c r="V535" s="81">
        <f>IFERROR(VLOOKUP(A535,'Competitors Links &amp; Pricings'!A:G,3,0),"")</f>
        <v>226.95</v>
      </c>
      <c r="W535" s="81" t="str">
        <f>IFERROR(VLOOKUP(A535,'Competitors Links &amp; Pricings'!A:G,5,0),"")</f>
        <v xml:space="preserve"> </v>
      </c>
      <c r="X535" s="81" t="str">
        <f>IFERROR(VLOOKUP(A535,'Competitors Links &amp; Pricings'!A:G,7,0),"")</f>
        <v xml:space="preserve"> </v>
      </c>
      <c r="Y535" s="81">
        <f>IFERROR(VLOOKUP(A535,'Competitors Links &amp; Pricings'!A:L,8,0),"")</f>
        <v>7.32</v>
      </c>
      <c r="Z535" s="81">
        <f>IFERROR(VLOOKUP(A535,'Competitors Links &amp; Pricings'!A:L,9,0),"")</f>
        <v>5.1100000000000003</v>
      </c>
      <c r="AA535" s="81">
        <f>IFERROR(VLOOKUP(A535,'Competitors Links &amp; Pricings'!A:L,10,0),"")</f>
        <v>3.72</v>
      </c>
      <c r="AB535" s="81">
        <f>IFERROR(VLOOKUP(A535,'Competitors Links &amp; Pricings'!A:L,11,0),"")</f>
        <v>3.14</v>
      </c>
    </row>
    <row r="536" spans="1:28" s="83" customFormat="1" ht="12" x14ac:dyDescent="0.25">
      <c r="A536" s="81" t="s">
        <v>1699</v>
      </c>
      <c r="B536" s="89">
        <v>152.57</v>
      </c>
      <c r="C536" s="89">
        <v>215.6</v>
      </c>
      <c r="D536" s="106">
        <f t="shared" si="32"/>
        <v>0.29234693877551021</v>
      </c>
      <c r="E536" s="90">
        <f t="shared" si="33"/>
        <v>0</v>
      </c>
      <c r="F536" s="90">
        <f t="shared" si="34"/>
        <v>226.95</v>
      </c>
      <c r="G536" s="82" t="s">
        <v>34</v>
      </c>
      <c r="H536" s="81" t="s">
        <v>1700</v>
      </c>
      <c r="I536" s="81" t="s">
        <v>1701</v>
      </c>
      <c r="J536" s="81" t="s">
        <v>443</v>
      </c>
      <c r="K536" s="81"/>
      <c r="L536" s="81"/>
      <c r="M536" s="81"/>
      <c r="N536" s="81"/>
      <c r="O536" s="82"/>
      <c r="P536" s="81"/>
      <c r="Q536" s="81"/>
      <c r="R536" s="81"/>
      <c r="S536" s="81"/>
      <c r="T536" s="81"/>
      <c r="U536" s="81">
        <f t="shared" si="35"/>
        <v>0</v>
      </c>
      <c r="V536" s="81">
        <f>IFERROR(VLOOKUP(A536,'Competitors Links &amp; Pricings'!A:G,3,0),"")</f>
        <v>385.1</v>
      </c>
      <c r="W536" s="81">
        <f>IFERROR(VLOOKUP(A536,'Competitors Links &amp; Pricings'!A:G,5,0),"")</f>
        <v>386</v>
      </c>
      <c r="X536" s="81">
        <f>IFERROR(VLOOKUP(A536,'Competitors Links &amp; Pricings'!A:G,7,0),"")</f>
        <v>226.95</v>
      </c>
      <c r="Y536" s="81">
        <f>IFERROR(VLOOKUP(A536,'Competitors Links &amp; Pricings'!A:L,8,0),"")</f>
        <v>7.3</v>
      </c>
      <c r="Z536" s="81">
        <f>IFERROR(VLOOKUP(A536,'Competitors Links &amp; Pricings'!A:L,9,0),"")</f>
        <v>3.2</v>
      </c>
      <c r="AA536" s="81">
        <f>IFERROR(VLOOKUP(A536,'Competitors Links &amp; Pricings'!A:L,10,0),"")</f>
        <v>3</v>
      </c>
      <c r="AB536" s="81">
        <f>IFERROR(VLOOKUP(A536,'Competitors Links &amp; Pricings'!A:L,11,0),"")</f>
        <v>5.0999999999999996</v>
      </c>
    </row>
    <row r="537" spans="1:28" s="83" customFormat="1" ht="12" x14ac:dyDescent="0.25">
      <c r="A537" s="81" t="s">
        <v>1702</v>
      </c>
      <c r="B537" s="89">
        <v>152.57</v>
      </c>
      <c r="C537" s="89">
        <v>215.6</v>
      </c>
      <c r="D537" s="106">
        <f t="shared" si="32"/>
        <v>0.29234693877551021</v>
      </c>
      <c r="E537" s="90">
        <f t="shared" si="33"/>
        <v>0</v>
      </c>
      <c r="F537" s="90">
        <f t="shared" si="34"/>
        <v>226.95</v>
      </c>
      <c r="G537" s="82" t="s">
        <v>34</v>
      </c>
      <c r="H537" s="81" t="s">
        <v>1703</v>
      </c>
      <c r="I537" s="81" t="s">
        <v>1704</v>
      </c>
      <c r="J537" s="81" t="s">
        <v>443</v>
      </c>
      <c r="K537" s="81"/>
      <c r="L537" s="81"/>
      <c r="M537" s="81"/>
      <c r="N537" s="81"/>
      <c r="O537" s="82"/>
      <c r="P537" s="81"/>
      <c r="Q537" s="81"/>
      <c r="R537" s="81"/>
      <c r="S537" s="81"/>
      <c r="T537" s="81"/>
      <c r="U537" s="81">
        <f t="shared" si="35"/>
        <v>0</v>
      </c>
      <c r="V537" s="81">
        <f>IFERROR(VLOOKUP(A537,'Competitors Links &amp; Pricings'!A:G,3,0),"")</f>
        <v>226.95</v>
      </c>
      <c r="W537" s="81">
        <f>IFERROR(VLOOKUP(A537,'Competitors Links &amp; Pricings'!A:G,5,0),"")</f>
        <v>257.55</v>
      </c>
      <c r="X537" s="81">
        <f>IFERROR(VLOOKUP(A537,'Competitors Links &amp; Pricings'!A:G,7,0),"")</f>
        <v>385.1</v>
      </c>
      <c r="Y537" s="81">
        <f>IFERROR(VLOOKUP(A537,'Competitors Links &amp; Pricings'!A:L,8,0),"")</f>
        <v>7.3</v>
      </c>
      <c r="Z537" s="81">
        <f>IFERROR(VLOOKUP(A537,'Competitors Links &amp; Pricings'!A:L,9,0),"")</f>
        <v>3.2</v>
      </c>
      <c r="AA537" s="81">
        <f>IFERROR(VLOOKUP(A537,'Competitors Links &amp; Pricings'!A:L,10,0),"")</f>
        <v>3</v>
      </c>
      <c r="AB537" s="81">
        <f>IFERROR(VLOOKUP(A537,'Competitors Links &amp; Pricings'!A:L,11,0),"")</f>
        <v>5.0999999999999996</v>
      </c>
    </row>
    <row r="538" spans="1:28" s="83" customFormat="1" ht="12" x14ac:dyDescent="0.25">
      <c r="A538" s="81" t="s">
        <v>1705</v>
      </c>
      <c r="B538" s="89">
        <v>16.57</v>
      </c>
      <c r="C538" s="89">
        <v>23.46</v>
      </c>
      <c r="D538" s="106">
        <f t="shared" si="32"/>
        <v>0.29369138959931801</v>
      </c>
      <c r="E538" s="90">
        <f t="shared" si="33"/>
        <v>0</v>
      </c>
      <c r="F538" s="90">
        <f t="shared" si="34"/>
        <v>25.5</v>
      </c>
      <c r="G538" s="82" t="s">
        <v>34</v>
      </c>
      <c r="H538" s="81" t="s">
        <v>1706</v>
      </c>
      <c r="I538" s="81" t="s">
        <v>1707</v>
      </c>
      <c r="J538" s="81" t="s">
        <v>443</v>
      </c>
      <c r="K538" s="81"/>
      <c r="L538" s="81"/>
      <c r="M538" s="81"/>
      <c r="N538" s="81"/>
      <c r="O538" s="82"/>
      <c r="P538" s="81"/>
      <c r="Q538" s="81"/>
      <c r="R538" s="81"/>
      <c r="S538" s="81"/>
      <c r="T538" s="81"/>
      <c r="U538" s="81">
        <f t="shared" si="35"/>
        <v>0</v>
      </c>
      <c r="V538" s="81">
        <f>IFERROR(VLOOKUP(A538,'Competitors Links &amp; Pricings'!A:G,3,0),"")</f>
        <v>25.5</v>
      </c>
      <c r="W538" s="81">
        <f>IFERROR(VLOOKUP(A538,'Competitors Links &amp; Pricings'!A:G,5,0),"")</f>
        <v>25.5</v>
      </c>
      <c r="X538" s="81">
        <f>IFERROR(VLOOKUP(A538,'Competitors Links &amp; Pricings'!A:G,7,0),"")</f>
        <v>46.95</v>
      </c>
      <c r="Y538" s="81">
        <f>IFERROR(VLOOKUP(A538,'Competitors Links &amp; Pricings'!A:L,8,0),"")</f>
        <v>6</v>
      </c>
      <c r="Z538" s="81">
        <f>IFERROR(VLOOKUP(A538,'Competitors Links &amp; Pricings'!A:L,9,0),"")</f>
        <v>1.25</v>
      </c>
      <c r="AA538" s="81">
        <f>IFERROR(VLOOKUP(A538,'Competitors Links &amp; Pricings'!A:L,10,0),"")</f>
        <v>0.6</v>
      </c>
      <c r="AB538" s="81">
        <f>IFERROR(VLOOKUP(A538,'Competitors Links &amp; Pricings'!A:L,11,0),"")</f>
        <v>1.77</v>
      </c>
    </row>
    <row r="539" spans="1:28" s="83" customFormat="1" ht="12" x14ac:dyDescent="0.25">
      <c r="A539" s="81" t="s">
        <v>1708</v>
      </c>
      <c r="B539" s="89">
        <v>152.57</v>
      </c>
      <c r="C539" s="89">
        <v>215.6</v>
      </c>
      <c r="D539" s="106">
        <f t="shared" si="32"/>
        <v>0.29234693877551021</v>
      </c>
      <c r="E539" s="90">
        <f t="shared" si="33"/>
        <v>0</v>
      </c>
      <c r="F539" s="90">
        <f t="shared" si="34"/>
        <v>226.95</v>
      </c>
      <c r="G539" s="82" t="s">
        <v>34</v>
      </c>
      <c r="H539" s="81" t="s">
        <v>1709</v>
      </c>
      <c r="I539" s="81" t="s">
        <v>1710</v>
      </c>
      <c r="J539" s="81" t="s">
        <v>443</v>
      </c>
      <c r="K539" s="81"/>
      <c r="L539" s="81"/>
      <c r="M539" s="81"/>
      <c r="N539" s="81"/>
      <c r="O539" s="82"/>
      <c r="P539" s="81"/>
      <c r="Q539" s="81"/>
      <c r="R539" s="81"/>
      <c r="S539" s="81"/>
      <c r="T539" s="81"/>
      <c r="U539" s="81">
        <f t="shared" si="35"/>
        <v>0</v>
      </c>
      <c r="V539" s="81">
        <f>IFERROR(VLOOKUP(A539,'Competitors Links &amp; Pricings'!A:G,3,0),"")</f>
        <v>226.95</v>
      </c>
      <c r="W539" s="81">
        <f>IFERROR(VLOOKUP(A539,'Competitors Links &amp; Pricings'!A:G,5,0),"")</f>
        <v>226.95</v>
      </c>
      <c r="X539" s="81">
        <f>IFERROR(VLOOKUP(A539,'Competitors Links &amp; Pricings'!A:G,7,0),"")</f>
        <v>226.95</v>
      </c>
      <c r="Y539" s="81">
        <f>IFERROR(VLOOKUP(A539,'Competitors Links &amp; Pricings'!A:L,8,0),"")</f>
        <v>7.3</v>
      </c>
      <c r="Z539" s="81">
        <f>IFERROR(VLOOKUP(A539,'Competitors Links &amp; Pricings'!A:L,9,0),"")</f>
        <v>3.2</v>
      </c>
      <c r="AA539" s="81">
        <f>IFERROR(VLOOKUP(A539,'Competitors Links &amp; Pricings'!A:L,10,0),"")</f>
        <v>3</v>
      </c>
      <c r="AB539" s="81">
        <f>IFERROR(VLOOKUP(A539,'Competitors Links &amp; Pricings'!A:L,11,0),"")</f>
        <v>5.0999999999999996</v>
      </c>
    </row>
    <row r="540" spans="1:28" s="83" customFormat="1" ht="12" x14ac:dyDescent="0.25">
      <c r="A540" s="81" t="s">
        <v>1711</v>
      </c>
      <c r="B540" s="89">
        <v>52.57</v>
      </c>
      <c r="C540" s="89">
        <v>71.94</v>
      </c>
      <c r="D540" s="106">
        <f t="shared" si="32"/>
        <v>0.26925215457325546</v>
      </c>
      <c r="E540" s="90">
        <f t="shared" si="33"/>
        <v>0</v>
      </c>
      <c r="F540" s="90">
        <f t="shared" si="34"/>
        <v>78.2</v>
      </c>
      <c r="G540" s="82" t="s">
        <v>34</v>
      </c>
      <c r="H540" s="81" t="s">
        <v>1712</v>
      </c>
      <c r="I540" s="81" t="s">
        <v>1713</v>
      </c>
      <c r="J540" s="81" t="s">
        <v>443</v>
      </c>
      <c r="K540" s="81"/>
      <c r="L540" s="81"/>
      <c r="M540" s="81"/>
      <c r="N540" s="81"/>
      <c r="O540" s="82"/>
      <c r="P540" s="81"/>
      <c r="Q540" s="81"/>
      <c r="R540" s="81"/>
      <c r="S540" s="81"/>
      <c r="T540" s="81"/>
      <c r="U540" s="81">
        <f t="shared" si="35"/>
        <v>0</v>
      </c>
      <c r="V540" s="81">
        <f>IFERROR(VLOOKUP(A540,'Competitors Links &amp; Pricings'!A:G,3,0),"")</f>
        <v>78.2</v>
      </c>
      <c r="W540" s="81">
        <f>IFERROR(VLOOKUP(A540,'Competitors Links &amp; Pricings'!A:G,5,0),"")</f>
        <v>78.2</v>
      </c>
      <c r="X540" s="81">
        <f>IFERROR(VLOOKUP(A540,'Competitors Links &amp; Pricings'!A:G,7,0),"")</f>
        <v>120</v>
      </c>
      <c r="Y540" s="81">
        <f>IFERROR(VLOOKUP(A540,'Competitors Links &amp; Pricings'!A:L,8,0),"")</f>
        <v>1.7</v>
      </c>
      <c r="Z540" s="81">
        <f>IFERROR(VLOOKUP(A540,'Competitors Links &amp; Pricings'!A:L,9,0),"")</f>
        <v>2.4</v>
      </c>
      <c r="AA540" s="81">
        <f>IFERROR(VLOOKUP(A540,'Competitors Links &amp; Pricings'!A:L,10,0),"")</f>
        <v>0.6</v>
      </c>
      <c r="AB540" s="81">
        <f>IFERROR(VLOOKUP(A540,'Competitors Links &amp; Pricings'!A:L,11,0),"")</f>
        <v>4.5999999999999996</v>
      </c>
    </row>
    <row r="541" spans="1:28" s="83" customFormat="1" ht="12" x14ac:dyDescent="0.25">
      <c r="A541" s="81" t="s">
        <v>1714</v>
      </c>
      <c r="B541" s="89">
        <v>791.43</v>
      </c>
      <c r="C541" s="89">
        <v>1083.07</v>
      </c>
      <c r="D541" s="106">
        <f t="shared" si="32"/>
        <v>0.26927160755999152</v>
      </c>
      <c r="E541" s="90">
        <f t="shared" si="33"/>
        <v>0</v>
      </c>
      <c r="F541" s="90">
        <f t="shared" si="34"/>
        <v>1177.25</v>
      </c>
      <c r="G541" s="82" t="s">
        <v>34</v>
      </c>
      <c r="H541" s="81" t="s">
        <v>1715</v>
      </c>
      <c r="I541" s="81" t="s">
        <v>1716</v>
      </c>
      <c r="J541" s="81" t="s">
        <v>443</v>
      </c>
      <c r="K541" s="81"/>
      <c r="L541" s="81"/>
      <c r="M541" s="81"/>
      <c r="N541" s="81"/>
      <c r="O541" s="82"/>
      <c r="P541" s="81"/>
      <c r="Q541" s="81"/>
      <c r="R541" s="81"/>
      <c r="S541" s="81"/>
      <c r="T541" s="81"/>
      <c r="U541" s="81">
        <f t="shared" si="35"/>
        <v>0</v>
      </c>
      <c r="V541" s="81">
        <f>IFERROR(VLOOKUP(A541,'Competitors Links &amp; Pricings'!A:G,3,0),"")</f>
        <v>1177.25</v>
      </c>
      <c r="W541" s="81">
        <f>IFERROR(VLOOKUP(A541,'Competitors Links &amp; Pricings'!A:G,5,0),"")</f>
        <v>1998.4</v>
      </c>
      <c r="X541" s="81">
        <f>IFERROR(VLOOKUP(A541,'Competitors Links &amp; Pricings'!A:G,7,0),"")</f>
        <v>1992.95</v>
      </c>
      <c r="Y541" s="81">
        <f>IFERROR(VLOOKUP(A541,'Competitors Links &amp; Pricings'!A:L,8,0),"")</f>
        <v>6.37</v>
      </c>
      <c r="Z541" s="81">
        <f>IFERROR(VLOOKUP(A541,'Competitors Links &amp; Pricings'!A:L,9,0),"")</f>
        <v>11.33</v>
      </c>
      <c r="AA541" s="81">
        <f>IFERROR(VLOOKUP(A541,'Competitors Links &amp; Pricings'!A:L,10,0),"")</f>
        <v>10.36</v>
      </c>
      <c r="AB541" s="81">
        <f>IFERROR(VLOOKUP(A541,'Competitors Links &amp; Pricings'!A:L,11,0),"")</f>
        <v>3.74</v>
      </c>
    </row>
    <row r="542" spans="1:28" s="83" customFormat="1" ht="12" x14ac:dyDescent="0.25">
      <c r="A542" s="81" t="s">
        <v>1717</v>
      </c>
      <c r="B542" s="89">
        <v>452</v>
      </c>
      <c r="C542" s="89">
        <v>638.73</v>
      </c>
      <c r="D542" s="106">
        <f t="shared" si="32"/>
        <v>0.29234574859486795</v>
      </c>
      <c r="E542" s="90">
        <f t="shared" si="33"/>
        <v>0</v>
      </c>
      <c r="F542" s="90">
        <f t="shared" si="34"/>
        <v>672.35</v>
      </c>
      <c r="G542" s="82" t="s">
        <v>34</v>
      </c>
      <c r="H542" s="81" t="s">
        <v>1718</v>
      </c>
      <c r="I542" s="81" t="s">
        <v>1719</v>
      </c>
      <c r="J542" s="81" t="s">
        <v>443</v>
      </c>
      <c r="K542" s="81"/>
      <c r="L542" s="81"/>
      <c r="M542" s="81"/>
      <c r="N542" s="81"/>
      <c r="O542" s="82"/>
      <c r="P542" s="81"/>
      <c r="Q542" s="81"/>
      <c r="R542" s="81"/>
      <c r="S542" s="81"/>
      <c r="T542" s="81"/>
      <c r="U542" s="81">
        <f t="shared" si="35"/>
        <v>0</v>
      </c>
      <c r="V542" s="81">
        <f>IFERROR(VLOOKUP(A542,'Competitors Links &amp; Pricings'!A:G,3,0),"")</f>
        <v>672.35</v>
      </c>
      <c r="W542" s="81">
        <f>IFERROR(VLOOKUP(A542,'Competitors Links &amp; Pricings'!A:G,5,0),"")</f>
        <v>672.35</v>
      </c>
      <c r="X542" s="81">
        <f>IFERROR(VLOOKUP(A542,'Competitors Links &amp; Pricings'!A:G,7,0),"")</f>
        <v>1140.45</v>
      </c>
      <c r="Y542" s="81">
        <f>IFERROR(VLOOKUP(A542,'Competitors Links &amp; Pricings'!A:L,8,0),"")</f>
        <v>8.39</v>
      </c>
      <c r="Z542" s="81">
        <f>IFERROR(VLOOKUP(A542,'Competitors Links &amp; Pricings'!A:L,9,0),"")</f>
        <v>4.72</v>
      </c>
      <c r="AA542" s="81">
        <f>IFERROR(VLOOKUP(A542,'Competitors Links &amp; Pricings'!A:L,10,0),"")</f>
        <v>3.24</v>
      </c>
      <c r="AB542" s="81">
        <f>IFERROR(VLOOKUP(A542,'Competitors Links &amp; Pricings'!A:L,11,0),"")</f>
        <v>1.18</v>
      </c>
    </row>
    <row r="543" spans="1:28" s="83" customFormat="1" ht="12" x14ac:dyDescent="0.25">
      <c r="A543" s="81" t="s">
        <v>1720</v>
      </c>
      <c r="B543" s="89">
        <v>364.57</v>
      </c>
      <c r="C543" s="89">
        <v>515.19000000000005</v>
      </c>
      <c r="D543" s="106">
        <f t="shared" si="32"/>
        <v>0.29235815912575952</v>
      </c>
      <c r="E543" s="90">
        <f t="shared" si="33"/>
        <v>0</v>
      </c>
      <c r="F543" s="90">
        <f t="shared" si="34"/>
        <v>542.29999999999995</v>
      </c>
      <c r="G543" s="82" t="s">
        <v>34</v>
      </c>
      <c r="H543" s="81" t="s">
        <v>1721</v>
      </c>
      <c r="I543" s="81" t="s">
        <v>1722</v>
      </c>
      <c r="J543" s="81" t="s">
        <v>443</v>
      </c>
      <c r="K543" s="81"/>
      <c r="L543" s="81"/>
      <c r="M543" s="81"/>
      <c r="N543" s="81"/>
      <c r="O543" s="82"/>
      <c r="P543" s="81"/>
      <c r="Q543" s="81"/>
      <c r="R543" s="81"/>
      <c r="S543" s="81"/>
      <c r="T543" s="81"/>
      <c r="U543" s="81">
        <f t="shared" si="35"/>
        <v>0</v>
      </c>
      <c r="V543" s="81">
        <f>IFERROR(VLOOKUP(A543,'Competitors Links &amp; Pricings'!A:G,3,0),"")</f>
        <v>542.29999999999995</v>
      </c>
      <c r="W543" s="81">
        <f>IFERROR(VLOOKUP(A543,'Competitors Links &amp; Pricings'!A:G,5,0),"")</f>
        <v>542.29999999999995</v>
      </c>
      <c r="X543" s="81">
        <f>IFERROR(VLOOKUP(A543,'Competitors Links &amp; Pricings'!A:G,7,0),"")</f>
        <v>542.29999999999995</v>
      </c>
      <c r="Y543" s="81">
        <f>IFERROR(VLOOKUP(A543,'Competitors Links &amp; Pricings'!A:L,8,0),"")</f>
        <v>1.77</v>
      </c>
      <c r="Z543" s="81">
        <f>IFERROR(VLOOKUP(A543,'Competitors Links &amp; Pricings'!A:L,9,0),"")</f>
        <v>5.51</v>
      </c>
      <c r="AA543" s="81">
        <f>IFERROR(VLOOKUP(A543,'Competitors Links &amp; Pricings'!A:L,10,0),"")</f>
        <v>2.42</v>
      </c>
      <c r="AB543" s="81">
        <f>IFERROR(VLOOKUP(A543,'Competitors Links &amp; Pricings'!A:L,11,0),"")</f>
        <v>8.26</v>
      </c>
    </row>
    <row r="544" spans="1:28" s="83" customFormat="1" ht="12" x14ac:dyDescent="0.25">
      <c r="A544" s="81" t="s">
        <v>1723</v>
      </c>
      <c r="B544" s="89">
        <v>105.14</v>
      </c>
      <c r="C544" s="89">
        <v>148.58000000000001</v>
      </c>
      <c r="D544" s="106">
        <f t="shared" si="32"/>
        <v>0.29236774801453769</v>
      </c>
      <c r="E544" s="90">
        <f t="shared" si="33"/>
        <v>0</v>
      </c>
      <c r="F544" s="90">
        <f t="shared" si="34"/>
        <v>156.4</v>
      </c>
      <c r="G544" s="82" t="s">
        <v>34</v>
      </c>
      <c r="H544" s="81" t="s">
        <v>1724</v>
      </c>
      <c r="I544" s="81" t="s">
        <v>1725</v>
      </c>
      <c r="J544" s="81" t="s">
        <v>443</v>
      </c>
      <c r="K544" s="81"/>
      <c r="L544" s="81"/>
      <c r="M544" s="81"/>
      <c r="N544" s="81"/>
      <c r="O544" s="82"/>
      <c r="P544" s="81"/>
      <c r="Q544" s="81"/>
      <c r="R544" s="81"/>
      <c r="S544" s="81"/>
      <c r="T544" s="81"/>
      <c r="U544" s="81">
        <f t="shared" si="35"/>
        <v>0</v>
      </c>
      <c r="V544" s="81">
        <f>IFERROR(VLOOKUP(A544,'Competitors Links &amp; Pricings'!A:G,3,0),"")</f>
        <v>156.4</v>
      </c>
      <c r="W544" s="81">
        <f>IFERROR(VLOOKUP(A544,'Competitors Links &amp; Pricings'!A:G,5,0),"")</f>
        <v>156.4</v>
      </c>
      <c r="X544" s="81">
        <f>IFERROR(VLOOKUP(A544,'Competitors Links &amp; Pricings'!A:G,7,0),"")</f>
        <v>278.19</v>
      </c>
      <c r="Y544" s="81">
        <f>IFERROR(VLOOKUP(A544,'Competitors Links &amp; Pricings'!A:L,8,0),"")</f>
        <v>3.5</v>
      </c>
      <c r="Z544" s="81">
        <f>IFERROR(VLOOKUP(A544,'Competitors Links &amp; Pricings'!A:L,9,0),"")</f>
        <v>7.7</v>
      </c>
      <c r="AA544" s="81">
        <f>IFERROR(VLOOKUP(A544,'Competitors Links &amp; Pricings'!A:L,10,0),"")</f>
        <v>2</v>
      </c>
      <c r="AB544" s="81">
        <f>IFERROR(VLOOKUP(A544,'Competitors Links &amp; Pricings'!A:L,11,0),"")</f>
        <v>2.6</v>
      </c>
    </row>
    <row r="545" spans="1:28" s="83" customFormat="1" ht="12" x14ac:dyDescent="0.25">
      <c r="A545" s="81" t="s">
        <v>1726</v>
      </c>
      <c r="B545" s="89">
        <v>40</v>
      </c>
      <c r="C545" s="89">
        <v>54.74</v>
      </c>
      <c r="D545" s="106">
        <f t="shared" si="32"/>
        <v>0.26927292656192914</v>
      </c>
      <c r="E545" s="90">
        <f t="shared" si="33"/>
        <v>0</v>
      </c>
      <c r="F545" s="90">
        <f t="shared" si="34"/>
        <v>59.5</v>
      </c>
      <c r="G545" s="82" t="s">
        <v>34</v>
      </c>
      <c r="H545" s="81" t="s">
        <v>1727</v>
      </c>
      <c r="I545" s="81" t="s">
        <v>1728</v>
      </c>
      <c r="J545" s="81" t="s">
        <v>443</v>
      </c>
      <c r="K545" s="81"/>
      <c r="L545" s="81"/>
      <c r="M545" s="81"/>
      <c r="N545" s="81"/>
      <c r="O545" s="82"/>
      <c r="P545" s="81"/>
      <c r="Q545" s="81"/>
      <c r="R545" s="81"/>
      <c r="S545" s="81"/>
      <c r="T545" s="81"/>
      <c r="U545" s="81">
        <f t="shared" si="35"/>
        <v>0</v>
      </c>
      <c r="V545" s="81">
        <f>IFERROR(VLOOKUP(A545,'Competitors Links &amp; Pricings'!A:G,3,0),"")</f>
        <v>59.5</v>
      </c>
      <c r="W545" s="81">
        <f>IFERROR(VLOOKUP(A545,'Competitors Links &amp; Pricings'!A:G,5,0),"")</f>
        <v>59.5</v>
      </c>
      <c r="X545" s="81">
        <f>IFERROR(VLOOKUP(A545,'Competitors Links &amp; Pricings'!A:G,7,0),"")</f>
        <v>80.44</v>
      </c>
      <c r="Y545" s="81">
        <f>IFERROR(VLOOKUP(A545,'Competitors Links &amp; Pricings'!A:L,8,0),"")</f>
        <v>1.9</v>
      </c>
      <c r="Z545" s="81">
        <f>IFERROR(VLOOKUP(A545,'Competitors Links &amp; Pricings'!A:L,9,0),"")</f>
        <v>1.6</v>
      </c>
      <c r="AA545" s="81">
        <f>IFERROR(VLOOKUP(A545,'Competitors Links &amp; Pricings'!A:L,10,0),"")</f>
        <v>0.5</v>
      </c>
      <c r="AB545" s="81">
        <f>IFERROR(VLOOKUP(A545,'Competitors Links &amp; Pricings'!A:L,11,0),"")</f>
        <v>4.2</v>
      </c>
    </row>
    <row r="546" spans="1:28" s="83" customFormat="1" ht="12" x14ac:dyDescent="0.25">
      <c r="A546" s="81" t="s">
        <v>1729</v>
      </c>
      <c r="B546" s="89">
        <v>46.29</v>
      </c>
      <c r="C546" s="89">
        <v>63.34</v>
      </c>
      <c r="D546" s="106">
        <f t="shared" si="32"/>
        <v>0.2691821913482792</v>
      </c>
      <c r="E546" s="90">
        <f t="shared" si="33"/>
        <v>0</v>
      </c>
      <c r="F546" s="90">
        <f t="shared" si="34"/>
        <v>68.849999999999994</v>
      </c>
      <c r="G546" s="82" t="s">
        <v>34</v>
      </c>
      <c r="H546" s="81" t="s">
        <v>1730</v>
      </c>
      <c r="I546" s="81" t="s">
        <v>1731</v>
      </c>
      <c r="J546" s="81" t="s">
        <v>443</v>
      </c>
      <c r="K546" s="81"/>
      <c r="L546" s="81"/>
      <c r="M546" s="81"/>
      <c r="N546" s="81"/>
      <c r="O546" s="82"/>
      <c r="P546" s="81"/>
      <c r="Q546" s="81"/>
      <c r="R546" s="81"/>
      <c r="S546" s="81"/>
      <c r="T546" s="81"/>
      <c r="U546" s="81">
        <f t="shared" si="35"/>
        <v>0</v>
      </c>
      <c r="V546" s="81">
        <f>IFERROR(VLOOKUP(A546,'Competitors Links &amp; Pricings'!A:G,3,0),"")</f>
        <v>68.849999999999994</v>
      </c>
      <c r="W546" s="81">
        <f>IFERROR(VLOOKUP(A546,'Competitors Links &amp; Pricings'!A:G,5,0),"")</f>
        <v>111.45</v>
      </c>
      <c r="X546" s="81">
        <f>IFERROR(VLOOKUP(A546,'Competitors Links &amp; Pricings'!A:G,7,0),"")</f>
        <v>68.849999999999994</v>
      </c>
      <c r="Y546" s="81">
        <f>IFERROR(VLOOKUP(A546,'Competitors Links &amp; Pricings'!A:L,8,0),"")</f>
        <v>3.5</v>
      </c>
      <c r="Z546" s="81">
        <f>IFERROR(VLOOKUP(A546,'Competitors Links &amp; Pricings'!A:L,9,0),"")</f>
        <v>4.5</v>
      </c>
      <c r="AA546" s="81">
        <f>IFERROR(VLOOKUP(A546,'Competitors Links &amp; Pricings'!A:L,10,0),"")</f>
        <v>0.9</v>
      </c>
      <c r="AB546" s="81">
        <f>IFERROR(VLOOKUP(A546,'Competitors Links &amp; Pricings'!A:L,11,0),"")</f>
        <v>1.8</v>
      </c>
    </row>
    <row r="547" spans="1:28" s="83" customFormat="1" ht="12" x14ac:dyDescent="0.25">
      <c r="A547" s="81" t="s">
        <v>1732</v>
      </c>
      <c r="B547" s="89">
        <v>40</v>
      </c>
      <c r="C547" s="89">
        <v>54.74</v>
      </c>
      <c r="D547" s="106">
        <f t="shared" si="32"/>
        <v>0.26927292656192914</v>
      </c>
      <c r="E547" s="90">
        <f t="shared" si="33"/>
        <v>0</v>
      </c>
      <c r="F547" s="90">
        <f t="shared" si="34"/>
        <v>59.5</v>
      </c>
      <c r="G547" s="82" t="s">
        <v>34</v>
      </c>
      <c r="H547" s="81" t="s">
        <v>1733</v>
      </c>
      <c r="I547" s="81" t="s">
        <v>1734</v>
      </c>
      <c r="J547" s="81" t="s">
        <v>443</v>
      </c>
      <c r="K547" s="81"/>
      <c r="L547" s="81"/>
      <c r="M547" s="81"/>
      <c r="N547" s="81"/>
      <c r="O547" s="82"/>
      <c r="P547" s="81"/>
      <c r="Q547" s="81"/>
      <c r="R547" s="81"/>
      <c r="S547" s="81"/>
      <c r="T547" s="81"/>
      <c r="U547" s="81">
        <f t="shared" si="35"/>
        <v>0</v>
      </c>
      <c r="V547" s="81">
        <f>IFERROR(VLOOKUP(A547,'Competitors Links &amp; Pricings'!A:G,3,0),"")</f>
        <v>59.5</v>
      </c>
      <c r="W547" s="81">
        <f>IFERROR(VLOOKUP(A547,'Competitors Links &amp; Pricings'!A:G,5,0),"")</f>
        <v>101.97</v>
      </c>
      <c r="X547" s="81">
        <f>IFERROR(VLOOKUP(A547,'Competitors Links &amp; Pricings'!A:G,7,0),"")</f>
        <v>92.45</v>
      </c>
      <c r="Y547" s="81">
        <f>IFERROR(VLOOKUP(A547,'Competitors Links &amp; Pricings'!A:L,8,0),"")</f>
        <v>3.5</v>
      </c>
      <c r="Z547" s="81">
        <f>IFERROR(VLOOKUP(A547,'Competitors Links &amp; Pricings'!A:L,9,0),"")</f>
        <v>4.5</v>
      </c>
      <c r="AA547" s="81">
        <f>IFERROR(VLOOKUP(A547,'Competitors Links &amp; Pricings'!A:L,10,0),"")</f>
        <v>0.8</v>
      </c>
      <c r="AB547" s="81">
        <f>IFERROR(VLOOKUP(A547,'Competitors Links &amp; Pricings'!A:L,11,0),"")</f>
        <v>1.8</v>
      </c>
    </row>
    <row r="548" spans="1:28" s="83" customFormat="1" ht="12" x14ac:dyDescent="0.25">
      <c r="A548" s="81" t="s">
        <v>1735</v>
      </c>
      <c r="B548" s="89">
        <v>93.14</v>
      </c>
      <c r="C548" s="89">
        <v>131.62</v>
      </c>
      <c r="D548" s="106">
        <f t="shared" si="32"/>
        <v>0.29235678468317888</v>
      </c>
      <c r="E548" s="90">
        <f t="shared" si="33"/>
        <v>0</v>
      </c>
      <c r="F548" s="90">
        <f t="shared" si="34"/>
        <v>138.55000000000001</v>
      </c>
      <c r="G548" s="82" t="s">
        <v>34</v>
      </c>
      <c r="H548" s="81" t="s">
        <v>1736</v>
      </c>
      <c r="I548" s="81" t="s">
        <v>1737</v>
      </c>
      <c r="J548" s="81" t="s">
        <v>443</v>
      </c>
      <c r="K548" s="81"/>
      <c r="L548" s="81"/>
      <c r="M548" s="81"/>
      <c r="N548" s="81"/>
      <c r="O548" s="82"/>
      <c r="P548" s="81"/>
      <c r="Q548" s="81"/>
      <c r="R548" s="81"/>
      <c r="S548" s="81"/>
      <c r="T548" s="81"/>
      <c r="U548" s="81">
        <f t="shared" si="35"/>
        <v>0</v>
      </c>
      <c r="V548" s="81">
        <f>IFERROR(VLOOKUP(A548,'Competitors Links &amp; Pricings'!A:G,3,0),"")</f>
        <v>138.55000000000001</v>
      </c>
      <c r="W548" s="81">
        <f>IFERROR(VLOOKUP(A548,'Competitors Links &amp; Pricings'!A:G,5,0),"")</f>
        <v>222.45</v>
      </c>
      <c r="X548" s="81">
        <f>IFERROR(VLOOKUP(A548,'Competitors Links &amp; Pricings'!A:G,7,0),"")</f>
        <v>246.51</v>
      </c>
      <c r="Y548" s="81">
        <f>IFERROR(VLOOKUP(A548,'Competitors Links &amp; Pricings'!A:L,8,0),"")</f>
        <v>3.5</v>
      </c>
      <c r="Z548" s="81">
        <f>IFERROR(VLOOKUP(A548,'Competitors Links &amp; Pricings'!A:L,9,0),"")</f>
        <v>7.7</v>
      </c>
      <c r="AA548" s="81">
        <f>IFERROR(VLOOKUP(A548,'Competitors Links &amp; Pricings'!A:L,10,0),"")</f>
        <v>2</v>
      </c>
      <c r="AB548" s="81">
        <f>IFERROR(VLOOKUP(A548,'Competitors Links &amp; Pricings'!A:L,11,0),"")</f>
        <v>2.6</v>
      </c>
    </row>
    <row r="549" spans="1:28" s="83" customFormat="1" ht="12" x14ac:dyDescent="0.25">
      <c r="A549" s="81" t="s">
        <v>1738</v>
      </c>
      <c r="B549" s="89">
        <v>89.14</v>
      </c>
      <c r="C549" s="89">
        <v>125.97</v>
      </c>
      <c r="D549" s="106">
        <f t="shared" si="32"/>
        <v>0.29237119949194251</v>
      </c>
      <c r="E549" s="90">
        <f t="shared" si="33"/>
        <v>0</v>
      </c>
      <c r="F549" s="90">
        <f t="shared" si="34"/>
        <v>132.6</v>
      </c>
      <c r="G549" s="82" t="s">
        <v>34</v>
      </c>
      <c r="H549" s="81" t="s">
        <v>1739</v>
      </c>
      <c r="I549" s="81" t="s">
        <v>1740</v>
      </c>
      <c r="J549" s="81" t="s">
        <v>443</v>
      </c>
      <c r="K549" s="81"/>
      <c r="L549" s="81"/>
      <c r="M549" s="81"/>
      <c r="N549" s="81"/>
      <c r="O549" s="82"/>
      <c r="P549" s="81"/>
      <c r="Q549" s="81"/>
      <c r="R549" s="81"/>
      <c r="S549" s="81"/>
      <c r="T549" s="81"/>
      <c r="U549" s="81">
        <f t="shared" si="35"/>
        <v>0</v>
      </c>
      <c r="V549" s="81">
        <f>IFERROR(VLOOKUP(A549,'Competitors Links &amp; Pricings'!A:G,3,0),"")</f>
        <v>132.6</v>
      </c>
      <c r="W549" s="81">
        <f>IFERROR(VLOOKUP(A549,'Competitors Links &amp; Pricings'!A:G,5,0),"")</f>
        <v>132.6</v>
      </c>
      <c r="X549" s="81">
        <f>IFERROR(VLOOKUP(A549,'Competitors Links &amp; Pricings'!A:G,7,0),"")</f>
        <v>132.6</v>
      </c>
      <c r="Y549" s="81">
        <f>IFERROR(VLOOKUP(A549,'Competitors Links &amp; Pricings'!A:L,8,0),"")</f>
        <v>4.9000000000000004</v>
      </c>
      <c r="Z549" s="81">
        <f>IFERROR(VLOOKUP(A549,'Competitors Links &amp; Pricings'!A:L,9,0),"")</f>
        <v>2.5</v>
      </c>
      <c r="AA549" s="81">
        <f>IFERROR(VLOOKUP(A549,'Competitors Links &amp; Pricings'!A:L,10,0),"")</f>
        <v>1.8</v>
      </c>
      <c r="AB549" s="81">
        <f>IFERROR(VLOOKUP(A549,'Competitors Links &amp; Pricings'!A:L,11,0),"")</f>
        <v>4.8</v>
      </c>
    </row>
    <row r="550" spans="1:28" s="83" customFormat="1" ht="12" x14ac:dyDescent="0.25">
      <c r="A550" s="81" t="s">
        <v>1741</v>
      </c>
      <c r="B550" s="89">
        <v>13.14</v>
      </c>
      <c r="C550" s="89">
        <v>17.21</v>
      </c>
      <c r="D550" s="106">
        <f t="shared" si="32"/>
        <v>0.23649041255084255</v>
      </c>
      <c r="E550" s="90">
        <f t="shared" si="33"/>
        <v>0</v>
      </c>
      <c r="F550" s="90">
        <f t="shared" si="34"/>
        <v>21.25</v>
      </c>
      <c r="G550" s="82" t="s">
        <v>527</v>
      </c>
      <c r="H550" s="81" t="s">
        <v>1742</v>
      </c>
      <c r="I550" s="81" t="s">
        <v>1743</v>
      </c>
      <c r="J550" s="81" t="s">
        <v>471</v>
      </c>
      <c r="K550" s="81"/>
      <c r="L550" s="81"/>
      <c r="M550" s="81"/>
      <c r="N550" s="81"/>
      <c r="O550" s="82"/>
      <c r="P550" s="81"/>
      <c r="Q550" s="81"/>
      <c r="R550" s="81"/>
      <c r="S550" s="81"/>
      <c r="T550" s="81"/>
      <c r="U550" s="81">
        <f t="shared" si="35"/>
        <v>0</v>
      </c>
      <c r="V550" s="81">
        <f>IFERROR(VLOOKUP(A550,'Competitors Links &amp; Pricings'!A:G,3,0),"")</f>
        <v>21.25</v>
      </c>
      <c r="W550" s="81">
        <f>IFERROR(VLOOKUP(A550,'Competitors Links &amp; Pricings'!A:G,5,0),"")</f>
        <v>21.25</v>
      </c>
      <c r="X550" s="81">
        <f>IFERROR(VLOOKUP(A550,'Competitors Links &amp; Pricings'!A:G,7,0),"")</f>
        <v>38.6</v>
      </c>
      <c r="Y550" s="81">
        <f>IFERROR(VLOOKUP(A550,'Competitors Links &amp; Pricings'!A:L,8,0),"")</f>
        <v>8.6</v>
      </c>
      <c r="Z550" s="81">
        <f>IFERROR(VLOOKUP(A550,'Competitors Links &amp; Pricings'!A:L,9,0),"")</f>
        <v>11</v>
      </c>
      <c r="AA550" s="81">
        <f>IFERROR(VLOOKUP(A550,'Competitors Links &amp; Pricings'!A:L,10,0),"")</f>
        <v>0.97</v>
      </c>
      <c r="AB550" s="81">
        <f>IFERROR(VLOOKUP(A550,'Competitors Links &amp; Pricings'!A:L,11,0),"")</f>
        <v>1.9</v>
      </c>
    </row>
    <row r="551" spans="1:28" s="83" customFormat="1" ht="12" x14ac:dyDescent="0.25">
      <c r="A551" s="81" t="s">
        <v>1744</v>
      </c>
      <c r="B551" s="89">
        <v>93.14</v>
      </c>
      <c r="C551" s="89">
        <v>131.62</v>
      </c>
      <c r="D551" s="106">
        <f t="shared" si="32"/>
        <v>0.29235678468317888</v>
      </c>
      <c r="E551" s="90">
        <f t="shared" si="33"/>
        <v>0</v>
      </c>
      <c r="F551" s="90">
        <f t="shared" si="34"/>
        <v>138.55000000000001</v>
      </c>
      <c r="G551" s="82" t="s">
        <v>34</v>
      </c>
      <c r="H551" s="81" t="s">
        <v>1745</v>
      </c>
      <c r="I551" s="81" t="s">
        <v>1746</v>
      </c>
      <c r="J551" s="81" t="s">
        <v>443</v>
      </c>
      <c r="K551" s="81"/>
      <c r="L551" s="81"/>
      <c r="M551" s="81"/>
      <c r="N551" s="81"/>
      <c r="O551" s="82"/>
      <c r="P551" s="81"/>
      <c r="Q551" s="81"/>
      <c r="R551" s="81"/>
      <c r="S551" s="81"/>
      <c r="T551" s="81"/>
      <c r="U551" s="81">
        <f t="shared" si="35"/>
        <v>0</v>
      </c>
      <c r="V551" s="81">
        <f>IFERROR(VLOOKUP(A551,'Competitors Links &amp; Pricings'!A:G,3,0),"")</f>
        <v>138.55000000000001</v>
      </c>
      <c r="W551" s="81">
        <f>IFERROR(VLOOKUP(A551,'Competitors Links &amp; Pricings'!A:G,5,0),"")</f>
        <v>138.55000000000001</v>
      </c>
      <c r="X551" s="81">
        <f>IFERROR(VLOOKUP(A551,'Competitors Links &amp; Pricings'!A:G,7,0),"")</f>
        <v>145.35</v>
      </c>
      <c r="Y551" s="81">
        <f>IFERROR(VLOOKUP(A551,'Competitors Links &amp; Pricings'!A:L,8,0),"")</f>
        <v>3.5</v>
      </c>
      <c r="Z551" s="81">
        <f>IFERROR(VLOOKUP(A551,'Competitors Links &amp; Pricings'!A:L,9,0),"")</f>
        <v>7.7</v>
      </c>
      <c r="AA551" s="81">
        <f>IFERROR(VLOOKUP(A551,'Competitors Links &amp; Pricings'!A:L,10,0),"")</f>
        <v>2</v>
      </c>
      <c r="AB551" s="81">
        <f>IFERROR(VLOOKUP(A551,'Competitors Links &amp; Pricings'!A:L,11,0),"")</f>
        <v>2.6</v>
      </c>
    </row>
    <row r="552" spans="1:28" s="83" customFormat="1" ht="12" x14ac:dyDescent="0.25">
      <c r="A552" s="81" t="s">
        <v>1747</v>
      </c>
      <c r="B552" s="89">
        <v>69.14</v>
      </c>
      <c r="C552" s="89">
        <v>97.71</v>
      </c>
      <c r="D552" s="106">
        <f t="shared" si="32"/>
        <v>0.2923958653157302</v>
      </c>
      <c r="E552" s="90">
        <f t="shared" si="33"/>
        <v>0</v>
      </c>
      <c r="F552" s="90">
        <f t="shared" si="34"/>
        <v>102.85</v>
      </c>
      <c r="G552" s="82" t="s">
        <v>34</v>
      </c>
      <c r="H552" s="81" t="s">
        <v>1748</v>
      </c>
      <c r="I552" s="81" t="s">
        <v>1749</v>
      </c>
      <c r="J552" s="81" t="s">
        <v>443</v>
      </c>
      <c r="K552" s="81"/>
      <c r="L552" s="81"/>
      <c r="M552" s="81"/>
      <c r="N552" s="81"/>
      <c r="O552" s="82"/>
      <c r="P552" s="81"/>
      <c r="Q552" s="81"/>
      <c r="R552" s="81"/>
      <c r="S552" s="81"/>
      <c r="T552" s="81"/>
      <c r="U552" s="81">
        <f t="shared" si="35"/>
        <v>0</v>
      </c>
      <c r="V552" s="81">
        <f>IFERROR(VLOOKUP(A552,'Competitors Links &amp; Pricings'!A:G,3,0),"")</f>
        <v>102.85</v>
      </c>
      <c r="W552" s="81">
        <f>IFERROR(VLOOKUP(A552,'Competitors Links &amp; Pricings'!A:G,5,0),"")</f>
        <v>102.85</v>
      </c>
      <c r="X552" s="81">
        <f>IFERROR(VLOOKUP(A552,'Competitors Links &amp; Pricings'!A:G,7,0),"")</f>
        <v>102.85</v>
      </c>
      <c r="Y552" s="81">
        <f>IFERROR(VLOOKUP(A552,'Competitors Links &amp; Pricings'!A:L,8,0),"")</f>
        <v>3.5</v>
      </c>
      <c r="Z552" s="81">
        <f>IFERROR(VLOOKUP(A552,'Competitors Links &amp; Pricings'!A:L,9,0),"")</f>
        <v>7.3</v>
      </c>
      <c r="AA552" s="81">
        <f>IFERROR(VLOOKUP(A552,'Competitors Links &amp; Pricings'!A:L,10,0),"")</f>
        <v>1.9</v>
      </c>
      <c r="AB552" s="81">
        <f>IFERROR(VLOOKUP(A552,'Competitors Links &amp; Pricings'!A:L,11,0),"")</f>
        <v>2.6</v>
      </c>
    </row>
    <row r="553" spans="1:28" s="83" customFormat="1" ht="12" x14ac:dyDescent="0.25">
      <c r="A553" s="81" t="s">
        <v>1750</v>
      </c>
      <c r="B553" s="89">
        <v>65.14</v>
      </c>
      <c r="C553" s="89">
        <v>89.15</v>
      </c>
      <c r="D553" s="106">
        <f t="shared" si="32"/>
        <v>0.26932136848008975</v>
      </c>
      <c r="E553" s="90">
        <f t="shared" si="33"/>
        <v>0</v>
      </c>
      <c r="F553" s="90">
        <f t="shared" si="34"/>
        <v>96.9</v>
      </c>
      <c r="G553" s="82" t="s">
        <v>34</v>
      </c>
      <c r="H553" s="81" t="s">
        <v>1751</v>
      </c>
      <c r="I553" s="81" t="s">
        <v>1752</v>
      </c>
      <c r="J553" s="81" t="s">
        <v>443</v>
      </c>
      <c r="K553" s="81"/>
      <c r="L553" s="81"/>
      <c r="M553" s="81"/>
      <c r="N553" s="81"/>
      <c r="O553" s="82"/>
      <c r="P553" s="81"/>
      <c r="Q553" s="81"/>
      <c r="R553" s="81"/>
      <c r="S553" s="81"/>
      <c r="T553" s="81"/>
      <c r="U553" s="81">
        <f t="shared" si="35"/>
        <v>0</v>
      </c>
      <c r="V553" s="81">
        <f>IFERROR(VLOOKUP(A553,'Competitors Links &amp; Pricings'!A:G,3,0),"")</f>
        <v>96.9</v>
      </c>
      <c r="W553" s="81">
        <f>IFERROR(VLOOKUP(A553,'Competitors Links &amp; Pricings'!A:G,5,0),"")</f>
        <v>96.9</v>
      </c>
      <c r="X553" s="81">
        <f>IFERROR(VLOOKUP(A553,'Competitors Links &amp; Pricings'!A:G,7,0),"")</f>
        <v>165.3</v>
      </c>
      <c r="Y553" s="81">
        <f>IFERROR(VLOOKUP(A553,'Competitors Links &amp; Pricings'!A:L,8,0),"")</f>
        <v>4.9000000000000004</v>
      </c>
      <c r="Z553" s="81">
        <f>IFERROR(VLOOKUP(A553,'Competitors Links &amp; Pricings'!A:L,9,0),"")</f>
        <v>2.5</v>
      </c>
      <c r="AA553" s="81">
        <f>IFERROR(VLOOKUP(A553,'Competitors Links &amp; Pricings'!A:L,10,0),"")</f>
        <v>1.8</v>
      </c>
      <c r="AB553" s="81">
        <f>IFERROR(VLOOKUP(A553,'Competitors Links &amp; Pricings'!A:L,11,0),"")</f>
        <v>4.8</v>
      </c>
    </row>
    <row r="554" spans="1:28" s="83" customFormat="1" ht="12" x14ac:dyDescent="0.25">
      <c r="A554" s="81" t="s">
        <v>1753</v>
      </c>
      <c r="B554" s="89">
        <v>39.43</v>
      </c>
      <c r="C554" s="89">
        <v>53.96</v>
      </c>
      <c r="D554" s="106">
        <f t="shared" si="32"/>
        <v>0.26927353595255749</v>
      </c>
      <c r="E554" s="90">
        <f t="shared" si="33"/>
        <v>0</v>
      </c>
      <c r="F554" s="90">
        <f t="shared" si="34"/>
        <v>58.65</v>
      </c>
      <c r="G554" s="82" t="s">
        <v>34</v>
      </c>
      <c r="H554" s="81" t="s">
        <v>1754</v>
      </c>
      <c r="I554" s="81" t="s">
        <v>1755</v>
      </c>
      <c r="J554" s="81" t="s">
        <v>443</v>
      </c>
      <c r="K554" s="81"/>
      <c r="L554" s="81"/>
      <c r="M554" s="81"/>
      <c r="N554" s="81"/>
      <c r="O554" s="82"/>
      <c r="P554" s="81"/>
      <c r="Q554" s="81"/>
      <c r="R554" s="81"/>
      <c r="S554" s="81"/>
      <c r="T554" s="81"/>
      <c r="U554" s="81">
        <f t="shared" si="35"/>
        <v>0</v>
      </c>
      <c r="V554" s="81">
        <f>IFERROR(VLOOKUP(A554,'Competitors Links &amp; Pricings'!A:G,3,0),"")</f>
        <v>58.65</v>
      </c>
      <c r="W554" s="81">
        <f>IFERROR(VLOOKUP(A554,'Competitors Links &amp; Pricings'!A:G,5,0),"")</f>
        <v>58.65</v>
      </c>
      <c r="X554" s="81" t="str">
        <f>IFERROR(VLOOKUP(A554,'Competitors Links &amp; Pricings'!A:G,7,0),"")</f>
        <v xml:space="preserve"> </v>
      </c>
      <c r="Y554" s="81">
        <f>IFERROR(VLOOKUP(A554,'Competitors Links &amp; Pricings'!A:L,8,0),"")</f>
        <v>1.7</v>
      </c>
      <c r="Z554" s="81">
        <f>IFERROR(VLOOKUP(A554,'Competitors Links &amp; Pricings'!A:L,9,0),"")</f>
        <v>2.4</v>
      </c>
      <c r="AA554" s="81">
        <f>IFERROR(VLOOKUP(A554,'Competitors Links &amp; Pricings'!A:L,10,0),"")</f>
        <v>0.6</v>
      </c>
      <c r="AB554" s="81">
        <f>IFERROR(VLOOKUP(A554,'Competitors Links &amp; Pricings'!A:L,11,0),"")</f>
        <v>4.5999999999999996</v>
      </c>
    </row>
    <row r="555" spans="1:28" s="83" customFormat="1" ht="12" x14ac:dyDescent="0.25">
      <c r="A555" s="81" t="s">
        <v>1756</v>
      </c>
      <c r="B555" s="89">
        <v>26.86</v>
      </c>
      <c r="C555" s="89">
        <v>36.75</v>
      </c>
      <c r="D555" s="106">
        <f t="shared" si="32"/>
        <v>0.26911564625850343</v>
      </c>
      <c r="E555" s="90">
        <f t="shared" si="33"/>
        <v>0</v>
      </c>
      <c r="F555" s="90">
        <f t="shared" si="34"/>
        <v>39.950000000000003</v>
      </c>
      <c r="G555" s="82" t="s">
        <v>34</v>
      </c>
      <c r="H555" s="81" t="s">
        <v>1757</v>
      </c>
      <c r="I555" s="81" t="s">
        <v>1758</v>
      </c>
      <c r="J555" s="81" t="s">
        <v>443</v>
      </c>
      <c r="K555" s="81"/>
      <c r="L555" s="81"/>
      <c r="M555" s="81"/>
      <c r="N555" s="81"/>
      <c r="O555" s="82"/>
      <c r="P555" s="81"/>
      <c r="Q555" s="81"/>
      <c r="R555" s="81"/>
      <c r="S555" s="81"/>
      <c r="T555" s="81"/>
      <c r="U555" s="81">
        <f t="shared" si="35"/>
        <v>0</v>
      </c>
      <c r="V555" s="81">
        <f>IFERROR(VLOOKUP(A555,'Competitors Links &amp; Pricings'!A:G,3,0),"")</f>
        <v>39.950000000000003</v>
      </c>
      <c r="W555" s="81">
        <f>IFERROR(VLOOKUP(A555,'Competitors Links &amp; Pricings'!A:G,5,0),"")</f>
        <v>54.01</v>
      </c>
      <c r="X555" s="81">
        <f>IFERROR(VLOOKUP(A555,'Competitors Links &amp; Pricings'!A:G,7,0),"")</f>
        <v>39.950000000000003</v>
      </c>
      <c r="Y555" s="81">
        <f>IFERROR(VLOOKUP(A555,'Competitors Links &amp; Pricings'!A:L,8,0),"")</f>
        <v>1.65</v>
      </c>
      <c r="Z555" s="81">
        <f>IFERROR(VLOOKUP(A555,'Competitors Links &amp; Pricings'!A:L,9,0),"")</f>
        <v>2.3199999999999998</v>
      </c>
      <c r="AA555" s="81">
        <f>IFERROR(VLOOKUP(A555,'Competitors Links &amp; Pricings'!A:L,10,0),"")</f>
        <v>0.5</v>
      </c>
      <c r="AB555" s="81">
        <f>IFERROR(VLOOKUP(A555,'Competitors Links &amp; Pricings'!A:L,11,0),"")</f>
        <v>4.5199999999999996</v>
      </c>
    </row>
    <row r="556" spans="1:28" s="83" customFormat="1" ht="12" x14ac:dyDescent="0.25">
      <c r="A556" s="81" t="s">
        <v>1759</v>
      </c>
      <c r="B556" s="89">
        <v>12</v>
      </c>
      <c r="C556" s="89">
        <v>17.989999999999998</v>
      </c>
      <c r="D556" s="106">
        <f t="shared" si="32"/>
        <v>0.33296275708727063</v>
      </c>
      <c r="E556" s="90">
        <f t="shared" si="33"/>
        <v>0</v>
      </c>
      <c r="F556" s="90">
        <f t="shared" si="34"/>
        <v>19.55</v>
      </c>
      <c r="G556" s="82" t="s">
        <v>34</v>
      </c>
      <c r="H556" s="81" t="s">
        <v>1760</v>
      </c>
      <c r="I556" s="81" t="s">
        <v>1761</v>
      </c>
      <c r="J556" s="81" t="s">
        <v>443</v>
      </c>
      <c r="K556" s="81"/>
      <c r="L556" s="81"/>
      <c r="M556" s="81"/>
      <c r="N556" s="81"/>
      <c r="O556" s="82"/>
      <c r="P556" s="81"/>
      <c r="Q556" s="81"/>
      <c r="R556" s="81"/>
      <c r="S556" s="81"/>
      <c r="T556" s="81"/>
      <c r="U556" s="81">
        <f t="shared" si="35"/>
        <v>0</v>
      </c>
      <c r="V556" s="81">
        <f>IFERROR(VLOOKUP(A556,'Competitors Links &amp; Pricings'!A:G,3,0),"")</f>
        <v>19.55</v>
      </c>
      <c r="W556" s="81">
        <f>IFERROR(VLOOKUP(A556,'Competitors Links &amp; Pricings'!A:G,5,0),"")</f>
        <v>34.65</v>
      </c>
      <c r="X556" s="81">
        <f>IFERROR(VLOOKUP(A556,'Competitors Links &amp; Pricings'!A:G,7,0),"")</f>
        <v>19.55</v>
      </c>
      <c r="Y556" s="81">
        <f>IFERROR(VLOOKUP(A556,'Competitors Links &amp; Pricings'!A:L,8,0),"")</f>
        <v>3.64</v>
      </c>
      <c r="Z556" s="81">
        <f>IFERROR(VLOOKUP(A556,'Competitors Links &amp; Pricings'!A:L,9,0),"")</f>
        <v>0.49</v>
      </c>
      <c r="AA556" s="81">
        <f>IFERROR(VLOOKUP(A556,'Competitors Links &amp; Pricings'!A:L,10,0),"")</f>
        <v>3.42</v>
      </c>
      <c r="AB556" s="81">
        <f>IFERROR(VLOOKUP(A556,'Competitors Links &amp; Pricings'!A:L,11,0),"")</f>
        <v>0.43</v>
      </c>
    </row>
    <row r="557" spans="1:28" s="83" customFormat="1" ht="12" x14ac:dyDescent="0.25">
      <c r="A557" s="81" t="s">
        <v>1762</v>
      </c>
      <c r="B557" s="89">
        <v>48.57</v>
      </c>
      <c r="C557" s="89">
        <v>66.47</v>
      </c>
      <c r="D557" s="106">
        <f t="shared" si="32"/>
        <v>0.26929441853467728</v>
      </c>
      <c r="E557" s="90">
        <f t="shared" si="33"/>
        <v>0</v>
      </c>
      <c r="F557" s="90">
        <f t="shared" si="34"/>
        <v>72.25</v>
      </c>
      <c r="G557" s="82" t="s">
        <v>34</v>
      </c>
      <c r="H557" s="81" t="s">
        <v>1763</v>
      </c>
      <c r="I557" s="81" t="s">
        <v>1764</v>
      </c>
      <c r="J557" s="81" t="s">
        <v>443</v>
      </c>
      <c r="K557" s="81"/>
      <c r="L557" s="81"/>
      <c r="M557" s="81"/>
      <c r="N557" s="81"/>
      <c r="O557" s="82"/>
      <c r="P557" s="81"/>
      <c r="Q557" s="81"/>
      <c r="R557" s="81"/>
      <c r="S557" s="81"/>
      <c r="T557" s="81"/>
      <c r="U557" s="81">
        <f t="shared" si="35"/>
        <v>0</v>
      </c>
      <c r="V557" s="81">
        <f>IFERROR(VLOOKUP(A557,'Competitors Links &amp; Pricings'!A:G,3,0),"")</f>
        <v>72.25</v>
      </c>
      <c r="W557" s="81">
        <f>IFERROR(VLOOKUP(A557,'Competitors Links &amp; Pricings'!A:G,5,0),"")</f>
        <v>72.25</v>
      </c>
      <c r="X557" s="81">
        <f>IFERROR(VLOOKUP(A557,'Competitors Links &amp; Pricings'!A:G,7,0),"")</f>
        <v>122.76</v>
      </c>
      <c r="Y557" s="81">
        <f>IFERROR(VLOOKUP(A557,'Competitors Links &amp; Pricings'!A:L,8,0),"")</f>
        <v>3.5</v>
      </c>
      <c r="Z557" s="81">
        <f>IFERROR(VLOOKUP(A557,'Competitors Links &amp; Pricings'!A:L,9,0),"")</f>
        <v>6.3</v>
      </c>
      <c r="AA557" s="81">
        <f>IFERROR(VLOOKUP(A557,'Competitors Links &amp; Pricings'!A:L,10,0),"")</f>
        <v>1.5</v>
      </c>
      <c r="AB557" s="81">
        <f>IFERROR(VLOOKUP(A557,'Competitors Links &amp; Pricings'!A:L,11,0),"")</f>
        <v>2.6</v>
      </c>
    </row>
    <row r="558" spans="1:28" s="83" customFormat="1" ht="12" x14ac:dyDescent="0.25">
      <c r="A558" s="81" t="s">
        <v>1765</v>
      </c>
      <c r="B558" s="89">
        <v>30.86</v>
      </c>
      <c r="C558" s="89">
        <v>36.83</v>
      </c>
      <c r="D558" s="106">
        <f t="shared" si="32"/>
        <v>0.16209611729568285</v>
      </c>
      <c r="E558" s="90">
        <f t="shared" si="33"/>
        <v>0</v>
      </c>
      <c r="F558" s="90">
        <f t="shared" si="34"/>
        <v>0</v>
      </c>
      <c r="G558" s="82" t="s">
        <v>34</v>
      </c>
      <c r="H558" s="81" t="s">
        <v>1766</v>
      </c>
      <c r="I558" s="81" t="s">
        <v>1767</v>
      </c>
      <c r="J558" s="81" t="s">
        <v>443</v>
      </c>
      <c r="K558" s="81"/>
      <c r="L558" s="81"/>
      <c r="M558" s="81"/>
      <c r="N558" s="81"/>
      <c r="O558" s="82"/>
      <c r="P558" s="81"/>
      <c r="Q558" s="81"/>
      <c r="R558" s="81"/>
      <c r="S558" s="81"/>
      <c r="T558" s="81"/>
      <c r="U558" s="81">
        <f t="shared" si="35"/>
        <v>0</v>
      </c>
      <c r="V558" s="81" t="str">
        <f>IFERROR(VLOOKUP(A558,'Competitors Links &amp; Pricings'!A:G,3,0),"")</f>
        <v xml:space="preserve"> </v>
      </c>
      <c r="W558" s="81" t="str">
        <f>IFERROR(VLOOKUP(A558,'Competitors Links &amp; Pricings'!A:G,5,0),"")</f>
        <v xml:space="preserve"> </v>
      </c>
      <c r="X558" s="81" t="str">
        <f>IFERROR(VLOOKUP(A558,'Competitors Links &amp; Pricings'!A:G,7,0),"")</f>
        <v xml:space="preserve"> </v>
      </c>
      <c r="Y558" s="81">
        <f>IFERROR(VLOOKUP(A558,'Competitors Links &amp; Pricings'!A:L,8,0),"")</f>
        <v>3.7</v>
      </c>
      <c r="Z558" s="81">
        <f>IFERROR(VLOOKUP(A558,'Competitors Links &amp; Pricings'!A:L,9,0),"")</f>
        <v>1.8</v>
      </c>
      <c r="AA558" s="81">
        <f>IFERROR(VLOOKUP(A558,'Competitors Links &amp; Pricings'!A:L,10,0),"")</f>
        <v>0.5</v>
      </c>
      <c r="AB558" s="81">
        <f>IFERROR(VLOOKUP(A558,'Competitors Links &amp; Pricings'!A:L,11,0),"")</f>
        <v>2.9</v>
      </c>
    </row>
    <row r="559" spans="1:28" s="83" customFormat="1" ht="12" x14ac:dyDescent="0.25">
      <c r="A559" s="81" t="s">
        <v>1768</v>
      </c>
      <c r="B559" s="89">
        <v>44</v>
      </c>
      <c r="C559" s="89">
        <v>60.21</v>
      </c>
      <c r="D559" s="106">
        <f t="shared" si="32"/>
        <v>0.26922438133200466</v>
      </c>
      <c r="E559" s="90">
        <f t="shared" si="33"/>
        <v>0</v>
      </c>
      <c r="F559" s="90">
        <f t="shared" si="34"/>
        <v>65.45</v>
      </c>
      <c r="G559" s="82" t="s">
        <v>34</v>
      </c>
      <c r="H559" s="81" t="s">
        <v>1769</v>
      </c>
      <c r="I559" s="81" t="s">
        <v>1770</v>
      </c>
      <c r="J559" s="81" t="s">
        <v>443</v>
      </c>
      <c r="K559" s="82"/>
      <c r="L559" s="81"/>
      <c r="M559" s="82"/>
      <c r="N559" s="82"/>
      <c r="O559" s="82"/>
      <c r="P559" s="81"/>
      <c r="Q559" s="81"/>
      <c r="R559" s="81"/>
      <c r="S559" s="81"/>
      <c r="T559" s="81"/>
      <c r="U559" s="81">
        <f t="shared" si="35"/>
        <v>0</v>
      </c>
      <c r="V559" s="81">
        <f>IFERROR(VLOOKUP(A559,'Competitors Links &amp; Pricings'!A:G,3,0),"")</f>
        <v>65.45</v>
      </c>
      <c r="W559" s="81">
        <f>IFERROR(VLOOKUP(A559,'Competitors Links &amp; Pricings'!A:G,5,0),"")</f>
        <v>65.45</v>
      </c>
      <c r="X559" s="81">
        <f>IFERROR(VLOOKUP(A559,'Competitors Links &amp; Pricings'!A:G,7,0),"")</f>
        <v>65.45</v>
      </c>
      <c r="Y559" s="81">
        <f>IFERROR(VLOOKUP(A559,'Competitors Links &amp; Pricings'!A:L,8,0),"")</f>
        <v>10</v>
      </c>
      <c r="Z559" s="81">
        <f>IFERROR(VLOOKUP(A559,'Competitors Links &amp; Pricings'!A:L,9,0),"")</f>
        <v>4.7</v>
      </c>
      <c r="AA559" s="81">
        <f>IFERROR(VLOOKUP(A559,'Competitors Links &amp; Pricings'!A:L,10,0),"")</f>
        <v>0.52</v>
      </c>
      <c r="AB559" s="81">
        <f>IFERROR(VLOOKUP(A559,'Competitors Links &amp; Pricings'!A:L,11,0),"")</f>
        <v>11.3</v>
      </c>
    </row>
    <row r="560" spans="1:28" s="83" customFormat="1" ht="12" x14ac:dyDescent="0.25">
      <c r="A560" s="81" t="s">
        <v>1771</v>
      </c>
      <c r="B560" s="89">
        <v>28</v>
      </c>
      <c r="C560" s="89">
        <v>38.32</v>
      </c>
      <c r="D560" s="106">
        <f t="shared" si="32"/>
        <v>0.26931106471816285</v>
      </c>
      <c r="E560" s="90">
        <f t="shared" si="33"/>
        <v>0</v>
      </c>
      <c r="F560" s="90">
        <f t="shared" si="34"/>
        <v>41.65</v>
      </c>
      <c r="G560" s="82" t="s">
        <v>34</v>
      </c>
      <c r="H560" s="81" t="s">
        <v>1772</v>
      </c>
      <c r="I560" s="81" t="s">
        <v>1773</v>
      </c>
      <c r="J560" s="81" t="s">
        <v>443</v>
      </c>
      <c r="K560" s="81"/>
      <c r="L560" s="81"/>
      <c r="M560" s="81"/>
      <c r="N560" s="81"/>
      <c r="O560" s="82"/>
      <c r="P560" s="81"/>
      <c r="Q560" s="81"/>
      <c r="R560" s="81"/>
      <c r="S560" s="81"/>
      <c r="T560" s="81"/>
      <c r="U560" s="81">
        <f t="shared" si="35"/>
        <v>0</v>
      </c>
      <c r="V560" s="81">
        <f>IFERROR(VLOOKUP(A560,'Competitors Links &amp; Pricings'!A:G,3,0),"")</f>
        <v>41.65</v>
      </c>
      <c r="W560" s="81" t="str">
        <f>IFERROR(VLOOKUP(A560,'Competitors Links &amp; Pricings'!A:G,5,0),"")</f>
        <v xml:space="preserve"> </v>
      </c>
      <c r="X560" s="81" t="str">
        <f>IFERROR(VLOOKUP(A560,'Competitors Links &amp; Pricings'!A:G,7,0),"")</f>
        <v xml:space="preserve"> </v>
      </c>
      <c r="Y560" s="81">
        <f>IFERROR(VLOOKUP(A560,'Competitors Links &amp; Pricings'!A:L,8,0),"")</f>
        <v>3.7</v>
      </c>
      <c r="Z560" s="81">
        <f>IFERROR(VLOOKUP(A560,'Competitors Links &amp; Pricings'!A:L,9,0),"")</f>
        <v>1.8</v>
      </c>
      <c r="AA560" s="81">
        <f>IFERROR(VLOOKUP(A560,'Competitors Links &amp; Pricings'!A:L,10,0),"")</f>
        <v>0.5</v>
      </c>
      <c r="AB560" s="81">
        <f>IFERROR(VLOOKUP(A560,'Competitors Links &amp; Pricings'!A:L,11,0),"")</f>
        <v>2.9</v>
      </c>
    </row>
    <row r="561" spans="1:28" s="83" customFormat="1" ht="12" x14ac:dyDescent="0.25">
      <c r="A561" s="81" t="s">
        <v>1774</v>
      </c>
      <c r="B561" s="89">
        <v>24.57</v>
      </c>
      <c r="C561" s="89">
        <v>33.630000000000003</v>
      </c>
      <c r="D561" s="106">
        <f t="shared" si="32"/>
        <v>0.26940231935771636</v>
      </c>
      <c r="E561" s="90">
        <f t="shared" si="33"/>
        <v>0</v>
      </c>
      <c r="F561" s="90">
        <f t="shared" si="34"/>
        <v>36.549999999999997</v>
      </c>
      <c r="G561" s="82" t="s">
        <v>34</v>
      </c>
      <c r="H561" s="81" t="s">
        <v>1775</v>
      </c>
      <c r="I561" s="81" t="s">
        <v>1776</v>
      </c>
      <c r="J561" s="81" t="s">
        <v>443</v>
      </c>
      <c r="K561" s="81"/>
      <c r="L561" s="81"/>
      <c r="M561" s="81"/>
      <c r="N561" s="81"/>
      <c r="O561" s="82"/>
      <c r="P561" s="81"/>
      <c r="Q561" s="81"/>
      <c r="R561" s="81"/>
      <c r="S561" s="81"/>
      <c r="T561" s="81"/>
      <c r="U561" s="81">
        <f t="shared" si="35"/>
        <v>0</v>
      </c>
      <c r="V561" s="81">
        <f>IFERROR(VLOOKUP(A561,'Competitors Links &amp; Pricings'!A:G,3,0),"")</f>
        <v>36.549999999999997</v>
      </c>
      <c r="W561" s="81">
        <f>IFERROR(VLOOKUP(A561,'Competitors Links &amp; Pricings'!A:G,5,0),"")</f>
        <v>36.549999999999997</v>
      </c>
      <c r="X561" s="81">
        <f>IFERROR(VLOOKUP(A561,'Competitors Links &amp; Pricings'!A:G,7,0),"")</f>
        <v>55.95</v>
      </c>
      <c r="Y561" s="81">
        <f>IFERROR(VLOOKUP(A561,'Competitors Links &amp; Pricings'!A:L,8,0),"")</f>
        <v>3.7</v>
      </c>
      <c r="Z561" s="81">
        <f>IFERROR(VLOOKUP(A561,'Competitors Links &amp; Pricings'!A:L,9,0),"")</f>
        <v>1.5</v>
      </c>
      <c r="AA561" s="81">
        <f>IFERROR(VLOOKUP(A561,'Competitors Links &amp; Pricings'!A:L,10,0),"")</f>
        <v>0.44</v>
      </c>
      <c r="AB561" s="81">
        <f>IFERROR(VLOOKUP(A561,'Competitors Links &amp; Pricings'!A:L,11,0),"")</f>
        <v>2.9</v>
      </c>
    </row>
    <row r="562" spans="1:28" s="83" customFormat="1" ht="12" x14ac:dyDescent="0.25">
      <c r="A562" s="81" t="s">
        <v>1777</v>
      </c>
      <c r="B562" s="89">
        <v>12</v>
      </c>
      <c r="C562" s="89">
        <v>16.420000000000002</v>
      </c>
      <c r="D562" s="106">
        <f t="shared" si="32"/>
        <v>0.26918392204628511</v>
      </c>
      <c r="E562" s="90">
        <f t="shared" si="33"/>
        <v>0</v>
      </c>
      <c r="F562" s="90">
        <f t="shared" si="34"/>
        <v>17.850000000000001</v>
      </c>
      <c r="G562" s="82" t="s">
        <v>34</v>
      </c>
      <c r="H562" s="81" t="s">
        <v>1778</v>
      </c>
      <c r="I562" s="81" t="s">
        <v>1779</v>
      </c>
      <c r="J562" s="81" t="s">
        <v>443</v>
      </c>
      <c r="K562" s="81"/>
      <c r="L562" s="81"/>
      <c r="M562" s="81"/>
      <c r="N562" s="81"/>
      <c r="O562" s="82"/>
      <c r="P562" s="81"/>
      <c r="Q562" s="81"/>
      <c r="R562" s="81"/>
      <c r="S562" s="81"/>
      <c r="T562" s="81"/>
      <c r="U562" s="81">
        <f t="shared" si="35"/>
        <v>0</v>
      </c>
      <c r="V562" s="81">
        <f>IFERROR(VLOOKUP(A562,'Competitors Links &amp; Pricings'!A:G,3,0),"")</f>
        <v>17.850000000000001</v>
      </c>
      <c r="W562" s="81">
        <f>IFERROR(VLOOKUP(A562,'Competitors Links &amp; Pricings'!A:G,5,0),"")</f>
        <v>17.850000000000001</v>
      </c>
      <c r="X562" s="81">
        <f>IFERROR(VLOOKUP(A562,'Competitors Links &amp; Pricings'!A:G,7,0),"")</f>
        <v>28.95</v>
      </c>
      <c r="Y562" s="81">
        <f>IFERROR(VLOOKUP(A562,'Competitors Links &amp; Pricings'!A:L,8,0),"")</f>
        <v>2</v>
      </c>
      <c r="Z562" s="81">
        <f>IFERROR(VLOOKUP(A562,'Competitors Links &amp; Pricings'!A:L,9,0),"")</f>
        <v>1.1000000000000001</v>
      </c>
      <c r="AA562" s="81">
        <f>IFERROR(VLOOKUP(A562,'Competitors Links &amp; Pricings'!A:L,10,0),"")</f>
        <v>0.2</v>
      </c>
      <c r="AB562" s="81">
        <f>IFERROR(VLOOKUP(A562,'Competitors Links &amp; Pricings'!A:L,11,0),"")</f>
        <v>2.1</v>
      </c>
    </row>
    <row r="563" spans="1:28" s="83" customFormat="1" ht="12" x14ac:dyDescent="0.25">
      <c r="A563" s="81" t="s">
        <v>1780</v>
      </c>
      <c r="B563" s="89">
        <v>170.29</v>
      </c>
      <c r="C563" s="89">
        <v>208.99</v>
      </c>
      <c r="D563" s="106">
        <f t="shared" si="32"/>
        <v>0.18517632422603961</v>
      </c>
      <c r="E563" s="90">
        <f t="shared" si="33"/>
        <v>0</v>
      </c>
      <c r="F563" s="90">
        <f t="shared" si="34"/>
        <v>219.99</v>
      </c>
      <c r="G563" s="82" t="s">
        <v>34</v>
      </c>
      <c r="H563" s="81" t="s">
        <v>1781</v>
      </c>
      <c r="I563" s="81" t="s">
        <v>1782</v>
      </c>
      <c r="J563" s="81" t="s">
        <v>443</v>
      </c>
      <c r="K563" s="81"/>
      <c r="L563" s="81"/>
      <c r="M563" s="81"/>
      <c r="N563" s="81"/>
      <c r="O563" s="82"/>
      <c r="P563" s="81"/>
      <c r="Q563" s="81"/>
      <c r="R563" s="81"/>
      <c r="S563" s="81"/>
      <c r="T563" s="81"/>
      <c r="U563" s="81">
        <f t="shared" si="35"/>
        <v>0</v>
      </c>
      <c r="V563" s="81">
        <f>IFERROR(VLOOKUP(A563,'Competitors Links &amp; Pricings'!A:G,3,0),"")</f>
        <v>253.3</v>
      </c>
      <c r="W563" s="81">
        <f>IFERROR(VLOOKUP(A563,'Competitors Links &amp; Pricings'!A:G,5,0),"")</f>
        <v>219.99</v>
      </c>
      <c r="X563" s="81">
        <f>IFERROR(VLOOKUP(A563,'Competitors Links &amp; Pricings'!A:G,7,0),"")</f>
        <v>429.66</v>
      </c>
      <c r="Y563" s="81">
        <f>IFERROR(VLOOKUP(A563,'Competitors Links &amp; Pricings'!A:L,8,0),"")</f>
        <v>5</v>
      </c>
      <c r="Z563" s="81">
        <f>IFERROR(VLOOKUP(A563,'Competitors Links &amp; Pricings'!A:L,9,0),"")</f>
        <v>2.4</v>
      </c>
      <c r="AA563" s="81">
        <f>IFERROR(VLOOKUP(A563,'Competitors Links &amp; Pricings'!A:L,10,0),"")</f>
        <v>4.8</v>
      </c>
      <c r="AB563" s="81">
        <f>IFERROR(VLOOKUP(A563,'Competitors Links &amp; Pricings'!A:L,11,0),"")</f>
        <v>10.4</v>
      </c>
    </row>
    <row r="564" spans="1:28" s="83" customFormat="1" ht="12" x14ac:dyDescent="0.25">
      <c r="A564" s="81" t="s">
        <v>1783</v>
      </c>
      <c r="B564" s="89">
        <v>204</v>
      </c>
      <c r="C564" s="89">
        <v>288.27999999999997</v>
      </c>
      <c r="D564" s="106">
        <f t="shared" si="32"/>
        <v>0.29235465519633685</v>
      </c>
      <c r="E564" s="90">
        <f t="shared" si="33"/>
        <v>0</v>
      </c>
      <c r="F564" s="90">
        <f t="shared" si="34"/>
        <v>303.45</v>
      </c>
      <c r="G564" s="82" t="s">
        <v>34</v>
      </c>
      <c r="H564" s="81" t="s">
        <v>1784</v>
      </c>
      <c r="I564" s="81" t="s">
        <v>1785</v>
      </c>
      <c r="J564" s="81" t="s">
        <v>443</v>
      </c>
      <c r="K564" s="81"/>
      <c r="L564" s="81"/>
      <c r="M564" s="81"/>
      <c r="N564" s="81"/>
      <c r="O564" s="82"/>
      <c r="P564" s="81"/>
      <c r="Q564" s="81"/>
      <c r="R564" s="81"/>
      <c r="S564" s="81"/>
      <c r="T564" s="81"/>
      <c r="U564" s="81">
        <f t="shared" si="35"/>
        <v>0</v>
      </c>
      <c r="V564" s="81">
        <f>IFERROR(VLOOKUP(A564,'Competitors Links &amp; Pricings'!A:G,3,0),"")</f>
        <v>303.45</v>
      </c>
      <c r="W564" s="81">
        <f>IFERROR(VLOOKUP(A564,'Competitors Links &amp; Pricings'!A:G,5,0),"")</f>
        <v>303.45</v>
      </c>
      <c r="X564" s="81">
        <f>IFERROR(VLOOKUP(A564,'Competitors Links &amp; Pricings'!A:G,7,0),"")</f>
        <v>514.79999999999995</v>
      </c>
      <c r="Y564" s="81">
        <f>IFERROR(VLOOKUP(A564,'Competitors Links &amp; Pricings'!A:L,8,0),"")</f>
        <v>5</v>
      </c>
      <c r="Z564" s="81">
        <f>IFERROR(VLOOKUP(A564,'Competitors Links &amp; Pricings'!A:L,9,0),"")</f>
        <v>2.4</v>
      </c>
      <c r="AA564" s="81">
        <f>IFERROR(VLOOKUP(A564,'Competitors Links &amp; Pricings'!A:L,10,0),"")</f>
        <v>6.6</v>
      </c>
      <c r="AB564" s="81">
        <f>IFERROR(VLOOKUP(A564,'Competitors Links &amp; Pricings'!A:L,11,0),"")</f>
        <v>13.3</v>
      </c>
    </row>
    <row r="565" spans="1:28" s="83" customFormat="1" ht="12" x14ac:dyDescent="0.25">
      <c r="A565" s="81" t="s">
        <v>1786</v>
      </c>
      <c r="B565" s="89">
        <v>35.43</v>
      </c>
      <c r="C565" s="89">
        <v>48.48</v>
      </c>
      <c r="D565" s="106">
        <f t="shared" si="32"/>
        <v>0.26918316831683164</v>
      </c>
      <c r="E565" s="90">
        <f t="shared" si="33"/>
        <v>0</v>
      </c>
      <c r="F565" s="90">
        <f t="shared" si="34"/>
        <v>52.7</v>
      </c>
      <c r="G565" s="82" t="s">
        <v>34</v>
      </c>
      <c r="H565" s="81" t="s">
        <v>1787</v>
      </c>
      <c r="I565" s="81" t="s">
        <v>1788</v>
      </c>
      <c r="J565" s="81" t="s">
        <v>443</v>
      </c>
      <c r="K565" s="81"/>
      <c r="L565" s="81"/>
      <c r="M565" s="81"/>
      <c r="N565" s="81"/>
      <c r="O565" s="82"/>
      <c r="P565" s="81"/>
      <c r="Q565" s="81"/>
      <c r="R565" s="81"/>
      <c r="S565" s="81"/>
      <c r="T565" s="81"/>
      <c r="U565" s="81">
        <f t="shared" si="35"/>
        <v>0</v>
      </c>
      <c r="V565" s="81">
        <f>IFERROR(VLOOKUP(A565,'Competitors Links &amp; Pricings'!A:G,3,0),"")</f>
        <v>52.7</v>
      </c>
      <c r="W565" s="81">
        <f>IFERROR(VLOOKUP(A565,'Competitors Links &amp; Pricings'!A:G,5,0),"")</f>
        <v>52.7</v>
      </c>
      <c r="X565" s="81">
        <f>IFERROR(VLOOKUP(A565,'Competitors Links &amp; Pricings'!A:G,7,0),"")</f>
        <v>71.06</v>
      </c>
      <c r="Y565" s="81">
        <f>IFERROR(VLOOKUP(A565,'Competitors Links &amp; Pricings'!A:L,8,0),"")</f>
        <v>2.9</v>
      </c>
      <c r="Z565" s="81">
        <f>IFERROR(VLOOKUP(A565,'Competitors Links &amp; Pricings'!A:L,9,0),"")</f>
        <v>1.2</v>
      </c>
      <c r="AA565" s="81">
        <f>IFERROR(VLOOKUP(A565,'Competitors Links &amp; Pricings'!A:L,10,0),"")</f>
        <v>0.6</v>
      </c>
      <c r="AB565" s="81">
        <f>IFERROR(VLOOKUP(A565,'Competitors Links &amp; Pricings'!A:L,11,0),"")</f>
        <v>2.9</v>
      </c>
    </row>
    <row r="566" spans="1:28" s="83" customFormat="1" ht="12" x14ac:dyDescent="0.25">
      <c r="A566" s="81" t="s">
        <v>1789</v>
      </c>
      <c r="B566" s="89">
        <v>26.86</v>
      </c>
      <c r="C566" s="89">
        <v>36.75</v>
      </c>
      <c r="D566" s="106">
        <f t="shared" si="32"/>
        <v>0.26911564625850343</v>
      </c>
      <c r="E566" s="90">
        <f t="shared" si="33"/>
        <v>0</v>
      </c>
      <c r="F566" s="90">
        <f t="shared" si="34"/>
        <v>39.950000000000003</v>
      </c>
      <c r="G566" s="82" t="s">
        <v>34</v>
      </c>
      <c r="H566" s="81" t="s">
        <v>1790</v>
      </c>
      <c r="I566" s="81" t="s">
        <v>1791</v>
      </c>
      <c r="J566" s="81" t="s">
        <v>443</v>
      </c>
      <c r="K566" s="81"/>
      <c r="L566" s="81"/>
      <c r="M566" s="81"/>
      <c r="N566" s="81"/>
      <c r="O566" s="82"/>
      <c r="P566" s="81"/>
      <c r="Q566" s="81"/>
      <c r="R566" s="81"/>
      <c r="S566" s="81"/>
      <c r="T566" s="81"/>
      <c r="U566" s="81">
        <f t="shared" si="35"/>
        <v>0</v>
      </c>
      <c r="V566" s="81">
        <f>IFERROR(VLOOKUP(A566,'Competitors Links &amp; Pricings'!A:G,3,0),"")</f>
        <v>39.950000000000003</v>
      </c>
      <c r="W566" s="81">
        <f>IFERROR(VLOOKUP(A566,'Competitors Links &amp; Pricings'!A:G,5,0),"")</f>
        <v>68.319999999999993</v>
      </c>
      <c r="X566" s="81">
        <f>IFERROR(VLOOKUP(A566,'Competitors Links &amp; Pricings'!A:G,7,0),"")</f>
        <v>39.950000000000003</v>
      </c>
      <c r="Y566" s="81">
        <f>IFERROR(VLOOKUP(A566,'Competitors Links &amp; Pricings'!A:L,8,0),"")</f>
        <v>2.9</v>
      </c>
      <c r="Z566" s="81">
        <f>IFERROR(VLOOKUP(A566,'Competitors Links &amp; Pricings'!A:L,9,0),"")</f>
        <v>1.2</v>
      </c>
      <c r="AA566" s="81">
        <f>IFERROR(VLOOKUP(A566,'Competitors Links &amp; Pricings'!A:L,10,0),"")</f>
        <v>0.6</v>
      </c>
      <c r="AB566" s="81">
        <f>IFERROR(VLOOKUP(A566,'Competitors Links &amp; Pricings'!A:L,11,0),"")</f>
        <v>2.9</v>
      </c>
    </row>
    <row r="567" spans="1:28" s="83" customFormat="1" ht="12" x14ac:dyDescent="0.25">
      <c r="A567" s="81" t="s">
        <v>1792</v>
      </c>
      <c r="B567" s="89">
        <v>16.57</v>
      </c>
      <c r="C567" s="89">
        <v>22.68</v>
      </c>
      <c r="D567" s="106">
        <f t="shared" si="32"/>
        <v>0.26940035273368607</v>
      </c>
      <c r="E567" s="90">
        <f t="shared" si="33"/>
        <v>0</v>
      </c>
      <c r="F567" s="90">
        <f t="shared" si="34"/>
        <v>24.65</v>
      </c>
      <c r="G567" s="82" t="s">
        <v>34</v>
      </c>
      <c r="H567" s="81" t="s">
        <v>1793</v>
      </c>
      <c r="I567" s="81" t="s">
        <v>1794</v>
      </c>
      <c r="J567" s="81" t="s">
        <v>443</v>
      </c>
      <c r="K567" s="81"/>
      <c r="L567" s="81"/>
      <c r="M567" s="81"/>
      <c r="N567" s="81"/>
      <c r="O567" s="82"/>
      <c r="P567" s="81"/>
      <c r="Q567" s="81"/>
      <c r="R567" s="81"/>
      <c r="S567" s="81"/>
      <c r="T567" s="81"/>
      <c r="U567" s="81">
        <f t="shared" si="35"/>
        <v>0</v>
      </c>
      <c r="V567" s="81">
        <f>IFERROR(VLOOKUP(A567,'Competitors Links &amp; Pricings'!A:G,3,0),"")</f>
        <v>24.65</v>
      </c>
      <c r="W567" s="81">
        <f>IFERROR(VLOOKUP(A567,'Competitors Links &amp; Pricings'!A:G,5,0),"")</f>
        <v>24.65</v>
      </c>
      <c r="X567" s="81">
        <f>IFERROR(VLOOKUP(A567,'Competitors Links &amp; Pricings'!A:G,7,0),"")</f>
        <v>24.65</v>
      </c>
      <c r="Y567" s="81">
        <f>IFERROR(VLOOKUP(A567,'Competitors Links &amp; Pricings'!A:L,8,0),"")</f>
        <v>1.6</v>
      </c>
      <c r="Z567" s="81">
        <f>IFERROR(VLOOKUP(A567,'Competitors Links &amp; Pricings'!A:L,9,0),"")</f>
        <v>0.7</v>
      </c>
      <c r="AA567" s="81">
        <f>IFERROR(VLOOKUP(A567,'Competitors Links &amp; Pricings'!A:L,10,0),"")</f>
        <v>0.1</v>
      </c>
      <c r="AB567" s="81">
        <f>IFERROR(VLOOKUP(A567,'Competitors Links &amp; Pricings'!A:L,11,0),"")</f>
        <v>0.9</v>
      </c>
    </row>
    <row r="568" spans="1:28" s="83" customFormat="1" ht="12" x14ac:dyDescent="0.25">
      <c r="A568" s="81" t="s">
        <v>1795</v>
      </c>
      <c r="B568" s="89">
        <v>205.14</v>
      </c>
      <c r="C568" s="89">
        <v>289.89</v>
      </c>
      <c r="D568" s="106">
        <f t="shared" si="32"/>
        <v>0.29235227155127808</v>
      </c>
      <c r="E568" s="90">
        <f t="shared" si="33"/>
        <v>0</v>
      </c>
      <c r="F568" s="90">
        <f t="shared" si="34"/>
        <v>305.14999999999998</v>
      </c>
      <c r="G568" s="82" t="s">
        <v>34</v>
      </c>
      <c r="H568" s="81" t="s">
        <v>1796</v>
      </c>
      <c r="I568" s="81" t="s">
        <v>1797</v>
      </c>
      <c r="J568" s="81" t="s">
        <v>443</v>
      </c>
      <c r="K568" s="81"/>
      <c r="L568" s="81"/>
      <c r="M568" s="81"/>
      <c r="N568" s="81"/>
      <c r="O568" s="82"/>
      <c r="P568" s="81"/>
      <c r="Q568" s="81"/>
      <c r="R568" s="81"/>
      <c r="S568" s="81"/>
      <c r="T568" s="81"/>
      <c r="U568" s="81">
        <f t="shared" si="35"/>
        <v>0</v>
      </c>
      <c r="V568" s="81">
        <f>IFERROR(VLOOKUP(A568,'Competitors Links &amp; Pricings'!A:G,3,0),"")</f>
        <v>305.14999999999998</v>
      </c>
      <c r="W568" s="81">
        <f>IFERROR(VLOOKUP(A568,'Competitors Links &amp; Pricings'!A:G,5,0),"")</f>
        <v>517.45000000000005</v>
      </c>
      <c r="X568" s="81">
        <f>IFERROR(VLOOKUP(A568,'Competitors Links &amp; Pricings'!A:G,7,0),"")</f>
        <v>305.14999999999998</v>
      </c>
      <c r="Y568" s="81">
        <f>IFERROR(VLOOKUP(A568,'Competitors Links &amp; Pricings'!A:L,8,0),"")</f>
        <v>12.2</v>
      </c>
      <c r="Z568" s="81">
        <f>IFERROR(VLOOKUP(A568,'Competitors Links &amp; Pricings'!A:L,9,0),"")</f>
        <v>3.4</v>
      </c>
      <c r="AA568" s="81">
        <f>IFERROR(VLOOKUP(A568,'Competitors Links &amp; Pricings'!A:L,10,0),"")</f>
        <v>7.05</v>
      </c>
      <c r="AB568" s="81">
        <f>IFERROR(VLOOKUP(A568,'Competitors Links &amp; Pricings'!A:L,11,0),"")</f>
        <v>7.3</v>
      </c>
    </row>
    <row r="569" spans="1:28" s="83" customFormat="1" ht="12" x14ac:dyDescent="0.25">
      <c r="A569" s="81" t="s">
        <v>1798</v>
      </c>
      <c r="B569" s="89">
        <v>167.43</v>
      </c>
      <c r="C569" s="89">
        <v>236.6</v>
      </c>
      <c r="D569" s="106">
        <f t="shared" si="32"/>
        <v>0.29234995773457306</v>
      </c>
      <c r="E569" s="90">
        <f t="shared" si="33"/>
        <v>0</v>
      </c>
      <c r="F569" s="90">
        <f t="shared" si="34"/>
        <v>249.05</v>
      </c>
      <c r="G569" s="82" t="s">
        <v>34</v>
      </c>
      <c r="H569" s="81" t="s">
        <v>1799</v>
      </c>
      <c r="I569" s="81" t="s">
        <v>1800</v>
      </c>
      <c r="J569" s="81" t="s">
        <v>443</v>
      </c>
      <c r="K569" s="81"/>
      <c r="L569" s="81"/>
      <c r="M569" s="81"/>
      <c r="N569" s="81"/>
      <c r="O569" s="82"/>
      <c r="P569" s="81"/>
      <c r="Q569" s="81"/>
      <c r="R569" s="81"/>
      <c r="S569" s="81"/>
      <c r="T569" s="81"/>
      <c r="U569" s="81">
        <f t="shared" si="35"/>
        <v>0</v>
      </c>
      <c r="V569" s="81">
        <f>IFERROR(VLOOKUP(A569,'Competitors Links &amp; Pricings'!A:G,3,0),"")</f>
        <v>249.05</v>
      </c>
      <c r="W569" s="81">
        <f>IFERROR(VLOOKUP(A569,'Competitors Links &amp; Pricings'!A:G,5,0),"")</f>
        <v>422.73</v>
      </c>
      <c r="X569" s="81">
        <f>IFERROR(VLOOKUP(A569,'Competitors Links &amp; Pricings'!A:G,7,0),"")</f>
        <v>422.74</v>
      </c>
      <c r="Y569" s="81">
        <f>IFERROR(VLOOKUP(A569,'Competitors Links &amp; Pricings'!A:L,8,0),"")</f>
        <v>6.4</v>
      </c>
      <c r="Z569" s="81">
        <f>IFERROR(VLOOKUP(A569,'Competitors Links &amp; Pricings'!A:L,9,0),"")</f>
        <v>7.8</v>
      </c>
      <c r="AA569" s="81">
        <f>IFERROR(VLOOKUP(A569,'Competitors Links &amp; Pricings'!A:L,10,0),"")</f>
        <v>2.2000000000000002</v>
      </c>
      <c r="AB569" s="81">
        <f>IFERROR(VLOOKUP(A569,'Competitors Links &amp; Pricings'!A:L,11,0),"")</f>
        <v>2.4</v>
      </c>
    </row>
    <row r="570" spans="1:28" s="83" customFormat="1" ht="12" x14ac:dyDescent="0.25">
      <c r="A570" s="81" t="s">
        <v>1801</v>
      </c>
      <c r="B570" s="89">
        <v>73.14</v>
      </c>
      <c r="C570" s="89">
        <v>103.36</v>
      </c>
      <c r="D570" s="106">
        <f t="shared" si="32"/>
        <v>0.29237616099071206</v>
      </c>
      <c r="E570" s="90">
        <f t="shared" si="33"/>
        <v>0</v>
      </c>
      <c r="F570" s="90">
        <f t="shared" si="34"/>
        <v>108.8</v>
      </c>
      <c r="G570" s="82" t="s">
        <v>34</v>
      </c>
      <c r="H570" s="81" t="s">
        <v>1802</v>
      </c>
      <c r="I570" s="81" t="s">
        <v>1803</v>
      </c>
      <c r="J570" s="81" t="s">
        <v>443</v>
      </c>
      <c r="K570" s="81"/>
      <c r="L570" s="81"/>
      <c r="M570" s="81"/>
      <c r="N570" s="81"/>
      <c r="O570" s="82"/>
      <c r="P570" s="81"/>
      <c r="Q570" s="81"/>
      <c r="R570" s="81"/>
      <c r="S570" s="81"/>
      <c r="T570" s="81"/>
      <c r="U570" s="81">
        <f t="shared" si="35"/>
        <v>0</v>
      </c>
      <c r="V570" s="81">
        <f>IFERROR(VLOOKUP(A570,'Competitors Links &amp; Pricings'!A:G,3,0),"")</f>
        <v>108.8</v>
      </c>
      <c r="W570" s="81">
        <f>IFERROR(VLOOKUP(A570,'Competitors Links &amp; Pricings'!A:G,5,0),"")</f>
        <v>163</v>
      </c>
      <c r="X570" s="81">
        <f>IFERROR(VLOOKUP(A570,'Competitors Links &amp; Pricings'!A:G,7,0),"")</f>
        <v>163</v>
      </c>
      <c r="Y570" s="81">
        <f>IFERROR(VLOOKUP(A570,'Competitors Links &amp; Pricings'!A:L,8,0),"")</f>
        <v>4.7</v>
      </c>
      <c r="Z570" s="81">
        <f>IFERROR(VLOOKUP(A570,'Competitors Links &amp; Pricings'!A:L,9,0),"")</f>
        <v>7.8</v>
      </c>
      <c r="AA570" s="81">
        <f>IFERROR(VLOOKUP(A570,'Competitors Links &amp; Pricings'!A:L,10,0),"")</f>
        <v>2.2000000000000002</v>
      </c>
      <c r="AB570" s="81">
        <f>IFERROR(VLOOKUP(A570,'Competitors Links &amp; Pricings'!A:L,11,0),"")</f>
        <v>2.2999999999999998</v>
      </c>
    </row>
    <row r="571" spans="1:28" s="83" customFormat="1" ht="12" x14ac:dyDescent="0.25">
      <c r="A571" s="81" t="s">
        <v>1804</v>
      </c>
      <c r="B571" s="89">
        <v>404.57</v>
      </c>
      <c r="C571" s="89">
        <v>571.71</v>
      </c>
      <c r="D571" s="106">
        <f t="shared" si="32"/>
        <v>0.29235101712406647</v>
      </c>
      <c r="E571" s="90">
        <f t="shared" si="33"/>
        <v>0</v>
      </c>
      <c r="F571" s="90">
        <f t="shared" si="34"/>
        <v>601.79999999999995</v>
      </c>
      <c r="G571" s="82" t="s">
        <v>34</v>
      </c>
      <c r="H571" s="81" t="s">
        <v>1805</v>
      </c>
      <c r="I571" s="81" t="s">
        <v>1806</v>
      </c>
      <c r="J571" s="81" t="s">
        <v>443</v>
      </c>
      <c r="K571" s="81"/>
      <c r="L571" s="81"/>
      <c r="M571" s="81"/>
      <c r="N571" s="81"/>
      <c r="O571" s="82"/>
      <c r="P571" s="81"/>
      <c r="Q571" s="81"/>
      <c r="R571" s="81"/>
      <c r="S571" s="81"/>
      <c r="T571" s="81"/>
      <c r="U571" s="81">
        <f t="shared" si="35"/>
        <v>0</v>
      </c>
      <c r="V571" s="81">
        <f>IFERROR(VLOOKUP(A571,'Competitors Links &amp; Pricings'!A:G,3,0),"")</f>
        <v>601.79999999999995</v>
      </c>
      <c r="W571" s="81">
        <f>IFERROR(VLOOKUP(A571,'Competitors Links &amp; Pricings'!A:G,5,0),"")</f>
        <v>1073.5</v>
      </c>
      <c r="X571" s="81">
        <f>IFERROR(VLOOKUP(A571,'Competitors Links &amp; Pricings'!A:G,7,0),"")</f>
        <v>942.91</v>
      </c>
      <c r="Y571" s="81">
        <f>IFERROR(VLOOKUP(A571,'Competitors Links &amp; Pricings'!A:L,8,0),"")</f>
        <v>13.77</v>
      </c>
      <c r="Z571" s="81">
        <f>IFERROR(VLOOKUP(A571,'Competitors Links &amp; Pricings'!A:L,9,0),"")</f>
        <v>11.81</v>
      </c>
      <c r="AA571" s="81">
        <f>IFERROR(VLOOKUP(A571,'Competitors Links &amp; Pricings'!A:L,10,0),"")</f>
        <v>33.06</v>
      </c>
      <c r="AB571" s="81">
        <f>IFERROR(VLOOKUP(A571,'Competitors Links &amp; Pricings'!A:L,11,0),"")</f>
        <v>17.7</v>
      </c>
    </row>
    <row r="572" spans="1:28" s="83" customFormat="1" ht="12" x14ac:dyDescent="0.25">
      <c r="A572" s="81" t="s">
        <v>1807</v>
      </c>
      <c r="B572" s="89">
        <v>126.29</v>
      </c>
      <c r="C572" s="89">
        <v>176.65</v>
      </c>
      <c r="D572" s="106">
        <f t="shared" si="32"/>
        <v>0.28508349844324937</v>
      </c>
      <c r="E572" s="90">
        <f t="shared" si="33"/>
        <v>0</v>
      </c>
      <c r="F572" s="90">
        <f t="shared" si="34"/>
        <v>185.95</v>
      </c>
      <c r="G572" s="82" t="s">
        <v>34</v>
      </c>
      <c r="H572" s="81" t="s">
        <v>1808</v>
      </c>
      <c r="I572" s="81" t="s">
        <v>1809</v>
      </c>
      <c r="J572" s="81" t="s">
        <v>443</v>
      </c>
      <c r="K572" s="81"/>
      <c r="L572" s="81"/>
      <c r="M572" s="81"/>
      <c r="N572" s="81"/>
      <c r="O572" s="82"/>
      <c r="P572" s="81"/>
      <c r="Q572" s="81"/>
      <c r="R572" s="81"/>
      <c r="S572" s="81"/>
      <c r="T572" s="81"/>
      <c r="U572" s="81">
        <f t="shared" si="35"/>
        <v>0</v>
      </c>
      <c r="V572" s="81">
        <f>IFERROR(VLOOKUP(A572,'Competitors Links &amp; Pricings'!A:G,3,0),"")</f>
        <v>187.85</v>
      </c>
      <c r="W572" s="81">
        <f>IFERROR(VLOOKUP(A572,'Competitors Links &amp; Pricings'!A:G,5,0),"")</f>
        <v>185.95</v>
      </c>
      <c r="X572" s="81">
        <f>IFERROR(VLOOKUP(A572,'Competitors Links &amp; Pricings'!A:G,7,0),"")</f>
        <v>187.85</v>
      </c>
      <c r="Y572" s="81">
        <f>IFERROR(VLOOKUP(A572,'Competitors Links &amp; Pricings'!A:L,8,0),"")</f>
        <v>8.6</v>
      </c>
      <c r="Z572" s="81">
        <f>IFERROR(VLOOKUP(A572,'Competitors Links &amp; Pricings'!A:L,9,0),"")</f>
        <v>2.6</v>
      </c>
      <c r="AA572" s="81">
        <f>IFERROR(VLOOKUP(A572,'Competitors Links &amp; Pricings'!A:L,10,0),"")</f>
        <v>5.15</v>
      </c>
      <c r="AB572" s="81">
        <f>IFERROR(VLOOKUP(A572,'Competitors Links &amp; Pricings'!A:L,11,0),"")</f>
        <v>3.9</v>
      </c>
    </row>
    <row r="573" spans="1:28" s="83" customFormat="1" ht="12" x14ac:dyDescent="0.25">
      <c r="A573" s="81" t="s">
        <v>1810</v>
      </c>
      <c r="B573" s="89">
        <v>97.14</v>
      </c>
      <c r="C573" s="89">
        <v>137.28</v>
      </c>
      <c r="D573" s="106">
        <f t="shared" si="32"/>
        <v>0.2923951048951049</v>
      </c>
      <c r="E573" s="90">
        <f t="shared" si="33"/>
        <v>0</v>
      </c>
      <c r="F573" s="90">
        <f t="shared" si="34"/>
        <v>144.5</v>
      </c>
      <c r="G573" s="82" t="s">
        <v>34</v>
      </c>
      <c r="H573" s="81" t="s">
        <v>1811</v>
      </c>
      <c r="I573" s="81" t="s">
        <v>1812</v>
      </c>
      <c r="J573" s="81" t="s">
        <v>443</v>
      </c>
      <c r="K573" s="81"/>
      <c r="L573" s="81"/>
      <c r="M573" s="81"/>
      <c r="N573" s="81"/>
      <c r="O573" s="82"/>
      <c r="P573" s="81"/>
      <c r="Q573" s="81"/>
      <c r="R573" s="81"/>
      <c r="S573" s="81"/>
      <c r="T573" s="81"/>
      <c r="U573" s="81">
        <f t="shared" si="35"/>
        <v>0</v>
      </c>
      <c r="V573" s="81">
        <f>IFERROR(VLOOKUP(A573,'Competitors Links &amp; Pricings'!A:G,3,0),"")</f>
        <v>144.5</v>
      </c>
      <c r="W573" s="81">
        <f>IFERROR(VLOOKUP(A573,'Competitors Links &amp; Pricings'!A:G,5,0),"")</f>
        <v>194.86</v>
      </c>
      <c r="X573" s="81">
        <f>IFERROR(VLOOKUP(A573,'Competitors Links &amp; Pricings'!A:G,7,0),"")</f>
        <v>144.5</v>
      </c>
      <c r="Y573" s="81">
        <f>IFERROR(VLOOKUP(A573,'Competitors Links &amp; Pricings'!A:L,8,0),"")</f>
        <v>8.6</v>
      </c>
      <c r="Z573" s="81">
        <f>IFERROR(VLOOKUP(A573,'Competitors Links &amp; Pricings'!A:L,9,0),"")</f>
        <v>3.89</v>
      </c>
      <c r="AA573" s="81">
        <f>IFERROR(VLOOKUP(A573,'Competitors Links &amp; Pricings'!A:L,10,0),"")</f>
        <v>5.17</v>
      </c>
      <c r="AB573" s="81">
        <f>IFERROR(VLOOKUP(A573,'Competitors Links &amp; Pricings'!A:L,11,0),"")</f>
        <v>2.5</v>
      </c>
    </row>
    <row r="574" spans="1:28" s="83" customFormat="1" ht="12" x14ac:dyDescent="0.25">
      <c r="A574" s="81" t="s">
        <v>1813</v>
      </c>
      <c r="B574" s="89">
        <v>74.86</v>
      </c>
      <c r="C574" s="89">
        <v>105.78</v>
      </c>
      <c r="D574" s="106">
        <f t="shared" si="32"/>
        <v>0.29230478351295142</v>
      </c>
      <c r="E574" s="90">
        <f t="shared" si="33"/>
        <v>0</v>
      </c>
      <c r="F574" s="90">
        <f t="shared" si="34"/>
        <v>111.35</v>
      </c>
      <c r="G574" s="82" t="s">
        <v>34</v>
      </c>
      <c r="H574" s="81" t="s">
        <v>1814</v>
      </c>
      <c r="I574" s="81" t="s">
        <v>1815</v>
      </c>
      <c r="J574" s="81" t="s">
        <v>443</v>
      </c>
      <c r="K574" s="81"/>
      <c r="L574" s="81"/>
      <c r="M574" s="81"/>
      <c r="N574" s="81"/>
      <c r="O574" s="82"/>
      <c r="P574" s="81"/>
      <c r="Q574" s="81"/>
      <c r="R574" s="81"/>
      <c r="S574" s="81"/>
      <c r="T574" s="81"/>
      <c r="U574" s="81">
        <f t="shared" si="35"/>
        <v>0</v>
      </c>
      <c r="V574" s="81">
        <f>IFERROR(VLOOKUP(A574,'Competitors Links &amp; Pricings'!A:G,3,0),"")</f>
        <v>111.35</v>
      </c>
      <c r="W574" s="81">
        <f>IFERROR(VLOOKUP(A574,'Competitors Links &amp; Pricings'!A:G,5,0),"")</f>
        <v>111.35</v>
      </c>
      <c r="X574" s="81">
        <f>IFERROR(VLOOKUP(A574,'Competitors Links &amp; Pricings'!A:G,7,0),"")</f>
        <v>150.16</v>
      </c>
      <c r="Y574" s="81">
        <f>IFERROR(VLOOKUP(A574,'Competitors Links &amp; Pricings'!A:L,8,0),"")</f>
        <v>8.3000000000000007</v>
      </c>
      <c r="Z574" s="81">
        <f>IFERROR(VLOOKUP(A574,'Competitors Links &amp; Pricings'!A:L,9,0),"")</f>
        <v>2.36</v>
      </c>
      <c r="AA574" s="81">
        <f>IFERROR(VLOOKUP(A574,'Competitors Links &amp; Pricings'!A:L,10,0),"")</f>
        <v>3.96</v>
      </c>
      <c r="AB574" s="81">
        <f>IFERROR(VLOOKUP(A574,'Competitors Links &amp; Pricings'!A:L,11,0),"")</f>
        <v>3.34</v>
      </c>
    </row>
    <row r="575" spans="1:28" s="83" customFormat="1" ht="12" x14ac:dyDescent="0.25">
      <c r="A575" s="81" t="s">
        <v>1816</v>
      </c>
      <c r="B575" s="89">
        <v>126.29</v>
      </c>
      <c r="C575" s="89">
        <v>184.1</v>
      </c>
      <c r="D575" s="106">
        <f t="shared" ref="D575:D638" si="36">(C575-B575)/C575</f>
        <v>0.31401412275936985</v>
      </c>
      <c r="E575" s="90">
        <f t="shared" si="33"/>
        <v>0</v>
      </c>
      <c r="F575" s="90">
        <f t="shared" si="34"/>
        <v>193.79</v>
      </c>
      <c r="G575" s="82" t="s">
        <v>34</v>
      </c>
      <c r="H575" s="81" t="s">
        <v>1817</v>
      </c>
      <c r="I575" s="81" t="s">
        <v>1818</v>
      </c>
      <c r="J575" s="81" t="s">
        <v>443</v>
      </c>
      <c r="K575" s="81"/>
      <c r="L575" s="81"/>
      <c r="M575" s="81"/>
      <c r="N575" s="81"/>
      <c r="O575" s="82"/>
      <c r="P575" s="81"/>
      <c r="Q575" s="81"/>
      <c r="R575" s="81"/>
      <c r="S575" s="81"/>
      <c r="T575" s="81"/>
      <c r="U575" s="81">
        <f t="shared" si="35"/>
        <v>0</v>
      </c>
      <c r="V575" s="81">
        <f>IFERROR(VLOOKUP(A575,'Competitors Links &amp; Pricings'!A:G,3,0),"")</f>
        <v>211.65</v>
      </c>
      <c r="W575" s="81">
        <f>IFERROR(VLOOKUP(A575,'Competitors Links &amp; Pricings'!A:G,5,0),"")</f>
        <v>285.41000000000003</v>
      </c>
      <c r="X575" s="81">
        <f>IFERROR(VLOOKUP(A575,'Competitors Links &amp; Pricings'!A:G,7,0),"")</f>
        <v>193.79</v>
      </c>
      <c r="Y575" s="81">
        <f>IFERROR(VLOOKUP(A575,'Competitors Links &amp; Pricings'!A:L,8,0),"")</f>
        <v>8.6199999999999992</v>
      </c>
      <c r="Z575" s="81">
        <f>IFERROR(VLOOKUP(A575,'Competitors Links &amp; Pricings'!A:L,9,0),"")</f>
        <v>2.5499999999999998</v>
      </c>
      <c r="AA575" s="81">
        <f>IFERROR(VLOOKUP(A575,'Competitors Links &amp; Pricings'!A:L,10,0),"")</f>
        <v>5.29</v>
      </c>
      <c r="AB575" s="81">
        <f>IFERROR(VLOOKUP(A575,'Competitors Links &amp; Pricings'!A:L,11,0),"")</f>
        <v>3.89</v>
      </c>
    </row>
    <row r="576" spans="1:28" s="83" customFormat="1" ht="12" x14ac:dyDescent="0.25">
      <c r="A576" s="81" t="s">
        <v>1819</v>
      </c>
      <c r="B576" s="89">
        <v>97.14</v>
      </c>
      <c r="C576" s="89">
        <v>137.28</v>
      </c>
      <c r="D576" s="106">
        <f t="shared" si="36"/>
        <v>0.2923951048951049</v>
      </c>
      <c r="E576" s="90">
        <f t="shared" si="33"/>
        <v>0</v>
      </c>
      <c r="F576" s="90">
        <f t="shared" si="34"/>
        <v>144.5</v>
      </c>
      <c r="G576" s="82" t="s">
        <v>34</v>
      </c>
      <c r="H576" s="81" t="s">
        <v>1820</v>
      </c>
      <c r="I576" s="81" t="s">
        <v>1821</v>
      </c>
      <c r="J576" s="81" t="s">
        <v>443</v>
      </c>
      <c r="K576" s="81"/>
      <c r="L576" s="81"/>
      <c r="M576" s="81"/>
      <c r="N576" s="81"/>
      <c r="O576" s="82"/>
      <c r="P576" s="81"/>
      <c r="Q576" s="81"/>
      <c r="R576" s="81"/>
      <c r="S576" s="81"/>
      <c r="T576" s="81"/>
      <c r="U576" s="81">
        <f t="shared" si="35"/>
        <v>0</v>
      </c>
      <c r="V576" s="81">
        <f>IFERROR(VLOOKUP(A576,'Competitors Links &amp; Pricings'!A:G,3,0),"")</f>
        <v>144.5</v>
      </c>
      <c r="W576" s="81">
        <f>IFERROR(VLOOKUP(A576,'Competitors Links &amp; Pricings'!A:G,5,0),"")</f>
        <v>144.5</v>
      </c>
      <c r="X576" s="81">
        <f>IFERROR(VLOOKUP(A576,'Competitors Links &amp; Pricings'!A:G,7,0),"")</f>
        <v>144.5</v>
      </c>
      <c r="Y576" s="81">
        <f>IFERROR(VLOOKUP(A576,'Competitors Links &amp; Pricings'!A:L,8,0),"")</f>
        <v>8</v>
      </c>
      <c r="Z576" s="81">
        <f>IFERROR(VLOOKUP(A576,'Competitors Links &amp; Pricings'!A:L,9,0),"")</f>
        <v>10</v>
      </c>
      <c r="AA576" s="81">
        <f>IFERROR(VLOOKUP(A576,'Competitors Links &amp; Pricings'!A:L,10,0),"")</f>
        <v>5.15</v>
      </c>
      <c r="AB576" s="81">
        <f>IFERROR(VLOOKUP(A576,'Competitors Links &amp; Pricings'!A:L,11,0),"")</f>
        <v>3</v>
      </c>
    </row>
    <row r="577" spans="1:28" s="83" customFormat="1" ht="12" x14ac:dyDescent="0.25">
      <c r="A577" s="81" t="s">
        <v>1822</v>
      </c>
      <c r="B577" s="89">
        <v>88.57</v>
      </c>
      <c r="C577" s="89">
        <v>125.16</v>
      </c>
      <c r="D577" s="106">
        <f t="shared" si="36"/>
        <v>0.29234579737935446</v>
      </c>
      <c r="E577" s="90">
        <f t="shared" si="33"/>
        <v>0</v>
      </c>
      <c r="F577" s="90">
        <f t="shared" si="34"/>
        <v>131.75</v>
      </c>
      <c r="G577" s="82" t="s">
        <v>34</v>
      </c>
      <c r="H577" s="81" t="s">
        <v>1823</v>
      </c>
      <c r="I577" s="81" t="s">
        <v>1824</v>
      </c>
      <c r="J577" s="81" t="s">
        <v>443</v>
      </c>
      <c r="K577" s="81"/>
      <c r="L577" s="81"/>
      <c r="M577" s="81"/>
      <c r="N577" s="81"/>
      <c r="O577" s="82"/>
      <c r="P577" s="81"/>
      <c r="Q577" s="81"/>
      <c r="R577" s="81"/>
      <c r="S577" s="81"/>
      <c r="T577" s="81"/>
      <c r="U577" s="81">
        <f t="shared" si="35"/>
        <v>0</v>
      </c>
      <c r="V577" s="81">
        <f>IFERROR(VLOOKUP(A577,'Competitors Links &amp; Pricings'!A:G,3,0),"")</f>
        <v>131.75</v>
      </c>
      <c r="W577" s="81">
        <f>IFERROR(VLOOKUP(A577,'Competitors Links &amp; Pricings'!A:G,5,0),"")</f>
        <v>177.66</v>
      </c>
      <c r="X577" s="81">
        <f>IFERROR(VLOOKUP(A577,'Competitors Links &amp; Pricings'!A:G,7,0),"")</f>
        <v>138.34</v>
      </c>
      <c r="Y577" s="81">
        <f>IFERROR(VLOOKUP(A577,'Competitors Links &amp; Pricings'!A:L,8,0),"")</f>
        <v>8</v>
      </c>
      <c r="Z577" s="81">
        <f>IFERROR(VLOOKUP(A577,'Competitors Links &amp; Pricings'!A:L,9,0),"")</f>
        <v>10</v>
      </c>
      <c r="AA577" s="81">
        <f>IFERROR(VLOOKUP(A577,'Competitors Links &amp; Pricings'!A:L,10,0),"")</f>
        <v>4.1500000000000004</v>
      </c>
      <c r="AB577" s="81">
        <f>IFERROR(VLOOKUP(A577,'Competitors Links &amp; Pricings'!A:L,11,0),"")</f>
        <v>4</v>
      </c>
    </row>
    <row r="578" spans="1:28" s="83" customFormat="1" ht="12" x14ac:dyDescent="0.25">
      <c r="A578" s="81" t="s">
        <v>1825</v>
      </c>
      <c r="B578" s="89">
        <v>628.57000000000005</v>
      </c>
      <c r="C578" s="89">
        <v>888.25</v>
      </c>
      <c r="D578" s="106">
        <f t="shared" si="36"/>
        <v>0.29235012665353216</v>
      </c>
      <c r="E578" s="90">
        <f t="shared" ref="E578:E641" si="37">MIN(K578:T578)</f>
        <v>0</v>
      </c>
      <c r="F578" s="90">
        <f t="shared" ref="F578:F641" si="38">MIN(V578:X578)</f>
        <v>935</v>
      </c>
      <c r="G578" s="82" t="s">
        <v>34</v>
      </c>
      <c r="H578" s="81" t="s">
        <v>1826</v>
      </c>
      <c r="I578" s="81" t="s">
        <v>1827</v>
      </c>
      <c r="J578" s="81" t="s">
        <v>443</v>
      </c>
      <c r="K578" s="81"/>
      <c r="L578" s="81"/>
      <c r="M578" s="81"/>
      <c r="N578" s="81"/>
      <c r="O578" s="82"/>
      <c r="P578" s="81"/>
      <c r="Q578" s="81"/>
      <c r="R578" s="81"/>
      <c r="S578" s="81"/>
      <c r="T578" s="81"/>
      <c r="U578" s="81">
        <f t="shared" si="35"/>
        <v>0</v>
      </c>
      <c r="V578" s="81">
        <f>IFERROR(VLOOKUP(A578,'Competitors Links &amp; Pricings'!A:G,3,0),"")</f>
        <v>935</v>
      </c>
      <c r="W578" s="81">
        <f>IFERROR(VLOOKUP(A578,'Competitors Links &amp; Pricings'!A:G,5,0),"")</f>
        <v>1583.45</v>
      </c>
      <c r="X578" s="81">
        <f>IFERROR(VLOOKUP(A578,'Competitors Links &amp; Pricings'!A:G,7,0),"")</f>
        <v>1585.98</v>
      </c>
      <c r="Y578" s="81">
        <f>IFERROR(VLOOKUP(A578,'Competitors Links &amp; Pricings'!A:L,8,0),"")</f>
        <v>10</v>
      </c>
      <c r="Z578" s="81">
        <f>IFERROR(VLOOKUP(A578,'Competitors Links &amp; Pricings'!A:L,9,0),"")</f>
        <v>19.899999999999999</v>
      </c>
      <c r="AA578" s="81">
        <f>IFERROR(VLOOKUP(A578,'Competitors Links &amp; Pricings'!A:L,10,0),"")</f>
        <v>26</v>
      </c>
      <c r="AB578" s="81">
        <f>IFERROR(VLOOKUP(A578,'Competitors Links &amp; Pricings'!A:L,11,0),"")</f>
        <v>5.2</v>
      </c>
    </row>
    <row r="579" spans="1:28" s="83" customFormat="1" ht="12" x14ac:dyDescent="0.25">
      <c r="A579" s="81" t="s">
        <v>1828</v>
      </c>
      <c r="B579" s="89">
        <v>549.14</v>
      </c>
      <c r="C579" s="89">
        <v>776.01</v>
      </c>
      <c r="D579" s="106">
        <f t="shared" si="36"/>
        <v>0.29235447996804165</v>
      </c>
      <c r="E579" s="90">
        <f t="shared" si="37"/>
        <v>0</v>
      </c>
      <c r="F579" s="90">
        <f t="shared" si="38"/>
        <v>816.85</v>
      </c>
      <c r="G579" s="82" t="s">
        <v>34</v>
      </c>
      <c r="H579" s="81" t="s">
        <v>1829</v>
      </c>
      <c r="I579" s="81" t="s">
        <v>1830</v>
      </c>
      <c r="J579" s="81" t="s">
        <v>443</v>
      </c>
      <c r="K579" s="81"/>
      <c r="L579" s="81"/>
      <c r="M579" s="81"/>
      <c r="N579" s="81"/>
      <c r="O579" s="82"/>
      <c r="P579" s="81"/>
      <c r="Q579" s="81"/>
      <c r="R579" s="81"/>
      <c r="S579" s="81"/>
      <c r="T579" s="81"/>
      <c r="U579" s="81">
        <f t="shared" ref="U579:U642" si="39">COUNTIF(K579:T579,"&gt;0")</f>
        <v>0</v>
      </c>
      <c r="V579" s="81">
        <f>IFERROR(VLOOKUP(A579,'Competitors Links &amp; Pricings'!A:G,3,0),"")</f>
        <v>816.85</v>
      </c>
      <c r="W579" s="81">
        <f>IFERROR(VLOOKUP(A579,'Competitors Links &amp; Pricings'!A:G,5,0),"")</f>
        <v>816.85</v>
      </c>
      <c r="X579" s="81">
        <f>IFERROR(VLOOKUP(A579,'Competitors Links &amp; Pricings'!A:G,7,0),"")</f>
        <v>816.85</v>
      </c>
      <c r="Y579" s="81">
        <f>IFERROR(VLOOKUP(A579,'Competitors Links &amp; Pricings'!A:L,8,0),"")</f>
        <v>10</v>
      </c>
      <c r="Z579" s="81">
        <f>IFERROR(VLOOKUP(A579,'Competitors Links &amp; Pricings'!A:L,9,0),"")</f>
        <v>19.899999999999999</v>
      </c>
      <c r="AA579" s="81">
        <f>IFERROR(VLOOKUP(A579,'Competitors Links &amp; Pricings'!A:L,10,0),"")</f>
        <v>26</v>
      </c>
      <c r="AB579" s="81">
        <f>IFERROR(VLOOKUP(A579,'Competitors Links &amp; Pricings'!A:L,11,0),"")</f>
        <v>5.2</v>
      </c>
    </row>
    <row r="580" spans="1:28" s="83" customFormat="1" ht="12" x14ac:dyDescent="0.25">
      <c r="A580" s="81" t="s">
        <v>1831</v>
      </c>
      <c r="B580" s="89">
        <v>420.57</v>
      </c>
      <c r="C580" s="89">
        <v>594.32000000000005</v>
      </c>
      <c r="D580" s="106">
        <f t="shared" si="36"/>
        <v>0.29235092206218877</v>
      </c>
      <c r="E580" s="90">
        <f t="shared" si="37"/>
        <v>0</v>
      </c>
      <c r="F580" s="90">
        <f t="shared" si="38"/>
        <v>625.6</v>
      </c>
      <c r="G580" s="82" t="s">
        <v>34</v>
      </c>
      <c r="H580" s="81" t="s">
        <v>1832</v>
      </c>
      <c r="I580" s="81" t="s">
        <v>1833</v>
      </c>
      <c r="J580" s="81" t="s">
        <v>443</v>
      </c>
      <c r="K580" s="81"/>
      <c r="L580" s="81"/>
      <c r="M580" s="81"/>
      <c r="N580" s="81"/>
      <c r="O580" s="82"/>
      <c r="P580" s="81"/>
      <c r="Q580" s="81"/>
      <c r="R580" s="81"/>
      <c r="S580" s="81"/>
      <c r="T580" s="81"/>
      <c r="U580" s="81">
        <f t="shared" si="39"/>
        <v>0</v>
      </c>
      <c r="V580" s="81">
        <f>IFERROR(VLOOKUP(A580,'Competitors Links &amp; Pricings'!A:G,3,0),"")</f>
        <v>625.6</v>
      </c>
      <c r="W580" s="81">
        <f>IFERROR(VLOOKUP(A580,'Competitors Links &amp; Pricings'!A:G,5,0),"")</f>
        <v>1062.33</v>
      </c>
      <c r="X580" s="81">
        <f>IFERROR(VLOOKUP(A580,'Competitors Links &amp; Pricings'!A:G,7,0),"")</f>
        <v>1079</v>
      </c>
      <c r="Y580" s="81">
        <f>IFERROR(VLOOKUP(A580,'Competitors Links &amp; Pricings'!A:L,8,0),"")</f>
        <v>9.4</v>
      </c>
      <c r="Z580" s="81">
        <f>IFERROR(VLOOKUP(A580,'Competitors Links &amp; Pricings'!A:L,9,0),"")</f>
        <v>16.8</v>
      </c>
      <c r="AA580" s="81">
        <f>IFERROR(VLOOKUP(A580,'Competitors Links &amp; Pricings'!A:L,10,0),"")</f>
        <v>11</v>
      </c>
      <c r="AB580" s="81">
        <f>IFERROR(VLOOKUP(A580,'Competitors Links &amp; Pricings'!A:L,11,0),"")</f>
        <v>5.3</v>
      </c>
    </row>
    <row r="581" spans="1:28" s="83" customFormat="1" ht="12" x14ac:dyDescent="0.25">
      <c r="A581" s="81" t="s">
        <v>1834</v>
      </c>
      <c r="B581" s="89">
        <v>300.57</v>
      </c>
      <c r="C581" s="89">
        <v>424.75</v>
      </c>
      <c r="D581" s="106">
        <f t="shared" si="36"/>
        <v>0.29236021188934669</v>
      </c>
      <c r="E581" s="90">
        <f t="shared" si="37"/>
        <v>0</v>
      </c>
      <c r="F581" s="90">
        <f t="shared" si="38"/>
        <v>447.1</v>
      </c>
      <c r="G581" s="82" t="s">
        <v>34</v>
      </c>
      <c r="H581" s="81" t="s">
        <v>1835</v>
      </c>
      <c r="I581" s="81" t="s">
        <v>1836</v>
      </c>
      <c r="J581" s="81" t="s">
        <v>443</v>
      </c>
      <c r="K581" s="81"/>
      <c r="L581" s="81"/>
      <c r="M581" s="81"/>
      <c r="N581" s="81"/>
      <c r="O581" s="82"/>
      <c r="P581" s="81"/>
      <c r="Q581" s="81"/>
      <c r="R581" s="81"/>
      <c r="S581" s="81"/>
      <c r="T581" s="81"/>
      <c r="U581" s="81">
        <f t="shared" si="39"/>
        <v>0</v>
      </c>
      <c r="V581" s="81">
        <f>IFERROR(VLOOKUP(A581,'Competitors Links &amp; Pricings'!A:G,3,0),"")</f>
        <v>447.1</v>
      </c>
      <c r="W581" s="81">
        <f>IFERROR(VLOOKUP(A581,'Competitors Links &amp; Pricings'!A:G,5,0),"")</f>
        <v>759.38</v>
      </c>
      <c r="X581" s="81">
        <f>IFERROR(VLOOKUP(A581,'Competitors Links &amp; Pricings'!A:G,7,0),"")</f>
        <v>758.45</v>
      </c>
      <c r="Y581" s="81">
        <f>IFERROR(VLOOKUP(A581,'Competitors Links &amp; Pricings'!A:L,8,0),"")</f>
        <v>8.5</v>
      </c>
      <c r="Z581" s="81">
        <f>IFERROR(VLOOKUP(A581,'Competitors Links &amp; Pricings'!A:L,9,0),"")</f>
        <v>14</v>
      </c>
      <c r="AA581" s="81">
        <f>IFERROR(VLOOKUP(A581,'Competitors Links &amp; Pricings'!A:L,10,0),"")</f>
        <v>8.4</v>
      </c>
      <c r="AB581" s="81">
        <f>IFERROR(VLOOKUP(A581,'Competitors Links &amp; Pricings'!A:L,11,0),"")</f>
        <v>4.3</v>
      </c>
    </row>
    <row r="582" spans="1:28" s="83" customFormat="1" ht="12" x14ac:dyDescent="0.25">
      <c r="A582" s="81" t="s">
        <v>1837</v>
      </c>
      <c r="B582" s="89">
        <v>730.86</v>
      </c>
      <c r="C582" s="89">
        <v>1000.18</v>
      </c>
      <c r="D582" s="106">
        <f t="shared" si="36"/>
        <v>0.26927153112439756</v>
      </c>
      <c r="E582" s="90">
        <f t="shared" si="37"/>
        <v>0</v>
      </c>
      <c r="F582" s="90">
        <f t="shared" si="38"/>
        <v>1087.1500000000001</v>
      </c>
      <c r="G582" s="82" t="s">
        <v>34</v>
      </c>
      <c r="H582" s="81" t="s">
        <v>1838</v>
      </c>
      <c r="I582" s="81" t="s">
        <v>1839</v>
      </c>
      <c r="J582" s="81" t="s">
        <v>443</v>
      </c>
      <c r="K582" s="81"/>
      <c r="L582" s="81"/>
      <c r="M582" s="81"/>
      <c r="N582" s="81"/>
      <c r="O582" s="82"/>
      <c r="P582" s="81"/>
      <c r="Q582" s="81"/>
      <c r="R582" s="81"/>
      <c r="S582" s="81"/>
      <c r="T582" s="81"/>
      <c r="U582" s="81">
        <f t="shared" si="39"/>
        <v>0</v>
      </c>
      <c r="V582" s="81">
        <f>IFERROR(VLOOKUP(A582,'Competitors Links &amp; Pricings'!A:G,3,0),"")</f>
        <v>1087.1500000000001</v>
      </c>
      <c r="W582" s="81">
        <f>IFERROR(VLOOKUP(A582,'Competitors Links &amp; Pricings'!A:G,5,0),"")</f>
        <v>1833.87</v>
      </c>
      <c r="X582" s="81">
        <f>IFERROR(VLOOKUP(A582,'Competitors Links &amp; Pricings'!A:G,7,0),"")</f>
        <v>1087.1500000000001</v>
      </c>
      <c r="Y582" s="81">
        <f>IFERROR(VLOOKUP(A582,'Competitors Links &amp; Pricings'!A:L,8,0),"")</f>
        <v>14</v>
      </c>
      <c r="Z582" s="81">
        <f>IFERROR(VLOOKUP(A582,'Competitors Links &amp; Pricings'!A:L,9,0),"")</f>
        <v>9</v>
      </c>
      <c r="AA582" s="81">
        <f>IFERROR(VLOOKUP(A582,'Competitors Links &amp; Pricings'!A:L,10,0),"")</f>
        <v>23.35</v>
      </c>
      <c r="AB582" s="81">
        <f>IFERROR(VLOOKUP(A582,'Competitors Links &amp; Pricings'!A:L,11,0),"")</f>
        <v>25</v>
      </c>
    </row>
    <row r="583" spans="1:28" s="83" customFormat="1" ht="12" x14ac:dyDescent="0.25">
      <c r="A583" s="81" t="s">
        <v>1840</v>
      </c>
      <c r="B583" s="89">
        <v>597.71</v>
      </c>
      <c r="C583" s="89">
        <v>844.65</v>
      </c>
      <c r="D583" s="106">
        <f t="shared" si="36"/>
        <v>0.29235778132954471</v>
      </c>
      <c r="E583" s="90">
        <f t="shared" si="37"/>
        <v>0</v>
      </c>
      <c r="F583" s="90">
        <f t="shared" si="38"/>
        <v>889.1</v>
      </c>
      <c r="G583" s="82" t="s">
        <v>34</v>
      </c>
      <c r="H583" s="81" t="s">
        <v>1841</v>
      </c>
      <c r="I583" s="81" t="s">
        <v>1842</v>
      </c>
      <c r="J583" s="81" t="s">
        <v>443</v>
      </c>
      <c r="K583" s="81"/>
      <c r="L583" s="81"/>
      <c r="M583" s="81"/>
      <c r="N583" s="81"/>
      <c r="O583" s="82"/>
      <c r="P583" s="81"/>
      <c r="Q583" s="81"/>
      <c r="R583" s="81"/>
      <c r="S583" s="81"/>
      <c r="T583" s="81"/>
      <c r="U583" s="81">
        <f t="shared" si="39"/>
        <v>0</v>
      </c>
      <c r="V583" s="81">
        <f>IFERROR(VLOOKUP(A583,'Competitors Links &amp; Pricings'!A:G,3,0),"")</f>
        <v>889.1</v>
      </c>
      <c r="W583" s="81">
        <f>IFERROR(VLOOKUP(A583,'Competitors Links &amp; Pricings'!A:G,5,0),"")</f>
        <v>889.1</v>
      </c>
      <c r="X583" s="81">
        <f>IFERROR(VLOOKUP(A583,'Competitors Links &amp; Pricings'!A:G,7,0),"")</f>
        <v>1510.35</v>
      </c>
      <c r="Y583" s="81">
        <f>IFERROR(VLOOKUP(A583,'Competitors Links &amp; Pricings'!A:L,8,0),"")</f>
        <v>14</v>
      </c>
      <c r="Z583" s="81">
        <f>IFERROR(VLOOKUP(A583,'Competitors Links &amp; Pricings'!A:L,9,0),"")</f>
        <v>9</v>
      </c>
      <c r="AA583" s="81">
        <f>IFERROR(VLOOKUP(A583,'Competitors Links &amp; Pricings'!A:L,10,0),"")</f>
        <v>9</v>
      </c>
      <c r="AB583" s="81">
        <f>IFERROR(VLOOKUP(A583,'Competitors Links &amp; Pricings'!A:L,11,0),"")</f>
        <v>25</v>
      </c>
    </row>
    <row r="584" spans="1:28" s="83" customFormat="1" ht="12" x14ac:dyDescent="0.25">
      <c r="A584" s="81" t="s">
        <v>1843</v>
      </c>
      <c r="B584" s="89">
        <v>360.57</v>
      </c>
      <c r="C584" s="89">
        <v>509.53</v>
      </c>
      <c r="D584" s="106">
        <f t="shared" si="36"/>
        <v>0.29234784997939273</v>
      </c>
      <c r="E584" s="90">
        <f t="shared" si="37"/>
        <v>0</v>
      </c>
      <c r="F584" s="90">
        <f t="shared" si="38"/>
        <v>536.35</v>
      </c>
      <c r="G584" s="82" t="s">
        <v>34</v>
      </c>
      <c r="H584" s="81" t="s">
        <v>1844</v>
      </c>
      <c r="I584" s="81" t="s">
        <v>1845</v>
      </c>
      <c r="J584" s="81" t="s">
        <v>443</v>
      </c>
      <c r="K584" s="81"/>
      <c r="L584" s="81"/>
      <c r="M584" s="81"/>
      <c r="N584" s="81"/>
      <c r="O584" s="82"/>
      <c r="P584" s="81"/>
      <c r="Q584" s="81"/>
      <c r="R584" s="81"/>
      <c r="S584" s="81"/>
      <c r="T584" s="81"/>
      <c r="U584" s="81">
        <f t="shared" si="39"/>
        <v>0</v>
      </c>
      <c r="V584" s="81">
        <f>IFERROR(VLOOKUP(A584,'Competitors Links &amp; Pricings'!A:G,3,0),"")</f>
        <v>536.35</v>
      </c>
      <c r="W584" s="81">
        <f>IFERROR(VLOOKUP(A584,'Competitors Links &amp; Pricings'!A:G,5,0),"")</f>
        <v>536.35</v>
      </c>
      <c r="X584" s="81">
        <f>IFERROR(VLOOKUP(A584,'Competitors Links &amp; Pricings'!A:G,7,0),"")</f>
        <v>536.35</v>
      </c>
      <c r="Y584" s="81">
        <f>IFERROR(VLOOKUP(A584,'Competitors Links &amp; Pricings'!A:L,8,0),"")</f>
        <v>13</v>
      </c>
      <c r="Z584" s="81">
        <f>IFERROR(VLOOKUP(A584,'Competitors Links &amp; Pricings'!A:L,9,0),"")</f>
        <v>8</v>
      </c>
      <c r="AA584" s="81">
        <f>IFERROR(VLOOKUP(A584,'Competitors Links &amp; Pricings'!A:L,10,0),"")</f>
        <v>15.4</v>
      </c>
      <c r="AB584" s="81">
        <f>IFERROR(VLOOKUP(A584,'Competitors Links &amp; Pricings'!A:L,11,0),"")</f>
        <v>21</v>
      </c>
    </row>
    <row r="585" spans="1:28" s="83" customFormat="1" ht="12" x14ac:dyDescent="0.25">
      <c r="A585" s="81" t="s">
        <v>1846</v>
      </c>
      <c r="B585" s="89">
        <v>346.29</v>
      </c>
      <c r="C585" s="89">
        <v>489.35</v>
      </c>
      <c r="D585" s="106">
        <f t="shared" si="36"/>
        <v>0.29234699090630428</v>
      </c>
      <c r="E585" s="90">
        <f t="shared" si="37"/>
        <v>0</v>
      </c>
      <c r="F585" s="90">
        <f t="shared" si="38"/>
        <v>515.1</v>
      </c>
      <c r="G585" s="82" t="s">
        <v>34</v>
      </c>
      <c r="H585" s="81" t="s">
        <v>1847</v>
      </c>
      <c r="I585" s="81" t="s">
        <v>1848</v>
      </c>
      <c r="J585" s="81" t="s">
        <v>443</v>
      </c>
      <c r="K585" s="81"/>
      <c r="L585" s="81"/>
      <c r="M585" s="81"/>
      <c r="N585" s="81"/>
      <c r="O585" s="82"/>
      <c r="P585" s="81"/>
      <c r="Q585" s="81"/>
      <c r="R585" s="81"/>
      <c r="S585" s="81"/>
      <c r="T585" s="81"/>
      <c r="U585" s="81">
        <f t="shared" si="39"/>
        <v>0</v>
      </c>
      <c r="V585" s="81">
        <f>IFERROR(VLOOKUP(A585,'Competitors Links &amp; Pricings'!A:G,3,0),"")</f>
        <v>515.1</v>
      </c>
      <c r="W585" s="81">
        <f>IFERROR(VLOOKUP(A585,'Competitors Links &amp; Pricings'!A:G,5,0),"")</f>
        <v>515.1</v>
      </c>
      <c r="X585" s="81">
        <f>IFERROR(VLOOKUP(A585,'Competitors Links &amp; Pricings'!A:G,7,0),"")</f>
        <v>515.1</v>
      </c>
      <c r="Y585" s="81">
        <f>IFERROR(VLOOKUP(A585,'Competitors Links &amp; Pricings'!A:L,8,0),"")</f>
        <v>13</v>
      </c>
      <c r="Z585" s="81">
        <f>IFERROR(VLOOKUP(A585,'Competitors Links &amp; Pricings'!A:L,9,0),"")</f>
        <v>8</v>
      </c>
      <c r="AA585" s="81">
        <f>IFERROR(VLOOKUP(A585,'Competitors Links &amp; Pricings'!A:L,10,0),"")</f>
        <v>15.55</v>
      </c>
      <c r="AB585" s="81">
        <f>IFERROR(VLOOKUP(A585,'Competitors Links &amp; Pricings'!A:L,11,0),"")</f>
        <v>22</v>
      </c>
    </row>
    <row r="586" spans="1:28" s="83" customFormat="1" ht="12" x14ac:dyDescent="0.25">
      <c r="A586" s="81" t="s">
        <v>1849</v>
      </c>
      <c r="B586" s="89">
        <v>10.86</v>
      </c>
      <c r="C586" s="89">
        <v>16.420000000000002</v>
      </c>
      <c r="D586" s="106">
        <f t="shared" si="36"/>
        <v>0.33861144945188804</v>
      </c>
      <c r="E586" s="90">
        <f t="shared" si="37"/>
        <v>0</v>
      </c>
      <c r="F586" s="90">
        <f t="shared" si="38"/>
        <v>17.850000000000001</v>
      </c>
      <c r="G586" s="82" t="s">
        <v>34</v>
      </c>
      <c r="H586" s="81" t="s">
        <v>1850</v>
      </c>
      <c r="I586" s="81" t="s">
        <v>1851</v>
      </c>
      <c r="J586" s="81" t="s">
        <v>443</v>
      </c>
      <c r="K586" s="81"/>
      <c r="L586" s="81"/>
      <c r="M586" s="81"/>
      <c r="N586" s="81"/>
      <c r="O586" s="82"/>
      <c r="P586" s="81"/>
      <c r="Q586" s="81"/>
      <c r="R586" s="81"/>
      <c r="S586" s="81"/>
      <c r="T586" s="81"/>
      <c r="U586" s="81">
        <f t="shared" si="39"/>
        <v>0</v>
      </c>
      <c r="V586" s="81">
        <f>IFERROR(VLOOKUP(A586,'Competitors Links &amp; Pricings'!A:G,3,0),"")</f>
        <v>17.850000000000001</v>
      </c>
      <c r="W586" s="81">
        <f>IFERROR(VLOOKUP(A586,'Competitors Links &amp; Pricings'!A:G,5,0),"")</f>
        <v>30.7</v>
      </c>
      <c r="X586" s="81">
        <f>IFERROR(VLOOKUP(A586,'Competitors Links &amp; Pricings'!A:G,7,0),"")</f>
        <v>31.7</v>
      </c>
      <c r="Y586" s="81">
        <f>IFERROR(VLOOKUP(A586,'Competitors Links &amp; Pricings'!A:L,8,0),"")</f>
        <v>3.8</v>
      </c>
      <c r="Z586" s="81">
        <f>IFERROR(VLOOKUP(A586,'Competitors Links &amp; Pricings'!A:L,9,0),"")</f>
        <v>3.9</v>
      </c>
      <c r="AA586" s="81">
        <f>IFERROR(VLOOKUP(A586,'Competitors Links &amp; Pricings'!A:L,10,0),"")</f>
        <v>6.9000000000000006E-2</v>
      </c>
      <c r="AB586" s="81">
        <f>IFERROR(VLOOKUP(A586,'Competitors Links &amp; Pricings'!A:L,11,0),"")</f>
        <v>0.9</v>
      </c>
    </row>
    <row r="587" spans="1:28" s="83" customFormat="1" ht="12" x14ac:dyDescent="0.25">
      <c r="A587" s="81" t="s">
        <v>1852</v>
      </c>
      <c r="B587" s="89">
        <v>333.14</v>
      </c>
      <c r="C587" s="89">
        <v>470.77</v>
      </c>
      <c r="D587" s="106">
        <f t="shared" si="36"/>
        <v>0.29235082949210867</v>
      </c>
      <c r="E587" s="90">
        <f t="shared" si="37"/>
        <v>0</v>
      </c>
      <c r="F587" s="90">
        <f t="shared" si="38"/>
        <v>495.55</v>
      </c>
      <c r="G587" s="82" t="s">
        <v>34</v>
      </c>
      <c r="H587" s="81" t="s">
        <v>1853</v>
      </c>
      <c r="I587" s="81" t="s">
        <v>1854</v>
      </c>
      <c r="J587" s="81" t="s">
        <v>443</v>
      </c>
      <c r="K587" s="81"/>
      <c r="L587" s="81"/>
      <c r="M587" s="81"/>
      <c r="N587" s="81"/>
      <c r="O587" s="82"/>
      <c r="P587" s="81"/>
      <c r="Q587" s="81"/>
      <c r="R587" s="81"/>
      <c r="S587" s="81"/>
      <c r="T587" s="81"/>
      <c r="U587" s="81">
        <f t="shared" si="39"/>
        <v>0</v>
      </c>
      <c r="V587" s="81">
        <f>IFERROR(VLOOKUP(A587,'Competitors Links &amp; Pricings'!A:G,3,0),"")</f>
        <v>495.55</v>
      </c>
      <c r="W587" s="81">
        <f>IFERROR(VLOOKUP(A587,'Competitors Links &amp; Pricings'!A:G,5,0),"")</f>
        <v>495.55</v>
      </c>
      <c r="X587" s="81">
        <f>IFERROR(VLOOKUP(A587,'Competitors Links &amp; Pricings'!A:G,7,0),"")</f>
        <v>841.45</v>
      </c>
      <c r="Y587" s="81">
        <f>IFERROR(VLOOKUP(A587,'Competitors Links &amp; Pricings'!A:L,8,0),"")</f>
        <v>13</v>
      </c>
      <c r="Z587" s="81">
        <f>IFERROR(VLOOKUP(A587,'Competitors Links &amp; Pricings'!A:L,9,0),"")</f>
        <v>8</v>
      </c>
      <c r="AA587" s="81">
        <f>IFERROR(VLOOKUP(A587,'Competitors Links &amp; Pricings'!A:L,10,0),"")</f>
        <v>15.05</v>
      </c>
      <c r="AB587" s="81">
        <f>IFERROR(VLOOKUP(A587,'Competitors Links &amp; Pricings'!A:L,11,0),"")</f>
        <v>22</v>
      </c>
    </row>
    <row r="588" spans="1:28" s="83" customFormat="1" ht="12" x14ac:dyDescent="0.25">
      <c r="A588" s="81" t="s">
        <v>1855</v>
      </c>
      <c r="B588" s="89">
        <v>272</v>
      </c>
      <c r="C588" s="89">
        <v>384.37</v>
      </c>
      <c r="D588" s="106">
        <f t="shared" si="36"/>
        <v>0.29234851835471032</v>
      </c>
      <c r="E588" s="90">
        <f t="shared" si="37"/>
        <v>0</v>
      </c>
      <c r="F588" s="90">
        <f t="shared" si="38"/>
        <v>404.6</v>
      </c>
      <c r="G588" s="82" t="s">
        <v>34</v>
      </c>
      <c r="H588" s="81" t="s">
        <v>1856</v>
      </c>
      <c r="I588" s="81" t="s">
        <v>1857</v>
      </c>
      <c r="J588" s="81" t="s">
        <v>443</v>
      </c>
      <c r="K588" s="81"/>
      <c r="L588" s="81"/>
      <c r="M588" s="81"/>
      <c r="N588" s="81"/>
      <c r="O588" s="82"/>
      <c r="P588" s="81"/>
      <c r="Q588" s="81"/>
      <c r="R588" s="81"/>
      <c r="S588" s="81"/>
      <c r="T588" s="81"/>
      <c r="U588" s="81">
        <f t="shared" si="39"/>
        <v>0</v>
      </c>
      <c r="V588" s="81">
        <f>IFERROR(VLOOKUP(A588,'Competitors Links &amp; Pricings'!A:G,3,0),"")</f>
        <v>404.6</v>
      </c>
      <c r="W588" s="81">
        <f>IFERROR(VLOOKUP(A588,'Competitors Links &amp; Pricings'!A:G,5,0),"")</f>
        <v>404.6</v>
      </c>
      <c r="X588" s="81">
        <f>IFERROR(VLOOKUP(A588,'Competitors Links &amp; Pricings'!A:G,7,0),"")</f>
        <v>404.6</v>
      </c>
      <c r="Y588" s="81">
        <f>IFERROR(VLOOKUP(A588,'Competitors Links &amp; Pricings'!A:L,8,0),"")</f>
        <v>12</v>
      </c>
      <c r="Z588" s="81">
        <f>IFERROR(VLOOKUP(A588,'Competitors Links &amp; Pricings'!A:L,9,0),"")</f>
        <v>8</v>
      </c>
      <c r="AA588" s="81">
        <f>IFERROR(VLOOKUP(A588,'Competitors Links &amp; Pricings'!A:L,10,0),"")</f>
        <v>10.65</v>
      </c>
      <c r="AB588" s="81">
        <f>IFERROR(VLOOKUP(A588,'Competitors Links &amp; Pricings'!A:L,11,0),"")</f>
        <v>17</v>
      </c>
    </row>
    <row r="589" spans="1:28" s="83" customFormat="1" ht="12" x14ac:dyDescent="0.25">
      <c r="A589" s="81" t="s">
        <v>1858</v>
      </c>
      <c r="B589" s="89">
        <v>245.14</v>
      </c>
      <c r="C589" s="89">
        <v>346.42</v>
      </c>
      <c r="D589" s="106">
        <f t="shared" si="36"/>
        <v>0.2923618728710814</v>
      </c>
      <c r="E589" s="90">
        <f t="shared" si="37"/>
        <v>0</v>
      </c>
      <c r="F589" s="90">
        <f t="shared" si="38"/>
        <v>364.65</v>
      </c>
      <c r="G589" s="82" t="s">
        <v>34</v>
      </c>
      <c r="H589" s="81" t="s">
        <v>1859</v>
      </c>
      <c r="I589" s="81" t="s">
        <v>1860</v>
      </c>
      <c r="J589" s="81" t="s">
        <v>443</v>
      </c>
      <c r="K589" s="81"/>
      <c r="L589" s="81"/>
      <c r="M589" s="81"/>
      <c r="N589" s="81"/>
      <c r="O589" s="82"/>
      <c r="P589" s="81"/>
      <c r="Q589" s="81"/>
      <c r="R589" s="81"/>
      <c r="S589" s="81"/>
      <c r="T589" s="81"/>
      <c r="U589" s="81">
        <f t="shared" si="39"/>
        <v>0</v>
      </c>
      <c r="V589" s="81">
        <f>IFERROR(VLOOKUP(A589,'Competitors Links &amp; Pricings'!A:G,3,0),"")</f>
        <v>364.65</v>
      </c>
      <c r="W589" s="81">
        <f>IFERROR(VLOOKUP(A589,'Competitors Links &amp; Pricings'!A:G,5,0),"")</f>
        <v>617.82000000000005</v>
      </c>
      <c r="X589" s="81">
        <f>IFERROR(VLOOKUP(A589,'Competitors Links &amp; Pricings'!A:G,7,0),"")</f>
        <v>649.5</v>
      </c>
      <c r="Y589" s="81">
        <f>IFERROR(VLOOKUP(A589,'Competitors Links &amp; Pricings'!A:L,8,0),"")</f>
        <v>8.4600000000000009</v>
      </c>
      <c r="Z589" s="81">
        <f>IFERROR(VLOOKUP(A589,'Competitors Links &amp; Pricings'!A:L,9,0),"")</f>
        <v>4.33</v>
      </c>
      <c r="AA589" s="81">
        <f>IFERROR(VLOOKUP(A589,'Competitors Links &amp; Pricings'!A:L,10,0),"")</f>
        <v>10.47</v>
      </c>
      <c r="AB589" s="81">
        <f>IFERROR(VLOOKUP(A589,'Competitors Links &amp; Pricings'!A:L,11,0),"")</f>
        <v>13.97</v>
      </c>
    </row>
    <row r="590" spans="1:28" s="83" customFormat="1" ht="12" x14ac:dyDescent="0.25">
      <c r="A590" s="81" t="s">
        <v>1861</v>
      </c>
      <c r="B590" s="89">
        <v>98.86</v>
      </c>
      <c r="C590" s="89">
        <v>139.69999999999999</v>
      </c>
      <c r="D590" s="106">
        <f t="shared" si="36"/>
        <v>0.2923407301360057</v>
      </c>
      <c r="E590" s="90">
        <f t="shared" si="37"/>
        <v>0</v>
      </c>
      <c r="F590" s="90">
        <f t="shared" si="38"/>
        <v>147.05000000000001</v>
      </c>
      <c r="G590" s="82" t="s">
        <v>34</v>
      </c>
      <c r="H590" s="81" t="s">
        <v>1862</v>
      </c>
      <c r="I590" s="81" t="s">
        <v>1863</v>
      </c>
      <c r="J590" s="81" t="s">
        <v>443</v>
      </c>
      <c r="K590" s="81"/>
      <c r="L590" s="81"/>
      <c r="M590" s="81"/>
      <c r="N590" s="81"/>
      <c r="O590" s="82"/>
      <c r="P590" s="81"/>
      <c r="Q590" s="81"/>
      <c r="R590" s="81"/>
      <c r="S590" s="81"/>
      <c r="T590" s="81"/>
      <c r="U590" s="81">
        <f t="shared" si="39"/>
        <v>0</v>
      </c>
      <c r="V590" s="81">
        <f>IFERROR(VLOOKUP(A590,'Competitors Links &amp; Pricings'!A:G,3,0),"")</f>
        <v>147.05000000000001</v>
      </c>
      <c r="W590" s="81">
        <f>IFERROR(VLOOKUP(A590,'Competitors Links &amp; Pricings'!A:G,5,0),"")</f>
        <v>227.27</v>
      </c>
      <c r="X590" s="81">
        <f>IFERROR(VLOOKUP(A590,'Competitors Links &amp; Pricings'!A:G,7,0),"")</f>
        <v>248.95</v>
      </c>
      <c r="Y590" s="81">
        <f>IFERROR(VLOOKUP(A590,'Competitors Links &amp; Pricings'!A:L,8,0),"")</f>
        <v>6.69</v>
      </c>
      <c r="Z590" s="81">
        <f>IFERROR(VLOOKUP(A590,'Competitors Links &amp; Pricings'!A:L,9,0),"")</f>
        <v>5.51</v>
      </c>
      <c r="AA590" s="81">
        <f>IFERROR(VLOOKUP(A590,'Competitors Links &amp; Pricings'!A:L,10,0),"")</f>
        <v>0.66</v>
      </c>
      <c r="AB590" s="81">
        <f>IFERROR(VLOOKUP(A590,'Competitors Links &amp; Pricings'!A:L,11,0),"")</f>
        <v>2.36</v>
      </c>
    </row>
    <row r="591" spans="1:28" s="83" customFormat="1" ht="12" x14ac:dyDescent="0.25">
      <c r="A591" s="81" t="s">
        <v>1864</v>
      </c>
      <c r="B591" s="89">
        <v>3356.85</v>
      </c>
      <c r="C591" s="89">
        <v>4162.49</v>
      </c>
      <c r="D591" s="106">
        <f t="shared" si="36"/>
        <v>0.19354761212639549</v>
      </c>
      <c r="E591" s="90">
        <f t="shared" si="37"/>
        <v>0</v>
      </c>
      <c r="F591" s="90">
        <f t="shared" si="38"/>
        <v>0</v>
      </c>
      <c r="G591" s="82" t="s">
        <v>34</v>
      </c>
      <c r="H591" s="81" t="s">
        <v>1865</v>
      </c>
      <c r="I591" s="81" t="s">
        <v>1866</v>
      </c>
      <c r="J591" s="81" t="s">
        <v>177</v>
      </c>
      <c r="K591" s="81"/>
      <c r="L591" s="81"/>
      <c r="M591" s="81"/>
      <c r="N591" s="81"/>
      <c r="O591" s="82"/>
      <c r="P591" s="81"/>
      <c r="Q591" s="81"/>
      <c r="R591" s="81"/>
      <c r="S591" s="81"/>
      <c r="T591" s="81"/>
      <c r="U591" s="81">
        <f t="shared" si="39"/>
        <v>0</v>
      </c>
      <c r="V591" s="81" t="str">
        <f>IFERROR(VLOOKUP(A591,'Competitors Links &amp; Pricings'!A:G,3,0),"")</f>
        <v xml:space="preserve"> </v>
      </c>
      <c r="W591" s="81" t="str">
        <f>IFERROR(VLOOKUP(A591,'Competitors Links &amp; Pricings'!A:G,5,0),"")</f>
        <v xml:space="preserve"> </v>
      </c>
      <c r="X591" s="81" t="str">
        <f>IFERROR(VLOOKUP(A591,'Competitors Links &amp; Pricings'!A:G,7,0),"")</f>
        <v xml:space="preserve"> </v>
      </c>
      <c r="Y591" s="81">
        <f>IFERROR(VLOOKUP(A591,'Competitors Links &amp; Pricings'!A:L,8,0),"")</f>
        <v>21.1</v>
      </c>
      <c r="Z591" s="81">
        <f>IFERROR(VLOOKUP(A591,'Competitors Links &amp; Pricings'!A:L,9,0),"")</f>
        <v>14.1</v>
      </c>
      <c r="AA591" s="81">
        <f>IFERROR(VLOOKUP(A591,'Competitors Links &amp; Pricings'!A:L,10,0),"")</f>
        <v>127</v>
      </c>
      <c r="AB591" s="81">
        <f>IFERROR(VLOOKUP(A591,'Competitors Links &amp; Pricings'!A:L,11,0),"")</f>
        <v>38</v>
      </c>
    </row>
    <row r="592" spans="1:28" s="83" customFormat="1" ht="12" x14ac:dyDescent="0.25">
      <c r="A592" s="81" t="s">
        <v>1867</v>
      </c>
      <c r="B592" s="89">
        <v>3016.75</v>
      </c>
      <c r="C592" s="89">
        <v>3600.64</v>
      </c>
      <c r="D592" s="106">
        <f t="shared" si="36"/>
        <v>0.16216283771773904</v>
      </c>
      <c r="E592" s="90">
        <f t="shared" si="37"/>
        <v>0</v>
      </c>
      <c r="F592" s="90">
        <f t="shared" si="38"/>
        <v>0</v>
      </c>
      <c r="G592" s="82" t="s">
        <v>34</v>
      </c>
      <c r="H592" s="81" t="s">
        <v>1868</v>
      </c>
      <c r="I592" s="81" t="s">
        <v>1869</v>
      </c>
      <c r="J592" s="81" t="s">
        <v>177</v>
      </c>
      <c r="K592" s="81"/>
      <c r="L592" s="81"/>
      <c r="M592" s="81"/>
      <c r="N592" s="81"/>
      <c r="O592" s="82"/>
      <c r="P592" s="81"/>
      <c r="Q592" s="81"/>
      <c r="R592" s="81"/>
      <c r="S592" s="81"/>
      <c r="T592" s="81"/>
      <c r="U592" s="81">
        <f t="shared" si="39"/>
        <v>0</v>
      </c>
      <c r="V592" s="81" t="str">
        <f>IFERROR(VLOOKUP(A592,'Competitors Links &amp; Pricings'!A:G,3,0),"")</f>
        <v xml:space="preserve"> </v>
      </c>
      <c r="W592" s="81" t="str">
        <f>IFERROR(VLOOKUP(A592,'Competitors Links &amp; Pricings'!A:G,5,0),"")</f>
        <v xml:space="preserve"> </v>
      </c>
      <c r="X592" s="81" t="str">
        <f>IFERROR(VLOOKUP(A592,'Competitors Links &amp; Pricings'!A:G,7,0),"")</f>
        <v xml:space="preserve"> </v>
      </c>
      <c r="Y592" s="81">
        <f>IFERROR(VLOOKUP(A592,'Competitors Links &amp; Pricings'!A:L,8,0),"")</f>
        <v>21.1</v>
      </c>
      <c r="Z592" s="81">
        <f>IFERROR(VLOOKUP(A592,'Competitors Links &amp; Pricings'!A:L,9,0),"")</f>
        <v>14.1</v>
      </c>
      <c r="AA592" s="81">
        <f>IFERROR(VLOOKUP(A592,'Competitors Links &amp; Pricings'!A:L,10,0),"")</f>
        <v>127</v>
      </c>
      <c r="AB592" s="81">
        <f>IFERROR(VLOOKUP(A592,'Competitors Links &amp; Pricings'!A:L,11,0),"")</f>
        <v>38</v>
      </c>
    </row>
    <row r="593" spans="1:28" s="83" customFormat="1" ht="12" x14ac:dyDescent="0.25">
      <c r="A593" s="81" t="s">
        <v>1870</v>
      </c>
      <c r="B593" s="89">
        <v>2921.35</v>
      </c>
      <c r="C593" s="89">
        <v>3622.47</v>
      </c>
      <c r="D593" s="106">
        <f t="shared" si="36"/>
        <v>0.19354749659762535</v>
      </c>
      <c r="E593" s="90">
        <f t="shared" si="37"/>
        <v>0</v>
      </c>
      <c r="F593" s="90">
        <f t="shared" si="38"/>
        <v>4232.22</v>
      </c>
      <c r="G593" s="82" t="s">
        <v>34</v>
      </c>
      <c r="H593" s="81" t="s">
        <v>1871</v>
      </c>
      <c r="I593" s="81" t="s">
        <v>1872</v>
      </c>
      <c r="J593" s="81" t="s">
        <v>177</v>
      </c>
      <c r="K593" s="81"/>
      <c r="L593" s="81"/>
      <c r="M593" s="81"/>
      <c r="N593" s="81"/>
      <c r="O593" s="82"/>
      <c r="P593" s="81"/>
      <c r="Q593" s="81"/>
      <c r="R593" s="81"/>
      <c r="S593" s="81"/>
      <c r="T593" s="81"/>
      <c r="U593" s="81">
        <f t="shared" si="39"/>
        <v>0</v>
      </c>
      <c r="V593" s="81">
        <f>IFERROR(VLOOKUP(A593,'Competitors Links &amp; Pricings'!A:G,3,0),"")</f>
        <v>4232.22</v>
      </c>
      <c r="W593" s="81" t="str">
        <f>IFERROR(VLOOKUP(A593,'Competitors Links &amp; Pricings'!A:G,5,0),"")</f>
        <v xml:space="preserve"> </v>
      </c>
      <c r="X593" s="81" t="str">
        <f>IFERROR(VLOOKUP(A593,'Competitors Links &amp; Pricings'!A:G,7,0),"")</f>
        <v xml:space="preserve"> </v>
      </c>
      <c r="Y593" s="81">
        <f>IFERROR(VLOOKUP(A593,'Competitors Links &amp; Pricings'!A:L,8,0),"")</f>
        <v>21.1</v>
      </c>
      <c r="Z593" s="81">
        <f>IFERROR(VLOOKUP(A593,'Competitors Links &amp; Pricings'!A:L,9,0),"")</f>
        <v>14.1</v>
      </c>
      <c r="AA593" s="81">
        <f>IFERROR(VLOOKUP(A593,'Competitors Links &amp; Pricings'!A:L,10,0),"")</f>
        <v>127</v>
      </c>
      <c r="AB593" s="81">
        <f>IFERROR(VLOOKUP(A593,'Competitors Links &amp; Pricings'!A:L,11,0),"")</f>
        <v>38</v>
      </c>
    </row>
    <row r="594" spans="1:28" s="83" customFormat="1" ht="12" x14ac:dyDescent="0.25">
      <c r="A594" s="81" t="s">
        <v>1873</v>
      </c>
      <c r="B594" s="89">
        <v>3206.74</v>
      </c>
      <c r="C594" s="89">
        <v>3976.36</v>
      </c>
      <c r="D594" s="106">
        <f t="shared" si="36"/>
        <v>0.1935488738444206</v>
      </c>
      <c r="E594" s="90">
        <f t="shared" si="37"/>
        <v>0</v>
      </c>
      <c r="F594" s="90">
        <f t="shared" si="38"/>
        <v>0</v>
      </c>
      <c r="G594" s="82" t="s">
        <v>34</v>
      </c>
      <c r="H594" s="81" t="s">
        <v>1874</v>
      </c>
      <c r="I594" s="81" t="s">
        <v>1875</v>
      </c>
      <c r="J594" s="81" t="s">
        <v>177</v>
      </c>
      <c r="K594" s="81"/>
      <c r="L594" s="81"/>
      <c r="M594" s="81"/>
      <c r="N594" s="81"/>
      <c r="O594" s="82"/>
      <c r="P594" s="81"/>
      <c r="Q594" s="81"/>
      <c r="R594" s="81"/>
      <c r="S594" s="81"/>
      <c r="T594" s="81"/>
      <c r="U594" s="81">
        <f t="shared" si="39"/>
        <v>0</v>
      </c>
      <c r="V594" s="81" t="str">
        <f>IFERROR(VLOOKUP(A594,'Competitors Links &amp; Pricings'!A:G,3,0),"")</f>
        <v xml:space="preserve"> </v>
      </c>
      <c r="W594" s="81" t="str">
        <f>IFERROR(VLOOKUP(A594,'Competitors Links &amp; Pricings'!A:G,5,0),"")</f>
        <v xml:space="preserve"> </v>
      </c>
      <c r="X594" s="81" t="str">
        <f>IFERROR(VLOOKUP(A594,'Competitors Links &amp; Pricings'!A:G,7,0),"")</f>
        <v xml:space="preserve"> </v>
      </c>
      <c r="Y594" s="81">
        <f>IFERROR(VLOOKUP(A594,'Competitors Links &amp; Pricings'!A:L,8,0),"")</f>
        <v>21.1</v>
      </c>
      <c r="Z594" s="81">
        <f>IFERROR(VLOOKUP(A594,'Competitors Links &amp; Pricings'!A:L,9,0),"")</f>
        <v>14.1</v>
      </c>
      <c r="AA594" s="81">
        <f>IFERROR(VLOOKUP(A594,'Competitors Links &amp; Pricings'!A:L,10,0),"")</f>
        <v>127</v>
      </c>
      <c r="AB594" s="81">
        <f>IFERROR(VLOOKUP(A594,'Competitors Links &amp; Pricings'!A:L,11,0),"")</f>
        <v>38</v>
      </c>
    </row>
    <row r="595" spans="1:28" s="83" customFormat="1" ht="12" x14ac:dyDescent="0.25">
      <c r="A595" s="81" t="s">
        <v>1876</v>
      </c>
      <c r="B595" s="89">
        <v>1352.81</v>
      </c>
      <c r="C595" s="89">
        <v>1680</v>
      </c>
      <c r="D595" s="106">
        <f t="shared" si="36"/>
        <v>0.19475595238095242</v>
      </c>
      <c r="E595" s="90">
        <f t="shared" si="37"/>
        <v>0</v>
      </c>
      <c r="F595" s="90">
        <f t="shared" si="38"/>
        <v>1701.31</v>
      </c>
      <c r="G595" s="82" t="s">
        <v>34</v>
      </c>
      <c r="H595" s="81" t="s">
        <v>1877</v>
      </c>
      <c r="I595" s="81" t="s">
        <v>1878</v>
      </c>
      <c r="J595" s="81" t="s">
        <v>177</v>
      </c>
      <c r="K595" s="81"/>
      <c r="L595" s="81"/>
      <c r="M595" s="81"/>
      <c r="N595" s="81"/>
      <c r="O595" s="82"/>
      <c r="P595" s="81"/>
      <c r="Q595" s="81"/>
      <c r="R595" s="81"/>
      <c r="S595" s="81"/>
      <c r="T595" s="81"/>
      <c r="U595" s="81">
        <f t="shared" si="39"/>
        <v>0</v>
      </c>
      <c r="V595" s="81">
        <f>IFERROR(VLOOKUP(A595,'Competitors Links &amp; Pricings'!A:G,3,0),"")</f>
        <v>1701.31</v>
      </c>
      <c r="W595" s="81">
        <f>IFERROR(VLOOKUP(A595,'Competitors Links &amp; Pricings'!A:G,5,0),"")</f>
        <v>1701.31</v>
      </c>
      <c r="X595" s="81">
        <f>IFERROR(VLOOKUP(A595,'Competitors Links &amp; Pricings'!A:G,7,0),"")</f>
        <v>1701.31</v>
      </c>
      <c r="Y595" s="81">
        <f>IFERROR(VLOOKUP(A595,'Competitors Links &amp; Pricings'!A:L,8,0),"")</f>
        <v>4.7</v>
      </c>
      <c r="Z595" s="81">
        <f>IFERROR(VLOOKUP(A595,'Competitors Links &amp; Pricings'!A:L,9,0),"")</f>
        <v>7.1</v>
      </c>
      <c r="AA595" s="81">
        <f>IFERROR(VLOOKUP(A595,'Competitors Links &amp; Pricings'!A:L,10,0),"")</f>
        <v>0.72</v>
      </c>
      <c r="AB595" s="81">
        <f>IFERROR(VLOOKUP(A595,'Competitors Links &amp; Pricings'!A:L,11,0),"")</f>
        <v>1.8</v>
      </c>
    </row>
    <row r="596" spans="1:28" s="83" customFormat="1" ht="12" x14ac:dyDescent="0.25">
      <c r="A596" s="81" t="s">
        <v>1879</v>
      </c>
      <c r="B596" s="89">
        <v>338.2</v>
      </c>
      <c r="C596" s="89">
        <v>419.3</v>
      </c>
      <c r="D596" s="106">
        <f t="shared" si="36"/>
        <v>0.19341760076317677</v>
      </c>
      <c r="E596" s="90">
        <f t="shared" si="37"/>
        <v>0</v>
      </c>
      <c r="F596" s="90">
        <f t="shared" si="38"/>
        <v>425.32</v>
      </c>
      <c r="G596" s="82" t="s">
        <v>34</v>
      </c>
      <c r="H596" s="81" t="s">
        <v>1880</v>
      </c>
      <c r="I596" s="81" t="s">
        <v>1881</v>
      </c>
      <c r="J596" s="81" t="s">
        <v>177</v>
      </c>
      <c r="K596" s="81"/>
      <c r="L596" s="81"/>
      <c r="M596" s="81"/>
      <c r="N596" s="81"/>
      <c r="O596" s="82"/>
      <c r="P596" s="81"/>
      <c r="Q596" s="81"/>
      <c r="R596" s="81"/>
      <c r="S596" s="81"/>
      <c r="T596" s="81"/>
      <c r="U596" s="81">
        <f t="shared" si="39"/>
        <v>0</v>
      </c>
      <c r="V596" s="81">
        <f>IFERROR(VLOOKUP(A596,'Competitors Links &amp; Pricings'!A:G,3,0),"")</f>
        <v>425.32</v>
      </c>
      <c r="W596" s="81">
        <f>IFERROR(VLOOKUP(A596,'Competitors Links &amp; Pricings'!A:G,5,0),"")</f>
        <v>425.32</v>
      </c>
      <c r="X596" s="81">
        <f>IFERROR(VLOOKUP(A596,'Competitors Links &amp; Pricings'!A:G,7,0),"")</f>
        <v>425.32</v>
      </c>
      <c r="Y596" s="81">
        <f>IFERROR(VLOOKUP(A596,'Competitors Links &amp; Pricings'!A:L,8,0),"")</f>
        <v>1.96</v>
      </c>
      <c r="Z596" s="81">
        <f>IFERROR(VLOOKUP(A596,'Competitors Links &amp; Pricings'!A:L,9,0),"")</f>
        <v>5.03</v>
      </c>
      <c r="AA596" s="81">
        <f>IFERROR(VLOOKUP(A596,'Competitors Links &amp; Pricings'!A:L,10,0),"")</f>
        <v>1.74</v>
      </c>
      <c r="AB596" s="81">
        <f>IFERROR(VLOOKUP(A596,'Competitors Links &amp; Pricings'!A:L,11,0),"")</f>
        <v>1.33</v>
      </c>
    </row>
    <row r="597" spans="1:28" s="83" customFormat="1" ht="12" x14ac:dyDescent="0.25">
      <c r="A597" s="81" t="s">
        <v>1882</v>
      </c>
      <c r="B597" s="89">
        <v>107.87</v>
      </c>
      <c r="C597" s="89">
        <v>134</v>
      </c>
      <c r="D597" s="106">
        <f t="shared" si="36"/>
        <v>0.19499999999999998</v>
      </c>
      <c r="E597" s="90">
        <f t="shared" si="37"/>
        <v>0</v>
      </c>
      <c r="F597" s="90">
        <f t="shared" si="38"/>
        <v>135.66</v>
      </c>
      <c r="G597" s="82" t="s">
        <v>34</v>
      </c>
      <c r="H597" s="81" t="s">
        <v>1883</v>
      </c>
      <c r="I597" s="81" t="s">
        <v>1884</v>
      </c>
      <c r="J597" s="81" t="s">
        <v>177</v>
      </c>
      <c r="K597" s="81"/>
      <c r="L597" s="81"/>
      <c r="M597" s="81"/>
      <c r="N597" s="81"/>
      <c r="O597" s="82"/>
      <c r="P597" s="81"/>
      <c r="Q597" s="81"/>
      <c r="R597" s="81"/>
      <c r="S597" s="81"/>
      <c r="T597" s="81"/>
      <c r="U597" s="81">
        <f t="shared" si="39"/>
        <v>0</v>
      </c>
      <c r="V597" s="81">
        <f>IFERROR(VLOOKUP(A597,'Competitors Links &amp; Pricings'!A:G,3,0),"")</f>
        <v>135.66</v>
      </c>
      <c r="W597" s="81">
        <f>IFERROR(VLOOKUP(A597,'Competitors Links &amp; Pricings'!A:G,5,0),"")</f>
        <v>135.66</v>
      </c>
      <c r="X597" s="81">
        <f>IFERROR(VLOOKUP(A597,'Competitors Links &amp; Pricings'!A:G,7,0),"")</f>
        <v>135.66</v>
      </c>
      <c r="Y597" s="81">
        <f>IFERROR(VLOOKUP(A597,'Competitors Links &amp; Pricings'!A:L,8,0),"")</f>
        <v>1.3</v>
      </c>
      <c r="Z597" s="81">
        <f>IFERROR(VLOOKUP(A597,'Competitors Links &amp; Pricings'!A:L,9,0),"")</f>
        <v>4.9000000000000004</v>
      </c>
      <c r="AA597" s="81">
        <f>IFERROR(VLOOKUP(A597,'Competitors Links &amp; Pricings'!A:L,10,0),"")</f>
        <v>0.23</v>
      </c>
      <c r="AB597" s="81">
        <f>IFERROR(VLOOKUP(A597,'Competitors Links &amp; Pricings'!A:L,11,0),"")</f>
        <v>1.9</v>
      </c>
    </row>
    <row r="598" spans="1:28" s="83" customFormat="1" ht="12" x14ac:dyDescent="0.25">
      <c r="A598" s="81" t="s">
        <v>1885</v>
      </c>
      <c r="B598" s="89">
        <v>53.93</v>
      </c>
      <c r="C598" s="89">
        <v>72.62</v>
      </c>
      <c r="D598" s="106">
        <f t="shared" si="36"/>
        <v>0.25736711649683286</v>
      </c>
      <c r="E598" s="90">
        <f t="shared" si="37"/>
        <v>0</v>
      </c>
      <c r="F598" s="90">
        <f t="shared" si="38"/>
        <v>77.23</v>
      </c>
      <c r="G598" s="82" t="s">
        <v>34</v>
      </c>
      <c r="H598" s="81" t="s">
        <v>1886</v>
      </c>
      <c r="I598" s="81" t="s">
        <v>1887</v>
      </c>
      <c r="J598" s="81" t="s">
        <v>177</v>
      </c>
      <c r="K598" s="81"/>
      <c r="L598" s="81"/>
      <c r="M598" s="81"/>
      <c r="N598" s="81"/>
      <c r="O598" s="82"/>
      <c r="P598" s="81"/>
      <c r="Q598" s="81"/>
      <c r="R598" s="81"/>
      <c r="S598" s="81"/>
      <c r="T598" s="81"/>
      <c r="U598" s="81">
        <f t="shared" si="39"/>
        <v>0</v>
      </c>
      <c r="V598" s="81">
        <f>IFERROR(VLOOKUP(A598,'Competitors Links &amp; Pricings'!A:G,3,0),"")</f>
        <v>77.23</v>
      </c>
      <c r="W598" s="81">
        <f>IFERROR(VLOOKUP(A598,'Competitors Links &amp; Pricings'!A:G,5,0),"")</f>
        <v>77.23</v>
      </c>
      <c r="X598" s="81">
        <f>IFERROR(VLOOKUP(A598,'Competitors Links &amp; Pricings'!A:G,7,0),"")</f>
        <v>77.23</v>
      </c>
      <c r="Y598" s="81">
        <f>IFERROR(VLOOKUP(A598,'Competitors Links &amp; Pricings'!A:L,8,0),"")</f>
        <v>1.4</v>
      </c>
      <c r="Z598" s="81">
        <f>IFERROR(VLOOKUP(A598,'Competitors Links &amp; Pricings'!A:L,9,0),"")</f>
        <v>2.5</v>
      </c>
      <c r="AA598" s="81">
        <f>IFERROR(VLOOKUP(A598,'Competitors Links &amp; Pricings'!A:L,10,0),"")</f>
        <v>0.18</v>
      </c>
      <c r="AB598" s="81">
        <f>IFERROR(VLOOKUP(A598,'Competitors Links &amp; Pricings'!A:L,11,0),"")</f>
        <v>0.8</v>
      </c>
    </row>
    <row r="599" spans="1:28" s="83" customFormat="1" ht="12" x14ac:dyDescent="0.25">
      <c r="A599" s="81" t="s">
        <v>1888</v>
      </c>
      <c r="B599" s="89">
        <v>53.93</v>
      </c>
      <c r="C599" s="89">
        <v>72.62</v>
      </c>
      <c r="D599" s="106">
        <f t="shared" si="36"/>
        <v>0.25736711649683286</v>
      </c>
      <c r="E599" s="90">
        <f t="shared" si="37"/>
        <v>0</v>
      </c>
      <c r="F599" s="90">
        <f t="shared" si="38"/>
        <v>77.23</v>
      </c>
      <c r="G599" s="82" t="s">
        <v>34</v>
      </c>
      <c r="H599" s="81" t="s">
        <v>1889</v>
      </c>
      <c r="I599" s="81" t="s">
        <v>1890</v>
      </c>
      <c r="J599" s="81" t="s">
        <v>177</v>
      </c>
      <c r="K599" s="81"/>
      <c r="L599" s="81"/>
      <c r="M599" s="81"/>
      <c r="N599" s="81"/>
      <c r="O599" s="82"/>
      <c r="P599" s="81"/>
      <c r="Q599" s="81"/>
      <c r="R599" s="81"/>
      <c r="S599" s="81"/>
      <c r="T599" s="81"/>
      <c r="U599" s="81">
        <f t="shared" si="39"/>
        <v>0</v>
      </c>
      <c r="V599" s="81">
        <f>IFERROR(VLOOKUP(A599,'Competitors Links &amp; Pricings'!A:G,3,0),"")</f>
        <v>77.23</v>
      </c>
      <c r="W599" s="81">
        <f>IFERROR(VLOOKUP(A599,'Competitors Links &amp; Pricings'!A:G,5,0),"")</f>
        <v>77.23</v>
      </c>
      <c r="X599" s="81">
        <f>IFERROR(VLOOKUP(A599,'Competitors Links &amp; Pricings'!A:G,7,0),"")</f>
        <v>77.23</v>
      </c>
      <c r="Y599" s="81">
        <f>IFERROR(VLOOKUP(A599,'Competitors Links &amp; Pricings'!A:L,8,0),"")</f>
        <v>2</v>
      </c>
      <c r="Z599" s="81">
        <f>IFERROR(VLOOKUP(A599,'Competitors Links &amp; Pricings'!A:L,9,0),"")</f>
        <v>5</v>
      </c>
      <c r="AA599" s="81">
        <f>IFERROR(VLOOKUP(A599,'Competitors Links &amp; Pricings'!A:L,10,0),"")</f>
        <v>0.18</v>
      </c>
      <c r="AB599" s="81">
        <f>IFERROR(VLOOKUP(A599,'Competitors Links &amp; Pricings'!A:L,11,0),"")</f>
        <v>1.3</v>
      </c>
    </row>
    <row r="600" spans="1:28" s="83" customFormat="1" ht="12" x14ac:dyDescent="0.25">
      <c r="A600" s="81" t="s">
        <v>1891</v>
      </c>
      <c r="B600" s="89">
        <v>1155.43</v>
      </c>
      <c r="C600" s="89">
        <v>1581.2</v>
      </c>
      <c r="D600" s="106">
        <f t="shared" si="36"/>
        <v>0.26927017455097391</v>
      </c>
      <c r="E600" s="90">
        <f t="shared" si="37"/>
        <v>0</v>
      </c>
      <c r="F600" s="90">
        <f t="shared" si="38"/>
        <v>1718.7</v>
      </c>
      <c r="G600" s="82" t="s">
        <v>34</v>
      </c>
      <c r="H600" s="81" t="s">
        <v>1892</v>
      </c>
      <c r="I600" s="81" t="s">
        <v>1893</v>
      </c>
      <c r="J600" s="81" t="s">
        <v>443</v>
      </c>
      <c r="K600" s="81"/>
      <c r="L600" s="81"/>
      <c r="M600" s="81"/>
      <c r="N600" s="81"/>
      <c r="O600" s="82"/>
      <c r="P600" s="81"/>
      <c r="Q600" s="81"/>
      <c r="R600" s="81"/>
      <c r="S600" s="81"/>
      <c r="T600" s="81"/>
      <c r="U600" s="81">
        <f t="shared" si="39"/>
        <v>0</v>
      </c>
      <c r="V600" s="81">
        <f>IFERROR(VLOOKUP(A600,'Competitors Links &amp; Pricings'!A:G,3,0),"")</f>
        <v>1718.7</v>
      </c>
      <c r="W600" s="81">
        <f>IFERROR(VLOOKUP(A600,'Competitors Links &amp; Pricings'!A:G,5,0),"")</f>
        <v>1718.7</v>
      </c>
      <c r="X600" s="81">
        <f>IFERROR(VLOOKUP(A600,'Competitors Links &amp; Pricings'!A:G,7,0),"")</f>
        <v>2917.67</v>
      </c>
      <c r="Y600" s="81">
        <f>IFERROR(VLOOKUP(A600,'Competitors Links &amp; Pricings'!A:L,8,0),"")</f>
        <v>9.9</v>
      </c>
      <c r="Z600" s="81">
        <f>IFERROR(VLOOKUP(A600,'Competitors Links &amp; Pricings'!A:L,9,0),"")</f>
        <v>5.9</v>
      </c>
      <c r="AA600" s="81">
        <f>IFERROR(VLOOKUP(A600,'Competitors Links &amp; Pricings'!A:L,10,0),"")</f>
        <v>16</v>
      </c>
      <c r="AB600" s="81">
        <f>IFERROR(VLOOKUP(A600,'Competitors Links &amp; Pricings'!A:L,11,0),"")</f>
        <v>16</v>
      </c>
    </row>
    <row r="601" spans="1:28" s="83" customFormat="1" ht="12" x14ac:dyDescent="0.25">
      <c r="A601" s="81" t="s">
        <v>1894</v>
      </c>
      <c r="B601" s="89">
        <v>2004.49</v>
      </c>
      <c r="C601" s="89">
        <v>2271.48</v>
      </c>
      <c r="D601" s="106">
        <f t="shared" si="36"/>
        <v>0.11754010601017839</v>
      </c>
      <c r="E601" s="90">
        <f t="shared" si="37"/>
        <v>0</v>
      </c>
      <c r="F601" s="90">
        <f t="shared" si="38"/>
        <v>2469</v>
      </c>
      <c r="G601" s="82" t="s">
        <v>34</v>
      </c>
      <c r="H601" s="81" t="s">
        <v>1895</v>
      </c>
      <c r="I601" s="81" t="s">
        <v>1896</v>
      </c>
      <c r="J601" s="81" t="s">
        <v>177</v>
      </c>
      <c r="K601" s="81"/>
      <c r="L601" s="81"/>
      <c r="M601" s="81"/>
      <c r="N601" s="81"/>
      <c r="O601" s="82"/>
      <c r="P601" s="81"/>
      <c r="Q601" s="81"/>
      <c r="R601" s="81"/>
      <c r="S601" s="81"/>
      <c r="T601" s="81"/>
      <c r="U601" s="81">
        <f t="shared" si="39"/>
        <v>0</v>
      </c>
      <c r="V601" s="81">
        <f>IFERROR(VLOOKUP(A601,'Competitors Links &amp; Pricings'!A:G,3,0),"")</f>
        <v>2469</v>
      </c>
      <c r="W601" s="81">
        <f>IFERROR(VLOOKUP(A601,'Competitors Links &amp; Pricings'!A:G,5,0),"")</f>
        <v>2520.87</v>
      </c>
      <c r="X601" s="81">
        <f>IFERROR(VLOOKUP(A601,'Competitors Links &amp; Pricings'!A:G,7,0),"")</f>
        <v>2520.87</v>
      </c>
      <c r="Y601" s="81">
        <f>IFERROR(VLOOKUP(A601,'Competitors Links &amp; Pricings'!A:L,8,0),"")</f>
        <v>21.9</v>
      </c>
      <c r="Z601" s="81">
        <f>IFERROR(VLOOKUP(A601,'Competitors Links &amp; Pricings'!A:L,9,0),"")</f>
        <v>9.4</v>
      </c>
      <c r="AA601" s="81">
        <f>IFERROR(VLOOKUP(A601,'Competitors Links &amp; Pricings'!A:L,10,0),"")</f>
        <v>81.099999999999994</v>
      </c>
      <c r="AB601" s="81">
        <f>IFERROR(VLOOKUP(A601,'Competitors Links &amp; Pricings'!A:L,11,0),"")</f>
        <v>26.6</v>
      </c>
    </row>
    <row r="602" spans="1:28" s="83" customFormat="1" ht="12" x14ac:dyDescent="0.25">
      <c r="A602" s="81" t="s">
        <v>1897</v>
      </c>
      <c r="B602" s="89">
        <v>986.29</v>
      </c>
      <c r="C602" s="89">
        <v>1349.73</v>
      </c>
      <c r="D602" s="106">
        <f t="shared" si="36"/>
        <v>0.26926866854852455</v>
      </c>
      <c r="E602" s="90">
        <f t="shared" si="37"/>
        <v>0</v>
      </c>
      <c r="F602" s="90">
        <f t="shared" si="38"/>
        <v>1467.1</v>
      </c>
      <c r="G602" s="82" t="s">
        <v>34</v>
      </c>
      <c r="H602" s="81" t="s">
        <v>1898</v>
      </c>
      <c r="I602" s="81" t="s">
        <v>1899</v>
      </c>
      <c r="J602" s="81" t="s">
        <v>443</v>
      </c>
      <c r="K602" s="81"/>
      <c r="L602" s="81"/>
      <c r="M602" s="81"/>
      <c r="N602" s="81"/>
      <c r="O602" s="82"/>
      <c r="P602" s="81"/>
      <c r="Q602" s="81"/>
      <c r="R602" s="81"/>
      <c r="S602" s="81"/>
      <c r="T602" s="81"/>
      <c r="U602" s="81">
        <f t="shared" si="39"/>
        <v>0</v>
      </c>
      <c r="V602" s="81">
        <f>IFERROR(VLOOKUP(A602,'Competitors Links &amp; Pricings'!A:G,3,0),"")</f>
        <v>1467.1</v>
      </c>
      <c r="W602" s="81">
        <f>IFERROR(VLOOKUP(A602,'Competitors Links &amp; Pricings'!A:G,5,0),"")</f>
        <v>2481.86</v>
      </c>
      <c r="X602" s="81">
        <f>IFERROR(VLOOKUP(A602,'Competitors Links &amp; Pricings'!A:G,7,0),"")</f>
        <v>2488.9699999999998</v>
      </c>
      <c r="Y602" s="81">
        <f>IFERROR(VLOOKUP(A602,'Competitors Links &amp; Pricings'!A:L,8,0),"")</f>
        <v>9.9</v>
      </c>
      <c r="Z602" s="81">
        <f>IFERROR(VLOOKUP(A602,'Competitors Links &amp; Pricings'!A:L,9,0),"")</f>
        <v>5.9</v>
      </c>
      <c r="AA602" s="81">
        <f>IFERROR(VLOOKUP(A602,'Competitors Links &amp; Pricings'!A:L,10,0),"")</f>
        <v>16</v>
      </c>
      <c r="AB602" s="81">
        <f>IFERROR(VLOOKUP(A602,'Competitors Links &amp; Pricings'!A:L,11,0),"")</f>
        <v>16</v>
      </c>
    </row>
    <row r="603" spans="1:28" s="83" customFormat="1" ht="12" x14ac:dyDescent="0.25">
      <c r="A603" s="81" t="s">
        <v>1900</v>
      </c>
      <c r="B603" s="89">
        <v>1956.18</v>
      </c>
      <c r="C603" s="89">
        <v>2216.2800000000002</v>
      </c>
      <c r="D603" s="106">
        <f t="shared" si="36"/>
        <v>0.11735881747793606</v>
      </c>
      <c r="E603" s="90">
        <f t="shared" si="37"/>
        <v>0</v>
      </c>
      <c r="F603" s="90">
        <f t="shared" si="38"/>
        <v>2409</v>
      </c>
      <c r="G603" s="82" t="s">
        <v>34</v>
      </c>
      <c r="H603" s="81" t="s">
        <v>1901</v>
      </c>
      <c r="I603" s="81" t="s">
        <v>1902</v>
      </c>
      <c r="J603" s="81" t="s">
        <v>177</v>
      </c>
      <c r="K603" s="81"/>
      <c r="L603" s="81"/>
      <c r="M603" s="81"/>
      <c r="N603" s="81"/>
      <c r="O603" s="82"/>
      <c r="P603" s="81"/>
      <c r="Q603" s="81"/>
      <c r="R603" s="81"/>
      <c r="S603" s="81"/>
      <c r="T603" s="81"/>
      <c r="U603" s="81">
        <f t="shared" si="39"/>
        <v>0</v>
      </c>
      <c r="V603" s="81">
        <f>IFERROR(VLOOKUP(A603,'Competitors Links &amp; Pricings'!A:G,3,0),"")</f>
        <v>2409</v>
      </c>
      <c r="W603" s="81">
        <f>IFERROR(VLOOKUP(A603,'Competitors Links &amp; Pricings'!A:G,5,0),"")</f>
        <v>2460.11</v>
      </c>
      <c r="X603" s="81">
        <f>IFERROR(VLOOKUP(A603,'Competitors Links &amp; Pricings'!A:G,7,0),"")</f>
        <v>2460.11</v>
      </c>
      <c r="Y603" s="81">
        <f>IFERROR(VLOOKUP(A603,'Competitors Links &amp; Pricings'!A:L,8,0),"")</f>
        <v>21.8</v>
      </c>
      <c r="Z603" s="81">
        <f>IFERROR(VLOOKUP(A603,'Competitors Links &amp; Pricings'!A:L,9,0),"")</f>
        <v>8.6</v>
      </c>
      <c r="AA603" s="81">
        <f>IFERROR(VLOOKUP(A603,'Competitors Links &amp; Pricings'!A:L,10,0),"")</f>
        <v>89.5</v>
      </c>
      <c r="AB603" s="81">
        <f>IFERROR(VLOOKUP(A603,'Competitors Links &amp; Pricings'!A:L,11,0),"")</f>
        <v>34.799999999999997</v>
      </c>
    </row>
    <row r="604" spans="1:28" s="83" customFormat="1" ht="12" x14ac:dyDescent="0.25">
      <c r="A604" s="81" t="s">
        <v>1903</v>
      </c>
      <c r="B604" s="89">
        <v>952</v>
      </c>
      <c r="C604" s="89">
        <v>1302.81</v>
      </c>
      <c r="D604" s="106">
        <f t="shared" si="36"/>
        <v>0.26927180479118212</v>
      </c>
      <c r="E604" s="90">
        <f t="shared" si="37"/>
        <v>0</v>
      </c>
      <c r="F604" s="90">
        <f t="shared" si="38"/>
        <v>1416.1</v>
      </c>
      <c r="G604" s="82" t="s">
        <v>34</v>
      </c>
      <c r="H604" s="81" t="s">
        <v>1904</v>
      </c>
      <c r="I604" s="81" t="s">
        <v>1905</v>
      </c>
      <c r="J604" s="81" t="s">
        <v>443</v>
      </c>
      <c r="K604" s="81"/>
      <c r="L604" s="81"/>
      <c r="M604" s="81"/>
      <c r="N604" s="81"/>
      <c r="O604" s="82"/>
      <c r="P604" s="81"/>
      <c r="Q604" s="81"/>
      <c r="R604" s="81"/>
      <c r="S604" s="81"/>
      <c r="T604" s="81"/>
      <c r="U604" s="81">
        <f t="shared" si="39"/>
        <v>0</v>
      </c>
      <c r="V604" s="81">
        <f>IFERROR(VLOOKUP(A604,'Competitors Links &amp; Pricings'!A:G,3,0),"")</f>
        <v>2357.23</v>
      </c>
      <c r="W604" s="81">
        <f>IFERROR(VLOOKUP(A604,'Competitors Links &amp; Pricings'!A:G,5,0),"")</f>
        <v>1416.1</v>
      </c>
      <c r="X604" s="81">
        <f>IFERROR(VLOOKUP(A604,'Competitors Links &amp; Pricings'!A:G,7,0),"")</f>
        <v>1416.1</v>
      </c>
      <c r="Y604" s="81">
        <f>IFERROR(VLOOKUP(A604,'Competitors Links &amp; Pricings'!A:L,8,0),"")</f>
        <v>9.9</v>
      </c>
      <c r="Z604" s="81">
        <f>IFERROR(VLOOKUP(A604,'Competitors Links &amp; Pricings'!A:L,9,0),"")</f>
        <v>5.9</v>
      </c>
      <c r="AA604" s="81">
        <f>IFERROR(VLOOKUP(A604,'Competitors Links &amp; Pricings'!A:L,10,0),"")</f>
        <v>16</v>
      </c>
      <c r="AB604" s="81">
        <f>IFERROR(VLOOKUP(A604,'Competitors Links &amp; Pricings'!A:L,11,0),"")</f>
        <v>16</v>
      </c>
    </row>
    <row r="605" spans="1:28" s="83" customFormat="1" ht="12" x14ac:dyDescent="0.25">
      <c r="A605" s="81" t="s">
        <v>1906</v>
      </c>
      <c r="B605" s="89">
        <v>816</v>
      </c>
      <c r="C605" s="89">
        <v>1116.7</v>
      </c>
      <c r="D605" s="106">
        <f t="shared" si="36"/>
        <v>0.26927554401361159</v>
      </c>
      <c r="E605" s="90">
        <f t="shared" si="37"/>
        <v>0</v>
      </c>
      <c r="F605" s="90">
        <f t="shared" si="38"/>
        <v>1213.8</v>
      </c>
      <c r="G605" s="82" t="s">
        <v>34</v>
      </c>
      <c r="H605" s="81" t="s">
        <v>1907</v>
      </c>
      <c r="I605" s="81" t="s">
        <v>1908</v>
      </c>
      <c r="J605" s="81" t="s">
        <v>443</v>
      </c>
      <c r="K605" s="81"/>
      <c r="L605" s="81"/>
      <c r="M605" s="81"/>
      <c r="N605" s="81"/>
      <c r="O605" s="82"/>
      <c r="P605" s="81"/>
      <c r="Q605" s="81"/>
      <c r="R605" s="81"/>
      <c r="S605" s="81"/>
      <c r="T605" s="81"/>
      <c r="U605" s="81">
        <f t="shared" si="39"/>
        <v>0</v>
      </c>
      <c r="V605" s="81">
        <f>IFERROR(VLOOKUP(A605,'Competitors Links &amp; Pricings'!A:G,3,0),"")</f>
        <v>2060</v>
      </c>
      <c r="W605" s="81">
        <f>IFERROR(VLOOKUP(A605,'Competitors Links &amp; Pricings'!A:G,5,0),"")</f>
        <v>1213.8</v>
      </c>
      <c r="X605" s="81">
        <f>IFERROR(VLOOKUP(A605,'Competitors Links &amp; Pricings'!A:G,7,0),"")</f>
        <v>1213.8</v>
      </c>
      <c r="Y605" s="81">
        <f>IFERROR(VLOOKUP(A605,'Competitors Links &amp; Pricings'!A:L,8,0),"")</f>
        <v>9.9</v>
      </c>
      <c r="Z605" s="81">
        <f>IFERROR(VLOOKUP(A605,'Competitors Links &amp; Pricings'!A:L,9,0),"")</f>
        <v>5.9</v>
      </c>
      <c r="AA605" s="81">
        <f>IFERROR(VLOOKUP(A605,'Competitors Links &amp; Pricings'!A:L,10,0),"")</f>
        <v>16</v>
      </c>
      <c r="AB605" s="81">
        <f>IFERROR(VLOOKUP(A605,'Competitors Links &amp; Pricings'!A:L,11,0),"")</f>
        <v>16</v>
      </c>
    </row>
    <row r="606" spans="1:28" s="83" customFormat="1" ht="12" x14ac:dyDescent="0.25">
      <c r="A606" s="81" t="s">
        <v>1909</v>
      </c>
      <c r="B606" s="89">
        <v>1109.71</v>
      </c>
      <c r="C606" s="89">
        <v>1518.64</v>
      </c>
      <c r="D606" s="106">
        <f t="shared" si="36"/>
        <v>0.26927382394774274</v>
      </c>
      <c r="E606" s="90">
        <f t="shared" si="37"/>
        <v>0</v>
      </c>
      <c r="F606" s="90">
        <f t="shared" si="38"/>
        <v>1650.7</v>
      </c>
      <c r="G606" s="82" t="s">
        <v>34</v>
      </c>
      <c r="H606" s="81" t="s">
        <v>1910</v>
      </c>
      <c r="I606" s="81" t="s">
        <v>1911</v>
      </c>
      <c r="J606" s="81" t="s">
        <v>443</v>
      </c>
      <c r="K606" s="81"/>
      <c r="L606" s="81"/>
      <c r="M606" s="81"/>
      <c r="N606" s="81"/>
      <c r="O606" s="82"/>
      <c r="P606" s="81"/>
      <c r="Q606" s="81"/>
      <c r="R606" s="81"/>
      <c r="S606" s="81"/>
      <c r="T606" s="81"/>
      <c r="U606" s="81">
        <f t="shared" si="39"/>
        <v>0</v>
      </c>
      <c r="V606" s="81">
        <f>IFERROR(VLOOKUP(A606,'Competitors Links &amp; Pricings'!A:G,3,0),"")</f>
        <v>1650.7</v>
      </c>
      <c r="W606" s="81">
        <f>IFERROR(VLOOKUP(A606,'Competitors Links &amp; Pricings'!A:G,5,0),"")</f>
        <v>1650.7</v>
      </c>
      <c r="X606" s="81">
        <f>IFERROR(VLOOKUP(A606,'Competitors Links &amp; Pricings'!A:G,7,0),"")</f>
        <v>2821.94</v>
      </c>
      <c r="Y606" s="81">
        <f>IFERROR(VLOOKUP(A606,'Competitors Links &amp; Pricings'!A:L,8,0),"")</f>
        <v>9.9</v>
      </c>
      <c r="Z606" s="81">
        <f>IFERROR(VLOOKUP(A606,'Competitors Links &amp; Pricings'!A:L,9,0),"")</f>
        <v>14.4</v>
      </c>
      <c r="AA606" s="81">
        <f>IFERROR(VLOOKUP(A606,'Competitors Links &amp; Pricings'!A:L,10,0),"")</f>
        <v>22</v>
      </c>
      <c r="AB606" s="81">
        <f>IFERROR(VLOOKUP(A606,'Competitors Links &amp; Pricings'!A:L,11,0),"")</f>
        <v>10.1</v>
      </c>
    </row>
    <row r="607" spans="1:28" s="83" customFormat="1" ht="12" x14ac:dyDescent="0.25">
      <c r="A607" s="81" t="s">
        <v>1912</v>
      </c>
      <c r="B607" s="89">
        <v>624.57000000000005</v>
      </c>
      <c r="C607" s="89">
        <v>882.6</v>
      </c>
      <c r="D607" s="106">
        <f t="shared" si="36"/>
        <v>0.29235214140040783</v>
      </c>
      <c r="E607" s="90">
        <f t="shared" si="37"/>
        <v>0</v>
      </c>
      <c r="F607" s="90">
        <f t="shared" si="38"/>
        <v>929.05</v>
      </c>
      <c r="G607" s="82" t="s">
        <v>34</v>
      </c>
      <c r="H607" s="81" t="s">
        <v>1913</v>
      </c>
      <c r="I607" s="81" t="s">
        <v>1914</v>
      </c>
      <c r="J607" s="81" t="s">
        <v>443</v>
      </c>
      <c r="K607" s="81"/>
      <c r="L607" s="81"/>
      <c r="M607" s="81"/>
      <c r="N607" s="81"/>
      <c r="O607" s="82"/>
      <c r="P607" s="81"/>
      <c r="Q607" s="81"/>
      <c r="R607" s="81"/>
      <c r="S607" s="81"/>
      <c r="T607" s="81"/>
      <c r="U607" s="81">
        <f t="shared" si="39"/>
        <v>0</v>
      </c>
      <c r="V607" s="81">
        <f>IFERROR(VLOOKUP(A607,'Competitors Links &amp; Pricings'!A:G,3,0),"")</f>
        <v>929.05</v>
      </c>
      <c r="W607" s="81">
        <f>IFERROR(VLOOKUP(A607,'Competitors Links &amp; Pricings'!A:G,5,0),"")</f>
        <v>929.05</v>
      </c>
      <c r="X607" s="81">
        <f>IFERROR(VLOOKUP(A607,'Competitors Links &amp; Pricings'!A:G,7,0),"")</f>
        <v>1577.66</v>
      </c>
      <c r="Y607" s="81">
        <f>IFERROR(VLOOKUP(A607,'Competitors Links &amp; Pricings'!A:L,8,0),"")</f>
        <v>9.9</v>
      </c>
      <c r="Z607" s="81">
        <f>IFERROR(VLOOKUP(A607,'Competitors Links &amp; Pricings'!A:L,9,0),"")</f>
        <v>14.4</v>
      </c>
      <c r="AA607" s="81">
        <f>IFERROR(VLOOKUP(A607,'Competitors Links &amp; Pricings'!A:L,10,0),"")</f>
        <v>12.1</v>
      </c>
      <c r="AB607" s="81">
        <f>IFERROR(VLOOKUP(A607,'Competitors Links &amp; Pricings'!A:L,11,0),"")</f>
        <v>5.8</v>
      </c>
    </row>
    <row r="608" spans="1:28" s="83" customFormat="1" ht="12" x14ac:dyDescent="0.25">
      <c r="A608" s="81" t="s">
        <v>1915</v>
      </c>
      <c r="B608" s="89">
        <v>923.43</v>
      </c>
      <c r="C608" s="89">
        <v>1263.71</v>
      </c>
      <c r="D608" s="106">
        <f t="shared" si="36"/>
        <v>0.26927063962459746</v>
      </c>
      <c r="E608" s="90">
        <f t="shared" si="37"/>
        <v>0</v>
      </c>
      <c r="F608" s="90">
        <f t="shared" si="38"/>
        <v>1373.6</v>
      </c>
      <c r="G608" s="82" t="s">
        <v>34</v>
      </c>
      <c r="H608" s="81" t="s">
        <v>1916</v>
      </c>
      <c r="I608" s="81" t="s">
        <v>1917</v>
      </c>
      <c r="J608" s="81" t="s">
        <v>443</v>
      </c>
      <c r="K608" s="81"/>
      <c r="L608" s="81"/>
      <c r="M608" s="81"/>
      <c r="N608" s="81"/>
      <c r="O608" s="82"/>
      <c r="P608" s="81"/>
      <c r="Q608" s="81"/>
      <c r="R608" s="81"/>
      <c r="S608" s="81"/>
      <c r="T608" s="81"/>
      <c r="U608" s="81">
        <f t="shared" si="39"/>
        <v>0</v>
      </c>
      <c r="V608" s="81">
        <f>IFERROR(VLOOKUP(A608,'Competitors Links &amp; Pricings'!A:G,3,0),"")</f>
        <v>1373.6</v>
      </c>
      <c r="W608" s="81">
        <f>IFERROR(VLOOKUP(A608,'Competitors Links &amp; Pricings'!A:G,5,0),"")</f>
        <v>1373.6</v>
      </c>
      <c r="X608" s="81" t="str">
        <f>IFERROR(VLOOKUP(A608,'Competitors Links &amp; Pricings'!A:G,7,0),"")</f>
        <v xml:space="preserve"> </v>
      </c>
      <c r="Y608" s="81">
        <f>IFERROR(VLOOKUP(A608,'Competitors Links &amp; Pricings'!A:L,8,0),"")</f>
        <v>9.9</v>
      </c>
      <c r="Z608" s="81">
        <f>IFERROR(VLOOKUP(A608,'Competitors Links &amp; Pricings'!A:L,9,0),"")</f>
        <v>19.100000000000001</v>
      </c>
      <c r="AA608" s="81">
        <f>IFERROR(VLOOKUP(A608,'Competitors Links &amp; Pricings'!A:L,10,0),"")</f>
        <v>13</v>
      </c>
      <c r="AB608" s="81">
        <f>IFERROR(VLOOKUP(A608,'Competitors Links &amp; Pricings'!A:L,11,0),"")</f>
        <v>5.8</v>
      </c>
    </row>
    <row r="609" spans="1:28" s="83" customFormat="1" ht="12" x14ac:dyDescent="0.25">
      <c r="A609" s="81" t="s">
        <v>1918</v>
      </c>
      <c r="B609" s="89">
        <v>1803.37</v>
      </c>
      <c r="C609" s="89">
        <v>2044.24</v>
      </c>
      <c r="D609" s="106">
        <f t="shared" si="36"/>
        <v>0.11782863068915593</v>
      </c>
      <c r="E609" s="90">
        <f t="shared" si="37"/>
        <v>0</v>
      </c>
      <c r="F609" s="90">
        <f t="shared" si="38"/>
        <v>2222</v>
      </c>
      <c r="G609" s="82" t="s">
        <v>34</v>
      </c>
      <c r="H609" s="81" t="s">
        <v>1919</v>
      </c>
      <c r="I609" s="81" t="s">
        <v>1920</v>
      </c>
      <c r="J609" s="81" t="s">
        <v>177</v>
      </c>
      <c r="K609" s="81"/>
      <c r="L609" s="81"/>
      <c r="M609" s="81"/>
      <c r="N609" s="81"/>
      <c r="O609" s="82"/>
      <c r="P609" s="81"/>
      <c r="Q609" s="81"/>
      <c r="R609" s="81"/>
      <c r="S609" s="81"/>
      <c r="T609" s="81"/>
      <c r="U609" s="81">
        <f t="shared" si="39"/>
        <v>0</v>
      </c>
      <c r="V609" s="81">
        <f>IFERROR(VLOOKUP(A609,'Competitors Links &amp; Pricings'!A:G,3,0),"")</f>
        <v>2222</v>
      </c>
      <c r="W609" s="81" t="str">
        <f>IFERROR(VLOOKUP(A609,'Competitors Links &amp; Pricings'!A:G,5,0),"")</f>
        <v xml:space="preserve"> </v>
      </c>
      <c r="X609" s="81" t="str">
        <f>IFERROR(VLOOKUP(A609,'Competitors Links &amp; Pricings'!A:G,7,0),"")</f>
        <v xml:space="preserve"> </v>
      </c>
      <c r="Y609" s="81">
        <f>IFERROR(VLOOKUP(A609,'Competitors Links &amp; Pricings'!A:L,8,0),"")</f>
        <v>19.2</v>
      </c>
      <c r="Z609" s="81">
        <f>IFERROR(VLOOKUP(A609,'Competitors Links &amp; Pricings'!A:L,9,0),"")</f>
        <v>9</v>
      </c>
      <c r="AA609" s="81">
        <f>IFERROR(VLOOKUP(A609,'Competitors Links &amp; Pricings'!A:L,10,0),"")</f>
        <v>44.1</v>
      </c>
      <c r="AB609" s="81">
        <f>IFERROR(VLOOKUP(A609,'Competitors Links &amp; Pricings'!A:L,11,0),"")</f>
        <v>25.5</v>
      </c>
    </row>
    <row r="610" spans="1:28" s="83" customFormat="1" ht="12" x14ac:dyDescent="0.25">
      <c r="A610" s="81" t="s">
        <v>1921</v>
      </c>
      <c r="B610" s="89">
        <v>734.86</v>
      </c>
      <c r="C610" s="89">
        <v>1005.65</v>
      </c>
      <c r="D610" s="106">
        <f t="shared" si="36"/>
        <v>0.26926863222791225</v>
      </c>
      <c r="E610" s="90">
        <f t="shared" si="37"/>
        <v>0</v>
      </c>
      <c r="F610" s="90">
        <f t="shared" si="38"/>
        <v>1093.0999999999999</v>
      </c>
      <c r="G610" s="82" t="s">
        <v>34</v>
      </c>
      <c r="H610" s="81" t="s">
        <v>1922</v>
      </c>
      <c r="I610" s="81" t="s">
        <v>1923</v>
      </c>
      <c r="J610" s="81" t="s">
        <v>443</v>
      </c>
      <c r="K610" s="81"/>
      <c r="L610" s="81"/>
      <c r="M610" s="81"/>
      <c r="N610" s="81"/>
      <c r="O610" s="82"/>
      <c r="P610" s="81"/>
      <c r="Q610" s="81"/>
      <c r="R610" s="81"/>
      <c r="S610" s="81"/>
      <c r="T610" s="81"/>
      <c r="U610" s="81">
        <f t="shared" si="39"/>
        <v>0</v>
      </c>
      <c r="V610" s="81">
        <f>IFERROR(VLOOKUP(A610,'Competitors Links &amp; Pricings'!A:G,3,0),"")</f>
        <v>1093.0999999999999</v>
      </c>
      <c r="W610" s="81">
        <f>IFERROR(VLOOKUP(A610,'Competitors Links &amp; Pricings'!A:G,5,0),"")</f>
        <v>1854.41</v>
      </c>
      <c r="X610" s="81">
        <f>IFERROR(VLOOKUP(A610,'Competitors Links &amp; Pricings'!A:G,7,0),"")</f>
        <v>1843.77</v>
      </c>
      <c r="Y610" s="81">
        <f>IFERROR(VLOOKUP(A610,'Competitors Links &amp; Pricings'!A:L,8,0),"")</f>
        <v>9.9</v>
      </c>
      <c r="Z610" s="81">
        <f>IFERROR(VLOOKUP(A610,'Competitors Links &amp; Pricings'!A:L,9,0),"")</f>
        <v>19.100000000000001</v>
      </c>
      <c r="AA610" s="81">
        <f>IFERROR(VLOOKUP(A610,'Competitors Links &amp; Pricings'!A:L,10,0),"")</f>
        <v>13</v>
      </c>
      <c r="AB610" s="81">
        <f>IFERROR(VLOOKUP(A610,'Competitors Links &amp; Pricings'!A:L,11,0),"")</f>
        <v>5.8</v>
      </c>
    </row>
    <row r="611" spans="1:28" s="83" customFormat="1" ht="12" x14ac:dyDescent="0.25">
      <c r="A611" s="81" t="s">
        <v>1924</v>
      </c>
      <c r="B611" s="89">
        <v>1800</v>
      </c>
      <c r="C611" s="89">
        <v>2232</v>
      </c>
      <c r="D611" s="106">
        <f t="shared" si="36"/>
        <v>0.19354838709677419</v>
      </c>
      <c r="E611" s="90">
        <f t="shared" si="37"/>
        <v>0</v>
      </c>
      <c r="F611" s="90">
        <f t="shared" si="38"/>
        <v>0</v>
      </c>
      <c r="G611" s="82" t="s">
        <v>34</v>
      </c>
      <c r="H611" s="81" t="s">
        <v>1925</v>
      </c>
      <c r="I611" s="81" t="s">
        <v>1926</v>
      </c>
      <c r="J611" s="81" t="s">
        <v>177</v>
      </c>
      <c r="K611" s="81"/>
      <c r="L611" s="81"/>
      <c r="M611" s="81"/>
      <c r="N611" s="81"/>
      <c r="O611" s="82"/>
      <c r="P611" s="81"/>
      <c r="Q611" s="81"/>
      <c r="R611" s="81"/>
      <c r="S611" s="81"/>
      <c r="T611" s="81"/>
      <c r="U611" s="81">
        <f t="shared" si="39"/>
        <v>0</v>
      </c>
      <c r="V611" s="81" t="str">
        <f>IFERROR(VLOOKUP(A611,'Competitors Links &amp; Pricings'!A:G,3,0),"")</f>
        <v xml:space="preserve"> </v>
      </c>
      <c r="W611" s="81" t="str">
        <f>IFERROR(VLOOKUP(A611,'Competitors Links &amp; Pricings'!A:G,5,0),"")</f>
        <v xml:space="preserve"> </v>
      </c>
      <c r="X611" s="81" t="str">
        <f>IFERROR(VLOOKUP(A611,'Competitors Links &amp; Pricings'!A:G,7,0),"")</f>
        <v xml:space="preserve"> </v>
      </c>
      <c r="Y611" s="81">
        <f>IFERROR(VLOOKUP(A611,'Competitors Links &amp; Pricings'!A:L,8,0),"")</f>
        <v>32.97</v>
      </c>
      <c r="Z611" s="81">
        <f>IFERROR(VLOOKUP(A611,'Competitors Links &amp; Pricings'!A:L,9,0),"")</f>
        <v>19.23</v>
      </c>
      <c r="AA611" s="81">
        <f>IFERROR(VLOOKUP(A611,'Competitors Links &amp; Pricings'!A:L,10,0),"")</f>
        <v>65.16</v>
      </c>
      <c r="AB611" s="81">
        <f>IFERROR(VLOOKUP(A611,'Competitors Links &amp; Pricings'!A:L,11,0),"")</f>
        <v>8.6199999999999992</v>
      </c>
    </row>
    <row r="612" spans="1:28" s="83" customFormat="1" ht="12" x14ac:dyDescent="0.25">
      <c r="A612" s="81" t="s">
        <v>1927</v>
      </c>
      <c r="B612" s="89">
        <v>1254.8599999999999</v>
      </c>
      <c r="C612" s="89">
        <v>1717.27</v>
      </c>
      <c r="D612" s="106">
        <f t="shared" si="36"/>
        <v>0.26927041175819766</v>
      </c>
      <c r="E612" s="90">
        <f t="shared" si="37"/>
        <v>0</v>
      </c>
      <c r="F612" s="90">
        <f t="shared" si="38"/>
        <v>1866.6</v>
      </c>
      <c r="G612" s="82" t="s">
        <v>34</v>
      </c>
      <c r="H612" s="81" t="s">
        <v>1928</v>
      </c>
      <c r="I612" s="81" t="s">
        <v>1929</v>
      </c>
      <c r="J612" s="81" t="s">
        <v>443</v>
      </c>
      <c r="K612" s="81"/>
      <c r="L612" s="81"/>
      <c r="M612" s="81"/>
      <c r="N612" s="81"/>
      <c r="O612" s="82"/>
      <c r="P612" s="81"/>
      <c r="Q612" s="81"/>
      <c r="R612" s="81"/>
      <c r="S612" s="81"/>
      <c r="T612" s="81"/>
      <c r="U612" s="81">
        <f t="shared" si="39"/>
        <v>0</v>
      </c>
      <c r="V612" s="81">
        <f>IFERROR(VLOOKUP(A612,'Competitors Links &amp; Pricings'!A:G,3,0),"")</f>
        <v>1866.6</v>
      </c>
      <c r="W612" s="81">
        <f>IFERROR(VLOOKUP(A612,'Competitors Links &amp; Pricings'!A:G,5,0),"")</f>
        <v>1866.6</v>
      </c>
      <c r="X612" s="81">
        <f>IFERROR(VLOOKUP(A612,'Competitors Links &amp; Pricings'!A:G,7,0),"")</f>
        <v>3156.01</v>
      </c>
      <c r="Y612" s="81">
        <f>IFERROR(VLOOKUP(A612,'Competitors Links &amp; Pricings'!A:L,8,0),"")</f>
        <v>12.99</v>
      </c>
      <c r="Z612" s="81">
        <f>IFERROR(VLOOKUP(A612,'Competitors Links &amp; Pricings'!A:L,9,0),"")</f>
        <v>12.99</v>
      </c>
      <c r="AA612" s="81">
        <f>IFERROR(VLOOKUP(A612,'Competitors Links &amp; Pricings'!A:L,10,0),"")</f>
        <v>24.8</v>
      </c>
      <c r="AB612" s="81">
        <f>IFERROR(VLOOKUP(A612,'Competitors Links &amp; Pricings'!A:L,11,0),"")</f>
        <v>18.11</v>
      </c>
    </row>
    <row r="613" spans="1:28" s="83" customFormat="1" ht="12" x14ac:dyDescent="0.25">
      <c r="A613" s="81" t="s">
        <v>1930</v>
      </c>
      <c r="B613" s="89">
        <v>1779.78</v>
      </c>
      <c r="C613" s="89">
        <v>2189.13</v>
      </c>
      <c r="D613" s="106">
        <f t="shared" si="36"/>
        <v>0.18699209274917439</v>
      </c>
      <c r="E613" s="90">
        <f t="shared" si="37"/>
        <v>0</v>
      </c>
      <c r="F613" s="90">
        <f t="shared" si="38"/>
        <v>2192</v>
      </c>
      <c r="G613" s="82" t="s">
        <v>34</v>
      </c>
      <c r="H613" s="81" t="s">
        <v>1931</v>
      </c>
      <c r="I613" s="81" t="s">
        <v>1932</v>
      </c>
      <c r="J613" s="81" t="s">
        <v>177</v>
      </c>
      <c r="K613" s="82"/>
      <c r="L613" s="81"/>
      <c r="M613" s="82"/>
      <c r="N613" s="82"/>
      <c r="O613" s="82"/>
      <c r="P613" s="81"/>
      <c r="Q613" s="81"/>
      <c r="R613" s="81"/>
      <c r="S613" s="81"/>
      <c r="T613" s="81"/>
      <c r="U613" s="81">
        <f t="shared" si="39"/>
        <v>0</v>
      </c>
      <c r="V613" s="81">
        <f>IFERROR(VLOOKUP(A613,'Competitors Links &amp; Pricings'!A:G,3,0),"")</f>
        <v>2192</v>
      </c>
      <c r="W613" s="81">
        <f>IFERROR(VLOOKUP(A613,'Competitors Links &amp; Pricings'!A:G,5,0),"")</f>
        <v>2238.2600000000002</v>
      </c>
      <c r="X613" s="81">
        <f>IFERROR(VLOOKUP(A613,'Competitors Links &amp; Pricings'!A:G,7,0),"")</f>
        <v>2238.2600000000002</v>
      </c>
      <c r="Y613" s="81">
        <f>IFERROR(VLOOKUP(A613,'Competitors Links &amp; Pricings'!A:L,8,0),"")</f>
        <v>19.2</v>
      </c>
      <c r="Z613" s="81">
        <f>IFERROR(VLOOKUP(A613,'Competitors Links &amp; Pricings'!A:L,9,0),"")</f>
        <v>9</v>
      </c>
      <c r="AA613" s="81">
        <f>IFERROR(VLOOKUP(A613,'Competitors Links &amp; Pricings'!A:L,10,0),"")</f>
        <v>44.1</v>
      </c>
      <c r="AB613" s="81">
        <f>IFERROR(VLOOKUP(A613,'Competitors Links &amp; Pricings'!A:L,11,0),"")</f>
        <v>25.5</v>
      </c>
    </row>
    <row r="614" spans="1:28" s="83" customFormat="1" ht="12" x14ac:dyDescent="0.25">
      <c r="A614" s="81" t="s">
        <v>1933</v>
      </c>
      <c r="B614" s="89">
        <v>1779.78</v>
      </c>
      <c r="C614" s="89">
        <v>2189.13</v>
      </c>
      <c r="D614" s="106">
        <f t="shared" si="36"/>
        <v>0.18699209274917439</v>
      </c>
      <c r="E614" s="90">
        <f t="shared" si="37"/>
        <v>0</v>
      </c>
      <c r="F614" s="90">
        <f t="shared" si="38"/>
        <v>2192</v>
      </c>
      <c r="G614" s="82" t="s">
        <v>34</v>
      </c>
      <c r="H614" s="81" t="s">
        <v>1934</v>
      </c>
      <c r="I614" s="81" t="s">
        <v>1935</v>
      </c>
      <c r="J614" s="81" t="s">
        <v>177</v>
      </c>
      <c r="K614" s="82"/>
      <c r="L614" s="81"/>
      <c r="M614" s="82"/>
      <c r="N614" s="82"/>
      <c r="O614" s="82"/>
      <c r="P614" s="81"/>
      <c r="Q614" s="81"/>
      <c r="R614" s="81"/>
      <c r="S614" s="81"/>
      <c r="T614" s="81"/>
      <c r="U614" s="81">
        <f t="shared" si="39"/>
        <v>0</v>
      </c>
      <c r="V614" s="81">
        <f>IFERROR(VLOOKUP(A614,'Competitors Links &amp; Pricings'!A:G,3,0),"")</f>
        <v>2192</v>
      </c>
      <c r="W614" s="81">
        <f>IFERROR(VLOOKUP(A614,'Competitors Links &amp; Pricings'!A:G,5,0),"")</f>
        <v>2238.2600000000002</v>
      </c>
      <c r="X614" s="81">
        <f>IFERROR(VLOOKUP(A614,'Competitors Links &amp; Pricings'!A:G,7,0),"")</f>
        <v>2238.2600000000002</v>
      </c>
      <c r="Y614" s="81">
        <f>IFERROR(VLOOKUP(A614,'Competitors Links &amp; Pricings'!A:L,8,0),"")</f>
        <v>32.97</v>
      </c>
      <c r="Z614" s="81">
        <f>IFERROR(VLOOKUP(A614,'Competitors Links &amp; Pricings'!A:L,9,0),"")</f>
        <v>19.23</v>
      </c>
      <c r="AA614" s="81">
        <f>IFERROR(VLOOKUP(A614,'Competitors Links &amp; Pricings'!A:L,10,0),"")</f>
        <v>65.099999999999994</v>
      </c>
      <c r="AB614" s="81">
        <f>IFERROR(VLOOKUP(A614,'Competitors Links &amp; Pricings'!A:L,11,0),"")</f>
        <v>8.6199999999999992</v>
      </c>
    </row>
    <row r="615" spans="1:28" s="83" customFormat="1" ht="12" x14ac:dyDescent="0.25">
      <c r="A615" s="81" t="s">
        <v>1936</v>
      </c>
      <c r="B615" s="89">
        <v>1943.82</v>
      </c>
      <c r="C615" s="89">
        <v>2203.4</v>
      </c>
      <c r="D615" s="106">
        <f t="shared" si="36"/>
        <v>0.11780884088227292</v>
      </c>
      <c r="E615" s="90">
        <f t="shared" si="37"/>
        <v>0</v>
      </c>
      <c r="F615" s="90">
        <f t="shared" si="38"/>
        <v>2395</v>
      </c>
      <c r="G615" s="82" t="s">
        <v>34</v>
      </c>
      <c r="H615" s="81" t="s">
        <v>1937</v>
      </c>
      <c r="I615" s="81" t="s">
        <v>1938</v>
      </c>
      <c r="J615" s="81" t="s">
        <v>177</v>
      </c>
      <c r="K615" s="81"/>
      <c r="L615" s="81"/>
      <c r="M615" s="81"/>
      <c r="N615" s="81"/>
      <c r="O615" s="82"/>
      <c r="P615" s="81"/>
      <c r="Q615" s="81"/>
      <c r="R615" s="81"/>
      <c r="S615" s="81"/>
      <c r="T615" s="81"/>
      <c r="U615" s="81">
        <f t="shared" si="39"/>
        <v>0</v>
      </c>
      <c r="V615" s="81">
        <f>IFERROR(VLOOKUP(A615,'Competitors Links &amp; Pricings'!A:G,3,0),"")</f>
        <v>2395</v>
      </c>
      <c r="W615" s="81">
        <f>IFERROR(VLOOKUP(A615,'Competitors Links &amp; Pricings'!A:G,5,0),"")</f>
        <v>2444.56</v>
      </c>
      <c r="X615" s="81">
        <f>IFERROR(VLOOKUP(A615,'Competitors Links &amp; Pricings'!A:G,7,0),"")</f>
        <v>2444.56</v>
      </c>
      <c r="Y615" s="81">
        <f>IFERROR(VLOOKUP(A615,'Competitors Links &amp; Pricings'!A:L,8,0),"")</f>
        <v>21.8</v>
      </c>
      <c r="Z615" s="81">
        <f>IFERROR(VLOOKUP(A615,'Competitors Links &amp; Pricings'!A:L,9,0),"")</f>
        <v>8.6</v>
      </c>
      <c r="AA615" s="81">
        <f>IFERROR(VLOOKUP(A615,'Competitors Links &amp; Pricings'!A:L,10,0),"")</f>
        <v>81.099999999999994</v>
      </c>
      <c r="AB615" s="81">
        <f>IFERROR(VLOOKUP(A615,'Competitors Links &amp; Pricings'!A:L,11,0),"")</f>
        <v>34.799999999999997</v>
      </c>
    </row>
    <row r="616" spans="1:28" s="83" customFormat="1" ht="12" x14ac:dyDescent="0.25">
      <c r="A616" s="81" t="s">
        <v>1939</v>
      </c>
      <c r="B616" s="89">
        <v>1896.63</v>
      </c>
      <c r="C616" s="89">
        <v>2149.12</v>
      </c>
      <c r="D616" s="106">
        <f t="shared" si="36"/>
        <v>0.1174852963073257</v>
      </c>
      <c r="E616" s="90">
        <f t="shared" si="37"/>
        <v>0</v>
      </c>
      <c r="F616" s="90">
        <f t="shared" si="38"/>
        <v>2336</v>
      </c>
      <c r="G616" s="82" t="s">
        <v>34</v>
      </c>
      <c r="H616" s="81" t="s">
        <v>1940</v>
      </c>
      <c r="I616" s="81" t="s">
        <v>1941</v>
      </c>
      <c r="J616" s="81" t="s">
        <v>177</v>
      </c>
      <c r="K616" s="81"/>
      <c r="L616" s="81"/>
      <c r="M616" s="81"/>
      <c r="N616" s="81"/>
      <c r="O616" s="82"/>
      <c r="P616" s="81"/>
      <c r="Q616" s="81"/>
      <c r="R616" s="81"/>
      <c r="S616" s="81"/>
      <c r="T616" s="81"/>
      <c r="U616" s="81">
        <f t="shared" si="39"/>
        <v>0</v>
      </c>
      <c r="V616" s="81">
        <f>IFERROR(VLOOKUP(A616,'Competitors Links &amp; Pricings'!A:G,3,0),"")</f>
        <v>2336</v>
      </c>
      <c r="W616" s="81">
        <f>IFERROR(VLOOKUP(A616,'Competitors Links &amp; Pricings'!A:G,5,0),"")</f>
        <v>2385.21</v>
      </c>
      <c r="X616" s="81">
        <f>IFERROR(VLOOKUP(A616,'Competitors Links &amp; Pricings'!A:G,7,0),"")</f>
        <v>2385.21</v>
      </c>
      <c r="Y616" s="81">
        <f>IFERROR(VLOOKUP(A616,'Competitors Links &amp; Pricings'!A:L,8,0),"")</f>
        <v>21.9</v>
      </c>
      <c r="Z616" s="81">
        <f>IFERROR(VLOOKUP(A616,'Competitors Links &amp; Pricings'!A:L,9,0),"")</f>
        <v>9.4</v>
      </c>
      <c r="AA616" s="81">
        <f>IFERROR(VLOOKUP(A616,'Competitors Links &amp; Pricings'!A:L,10,0),"")</f>
        <v>81.099999999999994</v>
      </c>
      <c r="AB616" s="81">
        <f>IFERROR(VLOOKUP(A616,'Competitors Links &amp; Pricings'!A:L,11,0),"")</f>
        <v>26.6</v>
      </c>
    </row>
    <row r="617" spans="1:28" s="83" customFormat="1" ht="12" x14ac:dyDescent="0.25">
      <c r="A617" s="81" t="s">
        <v>1942</v>
      </c>
      <c r="B617" s="89">
        <v>52.57</v>
      </c>
      <c r="C617" s="89">
        <v>71.989999999999995</v>
      </c>
      <c r="D617" s="106">
        <f t="shared" si="36"/>
        <v>0.26975968884567297</v>
      </c>
      <c r="E617" s="90">
        <f t="shared" si="37"/>
        <v>0</v>
      </c>
      <c r="F617" s="90">
        <f t="shared" si="38"/>
        <v>78.25</v>
      </c>
      <c r="G617" s="82" t="s">
        <v>34</v>
      </c>
      <c r="H617" s="81" t="s">
        <v>1943</v>
      </c>
      <c r="I617" s="81" t="s">
        <v>1944</v>
      </c>
      <c r="J617" s="81" t="s">
        <v>443</v>
      </c>
      <c r="K617" s="81"/>
      <c r="L617" s="81"/>
      <c r="M617" s="81"/>
      <c r="N617" s="81"/>
      <c r="O617" s="82"/>
      <c r="P617" s="81"/>
      <c r="Q617" s="81"/>
      <c r="R617" s="81"/>
      <c r="S617" s="81"/>
      <c r="T617" s="81"/>
      <c r="U617" s="81">
        <f t="shared" si="39"/>
        <v>0</v>
      </c>
      <c r="V617" s="81">
        <f>IFERROR(VLOOKUP(A617,'Competitors Links &amp; Pricings'!A:G,3,0),"")</f>
        <v>78.25</v>
      </c>
      <c r="W617" s="81">
        <f>IFERROR(VLOOKUP(A617,'Competitors Links &amp; Pricings'!A:G,5,0),"")</f>
        <v>116</v>
      </c>
      <c r="X617" s="81">
        <f>IFERROR(VLOOKUP(A617,'Competitors Links &amp; Pricings'!A:G,7,0),"")</f>
        <v>156.22999999999999</v>
      </c>
      <c r="Y617" s="81">
        <f>IFERROR(VLOOKUP(A617,'Competitors Links &amp; Pricings'!A:L,8,0),"")</f>
        <v>3.94</v>
      </c>
      <c r="Z617" s="81">
        <f>IFERROR(VLOOKUP(A617,'Competitors Links &amp; Pricings'!A:L,9,0),"")</f>
        <v>4.72</v>
      </c>
      <c r="AA617" s="81">
        <f>IFERROR(VLOOKUP(A617,'Competitors Links &amp; Pricings'!A:L,10,0),"")</f>
        <v>0.77</v>
      </c>
      <c r="AB617" s="81">
        <f>IFERROR(VLOOKUP(A617,'Competitors Links &amp; Pricings'!A:L,11,0),"")</f>
        <v>1.97</v>
      </c>
    </row>
    <row r="618" spans="1:28" s="83" customFormat="1" ht="12" x14ac:dyDescent="0.25">
      <c r="A618" s="81" t="s">
        <v>1945</v>
      </c>
      <c r="B618" s="89">
        <v>634.86</v>
      </c>
      <c r="C618" s="89">
        <v>897.13</v>
      </c>
      <c r="D618" s="106">
        <f t="shared" si="36"/>
        <v>0.29234336160868546</v>
      </c>
      <c r="E618" s="90">
        <f t="shared" si="37"/>
        <v>0</v>
      </c>
      <c r="F618" s="90">
        <f t="shared" si="38"/>
        <v>944.35</v>
      </c>
      <c r="G618" s="82" t="s">
        <v>34</v>
      </c>
      <c r="H618" s="81" t="s">
        <v>1946</v>
      </c>
      <c r="I618" s="81" t="s">
        <v>1947</v>
      </c>
      <c r="J618" s="81" t="s">
        <v>443</v>
      </c>
      <c r="K618" s="81"/>
      <c r="L618" s="81"/>
      <c r="M618" s="81"/>
      <c r="N618" s="81"/>
      <c r="O618" s="82"/>
      <c r="P618" s="81"/>
      <c r="Q618" s="81"/>
      <c r="R618" s="81"/>
      <c r="S618" s="81"/>
      <c r="T618" s="81"/>
      <c r="U618" s="81">
        <f t="shared" si="39"/>
        <v>0</v>
      </c>
      <c r="V618" s="81">
        <f>IFERROR(VLOOKUP(A618,'Competitors Links &amp; Pricings'!A:G,3,0),"")</f>
        <v>944.35</v>
      </c>
      <c r="W618" s="81">
        <f>IFERROR(VLOOKUP(A618,'Competitors Links &amp; Pricings'!A:G,5,0),"")</f>
        <v>1591.81</v>
      </c>
      <c r="X618" s="81">
        <f>IFERROR(VLOOKUP(A618,'Competitors Links &amp; Pricings'!A:G,7,0),"")</f>
        <v>1273.46</v>
      </c>
      <c r="Y618" s="81">
        <f>IFERROR(VLOOKUP(A618,'Competitors Links &amp; Pricings'!A:L,8,0),"")</f>
        <v>9.9</v>
      </c>
      <c r="Z618" s="81">
        <f>IFERROR(VLOOKUP(A618,'Competitors Links &amp; Pricings'!A:L,9,0),"")</f>
        <v>14.4</v>
      </c>
      <c r="AA618" s="81">
        <f>IFERROR(VLOOKUP(A618,'Competitors Links &amp; Pricings'!A:L,10,0),"")</f>
        <v>28</v>
      </c>
      <c r="AB618" s="81">
        <f>IFERROR(VLOOKUP(A618,'Competitors Links &amp; Pricings'!A:L,11,0),"")</f>
        <v>10.1</v>
      </c>
    </row>
    <row r="619" spans="1:28" s="83" customFormat="1" ht="12" x14ac:dyDescent="0.25">
      <c r="A619" s="81" t="s">
        <v>1948</v>
      </c>
      <c r="B619" s="89">
        <v>1743.82</v>
      </c>
      <c r="C619" s="89">
        <v>2081.33</v>
      </c>
      <c r="D619" s="106">
        <f t="shared" si="36"/>
        <v>0.16216073376158513</v>
      </c>
      <c r="E619" s="90">
        <f t="shared" si="37"/>
        <v>0</v>
      </c>
      <c r="F619" s="90">
        <f t="shared" si="38"/>
        <v>0</v>
      </c>
      <c r="G619" s="82" t="s">
        <v>34</v>
      </c>
      <c r="H619" s="81" t="s">
        <v>1949</v>
      </c>
      <c r="I619" s="81" t="s">
        <v>1950</v>
      </c>
      <c r="J619" s="81" t="s">
        <v>177</v>
      </c>
      <c r="K619" s="81"/>
      <c r="L619" s="81"/>
      <c r="M619" s="81"/>
      <c r="N619" s="81"/>
      <c r="O619" s="82"/>
      <c r="P619" s="81"/>
      <c r="Q619" s="81"/>
      <c r="R619" s="81"/>
      <c r="S619" s="81"/>
      <c r="T619" s="81"/>
      <c r="U619" s="81">
        <f t="shared" si="39"/>
        <v>0</v>
      </c>
      <c r="V619" s="81" t="str">
        <f>IFERROR(VLOOKUP(A619,'Competitors Links &amp; Pricings'!A:G,3,0),"")</f>
        <v xml:space="preserve"> </v>
      </c>
      <c r="W619" s="81" t="str">
        <f>IFERROR(VLOOKUP(A619,'Competitors Links &amp; Pricings'!A:G,5,0),"")</f>
        <v xml:space="preserve"> </v>
      </c>
      <c r="X619" s="81" t="str">
        <f>IFERROR(VLOOKUP(A619,'Competitors Links &amp; Pricings'!A:G,7,0),"")</f>
        <v xml:space="preserve"> </v>
      </c>
      <c r="Y619" s="81">
        <f>IFERROR(VLOOKUP(A619,'Competitors Links &amp; Pricings'!A:L,8,0),"")</f>
        <v>22</v>
      </c>
      <c r="Z619" s="81">
        <f>IFERROR(VLOOKUP(A619,'Competitors Links &amp; Pricings'!A:L,9,0),"")</f>
        <v>10</v>
      </c>
      <c r="AA619" s="81">
        <f>IFERROR(VLOOKUP(A619,'Competitors Links &amp; Pricings'!A:L,10,0),"")</f>
        <v>81.099999999999994</v>
      </c>
      <c r="AB619" s="81">
        <f>IFERROR(VLOOKUP(A619,'Competitors Links &amp; Pricings'!A:L,11,0),"")</f>
        <v>27</v>
      </c>
    </row>
    <row r="620" spans="1:28" s="83" customFormat="1" ht="12" x14ac:dyDescent="0.25">
      <c r="A620" s="81" t="s">
        <v>1951</v>
      </c>
      <c r="B620" s="89">
        <v>1739.77</v>
      </c>
      <c r="C620" s="89">
        <v>2079</v>
      </c>
      <c r="D620" s="106">
        <f t="shared" si="36"/>
        <v>0.16316979316979319</v>
      </c>
      <c r="E620" s="90">
        <f t="shared" si="37"/>
        <v>0</v>
      </c>
      <c r="F620" s="90">
        <f t="shared" si="38"/>
        <v>2119</v>
      </c>
      <c r="G620" s="82" t="s">
        <v>34</v>
      </c>
      <c r="H620" s="81" t="s">
        <v>1952</v>
      </c>
      <c r="I620" s="81" t="s">
        <v>1953</v>
      </c>
      <c r="J620" s="81" t="s">
        <v>177</v>
      </c>
      <c r="K620" s="81"/>
      <c r="L620" s="81"/>
      <c r="M620" s="81"/>
      <c r="N620" s="81"/>
      <c r="O620" s="82"/>
      <c r="P620" s="81"/>
      <c r="Q620" s="81"/>
      <c r="R620" s="81"/>
      <c r="S620" s="81"/>
      <c r="T620" s="81"/>
      <c r="U620" s="81">
        <f t="shared" si="39"/>
        <v>0</v>
      </c>
      <c r="V620" s="81">
        <f>IFERROR(VLOOKUP(A620,'Competitors Links &amp; Pricings'!A:G,3,0),"")</f>
        <v>2119</v>
      </c>
      <c r="W620" s="81" t="str">
        <f>IFERROR(VLOOKUP(A620,'Competitors Links &amp; Pricings'!A:G,5,0),"")</f>
        <v xml:space="preserve"> </v>
      </c>
      <c r="X620" s="81" t="str">
        <f>IFERROR(VLOOKUP(A620,'Competitors Links &amp; Pricings'!A:G,7,0),"")</f>
        <v xml:space="preserve"> </v>
      </c>
      <c r="Y620" s="81">
        <f>IFERROR(VLOOKUP(A620,'Competitors Links &amp; Pricings'!A:L,8,0),"")</f>
        <v>32.97</v>
      </c>
      <c r="Z620" s="81">
        <f>IFERROR(VLOOKUP(A620,'Competitors Links &amp; Pricings'!A:L,9,0),"")</f>
        <v>19.23</v>
      </c>
      <c r="AA620" s="81">
        <f>IFERROR(VLOOKUP(A620,'Competitors Links &amp; Pricings'!A:L,10,0),"")</f>
        <v>65.16</v>
      </c>
      <c r="AB620" s="81">
        <f>IFERROR(VLOOKUP(A620,'Competitors Links &amp; Pricings'!A:L,11,0),"")</f>
        <v>8.6199999999999992</v>
      </c>
    </row>
    <row r="621" spans="1:28" s="83" customFormat="1" ht="12" x14ac:dyDescent="0.25">
      <c r="A621" s="81" t="s">
        <v>1954</v>
      </c>
      <c r="B621" s="89">
        <v>586.86</v>
      </c>
      <c r="C621" s="89">
        <v>829.3</v>
      </c>
      <c r="D621" s="106">
        <f t="shared" si="36"/>
        <v>0.29234293982877119</v>
      </c>
      <c r="E621" s="90">
        <f t="shared" si="37"/>
        <v>0</v>
      </c>
      <c r="F621" s="90">
        <f t="shared" si="38"/>
        <v>872.95</v>
      </c>
      <c r="G621" s="82" t="s">
        <v>34</v>
      </c>
      <c r="H621" s="81" t="s">
        <v>1955</v>
      </c>
      <c r="I621" s="81" t="s">
        <v>1956</v>
      </c>
      <c r="J621" s="81" t="s">
        <v>443</v>
      </c>
      <c r="K621" s="81"/>
      <c r="L621" s="81"/>
      <c r="M621" s="81"/>
      <c r="N621" s="81"/>
      <c r="O621" s="82"/>
      <c r="P621" s="81"/>
      <c r="Q621" s="81"/>
      <c r="R621" s="81"/>
      <c r="S621" s="81"/>
      <c r="T621" s="81"/>
      <c r="U621" s="81">
        <f t="shared" si="39"/>
        <v>0</v>
      </c>
      <c r="V621" s="81">
        <f>IFERROR(VLOOKUP(A621,'Competitors Links &amp; Pricings'!A:G,3,0),"")</f>
        <v>872.95</v>
      </c>
      <c r="W621" s="81">
        <f>IFERROR(VLOOKUP(A621,'Competitors Links &amp; Pricings'!A:G,5,0),"")</f>
        <v>872.95</v>
      </c>
      <c r="X621" s="81">
        <f>IFERROR(VLOOKUP(A621,'Competitors Links &amp; Pricings'!A:G,7,0),"")</f>
        <v>872.95</v>
      </c>
      <c r="Y621" s="81">
        <f>IFERROR(VLOOKUP(A621,'Competitors Links &amp; Pricings'!A:L,8,0),"")</f>
        <v>9.9</v>
      </c>
      <c r="Z621" s="81">
        <f>IFERROR(VLOOKUP(A621,'Competitors Links &amp; Pricings'!A:L,9,0),"")</f>
        <v>14.4</v>
      </c>
      <c r="AA621" s="81">
        <f>IFERROR(VLOOKUP(A621,'Competitors Links &amp; Pricings'!A:L,10,0),"")</f>
        <v>12.1</v>
      </c>
      <c r="AB621" s="81">
        <f>IFERROR(VLOOKUP(A621,'Competitors Links &amp; Pricings'!A:L,11,0),"")</f>
        <v>5.8</v>
      </c>
    </row>
    <row r="622" spans="1:28" s="83" customFormat="1" ht="12" x14ac:dyDescent="0.25">
      <c r="A622" s="81" t="s">
        <v>1957</v>
      </c>
      <c r="B622" s="89">
        <v>1510.29</v>
      </c>
      <c r="C622" s="89">
        <v>2066.83</v>
      </c>
      <c r="D622" s="106">
        <f t="shared" si="36"/>
        <v>0.26927226719178643</v>
      </c>
      <c r="E622" s="90">
        <f t="shared" si="37"/>
        <v>0</v>
      </c>
      <c r="F622" s="90">
        <f t="shared" si="38"/>
        <v>2246.5500000000002</v>
      </c>
      <c r="G622" s="82" t="s">
        <v>34</v>
      </c>
      <c r="H622" s="81" t="s">
        <v>1958</v>
      </c>
      <c r="I622" s="81" t="s">
        <v>1959</v>
      </c>
      <c r="J622" s="81" t="s">
        <v>443</v>
      </c>
      <c r="K622" s="82"/>
      <c r="L622" s="81"/>
      <c r="M622" s="82"/>
      <c r="N622" s="82"/>
      <c r="O622" s="82"/>
      <c r="P622" s="81"/>
      <c r="Q622" s="81"/>
      <c r="R622" s="81"/>
      <c r="S622" s="81"/>
      <c r="T622" s="81"/>
      <c r="U622" s="81">
        <f t="shared" si="39"/>
        <v>0</v>
      </c>
      <c r="V622" s="81">
        <f>IFERROR(VLOOKUP(A622,'Competitors Links &amp; Pricings'!A:G,3,0),"")</f>
        <v>2246.5500000000002</v>
      </c>
      <c r="W622" s="81">
        <f>IFERROR(VLOOKUP(A622,'Competitors Links &amp; Pricings'!A:G,5,0),"")</f>
        <v>3803.45</v>
      </c>
      <c r="X622" s="81">
        <f>IFERROR(VLOOKUP(A622,'Competitors Links &amp; Pricings'!A:G,7,0),"")</f>
        <v>3029.47</v>
      </c>
      <c r="Y622" s="81">
        <f>IFERROR(VLOOKUP(A622,'Competitors Links &amp; Pricings'!A:L,8,0),"")</f>
        <v>10.199999999999999</v>
      </c>
      <c r="Z622" s="81">
        <f>IFERROR(VLOOKUP(A622,'Competitors Links &amp; Pricings'!A:L,9,0),"")</f>
        <v>10.4</v>
      </c>
      <c r="AA622" s="81">
        <f>IFERROR(VLOOKUP(A622,'Competitors Links &amp; Pricings'!A:L,10,0),"")</f>
        <v>48</v>
      </c>
      <c r="AB622" s="81">
        <f>IFERROR(VLOOKUP(A622,'Competitors Links &amp; Pricings'!A:L,11,0),"")</f>
        <v>20</v>
      </c>
    </row>
    <row r="623" spans="1:28" s="83" customFormat="1" ht="12" x14ac:dyDescent="0.25">
      <c r="A623" s="81" t="s">
        <v>1960</v>
      </c>
      <c r="B623" s="89">
        <v>944.57</v>
      </c>
      <c r="C623" s="89">
        <v>1292.6500000000001</v>
      </c>
      <c r="D623" s="106">
        <f t="shared" si="36"/>
        <v>0.26927629288670563</v>
      </c>
      <c r="E623" s="90">
        <f t="shared" si="37"/>
        <v>0</v>
      </c>
      <c r="F623" s="90">
        <f t="shared" si="38"/>
        <v>1405.05</v>
      </c>
      <c r="G623" s="82" t="s">
        <v>34</v>
      </c>
      <c r="H623" s="81" t="s">
        <v>1961</v>
      </c>
      <c r="I623" s="81" t="s">
        <v>1962</v>
      </c>
      <c r="J623" s="81" t="s">
        <v>443</v>
      </c>
      <c r="K623" s="81"/>
      <c r="L623" s="81"/>
      <c r="M623" s="81"/>
      <c r="N623" s="81"/>
      <c r="O623" s="82"/>
      <c r="P623" s="81"/>
      <c r="Q623" s="81"/>
      <c r="R623" s="81"/>
      <c r="S623" s="81"/>
      <c r="T623" s="81"/>
      <c r="U623" s="81">
        <f t="shared" si="39"/>
        <v>0</v>
      </c>
      <c r="V623" s="81">
        <f>IFERROR(VLOOKUP(A623,'Competitors Links &amp; Pricings'!A:G,3,0),"")</f>
        <v>1405.05</v>
      </c>
      <c r="W623" s="81">
        <f>IFERROR(VLOOKUP(A623,'Competitors Links &amp; Pricings'!A:G,5,0),"")</f>
        <v>2401.98</v>
      </c>
      <c r="X623" s="81">
        <f>IFERROR(VLOOKUP(A623,'Competitors Links &amp; Pricings'!A:G,7,0),"")</f>
        <v>2384.02</v>
      </c>
      <c r="Y623" s="81">
        <f>IFERROR(VLOOKUP(A623,'Competitors Links &amp; Pricings'!A:L,8,0),"")</f>
        <v>9.9</v>
      </c>
      <c r="Z623" s="81">
        <f>IFERROR(VLOOKUP(A623,'Competitors Links &amp; Pricings'!A:L,9,0),"")</f>
        <v>5.8</v>
      </c>
      <c r="AA623" s="81">
        <f>IFERROR(VLOOKUP(A623,'Competitors Links &amp; Pricings'!A:L,10,0),"")</f>
        <v>28</v>
      </c>
      <c r="AB623" s="81">
        <f>IFERROR(VLOOKUP(A623,'Competitors Links &amp; Pricings'!A:L,11,0),"")</f>
        <v>14.4</v>
      </c>
    </row>
    <row r="624" spans="1:28" s="83" customFormat="1" ht="12" x14ac:dyDescent="0.25">
      <c r="A624" s="81" t="s">
        <v>1963</v>
      </c>
      <c r="B624" s="89">
        <v>1720.22</v>
      </c>
      <c r="C624" s="89">
        <v>2079</v>
      </c>
      <c r="D624" s="106">
        <f t="shared" si="36"/>
        <v>0.17257335257335257</v>
      </c>
      <c r="E624" s="90">
        <f t="shared" si="37"/>
        <v>0</v>
      </c>
      <c r="F624" s="90">
        <f t="shared" si="38"/>
        <v>2163.37</v>
      </c>
      <c r="G624" s="82" t="s">
        <v>34</v>
      </c>
      <c r="H624" s="81" t="s">
        <v>1964</v>
      </c>
      <c r="I624" s="81" t="s">
        <v>1965</v>
      </c>
      <c r="J624" s="81" t="s">
        <v>177</v>
      </c>
      <c r="K624" s="82"/>
      <c r="L624" s="81"/>
      <c r="M624" s="82"/>
      <c r="N624" s="82"/>
      <c r="O624" s="82"/>
      <c r="P624" s="81"/>
      <c r="Q624" s="81"/>
      <c r="R624" s="81"/>
      <c r="S624" s="81"/>
      <c r="T624" s="81"/>
      <c r="U624" s="81">
        <f t="shared" si="39"/>
        <v>0</v>
      </c>
      <c r="V624" s="81">
        <f>IFERROR(VLOOKUP(A624,'Competitors Links &amp; Pricings'!A:G,3,0),"")</f>
        <v>2163.37</v>
      </c>
      <c r="W624" s="81">
        <f>IFERROR(VLOOKUP(A624,'Competitors Links &amp; Pricings'!A:G,5,0),"")</f>
        <v>2163.37</v>
      </c>
      <c r="X624" s="81">
        <f>IFERROR(VLOOKUP(A624,'Competitors Links &amp; Pricings'!A:G,7,0),"")</f>
        <v>2163.37</v>
      </c>
      <c r="Y624" s="81">
        <f>IFERROR(VLOOKUP(A624,'Competitors Links &amp; Pricings'!A:L,8,0),"")</f>
        <v>32.97</v>
      </c>
      <c r="Z624" s="81">
        <f>IFERROR(VLOOKUP(A624,'Competitors Links &amp; Pricings'!A:L,9,0),"")</f>
        <v>19.23</v>
      </c>
      <c r="AA624" s="81">
        <f>IFERROR(VLOOKUP(A624,'Competitors Links &amp; Pricings'!A:L,10,0),"")</f>
        <v>65.099999999999994</v>
      </c>
      <c r="AB624" s="81">
        <f>IFERROR(VLOOKUP(A624,'Competitors Links &amp; Pricings'!A:L,11,0),"")</f>
        <v>8.6199999999999992</v>
      </c>
    </row>
    <row r="625" spans="1:28" s="83" customFormat="1" ht="12" x14ac:dyDescent="0.25">
      <c r="A625" s="81" t="s">
        <v>1966</v>
      </c>
      <c r="B625" s="89">
        <v>591.42999999999995</v>
      </c>
      <c r="C625" s="89">
        <v>835.76</v>
      </c>
      <c r="D625" s="106">
        <f t="shared" si="36"/>
        <v>0.29234469225615012</v>
      </c>
      <c r="E625" s="90">
        <f t="shared" si="37"/>
        <v>0</v>
      </c>
      <c r="F625" s="90">
        <f t="shared" si="38"/>
        <v>879.75</v>
      </c>
      <c r="G625" s="82" t="s">
        <v>34</v>
      </c>
      <c r="H625" s="81" t="s">
        <v>1967</v>
      </c>
      <c r="I625" s="81" t="s">
        <v>1968</v>
      </c>
      <c r="J625" s="81" t="s">
        <v>443</v>
      </c>
      <c r="K625" s="81"/>
      <c r="L625" s="81"/>
      <c r="M625" s="81"/>
      <c r="N625" s="81"/>
      <c r="O625" s="82"/>
      <c r="P625" s="81"/>
      <c r="Q625" s="81"/>
      <c r="R625" s="81"/>
      <c r="S625" s="81"/>
      <c r="T625" s="81"/>
      <c r="U625" s="81">
        <f t="shared" si="39"/>
        <v>0</v>
      </c>
      <c r="V625" s="81">
        <f>IFERROR(VLOOKUP(A625,'Competitors Links &amp; Pricings'!A:G,3,0),"")</f>
        <v>879.75</v>
      </c>
      <c r="W625" s="81">
        <f>IFERROR(VLOOKUP(A625,'Competitors Links &amp; Pricings'!A:G,5,0),"")</f>
        <v>879.75</v>
      </c>
      <c r="X625" s="81">
        <f>IFERROR(VLOOKUP(A625,'Competitors Links &amp; Pricings'!A:G,7,0),"")</f>
        <v>879.75</v>
      </c>
      <c r="Y625" s="81">
        <f>IFERROR(VLOOKUP(A625,'Competitors Links &amp; Pricings'!A:L,8,0),"")</f>
        <v>10.5</v>
      </c>
      <c r="Z625" s="81">
        <f>IFERROR(VLOOKUP(A625,'Competitors Links &amp; Pricings'!A:L,9,0),"")</f>
        <v>6</v>
      </c>
      <c r="AA625" s="81">
        <f>IFERROR(VLOOKUP(A625,'Competitors Links &amp; Pricings'!A:L,10,0),"")</f>
        <v>14</v>
      </c>
      <c r="AB625" s="81">
        <f>IFERROR(VLOOKUP(A625,'Competitors Links &amp; Pricings'!A:L,11,0),"")</f>
        <v>16</v>
      </c>
    </row>
    <row r="626" spans="1:28" s="83" customFormat="1" ht="12" x14ac:dyDescent="0.25">
      <c r="A626" s="81" t="s">
        <v>1969</v>
      </c>
      <c r="B626" s="89">
        <v>1720.22</v>
      </c>
      <c r="C626" s="89">
        <v>2123.37</v>
      </c>
      <c r="D626" s="106">
        <f t="shared" si="36"/>
        <v>0.18986328336559333</v>
      </c>
      <c r="E626" s="90">
        <f t="shared" si="37"/>
        <v>0</v>
      </c>
      <c r="F626" s="90">
        <f t="shared" si="38"/>
        <v>2163.37</v>
      </c>
      <c r="G626" s="82" t="s">
        <v>34</v>
      </c>
      <c r="H626" s="81" t="s">
        <v>1970</v>
      </c>
      <c r="I626" s="81" t="s">
        <v>1971</v>
      </c>
      <c r="J626" s="81" t="s">
        <v>177</v>
      </c>
      <c r="K626" s="81"/>
      <c r="L626" s="81"/>
      <c r="M626" s="81"/>
      <c r="N626" s="81"/>
      <c r="O626" s="82"/>
      <c r="P626" s="81"/>
      <c r="Q626" s="81"/>
      <c r="R626" s="81"/>
      <c r="S626" s="81"/>
      <c r="T626" s="81"/>
      <c r="U626" s="81">
        <f t="shared" si="39"/>
        <v>0</v>
      </c>
      <c r="V626" s="81">
        <f>IFERROR(VLOOKUP(A626,'Competitors Links &amp; Pricings'!A:G,3,0),"")</f>
        <v>2163.37</v>
      </c>
      <c r="W626" s="81">
        <f>IFERROR(VLOOKUP(A626,'Competitors Links &amp; Pricings'!A:G,5,0),"")</f>
        <v>2163.37</v>
      </c>
      <c r="X626" s="81">
        <f>IFERROR(VLOOKUP(A626,'Competitors Links &amp; Pricings'!A:G,7,0),"")</f>
        <v>2163.37</v>
      </c>
      <c r="Y626" s="81">
        <f>IFERROR(VLOOKUP(A626,'Competitors Links &amp; Pricings'!A:L,8,0),"")</f>
        <v>22</v>
      </c>
      <c r="Z626" s="81">
        <f>IFERROR(VLOOKUP(A626,'Competitors Links &amp; Pricings'!A:L,9,0),"")</f>
        <v>10</v>
      </c>
      <c r="AA626" s="81">
        <f>IFERROR(VLOOKUP(A626,'Competitors Links &amp; Pricings'!A:L,10,0),"")</f>
        <v>81.099999999999994</v>
      </c>
      <c r="AB626" s="81">
        <f>IFERROR(VLOOKUP(A626,'Competitors Links &amp; Pricings'!A:L,11,0),"")</f>
        <v>27</v>
      </c>
    </row>
    <row r="627" spans="1:28" s="83" customFormat="1" ht="12" x14ac:dyDescent="0.25">
      <c r="A627" s="81" t="s">
        <v>1972</v>
      </c>
      <c r="B627" s="89">
        <v>537.14</v>
      </c>
      <c r="C627" s="89">
        <v>759.05</v>
      </c>
      <c r="D627" s="106">
        <f t="shared" si="36"/>
        <v>0.29235228245833605</v>
      </c>
      <c r="E627" s="90">
        <f t="shared" si="37"/>
        <v>0</v>
      </c>
      <c r="F627" s="90">
        <f t="shared" si="38"/>
        <v>799</v>
      </c>
      <c r="G627" s="82" t="s">
        <v>34</v>
      </c>
      <c r="H627" s="81" t="s">
        <v>1973</v>
      </c>
      <c r="I627" s="81" t="s">
        <v>1974</v>
      </c>
      <c r="J627" s="81" t="s">
        <v>443</v>
      </c>
      <c r="K627" s="82"/>
      <c r="L627" s="81"/>
      <c r="M627" s="82"/>
      <c r="N627" s="82"/>
      <c r="O627" s="82"/>
      <c r="P627" s="81"/>
      <c r="Q627" s="81"/>
      <c r="R627" s="81"/>
      <c r="S627" s="81"/>
      <c r="T627" s="81"/>
      <c r="U627" s="81">
        <f t="shared" si="39"/>
        <v>0</v>
      </c>
      <c r="V627" s="81">
        <f>IFERROR(VLOOKUP(A627,'Competitors Links &amp; Pricings'!A:G,3,0),"")</f>
        <v>799</v>
      </c>
      <c r="W627" s="81">
        <f>IFERROR(VLOOKUP(A627,'Competitors Links &amp; Pricings'!A:G,5,0),"")</f>
        <v>799</v>
      </c>
      <c r="X627" s="81">
        <f>IFERROR(VLOOKUP(A627,'Competitors Links &amp; Pricings'!A:G,7,0),"")</f>
        <v>799</v>
      </c>
      <c r="Y627" s="81">
        <f>IFERROR(VLOOKUP(A627,'Competitors Links &amp; Pricings'!A:L,8,0),"")</f>
        <v>10.5</v>
      </c>
      <c r="Z627" s="81">
        <f>IFERROR(VLOOKUP(A627,'Competitors Links &amp; Pricings'!A:L,9,0),"")</f>
        <v>6</v>
      </c>
      <c r="AA627" s="81">
        <f>IFERROR(VLOOKUP(A627,'Competitors Links &amp; Pricings'!A:L,10,0),"")</f>
        <v>14</v>
      </c>
      <c r="AB627" s="81">
        <f>IFERROR(VLOOKUP(A627,'Competitors Links &amp; Pricings'!A:L,11,0),"")</f>
        <v>16</v>
      </c>
    </row>
    <row r="628" spans="1:28" s="83" customFormat="1" ht="12" x14ac:dyDescent="0.25">
      <c r="A628" s="81" t="s">
        <v>1975</v>
      </c>
      <c r="B628" s="89">
        <v>549.44000000000005</v>
      </c>
      <c r="C628" s="89">
        <v>681.31</v>
      </c>
      <c r="D628" s="106">
        <f t="shared" si="36"/>
        <v>0.19355359527968163</v>
      </c>
      <c r="E628" s="90">
        <f t="shared" si="37"/>
        <v>0</v>
      </c>
      <c r="F628" s="90">
        <f t="shared" si="38"/>
        <v>706.33</v>
      </c>
      <c r="G628" s="82" t="s">
        <v>34</v>
      </c>
      <c r="H628" s="81" t="s">
        <v>1976</v>
      </c>
      <c r="I628" s="81" t="s">
        <v>1977</v>
      </c>
      <c r="J628" s="81" t="s">
        <v>177</v>
      </c>
      <c r="K628" s="81"/>
      <c r="L628" s="81"/>
      <c r="M628" s="81"/>
      <c r="N628" s="81"/>
      <c r="O628" s="82"/>
      <c r="P628" s="81"/>
      <c r="Q628" s="81"/>
      <c r="R628" s="81"/>
      <c r="S628" s="81"/>
      <c r="T628" s="81"/>
      <c r="U628" s="81">
        <f t="shared" si="39"/>
        <v>0</v>
      </c>
      <c r="V628" s="81">
        <f>IFERROR(VLOOKUP(A628,'Competitors Links &amp; Pricings'!A:G,3,0),"")</f>
        <v>706.33</v>
      </c>
      <c r="W628" s="81" t="str">
        <f>IFERROR(VLOOKUP(A628,'Competitors Links &amp; Pricings'!A:G,5,0),"")</f>
        <v xml:space="preserve"> </v>
      </c>
      <c r="X628" s="81" t="str">
        <f>IFERROR(VLOOKUP(A628,'Competitors Links &amp; Pricings'!A:G,7,0),"")</f>
        <v xml:space="preserve"> </v>
      </c>
      <c r="Y628" s="81">
        <f>IFERROR(VLOOKUP(A628,'Competitors Links &amp; Pricings'!A:L,8,0),"")</f>
        <v>14.17</v>
      </c>
      <c r="Z628" s="81">
        <f>IFERROR(VLOOKUP(A628,'Competitors Links &amp; Pricings'!A:L,9,0),"")</f>
        <v>7.71</v>
      </c>
      <c r="AA628" s="81">
        <f>IFERROR(VLOOKUP(A628,'Competitors Links &amp; Pricings'!A:L,10,0),"")</f>
        <v>52.91</v>
      </c>
      <c r="AB628" s="81">
        <f>IFERROR(VLOOKUP(A628,'Competitors Links &amp; Pricings'!A:L,11,0),"")</f>
        <v>21.22</v>
      </c>
    </row>
    <row r="629" spans="1:28" s="83" customFormat="1" ht="12" x14ac:dyDescent="0.25">
      <c r="A629" s="81" t="s">
        <v>1978</v>
      </c>
      <c r="B629" s="89">
        <v>591.42999999999995</v>
      </c>
      <c r="C629" s="89">
        <v>835.76</v>
      </c>
      <c r="D629" s="106">
        <f t="shared" si="36"/>
        <v>0.29234469225615012</v>
      </c>
      <c r="E629" s="90">
        <f t="shared" si="37"/>
        <v>0</v>
      </c>
      <c r="F629" s="90">
        <f t="shared" si="38"/>
        <v>879.75</v>
      </c>
      <c r="G629" s="82" t="s">
        <v>34</v>
      </c>
      <c r="H629" s="81" t="s">
        <v>1979</v>
      </c>
      <c r="I629" s="81" t="s">
        <v>1980</v>
      </c>
      <c r="J629" s="81" t="s">
        <v>443</v>
      </c>
      <c r="K629" s="82"/>
      <c r="L629" s="81"/>
      <c r="M629" s="82"/>
      <c r="N629" s="82"/>
      <c r="O629" s="82"/>
      <c r="P629" s="81"/>
      <c r="Q629" s="81"/>
      <c r="R629" s="81"/>
      <c r="S629" s="81"/>
      <c r="T629" s="81"/>
      <c r="U629" s="81">
        <f t="shared" si="39"/>
        <v>0</v>
      </c>
      <c r="V629" s="81">
        <f>IFERROR(VLOOKUP(A629,'Competitors Links &amp; Pricings'!A:G,3,0),"")</f>
        <v>879.75</v>
      </c>
      <c r="W629" s="81">
        <f>IFERROR(VLOOKUP(A629,'Competitors Links &amp; Pricings'!A:G,5,0),"")</f>
        <v>879.75</v>
      </c>
      <c r="X629" s="81">
        <f>IFERROR(VLOOKUP(A629,'Competitors Links &amp; Pricings'!A:G,7,0),"")</f>
        <v>879.75</v>
      </c>
      <c r="Y629" s="81">
        <f>IFERROR(VLOOKUP(A629,'Competitors Links &amp; Pricings'!A:L,8,0),"")</f>
        <v>10.5</v>
      </c>
      <c r="Z629" s="81">
        <f>IFERROR(VLOOKUP(A629,'Competitors Links &amp; Pricings'!A:L,9,0),"")</f>
        <v>6</v>
      </c>
      <c r="AA629" s="81">
        <f>IFERROR(VLOOKUP(A629,'Competitors Links &amp; Pricings'!A:L,10,0),"")</f>
        <v>14</v>
      </c>
      <c r="AB629" s="81">
        <f>IFERROR(VLOOKUP(A629,'Competitors Links &amp; Pricings'!A:L,11,0),"")</f>
        <v>16</v>
      </c>
    </row>
    <row r="630" spans="1:28" s="83" customFormat="1" ht="12" x14ac:dyDescent="0.25">
      <c r="A630" s="81" t="s">
        <v>1981</v>
      </c>
      <c r="B630" s="89">
        <v>537.14</v>
      </c>
      <c r="C630" s="89">
        <v>759.05</v>
      </c>
      <c r="D630" s="106">
        <f t="shared" si="36"/>
        <v>0.29235228245833605</v>
      </c>
      <c r="E630" s="90">
        <f t="shared" si="37"/>
        <v>0</v>
      </c>
      <c r="F630" s="90">
        <f t="shared" si="38"/>
        <v>799</v>
      </c>
      <c r="G630" s="82" t="s">
        <v>34</v>
      </c>
      <c r="H630" s="81" t="s">
        <v>1982</v>
      </c>
      <c r="I630" s="81" t="s">
        <v>1983</v>
      </c>
      <c r="J630" s="81" t="s">
        <v>443</v>
      </c>
      <c r="K630" s="82"/>
      <c r="L630" s="81"/>
      <c r="M630" s="82"/>
      <c r="N630" s="82"/>
      <c r="O630" s="82"/>
      <c r="P630" s="81"/>
      <c r="Q630" s="81"/>
      <c r="R630" s="81"/>
      <c r="S630" s="81"/>
      <c r="T630" s="81"/>
      <c r="U630" s="81">
        <f t="shared" si="39"/>
        <v>0</v>
      </c>
      <c r="V630" s="81">
        <f>IFERROR(VLOOKUP(A630,'Competitors Links &amp; Pricings'!A:G,3,0),"")</f>
        <v>799</v>
      </c>
      <c r="W630" s="81">
        <f>IFERROR(VLOOKUP(A630,'Competitors Links &amp; Pricings'!A:G,5,0),"")</f>
        <v>799</v>
      </c>
      <c r="X630" s="81">
        <f>IFERROR(VLOOKUP(A630,'Competitors Links &amp; Pricings'!A:G,7,0),"")</f>
        <v>799</v>
      </c>
      <c r="Y630" s="81">
        <f>IFERROR(VLOOKUP(A630,'Competitors Links &amp; Pricings'!A:L,8,0),"")</f>
        <v>10.5</v>
      </c>
      <c r="Z630" s="81">
        <f>IFERROR(VLOOKUP(A630,'Competitors Links &amp; Pricings'!A:L,9,0),"")</f>
        <v>6</v>
      </c>
      <c r="AA630" s="81">
        <f>IFERROR(VLOOKUP(A630,'Competitors Links &amp; Pricings'!A:L,10,0),"")</f>
        <v>14</v>
      </c>
      <c r="AB630" s="81">
        <f>IFERROR(VLOOKUP(A630,'Competitors Links &amp; Pricings'!A:L,11,0),"")</f>
        <v>16</v>
      </c>
    </row>
    <row r="631" spans="1:28" s="83" customFormat="1" ht="12" x14ac:dyDescent="0.25">
      <c r="A631" s="81" t="s">
        <v>1984</v>
      </c>
      <c r="B631" s="89">
        <v>439.43</v>
      </c>
      <c r="C631" s="89">
        <v>620.97</v>
      </c>
      <c r="D631" s="106">
        <f t="shared" si="36"/>
        <v>0.2923490667826143</v>
      </c>
      <c r="E631" s="90">
        <f t="shared" si="37"/>
        <v>0</v>
      </c>
      <c r="F631" s="90">
        <f t="shared" si="38"/>
        <v>653.65</v>
      </c>
      <c r="G631" s="82" t="s">
        <v>34</v>
      </c>
      <c r="H631" s="81" t="s">
        <v>1985</v>
      </c>
      <c r="I631" s="81" t="s">
        <v>1986</v>
      </c>
      <c r="J631" s="81" t="s">
        <v>443</v>
      </c>
      <c r="K631" s="81"/>
      <c r="L631" s="81"/>
      <c r="M631" s="81"/>
      <c r="N631" s="81"/>
      <c r="O631" s="82"/>
      <c r="P631" s="81"/>
      <c r="Q631" s="81"/>
      <c r="R631" s="81"/>
      <c r="S631" s="81"/>
      <c r="T631" s="81"/>
      <c r="U631" s="81">
        <f t="shared" si="39"/>
        <v>0</v>
      </c>
      <c r="V631" s="81">
        <f>IFERROR(VLOOKUP(A631,'Competitors Links &amp; Pricings'!A:G,3,0),"")</f>
        <v>653.65</v>
      </c>
      <c r="W631" s="81" t="str">
        <f>IFERROR(VLOOKUP(A631,'Competitors Links &amp; Pricings'!A:G,5,0),"")</f>
        <v xml:space="preserve"> </v>
      </c>
      <c r="X631" s="81" t="str">
        <f>IFERROR(VLOOKUP(A631,'Competitors Links &amp; Pricings'!A:G,7,0),"")</f>
        <v xml:space="preserve"> </v>
      </c>
      <c r="Y631" s="81">
        <f>IFERROR(VLOOKUP(A631,'Competitors Links &amp; Pricings'!A:L,8,0),"")</f>
        <v>7.9</v>
      </c>
      <c r="Z631" s="81">
        <f>IFERROR(VLOOKUP(A631,'Competitors Links &amp; Pricings'!A:L,9,0),"")</f>
        <v>13.8</v>
      </c>
      <c r="AA631" s="81">
        <f>IFERROR(VLOOKUP(A631,'Competitors Links &amp; Pricings'!A:L,10,0),"")</f>
        <v>8.3699999999999992</v>
      </c>
      <c r="AB631" s="81">
        <f>IFERROR(VLOOKUP(A631,'Competitors Links &amp; Pricings'!A:L,11,0),"")</f>
        <v>4.3</v>
      </c>
    </row>
    <row r="632" spans="1:28" s="83" customFormat="1" ht="12" x14ac:dyDescent="0.25">
      <c r="A632" s="81" t="s">
        <v>1987</v>
      </c>
      <c r="B632" s="89">
        <v>1786.52</v>
      </c>
      <c r="C632" s="89">
        <v>2215.29</v>
      </c>
      <c r="D632" s="106">
        <f t="shared" si="36"/>
        <v>0.1935502800987681</v>
      </c>
      <c r="E632" s="90">
        <f t="shared" si="37"/>
        <v>0</v>
      </c>
      <c r="F632" s="90">
        <f t="shared" si="38"/>
        <v>2296.67</v>
      </c>
      <c r="G632" s="82" t="s">
        <v>34</v>
      </c>
      <c r="H632" s="81" t="s">
        <v>1988</v>
      </c>
      <c r="I632" s="81" t="s">
        <v>1989</v>
      </c>
      <c r="J632" s="81" t="s">
        <v>177</v>
      </c>
      <c r="K632" s="81"/>
      <c r="L632" s="81"/>
      <c r="M632" s="81"/>
      <c r="N632" s="81"/>
      <c r="O632" s="82"/>
      <c r="P632" s="81"/>
      <c r="Q632" s="81"/>
      <c r="R632" s="81"/>
      <c r="S632" s="81"/>
      <c r="T632" s="81"/>
      <c r="U632" s="81">
        <f t="shared" si="39"/>
        <v>0</v>
      </c>
      <c r="V632" s="81">
        <f>IFERROR(VLOOKUP(A632,'Competitors Links &amp; Pricings'!A:G,3,0),"")</f>
        <v>2296.67</v>
      </c>
      <c r="W632" s="81" t="str">
        <f>IFERROR(VLOOKUP(A632,'Competitors Links &amp; Pricings'!A:G,5,0),"")</f>
        <v xml:space="preserve"> </v>
      </c>
      <c r="X632" s="81" t="str">
        <f>IFERROR(VLOOKUP(A632,'Competitors Links &amp; Pricings'!A:G,7,0),"")</f>
        <v xml:space="preserve"> </v>
      </c>
      <c r="Y632" s="81">
        <f>IFERROR(VLOOKUP(A632,'Competitors Links &amp; Pricings'!A:L,8,0),"")</f>
        <v>28.3</v>
      </c>
      <c r="Z632" s="81">
        <f>IFERROR(VLOOKUP(A632,'Competitors Links &amp; Pricings'!A:L,9,0),"")</f>
        <v>9.8000000000000007</v>
      </c>
      <c r="AA632" s="81">
        <f>IFERROR(VLOOKUP(A632,'Competitors Links &amp; Pricings'!A:L,10,0),"")</f>
        <v>62.6</v>
      </c>
      <c r="AB632" s="81">
        <f>IFERROR(VLOOKUP(A632,'Competitors Links &amp; Pricings'!A:L,11,0),"")</f>
        <v>21.3</v>
      </c>
    </row>
    <row r="633" spans="1:28" s="83" customFormat="1" ht="12" x14ac:dyDescent="0.25">
      <c r="A633" s="81" t="s">
        <v>1990</v>
      </c>
      <c r="B633" s="89">
        <v>329.14</v>
      </c>
      <c r="C633" s="89">
        <v>465.12</v>
      </c>
      <c r="D633" s="106">
        <f t="shared" si="36"/>
        <v>0.29235466116271075</v>
      </c>
      <c r="E633" s="90">
        <f t="shared" si="37"/>
        <v>0</v>
      </c>
      <c r="F633" s="90">
        <f t="shared" si="38"/>
        <v>489.6</v>
      </c>
      <c r="G633" s="82" t="s">
        <v>34</v>
      </c>
      <c r="H633" s="81" t="s">
        <v>1991</v>
      </c>
      <c r="I633" s="81" t="s">
        <v>1992</v>
      </c>
      <c r="J633" s="81" t="s">
        <v>443</v>
      </c>
      <c r="K633" s="82"/>
      <c r="L633" s="81"/>
      <c r="M633" s="82"/>
      <c r="N633" s="82"/>
      <c r="O633" s="82"/>
      <c r="P633" s="81"/>
      <c r="Q633" s="81"/>
      <c r="R633" s="81"/>
      <c r="S633" s="81"/>
      <c r="T633" s="81"/>
      <c r="U633" s="81">
        <f t="shared" si="39"/>
        <v>0</v>
      </c>
      <c r="V633" s="81">
        <f>IFERROR(VLOOKUP(A633,'Competitors Links &amp; Pricings'!A:G,3,0),"")</f>
        <v>489.6</v>
      </c>
      <c r="W633" s="81">
        <f>IFERROR(VLOOKUP(A633,'Competitors Links &amp; Pricings'!A:G,5,0),"")</f>
        <v>820.6</v>
      </c>
      <c r="X633" s="81">
        <f>IFERROR(VLOOKUP(A633,'Competitors Links &amp; Pricings'!A:G,7,0),"")</f>
        <v>660.22</v>
      </c>
      <c r="Y633" s="81">
        <f>IFERROR(VLOOKUP(A633,'Competitors Links &amp; Pricings'!A:L,8,0),"")</f>
        <v>7.9</v>
      </c>
      <c r="Z633" s="81">
        <f>IFERROR(VLOOKUP(A633,'Competitors Links &amp; Pricings'!A:L,9,0),"")</f>
        <v>13.8</v>
      </c>
      <c r="AA633" s="81">
        <f>IFERROR(VLOOKUP(A633,'Competitors Links &amp; Pricings'!A:L,10,0),"")</f>
        <v>10.14</v>
      </c>
      <c r="AB633" s="81">
        <f>IFERROR(VLOOKUP(A633,'Competitors Links &amp; Pricings'!A:L,11,0),"")</f>
        <v>4.3</v>
      </c>
    </row>
    <row r="634" spans="1:28" s="83" customFormat="1" ht="12" x14ac:dyDescent="0.25">
      <c r="A634" s="81" t="s">
        <v>1993</v>
      </c>
      <c r="B634" s="89">
        <v>1747.19</v>
      </c>
      <c r="C634" s="89">
        <v>2166.52</v>
      </c>
      <c r="D634" s="106">
        <f t="shared" si="36"/>
        <v>0.19355002492476411</v>
      </c>
      <c r="E634" s="90">
        <f t="shared" si="37"/>
        <v>0</v>
      </c>
      <c r="F634" s="90">
        <f t="shared" si="38"/>
        <v>2246.11</v>
      </c>
      <c r="G634" s="82" t="s">
        <v>34</v>
      </c>
      <c r="H634" s="81" t="s">
        <v>1994</v>
      </c>
      <c r="I634" s="81" t="s">
        <v>1995</v>
      </c>
      <c r="J634" s="81" t="s">
        <v>177</v>
      </c>
      <c r="K634" s="81"/>
      <c r="L634" s="81"/>
      <c r="M634" s="81"/>
      <c r="N634" s="81"/>
      <c r="O634" s="82"/>
      <c r="P634" s="81"/>
      <c r="Q634" s="81"/>
      <c r="R634" s="81"/>
      <c r="S634" s="81"/>
      <c r="T634" s="81"/>
      <c r="U634" s="81">
        <f t="shared" si="39"/>
        <v>0</v>
      </c>
      <c r="V634" s="81">
        <f>IFERROR(VLOOKUP(A634,'Competitors Links &amp; Pricings'!A:G,3,0),"")</f>
        <v>2246.11</v>
      </c>
      <c r="W634" s="81" t="str">
        <f>IFERROR(VLOOKUP(A634,'Competitors Links &amp; Pricings'!A:G,5,0),"")</f>
        <v xml:space="preserve"> </v>
      </c>
      <c r="X634" s="81" t="str">
        <f>IFERROR(VLOOKUP(A634,'Competitors Links &amp; Pricings'!A:G,7,0),"")</f>
        <v xml:space="preserve"> </v>
      </c>
      <c r="Y634" s="81">
        <f>IFERROR(VLOOKUP(A634,'Competitors Links &amp; Pricings'!A:L,8,0),"")</f>
        <v>8.1999999999999993</v>
      </c>
      <c r="Z634" s="81">
        <f>IFERROR(VLOOKUP(A634,'Competitors Links &amp; Pricings'!A:L,9,0),"")</f>
        <v>22.2</v>
      </c>
      <c r="AA634" s="81">
        <f>IFERROR(VLOOKUP(A634,'Competitors Links &amp; Pricings'!A:L,10,0),"")</f>
        <v>73</v>
      </c>
      <c r="AB634" s="81">
        <f>IFERROR(VLOOKUP(A634,'Competitors Links &amp; Pricings'!A:L,11,0),"")</f>
        <v>16.100000000000001</v>
      </c>
    </row>
    <row r="635" spans="1:28" s="83" customFormat="1" ht="12" x14ac:dyDescent="0.25">
      <c r="A635" s="81" t="s">
        <v>1996</v>
      </c>
      <c r="B635" s="89">
        <v>439.43</v>
      </c>
      <c r="C635" s="89">
        <v>620.97</v>
      </c>
      <c r="D635" s="106">
        <f t="shared" si="36"/>
        <v>0.2923490667826143</v>
      </c>
      <c r="E635" s="90">
        <f t="shared" si="37"/>
        <v>0</v>
      </c>
      <c r="F635" s="90">
        <f t="shared" si="38"/>
        <v>653.65</v>
      </c>
      <c r="G635" s="82" t="s">
        <v>34</v>
      </c>
      <c r="H635" s="81" t="s">
        <v>1997</v>
      </c>
      <c r="I635" s="81" t="s">
        <v>1998</v>
      </c>
      <c r="J635" s="81" t="s">
        <v>443</v>
      </c>
      <c r="K635" s="81"/>
      <c r="L635" s="81"/>
      <c r="M635" s="81"/>
      <c r="N635" s="81"/>
      <c r="O635" s="82"/>
      <c r="P635" s="81"/>
      <c r="Q635" s="81"/>
      <c r="R635" s="81"/>
      <c r="S635" s="81"/>
      <c r="T635" s="81"/>
      <c r="U635" s="81">
        <f t="shared" si="39"/>
        <v>0</v>
      </c>
      <c r="V635" s="81">
        <f>IFERROR(VLOOKUP(A635,'Competitors Links &amp; Pricings'!A:G,3,0),"")</f>
        <v>653.65</v>
      </c>
      <c r="W635" s="81">
        <f>IFERROR(VLOOKUP(A635,'Competitors Links &amp; Pricings'!A:G,5,0),"")</f>
        <v>653.65</v>
      </c>
      <c r="X635" s="81">
        <f>IFERROR(VLOOKUP(A635,'Competitors Links &amp; Pricings'!A:G,7,0),"")</f>
        <v>1109.8399999999999</v>
      </c>
      <c r="Y635" s="81">
        <f>IFERROR(VLOOKUP(A635,'Competitors Links &amp; Pricings'!A:L,8,0),"")</f>
        <v>7.87</v>
      </c>
      <c r="Z635" s="81">
        <f>IFERROR(VLOOKUP(A635,'Competitors Links &amp; Pricings'!A:L,9,0),"")</f>
        <v>13.77</v>
      </c>
      <c r="AA635" s="81">
        <f>IFERROR(VLOOKUP(A635,'Competitors Links &amp; Pricings'!A:L,10,0),"")</f>
        <v>8.3699999999999992</v>
      </c>
      <c r="AB635" s="81">
        <f>IFERROR(VLOOKUP(A635,'Competitors Links &amp; Pricings'!A:L,11,0),"")</f>
        <v>4.25</v>
      </c>
    </row>
    <row r="636" spans="1:28" s="83" customFormat="1" ht="12" x14ac:dyDescent="0.25">
      <c r="A636" s="81" t="s">
        <v>1999</v>
      </c>
      <c r="B636" s="89">
        <v>1638.67</v>
      </c>
      <c r="C636" s="89">
        <v>1955.83</v>
      </c>
      <c r="D636" s="106">
        <f t="shared" si="36"/>
        <v>0.16216133304019259</v>
      </c>
      <c r="E636" s="90">
        <f t="shared" si="37"/>
        <v>0</v>
      </c>
      <c r="F636" s="90">
        <f t="shared" si="38"/>
        <v>0</v>
      </c>
      <c r="G636" s="82" t="s">
        <v>34</v>
      </c>
      <c r="H636" s="81" t="s">
        <v>2000</v>
      </c>
      <c r="I636" s="81" t="s">
        <v>2001</v>
      </c>
      <c r="J636" s="81" t="s">
        <v>177</v>
      </c>
      <c r="K636" s="82"/>
      <c r="L636" s="81"/>
      <c r="M636" s="82"/>
      <c r="N636" s="82"/>
      <c r="O636" s="82"/>
      <c r="P636" s="81"/>
      <c r="Q636" s="81"/>
      <c r="R636" s="81"/>
      <c r="S636" s="81"/>
      <c r="T636" s="81"/>
      <c r="U636" s="81">
        <f t="shared" si="39"/>
        <v>0</v>
      </c>
      <c r="V636" s="81" t="str">
        <f>IFERROR(VLOOKUP(A636,'Competitors Links &amp; Pricings'!A:G,3,0),"")</f>
        <v xml:space="preserve"> </v>
      </c>
      <c r="W636" s="81" t="str">
        <f>IFERROR(VLOOKUP(A636,'Competitors Links &amp; Pricings'!A:G,5,0),"")</f>
        <v xml:space="preserve"> </v>
      </c>
      <c r="X636" s="81" t="str">
        <f>IFERROR(VLOOKUP(A636,'Competitors Links &amp; Pricings'!A:G,7,0),"")</f>
        <v xml:space="preserve"> </v>
      </c>
      <c r="Y636" s="81">
        <f>IFERROR(VLOOKUP(A636,'Competitors Links &amp; Pricings'!A:L,8,0),"")</f>
        <v>13.4</v>
      </c>
      <c r="Z636" s="81">
        <f>IFERROR(VLOOKUP(A636,'Competitors Links &amp; Pricings'!A:L,9,0),"")</f>
        <v>20.399999999999999</v>
      </c>
      <c r="AA636" s="81">
        <f>IFERROR(VLOOKUP(A636,'Competitors Links &amp; Pricings'!A:L,10,0),"")</f>
        <v>60.4</v>
      </c>
      <c r="AB636" s="81">
        <f>IFERROR(VLOOKUP(A636,'Competitors Links &amp; Pricings'!A:L,11,0),"")</f>
        <v>10.199999999999999</v>
      </c>
    </row>
    <row r="637" spans="1:28" s="83" customFormat="1" ht="12" x14ac:dyDescent="0.25">
      <c r="A637" s="81" t="s">
        <v>2002</v>
      </c>
      <c r="B637" s="89">
        <v>329.14</v>
      </c>
      <c r="C637" s="89">
        <v>465.12</v>
      </c>
      <c r="D637" s="106">
        <f t="shared" si="36"/>
        <v>0.29235466116271075</v>
      </c>
      <c r="E637" s="90">
        <f t="shared" si="37"/>
        <v>0</v>
      </c>
      <c r="F637" s="90">
        <f t="shared" si="38"/>
        <v>489.6</v>
      </c>
      <c r="G637" s="82" t="s">
        <v>34</v>
      </c>
      <c r="H637" s="81" t="s">
        <v>2003</v>
      </c>
      <c r="I637" s="81" t="s">
        <v>2004</v>
      </c>
      <c r="J637" s="81" t="s">
        <v>443</v>
      </c>
      <c r="K637" s="82"/>
      <c r="L637" s="81"/>
      <c r="M637" s="82"/>
      <c r="N637" s="82"/>
      <c r="O637" s="82"/>
      <c r="P637" s="81"/>
      <c r="Q637" s="81"/>
      <c r="R637" s="81"/>
      <c r="S637" s="81"/>
      <c r="T637" s="81"/>
      <c r="U637" s="81">
        <f t="shared" si="39"/>
        <v>0</v>
      </c>
      <c r="V637" s="81">
        <f>IFERROR(VLOOKUP(A637,'Competitors Links &amp; Pricings'!A:G,3,0),"")</f>
        <v>489.6</v>
      </c>
      <c r="W637" s="81">
        <f>IFERROR(VLOOKUP(A637,'Competitors Links &amp; Pricings'!A:G,5,0),"")</f>
        <v>489.6</v>
      </c>
      <c r="X637" s="81">
        <f>IFERROR(VLOOKUP(A637,'Competitors Links &amp; Pricings'!A:G,7,0),"")</f>
        <v>489.6</v>
      </c>
      <c r="Y637" s="81">
        <f>IFERROR(VLOOKUP(A637,'Competitors Links &amp; Pricings'!A:L,8,0),"")</f>
        <v>7.9</v>
      </c>
      <c r="Z637" s="81">
        <f>IFERROR(VLOOKUP(A637,'Competitors Links &amp; Pricings'!A:L,9,0),"")</f>
        <v>13.8</v>
      </c>
      <c r="AA637" s="81">
        <f>IFERROR(VLOOKUP(A637,'Competitors Links &amp; Pricings'!A:L,10,0),"")</f>
        <v>3.8</v>
      </c>
      <c r="AB637" s="81">
        <f>IFERROR(VLOOKUP(A637,'Competitors Links &amp; Pricings'!A:L,11,0),"")</f>
        <v>4.3</v>
      </c>
    </row>
    <row r="638" spans="1:28" s="83" customFormat="1" ht="12" x14ac:dyDescent="0.25">
      <c r="A638" s="81" t="s">
        <v>2005</v>
      </c>
      <c r="B638" s="89">
        <v>1585.39</v>
      </c>
      <c r="C638" s="89">
        <v>1965.88</v>
      </c>
      <c r="D638" s="106">
        <f t="shared" si="36"/>
        <v>0.19354691028953955</v>
      </c>
      <c r="E638" s="90">
        <f t="shared" si="37"/>
        <v>0</v>
      </c>
      <c r="F638" s="90">
        <f t="shared" si="38"/>
        <v>2038.11</v>
      </c>
      <c r="G638" s="82" t="s">
        <v>34</v>
      </c>
      <c r="H638" s="81" t="s">
        <v>2006</v>
      </c>
      <c r="I638" s="81" t="s">
        <v>2007</v>
      </c>
      <c r="J638" s="81" t="s">
        <v>177</v>
      </c>
      <c r="K638" s="82"/>
      <c r="L638" s="81"/>
      <c r="M638" s="82"/>
      <c r="N638" s="82"/>
      <c r="O638" s="82"/>
      <c r="P638" s="81"/>
      <c r="Q638" s="81"/>
      <c r="R638" s="81"/>
      <c r="S638" s="81"/>
      <c r="T638" s="81"/>
      <c r="U638" s="81">
        <f t="shared" si="39"/>
        <v>0</v>
      </c>
      <c r="V638" s="81">
        <f>IFERROR(VLOOKUP(A638,'Competitors Links &amp; Pricings'!A:G,3,0),"")</f>
        <v>2038.11</v>
      </c>
      <c r="W638" s="81" t="str">
        <f>IFERROR(VLOOKUP(A638,'Competitors Links &amp; Pricings'!A:G,5,0),"")</f>
        <v xml:space="preserve"> </v>
      </c>
      <c r="X638" s="81" t="str">
        <f>IFERROR(VLOOKUP(A638,'Competitors Links &amp; Pricings'!A:G,7,0),"")</f>
        <v xml:space="preserve"> </v>
      </c>
      <c r="Y638" s="81">
        <f>IFERROR(VLOOKUP(A638,'Competitors Links &amp; Pricings'!A:L,8,0),"")</f>
        <v>13.4</v>
      </c>
      <c r="Z638" s="81">
        <f>IFERROR(VLOOKUP(A638,'Competitors Links &amp; Pricings'!A:L,9,0),"")</f>
        <v>19.399999999999999</v>
      </c>
      <c r="AA638" s="81">
        <f>IFERROR(VLOOKUP(A638,'Competitors Links &amp; Pricings'!A:L,10,0),"")</f>
        <v>56.8</v>
      </c>
      <c r="AB638" s="81">
        <f>IFERROR(VLOOKUP(A638,'Competitors Links &amp; Pricings'!A:L,11,0),"")</f>
        <v>10.199999999999999</v>
      </c>
    </row>
    <row r="639" spans="1:28" s="83" customFormat="1" ht="12" x14ac:dyDescent="0.25">
      <c r="A639" s="81" t="s">
        <v>2008</v>
      </c>
      <c r="B639" s="89">
        <v>157.71</v>
      </c>
      <c r="C639" s="89">
        <v>222.87</v>
      </c>
      <c r="D639" s="106">
        <f t="shared" ref="D639:D702" si="40">(C639-B639)/C639</f>
        <v>0.29236774801453758</v>
      </c>
      <c r="E639" s="90">
        <f t="shared" si="37"/>
        <v>0</v>
      </c>
      <c r="F639" s="90">
        <f t="shared" si="38"/>
        <v>234.6</v>
      </c>
      <c r="G639" s="82" t="s">
        <v>34</v>
      </c>
      <c r="H639" s="81" t="s">
        <v>2009</v>
      </c>
      <c r="I639" s="81" t="s">
        <v>2010</v>
      </c>
      <c r="J639" s="81" t="s">
        <v>443</v>
      </c>
      <c r="K639" s="82"/>
      <c r="L639" s="81"/>
      <c r="M639" s="82"/>
      <c r="N639" s="82"/>
      <c r="O639" s="82"/>
      <c r="P639" s="81"/>
      <c r="Q639" s="81"/>
      <c r="R639" s="81"/>
      <c r="S639" s="81"/>
      <c r="T639" s="81"/>
      <c r="U639" s="81">
        <f t="shared" si="39"/>
        <v>0</v>
      </c>
      <c r="V639" s="81">
        <f>IFERROR(VLOOKUP(A639,'Competitors Links &amp; Pricings'!A:G,3,0),"")</f>
        <v>234.6</v>
      </c>
      <c r="W639" s="81">
        <f>IFERROR(VLOOKUP(A639,'Competitors Links &amp; Pricings'!A:G,5,0),"")</f>
        <v>234.6</v>
      </c>
      <c r="X639" s="81">
        <f>IFERROR(VLOOKUP(A639,'Competitors Links &amp; Pricings'!A:G,7,0),"")</f>
        <v>316.36</v>
      </c>
      <c r="Y639" s="81">
        <f>IFERROR(VLOOKUP(A639,'Competitors Links &amp; Pricings'!A:L,8,0),"")</f>
        <v>4.25</v>
      </c>
      <c r="Z639" s="81">
        <f>IFERROR(VLOOKUP(A639,'Competitors Links &amp; Pricings'!A:L,9,0),"")</f>
        <v>2.56</v>
      </c>
      <c r="AA639" s="81">
        <f>IFERROR(VLOOKUP(A639,'Competitors Links &amp; Pricings'!A:L,10,0),"")</f>
        <v>2.86</v>
      </c>
      <c r="AB639" s="81">
        <f>IFERROR(VLOOKUP(A639,'Competitors Links &amp; Pricings'!A:L,11,0),"")</f>
        <v>9.25</v>
      </c>
    </row>
    <row r="640" spans="1:28" s="83" customFormat="1" ht="12" x14ac:dyDescent="0.25">
      <c r="A640" s="81" t="s">
        <v>2011</v>
      </c>
      <c r="B640" s="89">
        <v>139.43</v>
      </c>
      <c r="C640" s="89">
        <v>197.03</v>
      </c>
      <c r="D640" s="106">
        <f t="shared" si="40"/>
        <v>0.29234126782723441</v>
      </c>
      <c r="E640" s="90">
        <f t="shared" si="37"/>
        <v>0</v>
      </c>
      <c r="F640" s="90">
        <f t="shared" si="38"/>
        <v>207.4</v>
      </c>
      <c r="G640" s="82" t="s">
        <v>34</v>
      </c>
      <c r="H640" s="81" t="s">
        <v>2012</v>
      </c>
      <c r="I640" s="81" t="s">
        <v>2013</v>
      </c>
      <c r="J640" s="81" t="s">
        <v>443</v>
      </c>
      <c r="K640" s="81"/>
      <c r="L640" s="81"/>
      <c r="M640" s="81"/>
      <c r="N640" s="81"/>
      <c r="O640" s="82"/>
      <c r="P640" s="81"/>
      <c r="Q640" s="81"/>
      <c r="R640" s="81"/>
      <c r="S640" s="81"/>
      <c r="T640" s="81"/>
      <c r="U640" s="81">
        <f t="shared" si="39"/>
        <v>0</v>
      </c>
      <c r="V640" s="81">
        <f>IFERROR(VLOOKUP(A640,'Competitors Links &amp; Pricings'!A:G,3,0),"")</f>
        <v>207.4</v>
      </c>
      <c r="W640" s="81">
        <f>IFERROR(VLOOKUP(A640,'Competitors Links &amp; Pricings'!A:G,5,0),"")</f>
        <v>279.68</v>
      </c>
      <c r="X640" s="81" t="str">
        <f>IFERROR(VLOOKUP(A640,'Competitors Links &amp; Pricings'!A:G,7,0),"")</f>
        <v xml:space="preserve"> </v>
      </c>
      <c r="Y640" s="81">
        <f>IFERROR(VLOOKUP(A640,'Competitors Links &amp; Pricings'!A:L,8,0),"")</f>
        <v>4.3</v>
      </c>
      <c r="Z640" s="81">
        <f>IFERROR(VLOOKUP(A640,'Competitors Links &amp; Pricings'!A:L,9,0),"")</f>
        <v>2.6</v>
      </c>
      <c r="AA640" s="81">
        <f>IFERROR(VLOOKUP(A640,'Competitors Links &amp; Pricings'!A:L,10,0),"")</f>
        <v>2.86</v>
      </c>
      <c r="AB640" s="81">
        <f>IFERROR(VLOOKUP(A640,'Competitors Links &amp; Pricings'!A:L,11,0),"")</f>
        <v>9.6999999999999993</v>
      </c>
    </row>
    <row r="641" spans="1:28" s="83" customFormat="1" ht="12" x14ac:dyDescent="0.25">
      <c r="A641" s="81" t="s">
        <v>2014</v>
      </c>
      <c r="B641" s="89">
        <v>116</v>
      </c>
      <c r="C641" s="89">
        <v>163.92</v>
      </c>
      <c r="D641" s="106">
        <f t="shared" si="40"/>
        <v>0.29233772571986327</v>
      </c>
      <c r="E641" s="90">
        <f t="shared" si="37"/>
        <v>0</v>
      </c>
      <c r="F641" s="90">
        <f t="shared" si="38"/>
        <v>172.55</v>
      </c>
      <c r="G641" s="82" t="s">
        <v>34</v>
      </c>
      <c r="H641" s="81" t="s">
        <v>2015</v>
      </c>
      <c r="I641" s="81" t="s">
        <v>2016</v>
      </c>
      <c r="J641" s="81" t="s">
        <v>443</v>
      </c>
      <c r="K641" s="81"/>
      <c r="L641" s="81"/>
      <c r="M641" s="81"/>
      <c r="N641" s="81"/>
      <c r="O641" s="82"/>
      <c r="P641" s="81"/>
      <c r="Q641" s="81"/>
      <c r="R641" s="81"/>
      <c r="S641" s="81"/>
      <c r="T641" s="81"/>
      <c r="U641" s="81">
        <f t="shared" si="39"/>
        <v>0</v>
      </c>
      <c r="V641" s="81">
        <f>IFERROR(VLOOKUP(A641,'Competitors Links &amp; Pricings'!A:G,3,0),"")</f>
        <v>172.55</v>
      </c>
      <c r="W641" s="81">
        <f>IFERROR(VLOOKUP(A641,'Competitors Links &amp; Pricings'!A:G,5,0),"")</f>
        <v>232.68</v>
      </c>
      <c r="X641" s="81">
        <f>IFERROR(VLOOKUP(A641,'Competitors Links &amp; Pricings'!A:G,7,0),"")</f>
        <v>172.55</v>
      </c>
      <c r="Y641" s="81">
        <f>IFERROR(VLOOKUP(A641,'Competitors Links &amp; Pricings'!A:L,8,0),"")</f>
        <v>4.3</v>
      </c>
      <c r="Z641" s="81">
        <f>IFERROR(VLOOKUP(A641,'Competitors Links &amp; Pricings'!A:L,9,0),"")</f>
        <v>2.6</v>
      </c>
      <c r="AA641" s="81">
        <f>IFERROR(VLOOKUP(A641,'Competitors Links &amp; Pricings'!A:L,10,0),"")</f>
        <v>3.21</v>
      </c>
      <c r="AB641" s="81">
        <f>IFERROR(VLOOKUP(A641,'Competitors Links &amp; Pricings'!A:L,11,0),"")</f>
        <v>9.6999999999999993</v>
      </c>
    </row>
    <row r="642" spans="1:28" s="83" customFormat="1" ht="12" x14ac:dyDescent="0.25">
      <c r="A642" s="81" t="s">
        <v>2017</v>
      </c>
      <c r="B642" s="89">
        <v>94.86</v>
      </c>
      <c r="C642" s="89">
        <v>134.05000000000001</v>
      </c>
      <c r="D642" s="106">
        <f t="shared" si="40"/>
        <v>0.29235359940320782</v>
      </c>
      <c r="E642" s="90">
        <f t="shared" ref="E642:E705" si="41">MIN(K642:T642)</f>
        <v>0</v>
      </c>
      <c r="F642" s="90">
        <f t="shared" ref="F642:F705" si="42">MIN(V642:X642)</f>
        <v>141.1</v>
      </c>
      <c r="G642" s="82" t="s">
        <v>34</v>
      </c>
      <c r="H642" s="81" t="s">
        <v>2018</v>
      </c>
      <c r="I642" s="81" t="s">
        <v>2019</v>
      </c>
      <c r="J642" s="81" t="s">
        <v>443</v>
      </c>
      <c r="K642" s="81"/>
      <c r="L642" s="81"/>
      <c r="M642" s="81"/>
      <c r="N642" s="81"/>
      <c r="O642" s="82"/>
      <c r="P642" s="81"/>
      <c r="Q642" s="81"/>
      <c r="R642" s="81"/>
      <c r="S642" s="81"/>
      <c r="T642" s="81"/>
      <c r="U642" s="81">
        <f t="shared" si="39"/>
        <v>0</v>
      </c>
      <c r="V642" s="81">
        <f>IFERROR(VLOOKUP(A642,'Competitors Links &amp; Pricings'!A:G,3,0),"")</f>
        <v>141.1</v>
      </c>
      <c r="W642" s="81">
        <f>IFERROR(VLOOKUP(A642,'Competitors Links &amp; Pricings'!A:G,5,0),"")</f>
        <v>141.1</v>
      </c>
      <c r="X642" s="81">
        <f>IFERROR(VLOOKUP(A642,'Competitors Links &amp; Pricings'!A:G,7,0),"")</f>
        <v>190.27</v>
      </c>
      <c r="Y642" s="81">
        <f>IFERROR(VLOOKUP(A642,'Competitors Links &amp; Pricings'!A:L,8,0),"")</f>
        <v>4.25</v>
      </c>
      <c r="Z642" s="81">
        <f>IFERROR(VLOOKUP(A642,'Competitors Links &amp; Pricings'!A:L,9,0),"")</f>
        <v>2.56</v>
      </c>
      <c r="AA642" s="81">
        <f>IFERROR(VLOOKUP(A642,'Competitors Links &amp; Pricings'!A:L,10,0),"")</f>
        <v>3.19</v>
      </c>
      <c r="AB642" s="81">
        <f>IFERROR(VLOOKUP(A642,'Competitors Links &amp; Pricings'!A:L,11,0),"")</f>
        <v>9.25</v>
      </c>
    </row>
    <row r="643" spans="1:28" s="83" customFormat="1" ht="12" x14ac:dyDescent="0.25">
      <c r="A643" s="81" t="s">
        <v>2020</v>
      </c>
      <c r="B643" s="89">
        <v>153.71</v>
      </c>
      <c r="C643" s="89">
        <v>217.22</v>
      </c>
      <c r="D643" s="106">
        <f t="shared" si="40"/>
        <v>0.2923763925973667</v>
      </c>
      <c r="E643" s="90">
        <f t="shared" si="41"/>
        <v>0</v>
      </c>
      <c r="F643" s="90">
        <f t="shared" si="42"/>
        <v>228.65</v>
      </c>
      <c r="G643" s="82" t="s">
        <v>34</v>
      </c>
      <c r="H643" s="81" t="s">
        <v>2021</v>
      </c>
      <c r="I643" s="81" t="s">
        <v>2022</v>
      </c>
      <c r="J643" s="81" t="s">
        <v>443</v>
      </c>
      <c r="K643" s="81"/>
      <c r="L643" s="81"/>
      <c r="M643" s="81"/>
      <c r="N643" s="81"/>
      <c r="O643" s="82"/>
      <c r="P643" s="81"/>
      <c r="Q643" s="81"/>
      <c r="R643" s="81"/>
      <c r="S643" s="81"/>
      <c r="T643" s="81"/>
      <c r="U643" s="81">
        <f t="shared" ref="U643:U706" si="43">COUNTIF(K643:T643,"&gt;0")</f>
        <v>0</v>
      </c>
      <c r="V643" s="81">
        <f>IFERROR(VLOOKUP(A643,'Competitors Links &amp; Pricings'!A:G,3,0),"")</f>
        <v>228.65</v>
      </c>
      <c r="W643" s="81">
        <f>IFERROR(VLOOKUP(A643,'Competitors Links &amp; Pricings'!A:G,5,0),"")</f>
        <v>308.33</v>
      </c>
      <c r="X643" s="81">
        <f>IFERROR(VLOOKUP(A643,'Competitors Links &amp; Pricings'!A:G,7,0),"")</f>
        <v>228.65</v>
      </c>
      <c r="Y643" s="81">
        <f>IFERROR(VLOOKUP(A643,'Competitors Links &amp; Pricings'!A:L,8,0),"")</f>
        <v>4.3</v>
      </c>
      <c r="Z643" s="81">
        <f>IFERROR(VLOOKUP(A643,'Competitors Links &amp; Pricings'!A:L,9,0),"")</f>
        <v>2.6</v>
      </c>
      <c r="AA643" s="81">
        <f>IFERROR(VLOOKUP(A643,'Competitors Links &amp; Pricings'!A:L,10,0),"")</f>
        <v>3</v>
      </c>
      <c r="AB643" s="81">
        <f>IFERROR(VLOOKUP(A643,'Competitors Links &amp; Pricings'!A:L,11,0),"")</f>
        <v>9.6999999999999993</v>
      </c>
    </row>
    <row r="644" spans="1:28" s="83" customFormat="1" ht="12" x14ac:dyDescent="0.25">
      <c r="A644" s="81" t="s">
        <v>2023</v>
      </c>
      <c r="B644" s="89">
        <v>136</v>
      </c>
      <c r="C644" s="89">
        <v>192.19</v>
      </c>
      <c r="D644" s="106">
        <f t="shared" si="40"/>
        <v>0.2923669285602789</v>
      </c>
      <c r="E644" s="90">
        <f t="shared" si="41"/>
        <v>0</v>
      </c>
      <c r="F644" s="90">
        <f t="shared" si="42"/>
        <v>202.3</v>
      </c>
      <c r="G644" s="82" t="s">
        <v>34</v>
      </c>
      <c r="H644" s="81" t="s">
        <v>2024</v>
      </c>
      <c r="I644" s="81" t="s">
        <v>2025</v>
      </c>
      <c r="J644" s="81" t="s">
        <v>443</v>
      </c>
      <c r="K644" s="81"/>
      <c r="L644" s="81"/>
      <c r="M644" s="81"/>
      <c r="N644" s="81"/>
      <c r="O644" s="82"/>
      <c r="P644" s="81"/>
      <c r="Q644" s="81"/>
      <c r="R644" s="81"/>
      <c r="S644" s="81"/>
      <c r="T644" s="81"/>
      <c r="U644" s="81">
        <f t="shared" si="43"/>
        <v>0</v>
      </c>
      <c r="V644" s="81">
        <f>IFERROR(VLOOKUP(A644,'Competitors Links &amp; Pricings'!A:G,3,0),"")</f>
        <v>202.3</v>
      </c>
      <c r="W644" s="81">
        <f>IFERROR(VLOOKUP(A644,'Competitors Links &amp; Pricings'!A:G,5,0),"")</f>
        <v>272.8</v>
      </c>
      <c r="X644" s="81">
        <f>IFERROR(VLOOKUP(A644,'Competitors Links &amp; Pricings'!A:G,7,0),"")</f>
        <v>276.79000000000002</v>
      </c>
      <c r="Y644" s="81">
        <f>IFERROR(VLOOKUP(A644,'Competitors Links &amp; Pricings'!A:L,8,0),"")</f>
        <v>4.3</v>
      </c>
      <c r="Z644" s="81">
        <f>IFERROR(VLOOKUP(A644,'Competitors Links &amp; Pricings'!A:L,9,0),"")</f>
        <v>2.6</v>
      </c>
      <c r="AA644" s="81">
        <f>IFERROR(VLOOKUP(A644,'Competitors Links &amp; Pricings'!A:L,10,0),"")</f>
        <v>3</v>
      </c>
      <c r="AB644" s="81">
        <f>IFERROR(VLOOKUP(A644,'Competitors Links &amp; Pricings'!A:L,11,0),"")</f>
        <v>9.6999999999999993</v>
      </c>
    </row>
    <row r="645" spans="1:28" s="83" customFormat="1" ht="12" x14ac:dyDescent="0.25">
      <c r="A645" s="81" t="s">
        <v>2026</v>
      </c>
      <c r="B645" s="89">
        <v>128</v>
      </c>
      <c r="C645" s="89">
        <v>180.88</v>
      </c>
      <c r="D645" s="106">
        <f t="shared" si="40"/>
        <v>0.29234851835471026</v>
      </c>
      <c r="E645" s="90">
        <f t="shared" si="41"/>
        <v>0</v>
      </c>
      <c r="F645" s="90">
        <f t="shared" si="42"/>
        <v>190.4</v>
      </c>
      <c r="G645" s="82" t="s">
        <v>34</v>
      </c>
      <c r="H645" s="81" t="s">
        <v>2027</v>
      </c>
      <c r="I645" s="81" t="s">
        <v>2028</v>
      </c>
      <c r="J645" s="81" t="s">
        <v>443</v>
      </c>
      <c r="K645" s="81"/>
      <c r="L645" s="81"/>
      <c r="M645" s="81"/>
      <c r="N645" s="81"/>
      <c r="O645" s="82"/>
      <c r="P645" s="81"/>
      <c r="Q645" s="81"/>
      <c r="R645" s="81"/>
      <c r="S645" s="81"/>
      <c r="T645" s="81"/>
      <c r="U645" s="81">
        <f t="shared" si="43"/>
        <v>0</v>
      </c>
      <c r="V645" s="81">
        <f>IFERROR(VLOOKUP(A645,'Competitors Links &amp; Pricings'!A:G,3,0),"")</f>
        <v>190.4</v>
      </c>
      <c r="W645" s="81">
        <f>IFERROR(VLOOKUP(A645,'Competitors Links &amp; Pricings'!A:G,5,0),"")</f>
        <v>190.4</v>
      </c>
      <c r="X645" s="81">
        <f>IFERROR(VLOOKUP(A645,'Competitors Links &amp; Pricings'!A:G,7,0),"")</f>
        <v>190.4</v>
      </c>
      <c r="Y645" s="81">
        <f>IFERROR(VLOOKUP(A645,'Competitors Links &amp; Pricings'!A:L,8,0),"")</f>
        <v>4.3</v>
      </c>
      <c r="Z645" s="81">
        <f>IFERROR(VLOOKUP(A645,'Competitors Links &amp; Pricings'!A:L,9,0),"")</f>
        <v>2.6</v>
      </c>
      <c r="AA645" s="81">
        <f>IFERROR(VLOOKUP(A645,'Competitors Links &amp; Pricings'!A:L,10,0),"")</f>
        <v>3</v>
      </c>
      <c r="AB645" s="81">
        <f>IFERROR(VLOOKUP(A645,'Competitors Links &amp; Pricings'!A:L,11,0),"")</f>
        <v>9.6999999999999993</v>
      </c>
    </row>
    <row r="646" spans="1:28" s="83" customFormat="1" ht="12" x14ac:dyDescent="0.25">
      <c r="A646" s="81" t="s">
        <v>2029</v>
      </c>
      <c r="B646" s="89">
        <v>113.71</v>
      </c>
      <c r="C646" s="89">
        <v>160.69</v>
      </c>
      <c r="D646" s="106">
        <f t="shared" si="40"/>
        <v>0.29236417947600973</v>
      </c>
      <c r="E646" s="90">
        <f t="shared" si="41"/>
        <v>0</v>
      </c>
      <c r="F646" s="90">
        <f t="shared" si="42"/>
        <v>169.15</v>
      </c>
      <c r="G646" s="82" t="s">
        <v>34</v>
      </c>
      <c r="H646" s="81" t="s">
        <v>2030</v>
      </c>
      <c r="I646" s="81" t="s">
        <v>2031</v>
      </c>
      <c r="J646" s="81" t="s">
        <v>443</v>
      </c>
      <c r="K646" s="81"/>
      <c r="L646" s="81"/>
      <c r="M646" s="81"/>
      <c r="N646" s="81"/>
      <c r="O646" s="82"/>
      <c r="P646" s="81"/>
      <c r="Q646" s="81"/>
      <c r="R646" s="81"/>
      <c r="S646" s="81"/>
      <c r="T646" s="81"/>
      <c r="U646" s="81">
        <f t="shared" si="43"/>
        <v>0</v>
      </c>
      <c r="V646" s="81">
        <f>IFERROR(VLOOKUP(A646,'Competitors Links &amp; Pricings'!A:G,3,0),"")</f>
        <v>169.15</v>
      </c>
      <c r="W646" s="81">
        <f>IFERROR(VLOOKUP(A646,'Competitors Links &amp; Pricings'!A:G,5,0),"")</f>
        <v>186.99</v>
      </c>
      <c r="X646" s="81">
        <f>IFERROR(VLOOKUP(A646,'Competitors Links &amp; Pricings'!A:G,7,0),"")</f>
        <v>169.15</v>
      </c>
      <c r="Y646" s="81">
        <f>IFERROR(VLOOKUP(A646,'Competitors Links &amp; Pricings'!A:L,8,0),"")</f>
        <v>4.3</v>
      </c>
      <c r="Z646" s="81">
        <f>IFERROR(VLOOKUP(A646,'Competitors Links &amp; Pricings'!A:L,9,0),"")</f>
        <v>2.6</v>
      </c>
      <c r="AA646" s="81">
        <f>IFERROR(VLOOKUP(A646,'Competitors Links &amp; Pricings'!A:L,10,0),"")</f>
        <v>3</v>
      </c>
      <c r="AB646" s="81">
        <f>IFERROR(VLOOKUP(A646,'Competitors Links &amp; Pricings'!A:L,11,0),"")</f>
        <v>9.6999999999999993</v>
      </c>
    </row>
    <row r="647" spans="1:28" s="83" customFormat="1" ht="12" x14ac:dyDescent="0.25">
      <c r="A647" s="81" t="s">
        <v>2032</v>
      </c>
      <c r="B647" s="89">
        <v>109.14</v>
      </c>
      <c r="C647" s="89">
        <v>154.22999999999999</v>
      </c>
      <c r="D647" s="106">
        <f t="shared" si="40"/>
        <v>0.29235557284574981</v>
      </c>
      <c r="E647" s="90">
        <f t="shared" si="41"/>
        <v>0</v>
      </c>
      <c r="F647" s="90">
        <f t="shared" si="42"/>
        <v>162.35</v>
      </c>
      <c r="G647" s="82" t="s">
        <v>34</v>
      </c>
      <c r="H647" s="81" t="s">
        <v>2033</v>
      </c>
      <c r="I647" s="81" t="s">
        <v>2034</v>
      </c>
      <c r="J647" s="81" t="s">
        <v>443</v>
      </c>
      <c r="K647" s="82"/>
      <c r="L647" s="81"/>
      <c r="M647" s="82"/>
      <c r="N647" s="82"/>
      <c r="O647" s="82"/>
      <c r="P647" s="81"/>
      <c r="Q647" s="81"/>
      <c r="R647" s="81"/>
      <c r="S647" s="81"/>
      <c r="T647" s="81"/>
      <c r="U647" s="81">
        <f t="shared" si="43"/>
        <v>0</v>
      </c>
      <c r="V647" s="81">
        <f>IFERROR(VLOOKUP(A647,'Competitors Links &amp; Pricings'!A:G,3,0),"")</f>
        <v>162.35</v>
      </c>
      <c r="W647" s="81">
        <f>IFERROR(VLOOKUP(A647,'Competitors Links &amp; Pricings'!A:G,5,0),"")</f>
        <v>162.35</v>
      </c>
      <c r="X647" s="81">
        <f>IFERROR(VLOOKUP(A647,'Competitors Links &amp; Pricings'!A:G,7,0),"")</f>
        <v>163.99</v>
      </c>
      <c r="Y647" s="81">
        <f>IFERROR(VLOOKUP(A647,'Competitors Links &amp; Pricings'!A:L,8,0),"")</f>
        <v>4.3</v>
      </c>
      <c r="Z647" s="81">
        <f>IFERROR(VLOOKUP(A647,'Competitors Links &amp; Pricings'!A:L,9,0),"")</f>
        <v>2.6</v>
      </c>
      <c r="AA647" s="81">
        <f>IFERROR(VLOOKUP(A647,'Competitors Links &amp; Pricings'!A:L,10,0),"")</f>
        <v>3</v>
      </c>
      <c r="AB647" s="81">
        <f>IFERROR(VLOOKUP(A647,'Competitors Links &amp; Pricings'!A:L,11,0),"")</f>
        <v>9.6999999999999993</v>
      </c>
    </row>
    <row r="648" spans="1:28" s="83" customFormat="1" ht="12" x14ac:dyDescent="0.25">
      <c r="A648" s="81" t="s">
        <v>2035</v>
      </c>
      <c r="B648" s="89">
        <v>15.43</v>
      </c>
      <c r="C648" s="89">
        <v>21.11</v>
      </c>
      <c r="D648" s="106">
        <f t="shared" si="40"/>
        <v>0.26906679298910469</v>
      </c>
      <c r="E648" s="90">
        <f t="shared" si="41"/>
        <v>0</v>
      </c>
      <c r="F648" s="90">
        <f t="shared" si="42"/>
        <v>22.95</v>
      </c>
      <c r="G648" s="82" t="s">
        <v>34</v>
      </c>
      <c r="H648" s="81" t="s">
        <v>2036</v>
      </c>
      <c r="I648" s="81" t="s">
        <v>2037</v>
      </c>
      <c r="J648" s="81" t="s">
        <v>443</v>
      </c>
      <c r="K648" s="81"/>
      <c r="L648" s="81"/>
      <c r="M648" s="81"/>
      <c r="N648" s="81"/>
      <c r="O648" s="82"/>
      <c r="P648" s="81"/>
      <c r="Q648" s="81"/>
      <c r="R648" s="81"/>
      <c r="S648" s="81"/>
      <c r="T648" s="81"/>
      <c r="U648" s="81">
        <f t="shared" si="43"/>
        <v>0</v>
      </c>
      <c r="V648" s="81">
        <f>IFERROR(VLOOKUP(A648,'Competitors Links &amp; Pricings'!A:G,3,0),"")</f>
        <v>22.95</v>
      </c>
      <c r="W648" s="81">
        <f>IFERROR(VLOOKUP(A648,'Competitors Links &amp; Pricings'!A:G,5,0),"")</f>
        <v>22.95</v>
      </c>
      <c r="X648" s="81">
        <f>IFERROR(VLOOKUP(A648,'Competitors Links &amp; Pricings'!A:G,7,0),"")</f>
        <v>22.95</v>
      </c>
      <c r="Y648" s="81">
        <f>IFERROR(VLOOKUP(A648,'Competitors Links &amp; Pricings'!A:L,8,0),"")</f>
        <v>4.72</v>
      </c>
      <c r="Z648" s="81">
        <f>IFERROR(VLOOKUP(A648,'Competitors Links &amp; Pricings'!A:L,9,0),"")</f>
        <v>1.1000000000000001</v>
      </c>
      <c r="AA648" s="81">
        <f>IFERROR(VLOOKUP(A648,'Competitors Links &amp; Pricings'!A:L,10,0),"")</f>
        <v>3.4</v>
      </c>
      <c r="AB648" s="81">
        <f>IFERROR(VLOOKUP(A648,'Competitors Links &amp; Pricings'!A:L,11,0),"")</f>
        <v>1.18</v>
      </c>
    </row>
    <row r="649" spans="1:28" s="83" customFormat="1" ht="12" x14ac:dyDescent="0.25">
      <c r="A649" s="81" t="s">
        <v>2038</v>
      </c>
      <c r="B649" s="89">
        <v>94.86</v>
      </c>
      <c r="C649" s="89">
        <v>134.05000000000001</v>
      </c>
      <c r="D649" s="106">
        <f t="shared" si="40"/>
        <v>0.29235359940320782</v>
      </c>
      <c r="E649" s="90">
        <f t="shared" si="41"/>
        <v>0</v>
      </c>
      <c r="F649" s="90">
        <f t="shared" si="42"/>
        <v>141.1</v>
      </c>
      <c r="G649" s="82" t="s">
        <v>34</v>
      </c>
      <c r="H649" s="81" t="s">
        <v>2039</v>
      </c>
      <c r="I649" s="81" t="s">
        <v>2040</v>
      </c>
      <c r="J649" s="81" t="s">
        <v>443</v>
      </c>
      <c r="K649" s="81"/>
      <c r="L649" s="81"/>
      <c r="M649" s="81"/>
      <c r="N649" s="81"/>
      <c r="O649" s="82"/>
      <c r="P649" s="81"/>
      <c r="Q649" s="81"/>
      <c r="R649" s="81"/>
      <c r="S649" s="81"/>
      <c r="T649" s="81"/>
      <c r="U649" s="81">
        <f t="shared" si="43"/>
        <v>0</v>
      </c>
      <c r="V649" s="81">
        <f>IFERROR(VLOOKUP(A649,'Competitors Links &amp; Pricings'!A:G,3,0),"")</f>
        <v>141.1</v>
      </c>
      <c r="W649" s="81">
        <f>IFERROR(VLOOKUP(A649,'Competitors Links &amp; Pricings'!A:G,5,0),"")</f>
        <v>141.1</v>
      </c>
      <c r="X649" s="81">
        <f>IFERROR(VLOOKUP(A649,'Competitors Links &amp; Pricings'!A:G,7,0),"")</f>
        <v>141.1</v>
      </c>
      <c r="Y649" s="81">
        <f>IFERROR(VLOOKUP(A649,'Competitors Links &amp; Pricings'!A:L,8,0),"")</f>
        <v>4.3</v>
      </c>
      <c r="Z649" s="81">
        <f>IFERROR(VLOOKUP(A649,'Competitors Links &amp; Pricings'!A:L,9,0),"")</f>
        <v>2.6</v>
      </c>
      <c r="AA649" s="81">
        <f>IFERROR(VLOOKUP(A649,'Competitors Links &amp; Pricings'!A:L,10,0),"")</f>
        <v>3</v>
      </c>
      <c r="AB649" s="81">
        <f>IFERROR(VLOOKUP(A649,'Competitors Links &amp; Pricings'!A:L,11,0),"")</f>
        <v>9.6999999999999993</v>
      </c>
    </row>
    <row r="650" spans="1:28" s="83" customFormat="1" ht="12" x14ac:dyDescent="0.25">
      <c r="A650" s="81" t="s">
        <v>2041</v>
      </c>
      <c r="B650" s="89">
        <v>18.86</v>
      </c>
      <c r="C650" s="89">
        <v>25.81</v>
      </c>
      <c r="D650" s="106">
        <f t="shared" si="40"/>
        <v>0.26927547462223944</v>
      </c>
      <c r="E650" s="90">
        <f t="shared" si="41"/>
        <v>0</v>
      </c>
      <c r="F650" s="90">
        <f t="shared" si="42"/>
        <v>28.05</v>
      </c>
      <c r="G650" s="82" t="s">
        <v>34</v>
      </c>
      <c r="H650" s="81" t="s">
        <v>2042</v>
      </c>
      <c r="I650" s="81" t="s">
        <v>2043</v>
      </c>
      <c r="J650" s="81" t="s">
        <v>443</v>
      </c>
      <c r="K650" s="81"/>
      <c r="L650" s="81"/>
      <c r="M650" s="81"/>
      <c r="N650" s="81"/>
      <c r="O650" s="82"/>
      <c r="P650" s="81"/>
      <c r="Q650" s="81"/>
      <c r="R650" s="81"/>
      <c r="S650" s="81"/>
      <c r="T650" s="81"/>
      <c r="U650" s="81">
        <f t="shared" si="43"/>
        <v>0</v>
      </c>
      <c r="V650" s="81">
        <f>IFERROR(VLOOKUP(A650,'Competitors Links &amp; Pricings'!A:G,3,0),"")</f>
        <v>28.05</v>
      </c>
      <c r="W650" s="81">
        <f>IFERROR(VLOOKUP(A650,'Competitors Links &amp; Pricings'!A:G,5,0),"")</f>
        <v>34.64</v>
      </c>
      <c r="X650" s="81">
        <f>IFERROR(VLOOKUP(A650,'Competitors Links &amp; Pricings'!A:G,7,0),"")</f>
        <v>41.8</v>
      </c>
      <c r="Y650" s="81">
        <f>IFERROR(VLOOKUP(A650,'Competitors Links &amp; Pricings'!A:L,8,0),"")</f>
        <v>13.77</v>
      </c>
      <c r="Z650" s="81">
        <f>IFERROR(VLOOKUP(A650,'Competitors Links &amp; Pricings'!A:L,9,0),"")</f>
        <v>3.94</v>
      </c>
      <c r="AA650" s="81">
        <f>IFERROR(VLOOKUP(A650,'Competitors Links &amp; Pricings'!A:L,10,0),"")</f>
        <v>1.85</v>
      </c>
      <c r="AB650" s="81">
        <f>IFERROR(VLOOKUP(A650,'Competitors Links &amp; Pricings'!A:L,11,0),"")</f>
        <v>11.81</v>
      </c>
    </row>
    <row r="651" spans="1:28" s="83" customFormat="1" ht="12" x14ac:dyDescent="0.25">
      <c r="A651" s="81" t="s">
        <v>2044</v>
      </c>
      <c r="B651" s="89">
        <v>3.43</v>
      </c>
      <c r="C651" s="89">
        <v>4.6900000000000004</v>
      </c>
      <c r="D651" s="106">
        <f t="shared" si="40"/>
        <v>0.2686567164179105</v>
      </c>
      <c r="E651" s="90">
        <f t="shared" si="41"/>
        <v>0</v>
      </c>
      <c r="F651" s="90">
        <f t="shared" si="42"/>
        <v>5.0999999999999996</v>
      </c>
      <c r="G651" s="82" t="s">
        <v>34</v>
      </c>
      <c r="H651" s="81" t="s">
        <v>2045</v>
      </c>
      <c r="I651" s="81" t="s">
        <v>2046</v>
      </c>
      <c r="J651" s="81" t="s">
        <v>443</v>
      </c>
      <c r="K651" s="81"/>
      <c r="L651" s="81"/>
      <c r="M651" s="81"/>
      <c r="N651" s="81"/>
      <c r="O651" s="82"/>
      <c r="P651" s="81"/>
      <c r="Q651" s="81"/>
      <c r="R651" s="81"/>
      <c r="S651" s="81"/>
      <c r="T651" s="81"/>
      <c r="U651" s="81">
        <f t="shared" si="43"/>
        <v>0</v>
      </c>
      <c r="V651" s="81">
        <f>IFERROR(VLOOKUP(A651,'Competitors Links &amp; Pricings'!A:G,3,0),"")</f>
        <v>5.0999999999999996</v>
      </c>
      <c r="W651" s="81">
        <f>IFERROR(VLOOKUP(A651,'Competitors Links &amp; Pricings'!A:G,5,0),"")</f>
        <v>7.99</v>
      </c>
      <c r="X651" s="81">
        <f>IFERROR(VLOOKUP(A651,'Competitors Links &amp; Pricings'!A:G,7,0),"")</f>
        <v>8.11</v>
      </c>
      <c r="Y651" s="81">
        <f>IFERROR(VLOOKUP(A651,'Competitors Links &amp; Pricings'!A:L,8,0),"")</f>
        <v>5</v>
      </c>
      <c r="Z651" s="81">
        <f>IFERROR(VLOOKUP(A651,'Competitors Links &amp; Pricings'!A:L,9,0),"")</f>
        <v>3</v>
      </c>
      <c r="AA651" s="81">
        <f>IFERROR(VLOOKUP(A651,'Competitors Links &amp; Pricings'!A:L,10,0),"")</f>
        <v>0.24</v>
      </c>
      <c r="AB651" s="81">
        <f>IFERROR(VLOOKUP(A651,'Competitors Links &amp; Pricings'!A:L,11,0),"")</f>
        <v>6</v>
      </c>
    </row>
    <row r="652" spans="1:28" s="83" customFormat="1" ht="12" x14ac:dyDescent="0.25">
      <c r="A652" s="81" t="s">
        <v>2047</v>
      </c>
      <c r="B652" s="89">
        <v>4.57</v>
      </c>
      <c r="C652" s="89">
        <v>6.26</v>
      </c>
      <c r="D652" s="106">
        <f t="shared" si="40"/>
        <v>0.26996805111821082</v>
      </c>
      <c r="E652" s="90">
        <f t="shared" si="41"/>
        <v>0</v>
      </c>
      <c r="F652" s="90">
        <f t="shared" si="42"/>
        <v>6.8</v>
      </c>
      <c r="G652" s="82" t="s">
        <v>34</v>
      </c>
      <c r="H652" s="81" t="s">
        <v>2048</v>
      </c>
      <c r="I652" s="81" t="s">
        <v>2049</v>
      </c>
      <c r="J652" s="81" t="s">
        <v>443</v>
      </c>
      <c r="K652" s="81"/>
      <c r="L652" s="81"/>
      <c r="M652" s="81"/>
      <c r="N652" s="81"/>
      <c r="O652" s="82"/>
      <c r="P652" s="81"/>
      <c r="Q652" s="81"/>
      <c r="R652" s="81"/>
      <c r="S652" s="81"/>
      <c r="T652" s="81"/>
      <c r="U652" s="81">
        <f t="shared" si="43"/>
        <v>0</v>
      </c>
      <c r="V652" s="81">
        <f>IFERROR(VLOOKUP(A652,'Competitors Links &amp; Pricings'!A:G,3,0),"")</f>
        <v>6.8</v>
      </c>
      <c r="W652" s="81">
        <f>IFERROR(VLOOKUP(A652,'Competitors Links &amp; Pricings'!A:G,5,0),"")</f>
        <v>6.8</v>
      </c>
      <c r="X652" s="81">
        <f>IFERROR(VLOOKUP(A652,'Competitors Links &amp; Pricings'!A:G,7,0),"")</f>
        <v>11.95</v>
      </c>
      <c r="Y652" s="81">
        <f>IFERROR(VLOOKUP(A652,'Competitors Links &amp; Pricings'!A:L,8,0),"")</f>
        <v>4.13</v>
      </c>
      <c r="Z652" s="81">
        <f>IFERROR(VLOOKUP(A652,'Competitors Links &amp; Pricings'!A:L,9,0),"")</f>
        <v>2.36</v>
      </c>
      <c r="AA652" s="81">
        <f>IFERROR(VLOOKUP(A652,'Competitors Links &amp; Pricings'!A:L,10,0),"")</f>
        <v>0.31</v>
      </c>
      <c r="AB652" s="81">
        <f>IFERROR(VLOOKUP(A652,'Competitors Links &amp; Pricings'!A:L,11,0),"")</f>
        <v>7.48</v>
      </c>
    </row>
    <row r="653" spans="1:28" s="83" customFormat="1" ht="12" x14ac:dyDescent="0.25">
      <c r="A653" s="81" t="s">
        <v>2050</v>
      </c>
      <c r="B653" s="89">
        <v>9.14</v>
      </c>
      <c r="C653" s="89">
        <v>12.51</v>
      </c>
      <c r="D653" s="106">
        <f t="shared" si="40"/>
        <v>0.26938449240607509</v>
      </c>
      <c r="E653" s="90">
        <f t="shared" si="41"/>
        <v>0</v>
      </c>
      <c r="F653" s="90">
        <f t="shared" si="42"/>
        <v>13.6</v>
      </c>
      <c r="G653" s="82" t="s">
        <v>34</v>
      </c>
      <c r="H653" s="81" t="s">
        <v>2051</v>
      </c>
      <c r="I653" s="81" t="s">
        <v>2052</v>
      </c>
      <c r="J653" s="81" t="s">
        <v>443</v>
      </c>
      <c r="K653" s="82"/>
      <c r="L653" s="81"/>
      <c r="M653" s="82"/>
      <c r="N653" s="82"/>
      <c r="O653" s="82"/>
      <c r="P653" s="81"/>
      <c r="Q653" s="81"/>
      <c r="R653" s="81"/>
      <c r="S653" s="81"/>
      <c r="T653" s="81"/>
      <c r="U653" s="81">
        <f t="shared" si="43"/>
        <v>0</v>
      </c>
      <c r="V653" s="81">
        <f>IFERROR(VLOOKUP(A653,'Competitors Links &amp; Pricings'!A:G,3,0),"")</f>
        <v>13.6</v>
      </c>
      <c r="W653" s="81">
        <f>IFERROR(VLOOKUP(A653,'Competitors Links &amp; Pricings'!A:G,5,0),"")</f>
        <v>13.6</v>
      </c>
      <c r="X653" s="81">
        <f>IFERROR(VLOOKUP(A653,'Competitors Links &amp; Pricings'!A:G,7,0),"")</f>
        <v>33</v>
      </c>
      <c r="Y653" s="81">
        <f>IFERROR(VLOOKUP(A653,'Competitors Links &amp; Pricings'!A:L,8,0),"")</f>
        <v>0.87</v>
      </c>
      <c r="Z653" s="81">
        <f>IFERROR(VLOOKUP(A653,'Competitors Links &amp; Pricings'!A:L,9,0),"")</f>
        <v>1.18</v>
      </c>
      <c r="AA653" s="81">
        <f>IFERROR(VLOOKUP(A653,'Competitors Links &amp; Pricings'!A:L,10,0),"")</f>
        <v>0.24199999999999999</v>
      </c>
      <c r="AB653" s="81">
        <f>IFERROR(VLOOKUP(A653,'Competitors Links &amp; Pricings'!A:L,11,0),"")</f>
        <v>2.17</v>
      </c>
    </row>
    <row r="654" spans="1:28" s="83" customFormat="1" ht="12" x14ac:dyDescent="0.25">
      <c r="A654" s="81" t="s">
        <v>2053</v>
      </c>
      <c r="B654" s="89">
        <v>15.43</v>
      </c>
      <c r="C654" s="89">
        <v>21.11</v>
      </c>
      <c r="D654" s="106">
        <f t="shared" si="40"/>
        <v>0.26906679298910469</v>
      </c>
      <c r="E654" s="90">
        <f t="shared" si="41"/>
        <v>0</v>
      </c>
      <c r="F654" s="90">
        <f t="shared" si="42"/>
        <v>22.95</v>
      </c>
      <c r="G654" s="82" t="s">
        <v>34</v>
      </c>
      <c r="H654" s="81" t="s">
        <v>2054</v>
      </c>
      <c r="I654" s="81" t="s">
        <v>2055</v>
      </c>
      <c r="J654" s="81" t="s">
        <v>443</v>
      </c>
      <c r="K654" s="81"/>
      <c r="L654" s="81"/>
      <c r="M654" s="81"/>
      <c r="N654" s="81"/>
      <c r="O654" s="82"/>
      <c r="P654" s="81"/>
      <c r="Q654" s="81"/>
      <c r="R654" s="81"/>
      <c r="S654" s="81"/>
      <c r="T654" s="81"/>
      <c r="U654" s="81">
        <f t="shared" si="43"/>
        <v>0</v>
      </c>
      <c r="V654" s="81">
        <f>IFERROR(VLOOKUP(A654,'Competitors Links &amp; Pricings'!A:G,3,0),"")</f>
        <v>22.95</v>
      </c>
      <c r="W654" s="81">
        <f>IFERROR(VLOOKUP(A654,'Competitors Links &amp; Pricings'!A:G,5,0),"")</f>
        <v>31.82</v>
      </c>
      <c r="X654" s="81">
        <f>IFERROR(VLOOKUP(A654,'Competitors Links &amp; Pricings'!A:G,7,0),"")</f>
        <v>31.77</v>
      </c>
      <c r="Y654" s="81">
        <f>IFERROR(VLOOKUP(A654,'Competitors Links &amp; Pricings'!A:L,8,0),"")</f>
        <v>3.23</v>
      </c>
      <c r="Z654" s="81">
        <f>IFERROR(VLOOKUP(A654,'Competitors Links &amp; Pricings'!A:L,9,0),"")</f>
        <v>6.42</v>
      </c>
      <c r="AA654" s="81">
        <f>IFERROR(VLOOKUP(A654,'Competitors Links &amp; Pricings'!A:L,10,0),"")</f>
        <v>0.43</v>
      </c>
      <c r="AB654" s="81">
        <f>IFERROR(VLOOKUP(A654,'Competitors Links &amp; Pricings'!A:L,11,0),"")</f>
        <v>1.61</v>
      </c>
    </row>
    <row r="655" spans="1:28" s="83" customFormat="1" ht="12" x14ac:dyDescent="0.25">
      <c r="A655" s="81" t="s">
        <v>2056</v>
      </c>
      <c r="B655" s="89">
        <v>8.57</v>
      </c>
      <c r="C655" s="89">
        <v>11.73</v>
      </c>
      <c r="D655" s="106">
        <f t="shared" si="40"/>
        <v>0.26939471440750212</v>
      </c>
      <c r="E655" s="90">
        <f t="shared" si="41"/>
        <v>0</v>
      </c>
      <c r="F655" s="90">
        <f t="shared" si="42"/>
        <v>12.75</v>
      </c>
      <c r="G655" s="82" t="s">
        <v>34</v>
      </c>
      <c r="H655" s="81" t="s">
        <v>2057</v>
      </c>
      <c r="I655" s="81" t="s">
        <v>2058</v>
      </c>
      <c r="J655" s="81" t="s">
        <v>443</v>
      </c>
      <c r="K655" s="82"/>
      <c r="L655" s="81"/>
      <c r="M655" s="82"/>
      <c r="N655" s="82"/>
      <c r="O655" s="82"/>
      <c r="P655" s="81"/>
      <c r="Q655" s="81"/>
      <c r="R655" s="81"/>
      <c r="S655" s="81"/>
      <c r="T655" s="81"/>
      <c r="U655" s="81">
        <f t="shared" si="43"/>
        <v>0</v>
      </c>
      <c r="V655" s="81">
        <f>IFERROR(VLOOKUP(A655,'Competitors Links &amp; Pricings'!A:G,3,0),"")</f>
        <v>12.75</v>
      </c>
      <c r="W655" s="81">
        <f>IFERROR(VLOOKUP(A655,'Competitors Links &amp; Pricings'!A:G,5,0),"")</f>
        <v>32</v>
      </c>
      <c r="X655" s="81">
        <f>IFERROR(VLOOKUP(A655,'Competitors Links &amp; Pricings'!A:G,7,0),"")</f>
        <v>19.5</v>
      </c>
      <c r="Y655" s="81">
        <f>IFERROR(VLOOKUP(A655,'Competitors Links &amp; Pricings'!A:L,8,0),"")</f>
        <v>4.72</v>
      </c>
      <c r="Z655" s="81">
        <f>IFERROR(VLOOKUP(A655,'Competitors Links &amp; Pricings'!A:L,9,0),"")</f>
        <v>1.18</v>
      </c>
      <c r="AA655" s="81">
        <f>IFERROR(VLOOKUP(A655,'Competitors Links &amp; Pricings'!A:L,10,0),"")</f>
        <v>0.25</v>
      </c>
      <c r="AB655" s="81">
        <f>IFERROR(VLOOKUP(A655,'Competitors Links &amp; Pricings'!A:L,11,0),"")</f>
        <v>5.51</v>
      </c>
    </row>
    <row r="656" spans="1:28" s="83" customFormat="1" ht="12" x14ac:dyDescent="0.25">
      <c r="A656" s="81" t="s">
        <v>2059</v>
      </c>
      <c r="B656" s="89">
        <v>9.14</v>
      </c>
      <c r="C656" s="89">
        <v>12.51</v>
      </c>
      <c r="D656" s="106">
        <f t="shared" si="40"/>
        <v>0.26938449240607509</v>
      </c>
      <c r="E656" s="90">
        <f t="shared" si="41"/>
        <v>0</v>
      </c>
      <c r="F656" s="90">
        <f t="shared" si="42"/>
        <v>13.6</v>
      </c>
      <c r="G656" s="82" t="s">
        <v>34</v>
      </c>
      <c r="H656" s="81" t="s">
        <v>2060</v>
      </c>
      <c r="I656" s="81" t="s">
        <v>2061</v>
      </c>
      <c r="J656" s="81" t="s">
        <v>443</v>
      </c>
      <c r="K656" s="82"/>
      <c r="L656" s="81"/>
      <c r="M656" s="82"/>
      <c r="N656" s="82"/>
      <c r="O656" s="82"/>
      <c r="P656" s="81"/>
      <c r="Q656" s="81"/>
      <c r="R656" s="81"/>
      <c r="S656" s="81"/>
      <c r="T656" s="81"/>
      <c r="U656" s="81">
        <f t="shared" si="43"/>
        <v>0</v>
      </c>
      <c r="V656" s="81">
        <f>IFERROR(VLOOKUP(A656,'Competitors Links &amp; Pricings'!A:G,3,0),"")</f>
        <v>13.6</v>
      </c>
      <c r="W656" s="81">
        <f>IFERROR(VLOOKUP(A656,'Competitors Links &amp; Pricings'!A:G,5,0),"")</f>
        <v>13.6</v>
      </c>
      <c r="X656" s="81">
        <f>IFERROR(VLOOKUP(A656,'Competitors Links &amp; Pricings'!A:G,7,0),"")</f>
        <v>26.95</v>
      </c>
      <c r="Y656" s="81">
        <f>IFERROR(VLOOKUP(A656,'Competitors Links &amp; Pricings'!A:L,8,0),"")</f>
        <v>4.72</v>
      </c>
      <c r="Z656" s="81">
        <f>IFERROR(VLOOKUP(A656,'Competitors Links &amp; Pricings'!A:L,9,0),"")</f>
        <v>4.72</v>
      </c>
      <c r="AA656" s="81">
        <f>IFERROR(VLOOKUP(A656,'Competitors Links &amp; Pricings'!A:L,10,0),"")</f>
        <v>0.19</v>
      </c>
      <c r="AB656" s="81">
        <f>IFERROR(VLOOKUP(A656,'Competitors Links &amp; Pricings'!A:L,11,0),"")</f>
        <v>1.18</v>
      </c>
    </row>
    <row r="657" spans="1:28" s="83" customFormat="1" ht="12" x14ac:dyDescent="0.25">
      <c r="A657" s="81" t="s">
        <v>2062</v>
      </c>
      <c r="B657" s="89">
        <v>6.86</v>
      </c>
      <c r="C657" s="89">
        <v>9.3800000000000008</v>
      </c>
      <c r="D657" s="106">
        <f t="shared" si="40"/>
        <v>0.2686567164179105</v>
      </c>
      <c r="E657" s="90">
        <f t="shared" si="41"/>
        <v>0</v>
      </c>
      <c r="F657" s="90">
        <f t="shared" si="42"/>
        <v>10.199999999999999</v>
      </c>
      <c r="G657" s="82" t="s">
        <v>34</v>
      </c>
      <c r="H657" s="81" t="s">
        <v>2063</v>
      </c>
      <c r="I657" s="81" t="s">
        <v>2064</v>
      </c>
      <c r="J657" s="81" t="s">
        <v>443</v>
      </c>
      <c r="K657" s="81"/>
      <c r="L657" s="81"/>
      <c r="M657" s="81"/>
      <c r="N657" s="81"/>
      <c r="O657" s="82"/>
      <c r="P657" s="81"/>
      <c r="Q657" s="81"/>
      <c r="R657" s="81"/>
      <c r="S657" s="81"/>
      <c r="T657" s="81"/>
      <c r="U657" s="81">
        <f t="shared" si="43"/>
        <v>0</v>
      </c>
      <c r="V657" s="81">
        <f>IFERROR(VLOOKUP(A657,'Competitors Links &amp; Pricings'!A:G,3,0),"")</f>
        <v>10.199999999999999</v>
      </c>
      <c r="W657" s="81">
        <f>IFERROR(VLOOKUP(A657,'Competitors Links &amp; Pricings'!A:G,5,0),"")</f>
        <v>10.199999999999999</v>
      </c>
      <c r="X657" s="81">
        <f>IFERROR(VLOOKUP(A657,'Competitors Links &amp; Pricings'!A:G,7,0),"")</f>
        <v>14.3</v>
      </c>
      <c r="Y657" s="81">
        <f>IFERROR(VLOOKUP(A657,'Competitors Links &amp; Pricings'!A:L,8,0),"")</f>
        <v>4.72</v>
      </c>
      <c r="Z657" s="81">
        <f>IFERROR(VLOOKUP(A657,'Competitors Links &amp; Pricings'!A:L,9,0),"")</f>
        <v>6.69</v>
      </c>
      <c r="AA657" s="81">
        <f>IFERROR(VLOOKUP(A657,'Competitors Links &amp; Pricings'!A:L,10,0),"")</f>
        <v>0.48</v>
      </c>
      <c r="AB657" s="81">
        <f>IFERROR(VLOOKUP(A657,'Competitors Links &amp; Pricings'!A:L,11,0),"")</f>
        <v>1.26</v>
      </c>
    </row>
    <row r="658" spans="1:28" s="83" customFormat="1" ht="12" x14ac:dyDescent="0.25">
      <c r="A658" s="81" t="s">
        <v>2065</v>
      </c>
      <c r="B658" s="89">
        <v>28.57</v>
      </c>
      <c r="C658" s="89">
        <v>39.1</v>
      </c>
      <c r="D658" s="106">
        <f t="shared" si="40"/>
        <v>0.26930946291560104</v>
      </c>
      <c r="E658" s="90">
        <f t="shared" si="41"/>
        <v>0</v>
      </c>
      <c r="F658" s="90">
        <f t="shared" si="42"/>
        <v>42.5</v>
      </c>
      <c r="G658" s="82" t="s">
        <v>34</v>
      </c>
      <c r="H658" s="81" t="s">
        <v>2066</v>
      </c>
      <c r="I658" s="81" t="s">
        <v>2067</v>
      </c>
      <c r="J658" s="81" t="s">
        <v>443</v>
      </c>
      <c r="K658" s="81"/>
      <c r="L658" s="81"/>
      <c r="M658" s="81"/>
      <c r="N658" s="81"/>
      <c r="O658" s="82"/>
      <c r="P658" s="81"/>
      <c r="Q658" s="81"/>
      <c r="R658" s="81"/>
      <c r="S658" s="81"/>
      <c r="T658" s="81"/>
      <c r="U658" s="81">
        <f t="shared" si="43"/>
        <v>0</v>
      </c>
      <c r="V658" s="81">
        <f>IFERROR(VLOOKUP(A658,'Competitors Links &amp; Pricings'!A:G,3,0),"")</f>
        <v>42.5</v>
      </c>
      <c r="W658" s="81">
        <f>IFERROR(VLOOKUP(A658,'Competitors Links &amp; Pricings'!A:G,5,0),"")</f>
        <v>77</v>
      </c>
      <c r="X658" s="81">
        <f>IFERROR(VLOOKUP(A658,'Competitors Links &amp; Pricings'!A:G,7,0),"")</f>
        <v>67.010000000000005</v>
      </c>
      <c r="Y658" s="81">
        <f>IFERROR(VLOOKUP(A658,'Competitors Links &amp; Pricings'!A:L,8,0),"")</f>
        <v>1.57</v>
      </c>
      <c r="Z658" s="81">
        <f>IFERROR(VLOOKUP(A658,'Competitors Links &amp; Pricings'!A:L,9,0),"")</f>
        <v>6.29</v>
      </c>
      <c r="AA658" s="81">
        <f>IFERROR(VLOOKUP(A658,'Competitors Links &amp; Pricings'!A:L,10,0),"")</f>
        <v>0.08</v>
      </c>
      <c r="AB658" s="81">
        <f>IFERROR(VLOOKUP(A658,'Competitors Links &amp; Pricings'!A:L,11,0),"")</f>
        <v>3.93</v>
      </c>
    </row>
    <row r="659" spans="1:28" s="83" customFormat="1" ht="12" x14ac:dyDescent="0.25">
      <c r="A659" s="81" t="s">
        <v>2068</v>
      </c>
      <c r="B659" s="89">
        <v>28.57</v>
      </c>
      <c r="C659" s="89">
        <v>39.1</v>
      </c>
      <c r="D659" s="106">
        <f t="shared" si="40"/>
        <v>0.26930946291560104</v>
      </c>
      <c r="E659" s="90">
        <f t="shared" si="41"/>
        <v>0</v>
      </c>
      <c r="F659" s="90">
        <f t="shared" si="42"/>
        <v>42.5</v>
      </c>
      <c r="G659" s="82" t="s">
        <v>34</v>
      </c>
      <c r="H659" s="81" t="s">
        <v>2069</v>
      </c>
      <c r="I659" s="81" t="s">
        <v>2070</v>
      </c>
      <c r="J659" s="81" t="s">
        <v>443</v>
      </c>
      <c r="K659" s="81"/>
      <c r="L659" s="81"/>
      <c r="M659" s="81"/>
      <c r="N659" s="81"/>
      <c r="O659" s="82"/>
      <c r="P659" s="81"/>
      <c r="Q659" s="81"/>
      <c r="R659" s="81"/>
      <c r="S659" s="81"/>
      <c r="T659" s="81"/>
      <c r="U659" s="81">
        <f t="shared" si="43"/>
        <v>0</v>
      </c>
      <c r="V659" s="81">
        <f>IFERROR(VLOOKUP(A659,'Competitors Links &amp; Pricings'!A:G,3,0),"")</f>
        <v>42.5</v>
      </c>
      <c r="W659" s="81">
        <f>IFERROR(VLOOKUP(A659,'Competitors Links &amp; Pricings'!A:G,5,0),"")</f>
        <v>42.5</v>
      </c>
      <c r="X659" s="81" t="str">
        <f>IFERROR(VLOOKUP(A659,'Competitors Links &amp; Pricings'!A:G,7,0),"")</f>
        <v xml:space="preserve"> </v>
      </c>
      <c r="Y659" s="81">
        <f>IFERROR(VLOOKUP(A659,'Competitors Links &amp; Pricings'!A:L,8,0),"")</f>
        <v>0.98</v>
      </c>
      <c r="Z659" s="81">
        <f>IFERROR(VLOOKUP(A659,'Competitors Links &amp; Pricings'!A:L,9,0),"")</f>
        <v>1.1000000000000001</v>
      </c>
      <c r="AA659" s="81">
        <f>IFERROR(VLOOKUP(A659,'Competitors Links &amp; Pricings'!A:L,10,0),"")</f>
        <v>0.18</v>
      </c>
      <c r="AB659" s="81">
        <f>IFERROR(VLOOKUP(A659,'Competitors Links &amp; Pricings'!A:L,11,0),"")</f>
        <v>0.39</v>
      </c>
    </row>
    <row r="660" spans="1:28" s="83" customFormat="1" ht="12" x14ac:dyDescent="0.25">
      <c r="A660" s="81" t="s">
        <v>2071</v>
      </c>
      <c r="B660" s="89">
        <v>5.14</v>
      </c>
      <c r="C660" s="89">
        <v>7.04</v>
      </c>
      <c r="D660" s="106">
        <f t="shared" si="40"/>
        <v>0.2698863636363637</v>
      </c>
      <c r="E660" s="90">
        <f t="shared" si="41"/>
        <v>0</v>
      </c>
      <c r="F660" s="90">
        <f t="shared" si="42"/>
        <v>7.65</v>
      </c>
      <c r="G660" s="82" t="s">
        <v>34</v>
      </c>
      <c r="H660" s="81" t="s">
        <v>2072</v>
      </c>
      <c r="I660" s="81" t="s">
        <v>2073</v>
      </c>
      <c r="J660" s="81" t="s">
        <v>443</v>
      </c>
      <c r="K660" s="82"/>
      <c r="L660" s="81"/>
      <c r="M660" s="82"/>
      <c r="N660" s="82"/>
      <c r="O660" s="82"/>
      <c r="P660" s="81"/>
      <c r="Q660" s="81"/>
      <c r="R660" s="81"/>
      <c r="S660" s="81"/>
      <c r="T660" s="81"/>
      <c r="U660" s="81">
        <f t="shared" si="43"/>
        <v>0</v>
      </c>
      <c r="V660" s="81">
        <f>IFERROR(VLOOKUP(A660,'Competitors Links &amp; Pricings'!A:G,3,0),"")</f>
        <v>7.65</v>
      </c>
      <c r="W660" s="81">
        <f>IFERROR(VLOOKUP(A660,'Competitors Links &amp; Pricings'!A:G,5,0),"")</f>
        <v>7.65</v>
      </c>
      <c r="X660" s="81">
        <f>IFERROR(VLOOKUP(A660,'Competitors Links &amp; Pricings'!A:G,7,0),"")</f>
        <v>19.989999999999998</v>
      </c>
      <c r="Y660" s="81">
        <f>IFERROR(VLOOKUP(A660,'Competitors Links &amp; Pricings'!A:L,8,0),"")</f>
        <v>4.72</v>
      </c>
      <c r="Z660" s="81">
        <f>IFERROR(VLOOKUP(A660,'Competitors Links &amp; Pricings'!A:L,9,0),"")</f>
        <v>4.72</v>
      </c>
      <c r="AA660" s="81">
        <f>IFERROR(VLOOKUP(A660,'Competitors Links &amp; Pricings'!A:L,10,0),"")</f>
        <v>0.18</v>
      </c>
      <c r="AB660" s="81">
        <f>IFERROR(VLOOKUP(A660,'Competitors Links &amp; Pricings'!A:L,11,0),"")</f>
        <v>1.18</v>
      </c>
    </row>
    <row r="661" spans="1:28" s="83" customFormat="1" ht="12" x14ac:dyDescent="0.25">
      <c r="A661" s="81" t="s">
        <v>2074</v>
      </c>
      <c r="B661" s="89">
        <v>5.14</v>
      </c>
      <c r="C661" s="89">
        <v>7.04</v>
      </c>
      <c r="D661" s="106">
        <f t="shared" si="40"/>
        <v>0.2698863636363637</v>
      </c>
      <c r="E661" s="90">
        <f t="shared" si="41"/>
        <v>0</v>
      </c>
      <c r="F661" s="90">
        <f t="shared" si="42"/>
        <v>7.65</v>
      </c>
      <c r="G661" s="82" t="s">
        <v>34</v>
      </c>
      <c r="H661" s="81" t="s">
        <v>2075</v>
      </c>
      <c r="I661" s="81" t="s">
        <v>2076</v>
      </c>
      <c r="J661" s="81" t="s">
        <v>443</v>
      </c>
      <c r="K661" s="81"/>
      <c r="L661" s="81"/>
      <c r="M661" s="81"/>
      <c r="N661" s="81"/>
      <c r="O661" s="82"/>
      <c r="P661" s="81"/>
      <c r="Q661" s="81"/>
      <c r="R661" s="81"/>
      <c r="S661" s="81"/>
      <c r="T661" s="81"/>
      <c r="U661" s="81">
        <f t="shared" si="43"/>
        <v>0</v>
      </c>
      <c r="V661" s="81">
        <f>IFERROR(VLOOKUP(A661,'Competitors Links &amp; Pricings'!A:G,3,0),"")</f>
        <v>7.65</v>
      </c>
      <c r="W661" s="81">
        <f>IFERROR(VLOOKUP(A661,'Competitors Links &amp; Pricings'!A:G,5,0),"")</f>
        <v>10</v>
      </c>
      <c r="X661" s="81">
        <f>IFERROR(VLOOKUP(A661,'Competitors Links &amp; Pricings'!A:G,7,0),"")</f>
        <v>12.95</v>
      </c>
      <c r="Y661" s="81">
        <f>IFERROR(VLOOKUP(A661,'Competitors Links &amp; Pricings'!A:L,8,0),"")</f>
        <v>1.28</v>
      </c>
      <c r="Z661" s="81">
        <f>IFERROR(VLOOKUP(A661,'Competitors Links &amp; Pricings'!A:L,9,0),"")</f>
        <v>9.11</v>
      </c>
      <c r="AA661" s="81">
        <f>IFERROR(VLOOKUP(A661,'Competitors Links &amp; Pricings'!A:L,10,0),"")</f>
        <v>8.7999999999999995E-2</v>
      </c>
      <c r="AB661" s="81">
        <f>IFERROR(VLOOKUP(A661,'Competitors Links &amp; Pricings'!A:L,11,0),"")</f>
        <v>2.98</v>
      </c>
    </row>
    <row r="662" spans="1:28" s="83" customFormat="1" ht="12" x14ac:dyDescent="0.25">
      <c r="A662" s="81" t="s">
        <v>2077</v>
      </c>
      <c r="B662" s="89">
        <v>107.43</v>
      </c>
      <c r="C662" s="89">
        <v>144.54</v>
      </c>
      <c r="D662" s="106">
        <f t="shared" si="40"/>
        <v>0.25674553756745527</v>
      </c>
      <c r="E662" s="90">
        <f t="shared" si="41"/>
        <v>0</v>
      </c>
      <c r="F662" s="90">
        <f t="shared" si="42"/>
        <v>152.15</v>
      </c>
      <c r="G662" s="82" t="s">
        <v>34</v>
      </c>
      <c r="H662" s="81" t="s">
        <v>2078</v>
      </c>
      <c r="I662" s="81" t="s">
        <v>2079</v>
      </c>
      <c r="J662" s="81" t="s">
        <v>443</v>
      </c>
      <c r="K662" s="82"/>
      <c r="L662" s="81"/>
      <c r="M662" s="82"/>
      <c r="N662" s="82"/>
      <c r="O662" s="82"/>
      <c r="P662" s="81"/>
      <c r="Q662" s="81"/>
      <c r="R662" s="81"/>
      <c r="S662" s="81"/>
      <c r="T662" s="81"/>
      <c r="U662" s="81">
        <f t="shared" si="43"/>
        <v>0</v>
      </c>
      <c r="V662" s="81">
        <f>IFERROR(VLOOKUP(A662,'Competitors Links &amp; Pricings'!A:G,3,0),"")</f>
        <v>159.80000000000001</v>
      </c>
      <c r="W662" s="81">
        <f>IFERROR(VLOOKUP(A662,'Competitors Links &amp; Pricings'!A:G,5,0),"")</f>
        <v>159.80000000000001</v>
      </c>
      <c r="X662" s="81">
        <f>IFERROR(VLOOKUP(A662,'Competitors Links &amp; Pricings'!A:G,7,0),"")</f>
        <v>152.15</v>
      </c>
      <c r="Y662" s="81">
        <f>IFERROR(VLOOKUP(A662,'Competitors Links &amp; Pricings'!A:L,8,0),"")</f>
        <v>4.0999999999999996</v>
      </c>
      <c r="Z662" s="81">
        <f>IFERROR(VLOOKUP(A662,'Competitors Links &amp; Pricings'!A:L,9,0),"")</f>
        <v>7.5</v>
      </c>
      <c r="AA662" s="81">
        <f>IFERROR(VLOOKUP(A662,'Competitors Links &amp; Pricings'!A:L,10,0),"")</f>
        <v>1.98</v>
      </c>
      <c r="AB662" s="81">
        <f>IFERROR(VLOOKUP(A662,'Competitors Links &amp; Pricings'!A:L,11,0),"")</f>
        <v>2.2999999999999998</v>
      </c>
    </row>
    <row r="663" spans="1:28" s="83" customFormat="1" ht="12" x14ac:dyDescent="0.25">
      <c r="A663" s="81" t="s">
        <v>2080</v>
      </c>
      <c r="B663" s="89">
        <v>78.290000000000006</v>
      </c>
      <c r="C663" s="89">
        <v>110.63</v>
      </c>
      <c r="D663" s="106">
        <f t="shared" si="40"/>
        <v>0.29232577058664005</v>
      </c>
      <c r="E663" s="90">
        <f t="shared" si="41"/>
        <v>0</v>
      </c>
      <c r="F663" s="90">
        <f t="shared" si="42"/>
        <v>116.45</v>
      </c>
      <c r="G663" s="82" t="s">
        <v>34</v>
      </c>
      <c r="H663" s="81" t="s">
        <v>2081</v>
      </c>
      <c r="I663" s="81" t="s">
        <v>2082</v>
      </c>
      <c r="J663" s="81" t="s">
        <v>443</v>
      </c>
      <c r="K663" s="81"/>
      <c r="L663" s="81"/>
      <c r="M663" s="81"/>
      <c r="N663" s="81"/>
      <c r="O663" s="82"/>
      <c r="P663" s="81"/>
      <c r="Q663" s="81"/>
      <c r="R663" s="81"/>
      <c r="S663" s="81"/>
      <c r="T663" s="81"/>
      <c r="U663" s="81">
        <f t="shared" si="43"/>
        <v>0</v>
      </c>
      <c r="V663" s="81">
        <f>IFERROR(VLOOKUP(A663,'Competitors Links &amp; Pricings'!A:G,3,0),"")</f>
        <v>116.45</v>
      </c>
      <c r="W663" s="81">
        <f>IFERROR(VLOOKUP(A663,'Competitors Links &amp; Pricings'!A:G,5,0),"")</f>
        <v>157.03</v>
      </c>
      <c r="X663" s="81">
        <f>IFERROR(VLOOKUP(A663,'Competitors Links &amp; Pricings'!A:G,7,0),"")</f>
        <v>116.45</v>
      </c>
      <c r="Y663" s="81">
        <f>IFERROR(VLOOKUP(A663,'Competitors Links &amp; Pricings'!A:L,8,0),"")</f>
        <v>3.7</v>
      </c>
      <c r="Z663" s="81">
        <f>IFERROR(VLOOKUP(A663,'Competitors Links &amp; Pricings'!A:L,9,0),"")</f>
        <v>7.5</v>
      </c>
      <c r="AA663" s="81">
        <f>IFERROR(VLOOKUP(A663,'Competitors Links &amp; Pricings'!A:L,10,0),"")</f>
        <v>2</v>
      </c>
      <c r="AB663" s="81">
        <f>IFERROR(VLOOKUP(A663,'Competitors Links &amp; Pricings'!A:L,11,0),"")</f>
        <v>1.8</v>
      </c>
    </row>
    <row r="664" spans="1:28" s="83" customFormat="1" ht="12" x14ac:dyDescent="0.25">
      <c r="A664" s="81" t="s">
        <v>2083</v>
      </c>
      <c r="B664" s="89">
        <v>1565.17</v>
      </c>
      <c r="C664" s="89">
        <v>1940.81</v>
      </c>
      <c r="D664" s="106">
        <f t="shared" si="40"/>
        <v>0.1935480546782013</v>
      </c>
      <c r="E664" s="90">
        <f t="shared" si="41"/>
        <v>0</v>
      </c>
      <c r="F664" s="90">
        <f t="shared" si="42"/>
        <v>0</v>
      </c>
      <c r="G664" s="82" t="s">
        <v>34</v>
      </c>
      <c r="H664" s="81" t="s">
        <v>2084</v>
      </c>
      <c r="I664" s="81" t="s">
        <v>2085</v>
      </c>
      <c r="J664" s="81" t="s">
        <v>177</v>
      </c>
      <c r="K664" s="82"/>
      <c r="L664" s="81"/>
      <c r="M664" s="82"/>
      <c r="N664" s="82"/>
      <c r="O664" s="82"/>
      <c r="P664" s="81"/>
      <c r="Q664" s="81"/>
      <c r="R664" s="81"/>
      <c r="S664" s="81"/>
      <c r="T664" s="81"/>
      <c r="U664" s="81">
        <f t="shared" si="43"/>
        <v>0</v>
      </c>
      <c r="V664" s="81" t="str">
        <f>IFERROR(VLOOKUP(A664,'Competitors Links &amp; Pricings'!A:G,3,0),"")</f>
        <v xml:space="preserve"> </v>
      </c>
      <c r="W664" s="81" t="str">
        <f>IFERROR(VLOOKUP(A664,'Competitors Links &amp; Pricings'!A:G,5,0),"")</f>
        <v xml:space="preserve"> </v>
      </c>
      <c r="X664" s="81" t="str">
        <f>IFERROR(VLOOKUP(A664,'Competitors Links &amp; Pricings'!A:G,7,0),"")</f>
        <v xml:space="preserve"> </v>
      </c>
      <c r="Y664" s="81">
        <f>IFERROR(VLOOKUP(A664,'Competitors Links &amp; Pricings'!A:L,8,0),"")</f>
        <v>13.4</v>
      </c>
      <c r="Z664" s="81">
        <f>IFERROR(VLOOKUP(A664,'Competitors Links &amp; Pricings'!A:L,9,0),"")</f>
        <v>18.8</v>
      </c>
      <c r="AA664" s="81">
        <f>IFERROR(VLOOKUP(A664,'Competitors Links &amp; Pricings'!A:L,10,0),"")</f>
        <v>55.2</v>
      </c>
      <c r="AB664" s="81">
        <f>IFERROR(VLOOKUP(A664,'Competitors Links &amp; Pricings'!A:L,11,0),"")</f>
        <v>10.199999999999999</v>
      </c>
    </row>
    <row r="665" spans="1:28" s="83" customFormat="1" ht="12" x14ac:dyDescent="0.25">
      <c r="A665" s="81" t="s">
        <v>2086</v>
      </c>
      <c r="B665" s="89">
        <v>1508.99</v>
      </c>
      <c r="C665" s="89">
        <v>1871.15</v>
      </c>
      <c r="D665" s="106">
        <f t="shared" si="40"/>
        <v>0.19354942147876977</v>
      </c>
      <c r="E665" s="90">
        <f t="shared" si="41"/>
        <v>0</v>
      </c>
      <c r="F665" s="90">
        <f t="shared" si="42"/>
        <v>1939.89</v>
      </c>
      <c r="G665" s="82" t="s">
        <v>34</v>
      </c>
      <c r="H665" s="81" t="s">
        <v>2087</v>
      </c>
      <c r="I665" s="81" t="s">
        <v>2088</v>
      </c>
      <c r="J665" s="81" t="s">
        <v>177</v>
      </c>
      <c r="K665" s="81"/>
      <c r="L665" s="81"/>
      <c r="M665" s="81"/>
      <c r="N665" s="81"/>
      <c r="O665" s="82"/>
      <c r="P665" s="81"/>
      <c r="Q665" s="81"/>
      <c r="R665" s="81"/>
      <c r="S665" s="81"/>
      <c r="T665" s="81"/>
      <c r="U665" s="81">
        <f t="shared" si="43"/>
        <v>0</v>
      </c>
      <c r="V665" s="81">
        <f>IFERROR(VLOOKUP(A665,'Competitors Links &amp; Pricings'!A:G,3,0),"")</f>
        <v>1939.89</v>
      </c>
      <c r="W665" s="81" t="str">
        <f>IFERROR(VLOOKUP(A665,'Competitors Links &amp; Pricings'!A:G,5,0),"")</f>
        <v xml:space="preserve"> </v>
      </c>
      <c r="X665" s="81" t="str">
        <f>IFERROR(VLOOKUP(A665,'Competitors Links &amp; Pricings'!A:G,7,0),"")</f>
        <v xml:space="preserve"> </v>
      </c>
      <c r="Y665" s="81">
        <f>IFERROR(VLOOKUP(A665,'Competitors Links &amp; Pricings'!A:L,8,0),"")</f>
        <v>13.4</v>
      </c>
      <c r="Z665" s="81">
        <f>IFERROR(VLOOKUP(A665,'Competitors Links &amp; Pricings'!A:L,9,0),"")</f>
        <v>17.7</v>
      </c>
      <c r="AA665" s="81">
        <f>IFERROR(VLOOKUP(A665,'Competitors Links &amp; Pricings'!A:L,10,0),"")</f>
        <v>51.2</v>
      </c>
      <c r="AB665" s="81">
        <f>IFERROR(VLOOKUP(A665,'Competitors Links &amp; Pricings'!A:L,11,0),"")</f>
        <v>10.199999999999999</v>
      </c>
    </row>
    <row r="666" spans="1:28" s="83" customFormat="1" ht="12" x14ac:dyDescent="0.25">
      <c r="A666" s="81" t="s">
        <v>2089</v>
      </c>
      <c r="B666" s="89">
        <v>1241.57</v>
      </c>
      <c r="C666" s="89">
        <v>1539.55</v>
      </c>
      <c r="D666" s="106">
        <f t="shared" si="40"/>
        <v>0.19355006333019389</v>
      </c>
      <c r="E666" s="90">
        <f t="shared" si="41"/>
        <v>0</v>
      </c>
      <c r="F666" s="90">
        <f t="shared" si="42"/>
        <v>1596.11</v>
      </c>
      <c r="G666" s="82" t="s">
        <v>34</v>
      </c>
      <c r="H666" s="81" t="s">
        <v>2090</v>
      </c>
      <c r="I666" s="81" t="s">
        <v>2091</v>
      </c>
      <c r="J666" s="81" t="s">
        <v>177</v>
      </c>
      <c r="K666" s="81"/>
      <c r="L666" s="81"/>
      <c r="M666" s="81"/>
      <c r="N666" s="81"/>
      <c r="O666" s="82"/>
      <c r="P666" s="81"/>
      <c r="Q666" s="81"/>
      <c r="R666" s="81"/>
      <c r="S666" s="81"/>
      <c r="T666" s="81"/>
      <c r="U666" s="81">
        <f t="shared" si="43"/>
        <v>0</v>
      </c>
      <c r="V666" s="81">
        <f>IFERROR(VLOOKUP(A666,'Competitors Links &amp; Pricings'!A:G,3,0),"")</f>
        <v>1596.11</v>
      </c>
      <c r="W666" s="81" t="str">
        <f>IFERROR(VLOOKUP(A666,'Competitors Links &amp; Pricings'!A:G,5,0),"")</f>
        <v xml:space="preserve"> </v>
      </c>
      <c r="X666" s="81" t="str">
        <f>IFERROR(VLOOKUP(A666,'Competitors Links &amp; Pricings'!A:G,7,0),"")</f>
        <v xml:space="preserve"> </v>
      </c>
      <c r="Y666" s="81">
        <f>IFERROR(VLOOKUP(A666,'Competitors Links &amp; Pricings'!A:L,8,0),"")</f>
        <v>28.3</v>
      </c>
      <c r="Z666" s="81">
        <f>IFERROR(VLOOKUP(A666,'Competitors Links &amp; Pricings'!A:L,9,0),"")</f>
        <v>9.8000000000000007</v>
      </c>
      <c r="AA666" s="81">
        <f>IFERROR(VLOOKUP(A666,'Competitors Links &amp; Pricings'!A:L,10,0),"")</f>
        <v>62.6</v>
      </c>
      <c r="AB666" s="81">
        <f>IFERROR(VLOOKUP(A666,'Competitors Links &amp; Pricings'!A:L,11,0),"")</f>
        <v>21.3</v>
      </c>
    </row>
    <row r="667" spans="1:28" s="83" customFormat="1" ht="12" x14ac:dyDescent="0.25">
      <c r="A667" s="81" t="s">
        <v>2092</v>
      </c>
      <c r="B667" s="89">
        <v>14.86</v>
      </c>
      <c r="C667" s="89">
        <v>22.68</v>
      </c>
      <c r="D667" s="106">
        <f t="shared" si="40"/>
        <v>0.34479717813051147</v>
      </c>
      <c r="E667" s="90">
        <f t="shared" si="41"/>
        <v>0</v>
      </c>
      <c r="F667" s="90">
        <f t="shared" si="42"/>
        <v>24.65</v>
      </c>
      <c r="G667" s="82" t="s">
        <v>34</v>
      </c>
      <c r="H667" s="81" t="s">
        <v>2093</v>
      </c>
      <c r="I667" s="81" t="s">
        <v>2094</v>
      </c>
      <c r="J667" s="81" t="s">
        <v>443</v>
      </c>
      <c r="K667" s="81"/>
      <c r="L667" s="81"/>
      <c r="M667" s="81"/>
      <c r="N667" s="81"/>
      <c r="O667" s="82"/>
      <c r="P667" s="81"/>
      <c r="Q667" s="81"/>
      <c r="R667" s="81"/>
      <c r="S667" s="81"/>
      <c r="T667" s="81"/>
      <c r="U667" s="81">
        <f t="shared" si="43"/>
        <v>0</v>
      </c>
      <c r="V667" s="81">
        <f>IFERROR(VLOOKUP(A667,'Competitors Links &amp; Pricings'!A:G,3,0),"")</f>
        <v>24.65</v>
      </c>
      <c r="W667" s="81">
        <f>IFERROR(VLOOKUP(A667,'Competitors Links &amp; Pricings'!A:G,5,0),"")</f>
        <v>43.6</v>
      </c>
      <c r="X667" s="81">
        <f>IFERROR(VLOOKUP(A667,'Competitors Links &amp; Pricings'!A:G,7,0),"")</f>
        <v>42</v>
      </c>
      <c r="Y667" s="81">
        <f>IFERROR(VLOOKUP(A667,'Competitors Links &amp; Pricings'!A:L,8,0),"")</f>
        <v>3</v>
      </c>
      <c r="Z667" s="81">
        <f>IFERROR(VLOOKUP(A667,'Competitors Links &amp; Pricings'!A:L,9,0),"")</f>
        <v>12</v>
      </c>
      <c r="AA667" s="81">
        <f>IFERROR(VLOOKUP(A667,'Competitors Links &amp; Pricings'!A:L,10,0),"")</f>
        <v>0.21</v>
      </c>
      <c r="AB667" s="81">
        <f>IFERROR(VLOOKUP(A667,'Competitors Links &amp; Pricings'!A:L,11,0),"")</f>
        <v>7</v>
      </c>
    </row>
    <row r="668" spans="1:28" s="83" customFormat="1" ht="12" x14ac:dyDescent="0.25">
      <c r="A668" s="81" t="s">
        <v>2095</v>
      </c>
      <c r="B668" s="89">
        <v>16.57</v>
      </c>
      <c r="C668" s="89">
        <v>22.68</v>
      </c>
      <c r="D668" s="106">
        <f t="shared" si="40"/>
        <v>0.26940035273368607</v>
      </c>
      <c r="E668" s="90">
        <f t="shared" si="41"/>
        <v>0</v>
      </c>
      <c r="F668" s="90">
        <f t="shared" si="42"/>
        <v>24.65</v>
      </c>
      <c r="G668" s="82" t="s">
        <v>34</v>
      </c>
      <c r="H668" s="81" t="s">
        <v>2096</v>
      </c>
      <c r="I668" s="81" t="s">
        <v>2097</v>
      </c>
      <c r="J668" s="81" t="s">
        <v>443</v>
      </c>
      <c r="K668" s="81"/>
      <c r="L668" s="81"/>
      <c r="M668" s="81"/>
      <c r="N668" s="81"/>
      <c r="O668" s="82"/>
      <c r="P668" s="81"/>
      <c r="Q668" s="81"/>
      <c r="R668" s="81"/>
      <c r="S668" s="81"/>
      <c r="T668" s="81"/>
      <c r="U668" s="81">
        <f t="shared" si="43"/>
        <v>0</v>
      </c>
      <c r="V668" s="81">
        <f>IFERROR(VLOOKUP(A668,'Competitors Links &amp; Pricings'!A:G,3,0),"")</f>
        <v>24.65</v>
      </c>
      <c r="W668" s="81">
        <f>IFERROR(VLOOKUP(A668,'Competitors Links &amp; Pricings'!A:G,5,0),"")</f>
        <v>24.65</v>
      </c>
      <c r="X668" s="81">
        <f>IFERROR(VLOOKUP(A668,'Competitors Links &amp; Pricings'!A:G,7,0),"")</f>
        <v>24.68</v>
      </c>
      <c r="Y668" s="81">
        <f>IFERROR(VLOOKUP(A668,'Competitors Links &amp; Pricings'!A:L,8,0),"")</f>
        <v>3</v>
      </c>
      <c r="Z668" s="81">
        <f>IFERROR(VLOOKUP(A668,'Competitors Links &amp; Pricings'!A:L,9,0),"")</f>
        <v>12</v>
      </c>
      <c r="AA668" s="81">
        <f>IFERROR(VLOOKUP(A668,'Competitors Links &amp; Pricings'!A:L,10,0),"")</f>
        <v>0.21</v>
      </c>
      <c r="AB668" s="81">
        <f>IFERROR(VLOOKUP(A668,'Competitors Links &amp; Pricings'!A:L,11,0),"")</f>
        <v>7</v>
      </c>
    </row>
    <row r="669" spans="1:28" s="83" customFormat="1" ht="12" x14ac:dyDescent="0.25">
      <c r="A669" s="81" t="s">
        <v>2098</v>
      </c>
      <c r="B669" s="89">
        <v>101.71</v>
      </c>
      <c r="C669" s="89">
        <v>159.88999999999999</v>
      </c>
      <c r="D669" s="106">
        <f t="shared" si="40"/>
        <v>0.36387516417537052</v>
      </c>
      <c r="E669" s="90">
        <f t="shared" si="41"/>
        <v>0</v>
      </c>
      <c r="F669" s="90">
        <f t="shared" si="42"/>
        <v>168.3</v>
      </c>
      <c r="G669" s="82" t="s">
        <v>34</v>
      </c>
      <c r="H669" s="81" t="s">
        <v>2099</v>
      </c>
      <c r="I669" s="81" t="s">
        <v>2100</v>
      </c>
      <c r="J669" s="81" t="s">
        <v>443</v>
      </c>
      <c r="K669" s="81"/>
      <c r="L669" s="81"/>
      <c r="M669" s="81"/>
      <c r="N669" s="81"/>
      <c r="O669" s="82"/>
      <c r="P669" s="81"/>
      <c r="Q669" s="81"/>
      <c r="R669" s="81"/>
      <c r="S669" s="81"/>
      <c r="T669" s="81"/>
      <c r="U669" s="81">
        <f t="shared" si="43"/>
        <v>0</v>
      </c>
      <c r="V669" s="81">
        <f>IFERROR(VLOOKUP(A669,'Competitors Links &amp; Pricings'!A:G,3,0),"")</f>
        <v>168.3</v>
      </c>
      <c r="W669" s="81">
        <f>IFERROR(VLOOKUP(A669,'Competitors Links &amp; Pricings'!A:G,5,0),"")</f>
        <v>168.3</v>
      </c>
      <c r="X669" s="81">
        <f>IFERROR(VLOOKUP(A669,'Competitors Links &amp; Pricings'!A:G,7,0),"")</f>
        <v>284.95</v>
      </c>
      <c r="Y669" s="81">
        <f>IFERROR(VLOOKUP(A669,'Competitors Links &amp; Pricings'!A:L,8,0),"")</f>
        <v>4.5199999999999996</v>
      </c>
      <c r="Z669" s="81">
        <f>IFERROR(VLOOKUP(A669,'Competitors Links &amp; Pricings'!A:L,9,0),"")</f>
        <v>3.54</v>
      </c>
      <c r="AA669" s="81">
        <f>IFERROR(VLOOKUP(A669,'Competitors Links &amp; Pricings'!A:L,10,0),"")</f>
        <v>1.1000000000000001</v>
      </c>
      <c r="AB669" s="81">
        <f>IFERROR(VLOOKUP(A669,'Competitors Links &amp; Pricings'!A:L,11,0),"")</f>
        <v>6.88</v>
      </c>
    </row>
    <row r="670" spans="1:28" s="83" customFormat="1" ht="12" x14ac:dyDescent="0.25">
      <c r="A670" s="81" t="s">
        <v>2101</v>
      </c>
      <c r="B670" s="89">
        <v>1525.84</v>
      </c>
      <c r="C670" s="89">
        <v>1815.75</v>
      </c>
      <c r="D670" s="106">
        <f t="shared" si="40"/>
        <v>0.15966405066776818</v>
      </c>
      <c r="E670" s="90">
        <f t="shared" si="41"/>
        <v>0</v>
      </c>
      <c r="F670" s="90">
        <f t="shared" si="42"/>
        <v>1600</v>
      </c>
      <c r="G670" s="82" t="s">
        <v>34</v>
      </c>
      <c r="H670" s="81" t="s">
        <v>2102</v>
      </c>
      <c r="I670" s="81" t="s">
        <v>2103</v>
      </c>
      <c r="J670" s="81" t="s">
        <v>177</v>
      </c>
      <c r="K670" s="81"/>
      <c r="L670" s="81"/>
      <c r="M670" s="81"/>
      <c r="N670" s="81"/>
      <c r="O670" s="82"/>
      <c r="P670" s="81"/>
      <c r="Q670" s="81"/>
      <c r="R670" s="81"/>
      <c r="S670" s="81"/>
      <c r="T670" s="81"/>
      <c r="U670" s="81">
        <f t="shared" si="43"/>
        <v>0</v>
      </c>
      <c r="V670" s="81">
        <f>IFERROR(VLOOKUP(A670,'Competitors Links &amp; Pricings'!A:G,3,0),"")</f>
        <v>1600</v>
      </c>
      <c r="W670" s="81">
        <f>IFERROR(VLOOKUP(A670,'Competitors Links &amp; Pricings'!A:G,5,0),"")</f>
        <v>1918.92</v>
      </c>
      <c r="X670" s="81">
        <f>IFERROR(VLOOKUP(A670,'Competitors Links &amp; Pricings'!A:G,7,0),"")</f>
        <v>1918.92</v>
      </c>
      <c r="Y670" s="81">
        <f>IFERROR(VLOOKUP(A670,'Competitors Links &amp; Pricings'!A:L,8,0),"")</f>
        <v>13.5</v>
      </c>
      <c r="Z670" s="81">
        <f>IFERROR(VLOOKUP(A670,'Competitors Links &amp; Pricings'!A:L,9,0),"")</f>
        <v>9.8000000000000007</v>
      </c>
      <c r="AA670" s="81">
        <f>IFERROR(VLOOKUP(A670,'Competitors Links &amp; Pricings'!A:L,10,0),"")</f>
        <v>45.6</v>
      </c>
      <c r="AB670" s="81">
        <f>IFERROR(VLOOKUP(A670,'Competitors Links &amp; Pricings'!A:L,11,0),"")</f>
        <v>28.8</v>
      </c>
    </row>
    <row r="671" spans="1:28" s="83" customFormat="1" ht="12" x14ac:dyDescent="0.25">
      <c r="A671" s="81" t="s">
        <v>2104</v>
      </c>
      <c r="B671" s="89">
        <v>1467.42</v>
      </c>
      <c r="C671" s="89">
        <v>1819.6</v>
      </c>
      <c r="D671" s="106">
        <f t="shared" si="40"/>
        <v>0.19354803253462291</v>
      </c>
      <c r="E671" s="90">
        <f t="shared" si="41"/>
        <v>0</v>
      </c>
      <c r="F671" s="90">
        <f t="shared" si="42"/>
        <v>1947.11</v>
      </c>
      <c r="G671" s="82" t="s">
        <v>34</v>
      </c>
      <c r="H671" s="81" t="s">
        <v>2105</v>
      </c>
      <c r="I671" s="81" t="s">
        <v>2106</v>
      </c>
      <c r="J671" s="81" t="s">
        <v>177</v>
      </c>
      <c r="K671" s="81"/>
      <c r="L671" s="81"/>
      <c r="M671" s="81"/>
      <c r="N671" s="81"/>
      <c r="O671" s="82"/>
      <c r="P671" s="81"/>
      <c r="Q671" s="81"/>
      <c r="R671" s="81"/>
      <c r="S671" s="81"/>
      <c r="T671" s="81"/>
      <c r="U671" s="81">
        <f t="shared" si="43"/>
        <v>0</v>
      </c>
      <c r="V671" s="81">
        <f>IFERROR(VLOOKUP(A671,'Competitors Links &amp; Pricings'!A:G,3,0),"")</f>
        <v>1947.11</v>
      </c>
      <c r="W671" s="81" t="str">
        <f>IFERROR(VLOOKUP(A671,'Competitors Links &amp; Pricings'!A:G,5,0),"")</f>
        <v xml:space="preserve"> </v>
      </c>
      <c r="X671" s="81" t="str">
        <f>IFERROR(VLOOKUP(A671,'Competitors Links &amp; Pricings'!A:G,7,0),"")</f>
        <v xml:space="preserve"> </v>
      </c>
      <c r="Y671" s="81">
        <f>IFERROR(VLOOKUP(A671,'Competitors Links &amp; Pricings'!A:L,8,0),"")</f>
        <v>13.5</v>
      </c>
      <c r="Z671" s="81">
        <f>IFERROR(VLOOKUP(A671,'Competitors Links &amp; Pricings'!A:L,9,0),"")</f>
        <v>9.8000000000000007</v>
      </c>
      <c r="AA671" s="81">
        <f>IFERROR(VLOOKUP(A671,'Competitors Links &amp; Pricings'!A:L,10,0),"")</f>
        <v>45.6</v>
      </c>
      <c r="AB671" s="81">
        <f>IFERROR(VLOOKUP(A671,'Competitors Links &amp; Pricings'!A:L,11,0),"")</f>
        <v>28.8</v>
      </c>
    </row>
    <row r="672" spans="1:28" s="83" customFormat="1" ht="12" x14ac:dyDescent="0.25">
      <c r="A672" s="81" t="s">
        <v>2107</v>
      </c>
      <c r="B672" s="89">
        <v>1365.17</v>
      </c>
      <c r="C672" s="89">
        <v>1692.81</v>
      </c>
      <c r="D672" s="106">
        <f t="shared" si="40"/>
        <v>0.1935480059782255</v>
      </c>
      <c r="E672" s="90">
        <f t="shared" si="41"/>
        <v>0</v>
      </c>
      <c r="F672" s="90">
        <f t="shared" si="42"/>
        <v>1815.67</v>
      </c>
      <c r="G672" s="82" t="s">
        <v>34</v>
      </c>
      <c r="H672" s="81" t="s">
        <v>2108</v>
      </c>
      <c r="I672" s="81" t="s">
        <v>2109</v>
      </c>
      <c r="J672" s="81" t="s">
        <v>177</v>
      </c>
      <c r="K672" s="81"/>
      <c r="L672" s="81"/>
      <c r="M672" s="81"/>
      <c r="N672" s="81"/>
      <c r="O672" s="82"/>
      <c r="P672" s="81"/>
      <c r="Q672" s="81"/>
      <c r="R672" s="81"/>
      <c r="S672" s="81"/>
      <c r="T672" s="81"/>
      <c r="U672" s="81">
        <f t="shared" si="43"/>
        <v>0</v>
      </c>
      <c r="V672" s="81">
        <f>IFERROR(VLOOKUP(A672,'Competitors Links &amp; Pricings'!A:G,3,0),"")</f>
        <v>1815.67</v>
      </c>
      <c r="W672" s="81">
        <f>IFERROR(VLOOKUP(A672,'Competitors Links &amp; Pricings'!A:G,5,0),"")</f>
        <v>2832</v>
      </c>
      <c r="X672" s="81" t="str">
        <f>IFERROR(VLOOKUP(A672,'Competitors Links &amp; Pricings'!A:G,7,0),"")</f>
        <v xml:space="preserve"> </v>
      </c>
      <c r="Y672" s="81">
        <f>IFERROR(VLOOKUP(A672,'Competitors Links &amp; Pricings'!A:L,8,0),"")</f>
        <v>13.5</v>
      </c>
      <c r="Z672" s="81">
        <f>IFERROR(VLOOKUP(A672,'Competitors Links &amp; Pricings'!A:L,9,0),"")</f>
        <v>9.8000000000000007</v>
      </c>
      <c r="AA672" s="81">
        <f>IFERROR(VLOOKUP(A672,'Competitors Links &amp; Pricings'!A:L,10,0),"")</f>
        <v>45.2</v>
      </c>
      <c r="AB672" s="81">
        <f>IFERROR(VLOOKUP(A672,'Competitors Links &amp; Pricings'!A:L,11,0),"")</f>
        <v>28.8</v>
      </c>
    </row>
    <row r="673" spans="1:28" s="83" customFormat="1" ht="12" x14ac:dyDescent="0.25">
      <c r="A673" s="81" t="s">
        <v>2110</v>
      </c>
      <c r="B673" s="89">
        <v>1138.2</v>
      </c>
      <c r="C673" s="89">
        <v>1292.0899999999999</v>
      </c>
      <c r="D673" s="106">
        <f t="shared" si="40"/>
        <v>0.11910161056892313</v>
      </c>
      <c r="E673" s="90">
        <f t="shared" si="41"/>
        <v>0</v>
      </c>
      <c r="F673" s="90">
        <f t="shared" si="42"/>
        <v>1404.45</v>
      </c>
      <c r="G673" s="82" t="s">
        <v>34</v>
      </c>
      <c r="H673" s="81" t="s">
        <v>2111</v>
      </c>
      <c r="I673" s="81" t="s">
        <v>2112</v>
      </c>
      <c r="J673" s="81" t="s">
        <v>177</v>
      </c>
      <c r="K673" s="81"/>
      <c r="L673" s="81"/>
      <c r="M673" s="81"/>
      <c r="N673" s="81"/>
      <c r="O673" s="82"/>
      <c r="P673" s="81"/>
      <c r="Q673" s="81"/>
      <c r="R673" s="81"/>
      <c r="S673" s="81"/>
      <c r="T673" s="81"/>
      <c r="U673" s="81">
        <f t="shared" si="43"/>
        <v>0</v>
      </c>
      <c r="V673" s="81">
        <f>IFERROR(VLOOKUP(A673,'Competitors Links &amp; Pricings'!A:G,3,0),"")</f>
        <v>1404.45</v>
      </c>
      <c r="W673" s="81">
        <f>IFERROR(VLOOKUP(A673,'Competitors Links &amp; Pricings'!A:G,5,0),"")</f>
        <v>1654.68</v>
      </c>
      <c r="X673" s="81">
        <f>IFERROR(VLOOKUP(A673,'Competitors Links &amp; Pricings'!A:G,7,0),"")</f>
        <v>1654.68</v>
      </c>
      <c r="Y673" s="81">
        <f>IFERROR(VLOOKUP(A673,'Competitors Links &amp; Pricings'!A:L,8,0),"")</f>
        <v>13.1</v>
      </c>
      <c r="Z673" s="81">
        <f>IFERROR(VLOOKUP(A673,'Competitors Links &amp; Pricings'!A:L,9,0),"")</f>
        <v>9.8000000000000007</v>
      </c>
      <c r="AA673" s="81">
        <f>IFERROR(VLOOKUP(A673,'Competitors Links &amp; Pricings'!A:L,10,0),"")</f>
        <v>45.2</v>
      </c>
      <c r="AB673" s="81">
        <f>IFERROR(VLOOKUP(A673,'Competitors Links &amp; Pricings'!A:L,11,0),"")</f>
        <v>28.8</v>
      </c>
    </row>
    <row r="674" spans="1:28" s="83" customFormat="1" ht="12" x14ac:dyDescent="0.25">
      <c r="A674" s="81" t="s">
        <v>2113</v>
      </c>
      <c r="B674" s="89">
        <v>1216.8499999999999</v>
      </c>
      <c r="C674" s="89">
        <v>1508.89</v>
      </c>
      <c r="D674" s="106">
        <f t="shared" si="40"/>
        <v>0.19354624922956623</v>
      </c>
      <c r="E674" s="90">
        <f t="shared" si="41"/>
        <v>0</v>
      </c>
      <c r="F674" s="90">
        <f t="shared" si="42"/>
        <v>1626.44</v>
      </c>
      <c r="G674" s="82" t="s">
        <v>34</v>
      </c>
      <c r="H674" s="81" t="s">
        <v>2114</v>
      </c>
      <c r="I674" s="81" t="s">
        <v>2115</v>
      </c>
      <c r="J674" s="81" t="s">
        <v>177</v>
      </c>
      <c r="K674" s="81"/>
      <c r="L674" s="81"/>
      <c r="M674" s="81"/>
      <c r="N674" s="81"/>
      <c r="O674" s="82"/>
      <c r="P674" s="81"/>
      <c r="Q674" s="81"/>
      <c r="R674" s="81"/>
      <c r="S674" s="81"/>
      <c r="T674" s="81"/>
      <c r="U674" s="81">
        <f t="shared" si="43"/>
        <v>0</v>
      </c>
      <c r="V674" s="81">
        <f>IFERROR(VLOOKUP(A674,'Competitors Links &amp; Pricings'!A:G,3,0),"")</f>
        <v>1626.44</v>
      </c>
      <c r="W674" s="81" t="str">
        <f>IFERROR(VLOOKUP(A674,'Competitors Links &amp; Pricings'!A:G,5,0),"")</f>
        <v xml:space="preserve"> </v>
      </c>
      <c r="X674" s="81" t="str">
        <f>IFERROR(VLOOKUP(A674,'Competitors Links &amp; Pricings'!A:G,7,0),"")</f>
        <v xml:space="preserve"> </v>
      </c>
      <c r="Y674" s="81">
        <f>IFERROR(VLOOKUP(A674,'Competitors Links &amp; Pricings'!A:L,8,0),"")</f>
        <v>13.1</v>
      </c>
      <c r="Z674" s="81">
        <f>IFERROR(VLOOKUP(A674,'Competitors Links &amp; Pricings'!A:L,9,0),"")</f>
        <v>9.8000000000000007</v>
      </c>
      <c r="AA674" s="81">
        <f>IFERROR(VLOOKUP(A674,'Competitors Links &amp; Pricings'!A:L,10,0),"")</f>
        <v>45.2</v>
      </c>
      <c r="AB674" s="81">
        <f>IFERROR(VLOOKUP(A674,'Competitors Links &amp; Pricings'!A:L,11,0),"")</f>
        <v>28.8</v>
      </c>
    </row>
    <row r="675" spans="1:28" s="83" customFormat="1" ht="12" x14ac:dyDescent="0.25">
      <c r="A675" s="81" t="s">
        <v>2116</v>
      </c>
      <c r="B675" s="89">
        <v>1079.78</v>
      </c>
      <c r="C675" s="89">
        <v>1338.93</v>
      </c>
      <c r="D675" s="106">
        <f t="shared" si="40"/>
        <v>0.1935500735662059</v>
      </c>
      <c r="E675" s="90">
        <f t="shared" si="41"/>
        <v>0</v>
      </c>
      <c r="F675" s="90">
        <f t="shared" si="42"/>
        <v>1357.94</v>
      </c>
      <c r="G675" s="82" t="s">
        <v>34</v>
      </c>
      <c r="H675" s="81" t="s">
        <v>2117</v>
      </c>
      <c r="I675" s="81" t="s">
        <v>2118</v>
      </c>
      <c r="J675" s="81" t="s">
        <v>177</v>
      </c>
      <c r="K675" s="81"/>
      <c r="L675" s="81"/>
      <c r="M675" s="81"/>
      <c r="N675" s="81"/>
      <c r="O675" s="82"/>
      <c r="P675" s="81"/>
      <c r="Q675" s="81"/>
      <c r="R675" s="81"/>
      <c r="S675" s="81"/>
      <c r="T675" s="81"/>
      <c r="U675" s="81">
        <f t="shared" si="43"/>
        <v>0</v>
      </c>
      <c r="V675" s="81">
        <f>IFERROR(VLOOKUP(A675,'Competitors Links &amp; Pricings'!A:G,3,0),"")</f>
        <v>1357.94</v>
      </c>
      <c r="W675" s="81">
        <f>IFERROR(VLOOKUP(A675,'Competitors Links &amp; Pricings'!A:G,5,0),"")</f>
        <v>1357.94</v>
      </c>
      <c r="X675" s="81">
        <f>IFERROR(VLOOKUP(A675,'Competitors Links &amp; Pricings'!A:G,7,0),"")</f>
        <v>1357.94</v>
      </c>
      <c r="Y675" s="81">
        <f>IFERROR(VLOOKUP(A675,'Competitors Links &amp; Pricings'!A:L,8,0),"")</f>
        <v>13.1</v>
      </c>
      <c r="Z675" s="81">
        <f>IFERROR(VLOOKUP(A675,'Competitors Links &amp; Pricings'!A:L,9,0),"")</f>
        <v>9.8000000000000007</v>
      </c>
      <c r="AA675" s="81">
        <f>IFERROR(VLOOKUP(A675,'Competitors Links &amp; Pricings'!A:L,10,0),"")</f>
        <v>43.7</v>
      </c>
      <c r="AB675" s="81">
        <f>IFERROR(VLOOKUP(A675,'Competitors Links &amp; Pricings'!A:L,11,0),"")</f>
        <v>25.8</v>
      </c>
    </row>
    <row r="676" spans="1:28" s="83" customFormat="1" ht="12" x14ac:dyDescent="0.25">
      <c r="A676" s="81" t="s">
        <v>2119</v>
      </c>
      <c r="B676" s="89">
        <v>423.43</v>
      </c>
      <c r="C676" s="89">
        <v>665.38</v>
      </c>
      <c r="D676" s="106">
        <f t="shared" si="40"/>
        <v>0.36362679972346629</v>
      </c>
      <c r="E676" s="90">
        <f t="shared" si="41"/>
        <v>0</v>
      </c>
      <c r="F676" s="90">
        <f t="shared" si="42"/>
        <v>700.4</v>
      </c>
      <c r="G676" s="82" t="s">
        <v>34</v>
      </c>
      <c r="H676" s="81" t="s">
        <v>2120</v>
      </c>
      <c r="I676" s="81" t="s">
        <v>2121</v>
      </c>
      <c r="J676" s="81" t="s">
        <v>443</v>
      </c>
      <c r="K676" s="81"/>
      <c r="L676" s="81"/>
      <c r="M676" s="81"/>
      <c r="N676" s="81"/>
      <c r="O676" s="82"/>
      <c r="P676" s="81"/>
      <c r="Q676" s="81"/>
      <c r="R676" s="81"/>
      <c r="S676" s="81"/>
      <c r="T676" s="81"/>
      <c r="U676" s="81">
        <f t="shared" si="43"/>
        <v>0</v>
      </c>
      <c r="V676" s="81">
        <f>IFERROR(VLOOKUP(A676,'Competitors Links &amp; Pricings'!A:G,3,0),"")</f>
        <v>700.4</v>
      </c>
      <c r="W676" s="81">
        <f>IFERROR(VLOOKUP(A676,'Competitors Links &amp; Pricings'!A:G,5,0),"")</f>
        <v>700.4</v>
      </c>
      <c r="X676" s="81">
        <f>IFERROR(VLOOKUP(A676,'Competitors Links &amp; Pricings'!A:G,7,0),"")</f>
        <v>700.4</v>
      </c>
      <c r="Y676" s="81">
        <f>IFERROR(VLOOKUP(A676,'Competitors Links &amp; Pricings'!A:L,8,0),"")</f>
        <v>8.07</v>
      </c>
      <c r="Z676" s="81">
        <f>IFERROR(VLOOKUP(A676,'Competitors Links &amp; Pricings'!A:L,9,0),"")</f>
        <v>5.31</v>
      </c>
      <c r="AA676" s="81">
        <f>IFERROR(VLOOKUP(A676,'Competitors Links &amp; Pricings'!A:L,10,0),"")</f>
        <v>1.45</v>
      </c>
      <c r="AB676" s="81">
        <f>IFERROR(VLOOKUP(A676,'Competitors Links &amp; Pricings'!A:L,11,0),"")</f>
        <v>8.07</v>
      </c>
    </row>
    <row r="677" spans="1:28" s="83" customFormat="1" ht="12" x14ac:dyDescent="0.25">
      <c r="A677" s="81" t="s">
        <v>2122</v>
      </c>
      <c r="B677" s="89">
        <v>1062.92</v>
      </c>
      <c r="C677" s="89">
        <v>1318.02</v>
      </c>
      <c r="D677" s="106">
        <f t="shared" si="40"/>
        <v>0.19354789760398167</v>
      </c>
      <c r="E677" s="90">
        <f t="shared" si="41"/>
        <v>0</v>
      </c>
      <c r="F677" s="90">
        <f t="shared" si="42"/>
        <v>1428.56</v>
      </c>
      <c r="G677" s="82" t="s">
        <v>34</v>
      </c>
      <c r="H677" s="81" t="s">
        <v>2123</v>
      </c>
      <c r="I677" s="81" t="s">
        <v>2124</v>
      </c>
      <c r="J677" s="81" t="s">
        <v>177</v>
      </c>
      <c r="K677" s="81"/>
      <c r="L677" s="81"/>
      <c r="M677" s="81"/>
      <c r="N677" s="81"/>
      <c r="O677" s="82"/>
      <c r="P677" s="81"/>
      <c r="Q677" s="81"/>
      <c r="R677" s="81"/>
      <c r="S677" s="81"/>
      <c r="T677" s="81"/>
      <c r="U677" s="81">
        <f t="shared" si="43"/>
        <v>0</v>
      </c>
      <c r="V677" s="81">
        <f>IFERROR(VLOOKUP(A677,'Competitors Links &amp; Pricings'!A:G,3,0),"")</f>
        <v>1428.56</v>
      </c>
      <c r="W677" s="81" t="str">
        <f>IFERROR(VLOOKUP(A677,'Competitors Links &amp; Pricings'!A:G,5,0),"")</f>
        <v xml:space="preserve"> </v>
      </c>
      <c r="X677" s="81" t="str">
        <f>IFERROR(VLOOKUP(A677,'Competitors Links &amp; Pricings'!A:G,7,0),"")</f>
        <v xml:space="preserve"> </v>
      </c>
      <c r="Y677" s="81">
        <f>IFERROR(VLOOKUP(A677,'Competitors Links &amp; Pricings'!A:L,8,0),"")</f>
        <v>12.2</v>
      </c>
      <c r="Z677" s="81">
        <f>IFERROR(VLOOKUP(A677,'Competitors Links &amp; Pricings'!A:L,9,0),"")</f>
        <v>6.29</v>
      </c>
      <c r="AA677" s="81">
        <f>IFERROR(VLOOKUP(A677,'Competitors Links &amp; Pricings'!A:L,10,0),"")</f>
        <v>25.35</v>
      </c>
      <c r="AB677" s="81">
        <f>IFERROR(VLOOKUP(A677,'Competitors Links &amp; Pricings'!A:L,11,0),"")</f>
        <v>21.38</v>
      </c>
    </row>
    <row r="678" spans="1:28" s="83" customFormat="1" ht="12" x14ac:dyDescent="0.25">
      <c r="A678" s="81" t="s">
        <v>2125</v>
      </c>
      <c r="B678" s="89">
        <v>1047.19</v>
      </c>
      <c r="C678" s="89">
        <v>1298.52</v>
      </c>
      <c r="D678" s="106">
        <f t="shared" si="40"/>
        <v>0.19355111973631514</v>
      </c>
      <c r="E678" s="90">
        <f t="shared" si="41"/>
        <v>0</v>
      </c>
      <c r="F678" s="90">
        <f t="shared" si="42"/>
        <v>1408.33</v>
      </c>
      <c r="G678" s="82" t="s">
        <v>34</v>
      </c>
      <c r="H678" s="81" t="s">
        <v>2126</v>
      </c>
      <c r="I678" s="81" t="s">
        <v>2127</v>
      </c>
      <c r="J678" s="81" t="s">
        <v>177</v>
      </c>
      <c r="K678" s="81"/>
      <c r="L678" s="81"/>
      <c r="M678" s="81"/>
      <c r="N678" s="81"/>
      <c r="O678" s="82"/>
      <c r="P678" s="81"/>
      <c r="Q678" s="81"/>
      <c r="R678" s="81"/>
      <c r="S678" s="81"/>
      <c r="T678" s="81"/>
      <c r="U678" s="81">
        <f t="shared" si="43"/>
        <v>0</v>
      </c>
      <c r="V678" s="81">
        <f>IFERROR(VLOOKUP(A678,'Competitors Links &amp; Pricings'!A:G,3,0),"")</f>
        <v>1408.33</v>
      </c>
      <c r="W678" s="81" t="str">
        <f>IFERROR(VLOOKUP(A678,'Competitors Links &amp; Pricings'!A:G,5,0),"")</f>
        <v xml:space="preserve"> </v>
      </c>
      <c r="X678" s="81" t="str">
        <f>IFERROR(VLOOKUP(A678,'Competitors Links &amp; Pricings'!A:G,7,0),"")</f>
        <v xml:space="preserve"> </v>
      </c>
      <c r="Y678" s="81">
        <f>IFERROR(VLOOKUP(A678,'Competitors Links &amp; Pricings'!A:L,8,0),"")</f>
        <v>12.2</v>
      </c>
      <c r="Z678" s="81">
        <f>IFERROR(VLOOKUP(A678,'Competitors Links &amp; Pricings'!A:L,9,0),"")</f>
        <v>6.29</v>
      </c>
      <c r="AA678" s="81">
        <f>IFERROR(VLOOKUP(A678,'Competitors Links &amp; Pricings'!A:L,10,0),"")</f>
        <v>25.35</v>
      </c>
      <c r="AB678" s="81">
        <f>IFERROR(VLOOKUP(A678,'Competitors Links &amp; Pricings'!A:L,11,0),"")</f>
        <v>21.38</v>
      </c>
    </row>
    <row r="679" spans="1:28" s="83" customFormat="1" ht="12" x14ac:dyDescent="0.25">
      <c r="A679" s="81" t="s">
        <v>2128</v>
      </c>
      <c r="B679" s="89">
        <v>996.63</v>
      </c>
      <c r="C679" s="89">
        <v>1185.99</v>
      </c>
      <c r="D679" s="106">
        <f t="shared" si="40"/>
        <v>0.1596640781119571</v>
      </c>
      <c r="E679" s="90">
        <f t="shared" si="41"/>
        <v>0</v>
      </c>
      <c r="F679" s="90">
        <f t="shared" si="42"/>
        <v>1079</v>
      </c>
      <c r="G679" s="82" t="s">
        <v>34</v>
      </c>
      <c r="H679" s="81" t="s">
        <v>2129</v>
      </c>
      <c r="I679" s="81" t="s">
        <v>2130</v>
      </c>
      <c r="J679" s="81" t="s">
        <v>177</v>
      </c>
      <c r="K679" s="81"/>
      <c r="L679" s="81"/>
      <c r="M679" s="81"/>
      <c r="N679" s="81"/>
      <c r="O679" s="82"/>
      <c r="P679" s="81"/>
      <c r="Q679" s="81"/>
      <c r="R679" s="81"/>
      <c r="S679" s="81"/>
      <c r="T679" s="81"/>
      <c r="U679" s="81">
        <f t="shared" si="43"/>
        <v>0</v>
      </c>
      <c r="V679" s="81">
        <f>IFERROR(VLOOKUP(A679,'Competitors Links &amp; Pricings'!A:G,3,0),"")</f>
        <v>1253.3699999999999</v>
      </c>
      <c r="W679" s="81">
        <f>IFERROR(VLOOKUP(A679,'Competitors Links &amp; Pricings'!A:G,5,0),"")</f>
        <v>1319</v>
      </c>
      <c r="X679" s="81">
        <f>IFERROR(VLOOKUP(A679,'Competitors Links &amp; Pricings'!A:G,7,0),"")</f>
        <v>1079</v>
      </c>
      <c r="Y679" s="81">
        <f>IFERROR(VLOOKUP(A679,'Competitors Links &amp; Pricings'!A:L,8,0),"")</f>
        <v>12.2</v>
      </c>
      <c r="Z679" s="81">
        <f>IFERROR(VLOOKUP(A679,'Competitors Links &amp; Pricings'!A:L,9,0),"")</f>
        <v>6.29</v>
      </c>
      <c r="AA679" s="81">
        <f>IFERROR(VLOOKUP(A679,'Competitors Links &amp; Pricings'!A:L,10,0),"")</f>
        <v>25.35</v>
      </c>
      <c r="AB679" s="81">
        <f>IFERROR(VLOOKUP(A679,'Competitors Links &amp; Pricings'!A:L,11,0),"")</f>
        <v>21.38</v>
      </c>
    </row>
    <row r="680" spans="1:28" s="83" customFormat="1" ht="12" x14ac:dyDescent="0.25">
      <c r="A680" s="81" t="s">
        <v>2131</v>
      </c>
      <c r="B680" s="89">
        <v>979.78</v>
      </c>
      <c r="C680" s="89">
        <v>1165.94</v>
      </c>
      <c r="D680" s="106">
        <f t="shared" si="40"/>
        <v>0.15966516287287516</v>
      </c>
      <c r="E680" s="90">
        <f t="shared" si="41"/>
        <v>0</v>
      </c>
      <c r="F680" s="90">
        <f t="shared" si="42"/>
        <v>899.99</v>
      </c>
      <c r="G680" s="82" t="s">
        <v>34</v>
      </c>
      <c r="H680" s="81" t="s">
        <v>2132</v>
      </c>
      <c r="I680" s="81" t="s">
        <v>2133</v>
      </c>
      <c r="J680" s="81" t="s">
        <v>177</v>
      </c>
      <c r="K680" s="81"/>
      <c r="L680" s="81"/>
      <c r="M680" s="81"/>
      <c r="N680" s="81"/>
      <c r="O680" s="82"/>
      <c r="P680" s="81"/>
      <c r="Q680" s="81"/>
      <c r="R680" s="81"/>
      <c r="S680" s="81"/>
      <c r="T680" s="81"/>
      <c r="U680" s="81">
        <f t="shared" si="43"/>
        <v>0</v>
      </c>
      <c r="V680" s="81">
        <f>IFERROR(VLOOKUP(A680,'Competitors Links &amp; Pricings'!A:G,3,0),"")</f>
        <v>1320.22</v>
      </c>
      <c r="W680" s="81">
        <f>IFERROR(VLOOKUP(A680,'Competitors Links &amp; Pricings'!A:G,5,0),"")</f>
        <v>899.99</v>
      </c>
      <c r="X680" s="81" t="str">
        <f>IFERROR(VLOOKUP(A680,'Competitors Links &amp; Pricings'!A:G,7,0),"")</f>
        <v xml:space="preserve"> </v>
      </c>
      <c r="Y680" s="81">
        <f>IFERROR(VLOOKUP(A680,'Competitors Links &amp; Pricings'!A:L,8,0),"")</f>
        <v>12.2</v>
      </c>
      <c r="Z680" s="81">
        <f>IFERROR(VLOOKUP(A680,'Competitors Links &amp; Pricings'!A:L,9,0),"")</f>
        <v>6.29</v>
      </c>
      <c r="AA680" s="81">
        <f>IFERROR(VLOOKUP(A680,'Competitors Links &amp; Pricings'!A:L,10,0),"")</f>
        <v>25.35</v>
      </c>
      <c r="AB680" s="81">
        <f>IFERROR(VLOOKUP(A680,'Competitors Links &amp; Pricings'!A:L,11,0),"")</f>
        <v>21.38</v>
      </c>
    </row>
    <row r="681" spans="1:28" s="83" customFormat="1" ht="12" x14ac:dyDescent="0.25">
      <c r="A681" s="81" t="s">
        <v>2134</v>
      </c>
      <c r="B681" s="89">
        <v>217.71</v>
      </c>
      <c r="C681" s="89">
        <v>323.81</v>
      </c>
      <c r="D681" s="106">
        <f t="shared" si="40"/>
        <v>0.32766128285105461</v>
      </c>
      <c r="E681" s="90">
        <f t="shared" si="41"/>
        <v>0</v>
      </c>
      <c r="F681" s="90">
        <f t="shared" si="42"/>
        <v>340.85</v>
      </c>
      <c r="G681" s="82" t="s">
        <v>34</v>
      </c>
      <c r="H681" s="81" t="s">
        <v>2135</v>
      </c>
      <c r="I681" s="81" t="s">
        <v>2136</v>
      </c>
      <c r="J681" s="81" t="s">
        <v>443</v>
      </c>
      <c r="K681" s="81"/>
      <c r="L681" s="81"/>
      <c r="M681" s="81"/>
      <c r="N681" s="81"/>
      <c r="O681" s="82"/>
      <c r="P681" s="81"/>
      <c r="Q681" s="81"/>
      <c r="R681" s="81"/>
      <c r="S681" s="81"/>
      <c r="T681" s="81"/>
      <c r="U681" s="81">
        <f t="shared" si="43"/>
        <v>0</v>
      </c>
      <c r="V681" s="81">
        <f>IFERROR(VLOOKUP(A681,'Competitors Links &amp; Pricings'!A:G,3,0),"")</f>
        <v>495</v>
      </c>
      <c r="W681" s="81">
        <f>IFERROR(VLOOKUP(A681,'Competitors Links &amp; Pricings'!A:G,5,0),"")</f>
        <v>340.85</v>
      </c>
      <c r="X681" s="81">
        <f>IFERROR(VLOOKUP(A681,'Competitors Links &amp; Pricings'!A:G,7,0),"")</f>
        <v>340.85</v>
      </c>
      <c r="Y681" s="81">
        <f>IFERROR(VLOOKUP(A681,'Competitors Links &amp; Pricings'!A:L,8,0),"")</f>
        <v>5.7</v>
      </c>
      <c r="Z681" s="81">
        <f>IFERROR(VLOOKUP(A681,'Competitors Links &amp; Pricings'!A:L,9,0),"")</f>
        <v>1.8</v>
      </c>
      <c r="AA681" s="81">
        <f>IFERROR(VLOOKUP(A681,'Competitors Links &amp; Pricings'!A:L,10,0),"")</f>
        <v>0.5</v>
      </c>
      <c r="AB681" s="81">
        <f>IFERROR(VLOOKUP(A681,'Competitors Links &amp; Pricings'!A:L,11,0),"")</f>
        <v>3.8</v>
      </c>
    </row>
    <row r="682" spans="1:28" s="83" customFormat="1" ht="12" x14ac:dyDescent="0.25">
      <c r="A682" s="81" t="s">
        <v>2137</v>
      </c>
      <c r="B682" s="89">
        <v>979.78</v>
      </c>
      <c r="C682" s="89">
        <v>1214.93</v>
      </c>
      <c r="D682" s="106">
        <f t="shared" si="40"/>
        <v>0.19355024569316756</v>
      </c>
      <c r="E682" s="90">
        <f t="shared" si="41"/>
        <v>0</v>
      </c>
      <c r="F682" s="90">
        <f t="shared" si="42"/>
        <v>1320.22</v>
      </c>
      <c r="G682" s="82" t="s">
        <v>34</v>
      </c>
      <c r="H682" s="81" t="s">
        <v>2138</v>
      </c>
      <c r="I682" s="81" t="s">
        <v>2139</v>
      </c>
      <c r="J682" s="81" t="s">
        <v>177</v>
      </c>
      <c r="K682" s="81"/>
      <c r="L682" s="81"/>
      <c r="M682" s="81"/>
      <c r="N682" s="81"/>
      <c r="O682" s="82"/>
      <c r="P682" s="81"/>
      <c r="Q682" s="81"/>
      <c r="R682" s="81"/>
      <c r="S682" s="81"/>
      <c r="T682" s="81"/>
      <c r="U682" s="81">
        <f t="shared" si="43"/>
        <v>0</v>
      </c>
      <c r="V682" s="81">
        <f>IFERROR(VLOOKUP(A682,'Competitors Links &amp; Pricings'!A:G,3,0),"")</f>
        <v>1320.22</v>
      </c>
      <c r="W682" s="81" t="str">
        <f>IFERROR(VLOOKUP(A682,'Competitors Links &amp; Pricings'!A:G,5,0),"")</f>
        <v xml:space="preserve"> </v>
      </c>
      <c r="X682" s="81" t="str">
        <f>IFERROR(VLOOKUP(A682,'Competitors Links &amp; Pricings'!A:G,7,0),"")</f>
        <v xml:space="preserve"> </v>
      </c>
      <c r="Y682" s="81">
        <f>IFERROR(VLOOKUP(A682,'Competitors Links &amp; Pricings'!A:L,8,0),"")</f>
        <v>12.2</v>
      </c>
      <c r="Z682" s="81">
        <f>IFERROR(VLOOKUP(A682,'Competitors Links &amp; Pricings'!A:L,9,0),"")</f>
        <v>6.29</v>
      </c>
      <c r="AA682" s="81">
        <f>IFERROR(VLOOKUP(A682,'Competitors Links &amp; Pricings'!A:L,10,0),"")</f>
        <v>25.35</v>
      </c>
      <c r="AB682" s="81">
        <f>IFERROR(VLOOKUP(A682,'Competitors Links &amp; Pricings'!A:L,11,0),"")</f>
        <v>21.38</v>
      </c>
    </row>
    <row r="683" spans="1:28" s="83" customFormat="1" ht="12" x14ac:dyDescent="0.25">
      <c r="A683" s="81" t="s">
        <v>2140</v>
      </c>
      <c r="B683" s="89">
        <v>1667.42</v>
      </c>
      <c r="C683" s="89">
        <v>2014</v>
      </c>
      <c r="D683" s="106">
        <f t="shared" si="40"/>
        <v>0.17208540218470703</v>
      </c>
      <c r="E683" s="90">
        <f t="shared" si="41"/>
        <v>0</v>
      </c>
      <c r="F683" s="90">
        <f t="shared" si="42"/>
        <v>2096.9499999999998</v>
      </c>
      <c r="G683" s="82" t="s">
        <v>34</v>
      </c>
      <c r="H683" s="81" t="s">
        <v>2141</v>
      </c>
      <c r="I683" s="81" t="s">
        <v>2142</v>
      </c>
      <c r="J683" s="81" t="s">
        <v>177</v>
      </c>
      <c r="K683" s="81"/>
      <c r="L683" s="81"/>
      <c r="M683" s="81"/>
      <c r="N683" s="81"/>
      <c r="O683" s="82"/>
      <c r="P683" s="81"/>
      <c r="Q683" s="81"/>
      <c r="R683" s="81"/>
      <c r="S683" s="81"/>
      <c r="T683" s="81"/>
      <c r="U683" s="81">
        <f t="shared" si="43"/>
        <v>0</v>
      </c>
      <c r="V683" s="81">
        <f>IFERROR(VLOOKUP(A683,'Competitors Links &amp; Pricings'!A:G,3,0),"")</f>
        <v>2096.9499999999998</v>
      </c>
      <c r="W683" s="81">
        <f>IFERROR(VLOOKUP(A683,'Competitors Links &amp; Pricings'!A:G,5,0),"")</f>
        <v>2096.9499999999998</v>
      </c>
      <c r="X683" s="81">
        <f>IFERROR(VLOOKUP(A683,'Competitors Links &amp; Pricings'!A:G,7,0),"")</f>
        <v>2096.9499999999998</v>
      </c>
      <c r="Y683" s="81">
        <f>IFERROR(VLOOKUP(A683,'Competitors Links &amp; Pricings'!A:L,8,0),"")</f>
        <v>13.1</v>
      </c>
      <c r="Z683" s="81">
        <f>IFERROR(VLOOKUP(A683,'Competitors Links &amp; Pricings'!A:L,9,0),"")</f>
        <v>9.8000000000000007</v>
      </c>
      <c r="AA683" s="81">
        <f>IFERROR(VLOOKUP(A683,'Competitors Links &amp; Pricings'!A:L,10,0),"")</f>
        <v>45.6</v>
      </c>
      <c r="AB683" s="81">
        <f>IFERROR(VLOOKUP(A683,'Competitors Links &amp; Pricings'!A:L,11,0),"")</f>
        <v>28.8</v>
      </c>
    </row>
    <row r="684" spans="1:28" s="83" customFormat="1" ht="12" x14ac:dyDescent="0.25">
      <c r="A684" s="81" t="s">
        <v>2143</v>
      </c>
      <c r="B684" s="89">
        <v>1624.72</v>
      </c>
      <c r="C684" s="89">
        <v>2033.26</v>
      </c>
      <c r="D684" s="106">
        <f t="shared" si="40"/>
        <v>0.20092855807914381</v>
      </c>
      <c r="E684" s="90">
        <f t="shared" si="41"/>
        <v>0</v>
      </c>
      <c r="F684" s="90">
        <f t="shared" si="42"/>
        <v>2043.26</v>
      </c>
      <c r="G684" s="82" t="s">
        <v>34</v>
      </c>
      <c r="H684" s="81" t="s">
        <v>2144</v>
      </c>
      <c r="I684" s="81" t="s">
        <v>2145</v>
      </c>
      <c r="J684" s="81" t="s">
        <v>177</v>
      </c>
      <c r="K684" s="81"/>
      <c r="L684" s="81"/>
      <c r="M684" s="81"/>
      <c r="N684" s="81"/>
      <c r="O684" s="82"/>
      <c r="P684" s="81"/>
      <c r="Q684" s="81"/>
      <c r="R684" s="81"/>
      <c r="S684" s="81"/>
      <c r="T684" s="81"/>
      <c r="U684" s="81">
        <f t="shared" si="43"/>
        <v>0</v>
      </c>
      <c r="V684" s="81">
        <f>IFERROR(VLOOKUP(A684,'Competitors Links &amp; Pricings'!A:G,3,0),"")</f>
        <v>2043.26</v>
      </c>
      <c r="W684" s="81">
        <f>IFERROR(VLOOKUP(A684,'Competitors Links &amp; Pricings'!A:G,5,0),"")</f>
        <v>2043.26</v>
      </c>
      <c r="X684" s="81">
        <f>IFERROR(VLOOKUP(A684,'Competitors Links &amp; Pricings'!A:G,7,0),"")</f>
        <v>2043.26</v>
      </c>
      <c r="Y684" s="81">
        <f>IFERROR(VLOOKUP(A684,'Competitors Links &amp; Pricings'!A:L,8,0),"")</f>
        <v>13.5</v>
      </c>
      <c r="Z684" s="81">
        <f>IFERROR(VLOOKUP(A684,'Competitors Links &amp; Pricings'!A:L,9,0),"")</f>
        <v>9.8000000000000007</v>
      </c>
      <c r="AA684" s="81">
        <f>IFERROR(VLOOKUP(A684,'Competitors Links &amp; Pricings'!A:L,10,0),"")</f>
        <v>45.6</v>
      </c>
      <c r="AB684" s="81">
        <f>IFERROR(VLOOKUP(A684,'Competitors Links &amp; Pricings'!A:L,11,0),"")</f>
        <v>28.8</v>
      </c>
    </row>
    <row r="685" spans="1:28" s="83" customFormat="1" ht="12" x14ac:dyDescent="0.25">
      <c r="A685" s="81" t="s">
        <v>2146</v>
      </c>
      <c r="B685" s="89">
        <v>1565.17</v>
      </c>
      <c r="C685" s="89">
        <v>1940.81</v>
      </c>
      <c r="D685" s="106">
        <f t="shared" si="40"/>
        <v>0.1935480546782013</v>
      </c>
      <c r="E685" s="90">
        <f t="shared" si="41"/>
        <v>0</v>
      </c>
      <c r="F685" s="90">
        <f t="shared" si="42"/>
        <v>0</v>
      </c>
      <c r="G685" s="82" t="s">
        <v>34</v>
      </c>
      <c r="H685" s="81" t="s">
        <v>2147</v>
      </c>
      <c r="I685" s="81" t="s">
        <v>2148</v>
      </c>
      <c r="J685" s="81" t="s">
        <v>177</v>
      </c>
      <c r="K685" s="81"/>
      <c r="L685" s="81"/>
      <c r="M685" s="81"/>
      <c r="N685" s="81"/>
      <c r="O685" s="82"/>
      <c r="P685" s="81"/>
      <c r="Q685" s="81"/>
      <c r="R685" s="81"/>
      <c r="S685" s="81"/>
      <c r="T685" s="81"/>
      <c r="U685" s="81">
        <f t="shared" si="43"/>
        <v>0</v>
      </c>
      <c r="V685" s="81" t="str">
        <f>IFERROR(VLOOKUP(A685,'Competitors Links &amp; Pricings'!A:G,3,0),"")</f>
        <v xml:space="preserve"> </v>
      </c>
      <c r="W685" s="81" t="str">
        <f>IFERROR(VLOOKUP(A685,'Competitors Links &amp; Pricings'!A:G,5,0),"")</f>
        <v xml:space="preserve"> </v>
      </c>
      <c r="X685" s="81" t="str">
        <f>IFERROR(VLOOKUP(A685,'Competitors Links &amp; Pricings'!A:G,7,0),"")</f>
        <v xml:space="preserve"> </v>
      </c>
      <c r="Y685" s="81">
        <f>IFERROR(VLOOKUP(A685,'Competitors Links &amp; Pricings'!A:L,8,0),"")</f>
        <v>13.5</v>
      </c>
      <c r="Z685" s="81">
        <f>IFERROR(VLOOKUP(A685,'Competitors Links &amp; Pricings'!A:L,9,0),"")</f>
        <v>9.8000000000000007</v>
      </c>
      <c r="AA685" s="81">
        <f>IFERROR(VLOOKUP(A685,'Competitors Links &amp; Pricings'!A:L,10,0),"")</f>
        <v>45.6</v>
      </c>
      <c r="AB685" s="81">
        <f>IFERROR(VLOOKUP(A685,'Competitors Links &amp; Pricings'!A:L,11,0),"")</f>
        <v>28.8</v>
      </c>
    </row>
    <row r="686" spans="1:28" s="83" customFormat="1" ht="12" x14ac:dyDescent="0.25">
      <c r="A686" s="81" t="s">
        <v>2149</v>
      </c>
      <c r="B686" s="89">
        <v>364.57</v>
      </c>
      <c r="C686" s="89">
        <v>490.96</v>
      </c>
      <c r="D686" s="106">
        <f t="shared" si="40"/>
        <v>0.25743441420889684</v>
      </c>
      <c r="E686" s="90">
        <f t="shared" si="41"/>
        <v>0</v>
      </c>
      <c r="F686" s="90">
        <f t="shared" si="42"/>
        <v>516.79999999999995</v>
      </c>
      <c r="G686" s="82" t="s">
        <v>34</v>
      </c>
      <c r="H686" s="81" t="s">
        <v>2150</v>
      </c>
      <c r="I686" s="81" t="s">
        <v>2151</v>
      </c>
      <c r="J686" s="81" t="s">
        <v>443</v>
      </c>
      <c r="K686" s="81"/>
      <c r="L686" s="81"/>
      <c r="M686" s="81"/>
      <c r="N686" s="81"/>
      <c r="O686" s="82"/>
      <c r="P686" s="81"/>
      <c r="Q686" s="81"/>
      <c r="R686" s="81"/>
      <c r="S686" s="81"/>
      <c r="T686" s="81"/>
      <c r="U686" s="81">
        <f t="shared" si="43"/>
        <v>0</v>
      </c>
      <c r="V686" s="81">
        <f>IFERROR(VLOOKUP(A686,'Competitors Links &amp; Pricings'!A:G,3,0),"")</f>
        <v>542.29999999999995</v>
      </c>
      <c r="W686" s="81">
        <f>IFERROR(VLOOKUP(A686,'Competitors Links &amp; Pricings'!A:G,5,0),"")</f>
        <v>516.79999999999995</v>
      </c>
      <c r="X686" s="81">
        <f>IFERROR(VLOOKUP(A686,'Competitors Links &amp; Pricings'!A:G,7,0),"")</f>
        <v>919.76</v>
      </c>
      <c r="Y686" s="81">
        <f>IFERROR(VLOOKUP(A686,'Competitors Links &amp; Pricings'!A:L,8,0),"")</f>
        <v>6.25</v>
      </c>
      <c r="Z686" s="81">
        <f>IFERROR(VLOOKUP(A686,'Competitors Links &amp; Pricings'!A:L,9,0),"")</f>
        <v>2.2000000000000002</v>
      </c>
      <c r="AA686" s="81">
        <f>IFERROR(VLOOKUP(A686,'Competitors Links &amp; Pricings'!A:L,10,0),"")</f>
        <v>1.1000000000000001</v>
      </c>
      <c r="AB686" s="81">
        <f>IFERROR(VLOOKUP(A686,'Competitors Links &amp; Pricings'!A:L,11,0),"")</f>
        <v>7.75</v>
      </c>
    </row>
    <row r="687" spans="1:28" s="83" customFormat="1" ht="12" x14ac:dyDescent="0.25">
      <c r="A687" s="81" t="s">
        <v>2152</v>
      </c>
      <c r="B687" s="89">
        <v>229.14</v>
      </c>
      <c r="C687" s="89">
        <v>323.81</v>
      </c>
      <c r="D687" s="106">
        <f t="shared" si="40"/>
        <v>0.2923628053488157</v>
      </c>
      <c r="E687" s="90">
        <f t="shared" si="41"/>
        <v>0</v>
      </c>
      <c r="F687" s="90">
        <f t="shared" si="42"/>
        <v>340.85</v>
      </c>
      <c r="G687" s="82" t="s">
        <v>34</v>
      </c>
      <c r="H687" s="81" t="s">
        <v>2153</v>
      </c>
      <c r="I687" s="81" t="s">
        <v>2154</v>
      </c>
      <c r="J687" s="81" t="s">
        <v>443</v>
      </c>
      <c r="K687" s="81"/>
      <c r="L687" s="81"/>
      <c r="M687" s="81"/>
      <c r="N687" s="81"/>
      <c r="O687" s="82"/>
      <c r="P687" s="81"/>
      <c r="Q687" s="81"/>
      <c r="R687" s="81"/>
      <c r="S687" s="81"/>
      <c r="T687" s="81"/>
      <c r="U687" s="81">
        <f t="shared" si="43"/>
        <v>0</v>
      </c>
      <c r="V687" s="81">
        <f>IFERROR(VLOOKUP(A687,'Competitors Links &amp; Pricings'!A:G,3,0),"")</f>
        <v>340.85</v>
      </c>
      <c r="W687" s="81">
        <f>IFERROR(VLOOKUP(A687,'Competitors Links &amp; Pricings'!A:G,5,0),"")</f>
        <v>549.45000000000005</v>
      </c>
      <c r="X687" s="81">
        <f>IFERROR(VLOOKUP(A687,'Competitors Links &amp; Pricings'!A:G,7,0),"")</f>
        <v>340.85</v>
      </c>
      <c r="Y687" s="81">
        <f>IFERROR(VLOOKUP(A687,'Competitors Links &amp; Pricings'!A:L,8,0),"")</f>
        <v>6.92</v>
      </c>
      <c r="Z687" s="81">
        <f>IFERROR(VLOOKUP(A687,'Competitors Links &amp; Pricings'!A:L,9,0),"")</f>
        <v>0.53</v>
      </c>
      <c r="AA687" s="81">
        <f>IFERROR(VLOOKUP(A687,'Competitors Links &amp; Pricings'!A:L,10,0),"")</f>
        <v>0.22</v>
      </c>
      <c r="AB687" s="81">
        <f>IFERROR(VLOOKUP(A687,'Competitors Links &amp; Pricings'!A:L,11,0),"")</f>
        <v>4.4400000000000004</v>
      </c>
    </row>
    <row r="688" spans="1:28" s="83" customFormat="1" ht="12" x14ac:dyDescent="0.25">
      <c r="A688" s="81" t="s">
        <v>2155</v>
      </c>
      <c r="B688" s="89">
        <v>1344.94</v>
      </c>
      <c r="C688" s="89">
        <v>1678.08</v>
      </c>
      <c r="D688" s="106">
        <f t="shared" si="40"/>
        <v>0.19852450419527071</v>
      </c>
      <c r="E688" s="90">
        <f t="shared" si="41"/>
        <v>0</v>
      </c>
      <c r="F688" s="90">
        <f t="shared" si="42"/>
        <v>1824</v>
      </c>
      <c r="G688" s="82" t="s">
        <v>34</v>
      </c>
      <c r="H688" s="81" t="s">
        <v>2156</v>
      </c>
      <c r="I688" s="81" t="s">
        <v>2157</v>
      </c>
      <c r="J688" s="81" t="s">
        <v>177</v>
      </c>
      <c r="K688" s="81"/>
      <c r="L688" s="81"/>
      <c r="M688" s="81"/>
      <c r="N688" s="81"/>
      <c r="O688" s="82"/>
      <c r="P688" s="81"/>
      <c r="Q688" s="81"/>
      <c r="R688" s="81"/>
      <c r="S688" s="81"/>
      <c r="T688" s="81"/>
      <c r="U688" s="81">
        <f t="shared" si="43"/>
        <v>0</v>
      </c>
      <c r="V688" s="81">
        <f>IFERROR(VLOOKUP(A688,'Competitors Links &amp; Pricings'!A:G,3,0),"")</f>
        <v>1824</v>
      </c>
      <c r="W688" s="81">
        <f>IFERROR(VLOOKUP(A688,'Competitors Links &amp; Pricings'!A:G,5,0),"")</f>
        <v>1862.39</v>
      </c>
      <c r="X688" s="81">
        <f>IFERROR(VLOOKUP(A688,'Competitors Links &amp; Pricings'!A:G,7,0),"")</f>
        <v>1862.39</v>
      </c>
      <c r="Y688" s="81">
        <f>IFERROR(VLOOKUP(A688,'Competitors Links &amp; Pricings'!A:L,8,0),"")</f>
        <v>13.5</v>
      </c>
      <c r="Z688" s="81">
        <f>IFERROR(VLOOKUP(A688,'Competitors Links &amp; Pricings'!A:L,9,0),"")</f>
        <v>9.8000000000000007</v>
      </c>
      <c r="AA688" s="81">
        <f>IFERROR(VLOOKUP(A688,'Competitors Links &amp; Pricings'!A:L,10,0),"")</f>
        <v>45.2</v>
      </c>
      <c r="AB688" s="81">
        <f>IFERROR(VLOOKUP(A688,'Competitors Links &amp; Pricings'!A:L,11,0),"")</f>
        <v>28.8</v>
      </c>
    </row>
    <row r="689" spans="1:28" s="83" customFormat="1" ht="12" x14ac:dyDescent="0.25">
      <c r="A689" s="81" t="s">
        <v>2158</v>
      </c>
      <c r="B689" s="89">
        <v>1462.92</v>
      </c>
      <c r="C689" s="89">
        <v>1814.02</v>
      </c>
      <c r="D689" s="106">
        <f t="shared" si="40"/>
        <v>0.1935480314439752</v>
      </c>
      <c r="E689" s="90">
        <f t="shared" si="41"/>
        <v>0</v>
      </c>
      <c r="F689" s="90">
        <f t="shared" si="42"/>
        <v>0</v>
      </c>
      <c r="G689" s="82" t="s">
        <v>34</v>
      </c>
      <c r="H689" s="81" t="s">
        <v>2159</v>
      </c>
      <c r="I689" s="81" t="s">
        <v>2160</v>
      </c>
      <c r="J689" s="81" t="s">
        <v>177</v>
      </c>
      <c r="K689" s="81"/>
      <c r="L689" s="81"/>
      <c r="M689" s="81"/>
      <c r="N689" s="81"/>
      <c r="O689" s="82"/>
      <c r="P689" s="81"/>
      <c r="Q689" s="81"/>
      <c r="R689" s="81"/>
      <c r="S689" s="81"/>
      <c r="T689" s="81"/>
      <c r="U689" s="81">
        <f t="shared" si="43"/>
        <v>0</v>
      </c>
      <c r="V689" s="81" t="str">
        <f>IFERROR(VLOOKUP(A689,'Competitors Links &amp; Pricings'!A:G,3,0),"")</f>
        <v xml:space="preserve"> </v>
      </c>
      <c r="W689" s="81" t="str">
        <f>IFERROR(VLOOKUP(A689,'Competitors Links &amp; Pricings'!A:G,5,0),"")</f>
        <v xml:space="preserve"> </v>
      </c>
      <c r="X689" s="81" t="str">
        <f>IFERROR(VLOOKUP(A689,'Competitors Links &amp; Pricings'!A:G,7,0),"")</f>
        <v xml:space="preserve"> </v>
      </c>
      <c r="Y689" s="81">
        <f>IFERROR(VLOOKUP(A689,'Competitors Links &amp; Pricings'!A:L,8,0),"")</f>
        <v>13.5</v>
      </c>
      <c r="Z689" s="81">
        <f>IFERROR(VLOOKUP(A689,'Competitors Links &amp; Pricings'!A:L,9,0),"")</f>
        <v>9.8000000000000007</v>
      </c>
      <c r="AA689" s="81">
        <f>IFERROR(VLOOKUP(A689,'Competitors Links &amp; Pricings'!A:L,10,0),"")</f>
        <v>45.2</v>
      </c>
      <c r="AB689" s="81">
        <f>IFERROR(VLOOKUP(A689,'Competitors Links &amp; Pricings'!A:L,11,0),"")</f>
        <v>28.8</v>
      </c>
    </row>
    <row r="690" spans="1:28" s="83" customFormat="1" ht="12" x14ac:dyDescent="0.25">
      <c r="A690" s="81" t="s">
        <v>2161</v>
      </c>
      <c r="B690" s="89">
        <v>1235.96</v>
      </c>
      <c r="C690" s="89">
        <v>1475.18</v>
      </c>
      <c r="D690" s="106">
        <f t="shared" si="40"/>
        <v>0.16216326143250318</v>
      </c>
      <c r="E690" s="90">
        <f t="shared" si="41"/>
        <v>0</v>
      </c>
      <c r="F690" s="90">
        <f t="shared" si="42"/>
        <v>1777.61</v>
      </c>
      <c r="G690" s="82" t="s">
        <v>34</v>
      </c>
      <c r="H690" s="81" t="s">
        <v>2162</v>
      </c>
      <c r="I690" s="81" t="s">
        <v>2163</v>
      </c>
      <c r="J690" s="81" t="s">
        <v>177</v>
      </c>
      <c r="K690" s="81"/>
      <c r="L690" s="81"/>
      <c r="M690" s="81"/>
      <c r="N690" s="81"/>
      <c r="O690" s="82"/>
      <c r="P690" s="81"/>
      <c r="Q690" s="81"/>
      <c r="R690" s="81"/>
      <c r="S690" s="81"/>
      <c r="T690" s="81"/>
      <c r="U690" s="81">
        <f t="shared" si="43"/>
        <v>0</v>
      </c>
      <c r="V690" s="81">
        <f>IFERROR(VLOOKUP(A690,'Competitors Links &amp; Pricings'!A:G,3,0),"")</f>
        <v>1777.61</v>
      </c>
      <c r="W690" s="81">
        <f>IFERROR(VLOOKUP(A690,'Competitors Links &amp; Pricings'!A:G,5,0),"")</f>
        <v>1777.61</v>
      </c>
      <c r="X690" s="81">
        <f>IFERROR(VLOOKUP(A690,'Competitors Links &amp; Pricings'!A:G,7,0),"")</f>
        <v>1777.61</v>
      </c>
      <c r="Y690" s="81">
        <f>IFERROR(VLOOKUP(A690,'Competitors Links &amp; Pricings'!A:L,8,0),"")</f>
        <v>13.1</v>
      </c>
      <c r="Z690" s="81">
        <f>IFERROR(VLOOKUP(A690,'Competitors Links &amp; Pricings'!A:L,9,0),"")</f>
        <v>9.8000000000000007</v>
      </c>
      <c r="AA690" s="81">
        <f>IFERROR(VLOOKUP(A690,'Competitors Links &amp; Pricings'!A:L,10,0),"")</f>
        <v>45.2</v>
      </c>
      <c r="AB690" s="81">
        <f>IFERROR(VLOOKUP(A690,'Competitors Links &amp; Pricings'!A:L,11,0),"")</f>
        <v>28.8</v>
      </c>
    </row>
    <row r="691" spans="1:28" s="83" customFormat="1" ht="12" x14ac:dyDescent="0.25">
      <c r="A691" s="81" t="s">
        <v>2164</v>
      </c>
      <c r="B691" s="89">
        <v>1315.73</v>
      </c>
      <c r="C691" s="89">
        <v>1631.51</v>
      </c>
      <c r="D691" s="106">
        <f t="shared" si="40"/>
        <v>0.19355075972565292</v>
      </c>
      <c r="E691" s="90">
        <f t="shared" si="41"/>
        <v>0</v>
      </c>
      <c r="F691" s="90">
        <f t="shared" si="42"/>
        <v>0</v>
      </c>
      <c r="G691" s="82" t="s">
        <v>34</v>
      </c>
      <c r="H691" s="81" t="s">
        <v>2165</v>
      </c>
      <c r="I691" s="81" t="s">
        <v>2166</v>
      </c>
      <c r="J691" s="81" t="s">
        <v>177</v>
      </c>
      <c r="K691" s="81"/>
      <c r="L691" s="81"/>
      <c r="M691" s="81"/>
      <c r="N691" s="81"/>
      <c r="O691" s="82"/>
      <c r="P691" s="81"/>
      <c r="Q691" s="81"/>
      <c r="R691" s="81"/>
      <c r="S691" s="81"/>
      <c r="T691" s="81"/>
      <c r="U691" s="81">
        <f t="shared" si="43"/>
        <v>0</v>
      </c>
      <c r="V691" s="81" t="str">
        <f>IFERROR(VLOOKUP(A691,'Competitors Links &amp; Pricings'!A:G,3,0),"")</f>
        <v xml:space="preserve"> </v>
      </c>
      <c r="W691" s="81" t="str">
        <f>IFERROR(VLOOKUP(A691,'Competitors Links &amp; Pricings'!A:G,5,0),"")</f>
        <v xml:space="preserve"> </v>
      </c>
      <c r="X691" s="81" t="str">
        <f>IFERROR(VLOOKUP(A691,'Competitors Links &amp; Pricings'!A:G,7,0),"")</f>
        <v xml:space="preserve"> </v>
      </c>
      <c r="Y691" s="81">
        <f>IFERROR(VLOOKUP(A691,'Competitors Links &amp; Pricings'!A:L,8,0),"")</f>
        <v>13.1</v>
      </c>
      <c r="Z691" s="81">
        <f>IFERROR(VLOOKUP(A691,'Competitors Links &amp; Pricings'!A:L,9,0),"")</f>
        <v>9.8000000000000007</v>
      </c>
      <c r="AA691" s="81">
        <f>IFERROR(VLOOKUP(A691,'Competitors Links &amp; Pricings'!A:L,10,0),"")</f>
        <v>45.2</v>
      </c>
      <c r="AB691" s="81">
        <f>IFERROR(VLOOKUP(A691,'Competitors Links &amp; Pricings'!A:L,11,0),"")</f>
        <v>28.8</v>
      </c>
    </row>
    <row r="692" spans="1:28" s="83" customFormat="1" ht="12" x14ac:dyDescent="0.25">
      <c r="A692" s="81" t="s">
        <v>2167</v>
      </c>
      <c r="B692" s="89">
        <v>1178.6500000000001</v>
      </c>
      <c r="C692" s="89">
        <v>1461.53</v>
      </c>
      <c r="D692" s="106">
        <f t="shared" si="40"/>
        <v>0.19355059424028237</v>
      </c>
      <c r="E692" s="90">
        <f t="shared" si="41"/>
        <v>0</v>
      </c>
      <c r="F692" s="90">
        <f t="shared" si="42"/>
        <v>1482.29</v>
      </c>
      <c r="G692" s="82" t="s">
        <v>34</v>
      </c>
      <c r="H692" s="81" t="s">
        <v>2168</v>
      </c>
      <c r="I692" s="81" t="s">
        <v>2169</v>
      </c>
      <c r="J692" s="81" t="s">
        <v>177</v>
      </c>
      <c r="K692" s="81"/>
      <c r="L692" s="81"/>
      <c r="M692" s="81"/>
      <c r="N692" s="81"/>
      <c r="O692" s="82"/>
      <c r="P692" s="81"/>
      <c r="Q692" s="81"/>
      <c r="R692" s="81"/>
      <c r="S692" s="81"/>
      <c r="T692" s="81"/>
      <c r="U692" s="81">
        <f t="shared" si="43"/>
        <v>0</v>
      </c>
      <c r="V692" s="81">
        <f>IFERROR(VLOOKUP(A692,'Competitors Links &amp; Pricings'!A:G,3,0),"")</f>
        <v>1482.29</v>
      </c>
      <c r="W692" s="81">
        <f>IFERROR(VLOOKUP(A692,'Competitors Links &amp; Pricings'!A:G,5,0),"")</f>
        <v>1482.29</v>
      </c>
      <c r="X692" s="81">
        <f>IFERROR(VLOOKUP(A692,'Competitors Links &amp; Pricings'!A:G,7,0),"")</f>
        <v>1482.29</v>
      </c>
      <c r="Y692" s="81">
        <f>IFERROR(VLOOKUP(A692,'Competitors Links &amp; Pricings'!A:L,8,0),"")</f>
        <v>13.1</v>
      </c>
      <c r="Z692" s="81">
        <f>IFERROR(VLOOKUP(A692,'Competitors Links &amp; Pricings'!A:L,9,0),"")</f>
        <v>9.8000000000000007</v>
      </c>
      <c r="AA692" s="81">
        <f>IFERROR(VLOOKUP(A692,'Competitors Links &amp; Pricings'!A:L,10,0),"")</f>
        <v>43.7</v>
      </c>
      <c r="AB692" s="81">
        <f>IFERROR(VLOOKUP(A692,'Competitors Links &amp; Pricings'!A:L,11,0),"")</f>
        <v>25.8</v>
      </c>
    </row>
    <row r="693" spans="1:28" s="83" customFormat="1" ht="12" x14ac:dyDescent="0.25">
      <c r="A693" s="81" t="s">
        <v>2170</v>
      </c>
      <c r="B693" s="89">
        <v>1160.67</v>
      </c>
      <c r="C693" s="89">
        <v>1439.23</v>
      </c>
      <c r="D693" s="106">
        <f t="shared" si="40"/>
        <v>0.19354793882840127</v>
      </c>
      <c r="E693" s="90">
        <f t="shared" si="41"/>
        <v>0</v>
      </c>
      <c r="F693" s="90">
        <f t="shared" si="42"/>
        <v>0</v>
      </c>
      <c r="G693" s="82" t="s">
        <v>34</v>
      </c>
      <c r="H693" s="81" t="s">
        <v>2171</v>
      </c>
      <c r="I693" s="81" t="s">
        <v>2172</v>
      </c>
      <c r="J693" s="81" t="s">
        <v>177</v>
      </c>
      <c r="K693" s="81"/>
      <c r="L693" s="81"/>
      <c r="M693" s="81"/>
      <c r="N693" s="81"/>
      <c r="O693" s="82"/>
      <c r="P693" s="81"/>
      <c r="Q693" s="81"/>
      <c r="R693" s="81"/>
      <c r="S693" s="81"/>
      <c r="T693" s="81"/>
      <c r="U693" s="81">
        <f t="shared" si="43"/>
        <v>0</v>
      </c>
      <c r="V693" s="81" t="str">
        <f>IFERROR(VLOOKUP(A693,'Competitors Links &amp; Pricings'!A:G,3,0),"")</f>
        <v xml:space="preserve"> </v>
      </c>
      <c r="W693" s="81" t="str">
        <f>IFERROR(VLOOKUP(A693,'Competitors Links &amp; Pricings'!A:G,5,0),"")</f>
        <v xml:space="preserve"> </v>
      </c>
      <c r="X693" s="81" t="str">
        <f>IFERROR(VLOOKUP(A693,'Competitors Links &amp; Pricings'!A:G,7,0),"")</f>
        <v xml:space="preserve"> </v>
      </c>
      <c r="Y693" s="81">
        <f>IFERROR(VLOOKUP(A693,'Competitors Links &amp; Pricings'!A:L,8,0),"")</f>
        <v>12.2</v>
      </c>
      <c r="Z693" s="81">
        <f>IFERROR(VLOOKUP(A693,'Competitors Links &amp; Pricings'!A:L,9,0),"")</f>
        <v>6.29</v>
      </c>
      <c r="AA693" s="81">
        <f>IFERROR(VLOOKUP(A693,'Competitors Links &amp; Pricings'!A:L,10,0),"")</f>
        <v>25.35</v>
      </c>
      <c r="AB693" s="81">
        <f>IFERROR(VLOOKUP(A693,'Competitors Links &amp; Pricings'!A:L,11,0),"")</f>
        <v>21.38</v>
      </c>
    </row>
    <row r="694" spans="1:28" s="83" customFormat="1" ht="12" x14ac:dyDescent="0.25">
      <c r="A694" s="81" t="s">
        <v>2173</v>
      </c>
      <c r="B694" s="89">
        <v>1144.94</v>
      </c>
      <c r="C694" s="89">
        <v>1419.73</v>
      </c>
      <c r="D694" s="106">
        <f t="shared" si="40"/>
        <v>0.19355088643615331</v>
      </c>
      <c r="E694" s="90">
        <f t="shared" si="41"/>
        <v>0</v>
      </c>
      <c r="F694" s="90">
        <f t="shared" si="42"/>
        <v>0</v>
      </c>
      <c r="G694" s="82" t="s">
        <v>34</v>
      </c>
      <c r="H694" s="81" t="s">
        <v>2174</v>
      </c>
      <c r="I694" s="81" t="s">
        <v>2175</v>
      </c>
      <c r="J694" s="81" t="s">
        <v>177</v>
      </c>
      <c r="K694" s="81"/>
      <c r="L694" s="81"/>
      <c r="M694" s="81"/>
      <c r="N694" s="81"/>
      <c r="O694" s="82"/>
      <c r="P694" s="81"/>
      <c r="Q694" s="81"/>
      <c r="R694" s="81"/>
      <c r="S694" s="81"/>
      <c r="T694" s="81"/>
      <c r="U694" s="81">
        <f t="shared" si="43"/>
        <v>0</v>
      </c>
      <c r="V694" s="81" t="str">
        <f>IFERROR(VLOOKUP(A694,'Competitors Links &amp; Pricings'!A:G,3,0),"")</f>
        <v xml:space="preserve"> </v>
      </c>
      <c r="W694" s="81" t="str">
        <f>IFERROR(VLOOKUP(A694,'Competitors Links &amp; Pricings'!A:G,5,0),"")</f>
        <v xml:space="preserve"> </v>
      </c>
      <c r="X694" s="81" t="str">
        <f>IFERROR(VLOOKUP(A694,'Competitors Links &amp; Pricings'!A:G,7,0),"")</f>
        <v xml:space="preserve"> </v>
      </c>
      <c r="Y694" s="81">
        <f>IFERROR(VLOOKUP(A694,'Competitors Links &amp; Pricings'!A:L,8,0),"")</f>
        <v>12.2</v>
      </c>
      <c r="Z694" s="81">
        <f>IFERROR(VLOOKUP(A694,'Competitors Links &amp; Pricings'!A:L,9,0),"")</f>
        <v>6.29</v>
      </c>
      <c r="AA694" s="81">
        <f>IFERROR(VLOOKUP(A694,'Competitors Links &amp; Pricings'!A:L,10,0),"")</f>
        <v>25.35</v>
      </c>
      <c r="AB694" s="81">
        <f>IFERROR(VLOOKUP(A694,'Competitors Links &amp; Pricings'!A:L,11,0),"")</f>
        <v>21.38</v>
      </c>
    </row>
    <row r="695" spans="1:28" s="83" customFormat="1" ht="12" x14ac:dyDescent="0.25">
      <c r="A695" s="81" t="s">
        <v>2176</v>
      </c>
      <c r="B695" s="89">
        <v>1094.3800000000001</v>
      </c>
      <c r="C695" s="89">
        <v>1357.03</v>
      </c>
      <c r="D695" s="106">
        <f t="shared" si="40"/>
        <v>0.19354767396446643</v>
      </c>
      <c r="E695" s="90">
        <f t="shared" si="41"/>
        <v>0</v>
      </c>
      <c r="F695" s="90">
        <f t="shared" si="42"/>
        <v>1376.31</v>
      </c>
      <c r="G695" s="82" t="s">
        <v>34</v>
      </c>
      <c r="H695" s="81" t="s">
        <v>2177</v>
      </c>
      <c r="I695" s="81" t="s">
        <v>2178</v>
      </c>
      <c r="J695" s="81" t="s">
        <v>177</v>
      </c>
      <c r="K695" s="81"/>
      <c r="L695" s="81"/>
      <c r="M695" s="81"/>
      <c r="N695" s="81"/>
      <c r="O695" s="82"/>
      <c r="P695" s="81"/>
      <c r="Q695" s="81"/>
      <c r="R695" s="81"/>
      <c r="S695" s="81"/>
      <c r="T695" s="81"/>
      <c r="U695" s="81">
        <f t="shared" si="43"/>
        <v>0</v>
      </c>
      <c r="V695" s="81">
        <f>IFERROR(VLOOKUP(A695,'Competitors Links &amp; Pricings'!A:G,3,0),"")</f>
        <v>1376.31</v>
      </c>
      <c r="W695" s="81">
        <f>IFERROR(VLOOKUP(A695,'Competitors Links &amp; Pricings'!A:G,5,0),"")</f>
        <v>1376.31</v>
      </c>
      <c r="X695" s="81">
        <f>IFERROR(VLOOKUP(A695,'Competitors Links &amp; Pricings'!A:G,7,0),"")</f>
        <v>1376.31</v>
      </c>
      <c r="Y695" s="81">
        <f>IFERROR(VLOOKUP(A695,'Competitors Links &amp; Pricings'!A:L,8,0),"")</f>
        <v>12.2</v>
      </c>
      <c r="Z695" s="81">
        <f>IFERROR(VLOOKUP(A695,'Competitors Links &amp; Pricings'!A:L,9,0),"")</f>
        <v>6.29</v>
      </c>
      <c r="AA695" s="81">
        <f>IFERROR(VLOOKUP(A695,'Competitors Links &amp; Pricings'!A:L,10,0),"")</f>
        <v>25.35</v>
      </c>
      <c r="AB695" s="81">
        <f>IFERROR(VLOOKUP(A695,'Competitors Links &amp; Pricings'!A:L,11,0),"")</f>
        <v>21.38</v>
      </c>
    </row>
    <row r="696" spans="1:28" s="83" customFormat="1" ht="12" x14ac:dyDescent="0.25">
      <c r="A696" s="81" t="s">
        <v>2179</v>
      </c>
      <c r="B696" s="89">
        <v>1077.53</v>
      </c>
      <c r="C696" s="89">
        <v>1336.14</v>
      </c>
      <c r="D696" s="106">
        <f t="shared" si="40"/>
        <v>0.19355007708773042</v>
      </c>
      <c r="E696" s="90">
        <f t="shared" si="41"/>
        <v>0</v>
      </c>
      <c r="F696" s="90">
        <f t="shared" si="42"/>
        <v>0</v>
      </c>
      <c r="G696" s="82" t="s">
        <v>34</v>
      </c>
      <c r="H696" s="81" t="s">
        <v>2180</v>
      </c>
      <c r="I696" s="81" t="s">
        <v>2181</v>
      </c>
      <c r="J696" s="81" t="s">
        <v>177</v>
      </c>
      <c r="K696" s="81"/>
      <c r="L696" s="81"/>
      <c r="M696" s="81"/>
      <c r="N696" s="81"/>
      <c r="O696" s="82"/>
      <c r="P696" s="81"/>
      <c r="Q696" s="81"/>
      <c r="R696" s="81"/>
      <c r="S696" s="81"/>
      <c r="T696" s="81"/>
      <c r="U696" s="81">
        <f t="shared" si="43"/>
        <v>0</v>
      </c>
      <c r="V696" s="81" t="str">
        <f>IFERROR(VLOOKUP(A696,'Competitors Links &amp; Pricings'!A:G,3,0),"")</f>
        <v xml:space="preserve"> </v>
      </c>
      <c r="W696" s="81" t="str">
        <f>IFERROR(VLOOKUP(A696,'Competitors Links &amp; Pricings'!A:G,5,0),"")</f>
        <v xml:space="preserve"> </v>
      </c>
      <c r="X696" s="81" t="str">
        <f>IFERROR(VLOOKUP(A696,'Competitors Links &amp; Pricings'!A:G,7,0),"")</f>
        <v xml:space="preserve"> </v>
      </c>
      <c r="Y696" s="81">
        <f>IFERROR(VLOOKUP(A696,'Competitors Links &amp; Pricings'!A:L,8,0),"")</f>
        <v>12.2</v>
      </c>
      <c r="Z696" s="81">
        <f>IFERROR(VLOOKUP(A696,'Competitors Links &amp; Pricings'!A:L,9,0),"")</f>
        <v>6.29</v>
      </c>
      <c r="AA696" s="81">
        <f>IFERROR(VLOOKUP(A696,'Competitors Links &amp; Pricings'!A:L,10,0),"")</f>
        <v>25.35</v>
      </c>
      <c r="AB696" s="81">
        <f>IFERROR(VLOOKUP(A696,'Competitors Links &amp; Pricings'!A:L,11,0),"")</f>
        <v>21.38</v>
      </c>
    </row>
    <row r="697" spans="1:28" s="83" customFormat="1" ht="12" x14ac:dyDescent="0.25">
      <c r="A697" s="81" t="s">
        <v>2182</v>
      </c>
      <c r="B697" s="89">
        <v>1077.53</v>
      </c>
      <c r="C697" s="89">
        <v>1336.14</v>
      </c>
      <c r="D697" s="106">
        <f t="shared" si="40"/>
        <v>0.19355007708773042</v>
      </c>
      <c r="E697" s="90">
        <f t="shared" si="41"/>
        <v>0</v>
      </c>
      <c r="F697" s="90">
        <f t="shared" si="42"/>
        <v>0</v>
      </c>
      <c r="G697" s="82" t="s">
        <v>34</v>
      </c>
      <c r="H697" s="81" t="s">
        <v>2183</v>
      </c>
      <c r="I697" s="81" t="s">
        <v>2184</v>
      </c>
      <c r="J697" s="81" t="s">
        <v>177</v>
      </c>
      <c r="K697" s="81"/>
      <c r="L697" s="81"/>
      <c r="M697" s="81"/>
      <c r="N697" s="81"/>
      <c r="O697" s="82"/>
      <c r="P697" s="81"/>
      <c r="Q697" s="81"/>
      <c r="R697" s="81"/>
      <c r="S697" s="81"/>
      <c r="T697" s="81"/>
      <c r="U697" s="81">
        <f t="shared" si="43"/>
        <v>0</v>
      </c>
      <c r="V697" s="81" t="str">
        <f>IFERROR(VLOOKUP(A697,'Competitors Links &amp; Pricings'!A:G,3,0),"")</f>
        <v xml:space="preserve"> </v>
      </c>
      <c r="W697" s="81" t="str">
        <f>IFERROR(VLOOKUP(A697,'Competitors Links &amp; Pricings'!A:G,5,0),"")</f>
        <v xml:space="preserve"> </v>
      </c>
      <c r="X697" s="81" t="str">
        <f>IFERROR(VLOOKUP(A697,'Competitors Links &amp; Pricings'!A:G,7,0),"")</f>
        <v xml:space="preserve"> </v>
      </c>
      <c r="Y697" s="81">
        <f>IFERROR(VLOOKUP(A697,'Competitors Links &amp; Pricings'!A:L,8,0),"")</f>
        <v>12.2</v>
      </c>
      <c r="Z697" s="81">
        <f>IFERROR(VLOOKUP(A697,'Competitors Links &amp; Pricings'!A:L,9,0),"")</f>
        <v>6.29</v>
      </c>
      <c r="AA697" s="81">
        <f>IFERROR(VLOOKUP(A697,'Competitors Links &amp; Pricings'!A:L,10,0),"")</f>
        <v>25.35</v>
      </c>
      <c r="AB697" s="81">
        <f>IFERROR(VLOOKUP(A697,'Competitors Links &amp; Pricings'!A:L,11,0),"")</f>
        <v>21.38</v>
      </c>
    </row>
    <row r="698" spans="1:28" s="83" customFormat="1" ht="12" x14ac:dyDescent="0.25">
      <c r="A698" s="81" t="s">
        <v>2185</v>
      </c>
      <c r="B698" s="89">
        <v>112.36</v>
      </c>
      <c r="C698" s="89">
        <v>133.55000000000001</v>
      </c>
      <c r="D698" s="106">
        <f t="shared" si="40"/>
        <v>0.1586671658554849</v>
      </c>
      <c r="E698" s="90">
        <f t="shared" si="41"/>
        <v>0</v>
      </c>
      <c r="F698" s="90">
        <f t="shared" si="42"/>
        <v>135.58000000000001</v>
      </c>
      <c r="G698" s="82" t="s">
        <v>34</v>
      </c>
      <c r="H698" s="81" t="s">
        <v>2186</v>
      </c>
      <c r="I698" s="81" t="s">
        <v>2187</v>
      </c>
      <c r="J698" s="81" t="s">
        <v>2188</v>
      </c>
      <c r="K698" s="81"/>
      <c r="L698" s="81"/>
      <c r="M698" s="81"/>
      <c r="N698" s="81"/>
      <c r="O698" s="82"/>
      <c r="P698" s="81"/>
      <c r="Q698" s="81"/>
      <c r="R698" s="81"/>
      <c r="S698" s="81"/>
      <c r="T698" s="81"/>
      <c r="U698" s="81">
        <f t="shared" si="43"/>
        <v>0</v>
      </c>
      <c r="V698" s="81">
        <f>IFERROR(VLOOKUP(A698,'Competitors Links &amp; Pricings'!A:G,3,0),"")</f>
        <v>135.58000000000001</v>
      </c>
      <c r="W698" s="81">
        <f>IFERROR(VLOOKUP(A698,'Competitors Links &amp; Pricings'!A:G,5,0),"")</f>
        <v>333.45</v>
      </c>
      <c r="X698" s="81">
        <f>IFERROR(VLOOKUP(A698,'Competitors Links &amp; Pricings'!A:G,7,0),"")</f>
        <v>280</v>
      </c>
      <c r="Y698" s="81">
        <f>IFERROR(VLOOKUP(A698,'Competitors Links &amp; Pricings'!A:L,8,0),"")</f>
        <v>8</v>
      </c>
      <c r="Z698" s="81">
        <f>IFERROR(VLOOKUP(A698,'Competitors Links &amp; Pricings'!A:L,9,0),"")</f>
        <v>4</v>
      </c>
      <c r="AA698" s="81">
        <f>IFERROR(VLOOKUP(A698,'Competitors Links &amp; Pricings'!A:L,10,0),"")</f>
        <v>6</v>
      </c>
      <c r="AB698" s="81">
        <f>IFERROR(VLOOKUP(A698,'Competitors Links &amp; Pricings'!A:L,11,0),"")</f>
        <v>6</v>
      </c>
    </row>
    <row r="699" spans="1:28" s="83" customFormat="1" ht="12" x14ac:dyDescent="0.25">
      <c r="A699" s="81" t="s">
        <v>2189</v>
      </c>
      <c r="B699" s="89">
        <v>112.36</v>
      </c>
      <c r="C699" s="89">
        <v>128.80000000000001</v>
      </c>
      <c r="D699" s="106">
        <f t="shared" si="40"/>
        <v>0.12763975155279511</v>
      </c>
      <c r="E699" s="90">
        <f t="shared" si="41"/>
        <v>0</v>
      </c>
      <c r="F699" s="90">
        <f t="shared" si="42"/>
        <v>135.58000000000001</v>
      </c>
      <c r="G699" s="82" t="s">
        <v>34</v>
      </c>
      <c r="H699" s="81" t="s">
        <v>2190</v>
      </c>
      <c r="I699" s="81" t="s">
        <v>2191</v>
      </c>
      <c r="J699" s="81" t="s">
        <v>2188</v>
      </c>
      <c r="K699" s="81"/>
      <c r="L699" s="81"/>
      <c r="M699" s="81"/>
      <c r="N699" s="81"/>
      <c r="O699" s="82"/>
      <c r="P699" s="81"/>
      <c r="Q699" s="81"/>
      <c r="R699" s="81"/>
      <c r="S699" s="81"/>
      <c r="T699" s="81"/>
      <c r="U699" s="81">
        <f t="shared" si="43"/>
        <v>0</v>
      </c>
      <c r="V699" s="81">
        <f>IFERROR(VLOOKUP(A699,'Competitors Links &amp; Pricings'!A:G,3,0),"")</f>
        <v>135.58000000000001</v>
      </c>
      <c r="W699" s="81" t="str">
        <f>IFERROR(VLOOKUP(A699,'Competitors Links &amp; Pricings'!A:G,5,0),"")</f>
        <v xml:space="preserve"> </v>
      </c>
      <c r="X699" s="81" t="str">
        <f>IFERROR(VLOOKUP(A699,'Competitors Links &amp; Pricings'!A:G,7,0),"")</f>
        <v xml:space="preserve"> </v>
      </c>
      <c r="Y699" s="81">
        <f>IFERROR(VLOOKUP(A699,'Competitors Links &amp; Pricings'!A:L,8,0),"")</f>
        <v>7.9</v>
      </c>
      <c r="Z699" s="81">
        <f>IFERROR(VLOOKUP(A699,'Competitors Links &amp; Pricings'!A:L,9,0),"")</f>
        <v>4</v>
      </c>
      <c r="AA699" s="81">
        <f>IFERROR(VLOOKUP(A699,'Competitors Links &amp; Pricings'!A:L,10,0),"")</f>
        <v>3</v>
      </c>
      <c r="AB699" s="81">
        <f>IFERROR(VLOOKUP(A699,'Competitors Links &amp; Pricings'!A:L,11,0),"")</f>
        <v>5.9</v>
      </c>
    </row>
    <row r="700" spans="1:28" s="83" customFormat="1" ht="12" x14ac:dyDescent="0.25">
      <c r="A700" s="81" t="s">
        <v>2192</v>
      </c>
      <c r="B700" s="89">
        <v>10.29</v>
      </c>
      <c r="C700" s="89">
        <v>14.08</v>
      </c>
      <c r="D700" s="106">
        <f t="shared" si="40"/>
        <v>0.26917613636363641</v>
      </c>
      <c r="E700" s="90">
        <f t="shared" si="41"/>
        <v>0</v>
      </c>
      <c r="F700" s="90">
        <f t="shared" si="42"/>
        <v>15.3</v>
      </c>
      <c r="G700" s="82" t="s">
        <v>34</v>
      </c>
      <c r="H700" s="81" t="s">
        <v>2193</v>
      </c>
      <c r="I700" s="81" t="s">
        <v>2194</v>
      </c>
      <c r="J700" s="81" t="s">
        <v>443</v>
      </c>
      <c r="K700" s="81"/>
      <c r="L700" s="81"/>
      <c r="M700" s="81"/>
      <c r="N700" s="81"/>
      <c r="O700" s="82"/>
      <c r="P700" s="81"/>
      <c r="Q700" s="81"/>
      <c r="R700" s="81"/>
      <c r="S700" s="81"/>
      <c r="T700" s="81"/>
      <c r="U700" s="81">
        <f t="shared" si="43"/>
        <v>0</v>
      </c>
      <c r="V700" s="81">
        <f>IFERROR(VLOOKUP(A700,'Competitors Links &amp; Pricings'!A:G,3,0),"")</f>
        <v>15.3</v>
      </c>
      <c r="W700" s="81">
        <f>IFERROR(VLOOKUP(A700,'Competitors Links &amp; Pricings'!A:G,5,0),"")</f>
        <v>15.3</v>
      </c>
      <c r="X700" s="81">
        <f>IFERROR(VLOOKUP(A700,'Competitors Links &amp; Pricings'!A:G,7,0),"")</f>
        <v>27.72</v>
      </c>
      <c r="Y700" s="81">
        <f>IFERROR(VLOOKUP(A700,'Competitors Links &amp; Pricings'!A:L,8,0),"")</f>
        <v>5.31</v>
      </c>
      <c r="Z700" s="81">
        <f>IFERROR(VLOOKUP(A700,'Competitors Links &amp; Pricings'!A:L,9,0),"")</f>
        <v>1.77</v>
      </c>
      <c r="AA700" s="81">
        <f>IFERROR(VLOOKUP(A700,'Competitors Links &amp; Pricings'!A:L,10,0),"")</f>
        <v>0.44</v>
      </c>
      <c r="AB700" s="81">
        <f>IFERROR(VLOOKUP(A700,'Competitors Links &amp; Pricings'!A:L,11,0),"")</f>
        <v>8.26</v>
      </c>
    </row>
    <row r="701" spans="1:28" s="92" customFormat="1" ht="12" x14ac:dyDescent="0.25">
      <c r="A701" s="91" t="s">
        <v>2195</v>
      </c>
      <c r="B701" s="89">
        <v>16292.13</v>
      </c>
      <c r="C701" s="89">
        <v>19710</v>
      </c>
      <c r="D701" s="106">
        <f t="shared" si="40"/>
        <v>0.17340791476407919</v>
      </c>
      <c r="E701" s="90">
        <f t="shared" si="41"/>
        <v>0</v>
      </c>
      <c r="F701" s="90">
        <f t="shared" si="42"/>
        <v>19500</v>
      </c>
      <c r="G701" s="100" t="s">
        <v>34</v>
      </c>
      <c r="H701" s="101" t="s">
        <v>2196</v>
      </c>
      <c r="I701" s="101" t="s">
        <v>2197</v>
      </c>
      <c r="J701" s="101" t="s">
        <v>2188</v>
      </c>
      <c r="K701" s="101"/>
      <c r="L701" s="101"/>
      <c r="M701" s="101"/>
      <c r="N701" s="101"/>
      <c r="O701" s="100"/>
      <c r="P701" s="101"/>
      <c r="Q701" s="101"/>
      <c r="R701" s="101"/>
      <c r="S701" s="101"/>
      <c r="T701" s="101"/>
      <c r="U701" s="81">
        <f t="shared" si="43"/>
        <v>0</v>
      </c>
      <c r="V701" s="101">
        <f>IFERROR(VLOOKUP(A701,'Competitors Links &amp; Pricings'!A:G,3,0),"")</f>
        <v>19500</v>
      </c>
      <c r="W701" s="101">
        <f>IFERROR(VLOOKUP(A701,'Competitors Links &amp; Pricings'!A:G,5,0),"")</f>
        <v>19500</v>
      </c>
      <c r="X701" s="101">
        <f>IFERROR(VLOOKUP(A701,'Competitors Links &amp; Pricings'!A:G,7,0),"")</f>
        <v>19500</v>
      </c>
      <c r="Y701" s="101">
        <f>IFERROR(VLOOKUP(A701,'Competitors Links &amp; Pricings'!A:L,8,0),"")</f>
        <v>20.8</v>
      </c>
      <c r="Z701" s="101">
        <f>IFERROR(VLOOKUP(A701,'Competitors Links &amp; Pricings'!A:L,9,0),"")</f>
        <v>11.6</v>
      </c>
      <c r="AA701" s="101">
        <f>IFERROR(VLOOKUP(A701,'Competitors Links &amp; Pricings'!A:L,10,0),"")</f>
        <v>172</v>
      </c>
      <c r="AB701" s="101">
        <f>IFERROR(VLOOKUP(A701,'Competitors Links &amp; Pricings'!A:L,11,0),"")</f>
        <v>35.200000000000003</v>
      </c>
    </row>
    <row r="702" spans="1:28" s="83" customFormat="1" ht="12" x14ac:dyDescent="0.25">
      <c r="A702" s="81" t="s">
        <v>2198</v>
      </c>
      <c r="B702" s="89">
        <v>12022.47</v>
      </c>
      <c r="C702" s="89">
        <v>14373</v>
      </c>
      <c r="D702" s="106">
        <f t="shared" si="40"/>
        <v>0.16353788353162182</v>
      </c>
      <c r="E702" s="90">
        <f t="shared" si="41"/>
        <v>0</v>
      </c>
      <c r="F702" s="90">
        <f t="shared" si="42"/>
        <v>14500</v>
      </c>
      <c r="G702" s="82" t="s">
        <v>34</v>
      </c>
      <c r="H702" s="81" t="s">
        <v>2199</v>
      </c>
      <c r="I702" s="81" t="s">
        <v>2200</v>
      </c>
      <c r="J702" s="81" t="s">
        <v>2188</v>
      </c>
      <c r="K702" s="81"/>
      <c r="L702" s="81"/>
      <c r="M702" s="81"/>
      <c r="N702" s="81"/>
      <c r="O702" s="82"/>
      <c r="P702" s="81"/>
      <c r="Q702" s="81"/>
      <c r="R702" s="81"/>
      <c r="S702" s="81"/>
      <c r="T702" s="81"/>
      <c r="U702" s="81">
        <f t="shared" si="43"/>
        <v>0</v>
      </c>
      <c r="V702" s="81">
        <f>IFERROR(VLOOKUP(A702,'Competitors Links &amp; Pricings'!A:G,3,0),"")</f>
        <v>14500</v>
      </c>
      <c r="W702" s="81">
        <f>IFERROR(VLOOKUP(A702,'Competitors Links &amp; Pricings'!A:G,5,0),"")</f>
        <v>14500</v>
      </c>
      <c r="X702" s="81" t="str">
        <f>IFERROR(VLOOKUP(A702,'Competitors Links &amp; Pricings'!A:G,7,0),"")</f>
        <v xml:space="preserve"> </v>
      </c>
      <c r="Y702" s="81">
        <f>IFERROR(VLOOKUP(A702,'Competitors Links &amp; Pricings'!A:L,8,0),"")</f>
        <v>20.8</v>
      </c>
      <c r="Z702" s="81">
        <f>IFERROR(VLOOKUP(A702,'Competitors Links &amp; Pricings'!A:L,9,0),"")</f>
        <v>11.6</v>
      </c>
      <c r="AA702" s="81">
        <f>IFERROR(VLOOKUP(A702,'Competitors Links &amp; Pricings'!A:L,10,0),"")</f>
        <v>172</v>
      </c>
      <c r="AB702" s="81">
        <f>IFERROR(VLOOKUP(A702,'Competitors Links &amp; Pricings'!A:L,11,0),"")</f>
        <v>35.200000000000003</v>
      </c>
    </row>
    <row r="703" spans="1:28" s="83" customFormat="1" ht="12" x14ac:dyDescent="0.25">
      <c r="A703" s="81" t="s">
        <v>2201</v>
      </c>
      <c r="B703" s="89">
        <v>5955.06</v>
      </c>
      <c r="C703" s="89">
        <v>7107.65</v>
      </c>
      <c r="D703" s="106">
        <f t="shared" ref="D703:D766" si="44">(C703-B703)/C703</f>
        <v>0.1621618959853115</v>
      </c>
      <c r="E703" s="90">
        <f t="shared" si="41"/>
        <v>0</v>
      </c>
      <c r="F703" s="90">
        <f t="shared" si="42"/>
        <v>0</v>
      </c>
      <c r="G703" s="82" t="s">
        <v>34</v>
      </c>
      <c r="H703" s="81" t="s">
        <v>2202</v>
      </c>
      <c r="I703" s="81" t="s">
        <v>2203</v>
      </c>
      <c r="J703" s="81" t="s">
        <v>2188</v>
      </c>
      <c r="K703" s="81"/>
      <c r="L703" s="81"/>
      <c r="M703" s="81"/>
      <c r="N703" s="81"/>
      <c r="O703" s="82"/>
      <c r="P703" s="81"/>
      <c r="Q703" s="81"/>
      <c r="R703" s="81"/>
      <c r="S703" s="81"/>
      <c r="T703" s="81"/>
      <c r="U703" s="81">
        <f t="shared" si="43"/>
        <v>0</v>
      </c>
      <c r="V703" s="81" t="str">
        <f>IFERROR(VLOOKUP(A703,'Competitors Links &amp; Pricings'!A:G,3,0),"")</f>
        <v xml:space="preserve"> </v>
      </c>
      <c r="W703" s="81" t="str">
        <f>IFERROR(VLOOKUP(A703,'Competitors Links &amp; Pricings'!A:G,5,0),"")</f>
        <v xml:space="preserve"> </v>
      </c>
      <c r="X703" s="81" t="str">
        <f>IFERROR(VLOOKUP(A703,'Competitors Links &amp; Pricings'!A:G,7,0),"")</f>
        <v xml:space="preserve"> </v>
      </c>
      <c r="Y703" s="81">
        <f>IFERROR(VLOOKUP(A703,'Competitors Links &amp; Pricings'!A:L,8,0),"")</f>
        <v>18.3</v>
      </c>
      <c r="Z703" s="81">
        <f>IFERROR(VLOOKUP(A703,'Competitors Links &amp; Pricings'!A:L,9,0),"")</f>
        <v>10</v>
      </c>
      <c r="AA703" s="81">
        <f>IFERROR(VLOOKUP(A703,'Competitors Links &amp; Pricings'!A:L,10,0),"")</f>
        <v>78</v>
      </c>
      <c r="AB703" s="81">
        <f>IFERROR(VLOOKUP(A703,'Competitors Links &amp; Pricings'!A:L,11,0),"")</f>
        <v>30</v>
      </c>
    </row>
    <row r="704" spans="1:28" s="83" customFormat="1" ht="12" x14ac:dyDescent="0.25">
      <c r="A704" s="81" t="s">
        <v>2204</v>
      </c>
      <c r="B704" s="89">
        <v>5730.34</v>
      </c>
      <c r="C704" s="89">
        <v>6839.44</v>
      </c>
      <c r="D704" s="106">
        <f t="shared" si="44"/>
        <v>0.16216239926075812</v>
      </c>
      <c r="E704" s="90">
        <f t="shared" si="41"/>
        <v>0</v>
      </c>
      <c r="F704" s="90">
        <f t="shared" si="42"/>
        <v>0</v>
      </c>
      <c r="G704" s="82" t="s">
        <v>34</v>
      </c>
      <c r="H704" s="81" t="s">
        <v>2205</v>
      </c>
      <c r="I704" s="81" t="s">
        <v>2206</v>
      </c>
      <c r="J704" s="81" t="s">
        <v>2188</v>
      </c>
      <c r="K704" s="81"/>
      <c r="L704" s="81"/>
      <c r="M704" s="81"/>
      <c r="N704" s="81"/>
      <c r="O704" s="82"/>
      <c r="P704" s="81"/>
      <c r="Q704" s="81"/>
      <c r="R704" s="81"/>
      <c r="S704" s="81"/>
      <c r="T704" s="81"/>
      <c r="U704" s="81">
        <f t="shared" si="43"/>
        <v>0</v>
      </c>
      <c r="V704" s="81" t="str">
        <f>IFERROR(VLOOKUP(A704,'Competitors Links &amp; Pricings'!A:G,3,0),"")</f>
        <v xml:space="preserve"> </v>
      </c>
      <c r="W704" s="81" t="str">
        <f>IFERROR(VLOOKUP(A704,'Competitors Links &amp; Pricings'!A:G,5,0),"")</f>
        <v xml:space="preserve"> </v>
      </c>
      <c r="X704" s="81" t="str">
        <f>IFERROR(VLOOKUP(A704,'Competitors Links &amp; Pricings'!A:G,7,0),"")</f>
        <v xml:space="preserve"> </v>
      </c>
      <c r="Y704" s="81">
        <f>IFERROR(VLOOKUP(A704,'Competitors Links &amp; Pricings'!A:L,8,0),"")</f>
        <v>18.3</v>
      </c>
      <c r="Z704" s="81">
        <f>IFERROR(VLOOKUP(A704,'Competitors Links &amp; Pricings'!A:L,9,0),"")</f>
        <v>10</v>
      </c>
      <c r="AA704" s="81">
        <f>IFERROR(VLOOKUP(A704,'Competitors Links &amp; Pricings'!A:L,10,0),"")</f>
        <v>78</v>
      </c>
      <c r="AB704" s="81">
        <f>IFERROR(VLOOKUP(A704,'Competitors Links &amp; Pricings'!A:L,11,0),"")</f>
        <v>30</v>
      </c>
    </row>
    <row r="705" spans="1:28" s="83" customFormat="1" ht="12" x14ac:dyDescent="0.25">
      <c r="A705" s="81" t="s">
        <v>2207</v>
      </c>
      <c r="B705" s="89">
        <v>107.43</v>
      </c>
      <c r="C705" s="89">
        <v>144.54</v>
      </c>
      <c r="D705" s="106">
        <f t="shared" si="44"/>
        <v>0.25674553756745527</v>
      </c>
      <c r="E705" s="90">
        <f t="shared" si="41"/>
        <v>0</v>
      </c>
      <c r="F705" s="90">
        <f t="shared" si="42"/>
        <v>152.15</v>
      </c>
      <c r="G705" s="82" t="s">
        <v>34</v>
      </c>
      <c r="H705" s="81" t="s">
        <v>2208</v>
      </c>
      <c r="I705" s="81" t="s">
        <v>2209</v>
      </c>
      <c r="J705" s="81" t="s">
        <v>443</v>
      </c>
      <c r="K705" s="81"/>
      <c r="L705" s="81"/>
      <c r="M705" s="81"/>
      <c r="N705" s="81"/>
      <c r="O705" s="82"/>
      <c r="P705" s="81"/>
      <c r="Q705" s="81"/>
      <c r="R705" s="81"/>
      <c r="S705" s="81"/>
      <c r="T705" s="81"/>
      <c r="U705" s="81">
        <f t="shared" si="43"/>
        <v>0</v>
      </c>
      <c r="V705" s="81">
        <f>IFERROR(VLOOKUP(A705,'Competitors Links &amp; Pricings'!A:G,3,0),"")</f>
        <v>159.80000000000001</v>
      </c>
      <c r="W705" s="81">
        <f>IFERROR(VLOOKUP(A705,'Competitors Links &amp; Pricings'!A:G,5,0),"")</f>
        <v>152.15</v>
      </c>
      <c r="X705" s="81">
        <f>IFERROR(VLOOKUP(A705,'Competitors Links &amp; Pricings'!A:G,7,0),"")</f>
        <v>159.80000000000001</v>
      </c>
      <c r="Y705" s="81">
        <f>IFERROR(VLOOKUP(A705,'Competitors Links &amp; Pricings'!A:L,8,0),"")</f>
        <v>8</v>
      </c>
      <c r="Z705" s="81">
        <f>IFERROR(VLOOKUP(A705,'Competitors Links &amp; Pricings'!A:L,9,0),"")</f>
        <v>10</v>
      </c>
      <c r="AA705" s="81">
        <f>IFERROR(VLOOKUP(A705,'Competitors Links &amp; Pricings'!A:L,10,0),"")</f>
        <v>3.15</v>
      </c>
      <c r="AB705" s="81">
        <f>IFERROR(VLOOKUP(A705,'Competitors Links &amp; Pricings'!A:L,11,0),"")</f>
        <v>3</v>
      </c>
    </row>
    <row r="706" spans="1:28" s="83" customFormat="1" ht="12" x14ac:dyDescent="0.25">
      <c r="A706" s="81" t="s">
        <v>2210</v>
      </c>
      <c r="B706" s="89">
        <v>93.14</v>
      </c>
      <c r="C706" s="89">
        <v>131.62</v>
      </c>
      <c r="D706" s="106">
        <f t="shared" si="44"/>
        <v>0.29235678468317888</v>
      </c>
      <c r="E706" s="90">
        <f t="shared" ref="E706:E769" si="45">MIN(K706:T706)</f>
        <v>0</v>
      </c>
      <c r="F706" s="90">
        <f t="shared" ref="F706:F769" si="46">MIN(V706:X706)</f>
        <v>138.55000000000001</v>
      </c>
      <c r="G706" s="82" t="s">
        <v>34</v>
      </c>
      <c r="H706" s="81" t="s">
        <v>2211</v>
      </c>
      <c r="I706" s="81" t="s">
        <v>2212</v>
      </c>
      <c r="J706" s="81" t="s">
        <v>443</v>
      </c>
      <c r="K706" s="81"/>
      <c r="L706" s="81"/>
      <c r="M706" s="81"/>
      <c r="N706" s="81"/>
      <c r="O706" s="82"/>
      <c r="P706" s="81"/>
      <c r="Q706" s="81"/>
      <c r="R706" s="81"/>
      <c r="S706" s="81"/>
      <c r="T706" s="81"/>
      <c r="U706" s="81">
        <f t="shared" si="43"/>
        <v>0</v>
      </c>
      <c r="V706" s="81">
        <f>IFERROR(VLOOKUP(A706,'Competitors Links &amp; Pricings'!A:G,3,0),"")</f>
        <v>138.55000000000001</v>
      </c>
      <c r="W706" s="81">
        <f>IFERROR(VLOOKUP(A706,'Competitors Links &amp; Pricings'!A:G,5,0),"")</f>
        <v>186.83</v>
      </c>
      <c r="X706" s="81">
        <f>IFERROR(VLOOKUP(A706,'Competitors Links &amp; Pricings'!A:G,7,0),"")</f>
        <v>138.55000000000001</v>
      </c>
      <c r="Y706" s="81">
        <f>IFERROR(VLOOKUP(A706,'Competitors Links &amp; Pricings'!A:L,8,0),"")</f>
        <v>8</v>
      </c>
      <c r="Z706" s="81">
        <f>IFERROR(VLOOKUP(A706,'Competitors Links &amp; Pricings'!A:L,9,0),"")</f>
        <v>11</v>
      </c>
      <c r="AA706" s="81">
        <f>IFERROR(VLOOKUP(A706,'Competitors Links &amp; Pricings'!A:L,10,0),"")</f>
        <v>3</v>
      </c>
      <c r="AB706" s="81">
        <f>IFERROR(VLOOKUP(A706,'Competitors Links &amp; Pricings'!A:L,11,0),"")</f>
        <v>3</v>
      </c>
    </row>
    <row r="707" spans="1:28" s="83" customFormat="1" ht="12" x14ac:dyDescent="0.25">
      <c r="A707" s="81" t="s">
        <v>2213</v>
      </c>
      <c r="B707" s="89">
        <v>5561.8</v>
      </c>
      <c r="C707" s="89">
        <v>6859.02</v>
      </c>
      <c r="D707" s="106">
        <f t="shared" si="44"/>
        <v>0.18912614338491507</v>
      </c>
      <c r="E707" s="90">
        <f t="shared" si="45"/>
        <v>0</v>
      </c>
      <c r="F707" s="90">
        <f t="shared" si="46"/>
        <v>6999</v>
      </c>
      <c r="G707" s="82" t="s">
        <v>34</v>
      </c>
      <c r="H707" s="81" t="s">
        <v>2214</v>
      </c>
      <c r="I707" s="81" t="s">
        <v>2215</v>
      </c>
      <c r="J707" s="81" t="s">
        <v>2188</v>
      </c>
      <c r="K707" s="81"/>
      <c r="L707" s="81"/>
      <c r="M707" s="81"/>
      <c r="N707" s="81"/>
      <c r="O707" s="82"/>
      <c r="P707" s="81"/>
      <c r="Q707" s="81"/>
      <c r="R707" s="81"/>
      <c r="S707" s="81"/>
      <c r="T707" s="81"/>
      <c r="U707" s="81">
        <f t="shared" ref="U707:U770" si="47">COUNTIF(K707:T707,"&gt;0")</f>
        <v>0</v>
      </c>
      <c r="V707" s="81">
        <f>IFERROR(VLOOKUP(A707,'Competitors Links &amp; Pricings'!A:G,3,0),"")</f>
        <v>6999</v>
      </c>
      <c r="W707" s="81" t="str">
        <f>IFERROR(VLOOKUP(A707,'Competitors Links &amp; Pricings'!A:G,5,0),"")</f>
        <v xml:space="preserve"> </v>
      </c>
      <c r="X707" s="81" t="str">
        <f>IFERROR(VLOOKUP(A707,'Competitors Links &amp; Pricings'!A:G,7,0),"")</f>
        <v xml:space="preserve"> </v>
      </c>
      <c r="Y707" s="81">
        <f>IFERROR(VLOOKUP(A707,'Competitors Links &amp; Pricings'!A:L,8,0),"")</f>
        <v>18.3</v>
      </c>
      <c r="Z707" s="81">
        <f>IFERROR(VLOOKUP(A707,'Competitors Links &amp; Pricings'!A:L,9,0),"")</f>
        <v>31.8</v>
      </c>
      <c r="AA707" s="81">
        <f>IFERROR(VLOOKUP(A707,'Competitors Links &amp; Pricings'!A:L,10,0),"")</f>
        <v>135</v>
      </c>
      <c r="AB707" s="81">
        <f>IFERROR(VLOOKUP(A707,'Competitors Links &amp; Pricings'!A:L,11,0),"")</f>
        <v>10.9</v>
      </c>
    </row>
    <row r="708" spans="1:28" s="83" customFormat="1" ht="12" x14ac:dyDescent="0.25">
      <c r="A708" s="81" t="s">
        <v>2216</v>
      </c>
      <c r="B708" s="89">
        <v>78.290000000000006</v>
      </c>
      <c r="C708" s="89">
        <v>110.63</v>
      </c>
      <c r="D708" s="106">
        <f t="shared" si="44"/>
        <v>0.29232577058664005</v>
      </c>
      <c r="E708" s="90">
        <f t="shared" si="45"/>
        <v>0</v>
      </c>
      <c r="F708" s="90">
        <f t="shared" si="46"/>
        <v>116.45</v>
      </c>
      <c r="G708" s="82" t="s">
        <v>34</v>
      </c>
      <c r="H708" s="81" t="s">
        <v>2217</v>
      </c>
      <c r="I708" s="81" t="s">
        <v>2218</v>
      </c>
      <c r="J708" s="81" t="s">
        <v>443</v>
      </c>
      <c r="K708" s="81"/>
      <c r="L708" s="81"/>
      <c r="M708" s="81"/>
      <c r="N708" s="81"/>
      <c r="O708" s="82"/>
      <c r="P708" s="81"/>
      <c r="Q708" s="81"/>
      <c r="R708" s="81"/>
      <c r="S708" s="81"/>
      <c r="T708" s="81"/>
      <c r="U708" s="81">
        <f t="shared" si="47"/>
        <v>0</v>
      </c>
      <c r="V708" s="81">
        <f>IFERROR(VLOOKUP(A708,'Competitors Links &amp; Pricings'!A:G,3,0),"")</f>
        <v>116.45</v>
      </c>
      <c r="W708" s="81">
        <f>IFERROR(VLOOKUP(A708,'Competitors Links &amp; Pricings'!A:G,5,0),"")</f>
        <v>116.45</v>
      </c>
      <c r="X708" s="81">
        <f>IFERROR(VLOOKUP(A708,'Competitors Links &amp; Pricings'!A:G,7,0),"")</f>
        <v>157.03</v>
      </c>
      <c r="Y708" s="81">
        <f>IFERROR(VLOOKUP(A708,'Competitors Links &amp; Pricings'!A:L,8,0),"")</f>
        <v>3.7</v>
      </c>
      <c r="Z708" s="81">
        <f>IFERROR(VLOOKUP(A708,'Competitors Links &amp; Pricings'!A:L,9,0),"")</f>
        <v>7.5</v>
      </c>
      <c r="AA708" s="81">
        <f>IFERROR(VLOOKUP(A708,'Competitors Links &amp; Pricings'!A:L,10,0),"")</f>
        <v>2</v>
      </c>
      <c r="AB708" s="81">
        <f>IFERROR(VLOOKUP(A708,'Competitors Links &amp; Pricings'!A:L,11,0),"")</f>
        <v>1.8</v>
      </c>
    </row>
    <row r="709" spans="1:28" s="83" customFormat="1" ht="12" x14ac:dyDescent="0.25">
      <c r="A709" s="81" t="s">
        <v>2219</v>
      </c>
      <c r="B709" s="89">
        <v>5505.62</v>
      </c>
      <c r="C709" s="89">
        <v>6826.97</v>
      </c>
      <c r="D709" s="106">
        <f t="shared" si="44"/>
        <v>0.19354852884954823</v>
      </c>
      <c r="E709" s="90">
        <f t="shared" si="45"/>
        <v>0</v>
      </c>
      <c r="F709" s="90">
        <f t="shared" si="46"/>
        <v>4999</v>
      </c>
      <c r="G709" s="82" t="s">
        <v>34</v>
      </c>
      <c r="H709" s="81" t="s">
        <v>2220</v>
      </c>
      <c r="I709" s="81" t="s">
        <v>2221</v>
      </c>
      <c r="J709" s="81" t="s">
        <v>2188</v>
      </c>
      <c r="K709" s="81"/>
      <c r="L709" s="81"/>
      <c r="M709" s="81"/>
      <c r="N709" s="81"/>
      <c r="O709" s="82"/>
      <c r="P709" s="81"/>
      <c r="Q709" s="81"/>
      <c r="R709" s="81"/>
      <c r="S709" s="81"/>
      <c r="T709" s="81"/>
      <c r="U709" s="81">
        <f t="shared" si="47"/>
        <v>0</v>
      </c>
      <c r="V709" s="81">
        <f>IFERROR(VLOOKUP(A709,'Competitors Links &amp; Pricings'!A:G,3,0),"")</f>
        <v>4999</v>
      </c>
      <c r="W709" s="81" t="str">
        <f>IFERROR(VLOOKUP(A709,'Competitors Links &amp; Pricings'!A:G,5,0),"")</f>
        <v xml:space="preserve"> </v>
      </c>
      <c r="X709" s="81" t="str">
        <f>IFERROR(VLOOKUP(A709,'Competitors Links &amp; Pricings'!A:G,7,0),"")</f>
        <v xml:space="preserve"> </v>
      </c>
      <c r="Y709" s="81">
        <f>IFERROR(VLOOKUP(A709,'Competitors Links &amp; Pricings'!A:L,8,0),"")</f>
        <v>18.3</v>
      </c>
      <c r="Z709" s="81">
        <f>IFERROR(VLOOKUP(A709,'Competitors Links &amp; Pricings'!A:L,9,0),"")</f>
        <v>10</v>
      </c>
      <c r="AA709" s="81">
        <f>IFERROR(VLOOKUP(A709,'Competitors Links &amp; Pricings'!A:L,10,0),"")</f>
        <v>78</v>
      </c>
      <c r="AB709" s="81">
        <f>IFERROR(VLOOKUP(A709,'Competitors Links &amp; Pricings'!A:L,11,0),"")</f>
        <v>30</v>
      </c>
    </row>
    <row r="710" spans="1:28" s="83" customFormat="1" ht="12" x14ac:dyDescent="0.25">
      <c r="A710" s="81" t="s">
        <v>2222</v>
      </c>
      <c r="B710" s="89">
        <v>60</v>
      </c>
      <c r="C710" s="89">
        <v>82.11</v>
      </c>
      <c r="D710" s="106">
        <f t="shared" si="44"/>
        <v>0.26927292656192914</v>
      </c>
      <c r="E710" s="90">
        <f t="shared" si="45"/>
        <v>0</v>
      </c>
      <c r="F710" s="90">
        <f t="shared" si="46"/>
        <v>89.25</v>
      </c>
      <c r="G710" s="82" t="s">
        <v>34</v>
      </c>
      <c r="H710" s="81" t="s">
        <v>2223</v>
      </c>
      <c r="I710" s="81" t="s">
        <v>2224</v>
      </c>
      <c r="J710" s="81" t="s">
        <v>443</v>
      </c>
      <c r="K710" s="81"/>
      <c r="L710" s="81"/>
      <c r="M710" s="81"/>
      <c r="N710" s="81"/>
      <c r="O710" s="82"/>
      <c r="P710" s="81"/>
      <c r="Q710" s="81"/>
      <c r="R710" s="81"/>
      <c r="S710" s="81"/>
      <c r="T710" s="81"/>
      <c r="U710" s="81">
        <f t="shared" si="47"/>
        <v>0</v>
      </c>
      <c r="V710" s="81">
        <f>IFERROR(VLOOKUP(A710,'Competitors Links &amp; Pricings'!A:G,3,0),"")</f>
        <v>89.25</v>
      </c>
      <c r="W710" s="81">
        <f>IFERROR(VLOOKUP(A710,'Competitors Links &amp; Pricings'!A:G,5,0),"")</f>
        <v>89.25</v>
      </c>
      <c r="X710" s="81">
        <f>IFERROR(VLOOKUP(A710,'Competitors Links &amp; Pricings'!A:G,7,0),"")</f>
        <v>89.25</v>
      </c>
      <c r="Y710" s="81">
        <f>IFERROR(VLOOKUP(A710,'Competitors Links &amp; Pricings'!A:L,8,0),"")</f>
        <v>3.7</v>
      </c>
      <c r="Z710" s="81">
        <f>IFERROR(VLOOKUP(A710,'Competitors Links &amp; Pricings'!A:L,9,0),"")</f>
        <v>7.5</v>
      </c>
      <c r="AA710" s="81">
        <f>IFERROR(VLOOKUP(A710,'Competitors Links &amp; Pricings'!A:L,10,0),"")</f>
        <v>1.98</v>
      </c>
      <c r="AB710" s="81">
        <f>IFERROR(VLOOKUP(A710,'Competitors Links &amp; Pricings'!A:L,11,0),"")</f>
        <v>1.8</v>
      </c>
    </row>
    <row r="711" spans="1:28" s="83" customFormat="1" ht="12" x14ac:dyDescent="0.25">
      <c r="A711" s="81" t="s">
        <v>2225</v>
      </c>
      <c r="B711" s="89">
        <v>4943.82</v>
      </c>
      <c r="C711" s="89">
        <v>5890.5</v>
      </c>
      <c r="D711" s="106">
        <f t="shared" si="44"/>
        <v>0.16071301247771841</v>
      </c>
      <c r="E711" s="90">
        <f t="shared" si="45"/>
        <v>0</v>
      </c>
      <c r="F711" s="90">
        <f t="shared" si="46"/>
        <v>5950</v>
      </c>
      <c r="G711" s="82" t="s">
        <v>34</v>
      </c>
      <c r="H711" s="81" t="s">
        <v>2226</v>
      </c>
      <c r="I711" s="81" t="s">
        <v>2227</v>
      </c>
      <c r="J711" s="81" t="s">
        <v>2188</v>
      </c>
      <c r="K711" s="81"/>
      <c r="L711" s="81"/>
      <c r="M711" s="81"/>
      <c r="N711" s="81"/>
      <c r="O711" s="82"/>
      <c r="P711" s="81"/>
      <c r="Q711" s="81"/>
      <c r="R711" s="81"/>
      <c r="S711" s="81"/>
      <c r="T711" s="81"/>
      <c r="U711" s="81">
        <f t="shared" si="47"/>
        <v>0</v>
      </c>
      <c r="V711" s="81">
        <f>IFERROR(VLOOKUP(A711,'Competitors Links &amp; Pricings'!A:G,3,0),"")</f>
        <v>6099.99</v>
      </c>
      <c r="W711" s="81">
        <f>IFERROR(VLOOKUP(A711,'Competitors Links &amp; Pricings'!A:G,5,0),"")</f>
        <v>5950</v>
      </c>
      <c r="X711" s="81" t="str">
        <f>IFERROR(VLOOKUP(A711,'Competitors Links &amp; Pricings'!A:G,7,0),"")</f>
        <v xml:space="preserve"> </v>
      </c>
      <c r="Y711" s="81">
        <f>IFERROR(VLOOKUP(A711,'Competitors Links &amp; Pricings'!A:L,8,0),"")</f>
        <v>18.3</v>
      </c>
      <c r="Z711" s="81">
        <f>IFERROR(VLOOKUP(A711,'Competitors Links &amp; Pricings'!A:L,9,0),"")</f>
        <v>10</v>
      </c>
      <c r="AA711" s="81">
        <f>IFERROR(VLOOKUP(A711,'Competitors Links &amp; Pricings'!A:L,10,0),"")</f>
        <v>78</v>
      </c>
      <c r="AB711" s="81">
        <f>IFERROR(VLOOKUP(A711,'Competitors Links &amp; Pricings'!A:L,11,0),"")</f>
        <v>30</v>
      </c>
    </row>
    <row r="712" spans="1:28" s="83" customFormat="1" ht="12" x14ac:dyDescent="0.25">
      <c r="A712" s="81" t="s">
        <v>2228</v>
      </c>
      <c r="B712" s="89">
        <v>41.71</v>
      </c>
      <c r="C712" s="89">
        <v>57.09</v>
      </c>
      <c r="D712" s="106">
        <f t="shared" si="44"/>
        <v>0.26939919425468561</v>
      </c>
      <c r="E712" s="90">
        <f t="shared" si="45"/>
        <v>0</v>
      </c>
      <c r="F712" s="90">
        <f t="shared" si="46"/>
        <v>62.05</v>
      </c>
      <c r="G712" s="82" t="s">
        <v>34</v>
      </c>
      <c r="H712" s="81" t="s">
        <v>2229</v>
      </c>
      <c r="I712" s="81" t="s">
        <v>2230</v>
      </c>
      <c r="J712" s="81" t="s">
        <v>443</v>
      </c>
      <c r="K712" s="81"/>
      <c r="L712" s="81"/>
      <c r="M712" s="81"/>
      <c r="N712" s="81"/>
      <c r="O712" s="82"/>
      <c r="P712" s="81"/>
      <c r="Q712" s="81"/>
      <c r="R712" s="81"/>
      <c r="S712" s="81"/>
      <c r="T712" s="81"/>
      <c r="U712" s="81">
        <f t="shared" si="47"/>
        <v>0</v>
      </c>
      <c r="V712" s="81">
        <f>IFERROR(VLOOKUP(A712,'Competitors Links &amp; Pricings'!A:G,3,0),"")</f>
        <v>62.05</v>
      </c>
      <c r="W712" s="81">
        <f>IFERROR(VLOOKUP(A712,'Competitors Links &amp; Pricings'!A:G,5,0),"")</f>
        <v>62.05</v>
      </c>
      <c r="X712" s="81">
        <f>IFERROR(VLOOKUP(A712,'Competitors Links &amp; Pricings'!A:G,7,0),"")</f>
        <v>62.05</v>
      </c>
      <c r="Y712" s="81">
        <f>IFERROR(VLOOKUP(A712,'Competitors Links &amp; Pricings'!A:L,8,0),"")</f>
        <v>4.0999999999999996</v>
      </c>
      <c r="Z712" s="81">
        <f>IFERROR(VLOOKUP(A712,'Competitors Links &amp; Pricings'!A:L,9,0),"")</f>
        <v>7.5</v>
      </c>
      <c r="AA712" s="81">
        <f>IFERROR(VLOOKUP(A712,'Competitors Links &amp; Pricings'!A:L,10,0),"")</f>
        <v>2</v>
      </c>
      <c r="AB712" s="81">
        <f>IFERROR(VLOOKUP(A712,'Competitors Links &amp; Pricings'!A:L,11,0),"")</f>
        <v>2.2999999999999998</v>
      </c>
    </row>
    <row r="713" spans="1:28" s="92" customFormat="1" ht="12" x14ac:dyDescent="0.25">
      <c r="A713" s="91" t="s">
        <v>2231</v>
      </c>
      <c r="B713" s="89">
        <v>2415.73</v>
      </c>
      <c r="C713" s="89">
        <v>3164.61</v>
      </c>
      <c r="D713" s="106">
        <f t="shared" si="44"/>
        <v>0.23664211387817144</v>
      </c>
      <c r="E713" s="90">
        <f t="shared" si="45"/>
        <v>0</v>
      </c>
      <c r="F713" s="90">
        <f t="shared" si="46"/>
        <v>2999</v>
      </c>
      <c r="G713" s="100" t="s">
        <v>527</v>
      </c>
      <c r="H713" s="101" t="s">
        <v>2232</v>
      </c>
      <c r="I713" s="101" t="s">
        <v>2233</v>
      </c>
      <c r="J713" s="101" t="s">
        <v>2188</v>
      </c>
      <c r="K713" s="101"/>
      <c r="L713" s="101"/>
      <c r="M713" s="101"/>
      <c r="N713" s="101"/>
      <c r="O713" s="100"/>
      <c r="P713" s="101"/>
      <c r="Q713" s="101"/>
      <c r="R713" s="101"/>
      <c r="S713" s="101"/>
      <c r="T713" s="101"/>
      <c r="U713" s="81">
        <f t="shared" si="47"/>
        <v>0</v>
      </c>
      <c r="V713" s="101">
        <f>IFERROR(VLOOKUP(A713,'Competitors Links &amp; Pricings'!A:G,3,0),"")</f>
        <v>2999</v>
      </c>
      <c r="W713" s="101" t="str">
        <f>IFERROR(VLOOKUP(A713,'Competitors Links &amp; Pricings'!A:G,5,0),"")</f>
        <v xml:space="preserve"> </v>
      </c>
      <c r="X713" s="101" t="str">
        <f>IFERROR(VLOOKUP(A713,'Competitors Links &amp; Pricings'!A:G,7,0),"")</f>
        <v xml:space="preserve"> </v>
      </c>
      <c r="Y713" s="101">
        <f>IFERROR(VLOOKUP(A713,'Competitors Links &amp; Pricings'!A:L,8,0),"")</f>
        <v>13</v>
      </c>
      <c r="Z713" s="101">
        <f>IFERROR(VLOOKUP(A713,'Competitors Links &amp; Pricings'!A:L,9,0),"")</f>
        <v>9.3000000000000007</v>
      </c>
      <c r="AA713" s="101">
        <f>IFERROR(VLOOKUP(A713,'Competitors Links &amp; Pricings'!A:L,10,0),"")</f>
        <v>53</v>
      </c>
      <c r="AB713" s="101">
        <f>IFERROR(VLOOKUP(A713,'Competitors Links &amp; Pricings'!A:L,11,0),"")</f>
        <v>23.6</v>
      </c>
    </row>
    <row r="714" spans="1:28" s="83" customFormat="1" ht="12" x14ac:dyDescent="0.25">
      <c r="A714" s="81" t="s">
        <v>2234</v>
      </c>
      <c r="B714" s="89">
        <v>2102.86</v>
      </c>
      <c r="C714" s="89">
        <v>3226.21</v>
      </c>
      <c r="D714" s="106">
        <f t="shared" si="44"/>
        <v>0.34819494081290425</v>
      </c>
      <c r="E714" s="90">
        <f t="shared" si="45"/>
        <v>0</v>
      </c>
      <c r="F714" s="90">
        <f t="shared" si="46"/>
        <v>3292.05</v>
      </c>
      <c r="G714" s="82" t="s">
        <v>34</v>
      </c>
      <c r="H714" s="81" t="s">
        <v>2235</v>
      </c>
      <c r="I714" s="81" t="s">
        <v>2236</v>
      </c>
      <c r="J714" s="81" t="s">
        <v>443</v>
      </c>
      <c r="K714" s="81"/>
      <c r="L714" s="81"/>
      <c r="M714" s="81"/>
      <c r="N714" s="81"/>
      <c r="O714" s="82"/>
      <c r="P714" s="81"/>
      <c r="Q714" s="81"/>
      <c r="R714" s="81"/>
      <c r="S714" s="81"/>
      <c r="T714" s="81"/>
      <c r="U714" s="81">
        <f t="shared" si="47"/>
        <v>0</v>
      </c>
      <c r="V714" s="81">
        <f>IFERROR(VLOOKUP(A714,'Competitors Links &amp; Pricings'!A:G,3,0),"")</f>
        <v>3292.05</v>
      </c>
      <c r="W714" s="81">
        <f>IFERROR(VLOOKUP(A714,'Competitors Links &amp; Pricings'!A:G,5,0),"")</f>
        <v>5587.5</v>
      </c>
      <c r="X714" s="81">
        <f>IFERROR(VLOOKUP(A714,'Competitors Links &amp; Pricings'!A:G,7,0),"")</f>
        <v>5587.9</v>
      </c>
      <c r="Y714" s="81">
        <f>IFERROR(VLOOKUP(A714,'Competitors Links &amp; Pricings'!A:L,8,0),"")</f>
        <v>9.9600000000000009</v>
      </c>
      <c r="Z714" s="81">
        <f>IFERROR(VLOOKUP(A714,'Competitors Links &amp; Pricings'!A:L,9,0),"")</f>
        <v>12.71</v>
      </c>
      <c r="AA714" s="81">
        <f>IFERROR(VLOOKUP(A714,'Competitors Links &amp; Pricings'!A:L,10,0),"")</f>
        <v>85</v>
      </c>
      <c r="AB714" s="81">
        <f>IFERROR(VLOOKUP(A714,'Competitors Links &amp; Pricings'!A:L,11,0),"")</f>
        <v>23.77</v>
      </c>
    </row>
    <row r="715" spans="1:28" s="83" customFormat="1" ht="12" x14ac:dyDescent="0.25">
      <c r="A715" s="81" t="s">
        <v>2237</v>
      </c>
      <c r="B715" s="89">
        <v>2054.4899999999998</v>
      </c>
      <c r="C715" s="89">
        <v>2697.55</v>
      </c>
      <c r="D715" s="106">
        <f t="shared" si="44"/>
        <v>0.23838668421345308</v>
      </c>
      <c r="E715" s="90">
        <f t="shared" si="45"/>
        <v>0</v>
      </c>
      <c r="F715" s="90">
        <f t="shared" si="46"/>
        <v>3503</v>
      </c>
      <c r="G715" s="82" t="s">
        <v>34</v>
      </c>
      <c r="H715" s="81" t="s">
        <v>2238</v>
      </c>
      <c r="I715" s="81" t="s">
        <v>2239</v>
      </c>
      <c r="J715" s="81" t="s">
        <v>443</v>
      </c>
      <c r="K715" s="81"/>
      <c r="L715" s="81"/>
      <c r="M715" s="81"/>
      <c r="N715" s="81"/>
      <c r="O715" s="82"/>
      <c r="P715" s="81"/>
      <c r="Q715" s="81"/>
      <c r="R715" s="81"/>
      <c r="S715" s="81"/>
      <c r="T715" s="81"/>
      <c r="U715" s="81">
        <f t="shared" si="47"/>
        <v>0</v>
      </c>
      <c r="V715" s="81">
        <f>IFERROR(VLOOKUP(A715,'Competitors Links &amp; Pricings'!A:G,3,0),"")</f>
        <v>3503</v>
      </c>
      <c r="W715" s="81">
        <f>IFERROR(VLOOKUP(A715,'Competitors Links &amp; Pricings'!A:G,5,0),"")</f>
        <v>4015.23</v>
      </c>
      <c r="X715" s="81" t="str">
        <f>IFERROR(VLOOKUP(A715,'Competitors Links &amp; Pricings'!A:G,7,0),"")</f>
        <v xml:space="preserve"> </v>
      </c>
      <c r="Y715" s="81">
        <f>IFERROR(VLOOKUP(A715,'Competitors Links &amp; Pricings'!A:L,8,0),"")</f>
        <v>12.91</v>
      </c>
      <c r="Z715" s="81">
        <f>IFERROR(VLOOKUP(A715,'Competitors Links &amp; Pricings'!A:L,9,0),"")</f>
        <v>34.520000000000003</v>
      </c>
      <c r="AA715" s="81">
        <f>IFERROR(VLOOKUP(A715,'Competitors Links &amp; Pricings'!A:L,10,0),"")</f>
        <v>105</v>
      </c>
      <c r="AB715" s="81">
        <f>IFERROR(VLOOKUP(A715,'Competitors Links &amp; Pricings'!A:L,11,0),"")</f>
        <v>9.44</v>
      </c>
    </row>
    <row r="716" spans="1:28" s="83" customFormat="1" ht="12" x14ac:dyDescent="0.25">
      <c r="A716" s="81" t="s">
        <v>2240</v>
      </c>
      <c r="B716" s="89">
        <v>1304.57</v>
      </c>
      <c r="C716" s="89">
        <v>1879.93</v>
      </c>
      <c r="D716" s="106">
        <f t="shared" si="44"/>
        <v>0.30605394881724324</v>
      </c>
      <c r="E716" s="90">
        <f t="shared" si="45"/>
        <v>0</v>
      </c>
      <c r="F716" s="90">
        <f t="shared" si="46"/>
        <v>2043.4</v>
      </c>
      <c r="G716" s="82" t="s">
        <v>34</v>
      </c>
      <c r="H716" s="81" t="s">
        <v>2241</v>
      </c>
      <c r="I716" s="81" t="s">
        <v>2242</v>
      </c>
      <c r="J716" s="81" t="s">
        <v>443</v>
      </c>
      <c r="K716" s="81"/>
      <c r="L716" s="81"/>
      <c r="M716" s="81"/>
      <c r="N716" s="81"/>
      <c r="O716" s="82"/>
      <c r="P716" s="81"/>
      <c r="Q716" s="81"/>
      <c r="R716" s="81"/>
      <c r="S716" s="81"/>
      <c r="T716" s="81"/>
      <c r="U716" s="81">
        <f t="shared" si="47"/>
        <v>0</v>
      </c>
      <c r="V716" s="81">
        <f>IFERROR(VLOOKUP(A716,'Competitors Links &amp; Pricings'!A:G,3,0),"")</f>
        <v>2043.4</v>
      </c>
      <c r="W716" s="81" t="str">
        <f>IFERROR(VLOOKUP(A716,'Competitors Links &amp; Pricings'!A:G,5,0),"")</f>
        <v xml:space="preserve"> </v>
      </c>
      <c r="X716" s="81" t="str">
        <f>IFERROR(VLOOKUP(A716,'Competitors Links &amp; Pricings'!A:G,7,0),"")</f>
        <v xml:space="preserve"> </v>
      </c>
      <c r="Y716" s="81">
        <f>IFERROR(VLOOKUP(A716,'Competitors Links &amp; Pricings'!A:L,8,0),"")</f>
        <v>268</v>
      </c>
      <c r="Z716" s="81">
        <f>IFERROR(VLOOKUP(A716,'Competitors Links &amp; Pricings'!A:L,9,0),"")</f>
        <v>19.64</v>
      </c>
      <c r="AA716" s="81">
        <f>IFERROR(VLOOKUP(A716,'Competitors Links &amp; Pricings'!A:L,10,0),"")</f>
        <v>57.32</v>
      </c>
      <c r="AB716" s="81">
        <f>IFERROR(VLOOKUP(A716,'Competitors Links &amp; Pricings'!A:L,11,0),"")</f>
        <v>9.33</v>
      </c>
    </row>
    <row r="717" spans="1:28" s="83" customFormat="1" ht="12" x14ac:dyDescent="0.25">
      <c r="A717" s="81" t="s">
        <v>2243</v>
      </c>
      <c r="B717" s="89">
        <v>984.57</v>
      </c>
      <c r="C717" s="89">
        <v>1347.39</v>
      </c>
      <c r="D717" s="106">
        <f t="shared" si="44"/>
        <v>0.26927615612406208</v>
      </c>
      <c r="E717" s="90">
        <f t="shared" si="45"/>
        <v>0</v>
      </c>
      <c r="F717" s="90">
        <f t="shared" si="46"/>
        <v>1464.55</v>
      </c>
      <c r="G717" s="82" t="s">
        <v>34</v>
      </c>
      <c r="H717" s="81" t="s">
        <v>2244</v>
      </c>
      <c r="I717" s="81" t="s">
        <v>2245</v>
      </c>
      <c r="J717" s="81" t="s">
        <v>443</v>
      </c>
      <c r="K717" s="81"/>
      <c r="L717" s="81"/>
      <c r="M717" s="81"/>
      <c r="N717" s="81"/>
      <c r="O717" s="82"/>
      <c r="P717" s="81"/>
      <c r="Q717" s="81"/>
      <c r="R717" s="81"/>
      <c r="S717" s="81"/>
      <c r="T717" s="81"/>
      <c r="U717" s="81">
        <f t="shared" si="47"/>
        <v>0</v>
      </c>
      <c r="V717" s="81">
        <f>IFERROR(VLOOKUP(A717,'Competitors Links &amp; Pricings'!A:G,3,0),"")</f>
        <v>1464.55</v>
      </c>
      <c r="W717" s="81">
        <f>IFERROR(VLOOKUP(A717,'Competitors Links &amp; Pricings'!A:G,5,0),"")</f>
        <v>1464.55</v>
      </c>
      <c r="X717" s="81">
        <f>IFERROR(VLOOKUP(A717,'Competitors Links &amp; Pricings'!A:G,7,0),"")</f>
        <v>1464.55</v>
      </c>
      <c r="Y717" s="81">
        <f>IFERROR(VLOOKUP(A717,'Competitors Links &amp; Pricings'!A:L,8,0),"")</f>
        <v>8.4</v>
      </c>
      <c r="Z717" s="81">
        <f>IFERROR(VLOOKUP(A717,'Competitors Links &amp; Pricings'!A:L,9,0),"")</f>
        <v>29.3</v>
      </c>
      <c r="AA717" s="81">
        <f>IFERROR(VLOOKUP(A717,'Competitors Links &amp; Pricings'!A:L,10,0),"")</f>
        <v>33</v>
      </c>
      <c r="AB717" s="81">
        <f>IFERROR(VLOOKUP(A717,'Competitors Links &amp; Pricings'!A:L,11,0),"")</f>
        <v>4.3</v>
      </c>
    </row>
    <row r="718" spans="1:28" s="83" customFormat="1" ht="12" x14ac:dyDescent="0.25">
      <c r="A718" s="81" t="s">
        <v>2246</v>
      </c>
      <c r="B718" s="89">
        <v>984.57</v>
      </c>
      <c r="C718" s="89">
        <v>1347.39</v>
      </c>
      <c r="D718" s="106">
        <f t="shared" si="44"/>
        <v>0.26927615612406208</v>
      </c>
      <c r="E718" s="90">
        <f t="shared" si="45"/>
        <v>0</v>
      </c>
      <c r="F718" s="90">
        <f t="shared" si="46"/>
        <v>1464.55</v>
      </c>
      <c r="G718" s="82" t="s">
        <v>34</v>
      </c>
      <c r="H718" s="81" t="s">
        <v>2247</v>
      </c>
      <c r="I718" s="81" t="s">
        <v>2248</v>
      </c>
      <c r="J718" s="81" t="s">
        <v>443</v>
      </c>
      <c r="K718" s="81"/>
      <c r="L718" s="81"/>
      <c r="M718" s="81"/>
      <c r="N718" s="81"/>
      <c r="O718" s="82"/>
      <c r="P718" s="81"/>
      <c r="Q718" s="81"/>
      <c r="R718" s="81"/>
      <c r="S718" s="81"/>
      <c r="T718" s="81"/>
      <c r="U718" s="81">
        <f t="shared" si="47"/>
        <v>0</v>
      </c>
      <c r="V718" s="81">
        <f>IFERROR(VLOOKUP(A718,'Competitors Links &amp; Pricings'!A:G,3,0),"")</f>
        <v>1464.55</v>
      </c>
      <c r="W718" s="81">
        <f>IFERROR(VLOOKUP(A718,'Competitors Links &amp; Pricings'!A:G,5,0),"")</f>
        <v>2135</v>
      </c>
      <c r="X718" s="81">
        <f>IFERROR(VLOOKUP(A718,'Competitors Links &amp; Pricings'!A:G,7,0),"")</f>
        <v>1464.55</v>
      </c>
      <c r="Y718" s="81">
        <f>IFERROR(VLOOKUP(A718,'Competitors Links &amp; Pricings'!A:L,8,0),"")</f>
        <v>8.42</v>
      </c>
      <c r="Z718" s="81">
        <f>IFERROR(VLOOKUP(A718,'Competitors Links &amp; Pricings'!A:L,9,0),"")</f>
        <v>29.33</v>
      </c>
      <c r="AA718" s="81">
        <f>IFERROR(VLOOKUP(A718,'Competitors Links &amp; Pricings'!A:L,10,0),"")</f>
        <v>33.06</v>
      </c>
      <c r="AB718" s="81">
        <f>IFERROR(VLOOKUP(A718,'Competitors Links &amp; Pricings'!A:L,11,0),"")</f>
        <v>29.33</v>
      </c>
    </row>
    <row r="719" spans="1:28" s="83" customFormat="1" ht="12" x14ac:dyDescent="0.25">
      <c r="A719" s="81" t="s">
        <v>2249</v>
      </c>
      <c r="B719" s="89">
        <v>1033.71</v>
      </c>
      <c r="C719" s="89">
        <v>1414.64</v>
      </c>
      <c r="D719" s="106">
        <f t="shared" si="44"/>
        <v>0.26927698919866538</v>
      </c>
      <c r="E719" s="90">
        <f t="shared" si="45"/>
        <v>0</v>
      </c>
      <c r="F719" s="90">
        <f t="shared" si="46"/>
        <v>1537.65</v>
      </c>
      <c r="G719" s="82" t="s">
        <v>34</v>
      </c>
      <c r="H719" s="81" t="s">
        <v>2250</v>
      </c>
      <c r="I719" s="81" t="s">
        <v>2251</v>
      </c>
      <c r="J719" s="81" t="s">
        <v>443</v>
      </c>
      <c r="K719" s="81"/>
      <c r="L719" s="81"/>
      <c r="M719" s="81"/>
      <c r="N719" s="81"/>
      <c r="O719" s="82"/>
      <c r="P719" s="81"/>
      <c r="Q719" s="81"/>
      <c r="R719" s="81"/>
      <c r="S719" s="81"/>
      <c r="T719" s="81"/>
      <c r="U719" s="81">
        <f t="shared" si="47"/>
        <v>0</v>
      </c>
      <c r="V719" s="81">
        <f>IFERROR(VLOOKUP(A719,'Competitors Links &amp; Pricings'!A:G,3,0),"")</f>
        <v>1537.65</v>
      </c>
      <c r="W719" s="81">
        <f>IFERROR(VLOOKUP(A719,'Competitors Links &amp; Pricings'!A:G,5,0),"")</f>
        <v>1537.65</v>
      </c>
      <c r="X719" s="81">
        <f>IFERROR(VLOOKUP(A719,'Competitors Links &amp; Pricings'!A:G,7,0),"")</f>
        <v>1537.65</v>
      </c>
      <c r="Y719" s="81">
        <f>IFERROR(VLOOKUP(A719,'Competitors Links &amp; Pricings'!A:L,8,0),"")</f>
        <v>14.17</v>
      </c>
      <c r="Z719" s="81">
        <f>IFERROR(VLOOKUP(A719,'Competitors Links &amp; Pricings'!A:L,9,0),"")</f>
        <v>18.11</v>
      </c>
      <c r="AA719" s="81">
        <f>IFERROR(VLOOKUP(A719,'Competitors Links &amp; Pricings'!A:L,10,0),"")</f>
        <v>41.9</v>
      </c>
      <c r="AB719" s="81">
        <f>IFERROR(VLOOKUP(A719,'Competitors Links &amp; Pricings'!A:L,11,0),"")</f>
        <v>7.4</v>
      </c>
    </row>
    <row r="720" spans="1:28" s="83" customFormat="1" ht="12" x14ac:dyDescent="0.25">
      <c r="A720" s="81" t="s">
        <v>2252</v>
      </c>
      <c r="B720" s="89">
        <v>715.43</v>
      </c>
      <c r="C720" s="89">
        <v>979.06</v>
      </c>
      <c r="D720" s="106">
        <f t="shared" si="44"/>
        <v>0.26926848201335979</v>
      </c>
      <c r="E720" s="90">
        <f t="shared" si="45"/>
        <v>0</v>
      </c>
      <c r="F720" s="90">
        <f t="shared" si="46"/>
        <v>1064.2</v>
      </c>
      <c r="G720" s="82" t="s">
        <v>34</v>
      </c>
      <c r="H720" s="81" t="s">
        <v>2253</v>
      </c>
      <c r="I720" s="81" t="s">
        <v>2254</v>
      </c>
      <c r="J720" s="81" t="s">
        <v>443</v>
      </c>
      <c r="K720" s="81"/>
      <c r="L720" s="81"/>
      <c r="M720" s="81"/>
      <c r="N720" s="81"/>
      <c r="O720" s="82"/>
      <c r="P720" s="81"/>
      <c r="Q720" s="81"/>
      <c r="R720" s="81"/>
      <c r="S720" s="81"/>
      <c r="T720" s="81"/>
      <c r="U720" s="81">
        <f t="shared" si="47"/>
        <v>0</v>
      </c>
      <c r="V720" s="81">
        <f>IFERROR(VLOOKUP(A720,'Competitors Links &amp; Pricings'!A:G,3,0),"")</f>
        <v>1064.2</v>
      </c>
      <c r="W720" s="81">
        <f>IFERROR(VLOOKUP(A720,'Competitors Links &amp; Pricings'!A:G,5,0),"")</f>
        <v>1064.2</v>
      </c>
      <c r="X720" s="81">
        <f>IFERROR(VLOOKUP(A720,'Competitors Links &amp; Pricings'!A:G,7,0),"")</f>
        <v>1064.2</v>
      </c>
      <c r="Y720" s="81">
        <f>IFERROR(VLOOKUP(A720,'Competitors Links &amp; Pricings'!A:L,8,0),"")</f>
        <v>17.3</v>
      </c>
      <c r="Z720" s="81">
        <f>IFERROR(VLOOKUP(A720,'Competitors Links &amp; Pricings'!A:L,9,0),"")</f>
        <v>28.7</v>
      </c>
      <c r="AA720" s="81">
        <f>IFERROR(VLOOKUP(A720,'Competitors Links &amp; Pricings'!A:L,10,0),"")</f>
        <v>49</v>
      </c>
      <c r="AB720" s="81">
        <f>IFERROR(VLOOKUP(A720,'Competitors Links &amp; Pricings'!A:L,11,0),"")</f>
        <v>14.2</v>
      </c>
    </row>
    <row r="721" spans="1:28" s="83" customFormat="1" ht="12" x14ac:dyDescent="0.25">
      <c r="A721" s="81" t="s">
        <v>2255</v>
      </c>
      <c r="B721" s="89">
        <v>846.29</v>
      </c>
      <c r="C721" s="89">
        <v>1158.1400000000001</v>
      </c>
      <c r="D721" s="106">
        <f t="shared" si="44"/>
        <v>0.26926796414941206</v>
      </c>
      <c r="E721" s="90">
        <f t="shared" si="45"/>
        <v>0</v>
      </c>
      <c r="F721" s="90">
        <f t="shared" si="46"/>
        <v>1258.8499999999999</v>
      </c>
      <c r="G721" s="82" t="s">
        <v>34</v>
      </c>
      <c r="H721" s="81" t="s">
        <v>2256</v>
      </c>
      <c r="I721" s="81" t="s">
        <v>2257</v>
      </c>
      <c r="J721" s="81" t="s">
        <v>443</v>
      </c>
      <c r="K721" s="81"/>
      <c r="L721" s="81"/>
      <c r="M721" s="81"/>
      <c r="N721" s="81"/>
      <c r="O721" s="82"/>
      <c r="P721" s="81"/>
      <c r="Q721" s="81"/>
      <c r="R721" s="81"/>
      <c r="S721" s="81"/>
      <c r="T721" s="81"/>
      <c r="U721" s="81">
        <f t="shared" si="47"/>
        <v>0</v>
      </c>
      <c r="V721" s="81">
        <f>IFERROR(VLOOKUP(A721,'Competitors Links &amp; Pricings'!A:G,3,0),"")</f>
        <v>1258.8499999999999</v>
      </c>
      <c r="W721" s="81">
        <f>IFERROR(VLOOKUP(A721,'Competitors Links &amp; Pricings'!A:G,5,0),"")</f>
        <v>1258.8499999999999</v>
      </c>
      <c r="X721" s="81">
        <f>IFERROR(VLOOKUP(A721,'Competitors Links &amp; Pricings'!A:G,7,0),"")</f>
        <v>1258.8499999999999</v>
      </c>
      <c r="Y721" s="81">
        <f>IFERROR(VLOOKUP(A721,'Competitors Links &amp; Pricings'!A:L,8,0),"")</f>
        <v>15.7</v>
      </c>
      <c r="Z721" s="81">
        <f>IFERROR(VLOOKUP(A721,'Competitors Links &amp; Pricings'!A:L,9,0),"")</f>
        <v>24.8</v>
      </c>
      <c r="AA721" s="81">
        <f>IFERROR(VLOOKUP(A721,'Competitors Links &amp; Pricings'!A:L,10,0),"")</f>
        <v>30</v>
      </c>
      <c r="AB721" s="81">
        <f>IFERROR(VLOOKUP(A721,'Competitors Links &amp; Pricings'!A:L,11,0),"")</f>
        <v>12.2</v>
      </c>
    </row>
    <row r="722" spans="1:28" s="83" customFormat="1" ht="12" x14ac:dyDescent="0.25">
      <c r="A722" s="81" t="s">
        <v>2258</v>
      </c>
      <c r="B722" s="89">
        <v>955.43</v>
      </c>
      <c r="C722" s="89">
        <v>1140.3499999999999</v>
      </c>
      <c r="D722" s="106">
        <f t="shared" si="44"/>
        <v>0.16216074012364623</v>
      </c>
      <c r="E722" s="90">
        <f t="shared" si="45"/>
        <v>0</v>
      </c>
      <c r="F722" s="90">
        <f t="shared" si="46"/>
        <v>0</v>
      </c>
      <c r="G722" s="82" t="s">
        <v>34</v>
      </c>
      <c r="H722" s="81" t="s">
        <v>2259</v>
      </c>
      <c r="I722" s="81" t="s">
        <v>2260</v>
      </c>
      <c r="J722" s="81" t="s">
        <v>443</v>
      </c>
      <c r="K722" s="81"/>
      <c r="L722" s="81"/>
      <c r="M722" s="81"/>
      <c r="N722" s="81"/>
      <c r="O722" s="82"/>
      <c r="P722" s="81"/>
      <c r="Q722" s="81"/>
      <c r="R722" s="81"/>
      <c r="S722" s="81"/>
      <c r="T722" s="81"/>
      <c r="U722" s="81">
        <f t="shared" si="47"/>
        <v>0</v>
      </c>
      <c r="V722" s="81" t="str">
        <f>IFERROR(VLOOKUP(A722,'Competitors Links &amp; Pricings'!A:G,3,0),"")</f>
        <v xml:space="preserve"> </v>
      </c>
      <c r="W722" s="81" t="str">
        <f>IFERROR(VLOOKUP(A722,'Competitors Links &amp; Pricings'!A:G,5,0),"")</f>
        <v xml:space="preserve"> </v>
      </c>
      <c r="X722" s="81" t="str">
        <f>IFERROR(VLOOKUP(A722,'Competitors Links &amp; Pricings'!A:G,7,0),"")</f>
        <v xml:space="preserve"> </v>
      </c>
      <c r="Y722" s="81">
        <f>IFERROR(VLOOKUP(A722,'Competitors Links &amp; Pricings'!A:L,8,0),"")</f>
        <v>13.8</v>
      </c>
      <c r="Z722" s="81">
        <f>IFERROR(VLOOKUP(A722,'Competitors Links &amp; Pricings'!A:L,9,0),"")</f>
        <v>22.2</v>
      </c>
      <c r="AA722" s="81">
        <f>IFERROR(VLOOKUP(A722,'Competitors Links &amp; Pricings'!A:L,10,0),"")</f>
        <v>24</v>
      </c>
      <c r="AB722" s="81">
        <f>IFERROR(VLOOKUP(A722,'Competitors Links &amp; Pricings'!A:L,11,0),"")</f>
        <v>10.199999999999999</v>
      </c>
    </row>
    <row r="723" spans="1:28" s="83" customFormat="1" ht="12" x14ac:dyDescent="0.25">
      <c r="A723" s="81" t="s">
        <v>2261</v>
      </c>
      <c r="B723" s="89">
        <v>16.57</v>
      </c>
      <c r="C723" s="89">
        <v>23.46</v>
      </c>
      <c r="D723" s="106">
        <f t="shared" si="44"/>
        <v>0.29369138959931801</v>
      </c>
      <c r="E723" s="90">
        <f t="shared" si="45"/>
        <v>0</v>
      </c>
      <c r="F723" s="90">
        <f t="shared" si="46"/>
        <v>25.5</v>
      </c>
      <c r="G723" s="82" t="s">
        <v>34</v>
      </c>
      <c r="H723" s="81" t="s">
        <v>2262</v>
      </c>
      <c r="I723" s="81" t="s">
        <v>2263</v>
      </c>
      <c r="J723" s="81" t="s">
        <v>443</v>
      </c>
      <c r="K723" s="81"/>
      <c r="L723" s="81"/>
      <c r="M723" s="81"/>
      <c r="N723" s="81"/>
      <c r="O723" s="82"/>
      <c r="P723" s="81"/>
      <c r="Q723" s="81"/>
      <c r="R723" s="81"/>
      <c r="S723" s="81"/>
      <c r="T723" s="81"/>
      <c r="U723" s="81">
        <f t="shared" si="47"/>
        <v>0</v>
      </c>
      <c r="V723" s="81">
        <f>IFERROR(VLOOKUP(A723,'Competitors Links &amp; Pricings'!A:G,3,0),"")</f>
        <v>25.5</v>
      </c>
      <c r="W723" s="81">
        <f>IFERROR(VLOOKUP(A723,'Competitors Links &amp; Pricings'!A:G,5,0),"")</f>
        <v>25.5</v>
      </c>
      <c r="X723" s="81">
        <f>IFERROR(VLOOKUP(A723,'Competitors Links &amp; Pricings'!A:G,7,0),"")</f>
        <v>25.5</v>
      </c>
      <c r="Y723" s="81">
        <f>IFERROR(VLOOKUP(A723,'Competitors Links &amp; Pricings'!A:L,8,0),"")</f>
        <v>6</v>
      </c>
      <c r="Z723" s="81">
        <f>IFERROR(VLOOKUP(A723,'Competitors Links &amp; Pricings'!A:L,9,0),"")</f>
        <v>9</v>
      </c>
      <c r="AA723" s="81">
        <f>IFERROR(VLOOKUP(A723,'Competitors Links &amp; Pricings'!A:L,10,0),"")</f>
        <v>0.44</v>
      </c>
      <c r="AB723" s="81">
        <f>IFERROR(VLOOKUP(A723,'Competitors Links &amp; Pricings'!A:L,11,0),"")</f>
        <v>2</v>
      </c>
    </row>
    <row r="724" spans="1:28" s="83" customFormat="1" ht="12" x14ac:dyDescent="0.25">
      <c r="A724" s="81" t="s">
        <v>2264</v>
      </c>
      <c r="B724" s="89">
        <v>3066.38</v>
      </c>
      <c r="C724" s="89">
        <v>3750</v>
      </c>
      <c r="D724" s="106">
        <f t="shared" si="44"/>
        <v>0.18229866666666664</v>
      </c>
      <c r="E724" s="90">
        <f t="shared" si="45"/>
        <v>0</v>
      </c>
      <c r="F724" s="90">
        <f t="shared" si="46"/>
        <v>3294</v>
      </c>
      <c r="G724" s="82" t="s">
        <v>50</v>
      </c>
      <c r="H724" s="81" t="s">
        <v>2265</v>
      </c>
      <c r="I724" s="81" t="s">
        <v>2266</v>
      </c>
      <c r="J724" s="81" t="s">
        <v>251</v>
      </c>
      <c r="K724" s="81"/>
      <c r="L724" s="81"/>
      <c r="M724" s="81"/>
      <c r="N724" s="81"/>
      <c r="O724" s="82"/>
      <c r="P724" s="81"/>
      <c r="Q724" s="81"/>
      <c r="R724" s="81"/>
      <c r="S724" s="81"/>
      <c r="T724" s="81"/>
      <c r="U724" s="81">
        <f t="shared" si="47"/>
        <v>0</v>
      </c>
      <c r="V724" s="81">
        <f>IFERROR(VLOOKUP(A724,'Competitors Links &amp; Pricings'!A:G,3,0),"")</f>
        <v>3294</v>
      </c>
      <c r="W724" s="81">
        <f>IFERROR(VLOOKUP(A724,'Competitors Links &amp; Pricings'!A:G,5,0),"")</f>
        <v>4298.13</v>
      </c>
      <c r="X724" s="81" t="str">
        <f>IFERROR(VLOOKUP(A724,'Competitors Links &amp; Pricings'!A:G,7,0),"")</f>
        <v xml:space="preserve"> </v>
      </c>
      <c r="Y724" s="81">
        <f>IFERROR(VLOOKUP(A724,'Competitors Links &amp; Pricings'!A:L,8,0),"")</f>
        <v>17.7</v>
      </c>
      <c r="Z724" s="81">
        <f>IFERROR(VLOOKUP(A724,'Competitors Links &amp; Pricings'!A:L,9,0),"")</f>
        <v>6.8</v>
      </c>
      <c r="AA724" s="81">
        <f>IFERROR(VLOOKUP(A724,'Competitors Links &amp; Pricings'!A:L,10,0),"")</f>
        <v>41.7</v>
      </c>
      <c r="AB724" s="81">
        <f>IFERROR(VLOOKUP(A724,'Competitors Links &amp; Pricings'!A:L,11,0),"")</f>
        <v>14.6</v>
      </c>
    </row>
    <row r="725" spans="1:28" s="83" customFormat="1" ht="12" x14ac:dyDescent="0.25">
      <c r="A725" s="81" t="s">
        <v>2267</v>
      </c>
      <c r="B725" s="89">
        <v>955.43</v>
      </c>
      <c r="C725" s="89">
        <v>1307.5</v>
      </c>
      <c r="D725" s="106">
        <f t="shared" si="44"/>
        <v>0.2692695984703633</v>
      </c>
      <c r="E725" s="90">
        <f t="shared" si="45"/>
        <v>0</v>
      </c>
      <c r="F725" s="90">
        <f t="shared" si="46"/>
        <v>1421.2</v>
      </c>
      <c r="G725" s="82" t="s">
        <v>34</v>
      </c>
      <c r="H725" s="81" t="s">
        <v>2268</v>
      </c>
      <c r="I725" s="81" t="s">
        <v>2269</v>
      </c>
      <c r="J725" s="81" t="s">
        <v>443</v>
      </c>
      <c r="K725" s="81"/>
      <c r="L725" s="81"/>
      <c r="M725" s="81"/>
      <c r="N725" s="81"/>
      <c r="O725" s="82"/>
      <c r="P725" s="81"/>
      <c r="Q725" s="81"/>
      <c r="R725" s="81"/>
      <c r="S725" s="81"/>
      <c r="T725" s="81"/>
      <c r="U725" s="81">
        <f t="shared" si="47"/>
        <v>0</v>
      </c>
      <c r="V725" s="81">
        <f>IFERROR(VLOOKUP(A725,'Competitors Links &amp; Pricings'!A:G,3,0),"")</f>
        <v>1421.2</v>
      </c>
      <c r="W725" s="81" t="str">
        <f>IFERROR(VLOOKUP(A725,'Competitors Links &amp; Pricings'!A:G,5,0),"")</f>
        <v xml:space="preserve"> </v>
      </c>
      <c r="X725" s="81" t="str">
        <f>IFERROR(VLOOKUP(A725,'Competitors Links &amp; Pricings'!A:G,7,0),"")</f>
        <v xml:space="preserve"> </v>
      </c>
      <c r="Y725" s="81">
        <f>IFERROR(VLOOKUP(A725,'Competitors Links &amp; Pricings'!A:L,8,0),"")</f>
        <v>11.8</v>
      </c>
      <c r="Z725" s="81">
        <f>IFERROR(VLOOKUP(A725,'Competitors Links &amp; Pricings'!A:L,9,0),"")</f>
        <v>19.2</v>
      </c>
      <c r="AA725" s="81">
        <f>IFERROR(VLOOKUP(A725,'Competitors Links &amp; Pricings'!A:L,10,0),"")</f>
        <v>18</v>
      </c>
      <c r="AB725" s="81">
        <f>IFERROR(VLOOKUP(A725,'Competitors Links &amp; Pricings'!A:L,11,0),"")</f>
        <v>8.6999999999999993</v>
      </c>
    </row>
    <row r="726" spans="1:28" s="83" customFormat="1" ht="12" x14ac:dyDescent="0.25">
      <c r="A726" s="81" t="s">
        <v>2270</v>
      </c>
      <c r="B726" s="89">
        <v>684.57</v>
      </c>
      <c r="C726" s="89">
        <v>936.84</v>
      </c>
      <c r="D726" s="106">
        <f t="shared" si="44"/>
        <v>0.26927757141027281</v>
      </c>
      <c r="E726" s="90">
        <f t="shared" si="45"/>
        <v>0</v>
      </c>
      <c r="F726" s="90">
        <f t="shared" si="46"/>
        <v>1018.3</v>
      </c>
      <c r="G726" s="82" t="s">
        <v>34</v>
      </c>
      <c r="H726" s="81" t="s">
        <v>2271</v>
      </c>
      <c r="I726" s="81" t="s">
        <v>2272</v>
      </c>
      <c r="J726" s="81" t="s">
        <v>443</v>
      </c>
      <c r="K726" s="81"/>
      <c r="L726" s="81"/>
      <c r="M726" s="81"/>
      <c r="N726" s="81"/>
      <c r="O726" s="82"/>
      <c r="P726" s="81"/>
      <c r="Q726" s="81"/>
      <c r="R726" s="81"/>
      <c r="S726" s="81"/>
      <c r="T726" s="81"/>
      <c r="U726" s="81">
        <f t="shared" si="47"/>
        <v>0</v>
      </c>
      <c r="V726" s="81">
        <f>IFERROR(VLOOKUP(A726,'Competitors Links &amp; Pricings'!A:G,3,0),"")</f>
        <v>1018.3</v>
      </c>
      <c r="W726" s="81">
        <f>IFERROR(VLOOKUP(A726,'Competitors Links &amp; Pricings'!A:G,5,0),"")</f>
        <v>1018.3</v>
      </c>
      <c r="X726" s="81">
        <f>IFERROR(VLOOKUP(A726,'Competitors Links &amp; Pricings'!A:G,7,0),"")</f>
        <v>1018.3</v>
      </c>
      <c r="Y726" s="81">
        <f>IFERROR(VLOOKUP(A726,'Competitors Links &amp; Pricings'!A:L,8,0),"")</f>
        <v>10.199999999999999</v>
      </c>
      <c r="Z726" s="81">
        <f>IFERROR(VLOOKUP(A726,'Competitors Links &amp; Pricings'!A:L,9,0),"")</f>
        <v>16.3</v>
      </c>
      <c r="AA726" s="81">
        <f>IFERROR(VLOOKUP(A726,'Competitors Links &amp; Pricings'!A:L,10,0),"")</f>
        <v>14</v>
      </c>
      <c r="AB726" s="81">
        <f>IFERROR(VLOOKUP(A726,'Competitors Links &amp; Pricings'!A:L,11,0),"")</f>
        <v>8.1</v>
      </c>
    </row>
    <row r="727" spans="1:28" s="83" customFormat="1" ht="12" x14ac:dyDescent="0.25">
      <c r="A727" s="81" t="s">
        <v>2273</v>
      </c>
      <c r="B727" s="89">
        <v>832</v>
      </c>
      <c r="C727" s="89">
        <v>1138.5899999999999</v>
      </c>
      <c r="D727" s="106">
        <f t="shared" si="44"/>
        <v>0.26927164299704015</v>
      </c>
      <c r="E727" s="90">
        <f t="shared" si="45"/>
        <v>0</v>
      </c>
      <c r="F727" s="90">
        <f t="shared" si="46"/>
        <v>1237.5999999999999</v>
      </c>
      <c r="G727" s="82" t="s">
        <v>34</v>
      </c>
      <c r="H727" s="81" t="s">
        <v>2274</v>
      </c>
      <c r="I727" s="81" t="s">
        <v>2275</v>
      </c>
      <c r="J727" s="81" t="s">
        <v>443</v>
      </c>
      <c r="K727" s="81"/>
      <c r="L727" s="81"/>
      <c r="M727" s="81"/>
      <c r="N727" s="81"/>
      <c r="O727" s="82"/>
      <c r="P727" s="81"/>
      <c r="Q727" s="81"/>
      <c r="R727" s="81"/>
      <c r="S727" s="81"/>
      <c r="T727" s="81"/>
      <c r="U727" s="81">
        <f t="shared" si="47"/>
        <v>0</v>
      </c>
      <c r="V727" s="81">
        <f>IFERROR(VLOOKUP(A727,'Competitors Links &amp; Pricings'!A:G,3,0),"")</f>
        <v>1237.5999999999999</v>
      </c>
      <c r="W727" s="81">
        <f>IFERROR(VLOOKUP(A727,'Competitors Links &amp; Pricings'!A:G,5,0),"")</f>
        <v>1237.5999999999999</v>
      </c>
      <c r="X727" s="81">
        <f>IFERROR(VLOOKUP(A727,'Competitors Links &amp; Pricings'!A:G,7,0),"")</f>
        <v>1237.5999999999999</v>
      </c>
      <c r="Y727" s="81">
        <f>IFERROR(VLOOKUP(A727,'Competitors Links &amp; Pricings'!A:L,8,0),"")</f>
        <v>8.6999999999999993</v>
      </c>
      <c r="Z727" s="81">
        <f>IFERROR(VLOOKUP(A727,'Competitors Links &amp; Pricings'!A:L,9,0),"")</f>
        <v>14.3</v>
      </c>
      <c r="AA727" s="81">
        <f>IFERROR(VLOOKUP(A727,'Competitors Links &amp; Pricings'!A:L,10,0),"")</f>
        <v>12</v>
      </c>
      <c r="AB727" s="81">
        <f>IFERROR(VLOOKUP(A727,'Competitors Links &amp; Pricings'!A:L,11,0),"")</f>
        <v>6.7</v>
      </c>
    </row>
    <row r="728" spans="1:28" s="92" customFormat="1" ht="12" x14ac:dyDescent="0.25">
      <c r="A728" s="91" t="s">
        <v>2276</v>
      </c>
      <c r="B728" s="89">
        <v>17777.78</v>
      </c>
      <c r="C728" s="89">
        <v>23288.89</v>
      </c>
      <c r="D728" s="106">
        <f t="shared" si="44"/>
        <v>0.23664116237399038</v>
      </c>
      <c r="E728" s="90">
        <f t="shared" si="45"/>
        <v>0</v>
      </c>
      <c r="F728" s="90">
        <f t="shared" si="46"/>
        <v>13749.95</v>
      </c>
      <c r="G728" s="100" t="s">
        <v>262</v>
      </c>
      <c r="H728" s="101" t="s">
        <v>2277</v>
      </c>
      <c r="I728" s="101" t="s">
        <v>2278</v>
      </c>
      <c r="J728" s="101" t="s">
        <v>1523</v>
      </c>
      <c r="K728" s="101"/>
      <c r="L728" s="101"/>
      <c r="M728" s="101"/>
      <c r="N728" s="101"/>
      <c r="O728" s="100"/>
      <c r="P728" s="101"/>
      <c r="Q728" s="101"/>
      <c r="R728" s="101"/>
      <c r="S728" s="101"/>
      <c r="T728" s="101"/>
      <c r="U728" s="81">
        <f t="shared" si="47"/>
        <v>0</v>
      </c>
      <c r="V728" s="101">
        <f>IFERROR(VLOOKUP(A728,'Competitors Links &amp; Pricings'!A:G,3,0),"")</f>
        <v>13749.95</v>
      </c>
      <c r="W728" s="101">
        <f>IFERROR(VLOOKUP(A728,'Competitors Links &amp; Pricings'!A:G,5,0),"")</f>
        <v>14871.85</v>
      </c>
      <c r="X728" s="101" t="str">
        <f>IFERROR(VLOOKUP(A728,'Competitors Links &amp; Pricings'!A:G,7,0),"")</f>
        <v xml:space="preserve"> </v>
      </c>
      <c r="Y728" s="101">
        <f>IFERROR(VLOOKUP(A728,'Competitors Links &amp; Pricings'!A:L,8,0),"")</f>
        <v>12</v>
      </c>
      <c r="Z728" s="101">
        <f>IFERROR(VLOOKUP(A728,'Competitors Links &amp; Pricings'!A:L,9,0),"")</f>
        <v>60</v>
      </c>
      <c r="AA728" s="101">
        <f>IFERROR(VLOOKUP(A728,'Competitors Links &amp; Pricings'!A:L,10,0),"")</f>
        <v>340</v>
      </c>
      <c r="AB728" s="101">
        <f>IFERROR(VLOOKUP(A728,'Competitors Links &amp; Pricings'!A:L,11,0),"")</f>
        <v>36</v>
      </c>
    </row>
    <row r="729" spans="1:28" s="83" customFormat="1" ht="12" x14ac:dyDescent="0.25">
      <c r="A729" s="81" t="s">
        <v>2279</v>
      </c>
      <c r="B729" s="89">
        <v>2838.86</v>
      </c>
      <c r="C729" s="89">
        <v>4138.34</v>
      </c>
      <c r="D729" s="106">
        <f t="shared" si="44"/>
        <v>0.31400996534842474</v>
      </c>
      <c r="E729" s="90">
        <f t="shared" si="45"/>
        <v>0</v>
      </c>
      <c r="F729" s="90">
        <f t="shared" si="46"/>
        <v>4222.8</v>
      </c>
      <c r="G729" s="82" t="s">
        <v>34</v>
      </c>
      <c r="H729" s="81" t="s">
        <v>2280</v>
      </c>
      <c r="I729" s="81" t="s">
        <v>2281</v>
      </c>
      <c r="J729" s="81" t="s">
        <v>443</v>
      </c>
      <c r="K729" s="81"/>
      <c r="L729" s="81"/>
      <c r="M729" s="81"/>
      <c r="N729" s="81"/>
      <c r="O729" s="82"/>
      <c r="P729" s="81"/>
      <c r="Q729" s="81"/>
      <c r="R729" s="81"/>
      <c r="S729" s="81"/>
      <c r="T729" s="81"/>
      <c r="U729" s="81">
        <f t="shared" si="47"/>
        <v>0</v>
      </c>
      <c r="V729" s="81">
        <f>IFERROR(VLOOKUP(A729,'Competitors Links &amp; Pricings'!A:G,3,0),"")</f>
        <v>4222.8</v>
      </c>
      <c r="W729" s="81">
        <f>IFERROR(VLOOKUP(A729,'Competitors Links &amp; Pricings'!A:G,5,0),"")</f>
        <v>4222.8</v>
      </c>
      <c r="X729" s="81">
        <f>IFERROR(VLOOKUP(A729,'Competitors Links &amp; Pricings'!A:G,7,0),"")</f>
        <v>4433.9399999999996</v>
      </c>
      <c r="Y729" s="81">
        <f>IFERROR(VLOOKUP(A729,'Competitors Links &amp; Pricings'!A:L,8,0),"")</f>
        <v>19.2</v>
      </c>
      <c r="Z729" s="81">
        <f>IFERROR(VLOOKUP(A729,'Competitors Links &amp; Pricings'!A:L,9,0),"")</f>
        <v>22.66</v>
      </c>
      <c r="AA729" s="81">
        <f>IFERROR(VLOOKUP(A729,'Competitors Links &amp; Pricings'!A:L,10,0),"")</f>
        <v>128</v>
      </c>
      <c r="AB729" s="81">
        <f>IFERROR(VLOOKUP(A729,'Competitors Links &amp; Pricings'!A:L,11,0),"")</f>
        <v>13.6</v>
      </c>
    </row>
    <row r="730" spans="1:28" s="83" customFormat="1" ht="12" x14ac:dyDescent="0.25">
      <c r="A730" s="81" t="s">
        <v>2282</v>
      </c>
      <c r="B730" s="89">
        <v>1848.57</v>
      </c>
      <c r="C730" s="89">
        <v>2529.77</v>
      </c>
      <c r="D730" s="106">
        <f t="shared" si="44"/>
        <v>0.26927349126600442</v>
      </c>
      <c r="E730" s="90">
        <f t="shared" si="45"/>
        <v>0</v>
      </c>
      <c r="F730" s="90">
        <f t="shared" si="46"/>
        <v>2749.75</v>
      </c>
      <c r="G730" s="82" t="s">
        <v>34</v>
      </c>
      <c r="H730" s="81" t="s">
        <v>2283</v>
      </c>
      <c r="I730" s="81" t="s">
        <v>2284</v>
      </c>
      <c r="J730" s="81" t="s">
        <v>443</v>
      </c>
      <c r="K730" s="82"/>
      <c r="L730" s="81"/>
      <c r="M730" s="82"/>
      <c r="N730" s="82"/>
      <c r="O730" s="82"/>
      <c r="P730" s="81"/>
      <c r="Q730" s="81"/>
      <c r="R730" s="81"/>
      <c r="S730" s="81"/>
      <c r="T730" s="81"/>
      <c r="U730" s="81">
        <f t="shared" si="47"/>
        <v>0</v>
      </c>
      <c r="V730" s="81">
        <f>IFERROR(VLOOKUP(A730,'Competitors Links &amp; Pricings'!A:G,3,0),"")</f>
        <v>2749.75</v>
      </c>
      <c r="W730" s="81">
        <f>IFERROR(VLOOKUP(A730,'Competitors Links &amp; Pricings'!A:G,5,0),"")</f>
        <v>2749.75</v>
      </c>
      <c r="X730" s="81">
        <f>IFERROR(VLOOKUP(A730,'Competitors Links &amp; Pricings'!A:G,7,0),"")</f>
        <v>3708</v>
      </c>
      <c r="Y730" s="81">
        <f>IFERROR(VLOOKUP(A730,'Competitors Links &amp; Pricings'!A:L,8,0),"")</f>
        <v>13</v>
      </c>
      <c r="Z730" s="81">
        <f>IFERROR(VLOOKUP(A730,'Competitors Links &amp; Pricings'!A:L,9,0),"")</f>
        <v>17.5</v>
      </c>
      <c r="AA730" s="81">
        <f>IFERROR(VLOOKUP(A730,'Competitors Links &amp; Pricings'!A:L,10,0),"")</f>
        <v>66</v>
      </c>
      <c r="AB730" s="81">
        <f>IFERROR(VLOOKUP(A730,'Competitors Links &amp; Pricings'!A:L,11,0),"")</f>
        <v>9.6</v>
      </c>
    </row>
    <row r="731" spans="1:28" s="83" customFormat="1" ht="12" x14ac:dyDescent="0.25">
      <c r="A731" s="81" t="s">
        <v>2285</v>
      </c>
      <c r="B731" s="89">
        <v>149.36000000000001</v>
      </c>
      <c r="C731" s="89">
        <v>182.22</v>
      </c>
      <c r="D731" s="106">
        <f t="shared" si="44"/>
        <v>0.18033146745692014</v>
      </c>
      <c r="E731" s="90">
        <f t="shared" si="45"/>
        <v>0</v>
      </c>
      <c r="F731" s="90">
        <f t="shared" si="46"/>
        <v>172.73</v>
      </c>
      <c r="G731" s="82" t="s">
        <v>34</v>
      </c>
      <c r="H731" s="81" t="s">
        <v>2286</v>
      </c>
      <c r="I731" s="81" t="s">
        <v>2287</v>
      </c>
      <c r="J731" s="81" t="s">
        <v>1523</v>
      </c>
      <c r="K731" s="82"/>
      <c r="L731" s="81"/>
      <c r="M731" s="82"/>
      <c r="N731" s="82"/>
      <c r="O731" s="82"/>
      <c r="P731" s="81"/>
      <c r="Q731" s="81"/>
      <c r="R731" s="81"/>
      <c r="S731" s="81"/>
      <c r="T731" s="81"/>
      <c r="U731" s="81">
        <f t="shared" si="47"/>
        <v>0</v>
      </c>
      <c r="V731" s="81">
        <f>IFERROR(VLOOKUP(A731,'Competitors Links &amp; Pricings'!A:G,3,0),"")</f>
        <v>172.73</v>
      </c>
      <c r="W731" s="81">
        <f>IFERROR(VLOOKUP(A731,'Competitors Links &amp; Pricings'!A:G,5,0),"")</f>
        <v>276</v>
      </c>
      <c r="X731" s="81" t="str">
        <f>IFERROR(VLOOKUP(A731,'Competitors Links &amp; Pricings'!A:G,7,0),"")</f>
        <v xml:space="preserve"> </v>
      </c>
      <c r="Y731" s="81">
        <f>IFERROR(VLOOKUP(A731,'Competitors Links &amp; Pricings'!A:L,8,0),"")</f>
        <v>1.6</v>
      </c>
      <c r="Z731" s="81">
        <f>IFERROR(VLOOKUP(A731,'Competitors Links &amp; Pricings'!A:L,9,0),"")</f>
        <v>5</v>
      </c>
      <c r="AA731" s="81">
        <f>IFERROR(VLOOKUP(A731,'Competitors Links &amp; Pricings'!A:L,10,0),"")</f>
        <v>0.2</v>
      </c>
      <c r="AB731" s="81">
        <f>IFERROR(VLOOKUP(A731,'Competitors Links &amp; Pricings'!A:L,11,0),"")</f>
        <v>0.8</v>
      </c>
    </row>
    <row r="732" spans="1:28" s="83" customFormat="1" ht="12" x14ac:dyDescent="0.25">
      <c r="A732" s="81" t="s">
        <v>2288</v>
      </c>
      <c r="B732" s="89">
        <v>1349.14</v>
      </c>
      <c r="C732" s="89">
        <v>1846.3</v>
      </c>
      <c r="D732" s="106">
        <f t="shared" si="44"/>
        <v>0.26927368250013534</v>
      </c>
      <c r="E732" s="90">
        <f t="shared" si="45"/>
        <v>0</v>
      </c>
      <c r="F732" s="90">
        <f t="shared" si="46"/>
        <v>2006.85</v>
      </c>
      <c r="G732" s="82" t="s">
        <v>34</v>
      </c>
      <c r="H732" s="81" t="s">
        <v>2289</v>
      </c>
      <c r="I732" s="81" t="s">
        <v>2290</v>
      </c>
      <c r="J732" s="81" t="s">
        <v>443</v>
      </c>
      <c r="K732" s="81"/>
      <c r="L732" s="81"/>
      <c r="M732" s="81"/>
      <c r="N732" s="81"/>
      <c r="O732" s="82"/>
      <c r="P732" s="81"/>
      <c r="Q732" s="81"/>
      <c r="R732" s="81"/>
      <c r="S732" s="81"/>
      <c r="T732" s="81"/>
      <c r="U732" s="81">
        <f t="shared" si="47"/>
        <v>0</v>
      </c>
      <c r="V732" s="81">
        <f>IFERROR(VLOOKUP(A732,'Competitors Links &amp; Pricings'!A:G,3,0),"")</f>
        <v>2006.85</v>
      </c>
      <c r="W732" s="81">
        <f>IFERROR(VLOOKUP(A732,'Competitors Links &amp; Pricings'!A:G,5,0),"")</f>
        <v>2007</v>
      </c>
      <c r="X732" s="81">
        <f>IFERROR(VLOOKUP(A732,'Competitors Links &amp; Pricings'!A:G,7,0),"")</f>
        <v>270624</v>
      </c>
      <c r="Y732" s="81">
        <f>IFERROR(VLOOKUP(A732,'Competitors Links &amp; Pricings'!A:L,8,0),"")</f>
        <v>10.199999999999999</v>
      </c>
      <c r="Z732" s="81">
        <f>IFERROR(VLOOKUP(A732,'Competitors Links &amp; Pricings'!A:L,9,0),"")</f>
        <v>14.3</v>
      </c>
      <c r="AA732" s="81">
        <f>IFERROR(VLOOKUP(A732,'Competitors Links &amp; Pricings'!A:L,10,0),"")</f>
        <v>42</v>
      </c>
      <c r="AB732" s="81">
        <f>IFERROR(VLOOKUP(A732,'Competitors Links &amp; Pricings'!A:L,11,0),"")</f>
        <v>8.6</v>
      </c>
    </row>
    <row r="733" spans="1:28" s="83" customFormat="1" ht="12" x14ac:dyDescent="0.25">
      <c r="A733" s="81" t="s">
        <v>2291</v>
      </c>
      <c r="B733" s="89">
        <v>9583.33</v>
      </c>
      <c r="C733" s="89">
        <v>11438.17</v>
      </c>
      <c r="D733" s="106">
        <f t="shared" si="44"/>
        <v>0.16216230393498263</v>
      </c>
      <c r="E733" s="90">
        <f t="shared" si="45"/>
        <v>0</v>
      </c>
      <c r="F733" s="90">
        <f t="shared" si="46"/>
        <v>0</v>
      </c>
      <c r="G733" s="82" t="s">
        <v>34</v>
      </c>
      <c r="H733" s="81" t="s">
        <v>2292</v>
      </c>
      <c r="I733" s="81" t="s">
        <v>2293</v>
      </c>
      <c r="J733" s="81" t="s">
        <v>1523</v>
      </c>
      <c r="K733" s="81"/>
      <c r="L733" s="81"/>
      <c r="M733" s="81"/>
      <c r="N733" s="81"/>
      <c r="O733" s="82"/>
      <c r="P733" s="81"/>
      <c r="Q733" s="81"/>
      <c r="R733" s="81"/>
      <c r="S733" s="81"/>
      <c r="T733" s="81"/>
      <c r="U733" s="81">
        <f t="shared" si="47"/>
        <v>0</v>
      </c>
      <c r="V733" s="81" t="str">
        <f>IFERROR(VLOOKUP(A733,'Competitors Links &amp; Pricings'!A:G,3,0),"")</f>
        <v xml:space="preserve"> </v>
      </c>
      <c r="W733" s="81" t="str">
        <f>IFERROR(VLOOKUP(A733,'Competitors Links &amp; Pricings'!A:G,5,0),"")</f>
        <v xml:space="preserve"> </v>
      </c>
      <c r="X733" s="81" t="str">
        <f>IFERROR(VLOOKUP(A733,'Competitors Links &amp; Pricings'!A:G,7,0),"")</f>
        <v xml:space="preserve"> </v>
      </c>
      <c r="Y733" s="81">
        <f>IFERROR(VLOOKUP(A733,'Competitors Links &amp; Pricings'!A:L,8,0),"")</f>
        <v>17</v>
      </c>
      <c r="Z733" s="81">
        <f>IFERROR(VLOOKUP(A733,'Competitors Links &amp; Pricings'!A:L,9,0),"")</f>
        <v>30</v>
      </c>
      <c r="AA733" s="81">
        <f>IFERROR(VLOOKUP(A733,'Competitors Links &amp; Pricings'!A:L,10,0),"")</f>
        <v>216</v>
      </c>
      <c r="AB733" s="81">
        <f>IFERROR(VLOOKUP(A733,'Competitors Links &amp; Pricings'!A:L,11,0),"")</f>
        <v>32</v>
      </c>
    </row>
    <row r="734" spans="1:28" s="83" customFormat="1" ht="12" x14ac:dyDescent="0.25">
      <c r="A734" s="81" t="s">
        <v>2294</v>
      </c>
      <c r="B734" s="89">
        <v>9445</v>
      </c>
      <c r="C734" s="89">
        <v>13160.78</v>
      </c>
      <c r="D734" s="106">
        <f t="shared" si="44"/>
        <v>0.2823373690617122</v>
      </c>
      <c r="E734" s="90">
        <f t="shared" si="45"/>
        <v>0</v>
      </c>
      <c r="F734" s="90">
        <f t="shared" si="46"/>
        <v>13082.27</v>
      </c>
      <c r="G734" s="82" t="s">
        <v>34</v>
      </c>
      <c r="H734" s="81" t="s">
        <v>2295</v>
      </c>
      <c r="I734" s="81" t="s">
        <v>2296</v>
      </c>
      <c r="J734" s="81" t="s">
        <v>1523</v>
      </c>
      <c r="K734" s="81"/>
      <c r="L734" s="81"/>
      <c r="M734" s="81"/>
      <c r="N734" s="81"/>
      <c r="O734" s="82"/>
      <c r="P734" s="81"/>
      <c r="Q734" s="81"/>
      <c r="R734" s="81"/>
      <c r="S734" s="81"/>
      <c r="T734" s="81"/>
      <c r="U734" s="81">
        <f t="shared" si="47"/>
        <v>0</v>
      </c>
      <c r="V734" s="81">
        <f>IFERROR(VLOOKUP(A734,'Competitors Links &amp; Pricings'!A:G,3,0),"")</f>
        <v>13082.27</v>
      </c>
      <c r="W734" s="81">
        <f>IFERROR(VLOOKUP(A734,'Competitors Links &amp; Pricings'!A:G,5,0),"")</f>
        <v>13600.8</v>
      </c>
      <c r="X734" s="81" t="str">
        <f>IFERROR(VLOOKUP(A734,'Competitors Links &amp; Pricings'!A:G,7,0),"")</f>
        <v xml:space="preserve"> </v>
      </c>
      <c r="Y734" s="81">
        <f>IFERROR(VLOOKUP(A734,'Competitors Links &amp; Pricings'!A:L,8,0),"")</f>
        <v>17</v>
      </c>
      <c r="Z734" s="81">
        <f>IFERROR(VLOOKUP(A734,'Competitors Links &amp; Pricings'!A:L,9,0),"")</f>
        <v>30</v>
      </c>
      <c r="AA734" s="81">
        <f>IFERROR(VLOOKUP(A734,'Competitors Links &amp; Pricings'!A:L,10,0),"")</f>
        <v>216</v>
      </c>
      <c r="AB734" s="81">
        <f>IFERROR(VLOOKUP(A734,'Competitors Links &amp; Pricings'!A:L,11,0),"")</f>
        <v>32</v>
      </c>
    </row>
    <row r="735" spans="1:28" s="83" customFormat="1" ht="12" x14ac:dyDescent="0.25">
      <c r="A735" s="81" t="s">
        <v>2297</v>
      </c>
      <c r="B735" s="89">
        <v>208.18</v>
      </c>
      <c r="C735" s="89">
        <v>253.98</v>
      </c>
      <c r="D735" s="106">
        <f t="shared" si="44"/>
        <v>0.18032915977636027</v>
      </c>
      <c r="E735" s="90">
        <f t="shared" si="45"/>
        <v>0</v>
      </c>
      <c r="F735" s="90">
        <f t="shared" si="46"/>
        <v>234.2</v>
      </c>
      <c r="G735" s="82" t="s">
        <v>34</v>
      </c>
      <c r="H735" s="81" t="s">
        <v>2298</v>
      </c>
      <c r="I735" s="81" t="s">
        <v>2299</v>
      </c>
      <c r="J735" s="81" t="s">
        <v>1523</v>
      </c>
      <c r="K735" s="81"/>
      <c r="L735" s="81"/>
      <c r="M735" s="81"/>
      <c r="N735" s="81"/>
      <c r="O735" s="82"/>
      <c r="P735" s="81"/>
      <c r="Q735" s="81"/>
      <c r="R735" s="81"/>
      <c r="S735" s="81"/>
      <c r="T735" s="81"/>
      <c r="U735" s="81">
        <f t="shared" si="47"/>
        <v>0</v>
      </c>
      <c r="V735" s="81">
        <f>IFERROR(VLOOKUP(A735,'Competitors Links &amp; Pricings'!A:G,3,0),"")</f>
        <v>316.08999999999997</v>
      </c>
      <c r="W735" s="81">
        <f>IFERROR(VLOOKUP(A735,'Competitors Links &amp; Pricings'!A:G,5,0),"")</f>
        <v>315.85000000000002</v>
      </c>
      <c r="X735" s="81">
        <f>IFERROR(VLOOKUP(A735,'Competitors Links &amp; Pricings'!A:G,7,0),"")</f>
        <v>234.2</v>
      </c>
      <c r="Y735" s="81">
        <f>IFERROR(VLOOKUP(A735,'Competitors Links &amp; Pricings'!A:L,8,0),"")</f>
        <v>3.94</v>
      </c>
      <c r="Z735" s="81">
        <f>IFERROR(VLOOKUP(A735,'Competitors Links &amp; Pricings'!A:L,9,0),"")</f>
        <v>3.94</v>
      </c>
      <c r="AA735" s="81">
        <f>IFERROR(VLOOKUP(A735,'Competitors Links &amp; Pricings'!A:L,10,0),"")</f>
        <v>57</v>
      </c>
      <c r="AB735" s="81">
        <f>IFERROR(VLOOKUP(A735,'Competitors Links &amp; Pricings'!A:L,11,0),"")</f>
        <v>3.35</v>
      </c>
    </row>
    <row r="736" spans="1:28" s="83" customFormat="1" ht="12" x14ac:dyDescent="0.25">
      <c r="A736" s="81" t="s">
        <v>2300</v>
      </c>
      <c r="B736" s="89">
        <v>173.71</v>
      </c>
      <c r="C736" s="89">
        <v>245.48</v>
      </c>
      <c r="D736" s="106">
        <f t="shared" si="44"/>
        <v>0.29236597686165872</v>
      </c>
      <c r="E736" s="90">
        <f t="shared" si="45"/>
        <v>0</v>
      </c>
      <c r="F736" s="90">
        <f t="shared" si="46"/>
        <v>258.39999999999998</v>
      </c>
      <c r="G736" s="82" t="s">
        <v>34</v>
      </c>
      <c r="H736" s="81" t="s">
        <v>2301</v>
      </c>
      <c r="I736" s="81" t="s">
        <v>2302</v>
      </c>
      <c r="J736" s="81" t="s">
        <v>443</v>
      </c>
      <c r="K736" s="81"/>
      <c r="L736" s="81"/>
      <c r="M736" s="81"/>
      <c r="N736" s="81"/>
      <c r="O736" s="82"/>
      <c r="P736" s="81"/>
      <c r="Q736" s="81"/>
      <c r="R736" s="81"/>
      <c r="S736" s="81"/>
      <c r="T736" s="81"/>
      <c r="U736" s="81">
        <f t="shared" si="47"/>
        <v>0</v>
      </c>
      <c r="V736" s="81">
        <f>IFERROR(VLOOKUP(A736,'Competitors Links &amp; Pricings'!A:G,3,0),"")</f>
        <v>272.85000000000002</v>
      </c>
      <c r="W736" s="81">
        <f>IFERROR(VLOOKUP(A736,'Competitors Links &amp; Pricings'!A:G,5,0),"")</f>
        <v>258.39999999999998</v>
      </c>
      <c r="X736" s="81" t="str">
        <f>IFERROR(VLOOKUP(A736,'Competitors Links &amp; Pricings'!A:G,7,0),"")</f>
        <v xml:space="preserve"> </v>
      </c>
      <c r="Y736" s="81">
        <f>IFERROR(VLOOKUP(A736,'Competitors Links &amp; Pricings'!A:L,8,0),"")</f>
        <v>6.06</v>
      </c>
      <c r="Z736" s="81">
        <f>IFERROR(VLOOKUP(A736,'Competitors Links &amp; Pricings'!A:L,9,0),"")</f>
        <v>1.8</v>
      </c>
      <c r="AA736" s="81">
        <f>IFERROR(VLOOKUP(A736,'Competitors Links &amp; Pricings'!A:L,10,0),"")</f>
        <v>1</v>
      </c>
      <c r="AB736" s="81">
        <f>IFERROR(VLOOKUP(A736,'Competitors Links &amp; Pricings'!A:L,11,0),"")</f>
        <v>3.07</v>
      </c>
    </row>
    <row r="737" spans="1:28" s="83" customFormat="1" ht="12" x14ac:dyDescent="0.25">
      <c r="A737" s="81" t="s">
        <v>2303</v>
      </c>
      <c r="B737" s="89">
        <v>979.43</v>
      </c>
      <c r="C737" s="89">
        <v>1340.35</v>
      </c>
      <c r="D737" s="106">
        <f t="shared" si="44"/>
        <v>0.26927295109486327</v>
      </c>
      <c r="E737" s="90">
        <f t="shared" si="45"/>
        <v>0</v>
      </c>
      <c r="F737" s="90">
        <f t="shared" si="46"/>
        <v>1456.9</v>
      </c>
      <c r="G737" s="82" t="s">
        <v>34</v>
      </c>
      <c r="H737" s="81" t="s">
        <v>2304</v>
      </c>
      <c r="I737" s="81" t="s">
        <v>2305</v>
      </c>
      <c r="J737" s="81" t="s">
        <v>443</v>
      </c>
      <c r="K737" s="81"/>
      <c r="L737" s="81"/>
      <c r="M737" s="81"/>
      <c r="N737" s="81"/>
      <c r="O737" s="82"/>
      <c r="P737" s="81"/>
      <c r="Q737" s="81"/>
      <c r="R737" s="81"/>
      <c r="S737" s="81"/>
      <c r="T737" s="81"/>
      <c r="U737" s="81">
        <f t="shared" si="47"/>
        <v>0</v>
      </c>
      <c r="V737" s="81">
        <f>IFERROR(VLOOKUP(A737,'Competitors Links &amp; Pricings'!A:G,3,0),"")</f>
        <v>1456.9</v>
      </c>
      <c r="W737" s="81">
        <f>IFERROR(VLOOKUP(A737,'Competitors Links &amp; Pricings'!A:G,5,0),"")</f>
        <v>1456.9</v>
      </c>
      <c r="X737" s="81">
        <f>IFERROR(VLOOKUP(A737,'Competitors Links &amp; Pricings'!A:G,7,0),"")</f>
        <v>1456.9</v>
      </c>
      <c r="Y737" s="81">
        <f>IFERROR(VLOOKUP(A737,'Competitors Links &amp; Pricings'!A:L,8,0),"")</f>
        <v>10.82</v>
      </c>
      <c r="Z737" s="81">
        <f>IFERROR(VLOOKUP(A737,'Competitors Links &amp; Pricings'!A:L,9,0),"")</f>
        <v>22.75</v>
      </c>
      <c r="AA737" s="81">
        <f>IFERROR(VLOOKUP(A737,'Competitors Links &amp; Pricings'!A:L,10,0),"")</f>
        <v>48.5</v>
      </c>
      <c r="AB737" s="81">
        <f>IFERROR(VLOOKUP(A737,'Competitors Links &amp; Pricings'!A:L,11,0),"")</f>
        <v>5.8</v>
      </c>
    </row>
    <row r="738" spans="1:28" s="83" customFormat="1" ht="12" x14ac:dyDescent="0.25">
      <c r="A738" s="81" t="s">
        <v>2306</v>
      </c>
      <c r="B738" s="89">
        <v>933.14</v>
      </c>
      <c r="C738" s="89">
        <v>1277.01</v>
      </c>
      <c r="D738" s="106">
        <f t="shared" si="44"/>
        <v>0.26927745279989979</v>
      </c>
      <c r="E738" s="90">
        <f t="shared" si="45"/>
        <v>0</v>
      </c>
      <c r="F738" s="90">
        <f t="shared" si="46"/>
        <v>1388.05</v>
      </c>
      <c r="G738" s="82" t="s">
        <v>34</v>
      </c>
      <c r="H738" s="81" t="s">
        <v>2307</v>
      </c>
      <c r="I738" s="81" t="s">
        <v>2308</v>
      </c>
      <c r="J738" s="81" t="s">
        <v>443</v>
      </c>
      <c r="K738" s="81"/>
      <c r="L738" s="81"/>
      <c r="M738" s="81"/>
      <c r="N738" s="81"/>
      <c r="O738" s="82"/>
      <c r="P738" s="81"/>
      <c r="Q738" s="81"/>
      <c r="R738" s="81"/>
      <c r="S738" s="81"/>
      <c r="T738" s="81"/>
      <c r="U738" s="81">
        <f t="shared" si="47"/>
        <v>0</v>
      </c>
      <c r="V738" s="81">
        <f>IFERROR(VLOOKUP(A738,'Competitors Links &amp; Pricings'!A:G,3,0),"")</f>
        <v>1388.05</v>
      </c>
      <c r="W738" s="81">
        <f>IFERROR(VLOOKUP(A738,'Competitors Links &amp; Pricings'!A:G,5,0),"")</f>
        <v>1388.05</v>
      </c>
      <c r="X738" s="81">
        <f>IFERROR(VLOOKUP(A738,'Competitors Links &amp; Pricings'!A:G,7,0),"")</f>
        <v>1872</v>
      </c>
      <c r="Y738" s="81">
        <f>IFERROR(VLOOKUP(A738,'Competitors Links &amp; Pricings'!A:L,8,0),"")</f>
        <v>10.82</v>
      </c>
      <c r="Z738" s="81">
        <f>IFERROR(VLOOKUP(A738,'Competitors Links &amp; Pricings'!A:L,9,0),"")</f>
        <v>21.1</v>
      </c>
      <c r="AA738" s="81">
        <f>IFERROR(VLOOKUP(A738,'Competitors Links &amp; Pricings'!A:L,10,0),"")</f>
        <v>42</v>
      </c>
      <c r="AB738" s="81">
        <f>IFERROR(VLOOKUP(A738,'Competitors Links &amp; Pricings'!A:L,11,0),"")</f>
        <v>5.78</v>
      </c>
    </row>
    <row r="739" spans="1:28" s="83" customFormat="1" ht="12" x14ac:dyDescent="0.25">
      <c r="A739" s="81" t="s">
        <v>2309</v>
      </c>
      <c r="B739" s="89">
        <v>748</v>
      </c>
      <c r="C739" s="89">
        <v>1023.64</v>
      </c>
      <c r="D739" s="106">
        <f t="shared" si="44"/>
        <v>0.26927435426517132</v>
      </c>
      <c r="E739" s="90">
        <f t="shared" si="45"/>
        <v>0</v>
      </c>
      <c r="F739" s="90">
        <f t="shared" si="46"/>
        <v>1112.6500000000001</v>
      </c>
      <c r="G739" s="82" t="s">
        <v>34</v>
      </c>
      <c r="H739" s="81" t="s">
        <v>2310</v>
      </c>
      <c r="I739" s="81" t="s">
        <v>2311</v>
      </c>
      <c r="J739" s="81" t="s">
        <v>443</v>
      </c>
      <c r="K739" s="81"/>
      <c r="L739" s="81"/>
      <c r="M739" s="81"/>
      <c r="N739" s="81"/>
      <c r="O739" s="82"/>
      <c r="P739" s="81"/>
      <c r="Q739" s="81"/>
      <c r="R739" s="81"/>
      <c r="S739" s="81"/>
      <c r="T739" s="81"/>
      <c r="U739" s="81">
        <f t="shared" si="47"/>
        <v>0</v>
      </c>
      <c r="V739" s="81">
        <f>IFERROR(VLOOKUP(A739,'Competitors Links &amp; Pricings'!A:G,3,0),"")</f>
        <v>1112.6500000000001</v>
      </c>
      <c r="W739" s="81">
        <f>IFERROR(VLOOKUP(A739,'Competitors Links &amp; Pricings'!A:G,5,0),"")</f>
        <v>1112.6500000000001</v>
      </c>
      <c r="X739" s="81">
        <f>IFERROR(VLOOKUP(A739,'Competitors Links &amp; Pricings'!A:G,7,0),"")</f>
        <v>1112.6500000000001</v>
      </c>
      <c r="Y739" s="81">
        <f>IFERROR(VLOOKUP(A739,'Competitors Links &amp; Pricings'!A:L,8,0),"")</f>
        <v>23.22</v>
      </c>
      <c r="Z739" s="81">
        <f>IFERROR(VLOOKUP(A739,'Competitors Links &amp; Pricings'!A:L,9,0),"")</f>
        <v>9.44</v>
      </c>
      <c r="AA739" s="81">
        <f>IFERROR(VLOOKUP(A739,'Competitors Links &amp; Pricings'!A:L,10,0),"")</f>
        <v>38.58</v>
      </c>
      <c r="AB739" s="81">
        <f>IFERROR(VLOOKUP(A739,'Competitors Links &amp; Pricings'!A:L,11,0),"")</f>
        <v>12.99</v>
      </c>
    </row>
    <row r="740" spans="1:28" s="83" customFormat="1" ht="12" x14ac:dyDescent="0.25">
      <c r="A740" s="81" t="s">
        <v>2312</v>
      </c>
      <c r="B740" s="89">
        <v>1956</v>
      </c>
      <c r="C740" s="89">
        <v>2676.79</v>
      </c>
      <c r="D740" s="106">
        <f t="shared" si="44"/>
        <v>0.26927401850724186</v>
      </c>
      <c r="E740" s="90">
        <f t="shared" si="45"/>
        <v>0</v>
      </c>
      <c r="F740" s="90">
        <f t="shared" si="46"/>
        <v>2909.55</v>
      </c>
      <c r="G740" s="82" t="s">
        <v>34</v>
      </c>
      <c r="H740" s="81" t="s">
        <v>2313</v>
      </c>
      <c r="I740" s="81" t="s">
        <v>2314</v>
      </c>
      <c r="J740" s="81" t="s">
        <v>443</v>
      </c>
      <c r="K740" s="81"/>
      <c r="L740" s="81"/>
      <c r="M740" s="81"/>
      <c r="N740" s="81"/>
      <c r="O740" s="82"/>
      <c r="P740" s="81"/>
      <c r="Q740" s="81"/>
      <c r="R740" s="81"/>
      <c r="S740" s="81"/>
      <c r="T740" s="81"/>
      <c r="U740" s="81">
        <f t="shared" si="47"/>
        <v>0</v>
      </c>
      <c r="V740" s="81">
        <f>IFERROR(VLOOKUP(A740,'Competitors Links &amp; Pricings'!A:G,3,0),"")</f>
        <v>2909.55</v>
      </c>
      <c r="W740" s="81">
        <f>IFERROR(VLOOKUP(A740,'Competitors Links &amp; Pricings'!A:G,5,0),"")</f>
        <v>2909.55</v>
      </c>
      <c r="X740" s="81">
        <f>IFERROR(VLOOKUP(A740,'Competitors Links &amp; Pricings'!A:G,7,0),"")</f>
        <v>386621</v>
      </c>
      <c r="Y740" s="81">
        <f>IFERROR(VLOOKUP(A740,'Competitors Links &amp; Pricings'!A:L,8,0),"")</f>
        <v>13</v>
      </c>
      <c r="Z740" s="81">
        <f>IFERROR(VLOOKUP(A740,'Competitors Links &amp; Pricings'!A:L,9,0),"")</f>
        <v>17.5</v>
      </c>
      <c r="AA740" s="81">
        <f>IFERROR(VLOOKUP(A740,'Competitors Links &amp; Pricings'!A:L,10,0),"")</f>
        <v>66</v>
      </c>
      <c r="AB740" s="81">
        <f>IFERROR(VLOOKUP(A740,'Competitors Links &amp; Pricings'!A:L,11,0),"")</f>
        <v>9.6</v>
      </c>
    </row>
    <row r="741" spans="1:28" s="83" customFormat="1" ht="12" x14ac:dyDescent="0.25">
      <c r="A741" s="81" t="s">
        <v>2315</v>
      </c>
      <c r="B741" s="89">
        <v>1053.1400000000001</v>
      </c>
      <c r="C741" s="89">
        <v>1369.28</v>
      </c>
      <c r="D741" s="106">
        <f t="shared" si="44"/>
        <v>0.23088046272493565</v>
      </c>
      <c r="E741" s="90">
        <f t="shared" si="45"/>
        <v>0</v>
      </c>
      <c r="F741" s="90">
        <f t="shared" si="46"/>
        <v>1488.35</v>
      </c>
      <c r="G741" s="82" t="s">
        <v>34</v>
      </c>
      <c r="H741" s="81" t="s">
        <v>2316</v>
      </c>
      <c r="I741" s="81" t="s">
        <v>2317</v>
      </c>
      <c r="J741" s="81" t="s">
        <v>443</v>
      </c>
      <c r="K741" s="81"/>
      <c r="L741" s="81"/>
      <c r="M741" s="81"/>
      <c r="N741" s="81"/>
      <c r="O741" s="82"/>
      <c r="P741" s="81"/>
      <c r="Q741" s="81"/>
      <c r="R741" s="81"/>
      <c r="S741" s="81"/>
      <c r="T741" s="81"/>
      <c r="U741" s="81">
        <f t="shared" si="47"/>
        <v>0</v>
      </c>
      <c r="V741" s="81">
        <f>IFERROR(VLOOKUP(A741,'Competitors Links &amp; Pricings'!A:G,3,0),"")</f>
        <v>1488.35</v>
      </c>
      <c r="W741" s="81" t="str">
        <f>IFERROR(VLOOKUP(A741,'Competitors Links &amp; Pricings'!A:G,5,0),"")</f>
        <v xml:space="preserve"> </v>
      </c>
      <c r="X741" s="81" t="str">
        <f>IFERROR(VLOOKUP(A741,'Competitors Links &amp; Pricings'!A:G,7,0),"")</f>
        <v xml:space="preserve"> </v>
      </c>
      <c r="Y741" s="81">
        <f>IFERROR(VLOOKUP(A741,'Competitors Links &amp; Pricings'!A:L,8,0),"")</f>
        <v>10.82</v>
      </c>
      <c r="Z741" s="81">
        <f>IFERROR(VLOOKUP(A741,'Competitors Links &amp; Pricings'!A:L,9,0),"")</f>
        <v>22.75</v>
      </c>
      <c r="AA741" s="81">
        <f>IFERROR(VLOOKUP(A741,'Competitors Links &amp; Pricings'!A:L,10,0),"")</f>
        <v>48.5</v>
      </c>
      <c r="AB741" s="81">
        <f>IFERROR(VLOOKUP(A741,'Competitors Links &amp; Pricings'!A:L,11,0),"")</f>
        <v>5.82</v>
      </c>
    </row>
    <row r="742" spans="1:28" s="83" customFormat="1" ht="12" x14ac:dyDescent="0.25">
      <c r="A742" s="81" t="s">
        <v>2318</v>
      </c>
      <c r="B742" s="89">
        <v>1003.43</v>
      </c>
      <c r="C742" s="89">
        <v>1184.3800000000001</v>
      </c>
      <c r="D742" s="106">
        <f t="shared" si="44"/>
        <v>0.15278035765548231</v>
      </c>
      <c r="E742" s="90">
        <f t="shared" si="45"/>
        <v>0</v>
      </c>
      <c r="F742" s="90">
        <f t="shared" si="46"/>
        <v>1007</v>
      </c>
      <c r="G742" s="82" t="s">
        <v>34</v>
      </c>
      <c r="H742" s="81" t="s">
        <v>2319</v>
      </c>
      <c r="I742" s="81" t="s">
        <v>2320</v>
      </c>
      <c r="J742" s="81" t="s">
        <v>443</v>
      </c>
      <c r="K742" s="81"/>
      <c r="L742" s="81"/>
      <c r="M742" s="81"/>
      <c r="N742" s="81"/>
      <c r="O742" s="82"/>
      <c r="P742" s="81"/>
      <c r="Q742" s="81"/>
      <c r="R742" s="81"/>
      <c r="S742" s="81"/>
      <c r="T742" s="81"/>
      <c r="U742" s="81">
        <f t="shared" si="47"/>
        <v>0</v>
      </c>
      <c r="V742" s="81">
        <f>IFERROR(VLOOKUP(A742,'Competitors Links &amp; Pricings'!A:G,3,0),"")</f>
        <v>1416.95</v>
      </c>
      <c r="W742" s="81">
        <f>IFERROR(VLOOKUP(A742,'Competitors Links &amp; Pricings'!A:G,5,0),"")</f>
        <v>1007</v>
      </c>
      <c r="X742" s="81">
        <f>IFERROR(VLOOKUP(A742,'Competitors Links &amp; Pricings'!A:G,7,0),"")</f>
        <v>1911</v>
      </c>
      <c r="Y742" s="81">
        <f>IFERROR(VLOOKUP(A742,'Competitors Links &amp; Pricings'!A:L,8,0),"")</f>
        <v>10.82</v>
      </c>
      <c r="Z742" s="81">
        <f>IFERROR(VLOOKUP(A742,'Competitors Links &amp; Pricings'!A:L,9,0),"")</f>
        <v>22.75</v>
      </c>
      <c r="AA742" s="81">
        <f>IFERROR(VLOOKUP(A742,'Competitors Links &amp; Pricings'!A:L,10,0),"")</f>
        <v>48.5</v>
      </c>
      <c r="AB742" s="81">
        <f>IFERROR(VLOOKUP(A742,'Competitors Links &amp; Pricings'!A:L,11,0),"")</f>
        <v>5.82</v>
      </c>
    </row>
    <row r="743" spans="1:28" s="83" customFormat="1" ht="12" x14ac:dyDescent="0.25">
      <c r="A743" s="81" t="s">
        <v>2321</v>
      </c>
      <c r="B743" s="89">
        <v>925.71</v>
      </c>
      <c r="C743" s="89">
        <v>1203.5</v>
      </c>
      <c r="D743" s="106">
        <f t="shared" si="44"/>
        <v>0.23081844619858743</v>
      </c>
      <c r="E743" s="90">
        <f t="shared" si="45"/>
        <v>0</v>
      </c>
      <c r="F743" s="90">
        <f t="shared" si="46"/>
        <v>1308.1500000000001</v>
      </c>
      <c r="G743" s="82" t="s">
        <v>34</v>
      </c>
      <c r="H743" s="81" t="s">
        <v>2322</v>
      </c>
      <c r="I743" s="81" t="s">
        <v>2323</v>
      </c>
      <c r="J743" s="81" t="s">
        <v>443</v>
      </c>
      <c r="K743" s="81"/>
      <c r="L743" s="81"/>
      <c r="M743" s="81"/>
      <c r="N743" s="81"/>
      <c r="O743" s="82"/>
      <c r="P743" s="81"/>
      <c r="Q743" s="81"/>
      <c r="R743" s="81"/>
      <c r="S743" s="81"/>
      <c r="T743" s="81"/>
      <c r="U743" s="81">
        <f t="shared" si="47"/>
        <v>0</v>
      </c>
      <c r="V743" s="81">
        <f>IFERROR(VLOOKUP(A743,'Competitors Links &amp; Pricings'!A:G,3,0),"")</f>
        <v>1308.1500000000001</v>
      </c>
      <c r="W743" s="81">
        <f>IFERROR(VLOOKUP(A743,'Competitors Links &amp; Pricings'!A:G,5,0),"")</f>
        <v>1308.1500000000001</v>
      </c>
      <c r="X743" s="81">
        <f>IFERROR(VLOOKUP(A743,'Competitors Links &amp; Pricings'!A:G,7,0),"")</f>
        <v>1330.99</v>
      </c>
      <c r="Y743" s="81">
        <f>IFERROR(VLOOKUP(A743,'Competitors Links &amp; Pricings'!A:L,8,0),"")</f>
        <v>10.9</v>
      </c>
      <c r="Z743" s="81">
        <f>IFERROR(VLOOKUP(A743,'Competitors Links &amp; Pricings'!A:L,9,0),"")</f>
        <v>21.1</v>
      </c>
      <c r="AA743" s="81">
        <f>IFERROR(VLOOKUP(A743,'Competitors Links &amp; Pricings'!A:L,10,0),"")</f>
        <v>19.84</v>
      </c>
      <c r="AB743" s="81">
        <f>IFERROR(VLOOKUP(A743,'Competitors Links &amp; Pricings'!A:L,11,0),"")</f>
        <v>5.78</v>
      </c>
    </row>
    <row r="744" spans="1:28" s="83" customFormat="1" ht="12" x14ac:dyDescent="0.25">
      <c r="A744" s="81" t="s">
        <v>2324</v>
      </c>
      <c r="B744" s="89">
        <v>881.71</v>
      </c>
      <c r="C744" s="89">
        <v>1146.4100000000001</v>
      </c>
      <c r="D744" s="106">
        <f t="shared" si="44"/>
        <v>0.23089470608246615</v>
      </c>
      <c r="E744" s="90">
        <f t="shared" si="45"/>
        <v>0</v>
      </c>
      <c r="F744" s="90">
        <f t="shared" si="46"/>
        <v>1246.0999999999999</v>
      </c>
      <c r="G744" s="82" t="s">
        <v>34</v>
      </c>
      <c r="H744" s="81" t="s">
        <v>2325</v>
      </c>
      <c r="I744" s="81" t="s">
        <v>2326</v>
      </c>
      <c r="J744" s="81" t="s">
        <v>443</v>
      </c>
      <c r="K744" s="81"/>
      <c r="L744" s="81"/>
      <c r="M744" s="81"/>
      <c r="N744" s="81"/>
      <c r="O744" s="82"/>
      <c r="P744" s="81"/>
      <c r="Q744" s="81"/>
      <c r="R744" s="81"/>
      <c r="S744" s="81"/>
      <c r="T744" s="81"/>
      <c r="U744" s="81">
        <f t="shared" si="47"/>
        <v>0</v>
      </c>
      <c r="V744" s="81">
        <f>IFERROR(VLOOKUP(A744,'Competitors Links &amp; Pricings'!A:G,3,0),"")</f>
        <v>1246.0999999999999</v>
      </c>
      <c r="W744" s="81">
        <f>IFERROR(VLOOKUP(A744,'Competitors Links &amp; Pricings'!A:G,5,0),"")</f>
        <v>1246.0999999999999</v>
      </c>
      <c r="X744" s="81">
        <f>IFERROR(VLOOKUP(A744,'Competitors Links &amp; Pricings'!A:G,7,0),"")</f>
        <v>1246.0999999999999</v>
      </c>
      <c r="Y744" s="81">
        <f>IFERROR(VLOOKUP(A744,'Competitors Links &amp; Pricings'!A:L,8,0),"")</f>
        <v>10.9</v>
      </c>
      <c r="Z744" s="81">
        <f>IFERROR(VLOOKUP(A744,'Competitors Links &amp; Pricings'!A:L,9,0),"")</f>
        <v>21.1</v>
      </c>
      <c r="AA744" s="81">
        <f>IFERROR(VLOOKUP(A744,'Competitors Links &amp; Pricings'!A:L,10,0),"")</f>
        <v>48</v>
      </c>
      <c r="AB744" s="81">
        <f>IFERROR(VLOOKUP(A744,'Competitors Links &amp; Pricings'!A:L,11,0),"")</f>
        <v>5.8</v>
      </c>
    </row>
    <row r="745" spans="1:28" s="83" customFormat="1" ht="12" x14ac:dyDescent="0.25">
      <c r="A745" s="81" t="s">
        <v>2327</v>
      </c>
      <c r="B745" s="89">
        <v>1008</v>
      </c>
      <c r="C745" s="89">
        <v>1379.45</v>
      </c>
      <c r="D745" s="106">
        <f t="shared" si="44"/>
        <v>0.26927398600891661</v>
      </c>
      <c r="E745" s="90">
        <f t="shared" si="45"/>
        <v>0</v>
      </c>
      <c r="F745" s="90">
        <f t="shared" si="46"/>
        <v>1499.4</v>
      </c>
      <c r="G745" s="82" t="s">
        <v>34</v>
      </c>
      <c r="H745" s="81" t="s">
        <v>2328</v>
      </c>
      <c r="I745" s="81" t="s">
        <v>2329</v>
      </c>
      <c r="J745" s="81" t="s">
        <v>443</v>
      </c>
      <c r="K745" s="81"/>
      <c r="L745" s="81"/>
      <c r="M745" s="81"/>
      <c r="N745" s="81"/>
      <c r="O745" s="82"/>
      <c r="P745" s="81"/>
      <c r="Q745" s="81"/>
      <c r="R745" s="81"/>
      <c r="S745" s="81"/>
      <c r="T745" s="81"/>
      <c r="U745" s="81">
        <f t="shared" si="47"/>
        <v>0</v>
      </c>
      <c r="V745" s="81">
        <f>IFERROR(VLOOKUP(A745,'Competitors Links &amp; Pricings'!A:G,3,0),"")</f>
        <v>1499.4</v>
      </c>
      <c r="W745" s="81">
        <f>IFERROR(VLOOKUP(A745,'Competitors Links &amp; Pricings'!A:G,5,0),"")</f>
        <v>1499.4</v>
      </c>
      <c r="X745" s="81">
        <f>IFERROR(VLOOKUP(A745,'Competitors Links &amp; Pricings'!A:G,7,0),"")</f>
        <v>1499.4</v>
      </c>
      <c r="Y745" s="81">
        <f>IFERROR(VLOOKUP(A745,'Competitors Links &amp; Pricings'!A:L,8,0),"")</f>
        <v>8.6</v>
      </c>
      <c r="Z745" s="81">
        <f>IFERROR(VLOOKUP(A745,'Competitors Links &amp; Pricings'!A:L,9,0),"")</f>
        <v>10.199999999999999</v>
      </c>
      <c r="AA745" s="81">
        <f>IFERROR(VLOOKUP(A745,'Competitors Links &amp; Pricings'!A:L,10,0),"")</f>
        <v>21.5</v>
      </c>
      <c r="AB745" s="81">
        <f>IFERROR(VLOOKUP(A745,'Competitors Links &amp; Pricings'!A:L,11,0),"")</f>
        <v>14.3</v>
      </c>
    </row>
    <row r="746" spans="1:28" s="83" customFormat="1" ht="12" x14ac:dyDescent="0.25">
      <c r="A746" s="81" t="s">
        <v>2330</v>
      </c>
      <c r="B746" s="89">
        <v>933.14</v>
      </c>
      <c r="C746" s="89">
        <v>1277.01</v>
      </c>
      <c r="D746" s="106">
        <f t="shared" si="44"/>
        <v>0.26927745279989979</v>
      </c>
      <c r="E746" s="90">
        <f t="shared" si="45"/>
        <v>0</v>
      </c>
      <c r="F746" s="90">
        <f t="shared" si="46"/>
        <v>1388.05</v>
      </c>
      <c r="G746" s="82" t="s">
        <v>34</v>
      </c>
      <c r="H746" s="81" t="s">
        <v>2331</v>
      </c>
      <c r="I746" s="81" t="s">
        <v>2332</v>
      </c>
      <c r="J746" s="81" t="s">
        <v>443</v>
      </c>
      <c r="K746" s="81"/>
      <c r="L746" s="81"/>
      <c r="M746" s="81"/>
      <c r="N746" s="81"/>
      <c r="O746" s="82"/>
      <c r="P746" s="81"/>
      <c r="Q746" s="81"/>
      <c r="R746" s="81"/>
      <c r="S746" s="81"/>
      <c r="T746" s="81"/>
      <c r="U746" s="81">
        <f t="shared" si="47"/>
        <v>0</v>
      </c>
      <c r="V746" s="81">
        <f>IFERROR(VLOOKUP(A746,'Competitors Links &amp; Pricings'!A:G,3,0),"")</f>
        <v>1454.86</v>
      </c>
      <c r="W746" s="81">
        <f>IFERROR(VLOOKUP(A746,'Competitors Links &amp; Pricings'!A:G,5,0),"")</f>
        <v>1388.05</v>
      </c>
      <c r="X746" s="81">
        <f>IFERROR(VLOOKUP(A746,'Competitors Links &amp; Pricings'!A:G,7,0),"")</f>
        <v>1871.79</v>
      </c>
      <c r="Y746" s="81">
        <f>IFERROR(VLOOKUP(A746,'Competitors Links &amp; Pricings'!A:L,8,0),"")</f>
        <v>8.6</v>
      </c>
      <c r="Z746" s="81">
        <f>IFERROR(VLOOKUP(A746,'Competitors Links &amp; Pricings'!A:L,9,0),"")</f>
        <v>10.199999999999999</v>
      </c>
      <c r="AA746" s="81">
        <f>IFERROR(VLOOKUP(A746,'Competitors Links &amp; Pricings'!A:L,10,0),"")</f>
        <v>21.5</v>
      </c>
      <c r="AB746" s="81">
        <f>IFERROR(VLOOKUP(A746,'Competitors Links &amp; Pricings'!A:L,11,0),"")</f>
        <v>14.3</v>
      </c>
    </row>
    <row r="747" spans="1:28" s="83" customFormat="1" ht="12" x14ac:dyDescent="0.25">
      <c r="A747" s="81" t="s">
        <v>2333</v>
      </c>
      <c r="B747" s="89">
        <v>2339.4299999999998</v>
      </c>
      <c r="C747" s="89">
        <v>3283</v>
      </c>
      <c r="D747" s="106">
        <f t="shared" si="44"/>
        <v>0.28741090466037167</v>
      </c>
      <c r="E747" s="90">
        <f t="shared" si="45"/>
        <v>0</v>
      </c>
      <c r="F747" s="90">
        <f t="shared" si="46"/>
        <v>3350</v>
      </c>
      <c r="G747" s="82" t="s">
        <v>34</v>
      </c>
      <c r="H747" s="81" t="s">
        <v>2334</v>
      </c>
      <c r="I747" s="81" t="s">
        <v>2335</v>
      </c>
      <c r="J747" s="81" t="s">
        <v>443</v>
      </c>
      <c r="K747" s="81"/>
      <c r="L747" s="81"/>
      <c r="M747" s="81"/>
      <c r="N747" s="81"/>
      <c r="O747" s="82"/>
      <c r="P747" s="81"/>
      <c r="Q747" s="81"/>
      <c r="R747" s="81"/>
      <c r="S747" s="81"/>
      <c r="T747" s="81"/>
      <c r="U747" s="81">
        <f t="shared" si="47"/>
        <v>0</v>
      </c>
      <c r="V747" s="81">
        <f>IFERROR(VLOOKUP(A747,'Competitors Links &amp; Pricings'!A:G,3,0),"")</f>
        <v>3479.9</v>
      </c>
      <c r="W747" s="81">
        <f>IFERROR(VLOOKUP(A747,'Competitors Links &amp; Pricings'!A:G,5,0),"")</f>
        <v>4692.6499999999996</v>
      </c>
      <c r="X747" s="81">
        <f>IFERROR(VLOOKUP(A747,'Competitors Links &amp; Pricings'!A:G,7,0),"")</f>
        <v>3350</v>
      </c>
      <c r="Y747" s="81">
        <f>IFERROR(VLOOKUP(A747,'Competitors Links &amp; Pricings'!A:L,8,0),"")</f>
        <v>14</v>
      </c>
      <c r="Z747" s="81">
        <f>IFERROR(VLOOKUP(A747,'Competitors Links &amp; Pricings'!A:L,9,0),"")</f>
        <v>18.5</v>
      </c>
      <c r="AA747" s="81">
        <f>IFERROR(VLOOKUP(A747,'Competitors Links &amp; Pricings'!A:L,10,0),"")</f>
        <v>75</v>
      </c>
      <c r="AB747" s="81">
        <f>IFERROR(VLOOKUP(A747,'Competitors Links &amp; Pricings'!A:L,11,0),"")</f>
        <v>11.2</v>
      </c>
    </row>
    <row r="748" spans="1:28" s="83" customFormat="1" ht="12" x14ac:dyDescent="0.25">
      <c r="A748" s="81" t="s">
        <v>2336</v>
      </c>
      <c r="B748" s="89">
        <v>238.04</v>
      </c>
      <c r="C748" s="89">
        <v>290.41000000000003</v>
      </c>
      <c r="D748" s="106">
        <f t="shared" si="44"/>
        <v>0.18033125581075041</v>
      </c>
      <c r="E748" s="90">
        <f t="shared" si="45"/>
        <v>0</v>
      </c>
      <c r="F748" s="90">
        <f t="shared" si="46"/>
        <v>271</v>
      </c>
      <c r="G748" s="82" t="s">
        <v>34</v>
      </c>
      <c r="H748" s="81" t="s">
        <v>2337</v>
      </c>
      <c r="I748" s="81" t="s">
        <v>2338</v>
      </c>
      <c r="J748" s="81" t="s">
        <v>1523</v>
      </c>
      <c r="K748" s="81"/>
      <c r="L748" s="81"/>
      <c r="M748" s="81"/>
      <c r="N748" s="81"/>
      <c r="O748" s="82"/>
      <c r="P748" s="81"/>
      <c r="Q748" s="81"/>
      <c r="R748" s="81"/>
      <c r="S748" s="81"/>
      <c r="T748" s="81"/>
      <c r="U748" s="81">
        <f t="shared" si="47"/>
        <v>0</v>
      </c>
      <c r="V748" s="81">
        <f>IFERROR(VLOOKUP(A748,'Competitors Links &amp; Pricings'!A:G,3,0),"")</f>
        <v>316.08999999999997</v>
      </c>
      <c r="W748" s="81">
        <f>IFERROR(VLOOKUP(A748,'Competitors Links &amp; Pricings'!A:G,5,0),"")</f>
        <v>315.85000000000002</v>
      </c>
      <c r="X748" s="81">
        <f>IFERROR(VLOOKUP(A748,'Competitors Links &amp; Pricings'!A:G,7,0),"")</f>
        <v>271</v>
      </c>
      <c r="Y748" s="81">
        <f>IFERROR(VLOOKUP(A748,'Competitors Links &amp; Pricings'!A:L,8,0),"")</f>
        <v>3.94</v>
      </c>
      <c r="Z748" s="81">
        <f>IFERROR(VLOOKUP(A748,'Competitors Links &amp; Pricings'!A:L,9,0),"")</f>
        <v>3.35</v>
      </c>
      <c r="AA748" s="81">
        <f>IFERROR(VLOOKUP(A748,'Competitors Links &amp; Pricings'!A:L,10,0),"")</f>
        <v>0.88</v>
      </c>
      <c r="AB748" s="81">
        <f>IFERROR(VLOOKUP(A748,'Competitors Links &amp; Pricings'!A:L,11,0),"")</f>
        <v>3.94</v>
      </c>
    </row>
    <row r="749" spans="1:28" s="83" customFormat="1" ht="12" x14ac:dyDescent="0.25">
      <c r="A749" s="81" t="s">
        <v>2339</v>
      </c>
      <c r="B749" s="89">
        <v>905.14</v>
      </c>
      <c r="C749" s="89">
        <v>1303.5899999999999</v>
      </c>
      <c r="D749" s="106">
        <f t="shared" si="44"/>
        <v>0.3056559194225178</v>
      </c>
      <c r="E749" s="90">
        <f t="shared" si="45"/>
        <v>0</v>
      </c>
      <c r="F749" s="90">
        <f t="shared" si="46"/>
        <v>1416.95</v>
      </c>
      <c r="G749" s="82" t="s">
        <v>34</v>
      </c>
      <c r="H749" s="81" t="s">
        <v>2340</v>
      </c>
      <c r="I749" s="81" t="s">
        <v>2341</v>
      </c>
      <c r="J749" s="81" t="s">
        <v>443</v>
      </c>
      <c r="K749" s="81"/>
      <c r="L749" s="81"/>
      <c r="M749" s="81"/>
      <c r="N749" s="81"/>
      <c r="O749" s="82"/>
      <c r="P749" s="81"/>
      <c r="Q749" s="81"/>
      <c r="R749" s="81"/>
      <c r="S749" s="81"/>
      <c r="T749" s="81"/>
      <c r="U749" s="81">
        <f t="shared" si="47"/>
        <v>0</v>
      </c>
      <c r="V749" s="81">
        <f>IFERROR(VLOOKUP(A749,'Competitors Links &amp; Pricings'!A:G,3,0),"")</f>
        <v>1416.95</v>
      </c>
      <c r="W749" s="81">
        <f>IFERROR(VLOOKUP(A749,'Competitors Links &amp; Pricings'!A:G,5,0),"")</f>
        <v>1910.76</v>
      </c>
      <c r="X749" s="81">
        <f>IFERROR(VLOOKUP(A749,'Competitors Links &amp; Pricings'!A:G,7,0),"")</f>
        <v>1570.8</v>
      </c>
      <c r="Y749" s="81">
        <f>IFERROR(VLOOKUP(A749,'Competitors Links &amp; Pricings'!A:L,8,0),"")</f>
        <v>10.82</v>
      </c>
      <c r="Z749" s="81">
        <f>IFERROR(VLOOKUP(A749,'Competitors Links &amp; Pricings'!A:L,9,0),"")</f>
        <v>22.75</v>
      </c>
      <c r="AA749" s="81">
        <f>IFERROR(VLOOKUP(A749,'Competitors Links &amp; Pricings'!A:L,10,0),"")</f>
        <v>49</v>
      </c>
      <c r="AB749" s="81">
        <f>IFERROR(VLOOKUP(A749,'Competitors Links &amp; Pricings'!A:L,11,0),"")</f>
        <v>5.82</v>
      </c>
    </row>
    <row r="750" spans="1:28" s="92" customFormat="1" ht="12" x14ac:dyDescent="0.25">
      <c r="A750" s="91" t="s">
        <v>2342</v>
      </c>
      <c r="B750" s="89">
        <v>136.08000000000001</v>
      </c>
      <c r="C750" s="89">
        <v>166.02</v>
      </c>
      <c r="D750" s="106">
        <f t="shared" si="44"/>
        <v>0.18033971810625224</v>
      </c>
      <c r="E750" s="90">
        <f t="shared" si="45"/>
        <v>0</v>
      </c>
      <c r="F750" s="90">
        <f t="shared" si="46"/>
        <v>156.69999999999999</v>
      </c>
      <c r="G750" s="100" t="s">
        <v>34</v>
      </c>
      <c r="H750" s="101" t="s">
        <v>2343</v>
      </c>
      <c r="I750" s="101" t="s">
        <v>2344</v>
      </c>
      <c r="J750" s="101" t="s">
        <v>1523</v>
      </c>
      <c r="K750" s="101"/>
      <c r="L750" s="101"/>
      <c r="M750" s="101"/>
      <c r="N750" s="101"/>
      <c r="O750" s="100"/>
      <c r="P750" s="101"/>
      <c r="Q750" s="101"/>
      <c r="R750" s="101"/>
      <c r="S750" s="101"/>
      <c r="T750" s="101"/>
      <c r="U750" s="81">
        <f t="shared" si="47"/>
        <v>0</v>
      </c>
      <c r="V750" s="101">
        <f>IFERROR(VLOOKUP(A750,'Competitors Links &amp; Pricings'!A:G,3,0),"")</f>
        <v>184.73</v>
      </c>
      <c r="W750" s="101">
        <f>IFERROR(VLOOKUP(A750,'Competitors Links &amp; Pricings'!A:G,5,0),"")</f>
        <v>156.69999999999999</v>
      </c>
      <c r="X750" s="101">
        <f>IFERROR(VLOOKUP(A750,'Competitors Links &amp; Pricings'!A:G,7,0),"")</f>
        <v>183.99</v>
      </c>
      <c r="Y750" s="101">
        <f>IFERROR(VLOOKUP(A750,'Competitors Links &amp; Pricings'!A:L,8,0),"")</f>
        <v>7</v>
      </c>
      <c r="Z750" s="101">
        <f>IFERROR(VLOOKUP(A750,'Competitors Links &amp; Pricings'!A:L,9,0),"")</f>
        <v>9</v>
      </c>
      <c r="AA750" s="101">
        <f>IFERROR(VLOOKUP(A750,'Competitors Links &amp; Pricings'!A:L,10,0),"")</f>
        <v>1</v>
      </c>
      <c r="AB750" s="101">
        <f>IFERROR(VLOOKUP(A750,'Competitors Links &amp; Pricings'!A:L,11,0),"")</f>
        <v>2</v>
      </c>
    </row>
    <row r="751" spans="1:28" s="83" customFormat="1" ht="12" x14ac:dyDescent="0.25">
      <c r="A751" s="81" t="s">
        <v>2345</v>
      </c>
      <c r="B751" s="89">
        <v>882.86</v>
      </c>
      <c r="C751" s="89">
        <v>1274.5899999999999</v>
      </c>
      <c r="D751" s="106">
        <f t="shared" si="44"/>
        <v>0.30733804595987724</v>
      </c>
      <c r="E751" s="90">
        <f t="shared" si="45"/>
        <v>0</v>
      </c>
      <c r="F751" s="90">
        <f t="shared" si="46"/>
        <v>1080.3499999999999</v>
      </c>
      <c r="G751" s="82" t="s">
        <v>34</v>
      </c>
      <c r="H751" s="81" t="s">
        <v>2346</v>
      </c>
      <c r="I751" s="81" t="s">
        <v>2347</v>
      </c>
      <c r="J751" s="81" t="s">
        <v>443</v>
      </c>
      <c r="K751" s="81"/>
      <c r="L751" s="81"/>
      <c r="M751" s="81"/>
      <c r="N751" s="81"/>
      <c r="O751" s="82"/>
      <c r="P751" s="81"/>
      <c r="Q751" s="81"/>
      <c r="R751" s="81"/>
      <c r="S751" s="81"/>
      <c r="T751" s="81"/>
      <c r="U751" s="81">
        <f t="shared" si="47"/>
        <v>0</v>
      </c>
      <c r="V751" s="81">
        <f>IFERROR(VLOOKUP(A751,'Competitors Links &amp; Pricings'!A:G,3,0),"")</f>
        <v>1080.3499999999999</v>
      </c>
      <c r="W751" s="81">
        <f>IFERROR(VLOOKUP(A751,'Competitors Links &amp; Pricings'!A:G,5,0),"")</f>
        <v>1308.1500000000001</v>
      </c>
      <c r="X751" s="81" t="str">
        <f>IFERROR(VLOOKUP(A751,'Competitors Links &amp; Pricings'!A:G,7,0),"")</f>
        <v xml:space="preserve"> </v>
      </c>
      <c r="Y751" s="81">
        <f>IFERROR(VLOOKUP(A751,'Competitors Links &amp; Pricings'!A:L,8,0),"")</f>
        <v>10.9</v>
      </c>
      <c r="Z751" s="81">
        <f>IFERROR(VLOOKUP(A751,'Competitors Links &amp; Pricings'!A:L,9,0),"")</f>
        <v>22.75</v>
      </c>
      <c r="AA751" s="81">
        <f>IFERROR(VLOOKUP(A751,'Competitors Links &amp; Pricings'!A:L,10,0),"")</f>
        <v>19.84</v>
      </c>
      <c r="AB751" s="81">
        <f>IFERROR(VLOOKUP(A751,'Competitors Links &amp; Pricings'!A:L,11,0),"")</f>
        <v>5.82</v>
      </c>
    </row>
    <row r="752" spans="1:28" s="83" customFormat="1" ht="12" x14ac:dyDescent="0.25">
      <c r="A752" s="81" t="s">
        <v>2348</v>
      </c>
      <c r="B752" s="89">
        <v>46.28</v>
      </c>
      <c r="C752" s="89">
        <v>53.6</v>
      </c>
      <c r="D752" s="106">
        <f t="shared" si="44"/>
        <v>0.13656716417910447</v>
      </c>
      <c r="E752" s="90">
        <f t="shared" si="45"/>
        <v>0</v>
      </c>
      <c r="F752" s="90">
        <f t="shared" si="46"/>
        <v>55.54</v>
      </c>
      <c r="G752" s="82" t="s">
        <v>34</v>
      </c>
      <c r="H752" s="81" t="s">
        <v>2349</v>
      </c>
      <c r="I752" s="81" t="s">
        <v>2350</v>
      </c>
      <c r="J752" s="81" t="s">
        <v>1523</v>
      </c>
      <c r="K752" s="81"/>
      <c r="L752" s="81"/>
      <c r="M752" s="81"/>
      <c r="N752" s="81"/>
      <c r="O752" s="82"/>
      <c r="P752" s="81"/>
      <c r="Q752" s="81"/>
      <c r="R752" s="81"/>
      <c r="S752" s="81"/>
      <c r="T752" s="81"/>
      <c r="U752" s="81">
        <f t="shared" si="47"/>
        <v>0</v>
      </c>
      <c r="V752" s="81">
        <f>IFERROR(VLOOKUP(A752,'Competitors Links &amp; Pricings'!A:G,3,0),"")</f>
        <v>62.5</v>
      </c>
      <c r="W752" s="81">
        <f>IFERROR(VLOOKUP(A752,'Competitors Links &amp; Pricings'!A:G,5,0),"")</f>
        <v>55.54</v>
      </c>
      <c r="X752" s="81">
        <f>IFERROR(VLOOKUP(A752,'Competitors Links &amp; Pricings'!A:G,7,0),"")</f>
        <v>67.87</v>
      </c>
      <c r="Y752" s="81">
        <f>IFERROR(VLOOKUP(A752,'Competitors Links &amp; Pricings'!A:L,8,0),"")</f>
        <v>3</v>
      </c>
      <c r="Z752" s="81">
        <f>IFERROR(VLOOKUP(A752,'Competitors Links &amp; Pricings'!A:L,9,0),"")</f>
        <v>9</v>
      </c>
      <c r="AA752" s="81">
        <f>IFERROR(VLOOKUP(A752,'Competitors Links &amp; Pricings'!A:L,10,0),"")</f>
        <v>1</v>
      </c>
      <c r="AB752" s="81">
        <f>IFERROR(VLOOKUP(A752,'Competitors Links &amp; Pricings'!A:L,11,0),"")</f>
        <v>9</v>
      </c>
    </row>
    <row r="753" spans="1:28" s="83" customFormat="1" ht="12" x14ac:dyDescent="0.25">
      <c r="A753" s="81" t="s">
        <v>2351</v>
      </c>
      <c r="B753" s="89">
        <v>881.71</v>
      </c>
      <c r="C753" s="89">
        <v>1146.4100000000001</v>
      </c>
      <c r="D753" s="106">
        <f t="shared" si="44"/>
        <v>0.23089470608246615</v>
      </c>
      <c r="E753" s="90">
        <f t="shared" si="45"/>
        <v>0</v>
      </c>
      <c r="F753" s="90">
        <f t="shared" si="46"/>
        <v>1246.0999999999999</v>
      </c>
      <c r="G753" s="82" t="s">
        <v>34</v>
      </c>
      <c r="H753" s="81" t="s">
        <v>2352</v>
      </c>
      <c r="I753" s="81" t="s">
        <v>2353</v>
      </c>
      <c r="J753" s="81" t="s">
        <v>443</v>
      </c>
      <c r="K753" s="81"/>
      <c r="L753" s="81"/>
      <c r="M753" s="81"/>
      <c r="N753" s="81"/>
      <c r="O753" s="82"/>
      <c r="P753" s="81"/>
      <c r="Q753" s="81"/>
      <c r="R753" s="81"/>
      <c r="S753" s="81"/>
      <c r="T753" s="81"/>
      <c r="U753" s="81">
        <f t="shared" si="47"/>
        <v>0</v>
      </c>
      <c r="V753" s="81">
        <f>IFERROR(VLOOKUP(A753,'Competitors Links &amp; Pricings'!A:G,3,0),"")</f>
        <v>1246.0999999999999</v>
      </c>
      <c r="W753" s="81" t="str">
        <f>IFERROR(VLOOKUP(A753,'Competitors Links &amp; Pricings'!A:G,5,0),"")</f>
        <v xml:space="preserve"> </v>
      </c>
      <c r="X753" s="81" t="str">
        <f>IFERROR(VLOOKUP(A753,'Competitors Links &amp; Pricings'!A:G,7,0),"")</f>
        <v xml:space="preserve"> </v>
      </c>
      <c r="Y753" s="81">
        <f>IFERROR(VLOOKUP(A753,'Competitors Links &amp; Pricings'!A:L,8,0),"")</f>
        <v>10.9</v>
      </c>
      <c r="Z753" s="81">
        <f>IFERROR(VLOOKUP(A753,'Competitors Links &amp; Pricings'!A:L,9,0),"")</f>
        <v>22.75</v>
      </c>
      <c r="AA753" s="81">
        <f>IFERROR(VLOOKUP(A753,'Competitors Links &amp; Pricings'!A:L,10,0),"")</f>
        <v>41.88</v>
      </c>
      <c r="AB753" s="81">
        <f>IFERROR(VLOOKUP(A753,'Competitors Links &amp; Pricings'!A:L,11,0),"")</f>
        <v>5.8</v>
      </c>
    </row>
    <row r="754" spans="1:28" s="83" customFormat="1" ht="12" x14ac:dyDescent="0.25">
      <c r="A754" s="81" t="s">
        <v>2354</v>
      </c>
      <c r="B754" s="89">
        <v>1008</v>
      </c>
      <c r="C754" s="89">
        <v>1379.45</v>
      </c>
      <c r="D754" s="106">
        <f t="shared" si="44"/>
        <v>0.26927398600891661</v>
      </c>
      <c r="E754" s="90">
        <f t="shared" si="45"/>
        <v>0</v>
      </c>
      <c r="F754" s="90">
        <f t="shared" si="46"/>
        <v>1499.4</v>
      </c>
      <c r="G754" s="82" t="s">
        <v>34</v>
      </c>
      <c r="H754" s="81" t="s">
        <v>2355</v>
      </c>
      <c r="I754" s="81" t="s">
        <v>2356</v>
      </c>
      <c r="J754" s="81" t="s">
        <v>443</v>
      </c>
      <c r="K754" s="81"/>
      <c r="L754" s="81"/>
      <c r="M754" s="81"/>
      <c r="N754" s="81"/>
      <c r="O754" s="82"/>
      <c r="P754" s="81"/>
      <c r="Q754" s="81"/>
      <c r="R754" s="81"/>
      <c r="S754" s="81"/>
      <c r="T754" s="81"/>
      <c r="U754" s="81">
        <f t="shared" si="47"/>
        <v>0</v>
      </c>
      <c r="V754" s="81">
        <f>IFERROR(VLOOKUP(A754,'Competitors Links &amp; Pricings'!A:G,3,0),"")</f>
        <v>1499.4</v>
      </c>
      <c r="W754" s="81">
        <f>IFERROR(VLOOKUP(A754,'Competitors Links &amp; Pricings'!A:G,5,0),"")</f>
        <v>1499.4</v>
      </c>
      <c r="X754" s="81" t="str">
        <f>IFERROR(VLOOKUP(A754,'Competitors Links &amp; Pricings'!A:G,7,0),"")</f>
        <v xml:space="preserve"> </v>
      </c>
      <c r="Y754" s="81">
        <f>IFERROR(VLOOKUP(A754,'Competitors Links &amp; Pricings'!A:L,8,0),"")</f>
        <v>8.6</v>
      </c>
      <c r="Z754" s="81">
        <f>IFERROR(VLOOKUP(A754,'Competitors Links &amp; Pricings'!A:L,9,0),"")</f>
        <v>10.199999999999999</v>
      </c>
      <c r="AA754" s="81">
        <f>IFERROR(VLOOKUP(A754,'Competitors Links &amp; Pricings'!A:L,10,0),"")</f>
        <v>21.5</v>
      </c>
      <c r="AB754" s="81">
        <f>IFERROR(VLOOKUP(A754,'Competitors Links &amp; Pricings'!A:L,11,0),"")</f>
        <v>14.3</v>
      </c>
    </row>
    <row r="755" spans="1:28" s="83" customFormat="1" ht="12" x14ac:dyDescent="0.25">
      <c r="A755" s="81" t="s">
        <v>2357</v>
      </c>
      <c r="B755" s="89">
        <v>1495.92</v>
      </c>
      <c r="C755" s="89">
        <v>1811.38</v>
      </c>
      <c r="D755" s="106">
        <f t="shared" si="44"/>
        <v>0.17415451202950238</v>
      </c>
      <c r="E755" s="90">
        <f t="shared" si="45"/>
        <v>0</v>
      </c>
      <c r="F755" s="90">
        <f t="shared" si="46"/>
        <v>1706</v>
      </c>
      <c r="G755" s="82" t="s">
        <v>34</v>
      </c>
      <c r="H755" s="81" t="s">
        <v>2358</v>
      </c>
      <c r="I755" s="81" t="s">
        <v>2359</v>
      </c>
      <c r="J755" s="81" t="s">
        <v>1523</v>
      </c>
      <c r="K755" s="81"/>
      <c r="L755" s="81"/>
      <c r="M755" s="81"/>
      <c r="N755" s="81"/>
      <c r="O755" s="82"/>
      <c r="P755" s="81"/>
      <c r="Q755" s="81"/>
      <c r="R755" s="81"/>
      <c r="S755" s="81"/>
      <c r="T755" s="81"/>
      <c r="U755" s="81">
        <f t="shared" si="47"/>
        <v>0</v>
      </c>
      <c r="V755" s="81">
        <f>IFERROR(VLOOKUP(A755,'Competitors Links &amp; Pricings'!A:G,3,0),"")</f>
        <v>1706</v>
      </c>
      <c r="W755" s="81">
        <f>IFERROR(VLOOKUP(A755,'Competitors Links &amp; Pricings'!A:G,5,0),"")</f>
        <v>2050.38</v>
      </c>
      <c r="X755" s="81">
        <f>IFERROR(VLOOKUP(A755,'Competitors Links &amp; Pricings'!A:G,7,0),"")</f>
        <v>3100</v>
      </c>
      <c r="Y755" s="81">
        <f>IFERROR(VLOOKUP(A755,'Competitors Links &amp; Pricings'!A:L,8,0),"")</f>
        <v>23.6</v>
      </c>
      <c r="Z755" s="81">
        <f>IFERROR(VLOOKUP(A755,'Competitors Links &amp; Pricings'!A:L,9,0),"")</f>
        <v>11.8</v>
      </c>
      <c r="AA755" s="81">
        <f>IFERROR(VLOOKUP(A755,'Competitors Links &amp; Pricings'!A:L,10,0),"")</f>
        <v>66</v>
      </c>
      <c r="AB755" s="81">
        <f>IFERROR(VLOOKUP(A755,'Competitors Links &amp; Pricings'!A:L,11,0),"")</f>
        <v>31.5</v>
      </c>
    </row>
    <row r="756" spans="1:28" s="83" customFormat="1" ht="12" x14ac:dyDescent="0.25">
      <c r="A756" s="81" t="s">
        <v>2360</v>
      </c>
      <c r="B756" s="89">
        <v>933.14</v>
      </c>
      <c r="C756" s="89">
        <v>1277.01</v>
      </c>
      <c r="D756" s="106">
        <f t="shared" si="44"/>
        <v>0.26927745279989979</v>
      </c>
      <c r="E756" s="90">
        <f t="shared" si="45"/>
        <v>0</v>
      </c>
      <c r="F756" s="90">
        <f t="shared" si="46"/>
        <v>1388.05</v>
      </c>
      <c r="G756" s="82" t="s">
        <v>34</v>
      </c>
      <c r="H756" s="81" t="s">
        <v>2361</v>
      </c>
      <c r="I756" s="81" t="s">
        <v>2362</v>
      </c>
      <c r="J756" s="81" t="s">
        <v>443</v>
      </c>
      <c r="K756" s="81"/>
      <c r="L756" s="81"/>
      <c r="M756" s="81"/>
      <c r="N756" s="81"/>
      <c r="O756" s="82"/>
      <c r="P756" s="81"/>
      <c r="Q756" s="81"/>
      <c r="R756" s="81"/>
      <c r="S756" s="81"/>
      <c r="T756" s="81"/>
      <c r="U756" s="81">
        <f t="shared" si="47"/>
        <v>0</v>
      </c>
      <c r="V756" s="81">
        <f>IFERROR(VLOOKUP(A756,'Competitors Links &amp; Pricings'!A:G,3,0),"")</f>
        <v>1388.05</v>
      </c>
      <c r="W756" s="81">
        <f>IFERROR(VLOOKUP(A756,'Competitors Links &amp; Pricings'!A:G,5,0),"")</f>
        <v>1454.86</v>
      </c>
      <c r="X756" s="81" t="str">
        <f>IFERROR(VLOOKUP(A756,'Competitors Links &amp; Pricings'!A:G,7,0),"")</f>
        <v xml:space="preserve"> </v>
      </c>
      <c r="Y756" s="81">
        <f>IFERROR(VLOOKUP(A756,'Competitors Links &amp; Pricings'!A:L,8,0),"")</f>
        <v>10.199999999999999</v>
      </c>
      <c r="Z756" s="81">
        <f>IFERROR(VLOOKUP(A756,'Competitors Links &amp; Pricings'!A:L,9,0),"")</f>
        <v>14.3</v>
      </c>
      <c r="AA756" s="81">
        <f>IFERROR(VLOOKUP(A756,'Competitors Links &amp; Pricings'!A:L,10,0),"")</f>
        <v>40</v>
      </c>
      <c r="AB756" s="81">
        <f>IFERROR(VLOOKUP(A756,'Competitors Links &amp; Pricings'!A:L,11,0),"")</f>
        <v>8.6</v>
      </c>
    </row>
    <row r="757" spans="1:28" s="83" customFormat="1" ht="12" x14ac:dyDescent="0.25">
      <c r="A757" s="81" t="s">
        <v>2363</v>
      </c>
      <c r="B757" s="89">
        <v>762.29</v>
      </c>
      <c r="C757" s="89">
        <v>1043.19</v>
      </c>
      <c r="D757" s="106">
        <f t="shared" si="44"/>
        <v>0.2692702192313961</v>
      </c>
      <c r="E757" s="90">
        <f t="shared" si="45"/>
        <v>0</v>
      </c>
      <c r="F757" s="90">
        <f t="shared" si="46"/>
        <v>1133.9000000000001</v>
      </c>
      <c r="G757" s="82" t="s">
        <v>34</v>
      </c>
      <c r="H757" s="81" t="s">
        <v>2364</v>
      </c>
      <c r="I757" s="81" t="s">
        <v>2365</v>
      </c>
      <c r="J757" s="81" t="s">
        <v>443</v>
      </c>
      <c r="K757" s="81"/>
      <c r="L757" s="81"/>
      <c r="M757" s="81"/>
      <c r="N757" s="81"/>
      <c r="O757" s="82"/>
      <c r="P757" s="81"/>
      <c r="Q757" s="81"/>
      <c r="R757" s="81"/>
      <c r="S757" s="81"/>
      <c r="T757" s="81"/>
      <c r="U757" s="81">
        <f t="shared" si="47"/>
        <v>0</v>
      </c>
      <c r="V757" s="81">
        <f>IFERROR(VLOOKUP(A757,'Competitors Links &amp; Pricings'!A:G,3,0),"")</f>
        <v>1133.9000000000001</v>
      </c>
      <c r="W757" s="81">
        <f>IFERROR(VLOOKUP(A757,'Competitors Links &amp; Pricings'!A:G,5,0),"")</f>
        <v>1133.9000000000001</v>
      </c>
      <c r="X757" s="81" t="str">
        <f>IFERROR(VLOOKUP(A757,'Competitors Links &amp; Pricings'!A:G,7,0),"")</f>
        <v xml:space="preserve"> </v>
      </c>
      <c r="Y757" s="81">
        <f>IFERROR(VLOOKUP(A757,'Competitors Links &amp; Pricings'!A:L,8,0),"")</f>
        <v>9.2899999999999991</v>
      </c>
      <c r="Z757" s="81">
        <f>IFERROR(VLOOKUP(A757,'Competitors Links &amp; Pricings'!A:L,9,0),"")</f>
        <v>19.899999999999999</v>
      </c>
      <c r="AA757" s="81">
        <f>IFERROR(VLOOKUP(A757,'Competitors Links &amp; Pricings'!A:L,10,0),"")</f>
        <v>38.799999999999997</v>
      </c>
      <c r="AB757" s="81">
        <f>IFERROR(VLOOKUP(A757,'Competitors Links &amp; Pricings'!A:L,11,0),"")</f>
        <v>5.79</v>
      </c>
    </row>
    <row r="758" spans="1:28" s="83" customFormat="1" ht="12" x14ac:dyDescent="0.25">
      <c r="A758" s="81" t="s">
        <v>2366</v>
      </c>
      <c r="B758" s="89">
        <v>726.29</v>
      </c>
      <c r="C758" s="89">
        <v>943.87</v>
      </c>
      <c r="D758" s="106">
        <f t="shared" si="44"/>
        <v>0.23051903334145596</v>
      </c>
      <c r="E758" s="90">
        <f t="shared" si="45"/>
        <v>0</v>
      </c>
      <c r="F758" s="90">
        <f t="shared" si="46"/>
        <v>1025.95</v>
      </c>
      <c r="G758" s="82" t="s">
        <v>34</v>
      </c>
      <c r="H758" s="81" t="s">
        <v>2367</v>
      </c>
      <c r="I758" s="81" t="s">
        <v>2368</v>
      </c>
      <c r="J758" s="81" t="s">
        <v>443</v>
      </c>
      <c r="K758" s="81"/>
      <c r="L758" s="81"/>
      <c r="M758" s="81"/>
      <c r="N758" s="81"/>
      <c r="O758" s="82"/>
      <c r="P758" s="81"/>
      <c r="Q758" s="81"/>
      <c r="R758" s="81"/>
      <c r="S758" s="81"/>
      <c r="T758" s="81"/>
      <c r="U758" s="81">
        <f t="shared" si="47"/>
        <v>0</v>
      </c>
      <c r="V758" s="81">
        <f>IFERROR(VLOOKUP(A758,'Competitors Links &amp; Pricings'!A:G,3,0),"")</f>
        <v>1025.95</v>
      </c>
      <c r="W758" s="81">
        <f>IFERROR(VLOOKUP(A758,'Competitors Links &amp; Pricings'!A:G,5,0),"")</f>
        <v>1080.3499999999999</v>
      </c>
      <c r="X758" s="81" t="str">
        <f>IFERROR(VLOOKUP(A758,'Competitors Links &amp; Pricings'!A:G,7,0),"")</f>
        <v xml:space="preserve"> </v>
      </c>
      <c r="Y758" s="81">
        <f>IFERROR(VLOOKUP(A758,'Competitors Links &amp; Pricings'!A:L,8,0),"")</f>
        <v>9.3000000000000007</v>
      </c>
      <c r="Z758" s="81">
        <f>IFERROR(VLOOKUP(A758,'Competitors Links &amp; Pricings'!A:L,9,0),"")</f>
        <v>19.899999999999999</v>
      </c>
      <c r="AA758" s="81">
        <f>IFERROR(VLOOKUP(A758,'Competitors Links &amp; Pricings'!A:L,10,0),"")</f>
        <v>34.200000000000003</v>
      </c>
      <c r="AB758" s="81">
        <f>IFERROR(VLOOKUP(A758,'Competitors Links &amp; Pricings'!A:L,11,0),"")</f>
        <v>5.8</v>
      </c>
    </row>
    <row r="759" spans="1:28" s="83" customFormat="1" ht="12" x14ac:dyDescent="0.25">
      <c r="A759" s="81" t="s">
        <v>2369</v>
      </c>
      <c r="B759" s="89">
        <v>800</v>
      </c>
      <c r="C759" s="89">
        <v>1094.8</v>
      </c>
      <c r="D759" s="106">
        <f t="shared" si="44"/>
        <v>0.26927292656192908</v>
      </c>
      <c r="E759" s="90">
        <f t="shared" si="45"/>
        <v>0</v>
      </c>
      <c r="F759" s="90">
        <f t="shared" si="46"/>
        <v>1190</v>
      </c>
      <c r="G759" s="82" t="s">
        <v>34</v>
      </c>
      <c r="H759" s="81" t="s">
        <v>2370</v>
      </c>
      <c r="I759" s="81" t="s">
        <v>2371</v>
      </c>
      <c r="J759" s="81" t="s">
        <v>443</v>
      </c>
      <c r="K759" s="81"/>
      <c r="L759" s="81"/>
      <c r="M759" s="81"/>
      <c r="N759" s="81"/>
      <c r="O759" s="82"/>
      <c r="P759" s="81"/>
      <c r="Q759" s="81"/>
      <c r="R759" s="81"/>
      <c r="S759" s="81"/>
      <c r="T759" s="81"/>
      <c r="U759" s="81">
        <f t="shared" si="47"/>
        <v>0</v>
      </c>
      <c r="V759" s="81">
        <f>IFERROR(VLOOKUP(A759,'Competitors Links &amp; Pricings'!A:G,3,0),"")</f>
        <v>1190</v>
      </c>
      <c r="W759" s="81">
        <f>IFERROR(VLOOKUP(A759,'Competitors Links &amp; Pricings'!A:G,5,0),"")</f>
        <v>1190</v>
      </c>
      <c r="X759" s="81">
        <f>IFERROR(VLOOKUP(A759,'Competitors Links &amp; Pricings'!A:G,7,0),"")</f>
        <v>1190</v>
      </c>
      <c r="Y759" s="81">
        <f>IFERROR(VLOOKUP(A759,'Competitors Links &amp; Pricings'!A:L,8,0),"")</f>
        <v>10</v>
      </c>
      <c r="Z759" s="81">
        <f>IFERROR(VLOOKUP(A759,'Competitors Links &amp; Pricings'!A:L,9,0),"")</f>
        <v>20.5</v>
      </c>
      <c r="AA759" s="81">
        <f>IFERROR(VLOOKUP(A759,'Competitors Links &amp; Pricings'!A:L,10,0),"")</f>
        <v>25</v>
      </c>
      <c r="AB759" s="81">
        <f>IFERROR(VLOOKUP(A759,'Competitors Links &amp; Pricings'!A:L,11,0),"")</f>
        <v>5</v>
      </c>
    </row>
    <row r="760" spans="1:28" s="83" customFormat="1" ht="12" x14ac:dyDescent="0.25">
      <c r="A760" s="81" t="s">
        <v>2372</v>
      </c>
      <c r="B760" s="89">
        <v>760</v>
      </c>
      <c r="C760" s="89">
        <v>1094.8</v>
      </c>
      <c r="D760" s="106">
        <f t="shared" si="44"/>
        <v>0.30580928023383264</v>
      </c>
      <c r="E760" s="90">
        <f t="shared" si="45"/>
        <v>0</v>
      </c>
      <c r="F760" s="90">
        <f t="shared" si="46"/>
        <v>1190</v>
      </c>
      <c r="G760" s="82" t="s">
        <v>34</v>
      </c>
      <c r="H760" s="81" t="s">
        <v>2373</v>
      </c>
      <c r="I760" s="81" t="s">
        <v>2374</v>
      </c>
      <c r="J760" s="81" t="s">
        <v>443</v>
      </c>
      <c r="K760" s="81"/>
      <c r="L760" s="81"/>
      <c r="M760" s="81"/>
      <c r="N760" s="81"/>
      <c r="O760" s="82"/>
      <c r="P760" s="81"/>
      <c r="Q760" s="81"/>
      <c r="R760" s="81"/>
      <c r="S760" s="81"/>
      <c r="T760" s="81"/>
      <c r="U760" s="81">
        <f t="shared" si="47"/>
        <v>0</v>
      </c>
      <c r="V760" s="81">
        <f>IFERROR(VLOOKUP(A760,'Competitors Links &amp; Pricings'!A:G,3,0),"")</f>
        <v>1190</v>
      </c>
      <c r="W760" s="81">
        <f>IFERROR(VLOOKUP(A760,'Competitors Links &amp; Pricings'!A:G,5,0),"")</f>
        <v>1393.92</v>
      </c>
      <c r="X760" s="81">
        <f>IFERROR(VLOOKUP(A760,'Competitors Links &amp; Pricings'!A:G,7,0),"")</f>
        <v>1190</v>
      </c>
      <c r="Y760" s="81">
        <f>IFERROR(VLOOKUP(A760,'Competitors Links &amp; Pricings'!A:L,8,0),"")</f>
        <v>10</v>
      </c>
      <c r="Z760" s="81">
        <f>IFERROR(VLOOKUP(A760,'Competitors Links &amp; Pricings'!A:L,9,0),"")</f>
        <v>5</v>
      </c>
      <c r="AA760" s="81">
        <f>IFERROR(VLOOKUP(A760,'Competitors Links &amp; Pricings'!A:L,10,0),"")</f>
        <v>34</v>
      </c>
      <c r="AB760" s="81">
        <f>IFERROR(VLOOKUP(A760,'Competitors Links &amp; Pricings'!A:L,11,0),"")</f>
        <v>20.5</v>
      </c>
    </row>
    <row r="761" spans="1:28" s="83" customFormat="1" ht="12" x14ac:dyDescent="0.25">
      <c r="A761" s="81" t="s">
        <v>2375</v>
      </c>
      <c r="B761" s="89">
        <v>800.57</v>
      </c>
      <c r="C761" s="89">
        <v>992.71</v>
      </c>
      <c r="D761" s="106">
        <f t="shared" si="44"/>
        <v>0.19355098669299189</v>
      </c>
      <c r="E761" s="90">
        <f t="shared" si="45"/>
        <v>0</v>
      </c>
      <c r="F761" s="90">
        <f t="shared" si="46"/>
        <v>1160.25</v>
      </c>
      <c r="G761" s="82" t="s">
        <v>34</v>
      </c>
      <c r="H761" s="81" t="s">
        <v>2376</v>
      </c>
      <c r="I761" s="81" t="s">
        <v>2377</v>
      </c>
      <c r="J761" s="81" t="s">
        <v>443</v>
      </c>
      <c r="K761" s="81"/>
      <c r="L761" s="81"/>
      <c r="M761" s="81"/>
      <c r="N761" s="81"/>
      <c r="O761" s="82"/>
      <c r="P761" s="81"/>
      <c r="Q761" s="81"/>
      <c r="R761" s="81"/>
      <c r="S761" s="81"/>
      <c r="T761" s="81"/>
      <c r="U761" s="81">
        <f t="shared" si="47"/>
        <v>0</v>
      </c>
      <c r="V761" s="81">
        <f>IFERROR(VLOOKUP(A761,'Competitors Links &amp; Pricings'!A:G,3,0),"")</f>
        <v>1160.25</v>
      </c>
      <c r="W761" s="81">
        <f>IFERROR(VLOOKUP(A761,'Competitors Links &amp; Pricings'!A:G,5,0),"")</f>
        <v>1160.25</v>
      </c>
      <c r="X761" s="81">
        <f>IFERROR(VLOOKUP(A761,'Competitors Links &amp; Pricings'!A:G,7,0),"")</f>
        <v>1160.25</v>
      </c>
      <c r="Y761" s="81">
        <f>IFERROR(VLOOKUP(A761,'Competitors Links &amp; Pricings'!A:L,8,0),"")</f>
        <v>5</v>
      </c>
      <c r="Z761" s="81">
        <f>IFERROR(VLOOKUP(A761,'Competitors Links &amp; Pricings'!A:L,9,0),"")</f>
        <v>10</v>
      </c>
      <c r="AA761" s="81">
        <f>IFERROR(VLOOKUP(A761,'Competitors Links &amp; Pricings'!A:L,10,0),"")</f>
        <v>15</v>
      </c>
      <c r="AB761" s="81">
        <f>IFERROR(VLOOKUP(A761,'Competitors Links &amp; Pricings'!A:L,11,0),"")</f>
        <v>30.5</v>
      </c>
    </row>
    <row r="762" spans="1:28" s="83" customFormat="1" ht="12" x14ac:dyDescent="0.25">
      <c r="A762" s="81" t="s">
        <v>2378</v>
      </c>
      <c r="B762" s="89">
        <v>907.43</v>
      </c>
      <c r="C762" s="89">
        <v>1241.82</v>
      </c>
      <c r="D762" s="106">
        <f t="shared" si="44"/>
        <v>0.26927412990610555</v>
      </c>
      <c r="E762" s="90">
        <f t="shared" si="45"/>
        <v>0</v>
      </c>
      <c r="F762" s="90">
        <f t="shared" si="46"/>
        <v>1349.8</v>
      </c>
      <c r="G762" s="82" t="s">
        <v>34</v>
      </c>
      <c r="H762" s="81" t="s">
        <v>2379</v>
      </c>
      <c r="I762" s="81" t="s">
        <v>2380</v>
      </c>
      <c r="J762" s="81" t="s">
        <v>443</v>
      </c>
      <c r="K762" s="81"/>
      <c r="L762" s="81"/>
      <c r="M762" s="81"/>
      <c r="N762" s="81"/>
      <c r="O762" s="82"/>
      <c r="P762" s="81"/>
      <c r="Q762" s="81"/>
      <c r="R762" s="81"/>
      <c r="S762" s="81"/>
      <c r="T762" s="81"/>
      <c r="U762" s="81">
        <f t="shared" si="47"/>
        <v>0</v>
      </c>
      <c r="V762" s="81">
        <f>IFERROR(VLOOKUP(A762,'Competitors Links &amp; Pricings'!A:G,3,0),"")</f>
        <v>1349.8</v>
      </c>
      <c r="W762" s="81" t="str">
        <f>IFERROR(VLOOKUP(A762,'Competitors Links &amp; Pricings'!A:G,5,0),"")</f>
        <v xml:space="preserve"> </v>
      </c>
      <c r="X762" s="81" t="str">
        <f>IFERROR(VLOOKUP(A762,'Competitors Links &amp; Pricings'!A:G,7,0),"")</f>
        <v xml:space="preserve"> </v>
      </c>
      <c r="Y762" s="81">
        <f>IFERROR(VLOOKUP(A762,'Competitors Links &amp; Pricings'!A:L,8,0),"")</f>
        <v>10.199999999999999</v>
      </c>
      <c r="Z762" s="81">
        <f>IFERROR(VLOOKUP(A762,'Competitors Links &amp; Pricings'!A:L,9,0),"")</f>
        <v>14.3</v>
      </c>
      <c r="AA762" s="81">
        <f>IFERROR(VLOOKUP(A762,'Competitors Links &amp; Pricings'!A:L,10,0),"")</f>
        <v>38</v>
      </c>
      <c r="AB762" s="81">
        <f>IFERROR(VLOOKUP(A762,'Competitors Links &amp; Pricings'!A:L,11,0),"")</f>
        <v>8.6</v>
      </c>
    </row>
    <row r="763" spans="1:28" s="83" customFormat="1" ht="12" x14ac:dyDescent="0.25">
      <c r="A763" s="81" t="s">
        <v>2381</v>
      </c>
      <c r="B763" s="89">
        <v>229.14</v>
      </c>
      <c r="C763" s="89">
        <v>323.81</v>
      </c>
      <c r="D763" s="106">
        <f t="shared" si="44"/>
        <v>0.2923628053488157</v>
      </c>
      <c r="E763" s="90">
        <f t="shared" si="45"/>
        <v>0</v>
      </c>
      <c r="F763" s="90">
        <f t="shared" si="46"/>
        <v>340.85</v>
      </c>
      <c r="G763" s="82" t="s">
        <v>34</v>
      </c>
      <c r="H763" s="81" t="s">
        <v>2382</v>
      </c>
      <c r="I763" s="81" t="s">
        <v>2383</v>
      </c>
      <c r="J763" s="81" t="s">
        <v>443</v>
      </c>
      <c r="K763" s="81"/>
      <c r="L763" s="81"/>
      <c r="M763" s="81"/>
      <c r="N763" s="81"/>
      <c r="O763" s="82"/>
      <c r="P763" s="81"/>
      <c r="Q763" s="81"/>
      <c r="R763" s="81"/>
      <c r="S763" s="81"/>
      <c r="T763" s="81"/>
      <c r="U763" s="81">
        <f t="shared" si="47"/>
        <v>0</v>
      </c>
      <c r="V763" s="81">
        <f>IFERROR(VLOOKUP(A763,'Competitors Links &amp; Pricings'!A:G,3,0),"")</f>
        <v>340.85</v>
      </c>
      <c r="W763" s="81">
        <f>IFERROR(VLOOKUP(A763,'Competitors Links &amp; Pricings'!A:G,5,0),"")</f>
        <v>340.85</v>
      </c>
      <c r="X763" s="81">
        <f>IFERROR(VLOOKUP(A763,'Competitors Links &amp; Pricings'!A:G,7,0),"")</f>
        <v>340.85</v>
      </c>
      <c r="Y763" s="81">
        <f>IFERROR(VLOOKUP(A763,'Competitors Links &amp; Pricings'!A:L,8,0),"")</f>
        <v>6</v>
      </c>
      <c r="Z763" s="81">
        <f>IFERROR(VLOOKUP(A763,'Competitors Links &amp; Pricings'!A:L,9,0),"")</f>
        <v>1.9</v>
      </c>
      <c r="AA763" s="81">
        <f>IFERROR(VLOOKUP(A763,'Competitors Links &amp; Pricings'!A:L,10,0),"")</f>
        <v>0.91</v>
      </c>
      <c r="AB763" s="81">
        <f>IFERROR(VLOOKUP(A763,'Competitors Links &amp; Pricings'!A:L,11,0),"")</f>
        <v>3</v>
      </c>
    </row>
    <row r="764" spans="1:28" s="83" customFormat="1" ht="12" x14ac:dyDescent="0.25">
      <c r="A764" s="81" t="s">
        <v>2384</v>
      </c>
      <c r="B764" s="89">
        <v>112.36</v>
      </c>
      <c r="C764" s="89">
        <v>128.25</v>
      </c>
      <c r="D764" s="106">
        <f t="shared" si="44"/>
        <v>0.12389863547758286</v>
      </c>
      <c r="E764" s="90">
        <f t="shared" si="45"/>
        <v>0</v>
      </c>
      <c r="F764" s="90">
        <f t="shared" si="46"/>
        <v>135</v>
      </c>
      <c r="G764" s="82" t="s">
        <v>34</v>
      </c>
      <c r="H764" s="81" t="s">
        <v>2385</v>
      </c>
      <c r="I764" s="81" t="s">
        <v>2386</v>
      </c>
      <c r="J764" s="81" t="s">
        <v>334</v>
      </c>
      <c r="K764" s="81"/>
      <c r="L764" s="81"/>
      <c r="M764" s="81"/>
      <c r="N764" s="81"/>
      <c r="O764" s="82"/>
      <c r="P764" s="81"/>
      <c r="Q764" s="81"/>
      <c r="R764" s="81"/>
      <c r="S764" s="81"/>
      <c r="T764" s="81"/>
      <c r="U764" s="81">
        <f t="shared" si="47"/>
        <v>0</v>
      </c>
      <c r="V764" s="81">
        <f>IFERROR(VLOOKUP(A764,'Competitors Links &amp; Pricings'!A:G,3,0),"")</f>
        <v>141.31</v>
      </c>
      <c r="W764" s="81">
        <f>IFERROR(VLOOKUP(A764,'Competitors Links &amp; Pricings'!A:G,5,0),"")</f>
        <v>151.28</v>
      </c>
      <c r="X764" s="81">
        <f>IFERROR(VLOOKUP(A764,'Competitors Links &amp; Pricings'!A:G,7,0),"")</f>
        <v>135</v>
      </c>
      <c r="Y764" s="81">
        <f>IFERROR(VLOOKUP(A764,'Competitors Links &amp; Pricings'!A:L,8,0),"")</f>
        <v>13.7</v>
      </c>
      <c r="Z764" s="81">
        <f>IFERROR(VLOOKUP(A764,'Competitors Links &amp; Pricings'!A:L,9,0),"")</f>
        <v>9.16</v>
      </c>
      <c r="AA764" s="81">
        <f>IFERROR(VLOOKUP(A764,'Competitors Links &amp; Pricings'!A:L,10,0),"")</f>
        <v>8</v>
      </c>
      <c r="AB764" s="81">
        <f>IFERROR(VLOOKUP(A764,'Competitors Links &amp; Pricings'!A:L,11,0),"")</f>
        <v>15.5</v>
      </c>
    </row>
    <row r="765" spans="1:28" s="83" customFormat="1" ht="12" x14ac:dyDescent="0.25">
      <c r="A765" s="81" t="s">
        <v>2387</v>
      </c>
      <c r="B765" s="89">
        <v>1346.07</v>
      </c>
      <c r="C765" s="89">
        <v>1588.8</v>
      </c>
      <c r="D765" s="106">
        <f t="shared" si="44"/>
        <v>0.15277567975830816</v>
      </c>
      <c r="E765" s="90">
        <f t="shared" si="45"/>
        <v>0</v>
      </c>
      <c r="F765" s="90">
        <f t="shared" si="46"/>
        <v>1495</v>
      </c>
      <c r="G765" s="82" t="s">
        <v>34</v>
      </c>
      <c r="H765" s="81" t="s">
        <v>2388</v>
      </c>
      <c r="I765" s="81" t="s">
        <v>2389</v>
      </c>
      <c r="J765" s="81" t="s">
        <v>334</v>
      </c>
      <c r="K765" s="81"/>
      <c r="L765" s="81"/>
      <c r="M765" s="81"/>
      <c r="N765" s="81"/>
      <c r="O765" s="82"/>
      <c r="P765" s="81"/>
      <c r="Q765" s="81"/>
      <c r="R765" s="81"/>
      <c r="S765" s="81"/>
      <c r="T765" s="81"/>
      <c r="U765" s="81">
        <f t="shared" si="47"/>
        <v>0</v>
      </c>
      <c r="V765" s="81">
        <f>IFERROR(VLOOKUP(A765,'Competitors Links &amp; Pricings'!A:G,3,0),"")</f>
        <v>1495</v>
      </c>
      <c r="W765" s="81">
        <f>IFERROR(VLOOKUP(A765,'Competitors Links &amp; Pricings'!A:G,5,0),"")</f>
        <v>1692.82</v>
      </c>
      <c r="X765" s="81">
        <f>IFERROR(VLOOKUP(A765,'Competitors Links &amp; Pricings'!A:G,7,0),"")</f>
        <v>1676.89</v>
      </c>
      <c r="Y765" s="81">
        <f>IFERROR(VLOOKUP(A765,'Competitors Links &amp; Pricings'!A:L,8,0),"")</f>
        <v>11</v>
      </c>
      <c r="Z765" s="81">
        <f>IFERROR(VLOOKUP(A765,'Competitors Links &amp; Pricings'!A:L,9,0),"")</f>
        <v>13</v>
      </c>
      <c r="AA765" s="81">
        <f>IFERROR(VLOOKUP(A765,'Competitors Links &amp; Pricings'!A:L,10,0),"")</f>
        <v>12</v>
      </c>
      <c r="AB765" s="81">
        <f>IFERROR(VLOOKUP(A765,'Competitors Links &amp; Pricings'!A:L,11,0),"")</f>
        <v>7</v>
      </c>
    </row>
    <row r="766" spans="1:28" s="83" customFormat="1" ht="12" x14ac:dyDescent="0.25">
      <c r="A766" s="81" t="s">
        <v>2390</v>
      </c>
      <c r="B766" s="89">
        <v>953.93</v>
      </c>
      <c r="C766" s="89">
        <v>1099.4000000000001</v>
      </c>
      <c r="D766" s="106">
        <f t="shared" si="44"/>
        <v>0.13231762779698028</v>
      </c>
      <c r="E766" s="90">
        <f t="shared" si="45"/>
        <v>0</v>
      </c>
      <c r="F766" s="90">
        <f t="shared" si="46"/>
        <v>1195</v>
      </c>
      <c r="G766" s="82" t="s">
        <v>34</v>
      </c>
      <c r="H766" s="81" t="s">
        <v>2391</v>
      </c>
      <c r="I766" s="81" t="s">
        <v>2392</v>
      </c>
      <c r="J766" s="81" t="s">
        <v>334</v>
      </c>
      <c r="K766" s="81"/>
      <c r="L766" s="81"/>
      <c r="M766" s="81"/>
      <c r="N766" s="81"/>
      <c r="O766" s="82"/>
      <c r="P766" s="81"/>
      <c r="Q766" s="81"/>
      <c r="R766" s="81"/>
      <c r="S766" s="81"/>
      <c r="T766" s="81"/>
      <c r="U766" s="81">
        <f t="shared" si="47"/>
        <v>0</v>
      </c>
      <c r="V766" s="81">
        <f>IFERROR(VLOOKUP(A766,'Competitors Links &amp; Pricings'!A:G,3,0),"")</f>
        <v>1199.68</v>
      </c>
      <c r="W766" s="81">
        <f>IFERROR(VLOOKUP(A766,'Competitors Links &amp; Pricings'!A:G,5,0),"")</f>
        <v>1618.92</v>
      </c>
      <c r="X766" s="81">
        <f>IFERROR(VLOOKUP(A766,'Competitors Links &amp; Pricings'!A:G,7,0),"")</f>
        <v>1195</v>
      </c>
      <c r="Y766" s="81">
        <f>IFERROR(VLOOKUP(A766,'Competitors Links &amp; Pricings'!A:L,8,0),"")</f>
        <v>11</v>
      </c>
      <c r="Z766" s="81">
        <f>IFERROR(VLOOKUP(A766,'Competitors Links &amp; Pricings'!A:L,9,0),"")</f>
        <v>13</v>
      </c>
      <c r="AA766" s="81">
        <f>IFERROR(VLOOKUP(A766,'Competitors Links &amp; Pricings'!A:L,10,0),"")</f>
        <v>12</v>
      </c>
      <c r="AB766" s="81">
        <f>IFERROR(VLOOKUP(A766,'Competitors Links &amp; Pricings'!A:L,11,0),"")</f>
        <v>7</v>
      </c>
    </row>
    <row r="767" spans="1:28" s="83" customFormat="1" ht="12" x14ac:dyDescent="0.25">
      <c r="A767" s="81" t="s">
        <v>2393</v>
      </c>
      <c r="B767" s="89">
        <v>2695.51</v>
      </c>
      <c r="C767" s="89">
        <v>3286.81</v>
      </c>
      <c r="D767" s="106">
        <f t="shared" ref="D767:D830" si="48">(C767-B767)/C767</f>
        <v>0.17990087653378192</v>
      </c>
      <c r="E767" s="90">
        <f t="shared" si="45"/>
        <v>0</v>
      </c>
      <c r="F767" s="90">
        <f t="shared" si="46"/>
        <v>3353.89</v>
      </c>
      <c r="G767" s="82" t="s">
        <v>34</v>
      </c>
      <c r="H767" s="81" t="s">
        <v>2394</v>
      </c>
      <c r="I767" s="81" t="s">
        <v>2395</v>
      </c>
      <c r="J767" s="81" t="s">
        <v>334</v>
      </c>
      <c r="K767" s="81"/>
      <c r="L767" s="81"/>
      <c r="M767" s="81"/>
      <c r="N767" s="81"/>
      <c r="O767" s="82"/>
      <c r="P767" s="81"/>
      <c r="Q767" s="81"/>
      <c r="R767" s="81"/>
      <c r="S767" s="81"/>
      <c r="T767" s="81"/>
      <c r="U767" s="81">
        <f t="shared" si="47"/>
        <v>0</v>
      </c>
      <c r="V767" s="81">
        <f>IFERROR(VLOOKUP(A767,'Competitors Links &amp; Pricings'!A:G,3,0),"")</f>
        <v>3389.89</v>
      </c>
      <c r="W767" s="81">
        <f>IFERROR(VLOOKUP(A767,'Competitors Links &amp; Pricings'!A:G,5,0),"")</f>
        <v>3495</v>
      </c>
      <c r="X767" s="81">
        <f>IFERROR(VLOOKUP(A767,'Competitors Links &amp; Pricings'!A:G,7,0),"")</f>
        <v>3353.89</v>
      </c>
      <c r="Y767" s="81">
        <f>IFERROR(VLOOKUP(A767,'Competitors Links &amp; Pricings'!A:L,8,0),"")</f>
        <v>14</v>
      </c>
      <c r="Z767" s="81">
        <f>IFERROR(VLOOKUP(A767,'Competitors Links &amp; Pricings'!A:L,9,0),"")</f>
        <v>9</v>
      </c>
      <c r="AA767" s="81">
        <f>IFERROR(VLOOKUP(A767,'Competitors Links &amp; Pricings'!A:L,10,0),"")</f>
        <v>43</v>
      </c>
      <c r="AB767" s="81">
        <f>IFERROR(VLOOKUP(A767,'Competitors Links &amp; Pricings'!A:L,11,0),"")</f>
        <v>22</v>
      </c>
    </row>
    <row r="768" spans="1:28" s="83" customFormat="1" ht="12" x14ac:dyDescent="0.25">
      <c r="A768" s="81" t="s">
        <v>2396</v>
      </c>
      <c r="B768" s="89">
        <v>2175.2800000000002</v>
      </c>
      <c r="C768" s="89">
        <v>3395.92</v>
      </c>
      <c r="D768" s="106">
        <f t="shared" si="48"/>
        <v>0.35944309642158823</v>
      </c>
      <c r="E768" s="90">
        <f t="shared" si="45"/>
        <v>0</v>
      </c>
      <c r="F768" s="90">
        <f t="shared" si="46"/>
        <v>2735.66</v>
      </c>
      <c r="G768" s="82" t="s">
        <v>34</v>
      </c>
      <c r="H768" s="81" t="s">
        <v>2397</v>
      </c>
      <c r="I768" s="81" t="s">
        <v>2398</v>
      </c>
      <c r="J768" s="81" t="s">
        <v>334</v>
      </c>
      <c r="K768" s="81"/>
      <c r="L768" s="81"/>
      <c r="M768" s="81"/>
      <c r="N768" s="81"/>
      <c r="O768" s="82"/>
      <c r="P768" s="81"/>
      <c r="Q768" s="81"/>
      <c r="R768" s="81"/>
      <c r="S768" s="81"/>
      <c r="T768" s="81"/>
      <c r="U768" s="81">
        <f t="shared" si="47"/>
        <v>0</v>
      </c>
      <c r="V768" s="81">
        <f>IFERROR(VLOOKUP(A768,'Competitors Links &amp; Pricings'!A:G,3,0),"")</f>
        <v>2735.66</v>
      </c>
      <c r="W768" s="81">
        <f>IFERROR(VLOOKUP(A768,'Competitors Links &amp; Pricings'!A:G,5,0),"")</f>
        <v>3495</v>
      </c>
      <c r="X768" s="81">
        <f>IFERROR(VLOOKUP(A768,'Competitors Links &amp; Pricings'!A:G,7,0),"")</f>
        <v>2735.66</v>
      </c>
      <c r="Y768" s="81">
        <f>IFERROR(VLOOKUP(A768,'Competitors Links &amp; Pricings'!A:L,8,0),"")</f>
        <v>14</v>
      </c>
      <c r="Z768" s="81">
        <f>IFERROR(VLOOKUP(A768,'Competitors Links &amp; Pricings'!A:L,9,0),"")</f>
        <v>22</v>
      </c>
      <c r="AA768" s="81">
        <f>IFERROR(VLOOKUP(A768,'Competitors Links &amp; Pricings'!A:L,10,0),"")</f>
        <v>43</v>
      </c>
      <c r="AB768" s="81">
        <f>IFERROR(VLOOKUP(A768,'Competitors Links &amp; Pricings'!A:L,11,0),"")</f>
        <v>9</v>
      </c>
    </row>
    <row r="769" spans="1:28" s="83" customFormat="1" ht="12" x14ac:dyDescent="0.25">
      <c r="A769" s="81" t="s">
        <v>2399</v>
      </c>
      <c r="B769" s="89">
        <v>157.30000000000001</v>
      </c>
      <c r="C769" s="89">
        <v>185.67</v>
      </c>
      <c r="D769" s="106">
        <f t="shared" si="48"/>
        <v>0.15279797490170721</v>
      </c>
      <c r="E769" s="90">
        <f t="shared" si="45"/>
        <v>0</v>
      </c>
      <c r="F769" s="90">
        <f t="shared" si="46"/>
        <v>182</v>
      </c>
      <c r="G769" s="82" t="s">
        <v>34</v>
      </c>
      <c r="H769" s="81" t="s">
        <v>2400</v>
      </c>
      <c r="I769" s="81" t="s">
        <v>2401</v>
      </c>
      <c r="J769" s="81" t="s">
        <v>334</v>
      </c>
      <c r="K769" s="81"/>
      <c r="L769" s="81"/>
      <c r="M769" s="81"/>
      <c r="N769" s="81"/>
      <c r="O769" s="82"/>
      <c r="P769" s="81"/>
      <c r="Q769" s="81"/>
      <c r="R769" s="81"/>
      <c r="S769" s="81"/>
      <c r="T769" s="81"/>
      <c r="U769" s="81">
        <f t="shared" si="47"/>
        <v>0</v>
      </c>
      <c r="V769" s="81">
        <f>IFERROR(VLOOKUP(A769,'Competitors Links &amp; Pricings'!A:G,3,0),"")</f>
        <v>182</v>
      </c>
      <c r="W769" s="81">
        <f>IFERROR(VLOOKUP(A769,'Competitors Links &amp; Pricings'!A:G,5,0),"")</f>
        <v>292.92</v>
      </c>
      <c r="X769" s="81" t="str">
        <f>IFERROR(VLOOKUP(A769,'Competitors Links &amp; Pricings'!A:G,7,0),"")</f>
        <v xml:space="preserve"> </v>
      </c>
      <c r="Y769" s="81">
        <f>IFERROR(VLOOKUP(A769,'Competitors Links &amp; Pricings'!A:L,8,0),"")</f>
        <v>13.12</v>
      </c>
      <c r="Z769" s="81">
        <f>IFERROR(VLOOKUP(A769,'Competitors Links &amp; Pricings'!A:L,9,0),"")</f>
        <v>12.34</v>
      </c>
      <c r="AA769" s="81">
        <f>IFERROR(VLOOKUP(A769,'Competitors Links &amp; Pricings'!A:L,10,0),"")</f>
        <v>9.6999999999999993</v>
      </c>
      <c r="AB769" s="81">
        <f>IFERROR(VLOOKUP(A769,'Competitors Links &amp; Pricings'!A:L,11,0),"")</f>
        <v>4.5</v>
      </c>
    </row>
    <row r="770" spans="1:28" s="83" customFormat="1" ht="12" x14ac:dyDescent="0.25">
      <c r="A770" s="81" t="s">
        <v>2402</v>
      </c>
      <c r="B770" s="89">
        <v>264.04000000000002</v>
      </c>
      <c r="C770" s="89">
        <v>306.2</v>
      </c>
      <c r="D770" s="106">
        <f t="shared" si="48"/>
        <v>0.13768778576094046</v>
      </c>
      <c r="E770" s="90">
        <f t="shared" ref="E770:E833" si="49">MIN(K770:T770)</f>
        <v>0</v>
      </c>
      <c r="F770" s="90">
        <f t="shared" ref="F770:F833" si="50">MIN(V770:X770)</f>
        <v>275</v>
      </c>
      <c r="G770" s="82" t="s">
        <v>34</v>
      </c>
      <c r="H770" s="81" t="s">
        <v>2403</v>
      </c>
      <c r="I770" s="81" t="s">
        <v>2404</v>
      </c>
      <c r="J770" s="81" t="s">
        <v>334</v>
      </c>
      <c r="K770" s="81"/>
      <c r="L770" s="81"/>
      <c r="M770" s="81"/>
      <c r="N770" s="81"/>
      <c r="O770" s="82"/>
      <c r="P770" s="81"/>
      <c r="Q770" s="81"/>
      <c r="R770" s="81"/>
      <c r="S770" s="81"/>
      <c r="T770" s="81"/>
      <c r="U770" s="81">
        <f t="shared" si="47"/>
        <v>0</v>
      </c>
      <c r="V770" s="81">
        <f>IFERROR(VLOOKUP(A770,'Competitors Links &amp; Pricings'!A:G,3,0),"")</f>
        <v>332.06</v>
      </c>
      <c r="W770" s="81">
        <f>IFERROR(VLOOKUP(A770,'Competitors Links &amp; Pricings'!A:G,5,0),"")</f>
        <v>275</v>
      </c>
      <c r="X770" s="81">
        <f>IFERROR(VLOOKUP(A770,'Competitors Links &amp; Pricings'!A:G,7,0),"")</f>
        <v>350</v>
      </c>
      <c r="Y770" s="81">
        <f>IFERROR(VLOOKUP(A770,'Competitors Links &amp; Pricings'!A:L,8,0),"")</f>
        <v>3.14</v>
      </c>
      <c r="Z770" s="81">
        <f>IFERROR(VLOOKUP(A770,'Competitors Links &amp; Pricings'!A:L,9,0),"")</f>
        <v>7.08</v>
      </c>
      <c r="AA770" s="81">
        <f>IFERROR(VLOOKUP(A770,'Competitors Links &amp; Pricings'!A:L,10,0),"")</f>
        <v>8</v>
      </c>
      <c r="AB770" s="81">
        <f>IFERROR(VLOOKUP(A770,'Competitors Links &amp; Pricings'!A:L,11,0),"")</f>
        <v>3.14</v>
      </c>
    </row>
    <row r="771" spans="1:28" s="83" customFormat="1" ht="12" x14ac:dyDescent="0.25">
      <c r="A771" s="81" t="s">
        <v>2405</v>
      </c>
      <c r="B771" s="89">
        <v>15.43</v>
      </c>
      <c r="C771" s="89">
        <v>21.9</v>
      </c>
      <c r="D771" s="106">
        <f t="shared" si="48"/>
        <v>0.29543378995433789</v>
      </c>
      <c r="E771" s="90">
        <f t="shared" si="49"/>
        <v>0</v>
      </c>
      <c r="F771" s="90">
        <f t="shared" si="50"/>
        <v>23.8</v>
      </c>
      <c r="G771" s="82" t="s">
        <v>34</v>
      </c>
      <c r="H771" s="81" t="s">
        <v>2406</v>
      </c>
      <c r="I771" s="81" t="s">
        <v>2407</v>
      </c>
      <c r="J771" s="81" t="s">
        <v>443</v>
      </c>
      <c r="K771" s="81"/>
      <c r="L771" s="81"/>
      <c r="M771" s="81"/>
      <c r="N771" s="81"/>
      <c r="O771" s="82"/>
      <c r="P771" s="81"/>
      <c r="Q771" s="81"/>
      <c r="R771" s="81"/>
      <c r="S771" s="81"/>
      <c r="T771" s="81"/>
      <c r="U771" s="81">
        <f t="shared" ref="U771:U834" si="51">COUNTIF(K771:T771,"&gt;0")</f>
        <v>0</v>
      </c>
      <c r="V771" s="81">
        <f>IFERROR(VLOOKUP(A771,'Competitors Links &amp; Pricings'!A:G,3,0),"")</f>
        <v>23.8</v>
      </c>
      <c r="W771" s="81">
        <f>IFERROR(VLOOKUP(A771,'Competitors Links &amp; Pricings'!A:G,5,0),"")</f>
        <v>41.58</v>
      </c>
      <c r="X771" s="81">
        <f>IFERROR(VLOOKUP(A771,'Competitors Links &amp; Pricings'!A:G,7,0),"")</f>
        <v>23.8</v>
      </c>
      <c r="Y771" s="81">
        <f>IFERROR(VLOOKUP(A771,'Competitors Links &amp; Pricings'!A:L,8,0),"")</f>
        <v>1.7</v>
      </c>
      <c r="Z771" s="81">
        <f>IFERROR(VLOOKUP(A771,'Competitors Links &amp; Pricings'!A:L,9,0),"")</f>
        <v>1.3</v>
      </c>
      <c r="AA771" s="81">
        <f>IFERROR(VLOOKUP(A771,'Competitors Links &amp; Pricings'!A:L,10,0),"")</f>
        <v>0.15</v>
      </c>
      <c r="AB771" s="81">
        <f>IFERROR(VLOOKUP(A771,'Competitors Links &amp; Pricings'!A:L,11,0),"")</f>
        <v>1.8</v>
      </c>
    </row>
    <row r="772" spans="1:28" s="83" customFormat="1" ht="12" x14ac:dyDescent="0.25">
      <c r="A772" s="81" t="s">
        <v>2408</v>
      </c>
      <c r="B772" s="89">
        <v>185.39</v>
      </c>
      <c r="C772" s="89">
        <v>214.99</v>
      </c>
      <c r="D772" s="106">
        <f t="shared" si="48"/>
        <v>0.13768082236383097</v>
      </c>
      <c r="E772" s="90">
        <f t="shared" si="49"/>
        <v>0</v>
      </c>
      <c r="F772" s="90">
        <f t="shared" si="50"/>
        <v>210</v>
      </c>
      <c r="G772" s="82" t="s">
        <v>34</v>
      </c>
      <c r="H772" s="81" t="s">
        <v>2409</v>
      </c>
      <c r="I772" s="81" t="s">
        <v>2410</v>
      </c>
      <c r="J772" s="81" t="s">
        <v>334</v>
      </c>
      <c r="K772" s="81"/>
      <c r="L772" s="81"/>
      <c r="M772" s="81"/>
      <c r="N772" s="81"/>
      <c r="O772" s="82"/>
      <c r="P772" s="81"/>
      <c r="Q772" s="81"/>
      <c r="R772" s="81"/>
      <c r="S772" s="81"/>
      <c r="T772" s="81"/>
      <c r="U772" s="81">
        <f t="shared" si="51"/>
        <v>0</v>
      </c>
      <c r="V772" s="81">
        <f>IFERROR(VLOOKUP(A772,'Competitors Links &amp; Pricings'!A:G,3,0),"")</f>
        <v>220</v>
      </c>
      <c r="W772" s="81">
        <f>IFERROR(VLOOKUP(A772,'Competitors Links &amp; Pricings'!A:G,5,0),"")</f>
        <v>233.16</v>
      </c>
      <c r="X772" s="81">
        <f>IFERROR(VLOOKUP(A772,'Competitors Links &amp; Pricings'!A:G,7,0),"")</f>
        <v>210</v>
      </c>
      <c r="Y772" s="81">
        <f>IFERROR(VLOOKUP(A772,'Competitors Links &amp; Pricings'!A:L,8,0),"")</f>
        <v>3.14</v>
      </c>
      <c r="Z772" s="81">
        <f>IFERROR(VLOOKUP(A772,'Competitors Links &amp; Pricings'!A:L,9,0),"")</f>
        <v>7.08</v>
      </c>
      <c r="AA772" s="81">
        <f>IFERROR(VLOOKUP(A772,'Competitors Links &amp; Pricings'!A:L,10,0),"")</f>
        <v>8</v>
      </c>
      <c r="AB772" s="81">
        <f>IFERROR(VLOOKUP(A772,'Competitors Links &amp; Pricings'!A:L,11,0),"")</f>
        <v>3.14</v>
      </c>
    </row>
    <row r="773" spans="1:28" s="83" customFormat="1" ht="12" x14ac:dyDescent="0.25">
      <c r="A773" s="81" t="s">
        <v>2411</v>
      </c>
      <c r="B773" s="89">
        <v>3.76</v>
      </c>
      <c r="C773" s="89">
        <v>4.95</v>
      </c>
      <c r="D773" s="106">
        <f t="shared" si="48"/>
        <v>0.24040404040404048</v>
      </c>
      <c r="E773" s="90">
        <f t="shared" si="49"/>
        <v>0</v>
      </c>
      <c r="F773" s="90">
        <f t="shared" si="50"/>
        <v>5.22</v>
      </c>
      <c r="G773" s="82" t="s">
        <v>34</v>
      </c>
      <c r="H773" s="81" t="s">
        <v>2412</v>
      </c>
      <c r="I773" s="81" t="s">
        <v>2413</v>
      </c>
      <c r="J773" s="81" t="s">
        <v>169</v>
      </c>
      <c r="K773" s="81"/>
      <c r="L773" s="81"/>
      <c r="M773" s="81"/>
      <c r="N773" s="81"/>
      <c r="O773" s="82"/>
      <c r="P773" s="81"/>
      <c r="Q773" s="81"/>
      <c r="R773" s="81"/>
      <c r="S773" s="81"/>
      <c r="T773" s="81"/>
      <c r="U773" s="81">
        <f t="shared" si="51"/>
        <v>0</v>
      </c>
      <c r="V773" s="81">
        <f>IFERROR(VLOOKUP(A773,'Competitors Links &amp; Pricings'!A:G,3,0),"")</f>
        <v>5.22</v>
      </c>
      <c r="W773" s="81">
        <f>IFERROR(VLOOKUP(A773,'Competitors Links &amp; Pricings'!A:G,5,0),"")</f>
        <v>5.22</v>
      </c>
      <c r="X773" s="81">
        <f>IFERROR(VLOOKUP(A773,'Competitors Links &amp; Pricings'!A:G,7,0),"")</f>
        <v>5.22</v>
      </c>
      <c r="Y773" s="81">
        <f>IFERROR(VLOOKUP(A773,'Competitors Links &amp; Pricings'!A:L,8,0),"")</f>
        <v>5</v>
      </c>
      <c r="Z773" s="81">
        <f>IFERROR(VLOOKUP(A773,'Competitors Links &amp; Pricings'!A:L,9,0),"")</f>
        <v>13</v>
      </c>
      <c r="AA773" s="81">
        <f>IFERROR(VLOOKUP(A773,'Competitors Links &amp; Pricings'!A:L,10,0),"")</f>
        <v>0.3</v>
      </c>
      <c r="AB773" s="81">
        <f>IFERROR(VLOOKUP(A773,'Competitors Links &amp; Pricings'!A:L,11,0),"")</f>
        <v>4.5</v>
      </c>
    </row>
    <row r="774" spans="1:28" s="83" customFormat="1" ht="12" x14ac:dyDescent="0.25">
      <c r="A774" s="81" t="s">
        <v>2414</v>
      </c>
      <c r="B774" s="89">
        <v>314.61</v>
      </c>
      <c r="C774" s="89">
        <v>364.84</v>
      </c>
      <c r="D774" s="106">
        <f t="shared" si="48"/>
        <v>0.13767678982567691</v>
      </c>
      <c r="E774" s="90">
        <f t="shared" si="49"/>
        <v>0</v>
      </c>
      <c r="F774" s="90">
        <f t="shared" si="50"/>
        <v>325</v>
      </c>
      <c r="G774" s="82" t="s">
        <v>34</v>
      </c>
      <c r="H774" s="81" t="s">
        <v>2415</v>
      </c>
      <c r="I774" s="81" t="s">
        <v>2416</v>
      </c>
      <c r="J774" s="81" t="s">
        <v>334</v>
      </c>
      <c r="K774" s="81"/>
      <c r="L774" s="81"/>
      <c r="M774" s="81"/>
      <c r="N774" s="81"/>
      <c r="O774" s="82"/>
      <c r="P774" s="81"/>
      <c r="Q774" s="81"/>
      <c r="R774" s="81"/>
      <c r="S774" s="81"/>
      <c r="T774" s="81"/>
      <c r="U774" s="81">
        <f t="shared" si="51"/>
        <v>0</v>
      </c>
      <c r="V774" s="81">
        <f>IFERROR(VLOOKUP(A774,'Competitors Links &amp; Pricings'!A:G,3,0),"")</f>
        <v>395.66</v>
      </c>
      <c r="W774" s="81">
        <f>IFERROR(VLOOKUP(A774,'Competitors Links &amp; Pricings'!A:G,5,0),"")</f>
        <v>325</v>
      </c>
      <c r="X774" s="81">
        <f>IFERROR(VLOOKUP(A774,'Competitors Links &amp; Pricings'!A:G,7,0),"")</f>
        <v>469.93</v>
      </c>
      <c r="Y774" s="81">
        <f>IFERROR(VLOOKUP(A774,'Competitors Links &amp; Pricings'!A:L,8,0),"")</f>
        <v>3.14</v>
      </c>
      <c r="Z774" s="81">
        <f>IFERROR(VLOOKUP(A774,'Competitors Links &amp; Pricings'!A:L,9,0),"")</f>
        <v>7.08</v>
      </c>
      <c r="AA774" s="81">
        <f>IFERROR(VLOOKUP(A774,'Competitors Links &amp; Pricings'!A:L,10,0),"")</f>
        <v>8</v>
      </c>
      <c r="AB774" s="81">
        <f>IFERROR(VLOOKUP(A774,'Competitors Links &amp; Pricings'!A:L,11,0),"")</f>
        <v>3.14</v>
      </c>
    </row>
    <row r="775" spans="1:28" s="83" customFormat="1" ht="12" x14ac:dyDescent="0.25">
      <c r="A775" s="81" t="s">
        <v>2417</v>
      </c>
      <c r="B775" s="89">
        <v>235.96</v>
      </c>
      <c r="C775" s="89">
        <v>273.63</v>
      </c>
      <c r="D775" s="106">
        <f t="shared" si="48"/>
        <v>0.13766765340057738</v>
      </c>
      <c r="E775" s="90">
        <f t="shared" si="49"/>
        <v>0</v>
      </c>
      <c r="F775" s="90">
        <f t="shared" si="50"/>
        <v>250</v>
      </c>
      <c r="G775" s="82" t="s">
        <v>34</v>
      </c>
      <c r="H775" s="81" t="s">
        <v>2418</v>
      </c>
      <c r="I775" s="81" t="s">
        <v>2419</v>
      </c>
      <c r="J775" s="81" t="s">
        <v>334</v>
      </c>
      <c r="K775" s="81"/>
      <c r="L775" s="81"/>
      <c r="M775" s="81"/>
      <c r="N775" s="81"/>
      <c r="O775" s="82"/>
      <c r="P775" s="81"/>
      <c r="Q775" s="81"/>
      <c r="R775" s="81"/>
      <c r="S775" s="81"/>
      <c r="T775" s="81"/>
      <c r="U775" s="81">
        <f t="shared" si="51"/>
        <v>0</v>
      </c>
      <c r="V775" s="81">
        <f>IFERROR(VLOOKUP(A775,'Competitors Links &amp; Pricings'!A:G,3,0),"")</f>
        <v>296.74</v>
      </c>
      <c r="W775" s="81">
        <f>IFERROR(VLOOKUP(A775,'Competitors Links &amp; Pricings'!A:G,5,0),"")</f>
        <v>250</v>
      </c>
      <c r="X775" s="81">
        <f>IFERROR(VLOOKUP(A775,'Competitors Links &amp; Pricings'!A:G,7,0),"")</f>
        <v>280</v>
      </c>
      <c r="Y775" s="81">
        <f>IFERROR(VLOOKUP(A775,'Competitors Links &amp; Pricings'!A:L,8,0),"")</f>
        <v>3.14</v>
      </c>
      <c r="Z775" s="81">
        <f>IFERROR(VLOOKUP(A775,'Competitors Links &amp; Pricings'!A:L,9,0),"")</f>
        <v>7.08</v>
      </c>
      <c r="AA775" s="81">
        <f>IFERROR(VLOOKUP(A775,'Competitors Links &amp; Pricings'!A:L,10,0),"")</f>
        <v>8</v>
      </c>
      <c r="AB775" s="81">
        <f>IFERROR(VLOOKUP(A775,'Competitors Links &amp; Pricings'!A:L,11,0),"")</f>
        <v>3.14</v>
      </c>
    </row>
    <row r="776" spans="1:28" s="83" customFormat="1" ht="12" x14ac:dyDescent="0.25">
      <c r="A776" s="81" t="s">
        <v>2420</v>
      </c>
      <c r="B776" s="89">
        <v>4044.94</v>
      </c>
      <c r="C776" s="89">
        <v>4883.66</v>
      </c>
      <c r="D776" s="106">
        <f t="shared" si="48"/>
        <v>0.17174004742344878</v>
      </c>
      <c r="E776" s="90">
        <f t="shared" si="49"/>
        <v>0</v>
      </c>
      <c r="F776" s="90">
        <f t="shared" si="50"/>
        <v>4983.33</v>
      </c>
      <c r="G776" s="82" t="s">
        <v>34</v>
      </c>
      <c r="H776" s="81" t="s">
        <v>2421</v>
      </c>
      <c r="I776" s="81" t="s">
        <v>2422</v>
      </c>
      <c r="J776" s="81" t="s">
        <v>334</v>
      </c>
      <c r="K776" s="81"/>
      <c r="L776" s="81"/>
      <c r="M776" s="81"/>
      <c r="N776" s="81"/>
      <c r="O776" s="82"/>
      <c r="P776" s="81"/>
      <c r="Q776" s="81"/>
      <c r="R776" s="81"/>
      <c r="S776" s="81"/>
      <c r="T776" s="81"/>
      <c r="U776" s="81">
        <f t="shared" si="51"/>
        <v>0</v>
      </c>
      <c r="V776" s="81">
        <f>IFERROR(VLOOKUP(A776,'Competitors Links &amp; Pricings'!A:G,3,0),"")</f>
        <v>4983.33</v>
      </c>
      <c r="W776" s="81">
        <f>IFERROR(VLOOKUP(A776,'Competitors Links &amp; Pricings'!A:G,5,0),"")</f>
        <v>5000</v>
      </c>
      <c r="X776" s="81">
        <f>IFERROR(VLOOKUP(A776,'Competitors Links &amp; Pricings'!A:G,7,0),"")</f>
        <v>5086.95</v>
      </c>
      <c r="Y776" s="81">
        <f>IFERROR(VLOOKUP(A776,'Competitors Links &amp; Pricings'!A:L,8,0),"")</f>
        <v>76</v>
      </c>
      <c r="Z776" s="81">
        <f>IFERROR(VLOOKUP(A776,'Competitors Links &amp; Pricings'!A:L,9,0),"")</f>
        <v>20</v>
      </c>
      <c r="AA776" s="81">
        <f>IFERROR(VLOOKUP(A776,'Competitors Links &amp; Pricings'!A:L,10,0),"")</f>
        <v>428</v>
      </c>
      <c r="AB776" s="81">
        <f>IFERROR(VLOOKUP(A776,'Competitors Links &amp; Pricings'!A:L,11,0),"")</f>
        <v>29.5</v>
      </c>
    </row>
    <row r="777" spans="1:28" s="83" customFormat="1" ht="12" x14ac:dyDescent="0.25">
      <c r="A777" s="81" t="s">
        <v>2423</v>
      </c>
      <c r="B777" s="89">
        <v>4.4800000000000004</v>
      </c>
      <c r="C777" s="89">
        <v>5.85</v>
      </c>
      <c r="D777" s="106">
        <f t="shared" si="48"/>
        <v>0.23418803418803408</v>
      </c>
      <c r="E777" s="90">
        <f t="shared" si="49"/>
        <v>0</v>
      </c>
      <c r="F777" s="90">
        <f t="shared" si="50"/>
        <v>0</v>
      </c>
      <c r="G777" s="82" t="s">
        <v>34</v>
      </c>
      <c r="H777" s="81" t="s">
        <v>2424</v>
      </c>
      <c r="I777" s="81" t="s">
        <v>2425</v>
      </c>
      <c r="J777" s="81" t="s">
        <v>169</v>
      </c>
      <c r="K777" s="81"/>
      <c r="L777" s="81"/>
      <c r="M777" s="81"/>
      <c r="N777" s="81"/>
      <c r="O777" s="82"/>
      <c r="P777" s="81"/>
      <c r="Q777" s="81"/>
      <c r="R777" s="81"/>
      <c r="S777" s="81"/>
      <c r="T777" s="81"/>
      <c r="U777" s="81">
        <f t="shared" si="51"/>
        <v>0</v>
      </c>
      <c r="V777" s="81" t="str">
        <f>IFERROR(VLOOKUP(A777,'Competitors Links &amp; Pricings'!A:G,3,0),"")</f>
        <v xml:space="preserve"> </v>
      </c>
      <c r="W777" s="81" t="str">
        <f>IFERROR(VLOOKUP(A777,'Competitors Links &amp; Pricings'!A:G,5,0),"")</f>
        <v xml:space="preserve"> </v>
      </c>
      <c r="X777" s="81" t="str">
        <f>IFERROR(VLOOKUP(A777,'Competitors Links &amp; Pricings'!A:G,7,0),"")</f>
        <v xml:space="preserve"> </v>
      </c>
      <c r="Y777" s="81">
        <f>IFERROR(VLOOKUP(A777,'Competitors Links &amp; Pricings'!A:L,8,0),"")</f>
        <v>7</v>
      </c>
      <c r="Z777" s="81">
        <f>IFERROR(VLOOKUP(A777,'Competitors Links &amp; Pricings'!A:L,9,0),"")</f>
        <v>13</v>
      </c>
      <c r="AA777" s="81">
        <f>IFERROR(VLOOKUP(A777,'Competitors Links &amp; Pricings'!A:L,10,0),"")</f>
        <v>0.4</v>
      </c>
      <c r="AB777" s="81">
        <f>IFERROR(VLOOKUP(A777,'Competitors Links &amp; Pricings'!A:L,11,0),"")</f>
        <v>4.5</v>
      </c>
    </row>
    <row r="778" spans="1:28" s="83" customFormat="1" ht="12" x14ac:dyDescent="0.25">
      <c r="A778" s="81" t="s">
        <v>2426</v>
      </c>
      <c r="B778" s="89">
        <v>219.1</v>
      </c>
      <c r="C778" s="89">
        <v>258.61</v>
      </c>
      <c r="D778" s="106">
        <f t="shared" si="48"/>
        <v>0.15277831483701332</v>
      </c>
      <c r="E778" s="90">
        <f t="shared" si="49"/>
        <v>0</v>
      </c>
      <c r="F778" s="90">
        <f t="shared" si="50"/>
        <v>197</v>
      </c>
      <c r="G778" s="82" t="s">
        <v>34</v>
      </c>
      <c r="H778" s="81" t="s">
        <v>2427</v>
      </c>
      <c r="I778" s="81" t="s">
        <v>2428</v>
      </c>
      <c r="J778" s="81" t="s">
        <v>334</v>
      </c>
      <c r="K778" s="81"/>
      <c r="L778" s="81"/>
      <c r="M778" s="81"/>
      <c r="N778" s="81"/>
      <c r="O778" s="82"/>
      <c r="P778" s="81"/>
      <c r="Q778" s="81"/>
      <c r="R778" s="81"/>
      <c r="S778" s="81"/>
      <c r="T778" s="81"/>
      <c r="U778" s="81">
        <f t="shared" si="51"/>
        <v>0</v>
      </c>
      <c r="V778" s="81">
        <f>IFERROR(VLOOKUP(A778,'Competitors Links &amp; Pricings'!A:G,3,0),"")</f>
        <v>197</v>
      </c>
      <c r="W778" s="81">
        <f>IFERROR(VLOOKUP(A778,'Competitors Links &amp; Pricings'!A:G,5,0),"")</f>
        <v>236.04</v>
      </c>
      <c r="X778" s="81" t="str">
        <f>IFERROR(VLOOKUP(A778,'Competitors Links &amp; Pricings'!A:G,7,0),"")</f>
        <v xml:space="preserve"> </v>
      </c>
      <c r="Y778" s="81">
        <f>IFERROR(VLOOKUP(A778,'Competitors Links &amp; Pricings'!A:L,8,0),"")</f>
        <v>5.7</v>
      </c>
      <c r="Z778" s="81">
        <f>IFERROR(VLOOKUP(A778,'Competitors Links &amp; Pricings'!A:L,9,0),"")</f>
        <v>3.8</v>
      </c>
      <c r="AA778" s="81">
        <f>IFERROR(VLOOKUP(A778,'Competitors Links &amp; Pricings'!A:L,10,0),"")</f>
        <v>5</v>
      </c>
      <c r="AB778" s="81">
        <f>IFERROR(VLOOKUP(A778,'Competitors Links &amp; Pricings'!A:L,11,0),"")</f>
        <v>1.5</v>
      </c>
    </row>
    <row r="779" spans="1:28" s="83" customFormat="1" ht="12" x14ac:dyDescent="0.25">
      <c r="A779" s="81" t="s">
        <v>2429</v>
      </c>
      <c r="B779" s="89">
        <v>149.71</v>
      </c>
      <c r="C779" s="89">
        <v>211.57</v>
      </c>
      <c r="D779" s="106">
        <f t="shared" si="48"/>
        <v>0.29238549888925647</v>
      </c>
      <c r="E779" s="90">
        <f t="shared" si="49"/>
        <v>0</v>
      </c>
      <c r="F779" s="90">
        <f t="shared" si="50"/>
        <v>222.7</v>
      </c>
      <c r="G779" s="82" t="s">
        <v>34</v>
      </c>
      <c r="H779" s="81" t="s">
        <v>2430</v>
      </c>
      <c r="I779" s="81" t="s">
        <v>2431</v>
      </c>
      <c r="J779" s="81" t="s">
        <v>443</v>
      </c>
      <c r="K779" s="81"/>
      <c r="L779" s="81"/>
      <c r="M779" s="81"/>
      <c r="N779" s="81"/>
      <c r="O779" s="82"/>
      <c r="P779" s="81"/>
      <c r="Q779" s="81"/>
      <c r="R779" s="81"/>
      <c r="S779" s="81"/>
      <c r="T779" s="81"/>
      <c r="U779" s="81">
        <f t="shared" si="51"/>
        <v>0</v>
      </c>
      <c r="V779" s="81">
        <f>IFERROR(VLOOKUP(A779,'Competitors Links &amp; Pricings'!A:G,3,0),"")</f>
        <v>222.7</v>
      </c>
      <c r="W779" s="81">
        <f>IFERROR(VLOOKUP(A779,'Competitors Links &amp; Pricings'!A:G,5,0),"")</f>
        <v>222.7</v>
      </c>
      <c r="X779" s="81">
        <f>IFERROR(VLOOKUP(A779,'Competitors Links &amp; Pricings'!A:G,7,0),"")</f>
        <v>300.31</v>
      </c>
      <c r="Y779" s="81">
        <f>IFERROR(VLOOKUP(A779,'Competitors Links &amp; Pricings'!A:L,8,0),"")</f>
        <v>3.14</v>
      </c>
      <c r="Z779" s="81">
        <f>IFERROR(VLOOKUP(A779,'Competitors Links &amp; Pricings'!A:L,9,0),"")</f>
        <v>6.69</v>
      </c>
      <c r="AA779" s="81">
        <f>IFERROR(VLOOKUP(A779,'Competitors Links &amp; Pricings'!A:L,10,0),"")</f>
        <v>3</v>
      </c>
      <c r="AB779" s="81">
        <f>IFERROR(VLOOKUP(A779,'Competitors Links &amp; Pricings'!A:L,11,0),"")</f>
        <v>11.41</v>
      </c>
    </row>
    <row r="780" spans="1:28" s="83" customFormat="1" ht="12" x14ac:dyDescent="0.25">
      <c r="A780" s="81" t="s">
        <v>2432</v>
      </c>
      <c r="B780" s="89">
        <v>528.09</v>
      </c>
      <c r="C780" s="89">
        <v>630.29999999999995</v>
      </c>
      <c r="D780" s="106">
        <f t="shared" si="48"/>
        <v>0.1621608757734411</v>
      </c>
      <c r="E780" s="90">
        <f t="shared" si="49"/>
        <v>0</v>
      </c>
      <c r="F780" s="90">
        <f t="shared" si="50"/>
        <v>0</v>
      </c>
      <c r="G780" s="82" t="s">
        <v>34</v>
      </c>
      <c r="H780" s="81" t="s">
        <v>2433</v>
      </c>
      <c r="I780" s="81" t="s">
        <v>2434</v>
      </c>
      <c r="J780" s="81" t="s">
        <v>334</v>
      </c>
      <c r="K780" s="81"/>
      <c r="L780" s="81"/>
      <c r="M780" s="81"/>
      <c r="N780" s="81"/>
      <c r="O780" s="82"/>
      <c r="P780" s="81"/>
      <c r="Q780" s="81"/>
      <c r="R780" s="81"/>
      <c r="S780" s="81"/>
      <c r="T780" s="81"/>
      <c r="U780" s="81">
        <f t="shared" si="51"/>
        <v>0</v>
      </c>
      <c r="V780" s="81" t="str">
        <f>IFERROR(VLOOKUP(A780,'Competitors Links &amp; Pricings'!A:G,3,0),"")</f>
        <v xml:space="preserve"> </v>
      </c>
      <c r="W780" s="81" t="str">
        <f>IFERROR(VLOOKUP(A780,'Competitors Links &amp; Pricings'!A:G,5,0),"")</f>
        <v xml:space="preserve"> </v>
      </c>
      <c r="X780" s="81" t="str">
        <f>IFERROR(VLOOKUP(A780,'Competitors Links &amp; Pricings'!A:G,7,0),"")</f>
        <v xml:space="preserve"> </v>
      </c>
      <c r="Y780" s="81">
        <f>IFERROR(VLOOKUP(A780,'Competitors Links &amp; Pricings'!A:L,8,0),"")</f>
        <v>5.4</v>
      </c>
      <c r="Z780" s="81">
        <f>IFERROR(VLOOKUP(A780,'Competitors Links &amp; Pricings'!A:L,9,0),"")</f>
        <v>5.3</v>
      </c>
      <c r="AA780" s="81">
        <f>IFERROR(VLOOKUP(A780,'Competitors Links &amp; Pricings'!A:L,10,0),"")</f>
        <v>4.5</v>
      </c>
      <c r="AB780" s="81">
        <f>IFERROR(VLOOKUP(A780,'Competitors Links &amp; Pricings'!A:L,11,0),"")</f>
        <v>1.9</v>
      </c>
    </row>
    <row r="781" spans="1:28" s="83" customFormat="1" ht="12" x14ac:dyDescent="0.25">
      <c r="A781" s="81" t="s">
        <v>2435</v>
      </c>
      <c r="B781" s="89">
        <v>15595.51</v>
      </c>
      <c r="C781" s="89">
        <v>18968.45</v>
      </c>
      <c r="D781" s="106">
        <f t="shared" si="48"/>
        <v>0.1778184300773126</v>
      </c>
      <c r="E781" s="90">
        <f t="shared" si="49"/>
        <v>0</v>
      </c>
      <c r="F781" s="90">
        <f t="shared" si="50"/>
        <v>19355.560000000001</v>
      </c>
      <c r="G781" s="82" t="s">
        <v>34</v>
      </c>
      <c r="H781" s="81" t="s">
        <v>2436</v>
      </c>
      <c r="I781" s="81" t="s">
        <v>2437</v>
      </c>
      <c r="J781" s="81" t="s">
        <v>334</v>
      </c>
      <c r="K781" s="81"/>
      <c r="L781" s="81"/>
      <c r="M781" s="81"/>
      <c r="N781" s="81"/>
      <c r="O781" s="82"/>
      <c r="P781" s="81"/>
      <c r="Q781" s="81"/>
      <c r="R781" s="81"/>
      <c r="S781" s="81"/>
      <c r="T781" s="81"/>
      <c r="U781" s="81">
        <f t="shared" si="51"/>
        <v>0</v>
      </c>
      <c r="V781" s="81">
        <f>IFERROR(VLOOKUP(A781,'Competitors Links &amp; Pricings'!A:G,3,0),"")</f>
        <v>19355.560000000001</v>
      </c>
      <c r="W781" s="81">
        <f>IFERROR(VLOOKUP(A781,'Competitors Links &amp; Pricings'!A:G,5,0),"")</f>
        <v>19613.05</v>
      </c>
      <c r="X781" s="81">
        <f>IFERROR(VLOOKUP(A781,'Competitors Links &amp; Pricings'!A:G,7,0),"")</f>
        <v>27500</v>
      </c>
      <c r="Y781" s="81">
        <f>IFERROR(VLOOKUP(A781,'Competitors Links &amp; Pricings'!A:L,8,0),"")</f>
        <v>29.5</v>
      </c>
      <c r="Z781" s="81">
        <f>IFERROR(VLOOKUP(A781,'Competitors Links &amp; Pricings'!A:L,9,0),"")</f>
        <v>20</v>
      </c>
      <c r="AA781" s="81">
        <f>IFERROR(VLOOKUP(A781,'Competitors Links &amp; Pricings'!A:L,10,0),"")</f>
        <v>600</v>
      </c>
      <c r="AB781" s="81">
        <f>IFERROR(VLOOKUP(A781,'Competitors Links &amp; Pricings'!A:L,11,0),"")</f>
        <v>76</v>
      </c>
    </row>
    <row r="782" spans="1:28" s="83" customFormat="1" ht="12" x14ac:dyDescent="0.25">
      <c r="A782" s="81" t="s">
        <v>2438</v>
      </c>
      <c r="B782" s="89">
        <v>16910.11</v>
      </c>
      <c r="C782" s="89">
        <v>20171.52</v>
      </c>
      <c r="D782" s="106">
        <f t="shared" si="48"/>
        <v>0.16168389888317786</v>
      </c>
      <c r="E782" s="90">
        <f t="shared" si="49"/>
        <v>0</v>
      </c>
      <c r="F782" s="90">
        <f t="shared" si="50"/>
        <v>18200</v>
      </c>
      <c r="G782" s="82" t="s">
        <v>34</v>
      </c>
      <c r="H782" s="81" t="s">
        <v>2439</v>
      </c>
      <c r="I782" s="81" t="s">
        <v>2440</v>
      </c>
      <c r="J782" s="81" t="s">
        <v>334</v>
      </c>
      <c r="K782" s="81"/>
      <c r="L782" s="81"/>
      <c r="M782" s="81"/>
      <c r="N782" s="81"/>
      <c r="O782" s="82"/>
      <c r="P782" s="81"/>
      <c r="Q782" s="81"/>
      <c r="R782" s="81"/>
      <c r="S782" s="81"/>
      <c r="T782" s="81"/>
      <c r="U782" s="81">
        <f t="shared" si="51"/>
        <v>0</v>
      </c>
      <c r="V782" s="81">
        <f>IFERROR(VLOOKUP(A782,'Competitors Links &amp; Pricings'!A:G,3,0),"")</f>
        <v>21266.31</v>
      </c>
      <c r="W782" s="81">
        <f>IFERROR(VLOOKUP(A782,'Competitors Links &amp; Pricings'!A:G,5,0),"")</f>
        <v>26500</v>
      </c>
      <c r="X782" s="81">
        <f>IFERROR(VLOOKUP(A782,'Competitors Links &amp; Pricings'!A:G,7,0),"")</f>
        <v>18200</v>
      </c>
      <c r="Y782" s="81">
        <f>IFERROR(VLOOKUP(A782,'Competitors Links &amp; Pricings'!A:L,8,0),"")</f>
        <v>29.5</v>
      </c>
      <c r="Z782" s="81">
        <f>IFERROR(VLOOKUP(A782,'Competitors Links &amp; Pricings'!A:L,9,0),"")</f>
        <v>20</v>
      </c>
      <c r="AA782" s="81">
        <f>IFERROR(VLOOKUP(A782,'Competitors Links &amp; Pricings'!A:L,10,0),"")</f>
        <v>600</v>
      </c>
      <c r="AB782" s="81">
        <f>IFERROR(VLOOKUP(A782,'Competitors Links &amp; Pricings'!A:L,11,0),"")</f>
        <v>76</v>
      </c>
    </row>
    <row r="783" spans="1:28" s="83" customFormat="1" ht="12" x14ac:dyDescent="0.25">
      <c r="A783" s="81" t="s">
        <v>2441</v>
      </c>
      <c r="B783" s="89">
        <v>15314.29</v>
      </c>
      <c r="C783" s="89">
        <v>19315.560000000001</v>
      </c>
      <c r="D783" s="106">
        <f t="shared" si="48"/>
        <v>0.20715267898005546</v>
      </c>
      <c r="E783" s="90">
        <f t="shared" si="49"/>
        <v>0</v>
      </c>
      <c r="F783" s="90">
        <f t="shared" si="50"/>
        <v>19355.560000000001</v>
      </c>
      <c r="G783" s="82" t="s">
        <v>34</v>
      </c>
      <c r="H783" s="81" t="s">
        <v>2442</v>
      </c>
      <c r="I783" s="81" t="s">
        <v>2443</v>
      </c>
      <c r="J783" s="81" t="s">
        <v>334</v>
      </c>
      <c r="K783" s="81"/>
      <c r="L783" s="81"/>
      <c r="M783" s="81"/>
      <c r="N783" s="81"/>
      <c r="O783" s="82"/>
      <c r="P783" s="81"/>
      <c r="Q783" s="81"/>
      <c r="R783" s="81"/>
      <c r="S783" s="81"/>
      <c r="T783" s="81"/>
      <c r="U783" s="81">
        <f t="shared" si="51"/>
        <v>0</v>
      </c>
      <c r="V783" s="81">
        <f>IFERROR(VLOOKUP(A783,'Competitors Links &amp; Pricings'!A:G,3,0),"")</f>
        <v>19355.560000000001</v>
      </c>
      <c r="W783" s="81" t="str">
        <f>IFERROR(VLOOKUP(A783,'Competitors Links &amp; Pricings'!A:G,5,0),"")</f>
        <v xml:space="preserve"> </v>
      </c>
      <c r="X783" s="81" t="str">
        <f>IFERROR(VLOOKUP(A783,'Competitors Links &amp; Pricings'!A:G,7,0),"")</f>
        <v xml:space="preserve"> </v>
      </c>
      <c r="Y783" s="81">
        <f>IFERROR(VLOOKUP(A783,'Competitors Links &amp; Pricings'!A:L,8,0),"")</f>
        <v>29.5</v>
      </c>
      <c r="Z783" s="81">
        <f>IFERROR(VLOOKUP(A783,'Competitors Links &amp; Pricings'!A:L,9,0),"")</f>
        <v>20</v>
      </c>
      <c r="AA783" s="81">
        <f>IFERROR(VLOOKUP(A783,'Competitors Links &amp; Pricings'!A:L,10,0),"")</f>
        <v>600</v>
      </c>
      <c r="AB783" s="81">
        <f>IFERROR(VLOOKUP(A783,'Competitors Links &amp; Pricings'!A:L,11,0),"")</f>
        <v>76</v>
      </c>
    </row>
    <row r="784" spans="1:28" s="83" customFormat="1" ht="12" x14ac:dyDescent="0.25">
      <c r="A784" s="81" t="s">
        <v>2444</v>
      </c>
      <c r="B784" s="89">
        <v>251.43</v>
      </c>
      <c r="C784" s="89">
        <v>355.3</v>
      </c>
      <c r="D784" s="106">
        <f t="shared" si="48"/>
        <v>0.29234449760765552</v>
      </c>
      <c r="E784" s="90">
        <f t="shared" si="49"/>
        <v>0</v>
      </c>
      <c r="F784" s="90">
        <f t="shared" si="50"/>
        <v>374</v>
      </c>
      <c r="G784" s="82" t="s">
        <v>34</v>
      </c>
      <c r="H784" s="81" t="s">
        <v>2445</v>
      </c>
      <c r="I784" s="81" t="s">
        <v>2446</v>
      </c>
      <c r="J784" s="81" t="s">
        <v>443</v>
      </c>
      <c r="K784" s="81"/>
      <c r="L784" s="81"/>
      <c r="M784" s="81"/>
      <c r="N784" s="81"/>
      <c r="O784" s="82"/>
      <c r="P784" s="81"/>
      <c r="Q784" s="81"/>
      <c r="R784" s="81"/>
      <c r="S784" s="81"/>
      <c r="T784" s="81"/>
      <c r="U784" s="81">
        <f t="shared" si="51"/>
        <v>0</v>
      </c>
      <c r="V784" s="81">
        <f>IFERROR(VLOOKUP(A784,'Competitors Links &amp; Pricings'!A:G,3,0),"")</f>
        <v>374</v>
      </c>
      <c r="W784" s="81">
        <f>IFERROR(VLOOKUP(A784,'Competitors Links &amp; Pricings'!A:G,5,0),"")</f>
        <v>374</v>
      </c>
      <c r="X784" s="81">
        <f>IFERROR(VLOOKUP(A784,'Competitors Links &amp; Pricings'!A:G,7,0),"")</f>
        <v>374</v>
      </c>
      <c r="Y784" s="81">
        <f>IFERROR(VLOOKUP(A784,'Competitors Links &amp; Pricings'!A:L,8,0),"")</f>
        <v>7.08</v>
      </c>
      <c r="Z784" s="81">
        <f>IFERROR(VLOOKUP(A784,'Competitors Links &amp; Pricings'!A:L,9,0),"")</f>
        <v>3.14</v>
      </c>
      <c r="AA784" s="81">
        <f>IFERROR(VLOOKUP(A784,'Competitors Links &amp; Pricings'!A:L,10,0),"")</f>
        <v>3.08</v>
      </c>
      <c r="AB784" s="81">
        <f>IFERROR(VLOOKUP(A784,'Competitors Links &amp; Pricings'!A:L,11,0),"")</f>
        <v>7.48</v>
      </c>
    </row>
    <row r="785" spans="1:28" s="83" customFormat="1" ht="12" x14ac:dyDescent="0.25">
      <c r="A785" s="81" t="s">
        <v>2447</v>
      </c>
      <c r="B785" s="89">
        <v>907.43</v>
      </c>
      <c r="C785" s="89">
        <v>1241.82</v>
      </c>
      <c r="D785" s="106">
        <f t="shared" si="48"/>
        <v>0.26927412990610555</v>
      </c>
      <c r="E785" s="90">
        <f t="shared" si="49"/>
        <v>0</v>
      </c>
      <c r="F785" s="90">
        <f t="shared" si="50"/>
        <v>1349.8</v>
      </c>
      <c r="G785" s="82" t="s">
        <v>34</v>
      </c>
      <c r="H785" s="81" t="s">
        <v>2448</v>
      </c>
      <c r="I785" s="81" t="s">
        <v>2449</v>
      </c>
      <c r="J785" s="81" t="s">
        <v>443</v>
      </c>
      <c r="K785" s="81"/>
      <c r="L785" s="81"/>
      <c r="M785" s="81"/>
      <c r="N785" s="81"/>
      <c r="O785" s="82"/>
      <c r="P785" s="81"/>
      <c r="Q785" s="81"/>
      <c r="R785" s="81"/>
      <c r="S785" s="81"/>
      <c r="T785" s="81"/>
      <c r="U785" s="81">
        <f t="shared" si="51"/>
        <v>0</v>
      </c>
      <c r="V785" s="81">
        <f>IFERROR(VLOOKUP(A785,'Competitors Links &amp; Pricings'!A:G,3,0),"")</f>
        <v>1349.8</v>
      </c>
      <c r="W785" s="81" t="str">
        <f>IFERROR(VLOOKUP(A785,'Competitors Links &amp; Pricings'!A:G,5,0),"")</f>
        <v xml:space="preserve"> </v>
      </c>
      <c r="X785" s="81" t="str">
        <f>IFERROR(VLOOKUP(A785,'Competitors Links &amp; Pricings'!A:G,7,0),"")</f>
        <v xml:space="preserve"> </v>
      </c>
      <c r="Y785" s="81">
        <f>IFERROR(VLOOKUP(A785,'Competitors Links &amp; Pricings'!A:L,8,0),"")</f>
        <v>10.199999999999999</v>
      </c>
      <c r="Z785" s="81">
        <f>IFERROR(VLOOKUP(A785,'Competitors Links &amp; Pricings'!A:L,9,0),"")</f>
        <v>14.3</v>
      </c>
      <c r="AA785" s="81">
        <f>IFERROR(VLOOKUP(A785,'Competitors Links &amp; Pricings'!A:L,10,0),"")</f>
        <v>38</v>
      </c>
      <c r="AB785" s="81">
        <f>IFERROR(VLOOKUP(A785,'Competitors Links &amp; Pricings'!A:L,11,0),"")</f>
        <v>8.6</v>
      </c>
    </row>
    <row r="786" spans="1:28" s="83" customFormat="1" ht="12" x14ac:dyDescent="0.25">
      <c r="A786" s="81" t="s">
        <v>2450</v>
      </c>
      <c r="B786" s="89">
        <v>16651.43</v>
      </c>
      <c r="C786" s="89">
        <v>19940.89</v>
      </c>
      <c r="D786" s="106">
        <f t="shared" si="48"/>
        <v>0.16496054087856657</v>
      </c>
      <c r="E786" s="90">
        <f t="shared" si="49"/>
        <v>0</v>
      </c>
      <c r="F786" s="90">
        <f t="shared" si="50"/>
        <v>19980.89</v>
      </c>
      <c r="G786" s="82" t="s">
        <v>34</v>
      </c>
      <c r="H786" s="81" t="s">
        <v>2451</v>
      </c>
      <c r="I786" s="81" t="s">
        <v>2452</v>
      </c>
      <c r="J786" s="81" t="s">
        <v>334</v>
      </c>
      <c r="K786" s="81"/>
      <c r="L786" s="81"/>
      <c r="M786" s="81"/>
      <c r="N786" s="81"/>
      <c r="O786" s="82"/>
      <c r="P786" s="81"/>
      <c r="Q786" s="81"/>
      <c r="R786" s="81"/>
      <c r="S786" s="81"/>
      <c r="T786" s="81"/>
      <c r="U786" s="81">
        <f t="shared" si="51"/>
        <v>0</v>
      </c>
      <c r="V786" s="81">
        <f>IFERROR(VLOOKUP(A786,'Competitors Links &amp; Pricings'!A:G,3,0),"")</f>
        <v>19980.89</v>
      </c>
      <c r="W786" s="81">
        <f>IFERROR(VLOOKUP(A786,'Competitors Links &amp; Pricings'!A:G,5,0),"")</f>
        <v>21045.56</v>
      </c>
      <c r="X786" s="81">
        <f>IFERROR(VLOOKUP(A786,'Competitors Links &amp; Pricings'!A:G,7,0),"")</f>
        <v>19980.89</v>
      </c>
      <c r="Y786" s="81">
        <f>IFERROR(VLOOKUP(A786,'Competitors Links &amp; Pricings'!A:L,8,0),"")</f>
        <v>29.5</v>
      </c>
      <c r="Z786" s="81">
        <f>IFERROR(VLOOKUP(A786,'Competitors Links &amp; Pricings'!A:L,9,0),"")</f>
        <v>20</v>
      </c>
      <c r="AA786" s="81">
        <f>IFERROR(VLOOKUP(A786,'Competitors Links &amp; Pricings'!A:L,10,0),"")</f>
        <v>600</v>
      </c>
      <c r="AB786" s="81">
        <f>IFERROR(VLOOKUP(A786,'Competitors Links &amp; Pricings'!A:L,11,0),"")</f>
        <v>76</v>
      </c>
    </row>
    <row r="787" spans="1:28" s="83" customFormat="1" ht="12" x14ac:dyDescent="0.25">
      <c r="A787" s="81" t="s">
        <v>2453</v>
      </c>
      <c r="B787" s="89">
        <v>286.86</v>
      </c>
      <c r="C787" s="89">
        <v>450.59</v>
      </c>
      <c r="D787" s="106">
        <f t="shared" si="48"/>
        <v>0.36336802858474437</v>
      </c>
      <c r="E787" s="90">
        <f t="shared" si="49"/>
        <v>0</v>
      </c>
      <c r="F787" s="90">
        <f t="shared" si="50"/>
        <v>474.3</v>
      </c>
      <c r="G787" s="82" t="s">
        <v>34</v>
      </c>
      <c r="H787" s="81" t="s">
        <v>2454</v>
      </c>
      <c r="I787" s="81" t="s">
        <v>2455</v>
      </c>
      <c r="J787" s="81" t="s">
        <v>443</v>
      </c>
      <c r="K787" s="81"/>
      <c r="L787" s="81"/>
      <c r="M787" s="81"/>
      <c r="N787" s="81"/>
      <c r="O787" s="82"/>
      <c r="P787" s="81"/>
      <c r="Q787" s="81"/>
      <c r="R787" s="81"/>
      <c r="S787" s="81"/>
      <c r="T787" s="81"/>
      <c r="U787" s="81">
        <f t="shared" si="51"/>
        <v>0</v>
      </c>
      <c r="V787" s="81">
        <f>IFERROR(VLOOKUP(A787,'Competitors Links &amp; Pricings'!A:G,3,0),"")</f>
        <v>474.3</v>
      </c>
      <c r="W787" s="81" t="str">
        <f>IFERROR(VLOOKUP(A787,'Competitors Links &amp; Pricings'!A:G,5,0),"")</f>
        <v xml:space="preserve"> </v>
      </c>
      <c r="X787" s="81" t="str">
        <f>IFERROR(VLOOKUP(A787,'Competitors Links &amp; Pricings'!A:G,7,0),"")</f>
        <v xml:space="preserve"> </v>
      </c>
      <c r="Y787" s="81">
        <f>IFERROR(VLOOKUP(A787,'Competitors Links &amp; Pricings'!A:L,8,0),"")</f>
        <v>11.4</v>
      </c>
      <c r="Z787" s="81">
        <f>IFERROR(VLOOKUP(A787,'Competitors Links &amp; Pricings'!A:L,9,0),"")</f>
        <v>13.8</v>
      </c>
      <c r="AA787" s="81">
        <f>IFERROR(VLOOKUP(A787,'Competitors Links &amp; Pricings'!A:L,10,0),"")</f>
        <v>11.3</v>
      </c>
      <c r="AB787" s="81">
        <f>IFERROR(VLOOKUP(A787,'Competitors Links &amp; Pricings'!A:L,11,0),"")</f>
        <v>5.3</v>
      </c>
    </row>
    <row r="788" spans="1:28" s="83" customFormat="1" ht="12" x14ac:dyDescent="0.25">
      <c r="A788" s="81" t="s">
        <v>2456</v>
      </c>
      <c r="B788" s="89">
        <v>28932.58</v>
      </c>
      <c r="C788" s="89">
        <v>37901.68</v>
      </c>
      <c r="D788" s="106">
        <f t="shared" si="48"/>
        <v>0.23664122540214572</v>
      </c>
      <c r="E788" s="90">
        <f t="shared" si="49"/>
        <v>0</v>
      </c>
      <c r="F788" s="90">
        <f t="shared" si="50"/>
        <v>21805</v>
      </c>
      <c r="G788" s="82" t="s">
        <v>60</v>
      </c>
      <c r="H788" s="81" t="s">
        <v>2457</v>
      </c>
      <c r="I788" s="81" t="s">
        <v>2458</v>
      </c>
      <c r="J788" s="81" t="s">
        <v>334</v>
      </c>
      <c r="K788" s="81"/>
      <c r="L788" s="81"/>
      <c r="M788" s="81"/>
      <c r="N788" s="81"/>
      <c r="O788" s="82"/>
      <c r="P788" s="81"/>
      <c r="Q788" s="81"/>
      <c r="R788" s="81"/>
      <c r="S788" s="81"/>
      <c r="T788" s="81"/>
      <c r="U788" s="81">
        <f t="shared" si="51"/>
        <v>0</v>
      </c>
      <c r="V788" s="81">
        <f>IFERROR(VLOOKUP(A788,'Competitors Links &amp; Pricings'!A:G,3,0),"")</f>
        <v>31026.67</v>
      </c>
      <c r="W788" s="81">
        <f>IFERROR(VLOOKUP(A788,'Competitors Links &amp; Pricings'!A:G,5,0),"")</f>
        <v>31212</v>
      </c>
      <c r="X788" s="81">
        <f>IFERROR(VLOOKUP(A788,'Competitors Links &amp; Pricings'!A:G,7,0),"")</f>
        <v>21805</v>
      </c>
      <c r="Y788" s="81">
        <f>IFERROR(VLOOKUP(A788,'Competitors Links &amp; Pricings'!A:L,8,0),"")</f>
        <v>29.5</v>
      </c>
      <c r="Z788" s="81">
        <f>IFERROR(VLOOKUP(A788,'Competitors Links &amp; Pricings'!A:L,9,0),"")</f>
        <v>20</v>
      </c>
      <c r="AA788" s="81">
        <f>IFERROR(VLOOKUP(A788,'Competitors Links &amp; Pricings'!A:L,10,0),"")</f>
        <v>600</v>
      </c>
      <c r="AB788" s="81">
        <f>IFERROR(VLOOKUP(A788,'Competitors Links &amp; Pricings'!A:L,11,0),"")</f>
        <v>76</v>
      </c>
    </row>
    <row r="789" spans="1:28" s="83" customFormat="1" ht="12" x14ac:dyDescent="0.25">
      <c r="A789" s="81" t="s">
        <v>2459</v>
      </c>
      <c r="B789" s="89">
        <v>132</v>
      </c>
      <c r="C789" s="89">
        <v>206.72</v>
      </c>
      <c r="D789" s="106">
        <f t="shared" si="48"/>
        <v>0.36145510835913314</v>
      </c>
      <c r="E789" s="90">
        <f t="shared" si="49"/>
        <v>0</v>
      </c>
      <c r="F789" s="90">
        <f t="shared" si="50"/>
        <v>217.6</v>
      </c>
      <c r="G789" s="82" t="s">
        <v>34</v>
      </c>
      <c r="H789" s="81" t="s">
        <v>2460</v>
      </c>
      <c r="I789" s="81" t="s">
        <v>2461</v>
      </c>
      <c r="J789" s="81" t="s">
        <v>443</v>
      </c>
      <c r="K789" s="81"/>
      <c r="L789" s="81"/>
      <c r="M789" s="81"/>
      <c r="N789" s="81"/>
      <c r="O789" s="82"/>
      <c r="P789" s="81"/>
      <c r="Q789" s="81"/>
      <c r="R789" s="81"/>
      <c r="S789" s="81"/>
      <c r="T789" s="81"/>
      <c r="U789" s="81">
        <f t="shared" si="51"/>
        <v>0</v>
      </c>
      <c r="V789" s="81">
        <f>IFERROR(VLOOKUP(A789,'Competitors Links &amp; Pricings'!A:G,3,0),"")</f>
        <v>217.6</v>
      </c>
      <c r="W789" s="81" t="str">
        <f>IFERROR(VLOOKUP(A789,'Competitors Links &amp; Pricings'!A:G,5,0),"")</f>
        <v xml:space="preserve"> </v>
      </c>
      <c r="X789" s="81" t="str">
        <f>IFERROR(VLOOKUP(A789,'Competitors Links &amp; Pricings'!A:G,7,0),"")</f>
        <v xml:space="preserve"> </v>
      </c>
      <c r="Y789" s="81">
        <f>IFERROR(VLOOKUP(A789,'Competitors Links &amp; Pricings'!A:L,8,0),"")</f>
        <v>6.7699999999999987</v>
      </c>
      <c r="Z789" s="81">
        <f>IFERROR(VLOOKUP(A789,'Competitors Links &amp; Pricings'!A:L,9,0),"")</f>
        <v>10.82</v>
      </c>
      <c r="AA789" s="81">
        <f>IFERROR(VLOOKUP(A789,'Competitors Links &amp; Pricings'!A:L,10,0),"")</f>
        <v>9.0299999999999994</v>
      </c>
      <c r="AB789" s="81">
        <f>IFERROR(VLOOKUP(A789,'Competitors Links &amp; Pricings'!A:L,11,0),"")</f>
        <v>3.38</v>
      </c>
    </row>
    <row r="790" spans="1:28" s="83" customFormat="1" ht="12" x14ac:dyDescent="0.25">
      <c r="A790" s="81" t="s">
        <v>2462</v>
      </c>
      <c r="B790" s="89">
        <v>19943.82</v>
      </c>
      <c r="C790" s="89">
        <v>22953.67</v>
      </c>
      <c r="D790" s="106">
        <f t="shared" si="48"/>
        <v>0.13112717922667699</v>
      </c>
      <c r="E790" s="90">
        <f t="shared" si="49"/>
        <v>0</v>
      </c>
      <c r="F790" s="90">
        <f t="shared" si="50"/>
        <v>19900</v>
      </c>
      <c r="G790" s="82" t="s">
        <v>34</v>
      </c>
      <c r="H790" s="81" t="s">
        <v>2463</v>
      </c>
      <c r="I790" s="81" t="s">
        <v>2464</v>
      </c>
      <c r="J790" s="81" t="s">
        <v>334</v>
      </c>
      <c r="K790" s="81"/>
      <c r="L790" s="81"/>
      <c r="M790" s="81"/>
      <c r="N790" s="81"/>
      <c r="O790" s="82"/>
      <c r="P790" s="81"/>
      <c r="Q790" s="81"/>
      <c r="R790" s="81"/>
      <c r="S790" s="81"/>
      <c r="T790" s="81"/>
      <c r="U790" s="81">
        <f t="shared" si="51"/>
        <v>0</v>
      </c>
      <c r="V790" s="81">
        <f>IFERROR(VLOOKUP(A790,'Competitors Links &amp; Pricings'!A:G,3,0),"")</f>
        <v>25081.52</v>
      </c>
      <c r="W790" s="81">
        <f>IFERROR(VLOOKUP(A790,'Competitors Links &amp; Pricings'!A:G,5,0),"")</f>
        <v>21915</v>
      </c>
      <c r="X790" s="81">
        <f>IFERROR(VLOOKUP(A790,'Competitors Links &amp; Pricings'!A:G,7,0),"")</f>
        <v>19900</v>
      </c>
      <c r="Y790" s="81">
        <f>IFERROR(VLOOKUP(A790,'Competitors Links &amp; Pricings'!A:L,8,0),"")</f>
        <v>29.5</v>
      </c>
      <c r="Z790" s="81">
        <f>IFERROR(VLOOKUP(A790,'Competitors Links &amp; Pricings'!A:L,9,0),"")</f>
        <v>20</v>
      </c>
      <c r="AA790" s="81">
        <f>IFERROR(VLOOKUP(A790,'Competitors Links &amp; Pricings'!A:L,10,0),"")</f>
        <v>600</v>
      </c>
      <c r="AB790" s="81">
        <f>IFERROR(VLOOKUP(A790,'Competitors Links &amp; Pricings'!A:L,11,0),"")</f>
        <v>76</v>
      </c>
    </row>
    <row r="791" spans="1:28" s="83" customFormat="1" ht="12" x14ac:dyDescent="0.25">
      <c r="A791" s="81" t="s">
        <v>2465</v>
      </c>
      <c r="B791" s="89">
        <v>92</v>
      </c>
      <c r="C791" s="89">
        <v>149.38999999999999</v>
      </c>
      <c r="D791" s="106">
        <f t="shared" si="48"/>
        <v>0.38416225985675073</v>
      </c>
      <c r="E791" s="90">
        <f t="shared" si="49"/>
        <v>0</v>
      </c>
      <c r="F791" s="90">
        <f t="shared" si="50"/>
        <v>157.25</v>
      </c>
      <c r="G791" s="82" t="s">
        <v>34</v>
      </c>
      <c r="H791" s="81" t="s">
        <v>2466</v>
      </c>
      <c r="I791" s="81" t="s">
        <v>2467</v>
      </c>
      <c r="J791" s="81" t="s">
        <v>443</v>
      </c>
      <c r="K791" s="81"/>
      <c r="L791" s="81"/>
      <c r="M791" s="81"/>
      <c r="N791" s="81"/>
      <c r="O791" s="82"/>
      <c r="P791" s="81"/>
      <c r="Q791" s="81"/>
      <c r="R791" s="81"/>
      <c r="S791" s="81"/>
      <c r="T791" s="81"/>
      <c r="U791" s="81">
        <f t="shared" si="51"/>
        <v>0</v>
      </c>
      <c r="V791" s="81">
        <f>IFERROR(VLOOKUP(A791,'Competitors Links &amp; Pricings'!A:G,3,0),"")</f>
        <v>157.25</v>
      </c>
      <c r="W791" s="81" t="str">
        <f>IFERROR(VLOOKUP(A791,'Competitors Links &amp; Pricings'!A:G,5,0),"")</f>
        <v xml:space="preserve"> </v>
      </c>
      <c r="X791" s="81" t="str">
        <f>IFERROR(VLOOKUP(A791,'Competitors Links &amp; Pricings'!A:G,7,0),"")</f>
        <v xml:space="preserve"> </v>
      </c>
      <c r="Y791" s="81">
        <f>IFERROR(VLOOKUP(A791,'Competitors Links &amp; Pricings'!A:L,8,0),"")</f>
        <v>6.49</v>
      </c>
      <c r="Z791" s="81">
        <f>IFERROR(VLOOKUP(A791,'Competitors Links &amp; Pricings'!A:L,9,0),"")</f>
        <v>3.38</v>
      </c>
      <c r="AA791" s="81">
        <f>IFERROR(VLOOKUP(A791,'Competitors Links &amp; Pricings'!A:L,10,0),"")</f>
        <v>7.05</v>
      </c>
      <c r="AB791" s="81">
        <f>IFERROR(VLOOKUP(A791,'Competitors Links &amp; Pricings'!A:L,11,0),"")</f>
        <v>10.23</v>
      </c>
    </row>
    <row r="792" spans="1:28" s="92" customFormat="1" ht="12" x14ac:dyDescent="0.25">
      <c r="A792" s="91" t="s">
        <v>2468</v>
      </c>
      <c r="B792" s="89">
        <v>3644.33</v>
      </c>
      <c r="C792" s="89">
        <v>4850</v>
      </c>
      <c r="D792" s="106">
        <f t="shared" si="48"/>
        <v>0.24859175257731961</v>
      </c>
      <c r="E792" s="90">
        <f t="shared" si="49"/>
        <v>0</v>
      </c>
      <c r="F792" s="90">
        <f t="shared" si="50"/>
        <v>4135</v>
      </c>
      <c r="G792" s="100" t="s">
        <v>527</v>
      </c>
      <c r="H792" s="101" t="s">
        <v>2469</v>
      </c>
      <c r="I792" s="101" t="s">
        <v>2470</v>
      </c>
      <c r="J792" s="101" t="s">
        <v>334</v>
      </c>
      <c r="K792" s="101"/>
      <c r="L792" s="101"/>
      <c r="M792" s="101"/>
      <c r="N792" s="101"/>
      <c r="O792" s="100"/>
      <c r="P792" s="101"/>
      <c r="Q792" s="101"/>
      <c r="R792" s="101"/>
      <c r="S792" s="101"/>
      <c r="T792" s="101"/>
      <c r="U792" s="81">
        <f t="shared" si="51"/>
        <v>0</v>
      </c>
      <c r="V792" s="101">
        <f>IFERROR(VLOOKUP(A792,'Competitors Links &amp; Pricings'!A:G,3,0),"")</f>
        <v>4135</v>
      </c>
      <c r="W792" s="101">
        <f>IFERROR(VLOOKUP(A792,'Competitors Links &amp; Pricings'!A:G,5,0),"")</f>
        <v>4880.66</v>
      </c>
      <c r="X792" s="101">
        <f>IFERROR(VLOOKUP(A792,'Competitors Links &amp; Pricings'!A:G,7,0),"")</f>
        <v>4238</v>
      </c>
      <c r="Y792" s="101">
        <f>IFERROR(VLOOKUP(A792,'Competitors Links &amp; Pricings'!A:L,8,0),"")</f>
        <v>23</v>
      </c>
      <c r="Z792" s="101">
        <f>IFERROR(VLOOKUP(A792,'Competitors Links &amp; Pricings'!A:L,9,0),"")</f>
        <v>8.5</v>
      </c>
      <c r="AA792" s="101">
        <f>IFERROR(VLOOKUP(A792,'Competitors Links &amp; Pricings'!A:L,10,0),"")</f>
        <v>160</v>
      </c>
      <c r="AB792" s="101">
        <f>IFERROR(VLOOKUP(A792,'Competitors Links &amp; Pricings'!A:L,11,0),"")</f>
        <v>28.5</v>
      </c>
    </row>
    <row r="793" spans="1:28" s="83" customFormat="1" ht="12" x14ac:dyDescent="0.25">
      <c r="A793" s="81" t="s">
        <v>2471</v>
      </c>
      <c r="B793" s="89">
        <v>81.709999999999994</v>
      </c>
      <c r="C793" s="89">
        <v>122.74</v>
      </c>
      <c r="D793" s="106">
        <f t="shared" si="48"/>
        <v>0.33428385204497313</v>
      </c>
      <c r="E793" s="90">
        <f t="shared" si="49"/>
        <v>0</v>
      </c>
      <c r="F793" s="90">
        <f t="shared" si="50"/>
        <v>129.19999999999999</v>
      </c>
      <c r="G793" s="82" t="s">
        <v>34</v>
      </c>
      <c r="H793" s="81" t="s">
        <v>2472</v>
      </c>
      <c r="I793" s="81" t="s">
        <v>2473</v>
      </c>
      <c r="J793" s="81" t="s">
        <v>443</v>
      </c>
      <c r="K793" s="81"/>
      <c r="L793" s="81"/>
      <c r="M793" s="81"/>
      <c r="N793" s="81"/>
      <c r="O793" s="82"/>
      <c r="P793" s="81"/>
      <c r="Q793" s="81"/>
      <c r="R793" s="81"/>
      <c r="S793" s="81"/>
      <c r="T793" s="81"/>
      <c r="U793" s="81">
        <f t="shared" si="51"/>
        <v>0</v>
      </c>
      <c r="V793" s="81">
        <f>IFERROR(VLOOKUP(A793,'Competitors Links &amp; Pricings'!A:G,3,0),"")</f>
        <v>129.19999999999999</v>
      </c>
      <c r="W793" s="81" t="str">
        <f>IFERROR(VLOOKUP(A793,'Competitors Links &amp; Pricings'!A:G,5,0),"")</f>
        <v xml:space="preserve"> </v>
      </c>
      <c r="X793" s="81" t="str">
        <f>IFERROR(VLOOKUP(A793,'Competitors Links &amp; Pricings'!A:G,7,0),"")</f>
        <v xml:space="preserve"> </v>
      </c>
      <c r="Y793" s="81">
        <f>IFERROR(VLOOKUP(A793,'Competitors Links &amp; Pricings'!A:L,8,0),"")</f>
        <v>8.5</v>
      </c>
      <c r="Z793" s="81">
        <f>IFERROR(VLOOKUP(A793,'Competitors Links &amp; Pricings'!A:L,9,0),"")</f>
        <v>12</v>
      </c>
      <c r="AA793" s="81">
        <f>IFERROR(VLOOKUP(A793,'Competitors Links &amp; Pricings'!A:L,10,0),"")</f>
        <v>5.73</v>
      </c>
      <c r="AB793" s="81">
        <f>IFERROR(VLOOKUP(A793,'Competitors Links &amp; Pricings'!A:L,11,0),"")</f>
        <v>4.13</v>
      </c>
    </row>
    <row r="794" spans="1:28" s="83" customFormat="1" ht="12" x14ac:dyDescent="0.25">
      <c r="A794" s="81" t="s">
        <v>2474</v>
      </c>
      <c r="B794" s="89">
        <v>282.86</v>
      </c>
      <c r="C794" s="89">
        <v>444.13</v>
      </c>
      <c r="D794" s="106">
        <f t="shared" si="48"/>
        <v>0.36311440344043405</v>
      </c>
      <c r="E794" s="90">
        <f t="shared" si="49"/>
        <v>0</v>
      </c>
      <c r="F794" s="90">
        <f t="shared" si="50"/>
        <v>467.5</v>
      </c>
      <c r="G794" s="82" t="s">
        <v>34</v>
      </c>
      <c r="H794" s="81" t="s">
        <v>2475</v>
      </c>
      <c r="I794" s="81" t="s">
        <v>2476</v>
      </c>
      <c r="J794" s="81" t="s">
        <v>443</v>
      </c>
      <c r="K794" s="81"/>
      <c r="L794" s="81"/>
      <c r="M794" s="81"/>
      <c r="N794" s="81"/>
      <c r="O794" s="82"/>
      <c r="P794" s="81"/>
      <c r="Q794" s="81"/>
      <c r="R794" s="81"/>
      <c r="S794" s="81"/>
      <c r="T794" s="81"/>
      <c r="U794" s="81">
        <f t="shared" si="51"/>
        <v>0</v>
      </c>
      <c r="V794" s="81">
        <f>IFERROR(VLOOKUP(A794,'Competitors Links &amp; Pricings'!A:G,3,0),"")</f>
        <v>467.5</v>
      </c>
      <c r="W794" s="81">
        <f>IFERROR(VLOOKUP(A794,'Competitors Links &amp; Pricings'!A:G,5,0),"")</f>
        <v>467.5</v>
      </c>
      <c r="X794" s="81" t="str">
        <f>IFERROR(VLOOKUP(A794,'Competitors Links &amp; Pricings'!A:G,7,0),"")</f>
        <v xml:space="preserve"> </v>
      </c>
      <c r="Y794" s="81">
        <f>IFERROR(VLOOKUP(A794,'Competitors Links &amp; Pricings'!A:L,8,0),"")</f>
        <v>9.1</v>
      </c>
      <c r="Z794" s="81">
        <f>IFERROR(VLOOKUP(A794,'Competitors Links &amp; Pricings'!A:L,9,0),"")</f>
        <v>12.9</v>
      </c>
      <c r="AA794" s="81">
        <f>IFERROR(VLOOKUP(A794,'Competitors Links &amp; Pricings'!A:L,10,0),"")</f>
        <v>18</v>
      </c>
      <c r="AB794" s="81">
        <f>IFERROR(VLOOKUP(A794,'Competitors Links &amp; Pricings'!A:L,11,0),"")</f>
        <v>4.5999999999999996</v>
      </c>
    </row>
    <row r="795" spans="1:28" s="83" customFormat="1" ht="12" x14ac:dyDescent="0.25">
      <c r="A795" s="81" t="s">
        <v>2477</v>
      </c>
      <c r="B795" s="89">
        <v>870.79</v>
      </c>
      <c r="C795" s="89">
        <v>1043.5999999999999</v>
      </c>
      <c r="D795" s="106">
        <f t="shared" si="48"/>
        <v>0.16559026446914524</v>
      </c>
      <c r="E795" s="90">
        <f t="shared" si="49"/>
        <v>0</v>
      </c>
      <c r="F795" s="90">
        <f t="shared" si="50"/>
        <v>900</v>
      </c>
      <c r="G795" s="82" t="s">
        <v>34</v>
      </c>
      <c r="H795" s="81" t="s">
        <v>2478</v>
      </c>
      <c r="I795" s="81" t="s">
        <v>2479</v>
      </c>
      <c r="J795" s="81" t="s">
        <v>334</v>
      </c>
      <c r="K795" s="81"/>
      <c r="L795" s="81"/>
      <c r="M795" s="81"/>
      <c r="N795" s="81"/>
      <c r="O795" s="82"/>
      <c r="P795" s="81"/>
      <c r="Q795" s="81"/>
      <c r="R795" s="81"/>
      <c r="S795" s="81"/>
      <c r="T795" s="81"/>
      <c r="U795" s="81">
        <f t="shared" si="51"/>
        <v>0</v>
      </c>
      <c r="V795" s="81">
        <f>IFERROR(VLOOKUP(A795,'Competitors Links &amp; Pricings'!A:G,3,0),"")</f>
        <v>1012.56</v>
      </c>
      <c r="W795" s="81">
        <f>IFERROR(VLOOKUP(A795,'Competitors Links &amp; Pricings'!A:G,5,0),"")</f>
        <v>900</v>
      </c>
      <c r="X795" s="81">
        <f>IFERROR(VLOOKUP(A795,'Competitors Links &amp; Pricings'!A:G,7,0),"")</f>
        <v>950</v>
      </c>
      <c r="Y795" s="81">
        <f>IFERROR(VLOOKUP(A795,'Competitors Links &amp; Pricings'!A:L,8,0),"")</f>
        <v>10.199999999999999</v>
      </c>
      <c r="Z795" s="81">
        <f>IFERROR(VLOOKUP(A795,'Competitors Links &amp; Pricings'!A:L,9,0),"")</f>
        <v>14.2</v>
      </c>
      <c r="AA795" s="81">
        <f>IFERROR(VLOOKUP(A795,'Competitors Links &amp; Pricings'!A:L,10,0),"")</f>
        <v>6.6</v>
      </c>
      <c r="AB795" s="81">
        <f>IFERROR(VLOOKUP(A795,'Competitors Links &amp; Pricings'!A:L,11,0),"")</f>
        <v>5.5</v>
      </c>
    </row>
    <row r="796" spans="1:28" s="83" customFormat="1" ht="12" x14ac:dyDescent="0.25">
      <c r="A796" s="81" t="s">
        <v>2480</v>
      </c>
      <c r="B796" s="89">
        <v>92.13</v>
      </c>
      <c r="C796" s="89">
        <v>108.75</v>
      </c>
      <c r="D796" s="106">
        <f t="shared" si="48"/>
        <v>0.1528275862068966</v>
      </c>
      <c r="E796" s="90">
        <f t="shared" si="49"/>
        <v>0</v>
      </c>
      <c r="F796" s="90">
        <f t="shared" si="50"/>
        <v>99</v>
      </c>
      <c r="G796" s="82" t="s">
        <v>34</v>
      </c>
      <c r="H796" s="81" t="s">
        <v>2481</v>
      </c>
      <c r="I796" s="81" t="s">
        <v>2482</v>
      </c>
      <c r="J796" s="81" t="s">
        <v>334</v>
      </c>
      <c r="K796" s="81"/>
      <c r="L796" s="81"/>
      <c r="M796" s="81"/>
      <c r="N796" s="81"/>
      <c r="O796" s="82"/>
      <c r="P796" s="81"/>
      <c r="Q796" s="81"/>
      <c r="R796" s="81"/>
      <c r="S796" s="81"/>
      <c r="T796" s="81"/>
      <c r="U796" s="81">
        <f t="shared" si="51"/>
        <v>0</v>
      </c>
      <c r="V796" s="81">
        <f>IFERROR(VLOOKUP(A796,'Competitors Links &amp; Pricings'!A:G,3,0),"")</f>
        <v>99</v>
      </c>
      <c r="W796" s="81">
        <f>IFERROR(VLOOKUP(A796,'Competitors Links &amp; Pricings'!A:G,5,0),"")</f>
        <v>99</v>
      </c>
      <c r="X796" s="81">
        <f>IFERROR(VLOOKUP(A796,'Competitors Links &amp; Pricings'!A:G,7,0),"")</f>
        <v>99</v>
      </c>
      <c r="Y796" s="81">
        <f>IFERROR(VLOOKUP(A796,'Competitors Links &amp; Pricings'!A:L,8,0),"")</f>
        <v>2.5</v>
      </c>
      <c r="Z796" s="81">
        <f>IFERROR(VLOOKUP(A796,'Competitors Links &amp; Pricings'!A:L,9,0),"")</f>
        <v>4.2</v>
      </c>
      <c r="AA796" s="81">
        <f>IFERROR(VLOOKUP(A796,'Competitors Links &amp; Pricings'!A:L,10,0),"")</f>
        <v>0.4</v>
      </c>
      <c r="AB796" s="81">
        <f>IFERROR(VLOOKUP(A796,'Competitors Links &amp; Pricings'!A:L,11,0),"")</f>
        <v>1.2</v>
      </c>
    </row>
    <row r="797" spans="1:28" s="83" customFormat="1" ht="12" x14ac:dyDescent="0.25">
      <c r="A797" s="81" t="s">
        <v>2483</v>
      </c>
      <c r="B797" s="89">
        <v>39817.980000000003</v>
      </c>
      <c r="C797" s="89">
        <v>43809.919999999998</v>
      </c>
      <c r="D797" s="106">
        <f t="shared" si="48"/>
        <v>9.1119545527588164E-2</v>
      </c>
      <c r="E797" s="90">
        <f t="shared" si="49"/>
        <v>0</v>
      </c>
      <c r="F797" s="90">
        <f t="shared" si="50"/>
        <v>44704</v>
      </c>
      <c r="G797" s="82" t="s">
        <v>34</v>
      </c>
      <c r="H797" s="81" t="s">
        <v>2484</v>
      </c>
      <c r="I797" s="81" t="s">
        <v>2485</v>
      </c>
      <c r="J797" s="81" t="s">
        <v>334</v>
      </c>
      <c r="K797" s="81"/>
      <c r="L797" s="81"/>
      <c r="M797" s="81"/>
      <c r="N797" s="81"/>
      <c r="O797" s="82"/>
      <c r="P797" s="81"/>
      <c r="Q797" s="81"/>
      <c r="R797" s="81"/>
      <c r="S797" s="81"/>
      <c r="T797" s="81"/>
      <c r="U797" s="81">
        <f t="shared" si="51"/>
        <v>0</v>
      </c>
      <c r="V797" s="81">
        <f>IFERROR(VLOOKUP(A797,'Competitors Links &amp; Pricings'!A:G,3,0),"")</f>
        <v>44704</v>
      </c>
      <c r="W797" s="81">
        <f>IFERROR(VLOOKUP(A797,'Competitors Links &amp; Pricings'!A:G,5,0),"")</f>
        <v>50075.44</v>
      </c>
      <c r="X797" s="81">
        <f>IFERROR(VLOOKUP(A797,'Competitors Links &amp; Pricings'!A:G,7,0),"")</f>
        <v>46900</v>
      </c>
      <c r="Y797" s="81">
        <f>IFERROR(VLOOKUP(A797,'Competitors Links &amp; Pricings'!A:L,8,0),"")</f>
        <v>23</v>
      </c>
      <c r="Z797" s="81">
        <f>IFERROR(VLOOKUP(A797,'Competitors Links &amp; Pricings'!A:L,9,0),"")</f>
        <v>8.5</v>
      </c>
      <c r="AA797" s="81">
        <f>IFERROR(VLOOKUP(A797,'Competitors Links &amp; Pricings'!A:L,10,0),"")</f>
        <v>160</v>
      </c>
      <c r="AB797" s="81">
        <f>IFERROR(VLOOKUP(A797,'Competitors Links &amp; Pricings'!A:L,11,0),"")</f>
        <v>28.5</v>
      </c>
    </row>
    <row r="798" spans="1:28" s="83" customFormat="1" ht="12" x14ac:dyDescent="0.25">
      <c r="A798" s="81" t="s">
        <v>2487</v>
      </c>
      <c r="B798" s="89">
        <v>32057.3</v>
      </c>
      <c r="C798" s="89">
        <v>35503.440000000002</v>
      </c>
      <c r="D798" s="106">
        <f t="shared" si="48"/>
        <v>9.7064960465802833E-2</v>
      </c>
      <c r="E798" s="90">
        <f t="shared" si="49"/>
        <v>0</v>
      </c>
      <c r="F798" s="90">
        <f t="shared" si="50"/>
        <v>36228</v>
      </c>
      <c r="G798" s="82" t="s">
        <v>34</v>
      </c>
      <c r="H798" s="81" t="s">
        <v>2488</v>
      </c>
      <c r="I798" s="81" t="s">
        <v>2489</v>
      </c>
      <c r="J798" s="81" t="s">
        <v>334</v>
      </c>
      <c r="K798" s="81"/>
      <c r="L798" s="81"/>
      <c r="M798" s="81"/>
      <c r="N798" s="81"/>
      <c r="O798" s="82"/>
      <c r="P798" s="81"/>
      <c r="Q798" s="81"/>
      <c r="R798" s="81"/>
      <c r="S798" s="81"/>
      <c r="T798" s="81"/>
      <c r="U798" s="81">
        <f t="shared" si="51"/>
        <v>0</v>
      </c>
      <c r="V798" s="81">
        <f>IFERROR(VLOOKUP(A798,'Competitors Links &amp; Pricings'!A:G,3,0),"")</f>
        <v>36228</v>
      </c>
      <c r="W798" s="81">
        <f>IFERROR(VLOOKUP(A798,'Competitors Links &amp; Pricings'!A:G,5,0),"")</f>
        <v>40315.550000000003</v>
      </c>
      <c r="X798" s="81">
        <f>IFERROR(VLOOKUP(A798,'Competitors Links &amp; Pricings'!A:G,7,0),"")</f>
        <v>38015</v>
      </c>
      <c r="Y798" s="81">
        <f>IFERROR(VLOOKUP(A798,'Competitors Links &amp; Pricings'!A:L,8,0),"")</f>
        <v>23</v>
      </c>
      <c r="Z798" s="81">
        <f>IFERROR(VLOOKUP(A798,'Competitors Links &amp; Pricings'!A:L,9,0),"")</f>
        <v>8.5</v>
      </c>
      <c r="AA798" s="81">
        <f>IFERROR(VLOOKUP(A798,'Competitors Links &amp; Pricings'!A:L,10,0),"")</f>
        <v>160</v>
      </c>
      <c r="AB798" s="81">
        <f>IFERROR(VLOOKUP(A798,'Competitors Links &amp; Pricings'!A:L,11,0),"")</f>
        <v>28.5</v>
      </c>
    </row>
    <row r="799" spans="1:28" s="83" customFormat="1" ht="12" x14ac:dyDescent="0.25">
      <c r="A799" s="81" t="s">
        <v>2490</v>
      </c>
      <c r="B799" s="89">
        <v>29132.58</v>
      </c>
      <c r="C799" s="89">
        <v>31975.439999999999</v>
      </c>
      <c r="D799" s="106">
        <f t="shared" si="48"/>
        <v>8.8907611591896682E-2</v>
      </c>
      <c r="E799" s="90">
        <f t="shared" si="49"/>
        <v>0</v>
      </c>
      <c r="F799" s="90">
        <f t="shared" si="50"/>
        <v>32628</v>
      </c>
      <c r="G799" s="82" t="s">
        <v>34</v>
      </c>
      <c r="H799" s="81" t="s">
        <v>2491</v>
      </c>
      <c r="I799" s="81" t="s">
        <v>2492</v>
      </c>
      <c r="J799" s="81" t="s">
        <v>334</v>
      </c>
      <c r="K799" s="81"/>
      <c r="L799" s="81"/>
      <c r="M799" s="81"/>
      <c r="N799" s="81"/>
      <c r="O799" s="82"/>
      <c r="P799" s="81"/>
      <c r="Q799" s="81"/>
      <c r="R799" s="81"/>
      <c r="S799" s="81"/>
      <c r="T799" s="81"/>
      <c r="U799" s="81">
        <f t="shared" si="51"/>
        <v>0</v>
      </c>
      <c r="V799" s="81">
        <f>IFERROR(VLOOKUP(A799,'Competitors Links &amp; Pricings'!A:G,3,0),"")</f>
        <v>32628</v>
      </c>
      <c r="W799" s="81">
        <f>IFERROR(VLOOKUP(A799,'Competitors Links &amp; Pricings'!A:G,5,0),"")</f>
        <v>36637.39</v>
      </c>
      <c r="X799" s="81">
        <f>IFERROR(VLOOKUP(A799,'Competitors Links &amp; Pricings'!A:G,7,0),"")</f>
        <v>35173</v>
      </c>
      <c r="Y799" s="81">
        <f>IFERROR(VLOOKUP(A799,'Competitors Links &amp; Pricings'!A:L,8,0),"")</f>
        <v>23</v>
      </c>
      <c r="Z799" s="81">
        <f>IFERROR(VLOOKUP(A799,'Competitors Links &amp; Pricings'!A:L,9,0),"")</f>
        <v>8.5</v>
      </c>
      <c r="AA799" s="81">
        <f>IFERROR(VLOOKUP(A799,'Competitors Links &amp; Pricings'!A:L,10,0),"")</f>
        <v>160</v>
      </c>
      <c r="AB799" s="81">
        <f>IFERROR(VLOOKUP(A799,'Competitors Links &amp; Pricings'!A:L,11,0),"")</f>
        <v>28.5</v>
      </c>
    </row>
    <row r="800" spans="1:28" s="83" customFormat="1" ht="12" x14ac:dyDescent="0.25">
      <c r="A800" s="81" t="s">
        <v>2493</v>
      </c>
      <c r="B800" s="89">
        <v>25251.69</v>
      </c>
      <c r="C800" s="89">
        <v>27822.2</v>
      </c>
      <c r="D800" s="106">
        <f t="shared" si="48"/>
        <v>9.2390608938186125E-2</v>
      </c>
      <c r="E800" s="90">
        <f t="shared" si="49"/>
        <v>0</v>
      </c>
      <c r="F800" s="90">
        <f t="shared" si="50"/>
        <v>28390</v>
      </c>
      <c r="G800" s="82" t="s">
        <v>34</v>
      </c>
      <c r="H800" s="81" t="s">
        <v>2494</v>
      </c>
      <c r="I800" s="81" t="s">
        <v>2495</v>
      </c>
      <c r="J800" s="81" t="s">
        <v>334</v>
      </c>
      <c r="K800" s="81"/>
      <c r="L800" s="81"/>
      <c r="M800" s="81"/>
      <c r="N800" s="81"/>
      <c r="O800" s="82"/>
      <c r="P800" s="81"/>
      <c r="Q800" s="81"/>
      <c r="R800" s="81"/>
      <c r="S800" s="81"/>
      <c r="T800" s="81"/>
      <c r="U800" s="81">
        <f t="shared" si="51"/>
        <v>0</v>
      </c>
      <c r="V800" s="81">
        <f>IFERROR(VLOOKUP(A800,'Competitors Links &amp; Pricings'!A:G,3,0),"")</f>
        <v>30259</v>
      </c>
      <c r="W800" s="81">
        <f>IFERROR(VLOOKUP(A800,'Competitors Links &amp; Pricings'!A:G,5,0),"")</f>
        <v>28390</v>
      </c>
      <c r="X800" s="81">
        <f>IFERROR(VLOOKUP(A800,'Competitors Links &amp; Pricings'!A:G,7,0),"")</f>
        <v>28390</v>
      </c>
      <c r="Y800" s="81">
        <f>IFERROR(VLOOKUP(A800,'Competitors Links &amp; Pricings'!A:L,8,0),"")</f>
        <v>23</v>
      </c>
      <c r="Z800" s="81">
        <f>IFERROR(VLOOKUP(A800,'Competitors Links &amp; Pricings'!A:L,9,0),"")</f>
        <v>8.5</v>
      </c>
      <c r="AA800" s="81">
        <f>IFERROR(VLOOKUP(A800,'Competitors Links &amp; Pricings'!A:L,10,0),"")</f>
        <v>160</v>
      </c>
      <c r="AB800" s="81">
        <f>IFERROR(VLOOKUP(A800,'Competitors Links &amp; Pricings'!A:L,11,0),"")</f>
        <v>28.5</v>
      </c>
    </row>
    <row r="801" spans="1:28" s="83" customFormat="1" ht="12" x14ac:dyDescent="0.25">
      <c r="A801" s="81" t="s">
        <v>2496</v>
      </c>
      <c r="B801" s="89">
        <v>192</v>
      </c>
      <c r="C801" s="89">
        <v>302.01</v>
      </c>
      <c r="D801" s="106">
        <f t="shared" si="48"/>
        <v>0.36425946160723155</v>
      </c>
      <c r="E801" s="90">
        <f t="shared" si="49"/>
        <v>0</v>
      </c>
      <c r="F801" s="90">
        <f t="shared" si="50"/>
        <v>317.89999999999998</v>
      </c>
      <c r="G801" s="82" t="s">
        <v>34</v>
      </c>
      <c r="H801" s="81" t="s">
        <v>2497</v>
      </c>
      <c r="I801" s="81" t="s">
        <v>2498</v>
      </c>
      <c r="J801" s="81" t="s">
        <v>443</v>
      </c>
      <c r="K801" s="81"/>
      <c r="L801" s="81"/>
      <c r="M801" s="81"/>
      <c r="N801" s="81"/>
      <c r="O801" s="82"/>
      <c r="P801" s="81"/>
      <c r="Q801" s="81"/>
      <c r="R801" s="81"/>
      <c r="S801" s="81"/>
      <c r="T801" s="81"/>
      <c r="U801" s="81">
        <f t="shared" si="51"/>
        <v>0</v>
      </c>
      <c r="V801" s="81">
        <f>IFERROR(VLOOKUP(A801,'Competitors Links &amp; Pricings'!A:G,3,0),"")</f>
        <v>317.89999999999998</v>
      </c>
      <c r="W801" s="81">
        <f>IFERROR(VLOOKUP(A801,'Competitors Links &amp; Pricings'!A:G,5,0),"")</f>
        <v>317.89999999999998</v>
      </c>
      <c r="X801" s="81" t="str">
        <f>IFERROR(VLOOKUP(A801,'Competitors Links &amp; Pricings'!A:G,7,0),"")</f>
        <v xml:space="preserve"> </v>
      </c>
      <c r="Y801" s="81">
        <f>IFERROR(VLOOKUP(A801,'Competitors Links &amp; Pricings'!A:L,8,0),"")</f>
        <v>8.5</v>
      </c>
      <c r="Z801" s="81">
        <f>IFERROR(VLOOKUP(A801,'Competitors Links &amp; Pricings'!A:L,9,0),"")</f>
        <v>12.1</v>
      </c>
      <c r="AA801" s="81">
        <f>IFERROR(VLOOKUP(A801,'Competitors Links &amp; Pricings'!A:L,10,0),"")</f>
        <v>14.99</v>
      </c>
      <c r="AB801" s="81">
        <f>IFERROR(VLOOKUP(A801,'Competitors Links &amp; Pricings'!A:L,11,0),"")</f>
        <v>4.0999999999999996</v>
      </c>
    </row>
    <row r="802" spans="1:28" s="83" customFormat="1" ht="12" x14ac:dyDescent="0.25">
      <c r="A802" s="81" t="s">
        <v>2499</v>
      </c>
      <c r="B802" s="89">
        <v>129.71</v>
      </c>
      <c r="C802" s="89">
        <v>203.49</v>
      </c>
      <c r="D802" s="106">
        <f t="shared" si="48"/>
        <v>0.36257309941520466</v>
      </c>
      <c r="E802" s="90">
        <f t="shared" si="49"/>
        <v>0</v>
      </c>
      <c r="F802" s="90">
        <f t="shared" si="50"/>
        <v>214.2</v>
      </c>
      <c r="G802" s="82" t="s">
        <v>34</v>
      </c>
      <c r="H802" s="81" t="s">
        <v>2500</v>
      </c>
      <c r="I802" s="81" t="s">
        <v>2501</v>
      </c>
      <c r="J802" s="81" t="s">
        <v>443</v>
      </c>
      <c r="K802" s="81"/>
      <c r="L802" s="81"/>
      <c r="M802" s="81"/>
      <c r="N802" s="81"/>
      <c r="O802" s="82"/>
      <c r="P802" s="81"/>
      <c r="Q802" s="81"/>
      <c r="R802" s="81"/>
      <c r="S802" s="81"/>
      <c r="T802" s="81"/>
      <c r="U802" s="81">
        <f t="shared" si="51"/>
        <v>0</v>
      </c>
      <c r="V802" s="81">
        <f>IFERROR(VLOOKUP(A802,'Competitors Links &amp; Pricings'!A:G,3,0),"")</f>
        <v>214.2</v>
      </c>
      <c r="W802" s="81">
        <f>IFERROR(VLOOKUP(A802,'Competitors Links &amp; Pricings'!A:G,5,0),"")</f>
        <v>224.91</v>
      </c>
      <c r="X802" s="81" t="str">
        <f>IFERROR(VLOOKUP(A802,'Competitors Links &amp; Pricings'!A:G,7,0),"")</f>
        <v xml:space="preserve"> </v>
      </c>
      <c r="Y802" s="81">
        <f>IFERROR(VLOOKUP(A802,'Competitors Links &amp; Pricings'!A:L,8,0),"")</f>
        <v>6.7699999999999987</v>
      </c>
      <c r="Z802" s="81">
        <f>IFERROR(VLOOKUP(A802,'Competitors Links &amp; Pricings'!A:L,9,0),"")</f>
        <v>3.38</v>
      </c>
      <c r="AA802" s="81">
        <f>IFERROR(VLOOKUP(A802,'Competitors Links &amp; Pricings'!A:L,10,0),"")</f>
        <v>8.59</v>
      </c>
      <c r="AB802" s="81">
        <f>IFERROR(VLOOKUP(A802,'Competitors Links &amp; Pricings'!A:L,11,0),"")</f>
        <v>10.82</v>
      </c>
    </row>
    <row r="803" spans="1:28" s="83" customFormat="1" ht="12" x14ac:dyDescent="0.25">
      <c r="A803" s="81" t="s">
        <v>2502</v>
      </c>
      <c r="B803" s="89">
        <v>89.71</v>
      </c>
      <c r="C803" s="89">
        <v>140.51</v>
      </c>
      <c r="D803" s="106">
        <f t="shared" si="48"/>
        <v>0.36154010390719521</v>
      </c>
      <c r="E803" s="90">
        <f t="shared" si="49"/>
        <v>0</v>
      </c>
      <c r="F803" s="90">
        <f t="shared" si="50"/>
        <v>147.9</v>
      </c>
      <c r="G803" s="82" t="s">
        <v>34</v>
      </c>
      <c r="H803" s="81" t="s">
        <v>2503</v>
      </c>
      <c r="I803" s="81" t="s">
        <v>2504</v>
      </c>
      <c r="J803" s="81" t="s">
        <v>443</v>
      </c>
      <c r="K803" s="81"/>
      <c r="L803" s="81"/>
      <c r="M803" s="81"/>
      <c r="N803" s="81"/>
      <c r="O803" s="82"/>
      <c r="P803" s="81"/>
      <c r="Q803" s="81"/>
      <c r="R803" s="81"/>
      <c r="S803" s="81"/>
      <c r="T803" s="81"/>
      <c r="U803" s="81">
        <f t="shared" si="51"/>
        <v>0</v>
      </c>
      <c r="V803" s="81">
        <f>IFERROR(VLOOKUP(A803,'Competitors Links &amp; Pricings'!A:G,3,0),"")</f>
        <v>147.9</v>
      </c>
      <c r="W803" s="81">
        <f>IFERROR(VLOOKUP(A803,'Competitors Links &amp; Pricings'!A:G,5,0),"")</f>
        <v>169.15</v>
      </c>
      <c r="X803" s="81" t="str">
        <f>IFERROR(VLOOKUP(A803,'Competitors Links &amp; Pricings'!A:G,7,0),"")</f>
        <v xml:space="preserve"> </v>
      </c>
      <c r="Y803" s="81">
        <f>IFERROR(VLOOKUP(A803,'Competitors Links &amp; Pricings'!A:L,8,0),"")</f>
        <v>6.5</v>
      </c>
      <c r="Z803" s="81">
        <f>IFERROR(VLOOKUP(A803,'Competitors Links &amp; Pricings'!A:L,9,0),"")</f>
        <v>10.199999999999999</v>
      </c>
      <c r="AA803" s="81">
        <f>IFERROR(VLOOKUP(A803,'Competitors Links &amp; Pricings'!A:L,10,0),"")</f>
        <v>6.61</v>
      </c>
      <c r="AB803" s="81">
        <f>IFERROR(VLOOKUP(A803,'Competitors Links &amp; Pricings'!A:L,11,0),"")</f>
        <v>3.4</v>
      </c>
    </row>
    <row r="804" spans="1:28" s="83" customFormat="1" ht="12" x14ac:dyDescent="0.25">
      <c r="A804" s="81" t="s">
        <v>2505</v>
      </c>
      <c r="B804" s="89">
        <v>21371.91</v>
      </c>
      <c r="C804" s="89">
        <v>23668.959999999999</v>
      </c>
      <c r="D804" s="106">
        <f t="shared" si="48"/>
        <v>9.7049046514929224E-2</v>
      </c>
      <c r="E804" s="90">
        <f t="shared" si="49"/>
        <v>0</v>
      </c>
      <c r="F804" s="90">
        <f t="shared" si="50"/>
        <v>24152</v>
      </c>
      <c r="G804" s="82" t="s">
        <v>34</v>
      </c>
      <c r="H804" s="81" t="s">
        <v>2506</v>
      </c>
      <c r="I804" s="81" t="s">
        <v>2507</v>
      </c>
      <c r="J804" s="81" t="s">
        <v>334</v>
      </c>
      <c r="K804" s="81"/>
      <c r="L804" s="81"/>
      <c r="M804" s="81"/>
      <c r="N804" s="81"/>
      <c r="O804" s="82"/>
      <c r="P804" s="81"/>
      <c r="Q804" s="81"/>
      <c r="R804" s="81"/>
      <c r="S804" s="81"/>
      <c r="T804" s="81"/>
      <c r="U804" s="81">
        <f t="shared" si="51"/>
        <v>0</v>
      </c>
      <c r="V804" s="81">
        <f>IFERROR(VLOOKUP(A804,'Competitors Links &amp; Pricings'!A:G,3,0),"")</f>
        <v>26877.5</v>
      </c>
      <c r="W804" s="81">
        <f>IFERROR(VLOOKUP(A804,'Competitors Links &amp; Pricings'!A:G,5,0),"")</f>
        <v>25344</v>
      </c>
      <c r="X804" s="81">
        <f>IFERROR(VLOOKUP(A804,'Competitors Links &amp; Pricings'!A:G,7,0),"")</f>
        <v>24152</v>
      </c>
      <c r="Y804" s="81">
        <f>IFERROR(VLOOKUP(A804,'Competitors Links &amp; Pricings'!A:L,8,0),"")</f>
        <v>23</v>
      </c>
      <c r="Z804" s="81">
        <f>IFERROR(VLOOKUP(A804,'Competitors Links &amp; Pricings'!A:L,9,0),"")</f>
        <v>8.5</v>
      </c>
      <c r="AA804" s="81">
        <f>IFERROR(VLOOKUP(A804,'Competitors Links &amp; Pricings'!A:L,10,0),"")</f>
        <v>160</v>
      </c>
      <c r="AB804" s="81">
        <f>IFERROR(VLOOKUP(A804,'Competitors Links &amp; Pricings'!A:L,11,0),"")</f>
        <v>28.5</v>
      </c>
    </row>
    <row r="805" spans="1:28" s="83" customFormat="1" ht="12" x14ac:dyDescent="0.25">
      <c r="A805" s="81" t="s">
        <v>2508</v>
      </c>
      <c r="B805" s="89">
        <v>80</v>
      </c>
      <c r="C805" s="89">
        <v>113.05</v>
      </c>
      <c r="D805" s="106">
        <f t="shared" si="48"/>
        <v>0.29234851835471026</v>
      </c>
      <c r="E805" s="90">
        <f t="shared" si="49"/>
        <v>0</v>
      </c>
      <c r="F805" s="90">
        <f t="shared" si="50"/>
        <v>119</v>
      </c>
      <c r="G805" s="82" t="s">
        <v>34</v>
      </c>
      <c r="H805" s="81" t="s">
        <v>2509</v>
      </c>
      <c r="I805" s="81" t="s">
        <v>2510</v>
      </c>
      <c r="J805" s="81" t="s">
        <v>443</v>
      </c>
      <c r="K805" s="81"/>
      <c r="L805" s="81"/>
      <c r="M805" s="81"/>
      <c r="N805" s="81"/>
      <c r="O805" s="82"/>
      <c r="P805" s="81"/>
      <c r="Q805" s="81"/>
      <c r="R805" s="81"/>
      <c r="S805" s="81"/>
      <c r="T805" s="81"/>
      <c r="U805" s="81">
        <f t="shared" si="51"/>
        <v>0</v>
      </c>
      <c r="V805" s="81">
        <f>IFERROR(VLOOKUP(A805,'Competitors Links &amp; Pricings'!A:G,3,0),"")</f>
        <v>119</v>
      </c>
      <c r="W805" s="81">
        <f>IFERROR(VLOOKUP(A805,'Competitors Links &amp; Pricings'!A:G,5,0),"")</f>
        <v>119</v>
      </c>
      <c r="X805" s="81" t="str">
        <f>IFERROR(VLOOKUP(A805,'Competitors Links &amp; Pricings'!A:G,7,0),"")</f>
        <v xml:space="preserve"> </v>
      </c>
      <c r="Y805" s="81">
        <f>IFERROR(VLOOKUP(A805,'Competitors Links &amp; Pricings'!A:L,8,0),"")</f>
        <v>6.5</v>
      </c>
      <c r="Z805" s="81">
        <f>IFERROR(VLOOKUP(A805,'Competitors Links &amp; Pricings'!A:L,9,0),"")</f>
        <v>10.199999999999999</v>
      </c>
      <c r="AA805" s="81">
        <f>IFERROR(VLOOKUP(A805,'Competitors Links &amp; Pricings'!A:L,10,0),"")</f>
        <v>5.29</v>
      </c>
      <c r="AB805" s="81">
        <f>IFERROR(VLOOKUP(A805,'Competitors Links &amp; Pricings'!A:L,11,0),"")</f>
        <v>3.4</v>
      </c>
    </row>
    <row r="806" spans="1:28" s="83" customFormat="1" ht="12" x14ac:dyDescent="0.25">
      <c r="A806" s="81" t="s">
        <v>2511</v>
      </c>
      <c r="B806" s="89">
        <v>269.14</v>
      </c>
      <c r="C806" s="89">
        <v>380.33</v>
      </c>
      <c r="D806" s="106">
        <f t="shared" si="48"/>
        <v>0.29235137906554837</v>
      </c>
      <c r="E806" s="90">
        <f t="shared" si="49"/>
        <v>0</v>
      </c>
      <c r="F806" s="90">
        <f t="shared" si="50"/>
        <v>400.35</v>
      </c>
      <c r="G806" s="82" t="s">
        <v>34</v>
      </c>
      <c r="H806" s="81" t="s">
        <v>2512</v>
      </c>
      <c r="I806" s="81" t="s">
        <v>2513</v>
      </c>
      <c r="J806" s="81" t="s">
        <v>443</v>
      </c>
      <c r="K806" s="81"/>
      <c r="L806" s="81"/>
      <c r="M806" s="81"/>
      <c r="N806" s="81"/>
      <c r="O806" s="82"/>
      <c r="P806" s="81"/>
      <c r="Q806" s="81"/>
      <c r="R806" s="81"/>
      <c r="S806" s="81"/>
      <c r="T806" s="81"/>
      <c r="U806" s="81">
        <f t="shared" si="51"/>
        <v>0</v>
      </c>
      <c r="V806" s="81">
        <f>IFERROR(VLOOKUP(A806,'Competitors Links &amp; Pricings'!A:G,3,0),"")</f>
        <v>400.35</v>
      </c>
      <c r="W806" s="81">
        <f>IFERROR(VLOOKUP(A806,'Competitors Links &amp; Pricings'!A:G,5,0),"")</f>
        <v>400.35</v>
      </c>
      <c r="X806" s="81" t="str">
        <f>IFERROR(VLOOKUP(A806,'Competitors Links &amp; Pricings'!A:G,7,0),"")</f>
        <v xml:space="preserve"> </v>
      </c>
      <c r="Y806" s="81">
        <f>IFERROR(VLOOKUP(A806,'Competitors Links &amp; Pricings'!A:L,8,0),"")</f>
        <v>9.1300000000000008</v>
      </c>
      <c r="Z806" s="81">
        <f>IFERROR(VLOOKUP(A806,'Competitors Links &amp; Pricings'!A:L,9,0),"")</f>
        <v>4.5999999999999996</v>
      </c>
      <c r="AA806" s="81">
        <f>IFERROR(VLOOKUP(A806,'Competitors Links &amp; Pricings'!A:L,10,0),"")</f>
        <v>16.309999999999999</v>
      </c>
      <c r="AB806" s="81">
        <f>IFERROR(VLOOKUP(A806,'Competitors Links &amp; Pricings'!A:L,11,0),"")</f>
        <v>23.87</v>
      </c>
    </row>
    <row r="807" spans="1:28" s="83" customFormat="1" ht="12" x14ac:dyDescent="0.25">
      <c r="A807" s="81" t="s">
        <v>2514</v>
      </c>
      <c r="B807" s="89">
        <v>182.29</v>
      </c>
      <c r="C807" s="89">
        <v>288.27999999999997</v>
      </c>
      <c r="D807" s="106">
        <f t="shared" si="48"/>
        <v>0.36766338282225614</v>
      </c>
      <c r="E807" s="90">
        <f t="shared" si="49"/>
        <v>0</v>
      </c>
      <c r="F807" s="90">
        <f t="shared" si="50"/>
        <v>303.45</v>
      </c>
      <c r="G807" s="82" t="s">
        <v>34</v>
      </c>
      <c r="H807" s="81" t="s">
        <v>2515</v>
      </c>
      <c r="I807" s="81" t="s">
        <v>2516</v>
      </c>
      <c r="J807" s="81" t="s">
        <v>443</v>
      </c>
      <c r="K807" s="81"/>
      <c r="L807" s="81"/>
      <c r="M807" s="81"/>
      <c r="N807" s="81"/>
      <c r="O807" s="82"/>
      <c r="P807" s="81"/>
      <c r="Q807" s="81"/>
      <c r="R807" s="81"/>
      <c r="S807" s="81"/>
      <c r="T807" s="81"/>
      <c r="U807" s="81">
        <f t="shared" si="51"/>
        <v>0</v>
      </c>
      <c r="V807" s="81">
        <f>IFERROR(VLOOKUP(A807,'Competitors Links &amp; Pricings'!A:G,3,0),"")</f>
        <v>303.45</v>
      </c>
      <c r="W807" s="81" t="str">
        <f>IFERROR(VLOOKUP(A807,'Competitors Links &amp; Pricings'!A:G,5,0),"")</f>
        <v xml:space="preserve"> </v>
      </c>
      <c r="X807" s="81" t="str">
        <f>IFERROR(VLOOKUP(A807,'Competitors Links &amp; Pricings'!A:G,7,0),"")</f>
        <v xml:space="preserve"> </v>
      </c>
      <c r="Y807" s="81">
        <f>IFERROR(VLOOKUP(A807,'Competitors Links &amp; Pricings'!A:L,8,0),"")</f>
        <v>9.1300000000000008</v>
      </c>
      <c r="Z807" s="81">
        <f>IFERROR(VLOOKUP(A807,'Competitors Links &amp; Pricings'!A:L,9,0),"")</f>
        <v>4.5999999999999996</v>
      </c>
      <c r="AA807" s="81">
        <f>IFERROR(VLOOKUP(A807,'Competitors Links &amp; Pricings'!A:L,10,0),"")</f>
        <v>16.3</v>
      </c>
      <c r="AB807" s="81">
        <f>IFERROR(VLOOKUP(A807,'Competitors Links &amp; Pricings'!A:L,11,0),"")</f>
        <v>14.25</v>
      </c>
    </row>
    <row r="808" spans="1:28" s="83" customFormat="1" ht="12" x14ac:dyDescent="0.25">
      <c r="A808" s="81" t="s">
        <v>2517</v>
      </c>
      <c r="B808" s="89">
        <v>101.71</v>
      </c>
      <c r="C808" s="89">
        <v>162.31</v>
      </c>
      <c r="D808" s="106">
        <f t="shared" si="48"/>
        <v>0.37335962047932975</v>
      </c>
      <c r="E808" s="90">
        <f t="shared" si="49"/>
        <v>0</v>
      </c>
      <c r="F808" s="90">
        <f t="shared" si="50"/>
        <v>170.85</v>
      </c>
      <c r="G808" s="82" t="s">
        <v>34</v>
      </c>
      <c r="H808" s="81" t="s">
        <v>2518</v>
      </c>
      <c r="I808" s="81" t="s">
        <v>2519</v>
      </c>
      <c r="J808" s="81" t="s">
        <v>443</v>
      </c>
      <c r="K808" s="81"/>
      <c r="L808" s="81"/>
      <c r="M808" s="81"/>
      <c r="N808" s="81"/>
      <c r="O808" s="82"/>
      <c r="P808" s="81"/>
      <c r="Q808" s="81"/>
      <c r="R808" s="81"/>
      <c r="S808" s="81"/>
      <c r="T808" s="81"/>
      <c r="U808" s="81">
        <f t="shared" si="51"/>
        <v>0</v>
      </c>
      <c r="V808" s="81">
        <f>IFERROR(VLOOKUP(A808,'Competitors Links &amp; Pricings'!A:G,3,0),"")</f>
        <v>170.85</v>
      </c>
      <c r="W808" s="81">
        <f>IFERROR(VLOOKUP(A808,'Competitors Links &amp; Pricings'!A:G,5,0),"")</f>
        <v>170.85</v>
      </c>
      <c r="X808" s="81" t="str">
        <f>IFERROR(VLOOKUP(A808,'Competitors Links &amp; Pricings'!A:G,7,0),"")</f>
        <v xml:space="preserve"> </v>
      </c>
      <c r="Y808" s="81">
        <f>IFERROR(VLOOKUP(A808,'Competitors Links &amp; Pricings'!A:L,8,0),"")</f>
        <v>6.7699999999999987</v>
      </c>
      <c r="Z808" s="81">
        <f>IFERROR(VLOOKUP(A808,'Competitors Links &amp; Pricings'!A:L,9,0),"")</f>
        <v>10.82</v>
      </c>
      <c r="AA808" s="81">
        <f>IFERROR(VLOOKUP(A808,'Competitors Links &amp; Pricings'!A:L,10,0),"")</f>
        <v>8.6</v>
      </c>
      <c r="AB808" s="81">
        <f>IFERROR(VLOOKUP(A808,'Competitors Links &amp; Pricings'!A:L,11,0),"")</f>
        <v>3.88</v>
      </c>
    </row>
    <row r="809" spans="1:28" s="83" customFormat="1" ht="12" x14ac:dyDescent="0.25">
      <c r="A809" s="81" t="s">
        <v>2520</v>
      </c>
      <c r="B809" s="89">
        <v>81.709999999999994</v>
      </c>
      <c r="C809" s="89">
        <v>108.21</v>
      </c>
      <c r="D809" s="106">
        <f t="shared" si="48"/>
        <v>0.24489418722853712</v>
      </c>
      <c r="E809" s="90">
        <f t="shared" si="49"/>
        <v>0</v>
      </c>
      <c r="F809" s="90">
        <f t="shared" si="50"/>
        <v>113.9</v>
      </c>
      <c r="G809" s="82" t="s">
        <v>34</v>
      </c>
      <c r="H809" s="81" t="s">
        <v>2521</v>
      </c>
      <c r="I809" s="81" t="s">
        <v>2522</v>
      </c>
      <c r="J809" s="81" t="s">
        <v>443</v>
      </c>
      <c r="K809" s="81"/>
      <c r="L809" s="81"/>
      <c r="M809" s="81"/>
      <c r="N809" s="81"/>
      <c r="O809" s="82"/>
      <c r="P809" s="81"/>
      <c r="Q809" s="81"/>
      <c r="R809" s="81"/>
      <c r="S809" s="81"/>
      <c r="T809" s="81"/>
      <c r="U809" s="81">
        <f t="shared" si="51"/>
        <v>0</v>
      </c>
      <c r="V809" s="81">
        <f>IFERROR(VLOOKUP(A809,'Competitors Links &amp; Pricings'!A:G,3,0),"")</f>
        <v>141.1</v>
      </c>
      <c r="W809" s="81">
        <f>IFERROR(VLOOKUP(A809,'Competitors Links &amp; Pricings'!A:G,5,0),"")</f>
        <v>113.9</v>
      </c>
      <c r="X809" s="81" t="str">
        <f>IFERROR(VLOOKUP(A809,'Competitors Links &amp; Pricings'!A:G,7,0),"")</f>
        <v xml:space="preserve"> </v>
      </c>
      <c r="Y809" s="81">
        <f>IFERROR(VLOOKUP(A809,'Competitors Links &amp; Pricings'!A:L,8,0),"")</f>
        <v>6.5</v>
      </c>
      <c r="Z809" s="81">
        <f>IFERROR(VLOOKUP(A809,'Competitors Links &amp; Pricings'!A:L,9,0),"")</f>
        <v>10.23</v>
      </c>
      <c r="AA809" s="81">
        <f>IFERROR(VLOOKUP(A809,'Competitors Links &amp; Pricings'!A:L,10,0),"")</f>
        <v>7.16</v>
      </c>
      <c r="AB809" s="81">
        <f>IFERROR(VLOOKUP(A809,'Competitors Links &amp; Pricings'!A:L,11,0),"")</f>
        <v>3.38</v>
      </c>
    </row>
    <row r="810" spans="1:28" s="83" customFormat="1" ht="12" x14ac:dyDescent="0.25">
      <c r="A810" s="81" t="s">
        <v>2523</v>
      </c>
      <c r="B810" s="89">
        <v>70.86</v>
      </c>
      <c r="C810" s="89">
        <v>108.21</v>
      </c>
      <c r="D810" s="106">
        <f t="shared" si="48"/>
        <v>0.34516218464097587</v>
      </c>
      <c r="E810" s="90">
        <f t="shared" si="49"/>
        <v>0</v>
      </c>
      <c r="F810" s="90">
        <f t="shared" si="50"/>
        <v>113.9</v>
      </c>
      <c r="G810" s="82" t="s">
        <v>34</v>
      </c>
      <c r="H810" s="81" t="s">
        <v>2524</v>
      </c>
      <c r="I810" s="81" t="s">
        <v>2525</v>
      </c>
      <c r="J810" s="81" t="s">
        <v>443</v>
      </c>
      <c r="K810" s="81"/>
      <c r="L810" s="81"/>
      <c r="M810" s="81"/>
      <c r="N810" s="81"/>
      <c r="O810" s="82"/>
      <c r="P810" s="81"/>
      <c r="Q810" s="81"/>
      <c r="R810" s="81"/>
      <c r="S810" s="81"/>
      <c r="T810" s="81"/>
      <c r="U810" s="81">
        <f t="shared" si="51"/>
        <v>0</v>
      </c>
      <c r="V810" s="81">
        <f>IFERROR(VLOOKUP(A810,'Competitors Links &amp; Pricings'!A:G,3,0),"")</f>
        <v>113.9</v>
      </c>
      <c r="W810" s="81" t="str">
        <f>IFERROR(VLOOKUP(A810,'Competitors Links &amp; Pricings'!A:G,5,0),"")</f>
        <v xml:space="preserve"> </v>
      </c>
      <c r="X810" s="81" t="str">
        <f>IFERROR(VLOOKUP(A810,'Competitors Links &amp; Pricings'!A:G,7,0),"")</f>
        <v xml:space="preserve"> </v>
      </c>
      <c r="Y810" s="81">
        <f>IFERROR(VLOOKUP(A810,'Competitors Links &amp; Pricings'!A:L,8,0),"")</f>
        <v>6.5</v>
      </c>
      <c r="Z810" s="81">
        <f>IFERROR(VLOOKUP(A810,'Competitors Links &amp; Pricings'!A:L,9,0),"")</f>
        <v>10.23</v>
      </c>
      <c r="AA810" s="81">
        <f>IFERROR(VLOOKUP(A810,'Competitors Links &amp; Pricings'!A:L,10,0),"")</f>
        <v>5.55</v>
      </c>
      <c r="AB810" s="81">
        <f>IFERROR(VLOOKUP(A810,'Competitors Links &amp; Pricings'!A:L,11,0),"")</f>
        <v>3.38</v>
      </c>
    </row>
    <row r="811" spans="1:28" s="83" customFormat="1" ht="12" x14ac:dyDescent="0.25">
      <c r="A811" s="81" t="s">
        <v>2526</v>
      </c>
      <c r="B811" s="89">
        <v>22326.97</v>
      </c>
      <c r="C811" s="89">
        <v>23590.97</v>
      </c>
      <c r="D811" s="106">
        <f t="shared" si="48"/>
        <v>5.3579823127238933E-2</v>
      </c>
      <c r="E811" s="90">
        <f t="shared" si="49"/>
        <v>0</v>
      </c>
      <c r="F811" s="90">
        <f t="shared" si="50"/>
        <v>24072.42</v>
      </c>
      <c r="G811" s="82" t="s">
        <v>34</v>
      </c>
      <c r="H811" s="81" t="s">
        <v>2527</v>
      </c>
      <c r="I811" s="81" t="s">
        <v>2528</v>
      </c>
      <c r="J811" s="81" t="s">
        <v>334</v>
      </c>
      <c r="K811" s="81"/>
      <c r="L811" s="81"/>
      <c r="M811" s="81"/>
      <c r="N811" s="81"/>
      <c r="O811" s="82"/>
      <c r="P811" s="81"/>
      <c r="Q811" s="81"/>
      <c r="R811" s="81"/>
      <c r="S811" s="81"/>
      <c r="T811" s="81"/>
      <c r="U811" s="81">
        <f t="shared" si="51"/>
        <v>0</v>
      </c>
      <c r="V811" s="81">
        <f>IFERROR(VLOOKUP(A811,'Competitors Links &amp; Pricings'!A:G,3,0),"")</f>
        <v>28078.58</v>
      </c>
      <c r="W811" s="81">
        <f>IFERROR(VLOOKUP(A811,'Competitors Links &amp; Pricings'!A:G,5,0),"")</f>
        <v>24072.42</v>
      </c>
      <c r="X811" s="81">
        <f>IFERROR(VLOOKUP(A811,'Competitors Links &amp; Pricings'!A:G,7,0),"")</f>
        <v>27416</v>
      </c>
      <c r="Y811" s="81">
        <f>IFERROR(VLOOKUP(A811,'Competitors Links &amp; Pricings'!A:L,8,0),"")</f>
        <v>23</v>
      </c>
      <c r="Z811" s="81">
        <f>IFERROR(VLOOKUP(A811,'Competitors Links &amp; Pricings'!A:L,9,0),"")</f>
        <v>8.5</v>
      </c>
      <c r="AA811" s="81">
        <f>IFERROR(VLOOKUP(A811,'Competitors Links &amp; Pricings'!A:L,10,0),"")</f>
        <v>160</v>
      </c>
      <c r="AB811" s="81">
        <f>IFERROR(VLOOKUP(A811,'Competitors Links &amp; Pricings'!A:L,11,0),"")</f>
        <v>28.5</v>
      </c>
    </row>
    <row r="812" spans="1:28" s="83" customFormat="1" ht="12" x14ac:dyDescent="0.25">
      <c r="A812" s="81" t="s">
        <v>2529</v>
      </c>
      <c r="B812" s="89">
        <v>270.37</v>
      </c>
      <c r="C812" s="89">
        <v>335.26</v>
      </c>
      <c r="D812" s="106">
        <f t="shared" si="48"/>
        <v>0.19355127363837019</v>
      </c>
      <c r="E812" s="90">
        <f t="shared" si="49"/>
        <v>0</v>
      </c>
      <c r="F812" s="90">
        <f t="shared" si="50"/>
        <v>372.26</v>
      </c>
      <c r="G812" s="82" t="s">
        <v>34</v>
      </c>
      <c r="H812" s="81" t="s">
        <v>2530</v>
      </c>
      <c r="I812" s="81" t="s">
        <v>2531</v>
      </c>
      <c r="J812" s="81" t="s">
        <v>443</v>
      </c>
      <c r="K812" s="81"/>
      <c r="L812" s="81"/>
      <c r="M812" s="81"/>
      <c r="N812" s="81"/>
      <c r="O812" s="82"/>
      <c r="P812" s="81"/>
      <c r="Q812" s="81"/>
      <c r="R812" s="81"/>
      <c r="S812" s="81"/>
      <c r="T812" s="81"/>
      <c r="U812" s="81">
        <f t="shared" si="51"/>
        <v>0</v>
      </c>
      <c r="V812" s="81">
        <f>IFERROR(VLOOKUP(A812,'Competitors Links &amp; Pricings'!A:G,3,0),"")</f>
        <v>391.85</v>
      </c>
      <c r="W812" s="81">
        <f>IFERROR(VLOOKUP(A812,'Competitors Links &amp; Pricings'!A:G,5,0),"")</f>
        <v>372.26</v>
      </c>
      <c r="X812" s="81" t="str">
        <f>IFERROR(VLOOKUP(A812,'Competitors Links &amp; Pricings'!A:G,7,0),"")</f>
        <v xml:space="preserve"> </v>
      </c>
      <c r="Y812" s="81">
        <f>IFERROR(VLOOKUP(A812,'Competitors Links &amp; Pricings'!A:L,8,0),"")</f>
        <v>9.1</v>
      </c>
      <c r="Z812" s="81">
        <f>IFERROR(VLOOKUP(A812,'Competitors Links &amp; Pricings'!A:L,9,0),"")</f>
        <v>14.3</v>
      </c>
      <c r="AA812" s="81">
        <f>IFERROR(VLOOKUP(A812,'Competitors Links &amp; Pricings'!A:L,10,0),"")</f>
        <v>18.7</v>
      </c>
      <c r="AB812" s="81">
        <f>IFERROR(VLOOKUP(A812,'Competitors Links &amp; Pricings'!A:L,11,0),"")</f>
        <v>4.5999999999999996</v>
      </c>
    </row>
    <row r="813" spans="1:28" s="83" customFormat="1" ht="12" x14ac:dyDescent="0.25">
      <c r="A813" s="81" t="s">
        <v>2532</v>
      </c>
      <c r="B813" s="89">
        <v>179.43</v>
      </c>
      <c r="C813" s="89">
        <v>281.82</v>
      </c>
      <c r="D813" s="106">
        <f t="shared" si="48"/>
        <v>0.36331701085799445</v>
      </c>
      <c r="E813" s="90">
        <f t="shared" si="49"/>
        <v>0</v>
      </c>
      <c r="F813" s="90">
        <f t="shared" si="50"/>
        <v>296.64999999999998</v>
      </c>
      <c r="G813" s="82" t="s">
        <v>34</v>
      </c>
      <c r="H813" s="81" t="s">
        <v>2533</v>
      </c>
      <c r="I813" s="81" t="s">
        <v>2534</v>
      </c>
      <c r="J813" s="81" t="s">
        <v>443</v>
      </c>
      <c r="K813" s="81"/>
      <c r="L813" s="81"/>
      <c r="M813" s="81"/>
      <c r="N813" s="81"/>
      <c r="O813" s="82"/>
      <c r="P813" s="81"/>
      <c r="Q813" s="81"/>
      <c r="R813" s="81"/>
      <c r="S813" s="81"/>
      <c r="T813" s="81"/>
      <c r="U813" s="81">
        <f t="shared" si="51"/>
        <v>0</v>
      </c>
      <c r="V813" s="81">
        <f>IFERROR(VLOOKUP(A813,'Competitors Links &amp; Pricings'!A:G,3,0),"")</f>
        <v>296.64999999999998</v>
      </c>
      <c r="W813" s="81" t="str">
        <f>IFERROR(VLOOKUP(A813,'Competitors Links &amp; Pricings'!A:G,5,0),"")</f>
        <v xml:space="preserve"> </v>
      </c>
      <c r="X813" s="81" t="str">
        <f>IFERROR(VLOOKUP(A813,'Competitors Links &amp; Pricings'!A:G,7,0),"")</f>
        <v xml:space="preserve"> </v>
      </c>
      <c r="Y813" s="81">
        <f>IFERROR(VLOOKUP(A813,'Competitors Links &amp; Pricings'!A:L,8,0),"")</f>
        <v>8.5</v>
      </c>
      <c r="Z813" s="81">
        <f>IFERROR(VLOOKUP(A813,'Competitors Links &amp; Pricings'!A:L,9,0),"")</f>
        <v>4.0999999999999996</v>
      </c>
      <c r="AA813" s="81">
        <f>IFERROR(VLOOKUP(A813,'Competitors Links &amp; Pricings'!A:L,10,0),"")</f>
        <v>13.9</v>
      </c>
      <c r="AB813" s="81">
        <f>IFERROR(VLOOKUP(A813,'Competitors Links &amp; Pricings'!A:L,11,0),"")</f>
        <v>12.1</v>
      </c>
    </row>
    <row r="814" spans="1:28" s="83" customFormat="1" ht="12" x14ac:dyDescent="0.25">
      <c r="A814" s="81" t="s">
        <v>2535</v>
      </c>
      <c r="B814" s="89">
        <v>18447.189999999999</v>
      </c>
      <c r="C814" s="89">
        <v>19691.919999999998</v>
      </c>
      <c r="D814" s="106">
        <f t="shared" si="48"/>
        <v>6.3210189763110949E-2</v>
      </c>
      <c r="E814" s="90">
        <f t="shared" si="49"/>
        <v>0</v>
      </c>
      <c r="F814" s="90">
        <f t="shared" si="50"/>
        <v>18797.78</v>
      </c>
      <c r="G814" s="82" t="s">
        <v>34</v>
      </c>
      <c r="H814" s="81" t="s">
        <v>2536</v>
      </c>
      <c r="I814" s="81" t="s">
        <v>2537</v>
      </c>
      <c r="J814" s="81" t="s">
        <v>334</v>
      </c>
      <c r="K814" s="81"/>
      <c r="L814" s="81"/>
      <c r="M814" s="81"/>
      <c r="N814" s="81"/>
      <c r="O814" s="82"/>
      <c r="P814" s="81"/>
      <c r="Q814" s="81"/>
      <c r="R814" s="81"/>
      <c r="S814" s="81"/>
      <c r="T814" s="81"/>
      <c r="U814" s="81">
        <f t="shared" si="51"/>
        <v>0</v>
      </c>
      <c r="V814" s="81">
        <f>IFERROR(VLOOKUP(A814,'Competitors Links &amp; Pricings'!A:G,3,0),"")</f>
        <v>23199.35</v>
      </c>
      <c r="W814" s="81">
        <f>IFERROR(VLOOKUP(A814,'Competitors Links &amp; Pricings'!A:G,5,0),"")</f>
        <v>19887.330000000002</v>
      </c>
      <c r="X814" s="81">
        <f>IFERROR(VLOOKUP(A814,'Competitors Links &amp; Pricings'!A:G,7,0),"")</f>
        <v>18797.78</v>
      </c>
      <c r="Y814" s="81">
        <f>IFERROR(VLOOKUP(A814,'Competitors Links &amp; Pricings'!A:L,8,0),"")</f>
        <v>23</v>
      </c>
      <c r="Z814" s="81">
        <f>IFERROR(VLOOKUP(A814,'Competitors Links &amp; Pricings'!A:L,9,0),"")</f>
        <v>8.5</v>
      </c>
      <c r="AA814" s="81">
        <f>IFERROR(VLOOKUP(A814,'Competitors Links &amp; Pricings'!A:L,10,0),"")</f>
        <v>160</v>
      </c>
      <c r="AB814" s="81">
        <f>IFERROR(VLOOKUP(A814,'Competitors Links &amp; Pricings'!A:L,11,0),"")</f>
        <v>28.5</v>
      </c>
    </row>
    <row r="815" spans="1:28" s="83" customFormat="1" ht="12" x14ac:dyDescent="0.25">
      <c r="A815" s="81" t="s">
        <v>2538</v>
      </c>
      <c r="B815" s="89">
        <v>642.29</v>
      </c>
      <c r="C815" s="89">
        <v>907.63</v>
      </c>
      <c r="D815" s="106">
        <f t="shared" si="48"/>
        <v>0.29234379648094494</v>
      </c>
      <c r="E815" s="90">
        <f t="shared" si="49"/>
        <v>0</v>
      </c>
      <c r="F815" s="90">
        <f t="shared" si="50"/>
        <v>955.4</v>
      </c>
      <c r="G815" s="82" t="s">
        <v>34</v>
      </c>
      <c r="H815" s="81" t="s">
        <v>2539</v>
      </c>
      <c r="I815" s="81" t="s">
        <v>2540</v>
      </c>
      <c r="J815" s="81" t="s">
        <v>443</v>
      </c>
      <c r="K815" s="81"/>
      <c r="L815" s="81"/>
      <c r="M815" s="81"/>
      <c r="N815" s="81"/>
      <c r="O815" s="82"/>
      <c r="P815" s="81"/>
      <c r="Q815" s="81"/>
      <c r="R815" s="81"/>
      <c r="S815" s="81"/>
      <c r="T815" s="81"/>
      <c r="U815" s="81">
        <f t="shared" si="51"/>
        <v>0</v>
      </c>
      <c r="V815" s="81">
        <f>IFERROR(VLOOKUP(A815,'Competitors Links &amp; Pricings'!A:G,3,0),"")</f>
        <v>955.4</v>
      </c>
      <c r="W815" s="81">
        <f>IFERROR(VLOOKUP(A815,'Competitors Links &amp; Pricings'!A:G,5,0),"")</f>
        <v>955.4</v>
      </c>
      <c r="X815" s="81">
        <f>IFERROR(VLOOKUP(A815,'Competitors Links &amp; Pricings'!A:G,7,0),"")</f>
        <v>955.4</v>
      </c>
      <c r="Y815" s="81">
        <f>IFERROR(VLOOKUP(A815,'Competitors Links &amp; Pricings'!A:L,8,0),"")</f>
        <v>7.08</v>
      </c>
      <c r="Z815" s="81">
        <f>IFERROR(VLOOKUP(A815,'Competitors Links &amp; Pricings'!A:L,9,0),"")</f>
        <v>3.14</v>
      </c>
      <c r="AA815" s="81">
        <f>IFERROR(VLOOKUP(A815,'Competitors Links &amp; Pricings'!A:L,10,0),"")</f>
        <v>4.18</v>
      </c>
      <c r="AB815" s="81">
        <f>IFERROR(VLOOKUP(A815,'Competitors Links &amp; Pricings'!A:L,11,0),"")</f>
        <v>7.48</v>
      </c>
    </row>
    <row r="816" spans="1:28" s="83" customFormat="1" ht="12" x14ac:dyDescent="0.25">
      <c r="A816" s="81" t="s">
        <v>2541</v>
      </c>
      <c r="B816" s="89">
        <v>14566.29</v>
      </c>
      <c r="C816" s="89">
        <v>15805.23</v>
      </c>
      <c r="D816" s="106">
        <f t="shared" si="48"/>
        <v>7.8387976638112741E-2</v>
      </c>
      <c r="E816" s="90">
        <f t="shared" si="49"/>
        <v>0</v>
      </c>
      <c r="F816" s="90">
        <f t="shared" si="50"/>
        <v>15575</v>
      </c>
      <c r="G816" s="82" t="s">
        <v>34</v>
      </c>
      <c r="H816" s="81" t="s">
        <v>2542</v>
      </c>
      <c r="I816" s="81" t="s">
        <v>2543</v>
      </c>
      <c r="J816" s="81" t="s">
        <v>334</v>
      </c>
      <c r="K816" s="81"/>
      <c r="L816" s="81"/>
      <c r="M816" s="81"/>
      <c r="N816" s="81"/>
      <c r="O816" s="82"/>
      <c r="P816" s="81"/>
      <c r="Q816" s="81"/>
      <c r="R816" s="81"/>
      <c r="S816" s="81"/>
      <c r="T816" s="81"/>
      <c r="U816" s="81">
        <f t="shared" si="51"/>
        <v>0</v>
      </c>
      <c r="V816" s="81">
        <f>IFERROR(VLOOKUP(A816,'Competitors Links &amp; Pricings'!A:G,3,0),"")</f>
        <v>15575</v>
      </c>
      <c r="W816" s="81">
        <f>IFERROR(VLOOKUP(A816,'Competitors Links &amp; Pricings'!A:G,5,0),"")</f>
        <v>18318.689999999999</v>
      </c>
      <c r="X816" s="81">
        <f>IFERROR(VLOOKUP(A816,'Competitors Links &amp; Pricings'!A:G,7,0),"")</f>
        <v>17587</v>
      </c>
      <c r="Y816" s="81">
        <f>IFERROR(VLOOKUP(A816,'Competitors Links &amp; Pricings'!A:L,8,0),"")</f>
        <v>23</v>
      </c>
      <c r="Z816" s="81">
        <f>IFERROR(VLOOKUP(A816,'Competitors Links &amp; Pricings'!A:L,9,0),"")</f>
        <v>8.5</v>
      </c>
      <c r="AA816" s="81">
        <f>IFERROR(VLOOKUP(A816,'Competitors Links &amp; Pricings'!A:L,10,0),"")</f>
        <v>160</v>
      </c>
      <c r="AB816" s="81">
        <f>IFERROR(VLOOKUP(A816,'Competitors Links &amp; Pricings'!A:L,11,0),"")</f>
        <v>28.5</v>
      </c>
    </row>
    <row r="817" spans="1:28" s="83" customFormat="1" ht="12" x14ac:dyDescent="0.25">
      <c r="A817" s="81" t="s">
        <v>2544</v>
      </c>
      <c r="B817" s="89">
        <v>99.43</v>
      </c>
      <c r="C817" s="89">
        <v>155.85</v>
      </c>
      <c r="D817" s="106">
        <f t="shared" si="48"/>
        <v>0.36201475777991654</v>
      </c>
      <c r="E817" s="90">
        <f t="shared" si="49"/>
        <v>0</v>
      </c>
      <c r="F817" s="90">
        <f t="shared" si="50"/>
        <v>164.05</v>
      </c>
      <c r="G817" s="82" t="s">
        <v>34</v>
      </c>
      <c r="H817" s="81" t="s">
        <v>2545</v>
      </c>
      <c r="I817" s="81" t="s">
        <v>2546</v>
      </c>
      <c r="J817" s="81" t="s">
        <v>443</v>
      </c>
      <c r="K817" s="81"/>
      <c r="L817" s="81"/>
      <c r="M817" s="81"/>
      <c r="N817" s="81"/>
      <c r="O817" s="82"/>
      <c r="P817" s="81"/>
      <c r="Q817" s="81"/>
      <c r="R817" s="81"/>
      <c r="S817" s="81"/>
      <c r="T817" s="81"/>
      <c r="U817" s="81">
        <f t="shared" si="51"/>
        <v>0</v>
      </c>
      <c r="V817" s="81">
        <f>IFERROR(VLOOKUP(A817,'Competitors Links &amp; Pricings'!A:G,3,0),"")</f>
        <v>164.05</v>
      </c>
      <c r="W817" s="81" t="str">
        <f>IFERROR(VLOOKUP(A817,'Competitors Links &amp; Pricings'!A:G,5,0),"")</f>
        <v xml:space="preserve"> </v>
      </c>
      <c r="X817" s="81" t="str">
        <f>IFERROR(VLOOKUP(A817,'Competitors Links &amp; Pricings'!A:G,7,0),"")</f>
        <v xml:space="preserve"> </v>
      </c>
      <c r="Y817" s="81">
        <f>IFERROR(VLOOKUP(A817,'Competitors Links &amp; Pricings'!A:L,8,0),"")</f>
        <v>6.8</v>
      </c>
      <c r="Z817" s="81">
        <f>IFERROR(VLOOKUP(A817,'Competitors Links &amp; Pricings'!A:L,9,0),"")</f>
        <v>10.8</v>
      </c>
      <c r="AA817" s="81">
        <f>IFERROR(VLOOKUP(A817,'Competitors Links &amp; Pricings'!A:L,10,0),"")</f>
        <v>8.6</v>
      </c>
      <c r="AB817" s="81">
        <f>IFERROR(VLOOKUP(A817,'Competitors Links &amp; Pricings'!A:L,11,0),"")</f>
        <v>3.4</v>
      </c>
    </row>
    <row r="818" spans="1:28" s="83" customFormat="1" ht="12" x14ac:dyDescent="0.25">
      <c r="A818" s="81" t="s">
        <v>2547</v>
      </c>
      <c r="B818" s="89">
        <v>10685.39</v>
      </c>
      <c r="C818" s="89">
        <v>11903.47</v>
      </c>
      <c r="D818" s="106">
        <f t="shared" si="48"/>
        <v>0.10232982483259083</v>
      </c>
      <c r="E818" s="90">
        <f t="shared" si="49"/>
        <v>0</v>
      </c>
      <c r="F818" s="90">
        <f t="shared" si="50"/>
        <v>11425</v>
      </c>
      <c r="G818" s="82" t="s">
        <v>34</v>
      </c>
      <c r="H818" s="81" t="s">
        <v>2548</v>
      </c>
      <c r="I818" s="81" t="s">
        <v>2549</v>
      </c>
      <c r="J818" s="81" t="s">
        <v>334</v>
      </c>
      <c r="K818" s="81"/>
      <c r="L818" s="81"/>
      <c r="M818" s="81"/>
      <c r="N818" s="81"/>
      <c r="O818" s="82"/>
      <c r="P818" s="81"/>
      <c r="Q818" s="81"/>
      <c r="R818" s="81"/>
      <c r="S818" s="81"/>
      <c r="T818" s="81"/>
      <c r="U818" s="81">
        <f t="shared" si="51"/>
        <v>0</v>
      </c>
      <c r="V818" s="81">
        <f>IFERROR(VLOOKUP(A818,'Competitors Links &amp; Pricings'!A:G,3,0),"")</f>
        <v>13438.05</v>
      </c>
      <c r="W818" s="81">
        <f>IFERROR(VLOOKUP(A818,'Competitors Links &amp; Pricings'!A:G,5,0),"")</f>
        <v>11425</v>
      </c>
      <c r="X818" s="81">
        <f>IFERROR(VLOOKUP(A818,'Competitors Links &amp; Pricings'!A:G,7,0),"")</f>
        <v>12495</v>
      </c>
      <c r="Y818" s="81">
        <f>IFERROR(VLOOKUP(A818,'Competitors Links &amp; Pricings'!A:L,8,0),"")</f>
        <v>23</v>
      </c>
      <c r="Z818" s="81">
        <f>IFERROR(VLOOKUP(A818,'Competitors Links &amp; Pricings'!A:L,9,0),"")</f>
        <v>8.5</v>
      </c>
      <c r="AA818" s="81">
        <f>IFERROR(VLOOKUP(A818,'Competitors Links &amp; Pricings'!A:L,10,0),"")</f>
        <v>160</v>
      </c>
      <c r="AB818" s="81">
        <f>IFERROR(VLOOKUP(A818,'Competitors Links &amp; Pricings'!A:L,11,0),"")</f>
        <v>28.5</v>
      </c>
    </row>
    <row r="819" spans="1:28" s="83" customFormat="1" ht="12" x14ac:dyDescent="0.25">
      <c r="A819" s="81" t="s">
        <v>2550</v>
      </c>
      <c r="B819" s="89">
        <v>79.430000000000007</v>
      </c>
      <c r="C819" s="89">
        <v>125.16</v>
      </c>
      <c r="D819" s="106">
        <f t="shared" si="48"/>
        <v>0.36537232342601461</v>
      </c>
      <c r="E819" s="90">
        <f t="shared" si="49"/>
        <v>0</v>
      </c>
      <c r="F819" s="90">
        <f t="shared" si="50"/>
        <v>131.75</v>
      </c>
      <c r="G819" s="82" t="s">
        <v>34</v>
      </c>
      <c r="H819" s="81" t="s">
        <v>2551</v>
      </c>
      <c r="I819" s="81" t="s">
        <v>2552</v>
      </c>
      <c r="J819" s="81" t="s">
        <v>443</v>
      </c>
      <c r="K819" s="81"/>
      <c r="L819" s="81"/>
      <c r="M819" s="81"/>
      <c r="N819" s="81"/>
      <c r="O819" s="82"/>
      <c r="P819" s="81"/>
      <c r="Q819" s="81"/>
      <c r="R819" s="81"/>
      <c r="S819" s="81"/>
      <c r="T819" s="81"/>
      <c r="U819" s="81">
        <f t="shared" si="51"/>
        <v>0</v>
      </c>
      <c r="V819" s="81">
        <f>IFERROR(VLOOKUP(A819,'Competitors Links &amp; Pricings'!A:G,3,0),"")</f>
        <v>131.75</v>
      </c>
      <c r="W819" s="81" t="str">
        <f>IFERROR(VLOOKUP(A819,'Competitors Links &amp; Pricings'!A:G,5,0),"")</f>
        <v xml:space="preserve"> </v>
      </c>
      <c r="X819" s="81" t="str">
        <f>IFERROR(VLOOKUP(A819,'Competitors Links &amp; Pricings'!A:G,7,0),"")</f>
        <v xml:space="preserve"> </v>
      </c>
      <c r="Y819" s="81">
        <f>IFERROR(VLOOKUP(A819,'Competitors Links &amp; Pricings'!A:L,8,0),"")</f>
        <v>6.5</v>
      </c>
      <c r="Z819" s="81">
        <f>IFERROR(VLOOKUP(A819,'Competitors Links &amp; Pricings'!A:L,9,0),"")</f>
        <v>3.4</v>
      </c>
      <c r="AA819" s="81">
        <f>IFERROR(VLOOKUP(A819,'Competitors Links &amp; Pricings'!A:L,10,0),"")</f>
        <v>6.6</v>
      </c>
      <c r="AB819" s="81">
        <f>IFERROR(VLOOKUP(A819,'Competitors Links &amp; Pricings'!A:L,11,0),"")</f>
        <v>10.199999999999999</v>
      </c>
    </row>
    <row r="820" spans="1:28" s="83" customFormat="1" ht="12" x14ac:dyDescent="0.25">
      <c r="A820" s="81" t="s">
        <v>2553</v>
      </c>
      <c r="B820" s="89">
        <v>68.569999999999993</v>
      </c>
      <c r="C820" s="89">
        <v>96.9</v>
      </c>
      <c r="D820" s="106">
        <f t="shared" si="48"/>
        <v>0.29236326109391136</v>
      </c>
      <c r="E820" s="90">
        <f t="shared" si="49"/>
        <v>0</v>
      </c>
      <c r="F820" s="90">
        <f t="shared" si="50"/>
        <v>102</v>
      </c>
      <c r="G820" s="82" t="s">
        <v>34</v>
      </c>
      <c r="H820" s="81" t="s">
        <v>2554</v>
      </c>
      <c r="I820" s="81" t="s">
        <v>2555</v>
      </c>
      <c r="J820" s="81" t="s">
        <v>443</v>
      </c>
      <c r="K820" s="81"/>
      <c r="L820" s="81"/>
      <c r="M820" s="81"/>
      <c r="N820" s="81"/>
      <c r="O820" s="82"/>
      <c r="P820" s="81"/>
      <c r="Q820" s="81"/>
      <c r="R820" s="81"/>
      <c r="S820" s="81"/>
      <c r="T820" s="81"/>
      <c r="U820" s="81">
        <f t="shared" si="51"/>
        <v>0</v>
      </c>
      <c r="V820" s="81">
        <f>IFERROR(VLOOKUP(A820,'Competitors Links &amp; Pricings'!A:G,3,0),"")</f>
        <v>110.1</v>
      </c>
      <c r="W820" s="81">
        <f>IFERROR(VLOOKUP(A820,'Competitors Links &amp; Pricings'!A:G,5,0),"")</f>
        <v>102</v>
      </c>
      <c r="X820" s="81" t="str">
        <f>IFERROR(VLOOKUP(A820,'Competitors Links &amp; Pricings'!A:G,7,0),"")</f>
        <v xml:space="preserve"> </v>
      </c>
      <c r="Y820" s="81">
        <f>IFERROR(VLOOKUP(A820,'Competitors Links &amp; Pricings'!A:L,8,0),"")</f>
        <v>6.5</v>
      </c>
      <c r="Z820" s="81">
        <f>IFERROR(VLOOKUP(A820,'Competitors Links &amp; Pricings'!A:L,9,0),"")</f>
        <v>3.38</v>
      </c>
      <c r="AA820" s="81">
        <f>IFERROR(VLOOKUP(A820,'Competitors Links &amp; Pricings'!A:L,10,0),"")</f>
        <v>5.3</v>
      </c>
      <c r="AB820" s="81">
        <f>IFERROR(VLOOKUP(A820,'Competitors Links &amp; Pricings'!A:L,11,0),"")</f>
        <v>10.23</v>
      </c>
    </row>
    <row r="821" spans="1:28" s="83" customFormat="1" ht="12" x14ac:dyDescent="0.25">
      <c r="A821" s="81" t="s">
        <v>2556</v>
      </c>
      <c r="B821" s="89">
        <v>269.14</v>
      </c>
      <c r="C821" s="89">
        <v>380.33</v>
      </c>
      <c r="D821" s="106">
        <f t="shared" si="48"/>
        <v>0.29235137906554837</v>
      </c>
      <c r="E821" s="90">
        <f t="shared" si="49"/>
        <v>0</v>
      </c>
      <c r="F821" s="90">
        <f t="shared" si="50"/>
        <v>400.35</v>
      </c>
      <c r="G821" s="82" t="s">
        <v>34</v>
      </c>
      <c r="H821" s="81" t="s">
        <v>2557</v>
      </c>
      <c r="I821" s="81" t="s">
        <v>2558</v>
      </c>
      <c r="J821" s="81" t="s">
        <v>443</v>
      </c>
      <c r="K821" s="81"/>
      <c r="L821" s="81"/>
      <c r="M821" s="81"/>
      <c r="N821" s="81"/>
      <c r="O821" s="82"/>
      <c r="P821" s="81"/>
      <c r="Q821" s="81"/>
      <c r="R821" s="81"/>
      <c r="S821" s="81"/>
      <c r="T821" s="81"/>
      <c r="U821" s="81">
        <f t="shared" si="51"/>
        <v>0</v>
      </c>
      <c r="V821" s="81">
        <f>IFERROR(VLOOKUP(A821,'Competitors Links &amp; Pricings'!A:G,3,0),"")</f>
        <v>400.35</v>
      </c>
      <c r="W821" s="81">
        <f>IFERROR(VLOOKUP(A821,'Competitors Links &amp; Pricings'!A:G,5,0),"")</f>
        <v>401</v>
      </c>
      <c r="X821" s="81" t="str">
        <f>IFERROR(VLOOKUP(A821,'Competitors Links &amp; Pricings'!A:G,7,0),"")</f>
        <v xml:space="preserve"> </v>
      </c>
      <c r="Y821" s="81">
        <f>IFERROR(VLOOKUP(A821,'Competitors Links &amp; Pricings'!A:L,8,0),"")</f>
        <v>9.1</v>
      </c>
      <c r="Z821" s="81">
        <f>IFERROR(VLOOKUP(A821,'Competitors Links &amp; Pricings'!A:L,9,0),"")</f>
        <v>4.0999999999999996</v>
      </c>
      <c r="AA821" s="81">
        <f>IFERROR(VLOOKUP(A821,'Competitors Links &amp; Pricings'!A:L,10,0),"")</f>
        <v>16.3</v>
      </c>
      <c r="AB821" s="81">
        <f>IFERROR(VLOOKUP(A821,'Competitors Links &amp; Pricings'!A:L,11,0),"")</f>
        <v>14.3</v>
      </c>
    </row>
    <row r="822" spans="1:28" s="83" customFormat="1" ht="12" x14ac:dyDescent="0.25">
      <c r="A822" s="81" t="s">
        <v>2559</v>
      </c>
      <c r="B822" s="89">
        <v>702.25</v>
      </c>
      <c r="C822" s="89">
        <v>831.25</v>
      </c>
      <c r="D822" s="106">
        <f t="shared" si="48"/>
        <v>0.15518796992481204</v>
      </c>
      <c r="E822" s="90">
        <f t="shared" si="49"/>
        <v>0</v>
      </c>
      <c r="F822" s="90">
        <f t="shared" si="50"/>
        <v>875</v>
      </c>
      <c r="G822" s="82" t="s">
        <v>34</v>
      </c>
      <c r="H822" s="81" t="s">
        <v>2560</v>
      </c>
      <c r="I822" s="81" t="s">
        <v>2561</v>
      </c>
      <c r="J822" s="81" t="s">
        <v>334</v>
      </c>
      <c r="K822" s="81"/>
      <c r="L822" s="81"/>
      <c r="M822" s="81"/>
      <c r="N822" s="81"/>
      <c r="O822" s="82"/>
      <c r="P822" s="81"/>
      <c r="Q822" s="81"/>
      <c r="R822" s="81"/>
      <c r="S822" s="81"/>
      <c r="T822" s="81"/>
      <c r="U822" s="81">
        <f t="shared" si="51"/>
        <v>0</v>
      </c>
      <c r="V822" s="81">
        <f>IFERROR(VLOOKUP(A822,'Competitors Links &amp; Pricings'!A:G,3,0),"")</f>
        <v>883.16</v>
      </c>
      <c r="W822" s="81">
        <f>IFERROR(VLOOKUP(A822,'Competitors Links &amp; Pricings'!A:G,5,0),"")</f>
        <v>875</v>
      </c>
      <c r="X822" s="81">
        <f>IFERROR(VLOOKUP(A822,'Competitors Links &amp; Pricings'!A:G,7,0),"")</f>
        <v>883.16</v>
      </c>
      <c r="Y822" s="81">
        <f>IFERROR(VLOOKUP(A822,'Competitors Links &amp; Pricings'!A:L,8,0),"")</f>
        <v>5.25</v>
      </c>
      <c r="Z822" s="81">
        <f>IFERROR(VLOOKUP(A822,'Competitors Links &amp; Pricings'!A:L,9,0),"")</f>
        <v>11.25</v>
      </c>
      <c r="AA822" s="81">
        <f>IFERROR(VLOOKUP(A822,'Competitors Links &amp; Pricings'!A:L,10,0),"")</f>
        <v>17.14</v>
      </c>
      <c r="AB822" s="81">
        <f>IFERROR(VLOOKUP(A822,'Competitors Links &amp; Pricings'!A:L,11,0),"")</f>
        <v>6.25</v>
      </c>
    </row>
    <row r="823" spans="1:28" s="83" customFormat="1" ht="12" x14ac:dyDescent="0.25">
      <c r="A823" s="81" t="s">
        <v>2562</v>
      </c>
      <c r="B823" s="89">
        <v>182.29</v>
      </c>
      <c r="C823" s="89">
        <v>288.27999999999997</v>
      </c>
      <c r="D823" s="106">
        <f t="shared" si="48"/>
        <v>0.36766338282225614</v>
      </c>
      <c r="E823" s="90">
        <f t="shared" si="49"/>
        <v>0</v>
      </c>
      <c r="F823" s="90">
        <f t="shared" si="50"/>
        <v>303.45</v>
      </c>
      <c r="G823" s="82" t="s">
        <v>34</v>
      </c>
      <c r="H823" s="81" t="s">
        <v>2563</v>
      </c>
      <c r="I823" s="81" t="s">
        <v>2564</v>
      </c>
      <c r="J823" s="81" t="s">
        <v>443</v>
      </c>
      <c r="K823" s="81"/>
      <c r="L823" s="81"/>
      <c r="M823" s="81"/>
      <c r="N823" s="81"/>
      <c r="O823" s="82"/>
      <c r="P823" s="81"/>
      <c r="Q823" s="81"/>
      <c r="R823" s="81"/>
      <c r="S823" s="81"/>
      <c r="T823" s="81"/>
      <c r="U823" s="81">
        <f t="shared" si="51"/>
        <v>0</v>
      </c>
      <c r="V823" s="81">
        <f>IFERROR(VLOOKUP(A823,'Competitors Links &amp; Pricings'!A:G,3,0),"")</f>
        <v>303.45</v>
      </c>
      <c r="W823" s="81">
        <f>IFERROR(VLOOKUP(A823,'Competitors Links &amp; Pricings'!A:G,5,0),"")</f>
        <v>357.1</v>
      </c>
      <c r="X823" s="81">
        <f>IFERROR(VLOOKUP(A823,'Competitors Links &amp; Pricings'!A:G,7,0),"")</f>
        <v>303.45</v>
      </c>
      <c r="Y823" s="81">
        <f>IFERROR(VLOOKUP(A823,'Competitors Links &amp; Pricings'!A:L,8,0),"")</f>
        <v>8.5</v>
      </c>
      <c r="Z823" s="81">
        <f>IFERROR(VLOOKUP(A823,'Competitors Links &amp; Pricings'!A:L,9,0),"")</f>
        <v>4.13</v>
      </c>
      <c r="AA823" s="81">
        <f>IFERROR(VLOOKUP(A823,'Competitors Links &amp; Pricings'!A:L,10,0),"")</f>
        <v>12.12</v>
      </c>
      <c r="AB823" s="81">
        <f>IFERROR(VLOOKUP(A823,'Competitors Links &amp; Pricings'!A:L,11,0),"")</f>
        <v>12</v>
      </c>
    </row>
    <row r="824" spans="1:28" s="83" customFormat="1" ht="12" x14ac:dyDescent="0.25">
      <c r="A824" s="81" t="s">
        <v>2565</v>
      </c>
      <c r="B824" s="89">
        <v>101.71</v>
      </c>
      <c r="C824" s="89">
        <v>162.31</v>
      </c>
      <c r="D824" s="106">
        <f t="shared" si="48"/>
        <v>0.37335962047932975</v>
      </c>
      <c r="E824" s="90">
        <f t="shared" si="49"/>
        <v>0</v>
      </c>
      <c r="F824" s="90">
        <f t="shared" si="50"/>
        <v>170.85</v>
      </c>
      <c r="G824" s="82" t="s">
        <v>34</v>
      </c>
      <c r="H824" s="81" t="s">
        <v>2566</v>
      </c>
      <c r="I824" s="81" t="s">
        <v>2567</v>
      </c>
      <c r="J824" s="81" t="s">
        <v>443</v>
      </c>
      <c r="K824" s="81"/>
      <c r="L824" s="81"/>
      <c r="M824" s="81"/>
      <c r="N824" s="81"/>
      <c r="O824" s="82"/>
      <c r="P824" s="81"/>
      <c r="Q824" s="81"/>
      <c r="R824" s="81"/>
      <c r="S824" s="81"/>
      <c r="T824" s="81"/>
      <c r="U824" s="81">
        <f t="shared" si="51"/>
        <v>0</v>
      </c>
      <c r="V824" s="81">
        <f>IFERROR(VLOOKUP(A824,'Competitors Links &amp; Pricings'!A:G,3,0),"")</f>
        <v>170.85</v>
      </c>
      <c r="W824" s="81">
        <f>IFERROR(VLOOKUP(A824,'Competitors Links &amp; Pricings'!A:G,5,0),"")</f>
        <v>170.85</v>
      </c>
      <c r="X824" s="81" t="str">
        <f>IFERROR(VLOOKUP(A824,'Competitors Links &amp; Pricings'!A:G,7,0),"")</f>
        <v xml:space="preserve"> </v>
      </c>
      <c r="Y824" s="81">
        <f>IFERROR(VLOOKUP(A824,'Competitors Links &amp; Pricings'!A:L,8,0),"")</f>
        <v>9</v>
      </c>
      <c r="Z824" s="81">
        <f>IFERROR(VLOOKUP(A824,'Competitors Links &amp; Pricings'!A:L,9,0),"")</f>
        <v>6</v>
      </c>
      <c r="AA824" s="81">
        <f>IFERROR(VLOOKUP(A824,'Competitors Links &amp; Pricings'!A:L,10,0),"")</f>
        <v>10.25</v>
      </c>
      <c r="AB824" s="81">
        <f>IFERROR(VLOOKUP(A824,'Competitors Links &amp; Pricings'!A:L,11,0),"")</f>
        <v>13</v>
      </c>
    </row>
    <row r="825" spans="1:28" s="83" customFormat="1" ht="12" x14ac:dyDescent="0.25">
      <c r="A825" s="81" t="s">
        <v>2568</v>
      </c>
      <c r="B825" s="89">
        <v>81.709999999999994</v>
      </c>
      <c r="C825" s="89">
        <v>134.05000000000001</v>
      </c>
      <c r="D825" s="106">
        <f t="shared" si="48"/>
        <v>0.39045132413278638</v>
      </c>
      <c r="E825" s="90">
        <f t="shared" si="49"/>
        <v>0</v>
      </c>
      <c r="F825" s="90">
        <f t="shared" si="50"/>
        <v>141.1</v>
      </c>
      <c r="G825" s="82" t="s">
        <v>34</v>
      </c>
      <c r="H825" s="81" t="s">
        <v>2569</v>
      </c>
      <c r="I825" s="81" t="s">
        <v>2570</v>
      </c>
      <c r="J825" s="81" t="s">
        <v>443</v>
      </c>
      <c r="K825" s="81"/>
      <c r="L825" s="81"/>
      <c r="M825" s="81"/>
      <c r="N825" s="81"/>
      <c r="O825" s="82"/>
      <c r="P825" s="81"/>
      <c r="Q825" s="81"/>
      <c r="R825" s="81"/>
      <c r="S825" s="81"/>
      <c r="T825" s="81"/>
      <c r="U825" s="81">
        <f t="shared" si="51"/>
        <v>0</v>
      </c>
      <c r="V825" s="81">
        <f>IFERROR(VLOOKUP(A825,'Competitors Links &amp; Pricings'!A:G,3,0),"")</f>
        <v>141.1</v>
      </c>
      <c r="W825" s="81">
        <f>IFERROR(VLOOKUP(A825,'Competitors Links &amp; Pricings'!A:G,5,0),"")</f>
        <v>141.1</v>
      </c>
      <c r="X825" s="81" t="str">
        <f>IFERROR(VLOOKUP(A825,'Competitors Links &amp; Pricings'!A:G,7,0),"")</f>
        <v xml:space="preserve"> </v>
      </c>
      <c r="Y825" s="81">
        <f>IFERROR(VLOOKUP(A825,'Competitors Links &amp; Pricings'!A:L,8,0),"")</f>
        <v>6.5</v>
      </c>
      <c r="Z825" s="81">
        <f>IFERROR(VLOOKUP(A825,'Competitors Links &amp; Pricings'!A:L,9,0),"")</f>
        <v>3.4</v>
      </c>
      <c r="AA825" s="81">
        <f>IFERROR(VLOOKUP(A825,'Competitors Links &amp; Pricings'!A:L,10,0),"")</f>
        <v>7.05</v>
      </c>
      <c r="AB825" s="81">
        <f>IFERROR(VLOOKUP(A825,'Competitors Links &amp; Pricings'!A:L,11,0),"")</f>
        <v>10.199999999999999</v>
      </c>
    </row>
    <row r="826" spans="1:28" s="83" customFormat="1" ht="12" x14ac:dyDescent="0.25">
      <c r="A826" s="81" t="s">
        <v>2571</v>
      </c>
      <c r="B826" s="89">
        <v>70.86</v>
      </c>
      <c r="C826" s="89">
        <v>108.21</v>
      </c>
      <c r="D826" s="106">
        <f t="shared" si="48"/>
        <v>0.34516218464097587</v>
      </c>
      <c r="E826" s="90">
        <f t="shared" si="49"/>
        <v>0</v>
      </c>
      <c r="F826" s="90">
        <f t="shared" si="50"/>
        <v>113.9</v>
      </c>
      <c r="G826" s="82" t="s">
        <v>34</v>
      </c>
      <c r="H826" s="81" t="s">
        <v>2572</v>
      </c>
      <c r="I826" s="81" t="s">
        <v>2573</v>
      </c>
      <c r="J826" s="81" t="s">
        <v>443</v>
      </c>
      <c r="K826" s="81"/>
      <c r="L826" s="81"/>
      <c r="M826" s="81"/>
      <c r="N826" s="81"/>
      <c r="O826" s="82"/>
      <c r="P826" s="81"/>
      <c r="Q826" s="81"/>
      <c r="R826" s="81"/>
      <c r="S826" s="81"/>
      <c r="T826" s="81"/>
      <c r="U826" s="81">
        <f t="shared" si="51"/>
        <v>0</v>
      </c>
      <c r="V826" s="81">
        <f>IFERROR(VLOOKUP(A826,'Competitors Links &amp; Pricings'!A:G,3,0),"")</f>
        <v>113.9</v>
      </c>
      <c r="W826" s="81">
        <f>IFERROR(VLOOKUP(A826,'Competitors Links &amp; Pricings'!A:G,5,0),"")</f>
        <v>113.9</v>
      </c>
      <c r="X826" s="81" t="str">
        <f>IFERROR(VLOOKUP(A826,'Competitors Links &amp; Pricings'!A:G,7,0),"")</f>
        <v xml:space="preserve"> </v>
      </c>
      <c r="Y826" s="81">
        <f>IFERROR(VLOOKUP(A826,'Competitors Links &amp; Pricings'!A:L,8,0),"")</f>
        <v>6.49</v>
      </c>
      <c r="Z826" s="81">
        <f>IFERROR(VLOOKUP(A826,'Competitors Links &amp; Pricings'!A:L,9,0),"")</f>
        <v>3.38</v>
      </c>
      <c r="AA826" s="81">
        <f>IFERROR(VLOOKUP(A826,'Competitors Links &amp; Pricings'!A:L,10,0),"")</f>
        <v>5.29</v>
      </c>
      <c r="AB826" s="81">
        <f>IFERROR(VLOOKUP(A826,'Competitors Links &amp; Pricings'!A:L,11,0),"")</f>
        <v>10.23</v>
      </c>
    </row>
    <row r="827" spans="1:28" s="83" customFormat="1" ht="12" x14ac:dyDescent="0.25">
      <c r="A827" s="81" t="s">
        <v>2574</v>
      </c>
      <c r="B827" s="89">
        <v>263.43</v>
      </c>
      <c r="C827" s="89">
        <v>372.26</v>
      </c>
      <c r="D827" s="106">
        <f t="shared" si="48"/>
        <v>0.29234943319185513</v>
      </c>
      <c r="E827" s="90">
        <f t="shared" si="49"/>
        <v>0</v>
      </c>
      <c r="F827" s="90">
        <f t="shared" si="50"/>
        <v>391.85</v>
      </c>
      <c r="G827" s="82" t="s">
        <v>34</v>
      </c>
      <c r="H827" s="81" t="s">
        <v>2575</v>
      </c>
      <c r="I827" s="81" t="s">
        <v>2576</v>
      </c>
      <c r="J827" s="81" t="s">
        <v>443</v>
      </c>
      <c r="K827" s="81"/>
      <c r="L827" s="81"/>
      <c r="M827" s="81"/>
      <c r="N827" s="81"/>
      <c r="O827" s="82"/>
      <c r="P827" s="81"/>
      <c r="Q827" s="81"/>
      <c r="R827" s="81"/>
      <c r="S827" s="81"/>
      <c r="T827" s="81"/>
      <c r="U827" s="81">
        <f t="shared" si="51"/>
        <v>0</v>
      </c>
      <c r="V827" s="81">
        <f>IFERROR(VLOOKUP(A827,'Competitors Links &amp; Pricings'!A:G,3,0),"")</f>
        <v>391.85</v>
      </c>
      <c r="W827" s="81">
        <f>IFERROR(VLOOKUP(A827,'Competitors Links &amp; Pricings'!A:G,5,0),"")</f>
        <v>528.41</v>
      </c>
      <c r="X827" s="81" t="str">
        <f>IFERROR(VLOOKUP(A827,'Competitors Links &amp; Pricings'!A:G,7,0),"")</f>
        <v xml:space="preserve"> </v>
      </c>
      <c r="Y827" s="81">
        <f>IFERROR(VLOOKUP(A827,'Competitors Links &amp; Pricings'!A:L,8,0),"")</f>
        <v>9.1</v>
      </c>
      <c r="Z827" s="81">
        <f>IFERROR(VLOOKUP(A827,'Competitors Links &amp; Pricings'!A:L,9,0),"")</f>
        <v>4.5999999999999996</v>
      </c>
      <c r="AA827" s="81">
        <f>IFERROR(VLOOKUP(A827,'Competitors Links &amp; Pricings'!A:L,10,0),"")</f>
        <v>16.309999999999999</v>
      </c>
      <c r="AB827" s="81">
        <f>IFERROR(VLOOKUP(A827,'Competitors Links &amp; Pricings'!A:L,11,0),"")</f>
        <v>12.87</v>
      </c>
    </row>
    <row r="828" spans="1:28" s="83" customFormat="1" ht="12" x14ac:dyDescent="0.25">
      <c r="A828" s="81" t="s">
        <v>2577</v>
      </c>
      <c r="B828" s="89">
        <v>702.25</v>
      </c>
      <c r="C828" s="89">
        <v>831.25</v>
      </c>
      <c r="D828" s="106">
        <f t="shared" si="48"/>
        <v>0.15518796992481204</v>
      </c>
      <c r="E828" s="90">
        <f t="shared" si="49"/>
        <v>0</v>
      </c>
      <c r="F828" s="90">
        <f t="shared" si="50"/>
        <v>875</v>
      </c>
      <c r="G828" s="82" t="s">
        <v>34</v>
      </c>
      <c r="H828" s="81" t="s">
        <v>2578</v>
      </c>
      <c r="I828" s="81" t="s">
        <v>2579</v>
      </c>
      <c r="J828" s="81" t="s">
        <v>334</v>
      </c>
      <c r="K828" s="81"/>
      <c r="L828" s="81"/>
      <c r="M828" s="81"/>
      <c r="N828" s="81"/>
      <c r="O828" s="82"/>
      <c r="P828" s="81"/>
      <c r="Q828" s="81"/>
      <c r="R828" s="81"/>
      <c r="S828" s="81"/>
      <c r="T828" s="81"/>
      <c r="U828" s="81">
        <f t="shared" si="51"/>
        <v>0</v>
      </c>
      <c r="V828" s="81">
        <f>IFERROR(VLOOKUP(A828,'Competitors Links &amp; Pricings'!A:G,3,0),"")</f>
        <v>883.16</v>
      </c>
      <c r="W828" s="81">
        <f>IFERROR(VLOOKUP(A828,'Competitors Links &amp; Pricings'!A:G,5,0),"")</f>
        <v>875</v>
      </c>
      <c r="X828" s="81">
        <f>IFERROR(VLOOKUP(A828,'Competitors Links &amp; Pricings'!A:G,7,0),"")</f>
        <v>945.51</v>
      </c>
      <c r="Y828" s="81">
        <f>IFERROR(VLOOKUP(A828,'Competitors Links &amp; Pricings'!A:L,8,0),"")</f>
        <v>5.25</v>
      </c>
      <c r="Z828" s="81">
        <f>IFERROR(VLOOKUP(A828,'Competitors Links &amp; Pricings'!A:L,9,0),"")</f>
        <v>11.25</v>
      </c>
      <c r="AA828" s="81">
        <f>IFERROR(VLOOKUP(A828,'Competitors Links &amp; Pricings'!A:L,10,0),"")</f>
        <v>17.14</v>
      </c>
      <c r="AB828" s="81">
        <f>IFERROR(VLOOKUP(A828,'Competitors Links &amp; Pricings'!A:L,11,0),"")</f>
        <v>6.25</v>
      </c>
    </row>
    <row r="829" spans="1:28" s="83" customFormat="1" ht="12" x14ac:dyDescent="0.25">
      <c r="A829" s="81" t="s">
        <v>2580</v>
      </c>
      <c r="B829" s="89">
        <v>179.43</v>
      </c>
      <c r="C829" s="89">
        <v>281.82</v>
      </c>
      <c r="D829" s="106">
        <f t="shared" si="48"/>
        <v>0.36331701085799445</v>
      </c>
      <c r="E829" s="90">
        <f t="shared" si="49"/>
        <v>0</v>
      </c>
      <c r="F829" s="90">
        <f t="shared" si="50"/>
        <v>296.64999999999998</v>
      </c>
      <c r="G829" s="82" t="s">
        <v>34</v>
      </c>
      <c r="H829" s="81" t="s">
        <v>2581</v>
      </c>
      <c r="I829" s="81" t="s">
        <v>2582</v>
      </c>
      <c r="J829" s="81" t="s">
        <v>443</v>
      </c>
      <c r="K829" s="81"/>
      <c r="L829" s="81"/>
      <c r="M829" s="81"/>
      <c r="N829" s="81"/>
      <c r="O829" s="82"/>
      <c r="P829" s="81"/>
      <c r="Q829" s="81"/>
      <c r="R829" s="81"/>
      <c r="S829" s="81"/>
      <c r="T829" s="81"/>
      <c r="U829" s="81">
        <f t="shared" si="51"/>
        <v>0</v>
      </c>
      <c r="V829" s="81">
        <f>IFERROR(VLOOKUP(A829,'Competitors Links &amp; Pricings'!A:G,3,0),"")</f>
        <v>296.64999999999998</v>
      </c>
      <c r="W829" s="81">
        <f>IFERROR(VLOOKUP(A829,'Competitors Links &amp; Pricings'!A:G,5,0),"")</f>
        <v>296.64999999999998</v>
      </c>
      <c r="X829" s="81">
        <f>IFERROR(VLOOKUP(A829,'Competitors Links &amp; Pricings'!A:G,7,0),"")</f>
        <v>296.64999999999998</v>
      </c>
      <c r="Y829" s="81">
        <f>IFERROR(VLOOKUP(A829,'Competitors Links &amp; Pricings'!A:L,8,0),"")</f>
        <v>9.0500000000000007</v>
      </c>
      <c r="Z829" s="81">
        <f>IFERROR(VLOOKUP(A829,'Competitors Links &amp; Pricings'!A:L,9,0),"")</f>
        <v>4.13</v>
      </c>
      <c r="AA829" s="81">
        <f>IFERROR(VLOOKUP(A829,'Competitors Links &amp; Pricings'!A:L,10,0),"")</f>
        <v>12</v>
      </c>
      <c r="AB829" s="81">
        <f>IFERROR(VLOOKUP(A829,'Competitors Links &amp; Pricings'!A:L,11,0),"")</f>
        <v>12.79</v>
      </c>
    </row>
    <row r="830" spans="1:28" s="83" customFormat="1" ht="12" x14ac:dyDescent="0.25">
      <c r="A830" s="81" t="s">
        <v>2583</v>
      </c>
      <c r="B830" s="89">
        <v>99.43</v>
      </c>
      <c r="C830" s="89">
        <v>148.06</v>
      </c>
      <c r="D830" s="106">
        <f t="shared" si="48"/>
        <v>0.32844792651627713</v>
      </c>
      <c r="E830" s="90">
        <f t="shared" si="49"/>
        <v>0</v>
      </c>
      <c r="F830" s="90">
        <f t="shared" si="50"/>
        <v>155.85</v>
      </c>
      <c r="G830" s="82" t="s">
        <v>34</v>
      </c>
      <c r="H830" s="81" t="s">
        <v>2584</v>
      </c>
      <c r="I830" s="81" t="s">
        <v>2585</v>
      </c>
      <c r="J830" s="81" t="s">
        <v>443</v>
      </c>
      <c r="K830" s="81"/>
      <c r="L830" s="81"/>
      <c r="M830" s="81"/>
      <c r="N830" s="81"/>
      <c r="O830" s="82"/>
      <c r="P830" s="81"/>
      <c r="Q830" s="81"/>
      <c r="R830" s="81"/>
      <c r="S830" s="81"/>
      <c r="T830" s="81"/>
      <c r="U830" s="81">
        <f t="shared" si="51"/>
        <v>0</v>
      </c>
      <c r="V830" s="81">
        <f>IFERROR(VLOOKUP(A830,'Competitors Links &amp; Pricings'!A:G,3,0),"")</f>
        <v>164.04</v>
      </c>
      <c r="W830" s="81">
        <f>IFERROR(VLOOKUP(A830,'Competitors Links &amp; Pricings'!A:G,5,0),"")</f>
        <v>155.85</v>
      </c>
      <c r="X830" s="81" t="str">
        <f>IFERROR(VLOOKUP(A830,'Competitors Links &amp; Pricings'!A:G,7,0),"")</f>
        <v xml:space="preserve"> </v>
      </c>
      <c r="Y830" s="81">
        <f>IFERROR(VLOOKUP(A830,'Competitors Links &amp; Pricings'!A:L,8,0),"")</f>
        <v>6.81</v>
      </c>
      <c r="Z830" s="81">
        <f>IFERROR(VLOOKUP(A830,'Competitors Links &amp; Pricings'!A:L,9,0),"")</f>
        <v>10.78</v>
      </c>
      <c r="AA830" s="81">
        <f>IFERROR(VLOOKUP(A830,'Competitors Links &amp; Pricings'!A:L,10,0),"")</f>
        <v>9.5500000000000007</v>
      </c>
      <c r="AB830" s="81">
        <f>IFERROR(VLOOKUP(A830,'Competitors Links &amp; Pricings'!A:L,11,0),"")</f>
        <v>3.38</v>
      </c>
    </row>
    <row r="831" spans="1:28" s="83" customFormat="1" ht="12" x14ac:dyDescent="0.25">
      <c r="A831" s="81" t="s">
        <v>2586</v>
      </c>
      <c r="B831" s="89">
        <v>79.430000000000007</v>
      </c>
      <c r="C831" s="89">
        <v>125.16</v>
      </c>
      <c r="D831" s="106">
        <f t="shared" ref="D831:D891" si="52">(C831-B831)/C831</f>
        <v>0.36537232342601461</v>
      </c>
      <c r="E831" s="90">
        <f t="shared" si="49"/>
        <v>0</v>
      </c>
      <c r="F831" s="90">
        <f t="shared" si="50"/>
        <v>131.75</v>
      </c>
      <c r="G831" s="82" t="s">
        <v>34</v>
      </c>
      <c r="H831" s="81" t="s">
        <v>2587</v>
      </c>
      <c r="I831" s="81" t="s">
        <v>2588</v>
      </c>
      <c r="J831" s="81" t="s">
        <v>443</v>
      </c>
      <c r="K831" s="81"/>
      <c r="L831" s="81"/>
      <c r="M831" s="81"/>
      <c r="N831" s="81"/>
      <c r="O831" s="82"/>
      <c r="P831" s="81"/>
      <c r="Q831" s="81"/>
      <c r="R831" s="81"/>
      <c r="S831" s="81"/>
      <c r="T831" s="81"/>
      <c r="U831" s="81">
        <f t="shared" si="51"/>
        <v>0</v>
      </c>
      <c r="V831" s="81">
        <f>IFERROR(VLOOKUP(A831,'Competitors Links &amp; Pricings'!A:G,3,0),"")</f>
        <v>131.75</v>
      </c>
      <c r="W831" s="81">
        <f>IFERROR(VLOOKUP(A831,'Competitors Links &amp; Pricings'!A:G,5,0),"")</f>
        <v>131.75</v>
      </c>
      <c r="X831" s="81" t="str">
        <f>IFERROR(VLOOKUP(A831,'Competitors Links &amp; Pricings'!A:G,7,0),"")</f>
        <v xml:space="preserve"> </v>
      </c>
      <c r="Y831" s="81">
        <f>IFERROR(VLOOKUP(A831,'Competitors Links &amp; Pricings'!A:L,8,0),"")</f>
        <v>6.49</v>
      </c>
      <c r="Z831" s="81">
        <f>IFERROR(VLOOKUP(A831,'Competitors Links &amp; Pricings'!A:L,9,0),"")</f>
        <v>10.19</v>
      </c>
      <c r="AA831" s="81">
        <f>IFERROR(VLOOKUP(A831,'Competitors Links &amp; Pricings'!A:L,10,0),"")</f>
        <v>6.61</v>
      </c>
      <c r="AB831" s="81">
        <f>IFERROR(VLOOKUP(A831,'Competitors Links &amp; Pricings'!A:L,11,0),"")</f>
        <v>3.38</v>
      </c>
    </row>
    <row r="832" spans="1:28" s="83" customFormat="1" ht="12" x14ac:dyDescent="0.25">
      <c r="A832" s="81" t="s">
        <v>2589</v>
      </c>
      <c r="B832" s="89">
        <v>68.569999999999993</v>
      </c>
      <c r="C832" s="89">
        <v>96.9</v>
      </c>
      <c r="D832" s="106">
        <f t="shared" si="52"/>
        <v>0.29236326109391136</v>
      </c>
      <c r="E832" s="90">
        <f t="shared" si="49"/>
        <v>0</v>
      </c>
      <c r="F832" s="90">
        <f t="shared" si="50"/>
        <v>102</v>
      </c>
      <c r="G832" s="82" t="s">
        <v>34</v>
      </c>
      <c r="H832" s="81" t="s">
        <v>2590</v>
      </c>
      <c r="I832" s="81" t="s">
        <v>2591</v>
      </c>
      <c r="J832" s="81" t="s">
        <v>443</v>
      </c>
      <c r="K832" s="81"/>
      <c r="L832" s="81"/>
      <c r="M832" s="81"/>
      <c r="N832" s="81"/>
      <c r="O832" s="82"/>
      <c r="P832" s="81"/>
      <c r="Q832" s="81"/>
      <c r="R832" s="81"/>
      <c r="S832" s="81"/>
      <c r="T832" s="81"/>
      <c r="U832" s="81">
        <f t="shared" si="51"/>
        <v>0</v>
      </c>
      <c r="V832" s="81">
        <f>IFERROR(VLOOKUP(A832,'Competitors Links &amp; Pricings'!A:G,3,0),"")</f>
        <v>102</v>
      </c>
      <c r="W832" s="81">
        <f>IFERROR(VLOOKUP(A832,'Competitors Links &amp; Pricings'!A:G,5,0),"")</f>
        <v>107.1</v>
      </c>
      <c r="X832" s="81" t="str">
        <f>IFERROR(VLOOKUP(A832,'Competitors Links &amp; Pricings'!A:G,7,0),"")</f>
        <v xml:space="preserve"> </v>
      </c>
      <c r="Y832" s="81">
        <f>IFERROR(VLOOKUP(A832,'Competitors Links &amp; Pricings'!A:L,8,0),"")</f>
        <v>6.49</v>
      </c>
      <c r="Z832" s="81">
        <f>IFERROR(VLOOKUP(A832,'Competitors Links &amp; Pricings'!A:L,9,0),"")</f>
        <v>10.19</v>
      </c>
      <c r="AA832" s="81">
        <f>IFERROR(VLOOKUP(A832,'Competitors Links &amp; Pricings'!A:L,10,0),"")</f>
        <v>5.5</v>
      </c>
      <c r="AB832" s="81">
        <f>IFERROR(VLOOKUP(A832,'Competitors Links &amp; Pricings'!A:L,11,0),"")</f>
        <v>3.38</v>
      </c>
    </row>
    <row r="833" spans="1:28" s="83" customFormat="1" ht="12" x14ac:dyDescent="0.25">
      <c r="A833" s="81" t="s">
        <v>2592</v>
      </c>
      <c r="B833" s="89">
        <v>0.63</v>
      </c>
      <c r="C833" s="89">
        <v>0.78</v>
      </c>
      <c r="D833" s="106">
        <f t="shared" si="52"/>
        <v>0.19230769230769232</v>
      </c>
      <c r="E833" s="90">
        <f t="shared" si="49"/>
        <v>0</v>
      </c>
      <c r="F833" s="90">
        <f t="shared" si="50"/>
        <v>0.83</v>
      </c>
      <c r="G833" s="82" t="s">
        <v>34</v>
      </c>
      <c r="H833" s="81" t="s">
        <v>2593</v>
      </c>
      <c r="I833" s="81" t="s">
        <v>2594</v>
      </c>
      <c r="J833" s="81" t="s">
        <v>135</v>
      </c>
      <c r="K833" s="81"/>
      <c r="L833" s="81"/>
      <c r="M833" s="81"/>
      <c r="N833" s="81"/>
      <c r="O833" s="82"/>
      <c r="P833" s="81"/>
      <c r="Q833" s="81"/>
      <c r="R833" s="81"/>
      <c r="S833" s="81"/>
      <c r="T833" s="81"/>
      <c r="U833" s="81">
        <f t="shared" si="51"/>
        <v>0</v>
      </c>
      <c r="V833" s="81">
        <f>IFERROR(VLOOKUP(A833,'Competitors Links &amp; Pricings'!A:G,3,0),"")</f>
        <v>0.83</v>
      </c>
      <c r="W833" s="81">
        <f>IFERROR(VLOOKUP(A833,'Competitors Links &amp; Pricings'!A:G,5,0),"")</f>
        <v>69.66</v>
      </c>
      <c r="X833" s="81">
        <f>IFERROR(VLOOKUP(A833,'Competitors Links &amp; Pricings'!A:G,7,0),"")</f>
        <v>69.66</v>
      </c>
      <c r="Y833" s="81">
        <f>IFERROR(VLOOKUP(A833,'Competitors Links &amp; Pricings'!A:L,8,0),"")</f>
        <v>5</v>
      </c>
      <c r="Z833" s="81">
        <f>IFERROR(VLOOKUP(A833,'Competitors Links &amp; Pricings'!A:L,9,0),"")</f>
        <v>8</v>
      </c>
      <c r="AA833" s="81">
        <f>IFERROR(VLOOKUP(A833,'Competitors Links &amp; Pricings'!A:L,10,0),"")</f>
        <v>2</v>
      </c>
      <c r="AB833" s="81">
        <f>IFERROR(VLOOKUP(A833,'Competitors Links &amp; Pricings'!A:L,11,0),"")</f>
        <v>2</v>
      </c>
    </row>
    <row r="834" spans="1:28" s="83" customFormat="1" ht="12" x14ac:dyDescent="0.25">
      <c r="A834" s="81" t="s">
        <v>2595</v>
      </c>
      <c r="B834" s="89">
        <v>19.68</v>
      </c>
      <c r="C834" s="89">
        <v>23.49</v>
      </c>
      <c r="D834" s="106">
        <f t="shared" si="52"/>
        <v>0.16219667943805871</v>
      </c>
      <c r="E834" s="90">
        <f t="shared" ref="E834:E897" si="53">MIN(K834:T834)</f>
        <v>0</v>
      </c>
      <c r="F834" s="90">
        <f t="shared" ref="F834:F897" si="54">MIN(V834:X834)</f>
        <v>0</v>
      </c>
      <c r="G834" s="82" t="s">
        <v>34</v>
      </c>
      <c r="H834" s="81" t="s">
        <v>2596</v>
      </c>
      <c r="I834" s="81" t="s">
        <v>2597</v>
      </c>
      <c r="J834" s="81" t="s">
        <v>135</v>
      </c>
      <c r="K834" s="81"/>
      <c r="L834" s="81"/>
      <c r="M834" s="81"/>
      <c r="N834" s="81"/>
      <c r="O834" s="82"/>
      <c r="P834" s="81"/>
      <c r="Q834" s="81"/>
      <c r="R834" s="81"/>
      <c r="S834" s="81"/>
      <c r="T834" s="81"/>
      <c r="U834" s="81">
        <f t="shared" si="51"/>
        <v>0</v>
      </c>
      <c r="V834" s="81" t="str">
        <f>IFERROR(VLOOKUP(A834,'Competitors Links &amp; Pricings'!A:G,3,0),"")</f>
        <v xml:space="preserve"> </v>
      </c>
      <c r="W834" s="81" t="str">
        <f>IFERROR(VLOOKUP(A834,'Competitors Links &amp; Pricings'!A:G,5,0),"")</f>
        <v xml:space="preserve"> </v>
      </c>
      <c r="X834" s="81" t="str">
        <f>IFERROR(VLOOKUP(A834,'Competitors Links &amp; Pricings'!A:G,7,0),"")</f>
        <v xml:space="preserve"> </v>
      </c>
      <c r="Y834" s="81">
        <f>IFERROR(VLOOKUP(A834,'Competitors Links &amp; Pricings'!A:L,8,0),"")</f>
        <v>22</v>
      </c>
      <c r="Z834" s="81">
        <f>IFERROR(VLOOKUP(A834,'Competitors Links &amp; Pricings'!A:L,9,0),"")</f>
        <v>90</v>
      </c>
      <c r="AA834" s="81">
        <f>IFERROR(VLOOKUP(A834,'Competitors Links &amp; Pricings'!A:L,10,0),"")</f>
        <v>6.98</v>
      </c>
      <c r="AB834" s="81">
        <f>IFERROR(VLOOKUP(A834,'Competitors Links &amp; Pricings'!A:L,11,0),"")</f>
        <v>20</v>
      </c>
    </row>
    <row r="835" spans="1:28" s="83" customFormat="1" ht="12" x14ac:dyDescent="0.25">
      <c r="A835" s="81" t="s">
        <v>2598</v>
      </c>
      <c r="B835" s="89">
        <v>9.76</v>
      </c>
      <c r="C835" s="89">
        <v>11.65</v>
      </c>
      <c r="D835" s="106">
        <f t="shared" si="52"/>
        <v>0.1622317596566524</v>
      </c>
      <c r="E835" s="90">
        <f t="shared" si="53"/>
        <v>0</v>
      </c>
      <c r="F835" s="90">
        <f t="shared" si="54"/>
        <v>0</v>
      </c>
      <c r="G835" s="82" t="s">
        <v>34</v>
      </c>
      <c r="H835" s="81" t="s">
        <v>2599</v>
      </c>
      <c r="I835" s="81" t="s">
        <v>2600</v>
      </c>
      <c r="J835" s="81" t="s">
        <v>135</v>
      </c>
      <c r="K835" s="81"/>
      <c r="L835" s="81"/>
      <c r="M835" s="81"/>
      <c r="N835" s="81"/>
      <c r="O835" s="82"/>
      <c r="P835" s="81"/>
      <c r="Q835" s="81"/>
      <c r="R835" s="81"/>
      <c r="S835" s="81"/>
      <c r="T835" s="81"/>
      <c r="U835" s="81">
        <f t="shared" ref="U835:U898" si="55">COUNTIF(K835:T835,"&gt;0")</f>
        <v>0</v>
      </c>
      <c r="V835" s="81" t="str">
        <f>IFERROR(VLOOKUP(A835,'Competitors Links &amp; Pricings'!A:G,3,0),"")</f>
        <v xml:space="preserve"> </v>
      </c>
      <c r="W835" s="81" t="str">
        <f>IFERROR(VLOOKUP(A835,'Competitors Links &amp; Pricings'!A:G,5,0),"")</f>
        <v xml:space="preserve"> </v>
      </c>
      <c r="X835" s="81" t="str">
        <f>IFERROR(VLOOKUP(A835,'Competitors Links &amp; Pricings'!A:G,7,0),"")</f>
        <v xml:space="preserve"> </v>
      </c>
      <c r="Y835" s="81">
        <f>IFERROR(VLOOKUP(A835,'Competitors Links &amp; Pricings'!A:L,8,0),"")</f>
        <v>22</v>
      </c>
      <c r="Z835" s="81">
        <f>IFERROR(VLOOKUP(A835,'Competitors Links &amp; Pricings'!A:L,9,0),"")</f>
        <v>48</v>
      </c>
      <c r="AA835" s="81">
        <f>IFERROR(VLOOKUP(A835,'Competitors Links &amp; Pricings'!A:L,10,0),"")</f>
        <v>5.08</v>
      </c>
      <c r="AB835" s="81">
        <f>IFERROR(VLOOKUP(A835,'Competitors Links &amp; Pricings'!A:L,11,0),"")</f>
        <v>20</v>
      </c>
    </row>
    <row r="836" spans="1:28" s="92" customFormat="1" ht="12" x14ac:dyDescent="0.25">
      <c r="A836" s="91" t="s">
        <v>2601</v>
      </c>
      <c r="B836" s="89">
        <v>13.04</v>
      </c>
      <c r="C836" s="89">
        <v>16.7</v>
      </c>
      <c r="D836" s="106">
        <f t="shared" si="52"/>
        <v>0.2191616766467066</v>
      </c>
      <c r="E836" s="90">
        <f t="shared" si="53"/>
        <v>0</v>
      </c>
      <c r="F836" s="90">
        <f t="shared" si="54"/>
        <v>18.079999999999998</v>
      </c>
      <c r="G836" s="100" t="s">
        <v>527</v>
      </c>
      <c r="H836" s="101" t="s">
        <v>2602</v>
      </c>
      <c r="I836" s="101" t="s">
        <v>2603</v>
      </c>
      <c r="J836" s="101" t="s">
        <v>135</v>
      </c>
      <c r="K836" s="101"/>
      <c r="L836" s="101"/>
      <c r="M836" s="101"/>
      <c r="N836" s="101"/>
      <c r="O836" s="100"/>
      <c r="P836" s="101"/>
      <c r="Q836" s="101"/>
      <c r="R836" s="101"/>
      <c r="S836" s="101"/>
      <c r="T836" s="101"/>
      <c r="U836" s="81">
        <f t="shared" si="55"/>
        <v>0</v>
      </c>
      <c r="V836" s="101">
        <f>IFERROR(VLOOKUP(A836,'Competitors Links &amp; Pricings'!A:G,3,0),"")</f>
        <v>18.079999999999998</v>
      </c>
      <c r="W836" s="101" t="str">
        <f>IFERROR(VLOOKUP(A836,'Competitors Links &amp; Pricings'!A:G,5,0),"")</f>
        <v xml:space="preserve"> </v>
      </c>
      <c r="X836" s="101" t="str">
        <f>IFERROR(VLOOKUP(A836,'Competitors Links &amp; Pricings'!A:G,7,0),"")</f>
        <v xml:space="preserve"> </v>
      </c>
      <c r="Y836" s="101">
        <f>IFERROR(VLOOKUP(A836,'Competitors Links &amp; Pricings'!A:L,8,0),"")</f>
        <v>24</v>
      </c>
      <c r="Z836" s="101">
        <f>IFERROR(VLOOKUP(A836,'Competitors Links &amp; Pricings'!A:L,9,0),"")</f>
        <v>90</v>
      </c>
      <c r="AA836" s="101">
        <f>IFERROR(VLOOKUP(A836,'Competitors Links &amp; Pricings'!A:L,10,0),"")</f>
        <v>3.14</v>
      </c>
      <c r="AB836" s="101">
        <f>IFERROR(VLOOKUP(A836,'Competitors Links &amp; Pricings'!A:L,11,0),"")</f>
        <v>15.3</v>
      </c>
    </row>
    <row r="837" spans="1:28" s="83" customFormat="1" ht="12" x14ac:dyDescent="0.25">
      <c r="A837" s="81" t="s">
        <v>2604</v>
      </c>
      <c r="B837" s="89">
        <v>33.58</v>
      </c>
      <c r="C837" s="89">
        <v>42.81</v>
      </c>
      <c r="D837" s="106">
        <f t="shared" si="52"/>
        <v>0.21560383088063545</v>
      </c>
      <c r="E837" s="90">
        <f t="shared" si="53"/>
        <v>0</v>
      </c>
      <c r="F837" s="90">
        <f t="shared" si="54"/>
        <v>46.53</v>
      </c>
      <c r="G837" s="82" t="s">
        <v>34</v>
      </c>
      <c r="H837" s="81" t="s">
        <v>2605</v>
      </c>
      <c r="I837" s="81" t="s">
        <v>2606</v>
      </c>
      <c r="J837" s="81" t="s">
        <v>135</v>
      </c>
      <c r="K837" s="81"/>
      <c r="L837" s="81"/>
      <c r="M837" s="81"/>
      <c r="N837" s="81"/>
      <c r="O837" s="82"/>
      <c r="P837" s="81"/>
      <c r="Q837" s="81"/>
      <c r="R837" s="81"/>
      <c r="S837" s="81"/>
      <c r="T837" s="81"/>
      <c r="U837" s="81">
        <f t="shared" si="55"/>
        <v>0</v>
      </c>
      <c r="V837" s="81">
        <f>IFERROR(VLOOKUP(A837,'Competitors Links &amp; Pricings'!A:G,3,0),"")</f>
        <v>46.53</v>
      </c>
      <c r="W837" s="81" t="str">
        <f>IFERROR(VLOOKUP(A837,'Competitors Links &amp; Pricings'!A:G,5,0),"")</f>
        <v xml:space="preserve"> </v>
      </c>
      <c r="X837" s="81" t="str">
        <f>IFERROR(VLOOKUP(A837,'Competitors Links &amp; Pricings'!A:G,7,0),"")</f>
        <v xml:space="preserve"> </v>
      </c>
      <c r="Y837" s="81">
        <f>IFERROR(VLOOKUP(A837,'Competitors Links &amp; Pricings'!A:L,8,0),"")</f>
        <v>22.5</v>
      </c>
      <c r="Z837" s="81">
        <f>IFERROR(VLOOKUP(A837,'Competitors Links &amp; Pricings'!A:L,9,0),"")</f>
        <v>91</v>
      </c>
      <c r="AA837" s="81">
        <f>IFERROR(VLOOKUP(A837,'Competitors Links &amp; Pricings'!A:L,10,0),"")</f>
        <v>9.9</v>
      </c>
      <c r="AB837" s="81">
        <f>IFERROR(VLOOKUP(A837,'Competitors Links &amp; Pricings'!A:L,11,0),"")</f>
        <v>31.5</v>
      </c>
    </row>
    <row r="838" spans="1:28" s="83" customFormat="1" ht="12" x14ac:dyDescent="0.25">
      <c r="A838" s="81" t="s">
        <v>2607</v>
      </c>
      <c r="B838" s="89">
        <v>12.62</v>
      </c>
      <c r="C838" s="89">
        <v>15.06</v>
      </c>
      <c r="D838" s="106">
        <f t="shared" si="52"/>
        <v>0.16201859229747684</v>
      </c>
      <c r="E838" s="90">
        <f t="shared" si="53"/>
        <v>0</v>
      </c>
      <c r="F838" s="90">
        <f t="shared" si="54"/>
        <v>0</v>
      </c>
      <c r="G838" s="82" t="s">
        <v>34</v>
      </c>
      <c r="H838" s="81" t="s">
        <v>2608</v>
      </c>
      <c r="I838" s="81" t="s">
        <v>2609</v>
      </c>
      <c r="J838" s="81" t="s">
        <v>135</v>
      </c>
      <c r="K838" s="81"/>
      <c r="L838" s="81"/>
      <c r="M838" s="81"/>
      <c r="N838" s="81"/>
      <c r="O838" s="82"/>
      <c r="P838" s="81"/>
      <c r="Q838" s="81"/>
      <c r="R838" s="81"/>
      <c r="S838" s="81"/>
      <c r="T838" s="81"/>
      <c r="U838" s="81">
        <f t="shared" si="55"/>
        <v>0</v>
      </c>
      <c r="V838" s="81" t="str">
        <f>IFERROR(VLOOKUP(A838,'Competitors Links &amp; Pricings'!A:G,3,0),"")</f>
        <v xml:space="preserve"> </v>
      </c>
      <c r="W838" s="81" t="str">
        <f>IFERROR(VLOOKUP(A838,'Competitors Links &amp; Pricings'!A:G,5,0),"")</f>
        <v xml:space="preserve"> </v>
      </c>
      <c r="X838" s="81" t="str">
        <f>IFERROR(VLOOKUP(A838,'Competitors Links &amp; Pricings'!A:G,7,0),"")</f>
        <v xml:space="preserve"> </v>
      </c>
      <c r="Y838" s="81">
        <f>IFERROR(VLOOKUP(A838,'Competitors Links &amp; Pricings'!A:L,8,0),"")</f>
        <v>15.5</v>
      </c>
      <c r="Z838" s="81">
        <f>IFERROR(VLOOKUP(A838,'Competitors Links &amp; Pricings'!A:L,9,0),"")</f>
        <v>82</v>
      </c>
      <c r="AA838" s="81">
        <f>IFERROR(VLOOKUP(A838,'Competitors Links &amp; Pricings'!A:L,10,0),"")</f>
        <v>4.8</v>
      </c>
      <c r="AB838" s="81">
        <f>IFERROR(VLOOKUP(A838,'Competitors Links &amp; Pricings'!A:L,11,0),"")</f>
        <v>1.25</v>
      </c>
    </row>
    <row r="839" spans="1:28" s="83" customFormat="1" ht="12" x14ac:dyDescent="0.25">
      <c r="A839" s="81" t="s">
        <v>2610</v>
      </c>
      <c r="B839" s="89">
        <v>31.94</v>
      </c>
      <c r="C839" s="89">
        <v>38.119999999999997</v>
      </c>
      <c r="D839" s="106">
        <f t="shared" si="52"/>
        <v>0.1621196222455403</v>
      </c>
      <c r="E839" s="90">
        <f t="shared" si="53"/>
        <v>0</v>
      </c>
      <c r="F839" s="90">
        <f t="shared" si="54"/>
        <v>0</v>
      </c>
      <c r="G839" s="82" t="s">
        <v>34</v>
      </c>
      <c r="H839" s="81" t="s">
        <v>2611</v>
      </c>
      <c r="I839" s="81" t="s">
        <v>2612</v>
      </c>
      <c r="J839" s="81" t="s">
        <v>135</v>
      </c>
      <c r="K839" s="81"/>
      <c r="L839" s="81"/>
      <c r="M839" s="81"/>
      <c r="N839" s="81"/>
      <c r="O839" s="82"/>
      <c r="P839" s="81"/>
      <c r="Q839" s="81"/>
      <c r="R839" s="81"/>
      <c r="S839" s="81"/>
      <c r="T839" s="81"/>
      <c r="U839" s="81">
        <f t="shared" si="55"/>
        <v>0</v>
      </c>
      <c r="V839" s="81" t="str">
        <f>IFERROR(VLOOKUP(A839,'Competitors Links &amp; Pricings'!A:G,3,0),"")</f>
        <v xml:space="preserve"> </v>
      </c>
      <c r="W839" s="81" t="str">
        <f>IFERROR(VLOOKUP(A839,'Competitors Links &amp; Pricings'!A:G,5,0),"")</f>
        <v xml:space="preserve"> </v>
      </c>
      <c r="X839" s="81" t="str">
        <f>IFERROR(VLOOKUP(A839,'Competitors Links &amp; Pricings'!A:G,7,0),"")</f>
        <v xml:space="preserve"> </v>
      </c>
      <c r="Y839" s="81">
        <f>IFERROR(VLOOKUP(A839,'Competitors Links &amp; Pricings'!A:L,8,0),"")</f>
        <v>20</v>
      </c>
      <c r="Z839" s="81">
        <f>IFERROR(VLOOKUP(A839,'Competitors Links &amp; Pricings'!A:L,9,0),"")</f>
        <v>83</v>
      </c>
      <c r="AA839" s="81">
        <f>IFERROR(VLOOKUP(A839,'Competitors Links &amp; Pricings'!A:L,10,0),"")</f>
        <v>25</v>
      </c>
      <c r="AB839" s="81">
        <f>IFERROR(VLOOKUP(A839,'Competitors Links &amp; Pricings'!A:L,11,0),"")</f>
        <v>8</v>
      </c>
    </row>
    <row r="840" spans="1:28" s="92" customFormat="1" ht="12" x14ac:dyDescent="0.25">
      <c r="A840" s="91" t="s">
        <v>2613</v>
      </c>
      <c r="B840" s="89">
        <v>3.92</v>
      </c>
      <c r="C840" s="89">
        <v>5.0199999999999996</v>
      </c>
      <c r="D840" s="106">
        <f t="shared" si="52"/>
        <v>0.21912350597609556</v>
      </c>
      <c r="E840" s="90">
        <f t="shared" si="53"/>
        <v>0</v>
      </c>
      <c r="F840" s="90">
        <f t="shared" si="54"/>
        <v>0</v>
      </c>
      <c r="G840" s="100" t="s">
        <v>527</v>
      </c>
      <c r="H840" s="101">
        <v>360060</v>
      </c>
      <c r="I840" s="101" t="s">
        <v>2614</v>
      </c>
      <c r="J840" s="101" t="s">
        <v>567</v>
      </c>
      <c r="K840" s="101"/>
      <c r="L840" s="101"/>
      <c r="M840" s="101"/>
      <c r="N840" s="101"/>
      <c r="O840" s="100"/>
      <c r="P840" s="101"/>
      <c r="Q840" s="101"/>
      <c r="R840" s="101"/>
      <c r="S840" s="101"/>
      <c r="T840" s="101"/>
      <c r="U840" s="81">
        <f t="shared" si="55"/>
        <v>0</v>
      </c>
      <c r="V840" s="101" t="str">
        <f>IFERROR(VLOOKUP(A840,'Competitors Links &amp; Pricings'!A:G,3,0),"")</f>
        <v xml:space="preserve"> </v>
      </c>
      <c r="W840" s="101" t="str">
        <f>IFERROR(VLOOKUP(A840,'Competitors Links &amp; Pricings'!A:G,5,0),"")</f>
        <v xml:space="preserve"> </v>
      </c>
      <c r="X840" s="101" t="str">
        <f>IFERROR(VLOOKUP(A840,'Competitors Links &amp; Pricings'!A:G,7,0),"")</f>
        <v xml:space="preserve"> </v>
      </c>
      <c r="Y840" s="101">
        <f>IFERROR(VLOOKUP(A840,'Competitors Links &amp; Pricings'!A:L,8,0),"")</f>
        <v>6</v>
      </c>
      <c r="Z840" s="101">
        <f>IFERROR(VLOOKUP(A840,'Competitors Links &amp; Pricings'!A:L,9,0),"")</f>
        <v>6</v>
      </c>
      <c r="AA840" s="101">
        <f>IFERROR(VLOOKUP(A840,'Competitors Links &amp; Pricings'!A:L,10,0),"")</f>
        <v>0.36</v>
      </c>
      <c r="AB840" s="101">
        <f>IFERROR(VLOOKUP(A840,'Competitors Links &amp; Pricings'!A:L,11,0),"")</f>
        <v>0.25</v>
      </c>
    </row>
    <row r="841" spans="1:28" s="92" customFormat="1" ht="12" x14ac:dyDescent="0.25">
      <c r="A841" s="91" t="s">
        <v>2615</v>
      </c>
      <c r="B841" s="89">
        <v>12.04</v>
      </c>
      <c r="C841" s="89">
        <v>15.81</v>
      </c>
      <c r="D841" s="106">
        <f t="shared" si="52"/>
        <v>0.23845667299177745</v>
      </c>
      <c r="E841" s="90">
        <f t="shared" si="53"/>
        <v>0</v>
      </c>
      <c r="F841" s="90">
        <f t="shared" si="54"/>
        <v>0</v>
      </c>
      <c r="G841" s="100" t="s">
        <v>527</v>
      </c>
      <c r="H841" s="101">
        <v>360050</v>
      </c>
      <c r="I841" s="101" t="s">
        <v>2616</v>
      </c>
      <c r="J841" s="101" t="s">
        <v>135</v>
      </c>
      <c r="K841" s="101"/>
      <c r="L841" s="101"/>
      <c r="M841" s="101"/>
      <c r="N841" s="101"/>
      <c r="O841" s="100"/>
      <c r="P841" s="101"/>
      <c r="Q841" s="101"/>
      <c r="R841" s="101"/>
      <c r="S841" s="101"/>
      <c r="T841" s="101"/>
      <c r="U841" s="81">
        <f t="shared" si="55"/>
        <v>0</v>
      </c>
      <c r="V841" s="101" t="str">
        <f>IFERROR(VLOOKUP(A841,'Competitors Links &amp; Pricings'!A:G,3,0),"")</f>
        <v xml:space="preserve"> </v>
      </c>
      <c r="W841" s="101" t="str">
        <f>IFERROR(VLOOKUP(A841,'Competitors Links &amp; Pricings'!A:G,5,0),"")</f>
        <v xml:space="preserve"> </v>
      </c>
      <c r="X841" s="101" t="str">
        <f>IFERROR(VLOOKUP(A841,'Competitors Links &amp; Pricings'!A:G,7,0),"")</f>
        <v xml:space="preserve"> </v>
      </c>
      <c r="Y841" s="101">
        <f>IFERROR(VLOOKUP(A841,'Competitors Links &amp; Pricings'!A:L,8,0),"")</f>
        <v>5.5</v>
      </c>
      <c r="Z841" s="101">
        <f>IFERROR(VLOOKUP(A841,'Competitors Links &amp; Pricings'!A:L,9,0),"")</f>
        <v>9.25</v>
      </c>
      <c r="AA841" s="101">
        <f>IFERROR(VLOOKUP(A841,'Competitors Links &amp; Pricings'!A:L,10,0),"")</f>
        <v>17</v>
      </c>
      <c r="AB841" s="101">
        <f>IFERROR(VLOOKUP(A841,'Competitors Links &amp; Pricings'!A:L,11,0),"")</f>
        <v>3.75</v>
      </c>
    </row>
    <row r="842" spans="1:28" s="92" customFormat="1" ht="12" x14ac:dyDescent="0.25">
      <c r="A842" s="91" t="s">
        <v>2617</v>
      </c>
      <c r="B842" s="89">
        <v>10.220000000000001</v>
      </c>
      <c r="C842" s="89">
        <v>13.09</v>
      </c>
      <c r="D842" s="106">
        <f t="shared" si="52"/>
        <v>0.21925133689839565</v>
      </c>
      <c r="E842" s="90">
        <f t="shared" si="53"/>
        <v>0</v>
      </c>
      <c r="F842" s="90">
        <f t="shared" si="54"/>
        <v>0</v>
      </c>
      <c r="G842" s="100" t="s">
        <v>527</v>
      </c>
      <c r="H842" s="101">
        <v>360041</v>
      </c>
      <c r="I842" s="101" t="s">
        <v>2618</v>
      </c>
      <c r="J842" s="101" t="s">
        <v>567</v>
      </c>
      <c r="K842" s="101"/>
      <c r="L842" s="101"/>
      <c r="M842" s="101"/>
      <c r="N842" s="101"/>
      <c r="O842" s="100"/>
      <c r="P842" s="101"/>
      <c r="Q842" s="101"/>
      <c r="R842" s="101"/>
      <c r="S842" s="101"/>
      <c r="T842" s="101"/>
      <c r="U842" s="81">
        <f t="shared" si="55"/>
        <v>0</v>
      </c>
      <c r="V842" s="101" t="str">
        <f>IFERROR(VLOOKUP(A842,'Competitors Links &amp; Pricings'!A:G,3,0),"")</f>
        <v xml:space="preserve"> </v>
      </c>
      <c r="W842" s="101" t="str">
        <f>IFERROR(VLOOKUP(A842,'Competitors Links &amp; Pricings'!A:G,5,0),"")</f>
        <v xml:space="preserve"> </v>
      </c>
      <c r="X842" s="101" t="str">
        <f>IFERROR(VLOOKUP(A842,'Competitors Links &amp; Pricings'!A:G,7,0),"")</f>
        <v xml:space="preserve"> </v>
      </c>
      <c r="Y842" s="101">
        <f>IFERROR(VLOOKUP(A842,'Competitors Links &amp; Pricings'!A:L,8,0),"")</f>
        <v>9</v>
      </c>
      <c r="Z842" s="101">
        <f>IFERROR(VLOOKUP(A842,'Competitors Links &amp; Pricings'!A:L,9,0),"")</f>
        <v>7.1</v>
      </c>
      <c r="AA842" s="101">
        <f>IFERROR(VLOOKUP(A842,'Competitors Links &amp; Pricings'!A:L,10,0),"")</f>
        <v>1.95</v>
      </c>
      <c r="AB842" s="101">
        <f>IFERROR(VLOOKUP(A842,'Competitors Links &amp; Pricings'!A:L,11,0),"")</f>
        <v>8</v>
      </c>
    </row>
    <row r="843" spans="1:28" s="92" customFormat="1" ht="12" x14ac:dyDescent="0.25">
      <c r="A843" s="91" t="s">
        <v>2619</v>
      </c>
      <c r="B843" s="89">
        <v>6.52</v>
      </c>
      <c r="C843" s="89">
        <v>8.09</v>
      </c>
      <c r="D843" s="106">
        <f t="shared" si="52"/>
        <v>0.19406674907292959</v>
      </c>
      <c r="E843" s="90">
        <f t="shared" si="53"/>
        <v>0</v>
      </c>
      <c r="F843" s="90">
        <f t="shared" si="54"/>
        <v>0</v>
      </c>
      <c r="G843" s="100" t="s">
        <v>527</v>
      </c>
      <c r="H843" s="101">
        <v>360030</v>
      </c>
      <c r="I843" s="101" t="s">
        <v>2620</v>
      </c>
      <c r="J843" s="101" t="s">
        <v>567</v>
      </c>
      <c r="K843" s="101"/>
      <c r="L843" s="101"/>
      <c r="M843" s="101"/>
      <c r="N843" s="101"/>
      <c r="O843" s="100"/>
      <c r="P843" s="101"/>
      <c r="Q843" s="101"/>
      <c r="R843" s="101"/>
      <c r="S843" s="101"/>
      <c r="T843" s="101"/>
      <c r="U843" s="81">
        <f t="shared" si="55"/>
        <v>0</v>
      </c>
      <c r="V843" s="101" t="str">
        <f>IFERROR(VLOOKUP(A843,'Competitors Links &amp; Pricings'!A:G,3,0),"")</f>
        <v xml:space="preserve"> </v>
      </c>
      <c r="W843" s="101" t="str">
        <f>IFERROR(VLOOKUP(A843,'Competitors Links &amp; Pricings'!A:G,5,0),"")</f>
        <v xml:space="preserve"> </v>
      </c>
      <c r="X843" s="101" t="str">
        <f>IFERROR(VLOOKUP(A843,'Competitors Links &amp; Pricings'!A:G,7,0),"")</f>
        <v xml:space="preserve"> </v>
      </c>
      <c r="Y843" s="101">
        <f>IFERROR(VLOOKUP(A843,'Competitors Links &amp; Pricings'!A:L,8,0),"")</f>
        <v>14</v>
      </c>
      <c r="Z843" s="101">
        <f>IFERROR(VLOOKUP(A843,'Competitors Links &amp; Pricings'!A:L,9,0),"")</f>
        <v>26.5</v>
      </c>
      <c r="AA843" s="101">
        <f>IFERROR(VLOOKUP(A843,'Competitors Links &amp; Pricings'!A:L,10,0),"")</f>
        <v>1.3</v>
      </c>
      <c r="AB843" s="101">
        <f>IFERROR(VLOOKUP(A843,'Competitors Links &amp; Pricings'!A:L,11,0),"")</f>
        <v>2.5</v>
      </c>
    </row>
    <row r="844" spans="1:28" s="92" customFormat="1" ht="12" x14ac:dyDescent="0.25">
      <c r="A844" s="91" t="s">
        <v>2621</v>
      </c>
      <c r="B844" s="89">
        <v>12.08</v>
      </c>
      <c r="C844" s="89">
        <v>14.98</v>
      </c>
      <c r="D844" s="106">
        <f t="shared" si="52"/>
        <v>0.19359145527369828</v>
      </c>
      <c r="E844" s="90">
        <f t="shared" si="53"/>
        <v>0</v>
      </c>
      <c r="F844" s="90">
        <f t="shared" si="54"/>
        <v>0</v>
      </c>
      <c r="G844" s="100" t="s">
        <v>34</v>
      </c>
      <c r="H844" s="101">
        <v>360020</v>
      </c>
      <c r="I844" s="101" t="s">
        <v>2622</v>
      </c>
      <c r="J844" s="101" t="s">
        <v>567</v>
      </c>
      <c r="K844" s="101"/>
      <c r="L844" s="101"/>
      <c r="M844" s="101"/>
      <c r="N844" s="101"/>
      <c r="O844" s="100"/>
      <c r="P844" s="101"/>
      <c r="Q844" s="101"/>
      <c r="R844" s="101"/>
      <c r="S844" s="101"/>
      <c r="T844" s="101"/>
      <c r="U844" s="81">
        <f t="shared" si="55"/>
        <v>0</v>
      </c>
      <c r="V844" s="101" t="str">
        <f>IFERROR(VLOOKUP(A844,'Competitors Links &amp; Pricings'!A:G,3,0),"")</f>
        <v xml:space="preserve"> </v>
      </c>
      <c r="W844" s="101" t="str">
        <f>IFERROR(VLOOKUP(A844,'Competitors Links &amp; Pricings'!A:G,5,0),"")</f>
        <v xml:space="preserve"> </v>
      </c>
      <c r="X844" s="101" t="str">
        <f>IFERROR(VLOOKUP(A844,'Competitors Links &amp; Pricings'!A:G,7,0),"")</f>
        <v xml:space="preserve"> </v>
      </c>
      <c r="Y844" s="101">
        <f>IFERROR(VLOOKUP(A844,'Competitors Links &amp; Pricings'!A:L,8,0),"")</f>
        <v>14</v>
      </c>
      <c r="Z844" s="101">
        <f>IFERROR(VLOOKUP(A844,'Competitors Links &amp; Pricings'!A:L,9,0),"")</f>
        <v>58</v>
      </c>
      <c r="AA844" s="101">
        <f>IFERROR(VLOOKUP(A844,'Competitors Links &amp; Pricings'!A:L,10,0),"")</f>
        <v>2.9</v>
      </c>
      <c r="AB844" s="101">
        <f>IFERROR(VLOOKUP(A844,'Competitors Links &amp; Pricings'!A:L,11,0),"")</f>
        <v>2.5</v>
      </c>
    </row>
    <row r="845" spans="1:28" s="92" customFormat="1" ht="12" x14ac:dyDescent="0.25">
      <c r="A845" s="91" t="s">
        <v>2623</v>
      </c>
      <c r="B845" s="89">
        <v>5.39</v>
      </c>
      <c r="C845" s="89">
        <v>6.68</v>
      </c>
      <c r="D845" s="106">
        <f t="shared" si="52"/>
        <v>0.19311377245508984</v>
      </c>
      <c r="E845" s="90">
        <f t="shared" si="53"/>
        <v>0</v>
      </c>
      <c r="F845" s="90">
        <f t="shared" si="54"/>
        <v>0</v>
      </c>
      <c r="G845" s="100" t="s">
        <v>34</v>
      </c>
      <c r="H845" s="101">
        <v>360010</v>
      </c>
      <c r="I845" s="101" t="s">
        <v>2624</v>
      </c>
      <c r="J845" s="101" t="s">
        <v>567</v>
      </c>
      <c r="K845" s="101"/>
      <c r="L845" s="101"/>
      <c r="M845" s="101"/>
      <c r="N845" s="101"/>
      <c r="O845" s="100"/>
      <c r="P845" s="101"/>
      <c r="Q845" s="101"/>
      <c r="R845" s="101"/>
      <c r="S845" s="101"/>
      <c r="T845" s="101"/>
      <c r="U845" s="81">
        <f t="shared" si="55"/>
        <v>0</v>
      </c>
      <c r="V845" s="101" t="str">
        <f>IFERROR(VLOOKUP(A845,'Competitors Links &amp; Pricings'!A:G,3,0),"")</f>
        <v xml:space="preserve"> </v>
      </c>
      <c r="W845" s="101" t="str">
        <f>IFERROR(VLOOKUP(A845,'Competitors Links &amp; Pricings'!A:G,5,0),"")</f>
        <v xml:space="preserve"> </v>
      </c>
      <c r="X845" s="101" t="str">
        <f>IFERROR(VLOOKUP(A845,'Competitors Links &amp; Pricings'!A:G,7,0),"")</f>
        <v xml:space="preserve"> </v>
      </c>
      <c r="Y845" s="101">
        <f>IFERROR(VLOOKUP(A845,'Competitors Links &amp; Pricings'!A:L,8,0),"")</f>
        <v>14</v>
      </c>
      <c r="Z845" s="101">
        <f>IFERROR(VLOOKUP(A845,'Competitors Links &amp; Pricings'!A:L,9,0),"")</f>
        <v>23.5</v>
      </c>
      <c r="AA845" s="101">
        <f>IFERROR(VLOOKUP(A845,'Competitors Links &amp; Pricings'!A:L,10,0),"")</f>
        <v>1.1499999999999999</v>
      </c>
      <c r="AB845" s="101">
        <f>IFERROR(VLOOKUP(A845,'Competitors Links &amp; Pricings'!A:L,11,0),"")</f>
        <v>2.5</v>
      </c>
    </row>
    <row r="846" spans="1:28" s="92" customFormat="1" ht="12" x14ac:dyDescent="0.25">
      <c r="A846" s="91" t="s">
        <v>2625</v>
      </c>
      <c r="B846" s="89">
        <v>90.82</v>
      </c>
      <c r="C846" s="89">
        <v>112.62</v>
      </c>
      <c r="D846" s="106">
        <f t="shared" si="52"/>
        <v>0.19357130172260709</v>
      </c>
      <c r="E846" s="90">
        <f t="shared" si="53"/>
        <v>0</v>
      </c>
      <c r="F846" s="90">
        <f t="shared" si="54"/>
        <v>111</v>
      </c>
      <c r="G846" s="100" t="s">
        <v>527</v>
      </c>
      <c r="H846" s="101" t="s">
        <v>2626</v>
      </c>
      <c r="I846" s="101" t="s">
        <v>2627</v>
      </c>
      <c r="J846" s="101" t="s">
        <v>135</v>
      </c>
      <c r="K846" s="101"/>
      <c r="L846" s="101"/>
      <c r="M846" s="101"/>
      <c r="N846" s="101"/>
      <c r="O846" s="100"/>
      <c r="P846" s="101"/>
      <c r="Q846" s="101"/>
      <c r="R846" s="101"/>
      <c r="S846" s="101"/>
      <c r="T846" s="101"/>
      <c r="U846" s="81">
        <f t="shared" si="55"/>
        <v>0</v>
      </c>
      <c r="V846" s="101">
        <f>IFERROR(VLOOKUP(A846,'Competitors Links &amp; Pricings'!A:G,3,0),"")</f>
        <v>111</v>
      </c>
      <c r="W846" s="101" t="str">
        <f>IFERROR(VLOOKUP(A846,'Competitors Links &amp; Pricings'!A:G,5,0),"")</f>
        <v xml:space="preserve"> </v>
      </c>
      <c r="X846" s="101" t="str">
        <f>IFERROR(VLOOKUP(A846,'Competitors Links &amp; Pricings'!A:G,7,0),"")</f>
        <v xml:space="preserve"> </v>
      </c>
      <c r="Y846" s="101">
        <f>IFERROR(VLOOKUP(A846,'Competitors Links &amp; Pricings'!A:L,8,0),"")</f>
        <v>4</v>
      </c>
      <c r="Z846" s="101">
        <f>IFERROR(VLOOKUP(A846,'Competitors Links &amp; Pricings'!A:L,9,0),"")</f>
        <v>169</v>
      </c>
      <c r="AA846" s="101">
        <f>IFERROR(VLOOKUP(A846,'Competitors Links &amp; Pricings'!A:L,10,0),"")</f>
        <v>17</v>
      </c>
      <c r="AB846" s="101">
        <f>IFERROR(VLOOKUP(A846,'Competitors Links &amp; Pricings'!A:L,11,0),"")</f>
        <v>4</v>
      </c>
    </row>
    <row r="847" spans="1:28" s="83" customFormat="1" ht="12" x14ac:dyDescent="0.25">
      <c r="A847" s="81" t="s">
        <v>2628</v>
      </c>
      <c r="B847" s="89">
        <v>18.82</v>
      </c>
      <c r="C847" s="89">
        <v>24</v>
      </c>
      <c r="D847" s="106">
        <f t="shared" si="52"/>
        <v>0.21583333333333332</v>
      </c>
      <c r="E847" s="90">
        <f t="shared" si="53"/>
        <v>0</v>
      </c>
      <c r="F847" s="90">
        <f t="shared" si="54"/>
        <v>26.09</v>
      </c>
      <c r="G847" s="82" t="s">
        <v>34</v>
      </c>
      <c r="H847" s="81">
        <v>404020</v>
      </c>
      <c r="I847" s="81" t="s">
        <v>2629</v>
      </c>
      <c r="J847" s="81" t="s">
        <v>135</v>
      </c>
      <c r="K847" s="81"/>
      <c r="L847" s="81"/>
      <c r="M847" s="81"/>
      <c r="N847" s="81"/>
      <c r="O847" s="82"/>
      <c r="P847" s="81"/>
      <c r="Q847" s="81"/>
      <c r="R847" s="81"/>
      <c r="S847" s="81"/>
      <c r="T847" s="81"/>
      <c r="U847" s="81">
        <f t="shared" si="55"/>
        <v>0</v>
      </c>
      <c r="V847" s="81">
        <f>IFERROR(VLOOKUP(A847,'Competitors Links &amp; Pricings'!A:G,3,0),"")</f>
        <v>26.09</v>
      </c>
      <c r="W847" s="81">
        <f>IFERROR(VLOOKUP(A847,'Competitors Links &amp; Pricings'!A:G,5,0),"")</f>
        <v>26.09</v>
      </c>
      <c r="X847" s="81">
        <f>IFERROR(VLOOKUP(A847,'Competitors Links &amp; Pricings'!A:G,7,0),"")</f>
        <v>26.09</v>
      </c>
      <c r="Y847" s="81">
        <f>IFERROR(VLOOKUP(A847,'Competitors Links &amp; Pricings'!A:L,8,0),"")</f>
        <v>2.8</v>
      </c>
      <c r="Z847" s="81">
        <f>IFERROR(VLOOKUP(A847,'Competitors Links &amp; Pricings'!A:L,9,0),"")</f>
        <v>10.6</v>
      </c>
      <c r="AA847" s="81">
        <f>IFERROR(VLOOKUP(A847,'Competitors Links &amp; Pricings'!A:L,10,0),"")</f>
        <v>0.8</v>
      </c>
      <c r="AB847" s="81">
        <f>IFERROR(VLOOKUP(A847,'Competitors Links &amp; Pricings'!A:L,11,0),"")</f>
        <v>0.75</v>
      </c>
    </row>
    <row r="848" spans="1:28" s="83" customFormat="1" ht="12" x14ac:dyDescent="0.25">
      <c r="A848" s="81" t="s">
        <v>2630</v>
      </c>
      <c r="B848" s="89">
        <v>254.19</v>
      </c>
      <c r="C848" s="89">
        <v>323.55</v>
      </c>
      <c r="D848" s="106">
        <f t="shared" si="52"/>
        <v>0.21437181270282804</v>
      </c>
      <c r="E848" s="90">
        <f t="shared" si="53"/>
        <v>0</v>
      </c>
      <c r="F848" s="90">
        <f t="shared" si="54"/>
        <v>340.58</v>
      </c>
      <c r="G848" s="82" t="s">
        <v>34</v>
      </c>
      <c r="H848" s="81">
        <v>404002</v>
      </c>
      <c r="I848" s="81" t="s">
        <v>2631</v>
      </c>
      <c r="J848" s="81" t="s">
        <v>135</v>
      </c>
      <c r="K848" s="81"/>
      <c r="L848" s="81"/>
      <c r="M848" s="81"/>
      <c r="N848" s="81"/>
      <c r="O848" s="82"/>
      <c r="P848" s="81"/>
      <c r="Q848" s="81"/>
      <c r="R848" s="81"/>
      <c r="S848" s="81"/>
      <c r="T848" s="81"/>
      <c r="U848" s="81">
        <f t="shared" si="55"/>
        <v>0</v>
      </c>
      <c r="V848" s="81">
        <f>IFERROR(VLOOKUP(A848,'Competitors Links &amp; Pricings'!A:G,3,0),"")</f>
        <v>340.58</v>
      </c>
      <c r="W848" s="81" t="str">
        <f>IFERROR(VLOOKUP(A848,'Competitors Links &amp; Pricings'!A:G,5,0),"")</f>
        <v xml:space="preserve"> </v>
      </c>
      <c r="X848" s="81" t="str">
        <f>IFERROR(VLOOKUP(A848,'Competitors Links &amp; Pricings'!A:G,7,0),"")</f>
        <v xml:space="preserve"> </v>
      </c>
      <c r="Y848" s="81">
        <f>IFERROR(VLOOKUP(A848,'Competitors Links &amp; Pricings'!A:L,8,0),"")</f>
        <v>4.5</v>
      </c>
      <c r="Z848" s="81">
        <f>IFERROR(VLOOKUP(A848,'Competitors Links &amp; Pricings'!A:L,9,0),"")</f>
        <v>6</v>
      </c>
      <c r="AA848" s="81">
        <f>IFERROR(VLOOKUP(A848,'Competitors Links &amp; Pricings'!A:L,10,0),"")</f>
        <v>97</v>
      </c>
      <c r="AB848" s="81">
        <f>IFERROR(VLOOKUP(A848,'Competitors Links &amp; Pricings'!A:L,11,0),"")</f>
        <v>180</v>
      </c>
    </row>
    <row r="849" spans="1:28" s="83" customFormat="1" ht="12" x14ac:dyDescent="0.25">
      <c r="A849" s="81" t="s">
        <v>2632</v>
      </c>
      <c r="B849" s="89">
        <v>26.37</v>
      </c>
      <c r="C849" s="89">
        <v>33.64</v>
      </c>
      <c r="D849" s="106">
        <f t="shared" si="52"/>
        <v>0.2161117717003567</v>
      </c>
      <c r="E849" s="90">
        <f t="shared" si="53"/>
        <v>0</v>
      </c>
      <c r="F849" s="90">
        <f t="shared" si="54"/>
        <v>36.57</v>
      </c>
      <c r="G849" s="82" t="s">
        <v>34</v>
      </c>
      <c r="H849" s="81" t="s">
        <v>2633</v>
      </c>
      <c r="I849" s="81" t="s">
        <v>2634</v>
      </c>
      <c r="J849" s="81" t="s">
        <v>135</v>
      </c>
      <c r="K849" s="81"/>
      <c r="L849" s="81"/>
      <c r="M849" s="81"/>
      <c r="N849" s="81"/>
      <c r="O849" s="82"/>
      <c r="P849" s="81"/>
      <c r="Q849" s="81"/>
      <c r="R849" s="81"/>
      <c r="S849" s="81"/>
      <c r="T849" s="81"/>
      <c r="U849" s="81">
        <f t="shared" si="55"/>
        <v>0</v>
      </c>
      <c r="V849" s="81">
        <f>IFERROR(VLOOKUP(A849,'Competitors Links &amp; Pricings'!A:G,3,0),"")</f>
        <v>36.57</v>
      </c>
      <c r="W849" s="81" t="str">
        <f>IFERROR(VLOOKUP(A849,'Competitors Links &amp; Pricings'!A:G,5,0),"")</f>
        <v xml:space="preserve"> </v>
      </c>
      <c r="X849" s="81" t="str">
        <f>IFERROR(VLOOKUP(A849,'Competitors Links &amp; Pricings'!A:G,7,0),"")</f>
        <v xml:space="preserve"> </v>
      </c>
      <c r="Y849" s="81">
        <f>IFERROR(VLOOKUP(A849,'Competitors Links &amp; Pricings'!A:L,8,0),"")</f>
        <v>5</v>
      </c>
      <c r="Z849" s="81">
        <f>IFERROR(VLOOKUP(A849,'Competitors Links &amp; Pricings'!A:L,9,0),"")</f>
        <v>5</v>
      </c>
      <c r="AA849" s="81">
        <f>IFERROR(VLOOKUP(A849,'Competitors Links &amp; Pricings'!A:L,10,0),"")</f>
        <v>2</v>
      </c>
      <c r="AB849" s="81">
        <f>IFERROR(VLOOKUP(A849,'Competitors Links &amp; Pricings'!A:L,11,0),"")</f>
        <v>5</v>
      </c>
    </row>
    <row r="850" spans="1:28" s="83" customFormat="1" ht="12" x14ac:dyDescent="0.25">
      <c r="A850" s="81" t="s">
        <v>2635</v>
      </c>
      <c r="B850" s="89">
        <v>1.45</v>
      </c>
      <c r="C850" s="89">
        <v>1.73</v>
      </c>
      <c r="D850" s="106">
        <f t="shared" si="52"/>
        <v>0.16184971098265899</v>
      </c>
      <c r="E850" s="90">
        <f t="shared" si="53"/>
        <v>0</v>
      </c>
      <c r="F850" s="90">
        <f t="shared" si="54"/>
        <v>0</v>
      </c>
      <c r="G850" s="82" t="s">
        <v>34</v>
      </c>
      <c r="H850" s="81" t="s">
        <v>2636</v>
      </c>
      <c r="I850" s="81" t="s">
        <v>2637</v>
      </c>
      <c r="J850" s="81" t="s">
        <v>135</v>
      </c>
      <c r="K850" s="81"/>
      <c r="L850" s="81"/>
      <c r="M850" s="81"/>
      <c r="N850" s="81"/>
      <c r="O850" s="82"/>
      <c r="P850" s="81"/>
      <c r="Q850" s="81"/>
      <c r="R850" s="81"/>
      <c r="S850" s="81"/>
      <c r="T850" s="81"/>
      <c r="U850" s="81">
        <f t="shared" si="55"/>
        <v>0</v>
      </c>
      <c r="V850" s="81" t="str">
        <f>IFERROR(VLOOKUP(A850,'Competitors Links &amp; Pricings'!A:G,3,0),"")</f>
        <v xml:space="preserve"> </v>
      </c>
      <c r="W850" s="81" t="str">
        <f>IFERROR(VLOOKUP(A850,'Competitors Links &amp; Pricings'!A:G,5,0),"")</f>
        <v xml:space="preserve"> </v>
      </c>
      <c r="X850" s="81" t="str">
        <f>IFERROR(VLOOKUP(A850,'Competitors Links &amp; Pricings'!A:G,7,0),"")</f>
        <v xml:space="preserve"> </v>
      </c>
      <c r="Y850" s="81">
        <f>IFERROR(VLOOKUP(A850,'Competitors Links &amp; Pricings'!A:L,8,0),"")</f>
        <v>0.75</v>
      </c>
      <c r="Z850" s="81">
        <f>IFERROR(VLOOKUP(A850,'Competitors Links &amp; Pricings'!A:L,9,0),"")</f>
        <v>1.5</v>
      </c>
      <c r="AA850" s="81">
        <f>IFERROR(VLOOKUP(A850,'Competitors Links &amp; Pricings'!A:L,10,0),"")</f>
        <v>0.05</v>
      </c>
      <c r="AB850" s="81">
        <f>IFERROR(VLOOKUP(A850,'Competitors Links &amp; Pricings'!A:L,11,0),"")</f>
        <v>2.75</v>
      </c>
    </row>
    <row r="851" spans="1:28" s="83" customFormat="1" ht="12" x14ac:dyDescent="0.25">
      <c r="A851" s="81" t="s">
        <v>2638</v>
      </c>
      <c r="B851" s="89">
        <v>1.18</v>
      </c>
      <c r="C851" s="89">
        <v>1.51</v>
      </c>
      <c r="D851" s="106">
        <f t="shared" si="52"/>
        <v>0.21854304635761593</v>
      </c>
      <c r="E851" s="90">
        <f t="shared" si="53"/>
        <v>0</v>
      </c>
      <c r="F851" s="90">
        <f t="shared" si="54"/>
        <v>1.64</v>
      </c>
      <c r="G851" s="82" t="s">
        <v>34</v>
      </c>
      <c r="H851" s="81" t="s">
        <v>2639</v>
      </c>
      <c r="I851" s="81" t="s">
        <v>2640</v>
      </c>
      <c r="J851" s="81" t="s">
        <v>135</v>
      </c>
      <c r="K851" s="81"/>
      <c r="L851" s="81"/>
      <c r="M851" s="81"/>
      <c r="N851" s="81"/>
      <c r="O851" s="82"/>
      <c r="P851" s="81"/>
      <c r="Q851" s="81"/>
      <c r="R851" s="81"/>
      <c r="S851" s="81"/>
      <c r="T851" s="81"/>
      <c r="U851" s="81">
        <f t="shared" si="55"/>
        <v>0</v>
      </c>
      <c r="V851" s="81">
        <f>IFERROR(VLOOKUP(A851,'Competitors Links &amp; Pricings'!A:G,3,0),"")</f>
        <v>1.64</v>
      </c>
      <c r="W851" s="81" t="str">
        <f>IFERROR(VLOOKUP(A851,'Competitors Links &amp; Pricings'!A:G,5,0),"")</f>
        <v xml:space="preserve"> </v>
      </c>
      <c r="X851" s="81" t="str">
        <f>IFERROR(VLOOKUP(A851,'Competitors Links &amp; Pricings'!A:G,7,0),"")</f>
        <v xml:space="preserve"> </v>
      </c>
      <c r="Y851" s="81">
        <f>IFERROR(VLOOKUP(A851,'Competitors Links &amp; Pricings'!A:L,8,0),"")</f>
        <v>0.75</v>
      </c>
      <c r="Z851" s="81">
        <f>IFERROR(VLOOKUP(A851,'Competitors Links &amp; Pricings'!A:L,9,0),"")</f>
        <v>1.5</v>
      </c>
      <c r="AA851" s="81">
        <f>IFERROR(VLOOKUP(A851,'Competitors Links &amp; Pricings'!A:L,10,0),"")</f>
        <v>0.05</v>
      </c>
      <c r="AB851" s="81">
        <f>IFERROR(VLOOKUP(A851,'Competitors Links &amp; Pricings'!A:L,11,0),"")</f>
        <v>2.75</v>
      </c>
    </row>
    <row r="852" spans="1:28" s="83" customFormat="1" ht="12" x14ac:dyDescent="0.25">
      <c r="A852" s="81" t="s">
        <v>2641</v>
      </c>
      <c r="B852" s="89">
        <v>983.15</v>
      </c>
      <c r="C852" s="89">
        <v>1150</v>
      </c>
      <c r="D852" s="106">
        <f t="shared" si="52"/>
        <v>0.14508695652173914</v>
      </c>
      <c r="E852" s="90">
        <f t="shared" si="53"/>
        <v>0</v>
      </c>
      <c r="F852" s="90">
        <f t="shared" si="54"/>
        <v>1236.42</v>
      </c>
      <c r="G852" s="82" t="s">
        <v>34</v>
      </c>
      <c r="H852" s="81" t="s">
        <v>2642</v>
      </c>
      <c r="I852" s="81" t="s">
        <v>2643</v>
      </c>
      <c r="J852" s="81" t="s">
        <v>334</v>
      </c>
      <c r="K852" s="81"/>
      <c r="L852" s="81"/>
      <c r="M852" s="81"/>
      <c r="N852" s="81"/>
      <c r="O852" s="82"/>
      <c r="P852" s="81"/>
      <c r="Q852" s="81"/>
      <c r="R852" s="81"/>
      <c r="S852" s="81"/>
      <c r="T852" s="81"/>
      <c r="U852" s="81">
        <f t="shared" si="55"/>
        <v>0</v>
      </c>
      <c r="V852" s="81">
        <f>IFERROR(VLOOKUP(A852,'Competitors Links &amp; Pricings'!A:G,3,0),"")</f>
        <v>1236.42</v>
      </c>
      <c r="W852" s="81">
        <f>IFERROR(VLOOKUP(A852,'Competitors Links &amp; Pricings'!A:G,5,0),"")</f>
        <v>1263.8900000000001</v>
      </c>
      <c r="X852" s="81">
        <f>IFERROR(VLOOKUP(A852,'Competitors Links &amp; Pricings'!A:G,7,0),"")</f>
        <v>1359.75</v>
      </c>
      <c r="Y852" s="81">
        <f>IFERROR(VLOOKUP(A852,'Competitors Links &amp; Pricings'!A:L,8,0),"")</f>
        <v>9.25</v>
      </c>
      <c r="Z852" s="81">
        <f>IFERROR(VLOOKUP(A852,'Competitors Links &amp; Pricings'!A:L,9,0),"")</f>
        <v>11.25</v>
      </c>
      <c r="AA852" s="81">
        <f>IFERROR(VLOOKUP(A852,'Competitors Links &amp; Pricings'!A:L,10,0),"")</f>
        <v>33.28</v>
      </c>
      <c r="AB852" s="81">
        <f>IFERROR(VLOOKUP(A852,'Competitors Links &amp; Pricings'!A:L,11,0),"")</f>
        <v>6.25</v>
      </c>
    </row>
    <row r="853" spans="1:28" s="83" customFormat="1" ht="12" x14ac:dyDescent="0.25">
      <c r="A853" s="81" t="s">
        <v>2644</v>
      </c>
      <c r="B853" s="89">
        <v>983.15</v>
      </c>
      <c r="C853" s="89">
        <v>1150</v>
      </c>
      <c r="D853" s="106">
        <f t="shared" si="52"/>
        <v>0.14508695652173914</v>
      </c>
      <c r="E853" s="90">
        <f t="shared" si="53"/>
        <v>0</v>
      </c>
      <c r="F853" s="90">
        <f t="shared" si="54"/>
        <v>1236.42</v>
      </c>
      <c r="G853" s="82" t="s">
        <v>34</v>
      </c>
      <c r="H853" s="81" t="s">
        <v>2645</v>
      </c>
      <c r="I853" s="81" t="s">
        <v>2646</v>
      </c>
      <c r="J853" s="81" t="s">
        <v>334</v>
      </c>
      <c r="K853" s="81"/>
      <c r="L853" s="81"/>
      <c r="M853" s="81"/>
      <c r="N853" s="81"/>
      <c r="O853" s="82"/>
      <c r="P853" s="81"/>
      <c r="Q853" s="81"/>
      <c r="R853" s="81"/>
      <c r="S853" s="81"/>
      <c r="T853" s="81"/>
      <c r="U853" s="81">
        <f t="shared" si="55"/>
        <v>0</v>
      </c>
      <c r="V853" s="81">
        <f>IFERROR(VLOOKUP(A853,'Competitors Links &amp; Pricings'!A:G,3,0),"")</f>
        <v>1236.42</v>
      </c>
      <c r="W853" s="81">
        <f>IFERROR(VLOOKUP(A853,'Competitors Links &amp; Pricings'!A:G,5,0),"")</f>
        <v>1263.8900000000001</v>
      </c>
      <c r="X853" s="81">
        <f>IFERROR(VLOOKUP(A853,'Competitors Links &amp; Pricings'!A:G,7,0),"")</f>
        <v>1236.42</v>
      </c>
      <c r="Y853" s="81">
        <f>IFERROR(VLOOKUP(A853,'Competitors Links &amp; Pricings'!A:L,8,0),"")</f>
        <v>3</v>
      </c>
      <c r="Z853" s="81">
        <f>IFERROR(VLOOKUP(A853,'Competitors Links &amp; Pricings'!A:L,9,0),"")</f>
        <v>7.1</v>
      </c>
      <c r="AA853" s="81">
        <f>IFERROR(VLOOKUP(A853,'Competitors Links &amp; Pricings'!A:L,10,0),"")</f>
        <v>33.28</v>
      </c>
      <c r="AB853" s="81">
        <f>IFERROR(VLOOKUP(A853,'Competitors Links &amp; Pricings'!A:L,11,0),"")</f>
        <v>6.7</v>
      </c>
    </row>
    <row r="854" spans="1:28" s="83" customFormat="1" ht="12" x14ac:dyDescent="0.25">
      <c r="A854" s="81" t="s">
        <v>2647</v>
      </c>
      <c r="B854" s="89">
        <v>2134.83</v>
      </c>
      <c r="C854" s="89">
        <v>2207.08</v>
      </c>
      <c r="D854" s="106">
        <f t="shared" si="52"/>
        <v>3.2735560106566142E-2</v>
      </c>
      <c r="E854" s="90">
        <f t="shared" si="53"/>
        <v>0</v>
      </c>
      <c r="F854" s="90">
        <f t="shared" si="54"/>
        <v>2399</v>
      </c>
      <c r="G854" s="82" t="s">
        <v>34</v>
      </c>
      <c r="H854" s="81" t="s">
        <v>2648</v>
      </c>
      <c r="I854" s="81" t="s">
        <v>2649</v>
      </c>
      <c r="J854" s="81" t="s">
        <v>334</v>
      </c>
      <c r="K854" s="81"/>
      <c r="L854" s="81"/>
      <c r="M854" s="81"/>
      <c r="N854" s="81"/>
      <c r="O854" s="82"/>
      <c r="P854" s="81"/>
      <c r="Q854" s="81"/>
      <c r="R854" s="81"/>
      <c r="S854" s="81"/>
      <c r="T854" s="81"/>
      <c r="U854" s="81">
        <f t="shared" si="55"/>
        <v>0</v>
      </c>
      <c r="V854" s="81">
        <f>IFERROR(VLOOKUP(A854,'Competitors Links &amp; Pricings'!A:G,3,0),"")</f>
        <v>2399</v>
      </c>
      <c r="W854" s="81">
        <f>IFERROR(VLOOKUP(A854,'Competitors Links &amp; Pricings'!A:G,5,0),"")</f>
        <v>2684.79</v>
      </c>
      <c r="X854" s="81">
        <f>IFERROR(VLOOKUP(A854,'Competitors Links &amp; Pricings'!A:G,7,0),"")</f>
        <v>2684.79</v>
      </c>
      <c r="Y854" s="81">
        <f>IFERROR(VLOOKUP(A854,'Competitors Links &amp; Pricings'!A:L,8,0),"")</f>
        <v>14</v>
      </c>
      <c r="Z854" s="81">
        <f>IFERROR(VLOOKUP(A854,'Competitors Links &amp; Pricings'!A:L,9,0),"")</f>
        <v>13.5</v>
      </c>
      <c r="AA854" s="81">
        <f>IFERROR(VLOOKUP(A854,'Competitors Links &amp; Pricings'!A:L,10,0),"")</f>
        <v>86</v>
      </c>
      <c r="AB854" s="81">
        <f>IFERROR(VLOOKUP(A854,'Competitors Links &amp; Pricings'!A:L,11,0),"")</f>
        <v>8</v>
      </c>
    </row>
    <row r="855" spans="1:28" s="83" customFormat="1" ht="12" x14ac:dyDescent="0.25">
      <c r="A855" s="81" t="s">
        <v>2650</v>
      </c>
      <c r="B855" s="89">
        <v>2134.83</v>
      </c>
      <c r="C855" s="89">
        <v>2474.8000000000002</v>
      </c>
      <c r="D855" s="106">
        <f t="shared" si="52"/>
        <v>0.13737271698723139</v>
      </c>
      <c r="E855" s="90">
        <f t="shared" si="53"/>
        <v>0</v>
      </c>
      <c r="F855" s="90">
        <f t="shared" si="54"/>
        <v>2684.79</v>
      </c>
      <c r="G855" s="82" t="s">
        <v>34</v>
      </c>
      <c r="H855" s="81" t="s">
        <v>2651</v>
      </c>
      <c r="I855" s="81" t="s">
        <v>2652</v>
      </c>
      <c r="J855" s="81" t="s">
        <v>334</v>
      </c>
      <c r="K855" s="81"/>
      <c r="L855" s="81"/>
      <c r="M855" s="81"/>
      <c r="N855" s="81"/>
      <c r="O855" s="82"/>
      <c r="P855" s="81"/>
      <c r="Q855" s="81"/>
      <c r="R855" s="81"/>
      <c r="S855" s="81"/>
      <c r="T855" s="81"/>
      <c r="U855" s="81">
        <f t="shared" si="55"/>
        <v>0</v>
      </c>
      <c r="V855" s="81">
        <f>IFERROR(VLOOKUP(A855,'Competitors Links &amp; Pricings'!A:G,3,0),"")</f>
        <v>2684.79</v>
      </c>
      <c r="W855" s="81">
        <f>IFERROR(VLOOKUP(A855,'Competitors Links &amp; Pricings'!A:G,5,0),"")</f>
        <v>2994</v>
      </c>
      <c r="X855" s="81">
        <f>IFERROR(VLOOKUP(A855,'Competitors Links &amp; Pricings'!A:G,7,0),"")</f>
        <v>2690</v>
      </c>
      <c r="Y855" s="81">
        <f>IFERROR(VLOOKUP(A855,'Competitors Links &amp; Pricings'!A:L,8,0),"")</f>
        <v>14</v>
      </c>
      <c r="Z855" s="81">
        <f>IFERROR(VLOOKUP(A855,'Competitors Links &amp; Pricings'!A:L,9,0),"")</f>
        <v>13.5</v>
      </c>
      <c r="AA855" s="81">
        <f>IFERROR(VLOOKUP(A855,'Competitors Links &amp; Pricings'!A:L,10,0),"")</f>
        <v>86</v>
      </c>
      <c r="AB855" s="81">
        <f>IFERROR(VLOOKUP(A855,'Competitors Links &amp; Pricings'!A:L,11,0),"")</f>
        <v>8</v>
      </c>
    </row>
    <row r="856" spans="1:28" s="83" customFormat="1" ht="12" x14ac:dyDescent="0.25">
      <c r="A856" s="81" t="s">
        <v>2653</v>
      </c>
      <c r="B856" s="89">
        <v>653.99</v>
      </c>
      <c r="C856" s="89">
        <v>767.52</v>
      </c>
      <c r="D856" s="106">
        <f t="shared" si="52"/>
        <v>0.147917969564311</v>
      </c>
      <c r="E856" s="90">
        <f t="shared" si="53"/>
        <v>0</v>
      </c>
      <c r="F856" s="90">
        <f t="shared" si="54"/>
        <v>776.06</v>
      </c>
      <c r="G856" s="82" t="s">
        <v>34</v>
      </c>
      <c r="H856" s="81" t="s">
        <v>2654</v>
      </c>
      <c r="I856" s="81" t="s">
        <v>2655</v>
      </c>
      <c r="J856" s="81" t="s">
        <v>2656</v>
      </c>
      <c r="K856" s="81"/>
      <c r="L856" s="81"/>
      <c r="M856" s="81"/>
      <c r="N856" s="81"/>
      <c r="O856" s="82"/>
      <c r="P856" s="81"/>
      <c r="Q856" s="81"/>
      <c r="R856" s="81"/>
      <c r="S856" s="81"/>
      <c r="T856" s="81"/>
      <c r="U856" s="81">
        <f t="shared" si="55"/>
        <v>0</v>
      </c>
      <c r="V856" s="81">
        <f>IFERROR(VLOOKUP(A856,'Competitors Links &amp; Pricings'!A:G,3,0),"")</f>
        <v>830.32</v>
      </c>
      <c r="W856" s="81">
        <f>IFERROR(VLOOKUP(A856,'Competitors Links &amp; Pricings'!A:G,5,0),"")</f>
        <v>858</v>
      </c>
      <c r="X856" s="81">
        <f>IFERROR(VLOOKUP(A856,'Competitors Links &amp; Pricings'!A:G,7,0),"")</f>
        <v>776.06</v>
      </c>
      <c r="Y856" s="81">
        <f>IFERROR(VLOOKUP(A856,'Competitors Links &amp; Pricings'!A:L,8,0),"")</f>
        <v>5.0999999999999996</v>
      </c>
      <c r="Z856" s="81">
        <f>IFERROR(VLOOKUP(A856,'Competitors Links &amp; Pricings'!A:L,9,0),"")</f>
        <v>5.4</v>
      </c>
      <c r="AA856" s="81">
        <f>IFERROR(VLOOKUP(A856,'Competitors Links &amp; Pricings'!A:L,10,0),"")</f>
        <v>0.73</v>
      </c>
      <c r="AB856" s="81">
        <f>IFERROR(VLOOKUP(A856,'Competitors Links &amp; Pricings'!A:L,11,0),"")</f>
        <v>1.9</v>
      </c>
    </row>
    <row r="857" spans="1:28" s="83" customFormat="1" ht="12" x14ac:dyDescent="0.25">
      <c r="A857" s="81" t="s">
        <v>2657</v>
      </c>
      <c r="B857" s="89">
        <v>342.88</v>
      </c>
      <c r="C857" s="89">
        <v>418.31</v>
      </c>
      <c r="D857" s="106">
        <f t="shared" si="52"/>
        <v>0.18032081470679642</v>
      </c>
      <c r="E857" s="90">
        <f t="shared" si="53"/>
        <v>0</v>
      </c>
      <c r="F857" s="90">
        <f t="shared" si="54"/>
        <v>401</v>
      </c>
      <c r="G857" s="82" t="s">
        <v>34</v>
      </c>
      <c r="H857" s="81" t="s">
        <v>2658</v>
      </c>
      <c r="I857" s="81" t="s">
        <v>2659</v>
      </c>
      <c r="J857" s="81" t="s">
        <v>2656</v>
      </c>
      <c r="K857" s="81"/>
      <c r="L857" s="81"/>
      <c r="M857" s="81"/>
      <c r="N857" s="81"/>
      <c r="O857" s="82"/>
      <c r="P857" s="81"/>
      <c r="Q857" s="81"/>
      <c r="R857" s="81"/>
      <c r="S857" s="81"/>
      <c r="T857" s="81"/>
      <c r="U857" s="81">
        <f t="shared" si="55"/>
        <v>0</v>
      </c>
      <c r="V857" s="81">
        <f>IFERROR(VLOOKUP(A857,'Competitors Links &amp; Pricings'!A:G,3,0),"")</f>
        <v>435.33</v>
      </c>
      <c r="W857" s="81">
        <f>IFERROR(VLOOKUP(A857,'Competitors Links &amp; Pricings'!A:G,5,0),"")</f>
        <v>452</v>
      </c>
      <c r="X857" s="81">
        <f>IFERROR(VLOOKUP(A857,'Competitors Links &amp; Pricings'!A:G,7,0),"")</f>
        <v>401</v>
      </c>
      <c r="Y857" s="81">
        <f>IFERROR(VLOOKUP(A857,'Competitors Links &amp; Pricings'!A:L,8,0),"")</f>
        <v>3</v>
      </c>
      <c r="Z857" s="81">
        <f>IFERROR(VLOOKUP(A857,'Competitors Links &amp; Pricings'!A:L,9,0),"")</f>
        <v>5.2</v>
      </c>
      <c r="AA857" s="81">
        <f>IFERROR(VLOOKUP(A857,'Competitors Links &amp; Pricings'!A:L,10,0),"")</f>
        <v>1.1000000000000001</v>
      </c>
      <c r="AB857" s="81">
        <f>IFERROR(VLOOKUP(A857,'Competitors Links &amp; Pricings'!A:L,11,0),"")</f>
        <v>1.6</v>
      </c>
    </row>
    <row r="858" spans="1:28" s="83" customFormat="1" ht="12" x14ac:dyDescent="0.25">
      <c r="A858" s="81" t="s">
        <v>2660</v>
      </c>
      <c r="B858" s="89">
        <v>570.66</v>
      </c>
      <c r="C858" s="89">
        <v>673.57</v>
      </c>
      <c r="D858" s="106">
        <f t="shared" si="52"/>
        <v>0.15278293273156476</v>
      </c>
      <c r="E858" s="90">
        <f t="shared" si="53"/>
        <v>0</v>
      </c>
      <c r="F858" s="90">
        <f t="shared" si="54"/>
        <v>632</v>
      </c>
      <c r="G858" s="82" t="s">
        <v>34</v>
      </c>
      <c r="H858" s="81" t="s">
        <v>2661</v>
      </c>
      <c r="I858" s="81" t="s">
        <v>2662</v>
      </c>
      <c r="J858" s="81" t="s">
        <v>2656</v>
      </c>
      <c r="K858" s="81"/>
      <c r="L858" s="81"/>
      <c r="M858" s="81"/>
      <c r="N858" s="81"/>
      <c r="O858" s="82"/>
      <c r="P858" s="81"/>
      <c r="Q858" s="81"/>
      <c r="R858" s="81"/>
      <c r="S858" s="81"/>
      <c r="T858" s="81"/>
      <c r="U858" s="81">
        <f t="shared" si="55"/>
        <v>0</v>
      </c>
      <c r="V858" s="81">
        <f>IFERROR(VLOOKUP(A858,'Competitors Links &amp; Pricings'!A:G,3,0),"")</f>
        <v>632</v>
      </c>
      <c r="W858" s="81">
        <f>IFERROR(VLOOKUP(A858,'Competitors Links &amp; Pricings'!A:G,5,0),"")</f>
        <v>634.99</v>
      </c>
      <c r="X858" s="81">
        <f>IFERROR(VLOOKUP(A858,'Competitors Links &amp; Pricings'!A:G,7,0),"")</f>
        <v>679.73</v>
      </c>
      <c r="Y858" s="81">
        <f>IFERROR(VLOOKUP(A858,'Competitors Links &amp; Pricings'!A:L,8,0),"")</f>
        <v>1.3</v>
      </c>
      <c r="Z858" s="81">
        <f>IFERROR(VLOOKUP(A858,'Competitors Links &amp; Pricings'!A:L,9,0),"")</f>
        <v>5</v>
      </c>
      <c r="AA858" s="81">
        <f>IFERROR(VLOOKUP(A858,'Competitors Links &amp; Pricings'!A:L,10,0),"")</f>
        <v>7.0000000000000007E-2</v>
      </c>
      <c r="AB858" s="81">
        <f>IFERROR(VLOOKUP(A858,'Competitors Links &amp; Pricings'!A:L,11,0),"")</f>
        <v>0.8</v>
      </c>
    </row>
    <row r="859" spans="1:28" s="83" customFormat="1" ht="12" x14ac:dyDescent="0.25">
      <c r="A859" s="81" t="s">
        <v>2663</v>
      </c>
      <c r="B859" s="89">
        <v>168.44</v>
      </c>
      <c r="C859" s="89">
        <v>205.5</v>
      </c>
      <c r="D859" s="106">
        <f t="shared" si="52"/>
        <v>0.18034063260340633</v>
      </c>
      <c r="E859" s="90">
        <f t="shared" si="53"/>
        <v>0</v>
      </c>
      <c r="F859" s="90">
        <f t="shared" si="54"/>
        <v>197</v>
      </c>
      <c r="G859" s="82" t="s">
        <v>34</v>
      </c>
      <c r="H859" s="81" t="s">
        <v>2664</v>
      </c>
      <c r="I859" s="81" t="s">
        <v>2665</v>
      </c>
      <c r="J859" s="81" t="s">
        <v>2656</v>
      </c>
      <c r="K859" s="81"/>
      <c r="L859" s="81"/>
      <c r="M859" s="81"/>
      <c r="N859" s="81"/>
      <c r="O859" s="82"/>
      <c r="P859" s="81"/>
      <c r="Q859" s="81"/>
      <c r="R859" s="81"/>
      <c r="S859" s="81"/>
      <c r="T859" s="81"/>
      <c r="U859" s="81">
        <f t="shared" si="55"/>
        <v>0</v>
      </c>
      <c r="V859" s="81">
        <f>IFERROR(VLOOKUP(A859,'Competitors Links &amp; Pricings'!A:G,3,0),"")</f>
        <v>213.85</v>
      </c>
      <c r="W859" s="81">
        <f>IFERROR(VLOOKUP(A859,'Competitors Links &amp; Pricings'!A:G,5,0),"")</f>
        <v>197</v>
      </c>
      <c r="X859" s="81">
        <f>IFERROR(VLOOKUP(A859,'Competitors Links &amp; Pricings'!A:G,7,0),"")</f>
        <v>233.75</v>
      </c>
      <c r="Y859" s="81">
        <f>IFERROR(VLOOKUP(A859,'Competitors Links &amp; Pricings'!A:L,8,0),"")</f>
        <v>3</v>
      </c>
      <c r="Z859" s="81">
        <f>IFERROR(VLOOKUP(A859,'Competitors Links &amp; Pricings'!A:L,9,0),"")</f>
        <v>11</v>
      </c>
      <c r="AA859" s="81">
        <f>IFERROR(VLOOKUP(A859,'Competitors Links &amp; Pricings'!A:L,10,0),"")</f>
        <v>2</v>
      </c>
      <c r="AB859" s="81">
        <f>IFERROR(VLOOKUP(A859,'Competitors Links &amp; Pricings'!A:L,11,0),"")</f>
        <v>9</v>
      </c>
    </row>
    <row r="860" spans="1:28" s="83" customFormat="1" ht="12" x14ac:dyDescent="0.25">
      <c r="A860" s="81" t="s">
        <v>2666</v>
      </c>
      <c r="B860" s="89">
        <v>534.70000000000005</v>
      </c>
      <c r="C860" s="89">
        <v>652.33000000000004</v>
      </c>
      <c r="D860" s="106">
        <f t="shared" si="52"/>
        <v>0.18032284273297255</v>
      </c>
      <c r="E860" s="90">
        <f t="shared" si="53"/>
        <v>0</v>
      </c>
      <c r="F860" s="90">
        <f t="shared" si="54"/>
        <v>473</v>
      </c>
      <c r="G860" s="82" t="s">
        <v>34</v>
      </c>
      <c r="H860" s="81" t="s">
        <v>2667</v>
      </c>
      <c r="I860" s="81" t="s">
        <v>2668</v>
      </c>
      <c r="J860" s="81" t="s">
        <v>2656</v>
      </c>
      <c r="K860" s="81"/>
      <c r="L860" s="81"/>
      <c r="M860" s="81"/>
      <c r="N860" s="81"/>
      <c r="O860" s="82"/>
      <c r="P860" s="81"/>
      <c r="Q860" s="81"/>
      <c r="R860" s="81"/>
      <c r="S860" s="81"/>
      <c r="T860" s="81"/>
      <c r="U860" s="81">
        <f t="shared" si="55"/>
        <v>0</v>
      </c>
      <c r="V860" s="81">
        <f>IFERROR(VLOOKUP(A860,'Competitors Links &amp; Pricings'!A:G,3,0),"")</f>
        <v>473</v>
      </c>
      <c r="W860" s="81">
        <f>IFERROR(VLOOKUP(A860,'Competitors Links &amp; Pricings'!A:G,5,0),"")</f>
        <v>589.35</v>
      </c>
      <c r="X860" s="81">
        <f>IFERROR(VLOOKUP(A860,'Competitors Links &amp; Pricings'!A:G,7,0),"")</f>
        <v>624</v>
      </c>
      <c r="Y860" s="81">
        <f>IFERROR(VLOOKUP(A860,'Competitors Links &amp; Pricings'!A:L,8,0),"")</f>
        <v>9</v>
      </c>
      <c r="Z860" s="81">
        <f>IFERROR(VLOOKUP(A860,'Competitors Links &amp; Pricings'!A:L,9,0),"")</f>
        <v>12</v>
      </c>
      <c r="AA860" s="81">
        <f>IFERROR(VLOOKUP(A860,'Competitors Links &amp; Pricings'!A:L,10,0),"")</f>
        <v>1</v>
      </c>
      <c r="AB860" s="81">
        <f>IFERROR(VLOOKUP(A860,'Competitors Links &amp; Pricings'!A:L,11,0),"")</f>
        <v>5</v>
      </c>
    </row>
    <row r="861" spans="1:28" s="83" customFormat="1" ht="12" x14ac:dyDescent="0.25">
      <c r="A861" s="81" t="s">
        <v>2675</v>
      </c>
      <c r="B861" s="89">
        <v>107.3</v>
      </c>
      <c r="C861" s="89">
        <v>130.91</v>
      </c>
      <c r="D861" s="106">
        <f t="shared" si="52"/>
        <v>0.18035291421587349</v>
      </c>
      <c r="E861" s="90">
        <f t="shared" si="53"/>
        <v>0</v>
      </c>
      <c r="F861" s="90">
        <f t="shared" si="54"/>
        <v>104.45</v>
      </c>
      <c r="G861" s="82" t="s">
        <v>34</v>
      </c>
      <c r="H861" s="81" t="s">
        <v>2676</v>
      </c>
      <c r="I861" s="81" t="s">
        <v>2677</v>
      </c>
      <c r="J861" s="81" t="s">
        <v>2656</v>
      </c>
      <c r="K861" s="81"/>
      <c r="L861" s="81"/>
      <c r="M861" s="81"/>
      <c r="N861" s="81"/>
      <c r="O861" s="82"/>
      <c r="P861" s="81"/>
      <c r="Q861" s="81"/>
      <c r="R861" s="81"/>
      <c r="S861" s="81"/>
      <c r="T861" s="81"/>
      <c r="U861" s="81">
        <f t="shared" si="55"/>
        <v>0</v>
      </c>
      <c r="V861" s="81">
        <f>IFERROR(VLOOKUP(A861,'Competitors Links &amp; Pricings'!A:G,3,0),"")</f>
        <v>104.45</v>
      </c>
      <c r="W861" s="81">
        <f>IFERROR(VLOOKUP(A861,'Competitors Links &amp; Pricings'!A:G,5,0),"")</f>
        <v>136.22999999999999</v>
      </c>
      <c r="X861" s="81">
        <f>IFERROR(VLOOKUP(A861,'Competitors Links &amp; Pricings'!A:G,7,0),"")</f>
        <v>126</v>
      </c>
      <c r="Y861" s="81">
        <f>IFERROR(VLOOKUP(A861,'Competitors Links &amp; Pricings'!A:L,8,0),"")</f>
        <v>4.5</v>
      </c>
      <c r="Z861" s="81">
        <f>IFERROR(VLOOKUP(A861,'Competitors Links &amp; Pricings'!A:L,9,0),"")</f>
        <v>5.6</v>
      </c>
      <c r="AA861" s="81">
        <f>IFERROR(VLOOKUP(A861,'Competitors Links &amp; Pricings'!A:L,10,0),"")</f>
        <v>0.7</v>
      </c>
      <c r="AB861" s="81">
        <f>IFERROR(VLOOKUP(A861,'Competitors Links &amp; Pricings'!A:L,11,0),"")</f>
        <v>3.5</v>
      </c>
    </row>
    <row r="862" spans="1:28" s="83" customFormat="1" ht="12" x14ac:dyDescent="0.25">
      <c r="A862" s="81" t="s">
        <v>2678</v>
      </c>
      <c r="B862" s="89">
        <v>51.55</v>
      </c>
      <c r="C862" s="89">
        <v>63.92</v>
      </c>
      <c r="D862" s="106">
        <f t="shared" si="52"/>
        <v>0.19352315394242811</v>
      </c>
      <c r="E862" s="90">
        <f t="shared" si="53"/>
        <v>0</v>
      </c>
      <c r="F862" s="90">
        <f t="shared" si="54"/>
        <v>72.72</v>
      </c>
      <c r="G862" s="82" t="s">
        <v>34</v>
      </c>
      <c r="H862" s="81" t="s">
        <v>2679</v>
      </c>
      <c r="I862" s="81" t="s">
        <v>2680</v>
      </c>
      <c r="J862" s="81" t="s">
        <v>2656</v>
      </c>
      <c r="K862" s="81"/>
      <c r="L862" s="81"/>
      <c r="M862" s="81"/>
      <c r="N862" s="81"/>
      <c r="O862" s="82"/>
      <c r="P862" s="81"/>
      <c r="Q862" s="81"/>
      <c r="R862" s="81"/>
      <c r="S862" s="81"/>
      <c r="T862" s="81"/>
      <c r="U862" s="81">
        <f t="shared" si="55"/>
        <v>0</v>
      </c>
      <c r="V862" s="81">
        <f>IFERROR(VLOOKUP(A862,'Competitors Links &amp; Pricings'!A:G,3,0),"")</f>
        <v>72.72</v>
      </c>
      <c r="W862" s="81">
        <f>IFERROR(VLOOKUP(A862,'Competitors Links &amp; Pricings'!A:G,5,0),"")</f>
        <v>81.400000000000006</v>
      </c>
      <c r="X862" s="81">
        <f>IFERROR(VLOOKUP(A862,'Competitors Links &amp; Pricings'!A:G,7,0),"")</f>
        <v>79.36</v>
      </c>
      <c r="Y862" s="81">
        <f>IFERROR(VLOOKUP(A862,'Competitors Links &amp; Pricings'!A:L,8,0),"")</f>
        <v>7.8</v>
      </c>
      <c r="Z862" s="81">
        <f>IFERROR(VLOOKUP(A862,'Competitors Links &amp; Pricings'!A:L,9,0),"")</f>
        <v>9.8000000000000007</v>
      </c>
      <c r="AA862" s="81">
        <f>IFERROR(VLOOKUP(A862,'Competitors Links &amp; Pricings'!A:L,10,0),"")</f>
        <v>2.2000000000000002</v>
      </c>
      <c r="AB862" s="81">
        <f>IFERROR(VLOOKUP(A862,'Competitors Links &amp; Pricings'!A:L,11,0),"")</f>
        <v>1.5</v>
      </c>
    </row>
    <row r="863" spans="1:28" s="83" customFormat="1" ht="12" x14ac:dyDescent="0.25">
      <c r="A863" s="81" t="s">
        <v>2681</v>
      </c>
      <c r="B863" s="89">
        <v>51.55</v>
      </c>
      <c r="C863" s="89">
        <v>63.92</v>
      </c>
      <c r="D863" s="106">
        <f t="shared" si="52"/>
        <v>0.19352315394242811</v>
      </c>
      <c r="E863" s="90">
        <f t="shared" si="53"/>
        <v>0</v>
      </c>
      <c r="F863" s="90">
        <f t="shared" si="54"/>
        <v>67.569999999999993</v>
      </c>
      <c r="G863" s="82" t="s">
        <v>34</v>
      </c>
      <c r="H863" s="81" t="s">
        <v>2682</v>
      </c>
      <c r="I863" s="81" t="s">
        <v>2683</v>
      </c>
      <c r="J863" s="81" t="s">
        <v>2656</v>
      </c>
      <c r="K863" s="81"/>
      <c r="L863" s="81"/>
      <c r="M863" s="81"/>
      <c r="N863" s="81"/>
      <c r="O863" s="82"/>
      <c r="P863" s="81"/>
      <c r="Q863" s="81"/>
      <c r="R863" s="81"/>
      <c r="S863" s="81"/>
      <c r="T863" s="81"/>
      <c r="U863" s="81">
        <f t="shared" si="55"/>
        <v>0</v>
      </c>
      <c r="V863" s="81">
        <f>IFERROR(VLOOKUP(A863,'Competitors Links &amp; Pricings'!A:G,3,0),"")</f>
        <v>67.569999999999993</v>
      </c>
      <c r="W863" s="81">
        <f>IFERROR(VLOOKUP(A863,'Competitors Links &amp; Pricings'!A:G,5,0),"")</f>
        <v>72.72</v>
      </c>
      <c r="X863" s="81">
        <f>IFERROR(VLOOKUP(A863,'Competitors Links &amp; Pricings'!A:G,7,0),"")</f>
        <v>79.36</v>
      </c>
      <c r="Y863" s="81">
        <f>IFERROR(VLOOKUP(A863,'Competitors Links &amp; Pricings'!A:L,8,0),"")</f>
        <v>7.8</v>
      </c>
      <c r="Z863" s="81">
        <f>IFERROR(VLOOKUP(A863,'Competitors Links &amp; Pricings'!A:L,9,0),"")</f>
        <v>9.8000000000000007</v>
      </c>
      <c r="AA863" s="81">
        <f>IFERROR(VLOOKUP(A863,'Competitors Links &amp; Pricings'!A:L,10,0),"")</f>
        <v>1.1000000000000001</v>
      </c>
      <c r="AB863" s="81">
        <f>IFERROR(VLOOKUP(A863,'Competitors Links &amp; Pricings'!A:L,11,0),"")</f>
        <v>1.5</v>
      </c>
    </row>
    <row r="864" spans="1:28" s="83" customFormat="1" ht="12" x14ac:dyDescent="0.25">
      <c r="A864" s="81" t="s">
        <v>2684</v>
      </c>
      <c r="B864" s="89">
        <v>44.96</v>
      </c>
      <c r="C864" s="89">
        <v>55.75</v>
      </c>
      <c r="D864" s="106">
        <f t="shared" si="52"/>
        <v>0.19354260089686098</v>
      </c>
      <c r="E864" s="90">
        <f t="shared" si="53"/>
        <v>0</v>
      </c>
      <c r="F864" s="90">
        <f t="shared" si="54"/>
        <v>52.45</v>
      </c>
      <c r="G864" s="82" t="s">
        <v>34</v>
      </c>
      <c r="H864" s="81" t="s">
        <v>2685</v>
      </c>
      <c r="I864" s="81" t="s">
        <v>2686</v>
      </c>
      <c r="J864" s="81" t="s">
        <v>2656</v>
      </c>
      <c r="K864" s="81"/>
      <c r="L864" s="81"/>
      <c r="M864" s="81"/>
      <c r="N864" s="81"/>
      <c r="O864" s="82"/>
      <c r="P864" s="81"/>
      <c r="Q864" s="81"/>
      <c r="R864" s="81"/>
      <c r="S864" s="81"/>
      <c r="T864" s="81"/>
      <c r="U864" s="81">
        <f t="shared" si="55"/>
        <v>0</v>
      </c>
      <c r="V864" s="81">
        <f>IFERROR(VLOOKUP(A864,'Competitors Links &amp; Pricings'!A:G,3,0),"")</f>
        <v>63.42</v>
      </c>
      <c r="W864" s="81">
        <f>IFERROR(VLOOKUP(A864,'Competitors Links &amp; Pricings'!A:G,5,0),"")</f>
        <v>63.42</v>
      </c>
      <c r="X864" s="81">
        <f>IFERROR(VLOOKUP(A864,'Competitors Links &amp; Pricings'!A:G,7,0),"")</f>
        <v>52.45</v>
      </c>
      <c r="Y864" s="81">
        <f>IFERROR(VLOOKUP(A864,'Competitors Links &amp; Pricings'!A:L,8,0),"")</f>
        <v>7.8</v>
      </c>
      <c r="Z864" s="81">
        <f>IFERROR(VLOOKUP(A864,'Competitors Links &amp; Pricings'!A:L,9,0),"")</f>
        <v>9.8000000000000007</v>
      </c>
      <c r="AA864" s="81">
        <f>IFERROR(VLOOKUP(A864,'Competitors Links &amp; Pricings'!A:L,10,0),"")</f>
        <v>0.6</v>
      </c>
      <c r="AB864" s="81">
        <f>IFERROR(VLOOKUP(A864,'Competitors Links &amp; Pricings'!A:L,11,0),"")</f>
        <v>1.5</v>
      </c>
    </row>
    <row r="865" spans="1:28" s="83" customFormat="1" ht="12" x14ac:dyDescent="0.25">
      <c r="A865" s="81" t="s">
        <v>2687</v>
      </c>
      <c r="B865" s="89">
        <v>44.96</v>
      </c>
      <c r="C865" s="89">
        <v>55.75</v>
      </c>
      <c r="D865" s="106">
        <f t="shared" si="52"/>
        <v>0.19354260089686098</v>
      </c>
      <c r="E865" s="90">
        <f t="shared" si="53"/>
        <v>0</v>
      </c>
      <c r="F865" s="90">
        <f t="shared" si="54"/>
        <v>52.45</v>
      </c>
      <c r="G865" s="82" t="s">
        <v>34</v>
      </c>
      <c r="H865" s="81" t="s">
        <v>2688</v>
      </c>
      <c r="I865" s="81" t="s">
        <v>2689</v>
      </c>
      <c r="J865" s="81" t="s">
        <v>2656</v>
      </c>
      <c r="K865" s="81"/>
      <c r="L865" s="81"/>
      <c r="M865" s="81"/>
      <c r="N865" s="81"/>
      <c r="O865" s="82"/>
      <c r="P865" s="81"/>
      <c r="Q865" s="81"/>
      <c r="R865" s="81"/>
      <c r="S865" s="81"/>
      <c r="T865" s="81"/>
      <c r="U865" s="81">
        <f t="shared" si="55"/>
        <v>0</v>
      </c>
      <c r="V865" s="81">
        <f>IFERROR(VLOOKUP(A865,'Competitors Links &amp; Pricings'!A:G,3,0),"")</f>
        <v>63.42</v>
      </c>
      <c r="W865" s="81">
        <f>IFERROR(VLOOKUP(A865,'Competitors Links &amp; Pricings'!A:G,5,0),"")</f>
        <v>52.45</v>
      </c>
      <c r="X865" s="81">
        <f>IFERROR(VLOOKUP(A865,'Competitors Links &amp; Pricings'!A:G,7,0),"")</f>
        <v>59.01</v>
      </c>
      <c r="Y865" s="81">
        <f>IFERROR(VLOOKUP(A865,'Competitors Links &amp; Pricings'!A:L,8,0),"")</f>
        <v>7.8</v>
      </c>
      <c r="Z865" s="81">
        <f>IFERROR(VLOOKUP(A865,'Competitors Links &amp; Pricings'!A:L,9,0),"")</f>
        <v>9.8000000000000007</v>
      </c>
      <c r="AA865" s="81">
        <f>IFERROR(VLOOKUP(A865,'Competitors Links &amp; Pricings'!A:L,10,0),"")</f>
        <v>0.6</v>
      </c>
      <c r="AB865" s="81">
        <f>IFERROR(VLOOKUP(A865,'Competitors Links &amp; Pricings'!A:L,11,0),"")</f>
        <v>1.5</v>
      </c>
    </row>
    <row r="866" spans="1:28" s="83" customFormat="1" ht="12" x14ac:dyDescent="0.25">
      <c r="A866" s="81" t="s">
        <v>2690</v>
      </c>
      <c r="B866" s="89">
        <v>257.16000000000003</v>
      </c>
      <c r="C866" s="89">
        <v>318.88</v>
      </c>
      <c r="D866" s="106">
        <f t="shared" si="52"/>
        <v>0.1935524335173105</v>
      </c>
      <c r="E866" s="90">
        <f t="shared" si="53"/>
        <v>0</v>
      </c>
      <c r="F866" s="90">
        <f t="shared" si="54"/>
        <v>326.5</v>
      </c>
      <c r="G866" s="82" t="s">
        <v>34</v>
      </c>
      <c r="H866" s="81" t="s">
        <v>2691</v>
      </c>
      <c r="I866" s="81" t="s">
        <v>2692</v>
      </c>
      <c r="J866" s="81" t="s">
        <v>2656</v>
      </c>
      <c r="K866" s="81"/>
      <c r="L866" s="81"/>
      <c r="M866" s="81"/>
      <c r="N866" s="81"/>
      <c r="O866" s="82"/>
      <c r="P866" s="81"/>
      <c r="Q866" s="81"/>
      <c r="R866" s="81"/>
      <c r="S866" s="81"/>
      <c r="T866" s="81"/>
      <c r="U866" s="81">
        <f t="shared" si="55"/>
        <v>0</v>
      </c>
      <c r="V866" s="81">
        <f>IFERROR(VLOOKUP(A866,'Competitors Links &amp; Pricings'!A:G,3,0),"")</f>
        <v>326.5</v>
      </c>
      <c r="W866" s="81" t="str">
        <f>IFERROR(VLOOKUP(A866,'Competitors Links &amp; Pricings'!A:G,5,0),"")</f>
        <v xml:space="preserve"> </v>
      </c>
      <c r="X866" s="81" t="str">
        <f>IFERROR(VLOOKUP(A866,'Competitors Links &amp; Pricings'!A:G,7,0),"")</f>
        <v xml:space="preserve"> </v>
      </c>
      <c r="Y866" s="81">
        <f>IFERROR(VLOOKUP(A866,'Competitors Links &amp; Pricings'!A:L,8,0),"")</f>
        <v>8</v>
      </c>
      <c r="Z866" s="81">
        <f>IFERROR(VLOOKUP(A866,'Competitors Links &amp; Pricings'!A:L,9,0),"")</f>
        <v>10</v>
      </c>
      <c r="AA866" s="81">
        <f>IFERROR(VLOOKUP(A866,'Competitors Links &amp; Pricings'!A:L,10,0),"")</f>
        <v>10</v>
      </c>
      <c r="AB866" s="81">
        <f>IFERROR(VLOOKUP(A866,'Competitors Links &amp; Pricings'!A:L,11,0),"")</f>
        <v>12</v>
      </c>
    </row>
    <row r="867" spans="1:28" s="83" customFormat="1" ht="12" x14ac:dyDescent="0.25">
      <c r="A867" s="81" t="s">
        <v>2693</v>
      </c>
      <c r="B867" s="89">
        <v>169.64</v>
      </c>
      <c r="C867" s="89">
        <v>210.35</v>
      </c>
      <c r="D867" s="106">
        <f t="shared" si="52"/>
        <v>0.19353458521511771</v>
      </c>
      <c r="E867" s="90">
        <f t="shared" si="53"/>
        <v>0</v>
      </c>
      <c r="F867" s="90">
        <f t="shared" si="54"/>
        <v>198</v>
      </c>
      <c r="G867" s="82" t="s">
        <v>34</v>
      </c>
      <c r="H867" s="81" t="s">
        <v>2694</v>
      </c>
      <c r="I867" s="81" t="s">
        <v>2695</v>
      </c>
      <c r="J867" s="81" t="s">
        <v>2656</v>
      </c>
      <c r="K867" s="81"/>
      <c r="L867" s="81"/>
      <c r="M867" s="81"/>
      <c r="N867" s="81"/>
      <c r="O867" s="82"/>
      <c r="P867" s="81"/>
      <c r="Q867" s="81"/>
      <c r="R867" s="81"/>
      <c r="S867" s="81"/>
      <c r="T867" s="81"/>
      <c r="U867" s="81">
        <f t="shared" si="55"/>
        <v>0</v>
      </c>
      <c r="V867" s="81">
        <f>IFERROR(VLOOKUP(A867,'Competitors Links &amp; Pricings'!A:G,3,0),"")</f>
        <v>215.38</v>
      </c>
      <c r="W867" s="81">
        <f>IFERROR(VLOOKUP(A867,'Competitors Links &amp; Pricings'!A:G,5,0),"")</f>
        <v>235</v>
      </c>
      <c r="X867" s="81">
        <f>IFERROR(VLOOKUP(A867,'Competitors Links &amp; Pricings'!A:G,7,0),"")</f>
        <v>198</v>
      </c>
      <c r="Y867" s="81">
        <f>IFERROR(VLOOKUP(A867,'Competitors Links &amp; Pricings'!A:L,8,0),"")</f>
        <v>8</v>
      </c>
      <c r="Z867" s="81">
        <f>IFERROR(VLOOKUP(A867,'Competitors Links &amp; Pricings'!A:L,9,0),"")</f>
        <v>10</v>
      </c>
      <c r="AA867" s="81">
        <f>IFERROR(VLOOKUP(A867,'Competitors Links &amp; Pricings'!A:L,10,0),"")</f>
        <v>10</v>
      </c>
      <c r="AB867" s="81">
        <f>IFERROR(VLOOKUP(A867,'Competitors Links &amp; Pricings'!A:L,11,0),"")</f>
        <v>12</v>
      </c>
    </row>
    <row r="868" spans="1:28" s="83" customFormat="1" ht="12" x14ac:dyDescent="0.25">
      <c r="A868" s="81" t="s">
        <v>2699</v>
      </c>
      <c r="B868" s="89">
        <v>116.29</v>
      </c>
      <c r="C868" s="89">
        <v>144.19999999999999</v>
      </c>
      <c r="D868" s="106">
        <f t="shared" si="52"/>
        <v>0.1935506241331483</v>
      </c>
      <c r="E868" s="90">
        <f t="shared" si="53"/>
        <v>0</v>
      </c>
      <c r="F868" s="90">
        <f t="shared" si="54"/>
        <v>136</v>
      </c>
      <c r="G868" s="82" t="s">
        <v>34</v>
      </c>
      <c r="H868" s="81" t="s">
        <v>2700</v>
      </c>
      <c r="I868" s="81" t="s">
        <v>2701</v>
      </c>
      <c r="J868" s="81" t="s">
        <v>2656</v>
      </c>
      <c r="K868" s="81"/>
      <c r="L868" s="81"/>
      <c r="M868" s="81"/>
      <c r="N868" s="81"/>
      <c r="O868" s="82"/>
      <c r="P868" s="81"/>
      <c r="Q868" s="81"/>
      <c r="R868" s="81"/>
      <c r="S868" s="81"/>
      <c r="T868" s="81"/>
      <c r="U868" s="81">
        <f t="shared" si="55"/>
        <v>0</v>
      </c>
      <c r="V868" s="81">
        <f>IFERROR(VLOOKUP(A868,'Competitors Links &amp; Pricings'!A:G,3,0),"")</f>
        <v>147.65</v>
      </c>
      <c r="W868" s="81">
        <f>IFERROR(VLOOKUP(A868,'Competitors Links &amp; Pricings'!A:G,5,0),"")</f>
        <v>136</v>
      </c>
      <c r="X868" s="81">
        <f>IFERROR(VLOOKUP(A868,'Competitors Links &amp; Pricings'!A:G,7,0),"")</f>
        <v>136</v>
      </c>
      <c r="Y868" s="81">
        <f>IFERROR(VLOOKUP(A868,'Competitors Links &amp; Pricings'!A:L,8,0),"")</f>
        <v>8.25</v>
      </c>
      <c r="Z868" s="81">
        <f>IFERROR(VLOOKUP(A868,'Competitors Links &amp; Pricings'!A:L,9,0),"")</f>
        <v>16</v>
      </c>
      <c r="AA868" s="81">
        <f>IFERROR(VLOOKUP(A868,'Competitors Links &amp; Pricings'!A:L,10,0),"")</f>
        <v>10</v>
      </c>
      <c r="AB868" s="81">
        <f>IFERROR(VLOOKUP(A868,'Competitors Links &amp; Pricings'!A:L,11,0),"")</f>
        <v>8.5</v>
      </c>
    </row>
    <row r="869" spans="1:28" s="83" customFormat="1" ht="12" x14ac:dyDescent="0.25">
      <c r="A869" s="81" t="s">
        <v>2702</v>
      </c>
      <c r="B869" s="89">
        <v>1103.56</v>
      </c>
      <c r="C869" s="89">
        <v>1317.15</v>
      </c>
      <c r="D869" s="106">
        <f t="shared" si="52"/>
        <v>0.16216072580951307</v>
      </c>
      <c r="E869" s="90">
        <f t="shared" si="53"/>
        <v>0</v>
      </c>
      <c r="F869" s="90">
        <f t="shared" si="54"/>
        <v>1267</v>
      </c>
      <c r="G869" s="82" t="s">
        <v>34</v>
      </c>
      <c r="H869" s="81" t="s">
        <v>2703</v>
      </c>
      <c r="I869" s="81" t="s">
        <v>2704</v>
      </c>
      <c r="J869" s="81" t="s">
        <v>2656</v>
      </c>
      <c r="K869" s="81"/>
      <c r="L869" s="81"/>
      <c r="M869" s="81"/>
      <c r="N869" s="81"/>
      <c r="O869" s="82"/>
      <c r="P869" s="81"/>
      <c r="Q869" s="81"/>
      <c r="R869" s="81"/>
      <c r="S869" s="81"/>
      <c r="T869" s="81"/>
      <c r="U869" s="81">
        <f t="shared" si="55"/>
        <v>0</v>
      </c>
      <c r="V869" s="81">
        <f>IFERROR(VLOOKUP(A869,'Competitors Links &amp; Pricings'!A:G,3,0),"")</f>
        <v>1401.11</v>
      </c>
      <c r="W869" s="81">
        <f>IFERROR(VLOOKUP(A869,'Competitors Links &amp; Pricings'!A:G,5,0),"")</f>
        <v>1267</v>
      </c>
      <c r="X869" s="81">
        <f>IFERROR(VLOOKUP(A869,'Competitors Links &amp; Pricings'!A:G,7,0),"")</f>
        <v>1267</v>
      </c>
      <c r="Y869" s="81">
        <f>IFERROR(VLOOKUP(A869,'Competitors Links &amp; Pricings'!A:L,8,0),"")</f>
        <v>20.87</v>
      </c>
      <c r="Z869" s="81">
        <f>IFERROR(VLOOKUP(A869,'Competitors Links &amp; Pricings'!A:L,9,0),"")</f>
        <v>47.64</v>
      </c>
      <c r="AA869" s="81">
        <f>IFERROR(VLOOKUP(A869,'Competitors Links &amp; Pricings'!A:L,10,0),"")</f>
        <v>69.89</v>
      </c>
      <c r="AB869" s="81">
        <f>IFERROR(VLOOKUP(A869,'Competitors Links &amp; Pricings'!A:L,11,0),"")</f>
        <v>13.78</v>
      </c>
    </row>
    <row r="870" spans="1:28" s="92" customFormat="1" ht="12" x14ac:dyDescent="0.25">
      <c r="A870" s="91" t="s">
        <v>2705</v>
      </c>
      <c r="B870" s="89">
        <v>832.02</v>
      </c>
      <c r="C870" s="89">
        <v>1031.71</v>
      </c>
      <c r="D870" s="106">
        <f t="shared" si="52"/>
        <v>0.19355245175485364</v>
      </c>
      <c r="E870" s="90">
        <f t="shared" si="53"/>
        <v>0</v>
      </c>
      <c r="F870" s="90">
        <f t="shared" si="54"/>
        <v>992</v>
      </c>
      <c r="G870" s="100" t="s">
        <v>34</v>
      </c>
      <c r="H870" s="101" t="s">
        <v>2706</v>
      </c>
      <c r="I870" s="101" t="s">
        <v>2707</v>
      </c>
      <c r="J870" s="101" t="s">
        <v>2656</v>
      </c>
      <c r="K870" s="101"/>
      <c r="L870" s="101"/>
      <c r="M870" s="101"/>
      <c r="N870" s="101"/>
      <c r="O870" s="100"/>
      <c r="P870" s="101"/>
      <c r="Q870" s="101"/>
      <c r="R870" s="101"/>
      <c r="S870" s="101"/>
      <c r="T870" s="101"/>
      <c r="U870" s="81">
        <f t="shared" si="55"/>
        <v>0</v>
      </c>
      <c r="V870" s="101">
        <f>IFERROR(VLOOKUP(A870,'Competitors Links &amp; Pricings'!A:G,3,0),"")</f>
        <v>1056.3599999999999</v>
      </c>
      <c r="W870" s="101">
        <f>IFERROR(VLOOKUP(A870,'Competitors Links &amp; Pricings'!A:G,5,0),"")</f>
        <v>1150</v>
      </c>
      <c r="X870" s="101">
        <f>IFERROR(VLOOKUP(A870,'Competitors Links &amp; Pricings'!A:G,7,0),"")</f>
        <v>992</v>
      </c>
      <c r="Y870" s="101">
        <f>IFERROR(VLOOKUP(A870,'Competitors Links &amp; Pricings'!A:L,8,0),"")</f>
        <v>20.87</v>
      </c>
      <c r="Z870" s="101">
        <f>IFERROR(VLOOKUP(A870,'Competitors Links &amp; Pricings'!A:L,9,0),"")</f>
        <v>47.64</v>
      </c>
      <c r="AA870" s="101">
        <f>IFERROR(VLOOKUP(A870,'Competitors Links &amp; Pricings'!A:L,10,0),"")</f>
        <v>69.89</v>
      </c>
      <c r="AB870" s="101">
        <f>IFERROR(VLOOKUP(A870,'Competitors Links &amp; Pricings'!A:L,11,0),"")</f>
        <v>13.78</v>
      </c>
    </row>
    <row r="871" spans="1:28" s="83" customFormat="1" ht="12" x14ac:dyDescent="0.25">
      <c r="A871" s="81" t="s">
        <v>2708</v>
      </c>
      <c r="B871" s="89">
        <v>592.71</v>
      </c>
      <c r="C871" s="89">
        <v>673.55</v>
      </c>
      <c r="D871" s="106">
        <f t="shared" si="52"/>
        <v>0.12002078539083946</v>
      </c>
      <c r="E871" s="90">
        <f t="shared" si="53"/>
        <v>0</v>
      </c>
      <c r="F871" s="90">
        <f t="shared" si="54"/>
        <v>709</v>
      </c>
      <c r="G871" s="82" t="s">
        <v>34</v>
      </c>
      <c r="H871" s="81" t="s">
        <v>2709</v>
      </c>
      <c r="I871" s="81" t="s">
        <v>2710</v>
      </c>
      <c r="J871" s="81" t="s">
        <v>2656</v>
      </c>
      <c r="K871" s="81"/>
      <c r="L871" s="81"/>
      <c r="M871" s="81"/>
      <c r="N871" s="81"/>
      <c r="O871" s="82"/>
      <c r="P871" s="81"/>
      <c r="Q871" s="81"/>
      <c r="R871" s="81"/>
      <c r="S871" s="81"/>
      <c r="T871" s="81"/>
      <c r="U871" s="81">
        <f t="shared" si="55"/>
        <v>0</v>
      </c>
      <c r="V871" s="81">
        <f>IFERROR(VLOOKUP(A871,'Competitors Links &amp; Pricings'!A:G,3,0),"")</f>
        <v>770.96</v>
      </c>
      <c r="W871" s="81">
        <f>IFERROR(VLOOKUP(A871,'Competitors Links &amp; Pricings'!A:G,5,0),"")</f>
        <v>770.96</v>
      </c>
      <c r="X871" s="81">
        <f>IFERROR(VLOOKUP(A871,'Competitors Links &amp; Pricings'!A:G,7,0),"")</f>
        <v>709</v>
      </c>
      <c r="Y871" s="81">
        <f>IFERROR(VLOOKUP(A871,'Competitors Links &amp; Pricings'!A:L,8,0),"")</f>
        <v>16</v>
      </c>
      <c r="Z871" s="81">
        <f>IFERROR(VLOOKUP(A871,'Competitors Links &amp; Pricings'!A:L,9,0),"")</f>
        <v>18.5</v>
      </c>
      <c r="AA871" s="81">
        <f>IFERROR(VLOOKUP(A871,'Competitors Links &amp; Pricings'!A:L,10,0),"")</f>
        <v>28.2</v>
      </c>
      <c r="AB871" s="81">
        <f>IFERROR(VLOOKUP(A871,'Competitors Links &amp; Pricings'!A:L,11,0),"")</f>
        <v>8.9</v>
      </c>
    </row>
    <row r="872" spans="1:28" s="83" customFormat="1" ht="12" x14ac:dyDescent="0.25">
      <c r="A872" s="81" t="s">
        <v>2711</v>
      </c>
      <c r="B872" s="89">
        <v>62.34</v>
      </c>
      <c r="C872" s="89">
        <v>77.3</v>
      </c>
      <c r="D872" s="106">
        <f t="shared" si="52"/>
        <v>0.19353169469598958</v>
      </c>
      <c r="E872" s="90">
        <f t="shared" si="53"/>
        <v>0</v>
      </c>
      <c r="F872" s="90">
        <f t="shared" si="54"/>
        <v>72.73</v>
      </c>
      <c r="G872" s="82" t="s">
        <v>34</v>
      </c>
      <c r="H872" s="81" t="s">
        <v>2712</v>
      </c>
      <c r="I872" s="81" t="s">
        <v>2713</v>
      </c>
      <c r="J872" s="81" t="s">
        <v>2656</v>
      </c>
      <c r="K872" s="81"/>
      <c r="L872" s="81"/>
      <c r="M872" s="81"/>
      <c r="N872" s="81"/>
      <c r="O872" s="82"/>
      <c r="P872" s="81"/>
      <c r="Q872" s="81"/>
      <c r="R872" s="81"/>
      <c r="S872" s="81"/>
      <c r="T872" s="81"/>
      <c r="U872" s="81">
        <f t="shared" si="55"/>
        <v>0</v>
      </c>
      <c r="V872" s="81">
        <f>IFERROR(VLOOKUP(A872,'Competitors Links &amp; Pricings'!A:G,3,0),"")</f>
        <v>85.01</v>
      </c>
      <c r="W872" s="81">
        <f>IFERROR(VLOOKUP(A872,'Competitors Links &amp; Pricings'!A:G,5,0),"")</f>
        <v>92</v>
      </c>
      <c r="X872" s="81">
        <f>IFERROR(VLOOKUP(A872,'Competitors Links &amp; Pricings'!A:G,7,0),"")</f>
        <v>72.73</v>
      </c>
      <c r="Y872" s="81">
        <f>IFERROR(VLOOKUP(A872,'Competitors Links &amp; Pricings'!A:L,8,0),"")</f>
        <v>8.66</v>
      </c>
      <c r="Z872" s="81">
        <f>IFERROR(VLOOKUP(A872,'Competitors Links &amp; Pricings'!A:L,9,0),"")</f>
        <v>14.48</v>
      </c>
      <c r="AA872" s="81">
        <f>IFERROR(VLOOKUP(A872,'Competitors Links &amp; Pricings'!A:L,10,0),"")</f>
        <v>10</v>
      </c>
      <c r="AB872" s="81">
        <f>IFERROR(VLOOKUP(A872,'Competitors Links &amp; Pricings'!A:L,11,0),"")</f>
        <v>5.7</v>
      </c>
    </row>
    <row r="873" spans="1:28" s="92" customFormat="1" ht="12" x14ac:dyDescent="0.25">
      <c r="A873" s="91" t="s">
        <v>2714</v>
      </c>
      <c r="B873" s="89">
        <v>683.96</v>
      </c>
      <c r="C873" s="89">
        <v>848.11</v>
      </c>
      <c r="D873" s="106">
        <f t="shared" si="52"/>
        <v>0.19354800674440811</v>
      </c>
      <c r="E873" s="90">
        <f t="shared" si="53"/>
        <v>0</v>
      </c>
      <c r="F873" s="90">
        <f t="shared" si="54"/>
        <v>798</v>
      </c>
      <c r="G873" s="100" t="s">
        <v>34</v>
      </c>
      <c r="H873" s="101" t="s">
        <v>2715</v>
      </c>
      <c r="I873" s="101" t="s">
        <v>2716</v>
      </c>
      <c r="J873" s="101" t="s">
        <v>2656</v>
      </c>
      <c r="K873" s="101"/>
      <c r="L873" s="101"/>
      <c r="M873" s="101"/>
      <c r="N873" s="101"/>
      <c r="O873" s="100"/>
      <c r="P873" s="101"/>
      <c r="Q873" s="101"/>
      <c r="R873" s="101"/>
      <c r="S873" s="101"/>
      <c r="T873" s="101"/>
      <c r="U873" s="81">
        <f t="shared" si="55"/>
        <v>0</v>
      </c>
      <c r="V873" s="101">
        <f>IFERROR(VLOOKUP(A873,'Competitors Links &amp; Pricings'!A:G,3,0),"")</f>
        <v>868.37</v>
      </c>
      <c r="W873" s="101">
        <f>IFERROR(VLOOKUP(A873,'Competitors Links &amp; Pricings'!A:G,5,0),"")</f>
        <v>798</v>
      </c>
      <c r="X873" s="101">
        <f>IFERROR(VLOOKUP(A873,'Competitors Links &amp; Pricings'!A:G,7,0),"")</f>
        <v>922.05</v>
      </c>
      <c r="Y873" s="101">
        <f>IFERROR(VLOOKUP(A873,'Competitors Links &amp; Pricings'!A:L,8,0),"")</f>
        <v>17.32</v>
      </c>
      <c r="Z873" s="101">
        <f>IFERROR(VLOOKUP(A873,'Competitors Links &amp; Pricings'!A:L,9,0),"")</f>
        <v>11.22</v>
      </c>
      <c r="AA873" s="101">
        <f>IFERROR(VLOOKUP(A873,'Competitors Links &amp; Pricings'!A:L,10,0),"")</f>
        <v>10</v>
      </c>
      <c r="AB873" s="101">
        <f>IFERROR(VLOOKUP(A873,'Competitors Links &amp; Pricings'!A:L,11,0),"")</f>
        <v>11.22</v>
      </c>
    </row>
    <row r="874" spans="1:28" s="83" customFormat="1" ht="12" x14ac:dyDescent="0.25">
      <c r="A874" s="81" t="s">
        <v>2717</v>
      </c>
      <c r="B874" s="89">
        <v>1269.01</v>
      </c>
      <c r="C874" s="89">
        <v>1573.57</v>
      </c>
      <c r="D874" s="106">
        <f t="shared" si="52"/>
        <v>0.19354715710136819</v>
      </c>
      <c r="E874" s="90">
        <f t="shared" si="53"/>
        <v>0</v>
      </c>
      <c r="F874" s="90">
        <f t="shared" si="54"/>
        <v>1456</v>
      </c>
      <c r="G874" s="82" t="s">
        <v>34</v>
      </c>
      <c r="H874" s="81" t="s">
        <v>2718</v>
      </c>
      <c r="I874" s="81" t="s">
        <v>2719</v>
      </c>
      <c r="J874" s="81" t="s">
        <v>2656</v>
      </c>
      <c r="K874" s="81"/>
      <c r="L874" s="81"/>
      <c r="M874" s="81"/>
      <c r="N874" s="81"/>
      <c r="O874" s="82"/>
      <c r="P874" s="81"/>
      <c r="Q874" s="81"/>
      <c r="R874" s="81"/>
      <c r="S874" s="81"/>
      <c r="T874" s="81"/>
      <c r="U874" s="81">
        <f t="shared" si="55"/>
        <v>0</v>
      </c>
      <c r="V874" s="81">
        <f>IFERROR(VLOOKUP(A874,'Competitors Links &amp; Pricings'!A:G,3,0),"")</f>
        <v>1611.17</v>
      </c>
      <c r="W874" s="81">
        <f>IFERROR(VLOOKUP(A874,'Competitors Links &amp; Pricings'!A:G,5,0),"")</f>
        <v>1690</v>
      </c>
      <c r="X874" s="81">
        <f>IFERROR(VLOOKUP(A874,'Competitors Links &amp; Pricings'!A:G,7,0),"")</f>
        <v>1456</v>
      </c>
      <c r="Y874" s="81">
        <f>IFERROR(VLOOKUP(A874,'Competitors Links &amp; Pricings'!A:L,8,0),"")</f>
        <v>30</v>
      </c>
      <c r="Z874" s="81">
        <f>IFERROR(VLOOKUP(A874,'Competitors Links &amp; Pricings'!A:L,9,0),"")</f>
        <v>30</v>
      </c>
      <c r="AA874" s="81">
        <f>IFERROR(VLOOKUP(A874,'Competitors Links &amp; Pricings'!A:L,10,0),"")</f>
        <v>29.8</v>
      </c>
      <c r="AB874" s="81">
        <f>IFERROR(VLOOKUP(A874,'Competitors Links &amp; Pricings'!A:L,11,0),"")</f>
        <v>8.6</v>
      </c>
    </row>
    <row r="875" spans="1:28" s="83" customFormat="1" ht="12" x14ac:dyDescent="0.25">
      <c r="A875" s="81" t="s">
        <v>2720</v>
      </c>
      <c r="B875" s="89">
        <v>1113.75</v>
      </c>
      <c r="C875" s="89">
        <v>1329.31</v>
      </c>
      <c r="D875" s="106">
        <f t="shared" si="52"/>
        <v>0.16215931573523101</v>
      </c>
      <c r="E875" s="90">
        <f t="shared" si="53"/>
        <v>0</v>
      </c>
      <c r="F875" s="90">
        <f t="shared" si="54"/>
        <v>1111</v>
      </c>
      <c r="G875" s="82" t="s">
        <v>34</v>
      </c>
      <c r="H875" s="81" t="s">
        <v>2721</v>
      </c>
      <c r="I875" s="81" t="s">
        <v>2722</v>
      </c>
      <c r="J875" s="81" t="s">
        <v>2656</v>
      </c>
      <c r="K875" s="81"/>
      <c r="L875" s="81"/>
      <c r="M875" s="81"/>
      <c r="N875" s="81"/>
      <c r="O875" s="82"/>
      <c r="P875" s="81"/>
      <c r="Q875" s="81"/>
      <c r="R875" s="81"/>
      <c r="S875" s="81"/>
      <c r="T875" s="81"/>
      <c r="U875" s="81">
        <f t="shared" si="55"/>
        <v>0</v>
      </c>
      <c r="V875" s="81">
        <f>IFERROR(VLOOKUP(A875,'Competitors Links &amp; Pricings'!A:G,3,0),"")</f>
        <v>1414.06</v>
      </c>
      <c r="W875" s="81">
        <f>IFERROR(VLOOKUP(A875,'Competitors Links &amp; Pricings'!A:G,5,0),"")</f>
        <v>1530</v>
      </c>
      <c r="X875" s="81">
        <f>IFERROR(VLOOKUP(A875,'Competitors Links &amp; Pricings'!A:G,7,0),"")</f>
        <v>1111</v>
      </c>
      <c r="Y875" s="81">
        <f>IFERROR(VLOOKUP(A875,'Competitors Links &amp; Pricings'!A:L,8,0),"")</f>
        <v>12</v>
      </c>
      <c r="Z875" s="81">
        <f>IFERROR(VLOOKUP(A875,'Competitors Links &amp; Pricings'!A:L,9,0),"")</f>
        <v>45</v>
      </c>
      <c r="AA875" s="81">
        <f>IFERROR(VLOOKUP(A875,'Competitors Links &amp; Pricings'!A:L,10,0),"")</f>
        <v>46</v>
      </c>
      <c r="AB875" s="81">
        <f>IFERROR(VLOOKUP(A875,'Competitors Links &amp; Pricings'!A:L,11,0),"")</f>
        <v>13</v>
      </c>
    </row>
    <row r="876" spans="1:28" s="83" customFormat="1" ht="12" x14ac:dyDescent="0.25">
      <c r="A876" s="81" t="s">
        <v>2723</v>
      </c>
      <c r="B876" s="89">
        <v>550.28</v>
      </c>
      <c r="C876" s="89">
        <v>682.35</v>
      </c>
      <c r="D876" s="106">
        <f t="shared" si="52"/>
        <v>0.19355169634351879</v>
      </c>
      <c r="E876" s="90">
        <f t="shared" si="53"/>
        <v>0</v>
      </c>
      <c r="F876" s="90">
        <f t="shared" si="54"/>
        <v>643</v>
      </c>
      <c r="G876" s="82" t="s">
        <v>34</v>
      </c>
      <c r="H876" s="81" t="s">
        <v>2724</v>
      </c>
      <c r="I876" s="81" t="s">
        <v>2725</v>
      </c>
      <c r="J876" s="81" t="s">
        <v>2656</v>
      </c>
      <c r="K876" s="81"/>
      <c r="L876" s="81"/>
      <c r="M876" s="81"/>
      <c r="N876" s="81"/>
      <c r="O876" s="82"/>
      <c r="P876" s="81"/>
      <c r="Q876" s="81"/>
      <c r="R876" s="81"/>
      <c r="S876" s="81"/>
      <c r="T876" s="81"/>
      <c r="U876" s="81">
        <f t="shared" si="55"/>
        <v>0</v>
      </c>
      <c r="V876" s="81">
        <f>IFERROR(VLOOKUP(A876,'Competitors Links &amp; Pricings'!A:G,3,0),"")</f>
        <v>698.65</v>
      </c>
      <c r="W876" s="81">
        <f>IFERROR(VLOOKUP(A876,'Competitors Links &amp; Pricings'!A:G,5,0),"")</f>
        <v>698.65</v>
      </c>
      <c r="X876" s="81">
        <f>IFERROR(VLOOKUP(A876,'Competitors Links &amp; Pricings'!A:G,7,0),"")</f>
        <v>643</v>
      </c>
      <c r="Y876" s="81">
        <f>IFERROR(VLOOKUP(A876,'Competitors Links &amp; Pricings'!A:L,8,0),"")</f>
        <v>5.74</v>
      </c>
      <c r="Z876" s="81">
        <f>IFERROR(VLOOKUP(A876,'Competitors Links &amp; Pricings'!A:L,9,0),"")</f>
        <v>14.48</v>
      </c>
      <c r="AA876" s="81">
        <f>IFERROR(VLOOKUP(A876,'Competitors Links &amp; Pricings'!A:L,10,0),"")</f>
        <v>10.58</v>
      </c>
      <c r="AB876" s="81">
        <f>IFERROR(VLOOKUP(A876,'Competitors Links &amp; Pricings'!A:L,11,0),"")</f>
        <v>5.43</v>
      </c>
    </row>
    <row r="877" spans="1:28" s="83" customFormat="1" ht="12" x14ac:dyDescent="0.25">
      <c r="A877" s="81" t="s">
        <v>2726</v>
      </c>
      <c r="B877" s="89">
        <v>1479.42</v>
      </c>
      <c r="C877" s="89">
        <v>1765.76</v>
      </c>
      <c r="D877" s="106">
        <f t="shared" si="52"/>
        <v>0.16216246828561068</v>
      </c>
      <c r="E877" s="90">
        <f t="shared" si="53"/>
        <v>0</v>
      </c>
      <c r="F877" s="90">
        <f t="shared" si="54"/>
        <v>1698</v>
      </c>
      <c r="G877" s="82" t="s">
        <v>34</v>
      </c>
      <c r="H877" s="81" t="s">
        <v>2727</v>
      </c>
      <c r="I877" s="81" t="s">
        <v>2728</v>
      </c>
      <c r="J877" s="81" t="s">
        <v>2656</v>
      </c>
      <c r="K877" s="81"/>
      <c r="L877" s="81"/>
      <c r="M877" s="81"/>
      <c r="N877" s="81"/>
      <c r="O877" s="82"/>
      <c r="P877" s="81"/>
      <c r="Q877" s="81"/>
      <c r="R877" s="81"/>
      <c r="S877" s="81"/>
      <c r="T877" s="81"/>
      <c r="U877" s="81">
        <f t="shared" si="55"/>
        <v>0</v>
      </c>
      <c r="V877" s="81">
        <f>IFERROR(VLOOKUP(A877,'Competitors Links &amp; Pricings'!A:G,3,0),"")</f>
        <v>2149.5500000000002</v>
      </c>
      <c r="W877" s="81">
        <f>IFERROR(VLOOKUP(A877,'Competitors Links &amp; Pricings'!A:G,5,0),"")</f>
        <v>1698</v>
      </c>
      <c r="X877" s="81">
        <f>IFERROR(VLOOKUP(A877,'Competitors Links &amp; Pricings'!A:G,7,0),"")</f>
        <v>1698</v>
      </c>
      <c r="Y877" s="81">
        <f>IFERROR(VLOOKUP(A877,'Competitors Links &amp; Pricings'!A:L,8,0),"")</f>
        <v>13.4</v>
      </c>
      <c r="Z877" s="81">
        <f>IFERROR(VLOOKUP(A877,'Competitors Links &amp; Pricings'!A:L,9,0),"")</f>
        <v>16.5</v>
      </c>
      <c r="AA877" s="81">
        <f>IFERROR(VLOOKUP(A877,'Competitors Links &amp; Pricings'!A:L,10,0),"")</f>
        <v>22.3</v>
      </c>
      <c r="AB877" s="81">
        <f>IFERROR(VLOOKUP(A877,'Competitors Links &amp; Pricings'!A:L,11,0),"")</f>
        <v>7.6</v>
      </c>
    </row>
    <row r="878" spans="1:28" s="83" customFormat="1" ht="12" x14ac:dyDescent="0.25">
      <c r="A878" s="81" t="s">
        <v>2729</v>
      </c>
      <c r="B878" s="89">
        <v>1401.48</v>
      </c>
      <c r="C878" s="89">
        <v>1672.74</v>
      </c>
      <c r="D878" s="106">
        <f t="shared" si="52"/>
        <v>0.16216507048315937</v>
      </c>
      <c r="E878" s="90">
        <f t="shared" si="53"/>
        <v>0</v>
      </c>
      <c r="F878" s="90">
        <f t="shared" si="54"/>
        <v>1608</v>
      </c>
      <c r="G878" s="82" t="s">
        <v>34</v>
      </c>
      <c r="H878" s="81" t="s">
        <v>2730</v>
      </c>
      <c r="I878" s="81" t="s">
        <v>2731</v>
      </c>
      <c r="J878" s="81" t="s">
        <v>2656</v>
      </c>
      <c r="K878" s="81"/>
      <c r="L878" s="81"/>
      <c r="M878" s="81"/>
      <c r="N878" s="81"/>
      <c r="O878" s="82"/>
      <c r="P878" s="81"/>
      <c r="Q878" s="81"/>
      <c r="R878" s="81"/>
      <c r="S878" s="81"/>
      <c r="T878" s="81"/>
      <c r="U878" s="81">
        <f t="shared" si="55"/>
        <v>0</v>
      </c>
      <c r="V878" s="81">
        <f>IFERROR(VLOOKUP(A878,'Competitors Links &amp; Pricings'!A:G,3,0),"")</f>
        <v>1608</v>
      </c>
      <c r="W878" s="81">
        <f>IFERROR(VLOOKUP(A878,'Competitors Links &amp; Pricings'!A:G,5,0),"")</f>
        <v>1608</v>
      </c>
      <c r="X878" s="81">
        <f>IFERROR(VLOOKUP(A878,'Competitors Links &amp; Pricings'!A:G,7,0),"")</f>
        <v>1608</v>
      </c>
      <c r="Y878" s="81">
        <f>IFERROR(VLOOKUP(A878,'Competitors Links &amp; Pricings'!A:L,8,0),"")</f>
        <v>13.4</v>
      </c>
      <c r="Z878" s="81">
        <f>IFERROR(VLOOKUP(A878,'Competitors Links &amp; Pricings'!A:L,9,0),"")</f>
        <v>16.5</v>
      </c>
      <c r="AA878" s="81">
        <f>IFERROR(VLOOKUP(A878,'Competitors Links &amp; Pricings'!A:L,10,0),"")</f>
        <v>22.3</v>
      </c>
      <c r="AB878" s="81">
        <f>IFERROR(VLOOKUP(A878,'Competitors Links &amp; Pricings'!A:L,11,0),"")</f>
        <v>7.6</v>
      </c>
    </row>
    <row r="879" spans="1:28" s="83" customFormat="1" ht="12" x14ac:dyDescent="0.25">
      <c r="A879" s="81" t="s">
        <v>2732</v>
      </c>
      <c r="B879" s="89">
        <v>3270.54</v>
      </c>
      <c r="C879" s="89">
        <v>3583.86</v>
      </c>
      <c r="D879" s="106">
        <f t="shared" si="52"/>
        <v>8.7425290050392637E-2</v>
      </c>
      <c r="E879" s="90">
        <f t="shared" si="53"/>
        <v>0</v>
      </c>
      <c r="F879" s="90">
        <f t="shared" si="54"/>
        <v>3657</v>
      </c>
      <c r="G879" s="82" t="s">
        <v>34</v>
      </c>
      <c r="H879" s="81" t="s">
        <v>2733</v>
      </c>
      <c r="I879" s="81" t="s">
        <v>2734</v>
      </c>
      <c r="J879" s="81" t="s">
        <v>2656</v>
      </c>
      <c r="K879" s="81"/>
      <c r="L879" s="81"/>
      <c r="M879" s="81"/>
      <c r="N879" s="81"/>
      <c r="O879" s="82"/>
      <c r="P879" s="81"/>
      <c r="Q879" s="81"/>
      <c r="R879" s="81"/>
      <c r="S879" s="81"/>
      <c r="T879" s="81"/>
      <c r="U879" s="81">
        <f t="shared" si="55"/>
        <v>0</v>
      </c>
      <c r="V879" s="81">
        <f>IFERROR(VLOOKUP(A879,'Competitors Links &amp; Pricings'!A:G,3,0),"")</f>
        <v>4152.3599999999997</v>
      </c>
      <c r="W879" s="81">
        <f>IFERROR(VLOOKUP(A879,'Competitors Links &amp; Pricings'!A:G,5,0),"")</f>
        <v>3657</v>
      </c>
      <c r="X879" s="81">
        <f>IFERROR(VLOOKUP(A879,'Competitors Links &amp; Pricings'!A:G,7,0),"")</f>
        <v>4409</v>
      </c>
      <c r="Y879" s="81">
        <f>IFERROR(VLOOKUP(A879,'Competitors Links &amp; Pricings'!A:L,8,0),"")</f>
        <v>16</v>
      </c>
      <c r="Z879" s="81">
        <f>IFERROR(VLOOKUP(A879,'Competitors Links &amp; Pricings'!A:L,9,0),"")</f>
        <v>23</v>
      </c>
      <c r="AA879" s="81">
        <f>IFERROR(VLOOKUP(A879,'Competitors Links &amp; Pricings'!A:L,10,0),"")</f>
        <v>121.7</v>
      </c>
      <c r="AB879" s="81">
        <f>IFERROR(VLOOKUP(A879,'Competitors Links &amp; Pricings'!A:L,11,0),"")</f>
        <v>9</v>
      </c>
    </row>
    <row r="880" spans="1:28" s="83" customFormat="1" ht="12" x14ac:dyDescent="0.25">
      <c r="A880" s="81" t="s">
        <v>2735</v>
      </c>
      <c r="B880" s="89">
        <v>0.35</v>
      </c>
      <c r="C880" s="89">
        <v>0.43</v>
      </c>
      <c r="D880" s="106">
        <f t="shared" si="52"/>
        <v>0.186046511627907</v>
      </c>
      <c r="E880" s="90">
        <f t="shared" si="53"/>
        <v>0</v>
      </c>
      <c r="F880" s="90">
        <f t="shared" si="54"/>
        <v>0</v>
      </c>
      <c r="G880" s="82" t="s">
        <v>34</v>
      </c>
      <c r="H880" s="81" t="s">
        <v>2736</v>
      </c>
      <c r="I880" s="81" t="s">
        <v>2737</v>
      </c>
      <c r="J880" s="81" t="s">
        <v>2738</v>
      </c>
      <c r="K880" s="81"/>
      <c r="L880" s="81"/>
      <c r="M880" s="81"/>
      <c r="N880" s="81"/>
      <c r="O880" s="82"/>
      <c r="P880" s="81"/>
      <c r="Q880" s="81"/>
      <c r="R880" s="81"/>
      <c r="S880" s="81"/>
      <c r="T880" s="81"/>
      <c r="U880" s="81">
        <f t="shared" si="55"/>
        <v>0</v>
      </c>
      <c r="V880" s="81" t="str">
        <f>IFERROR(VLOOKUP(A880,'Competitors Links &amp; Pricings'!A:G,3,0),"")</f>
        <v xml:space="preserve"> </v>
      </c>
      <c r="W880" s="81" t="str">
        <f>IFERROR(VLOOKUP(A880,'Competitors Links &amp; Pricings'!A:G,5,0),"")</f>
        <v xml:space="preserve"> </v>
      </c>
      <c r="X880" s="81" t="str">
        <f>IFERROR(VLOOKUP(A880,'Competitors Links &amp; Pricings'!A:G,7,0),"")</f>
        <v xml:space="preserve"> </v>
      </c>
      <c r="Y880" s="81">
        <f>IFERROR(VLOOKUP(A880,'Competitors Links &amp; Pricings'!A:L,8,0),"")</f>
        <v>2</v>
      </c>
      <c r="Z880" s="81">
        <f>IFERROR(VLOOKUP(A880,'Competitors Links &amp; Pricings'!A:L,9,0),"")</f>
        <v>6.3</v>
      </c>
      <c r="AA880" s="81">
        <f>IFERROR(VLOOKUP(A880,'Competitors Links &amp; Pricings'!A:L,10,0),"")</f>
        <v>1.2</v>
      </c>
      <c r="AB880" s="81">
        <f>IFERROR(VLOOKUP(A880,'Competitors Links &amp; Pricings'!A:L,11,0),"")</f>
        <v>1.2</v>
      </c>
    </row>
    <row r="881" spans="1:28" s="83" customFormat="1" ht="12" x14ac:dyDescent="0.25">
      <c r="A881" s="81" t="s">
        <v>2739</v>
      </c>
      <c r="B881" s="89">
        <v>0.35</v>
      </c>
      <c r="C881" s="89">
        <v>0.42</v>
      </c>
      <c r="D881" s="106">
        <f t="shared" si="52"/>
        <v>0.16666666666666669</v>
      </c>
      <c r="E881" s="90">
        <f t="shared" si="53"/>
        <v>0</v>
      </c>
      <c r="F881" s="90">
        <f t="shared" si="54"/>
        <v>0</v>
      </c>
      <c r="G881" s="82" t="s">
        <v>34</v>
      </c>
      <c r="H881" s="81" t="s">
        <v>2740</v>
      </c>
      <c r="I881" s="81" t="s">
        <v>2741</v>
      </c>
      <c r="J881" s="81" t="s">
        <v>2738</v>
      </c>
      <c r="K881" s="81"/>
      <c r="L881" s="81"/>
      <c r="M881" s="81"/>
      <c r="N881" s="81"/>
      <c r="O881" s="82"/>
      <c r="P881" s="81"/>
      <c r="Q881" s="81"/>
      <c r="R881" s="81"/>
      <c r="S881" s="81"/>
      <c r="T881" s="81"/>
      <c r="U881" s="81">
        <f t="shared" si="55"/>
        <v>0</v>
      </c>
      <c r="V881" s="81" t="str">
        <f>IFERROR(VLOOKUP(A881,'Competitors Links &amp; Pricings'!A:G,3,0),"")</f>
        <v xml:space="preserve"> </v>
      </c>
      <c r="W881" s="81" t="str">
        <f>IFERROR(VLOOKUP(A881,'Competitors Links &amp; Pricings'!A:G,5,0),"")</f>
        <v xml:space="preserve"> </v>
      </c>
      <c r="X881" s="81" t="str">
        <f>IFERROR(VLOOKUP(A881,'Competitors Links &amp; Pricings'!A:G,7,0),"")</f>
        <v xml:space="preserve"> </v>
      </c>
      <c r="Y881" s="81">
        <f>IFERROR(VLOOKUP(A881,'Competitors Links &amp; Pricings'!A:L,8,0),"")</f>
        <v>0.5</v>
      </c>
      <c r="Z881" s="81">
        <f>IFERROR(VLOOKUP(A881,'Competitors Links &amp; Pricings'!A:L,9,0),"")</f>
        <v>1</v>
      </c>
      <c r="AA881" s="81">
        <f>IFERROR(VLOOKUP(A881,'Competitors Links &amp; Pricings'!A:L,10,0),"")</f>
        <v>0.06</v>
      </c>
      <c r="AB881" s="81">
        <f>IFERROR(VLOOKUP(A881,'Competitors Links &amp; Pricings'!A:L,11,0),"")</f>
        <v>0.2</v>
      </c>
    </row>
    <row r="882" spans="1:28" s="83" customFormat="1" ht="12" x14ac:dyDescent="0.25">
      <c r="A882" s="81" t="s">
        <v>2742</v>
      </c>
      <c r="B882" s="89">
        <v>1.1200000000000001</v>
      </c>
      <c r="C882" s="89">
        <v>1.34</v>
      </c>
      <c r="D882" s="106">
        <f t="shared" si="52"/>
        <v>0.16417910447761191</v>
      </c>
      <c r="E882" s="90">
        <f t="shared" si="53"/>
        <v>0</v>
      </c>
      <c r="F882" s="90">
        <f t="shared" si="54"/>
        <v>0</v>
      </c>
      <c r="G882" s="82" t="s">
        <v>34</v>
      </c>
      <c r="H882" s="81" t="s">
        <v>2743</v>
      </c>
      <c r="I882" s="81" t="s">
        <v>2744</v>
      </c>
      <c r="J882" s="81" t="s">
        <v>2738</v>
      </c>
      <c r="K882" s="81"/>
      <c r="L882" s="81"/>
      <c r="M882" s="81"/>
      <c r="N882" s="81"/>
      <c r="O882" s="82"/>
      <c r="P882" s="81"/>
      <c r="Q882" s="81"/>
      <c r="R882" s="81"/>
      <c r="S882" s="81"/>
      <c r="T882" s="81"/>
      <c r="U882" s="81">
        <f t="shared" si="55"/>
        <v>0</v>
      </c>
      <c r="V882" s="81" t="str">
        <f>IFERROR(VLOOKUP(A882,'Competitors Links &amp; Pricings'!A:G,3,0),"")</f>
        <v xml:space="preserve"> </v>
      </c>
      <c r="W882" s="81" t="str">
        <f>IFERROR(VLOOKUP(A882,'Competitors Links &amp; Pricings'!A:G,5,0),"")</f>
        <v xml:space="preserve"> </v>
      </c>
      <c r="X882" s="81" t="str">
        <f>IFERROR(VLOOKUP(A882,'Competitors Links &amp; Pricings'!A:G,7,0),"")</f>
        <v xml:space="preserve"> </v>
      </c>
      <c r="Y882" s="81">
        <f>IFERROR(VLOOKUP(A882,'Competitors Links &amp; Pricings'!A:L,8,0),"")</f>
        <v>5.5</v>
      </c>
      <c r="Z882" s="81">
        <f>IFERROR(VLOOKUP(A882,'Competitors Links &amp; Pricings'!A:L,9,0),"")</f>
        <v>10.199999999999999</v>
      </c>
      <c r="AA882" s="81">
        <f>IFERROR(VLOOKUP(A882,'Competitors Links &amp; Pricings'!A:L,10,0),"")</f>
        <v>4</v>
      </c>
      <c r="AB882" s="81">
        <f>IFERROR(VLOOKUP(A882,'Competitors Links &amp; Pricings'!A:L,11,0),"")</f>
        <v>2.2000000000000002</v>
      </c>
    </row>
    <row r="883" spans="1:28" s="83" customFormat="1" ht="12" x14ac:dyDescent="0.25">
      <c r="A883" s="81" t="s">
        <v>2745</v>
      </c>
      <c r="B883" s="89">
        <v>1.32</v>
      </c>
      <c r="C883" s="89">
        <v>1.75</v>
      </c>
      <c r="D883" s="106">
        <f t="shared" si="52"/>
        <v>0.24571428571428569</v>
      </c>
      <c r="E883" s="90">
        <f t="shared" si="53"/>
        <v>0</v>
      </c>
      <c r="F883" s="90">
        <f t="shared" si="54"/>
        <v>0</v>
      </c>
      <c r="G883" s="82" t="s">
        <v>34</v>
      </c>
      <c r="H883" s="81" t="s">
        <v>2746</v>
      </c>
      <c r="I883" s="81" t="s">
        <v>2747</v>
      </c>
      <c r="J883" s="81" t="s">
        <v>2738</v>
      </c>
      <c r="K883" s="81"/>
      <c r="L883" s="81"/>
      <c r="M883" s="81"/>
      <c r="N883" s="81"/>
      <c r="O883" s="82"/>
      <c r="P883" s="81"/>
      <c r="Q883" s="81"/>
      <c r="R883" s="81"/>
      <c r="S883" s="81"/>
      <c r="T883" s="81"/>
      <c r="U883" s="81">
        <f t="shared" si="55"/>
        <v>0</v>
      </c>
      <c r="V883" s="81" t="str">
        <f>IFERROR(VLOOKUP(A883,'Competitors Links &amp; Pricings'!A:G,3,0),"")</f>
        <v xml:space="preserve"> </v>
      </c>
      <c r="W883" s="81" t="str">
        <f>IFERROR(VLOOKUP(A883,'Competitors Links &amp; Pricings'!A:G,5,0),"")</f>
        <v xml:space="preserve"> </v>
      </c>
      <c r="X883" s="81" t="str">
        <f>IFERROR(VLOOKUP(A883,'Competitors Links &amp; Pricings'!A:G,7,0),"")</f>
        <v xml:space="preserve"> </v>
      </c>
      <c r="Y883" s="81">
        <f>IFERROR(VLOOKUP(A883,'Competitors Links &amp; Pricings'!A:L,8,0),"")</f>
        <v>5.5</v>
      </c>
      <c r="Z883" s="81">
        <f>IFERROR(VLOOKUP(A883,'Competitors Links &amp; Pricings'!A:L,9,0),"")</f>
        <v>10.199999999999999</v>
      </c>
      <c r="AA883" s="81">
        <f>IFERROR(VLOOKUP(A883,'Competitors Links &amp; Pricings'!A:L,10,0),"")</f>
        <v>4</v>
      </c>
      <c r="AB883" s="81">
        <f>IFERROR(VLOOKUP(A883,'Competitors Links &amp; Pricings'!A:L,11,0),"")</f>
        <v>2.2000000000000002</v>
      </c>
    </row>
    <row r="884" spans="1:28" s="83" customFormat="1" ht="12" x14ac:dyDescent="0.25">
      <c r="A884" s="81" t="s">
        <v>2748</v>
      </c>
      <c r="B884" s="89">
        <v>1.33</v>
      </c>
      <c r="C884" s="89">
        <v>1.7</v>
      </c>
      <c r="D884" s="106">
        <f t="shared" si="52"/>
        <v>0.21764705882352936</v>
      </c>
      <c r="E884" s="90">
        <f t="shared" si="53"/>
        <v>0</v>
      </c>
      <c r="F884" s="90">
        <f t="shared" si="54"/>
        <v>0</v>
      </c>
      <c r="G884" s="82" t="s">
        <v>34</v>
      </c>
      <c r="H884" s="81" t="s">
        <v>2749</v>
      </c>
      <c r="I884" s="81" t="s">
        <v>2750</v>
      </c>
      <c r="J884" s="81" t="s">
        <v>2738</v>
      </c>
      <c r="K884" s="81"/>
      <c r="L884" s="81"/>
      <c r="M884" s="81"/>
      <c r="N884" s="81"/>
      <c r="O884" s="82"/>
      <c r="P884" s="81"/>
      <c r="Q884" s="81"/>
      <c r="R884" s="81"/>
      <c r="S884" s="81"/>
      <c r="T884" s="81"/>
      <c r="U884" s="81">
        <f t="shared" si="55"/>
        <v>0</v>
      </c>
      <c r="V884" s="81" t="str">
        <f>IFERROR(VLOOKUP(A884,'Competitors Links &amp; Pricings'!A:G,3,0),"")</f>
        <v xml:space="preserve"> </v>
      </c>
      <c r="W884" s="81" t="str">
        <f>IFERROR(VLOOKUP(A884,'Competitors Links &amp; Pricings'!A:G,5,0),"")</f>
        <v xml:space="preserve"> </v>
      </c>
      <c r="X884" s="81" t="str">
        <f>IFERROR(VLOOKUP(A884,'Competitors Links &amp; Pricings'!A:G,7,0),"")</f>
        <v xml:space="preserve"> </v>
      </c>
      <c r="Y884" s="81">
        <f>IFERROR(VLOOKUP(A884,'Competitors Links &amp; Pricings'!A:L,8,0),"")</f>
        <v>5.5</v>
      </c>
      <c r="Z884" s="81">
        <f>IFERROR(VLOOKUP(A884,'Competitors Links &amp; Pricings'!A:L,9,0),"")</f>
        <v>10.199999999999999</v>
      </c>
      <c r="AA884" s="81">
        <f>IFERROR(VLOOKUP(A884,'Competitors Links &amp; Pricings'!A:L,10,0),"")</f>
        <v>1.1000000000000001</v>
      </c>
      <c r="AB884" s="81">
        <f>IFERROR(VLOOKUP(A884,'Competitors Links &amp; Pricings'!A:L,11,0),"")</f>
        <v>2.2000000000000002</v>
      </c>
    </row>
    <row r="885" spans="1:28" s="83" customFormat="1" ht="12" x14ac:dyDescent="0.25">
      <c r="A885" s="81" t="s">
        <v>2751</v>
      </c>
      <c r="B885" s="89">
        <v>4.92</v>
      </c>
      <c r="C885" s="89">
        <v>6.1</v>
      </c>
      <c r="D885" s="106">
        <f t="shared" si="52"/>
        <v>0.19344262295081963</v>
      </c>
      <c r="E885" s="90">
        <f t="shared" si="53"/>
        <v>0</v>
      </c>
      <c r="F885" s="90">
        <f t="shared" si="54"/>
        <v>0</v>
      </c>
      <c r="G885" s="82" t="s">
        <v>34</v>
      </c>
      <c r="H885" s="81" t="s">
        <v>2752</v>
      </c>
      <c r="I885" s="81" t="s">
        <v>2753</v>
      </c>
      <c r="J885" s="81" t="s">
        <v>2738</v>
      </c>
      <c r="K885" s="81"/>
      <c r="L885" s="81"/>
      <c r="M885" s="81"/>
      <c r="N885" s="81"/>
      <c r="O885" s="82"/>
      <c r="P885" s="81"/>
      <c r="Q885" s="81"/>
      <c r="R885" s="81"/>
      <c r="S885" s="81"/>
      <c r="T885" s="81"/>
      <c r="U885" s="81">
        <f t="shared" si="55"/>
        <v>0</v>
      </c>
      <c r="V885" s="81" t="str">
        <f>IFERROR(VLOOKUP(A885,'Competitors Links &amp; Pricings'!A:G,3,0),"")</f>
        <v xml:space="preserve"> </v>
      </c>
      <c r="W885" s="81" t="str">
        <f>IFERROR(VLOOKUP(A885,'Competitors Links &amp; Pricings'!A:G,5,0),"")</f>
        <v xml:space="preserve"> </v>
      </c>
      <c r="X885" s="81" t="str">
        <f>IFERROR(VLOOKUP(A885,'Competitors Links &amp; Pricings'!A:G,7,0),"")</f>
        <v xml:space="preserve"> </v>
      </c>
      <c r="Y885" s="81">
        <f>IFERROR(VLOOKUP(A885,'Competitors Links &amp; Pricings'!A:L,8,0),"")</f>
        <v>7.5</v>
      </c>
      <c r="Z885" s="81">
        <f>IFERROR(VLOOKUP(A885,'Competitors Links &amp; Pricings'!A:L,9,0),"")</f>
        <v>11</v>
      </c>
      <c r="AA885" s="81">
        <f>IFERROR(VLOOKUP(A885,'Competitors Links &amp; Pricings'!A:L,10,0),"")</f>
        <v>1</v>
      </c>
      <c r="AB885" s="81">
        <f>IFERROR(VLOOKUP(A885,'Competitors Links &amp; Pricings'!A:L,11,0),"")</f>
        <v>4</v>
      </c>
    </row>
    <row r="886" spans="1:28" s="83" customFormat="1" ht="12" x14ac:dyDescent="0.25">
      <c r="A886" s="81" t="s">
        <v>2754</v>
      </c>
      <c r="B886" s="89">
        <v>0.59</v>
      </c>
      <c r="C886" s="89">
        <v>0.7</v>
      </c>
      <c r="D886" s="106">
        <f t="shared" si="52"/>
        <v>0.15714285714285714</v>
      </c>
      <c r="E886" s="90">
        <f t="shared" si="53"/>
        <v>0</v>
      </c>
      <c r="F886" s="90">
        <f t="shared" si="54"/>
        <v>0</v>
      </c>
      <c r="G886" s="82" t="s">
        <v>34</v>
      </c>
      <c r="H886" s="81" t="s">
        <v>2755</v>
      </c>
      <c r="I886" s="81" t="s">
        <v>2756</v>
      </c>
      <c r="J886" s="81" t="s">
        <v>2738</v>
      </c>
      <c r="K886" s="81"/>
      <c r="L886" s="81"/>
      <c r="M886" s="81"/>
      <c r="N886" s="81"/>
      <c r="O886" s="82"/>
      <c r="P886" s="81"/>
      <c r="Q886" s="81"/>
      <c r="R886" s="81"/>
      <c r="S886" s="81"/>
      <c r="T886" s="81"/>
      <c r="U886" s="81">
        <f t="shared" si="55"/>
        <v>0</v>
      </c>
      <c r="V886" s="81" t="str">
        <f>IFERROR(VLOOKUP(A886,'Competitors Links &amp; Pricings'!A:G,3,0),"")</f>
        <v xml:space="preserve"> </v>
      </c>
      <c r="W886" s="81" t="str">
        <f>IFERROR(VLOOKUP(A886,'Competitors Links &amp; Pricings'!A:G,5,0),"")</f>
        <v xml:space="preserve"> </v>
      </c>
      <c r="X886" s="81" t="str">
        <f>IFERROR(VLOOKUP(A886,'Competitors Links &amp; Pricings'!A:G,7,0),"")</f>
        <v xml:space="preserve"> </v>
      </c>
      <c r="Y886" s="81">
        <f>IFERROR(VLOOKUP(A886,'Competitors Links &amp; Pricings'!A:L,8,0),"")</f>
        <v>1.2</v>
      </c>
      <c r="Z886" s="81">
        <f>IFERROR(VLOOKUP(A886,'Competitors Links &amp; Pricings'!A:L,9,0),"")</f>
        <v>3.8</v>
      </c>
      <c r="AA886" s="81">
        <f>IFERROR(VLOOKUP(A886,'Competitors Links &amp; Pricings'!A:L,10,0),"")</f>
        <v>0.4</v>
      </c>
      <c r="AB886" s="81">
        <f>IFERROR(VLOOKUP(A886,'Competitors Links &amp; Pricings'!A:L,11,0),"")</f>
        <v>0.5</v>
      </c>
    </row>
    <row r="887" spans="1:28" s="83" customFormat="1" ht="12" x14ac:dyDescent="0.25">
      <c r="A887" s="81" t="s">
        <v>2757</v>
      </c>
      <c r="B887" s="89">
        <v>0.88</v>
      </c>
      <c r="C887" s="89">
        <v>1.2</v>
      </c>
      <c r="D887" s="106">
        <f t="shared" si="52"/>
        <v>0.26666666666666666</v>
      </c>
      <c r="E887" s="90">
        <f t="shared" si="53"/>
        <v>0</v>
      </c>
      <c r="F887" s="90">
        <f t="shared" si="54"/>
        <v>0</v>
      </c>
      <c r="G887" s="82" t="s">
        <v>34</v>
      </c>
      <c r="H887" s="81" t="s">
        <v>2758</v>
      </c>
      <c r="I887" s="81" t="s">
        <v>2759</v>
      </c>
      <c r="J887" s="81" t="s">
        <v>2738</v>
      </c>
      <c r="K887" s="81"/>
      <c r="L887" s="81"/>
      <c r="M887" s="81"/>
      <c r="N887" s="81"/>
      <c r="O887" s="82"/>
      <c r="P887" s="81"/>
      <c r="Q887" s="81"/>
      <c r="R887" s="81"/>
      <c r="S887" s="81"/>
      <c r="T887" s="81"/>
      <c r="U887" s="81">
        <f t="shared" si="55"/>
        <v>0</v>
      </c>
      <c r="V887" s="81" t="str">
        <f>IFERROR(VLOOKUP(A887,'Competitors Links &amp; Pricings'!A:G,3,0),"")</f>
        <v xml:space="preserve"> </v>
      </c>
      <c r="W887" s="81" t="str">
        <f>IFERROR(VLOOKUP(A887,'Competitors Links &amp; Pricings'!A:G,5,0),"")</f>
        <v xml:space="preserve"> </v>
      </c>
      <c r="X887" s="81" t="str">
        <f>IFERROR(VLOOKUP(A887,'Competitors Links &amp; Pricings'!A:G,7,0),"")</f>
        <v xml:space="preserve"> </v>
      </c>
      <c r="Y887" s="81">
        <f>IFERROR(VLOOKUP(A887,'Competitors Links &amp; Pricings'!A:L,8,0),"")</f>
        <v>1</v>
      </c>
      <c r="Z887" s="81">
        <f>IFERROR(VLOOKUP(A887,'Competitors Links &amp; Pricings'!A:L,9,0),"")</f>
        <v>3</v>
      </c>
      <c r="AA887" s="81">
        <f>IFERROR(VLOOKUP(A887,'Competitors Links &amp; Pricings'!A:L,10,0),"")</f>
        <v>0.3</v>
      </c>
      <c r="AB887" s="81">
        <f>IFERROR(VLOOKUP(A887,'Competitors Links &amp; Pricings'!A:L,11,0),"")</f>
        <v>0.4</v>
      </c>
    </row>
    <row r="888" spans="1:28" s="83" customFormat="1" ht="12" x14ac:dyDescent="0.25">
      <c r="A888" s="81" t="s">
        <v>2760</v>
      </c>
      <c r="B888" s="89">
        <v>0.45</v>
      </c>
      <c r="C888" s="89">
        <v>0.51</v>
      </c>
      <c r="D888" s="106">
        <f t="shared" si="52"/>
        <v>0.11764705882352941</v>
      </c>
      <c r="E888" s="90">
        <f t="shared" si="53"/>
        <v>0</v>
      </c>
      <c r="F888" s="90">
        <f t="shared" si="54"/>
        <v>0.55000000000000004</v>
      </c>
      <c r="G888" s="82" t="s">
        <v>34</v>
      </c>
      <c r="H888" s="81" t="s">
        <v>2761</v>
      </c>
      <c r="I888" s="81" t="s">
        <v>2762</v>
      </c>
      <c r="J888" s="81" t="s">
        <v>2738</v>
      </c>
      <c r="K888" s="81"/>
      <c r="L888" s="81"/>
      <c r="M888" s="81"/>
      <c r="N888" s="81"/>
      <c r="O888" s="82"/>
      <c r="P888" s="81"/>
      <c r="Q888" s="81"/>
      <c r="R888" s="81"/>
      <c r="S888" s="81"/>
      <c r="T888" s="81"/>
      <c r="U888" s="81">
        <f t="shared" si="55"/>
        <v>0</v>
      </c>
      <c r="V888" s="81">
        <f>IFERROR(VLOOKUP(A888,'Competitors Links &amp; Pricings'!A:G,3,0),"")</f>
        <v>0.89</v>
      </c>
      <c r="W888" s="81">
        <f>IFERROR(VLOOKUP(A888,'Competitors Links &amp; Pricings'!A:G,5,0),"")</f>
        <v>0.55000000000000004</v>
      </c>
      <c r="X888" s="81" t="str">
        <f>IFERROR(VLOOKUP(A888,'Competitors Links &amp; Pricings'!A:G,7,0),"")</f>
        <v xml:space="preserve"> </v>
      </c>
      <c r="Y888" s="81">
        <f>IFERROR(VLOOKUP(A888,'Competitors Links &amp; Pricings'!A:L,8,0),"")</f>
        <v>4.3</v>
      </c>
      <c r="Z888" s="81">
        <f>IFERROR(VLOOKUP(A888,'Competitors Links &amp; Pricings'!A:L,9,0),"")</f>
        <v>6.5</v>
      </c>
      <c r="AA888" s="81">
        <f>IFERROR(VLOOKUP(A888,'Competitors Links &amp; Pricings'!A:L,10,0),"")</f>
        <v>0.74</v>
      </c>
      <c r="AB888" s="81">
        <f>IFERROR(VLOOKUP(A888,'Competitors Links &amp; Pricings'!A:L,11,0),"")</f>
        <v>1.2</v>
      </c>
    </row>
    <row r="889" spans="1:28" s="92" customFormat="1" ht="12" x14ac:dyDescent="0.25">
      <c r="A889" s="91" t="s">
        <v>2763</v>
      </c>
      <c r="B889" s="89">
        <v>6.45</v>
      </c>
      <c r="C889" s="89">
        <v>9</v>
      </c>
      <c r="D889" s="106">
        <f t="shared" si="52"/>
        <v>0.28333333333333333</v>
      </c>
      <c r="E889" s="90">
        <f t="shared" si="53"/>
        <v>0</v>
      </c>
      <c r="F889" s="90">
        <f t="shared" si="54"/>
        <v>8.35</v>
      </c>
      <c r="G889" s="100" t="s">
        <v>527</v>
      </c>
      <c r="H889" s="101" t="s">
        <v>2764</v>
      </c>
      <c r="I889" s="101" t="s">
        <v>2765</v>
      </c>
      <c r="J889" s="101" t="s">
        <v>2738</v>
      </c>
      <c r="K889" s="101"/>
      <c r="L889" s="101"/>
      <c r="M889" s="101"/>
      <c r="N889" s="101"/>
      <c r="O889" s="100"/>
      <c r="P889" s="101"/>
      <c r="Q889" s="101"/>
      <c r="R889" s="101"/>
      <c r="S889" s="101"/>
      <c r="T889" s="101"/>
      <c r="U889" s="81">
        <f t="shared" si="55"/>
        <v>0</v>
      </c>
      <c r="V889" s="101">
        <f>IFERROR(VLOOKUP(A889,'Competitors Links &amp; Pricings'!A:G,3,0),"")</f>
        <v>8.35</v>
      </c>
      <c r="W889" s="101">
        <f>IFERROR(VLOOKUP(A889,'Competitors Links &amp; Pricings'!A:G,5,0),"")</f>
        <v>8.8800000000000008</v>
      </c>
      <c r="X889" s="101" t="str">
        <f>IFERROR(VLOOKUP(A889,'Competitors Links &amp; Pricings'!A:G,7,0),"")</f>
        <v xml:space="preserve"> </v>
      </c>
      <c r="Y889" s="101">
        <f>IFERROR(VLOOKUP(A889,'Competitors Links &amp; Pricings'!A:L,8,0),"")</f>
        <v>2</v>
      </c>
      <c r="Z889" s="101">
        <f>IFERROR(VLOOKUP(A889,'Competitors Links &amp; Pricings'!A:L,9,0),"")</f>
        <v>1.18</v>
      </c>
      <c r="AA889" s="101">
        <f>IFERROR(VLOOKUP(A889,'Competitors Links &amp; Pricings'!A:L,10,0),"")</f>
        <v>0.3</v>
      </c>
      <c r="AB889" s="101">
        <f>IFERROR(VLOOKUP(A889,'Competitors Links &amp; Pricings'!A:L,11,0),"")</f>
        <v>1.5</v>
      </c>
    </row>
    <row r="890" spans="1:28" s="83" customFormat="1" ht="12" x14ac:dyDescent="0.25">
      <c r="A890" s="81" t="s">
        <v>2766</v>
      </c>
      <c r="B890" s="89">
        <v>8</v>
      </c>
      <c r="C890" s="89">
        <v>9.27</v>
      </c>
      <c r="D890" s="106">
        <f t="shared" si="52"/>
        <v>0.13700107874865153</v>
      </c>
      <c r="E890" s="90">
        <f t="shared" si="53"/>
        <v>0</v>
      </c>
      <c r="F890" s="90">
        <f t="shared" si="54"/>
        <v>10.08</v>
      </c>
      <c r="G890" s="82" t="s">
        <v>34</v>
      </c>
      <c r="H890" s="81" t="s">
        <v>2767</v>
      </c>
      <c r="I890" s="81" t="s">
        <v>2768</v>
      </c>
      <c r="J890" s="81" t="s">
        <v>2738</v>
      </c>
      <c r="K890" s="81"/>
      <c r="L890" s="81"/>
      <c r="M890" s="81"/>
      <c r="N890" s="81"/>
      <c r="O890" s="82"/>
      <c r="P890" s="81"/>
      <c r="Q890" s="81"/>
      <c r="R890" s="81"/>
      <c r="S890" s="81"/>
      <c r="T890" s="81"/>
      <c r="U890" s="81">
        <f t="shared" si="55"/>
        <v>0</v>
      </c>
      <c r="V890" s="81">
        <f>IFERROR(VLOOKUP(A890,'Competitors Links &amp; Pricings'!A:G,3,0),"")</f>
        <v>10.08</v>
      </c>
      <c r="W890" s="81" t="str">
        <f>IFERROR(VLOOKUP(A890,'Competitors Links &amp; Pricings'!A:G,5,0),"")</f>
        <v xml:space="preserve"> </v>
      </c>
      <c r="X890" s="81" t="str">
        <f>IFERROR(VLOOKUP(A890,'Competitors Links &amp; Pricings'!A:G,7,0),"")</f>
        <v xml:space="preserve"> </v>
      </c>
      <c r="Y890" s="81">
        <f>IFERROR(VLOOKUP(A890,'Competitors Links &amp; Pricings'!A:L,8,0),"")</f>
        <v>2</v>
      </c>
      <c r="Z890" s="81">
        <f>IFERROR(VLOOKUP(A890,'Competitors Links &amp; Pricings'!A:L,9,0),"")</f>
        <v>1</v>
      </c>
      <c r="AA890" s="81">
        <f>IFERROR(VLOOKUP(A890,'Competitors Links &amp; Pricings'!A:L,10,0),"")</f>
        <v>0.52</v>
      </c>
      <c r="AB890" s="81">
        <f>IFERROR(VLOOKUP(A890,'Competitors Links &amp; Pricings'!A:L,11,0),"")</f>
        <v>6.9</v>
      </c>
    </row>
    <row r="891" spans="1:28" s="83" customFormat="1" ht="12" x14ac:dyDescent="0.25">
      <c r="A891" s="81" t="s">
        <v>2769</v>
      </c>
      <c r="B891" s="89">
        <v>11.04</v>
      </c>
      <c r="C891" s="89">
        <v>13.14</v>
      </c>
      <c r="D891" s="106">
        <f t="shared" si="52"/>
        <v>0.15981735159817362</v>
      </c>
      <c r="E891" s="90">
        <f t="shared" si="53"/>
        <v>0</v>
      </c>
      <c r="F891" s="90">
        <f t="shared" si="54"/>
        <v>11.44</v>
      </c>
      <c r="G891" s="82" t="s">
        <v>34</v>
      </c>
      <c r="H891" s="81" t="s">
        <v>2770</v>
      </c>
      <c r="I891" s="81" t="s">
        <v>2771</v>
      </c>
      <c r="J891" s="81" t="s">
        <v>2738</v>
      </c>
      <c r="K891" s="81"/>
      <c r="L891" s="81"/>
      <c r="M891" s="81"/>
      <c r="N891" s="81"/>
      <c r="O891" s="82"/>
      <c r="P891" s="81"/>
      <c r="Q891" s="81"/>
      <c r="R891" s="81"/>
      <c r="S891" s="81"/>
      <c r="T891" s="81"/>
      <c r="U891" s="81">
        <f t="shared" si="55"/>
        <v>0</v>
      </c>
      <c r="V891" s="81">
        <f>IFERROR(VLOOKUP(A891,'Competitors Links &amp; Pricings'!A:G,3,0),"")</f>
        <v>11.44</v>
      </c>
      <c r="W891" s="81" t="str">
        <f>IFERROR(VLOOKUP(A891,'Competitors Links &amp; Pricings'!A:G,5,0),"")</f>
        <v xml:space="preserve"> </v>
      </c>
      <c r="X891" s="81" t="str">
        <f>IFERROR(VLOOKUP(A891,'Competitors Links &amp; Pricings'!A:G,7,0),"")</f>
        <v xml:space="preserve"> </v>
      </c>
      <c r="Y891" s="81">
        <f>IFERROR(VLOOKUP(A891,'Competitors Links &amp; Pricings'!A:L,8,0),"")</f>
        <v>2</v>
      </c>
      <c r="Z891" s="81">
        <f>IFERROR(VLOOKUP(A891,'Competitors Links &amp; Pricings'!A:L,9,0),"")</f>
        <v>2</v>
      </c>
      <c r="AA891" s="81">
        <f>IFERROR(VLOOKUP(A891,'Competitors Links &amp; Pricings'!A:L,10,0),"")</f>
        <v>0.4</v>
      </c>
      <c r="AB891" s="81">
        <f>IFERROR(VLOOKUP(A891,'Competitors Links &amp; Pricings'!A:L,11,0),"")</f>
        <v>3</v>
      </c>
    </row>
    <row r="892" spans="1:28" s="83" customFormat="1" ht="12" x14ac:dyDescent="0.25">
      <c r="A892" s="81" t="s">
        <v>2772</v>
      </c>
      <c r="B892" s="89">
        <v>5.03</v>
      </c>
      <c r="C892" s="89">
        <v>6.65</v>
      </c>
      <c r="D892" s="106">
        <f t="shared" ref="D892:D955" si="56">(C892-B892)/C892</f>
        <v>0.24360902255639097</v>
      </c>
      <c r="E892" s="90">
        <f t="shared" si="53"/>
        <v>0</v>
      </c>
      <c r="F892" s="90">
        <f t="shared" si="54"/>
        <v>7.23</v>
      </c>
      <c r="G892" s="82" t="s">
        <v>34</v>
      </c>
      <c r="H892" s="81" t="s">
        <v>2773</v>
      </c>
      <c r="I892" s="81" t="s">
        <v>6089</v>
      </c>
      <c r="J892" s="81" t="s">
        <v>2738</v>
      </c>
      <c r="K892" s="81"/>
      <c r="L892" s="81"/>
      <c r="M892" s="81"/>
      <c r="N892" s="81"/>
      <c r="O892" s="82"/>
      <c r="P892" s="81"/>
      <c r="Q892" s="81"/>
      <c r="R892" s="81"/>
      <c r="S892" s="81"/>
      <c r="T892" s="81"/>
      <c r="U892" s="81">
        <f t="shared" si="55"/>
        <v>0</v>
      </c>
      <c r="V892" s="81">
        <f>IFERROR(VLOOKUP(A892,'Competitors Links &amp; Pricings'!A:G,3,0),"")</f>
        <v>7.23</v>
      </c>
      <c r="W892" s="81" t="str">
        <f>IFERROR(VLOOKUP(A892,'Competitors Links &amp; Pricings'!A:G,5,0),"")</f>
        <v xml:space="preserve"> </v>
      </c>
      <c r="X892" s="81" t="str">
        <f>IFERROR(VLOOKUP(A892,'Competitors Links &amp; Pricings'!A:G,7,0),"")</f>
        <v xml:space="preserve"> </v>
      </c>
      <c r="Y892" s="81">
        <f>IFERROR(VLOOKUP(A892,'Competitors Links &amp; Pricings'!A:L,8,0),"")</f>
        <v>2</v>
      </c>
      <c r="Z892" s="81">
        <f>IFERROR(VLOOKUP(A892,'Competitors Links &amp; Pricings'!A:L,9,0),"")</f>
        <v>2.25</v>
      </c>
      <c r="AA892" s="81">
        <f>IFERROR(VLOOKUP(A892,'Competitors Links &amp; Pricings'!A:L,10,0),"")</f>
        <v>0.25</v>
      </c>
      <c r="AB892" s="81">
        <f>IFERROR(VLOOKUP(A892,'Competitors Links &amp; Pricings'!A:L,11,0),"")</f>
        <v>1.5</v>
      </c>
    </row>
    <row r="893" spans="1:28" s="83" customFormat="1" ht="12" x14ac:dyDescent="0.25">
      <c r="A893" s="81" t="s">
        <v>2775</v>
      </c>
      <c r="B893" s="89">
        <v>2.67</v>
      </c>
      <c r="C893" s="89">
        <v>3.21</v>
      </c>
      <c r="D893" s="106">
        <f t="shared" si="56"/>
        <v>0.16822429906542058</v>
      </c>
      <c r="E893" s="90">
        <f t="shared" si="53"/>
        <v>0</v>
      </c>
      <c r="F893" s="90">
        <f t="shared" si="54"/>
        <v>2.94</v>
      </c>
      <c r="G893" s="82" t="s">
        <v>34</v>
      </c>
      <c r="H893" s="81" t="s">
        <v>2776</v>
      </c>
      <c r="I893" s="81" t="s">
        <v>2777</v>
      </c>
      <c r="J893" s="81" t="s">
        <v>2738</v>
      </c>
      <c r="K893" s="81"/>
      <c r="L893" s="81"/>
      <c r="M893" s="81"/>
      <c r="N893" s="81"/>
      <c r="O893" s="82"/>
      <c r="P893" s="81"/>
      <c r="Q893" s="81"/>
      <c r="R893" s="81"/>
      <c r="S893" s="81"/>
      <c r="T893" s="81"/>
      <c r="U893" s="81">
        <f t="shared" si="55"/>
        <v>0</v>
      </c>
      <c r="V893" s="81">
        <f>IFERROR(VLOOKUP(A893,'Competitors Links &amp; Pricings'!A:G,3,0),"")</f>
        <v>2.94</v>
      </c>
      <c r="W893" s="81" t="str">
        <f>IFERROR(VLOOKUP(A893,'Competitors Links &amp; Pricings'!A:G,5,0),"")</f>
        <v xml:space="preserve"> </v>
      </c>
      <c r="X893" s="81" t="str">
        <f>IFERROR(VLOOKUP(A893,'Competitors Links &amp; Pricings'!A:G,7,0),"")</f>
        <v xml:space="preserve"> </v>
      </c>
      <c r="Y893" s="81">
        <f>IFERROR(VLOOKUP(A893,'Competitors Links &amp; Pricings'!A:L,8,0),"")</f>
        <v>2</v>
      </c>
      <c r="Z893" s="81">
        <f>IFERROR(VLOOKUP(A893,'Competitors Links &amp; Pricings'!A:L,9,0),"")</f>
        <v>2.15</v>
      </c>
      <c r="AA893" s="81">
        <f>IFERROR(VLOOKUP(A893,'Competitors Links &amp; Pricings'!A:L,10,0),"")</f>
        <v>0.25</v>
      </c>
      <c r="AB893" s="81">
        <f>IFERROR(VLOOKUP(A893,'Competitors Links &amp; Pricings'!A:L,11,0),"")</f>
        <v>1.73</v>
      </c>
    </row>
    <row r="894" spans="1:28" s="92" customFormat="1" ht="12" x14ac:dyDescent="0.25">
      <c r="A894" s="91" t="s">
        <v>2778</v>
      </c>
      <c r="B894" s="89">
        <v>2.25</v>
      </c>
      <c r="C894" s="89">
        <v>2.95</v>
      </c>
      <c r="D894" s="106">
        <f t="shared" si="56"/>
        <v>0.23728813559322037</v>
      </c>
      <c r="E894" s="90">
        <f t="shared" si="53"/>
        <v>0</v>
      </c>
      <c r="F894" s="90">
        <f t="shared" si="54"/>
        <v>2.92</v>
      </c>
      <c r="G894" s="100" t="s">
        <v>527</v>
      </c>
      <c r="H894" s="101" t="s">
        <v>2779</v>
      </c>
      <c r="I894" s="101" t="s">
        <v>2780</v>
      </c>
      <c r="J894" s="101" t="s">
        <v>2738</v>
      </c>
      <c r="K894" s="101"/>
      <c r="L894" s="101"/>
      <c r="M894" s="101"/>
      <c r="N894" s="101"/>
      <c r="O894" s="100"/>
      <c r="P894" s="101"/>
      <c r="Q894" s="101"/>
      <c r="R894" s="101"/>
      <c r="S894" s="101"/>
      <c r="T894" s="101"/>
      <c r="U894" s="81">
        <f t="shared" si="55"/>
        <v>0</v>
      </c>
      <c r="V894" s="101">
        <f>IFERROR(VLOOKUP(A894,'Competitors Links &amp; Pricings'!A:G,3,0),"")</f>
        <v>2.92</v>
      </c>
      <c r="W894" s="101">
        <f>IFERROR(VLOOKUP(A894,'Competitors Links &amp; Pricings'!A:G,5,0),"")</f>
        <v>2.94</v>
      </c>
      <c r="X894" s="101" t="str">
        <f>IFERROR(VLOOKUP(A894,'Competitors Links &amp; Pricings'!A:G,7,0),"")</f>
        <v xml:space="preserve"> </v>
      </c>
      <c r="Y894" s="101">
        <f>IFERROR(VLOOKUP(A894,'Competitors Links &amp; Pricings'!A:L,8,0),"")</f>
        <v>2</v>
      </c>
      <c r="Z894" s="101">
        <f>IFERROR(VLOOKUP(A894,'Competitors Links &amp; Pricings'!A:L,9,0),"")</f>
        <v>2.15</v>
      </c>
      <c r="AA894" s="101">
        <f>IFERROR(VLOOKUP(A894,'Competitors Links &amp; Pricings'!A:L,10,0),"")</f>
        <v>0.25</v>
      </c>
      <c r="AB894" s="101">
        <f>IFERROR(VLOOKUP(A894,'Competitors Links &amp; Pricings'!A:L,11,0),"")</f>
        <v>1.73</v>
      </c>
    </row>
    <row r="895" spans="1:28" s="92" customFormat="1" ht="12" x14ac:dyDescent="0.25">
      <c r="A895" s="91" t="s">
        <v>2781</v>
      </c>
      <c r="B895" s="89">
        <v>7.83</v>
      </c>
      <c r="C895" s="89">
        <v>10.26</v>
      </c>
      <c r="D895" s="106">
        <f t="shared" si="56"/>
        <v>0.23684210526315788</v>
      </c>
      <c r="E895" s="90">
        <f t="shared" si="53"/>
        <v>0</v>
      </c>
      <c r="F895" s="90">
        <f t="shared" si="54"/>
        <v>6.78</v>
      </c>
      <c r="G895" s="100" t="s">
        <v>262</v>
      </c>
      <c r="H895" s="101" t="s">
        <v>2782</v>
      </c>
      <c r="I895" s="101" t="s">
        <v>2783</v>
      </c>
      <c r="J895" s="101" t="s">
        <v>2738</v>
      </c>
      <c r="K895" s="101"/>
      <c r="L895" s="101"/>
      <c r="M895" s="101"/>
      <c r="N895" s="101"/>
      <c r="O895" s="100"/>
      <c r="P895" s="101"/>
      <c r="Q895" s="101"/>
      <c r="R895" s="101"/>
      <c r="S895" s="101"/>
      <c r="T895" s="101"/>
      <c r="U895" s="81">
        <f t="shared" si="55"/>
        <v>0</v>
      </c>
      <c r="V895" s="101">
        <f>IFERROR(VLOOKUP(A895,'Competitors Links &amp; Pricings'!A:G,3,0),"")</f>
        <v>6.78</v>
      </c>
      <c r="W895" s="101" t="str">
        <f>IFERROR(VLOOKUP(A895,'Competitors Links &amp; Pricings'!A:G,5,0),"")</f>
        <v xml:space="preserve"> </v>
      </c>
      <c r="X895" s="101" t="str">
        <f>IFERROR(VLOOKUP(A895,'Competitors Links &amp; Pricings'!A:G,7,0),"")</f>
        <v xml:space="preserve"> </v>
      </c>
      <c r="Y895" s="101">
        <f>IFERROR(VLOOKUP(A895,'Competitors Links &amp; Pricings'!A:L,8,0),"")</f>
        <v>2</v>
      </c>
      <c r="Z895" s="101">
        <f>IFERROR(VLOOKUP(A895,'Competitors Links &amp; Pricings'!A:L,9,0),"")</f>
        <v>2.15</v>
      </c>
      <c r="AA895" s="101">
        <f>IFERROR(VLOOKUP(A895,'Competitors Links &amp; Pricings'!A:L,10,0),"")</f>
        <v>0.25</v>
      </c>
      <c r="AB895" s="101">
        <f>IFERROR(VLOOKUP(A895,'Competitors Links &amp; Pricings'!A:L,11,0),"")</f>
        <v>1.3</v>
      </c>
    </row>
    <row r="896" spans="1:28" s="83" customFormat="1" ht="12" x14ac:dyDescent="0.25">
      <c r="A896" s="81" t="s">
        <v>2784</v>
      </c>
      <c r="B896" s="89">
        <v>4.9800000000000004</v>
      </c>
      <c r="C896" s="89">
        <v>5.56</v>
      </c>
      <c r="D896" s="106">
        <f t="shared" si="56"/>
        <v>0.10431654676258979</v>
      </c>
      <c r="E896" s="90">
        <f t="shared" si="53"/>
        <v>0</v>
      </c>
      <c r="F896" s="90">
        <f t="shared" si="54"/>
        <v>6.04</v>
      </c>
      <c r="G896" s="82" t="s">
        <v>34</v>
      </c>
      <c r="H896" s="81" t="s">
        <v>2785</v>
      </c>
      <c r="I896" s="81" t="s">
        <v>2786</v>
      </c>
      <c r="J896" s="81" t="s">
        <v>2738</v>
      </c>
      <c r="K896" s="81"/>
      <c r="L896" s="81"/>
      <c r="M896" s="81"/>
      <c r="N896" s="81"/>
      <c r="O896" s="82"/>
      <c r="P896" s="81"/>
      <c r="Q896" s="81"/>
      <c r="R896" s="81"/>
      <c r="S896" s="81"/>
      <c r="T896" s="81"/>
      <c r="U896" s="81">
        <f t="shared" si="55"/>
        <v>0</v>
      </c>
      <c r="V896" s="81">
        <f>IFERROR(VLOOKUP(A896,'Competitors Links &amp; Pricings'!A:G,3,0),"")</f>
        <v>6.04</v>
      </c>
      <c r="W896" s="81" t="str">
        <f>IFERROR(VLOOKUP(A896,'Competitors Links &amp; Pricings'!A:G,5,0),"")</f>
        <v xml:space="preserve"> </v>
      </c>
      <c r="X896" s="81" t="str">
        <f>IFERROR(VLOOKUP(A896,'Competitors Links &amp; Pricings'!A:G,7,0),"")</f>
        <v xml:space="preserve"> </v>
      </c>
      <c r="Y896" s="81">
        <f>IFERROR(VLOOKUP(A896,'Competitors Links &amp; Pricings'!A:L,8,0),"")</f>
        <v>1.18</v>
      </c>
      <c r="Z896" s="81">
        <f>IFERROR(VLOOKUP(A896,'Competitors Links &amp; Pricings'!A:L,9,0),"")</f>
        <v>0.93</v>
      </c>
      <c r="AA896" s="81">
        <f>IFERROR(VLOOKUP(A896,'Competitors Links &amp; Pricings'!A:L,10,0),"")</f>
        <v>0.26</v>
      </c>
      <c r="AB896" s="81">
        <f>IFERROR(VLOOKUP(A896,'Competitors Links &amp; Pricings'!A:L,11,0),"")</f>
        <v>1.97</v>
      </c>
    </row>
    <row r="897" spans="1:28" s="83" customFormat="1" ht="12" x14ac:dyDescent="0.25">
      <c r="A897" s="81" t="s">
        <v>2787</v>
      </c>
      <c r="B897" s="89">
        <v>16.34</v>
      </c>
      <c r="C897" s="89">
        <v>18.53</v>
      </c>
      <c r="D897" s="106">
        <f t="shared" si="56"/>
        <v>0.11818672423097686</v>
      </c>
      <c r="E897" s="90">
        <f t="shared" si="53"/>
        <v>0</v>
      </c>
      <c r="F897" s="90">
        <f t="shared" si="54"/>
        <v>20.14</v>
      </c>
      <c r="G897" s="82" t="s">
        <v>34</v>
      </c>
      <c r="H897" s="81" t="s">
        <v>2788</v>
      </c>
      <c r="I897" s="81" t="s">
        <v>2789</v>
      </c>
      <c r="J897" s="81" t="s">
        <v>2738</v>
      </c>
      <c r="K897" s="81"/>
      <c r="L897" s="81"/>
      <c r="M897" s="81"/>
      <c r="N897" s="81"/>
      <c r="O897" s="82"/>
      <c r="P897" s="81"/>
      <c r="Q897" s="81"/>
      <c r="R897" s="81"/>
      <c r="S897" s="81"/>
      <c r="T897" s="81"/>
      <c r="U897" s="81">
        <f t="shared" si="55"/>
        <v>0</v>
      </c>
      <c r="V897" s="81">
        <f>IFERROR(VLOOKUP(A897,'Competitors Links &amp; Pricings'!A:G,3,0),"")</f>
        <v>20.14</v>
      </c>
      <c r="W897" s="81" t="str">
        <f>IFERROR(VLOOKUP(A897,'Competitors Links &amp; Pricings'!A:G,5,0),"")</f>
        <v xml:space="preserve"> </v>
      </c>
      <c r="X897" s="81" t="str">
        <f>IFERROR(VLOOKUP(A897,'Competitors Links &amp; Pricings'!A:G,7,0),"")</f>
        <v xml:space="preserve"> </v>
      </c>
      <c r="Y897" s="81">
        <f>IFERROR(VLOOKUP(A897,'Competitors Links &amp; Pricings'!A:L,8,0),"")</f>
        <v>2</v>
      </c>
      <c r="Z897" s="81">
        <f>IFERROR(VLOOKUP(A897,'Competitors Links &amp; Pricings'!A:L,9,0),"")</f>
        <v>1</v>
      </c>
      <c r="AA897" s="81">
        <f>IFERROR(VLOOKUP(A897,'Competitors Links &amp; Pricings'!A:L,10,0),"")</f>
        <v>0.53</v>
      </c>
      <c r="AB897" s="81">
        <f>IFERROR(VLOOKUP(A897,'Competitors Links &amp; Pricings'!A:L,11,0),"")</f>
        <v>1</v>
      </c>
    </row>
    <row r="898" spans="1:28" s="83" customFormat="1" ht="12" x14ac:dyDescent="0.25">
      <c r="A898" s="81" t="s">
        <v>2790</v>
      </c>
      <c r="B898" s="89">
        <v>11.04</v>
      </c>
      <c r="C898" s="89">
        <v>14.46</v>
      </c>
      <c r="D898" s="106">
        <f t="shared" si="56"/>
        <v>0.23651452282157687</v>
      </c>
      <c r="E898" s="90">
        <f t="shared" ref="E898:E961" si="57">MIN(K898:T898)</f>
        <v>0</v>
      </c>
      <c r="F898" s="90">
        <f t="shared" ref="F898:F961" si="58">MIN(V898:X898)</f>
        <v>6.27</v>
      </c>
      <c r="G898" s="82" t="s">
        <v>60</v>
      </c>
      <c r="H898" s="81" t="s">
        <v>2791</v>
      </c>
      <c r="I898" s="81" t="s">
        <v>2792</v>
      </c>
      <c r="J898" s="81" t="s">
        <v>2738</v>
      </c>
      <c r="K898" s="81"/>
      <c r="L898" s="81"/>
      <c r="M898" s="81"/>
      <c r="N898" s="81"/>
      <c r="O898" s="82"/>
      <c r="P898" s="81"/>
      <c r="Q898" s="81"/>
      <c r="R898" s="81"/>
      <c r="S898" s="81"/>
      <c r="T898" s="81"/>
      <c r="U898" s="81">
        <f t="shared" si="55"/>
        <v>0</v>
      </c>
      <c r="V898" s="81">
        <f>IFERROR(VLOOKUP(A898,'Competitors Links &amp; Pricings'!A:G,3,0),"")</f>
        <v>6.27</v>
      </c>
      <c r="W898" s="81" t="str">
        <f>IFERROR(VLOOKUP(A898,'Competitors Links &amp; Pricings'!A:G,5,0),"")</f>
        <v xml:space="preserve"> </v>
      </c>
      <c r="X898" s="81" t="str">
        <f>IFERROR(VLOOKUP(A898,'Competitors Links &amp; Pricings'!A:G,7,0),"")</f>
        <v xml:space="preserve"> </v>
      </c>
      <c r="Y898" s="81">
        <f>IFERROR(VLOOKUP(A898,'Competitors Links &amp; Pricings'!A:L,8,0),"")</f>
        <v>1.5</v>
      </c>
      <c r="Z898" s="81">
        <f>IFERROR(VLOOKUP(A898,'Competitors Links &amp; Pricings'!A:L,9,0),"")</f>
        <v>2.4900000000000002</v>
      </c>
      <c r="AA898" s="81">
        <f>IFERROR(VLOOKUP(A898,'Competitors Links &amp; Pricings'!A:L,10,0),"")</f>
        <v>0.17</v>
      </c>
      <c r="AB898" s="81">
        <f>IFERROR(VLOOKUP(A898,'Competitors Links &amp; Pricings'!A:L,11,0),"")</f>
        <v>1.75</v>
      </c>
    </row>
    <row r="899" spans="1:28" s="83" customFormat="1" ht="12" x14ac:dyDescent="0.25">
      <c r="A899" s="81" t="s">
        <v>2793</v>
      </c>
      <c r="B899" s="89">
        <v>80</v>
      </c>
      <c r="C899" s="89">
        <v>98.46</v>
      </c>
      <c r="D899" s="106">
        <f t="shared" si="56"/>
        <v>0.18748730448913259</v>
      </c>
      <c r="E899" s="90">
        <f t="shared" si="57"/>
        <v>0</v>
      </c>
      <c r="F899" s="90">
        <f t="shared" si="58"/>
        <v>0</v>
      </c>
      <c r="G899" s="82" t="s">
        <v>34</v>
      </c>
      <c r="H899" s="81" t="s">
        <v>2794</v>
      </c>
      <c r="I899" s="81" t="s">
        <v>2795</v>
      </c>
      <c r="J899" s="81" t="s">
        <v>2796</v>
      </c>
      <c r="K899" s="81"/>
      <c r="L899" s="81"/>
      <c r="M899" s="81"/>
      <c r="N899" s="81"/>
      <c r="O899" s="82"/>
      <c r="P899" s="81"/>
      <c r="Q899" s="81"/>
      <c r="R899" s="81"/>
      <c r="S899" s="81"/>
      <c r="T899" s="81"/>
      <c r="U899" s="81">
        <f t="shared" ref="U899:U962" si="59">COUNTIF(K899:T899,"&gt;0")</f>
        <v>0</v>
      </c>
      <c r="V899" s="81" t="str">
        <f>IFERROR(VLOOKUP(A899,'Competitors Links &amp; Pricings'!A:G,3,0),"")</f>
        <v xml:space="preserve"> </v>
      </c>
      <c r="W899" s="81" t="str">
        <f>IFERROR(VLOOKUP(A899,'Competitors Links &amp; Pricings'!A:G,5,0),"")</f>
        <v xml:space="preserve"> </v>
      </c>
      <c r="X899" s="81" t="str">
        <f>IFERROR(VLOOKUP(A899,'Competitors Links &amp; Pricings'!A:G,7,0),"")</f>
        <v xml:space="preserve"> </v>
      </c>
      <c r="Y899" s="81">
        <f>IFERROR(VLOOKUP(A899,'Competitors Links &amp; Pricings'!A:L,8,0),"")</f>
        <v>12.7</v>
      </c>
      <c r="Z899" s="81">
        <f>IFERROR(VLOOKUP(A899,'Competitors Links &amp; Pricings'!A:L,9,0),"")</f>
        <v>10.5</v>
      </c>
      <c r="AA899" s="81">
        <f>IFERROR(VLOOKUP(A899,'Competitors Links &amp; Pricings'!A:L,10,0),"")</f>
        <v>12</v>
      </c>
      <c r="AB899" s="81">
        <f>IFERROR(VLOOKUP(A899,'Competitors Links &amp; Pricings'!A:L,11,0),"")</f>
        <v>3.5</v>
      </c>
    </row>
    <row r="900" spans="1:28" s="83" customFormat="1" ht="12" x14ac:dyDescent="0.25">
      <c r="A900" s="81" t="s">
        <v>2797</v>
      </c>
      <c r="B900" s="89">
        <v>43.43</v>
      </c>
      <c r="C900" s="89">
        <v>53.85</v>
      </c>
      <c r="D900" s="106">
        <f t="shared" si="56"/>
        <v>0.19350046425255341</v>
      </c>
      <c r="E900" s="90">
        <f t="shared" si="57"/>
        <v>0</v>
      </c>
      <c r="F900" s="90">
        <f t="shared" si="58"/>
        <v>0</v>
      </c>
      <c r="G900" s="82" t="s">
        <v>34</v>
      </c>
      <c r="H900" s="81" t="s">
        <v>2798</v>
      </c>
      <c r="I900" s="81" t="s">
        <v>2799</v>
      </c>
      <c r="J900" s="81" t="s">
        <v>2796</v>
      </c>
      <c r="K900" s="81"/>
      <c r="L900" s="81"/>
      <c r="M900" s="81"/>
      <c r="N900" s="81"/>
      <c r="O900" s="82"/>
      <c r="P900" s="81"/>
      <c r="Q900" s="81"/>
      <c r="R900" s="81"/>
      <c r="S900" s="81"/>
      <c r="T900" s="81"/>
      <c r="U900" s="81">
        <f t="shared" si="59"/>
        <v>0</v>
      </c>
      <c r="V900" s="81" t="str">
        <f>IFERROR(VLOOKUP(A900,'Competitors Links &amp; Pricings'!A:G,3,0),"")</f>
        <v xml:space="preserve"> </v>
      </c>
      <c r="W900" s="81" t="str">
        <f>IFERROR(VLOOKUP(A900,'Competitors Links &amp; Pricings'!A:G,5,0),"")</f>
        <v xml:space="preserve"> </v>
      </c>
      <c r="X900" s="81" t="str">
        <f>IFERROR(VLOOKUP(A900,'Competitors Links &amp; Pricings'!A:G,7,0),"")</f>
        <v xml:space="preserve"> </v>
      </c>
      <c r="Y900" s="81">
        <f>IFERROR(VLOOKUP(A900,'Competitors Links &amp; Pricings'!A:L,8,0),"")</f>
        <v>0.2</v>
      </c>
      <c r="Z900" s="81">
        <f>IFERROR(VLOOKUP(A900,'Competitors Links &amp; Pricings'!A:L,9,0),"")</f>
        <v>2</v>
      </c>
      <c r="AA900" s="81">
        <f>IFERROR(VLOOKUP(A900,'Competitors Links &amp; Pricings'!A:L,10,0),"")</f>
        <v>0.7</v>
      </c>
      <c r="AB900" s="81">
        <f>IFERROR(VLOOKUP(A900,'Competitors Links &amp; Pricings'!A:L,11,0),"")</f>
        <v>0.2</v>
      </c>
    </row>
    <row r="901" spans="1:28" s="83" customFormat="1" ht="12" x14ac:dyDescent="0.25">
      <c r="A901" s="81" t="s">
        <v>2800</v>
      </c>
      <c r="B901" s="89">
        <v>570.29</v>
      </c>
      <c r="C901" s="89">
        <v>707.16</v>
      </c>
      <c r="D901" s="106">
        <f t="shared" si="56"/>
        <v>0.19354884326036542</v>
      </c>
      <c r="E901" s="90">
        <f t="shared" si="57"/>
        <v>0</v>
      </c>
      <c r="F901" s="90">
        <f t="shared" si="58"/>
        <v>0</v>
      </c>
      <c r="G901" s="82" t="s">
        <v>34</v>
      </c>
      <c r="H901" s="81" t="s">
        <v>2801</v>
      </c>
      <c r="I901" s="81" t="s">
        <v>2802</v>
      </c>
      <c r="J901" s="81" t="s">
        <v>2796</v>
      </c>
      <c r="K901" s="81"/>
      <c r="L901" s="81"/>
      <c r="M901" s="81"/>
      <c r="N901" s="81"/>
      <c r="O901" s="82"/>
      <c r="P901" s="81"/>
      <c r="Q901" s="81"/>
      <c r="R901" s="81"/>
      <c r="S901" s="81"/>
      <c r="T901" s="81"/>
      <c r="U901" s="81">
        <f t="shared" si="59"/>
        <v>0</v>
      </c>
      <c r="V901" s="81" t="str">
        <f>IFERROR(VLOOKUP(A901,'Competitors Links &amp; Pricings'!A:G,3,0),"")</f>
        <v xml:space="preserve"> </v>
      </c>
      <c r="W901" s="81" t="str">
        <f>IFERROR(VLOOKUP(A901,'Competitors Links &amp; Pricings'!A:G,5,0),"")</f>
        <v xml:space="preserve"> </v>
      </c>
      <c r="X901" s="81" t="str">
        <f>IFERROR(VLOOKUP(A901,'Competitors Links &amp; Pricings'!A:G,7,0),"")</f>
        <v xml:space="preserve"> </v>
      </c>
      <c r="Y901" s="81">
        <f>IFERROR(VLOOKUP(A901,'Competitors Links &amp; Pricings'!A:L,8,0),"")</f>
        <v>20.9</v>
      </c>
      <c r="Z901" s="81">
        <f>IFERROR(VLOOKUP(A901,'Competitors Links &amp; Pricings'!A:L,9,0),"")</f>
        <v>12.2</v>
      </c>
      <c r="AA901" s="81">
        <f>IFERROR(VLOOKUP(A901,'Competitors Links &amp; Pricings'!A:L,10,0),"")</f>
        <v>44</v>
      </c>
      <c r="AB901" s="81">
        <f>IFERROR(VLOOKUP(A901,'Competitors Links &amp; Pricings'!A:L,11,0),"")</f>
        <v>33.700000000000003</v>
      </c>
    </row>
    <row r="902" spans="1:28" s="83" customFormat="1" ht="12" x14ac:dyDescent="0.25">
      <c r="A902" s="81" t="s">
        <v>2803</v>
      </c>
      <c r="B902" s="89">
        <v>1622.86</v>
      </c>
      <c r="C902" s="89">
        <v>2012.35</v>
      </c>
      <c r="D902" s="106">
        <f t="shared" si="56"/>
        <v>0.19354982980097896</v>
      </c>
      <c r="E902" s="90">
        <f t="shared" si="57"/>
        <v>0</v>
      </c>
      <c r="F902" s="90">
        <f t="shared" si="58"/>
        <v>0</v>
      </c>
      <c r="G902" s="82" t="s">
        <v>34</v>
      </c>
      <c r="H902" s="81" t="s">
        <v>2804</v>
      </c>
      <c r="I902" s="81" t="s">
        <v>2805</v>
      </c>
      <c r="J902" s="81" t="s">
        <v>2796</v>
      </c>
      <c r="K902" s="81"/>
      <c r="L902" s="81"/>
      <c r="M902" s="81"/>
      <c r="N902" s="81"/>
      <c r="O902" s="82"/>
      <c r="P902" s="81"/>
      <c r="Q902" s="81"/>
      <c r="R902" s="81"/>
      <c r="S902" s="81"/>
      <c r="T902" s="81"/>
      <c r="U902" s="81">
        <f t="shared" si="59"/>
        <v>0</v>
      </c>
      <c r="V902" s="81" t="str">
        <f>IFERROR(VLOOKUP(A902,'Competitors Links &amp; Pricings'!A:G,3,0),"")</f>
        <v xml:space="preserve"> </v>
      </c>
      <c r="W902" s="81" t="str">
        <f>IFERROR(VLOOKUP(A902,'Competitors Links &amp; Pricings'!A:G,5,0),"")</f>
        <v xml:space="preserve"> </v>
      </c>
      <c r="X902" s="81" t="str">
        <f>IFERROR(VLOOKUP(A902,'Competitors Links &amp; Pricings'!A:G,7,0),"")</f>
        <v xml:space="preserve"> </v>
      </c>
      <c r="Y902" s="81">
        <f>IFERROR(VLOOKUP(A902,'Competitors Links &amp; Pricings'!A:L,8,0),"")</f>
        <v>17</v>
      </c>
      <c r="Z902" s="81">
        <f>IFERROR(VLOOKUP(A902,'Competitors Links &amp; Pricings'!A:L,9,0),"")</f>
        <v>22</v>
      </c>
      <c r="AA902" s="81">
        <f>IFERROR(VLOOKUP(A902,'Competitors Links &amp; Pricings'!A:L,10,0),"")</f>
        <v>25</v>
      </c>
      <c r="AB902" s="81">
        <f>IFERROR(VLOOKUP(A902,'Competitors Links &amp; Pricings'!A:L,11,0),"")</f>
        <v>12</v>
      </c>
    </row>
    <row r="903" spans="1:28" s="83" customFormat="1" ht="12" x14ac:dyDescent="0.25">
      <c r="A903" s="81" t="s">
        <v>2806</v>
      </c>
      <c r="B903" s="89">
        <v>105.14</v>
      </c>
      <c r="C903" s="89">
        <v>148.58000000000001</v>
      </c>
      <c r="D903" s="106">
        <f t="shared" si="56"/>
        <v>0.29236774801453769</v>
      </c>
      <c r="E903" s="90">
        <f t="shared" si="57"/>
        <v>0</v>
      </c>
      <c r="F903" s="90">
        <f t="shared" si="58"/>
        <v>156.4</v>
      </c>
      <c r="G903" s="82" t="s">
        <v>34</v>
      </c>
      <c r="H903" s="81" t="s">
        <v>2807</v>
      </c>
      <c r="I903" s="81" t="s">
        <v>2808</v>
      </c>
      <c r="J903" s="81" t="s">
        <v>443</v>
      </c>
      <c r="K903" s="81"/>
      <c r="L903" s="81"/>
      <c r="M903" s="81"/>
      <c r="N903" s="81"/>
      <c r="O903" s="82"/>
      <c r="P903" s="81"/>
      <c r="Q903" s="81"/>
      <c r="R903" s="81"/>
      <c r="S903" s="81"/>
      <c r="T903" s="81"/>
      <c r="U903" s="81">
        <f t="shared" si="59"/>
        <v>0</v>
      </c>
      <c r="V903" s="81">
        <f>IFERROR(VLOOKUP(A903,'Competitors Links &amp; Pricings'!A:G,3,0),"")</f>
        <v>156.4</v>
      </c>
      <c r="W903" s="81">
        <f>IFERROR(VLOOKUP(A903,'Competitors Links &amp; Pricings'!A:G,5,0),"")</f>
        <v>156.4</v>
      </c>
      <c r="X903" s="81">
        <f>IFERROR(VLOOKUP(A903,'Competitors Links &amp; Pricings'!A:G,7,0),"")</f>
        <v>223.95</v>
      </c>
      <c r="Y903" s="81">
        <f>IFERROR(VLOOKUP(A903,'Competitors Links &amp; Pricings'!A:L,8,0),"")</f>
        <v>6.7</v>
      </c>
      <c r="Z903" s="81">
        <f>IFERROR(VLOOKUP(A903,'Competitors Links &amp; Pricings'!A:L,9,0),"")</f>
        <v>3.2</v>
      </c>
      <c r="AA903" s="81">
        <f>IFERROR(VLOOKUP(A903,'Competitors Links &amp; Pricings'!A:L,10,0),"")</f>
        <v>4.5999999999999996</v>
      </c>
      <c r="AB903" s="81">
        <f>IFERROR(VLOOKUP(A903,'Competitors Links &amp; Pricings'!A:L,11,0),"")</f>
        <v>11.4</v>
      </c>
    </row>
    <row r="904" spans="1:28" s="83" customFormat="1" ht="12" x14ac:dyDescent="0.25">
      <c r="A904" s="81" t="s">
        <v>2809</v>
      </c>
      <c r="B904" s="89">
        <v>67.42</v>
      </c>
      <c r="C904" s="89">
        <v>80.47</v>
      </c>
      <c r="D904" s="106">
        <f t="shared" si="56"/>
        <v>0.16217223810115566</v>
      </c>
      <c r="E904" s="90">
        <f t="shared" si="57"/>
        <v>0</v>
      </c>
      <c r="F904" s="90">
        <f t="shared" si="58"/>
        <v>0</v>
      </c>
      <c r="G904" s="82" t="s">
        <v>34</v>
      </c>
      <c r="H904" s="81" t="s">
        <v>2810</v>
      </c>
      <c r="I904" s="81" t="s">
        <v>2811</v>
      </c>
      <c r="J904" s="81" t="s">
        <v>435</v>
      </c>
      <c r="K904" s="81"/>
      <c r="L904" s="81"/>
      <c r="M904" s="81"/>
      <c r="N904" s="81"/>
      <c r="O904" s="82"/>
      <c r="P904" s="81"/>
      <c r="Q904" s="81"/>
      <c r="R904" s="81"/>
      <c r="S904" s="81"/>
      <c r="T904" s="81"/>
      <c r="U904" s="81">
        <f t="shared" si="59"/>
        <v>0</v>
      </c>
      <c r="V904" s="81" t="str">
        <f>IFERROR(VLOOKUP(A904,'Competitors Links &amp; Pricings'!A:G,3,0),"")</f>
        <v xml:space="preserve"> </v>
      </c>
      <c r="W904" s="81" t="str">
        <f>IFERROR(VLOOKUP(A904,'Competitors Links &amp; Pricings'!A:G,5,0),"")</f>
        <v xml:space="preserve"> </v>
      </c>
      <c r="X904" s="81" t="str">
        <f>IFERROR(VLOOKUP(A904,'Competitors Links &amp; Pricings'!A:G,7,0),"")</f>
        <v xml:space="preserve"> </v>
      </c>
      <c r="Y904" s="81">
        <f>IFERROR(VLOOKUP(A904,'Competitors Links &amp; Pricings'!A:L,8,0),"")</f>
        <v>1.3</v>
      </c>
      <c r="Z904" s="81">
        <f>IFERROR(VLOOKUP(A904,'Competitors Links &amp; Pricings'!A:L,9,0),"")</f>
        <v>5</v>
      </c>
      <c r="AA904" s="81">
        <f>IFERROR(VLOOKUP(A904,'Competitors Links &amp; Pricings'!A:L,10,0),"")</f>
        <v>0.3</v>
      </c>
      <c r="AB904" s="81">
        <f>IFERROR(VLOOKUP(A904,'Competitors Links &amp; Pricings'!A:L,11,0),"")</f>
        <v>0.81</v>
      </c>
    </row>
    <row r="905" spans="1:28" s="83" customFormat="1" ht="12" x14ac:dyDescent="0.25">
      <c r="A905" s="81" t="s">
        <v>2812</v>
      </c>
      <c r="B905" s="89">
        <v>903.37</v>
      </c>
      <c r="C905" s="89">
        <v>1078.22</v>
      </c>
      <c r="D905" s="106">
        <f t="shared" si="56"/>
        <v>0.16216542078611046</v>
      </c>
      <c r="E905" s="90">
        <f t="shared" si="57"/>
        <v>0</v>
      </c>
      <c r="F905" s="90">
        <f t="shared" si="58"/>
        <v>0</v>
      </c>
      <c r="G905" s="82" t="s">
        <v>34</v>
      </c>
      <c r="H905" s="81" t="s">
        <v>2813</v>
      </c>
      <c r="I905" s="81" t="s">
        <v>2814</v>
      </c>
      <c r="J905" s="81" t="s">
        <v>435</v>
      </c>
      <c r="K905" s="81"/>
      <c r="L905" s="81"/>
      <c r="M905" s="81"/>
      <c r="N905" s="81"/>
      <c r="O905" s="82"/>
      <c r="P905" s="81"/>
      <c r="Q905" s="81"/>
      <c r="R905" s="81"/>
      <c r="S905" s="81"/>
      <c r="T905" s="81"/>
      <c r="U905" s="81">
        <f t="shared" si="59"/>
        <v>0</v>
      </c>
      <c r="V905" s="81" t="str">
        <f>IFERROR(VLOOKUP(A905,'Competitors Links &amp; Pricings'!A:G,3,0),"")</f>
        <v xml:space="preserve"> </v>
      </c>
      <c r="W905" s="81" t="str">
        <f>IFERROR(VLOOKUP(A905,'Competitors Links &amp; Pricings'!A:G,5,0),"")</f>
        <v xml:space="preserve"> </v>
      </c>
      <c r="X905" s="81" t="str">
        <f>IFERROR(VLOOKUP(A905,'Competitors Links &amp; Pricings'!A:G,7,0),"")</f>
        <v xml:space="preserve"> </v>
      </c>
      <c r="Y905" s="81">
        <f>IFERROR(VLOOKUP(A905,'Competitors Links &amp; Pricings'!A:L,8,0),"")</f>
        <v>1.3</v>
      </c>
      <c r="Z905" s="81">
        <f>IFERROR(VLOOKUP(A905,'Competitors Links &amp; Pricings'!A:L,9,0),"")</f>
        <v>5.7</v>
      </c>
      <c r="AA905" s="81">
        <f>IFERROR(VLOOKUP(A905,'Competitors Links &amp; Pricings'!A:L,10,0),"")</f>
        <v>0.3</v>
      </c>
      <c r="AB905" s="81">
        <f>IFERROR(VLOOKUP(A905,'Competitors Links &amp; Pricings'!A:L,11,0),"")</f>
        <v>0.7</v>
      </c>
    </row>
    <row r="906" spans="1:28" s="83" customFormat="1" ht="12" x14ac:dyDescent="0.25">
      <c r="A906" s="81" t="s">
        <v>2815</v>
      </c>
      <c r="B906" s="89">
        <v>84.27</v>
      </c>
      <c r="C906" s="89">
        <v>100.58</v>
      </c>
      <c r="D906" s="106">
        <f t="shared" si="56"/>
        <v>0.16215947504474054</v>
      </c>
      <c r="E906" s="90">
        <f t="shared" si="57"/>
        <v>0</v>
      </c>
      <c r="F906" s="90">
        <f t="shared" si="58"/>
        <v>0</v>
      </c>
      <c r="G906" s="82" t="s">
        <v>34</v>
      </c>
      <c r="H906" s="81" t="s">
        <v>2816</v>
      </c>
      <c r="I906" s="81" t="s">
        <v>2817</v>
      </c>
      <c r="J906" s="81" t="s">
        <v>435</v>
      </c>
      <c r="K906" s="81"/>
      <c r="L906" s="81"/>
      <c r="M906" s="81"/>
      <c r="N906" s="81"/>
      <c r="O906" s="82"/>
      <c r="P906" s="81"/>
      <c r="Q906" s="81"/>
      <c r="R906" s="81"/>
      <c r="S906" s="81"/>
      <c r="T906" s="81"/>
      <c r="U906" s="81">
        <f t="shared" si="59"/>
        <v>0</v>
      </c>
      <c r="V906" s="81" t="str">
        <f>IFERROR(VLOOKUP(A906,'Competitors Links &amp; Pricings'!A:G,3,0),"")</f>
        <v xml:space="preserve"> </v>
      </c>
      <c r="W906" s="81" t="str">
        <f>IFERROR(VLOOKUP(A906,'Competitors Links &amp; Pricings'!A:G,5,0),"")</f>
        <v xml:space="preserve"> </v>
      </c>
      <c r="X906" s="81" t="str">
        <f>IFERROR(VLOOKUP(A906,'Competitors Links &amp; Pricings'!A:G,7,0),"")</f>
        <v xml:space="preserve"> </v>
      </c>
      <c r="Y906" s="81">
        <f>IFERROR(VLOOKUP(A906,'Competitors Links &amp; Pricings'!A:L,8,0),"")</f>
        <v>1.1000000000000001</v>
      </c>
      <c r="Z906" s="81">
        <f>IFERROR(VLOOKUP(A906,'Competitors Links &amp; Pricings'!A:L,9,0),"")</f>
        <v>4.9000000000000004</v>
      </c>
      <c r="AA906" s="81">
        <f>IFERROR(VLOOKUP(A906,'Competitors Links &amp; Pricings'!A:L,10,0),"")</f>
        <v>0.2</v>
      </c>
      <c r="AB906" s="81">
        <f>IFERROR(VLOOKUP(A906,'Competitors Links &amp; Pricings'!A:L,11,0),"")</f>
        <v>0.6</v>
      </c>
    </row>
    <row r="907" spans="1:28" s="83" customFormat="1" ht="12" x14ac:dyDescent="0.25">
      <c r="A907" s="81" t="s">
        <v>2818</v>
      </c>
      <c r="B907" s="89">
        <v>284.27</v>
      </c>
      <c r="C907" s="89">
        <v>339.29</v>
      </c>
      <c r="D907" s="106">
        <f t="shared" si="56"/>
        <v>0.16216216216216225</v>
      </c>
      <c r="E907" s="90">
        <f t="shared" si="57"/>
        <v>0</v>
      </c>
      <c r="F907" s="90">
        <f t="shared" si="58"/>
        <v>0</v>
      </c>
      <c r="G907" s="82" t="s">
        <v>34</v>
      </c>
      <c r="H907" s="81" t="s">
        <v>2819</v>
      </c>
      <c r="I907" s="81" t="s">
        <v>2820</v>
      </c>
      <c r="J907" s="81" t="s">
        <v>435</v>
      </c>
      <c r="K907" s="81"/>
      <c r="L907" s="81"/>
      <c r="M907" s="81"/>
      <c r="N907" s="81"/>
      <c r="O907" s="82"/>
      <c r="P907" s="81"/>
      <c r="Q907" s="81"/>
      <c r="R907" s="81"/>
      <c r="S907" s="81"/>
      <c r="T907" s="81"/>
      <c r="U907" s="81">
        <f t="shared" si="59"/>
        <v>0</v>
      </c>
      <c r="V907" s="81" t="str">
        <f>IFERROR(VLOOKUP(A907,'Competitors Links &amp; Pricings'!A:G,3,0),"")</f>
        <v xml:space="preserve"> </v>
      </c>
      <c r="W907" s="81" t="str">
        <f>IFERROR(VLOOKUP(A907,'Competitors Links &amp; Pricings'!A:G,5,0),"")</f>
        <v xml:space="preserve"> </v>
      </c>
      <c r="X907" s="81" t="str">
        <f>IFERROR(VLOOKUP(A907,'Competitors Links &amp; Pricings'!A:G,7,0),"")</f>
        <v xml:space="preserve"> </v>
      </c>
      <c r="Y907" s="81">
        <f>IFERROR(VLOOKUP(A907,'Competitors Links &amp; Pricings'!A:L,8,0),"")</f>
        <v>1.3</v>
      </c>
      <c r="Z907" s="81">
        <f>IFERROR(VLOOKUP(A907,'Competitors Links &amp; Pricings'!A:L,9,0),"")</f>
        <v>3.8</v>
      </c>
      <c r="AA907" s="81">
        <f>IFERROR(VLOOKUP(A907,'Competitors Links &amp; Pricings'!A:L,10,0),"")</f>
        <v>0.1</v>
      </c>
      <c r="AB907" s="81">
        <f>IFERROR(VLOOKUP(A907,'Competitors Links &amp; Pricings'!A:L,11,0),"")</f>
        <v>0.5</v>
      </c>
    </row>
    <row r="908" spans="1:28" s="83" customFormat="1" ht="12" x14ac:dyDescent="0.25">
      <c r="A908" s="81" t="s">
        <v>2821</v>
      </c>
      <c r="B908" s="89">
        <v>226.97</v>
      </c>
      <c r="C908" s="89">
        <v>270.89999999999998</v>
      </c>
      <c r="D908" s="106">
        <f t="shared" si="56"/>
        <v>0.16216315983757837</v>
      </c>
      <c r="E908" s="90">
        <f t="shared" si="57"/>
        <v>0</v>
      </c>
      <c r="F908" s="90">
        <f t="shared" si="58"/>
        <v>0</v>
      </c>
      <c r="G908" s="82" t="s">
        <v>34</v>
      </c>
      <c r="H908" s="81" t="s">
        <v>2822</v>
      </c>
      <c r="I908" s="81" t="s">
        <v>2823</v>
      </c>
      <c r="J908" s="81" t="s">
        <v>435</v>
      </c>
      <c r="K908" s="81"/>
      <c r="L908" s="81"/>
      <c r="M908" s="81"/>
      <c r="N908" s="81"/>
      <c r="O908" s="82"/>
      <c r="P908" s="81"/>
      <c r="Q908" s="81"/>
      <c r="R908" s="81"/>
      <c r="S908" s="81"/>
      <c r="T908" s="81"/>
      <c r="U908" s="81">
        <f t="shared" si="59"/>
        <v>0</v>
      </c>
      <c r="V908" s="81" t="str">
        <f>IFERROR(VLOOKUP(A908,'Competitors Links &amp; Pricings'!A:G,3,0),"")</f>
        <v xml:space="preserve"> </v>
      </c>
      <c r="W908" s="81" t="str">
        <f>IFERROR(VLOOKUP(A908,'Competitors Links &amp; Pricings'!A:G,5,0),"")</f>
        <v xml:space="preserve"> </v>
      </c>
      <c r="X908" s="81" t="str">
        <f>IFERROR(VLOOKUP(A908,'Competitors Links &amp; Pricings'!A:G,7,0),"")</f>
        <v xml:space="preserve"> </v>
      </c>
      <c r="Y908" s="81">
        <f>IFERROR(VLOOKUP(A908,'Competitors Links &amp; Pricings'!A:L,8,0),"")</f>
        <v>1.2</v>
      </c>
      <c r="Z908" s="81">
        <f>IFERROR(VLOOKUP(A908,'Competitors Links &amp; Pricings'!A:L,9,0),"")</f>
        <v>3.3</v>
      </c>
      <c r="AA908" s="81">
        <f>IFERROR(VLOOKUP(A908,'Competitors Links &amp; Pricings'!A:L,10,0),"")</f>
        <v>0.1</v>
      </c>
      <c r="AB908" s="81">
        <f>IFERROR(VLOOKUP(A908,'Competitors Links &amp; Pricings'!A:L,11,0),"")</f>
        <v>0.5</v>
      </c>
    </row>
    <row r="909" spans="1:28" s="83" customFormat="1" ht="12" x14ac:dyDescent="0.25">
      <c r="A909" s="81" t="s">
        <v>2824</v>
      </c>
      <c r="B909" s="89">
        <v>1548.31</v>
      </c>
      <c r="C909" s="89">
        <v>1760.76</v>
      </c>
      <c r="D909" s="106">
        <f t="shared" si="56"/>
        <v>0.12065812490061113</v>
      </c>
      <c r="E909" s="90">
        <f t="shared" si="57"/>
        <v>0</v>
      </c>
      <c r="F909" s="90">
        <f t="shared" si="58"/>
        <v>1913.87</v>
      </c>
      <c r="G909" s="82" t="s">
        <v>34</v>
      </c>
      <c r="H909" s="81" t="s">
        <v>2825</v>
      </c>
      <c r="I909" s="81" t="s">
        <v>2826</v>
      </c>
      <c r="J909" s="81" t="s">
        <v>435</v>
      </c>
      <c r="K909" s="81"/>
      <c r="L909" s="81"/>
      <c r="M909" s="81"/>
      <c r="N909" s="81"/>
      <c r="O909" s="82"/>
      <c r="P909" s="81"/>
      <c r="Q909" s="81"/>
      <c r="R909" s="81"/>
      <c r="S909" s="81"/>
      <c r="T909" s="81"/>
      <c r="U909" s="81">
        <f t="shared" si="59"/>
        <v>0</v>
      </c>
      <c r="V909" s="81">
        <f>IFERROR(VLOOKUP(A909,'Competitors Links &amp; Pricings'!A:G,3,0),"")</f>
        <v>1913.87</v>
      </c>
      <c r="W909" s="81" t="str">
        <f>IFERROR(VLOOKUP(A909,'Competitors Links &amp; Pricings'!A:G,5,0),"")</f>
        <v xml:space="preserve"> </v>
      </c>
      <c r="X909" s="81" t="str">
        <f>IFERROR(VLOOKUP(A909,'Competitors Links &amp; Pricings'!A:G,7,0),"")</f>
        <v xml:space="preserve"> </v>
      </c>
      <c r="Y909" s="81">
        <f>IFERROR(VLOOKUP(A909,'Competitors Links &amp; Pricings'!A:L,8,0),"")</f>
        <v>1.5</v>
      </c>
      <c r="Z909" s="81">
        <f>IFERROR(VLOOKUP(A909,'Competitors Links &amp; Pricings'!A:L,9,0),"")</f>
        <v>4.5</v>
      </c>
      <c r="AA909" s="81">
        <f>IFERROR(VLOOKUP(A909,'Competitors Links &amp; Pricings'!A:L,10,0),"")</f>
        <v>0.2</v>
      </c>
      <c r="AB909" s="81">
        <f>IFERROR(VLOOKUP(A909,'Competitors Links &amp; Pricings'!A:L,11,0),"")</f>
        <v>0.7</v>
      </c>
    </row>
    <row r="910" spans="1:28" s="83" customFormat="1" ht="12" x14ac:dyDescent="0.25">
      <c r="A910" s="81" t="s">
        <v>2827</v>
      </c>
      <c r="B910" s="89">
        <v>1587.64</v>
      </c>
      <c r="C910" s="89">
        <v>1894.93</v>
      </c>
      <c r="D910" s="106">
        <f t="shared" si="56"/>
        <v>0.16216430158369963</v>
      </c>
      <c r="E910" s="90">
        <f t="shared" si="57"/>
        <v>0</v>
      </c>
      <c r="F910" s="90">
        <f t="shared" si="58"/>
        <v>1517.2</v>
      </c>
      <c r="G910" s="82" t="s">
        <v>34</v>
      </c>
      <c r="H910" s="81" t="s">
        <v>2828</v>
      </c>
      <c r="I910" s="81" t="s">
        <v>2829</v>
      </c>
      <c r="J910" s="81" t="s">
        <v>435</v>
      </c>
      <c r="K910" s="81"/>
      <c r="L910" s="81"/>
      <c r="M910" s="81"/>
      <c r="N910" s="81"/>
      <c r="O910" s="82"/>
      <c r="P910" s="81"/>
      <c r="Q910" s="81"/>
      <c r="R910" s="81"/>
      <c r="S910" s="81"/>
      <c r="T910" s="81"/>
      <c r="U910" s="81">
        <f t="shared" si="59"/>
        <v>0</v>
      </c>
      <c r="V910" s="81">
        <f>IFERROR(VLOOKUP(A910,'Competitors Links &amp; Pricings'!A:G,3,0),"")</f>
        <v>1517.2</v>
      </c>
      <c r="W910" s="81" t="str">
        <f>IFERROR(VLOOKUP(A910,'Competitors Links &amp; Pricings'!A:G,5,0),"")</f>
        <v xml:space="preserve"> </v>
      </c>
      <c r="X910" s="81" t="str">
        <f>IFERROR(VLOOKUP(A910,'Competitors Links &amp; Pricings'!A:G,7,0),"")</f>
        <v xml:space="preserve"> </v>
      </c>
      <c r="Y910" s="81">
        <f>IFERROR(VLOOKUP(A910,'Competitors Links &amp; Pricings'!A:L,8,0),"")</f>
        <v>1.2</v>
      </c>
      <c r="Z910" s="81">
        <f>IFERROR(VLOOKUP(A910,'Competitors Links &amp; Pricings'!A:L,9,0),"")</f>
        <v>3.4</v>
      </c>
      <c r="AA910" s="81">
        <f>IFERROR(VLOOKUP(A910,'Competitors Links &amp; Pricings'!A:L,10,0),"")</f>
        <v>0.1</v>
      </c>
      <c r="AB910" s="81">
        <f>IFERROR(VLOOKUP(A910,'Competitors Links &amp; Pricings'!A:L,11,0),"")</f>
        <v>0.5</v>
      </c>
    </row>
    <row r="911" spans="1:28" s="83" customFormat="1" ht="12" x14ac:dyDescent="0.25">
      <c r="A911" s="81" t="s">
        <v>2830</v>
      </c>
      <c r="B911" s="89">
        <v>257.14</v>
      </c>
      <c r="C911" s="89">
        <v>592.71</v>
      </c>
      <c r="D911" s="106">
        <f t="shared" si="56"/>
        <v>0.56616220411331009</v>
      </c>
      <c r="E911" s="90">
        <f t="shared" si="57"/>
        <v>0</v>
      </c>
      <c r="F911" s="90">
        <f t="shared" si="58"/>
        <v>382.5</v>
      </c>
      <c r="G911" s="82" t="s">
        <v>34</v>
      </c>
      <c r="H911" s="81" t="s">
        <v>2831</v>
      </c>
      <c r="I911" s="81" t="s">
        <v>2832</v>
      </c>
      <c r="J911" s="81" t="s">
        <v>443</v>
      </c>
      <c r="K911" s="81"/>
      <c r="L911" s="81"/>
      <c r="M911" s="81"/>
      <c r="N911" s="81"/>
      <c r="O911" s="82"/>
      <c r="P911" s="81"/>
      <c r="Q911" s="81"/>
      <c r="R911" s="81"/>
      <c r="S911" s="81"/>
      <c r="T911" s="81"/>
      <c r="U911" s="81">
        <f t="shared" si="59"/>
        <v>0</v>
      </c>
      <c r="V911" s="81">
        <f>IFERROR(VLOOKUP(A911,'Competitors Links &amp; Pricings'!A:G,3,0),"")</f>
        <v>382.5</v>
      </c>
      <c r="W911" s="81">
        <f>IFERROR(VLOOKUP(A911,'Competitors Links &amp; Pricings'!A:G,5,0),"")</f>
        <v>623.91</v>
      </c>
      <c r="X911" s="81">
        <f>IFERROR(VLOOKUP(A911,'Competitors Links &amp; Pricings'!A:G,7,0),"")</f>
        <v>382.5</v>
      </c>
      <c r="Y911" s="81">
        <f>IFERROR(VLOOKUP(A911,'Competitors Links &amp; Pricings'!A:L,8,0),"")</f>
        <v>8.4600000000000009</v>
      </c>
      <c r="Z911" s="81">
        <f>IFERROR(VLOOKUP(A911,'Competitors Links &amp; Pricings'!A:L,9,0),"")</f>
        <v>4.72</v>
      </c>
      <c r="AA911" s="81">
        <f>IFERROR(VLOOKUP(A911,'Competitors Links &amp; Pricings'!A:L,10,0),"")</f>
        <v>3.63</v>
      </c>
      <c r="AB911" s="81">
        <f>IFERROR(VLOOKUP(A911,'Competitors Links &amp; Pricings'!A:L,11,0),"")</f>
        <v>6.8</v>
      </c>
    </row>
    <row r="912" spans="1:28" s="83" customFormat="1" ht="12" x14ac:dyDescent="0.25">
      <c r="A912" s="81" t="s">
        <v>2833</v>
      </c>
      <c r="B912" s="89">
        <v>1933.71</v>
      </c>
      <c r="C912" s="89">
        <v>2307.98</v>
      </c>
      <c r="D912" s="106">
        <f t="shared" si="56"/>
        <v>0.16216345028986384</v>
      </c>
      <c r="E912" s="90">
        <f t="shared" si="57"/>
        <v>0</v>
      </c>
      <c r="F912" s="90">
        <f t="shared" si="58"/>
        <v>1897.45</v>
      </c>
      <c r="G912" s="82" t="s">
        <v>34</v>
      </c>
      <c r="H912" s="81" t="s">
        <v>2834</v>
      </c>
      <c r="I912" s="81" t="s">
        <v>2835</v>
      </c>
      <c r="J912" s="81" t="s">
        <v>435</v>
      </c>
      <c r="K912" s="81"/>
      <c r="L912" s="81"/>
      <c r="M912" s="81"/>
      <c r="N912" s="81"/>
      <c r="O912" s="82"/>
      <c r="P912" s="81"/>
      <c r="Q912" s="81"/>
      <c r="R912" s="81"/>
      <c r="S912" s="81"/>
      <c r="T912" s="81"/>
      <c r="U912" s="81">
        <f t="shared" si="59"/>
        <v>0</v>
      </c>
      <c r="V912" s="81">
        <f>IFERROR(VLOOKUP(A912,'Competitors Links &amp; Pricings'!A:G,3,0),"")</f>
        <v>1897.45</v>
      </c>
      <c r="W912" s="81" t="str">
        <f>IFERROR(VLOOKUP(A912,'Competitors Links &amp; Pricings'!A:G,5,0),"")</f>
        <v xml:space="preserve"> </v>
      </c>
      <c r="X912" s="81" t="str">
        <f>IFERROR(VLOOKUP(A912,'Competitors Links &amp; Pricings'!A:G,7,0),"")</f>
        <v xml:space="preserve"> </v>
      </c>
      <c r="Y912" s="81">
        <f>IFERROR(VLOOKUP(A912,'Competitors Links &amp; Pricings'!A:L,8,0),"")</f>
        <v>1.1000000000000001</v>
      </c>
      <c r="Z912" s="81">
        <f>IFERROR(VLOOKUP(A912,'Competitors Links &amp; Pricings'!A:L,9,0),"")</f>
        <v>3.1</v>
      </c>
      <c r="AA912" s="81">
        <f>IFERROR(VLOOKUP(A912,'Competitors Links &amp; Pricings'!A:L,10,0),"")</f>
        <v>0.1</v>
      </c>
      <c r="AB912" s="81">
        <f>IFERROR(VLOOKUP(A912,'Competitors Links &amp; Pricings'!A:L,11,0),"")</f>
        <v>0.5</v>
      </c>
    </row>
    <row r="913" spans="1:28" s="83" customFormat="1" ht="12" x14ac:dyDescent="0.25">
      <c r="A913" s="81" t="s">
        <v>2836</v>
      </c>
      <c r="B913" s="89">
        <v>884.27</v>
      </c>
      <c r="C913" s="89">
        <v>1158.3900000000001</v>
      </c>
      <c r="D913" s="106">
        <f t="shared" si="56"/>
        <v>0.23663878313866668</v>
      </c>
      <c r="E913" s="90">
        <f t="shared" si="57"/>
        <v>0</v>
      </c>
      <c r="F913" s="90">
        <f t="shared" si="58"/>
        <v>1093.04</v>
      </c>
      <c r="G913" s="82" t="s">
        <v>60</v>
      </c>
      <c r="H913" s="81" t="s">
        <v>2837</v>
      </c>
      <c r="I913" s="81" t="s">
        <v>2838</v>
      </c>
      <c r="J913" s="81" t="s">
        <v>435</v>
      </c>
      <c r="K913" s="81"/>
      <c r="L913" s="81"/>
      <c r="M913" s="81"/>
      <c r="N913" s="81"/>
      <c r="O913" s="82"/>
      <c r="P913" s="81"/>
      <c r="Q913" s="81"/>
      <c r="R913" s="81"/>
      <c r="S913" s="81"/>
      <c r="T913" s="81"/>
      <c r="U913" s="81">
        <f t="shared" si="59"/>
        <v>0</v>
      </c>
      <c r="V913" s="81">
        <f>IFERROR(VLOOKUP(A913,'Competitors Links &amp; Pricings'!A:G,3,0),"")</f>
        <v>1093.04</v>
      </c>
      <c r="W913" s="81" t="str">
        <f>IFERROR(VLOOKUP(A913,'Competitors Links &amp; Pricings'!A:G,5,0),"")</f>
        <v xml:space="preserve"> </v>
      </c>
      <c r="X913" s="81" t="str">
        <f>IFERROR(VLOOKUP(A913,'Competitors Links &amp; Pricings'!A:G,7,0),"")</f>
        <v xml:space="preserve"> </v>
      </c>
      <c r="Y913" s="81">
        <f>IFERROR(VLOOKUP(A913,'Competitors Links &amp; Pricings'!A:L,8,0),"")</f>
        <v>5.5</v>
      </c>
      <c r="Z913" s="81">
        <f>IFERROR(VLOOKUP(A913,'Competitors Links &amp; Pricings'!A:L,9,0),"")</f>
        <v>7.5</v>
      </c>
      <c r="AA913" s="81">
        <f>IFERROR(VLOOKUP(A913,'Competitors Links &amp; Pricings'!A:L,10,0),"")</f>
        <v>1.6</v>
      </c>
      <c r="AB913" s="81">
        <f>IFERROR(VLOOKUP(A913,'Competitors Links &amp; Pricings'!A:L,11,0),"")</f>
        <v>3.2</v>
      </c>
    </row>
    <row r="914" spans="1:28" s="83" customFormat="1" ht="12" x14ac:dyDescent="0.25">
      <c r="A914" s="81" t="s">
        <v>2839</v>
      </c>
      <c r="B914" s="89">
        <v>77.53</v>
      </c>
      <c r="C914" s="89">
        <v>88.16</v>
      </c>
      <c r="D914" s="106">
        <f t="shared" si="56"/>
        <v>0.12057622504537201</v>
      </c>
      <c r="E914" s="90">
        <f t="shared" si="57"/>
        <v>0</v>
      </c>
      <c r="F914" s="90">
        <f t="shared" si="58"/>
        <v>95.83</v>
      </c>
      <c r="G914" s="82" t="s">
        <v>34</v>
      </c>
      <c r="H914" s="81" t="s">
        <v>2840</v>
      </c>
      <c r="I914" s="81" t="s">
        <v>2841</v>
      </c>
      <c r="J914" s="81" t="s">
        <v>435</v>
      </c>
      <c r="K914" s="81"/>
      <c r="L914" s="81"/>
      <c r="M914" s="81"/>
      <c r="N914" s="81"/>
      <c r="O914" s="82"/>
      <c r="P914" s="81"/>
      <c r="Q914" s="81"/>
      <c r="R914" s="81"/>
      <c r="S914" s="81"/>
      <c r="T914" s="81"/>
      <c r="U914" s="81">
        <f t="shared" si="59"/>
        <v>0</v>
      </c>
      <c r="V914" s="81">
        <f>IFERROR(VLOOKUP(A914,'Competitors Links &amp; Pricings'!A:G,3,0),"")</f>
        <v>95.83</v>
      </c>
      <c r="W914" s="81" t="str">
        <f>IFERROR(VLOOKUP(A914,'Competitors Links &amp; Pricings'!A:G,5,0),"")</f>
        <v xml:space="preserve"> </v>
      </c>
      <c r="X914" s="81" t="str">
        <f>IFERROR(VLOOKUP(A914,'Competitors Links &amp; Pricings'!A:G,7,0),"")</f>
        <v xml:space="preserve"> </v>
      </c>
      <c r="Y914" s="81">
        <f>IFERROR(VLOOKUP(A914,'Competitors Links &amp; Pricings'!A:L,8,0),"")</f>
        <v>4.5</v>
      </c>
      <c r="Z914" s="81">
        <f>IFERROR(VLOOKUP(A914,'Competitors Links &amp; Pricings'!A:L,9,0),"")</f>
        <v>6.3</v>
      </c>
      <c r="AA914" s="81">
        <f>IFERROR(VLOOKUP(A914,'Competitors Links &amp; Pricings'!A:L,10,0),"")</f>
        <v>1.2</v>
      </c>
      <c r="AB914" s="81">
        <f>IFERROR(VLOOKUP(A914,'Competitors Links &amp; Pricings'!A:L,11,0),"")</f>
        <v>3.1</v>
      </c>
    </row>
    <row r="915" spans="1:28" s="83" customFormat="1" ht="12" x14ac:dyDescent="0.25">
      <c r="A915" s="81" t="s">
        <v>2842</v>
      </c>
      <c r="B915" s="89">
        <v>1.36</v>
      </c>
      <c r="C915" s="89">
        <v>1.8</v>
      </c>
      <c r="D915" s="106">
        <f t="shared" si="56"/>
        <v>0.24444444444444441</v>
      </c>
      <c r="E915" s="90">
        <f t="shared" si="57"/>
        <v>0</v>
      </c>
      <c r="F915" s="90">
        <f t="shared" si="58"/>
        <v>0</v>
      </c>
      <c r="G915" s="82" t="s">
        <v>34</v>
      </c>
      <c r="H915" s="81" t="s">
        <v>2843</v>
      </c>
      <c r="I915" s="81" t="s">
        <v>2844</v>
      </c>
      <c r="J915" s="81" t="s">
        <v>135</v>
      </c>
      <c r="K915" s="81"/>
      <c r="L915" s="81"/>
      <c r="M915" s="81"/>
      <c r="N915" s="81"/>
      <c r="O915" s="82"/>
      <c r="P915" s="81"/>
      <c r="Q915" s="81"/>
      <c r="R915" s="81"/>
      <c r="S915" s="81"/>
      <c r="T915" s="81"/>
      <c r="U915" s="81">
        <f t="shared" si="59"/>
        <v>0</v>
      </c>
      <c r="V915" s="81" t="str">
        <f>IFERROR(VLOOKUP(A915,'Competitors Links &amp; Pricings'!A:G,3,0),"")</f>
        <v xml:space="preserve"> </v>
      </c>
      <c r="W915" s="81" t="str">
        <f>IFERROR(VLOOKUP(A915,'Competitors Links &amp; Pricings'!A:G,5,0),"")</f>
        <v xml:space="preserve"> </v>
      </c>
      <c r="X915" s="81" t="str">
        <f>IFERROR(VLOOKUP(A915,'Competitors Links &amp; Pricings'!A:G,7,0),"")</f>
        <v xml:space="preserve"> </v>
      </c>
      <c r="Y915" s="81">
        <f>IFERROR(VLOOKUP(A915,'Competitors Links &amp; Pricings'!A:L,8,0),"")</f>
        <v>2</v>
      </c>
      <c r="Z915" s="81">
        <f>IFERROR(VLOOKUP(A915,'Competitors Links &amp; Pricings'!A:L,9,0),"")</f>
        <v>2</v>
      </c>
      <c r="AA915" s="81">
        <f>IFERROR(VLOOKUP(A915,'Competitors Links &amp; Pricings'!A:L,10,0),"")</f>
        <v>0.05</v>
      </c>
      <c r="AB915" s="81">
        <f>IFERROR(VLOOKUP(A915,'Competitors Links &amp; Pricings'!A:L,11,0),"")</f>
        <v>2</v>
      </c>
    </row>
    <row r="916" spans="1:28" s="83" customFormat="1" ht="12" x14ac:dyDescent="0.25">
      <c r="A916" s="81" t="s">
        <v>2845</v>
      </c>
      <c r="B916" s="89">
        <v>208</v>
      </c>
      <c r="C916" s="89">
        <v>497.43</v>
      </c>
      <c r="D916" s="106">
        <f t="shared" si="56"/>
        <v>0.5818507126630883</v>
      </c>
      <c r="E916" s="90">
        <f t="shared" si="57"/>
        <v>0</v>
      </c>
      <c r="F916" s="90">
        <f t="shared" si="58"/>
        <v>309.39999999999998</v>
      </c>
      <c r="G916" s="82" t="s">
        <v>34</v>
      </c>
      <c r="H916" s="81" t="s">
        <v>2846</v>
      </c>
      <c r="I916" s="81" t="s">
        <v>2847</v>
      </c>
      <c r="J916" s="81" t="s">
        <v>443</v>
      </c>
      <c r="K916" s="81"/>
      <c r="L916" s="81"/>
      <c r="M916" s="81"/>
      <c r="N916" s="81"/>
      <c r="O916" s="82"/>
      <c r="P916" s="81"/>
      <c r="Q916" s="81"/>
      <c r="R916" s="81"/>
      <c r="S916" s="81"/>
      <c r="T916" s="81"/>
      <c r="U916" s="81">
        <f t="shared" si="59"/>
        <v>0</v>
      </c>
      <c r="V916" s="81">
        <f>IFERROR(VLOOKUP(A916,'Competitors Links &amp; Pricings'!A:G,3,0),"")</f>
        <v>309.39999999999998</v>
      </c>
      <c r="W916" s="81">
        <f>IFERROR(VLOOKUP(A916,'Competitors Links &amp; Pricings'!A:G,5,0),"")</f>
        <v>525.45000000000005</v>
      </c>
      <c r="X916" s="81">
        <f>IFERROR(VLOOKUP(A916,'Competitors Links &amp; Pricings'!A:G,7,0),"")</f>
        <v>524.95000000000005</v>
      </c>
      <c r="Y916" s="81">
        <f>IFERROR(VLOOKUP(A916,'Competitors Links &amp; Pricings'!A:L,8,0),"")</f>
        <v>8.4</v>
      </c>
      <c r="Z916" s="81">
        <f>IFERROR(VLOOKUP(A916,'Competitors Links &amp; Pricings'!A:L,9,0),"")</f>
        <v>4.7</v>
      </c>
      <c r="AA916" s="81">
        <f>IFERROR(VLOOKUP(A916,'Competitors Links &amp; Pricings'!A:L,10,0),"")</f>
        <v>4.4000000000000004</v>
      </c>
      <c r="AB916" s="81">
        <f>IFERROR(VLOOKUP(A916,'Competitors Links &amp; Pricings'!A:L,11,0),"")</f>
        <v>6.8</v>
      </c>
    </row>
    <row r="917" spans="1:28" s="83" customFormat="1" ht="12" x14ac:dyDescent="0.25">
      <c r="A917" s="81" t="s">
        <v>2848</v>
      </c>
      <c r="B917" s="89">
        <v>58.43</v>
      </c>
      <c r="C917" s="89">
        <v>69.739999999999995</v>
      </c>
      <c r="D917" s="106">
        <f t="shared" si="56"/>
        <v>0.16217378835675361</v>
      </c>
      <c r="E917" s="90">
        <f t="shared" si="57"/>
        <v>0</v>
      </c>
      <c r="F917" s="90">
        <f t="shared" si="58"/>
        <v>0</v>
      </c>
      <c r="G917" s="82" t="s">
        <v>34</v>
      </c>
      <c r="H917" s="81" t="s">
        <v>2849</v>
      </c>
      <c r="I917" s="81" t="s">
        <v>2850</v>
      </c>
      <c r="J917" s="81" t="s">
        <v>2851</v>
      </c>
      <c r="K917" s="81"/>
      <c r="L917" s="81"/>
      <c r="M917" s="81"/>
      <c r="N917" s="81"/>
      <c r="O917" s="82"/>
      <c r="P917" s="81"/>
      <c r="Q917" s="81"/>
      <c r="R917" s="81"/>
      <c r="S917" s="81"/>
      <c r="T917" s="81"/>
      <c r="U917" s="81">
        <f t="shared" si="59"/>
        <v>0</v>
      </c>
      <c r="V917" s="81" t="str">
        <f>IFERROR(VLOOKUP(A917,'Competitors Links &amp; Pricings'!A:G,3,0),"")</f>
        <v xml:space="preserve"> </v>
      </c>
      <c r="W917" s="81" t="str">
        <f>IFERROR(VLOOKUP(A917,'Competitors Links &amp; Pricings'!A:G,5,0),"")</f>
        <v xml:space="preserve"> </v>
      </c>
      <c r="X917" s="81" t="str">
        <f>IFERROR(VLOOKUP(A917,'Competitors Links &amp; Pricings'!A:G,7,0),"")</f>
        <v xml:space="preserve"> </v>
      </c>
      <c r="Y917" s="81">
        <f>IFERROR(VLOOKUP(A917,'Competitors Links &amp; Pricings'!A:L,8,0),"")</f>
        <v>1.7</v>
      </c>
      <c r="Z917" s="81">
        <f>IFERROR(VLOOKUP(A917,'Competitors Links &amp; Pricings'!A:L,9,0),"")</f>
        <v>7</v>
      </c>
      <c r="AA917" s="81">
        <f>IFERROR(VLOOKUP(A917,'Competitors Links &amp; Pricings'!A:L,10,0),"")</f>
        <v>0.3</v>
      </c>
      <c r="AB917" s="81">
        <f>IFERROR(VLOOKUP(A917,'Competitors Links &amp; Pricings'!A:L,11,0),"")</f>
        <v>0.9</v>
      </c>
    </row>
    <row r="918" spans="1:28" s="83" customFormat="1" ht="12" x14ac:dyDescent="0.25">
      <c r="A918" s="81" t="s">
        <v>2852</v>
      </c>
      <c r="B918" s="89">
        <v>144.94</v>
      </c>
      <c r="C918" s="89">
        <v>195</v>
      </c>
      <c r="D918" s="106">
        <f t="shared" si="56"/>
        <v>0.25671794871794873</v>
      </c>
      <c r="E918" s="90">
        <f t="shared" si="57"/>
        <v>0</v>
      </c>
      <c r="F918" s="90">
        <f t="shared" si="58"/>
        <v>0</v>
      </c>
      <c r="G918" s="82" t="s">
        <v>60</v>
      </c>
      <c r="H918" s="81" t="s">
        <v>2853</v>
      </c>
      <c r="I918" s="81" t="s">
        <v>2854</v>
      </c>
      <c r="J918" s="81" t="s">
        <v>2851</v>
      </c>
      <c r="K918" s="81"/>
      <c r="L918" s="81"/>
      <c r="M918" s="81"/>
      <c r="N918" s="81"/>
      <c r="O918" s="82"/>
      <c r="P918" s="81"/>
      <c r="Q918" s="81"/>
      <c r="R918" s="81"/>
      <c r="S918" s="81"/>
      <c r="T918" s="81"/>
      <c r="U918" s="81">
        <f t="shared" si="59"/>
        <v>0</v>
      </c>
      <c r="V918" s="81" t="str">
        <f>IFERROR(VLOOKUP(A918,'Competitors Links &amp; Pricings'!A:G,3,0),"")</f>
        <v xml:space="preserve"> </v>
      </c>
      <c r="W918" s="81" t="str">
        <f>IFERROR(VLOOKUP(A918,'Competitors Links &amp; Pricings'!A:G,5,0),"")</f>
        <v xml:space="preserve"> </v>
      </c>
      <c r="X918" s="81" t="str">
        <f>IFERROR(VLOOKUP(A918,'Competitors Links &amp; Pricings'!A:G,7,0),"")</f>
        <v xml:space="preserve"> </v>
      </c>
      <c r="Y918" s="81">
        <f>IFERROR(VLOOKUP(A918,'Competitors Links &amp; Pricings'!A:L,8,0),"")</f>
        <v>1.7</v>
      </c>
      <c r="Z918" s="81">
        <f>IFERROR(VLOOKUP(A918,'Competitors Links &amp; Pricings'!A:L,9,0),"")</f>
        <v>5.2</v>
      </c>
      <c r="AA918" s="81">
        <f>IFERROR(VLOOKUP(A918,'Competitors Links &amp; Pricings'!A:L,10,0),"")</f>
        <v>0.2</v>
      </c>
      <c r="AB918" s="81">
        <f>IFERROR(VLOOKUP(A918,'Competitors Links &amp; Pricings'!A:L,11,0),"")</f>
        <v>0.8</v>
      </c>
    </row>
    <row r="919" spans="1:28" s="83" customFormat="1" ht="12" x14ac:dyDescent="0.25">
      <c r="A919" s="81" t="s">
        <v>2855</v>
      </c>
      <c r="B919" s="89">
        <v>432.58</v>
      </c>
      <c r="C919" s="89">
        <v>559</v>
      </c>
      <c r="D919" s="106">
        <f t="shared" si="56"/>
        <v>0.22615384615384618</v>
      </c>
      <c r="E919" s="90">
        <f t="shared" si="57"/>
        <v>0</v>
      </c>
      <c r="F919" s="90">
        <f t="shared" si="58"/>
        <v>0</v>
      </c>
      <c r="G919" s="82" t="s">
        <v>60</v>
      </c>
      <c r="H919" s="81" t="s">
        <v>2856</v>
      </c>
      <c r="I919" s="81" t="s">
        <v>2857</v>
      </c>
      <c r="J919" s="81" t="s">
        <v>435</v>
      </c>
      <c r="K919" s="81"/>
      <c r="L919" s="81"/>
      <c r="M919" s="81"/>
      <c r="N919" s="81"/>
      <c r="O919" s="82"/>
      <c r="P919" s="81"/>
      <c r="Q919" s="81"/>
      <c r="R919" s="81"/>
      <c r="S919" s="81"/>
      <c r="T919" s="81"/>
      <c r="U919" s="81">
        <f t="shared" si="59"/>
        <v>0</v>
      </c>
      <c r="V919" s="81" t="str">
        <f>IFERROR(VLOOKUP(A919,'Competitors Links &amp; Pricings'!A:G,3,0),"")</f>
        <v xml:space="preserve"> </v>
      </c>
      <c r="W919" s="81" t="str">
        <f>IFERROR(VLOOKUP(A919,'Competitors Links &amp; Pricings'!A:G,5,0),"")</f>
        <v xml:space="preserve"> </v>
      </c>
      <c r="X919" s="81" t="str">
        <f>IFERROR(VLOOKUP(A919,'Competitors Links &amp; Pricings'!A:G,7,0),"")</f>
        <v xml:space="preserve"> </v>
      </c>
      <c r="Y919" s="81">
        <f>IFERROR(VLOOKUP(A919,'Competitors Links &amp; Pricings'!A:L,8,0),"")</f>
        <v>1.5</v>
      </c>
      <c r="Z919" s="81">
        <f>IFERROR(VLOOKUP(A919,'Competitors Links &amp; Pricings'!A:L,9,0),"")</f>
        <v>4.2</v>
      </c>
      <c r="AA919" s="81">
        <f>IFERROR(VLOOKUP(A919,'Competitors Links &amp; Pricings'!A:L,10,0),"")</f>
        <v>0.1</v>
      </c>
      <c r="AB919" s="81">
        <f>IFERROR(VLOOKUP(A919,'Competitors Links &amp; Pricings'!A:L,11,0),"")</f>
        <v>0.5</v>
      </c>
    </row>
    <row r="920" spans="1:28" s="83" customFormat="1" ht="12" x14ac:dyDescent="0.25">
      <c r="A920" s="81" t="s">
        <v>2858</v>
      </c>
      <c r="B920" s="89">
        <v>67.87</v>
      </c>
      <c r="C920" s="89">
        <v>83.89</v>
      </c>
      <c r="D920" s="106">
        <f t="shared" si="56"/>
        <v>0.1909643580879723</v>
      </c>
      <c r="E920" s="90">
        <f t="shared" si="57"/>
        <v>0</v>
      </c>
      <c r="F920" s="90">
        <f t="shared" si="58"/>
        <v>0</v>
      </c>
      <c r="G920" s="82" t="s">
        <v>34</v>
      </c>
      <c r="H920" s="81" t="s">
        <v>2859</v>
      </c>
      <c r="I920" s="81" t="s">
        <v>2860</v>
      </c>
      <c r="J920" s="81" t="s">
        <v>135</v>
      </c>
      <c r="K920" s="81"/>
      <c r="L920" s="81"/>
      <c r="M920" s="81"/>
      <c r="N920" s="81"/>
      <c r="O920" s="82"/>
      <c r="P920" s="81"/>
      <c r="Q920" s="81"/>
      <c r="R920" s="81"/>
      <c r="S920" s="81"/>
      <c r="T920" s="81"/>
      <c r="U920" s="81">
        <f t="shared" si="59"/>
        <v>0</v>
      </c>
      <c r="V920" s="81" t="str">
        <f>IFERROR(VLOOKUP(A920,'Competitors Links &amp; Pricings'!A:G,3,0),"")</f>
        <v xml:space="preserve"> </v>
      </c>
      <c r="W920" s="81" t="str">
        <f>IFERROR(VLOOKUP(A920,'Competitors Links &amp; Pricings'!A:G,5,0),"")</f>
        <v xml:space="preserve"> </v>
      </c>
      <c r="X920" s="81" t="str">
        <f>IFERROR(VLOOKUP(A920,'Competitors Links &amp; Pricings'!A:G,7,0),"")</f>
        <v xml:space="preserve"> </v>
      </c>
      <c r="Y920" s="81">
        <f>IFERROR(VLOOKUP(A920,'Competitors Links &amp; Pricings'!A:L,8,0),"")</f>
        <v>1</v>
      </c>
      <c r="Z920" s="81">
        <f>IFERROR(VLOOKUP(A920,'Competitors Links &amp; Pricings'!A:L,9,0),"")</f>
        <v>246</v>
      </c>
      <c r="AA920" s="81">
        <f>IFERROR(VLOOKUP(A920,'Competitors Links &amp; Pricings'!A:L,10,0),"")</f>
        <v>15</v>
      </c>
      <c r="AB920" s="81">
        <f>IFERROR(VLOOKUP(A920,'Competitors Links &amp; Pricings'!A:L,11,0),"")</f>
        <v>2.75</v>
      </c>
    </row>
    <row r="921" spans="1:28" s="83" customFormat="1" ht="12" x14ac:dyDescent="0.25">
      <c r="A921" s="81" t="s">
        <v>2861</v>
      </c>
      <c r="B921" s="89">
        <v>40.450000000000003</v>
      </c>
      <c r="C921" s="89">
        <v>48.28</v>
      </c>
      <c r="D921" s="106">
        <f t="shared" si="56"/>
        <v>0.16217895608947799</v>
      </c>
      <c r="E921" s="90">
        <f t="shared" si="57"/>
        <v>0</v>
      </c>
      <c r="F921" s="90">
        <f t="shared" si="58"/>
        <v>0</v>
      </c>
      <c r="G921" s="82" t="s">
        <v>34</v>
      </c>
      <c r="H921" s="81" t="s">
        <v>2862</v>
      </c>
      <c r="I921" s="81" t="s">
        <v>2863</v>
      </c>
      <c r="J921" s="81" t="s">
        <v>435</v>
      </c>
      <c r="K921" s="81"/>
      <c r="L921" s="81"/>
      <c r="M921" s="81"/>
      <c r="N921" s="81"/>
      <c r="O921" s="82"/>
      <c r="P921" s="81"/>
      <c r="Q921" s="81"/>
      <c r="R921" s="81"/>
      <c r="S921" s="81"/>
      <c r="T921" s="81"/>
      <c r="U921" s="81">
        <f t="shared" si="59"/>
        <v>0</v>
      </c>
      <c r="V921" s="81" t="str">
        <f>IFERROR(VLOOKUP(A921,'Competitors Links &amp; Pricings'!A:G,3,0),"")</f>
        <v xml:space="preserve"> </v>
      </c>
      <c r="W921" s="81" t="str">
        <f>IFERROR(VLOOKUP(A921,'Competitors Links &amp; Pricings'!A:G,5,0),"")</f>
        <v xml:space="preserve"> </v>
      </c>
      <c r="X921" s="81" t="str">
        <f>IFERROR(VLOOKUP(A921,'Competitors Links &amp; Pricings'!A:G,7,0),"")</f>
        <v xml:space="preserve"> </v>
      </c>
      <c r="Y921" s="81">
        <f>IFERROR(VLOOKUP(A921,'Competitors Links &amp; Pricings'!A:L,8,0),"")</f>
        <v>1.2</v>
      </c>
      <c r="Z921" s="81">
        <f>IFERROR(VLOOKUP(A921,'Competitors Links &amp; Pricings'!A:L,9,0),"")</f>
        <v>3.2</v>
      </c>
      <c r="AA921" s="81">
        <f>IFERROR(VLOOKUP(A921,'Competitors Links &amp; Pricings'!A:L,10,0),"")</f>
        <v>0.1</v>
      </c>
      <c r="AB921" s="81">
        <f>IFERROR(VLOOKUP(A921,'Competitors Links &amp; Pricings'!A:L,11,0),"")</f>
        <v>0.3</v>
      </c>
    </row>
    <row r="922" spans="1:28" s="83" customFormat="1" ht="12" x14ac:dyDescent="0.25">
      <c r="A922" s="81" t="s">
        <v>2864</v>
      </c>
      <c r="B922" s="89">
        <v>57.4</v>
      </c>
      <c r="C922" s="89">
        <v>68.510000000000005</v>
      </c>
      <c r="D922" s="106">
        <f t="shared" si="56"/>
        <v>0.16216610713764423</v>
      </c>
      <c r="E922" s="90">
        <f t="shared" si="57"/>
        <v>0</v>
      </c>
      <c r="F922" s="90">
        <f t="shared" si="58"/>
        <v>0</v>
      </c>
      <c r="G922" s="82" t="s">
        <v>34</v>
      </c>
      <c r="H922" s="81" t="s">
        <v>2865</v>
      </c>
      <c r="I922" s="81" t="s">
        <v>2866</v>
      </c>
      <c r="J922" s="81" t="s">
        <v>135</v>
      </c>
      <c r="K922" s="81"/>
      <c r="L922" s="81"/>
      <c r="M922" s="81"/>
      <c r="N922" s="81"/>
      <c r="O922" s="82"/>
      <c r="P922" s="81"/>
      <c r="Q922" s="81"/>
      <c r="R922" s="81"/>
      <c r="S922" s="81"/>
      <c r="T922" s="81"/>
      <c r="U922" s="81">
        <f t="shared" si="59"/>
        <v>0</v>
      </c>
      <c r="V922" s="81" t="str">
        <f>IFERROR(VLOOKUP(A922,'Competitors Links &amp; Pricings'!A:G,3,0),"")</f>
        <v xml:space="preserve"> </v>
      </c>
      <c r="W922" s="81" t="str">
        <f>IFERROR(VLOOKUP(A922,'Competitors Links &amp; Pricings'!A:G,5,0),"")</f>
        <v xml:space="preserve"> </v>
      </c>
      <c r="X922" s="81" t="str">
        <f>IFERROR(VLOOKUP(A922,'Competitors Links &amp; Pricings'!A:G,7,0),"")</f>
        <v xml:space="preserve"> </v>
      </c>
      <c r="Y922" s="81">
        <f>IFERROR(VLOOKUP(A922,'Competitors Links &amp; Pricings'!A:L,8,0),"")</f>
        <v>4</v>
      </c>
      <c r="Z922" s="81">
        <f>IFERROR(VLOOKUP(A922,'Competitors Links &amp; Pricings'!A:L,9,0),"")</f>
        <v>208</v>
      </c>
      <c r="AA922" s="81">
        <f>IFERROR(VLOOKUP(A922,'Competitors Links &amp; Pricings'!A:L,10,0),"")</f>
        <v>13</v>
      </c>
      <c r="AB922" s="81">
        <f>IFERROR(VLOOKUP(A922,'Competitors Links &amp; Pricings'!A:L,11,0),"")</f>
        <v>3</v>
      </c>
    </row>
    <row r="923" spans="1:28" s="92" customFormat="1" ht="12" x14ac:dyDescent="0.25">
      <c r="A923" s="91" t="s">
        <v>2867</v>
      </c>
      <c r="B923" s="89">
        <v>34.83</v>
      </c>
      <c r="C923" s="89">
        <v>42</v>
      </c>
      <c r="D923" s="106">
        <f t="shared" si="56"/>
        <v>0.17071428571428576</v>
      </c>
      <c r="E923" s="90">
        <f t="shared" si="57"/>
        <v>0</v>
      </c>
      <c r="F923" s="90">
        <f t="shared" si="58"/>
        <v>0</v>
      </c>
      <c r="G923" s="100" t="s">
        <v>527</v>
      </c>
      <c r="H923" s="101" t="s">
        <v>2868</v>
      </c>
      <c r="I923" s="101" t="s">
        <v>2869</v>
      </c>
      <c r="J923" s="101" t="s">
        <v>435</v>
      </c>
      <c r="K923" s="101"/>
      <c r="L923" s="101"/>
      <c r="M923" s="101"/>
      <c r="N923" s="101"/>
      <c r="O923" s="100"/>
      <c r="P923" s="101"/>
      <c r="Q923" s="101"/>
      <c r="R923" s="101"/>
      <c r="S923" s="101"/>
      <c r="T923" s="101"/>
      <c r="U923" s="81">
        <f t="shared" si="59"/>
        <v>0</v>
      </c>
      <c r="V923" s="101" t="str">
        <f>IFERROR(VLOOKUP(A923,'Competitors Links &amp; Pricings'!A:G,3,0),"")</f>
        <v xml:space="preserve"> </v>
      </c>
      <c r="W923" s="101" t="str">
        <f>IFERROR(VLOOKUP(A923,'Competitors Links &amp; Pricings'!A:G,5,0),"")</f>
        <v xml:space="preserve"> </v>
      </c>
      <c r="X923" s="101" t="str">
        <f>IFERROR(VLOOKUP(A923,'Competitors Links &amp; Pricings'!A:G,7,0),"")</f>
        <v xml:space="preserve"> </v>
      </c>
      <c r="Y923" s="101">
        <f>IFERROR(VLOOKUP(A923,'Competitors Links &amp; Pricings'!A:L,8,0),"")</f>
        <v>6</v>
      </c>
      <c r="Z923" s="101">
        <f>IFERROR(VLOOKUP(A923,'Competitors Links &amp; Pricings'!A:L,9,0),"")</f>
        <v>4</v>
      </c>
      <c r="AA923" s="101">
        <f>IFERROR(VLOOKUP(A923,'Competitors Links &amp; Pricings'!A:L,10,0),"")</f>
        <v>2</v>
      </c>
      <c r="AB923" s="101">
        <f>IFERROR(VLOOKUP(A923,'Competitors Links &amp; Pricings'!A:L,11,0),"")</f>
        <v>3</v>
      </c>
    </row>
    <row r="924" spans="1:28" s="83" customFormat="1" ht="12" x14ac:dyDescent="0.25">
      <c r="A924" s="81" t="s">
        <v>2870</v>
      </c>
      <c r="B924" s="89">
        <v>49.24</v>
      </c>
      <c r="C924" s="89">
        <v>60.86</v>
      </c>
      <c r="D924" s="106">
        <f t="shared" si="56"/>
        <v>0.19093000328623067</v>
      </c>
      <c r="E924" s="90">
        <f t="shared" si="57"/>
        <v>0</v>
      </c>
      <c r="F924" s="90">
        <f t="shared" si="58"/>
        <v>58.38</v>
      </c>
      <c r="G924" s="82" t="s">
        <v>34</v>
      </c>
      <c r="H924" s="81" t="s">
        <v>2871</v>
      </c>
      <c r="I924" s="81" t="s">
        <v>2872</v>
      </c>
      <c r="J924" s="81" t="s">
        <v>135</v>
      </c>
      <c r="K924" s="81"/>
      <c r="L924" s="81"/>
      <c r="M924" s="81"/>
      <c r="N924" s="81"/>
      <c r="O924" s="82"/>
      <c r="P924" s="81"/>
      <c r="Q924" s="81"/>
      <c r="R924" s="81"/>
      <c r="S924" s="81"/>
      <c r="T924" s="81"/>
      <c r="U924" s="81">
        <f t="shared" si="59"/>
        <v>0</v>
      </c>
      <c r="V924" s="81">
        <f>IFERROR(VLOOKUP(A924,'Competitors Links &amp; Pricings'!A:G,3,0),"")</f>
        <v>58.38</v>
      </c>
      <c r="W924" s="81" t="str">
        <f>IFERROR(VLOOKUP(A924,'Competitors Links &amp; Pricings'!A:G,5,0),"")</f>
        <v xml:space="preserve"> </v>
      </c>
      <c r="X924" s="81" t="str">
        <f>IFERROR(VLOOKUP(A924,'Competitors Links &amp; Pricings'!A:G,7,0),"")</f>
        <v xml:space="preserve"> </v>
      </c>
      <c r="Y924" s="81">
        <f>IFERROR(VLOOKUP(A924,'Competitors Links &amp; Pricings'!A:L,8,0),"")</f>
        <v>0.75</v>
      </c>
      <c r="Z924" s="81">
        <f>IFERROR(VLOOKUP(A924,'Competitors Links &amp; Pricings'!A:L,9,0),"")</f>
        <v>168</v>
      </c>
      <c r="AA924" s="81">
        <f>IFERROR(VLOOKUP(A924,'Competitors Links &amp; Pricings'!A:L,10,0),"")</f>
        <v>10.5</v>
      </c>
      <c r="AB924" s="81">
        <f>IFERROR(VLOOKUP(A924,'Competitors Links &amp; Pricings'!A:L,11,0),"")</f>
        <v>2.5</v>
      </c>
    </row>
    <row r="925" spans="1:28" s="92" customFormat="1" ht="12" x14ac:dyDescent="0.25">
      <c r="A925" s="91" t="s">
        <v>2873</v>
      </c>
      <c r="B925" s="89">
        <v>28.09</v>
      </c>
      <c r="C925" s="89">
        <v>34.450000000000003</v>
      </c>
      <c r="D925" s="106">
        <f t="shared" si="56"/>
        <v>0.18461538461538468</v>
      </c>
      <c r="E925" s="90">
        <f t="shared" si="57"/>
        <v>0</v>
      </c>
      <c r="F925" s="90">
        <f t="shared" si="58"/>
        <v>30</v>
      </c>
      <c r="G925" s="100" t="s">
        <v>262</v>
      </c>
      <c r="H925" s="101" t="s">
        <v>2874</v>
      </c>
      <c r="I925" s="101" t="s">
        <v>2875</v>
      </c>
      <c r="J925" s="101" t="s">
        <v>435</v>
      </c>
      <c r="K925" s="101"/>
      <c r="L925" s="101"/>
      <c r="M925" s="101"/>
      <c r="N925" s="101"/>
      <c r="O925" s="100"/>
      <c r="P925" s="101"/>
      <c r="Q925" s="101"/>
      <c r="R925" s="101"/>
      <c r="S925" s="101"/>
      <c r="T925" s="101"/>
      <c r="U925" s="81">
        <f t="shared" si="59"/>
        <v>0</v>
      </c>
      <c r="V925" s="101">
        <f>IFERROR(VLOOKUP(A925,'Competitors Links &amp; Pricings'!A:G,3,0),"")</f>
        <v>30</v>
      </c>
      <c r="W925" s="101" t="str">
        <f>IFERROR(VLOOKUP(A925,'Competitors Links &amp; Pricings'!A:G,5,0),"")</f>
        <v xml:space="preserve"> </v>
      </c>
      <c r="X925" s="101" t="str">
        <f>IFERROR(VLOOKUP(A925,'Competitors Links &amp; Pricings'!A:G,7,0),"")</f>
        <v xml:space="preserve"> </v>
      </c>
      <c r="Y925" s="101">
        <f>IFERROR(VLOOKUP(A925,'Competitors Links &amp; Pricings'!A:L,8,0),"")</f>
        <v>6</v>
      </c>
      <c r="Z925" s="101">
        <f>IFERROR(VLOOKUP(A925,'Competitors Links &amp; Pricings'!A:L,9,0),"")</f>
        <v>4</v>
      </c>
      <c r="AA925" s="101">
        <f>IFERROR(VLOOKUP(A925,'Competitors Links &amp; Pricings'!A:L,10,0),"")</f>
        <v>2</v>
      </c>
      <c r="AB925" s="101">
        <f>IFERROR(VLOOKUP(A925,'Competitors Links &amp; Pricings'!A:L,11,0),"")</f>
        <v>3</v>
      </c>
    </row>
    <row r="926" spans="1:28" s="83" customFormat="1" ht="12" x14ac:dyDescent="0.25">
      <c r="A926" s="81" t="s">
        <v>2876</v>
      </c>
      <c r="B926" s="89">
        <v>38.909999999999997</v>
      </c>
      <c r="C926" s="89">
        <v>51.76</v>
      </c>
      <c r="D926" s="106">
        <f t="shared" si="56"/>
        <v>0.24826120556414225</v>
      </c>
      <c r="E926" s="90">
        <f t="shared" si="57"/>
        <v>0</v>
      </c>
      <c r="F926" s="90">
        <f t="shared" si="58"/>
        <v>56.26</v>
      </c>
      <c r="G926" s="82" t="s">
        <v>34</v>
      </c>
      <c r="H926" s="81" t="s">
        <v>2877</v>
      </c>
      <c r="I926" s="81" t="s">
        <v>2878</v>
      </c>
      <c r="J926" s="81" t="s">
        <v>135</v>
      </c>
      <c r="K926" s="81"/>
      <c r="L926" s="81"/>
      <c r="M926" s="81"/>
      <c r="N926" s="81"/>
      <c r="O926" s="82"/>
      <c r="P926" s="81"/>
      <c r="Q926" s="81"/>
      <c r="R926" s="81"/>
      <c r="S926" s="81"/>
      <c r="T926" s="81"/>
      <c r="U926" s="81">
        <f t="shared" si="59"/>
        <v>0</v>
      </c>
      <c r="V926" s="81">
        <f>IFERROR(VLOOKUP(A926,'Competitors Links &amp; Pricings'!A:G,3,0),"")</f>
        <v>56.26</v>
      </c>
      <c r="W926" s="81" t="str">
        <f>IFERROR(VLOOKUP(A926,'Competitors Links &amp; Pricings'!A:G,5,0),"")</f>
        <v xml:space="preserve"> </v>
      </c>
      <c r="X926" s="81" t="str">
        <f>IFERROR(VLOOKUP(A926,'Competitors Links &amp; Pricings'!A:G,7,0),"")</f>
        <v xml:space="preserve"> </v>
      </c>
      <c r="Y926" s="81">
        <f>IFERROR(VLOOKUP(A926,'Competitors Links &amp; Pricings'!A:L,8,0),"")</f>
        <v>1</v>
      </c>
      <c r="Z926" s="81">
        <f>IFERROR(VLOOKUP(A926,'Competitors Links &amp; Pricings'!A:L,9,0),"")</f>
        <v>132</v>
      </c>
      <c r="AA926" s="81">
        <f>IFERROR(VLOOKUP(A926,'Competitors Links &amp; Pricings'!A:L,10,0),"")</f>
        <v>8</v>
      </c>
      <c r="AB926" s="81">
        <f>IFERROR(VLOOKUP(A926,'Competitors Links &amp; Pricings'!A:L,11,0),"")</f>
        <v>3</v>
      </c>
    </row>
    <row r="927" spans="1:28" s="83" customFormat="1" ht="12" x14ac:dyDescent="0.25">
      <c r="A927" s="81" t="s">
        <v>2879</v>
      </c>
      <c r="B927" s="89">
        <v>29.83</v>
      </c>
      <c r="C927" s="89">
        <v>35.6</v>
      </c>
      <c r="D927" s="106">
        <f t="shared" si="56"/>
        <v>0.16207865168539334</v>
      </c>
      <c r="E927" s="90">
        <f t="shared" si="57"/>
        <v>0</v>
      </c>
      <c r="F927" s="90">
        <f t="shared" si="58"/>
        <v>0</v>
      </c>
      <c r="G927" s="82" t="s">
        <v>34</v>
      </c>
      <c r="H927" s="81">
        <v>310882</v>
      </c>
      <c r="I927" s="81" t="s">
        <v>2880</v>
      </c>
      <c r="J927" s="81" t="s">
        <v>135</v>
      </c>
      <c r="K927" s="81"/>
      <c r="L927" s="81"/>
      <c r="M927" s="81"/>
      <c r="N927" s="81"/>
      <c r="O927" s="82"/>
      <c r="P927" s="81"/>
      <c r="Q927" s="81"/>
      <c r="R927" s="81"/>
      <c r="S927" s="81"/>
      <c r="T927" s="81"/>
      <c r="U927" s="81">
        <f t="shared" si="59"/>
        <v>0</v>
      </c>
      <c r="V927" s="81" t="str">
        <f>IFERROR(VLOOKUP(A927,'Competitors Links &amp; Pricings'!A:G,3,0),"")</f>
        <v xml:space="preserve"> </v>
      </c>
      <c r="W927" s="81" t="str">
        <f>IFERROR(VLOOKUP(A927,'Competitors Links &amp; Pricings'!A:G,5,0),"")</f>
        <v xml:space="preserve"> </v>
      </c>
      <c r="X927" s="81" t="str">
        <f>IFERROR(VLOOKUP(A927,'Competitors Links &amp; Pricings'!A:G,7,0),"")</f>
        <v xml:space="preserve"> </v>
      </c>
      <c r="Y927" s="81">
        <f>IFERROR(VLOOKUP(A927,'Competitors Links &amp; Pricings'!A:L,8,0),"")</f>
        <v>12</v>
      </c>
      <c r="Z927" s="81">
        <f>IFERROR(VLOOKUP(A927,'Competitors Links &amp; Pricings'!A:L,9,0),"")</f>
        <v>12</v>
      </c>
      <c r="AA927" s="81">
        <f>IFERROR(VLOOKUP(A927,'Competitors Links &amp; Pricings'!A:L,10,0),"")</f>
        <v>6</v>
      </c>
      <c r="AB927" s="81">
        <f>IFERROR(VLOOKUP(A927,'Competitors Links &amp; Pricings'!A:L,11,0),"")</f>
        <v>12</v>
      </c>
    </row>
    <row r="928" spans="1:28" s="92" customFormat="1" ht="12" x14ac:dyDescent="0.25">
      <c r="A928" s="91" t="s">
        <v>2881</v>
      </c>
      <c r="B928" s="89">
        <v>104.49</v>
      </c>
      <c r="C928" s="89">
        <v>114.35</v>
      </c>
      <c r="D928" s="106">
        <f t="shared" si="56"/>
        <v>8.6226497595102758E-2</v>
      </c>
      <c r="E928" s="90">
        <f t="shared" si="57"/>
        <v>0</v>
      </c>
      <c r="F928" s="90">
        <f t="shared" si="58"/>
        <v>99.6</v>
      </c>
      <c r="G928" s="100" t="s">
        <v>262</v>
      </c>
      <c r="H928" s="101" t="s">
        <v>2882</v>
      </c>
      <c r="I928" s="101" t="s">
        <v>2883</v>
      </c>
      <c r="J928" s="101" t="s">
        <v>435</v>
      </c>
      <c r="K928" s="101"/>
      <c r="L928" s="101"/>
      <c r="M928" s="101"/>
      <c r="N928" s="101"/>
      <c r="O928" s="100"/>
      <c r="P928" s="101"/>
      <c r="Q928" s="101"/>
      <c r="R928" s="101"/>
      <c r="S928" s="101"/>
      <c r="T928" s="101"/>
      <c r="U928" s="81">
        <f t="shared" si="59"/>
        <v>0</v>
      </c>
      <c r="V928" s="101">
        <f>IFERROR(VLOOKUP(A928,'Competitors Links &amp; Pricings'!A:G,3,0),"")</f>
        <v>99.6</v>
      </c>
      <c r="W928" s="101" t="str">
        <f>IFERROR(VLOOKUP(A928,'Competitors Links &amp; Pricings'!A:G,5,0),"")</f>
        <v xml:space="preserve"> </v>
      </c>
      <c r="X928" s="101" t="str">
        <f>IFERROR(VLOOKUP(A928,'Competitors Links &amp; Pricings'!A:G,7,0),"")</f>
        <v xml:space="preserve"> </v>
      </c>
      <c r="Y928" s="101">
        <f>IFERROR(VLOOKUP(A928,'Competitors Links &amp; Pricings'!A:L,8,0),"")</f>
        <v>6</v>
      </c>
      <c r="Z928" s="101">
        <f>IFERROR(VLOOKUP(A928,'Competitors Links &amp; Pricings'!A:L,9,0),"")</f>
        <v>4</v>
      </c>
      <c r="AA928" s="101">
        <f>IFERROR(VLOOKUP(A928,'Competitors Links &amp; Pricings'!A:L,10,0),"")</f>
        <v>2</v>
      </c>
      <c r="AB928" s="101">
        <f>IFERROR(VLOOKUP(A928,'Competitors Links &amp; Pricings'!A:L,11,0),"")</f>
        <v>3</v>
      </c>
    </row>
    <row r="929" spans="1:28" s="83" customFormat="1" ht="12" x14ac:dyDescent="0.25">
      <c r="A929" s="81" t="s">
        <v>2884</v>
      </c>
      <c r="B929" s="89">
        <v>0.46</v>
      </c>
      <c r="C929" s="89">
        <v>0.6</v>
      </c>
      <c r="D929" s="106">
        <f t="shared" si="56"/>
        <v>0.23333333333333328</v>
      </c>
      <c r="E929" s="90">
        <f t="shared" si="57"/>
        <v>0</v>
      </c>
      <c r="F929" s="90">
        <f t="shared" si="58"/>
        <v>0.65</v>
      </c>
      <c r="G929" s="82" t="s">
        <v>34</v>
      </c>
      <c r="H929" s="81">
        <v>310860</v>
      </c>
      <c r="I929" s="81" t="s">
        <v>2885</v>
      </c>
      <c r="J929" s="81" t="s">
        <v>135</v>
      </c>
      <c r="K929" s="81"/>
      <c r="L929" s="81"/>
      <c r="M929" s="81"/>
      <c r="N929" s="81"/>
      <c r="O929" s="82"/>
      <c r="P929" s="81"/>
      <c r="Q929" s="81"/>
      <c r="R929" s="81"/>
      <c r="S929" s="81"/>
      <c r="T929" s="81"/>
      <c r="U929" s="81">
        <f t="shared" si="59"/>
        <v>0</v>
      </c>
      <c r="V929" s="81">
        <f>IFERROR(VLOOKUP(A929,'Competitors Links &amp; Pricings'!A:G,3,0),"")</f>
        <v>0.65</v>
      </c>
      <c r="W929" s="81">
        <f>IFERROR(VLOOKUP(A929,'Competitors Links &amp; Pricings'!A:G,5,0),"")</f>
        <v>0.76</v>
      </c>
      <c r="X929" s="81" t="str">
        <f>IFERROR(VLOOKUP(A929,'Competitors Links &amp; Pricings'!A:G,7,0),"")</f>
        <v xml:space="preserve"> </v>
      </c>
      <c r="Y929" s="81">
        <f>IFERROR(VLOOKUP(A929,'Competitors Links &amp; Pricings'!A:L,8,0),"")</f>
        <v>0.5</v>
      </c>
      <c r="Z929" s="81">
        <f>IFERROR(VLOOKUP(A929,'Competitors Links &amp; Pricings'!A:L,9,0),"")</f>
        <v>0.5</v>
      </c>
      <c r="AA929" s="81">
        <f>IFERROR(VLOOKUP(A929,'Competitors Links &amp; Pricings'!A:L,10,0),"")</f>
        <v>0.05</v>
      </c>
      <c r="AB929" s="81">
        <f>IFERROR(VLOOKUP(A929,'Competitors Links &amp; Pricings'!A:L,11,0),"")</f>
        <v>0.5</v>
      </c>
    </row>
    <row r="930" spans="1:28" s="92" customFormat="1" ht="12" x14ac:dyDescent="0.25">
      <c r="A930" s="91" t="s">
        <v>2886</v>
      </c>
      <c r="B930" s="89">
        <v>303.37</v>
      </c>
      <c r="C930" s="89">
        <v>404</v>
      </c>
      <c r="D930" s="106">
        <f t="shared" si="56"/>
        <v>0.24908415841584158</v>
      </c>
      <c r="E930" s="90">
        <f t="shared" si="57"/>
        <v>0</v>
      </c>
      <c r="F930" s="90">
        <f t="shared" si="58"/>
        <v>667.2</v>
      </c>
      <c r="G930" s="100" t="s">
        <v>527</v>
      </c>
      <c r="H930" s="101" t="s">
        <v>2887</v>
      </c>
      <c r="I930" s="101" t="s">
        <v>2888</v>
      </c>
      <c r="J930" s="101" t="s">
        <v>435</v>
      </c>
      <c r="K930" s="101"/>
      <c r="L930" s="101"/>
      <c r="M930" s="101"/>
      <c r="N930" s="101"/>
      <c r="O930" s="100"/>
      <c r="P930" s="101"/>
      <c r="Q930" s="101"/>
      <c r="R930" s="101"/>
      <c r="S930" s="101"/>
      <c r="T930" s="101"/>
      <c r="U930" s="81">
        <f t="shared" si="59"/>
        <v>0</v>
      </c>
      <c r="V930" s="101">
        <f>IFERROR(VLOOKUP(A930,'Competitors Links &amp; Pricings'!A:G,3,0),"")</f>
        <v>667.2</v>
      </c>
      <c r="W930" s="101" t="str">
        <f>IFERROR(VLOOKUP(A930,'Competitors Links &amp; Pricings'!A:G,5,0),"")</f>
        <v xml:space="preserve"> </v>
      </c>
      <c r="X930" s="101" t="str">
        <f>IFERROR(VLOOKUP(A930,'Competitors Links &amp; Pricings'!A:G,7,0),"")</f>
        <v xml:space="preserve"> </v>
      </c>
      <c r="Y930" s="101">
        <f>IFERROR(VLOOKUP(A930,'Competitors Links &amp; Pricings'!A:L,8,0),"")</f>
        <v>6</v>
      </c>
      <c r="Z930" s="101">
        <f>IFERROR(VLOOKUP(A930,'Competitors Links &amp; Pricings'!A:L,9,0),"")</f>
        <v>4</v>
      </c>
      <c r="AA930" s="101">
        <f>IFERROR(VLOOKUP(A930,'Competitors Links &amp; Pricings'!A:L,10,0),"")</f>
        <v>2</v>
      </c>
      <c r="AB930" s="101">
        <f>IFERROR(VLOOKUP(A930,'Competitors Links &amp; Pricings'!A:L,11,0),"")</f>
        <v>3</v>
      </c>
    </row>
    <row r="931" spans="1:28" s="83" customFormat="1" ht="12" x14ac:dyDescent="0.25">
      <c r="A931" s="81" t="s">
        <v>2889</v>
      </c>
      <c r="B931" s="89">
        <v>0.33</v>
      </c>
      <c r="C931" s="89">
        <v>0.39</v>
      </c>
      <c r="D931" s="106">
        <f t="shared" si="56"/>
        <v>0.15384615384615383</v>
      </c>
      <c r="E931" s="90">
        <f t="shared" si="57"/>
        <v>0</v>
      </c>
      <c r="F931" s="90">
        <f t="shared" si="58"/>
        <v>0</v>
      </c>
      <c r="G931" s="82" t="s">
        <v>34</v>
      </c>
      <c r="H931" s="81">
        <v>310830</v>
      </c>
      <c r="I931" s="81" t="s">
        <v>2890</v>
      </c>
      <c r="J931" s="81" t="s">
        <v>135</v>
      </c>
      <c r="K931" s="81"/>
      <c r="L931" s="81"/>
      <c r="M931" s="81"/>
      <c r="N931" s="81"/>
      <c r="O931" s="82"/>
      <c r="P931" s="81"/>
      <c r="Q931" s="81"/>
      <c r="R931" s="81"/>
      <c r="S931" s="81"/>
      <c r="T931" s="81"/>
      <c r="U931" s="81">
        <f t="shared" si="59"/>
        <v>0</v>
      </c>
      <c r="V931" s="81" t="str">
        <f>IFERROR(VLOOKUP(A931,'Competitors Links &amp; Pricings'!A:G,3,0),"")</f>
        <v xml:space="preserve"> </v>
      </c>
      <c r="W931" s="81" t="str">
        <f>IFERROR(VLOOKUP(A931,'Competitors Links &amp; Pricings'!A:G,5,0),"")</f>
        <v xml:space="preserve"> </v>
      </c>
      <c r="X931" s="81" t="str">
        <f>IFERROR(VLOOKUP(A931,'Competitors Links &amp; Pricings'!A:G,7,0),"")</f>
        <v xml:space="preserve"> </v>
      </c>
      <c r="Y931" s="81">
        <f>IFERROR(VLOOKUP(A931,'Competitors Links &amp; Pricings'!A:L,8,0),"")</f>
        <v>4</v>
      </c>
      <c r="Z931" s="81">
        <f>IFERROR(VLOOKUP(A931,'Competitors Links &amp; Pricings'!A:L,9,0),"")</f>
        <v>4</v>
      </c>
      <c r="AA931" s="81">
        <f>IFERROR(VLOOKUP(A931,'Competitors Links &amp; Pricings'!A:L,10,0),"")</f>
        <v>0.04</v>
      </c>
      <c r="AB931" s="81">
        <f>IFERROR(VLOOKUP(A931,'Competitors Links &amp; Pricings'!A:L,11,0),"")</f>
        <v>0.125</v>
      </c>
    </row>
    <row r="932" spans="1:28" s="92" customFormat="1" ht="12" x14ac:dyDescent="0.25">
      <c r="A932" s="91" t="s">
        <v>2891</v>
      </c>
      <c r="B932" s="89">
        <v>712.36</v>
      </c>
      <c r="C932" s="89">
        <v>891.42</v>
      </c>
      <c r="D932" s="106">
        <f t="shared" si="56"/>
        <v>0.20087052119090884</v>
      </c>
      <c r="E932" s="90">
        <f t="shared" si="57"/>
        <v>0</v>
      </c>
      <c r="F932" s="90">
        <f t="shared" si="58"/>
        <v>776.4</v>
      </c>
      <c r="G932" s="100" t="s">
        <v>527</v>
      </c>
      <c r="H932" s="101" t="s">
        <v>2892</v>
      </c>
      <c r="I932" s="101" t="s">
        <v>2893</v>
      </c>
      <c r="J932" s="101" t="s">
        <v>435</v>
      </c>
      <c r="K932" s="101"/>
      <c r="L932" s="101"/>
      <c r="M932" s="101"/>
      <c r="N932" s="101"/>
      <c r="O932" s="100"/>
      <c r="P932" s="101"/>
      <c r="Q932" s="101"/>
      <c r="R932" s="101"/>
      <c r="S932" s="101"/>
      <c r="T932" s="101"/>
      <c r="U932" s="81">
        <f t="shared" si="59"/>
        <v>0</v>
      </c>
      <c r="V932" s="101">
        <f>IFERROR(VLOOKUP(A932,'Competitors Links &amp; Pricings'!A:G,3,0),"")</f>
        <v>776.4</v>
      </c>
      <c r="W932" s="101" t="str">
        <f>IFERROR(VLOOKUP(A932,'Competitors Links &amp; Pricings'!A:G,5,0),"")</f>
        <v xml:space="preserve"> </v>
      </c>
      <c r="X932" s="101" t="str">
        <f>IFERROR(VLOOKUP(A932,'Competitors Links &amp; Pricings'!A:G,7,0),"")</f>
        <v xml:space="preserve"> </v>
      </c>
      <c r="Y932" s="101">
        <f>IFERROR(VLOOKUP(A932,'Competitors Links &amp; Pricings'!A:L,8,0),"")</f>
        <v>1.4</v>
      </c>
      <c r="Z932" s="101">
        <f>IFERROR(VLOOKUP(A932,'Competitors Links &amp; Pricings'!A:L,9,0),"")</f>
        <v>3.9</v>
      </c>
      <c r="AA932" s="101">
        <f>IFERROR(VLOOKUP(A932,'Competitors Links &amp; Pricings'!A:L,10,0),"")</f>
        <v>0.2</v>
      </c>
      <c r="AB932" s="101">
        <f>IFERROR(VLOOKUP(A932,'Competitors Links &amp; Pricings'!A:L,11,0),"")</f>
        <v>0.6</v>
      </c>
    </row>
    <row r="933" spans="1:28" s="92" customFormat="1" ht="12" x14ac:dyDescent="0.25">
      <c r="A933" s="91" t="s">
        <v>2894</v>
      </c>
      <c r="B933" s="89">
        <v>1761.8</v>
      </c>
      <c r="C933" s="89">
        <v>2198.9299999999998</v>
      </c>
      <c r="D933" s="106">
        <f t="shared" si="56"/>
        <v>0.1987921398134547</v>
      </c>
      <c r="E933" s="90">
        <f t="shared" si="57"/>
        <v>0</v>
      </c>
      <c r="F933" s="90">
        <f t="shared" si="58"/>
        <v>1915.2</v>
      </c>
      <c r="G933" s="100" t="s">
        <v>527</v>
      </c>
      <c r="H933" s="101" t="s">
        <v>2895</v>
      </c>
      <c r="I933" s="101" t="s">
        <v>2896</v>
      </c>
      <c r="J933" s="101" t="s">
        <v>435</v>
      </c>
      <c r="K933" s="101"/>
      <c r="L933" s="101"/>
      <c r="M933" s="101"/>
      <c r="N933" s="101"/>
      <c r="O933" s="100"/>
      <c r="P933" s="101"/>
      <c r="Q933" s="101"/>
      <c r="R933" s="101"/>
      <c r="S933" s="101"/>
      <c r="T933" s="101"/>
      <c r="U933" s="81">
        <f t="shared" si="59"/>
        <v>0</v>
      </c>
      <c r="V933" s="101">
        <f>IFERROR(VLOOKUP(A933,'Competitors Links &amp; Pricings'!A:G,3,0),"")</f>
        <v>1915.2</v>
      </c>
      <c r="W933" s="101" t="str">
        <f>IFERROR(VLOOKUP(A933,'Competitors Links &amp; Pricings'!A:G,5,0),"")</f>
        <v xml:space="preserve"> </v>
      </c>
      <c r="X933" s="101" t="str">
        <f>IFERROR(VLOOKUP(A933,'Competitors Links &amp; Pricings'!A:G,7,0),"")</f>
        <v xml:space="preserve"> </v>
      </c>
      <c r="Y933" s="101">
        <f>IFERROR(VLOOKUP(A933,'Competitors Links &amp; Pricings'!A:L,8,0),"")</f>
        <v>1.1000000000000001</v>
      </c>
      <c r="Z933" s="101">
        <f>IFERROR(VLOOKUP(A933,'Competitors Links &amp; Pricings'!A:L,9,0),"")</f>
        <v>3</v>
      </c>
      <c r="AA933" s="101">
        <f>IFERROR(VLOOKUP(A933,'Competitors Links &amp; Pricings'!A:L,10,0),"")</f>
        <v>0.1</v>
      </c>
      <c r="AB933" s="101">
        <f>IFERROR(VLOOKUP(A933,'Competitors Links &amp; Pricings'!A:L,11,0),"")</f>
        <v>0.3</v>
      </c>
    </row>
    <row r="934" spans="1:28" s="83" customFormat="1" ht="12" x14ac:dyDescent="0.25">
      <c r="A934" s="81" t="s">
        <v>2897</v>
      </c>
      <c r="B934" s="89">
        <v>2.46</v>
      </c>
      <c r="C934" s="89">
        <v>2.84</v>
      </c>
      <c r="D934" s="106">
        <f t="shared" si="56"/>
        <v>0.13380281690140841</v>
      </c>
      <c r="E934" s="90">
        <f t="shared" si="57"/>
        <v>0</v>
      </c>
      <c r="F934" s="90">
        <f t="shared" si="58"/>
        <v>3.09</v>
      </c>
      <c r="G934" s="82" t="s">
        <v>34</v>
      </c>
      <c r="H934" s="81">
        <v>310824</v>
      </c>
      <c r="I934" s="81" t="s">
        <v>2898</v>
      </c>
      <c r="J934" s="81" t="s">
        <v>135</v>
      </c>
      <c r="K934" s="81"/>
      <c r="L934" s="81"/>
      <c r="M934" s="81"/>
      <c r="N934" s="81"/>
      <c r="O934" s="82"/>
      <c r="P934" s="81"/>
      <c r="Q934" s="81"/>
      <c r="R934" s="81"/>
      <c r="S934" s="81"/>
      <c r="T934" s="81"/>
      <c r="U934" s="81">
        <f t="shared" si="59"/>
        <v>0</v>
      </c>
      <c r="V934" s="81">
        <f>IFERROR(VLOOKUP(A934,'Competitors Links &amp; Pricings'!A:G,3,0),"")</f>
        <v>3.09</v>
      </c>
      <c r="W934" s="81" t="str">
        <f>IFERROR(VLOOKUP(A934,'Competitors Links &amp; Pricings'!A:G,5,0),"")</f>
        <v xml:space="preserve"> </v>
      </c>
      <c r="X934" s="81" t="str">
        <f>IFERROR(VLOOKUP(A934,'Competitors Links &amp; Pricings'!A:G,7,0),"")</f>
        <v xml:space="preserve"> </v>
      </c>
      <c r="Y934" s="81">
        <f>IFERROR(VLOOKUP(A934,'Competitors Links &amp; Pricings'!A:L,8,0),"")</f>
        <v>2</v>
      </c>
      <c r="Z934" s="81">
        <f>IFERROR(VLOOKUP(A934,'Competitors Links &amp; Pricings'!A:L,9,0),"")</f>
        <v>2</v>
      </c>
      <c r="AA934" s="81">
        <f>IFERROR(VLOOKUP(A934,'Competitors Links &amp; Pricings'!A:L,10,0),"")</f>
        <v>0.5</v>
      </c>
      <c r="AB934" s="81">
        <f>IFERROR(VLOOKUP(A934,'Competitors Links &amp; Pricings'!A:L,11,0),"")</f>
        <v>0.5</v>
      </c>
    </row>
    <row r="935" spans="1:28" s="83" customFormat="1" ht="12" x14ac:dyDescent="0.25">
      <c r="A935" s="81" t="s">
        <v>2899</v>
      </c>
      <c r="B935" s="89">
        <v>2.9</v>
      </c>
      <c r="C935" s="89">
        <v>3.7</v>
      </c>
      <c r="D935" s="106">
        <f t="shared" si="56"/>
        <v>0.21621621621621628</v>
      </c>
      <c r="E935" s="90">
        <f t="shared" si="57"/>
        <v>0</v>
      </c>
      <c r="F935" s="90">
        <f t="shared" si="58"/>
        <v>4.0199999999999996</v>
      </c>
      <c r="G935" s="82" t="s">
        <v>34</v>
      </c>
      <c r="H935" s="81">
        <v>310823</v>
      </c>
      <c r="I935" s="81" t="s">
        <v>2900</v>
      </c>
      <c r="J935" s="81" t="s">
        <v>135</v>
      </c>
      <c r="K935" s="81"/>
      <c r="L935" s="81"/>
      <c r="M935" s="81"/>
      <c r="N935" s="81"/>
      <c r="O935" s="82"/>
      <c r="P935" s="81"/>
      <c r="Q935" s="81"/>
      <c r="R935" s="81"/>
      <c r="S935" s="81"/>
      <c r="T935" s="81"/>
      <c r="U935" s="81">
        <f t="shared" si="59"/>
        <v>0</v>
      </c>
      <c r="V935" s="81">
        <f>IFERROR(VLOOKUP(A935,'Competitors Links &amp; Pricings'!A:G,3,0),"")</f>
        <v>4.0199999999999996</v>
      </c>
      <c r="W935" s="81">
        <f>IFERROR(VLOOKUP(A935,'Competitors Links &amp; Pricings'!A:G,5,0),"")</f>
        <v>4.0199999999999996</v>
      </c>
      <c r="X935" s="81">
        <f>IFERROR(VLOOKUP(A935,'Competitors Links &amp; Pricings'!A:G,7,0),"")</f>
        <v>4.0199999999999996</v>
      </c>
      <c r="Y935" s="81">
        <f>IFERROR(VLOOKUP(A935,'Competitors Links &amp; Pricings'!A:L,8,0),"")</f>
        <v>1.6</v>
      </c>
      <c r="Z935" s="81">
        <f>IFERROR(VLOOKUP(A935,'Competitors Links &amp; Pricings'!A:L,9,0),"")</f>
        <v>2</v>
      </c>
      <c r="AA935" s="81">
        <f>IFERROR(VLOOKUP(A935,'Competitors Links &amp; Pricings'!A:L,10,0),"")</f>
        <v>0.5</v>
      </c>
      <c r="AB935" s="81">
        <f>IFERROR(VLOOKUP(A935,'Competitors Links &amp; Pricings'!A:L,11,0),"")</f>
        <v>0.5</v>
      </c>
    </row>
    <row r="936" spans="1:28" s="92" customFormat="1" ht="12" x14ac:dyDescent="0.25">
      <c r="A936" s="91" t="s">
        <v>2901</v>
      </c>
      <c r="B936" s="89">
        <v>879.78</v>
      </c>
      <c r="C936" s="89">
        <v>1019.55</v>
      </c>
      <c r="D936" s="106">
        <f t="shared" si="56"/>
        <v>0.13708989259967633</v>
      </c>
      <c r="E936" s="90">
        <f t="shared" si="57"/>
        <v>0</v>
      </c>
      <c r="F936" s="90">
        <f t="shared" si="58"/>
        <v>0</v>
      </c>
      <c r="G936" s="100" t="s">
        <v>262</v>
      </c>
      <c r="H936" s="101" t="s">
        <v>2902</v>
      </c>
      <c r="I936" s="101" t="s">
        <v>2903</v>
      </c>
      <c r="J936" s="101" t="s">
        <v>435</v>
      </c>
      <c r="K936" s="101"/>
      <c r="L936" s="101"/>
      <c r="M936" s="101"/>
      <c r="N936" s="101"/>
      <c r="O936" s="100"/>
      <c r="P936" s="101"/>
      <c r="Q936" s="101"/>
      <c r="R936" s="101"/>
      <c r="S936" s="101"/>
      <c r="T936" s="101"/>
      <c r="U936" s="81">
        <f t="shared" si="59"/>
        <v>0</v>
      </c>
      <c r="V936" s="101" t="str">
        <f>IFERROR(VLOOKUP(A936,'Competitors Links &amp; Pricings'!A:G,3,0),"")</f>
        <v xml:space="preserve"> </v>
      </c>
      <c r="W936" s="101" t="str">
        <f>IFERROR(VLOOKUP(A936,'Competitors Links &amp; Pricings'!A:G,5,0),"")</f>
        <v xml:space="preserve"> </v>
      </c>
      <c r="X936" s="101" t="str">
        <f>IFERROR(VLOOKUP(A936,'Competitors Links &amp; Pricings'!A:G,7,0),"")</f>
        <v xml:space="preserve"> </v>
      </c>
      <c r="Y936" s="101">
        <f>IFERROR(VLOOKUP(A936,'Competitors Links &amp; Pricings'!A:L,8,0),"")</f>
        <v>6</v>
      </c>
      <c r="Z936" s="101">
        <f>IFERROR(VLOOKUP(A936,'Competitors Links &amp; Pricings'!A:L,9,0),"")</f>
        <v>4</v>
      </c>
      <c r="AA936" s="101">
        <f>IFERROR(VLOOKUP(A936,'Competitors Links &amp; Pricings'!A:L,10,0),"")</f>
        <v>2</v>
      </c>
      <c r="AB936" s="101">
        <f>IFERROR(VLOOKUP(A936,'Competitors Links &amp; Pricings'!A:L,11,0),"")</f>
        <v>3</v>
      </c>
    </row>
    <row r="937" spans="1:28" s="83" customFormat="1" ht="12" x14ac:dyDescent="0.25">
      <c r="A937" s="81" t="s">
        <v>2904</v>
      </c>
      <c r="B937" s="89">
        <v>2.97</v>
      </c>
      <c r="C937" s="89">
        <v>3.58</v>
      </c>
      <c r="D937" s="106">
        <f t="shared" si="56"/>
        <v>0.17039106145251393</v>
      </c>
      <c r="E937" s="90">
        <f t="shared" si="57"/>
        <v>0</v>
      </c>
      <c r="F937" s="90">
        <f t="shared" si="58"/>
        <v>3.09</v>
      </c>
      <c r="G937" s="82" t="s">
        <v>34</v>
      </c>
      <c r="H937" s="81">
        <v>310822</v>
      </c>
      <c r="I937" s="81" t="s">
        <v>2905</v>
      </c>
      <c r="J937" s="81" t="s">
        <v>135</v>
      </c>
      <c r="K937" s="81"/>
      <c r="L937" s="81"/>
      <c r="M937" s="81"/>
      <c r="N937" s="81"/>
      <c r="O937" s="82"/>
      <c r="P937" s="81"/>
      <c r="Q937" s="81"/>
      <c r="R937" s="81"/>
      <c r="S937" s="81"/>
      <c r="T937" s="81"/>
      <c r="U937" s="81">
        <f t="shared" si="59"/>
        <v>0</v>
      </c>
      <c r="V937" s="81">
        <f>IFERROR(VLOOKUP(A937,'Competitors Links &amp; Pricings'!A:G,3,0),"")</f>
        <v>3.09</v>
      </c>
      <c r="W937" s="81">
        <f>IFERROR(VLOOKUP(A937,'Competitors Links &amp; Pricings'!A:G,5,0),"")</f>
        <v>3.69</v>
      </c>
      <c r="X937" s="81">
        <f>IFERROR(VLOOKUP(A937,'Competitors Links &amp; Pricings'!A:G,7,0),"")</f>
        <v>3.69</v>
      </c>
      <c r="Y937" s="81">
        <f>IFERROR(VLOOKUP(A937,'Competitors Links &amp; Pricings'!A:L,8,0),"")</f>
        <v>2</v>
      </c>
      <c r="Z937" s="81">
        <f>IFERROR(VLOOKUP(A937,'Competitors Links &amp; Pricings'!A:L,9,0),"")</f>
        <v>2</v>
      </c>
      <c r="AA937" s="81">
        <f>IFERROR(VLOOKUP(A937,'Competitors Links &amp; Pricings'!A:L,10,0),"")</f>
        <v>0.5</v>
      </c>
      <c r="AB937" s="81">
        <f>IFERROR(VLOOKUP(A937,'Competitors Links &amp; Pricings'!A:L,11,0),"")</f>
        <v>2</v>
      </c>
    </row>
    <row r="938" spans="1:28" s="92" customFormat="1" ht="12" x14ac:dyDescent="0.25">
      <c r="A938" s="91" t="s">
        <v>2906</v>
      </c>
      <c r="B938" s="89">
        <v>52.81</v>
      </c>
      <c r="C938" s="89">
        <v>64.75</v>
      </c>
      <c r="D938" s="106">
        <f t="shared" si="56"/>
        <v>0.18440154440154435</v>
      </c>
      <c r="E938" s="90">
        <f t="shared" si="57"/>
        <v>0</v>
      </c>
      <c r="F938" s="90">
        <f t="shared" si="58"/>
        <v>65.27</v>
      </c>
      <c r="G938" s="100" t="s">
        <v>262</v>
      </c>
      <c r="H938" s="101" t="s">
        <v>2907</v>
      </c>
      <c r="I938" s="101" t="s">
        <v>2908</v>
      </c>
      <c r="J938" s="101" t="s">
        <v>435</v>
      </c>
      <c r="K938" s="101"/>
      <c r="L938" s="101"/>
      <c r="M938" s="101"/>
      <c r="N938" s="101"/>
      <c r="O938" s="100"/>
      <c r="P938" s="101"/>
      <c r="Q938" s="101"/>
      <c r="R938" s="101"/>
      <c r="S938" s="101"/>
      <c r="T938" s="101"/>
      <c r="U938" s="81">
        <f t="shared" si="59"/>
        <v>0</v>
      </c>
      <c r="V938" s="101">
        <f>IFERROR(VLOOKUP(A938,'Competitors Links &amp; Pricings'!A:G,3,0),"")</f>
        <v>65.27</v>
      </c>
      <c r="W938" s="101">
        <f>IFERROR(VLOOKUP(A938,'Competitors Links &amp; Pricings'!A:G,5,0),"")</f>
        <v>84.9</v>
      </c>
      <c r="X938" s="101">
        <f>IFERROR(VLOOKUP(A938,'Competitors Links &amp; Pricings'!A:G,7,0),"")</f>
        <v>66.819999999999993</v>
      </c>
      <c r="Y938" s="101">
        <f>IFERROR(VLOOKUP(A938,'Competitors Links &amp; Pricings'!A:L,8,0),"")</f>
        <v>15</v>
      </c>
      <c r="Z938" s="101">
        <f>IFERROR(VLOOKUP(A938,'Competitors Links &amp; Pricings'!A:L,9,0),"")</f>
        <v>9</v>
      </c>
      <c r="AA938" s="101">
        <f>IFERROR(VLOOKUP(A938,'Competitors Links &amp; Pricings'!A:L,10,0),"")</f>
        <v>10</v>
      </c>
      <c r="AB938" s="101">
        <f>IFERROR(VLOOKUP(A938,'Competitors Links &amp; Pricings'!A:L,11,0),"")</f>
        <v>11</v>
      </c>
    </row>
    <row r="939" spans="1:28" s="83" customFormat="1" ht="12" x14ac:dyDescent="0.25">
      <c r="A939" s="81" t="s">
        <v>2909</v>
      </c>
      <c r="B939" s="89">
        <v>38.92</v>
      </c>
      <c r="C939" s="89">
        <v>46.92</v>
      </c>
      <c r="D939" s="106">
        <f t="shared" si="56"/>
        <v>0.17050298380221654</v>
      </c>
      <c r="E939" s="90">
        <f t="shared" si="57"/>
        <v>0</v>
      </c>
      <c r="F939" s="90">
        <f t="shared" si="58"/>
        <v>51</v>
      </c>
      <c r="G939" s="82" t="s">
        <v>34</v>
      </c>
      <c r="H939" s="81">
        <v>310805</v>
      </c>
      <c r="I939" s="81" t="s">
        <v>2910</v>
      </c>
      <c r="J939" s="81" t="s">
        <v>135</v>
      </c>
      <c r="K939" s="81"/>
      <c r="L939" s="81"/>
      <c r="M939" s="81"/>
      <c r="N939" s="81"/>
      <c r="O939" s="82"/>
      <c r="P939" s="81"/>
      <c r="Q939" s="81"/>
      <c r="R939" s="81"/>
      <c r="S939" s="81"/>
      <c r="T939" s="81"/>
      <c r="U939" s="81">
        <f t="shared" si="59"/>
        <v>0</v>
      </c>
      <c r="V939" s="81">
        <f>IFERROR(VLOOKUP(A939,'Competitors Links &amp; Pricings'!A:G,3,0),"")</f>
        <v>51</v>
      </c>
      <c r="W939" s="81" t="str">
        <f>IFERROR(VLOOKUP(A939,'Competitors Links &amp; Pricings'!A:G,5,0),"")</f>
        <v xml:space="preserve"> </v>
      </c>
      <c r="X939" s="81" t="str">
        <f>IFERROR(VLOOKUP(A939,'Competitors Links &amp; Pricings'!A:G,7,0),"")</f>
        <v xml:space="preserve"> </v>
      </c>
      <c r="Y939" s="81">
        <f>IFERROR(VLOOKUP(A939,'Competitors Links &amp; Pricings'!A:L,8,0),"")</f>
        <v>12</v>
      </c>
      <c r="Z939" s="81">
        <f>IFERROR(VLOOKUP(A939,'Competitors Links &amp; Pricings'!A:L,9,0),"")</f>
        <v>24</v>
      </c>
      <c r="AA939" s="81">
        <f>IFERROR(VLOOKUP(A939,'Competitors Links &amp; Pricings'!A:L,10,0),"")</f>
        <v>2.75</v>
      </c>
      <c r="AB939" s="81">
        <f>IFERROR(VLOOKUP(A939,'Competitors Links &amp; Pricings'!A:L,11,0),"")</f>
        <v>0.8</v>
      </c>
    </row>
    <row r="940" spans="1:28" s="83" customFormat="1" ht="12" x14ac:dyDescent="0.25">
      <c r="A940" s="81" t="s">
        <v>2911</v>
      </c>
      <c r="B940" s="89">
        <v>10.11</v>
      </c>
      <c r="C940" s="89">
        <v>12.07</v>
      </c>
      <c r="D940" s="106">
        <f t="shared" si="56"/>
        <v>0.16238608119304065</v>
      </c>
      <c r="E940" s="90">
        <f t="shared" si="57"/>
        <v>0</v>
      </c>
      <c r="F940" s="90">
        <f t="shared" si="58"/>
        <v>0</v>
      </c>
      <c r="G940" s="82" t="s">
        <v>34</v>
      </c>
      <c r="H940" s="81" t="s">
        <v>2912</v>
      </c>
      <c r="I940" s="81" t="s">
        <v>2913</v>
      </c>
      <c r="J940" s="81" t="s">
        <v>435</v>
      </c>
      <c r="K940" s="81"/>
      <c r="L940" s="81"/>
      <c r="M940" s="81"/>
      <c r="N940" s="81"/>
      <c r="O940" s="82"/>
      <c r="P940" s="81"/>
      <c r="Q940" s="81"/>
      <c r="R940" s="81"/>
      <c r="S940" s="81"/>
      <c r="T940" s="81"/>
      <c r="U940" s="81">
        <f t="shared" si="59"/>
        <v>0</v>
      </c>
      <c r="V940" s="81" t="str">
        <f>IFERROR(VLOOKUP(A940,'Competitors Links &amp; Pricings'!A:G,3,0),"")</f>
        <v xml:space="preserve"> </v>
      </c>
      <c r="W940" s="81" t="str">
        <f>IFERROR(VLOOKUP(A940,'Competitors Links &amp; Pricings'!A:G,5,0),"")</f>
        <v xml:space="preserve"> </v>
      </c>
      <c r="X940" s="81" t="str">
        <f>IFERROR(VLOOKUP(A940,'Competitors Links &amp; Pricings'!A:G,7,0),"")</f>
        <v xml:space="preserve"> </v>
      </c>
      <c r="Y940" s="81">
        <f>IFERROR(VLOOKUP(A940,'Competitors Links &amp; Pricings'!A:L,8,0),"")</f>
        <v>0.98</v>
      </c>
      <c r="Z940" s="81">
        <f>IFERROR(VLOOKUP(A940,'Competitors Links &amp; Pricings'!A:L,9,0),"")</f>
        <v>1.18</v>
      </c>
      <c r="AA940" s="81">
        <f>IFERROR(VLOOKUP(A940,'Competitors Links &amp; Pricings'!A:L,10,0),"")</f>
        <v>0.2</v>
      </c>
      <c r="AB940" s="81">
        <f>IFERROR(VLOOKUP(A940,'Competitors Links &amp; Pricings'!A:L,11,0),"")</f>
        <v>5.12</v>
      </c>
    </row>
    <row r="941" spans="1:28" s="83" customFormat="1" ht="12" x14ac:dyDescent="0.25">
      <c r="A941" s="81" t="s">
        <v>2914</v>
      </c>
      <c r="B941" s="89">
        <v>48.13</v>
      </c>
      <c r="C941" s="89">
        <v>58.89</v>
      </c>
      <c r="D941" s="106">
        <f t="shared" si="56"/>
        <v>0.18271353370691115</v>
      </c>
      <c r="E941" s="90">
        <f t="shared" si="57"/>
        <v>0</v>
      </c>
      <c r="F941" s="90">
        <f t="shared" si="58"/>
        <v>42.15</v>
      </c>
      <c r="G941" s="82" t="s">
        <v>34</v>
      </c>
      <c r="H941" s="81">
        <v>310804</v>
      </c>
      <c r="I941" s="81" t="s">
        <v>2915</v>
      </c>
      <c r="J941" s="81" t="s">
        <v>135</v>
      </c>
      <c r="K941" s="81"/>
      <c r="L941" s="81"/>
      <c r="M941" s="81"/>
      <c r="N941" s="81"/>
      <c r="O941" s="82"/>
      <c r="P941" s="81"/>
      <c r="Q941" s="81"/>
      <c r="R941" s="81"/>
      <c r="S941" s="81"/>
      <c r="T941" s="81"/>
      <c r="U941" s="81">
        <f t="shared" si="59"/>
        <v>0</v>
      </c>
      <c r="V941" s="81">
        <f>IFERROR(VLOOKUP(A941,'Competitors Links &amp; Pricings'!A:G,3,0),"")</f>
        <v>42.15</v>
      </c>
      <c r="W941" s="81" t="str">
        <f>IFERROR(VLOOKUP(A941,'Competitors Links &amp; Pricings'!A:G,5,0),"")</f>
        <v xml:space="preserve"> </v>
      </c>
      <c r="X941" s="81" t="str">
        <f>IFERROR(VLOOKUP(A941,'Competitors Links &amp; Pricings'!A:G,7,0),"")</f>
        <v xml:space="preserve"> </v>
      </c>
      <c r="Y941" s="81">
        <f>IFERROR(VLOOKUP(A941,'Competitors Links &amp; Pricings'!A:L,8,0),"")</f>
        <v>12</v>
      </c>
      <c r="Z941" s="81">
        <f>IFERROR(VLOOKUP(A941,'Competitors Links &amp; Pricings'!A:L,9,0),"")</f>
        <v>12</v>
      </c>
      <c r="AA941" s="81">
        <f>IFERROR(VLOOKUP(A941,'Competitors Links &amp; Pricings'!A:L,10,0),"")</f>
        <v>10.5</v>
      </c>
      <c r="AB941" s="81">
        <f>IFERROR(VLOOKUP(A941,'Competitors Links &amp; Pricings'!A:L,11,0),"")</f>
        <v>12</v>
      </c>
    </row>
    <row r="942" spans="1:28" s="83" customFormat="1" ht="12" x14ac:dyDescent="0.25">
      <c r="A942" s="81" t="s">
        <v>2916</v>
      </c>
      <c r="B942" s="89">
        <v>48.41</v>
      </c>
      <c r="C942" s="89">
        <v>59.22</v>
      </c>
      <c r="D942" s="106">
        <f t="shared" si="56"/>
        <v>0.18253968253968259</v>
      </c>
      <c r="E942" s="90">
        <f t="shared" si="57"/>
        <v>0</v>
      </c>
      <c r="F942" s="90">
        <f t="shared" si="58"/>
        <v>0</v>
      </c>
      <c r="G942" s="82" t="s">
        <v>34</v>
      </c>
      <c r="H942" s="81">
        <v>310803</v>
      </c>
      <c r="I942" s="81" t="s">
        <v>2917</v>
      </c>
      <c r="J942" s="81" t="s">
        <v>135</v>
      </c>
      <c r="K942" s="81"/>
      <c r="L942" s="81"/>
      <c r="M942" s="81"/>
      <c r="N942" s="81"/>
      <c r="O942" s="82"/>
      <c r="P942" s="81"/>
      <c r="Q942" s="81"/>
      <c r="R942" s="81"/>
      <c r="S942" s="81"/>
      <c r="T942" s="81"/>
      <c r="U942" s="81">
        <f t="shared" si="59"/>
        <v>0</v>
      </c>
      <c r="V942" s="81" t="str">
        <f>IFERROR(VLOOKUP(A942,'Competitors Links &amp; Pricings'!A:G,3,0),"")</f>
        <v xml:space="preserve"> </v>
      </c>
      <c r="W942" s="81" t="str">
        <f>IFERROR(VLOOKUP(A942,'Competitors Links &amp; Pricings'!A:G,5,0),"")</f>
        <v xml:space="preserve"> </v>
      </c>
      <c r="X942" s="81" t="str">
        <f>IFERROR(VLOOKUP(A942,'Competitors Links &amp; Pricings'!A:G,7,0),"")</f>
        <v xml:space="preserve"> </v>
      </c>
      <c r="Y942" s="81">
        <f>IFERROR(VLOOKUP(A942,'Competitors Links &amp; Pricings'!A:L,8,0),"")</f>
        <v>12</v>
      </c>
      <c r="Z942" s="81">
        <f>IFERROR(VLOOKUP(A942,'Competitors Links &amp; Pricings'!A:L,9,0),"")</f>
        <v>12</v>
      </c>
      <c r="AA942" s="81">
        <f>IFERROR(VLOOKUP(A942,'Competitors Links &amp; Pricings'!A:L,10,0),"")</f>
        <v>7.18</v>
      </c>
      <c r="AB942" s="81">
        <f>IFERROR(VLOOKUP(A942,'Competitors Links &amp; Pricings'!A:L,11,0),"")</f>
        <v>12</v>
      </c>
    </row>
    <row r="943" spans="1:28" s="92" customFormat="1" ht="12" x14ac:dyDescent="0.25">
      <c r="A943" s="91" t="s">
        <v>2918</v>
      </c>
      <c r="B943" s="89">
        <v>16.93</v>
      </c>
      <c r="C943" s="89">
        <v>20.66</v>
      </c>
      <c r="D943" s="106">
        <f t="shared" si="56"/>
        <v>0.18054211035818007</v>
      </c>
      <c r="E943" s="90">
        <f t="shared" si="57"/>
        <v>0</v>
      </c>
      <c r="F943" s="90">
        <f t="shared" si="58"/>
        <v>18.91</v>
      </c>
      <c r="G943" s="100" t="s">
        <v>527</v>
      </c>
      <c r="H943" s="101">
        <v>310771</v>
      </c>
      <c r="I943" s="101" t="s">
        <v>2919</v>
      </c>
      <c r="J943" s="101" t="s">
        <v>135</v>
      </c>
      <c r="K943" s="101"/>
      <c r="L943" s="101"/>
      <c r="M943" s="101"/>
      <c r="N943" s="101"/>
      <c r="O943" s="100"/>
      <c r="P943" s="101"/>
      <c r="Q943" s="101"/>
      <c r="R943" s="101"/>
      <c r="S943" s="101"/>
      <c r="T943" s="101"/>
      <c r="U943" s="81">
        <f t="shared" si="59"/>
        <v>0</v>
      </c>
      <c r="V943" s="101">
        <f>IFERROR(VLOOKUP(A943,'Competitors Links &amp; Pricings'!A:G,3,0),"")</f>
        <v>18.91</v>
      </c>
      <c r="W943" s="101" t="str">
        <f>IFERROR(VLOOKUP(A943,'Competitors Links &amp; Pricings'!A:G,5,0),"")</f>
        <v xml:space="preserve"> </v>
      </c>
      <c r="X943" s="101" t="str">
        <f>IFERROR(VLOOKUP(A943,'Competitors Links &amp; Pricings'!A:G,7,0),"")</f>
        <v xml:space="preserve"> </v>
      </c>
      <c r="Y943" s="101">
        <f>IFERROR(VLOOKUP(A943,'Competitors Links &amp; Pricings'!A:L,8,0),"")</f>
        <v>3</v>
      </c>
      <c r="Z943" s="101">
        <f>IFERROR(VLOOKUP(A943,'Competitors Links &amp; Pricings'!A:L,9,0),"")</f>
        <v>21</v>
      </c>
      <c r="AA943" s="101">
        <f>IFERROR(VLOOKUP(A943,'Competitors Links &amp; Pricings'!A:L,10,0),"")</f>
        <v>2.5</v>
      </c>
      <c r="AB943" s="101">
        <f>IFERROR(VLOOKUP(A943,'Competitors Links &amp; Pricings'!A:L,11,0),"")</f>
        <v>3</v>
      </c>
    </row>
    <row r="944" spans="1:28" s="83" customFormat="1" ht="12" x14ac:dyDescent="0.25">
      <c r="A944" s="81" t="s">
        <v>2920</v>
      </c>
      <c r="B944" s="89">
        <v>2.44</v>
      </c>
      <c r="C944" s="89">
        <v>3.03</v>
      </c>
      <c r="D944" s="106">
        <f t="shared" si="56"/>
        <v>0.19471947194719469</v>
      </c>
      <c r="E944" s="90">
        <f t="shared" si="57"/>
        <v>0</v>
      </c>
      <c r="F944" s="90">
        <f t="shared" si="58"/>
        <v>0</v>
      </c>
      <c r="G944" s="82" t="s">
        <v>34</v>
      </c>
      <c r="H944" s="81">
        <v>310749</v>
      </c>
      <c r="I944" s="81" t="s">
        <v>2921</v>
      </c>
      <c r="J944" s="81" t="s">
        <v>135</v>
      </c>
      <c r="K944" s="81"/>
      <c r="L944" s="81"/>
      <c r="M944" s="81"/>
      <c r="N944" s="81"/>
      <c r="O944" s="82"/>
      <c r="P944" s="81"/>
      <c r="Q944" s="81"/>
      <c r="R944" s="81"/>
      <c r="S944" s="81"/>
      <c r="T944" s="81"/>
      <c r="U944" s="81">
        <f t="shared" si="59"/>
        <v>0</v>
      </c>
      <c r="V944" s="81" t="str">
        <f>IFERROR(VLOOKUP(A944,'Competitors Links &amp; Pricings'!A:G,3,0),"")</f>
        <v xml:space="preserve"> </v>
      </c>
      <c r="W944" s="81" t="str">
        <f>IFERROR(VLOOKUP(A944,'Competitors Links &amp; Pricings'!A:G,5,0),"")</f>
        <v xml:space="preserve"> </v>
      </c>
      <c r="X944" s="81" t="str">
        <f>IFERROR(VLOOKUP(A944,'Competitors Links &amp; Pricings'!A:G,7,0),"")</f>
        <v xml:space="preserve"> </v>
      </c>
      <c r="Y944" s="81">
        <f>IFERROR(VLOOKUP(A944,'Competitors Links &amp; Pricings'!A:L,8,0),"")</f>
        <v>4</v>
      </c>
      <c r="Z944" s="81">
        <f>IFERROR(VLOOKUP(A944,'Competitors Links &amp; Pricings'!A:L,9,0),"")</f>
        <v>6</v>
      </c>
      <c r="AA944" s="81">
        <f>IFERROR(VLOOKUP(A944,'Competitors Links &amp; Pricings'!A:L,10,0),"")</f>
        <v>5</v>
      </c>
      <c r="AB944" s="81">
        <f>IFERROR(VLOOKUP(A944,'Competitors Links &amp; Pricings'!A:L,11,0),"")</f>
        <v>8</v>
      </c>
    </row>
    <row r="945" spans="1:28" s="83" customFormat="1" ht="12" x14ac:dyDescent="0.25">
      <c r="A945" s="81" t="s">
        <v>2922</v>
      </c>
      <c r="B945" s="89">
        <v>89.71</v>
      </c>
      <c r="C945" s="89">
        <v>118.89</v>
      </c>
      <c r="D945" s="106">
        <f t="shared" si="56"/>
        <v>0.24543695853309788</v>
      </c>
      <c r="E945" s="90">
        <f t="shared" si="57"/>
        <v>0</v>
      </c>
      <c r="F945" s="90">
        <f t="shared" si="58"/>
        <v>125.15</v>
      </c>
      <c r="G945" s="82" t="s">
        <v>34</v>
      </c>
      <c r="H945" s="81" t="s">
        <v>2923</v>
      </c>
      <c r="I945" s="81" t="s">
        <v>2924</v>
      </c>
      <c r="J945" s="81" t="s">
        <v>135</v>
      </c>
      <c r="K945" s="81"/>
      <c r="L945" s="81"/>
      <c r="M945" s="81"/>
      <c r="N945" s="81"/>
      <c r="O945" s="82"/>
      <c r="P945" s="81"/>
      <c r="Q945" s="81"/>
      <c r="R945" s="81"/>
      <c r="S945" s="81"/>
      <c r="T945" s="81"/>
      <c r="U945" s="81">
        <f t="shared" si="59"/>
        <v>0</v>
      </c>
      <c r="V945" s="81">
        <f>IFERROR(VLOOKUP(A945,'Competitors Links &amp; Pricings'!A:G,3,0),"")</f>
        <v>125.15</v>
      </c>
      <c r="W945" s="81" t="str">
        <f>IFERROR(VLOOKUP(A945,'Competitors Links &amp; Pricings'!A:G,5,0),"")</f>
        <v xml:space="preserve"> </v>
      </c>
      <c r="X945" s="81" t="str">
        <f>IFERROR(VLOOKUP(A945,'Competitors Links &amp; Pricings'!A:G,7,0),"")</f>
        <v xml:space="preserve"> </v>
      </c>
      <c r="Y945" s="81">
        <f>IFERROR(VLOOKUP(A945,'Competitors Links &amp; Pricings'!A:L,8,0),"")</f>
        <v>5</v>
      </c>
      <c r="Z945" s="81">
        <f>IFERROR(VLOOKUP(A945,'Competitors Links &amp; Pricings'!A:L,9,0),"")</f>
        <v>249</v>
      </c>
      <c r="AA945" s="81">
        <f>IFERROR(VLOOKUP(A945,'Competitors Links &amp; Pricings'!A:L,10,0),"")</f>
        <v>15.8</v>
      </c>
      <c r="AB945" s="81">
        <f>IFERROR(VLOOKUP(A945,'Competitors Links &amp; Pricings'!A:L,11,0),"")</f>
        <v>5</v>
      </c>
    </row>
    <row r="946" spans="1:28" s="83" customFormat="1" ht="12" x14ac:dyDescent="0.25">
      <c r="A946" s="81" t="s">
        <v>2925</v>
      </c>
      <c r="B946" s="89">
        <v>70.73</v>
      </c>
      <c r="C946" s="89">
        <v>101.83</v>
      </c>
      <c r="D946" s="106">
        <f t="shared" si="56"/>
        <v>0.30541097908278497</v>
      </c>
      <c r="E946" s="90">
        <f t="shared" si="57"/>
        <v>0</v>
      </c>
      <c r="F946" s="90">
        <f t="shared" si="58"/>
        <v>107.19</v>
      </c>
      <c r="G946" s="82" t="s">
        <v>34</v>
      </c>
      <c r="H946" s="81" t="s">
        <v>2926</v>
      </c>
      <c r="I946" s="81" t="s">
        <v>2927</v>
      </c>
      <c r="J946" s="81" t="s">
        <v>135</v>
      </c>
      <c r="K946" s="81"/>
      <c r="L946" s="81"/>
      <c r="M946" s="81"/>
      <c r="N946" s="81"/>
      <c r="O946" s="82"/>
      <c r="P946" s="81"/>
      <c r="Q946" s="81"/>
      <c r="R946" s="81"/>
      <c r="S946" s="81"/>
      <c r="T946" s="81"/>
      <c r="U946" s="81">
        <f t="shared" si="59"/>
        <v>0</v>
      </c>
      <c r="V946" s="81">
        <f>IFERROR(VLOOKUP(A946,'Competitors Links &amp; Pricings'!A:G,3,0),"")</f>
        <v>107.19</v>
      </c>
      <c r="W946" s="81" t="str">
        <f>IFERROR(VLOOKUP(A946,'Competitors Links &amp; Pricings'!A:G,5,0),"")</f>
        <v xml:space="preserve"> </v>
      </c>
      <c r="X946" s="81" t="str">
        <f>IFERROR(VLOOKUP(A946,'Competitors Links &amp; Pricings'!A:G,7,0),"")</f>
        <v xml:space="preserve"> </v>
      </c>
      <c r="Y946" s="81">
        <f>IFERROR(VLOOKUP(A946,'Competitors Links &amp; Pricings'!A:L,8,0),"")</f>
        <v>5</v>
      </c>
      <c r="Z946" s="81">
        <f>IFERROR(VLOOKUP(A946,'Competitors Links &amp; Pricings'!A:L,9,0),"")</f>
        <v>171</v>
      </c>
      <c r="AA946" s="81">
        <f>IFERROR(VLOOKUP(A946,'Competitors Links &amp; Pricings'!A:L,10,0),"")</f>
        <v>10.5</v>
      </c>
      <c r="AB946" s="81">
        <f>IFERROR(VLOOKUP(A946,'Competitors Links &amp; Pricings'!A:L,11,0),"")</f>
        <v>5</v>
      </c>
    </row>
    <row r="947" spans="1:28" s="83" customFormat="1" ht="12" x14ac:dyDescent="0.25">
      <c r="A947" s="81" t="s">
        <v>2928</v>
      </c>
      <c r="B947" s="89">
        <v>60.05</v>
      </c>
      <c r="C947" s="89">
        <v>74.209999999999994</v>
      </c>
      <c r="D947" s="106">
        <f t="shared" si="56"/>
        <v>0.19080986389974394</v>
      </c>
      <c r="E947" s="90">
        <f t="shared" si="57"/>
        <v>0</v>
      </c>
      <c r="F947" s="90">
        <f t="shared" si="58"/>
        <v>0</v>
      </c>
      <c r="G947" s="82" t="s">
        <v>34</v>
      </c>
      <c r="H947" s="81" t="s">
        <v>2929</v>
      </c>
      <c r="I947" s="81" t="s">
        <v>2930</v>
      </c>
      <c r="J947" s="81" t="s">
        <v>135</v>
      </c>
      <c r="K947" s="81"/>
      <c r="L947" s="81"/>
      <c r="M947" s="81"/>
      <c r="N947" s="81"/>
      <c r="O947" s="82"/>
      <c r="P947" s="81"/>
      <c r="Q947" s="81"/>
      <c r="R947" s="81"/>
      <c r="S947" s="81"/>
      <c r="T947" s="81"/>
      <c r="U947" s="81">
        <f t="shared" si="59"/>
        <v>0</v>
      </c>
      <c r="V947" s="81" t="str">
        <f>IFERROR(VLOOKUP(A947,'Competitors Links &amp; Pricings'!A:G,3,0),"")</f>
        <v xml:space="preserve"> </v>
      </c>
      <c r="W947" s="81" t="str">
        <f>IFERROR(VLOOKUP(A947,'Competitors Links &amp; Pricings'!A:G,5,0),"")</f>
        <v xml:space="preserve"> </v>
      </c>
      <c r="X947" s="81" t="str">
        <f>IFERROR(VLOOKUP(A947,'Competitors Links &amp; Pricings'!A:G,7,0),"")</f>
        <v xml:space="preserve"> </v>
      </c>
      <c r="Y947" s="81">
        <f>IFERROR(VLOOKUP(A947,'Competitors Links &amp; Pricings'!A:L,8,0),"")</f>
        <v>5</v>
      </c>
      <c r="Z947" s="81">
        <f>IFERROR(VLOOKUP(A947,'Competitors Links &amp; Pricings'!A:L,9,0),"")</f>
        <v>171</v>
      </c>
      <c r="AA947" s="81">
        <f>IFERROR(VLOOKUP(A947,'Competitors Links &amp; Pricings'!A:L,10,0),"")</f>
        <v>10.5</v>
      </c>
      <c r="AB947" s="81">
        <f>IFERROR(VLOOKUP(A947,'Competitors Links &amp; Pricings'!A:L,11,0),"")</f>
        <v>5</v>
      </c>
    </row>
    <row r="948" spans="1:28" s="83" customFormat="1" ht="12" x14ac:dyDescent="0.25">
      <c r="A948" s="81" t="s">
        <v>2931</v>
      </c>
      <c r="B948" s="89">
        <v>46.97</v>
      </c>
      <c r="C948" s="89">
        <v>58.07</v>
      </c>
      <c r="D948" s="106">
        <f t="shared" si="56"/>
        <v>0.19114861374203551</v>
      </c>
      <c r="E948" s="90">
        <f t="shared" si="57"/>
        <v>0</v>
      </c>
      <c r="F948" s="90">
        <f t="shared" si="58"/>
        <v>48.46</v>
      </c>
      <c r="G948" s="82" t="s">
        <v>34</v>
      </c>
      <c r="H948" s="81" t="s">
        <v>2932</v>
      </c>
      <c r="I948" s="81" t="s">
        <v>2933</v>
      </c>
      <c r="J948" s="81" t="s">
        <v>135</v>
      </c>
      <c r="K948" s="81"/>
      <c r="L948" s="81"/>
      <c r="M948" s="81"/>
      <c r="N948" s="81"/>
      <c r="O948" s="82"/>
      <c r="P948" s="81"/>
      <c r="Q948" s="81"/>
      <c r="R948" s="81"/>
      <c r="S948" s="81"/>
      <c r="T948" s="81"/>
      <c r="U948" s="81">
        <f t="shared" si="59"/>
        <v>0</v>
      </c>
      <c r="V948" s="81">
        <f>IFERROR(VLOOKUP(A948,'Competitors Links &amp; Pricings'!A:G,3,0),"")</f>
        <v>48.46</v>
      </c>
      <c r="W948" s="81" t="str">
        <f>IFERROR(VLOOKUP(A948,'Competitors Links &amp; Pricings'!A:G,5,0),"")</f>
        <v xml:space="preserve"> </v>
      </c>
      <c r="X948" s="81" t="str">
        <f>IFERROR(VLOOKUP(A948,'Competitors Links &amp; Pricings'!A:G,7,0),"")</f>
        <v xml:space="preserve"> </v>
      </c>
      <c r="Y948" s="81">
        <f>IFERROR(VLOOKUP(A948,'Competitors Links &amp; Pricings'!A:L,8,0),"")</f>
        <v>3</v>
      </c>
      <c r="Z948" s="81">
        <f>IFERROR(VLOOKUP(A948,'Competitors Links &amp; Pricings'!A:L,9,0),"")</f>
        <v>133</v>
      </c>
      <c r="AA948" s="81">
        <f>IFERROR(VLOOKUP(A948,'Competitors Links &amp; Pricings'!A:L,10,0),"")</f>
        <v>8.5</v>
      </c>
      <c r="AB948" s="81">
        <f>IFERROR(VLOOKUP(A948,'Competitors Links &amp; Pricings'!A:L,11,0),"")</f>
        <v>4</v>
      </c>
    </row>
    <row r="949" spans="1:28" s="83" customFormat="1" ht="12" x14ac:dyDescent="0.25">
      <c r="A949" s="81" t="s">
        <v>2934</v>
      </c>
      <c r="B949" s="89">
        <v>53.55</v>
      </c>
      <c r="C949" s="89">
        <v>61.07</v>
      </c>
      <c r="D949" s="106">
        <f t="shared" si="56"/>
        <v>0.12313738333060427</v>
      </c>
      <c r="E949" s="90">
        <f t="shared" si="57"/>
        <v>0</v>
      </c>
      <c r="F949" s="90">
        <f t="shared" si="58"/>
        <v>66.38</v>
      </c>
      <c r="G949" s="82" t="s">
        <v>34</v>
      </c>
      <c r="H949" s="81" t="s">
        <v>2935</v>
      </c>
      <c r="I949" s="81" t="s">
        <v>2936</v>
      </c>
      <c r="J949" s="81" t="s">
        <v>135</v>
      </c>
      <c r="K949" s="81"/>
      <c r="L949" s="81"/>
      <c r="M949" s="81"/>
      <c r="N949" s="81"/>
      <c r="O949" s="82"/>
      <c r="P949" s="81"/>
      <c r="Q949" s="81"/>
      <c r="R949" s="81"/>
      <c r="S949" s="81"/>
      <c r="T949" s="81"/>
      <c r="U949" s="81">
        <f t="shared" si="59"/>
        <v>0</v>
      </c>
      <c r="V949" s="81">
        <f>IFERROR(VLOOKUP(A949,'Competitors Links &amp; Pricings'!A:G,3,0),"")</f>
        <v>66.38</v>
      </c>
      <c r="W949" s="81">
        <f>IFERROR(VLOOKUP(A949,'Competitors Links &amp; Pricings'!A:G,5,0),"")</f>
        <v>67.989999999999995</v>
      </c>
      <c r="X949" s="81">
        <f>IFERROR(VLOOKUP(A949,'Competitors Links &amp; Pricings'!A:G,7,0),"")</f>
        <v>85</v>
      </c>
      <c r="Y949" s="81">
        <f>IFERROR(VLOOKUP(A949,'Competitors Links &amp; Pricings'!A:L,8,0),"")</f>
        <v>72</v>
      </c>
      <c r="Z949" s="81">
        <f>IFERROR(VLOOKUP(A949,'Competitors Links &amp; Pricings'!A:L,9,0),"")</f>
        <v>3</v>
      </c>
      <c r="AA949" s="81">
        <f>IFERROR(VLOOKUP(A949,'Competitors Links &amp; Pricings'!A:L,10,0),"")</f>
        <v>5</v>
      </c>
      <c r="AB949" s="81">
        <f>IFERROR(VLOOKUP(A949,'Competitors Links &amp; Pricings'!A:L,11,0),"")</f>
        <v>4</v>
      </c>
    </row>
    <row r="950" spans="1:28" s="83" customFormat="1" ht="12" x14ac:dyDescent="0.25">
      <c r="A950" s="81" t="s">
        <v>2937</v>
      </c>
      <c r="B950" s="89">
        <v>5.03</v>
      </c>
      <c r="C950" s="89">
        <v>6.48</v>
      </c>
      <c r="D950" s="106">
        <f t="shared" si="56"/>
        <v>0.22376543209876545</v>
      </c>
      <c r="E950" s="90">
        <f t="shared" si="57"/>
        <v>0</v>
      </c>
      <c r="F950" s="90">
        <f t="shared" si="58"/>
        <v>7.2</v>
      </c>
      <c r="G950" s="82" t="s">
        <v>50</v>
      </c>
      <c r="H950" s="81" t="s">
        <v>2938</v>
      </c>
      <c r="I950" s="81" t="s">
        <v>2939</v>
      </c>
      <c r="J950" s="81" t="s">
        <v>135</v>
      </c>
      <c r="K950" s="81"/>
      <c r="L950" s="81"/>
      <c r="M950" s="81"/>
      <c r="N950" s="81"/>
      <c r="O950" s="82"/>
      <c r="P950" s="81"/>
      <c r="Q950" s="81"/>
      <c r="R950" s="81"/>
      <c r="S950" s="81"/>
      <c r="T950" s="81"/>
      <c r="U950" s="81">
        <f t="shared" si="59"/>
        <v>0</v>
      </c>
      <c r="V950" s="81">
        <f>IFERROR(VLOOKUP(A950,'Competitors Links &amp; Pricings'!A:G,3,0),"")</f>
        <v>7.2</v>
      </c>
      <c r="W950" s="81" t="str">
        <f>IFERROR(VLOOKUP(A950,'Competitors Links &amp; Pricings'!A:G,5,0),"")</f>
        <v xml:space="preserve"> </v>
      </c>
      <c r="X950" s="81" t="str">
        <f>IFERROR(VLOOKUP(A950,'Competitors Links &amp; Pricings'!A:G,7,0),"")</f>
        <v xml:space="preserve"> </v>
      </c>
      <c r="Y950" s="81">
        <f>IFERROR(VLOOKUP(A950,'Competitors Links &amp; Pricings'!A:L,8,0),"")</f>
        <v>2</v>
      </c>
      <c r="Z950" s="81">
        <f>IFERROR(VLOOKUP(A950,'Competitors Links &amp; Pricings'!A:L,9,0),"")</f>
        <v>2</v>
      </c>
      <c r="AA950" s="81">
        <f>IFERROR(VLOOKUP(A950,'Competitors Links &amp; Pricings'!A:L,10,0),"")</f>
        <v>0.5</v>
      </c>
      <c r="AB950" s="81">
        <f>IFERROR(VLOOKUP(A950,'Competitors Links &amp; Pricings'!A:L,11,0),"")</f>
        <v>3</v>
      </c>
    </row>
    <row r="951" spans="1:28" s="83" customFormat="1" ht="12" x14ac:dyDescent="0.25">
      <c r="A951" s="81" t="s">
        <v>2940</v>
      </c>
      <c r="B951" s="89">
        <v>2.67</v>
      </c>
      <c r="C951" s="89">
        <v>3.45</v>
      </c>
      <c r="D951" s="106">
        <f t="shared" si="56"/>
        <v>0.22608695652173919</v>
      </c>
      <c r="E951" s="90">
        <f t="shared" si="57"/>
        <v>0</v>
      </c>
      <c r="F951" s="90">
        <f t="shared" si="58"/>
        <v>3.75</v>
      </c>
      <c r="G951" s="82" t="s">
        <v>34</v>
      </c>
      <c r="H951" s="81" t="s">
        <v>2941</v>
      </c>
      <c r="I951" s="81" t="s">
        <v>2942</v>
      </c>
      <c r="J951" s="81" t="s">
        <v>135</v>
      </c>
      <c r="K951" s="81"/>
      <c r="L951" s="81"/>
      <c r="M951" s="81"/>
      <c r="N951" s="81"/>
      <c r="O951" s="82"/>
      <c r="P951" s="81"/>
      <c r="Q951" s="81"/>
      <c r="R951" s="81"/>
      <c r="S951" s="81"/>
      <c r="T951" s="81"/>
      <c r="U951" s="81">
        <f t="shared" si="59"/>
        <v>0</v>
      </c>
      <c r="V951" s="81">
        <f>IFERROR(VLOOKUP(A951,'Competitors Links &amp; Pricings'!A:G,3,0),"")</f>
        <v>64.989999999999995</v>
      </c>
      <c r="W951" s="81">
        <f>IFERROR(VLOOKUP(A951,'Competitors Links &amp; Pricings'!A:G,5,0),"")</f>
        <v>73.89</v>
      </c>
      <c r="X951" s="81">
        <f>IFERROR(VLOOKUP(A951,'Competitors Links &amp; Pricings'!A:G,7,0),"")</f>
        <v>3.75</v>
      </c>
      <c r="Y951" s="81">
        <f>IFERROR(VLOOKUP(A951,'Competitors Links &amp; Pricings'!A:L,8,0),"")</f>
        <v>1</v>
      </c>
      <c r="Z951" s="81">
        <f>IFERROR(VLOOKUP(A951,'Competitors Links &amp; Pricings'!A:L,9,0),"")</f>
        <v>2</v>
      </c>
      <c r="AA951" s="81">
        <f>IFERROR(VLOOKUP(A951,'Competitors Links &amp; Pricings'!A:L,10,0),"")</f>
        <v>0.15</v>
      </c>
      <c r="AB951" s="81">
        <f>IFERROR(VLOOKUP(A951,'Competitors Links &amp; Pricings'!A:L,11,0),"")</f>
        <v>2</v>
      </c>
    </row>
    <row r="952" spans="1:28" s="83" customFormat="1" ht="12" x14ac:dyDescent="0.25">
      <c r="A952" s="81" t="s">
        <v>2943</v>
      </c>
      <c r="B952" s="89">
        <v>74.88</v>
      </c>
      <c r="C952" s="89">
        <v>102.87</v>
      </c>
      <c r="D952" s="106">
        <f t="shared" si="56"/>
        <v>0.27209098862642178</v>
      </c>
      <c r="E952" s="90">
        <f t="shared" si="57"/>
        <v>0</v>
      </c>
      <c r="F952" s="90">
        <f t="shared" si="58"/>
        <v>108.28</v>
      </c>
      <c r="G952" s="82" t="s">
        <v>34</v>
      </c>
      <c r="H952" s="81" t="s">
        <v>2944</v>
      </c>
      <c r="I952" s="81" t="s">
        <v>2945</v>
      </c>
      <c r="J952" s="81" t="s">
        <v>135</v>
      </c>
      <c r="K952" s="81"/>
      <c r="L952" s="81"/>
      <c r="M952" s="81"/>
      <c r="N952" s="81"/>
      <c r="O952" s="82"/>
      <c r="P952" s="81"/>
      <c r="Q952" s="81"/>
      <c r="R952" s="81"/>
      <c r="S952" s="81"/>
      <c r="T952" s="81"/>
      <c r="U952" s="81">
        <f t="shared" si="59"/>
        <v>0</v>
      </c>
      <c r="V952" s="81">
        <f>IFERROR(VLOOKUP(A952,'Competitors Links &amp; Pricings'!A:G,3,0),"")</f>
        <v>108.28</v>
      </c>
      <c r="W952" s="81" t="str">
        <f>IFERROR(VLOOKUP(A952,'Competitors Links &amp; Pricings'!A:G,5,0),"")</f>
        <v xml:space="preserve"> </v>
      </c>
      <c r="X952" s="81" t="str">
        <f>IFERROR(VLOOKUP(A952,'Competitors Links &amp; Pricings'!A:G,7,0),"")</f>
        <v xml:space="preserve"> </v>
      </c>
      <c r="Y952" s="81">
        <f>IFERROR(VLOOKUP(A952,'Competitors Links &amp; Pricings'!A:L,8,0),"")</f>
        <v>5</v>
      </c>
      <c r="Z952" s="81">
        <f>IFERROR(VLOOKUP(A952,'Competitors Links &amp; Pricings'!A:L,9,0),"")</f>
        <v>211</v>
      </c>
      <c r="AA952" s="81">
        <f>IFERROR(VLOOKUP(A952,'Competitors Links &amp; Pricings'!A:L,10,0),"")</f>
        <v>13</v>
      </c>
      <c r="AB952" s="81">
        <f>IFERROR(VLOOKUP(A952,'Competitors Links &amp; Pricings'!A:L,11,0),"")</f>
        <v>5</v>
      </c>
    </row>
    <row r="953" spans="1:28" s="83" customFormat="1" ht="12" x14ac:dyDescent="0.25">
      <c r="A953" s="81" t="s">
        <v>2946</v>
      </c>
      <c r="B953" s="89">
        <v>2.46</v>
      </c>
      <c r="C953" s="89">
        <v>2.95</v>
      </c>
      <c r="D953" s="106">
        <f t="shared" si="56"/>
        <v>0.16610169491525431</v>
      </c>
      <c r="E953" s="90">
        <f t="shared" si="57"/>
        <v>0</v>
      </c>
      <c r="F953" s="90">
        <f t="shared" si="58"/>
        <v>2.99</v>
      </c>
      <c r="G953" s="82" t="s">
        <v>34</v>
      </c>
      <c r="H953" s="81" t="s">
        <v>2947</v>
      </c>
      <c r="I953" s="81" t="s">
        <v>2948</v>
      </c>
      <c r="J953" s="81" t="s">
        <v>135</v>
      </c>
      <c r="K953" s="81"/>
      <c r="L953" s="81"/>
      <c r="M953" s="81"/>
      <c r="N953" s="81"/>
      <c r="O953" s="82"/>
      <c r="P953" s="81"/>
      <c r="Q953" s="81"/>
      <c r="R953" s="81"/>
      <c r="S953" s="81"/>
      <c r="T953" s="81"/>
      <c r="U953" s="81">
        <f t="shared" si="59"/>
        <v>0</v>
      </c>
      <c r="V953" s="81">
        <f>IFERROR(VLOOKUP(A953,'Competitors Links &amp; Pricings'!A:G,3,0),"")</f>
        <v>2.99</v>
      </c>
      <c r="W953" s="81">
        <f>IFERROR(VLOOKUP(A953,'Competitors Links &amp; Pricings'!A:G,5,0),"")</f>
        <v>3.77</v>
      </c>
      <c r="X953" s="81">
        <f>IFERROR(VLOOKUP(A953,'Competitors Links &amp; Pricings'!A:G,7,0),"")</f>
        <v>60.36</v>
      </c>
      <c r="Y953" s="81">
        <f>IFERROR(VLOOKUP(A953,'Competitors Links &amp; Pricings'!A:L,8,0),"")</f>
        <v>1.5</v>
      </c>
      <c r="Z953" s="81">
        <f>IFERROR(VLOOKUP(A953,'Competitors Links &amp; Pricings'!A:L,9,0),"")</f>
        <v>1</v>
      </c>
      <c r="AA953" s="81">
        <f>IFERROR(VLOOKUP(A953,'Competitors Links &amp; Pricings'!A:L,10,0),"")</f>
        <v>0.5</v>
      </c>
      <c r="AB953" s="81">
        <f>IFERROR(VLOOKUP(A953,'Competitors Links &amp; Pricings'!A:L,11,0),"")</f>
        <v>2.5</v>
      </c>
    </row>
    <row r="954" spans="1:28" s="83" customFormat="1" ht="12" x14ac:dyDescent="0.25">
      <c r="A954" s="81" t="s">
        <v>2949</v>
      </c>
      <c r="B954" s="89">
        <v>2.27</v>
      </c>
      <c r="C954" s="89">
        <v>2.59</v>
      </c>
      <c r="D954" s="106">
        <f t="shared" si="56"/>
        <v>0.1235521235521235</v>
      </c>
      <c r="E954" s="90">
        <f t="shared" si="57"/>
        <v>0</v>
      </c>
      <c r="F954" s="90">
        <f t="shared" si="58"/>
        <v>2.81</v>
      </c>
      <c r="G954" s="82" t="s">
        <v>34</v>
      </c>
      <c r="H954" s="81" t="s">
        <v>2950</v>
      </c>
      <c r="I954" s="81" t="s">
        <v>2951</v>
      </c>
      <c r="J954" s="81" t="s">
        <v>135</v>
      </c>
      <c r="K954" s="81"/>
      <c r="L954" s="81"/>
      <c r="M954" s="81"/>
      <c r="N954" s="81"/>
      <c r="O954" s="82"/>
      <c r="P954" s="81"/>
      <c r="Q954" s="81"/>
      <c r="R954" s="81"/>
      <c r="S954" s="81"/>
      <c r="T954" s="81"/>
      <c r="U954" s="81">
        <f t="shared" si="59"/>
        <v>0</v>
      </c>
      <c r="V954" s="81">
        <f>IFERROR(VLOOKUP(A954,'Competitors Links &amp; Pricings'!A:G,3,0),"")</f>
        <v>2.81</v>
      </c>
      <c r="W954" s="81">
        <f>IFERROR(VLOOKUP(A954,'Competitors Links &amp; Pricings'!A:G,5,0),"")</f>
        <v>50.99</v>
      </c>
      <c r="X954" s="81">
        <f>IFERROR(VLOOKUP(A954,'Competitors Links &amp; Pricings'!A:G,7,0),"")</f>
        <v>62.94</v>
      </c>
      <c r="Y954" s="81">
        <f>IFERROR(VLOOKUP(A954,'Competitors Links &amp; Pricings'!A:L,8,0),"")</f>
        <v>1.75</v>
      </c>
      <c r="Z954" s="81">
        <f>IFERROR(VLOOKUP(A954,'Competitors Links &amp; Pricings'!A:L,9,0),"")</f>
        <v>2.75</v>
      </c>
      <c r="AA954" s="81">
        <f>IFERROR(VLOOKUP(A954,'Competitors Links &amp; Pricings'!A:L,10,0),"")</f>
        <v>0.1</v>
      </c>
      <c r="AB954" s="81">
        <f>IFERROR(VLOOKUP(A954,'Competitors Links &amp; Pricings'!A:L,11,0),"")</f>
        <v>1.75</v>
      </c>
    </row>
    <row r="955" spans="1:28" s="83" customFormat="1" ht="12" x14ac:dyDescent="0.25">
      <c r="A955" s="81" t="s">
        <v>2952</v>
      </c>
      <c r="B955" s="89">
        <v>2.46</v>
      </c>
      <c r="C955" s="89">
        <v>2.75</v>
      </c>
      <c r="D955" s="106">
        <f t="shared" si="56"/>
        <v>0.10545454545454547</v>
      </c>
      <c r="E955" s="90">
        <f t="shared" si="57"/>
        <v>0</v>
      </c>
      <c r="F955" s="90">
        <f t="shared" si="58"/>
        <v>2.99</v>
      </c>
      <c r="G955" s="82" t="s">
        <v>34</v>
      </c>
      <c r="H955" s="81" t="s">
        <v>2953</v>
      </c>
      <c r="I955" s="81" t="s">
        <v>2954</v>
      </c>
      <c r="J955" s="81" t="s">
        <v>135</v>
      </c>
      <c r="K955" s="81"/>
      <c r="L955" s="81"/>
      <c r="M955" s="81"/>
      <c r="N955" s="81"/>
      <c r="O955" s="82"/>
      <c r="P955" s="81"/>
      <c r="Q955" s="81"/>
      <c r="R955" s="81"/>
      <c r="S955" s="81"/>
      <c r="T955" s="81"/>
      <c r="U955" s="81">
        <f t="shared" si="59"/>
        <v>0</v>
      </c>
      <c r="V955" s="81">
        <f>IFERROR(VLOOKUP(A955,'Competitors Links &amp; Pricings'!A:G,3,0),"")</f>
        <v>2.99</v>
      </c>
      <c r="W955" s="81" t="str">
        <f>IFERROR(VLOOKUP(A955,'Competitors Links &amp; Pricings'!A:G,5,0),"")</f>
        <v xml:space="preserve"> </v>
      </c>
      <c r="X955" s="81" t="str">
        <f>IFERROR(VLOOKUP(A955,'Competitors Links &amp; Pricings'!A:G,7,0),"")</f>
        <v xml:space="preserve"> </v>
      </c>
      <c r="Y955" s="81">
        <f>IFERROR(VLOOKUP(A955,'Competitors Links &amp; Pricings'!A:L,8,0),"")</f>
        <v>1.5</v>
      </c>
      <c r="Z955" s="81">
        <f>IFERROR(VLOOKUP(A955,'Competitors Links &amp; Pricings'!A:L,9,0),"")</f>
        <v>1.25</v>
      </c>
      <c r="AA955" s="81">
        <f>IFERROR(VLOOKUP(A955,'Competitors Links &amp; Pricings'!A:L,10,0),"")</f>
        <v>0.2</v>
      </c>
      <c r="AB955" s="81">
        <f>IFERROR(VLOOKUP(A955,'Competitors Links &amp; Pricings'!A:L,11,0),"")</f>
        <v>2.75</v>
      </c>
    </row>
    <row r="956" spans="1:28" s="83" customFormat="1" ht="12" x14ac:dyDescent="0.25">
      <c r="A956" s="81" t="s">
        <v>2955</v>
      </c>
      <c r="B956" s="89">
        <v>2.58</v>
      </c>
      <c r="C956" s="89">
        <v>3.15</v>
      </c>
      <c r="D956" s="106">
        <f t="shared" ref="D956:D1019" si="60">(C956-B956)/C956</f>
        <v>0.18095238095238092</v>
      </c>
      <c r="E956" s="90">
        <f t="shared" si="57"/>
        <v>0</v>
      </c>
      <c r="F956" s="90">
        <f t="shared" si="58"/>
        <v>2.2999999999999998</v>
      </c>
      <c r="G956" s="82" t="s">
        <v>34</v>
      </c>
      <c r="H956" s="81" t="s">
        <v>2956</v>
      </c>
      <c r="I956" s="81" t="s">
        <v>2957</v>
      </c>
      <c r="J956" s="81" t="s">
        <v>135</v>
      </c>
      <c r="K956" s="81"/>
      <c r="L956" s="81"/>
      <c r="M956" s="81"/>
      <c r="N956" s="81"/>
      <c r="O956" s="82"/>
      <c r="P956" s="81"/>
      <c r="Q956" s="81"/>
      <c r="R956" s="81"/>
      <c r="S956" s="81"/>
      <c r="T956" s="81"/>
      <c r="U956" s="81">
        <f t="shared" si="59"/>
        <v>0</v>
      </c>
      <c r="V956" s="81">
        <f>IFERROR(VLOOKUP(A956,'Competitors Links &amp; Pricings'!A:G,3,0),"")</f>
        <v>3.57</v>
      </c>
      <c r="W956" s="81">
        <f>IFERROR(VLOOKUP(A956,'Competitors Links &amp; Pricings'!A:G,5,0),"")</f>
        <v>3.63</v>
      </c>
      <c r="X956" s="81">
        <f>IFERROR(VLOOKUP(A956,'Competitors Links &amp; Pricings'!A:G,7,0),"")</f>
        <v>2.2999999999999998</v>
      </c>
      <c r="Y956" s="81">
        <f>IFERROR(VLOOKUP(A956,'Competitors Links &amp; Pricings'!A:L,8,0),"")</f>
        <v>1.25</v>
      </c>
      <c r="Z956" s="81">
        <f>IFERROR(VLOOKUP(A956,'Competitors Links &amp; Pricings'!A:L,9,0),"")</f>
        <v>1.5</v>
      </c>
      <c r="AA956" s="81">
        <f>IFERROR(VLOOKUP(A956,'Competitors Links &amp; Pricings'!A:L,10,0),"")</f>
        <v>0.1</v>
      </c>
      <c r="AB956" s="81">
        <f>IFERROR(VLOOKUP(A956,'Competitors Links &amp; Pricings'!A:L,11,0),"")</f>
        <v>1.5</v>
      </c>
    </row>
    <row r="957" spans="1:28" s="83" customFormat="1" ht="12" x14ac:dyDescent="0.25">
      <c r="A957" s="81" t="s">
        <v>2958</v>
      </c>
      <c r="B957" s="89">
        <v>2.27</v>
      </c>
      <c r="C957" s="89">
        <v>2.74</v>
      </c>
      <c r="D957" s="106">
        <f t="shared" si="60"/>
        <v>0.17153284671532854</v>
      </c>
      <c r="E957" s="90">
        <f t="shared" si="57"/>
        <v>0</v>
      </c>
      <c r="F957" s="90">
        <f t="shared" si="58"/>
        <v>2.35</v>
      </c>
      <c r="G957" s="82" t="s">
        <v>34</v>
      </c>
      <c r="H957" s="81" t="s">
        <v>2959</v>
      </c>
      <c r="I957" s="81" t="s">
        <v>2960</v>
      </c>
      <c r="J957" s="81" t="s">
        <v>135</v>
      </c>
      <c r="K957" s="81"/>
      <c r="L957" s="81"/>
      <c r="M957" s="81"/>
      <c r="N957" s="81"/>
      <c r="O957" s="82"/>
      <c r="P957" s="81"/>
      <c r="Q957" s="81"/>
      <c r="R957" s="81"/>
      <c r="S957" s="81"/>
      <c r="T957" s="81"/>
      <c r="U957" s="81">
        <f t="shared" si="59"/>
        <v>0</v>
      </c>
      <c r="V957" s="81">
        <f>IFERROR(VLOOKUP(A957,'Competitors Links &amp; Pricings'!A:G,3,0),"")</f>
        <v>2.82</v>
      </c>
      <c r="W957" s="81">
        <f>IFERROR(VLOOKUP(A957,'Competitors Links &amp; Pricings'!A:G,5,0),"")</f>
        <v>2.35</v>
      </c>
      <c r="X957" s="81">
        <f>IFERROR(VLOOKUP(A957,'Competitors Links &amp; Pricings'!A:G,7,0),"")</f>
        <v>3.15</v>
      </c>
      <c r="Y957" s="81">
        <f>IFERROR(VLOOKUP(A957,'Competitors Links &amp; Pricings'!A:L,8,0),"")</f>
        <v>2.75</v>
      </c>
      <c r="Z957" s="81">
        <f>IFERROR(VLOOKUP(A957,'Competitors Links &amp; Pricings'!A:L,9,0),"")</f>
        <v>3</v>
      </c>
      <c r="AA957" s="81">
        <f>IFERROR(VLOOKUP(A957,'Competitors Links &amp; Pricings'!A:L,10,0),"")</f>
        <v>0.2</v>
      </c>
      <c r="AB957" s="81">
        <f>IFERROR(VLOOKUP(A957,'Competitors Links &amp; Pricings'!A:L,11,0),"")</f>
        <v>3</v>
      </c>
    </row>
    <row r="958" spans="1:28" s="83" customFormat="1" ht="12" x14ac:dyDescent="0.25">
      <c r="A958" s="81" t="s">
        <v>2961</v>
      </c>
      <c r="B958" s="89">
        <v>2.27</v>
      </c>
      <c r="C958" s="89">
        <v>2.59</v>
      </c>
      <c r="D958" s="106">
        <f t="shared" si="60"/>
        <v>0.1235521235521235</v>
      </c>
      <c r="E958" s="90">
        <f t="shared" si="57"/>
        <v>0</v>
      </c>
      <c r="F958" s="90">
        <f t="shared" si="58"/>
        <v>2.82</v>
      </c>
      <c r="G958" s="82" t="s">
        <v>34</v>
      </c>
      <c r="H958" s="81" t="s">
        <v>2962</v>
      </c>
      <c r="I958" s="81" t="s">
        <v>2963</v>
      </c>
      <c r="J958" s="81" t="s">
        <v>135</v>
      </c>
      <c r="K958" s="81"/>
      <c r="L958" s="81"/>
      <c r="M958" s="81"/>
      <c r="N958" s="81"/>
      <c r="O958" s="82"/>
      <c r="P958" s="81"/>
      <c r="Q958" s="81"/>
      <c r="R958" s="81"/>
      <c r="S958" s="81"/>
      <c r="T958" s="81"/>
      <c r="U958" s="81">
        <f t="shared" si="59"/>
        <v>0</v>
      </c>
      <c r="V958" s="81">
        <f>IFERROR(VLOOKUP(A958,'Competitors Links &amp; Pricings'!A:G,3,0),"")</f>
        <v>2.82</v>
      </c>
      <c r="W958" s="81">
        <f>IFERROR(VLOOKUP(A958,'Competitors Links &amp; Pricings'!A:G,5,0),"")</f>
        <v>3.2</v>
      </c>
      <c r="X958" s="81">
        <f>IFERROR(VLOOKUP(A958,'Competitors Links &amp; Pricings'!A:G,7,0),"")</f>
        <v>62.94</v>
      </c>
      <c r="Y958" s="81">
        <f>IFERROR(VLOOKUP(A958,'Competitors Links &amp; Pricings'!A:L,8,0),"")</f>
        <v>2</v>
      </c>
      <c r="Z958" s="81">
        <f>IFERROR(VLOOKUP(A958,'Competitors Links &amp; Pricings'!A:L,9,0),"")</f>
        <v>3</v>
      </c>
      <c r="AA958" s="81">
        <f>IFERROR(VLOOKUP(A958,'Competitors Links &amp; Pricings'!A:L,10,0),"")</f>
        <v>0.1</v>
      </c>
      <c r="AB958" s="81">
        <f>IFERROR(VLOOKUP(A958,'Competitors Links &amp; Pricings'!A:L,11,0),"")</f>
        <v>2</v>
      </c>
    </row>
    <row r="959" spans="1:28" s="83" customFormat="1" ht="12" x14ac:dyDescent="0.25">
      <c r="A959" s="81" t="s">
        <v>2964</v>
      </c>
      <c r="B959" s="89">
        <v>2.58</v>
      </c>
      <c r="C959" s="89">
        <v>2.93</v>
      </c>
      <c r="D959" s="106">
        <f t="shared" si="60"/>
        <v>0.1194539249146758</v>
      </c>
      <c r="E959" s="90">
        <f t="shared" si="57"/>
        <v>0</v>
      </c>
      <c r="F959" s="90">
        <f t="shared" si="58"/>
        <v>3.19</v>
      </c>
      <c r="G959" s="82" t="s">
        <v>34</v>
      </c>
      <c r="H959" s="81" t="s">
        <v>2965</v>
      </c>
      <c r="I959" s="81" t="s">
        <v>2966</v>
      </c>
      <c r="J959" s="81" t="s">
        <v>135</v>
      </c>
      <c r="K959" s="81"/>
      <c r="L959" s="81"/>
      <c r="M959" s="81"/>
      <c r="N959" s="81"/>
      <c r="O959" s="82"/>
      <c r="P959" s="81"/>
      <c r="Q959" s="81"/>
      <c r="R959" s="81"/>
      <c r="S959" s="81"/>
      <c r="T959" s="81"/>
      <c r="U959" s="81">
        <f t="shared" si="59"/>
        <v>0</v>
      </c>
      <c r="V959" s="81">
        <f>IFERROR(VLOOKUP(A959,'Competitors Links &amp; Pricings'!A:G,3,0),"")</f>
        <v>3.49</v>
      </c>
      <c r="W959" s="81">
        <f>IFERROR(VLOOKUP(A959,'Competitors Links &amp; Pricings'!A:G,5,0),"")</f>
        <v>3.19</v>
      </c>
      <c r="X959" s="81">
        <f>IFERROR(VLOOKUP(A959,'Competitors Links &amp; Pricings'!A:G,7,0),"")</f>
        <v>71.400000000000006</v>
      </c>
      <c r="Y959" s="81">
        <f>IFERROR(VLOOKUP(A959,'Competitors Links &amp; Pricings'!A:L,8,0),"")</f>
        <v>2</v>
      </c>
      <c r="Z959" s="81">
        <f>IFERROR(VLOOKUP(A959,'Competitors Links &amp; Pricings'!A:L,9,0),"")</f>
        <v>3</v>
      </c>
      <c r="AA959" s="81">
        <f>IFERROR(VLOOKUP(A959,'Competitors Links &amp; Pricings'!A:L,10,0),"")</f>
        <v>0.1</v>
      </c>
      <c r="AB959" s="81">
        <f>IFERROR(VLOOKUP(A959,'Competitors Links &amp; Pricings'!A:L,11,0),"")</f>
        <v>2</v>
      </c>
    </row>
    <row r="960" spans="1:28" s="83" customFormat="1" ht="12" x14ac:dyDescent="0.25">
      <c r="A960" s="81" t="s">
        <v>2967</v>
      </c>
      <c r="B960" s="89">
        <v>2.27</v>
      </c>
      <c r="C960" s="89">
        <v>2.74</v>
      </c>
      <c r="D960" s="106">
        <f t="shared" si="60"/>
        <v>0.17153284671532854</v>
      </c>
      <c r="E960" s="90">
        <f t="shared" si="57"/>
        <v>0</v>
      </c>
      <c r="F960" s="90">
        <f t="shared" si="58"/>
        <v>2</v>
      </c>
      <c r="G960" s="82" t="s">
        <v>34</v>
      </c>
      <c r="H960" s="81" t="s">
        <v>2968</v>
      </c>
      <c r="I960" s="81" t="s">
        <v>2969</v>
      </c>
      <c r="J960" s="81" t="s">
        <v>135</v>
      </c>
      <c r="K960" s="81"/>
      <c r="L960" s="81"/>
      <c r="M960" s="81"/>
      <c r="N960" s="81"/>
      <c r="O960" s="82"/>
      <c r="P960" s="81"/>
      <c r="Q960" s="81"/>
      <c r="R960" s="81"/>
      <c r="S960" s="81"/>
      <c r="T960" s="81"/>
      <c r="U960" s="81">
        <f t="shared" si="59"/>
        <v>0</v>
      </c>
      <c r="V960" s="81">
        <f>IFERROR(VLOOKUP(A960,'Competitors Links &amp; Pricings'!A:G,3,0),"")</f>
        <v>2</v>
      </c>
      <c r="W960" s="81">
        <f>IFERROR(VLOOKUP(A960,'Competitors Links &amp; Pricings'!A:G,5,0),"")</f>
        <v>2.82</v>
      </c>
      <c r="X960" s="81">
        <f>IFERROR(VLOOKUP(A960,'Competitors Links &amp; Pricings'!A:G,7,0),"")</f>
        <v>62.94</v>
      </c>
      <c r="Y960" s="81">
        <f>IFERROR(VLOOKUP(A960,'Competitors Links &amp; Pricings'!A:L,8,0),"")</f>
        <v>1.5</v>
      </c>
      <c r="Z960" s="81">
        <f>IFERROR(VLOOKUP(A960,'Competitors Links &amp; Pricings'!A:L,9,0),"")</f>
        <v>1.25</v>
      </c>
      <c r="AA960" s="81">
        <f>IFERROR(VLOOKUP(A960,'Competitors Links &amp; Pricings'!A:L,10,0),"")</f>
        <v>0.2</v>
      </c>
      <c r="AB960" s="81">
        <f>IFERROR(VLOOKUP(A960,'Competitors Links &amp; Pricings'!A:L,11,0),"")</f>
        <v>2</v>
      </c>
    </row>
    <row r="961" spans="1:28" s="83" customFormat="1" ht="12" x14ac:dyDescent="0.25">
      <c r="A961" s="81" t="s">
        <v>2970</v>
      </c>
      <c r="B961" s="89">
        <v>2.58</v>
      </c>
      <c r="C961" s="89">
        <v>3.21</v>
      </c>
      <c r="D961" s="106">
        <f t="shared" si="60"/>
        <v>0.19626168224299062</v>
      </c>
      <c r="E961" s="90">
        <f t="shared" si="57"/>
        <v>0</v>
      </c>
      <c r="F961" s="90">
        <f t="shared" si="58"/>
        <v>3.49</v>
      </c>
      <c r="G961" s="82" t="s">
        <v>34</v>
      </c>
      <c r="H961" s="81" t="s">
        <v>2971</v>
      </c>
      <c r="I961" s="81" t="s">
        <v>2972</v>
      </c>
      <c r="J961" s="81" t="s">
        <v>135</v>
      </c>
      <c r="K961" s="81"/>
      <c r="L961" s="81"/>
      <c r="M961" s="81"/>
      <c r="N961" s="81"/>
      <c r="O961" s="82"/>
      <c r="P961" s="81"/>
      <c r="Q961" s="81"/>
      <c r="R961" s="81"/>
      <c r="S961" s="81"/>
      <c r="T961" s="81"/>
      <c r="U961" s="81">
        <f t="shared" si="59"/>
        <v>0</v>
      </c>
      <c r="V961" s="81">
        <f>IFERROR(VLOOKUP(A961,'Competitors Links &amp; Pricings'!A:G,3,0),"")</f>
        <v>3.49</v>
      </c>
      <c r="W961" s="81">
        <f>IFERROR(VLOOKUP(A961,'Competitors Links &amp; Pricings'!A:G,5,0),"")</f>
        <v>3.57</v>
      </c>
      <c r="X961" s="81">
        <f>IFERROR(VLOOKUP(A961,'Competitors Links &amp; Pricings'!A:G,7,0),"")</f>
        <v>3.57</v>
      </c>
      <c r="Y961" s="81">
        <f>IFERROR(VLOOKUP(A961,'Competitors Links &amp; Pricings'!A:L,8,0),"")</f>
        <v>1.5</v>
      </c>
      <c r="Z961" s="81">
        <f>IFERROR(VLOOKUP(A961,'Competitors Links &amp; Pricings'!A:L,9,0),"")</f>
        <v>1</v>
      </c>
      <c r="AA961" s="81">
        <f>IFERROR(VLOOKUP(A961,'Competitors Links &amp; Pricings'!A:L,10,0),"")</f>
        <v>0.1</v>
      </c>
      <c r="AB961" s="81">
        <f>IFERROR(VLOOKUP(A961,'Competitors Links &amp; Pricings'!A:L,11,0),"")</f>
        <v>2.5</v>
      </c>
    </row>
    <row r="962" spans="1:28" s="83" customFormat="1" ht="12" x14ac:dyDescent="0.25">
      <c r="A962" s="81" t="s">
        <v>2973</v>
      </c>
      <c r="B962" s="89">
        <v>2.27</v>
      </c>
      <c r="C962" s="89">
        <v>2.59</v>
      </c>
      <c r="D962" s="106">
        <f t="shared" si="60"/>
        <v>0.1235521235521235</v>
      </c>
      <c r="E962" s="90">
        <f t="shared" ref="E962:E1025" si="61">MIN(K962:T962)</f>
        <v>0</v>
      </c>
      <c r="F962" s="90">
        <f t="shared" ref="F962:F1025" si="62">MIN(V962:X962)</f>
        <v>2.81</v>
      </c>
      <c r="G962" s="82" t="s">
        <v>34</v>
      </c>
      <c r="H962" s="81" t="s">
        <v>2974</v>
      </c>
      <c r="I962" s="81" t="s">
        <v>2975</v>
      </c>
      <c r="J962" s="81" t="s">
        <v>135</v>
      </c>
      <c r="K962" s="81"/>
      <c r="L962" s="81"/>
      <c r="M962" s="81"/>
      <c r="N962" s="81"/>
      <c r="O962" s="82"/>
      <c r="P962" s="81"/>
      <c r="Q962" s="81"/>
      <c r="R962" s="81"/>
      <c r="S962" s="81"/>
      <c r="T962" s="81"/>
      <c r="U962" s="81">
        <f t="shared" si="59"/>
        <v>0</v>
      </c>
      <c r="V962" s="81">
        <f>IFERROR(VLOOKUP(A962,'Competitors Links &amp; Pricings'!A:G,3,0),"")</f>
        <v>2.81</v>
      </c>
      <c r="W962" s="81">
        <f>IFERROR(VLOOKUP(A962,'Competitors Links &amp; Pricings'!A:G,5,0),"")</f>
        <v>3.28</v>
      </c>
      <c r="X962" s="81">
        <f>IFERROR(VLOOKUP(A962,'Competitors Links &amp; Pricings'!A:G,7,0),"")</f>
        <v>6</v>
      </c>
      <c r="Y962" s="81">
        <f>IFERROR(VLOOKUP(A962,'Competitors Links &amp; Pricings'!A:L,8,0),"")</f>
        <v>2</v>
      </c>
      <c r="Z962" s="81">
        <f>IFERROR(VLOOKUP(A962,'Competitors Links &amp; Pricings'!A:L,9,0),"")</f>
        <v>1.5</v>
      </c>
      <c r="AA962" s="81">
        <f>IFERROR(VLOOKUP(A962,'Competitors Links &amp; Pricings'!A:L,10,0),"")</f>
        <v>0.5</v>
      </c>
      <c r="AB962" s="81">
        <f>IFERROR(VLOOKUP(A962,'Competitors Links &amp; Pricings'!A:L,11,0),"")</f>
        <v>1.5</v>
      </c>
    </row>
    <row r="963" spans="1:28" s="83" customFormat="1" ht="12" x14ac:dyDescent="0.25">
      <c r="A963" s="81" t="s">
        <v>2976</v>
      </c>
      <c r="B963" s="89">
        <v>1.01</v>
      </c>
      <c r="C963" s="89">
        <v>1.25</v>
      </c>
      <c r="D963" s="106">
        <f t="shared" si="60"/>
        <v>0.192</v>
      </c>
      <c r="E963" s="90">
        <f t="shared" si="61"/>
        <v>0</v>
      </c>
      <c r="F963" s="90">
        <f t="shared" si="62"/>
        <v>0</v>
      </c>
      <c r="G963" s="82" t="s">
        <v>34</v>
      </c>
      <c r="H963" s="81" t="s">
        <v>2977</v>
      </c>
      <c r="I963" s="81" t="s">
        <v>2978</v>
      </c>
      <c r="J963" s="81" t="s">
        <v>135</v>
      </c>
      <c r="K963" s="81"/>
      <c r="L963" s="81"/>
      <c r="M963" s="81"/>
      <c r="N963" s="81"/>
      <c r="O963" s="82"/>
      <c r="P963" s="81"/>
      <c r="Q963" s="81"/>
      <c r="R963" s="81"/>
      <c r="S963" s="81"/>
      <c r="T963" s="81"/>
      <c r="U963" s="81">
        <f t="shared" ref="U963:U1026" si="63">COUNTIF(K963:T963,"&gt;0")</f>
        <v>0</v>
      </c>
      <c r="V963" s="81" t="str">
        <f>IFERROR(VLOOKUP(A963,'Competitors Links &amp; Pricings'!A:G,3,0),"")</f>
        <v xml:space="preserve"> </v>
      </c>
      <c r="W963" s="81" t="str">
        <f>IFERROR(VLOOKUP(A963,'Competitors Links &amp; Pricings'!A:G,5,0),"")</f>
        <v xml:space="preserve"> </v>
      </c>
      <c r="X963" s="81" t="str">
        <f>IFERROR(VLOOKUP(A963,'Competitors Links &amp; Pricings'!A:G,7,0),"")</f>
        <v xml:space="preserve"> </v>
      </c>
      <c r="Y963" s="81">
        <f>IFERROR(VLOOKUP(A963,'Competitors Links &amp; Pricings'!A:L,8,0),"")</f>
        <v>3</v>
      </c>
      <c r="Z963" s="81">
        <f>IFERROR(VLOOKUP(A963,'Competitors Links &amp; Pricings'!A:L,9,0),"")</f>
        <v>4</v>
      </c>
      <c r="AA963" s="81">
        <f>IFERROR(VLOOKUP(A963,'Competitors Links &amp; Pricings'!A:L,10,0),"")</f>
        <v>1</v>
      </c>
      <c r="AB963" s="81">
        <f>IFERROR(VLOOKUP(A963,'Competitors Links &amp; Pricings'!A:L,11,0),"")</f>
        <v>1</v>
      </c>
    </row>
    <row r="964" spans="1:28" s="83" customFormat="1" ht="12" x14ac:dyDescent="0.25">
      <c r="A964" s="81" t="s">
        <v>2979</v>
      </c>
      <c r="B964" s="89">
        <v>15.73</v>
      </c>
      <c r="C964" s="89">
        <v>18.399999999999999</v>
      </c>
      <c r="D964" s="106">
        <f t="shared" si="60"/>
        <v>0.14510869565217382</v>
      </c>
      <c r="E964" s="90">
        <f t="shared" si="61"/>
        <v>0</v>
      </c>
      <c r="F964" s="90">
        <f t="shared" si="62"/>
        <v>20</v>
      </c>
      <c r="G964" s="82" t="s">
        <v>34</v>
      </c>
      <c r="H964" s="81" t="s">
        <v>2980</v>
      </c>
      <c r="I964" s="81" t="s">
        <v>2981</v>
      </c>
      <c r="J964" s="81" t="s">
        <v>435</v>
      </c>
      <c r="K964" s="81"/>
      <c r="L964" s="81"/>
      <c r="M964" s="81"/>
      <c r="N964" s="81"/>
      <c r="O964" s="82"/>
      <c r="P964" s="81"/>
      <c r="Q964" s="81"/>
      <c r="R964" s="81"/>
      <c r="S964" s="81"/>
      <c r="T964" s="81"/>
      <c r="U964" s="81">
        <f t="shared" si="63"/>
        <v>0</v>
      </c>
      <c r="V964" s="81">
        <f>IFERROR(VLOOKUP(A964,'Competitors Links &amp; Pricings'!A:G,3,0),"")</f>
        <v>20.53</v>
      </c>
      <c r="W964" s="81">
        <f>IFERROR(VLOOKUP(A964,'Competitors Links &amp; Pricings'!A:G,5,0),"")</f>
        <v>20</v>
      </c>
      <c r="X964" s="81" t="str">
        <f>IFERROR(VLOOKUP(A964,'Competitors Links &amp; Pricings'!A:G,7,0),"")</f>
        <v xml:space="preserve"> </v>
      </c>
      <c r="Y964" s="81">
        <f>IFERROR(VLOOKUP(A964,'Competitors Links &amp; Pricings'!A:L,8,0),"")</f>
        <v>1.6</v>
      </c>
      <c r="Z964" s="81">
        <f>IFERROR(VLOOKUP(A964,'Competitors Links &amp; Pricings'!A:L,9,0),"")</f>
        <v>2.8</v>
      </c>
      <c r="AA964" s="81">
        <f>IFERROR(VLOOKUP(A964,'Competitors Links &amp; Pricings'!A:L,10,0),"")</f>
        <v>0.2</v>
      </c>
      <c r="AB964" s="81">
        <f>IFERROR(VLOOKUP(A964,'Competitors Links &amp; Pricings'!A:L,11,0),"")</f>
        <v>0.8</v>
      </c>
    </row>
    <row r="965" spans="1:28" s="83" customFormat="1" ht="12" x14ac:dyDescent="0.25">
      <c r="A965" s="81" t="s">
        <v>2982</v>
      </c>
      <c r="B965" s="89">
        <v>6.74</v>
      </c>
      <c r="C965" s="89">
        <v>7.45</v>
      </c>
      <c r="D965" s="106">
        <f t="shared" si="60"/>
        <v>9.5302013422818785E-2</v>
      </c>
      <c r="E965" s="90">
        <f t="shared" si="61"/>
        <v>0</v>
      </c>
      <c r="F965" s="90">
        <f t="shared" si="62"/>
        <v>8.1</v>
      </c>
      <c r="G965" s="82" t="s">
        <v>34</v>
      </c>
      <c r="H965" s="81" t="s">
        <v>2983</v>
      </c>
      <c r="I965" s="81" t="s">
        <v>2984</v>
      </c>
      <c r="J965" s="81" t="s">
        <v>435</v>
      </c>
      <c r="K965" s="81"/>
      <c r="L965" s="81"/>
      <c r="M965" s="81"/>
      <c r="N965" s="81"/>
      <c r="O965" s="82"/>
      <c r="P965" s="81"/>
      <c r="Q965" s="81"/>
      <c r="R965" s="81"/>
      <c r="S965" s="81"/>
      <c r="T965" s="81"/>
      <c r="U965" s="81">
        <f t="shared" si="63"/>
        <v>0</v>
      </c>
      <c r="V965" s="81">
        <f>IFERROR(VLOOKUP(A965,'Competitors Links &amp; Pricings'!A:G,3,0),"")</f>
        <v>9.58</v>
      </c>
      <c r="W965" s="81">
        <f>IFERROR(VLOOKUP(A965,'Competitors Links &amp; Pricings'!A:G,5,0),"")</f>
        <v>8.1</v>
      </c>
      <c r="X965" s="81" t="str">
        <f>IFERROR(VLOOKUP(A965,'Competitors Links &amp; Pricings'!A:G,7,0),"")</f>
        <v xml:space="preserve"> </v>
      </c>
      <c r="Y965" s="81">
        <f>IFERROR(VLOOKUP(A965,'Competitors Links &amp; Pricings'!A:L,8,0),"")</f>
        <v>1.6</v>
      </c>
      <c r="Z965" s="81">
        <f>IFERROR(VLOOKUP(A965,'Competitors Links &amp; Pricings'!A:L,9,0),"")</f>
        <v>2.5</v>
      </c>
      <c r="AA965" s="81">
        <f>IFERROR(VLOOKUP(A965,'Competitors Links &amp; Pricings'!A:L,10,0),"")</f>
        <v>0.4</v>
      </c>
      <c r="AB965" s="81">
        <f>IFERROR(VLOOKUP(A965,'Competitors Links &amp; Pricings'!A:L,11,0),"")</f>
        <v>1.2</v>
      </c>
    </row>
    <row r="966" spans="1:28" s="83" customFormat="1" ht="12" x14ac:dyDescent="0.25">
      <c r="A966" s="81" t="s">
        <v>2985</v>
      </c>
      <c r="B966" s="89">
        <v>37.08</v>
      </c>
      <c r="C966" s="89">
        <v>48.57</v>
      </c>
      <c r="D966" s="106">
        <f t="shared" si="60"/>
        <v>0.23656578134651024</v>
      </c>
      <c r="E966" s="90">
        <f t="shared" si="61"/>
        <v>0</v>
      </c>
      <c r="F966" s="90">
        <f t="shared" si="62"/>
        <v>20.78</v>
      </c>
      <c r="G966" s="82" t="s">
        <v>60</v>
      </c>
      <c r="H966" s="81" t="s">
        <v>2986</v>
      </c>
      <c r="I966" s="81" t="s">
        <v>2987</v>
      </c>
      <c r="J966" s="81" t="s">
        <v>435</v>
      </c>
      <c r="K966" s="81"/>
      <c r="L966" s="81"/>
      <c r="M966" s="81"/>
      <c r="N966" s="81"/>
      <c r="O966" s="82"/>
      <c r="P966" s="81"/>
      <c r="Q966" s="81"/>
      <c r="R966" s="81"/>
      <c r="S966" s="81"/>
      <c r="T966" s="81"/>
      <c r="U966" s="81">
        <f t="shared" si="63"/>
        <v>0</v>
      </c>
      <c r="V966" s="81">
        <f>IFERROR(VLOOKUP(A966,'Competitors Links &amp; Pricings'!A:G,3,0),"")</f>
        <v>20.78</v>
      </c>
      <c r="W966" s="81">
        <f>IFERROR(VLOOKUP(A966,'Competitors Links &amp; Pricings'!A:G,5,0),"")</f>
        <v>29.64</v>
      </c>
      <c r="X966" s="81" t="str">
        <f>IFERROR(VLOOKUP(A966,'Competitors Links &amp; Pricings'!A:G,7,0),"")</f>
        <v xml:space="preserve"> </v>
      </c>
      <c r="Y966" s="81">
        <f>IFERROR(VLOOKUP(A966,'Competitors Links &amp; Pricings'!A:L,8,0),"")</f>
        <v>1.1000000000000001</v>
      </c>
      <c r="Z966" s="81">
        <f>IFERROR(VLOOKUP(A966,'Competitors Links &amp; Pricings'!A:L,9,0),"")</f>
        <v>2.2999999999999998</v>
      </c>
      <c r="AA966" s="81">
        <f>IFERROR(VLOOKUP(A966,'Competitors Links &amp; Pricings'!A:L,10,0),"")</f>
        <v>0.17</v>
      </c>
      <c r="AB966" s="81">
        <f>IFERROR(VLOOKUP(A966,'Competitors Links &amp; Pricings'!A:L,11,0),"")</f>
        <v>0.5</v>
      </c>
    </row>
    <row r="967" spans="1:28" s="83" customFormat="1" ht="12" x14ac:dyDescent="0.25">
      <c r="A967" s="81" t="s">
        <v>2988</v>
      </c>
      <c r="B967" s="89">
        <v>122.47</v>
      </c>
      <c r="C967" s="89">
        <v>146.16999999999999</v>
      </c>
      <c r="D967" s="106">
        <f t="shared" si="60"/>
        <v>0.1621399740028733</v>
      </c>
      <c r="E967" s="90">
        <f t="shared" si="61"/>
        <v>0</v>
      </c>
      <c r="F967" s="90">
        <f t="shared" si="62"/>
        <v>0</v>
      </c>
      <c r="G967" s="82" t="s">
        <v>34</v>
      </c>
      <c r="H967" s="81" t="s">
        <v>2989</v>
      </c>
      <c r="I967" s="81" t="s">
        <v>2990</v>
      </c>
      <c r="J967" s="81" t="s">
        <v>435</v>
      </c>
      <c r="K967" s="81"/>
      <c r="L967" s="81"/>
      <c r="M967" s="81"/>
      <c r="N967" s="81"/>
      <c r="O967" s="82"/>
      <c r="P967" s="81"/>
      <c r="Q967" s="81"/>
      <c r="R967" s="81"/>
      <c r="S967" s="81"/>
      <c r="T967" s="81"/>
      <c r="U967" s="81">
        <f t="shared" si="63"/>
        <v>0</v>
      </c>
      <c r="V967" s="81" t="str">
        <f>IFERROR(VLOOKUP(A967,'Competitors Links &amp; Pricings'!A:G,3,0),"")</f>
        <v xml:space="preserve"> </v>
      </c>
      <c r="W967" s="81" t="str">
        <f>IFERROR(VLOOKUP(A967,'Competitors Links &amp; Pricings'!A:G,5,0),"")</f>
        <v xml:space="preserve"> </v>
      </c>
      <c r="X967" s="81" t="str">
        <f>IFERROR(VLOOKUP(A967,'Competitors Links &amp; Pricings'!A:G,7,0),"")</f>
        <v xml:space="preserve"> </v>
      </c>
      <c r="Y967" s="81">
        <f>IFERROR(VLOOKUP(A967,'Competitors Links &amp; Pricings'!A:L,8,0),"")</f>
        <v>3.2</v>
      </c>
      <c r="Z967" s="81">
        <f>IFERROR(VLOOKUP(A967,'Competitors Links &amp; Pricings'!A:L,9,0),"")</f>
        <v>5.9</v>
      </c>
      <c r="AA967" s="81">
        <f>IFERROR(VLOOKUP(A967,'Competitors Links &amp; Pricings'!A:L,10,0),"")</f>
        <v>1</v>
      </c>
      <c r="AB967" s="81">
        <f>IFERROR(VLOOKUP(A967,'Competitors Links &amp; Pricings'!A:L,11,0),"")</f>
        <v>2</v>
      </c>
    </row>
    <row r="968" spans="1:28" s="83" customFormat="1" ht="12" x14ac:dyDescent="0.25">
      <c r="A968" s="81" t="s">
        <v>2991</v>
      </c>
      <c r="B968" s="89">
        <v>19355.060000000001</v>
      </c>
      <c r="C968" s="89">
        <v>22540</v>
      </c>
      <c r="D968" s="106">
        <f t="shared" si="60"/>
        <v>0.14130168589174794</v>
      </c>
      <c r="E968" s="90">
        <f t="shared" si="61"/>
        <v>0</v>
      </c>
      <c r="F968" s="90">
        <f t="shared" si="62"/>
        <v>23000</v>
      </c>
      <c r="G968" s="82" t="s">
        <v>34</v>
      </c>
      <c r="H968" s="81" t="s">
        <v>2992</v>
      </c>
      <c r="I968" s="81" t="s">
        <v>2993</v>
      </c>
      <c r="J968" s="81" t="s">
        <v>435</v>
      </c>
      <c r="K968" s="81"/>
      <c r="L968" s="81"/>
      <c r="M968" s="81"/>
      <c r="N968" s="81"/>
      <c r="O968" s="82"/>
      <c r="P968" s="81"/>
      <c r="Q968" s="81"/>
      <c r="R968" s="81"/>
      <c r="S968" s="81"/>
      <c r="T968" s="81"/>
      <c r="U968" s="81">
        <f t="shared" si="63"/>
        <v>0</v>
      </c>
      <c r="V968" s="81">
        <f>IFERROR(VLOOKUP(A968,'Competitors Links &amp; Pricings'!A:G,3,0),"")</f>
        <v>23000</v>
      </c>
      <c r="W968" s="81">
        <f>IFERROR(VLOOKUP(A968,'Competitors Links &amp; Pricings'!A:G,5,0),"")</f>
        <v>23570.44</v>
      </c>
      <c r="X968" s="81" t="str">
        <f>IFERROR(VLOOKUP(A968,'Competitors Links &amp; Pricings'!A:G,7,0),"")</f>
        <v xml:space="preserve"> </v>
      </c>
      <c r="Y968" s="81">
        <f>IFERROR(VLOOKUP(A968,'Competitors Links &amp; Pricings'!A:L,8,0),"")</f>
        <v>24</v>
      </c>
      <c r="Z968" s="81">
        <f>IFERROR(VLOOKUP(A968,'Competitors Links &amp; Pricings'!A:L,9,0),"")</f>
        <v>60</v>
      </c>
      <c r="AA968" s="81">
        <f>IFERROR(VLOOKUP(A968,'Competitors Links &amp; Pricings'!A:L,10,0),"")</f>
        <v>1500</v>
      </c>
      <c r="AB968" s="81">
        <f>IFERROR(VLOOKUP(A968,'Competitors Links &amp; Pricings'!A:L,11,0),"")</f>
        <v>14</v>
      </c>
    </row>
    <row r="969" spans="1:28" s="83" customFormat="1" ht="12" x14ac:dyDescent="0.25">
      <c r="A969" s="81" t="s">
        <v>2994</v>
      </c>
      <c r="B969" s="89">
        <v>14704.49</v>
      </c>
      <c r="C969" s="89">
        <v>17101</v>
      </c>
      <c r="D969" s="106">
        <f t="shared" si="60"/>
        <v>0.14013858838664406</v>
      </c>
      <c r="E969" s="90">
        <f t="shared" si="61"/>
        <v>0</v>
      </c>
      <c r="F969" s="90">
        <f t="shared" si="62"/>
        <v>17450</v>
      </c>
      <c r="G969" s="82" t="s">
        <v>34</v>
      </c>
      <c r="H969" s="81" t="s">
        <v>2995</v>
      </c>
      <c r="I969" s="81" t="s">
        <v>2996</v>
      </c>
      <c r="J969" s="81" t="s">
        <v>435</v>
      </c>
      <c r="K969" s="81"/>
      <c r="L969" s="81"/>
      <c r="M969" s="81"/>
      <c r="N969" s="81"/>
      <c r="O969" s="82"/>
      <c r="P969" s="81"/>
      <c r="Q969" s="81"/>
      <c r="R969" s="81"/>
      <c r="S969" s="81"/>
      <c r="T969" s="81"/>
      <c r="U969" s="81">
        <f t="shared" si="63"/>
        <v>0</v>
      </c>
      <c r="V969" s="81">
        <f>IFERROR(VLOOKUP(A969,'Competitors Links &amp; Pricings'!A:G,3,0),"")</f>
        <v>17450</v>
      </c>
      <c r="W969" s="81">
        <f>IFERROR(VLOOKUP(A969,'Competitors Links &amp; Pricings'!A:G,5,0),"")</f>
        <v>18366.18</v>
      </c>
      <c r="X969" s="81" t="str">
        <f>IFERROR(VLOOKUP(A969,'Competitors Links &amp; Pricings'!A:G,7,0),"")</f>
        <v xml:space="preserve"> </v>
      </c>
      <c r="Y969" s="81">
        <f>IFERROR(VLOOKUP(A969,'Competitors Links &amp; Pricings'!A:L,8,0),"")</f>
        <v>24</v>
      </c>
      <c r="Z969" s="81">
        <f>IFERROR(VLOOKUP(A969,'Competitors Links &amp; Pricings'!A:L,9,0),"")</f>
        <v>60</v>
      </c>
      <c r="AA969" s="81">
        <f>IFERROR(VLOOKUP(A969,'Competitors Links &amp; Pricings'!A:L,10,0),"")</f>
        <v>1200</v>
      </c>
      <c r="AB969" s="81">
        <f>IFERROR(VLOOKUP(A969,'Competitors Links &amp; Pricings'!A:L,11,0),"")</f>
        <v>14</v>
      </c>
    </row>
    <row r="970" spans="1:28" s="83" customFormat="1" ht="12" x14ac:dyDescent="0.25">
      <c r="A970" s="81" t="s">
        <v>2997</v>
      </c>
      <c r="B970" s="89">
        <v>11784.27</v>
      </c>
      <c r="C970" s="89">
        <v>13705.3</v>
      </c>
      <c r="D970" s="106">
        <f t="shared" si="60"/>
        <v>0.14016694271559171</v>
      </c>
      <c r="E970" s="90">
        <f t="shared" si="61"/>
        <v>0</v>
      </c>
      <c r="F970" s="90">
        <f t="shared" si="62"/>
        <v>13985</v>
      </c>
      <c r="G970" s="82" t="s">
        <v>34</v>
      </c>
      <c r="H970" s="81" t="s">
        <v>2998</v>
      </c>
      <c r="I970" s="81" t="s">
        <v>2999</v>
      </c>
      <c r="J970" s="81" t="s">
        <v>435</v>
      </c>
      <c r="K970" s="81"/>
      <c r="L970" s="81"/>
      <c r="M970" s="81"/>
      <c r="N970" s="81"/>
      <c r="O970" s="82"/>
      <c r="P970" s="81"/>
      <c r="Q970" s="81"/>
      <c r="R970" s="81"/>
      <c r="S970" s="81"/>
      <c r="T970" s="81"/>
      <c r="U970" s="81">
        <f t="shared" si="63"/>
        <v>0</v>
      </c>
      <c r="V970" s="81">
        <f>IFERROR(VLOOKUP(A970,'Competitors Links &amp; Pricings'!A:G,3,0),"")</f>
        <v>13985</v>
      </c>
      <c r="W970" s="81">
        <f>IFERROR(VLOOKUP(A970,'Competitors Links &amp; Pricings'!A:G,5,0),"")</f>
        <v>14350.8</v>
      </c>
      <c r="X970" s="81" t="str">
        <f>IFERROR(VLOOKUP(A970,'Competitors Links &amp; Pricings'!A:G,7,0),"")</f>
        <v xml:space="preserve"> </v>
      </c>
      <c r="Y970" s="81">
        <f>IFERROR(VLOOKUP(A970,'Competitors Links &amp; Pricings'!A:L,8,0),"")</f>
        <v>24</v>
      </c>
      <c r="Z970" s="81">
        <f>IFERROR(VLOOKUP(A970,'Competitors Links &amp; Pricings'!A:L,9,0),"")</f>
        <v>48</v>
      </c>
      <c r="AA970" s="81">
        <f>IFERROR(VLOOKUP(A970,'Competitors Links &amp; Pricings'!A:L,10,0),"")</f>
        <v>1040</v>
      </c>
      <c r="AB970" s="81">
        <f>IFERROR(VLOOKUP(A970,'Competitors Links &amp; Pricings'!A:L,11,0),"")</f>
        <v>14</v>
      </c>
    </row>
    <row r="971" spans="1:28" s="83" customFormat="1" ht="12" x14ac:dyDescent="0.25">
      <c r="A971" s="81" t="s">
        <v>3000</v>
      </c>
      <c r="B971" s="89">
        <v>10347.19</v>
      </c>
      <c r="C971" s="89">
        <v>12034.4</v>
      </c>
      <c r="D971" s="106">
        <f t="shared" si="60"/>
        <v>0.14019892973476028</v>
      </c>
      <c r="E971" s="90">
        <f t="shared" si="61"/>
        <v>0</v>
      </c>
      <c r="F971" s="90">
        <f t="shared" si="62"/>
        <v>12280</v>
      </c>
      <c r="G971" s="82" t="s">
        <v>34</v>
      </c>
      <c r="H971" s="81" t="s">
        <v>3001</v>
      </c>
      <c r="I971" s="81" t="s">
        <v>3002</v>
      </c>
      <c r="J971" s="81" t="s">
        <v>435</v>
      </c>
      <c r="K971" s="81"/>
      <c r="L971" s="81"/>
      <c r="M971" s="81"/>
      <c r="N971" s="81"/>
      <c r="O971" s="82"/>
      <c r="P971" s="81"/>
      <c r="Q971" s="81"/>
      <c r="R971" s="81"/>
      <c r="S971" s="81"/>
      <c r="T971" s="81"/>
      <c r="U971" s="81">
        <f t="shared" si="63"/>
        <v>0</v>
      </c>
      <c r="V971" s="81">
        <f>IFERROR(VLOOKUP(A971,'Competitors Links &amp; Pricings'!A:G,3,0),"")</f>
        <v>12280</v>
      </c>
      <c r="W971" s="81">
        <f>IFERROR(VLOOKUP(A971,'Competitors Links &amp; Pricings'!A:G,5,0),"")</f>
        <v>12445.17</v>
      </c>
      <c r="X971" s="81" t="str">
        <f>IFERROR(VLOOKUP(A971,'Competitors Links &amp; Pricings'!A:G,7,0),"")</f>
        <v xml:space="preserve"> </v>
      </c>
      <c r="Y971" s="81">
        <f>IFERROR(VLOOKUP(A971,'Competitors Links &amp; Pricings'!A:L,8,0),"")</f>
        <v>6.5</v>
      </c>
      <c r="Z971" s="81">
        <f>IFERROR(VLOOKUP(A971,'Competitors Links &amp; Pricings'!A:L,9,0),"")</f>
        <v>24.5</v>
      </c>
      <c r="AA971" s="81">
        <f>IFERROR(VLOOKUP(A971,'Competitors Links &amp; Pricings'!A:L,10,0),"")</f>
        <v>162.30000000000001</v>
      </c>
      <c r="AB971" s="81">
        <f>IFERROR(VLOOKUP(A971,'Competitors Links &amp; Pricings'!A:L,11,0),"")</f>
        <v>8.4</v>
      </c>
    </row>
    <row r="972" spans="1:28" s="83" customFormat="1" ht="12" x14ac:dyDescent="0.25">
      <c r="A972" s="81" t="s">
        <v>3003</v>
      </c>
      <c r="B972" s="89">
        <v>15408.99</v>
      </c>
      <c r="C972" s="89">
        <v>17216.5</v>
      </c>
      <c r="D972" s="106">
        <f t="shared" si="60"/>
        <v>0.10498707635117475</v>
      </c>
      <c r="E972" s="90">
        <f t="shared" si="61"/>
        <v>0</v>
      </c>
      <c r="F972" s="90">
        <f t="shared" si="62"/>
        <v>0</v>
      </c>
      <c r="G972" s="82" t="s">
        <v>34</v>
      </c>
      <c r="H972" s="81" t="s">
        <v>3004</v>
      </c>
      <c r="I972" s="81" t="s">
        <v>3005</v>
      </c>
      <c r="J972" s="81" t="s">
        <v>435</v>
      </c>
      <c r="K972" s="81"/>
      <c r="L972" s="81"/>
      <c r="M972" s="81"/>
      <c r="N972" s="81"/>
      <c r="O972" s="82"/>
      <c r="P972" s="81"/>
      <c r="Q972" s="81"/>
      <c r="R972" s="81"/>
      <c r="S972" s="81"/>
      <c r="T972" s="81"/>
      <c r="U972" s="81">
        <f t="shared" si="63"/>
        <v>0</v>
      </c>
      <c r="V972" s="81" t="str">
        <f>IFERROR(VLOOKUP(A972,'Competitors Links &amp; Pricings'!A:G,3,0),"")</f>
        <v xml:space="preserve"> </v>
      </c>
      <c r="W972" s="81" t="str">
        <f>IFERROR(VLOOKUP(A972,'Competitors Links &amp; Pricings'!A:G,5,0),"")</f>
        <v xml:space="preserve"> </v>
      </c>
      <c r="X972" s="81" t="str">
        <f>IFERROR(VLOOKUP(A972,'Competitors Links &amp; Pricings'!A:G,7,0),"")</f>
        <v xml:space="preserve"> </v>
      </c>
      <c r="Y972" s="81">
        <f>IFERROR(VLOOKUP(A972,'Competitors Links &amp; Pricings'!A:L,8,0),"")</f>
        <v>13</v>
      </c>
      <c r="Z972" s="81">
        <f>IFERROR(VLOOKUP(A972,'Competitors Links &amp; Pricings'!A:L,9,0),"")</f>
        <v>58.42</v>
      </c>
      <c r="AA972" s="81">
        <f>IFERROR(VLOOKUP(A972,'Competitors Links &amp; Pricings'!A:L,10,0),"")</f>
        <v>500</v>
      </c>
      <c r="AB972" s="81">
        <f>IFERROR(VLOOKUP(A972,'Competitors Links &amp; Pricings'!A:L,11,0),"")</f>
        <v>46</v>
      </c>
    </row>
    <row r="973" spans="1:28" s="83" customFormat="1" ht="12" x14ac:dyDescent="0.25">
      <c r="A973" s="81" t="s">
        <v>3006</v>
      </c>
      <c r="B973" s="89">
        <v>13443.82</v>
      </c>
      <c r="C973" s="89">
        <v>15588.47</v>
      </c>
      <c r="D973" s="106">
        <f t="shared" si="60"/>
        <v>0.13757924927847312</v>
      </c>
      <c r="E973" s="90">
        <f t="shared" si="61"/>
        <v>0</v>
      </c>
      <c r="F973" s="90">
        <f t="shared" si="62"/>
        <v>15582</v>
      </c>
      <c r="G973" s="82" t="s">
        <v>34</v>
      </c>
      <c r="H973" s="81" t="s">
        <v>3007</v>
      </c>
      <c r="I973" s="81" t="s">
        <v>3008</v>
      </c>
      <c r="J973" s="81" t="s">
        <v>435</v>
      </c>
      <c r="K973" s="81"/>
      <c r="L973" s="81"/>
      <c r="M973" s="81"/>
      <c r="N973" s="81"/>
      <c r="O973" s="82"/>
      <c r="P973" s="81"/>
      <c r="Q973" s="81"/>
      <c r="R973" s="81"/>
      <c r="S973" s="81"/>
      <c r="T973" s="81"/>
      <c r="U973" s="81">
        <f t="shared" si="63"/>
        <v>0</v>
      </c>
      <c r="V973" s="81">
        <f>IFERROR(VLOOKUP(A973,'Competitors Links &amp; Pricings'!A:G,3,0),"")</f>
        <v>15582</v>
      </c>
      <c r="W973" s="81" t="str">
        <f>IFERROR(VLOOKUP(A973,'Competitors Links &amp; Pricings'!A:G,5,0),"")</f>
        <v xml:space="preserve"> </v>
      </c>
      <c r="X973" s="81" t="str">
        <f>IFERROR(VLOOKUP(A973,'Competitors Links &amp; Pricings'!A:G,7,0),"")</f>
        <v xml:space="preserve"> </v>
      </c>
      <c r="Y973" s="81">
        <f>IFERROR(VLOOKUP(A973,'Competitors Links &amp; Pricings'!A:L,8,0),"")</f>
        <v>58.43</v>
      </c>
      <c r="Z973" s="81">
        <f>IFERROR(VLOOKUP(A973,'Competitors Links &amp; Pricings'!A:L,9,0),"")</f>
        <v>46</v>
      </c>
      <c r="AA973" s="81">
        <f>IFERROR(VLOOKUP(A973,'Competitors Links &amp; Pricings'!A:L,10,0),"")</f>
        <v>500</v>
      </c>
      <c r="AB973" s="81">
        <f>IFERROR(VLOOKUP(A973,'Competitors Links &amp; Pricings'!A:L,11,0),"")</f>
        <v>13</v>
      </c>
    </row>
    <row r="974" spans="1:28" s="83" customFormat="1" ht="12" x14ac:dyDescent="0.25">
      <c r="A974" s="81" t="s">
        <v>3009</v>
      </c>
      <c r="B974" s="89">
        <v>58.75</v>
      </c>
      <c r="C974" s="89">
        <v>67.349999999999994</v>
      </c>
      <c r="D974" s="106">
        <f t="shared" si="60"/>
        <v>0.12769116555308085</v>
      </c>
      <c r="E974" s="90">
        <f t="shared" si="61"/>
        <v>0</v>
      </c>
      <c r="F974" s="90">
        <f t="shared" si="62"/>
        <v>73.209999999999994</v>
      </c>
      <c r="G974" s="82" t="s">
        <v>34</v>
      </c>
      <c r="H974" s="81" t="s">
        <v>3010</v>
      </c>
      <c r="I974" s="81" t="s">
        <v>3011</v>
      </c>
      <c r="J974" s="81" t="s">
        <v>439</v>
      </c>
      <c r="K974" s="81"/>
      <c r="L974" s="81"/>
      <c r="M974" s="81"/>
      <c r="N974" s="81"/>
      <c r="O974" s="82"/>
      <c r="P974" s="81"/>
      <c r="Q974" s="81"/>
      <c r="R974" s="81"/>
      <c r="S974" s="81"/>
      <c r="T974" s="81"/>
      <c r="U974" s="81">
        <f t="shared" si="63"/>
        <v>0</v>
      </c>
      <c r="V974" s="81">
        <f>IFERROR(VLOOKUP(A974,'Competitors Links &amp; Pricings'!A:G,3,0),"")</f>
        <v>79.53</v>
      </c>
      <c r="W974" s="81">
        <f>IFERROR(VLOOKUP(A974,'Competitors Links &amp; Pricings'!A:G,5,0),"")</f>
        <v>73.209999999999994</v>
      </c>
      <c r="X974" s="81">
        <f>IFERROR(VLOOKUP(A974,'Competitors Links &amp; Pricings'!A:G,7,0),"")</f>
        <v>80.42</v>
      </c>
      <c r="Y974" s="81">
        <f>IFERROR(VLOOKUP(A974,'Competitors Links &amp; Pricings'!A:L,8,0),"")</f>
        <v>1</v>
      </c>
      <c r="Z974" s="81">
        <f>IFERROR(VLOOKUP(A974,'Competitors Links &amp; Pricings'!A:L,9,0),"")</f>
        <v>5</v>
      </c>
      <c r="AA974" s="81">
        <f>IFERROR(VLOOKUP(A974,'Competitors Links &amp; Pricings'!A:L,10,0),"")</f>
        <v>0.01</v>
      </c>
      <c r="AB974" s="81">
        <f>IFERROR(VLOOKUP(A974,'Competitors Links &amp; Pricings'!A:L,11,0),"")</f>
        <v>4</v>
      </c>
    </row>
    <row r="975" spans="1:28" s="83" customFormat="1" ht="12" x14ac:dyDescent="0.25">
      <c r="A975" s="81" t="s">
        <v>3012</v>
      </c>
      <c r="B975" s="89">
        <v>218.75</v>
      </c>
      <c r="C975" s="89">
        <v>256.02999999999997</v>
      </c>
      <c r="D975" s="106">
        <f t="shared" si="60"/>
        <v>0.14560793656993312</v>
      </c>
      <c r="E975" s="90">
        <f t="shared" si="61"/>
        <v>0</v>
      </c>
      <c r="F975" s="90">
        <f t="shared" si="62"/>
        <v>269.5</v>
      </c>
      <c r="G975" s="82" t="s">
        <v>34</v>
      </c>
      <c r="H975" s="81" t="s">
        <v>3013</v>
      </c>
      <c r="I975" s="81" t="s">
        <v>3014</v>
      </c>
      <c r="J975" s="81" t="s">
        <v>439</v>
      </c>
      <c r="K975" s="81"/>
      <c r="L975" s="81"/>
      <c r="M975" s="81"/>
      <c r="N975" s="81"/>
      <c r="O975" s="82"/>
      <c r="P975" s="81"/>
      <c r="Q975" s="81"/>
      <c r="R975" s="81"/>
      <c r="S975" s="81"/>
      <c r="T975" s="81"/>
      <c r="U975" s="81">
        <f t="shared" si="63"/>
        <v>0</v>
      </c>
      <c r="V975" s="81">
        <f>IFERROR(VLOOKUP(A975,'Competitors Links &amp; Pricings'!A:G,3,0),"")</f>
        <v>273.72000000000003</v>
      </c>
      <c r="W975" s="81">
        <f>IFERROR(VLOOKUP(A975,'Competitors Links &amp; Pricings'!A:G,5,0),"")</f>
        <v>269.5</v>
      </c>
      <c r="X975" s="81" t="str">
        <f>IFERROR(VLOOKUP(A975,'Competitors Links &amp; Pricings'!A:G,7,0),"")</f>
        <v xml:space="preserve"> </v>
      </c>
      <c r="Y975" s="81">
        <f>IFERROR(VLOOKUP(A975,'Competitors Links &amp; Pricings'!A:L,8,0),"")</f>
        <v>5</v>
      </c>
      <c r="Z975" s="81">
        <f>IFERROR(VLOOKUP(A975,'Competitors Links &amp; Pricings'!A:L,9,0),"")</f>
        <v>7</v>
      </c>
      <c r="AA975" s="81">
        <f>IFERROR(VLOOKUP(A975,'Competitors Links &amp; Pricings'!A:L,10,0),"")</f>
        <v>0.9</v>
      </c>
      <c r="AB975" s="81">
        <f>IFERROR(VLOOKUP(A975,'Competitors Links &amp; Pricings'!A:L,11,0),"")</f>
        <v>2</v>
      </c>
    </row>
    <row r="976" spans="1:28" s="83" customFormat="1" ht="12" x14ac:dyDescent="0.25">
      <c r="A976" s="81" t="s">
        <v>3015</v>
      </c>
      <c r="B976" s="89">
        <v>218.75</v>
      </c>
      <c r="C976" s="89">
        <v>256.02999999999997</v>
      </c>
      <c r="D976" s="106">
        <f t="shared" si="60"/>
        <v>0.14560793656993312</v>
      </c>
      <c r="E976" s="90">
        <f t="shared" si="61"/>
        <v>0</v>
      </c>
      <c r="F976" s="90">
        <f t="shared" si="62"/>
        <v>269.5</v>
      </c>
      <c r="G976" s="82" t="s">
        <v>34</v>
      </c>
      <c r="H976" s="81" t="s">
        <v>3016</v>
      </c>
      <c r="I976" s="81" t="s">
        <v>3017</v>
      </c>
      <c r="J976" s="81" t="s">
        <v>439</v>
      </c>
      <c r="K976" s="81"/>
      <c r="L976" s="81"/>
      <c r="M976" s="81"/>
      <c r="N976" s="81"/>
      <c r="O976" s="82"/>
      <c r="P976" s="81"/>
      <c r="Q976" s="81"/>
      <c r="R976" s="81"/>
      <c r="S976" s="81"/>
      <c r="T976" s="81"/>
      <c r="U976" s="81">
        <f t="shared" si="63"/>
        <v>0</v>
      </c>
      <c r="V976" s="81">
        <f>IFERROR(VLOOKUP(A976,'Competitors Links &amp; Pricings'!A:G,3,0),"")</f>
        <v>269.5</v>
      </c>
      <c r="W976" s="81">
        <f>IFERROR(VLOOKUP(A976,'Competitors Links &amp; Pricings'!A:G,5,0),"")</f>
        <v>273.72000000000003</v>
      </c>
      <c r="X976" s="81" t="str">
        <f>IFERROR(VLOOKUP(A976,'Competitors Links &amp; Pricings'!A:G,7,0),"")</f>
        <v xml:space="preserve"> </v>
      </c>
      <c r="Y976" s="81">
        <f>IFERROR(VLOOKUP(A976,'Competitors Links &amp; Pricings'!A:L,8,0),"")</f>
        <v>5</v>
      </c>
      <c r="Z976" s="81">
        <f>IFERROR(VLOOKUP(A976,'Competitors Links &amp; Pricings'!A:L,9,0),"")</f>
        <v>7</v>
      </c>
      <c r="AA976" s="81">
        <f>IFERROR(VLOOKUP(A976,'Competitors Links &amp; Pricings'!A:L,10,0),"")</f>
        <v>1</v>
      </c>
      <c r="AB976" s="81">
        <f>IFERROR(VLOOKUP(A976,'Competitors Links &amp; Pricings'!A:L,11,0),"")</f>
        <v>2</v>
      </c>
    </row>
    <row r="977" spans="1:28" s="83" customFormat="1" ht="12" x14ac:dyDescent="0.25">
      <c r="A977" s="81" t="s">
        <v>3018</v>
      </c>
      <c r="B977" s="89">
        <v>16706.25</v>
      </c>
      <c r="C977" s="89">
        <v>20486.150000000001</v>
      </c>
      <c r="D977" s="106">
        <f t="shared" si="60"/>
        <v>0.18451002262504185</v>
      </c>
      <c r="E977" s="90">
        <f t="shared" si="61"/>
        <v>0</v>
      </c>
      <c r="F977" s="90">
        <f t="shared" si="62"/>
        <v>20904.23</v>
      </c>
      <c r="G977" s="82" t="s">
        <v>34</v>
      </c>
      <c r="H977" s="81" t="s">
        <v>3019</v>
      </c>
      <c r="I977" s="81" t="s">
        <v>3020</v>
      </c>
      <c r="J977" s="81" t="s">
        <v>439</v>
      </c>
      <c r="K977" s="81"/>
      <c r="L977" s="81"/>
      <c r="M977" s="81"/>
      <c r="N977" s="81"/>
      <c r="O977" s="82"/>
      <c r="P977" s="81"/>
      <c r="Q977" s="81"/>
      <c r="R977" s="81"/>
      <c r="S977" s="81"/>
      <c r="T977" s="81"/>
      <c r="U977" s="81">
        <f t="shared" si="63"/>
        <v>0</v>
      </c>
      <c r="V977" s="81">
        <f>IFERROR(VLOOKUP(A977,'Competitors Links &amp; Pricings'!A:G,3,0),"")</f>
        <v>22078.98</v>
      </c>
      <c r="W977" s="81">
        <f>IFERROR(VLOOKUP(A977,'Competitors Links &amp; Pricings'!A:G,5,0),"")</f>
        <v>20904.23</v>
      </c>
      <c r="X977" s="81" t="str">
        <f>IFERROR(VLOOKUP(A977,'Competitors Links &amp; Pricings'!A:G,7,0),"")</f>
        <v xml:space="preserve"> </v>
      </c>
      <c r="Y977" s="81">
        <f>IFERROR(VLOOKUP(A977,'Competitors Links &amp; Pricings'!A:L,8,0),"")</f>
        <v>32</v>
      </c>
      <c r="Z977" s="81">
        <f>IFERROR(VLOOKUP(A977,'Competitors Links &amp; Pricings'!A:L,9,0),"")</f>
        <v>60</v>
      </c>
      <c r="AA977" s="81">
        <f>IFERROR(VLOOKUP(A977,'Competitors Links &amp; Pricings'!A:L,10,0),"")</f>
        <v>450</v>
      </c>
      <c r="AB977" s="81">
        <f>IFERROR(VLOOKUP(A977,'Competitors Links &amp; Pricings'!A:L,11,0),"")</f>
        <v>21</v>
      </c>
    </row>
    <row r="978" spans="1:28" s="83" customFormat="1" ht="12" x14ac:dyDescent="0.25">
      <c r="A978" s="81" t="s">
        <v>3021</v>
      </c>
      <c r="B978" s="89">
        <v>16112.5</v>
      </c>
      <c r="C978" s="89">
        <v>19758.05</v>
      </c>
      <c r="D978" s="106">
        <f t="shared" si="60"/>
        <v>0.18450960494583218</v>
      </c>
      <c r="E978" s="90">
        <f t="shared" si="61"/>
        <v>0</v>
      </c>
      <c r="F978" s="90">
        <f t="shared" si="62"/>
        <v>20161.28</v>
      </c>
      <c r="G978" s="82" t="s">
        <v>34</v>
      </c>
      <c r="H978" s="81" t="s">
        <v>3022</v>
      </c>
      <c r="I978" s="81" t="s">
        <v>3023</v>
      </c>
      <c r="J978" s="81" t="s">
        <v>439</v>
      </c>
      <c r="K978" s="81"/>
      <c r="L978" s="81"/>
      <c r="M978" s="81"/>
      <c r="N978" s="81"/>
      <c r="O978" s="82"/>
      <c r="P978" s="81"/>
      <c r="Q978" s="81"/>
      <c r="R978" s="81"/>
      <c r="S978" s="81"/>
      <c r="T978" s="81"/>
      <c r="U978" s="81">
        <f t="shared" si="63"/>
        <v>0</v>
      </c>
      <c r="V978" s="81">
        <f>IFERROR(VLOOKUP(A978,'Competitors Links &amp; Pricings'!A:G,3,0),"")</f>
        <v>21294.28</v>
      </c>
      <c r="W978" s="81">
        <f>IFERROR(VLOOKUP(A978,'Competitors Links &amp; Pricings'!A:G,5,0),"")</f>
        <v>20161.28</v>
      </c>
      <c r="X978" s="81" t="str">
        <f>IFERROR(VLOOKUP(A978,'Competitors Links &amp; Pricings'!A:G,7,0),"")</f>
        <v xml:space="preserve"> </v>
      </c>
      <c r="Y978" s="81">
        <f>IFERROR(VLOOKUP(A978,'Competitors Links &amp; Pricings'!A:L,8,0),"")</f>
        <v>32</v>
      </c>
      <c r="Z978" s="81">
        <f>IFERROR(VLOOKUP(A978,'Competitors Links &amp; Pricings'!A:L,9,0),"")</f>
        <v>60</v>
      </c>
      <c r="AA978" s="81">
        <f>IFERROR(VLOOKUP(A978,'Competitors Links &amp; Pricings'!A:L,10,0),"")</f>
        <v>450</v>
      </c>
      <c r="AB978" s="81">
        <f>IFERROR(VLOOKUP(A978,'Competitors Links &amp; Pricings'!A:L,11,0),"")</f>
        <v>21</v>
      </c>
    </row>
    <row r="979" spans="1:28" s="83" customFormat="1" ht="12" x14ac:dyDescent="0.25">
      <c r="A979" s="81" t="s">
        <v>3024</v>
      </c>
      <c r="B979" s="89">
        <v>15956.25</v>
      </c>
      <c r="C979" s="89">
        <v>19566.45</v>
      </c>
      <c r="D979" s="106">
        <f t="shared" si="60"/>
        <v>0.18450970922165241</v>
      </c>
      <c r="E979" s="90">
        <f t="shared" si="61"/>
        <v>0</v>
      </c>
      <c r="F979" s="90">
        <f t="shared" si="62"/>
        <v>19965.77</v>
      </c>
      <c r="G979" s="82" t="s">
        <v>34</v>
      </c>
      <c r="H979" s="81" t="s">
        <v>3025</v>
      </c>
      <c r="I979" s="81" t="s">
        <v>3026</v>
      </c>
      <c r="J979" s="81" t="s">
        <v>439</v>
      </c>
      <c r="K979" s="81"/>
      <c r="L979" s="81"/>
      <c r="M979" s="81"/>
      <c r="N979" s="81"/>
      <c r="O979" s="82"/>
      <c r="P979" s="81"/>
      <c r="Q979" s="81"/>
      <c r="R979" s="81"/>
      <c r="S979" s="81"/>
      <c r="T979" s="81"/>
      <c r="U979" s="81">
        <f t="shared" si="63"/>
        <v>0</v>
      </c>
      <c r="V979" s="81">
        <f>IFERROR(VLOOKUP(A979,'Competitors Links &amp; Pricings'!A:G,3,0),"")</f>
        <v>21087.78</v>
      </c>
      <c r="W979" s="81">
        <f>IFERROR(VLOOKUP(A979,'Competitors Links &amp; Pricings'!A:G,5,0),"")</f>
        <v>19965.77</v>
      </c>
      <c r="X979" s="81" t="str">
        <f>IFERROR(VLOOKUP(A979,'Competitors Links &amp; Pricings'!A:G,7,0),"")</f>
        <v xml:space="preserve"> </v>
      </c>
      <c r="Y979" s="81">
        <f>IFERROR(VLOOKUP(A979,'Competitors Links &amp; Pricings'!A:L,8,0),"")</f>
        <v>32</v>
      </c>
      <c r="Z979" s="81">
        <f>IFERROR(VLOOKUP(A979,'Competitors Links &amp; Pricings'!A:L,9,0),"")</f>
        <v>60</v>
      </c>
      <c r="AA979" s="81">
        <f>IFERROR(VLOOKUP(A979,'Competitors Links &amp; Pricings'!A:L,10,0),"")</f>
        <v>450</v>
      </c>
      <c r="AB979" s="81">
        <f>IFERROR(VLOOKUP(A979,'Competitors Links &amp; Pricings'!A:L,11,0),"")</f>
        <v>21</v>
      </c>
    </row>
    <row r="980" spans="1:28" s="83" customFormat="1" ht="12" x14ac:dyDescent="0.25">
      <c r="A980" s="81" t="s">
        <v>3027</v>
      </c>
      <c r="B980" s="89">
        <v>15728.13</v>
      </c>
      <c r="C980" s="89">
        <v>20370.560000000001</v>
      </c>
      <c r="D980" s="106">
        <f t="shared" si="60"/>
        <v>0.2278989875585159</v>
      </c>
      <c r="E980" s="90">
        <f t="shared" si="61"/>
        <v>0</v>
      </c>
      <c r="F980" s="90">
        <f t="shared" si="62"/>
        <v>20786.29</v>
      </c>
      <c r="G980" s="82" t="s">
        <v>34</v>
      </c>
      <c r="H980" s="81" t="s">
        <v>3028</v>
      </c>
      <c r="I980" s="81" t="s">
        <v>3029</v>
      </c>
      <c r="J980" s="81" t="s">
        <v>439</v>
      </c>
      <c r="K980" s="81"/>
      <c r="L980" s="81"/>
      <c r="M980" s="81"/>
      <c r="N980" s="81"/>
      <c r="O980" s="82"/>
      <c r="P980" s="81"/>
      <c r="Q980" s="81"/>
      <c r="R980" s="81"/>
      <c r="S980" s="81"/>
      <c r="T980" s="81"/>
      <c r="U980" s="81">
        <f t="shared" si="63"/>
        <v>0</v>
      </c>
      <c r="V980" s="81">
        <f>IFERROR(VLOOKUP(A980,'Competitors Links &amp; Pricings'!A:G,3,0),"")</f>
        <v>20786.29</v>
      </c>
      <c r="W980" s="81" t="str">
        <f>IFERROR(VLOOKUP(A980,'Competitors Links &amp; Pricings'!A:G,5,0),"")</f>
        <v xml:space="preserve"> </v>
      </c>
      <c r="X980" s="81" t="str">
        <f>IFERROR(VLOOKUP(A980,'Competitors Links &amp; Pricings'!A:G,7,0),"")</f>
        <v xml:space="preserve"> </v>
      </c>
      <c r="Y980" s="81">
        <f>IFERROR(VLOOKUP(A980,'Competitors Links &amp; Pricings'!A:L,8,0),"")</f>
        <v>32</v>
      </c>
      <c r="Z980" s="81">
        <f>IFERROR(VLOOKUP(A980,'Competitors Links &amp; Pricings'!A:L,9,0),"")</f>
        <v>60</v>
      </c>
      <c r="AA980" s="81">
        <f>IFERROR(VLOOKUP(A980,'Competitors Links &amp; Pricings'!A:L,10,0),"")</f>
        <v>450</v>
      </c>
      <c r="AB980" s="81">
        <f>IFERROR(VLOOKUP(A980,'Competitors Links &amp; Pricings'!A:L,11,0),"")</f>
        <v>21</v>
      </c>
    </row>
    <row r="981" spans="1:28" s="83" customFormat="1" ht="12" x14ac:dyDescent="0.25">
      <c r="A981" s="81" t="s">
        <v>3030</v>
      </c>
      <c r="B981" s="89">
        <v>15281.25</v>
      </c>
      <c r="C981" s="89">
        <v>19791.79</v>
      </c>
      <c r="D981" s="106">
        <f t="shared" si="60"/>
        <v>0.22789954824702569</v>
      </c>
      <c r="E981" s="90">
        <f t="shared" si="61"/>
        <v>0</v>
      </c>
      <c r="F981" s="90">
        <f t="shared" si="62"/>
        <v>20195.7</v>
      </c>
      <c r="G981" s="82" t="s">
        <v>34</v>
      </c>
      <c r="H981" s="81" t="s">
        <v>3031</v>
      </c>
      <c r="I981" s="81" t="s">
        <v>3032</v>
      </c>
      <c r="J981" s="81" t="s">
        <v>439</v>
      </c>
      <c r="K981" s="81"/>
      <c r="L981" s="81"/>
      <c r="M981" s="81"/>
      <c r="N981" s="81"/>
      <c r="O981" s="82"/>
      <c r="P981" s="81"/>
      <c r="Q981" s="81"/>
      <c r="R981" s="81"/>
      <c r="S981" s="81"/>
      <c r="T981" s="81"/>
      <c r="U981" s="81">
        <f t="shared" si="63"/>
        <v>0</v>
      </c>
      <c r="V981" s="81">
        <f>IFERROR(VLOOKUP(A981,'Competitors Links &amp; Pricings'!A:G,3,0),"")</f>
        <v>20195.7</v>
      </c>
      <c r="W981" s="81" t="str">
        <f>IFERROR(VLOOKUP(A981,'Competitors Links &amp; Pricings'!A:G,5,0),"")</f>
        <v xml:space="preserve"> </v>
      </c>
      <c r="X981" s="81" t="str">
        <f>IFERROR(VLOOKUP(A981,'Competitors Links &amp; Pricings'!A:G,7,0),"")</f>
        <v xml:space="preserve"> </v>
      </c>
      <c r="Y981" s="81">
        <f>IFERROR(VLOOKUP(A981,'Competitors Links &amp; Pricings'!A:L,8,0),"")</f>
        <v>32</v>
      </c>
      <c r="Z981" s="81">
        <f>IFERROR(VLOOKUP(A981,'Competitors Links &amp; Pricings'!A:L,9,0),"")</f>
        <v>60</v>
      </c>
      <c r="AA981" s="81">
        <f>IFERROR(VLOOKUP(A981,'Competitors Links &amp; Pricings'!A:L,10,0),"")</f>
        <v>450</v>
      </c>
      <c r="AB981" s="81">
        <f>IFERROR(VLOOKUP(A981,'Competitors Links &amp; Pricings'!A:L,11,0),"")</f>
        <v>21</v>
      </c>
    </row>
    <row r="982" spans="1:28" s="83" customFormat="1" ht="12" x14ac:dyDescent="0.25">
      <c r="A982" s="81" t="s">
        <v>3033</v>
      </c>
      <c r="B982" s="89">
        <v>15137.5</v>
      </c>
      <c r="C982" s="89">
        <v>18562.45</v>
      </c>
      <c r="D982" s="106">
        <f t="shared" si="60"/>
        <v>0.18450958790461391</v>
      </c>
      <c r="E982" s="90">
        <f t="shared" si="61"/>
        <v>0</v>
      </c>
      <c r="F982" s="90">
        <f t="shared" si="62"/>
        <v>18941.28</v>
      </c>
      <c r="G982" s="82" t="s">
        <v>34</v>
      </c>
      <c r="H982" s="81" t="s">
        <v>3034</v>
      </c>
      <c r="I982" s="81" t="s">
        <v>3035</v>
      </c>
      <c r="J982" s="81" t="s">
        <v>439</v>
      </c>
      <c r="K982" s="81"/>
      <c r="L982" s="81"/>
      <c r="M982" s="81"/>
      <c r="N982" s="81"/>
      <c r="O982" s="82"/>
      <c r="P982" s="81"/>
      <c r="Q982" s="81"/>
      <c r="R982" s="81"/>
      <c r="S982" s="81"/>
      <c r="T982" s="81"/>
      <c r="U982" s="81">
        <f t="shared" si="63"/>
        <v>0</v>
      </c>
      <c r="V982" s="81">
        <f>IFERROR(VLOOKUP(A982,'Competitors Links &amp; Pricings'!A:G,3,0),"")</f>
        <v>20005.72</v>
      </c>
      <c r="W982" s="81">
        <f>IFERROR(VLOOKUP(A982,'Competitors Links &amp; Pricings'!A:G,5,0),"")</f>
        <v>18941.28</v>
      </c>
      <c r="X982" s="81" t="str">
        <f>IFERROR(VLOOKUP(A982,'Competitors Links &amp; Pricings'!A:G,7,0),"")</f>
        <v xml:space="preserve"> </v>
      </c>
      <c r="Y982" s="81">
        <f>IFERROR(VLOOKUP(A982,'Competitors Links &amp; Pricings'!A:L,8,0),"")</f>
        <v>32</v>
      </c>
      <c r="Z982" s="81">
        <f>IFERROR(VLOOKUP(A982,'Competitors Links &amp; Pricings'!A:L,9,0),"")</f>
        <v>60</v>
      </c>
      <c r="AA982" s="81">
        <f>IFERROR(VLOOKUP(A982,'Competitors Links &amp; Pricings'!A:L,10,0),"")</f>
        <v>450</v>
      </c>
      <c r="AB982" s="81">
        <f>IFERROR(VLOOKUP(A982,'Competitors Links &amp; Pricings'!A:L,11,0),"")</f>
        <v>21</v>
      </c>
    </row>
    <row r="983" spans="1:28" s="83" customFormat="1" ht="12" x14ac:dyDescent="0.25">
      <c r="A983" s="81" t="s">
        <v>3036</v>
      </c>
      <c r="B983" s="89">
        <v>8550</v>
      </c>
      <c r="C983" s="89">
        <v>13079.73</v>
      </c>
      <c r="D983" s="106">
        <f t="shared" si="60"/>
        <v>0.346316781768431</v>
      </c>
      <c r="E983" s="90">
        <f t="shared" si="61"/>
        <v>0</v>
      </c>
      <c r="F983" s="90">
        <f t="shared" si="62"/>
        <v>18327.37</v>
      </c>
      <c r="G983" s="82" t="s">
        <v>34</v>
      </c>
      <c r="H983" s="81" t="s">
        <v>19359</v>
      </c>
      <c r="I983" s="81" t="s">
        <v>3037</v>
      </c>
      <c r="J983" s="81" t="s">
        <v>439</v>
      </c>
      <c r="K983" s="81"/>
      <c r="L983" s="81"/>
      <c r="M983" s="81"/>
      <c r="N983" s="81"/>
      <c r="O983" s="82"/>
      <c r="P983" s="81"/>
      <c r="Q983" s="81"/>
      <c r="R983" s="81"/>
      <c r="S983" s="81"/>
      <c r="T983" s="81"/>
      <c r="U983" s="81">
        <f t="shared" si="63"/>
        <v>0</v>
      </c>
      <c r="V983" s="81">
        <f>IFERROR(VLOOKUP(A983,'Competitors Links &amp; Pricings'!A:G,3,0),"")</f>
        <v>19357.310000000001</v>
      </c>
      <c r="W983" s="81">
        <f>IFERROR(VLOOKUP(A983,'Competitors Links &amp; Pricings'!A:G,5,0),"")</f>
        <v>18327.37</v>
      </c>
      <c r="X983" s="81" t="str">
        <f>IFERROR(VLOOKUP(A983,'Competitors Links &amp; Pricings'!A:G,7,0),"")</f>
        <v xml:space="preserve"> </v>
      </c>
      <c r="Y983" s="81">
        <f>IFERROR(VLOOKUP(A983,'Competitors Links &amp; Pricings'!A:L,8,0),"")</f>
        <v>32</v>
      </c>
      <c r="Z983" s="81">
        <f>IFERROR(VLOOKUP(A983,'Competitors Links &amp; Pricings'!A:L,9,0),"")</f>
        <v>60</v>
      </c>
      <c r="AA983" s="81">
        <f>IFERROR(VLOOKUP(A983,'Competitors Links &amp; Pricings'!A:L,10,0),"")</f>
        <v>450</v>
      </c>
      <c r="AB983" s="81">
        <f>IFERROR(VLOOKUP(A983,'Competitors Links &amp; Pricings'!A:L,11,0),"")</f>
        <v>21</v>
      </c>
    </row>
    <row r="984" spans="1:28" s="83" customFormat="1" ht="12" x14ac:dyDescent="0.25">
      <c r="A984" s="81" t="s">
        <v>3038</v>
      </c>
      <c r="B984" s="89">
        <v>8256.25</v>
      </c>
      <c r="C984" s="89">
        <v>12684.33</v>
      </c>
      <c r="D984" s="106">
        <f t="shared" si="60"/>
        <v>0.34909845454982641</v>
      </c>
      <c r="E984" s="90">
        <f t="shared" si="61"/>
        <v>0</v>
      </c>
      <c r="F984" s="90">
        <f t="shared" si="62"/>
        <v>18956.7</v>
      </c>
      <c r="G984" s="82" t="s">
        <v>34</v>
      </c>
      <c r="H984" s="81" t="s">
        <v>3039</v>
      </c>
      <c r="I984" s="81" t="s">
        <v>3040</v>
      </c>
      <c r="J984" s="81" t="s">
        <v>439</v>
      </c>
      <c r="K984" s="81"/>
      <c r="L984" s="81"/>
      <c r="M984" s="81"/>
      <c r="N984" s="81"/>
      <c r="O984" s="82"/>
      <c r="P984" s="81"/>
      <c r="Q984" s="81"/>
      <c r="R984" s="81"/>
      <c r="S984" s="81"/>
      <c r="T984" s="81"/>
      <c r="U984" s="81">
        <f t="shared" si="63"/>
        <v>0</v>
      </c>
      <c r="V984" s="81">
        <f>IFERROR(VLOOKUP(A984,'Competitors Links &amp; Pricings'!A:G,3,0),"")</f>
        <v>18956.7</v>
      </c>
      <c r="W984" s="81" t="str">
        <f>IFERROR(VLOOKUP(A984,'Competitors Links &amp; Pricings'!A:G,5,0),"")</f>
        <v xml:space="preserve"> </v>
      </c>
      <c r="X984" s="81" t="str">
        <f>IFERROR(VLOOKUP(A984,'Competitors Links &amp; Pricings'!A:G,7,0),"")</f>
        <v xml:space="preserve"> </v>
      </c>
      <c r="Y984" s="81">
        <f>IFERROR(VLOOKUP(A984,'Competitors Links &amp; Pricings'!A:L,8,0),"")</f>
        <v>32</v>
      </c>
      <c r="Z984" s="81">
        <f>IFERROR(VLOOKUP(A984,'Competitors Links &amp; Pricings'!A:L,9,0),"")</f>
        <v>60</v>
      </c>
      <c r="AA984" s="81">
        <f>IFERROR(VLOOKUP(A984,'Competitors Links &amp; Pricings'!A:L,10,0),"")</f>
        <v>450</v>
      </c>
      <c r="AB984" s="81">
        <f>IFERROR(VLOOKUP(A984,'Competitors Links &amp; Pricings'!A:L,11,0),"")</f>
        <v>21</v>
      </c>
    </row>
    <row r="985" spans="1:28" s="83" customFormat="1" ht="12" x14ac:dyDescent="0.25">
      <c r="A985" s="81" t="s">
        <v>3041</v>
      </c>
      <c r="B985" s="89">
        <v>8225</v>
      </c>
      <c r="C985" s="89">
        <v>12261.37</v>
      </c>
      <c r="D985" s="106">
        <f t="shared" si="60"/>
        <v>0.32919404601606511</v>
      </c>
      <c r="E985" s="90">
        <f t="shared" si="61"/>
        <v>0</v>
      </c>
      <c r="F985" s="90">
        <f t="shared" si="62"/>
        <v>15875.68</v>
      </c>
      <c r="G985" s="82" t="s">
        <v>34</v>
      </c>
      <c r="H985" s="81" t="s">
        <v>3042</v>
      </c>
      <c r="I985" s="81" t="s">
        <v>3043</v>
      </c>
      <c r="J985" s="81" t="s">
        <v>439</v>
      </c>
      <c r="K985" s="81"/>
      <c r="L985" s="81"/>
      <c r="M985" s="81"/>
      <c r="N985" s="81"/>
      <c r="O985" s="82"/>
      <c r="P985" s="81"/>
      <c r="Q985" s="81"/>
      <c r="R985" s="81"/>
      <c r="S985" s="81"/>
      <c r="T985" s="81"/>
      <c r="U985" s="81">
        <f t="shared" si="63"/>
        <v>0</v>
      </c>
      <c r="V985" s="81">
        <f>IFERROR(VLOOKUP(A985,'Competitors Links &amp; Pricings'!A:G,3,0),"")</f>
        <v>15875.68</v>
      </c>
      <c r="W985" s="81">
        <f>IFERROR(VLOOKUP(A985,'Competitors Links &amp; Pricings'!A:G,5,0),"")</f>
        <v>18923.66</v>
      </c>
      <c r="X985" s="81">
        <f>IFERROR(VLOOKUP(A985,'Competitors Links &amp; Pricings'!A:G,7,0),"")</f>
        <v>17916.79</v>
      </c>
      <c r="Y985" s="81">
        <f>IFERROR(VLOOKUP(A985,'Competitors Links &amp; Pricings'!A:L,8,0),"")</f>
        <v>32</v>
      </c>
      <c r="Z985" s="81">
        <f>IFERROR(VLOOKUP(A985,'Competitors Links &amp; Pricings'!A:L,9,0),"")</f>
        <v>60</v>
      </c>
      <c r="AA985" s="81">
        <f>IFERROR(VLOOKUP(A985,'Competitors Links &amp; Pricings'!A:L,10,0),"")</f>
        <v>450</v>
      </c>
      <c r="AB985" s="81">
        <f>IFERROR(VLOOKUP(A985,'Competitors Links &amp; Pricings'!A:L,11,0),"")</f>
        <v>21</v>
      </c>
    </row>
    <row r="986" spans="1:28" s="83" customFormat="1" ht="12" x14ac:dyDescent="0.25">
      <c r="A986" s="81" t="s">
        <v>3044</v>
      </c>
      <c r="B986" s="89">
        <v>8550</v>
      </c>
      <c r="C986" s="89">
        <v>10680.49</v>
      </c>
      <c r="D986" s="106">
        <f t="shared" si="60"/>
        <v>0.19947493045731046</v>
      </c>
      <c r="E986" s="90">
        <f t="shared" si="61"/>
        <v>0</v>
      </c>
      <c r="F986" s="90">
        <f t="shared" si="62"/>
        <v>10898.46</v>
      </c>
      <c r="G986" s="82" t="s">
        <v>34</v>
      </c>
      <c r="H986" s="81" t="s">
        <v>3045</v>
      </c>
      <c r="I986" s="81" t="s">
        <v>3046</v>
      </c>
      <c r="J986" s="81" t="s">
        <v>439</v>
      </c>
      <c r="K986" s="81"/>
      <c r="L986" s="81"/>
      <c r="M986" s="81"/>
      <c r="N986" s="81"/>
      <c r="O986" s="82"/>
      <c r="P986" s="81"/>
      <c r="Q986" s="81"/>
      <c r="R986" s="81"/>
      <c r="S986" s="81"/>
      <c r="T986" s="81"/>
      <c r="U986" s="81">
        <f t="shared" si="63"/>
        <v>0</v>
      </c>
      <c r="V986" s="81">
        <f>IFERROR(VLOOKUP(A986,'Competitors Links &amp; Pricings'!A:G,3,0),"")</f>
        <v>11299.68</v>
      </c>
      <c r="W986" s="81">
        <f>IFERROR(VLOOKUP(A986,'Competitors Links &amp; Pricings'!A:G,5,0),"")</f>
        <v>10898.46</v>
      </c>
      <c r="X986" s="81" t="str">
        <f>IFERROR(VLOOKUP(A986,'Competitors Links &amp; Pricings'!A:G,7,0),"")</f>
        <v xml:space="preserve"> </v>
      </c>
      <c r="Y986" s="81">
        <f>IFERROR(VLOOKUP(A986,'Competitors Links &amp; Pricings'!A:L,8,0),"")</f>
        <v>32</v>
      </c>
      <c r="Z986" s="81">
        <f>IFERROR(VLOOKUP(A986,'Competitors Links &amp; Pricings'!A:L,9,0),"")</f>
        <v>60</v>
      </c>
      <c r="AA986" s="81">
        <f>IFERROR(VLOOKUP(A986,'Competitors Links &amp; Pricings'!A:L,10,0),"")</f>
        <v>300</v>
      </c>
      <c r="AB986" s="81">
        <f>IFERROR(VLOOKUP(A986,'Competitors Links &amp; Pricings'!A:L,11,0),"")</f>
        <v>21</v>
      </c>
    </row>
    <row r="987" spans="1:28" s="83" customFormat="1" ht="12" x14ac:dyDescent="0.25">
      <c r="A987" s="81" t="s">
        <v>3047</v>
      </c>
      <c r="B987" s="89">
        <v>8256.25</v>
      </c>
      <c r="C987" s="89">
        <v>9850.77</v>
      </c>
      <c r="D987" s="106">
        <f t="shared" si="60"/>
        <v>0.1618675494402976</v>
      </c>
      <c r="E987" s="90">
        <f t="shared" si="61"/>
        <v>0</v>
      </c>
      <c r="F987" s="90">
        <f t="shared" si="62"/>
        <v>8149</v>
      </c>
      <c r="G987" s="82" t="s">
        <v>34</v>
      </c>
      <c r="H987" s="81" t="s">
        <v>3048</v>
      </c>
      <c r="I987" s="81" t="s">
        <v>3049</v>
      </c>
      <c r="J987" s="81" t="s">
        <v>439</v>
      </c>
      <c r="K987" s="81"/>
      <c r="L987" s="81"/>
      <c r="M987" s="81"/>
      <c r="N987" s="81"/>
      <c r="O987" s="82"/>
      <c r="P987" s="81"/>
      <c r="Q987" s="81"/>
      <c r="R987" s="81"/>
      <c r="S987" s="81"/>
      <c r="T987" s="81"/>
      <c r="U987" s="81">
        <f t="shared" si="63"/>
        <v>0</v>
      </c>
      <c r="V987" s="81">
        <f>IFERROR(VLOOKUP(A987,'Competitors Links &amp; Pricings'!A:G,3,0),"")</f>
        <v>10911.46</v>
      </c>
      <c r="W987" s="81">
        <f>IFERROR(VLOOKUP(A987,'Competitors Links &amp; Pricings'!A:G,5,0),"")</f>
        <v>10330.9</v>
      </c>
      <c r="X987" s="81">
        <f>IFERROR(VLOOKUP(A987,'Competitors Links &amp; Pricings'!A:G,7,0),"")</f>
        <v>8149</v>
      </c>
      <c r="Y987" s="81">
        <f>IFERROR(VLOOKUP(A987,'Competitors Links &amp; Pricings'!A:L,8,0),"")</f>
        <v>32</v>
      </c>
      <c r="Z987" s="81">
        <f>IFERROR(VLOOKUP(A987,'Competitors Links &amp; Pricings'!A:L,9,0),"")</f>
        <v>60</v>
      </c>
      <c r="AA987" s="81">
        <f>IFERROR(VLOOKUP(A987,'Competitors Links &amp; Pricings'!A:L,10,0),"")</f>
        <v>300</v>
      </c>
      <c r="AB987" s="81">
        <f>IFERROR(VLOOKUP(A987,'Competitors Links &amp; Pricings'!A:L,11,0),"")</f>
        <v>21</v>
      </c>
    </row>
    <row r="988" spans="1:28" s="83" customFormat="1" ht="12" x14ac:dyDescent="0.25">
      <c r="A988" s="81" t="s">
        <v>3050</v>
      </c>
      <c r="B988" s="89">
        <v>8225</v>
      </c>
      <c r="C988" s="89">
        <v>9538.24</v>
      </c>
      <c r="D988" s="106">
        <f t="shared" si="60"/>
        <v>0.13768158486261614</v>
      </c>
      <c r="E988" s="90">
        <f t="shared" si="61"/>
        <v>0</v>
      </c>
      <c r="F988" s="90">
        <f t="shared" si="62"/>
        <v>7670</v>
      </c>
      <c r="G988" s="82" t="s">
        <v>34</v>
      </c>
      <c r="H988" s="81" t="s">
        <v>3051</v>
      </c>
      <c r="I988" s="81" t="s">
        <v>3052</v>
      </c>
      <c r="J988" s="81" t="s">
        <v>439</v>
      </c>
      <c r="K988" s="81"/>
      <c r="L988" s="81"/>
      <c r="M988" s="81"/>
      <c r="N988" s="81"/>
      <c r="O988" s="82"/>
      <c r="P988" s="81"/>
      <c r="Q988" s="81"/>
      <c r="R988" s="81"/>
      <c r="S988" s="81"/>
      <c r="T988" s="81"/>
      <c r="U988" s="81">
        <f t="shared" si="63"/>
        <v>0</v>
      </c>
      <c r="V988" s="81">
        <f>IFERROR(VLOOKUP(A988,'Competitors Links &amp; Pricings'!A:G,3,0),"")</f>
        <v>7670</v>
      </c>
      <c r="W988" s="81">
        <f>IFERROR(VLOOKUP(A988,'Competitors Links &amp; Pricings'!A:G,5,0),"")</f>
        <v>10870.16</v>
      </c>
      <c r="X988" s="81">
        <f>IFERROR(VLOOKUP(A988,'Competitors Links &amp; Pricings'!A:G,7,0),"")</f>
        <v>7670</v>
      </c>
      <c r="Y988" s="81">
        <f>IFERROR(VLOOKUP(A988,'Competitors Links &amp; Pricings'!A:L,8,0),"")</f>
        <v>56</v>
      </c>
      <c r="Z988" s="81">
        <f>IFERROR(VLOOKUP(A988,'Competitors Links &amp; Pricings'!A:L,9,0),"")</f>
        <v>28</v>
      </c>
      <c r="AA988" s="81">
        <f>IFERROR(VLOOKUP(A988,'Competitors Links &amp; Pricings'!A:L,10,0),"")</f>
        <v>300</v>
      </c>
      <c r="AB988" s="81">
        <f>IFERROR(VLOOKUP(A988,'Competitors Links &amp; Pricings'!A:L,11,0),"")</f>
        <v>19</v>
      </c>
    </row>
    <row r="989" spans="1:28" s="83" customFormat="1" ht="12" x14ac:dyDescent="0.25">
      <c r="A989" s="81" t="s">
        <v>3053</v>
      </c>
      <c r="B989" s="89">
        <v>7575</v>
      </c>
      <c r="C989" s="89">
        <v>9810.9</v>
      </c>
      <c r="D989" s="106">
        <f t="shared" si="60"/>
        <v>0.22789958107818853</v>
      </c>
      <c r="E989" s="90">
        <f t="shared" si="61"/>
        <v>0</v>
      </c>
      <c r="F989" s="90">
        <f t="shared" si="62"/>
        <v>10011.120000000001</v>
      </c>
      <c r="G989" s="82" t="s">
        <v>34</v>
      </c>
      <c r="H989" s="81" t="s">
        <v>3054</v>
      </c>
      <c r="I989" s="81" t="s">
        <v>3055</v>
      </c>
      <c r="J989" s="81" t="s">
        <v>439</v>
      </c>
      <c r="K989" s="81"/>
      <c r="L989" s="81"/>
      <c r="M989" s="81"/>
      <c r="N989" s="81"/>
      <c r="O989" s="82"/>
      <c r="P989" s="81"/>
      <c r="Q989" s="81"/>
      <c r="R989" s="81"/>
      <c r="S989" s="81"/>
      <c r="T989" s="81"/>
      <c r="U989" s="81">
        <f t="shared" si="63"/>
        <v>0</v>
      </c>
      <c r="V989" s="81">
        <f>IFERROR(VLOOKUP(A989,'Competitors Links &amp; Pricings'!A:G,3,0),"")</f>
        <v>10011.120000000001</v>
      </c>
      <c r="W989" s="81" t="str">
        <f>IFERROR(VLOOKUP(A989,'Competitors Links &amp; Pricings'!A:G,5,0),"")</f>
        <v xml:space="preserve"> </v>
      </c>
      <c r="X989" s="81" t="str">
        <f>IFERROR(VLOOKUP(A989,'Competitors Links &amp; Pricings'!A:G,7,0),"")</f>
        <v xml:space="preserve"> </v>
      </c>
      <c r="Y989" s="81">
        <f>IFERROR(VLOOKUP(A989,'Competitors Links &amp; Pricings'!A:L,8,0),"")</f>
        <v>32</v>
      </c>
      <c r="Z989" s="81">
        <f>IFERROR(VLOOKUP(A989,'Competitors Links &amp; Pricings'!A:L,9,0),"")</f>
        <v>60</v>
      </c>
      <c r="AA989" s="81">
        <f>IFERROR(VLOOKUP(A989,'Competitors Links &amp; Pricings'!A:L,10,0),"")</f>
        <v>300</v>
      </c>
      <c r="AB989" s="81">
        <f>IFERROR(VLOOKUP(A989,'Competitors Links &amp; Pricings'!A:L,11,0),"")</f>
        <v>21</v>
      </c>
    </row>
    <row r="990" spans="1:28" s="83" customFormat="1" ht="12" x14ac:dyDescent="0.25">
      <c r="A990" s="81" t="s">
        <v>3056</v>
      </c>
      <c r="B990" s="89">
        <v>7421.88</v>
      </c>
      <c r="C990" s="89">
        <v>8852.64</v>
      </c>
      <c r="D990" s="106">
        <f t="shared" si="60"/>
        <v>0.16161958466626897</v>
      </c>
      <c r="E990" s="90">
        <f t="shared" si="61"/>
        <v>0</v>
      </c>
      <c r="F990" s="90">
        <f t="shared" si="62"/>
        <v>8149</v>
      </c>
      <c r="G990" s="82" t="s">
        <v>34</v>
      </c>
      <c r="H990" s="81" t="s">
        <v>3057</v>
      </c>
      <c r="I990" s="81" t="s">
        <v>3058</v>
      </c>
      <c r="J990" s="81" t="s">
        <v>439</v>
      </c>
      <c r="K990" s="81"/>
      <c r="L990" s="81"/>
      <c r="M990" s="81"/>
      <c r="N990" s="81"/>
      <c r="O990" s="82"/>
      <c r="P990" s="81"/>
      <c r="Q990" s="81"/>
      <c r="R990" s="81"/>
      <c r="S990" s="81"/>
      <c r="T990" s="81"/>
      <c r="U990" s="81">
        <f t="shared" si="63"/>
        <v>0</v>
      </c>
      <c r="V990" s="81">
        <f>IFERROR(VLOOKUP(A990,'Competitors Links &amp; Pricings'!A:G,3,0),"")</f>
        <v>9808.75</v>
      </c>
      <c r="W990" s="81">
        <f>IFERROR(VLOOKUP(A990,'Competitors Links &amp; Pricings'!A:G,5,0),"")</f>
        <v>8149</v>
      </c>
      <c r="X990" s="81">
        <f>IFERROR(VLOOKUP(A990,'Competitors Links &amp; Pricings'!A:G,7,0),"")</f>
        <v>9286.86</v>
      </c>
      <c r="Y990" s="81">
        <f>IFERROR(VLOOKUP(A990,'Competitors Links &amp; Pricings'!A:L,8,0),"")</f>
        <v>32</v>
      </c>
      <c r="Z990" s="81">
        <f>IFERROR(VLOOKUP(A990,'Competitors Links &amp; Pricings'!A:L,9,0),"")</f>
        <v>60</v>
      </c>
      <c r="AA990" s="81">
        <f>IFERROR(VLOOKUP(A990,'Competitors Links &amp; Pricings'!A:L,10,0),"")</f>
        <v>300</v>
      </c>
      <c r="AB990" s="81">
        <f>IFERROR(VLOOKUP(A990,'Competitors Links &amp; Pricings'!A:L,11,0),"")</f>
        <v>21</v>
      </c>
    </row>
    <row r="991" spans="1:28" s="83" customFormat="1" ht="12" x14ac:dyDescent="0.25">
      <c r="A991" s="81" t="s">
        <v>3059</v>
      </c>
      <c r="B991" s="89">
        <v>7406.25</v>
      </c>
      <c r="C991" s="89">
        <v>8520.36</v>
      </c>
      <c r="D991" s="106">
        <f t="shared" si="60"/>
        <v>0.13075855949748608</v>
      </c>
      <c r="E991" s="90">
        <f t="shared" si="61"/>
        <v>0</v>
      </c>
      <c r="F991" s="90">
        <f t="shared" si="62"/>
        <v>8175.68</v>
      </c>
      <c r="G991" s="82" t="s">
        <v>34</v>
      </c>
      <c r="H991" s="81" t="s">
        <v>3060</v>
      </c>
      <c r="I991" s="81" t="s">
        <v>3061</v>
      </c>
      <c r="J991" s="81" t="s">
        <v>439</v>
      </c>
      <c r="K991" s="81"/>
      <c r="L991" s="81"/>
      <c r="M991" s="81"/>
      <c r="N991" s="81"/>
      <c r="O991" s="82"/>
      <c r="P991" s="81"/>
      <c r="Q991" s="81"/>
      <c r="R991" s="81"/>
      <c r="S991" s="81"/>
      <c r="T991" s="81"/>
      <c r="U991" s="81">
        <f t="shared" si="63"/>
        <v>0</v>
      </c>
      <c r="V991" s="81">
        <f>IFERROR(VLOOKUP(A991,'Competitors Links &amp; Pricings'!A:G,3,0),"")</f>
        <v>8175.68</v>
      </c>
      <c r="W991" s="81">
        <f>IFERROR(VLOOKUP(A991,'Competitors Links &amp; Pricings'!A:G,5,0),"")</f>
        <v>9788.1</v>
      </c>
      <c r="X991" s="81">
        <f>IFERROR(VLOOKUP(A991,'Competitors Links &amp; Pricings'!A:G,7,0),"")</f>
        <v>9267.31</v>
      </c>
      <c r="Y991" s="81">
        <f>IFERROR(VLOOKUP(A991,'Competitors Links &amp; Pricings'!A:L,8,0),"")</f>
        <v>32</v>
      </c>
      <c r="Z991" s="81">
        <f>IFERROR(VLOOKUP(A991,'Competitors Links &amp; Pricings'!A:L,9,0),"")</f>
        <v>60</v>
      </c>
      <c r="AA991" s="81">
        <f>IFERROR(VLOOKUP(A991,'Competitors Links &amp; Pricings'!A:L,10,0),"")</f>
        <v>300</v>
      </c>
      <c r="AB991" s="81">
        <f>IFERROR(VLOOKUP(A991,'Competitors Links &amp; Pricings'!A:L,11,0),"")</f>
        <v>21</v>
      </c>
    </row>
    <row r="992" spans="1:28" s="83" customFormat="1" ht="12" x14ac:dyDescent="0.25">
      <c r="A992" s="81" t="s">
        <v>3062</v>
      </c>
      <c r="B992" s="89">
        <v>4712.5</v>
      </c>
      <c r="C992" s="89">
        <v>6059.91</v>
      </c>
      <c r="D992" s="106">
        <f t="shared" si="60"/>
        <v>0.22234818668924125</v>
      </c>
      <c r="E992" s="90">
        <f t="shared" si="61"/>
        <v>0</v>
      </c>
      <c r="F992" s="90">
        <f t="shared" si="62"/>
        <v>6183.58</v>
      </c>
      <c r="G992" s="82" t="s">
        <v>34</v>
      </c>
      <c r="H992" s="81" t="s">
        <v>3063</v>
      </c>
      <c r="I992" s="81" t="s">
        <v>3064</v>
      </c>
      <c r="J992" s="81" t="s">
        <v>439</v>
      </c>
      <c r="K992" s="81"/>
      <c r="L992" s="81"/>
      <c r="M992" s="81"/>
      <c r="N992" s="81"/>
      <c r="O992" s="82"/>
      <c r="P992" s="81"/>
      <c r="Q992" s="81"/>
      <c r="R992" s="81"/>
      <c r="S992" s="81"/>
      <c r="T992" s="81"/>
      <c r="U992" s="81">
        <f t="shared" si="63"/>
        <v>0</v>
      </c>
      <c r="V992" s="81">
        <f>IFERROR(VLOOKUP(A992,'Competitors Links &amp; Pricings'!A:G,3,0),"")</f>
        <v>6183.58</v>
      </c>
      <c r="W992" s="81">
        <f>IFERROR(VLOOKUP(A992,'Competitors Links &amp; Pricings'!A:G,5,0),"")</f>
        <v>6425.45</v>
      </c>
      <c r="X992" s="81" t="str">
        <f>IFERROR(VLOOKUP(A992,'Competitors Links &amp; Pricings'!A:G,7,0),"")</f>
        <v xml:space="preserve"> </v>
      </c>
      <c r="Y992" s="81">
        <f>IFERROR(VLOOKUP(A992,'Competitors Links &amp; Pricings'!A:L,8,0),"")</f>
        <v>40</v>
      </c>
      <c r="Z992" s="81">
        <f>IFERROR(VLOOKUP(A992,'Competitors Links &amp; Pricings'!A:L,9,0),"")</f>
        <v>52</v>
      </c>
      <c r="AA992" s="81">
        <f>IFERROR(VLOOKUP(A992,'Competitors Links &amp; Pricings'!A:L,10,0),"")</f>
        <v>185</v>
      </c>
      <c r="AB992" s="81">
        <f>IFERROR(VLOOKUP(A992,'Competitors Links &amp; Pricings'!A:L,11,0),"")</f>
        <v>21</v>
      </c>
    </row>
    <row r="993" spans="1:28" s="83" customFormat="1" ht="12" x14ac:dyDescent="0.25">
      <c r="A993" s="81" t="s">
        <v>3065</v>
      </c>
      <c r="B993" s="89">
        <v>4712.5</v>
      </c>
      <c r="C993" s="89">
        <v>6103.48</v>
      </c>
      <c r="D993" s="106">
        <f t="shared" si="60"/>
        <v>0.22789949340376303</v>
      </c>
      <c r="E993" s="90">
        <f t="shared" si="61"/>
        <v>0</v>
      </c>
      <c r="F993" s="90">
        <f t="shared" si="62"/>
        <v>6228.04</v>
      </c>
      <c r="G993" s="82" t="s">
        <v>34</v>
      </c>
      <c r="H993" s="81" t="s">
        <v>3066</v>
      </c>
      <c r="I993" s="81" t="s">
        <v>3067</v>
      </c>
      <c r="J993" s="81" t="s">
        <v>439</v>
      </c>
      <c r="K993" s="81"/>
      <c r="L993" s="81"/>
      <c r="M993" s="81"/>
      <c r="N993" s="81"/>
      <c r="O993" s="82"/>
      <c r="P993" s="81"/>
      <c r="Q993" s="81"/>
      <c r="R993" s="81"/>
      <c r="S993" s="81"/>
      <c r="T993" s="81"/>
      <c r="U993" s="81">
        <f t="shared" si="63"/>
        <v>0</v>
      </c>
      <c r="V993" s="81">
        <f>IFERROR(VLOOKUP(A993,'Competitors Links &amp; Pricings'!A:G,3,0),"")</f>
        <v>6228.04</v>
      </c>
      <c r="W993" s="81" t="str">
        <f>IFERROR(VLOOKUP(A993,'Competitors Links &amp; Pricings'!A:G,5,0),"")</f>
        <v xml:space="preserve"> </v>
      </c>
      <c r="X993" s="81" t="str">
        <f>IFERROR(VLOOKUP(A993,'Competitors Links &amp; Pricings'!A:G,7,0),"")</f>
        <v xml:space="preserve"> </v>
      </c>
      <c r="Y993" s="81">
        <f>IFERROR(VLOOKUP(A993,'Competitors Links &amp; Pricings'!A:L,8,0),"")</f>
        <v>40</v>
      </c>
      <c r="Z993" s="81">
        <f>IFERROR(VLOOKUP(A993,'Competitors Links &amp; Pricings'!A:L,9,0),"")</f>
        <v>52</v>
      </c>
      <c r="AA993" s="81">
        <f>IFERROR(VLOOKUP(A993,'Competitors Links &amp; Pricings'!A:L,10,0),"")</f>
        <v>185</v>
      </c>
      <c r="AB993" s="81">
        <f>IFERROR(VLOOKUP(A993,'Competitors Links &amp; Pricings'!A:L,11,0),"")</f>
        <v>21</v>
      </c>
    </row>
    <row r="994" spans="1:28" s="83" customFormat="1" ht="12" x14ac:dyDescent="0.25">
      <c r="A994" s="81" t="s">
        <v>3068</v>
      </c>
      <c r="B994" s="89">
        <v>4700</v>
      </c>
      <c r="C994" s="89">
        <v>5763.41</v>
      </c>
      <c r="D994" s="106">
        <f t="shared" si="60"/>
        <v>0.18451055885317891</v>
      </c>
      <c r="E994" s="90">
        <f t="shared" si="61"/>
        <v>0</v>
      </c>
      <c r="F994" s="90">
        <f t="shared" si="62"/>
        <v>5881.03</v>
      </c>
      <c r="G994" s="82" t="s">
        <v>34</v>
      </c>
      <c r="H994" s="81" t="s">
        <v>3069</v>
      </c>
      <c r="I994" s="81" t="s">
        <v>3070</v>
      </c>
      <c r="J994" s="81" t="s">
        <v>439</v>
      </c>
      <c r="K994" s="81"/>
      <c r="L994" s="81"/>
      <c r="M994" s="81"/>
      <c r="N994" s="81"/>
      <c r="O994" s="82"/>
      <c r="P994" s="81"/>
      <c r="Q994" s="81"/>
      <c r="R994" s="81"/>
      <c r="S994" s="81"/>
      <c r="T994" s="81"/>
      <c r="U994" s="81">
        <f t="shared" si="63"/>
        <v>0</v>
      </c>
      <c r="V994" s="81">
        <f>IFERROR(VLOOKUP(A994,'Competitors Links &amp; Pricings'!A:G,3,0),"")</f>
        <v>6211.52</v>
      </c>
      <c r="W994" s="81">
        <f>IFERROR(VLOOKUP(A994,'Competitors Links &amp; Pricings'!A:G,5,0),"")</f>
        <v>5881.03</v>
      </c>
      <c r="X994" s="81" t="str">
        <f>IFERROR(VLOOKUP(A994,'Competitors Links &amp; Pricings'!A:G,7,0),"")</f>
        <v xml:space="preserve"> </v>
      </c>
      <c r="Y994" s="81">
        <f>IFERROR(VLOOKUP(A994,'Competitors Links &amp; Pricings'!A:L,8,0),"")</f>
        <v>29</v>
      </c>
      <c r="Z994" s="81">
        <f>IFERROR(VLOOKUP(A994,'Competitors Links &amp; Pricings'!A:L,9,0),"")</f>
        <v>49.5</v>
      </c>
      <c r="AA994" s="81">
        <f>IFERROR(VLOOKUP(A994,'Competitors Links &amp; Pricings'!A:L,10,0),"")</f>
        <v>150</v>
      </c>
      <c r="AB994" s="81">
        <f>IFERROR(VLOOKUP(A994,'Competitors Links &amp; Pricings'!A:L,11,0),"")</f>
        <v>14.5</v>
      </c>
    </row>
    <row r="995" spans="1:28" s="83" customFormat="1" ht="12" x14ac:dyDescent="0.25">
      <c r="A995" s="81" t="s">
        <v>3071</v>
      </c>
      <c r="B995" s="89">
        <v>4696.88</v>
      </c>
      <c r="C995" s="89">
        <v>5739.94</v>
      </c>
      <c r="D995" s="106">
        <f t="shared" si="60"/>
        <v>0.18171966954358401</v>
      </c>
      <c r="E995" s="90">
        <f t="shared" si="61"/>
        <v>0</v>
      </c>
      <c r="F995" s="90">
        <f t="shared" si="62"/>
        <v>5239.99</v>
      </c>
      <c r="G995" s="82" t="s">
        <v>34</v>
      </c>
      <c r="H995" s="81" t="s">
        <v>3072</v>
      </c>
      <c r="I995" s="81" t="s">
        <v>3073</v>
      </c>
      <c r="J995" s="81" t="s">
        <v>439</v>
      </c>
      <c r="K995" s="81"/>
      <c r="L995" s="81"/>
      <c r="M995" s="81"/>
      <c r="N995" s="81"/>
      <c r="O995" s="82"/>
      <c r="P995" s="81"/>
      <c r="Q995" s="81"/>
      <c r="R995" s="81"/>
      <c r="S995" s="81"/>
      <c r="T995" s="81"/>
      <c r="U995" s="81">
        <f t="shared" si="63"/>
        <v>0</v>
      </c>
      <c r="V995" s="81">
        <f>IFERROR(VLOOKUP(A995,'Competitors Links &amp; Pricings'!A:G,3,0),"")</f>
        <v>5239.99</v>
      </c>
      <c r="W995" s="81">
        <f>IFERROR(VLOOKUP(A995,'Competitors Links &amp; Pricings'!A:G,5,0),"")</f>
        <v>6207.39</v>
      </c>
      <c r="X995" s="81">
        <f>IFERROR(VLOOKUP(A995,'Competitors Links &amp; Pricings'!A:G,7,0),"")</f>
        <v>6112.2</v>
      </c>
      <c r="Y995" s="81">
        <f>IFERROR(VLOOKUP(A995,'Competitors Links &amp; Pricings'!A:L,8,0),"")</f>
        <v>19</v>
      </c>
      <c r="Z995" s="81">
        <f>IFERROR(VLOOKUP(A995,'Competitors Links &amp; Pricings'!A:L,9,0),"")</f>
        <v>30</v>
      </c>
      <c r="AA995" s="81">
        <f>IFERROR(VLOOKUP(A995,'Competitors Links &amp; Pricings'!A:L,10,0),"")</f>
        <v>53</v>
      </c>
      <c r="AB995" s="81">
        <f>IFERROR(VLOOKUP(A995,'Competitors Links &amp; Pricings'!A:L,11,0),"")</f>
        <v>14</v>
      </c>
    </row>
    <row r="996" spans="1:28" s="83" customFormat="1" ht="12" x14ac:dyDescent="0.25">
      <c r="A996" s="81" t="s">
        <v>3074</v>
      </c>
      <c r="B996" s="89">
        <v>1.81</v>
      </c>
      <c r="C996" s="89">
        <v>2.25</v>
      </c>
      <c r="D996" s="106">
        <f t="shared" si="60"/>
        <v>0.19555555555555554</v>
      </c>
      <c r="E996" s="90">
        <f t="shared" si="61"/>
        <v>0</v>
      </c>
      <c r="F996" s="90">
        <f t="shared" si="62"/>
        <v>0</v>
      </c>
      <c r="G996" s="82" t="s">
        <v>34</v>
      </c>
      <c r="H996" s="81" t="s">
        <v>3075</v>
      </c>
      <c r="I996" s="81" t="s">
        <v>3076</v>
      </c>
      <c r="J996" s="81" t="s">
        <v>135</v>
      </c>
      <c r="K996" s="81"/>
      <c r="L996" s="81"/>
      <c r="M996" s="81"/>
      <c r="N996" s="81"/>
      <c r="O996" s="82"/>
      <c r="P996" s="81"/>
      <c r="Q996" s="81"/>
      <c r="R996" s="81"/>
      <c r="S996" s="81"/>
      <c r="T996" s="81"/>
      <c r="U996" s="81">
        <f t="shared" si="63"/>
        <v>0</v>
      </c>
      <c r="V996" s="81" t="str">
        <f>IFERROR(VLOOKUP(A996,'Competitors Links &amp; Pricings'!A:G,3,0),"")</f>
        <v xml:space="preserve"> </v>
      </c>
      <c r="W996" s="81" t="str">
        <f>IFERROR(VLOOKUP(A996,'Competitors Links &amp; Pricings'!A:G,5,0),"")</f>
        <v xml:space="preserve"> </v>
      </c>
      <c r="X996" s="81" t="str">
        <f>IFERROR(VLOOKUP(A996,'Competitors Links &amp; Pricings'!A:G,7,0),"")</f>
        <v xml:space="preserve"> </v>
      </c>
      <c r="Y996" s="81">
        <f>IFERROR(VLOOKUP(A996,'Competitors Links &amp; Pricings'!A:L,8,0),"")</f>
        <v>2.75</v>
      </c>
      <c r="Z996" s="81">
        <f>IFERROR(VLOOKUP(A996,'Competitors Links &amp; Pricings'!A:L,9,0),"")</f>
        <v>4.5</v>
      </c>
      <c r="AA996" s="81">
        <f>IFERROR(VLOOKUP(A996,'Competitors Links &amp; Pricings'!A:L,10,0),"")</f>
        <v>0.28000000000000003</v>
      </c>
      <c r="AB996" s="81">
        <f>IFERROR(VLOOKUP(A996,'Competitors Links &amp; Pricings'!A:L,11,0),"")</f>
        <v>0.55000000000000004</v>
      </c>
    </row>
    <row r="997" spans="1:28" s="83" customFormat="1" ht="12" x14ac:dyDescent="0.25">
      <c r="A997" s="81" t="s">
        <v>3077</v>
      </c>
      <c r="B997" s="89">
        <v>1.42</v>
      </c>
      <c r="C997" s="89">
        <v>1.98</v>
      </c>
      <c r="D997" s="106">
        <f t="shared" si="60"/>
        <v>0.28282828282828287</v>
      </c>
      <c r="E997" s="90">
        <f t="shared" si="61"/>
        <v>0</v>
      </c>
      <c r="F997" s="90">
        <f t="shared" si="62"/>
        <v>2.15</v>
      </c>
      <c r="G997" s="82" t="s">
        <v>34</v>
      </c>
      <c r="H997" s="81" t="s">
        <v>3078</v>
      </c>
      <c r="I997" s="81" t="s">
        <v>3079</v>
      </c>
      <c r="J997" s="81" t="s">
        <v>135</v>
      </c>
      <c r="K997" s="81"/>
      <c r="L997" s="81"/>
      <c r="M997" s="81"/>
      <c r="N997" s="81"/>
      <c r="O997" s="82"/>
      <c r="P997" s="81"/>
      <c r="Q997" s="81"/>
      <c r="R997" s="81"/>
      <c r="S997" s="81"/>
      <c r="T997" s="81"/>
      <c r="U997" s="81">
        <f t="shared" si="63"/>
        <v>0</v>
      </c>
      <c r="V997" s="81">
        <f>IFERROR(VLOOKUP(A997,'Competitors Links &amp; Pricings'!A:G,3,0),"")</f>
        <v>2.15</v>
      </c>
      <c r="W997" s="81" t="str">
        <f>IFERROR(VLOOKUP(A997,'Competitors Links &amp; Pricings'!A:G,5,0),"")</f>
        <v xml:space="preserve"> </v>
      </c>
      <c r="X997" s="81" t="str">
        <f>IFERROR(VLOOKUP(A997,'Competitors Links &amp; Pricings'!A:G,7,0),"")</f>
        <v xml:space="preserve"> </v>
      </c>
      <c r="Y997" s="81">
        <f>IFERROR(VLOOKUP(A997,'Competitors Links &amp; Pricings'!A:L,8,0),"")</f>
        <v>2.25</v>
      </c>
      <c r="Z997" s="81">
        <f>IFERROR(VLOOKUP(A997,'Competitors Links &amp; Pricings'!A:L,9,0),"")</f>
        <v>4</v>
      </c>
      <c r="AA997" s="81">
        <f>IFERROR(VLOOKUP(A997,'Competitors Links &amp; Pricings'!A:L,10,0),"")</f>
        <v>0.25</v>
      </c>
      <c r="AB997" s="81">
        <f>IFERROR(VLOOKUP(A997,'Competitors Links &amp; Pricings'!A:L,11,0),"")</f>
        <v>0.55000000000000004</v>
      </c>
    </row>
    <row r="998" spans="1:28" s="92" customFormat="1" ht="12" x14ac:dyDescent="0.25">
      <c r="A998" s="91" t="s">
        <v>3080</v>
      </c>
      <c r="B998" s="89">
        <v>1.1599999999999999</v>
      </c>
      <c r="C998" s="89">
        <v>1.46</v>
      </c>
      <c r="D998" s="106">
        <f t="shared" si="60"/>
        <v>0.20547945205479456</v>
      </c>
      <c r="E998" s="90">
        <f t="shared" si="61"/>
        <v>0</v>
      </c>
      <c r="F998" s="90">
        <f t="shared" si="62"/>
        <v>5</v>
      </c>
      <c r="G998" s="100" t="s">
        <v>527</v>
      </c>
      <c r="H998" s="101" t="s">
        <v>3081</v>
      </c>
      <c r="I998" s="101" t="s">
        <v>3082</v>
      </c>
      <c r="J998" s="101" t="s">
        <v>135</v>
      </c>
      <c r="K998" s="101"/>
      <c r="L998" s="101"/>
      <c r="M998" s="101"/>
      <c r="N998" s="101"/>
      <c r="O998" s="100"/>
      <c r="P998" s="101"/>
      <c r="Q998" s="101"/>
      <c r="R998" s="101"/>
      <c r="S998" s="101"/>
      <c r="T998" s="101"/>
      <c r="U998" s="81">
        <f t="shared" si="63"/>
        <v>0</v>
      </c>
      <c r="V998" s="101">
        <f>IFERROR(VLOOKUP(A998,'Competitors Links &amp; Pricings'!A:G,3,0),"")</f>
        <v>5</v>
      </c>
      <c r="W998" s="101" t="str">
        <f>IFERROR(VLOOKUP(A998,'Competitors Links &amp; Pricings'!A:G,5,0),"")</f>
        <v xml:space="preserve"> </v>
      </c>
      <c r="X998" s="101" t="str">
        <f>IFERROR(VLOOKUP(A998,'Competitors Links &amp; Pricings'!A:G,7,0),"")</f>
        <v xml:space="preserve"> </v>
      </c>
      <c r="Y998" s="101">
        <f>IFERROR(VLOOKUP(A998,'Competitors Links &amp; Pricings'!A:L,8,0),"")</f>
        <v>0.5</v>
      </c>
      <c r="Z998" s="101">
        <f>IFERROR(VLOOKUP(A998,'Competitors Links &amp; Pricings'!A:L,9,0),"")</f>
        <v>0.5</v>
      </c>
      <c r="AA998" s="101">
        <f>IFERROR(VLOOKUP(A998,'Competitors Links &amp; Pricings'!A:L,10,0),"")</f>
        <v>0.5</v>
      </c>
      <c r="AB998" s="101">
        <f>IFERROR(VLOOKUP(A998,'Competitors Links &amp; Pricings'!A:L,11,0),"")</f>
        <v>4.5</v>
      </c>
    </row>
    <row r="999" spans="1:28" s="83" customFormat="1" ht="12" x14ac:dyDescent="0.25">
      <c r="A999" s="81" t="s">
        <v>3083</v>
      </c>
      <c r="B999" s="89">
        <v>1.01</v>
      </c>
      <c r="C999" s="89">
        <v>1.34</v>
      </c>
      <c r="D999" s="106">
        <f t="shared" si="60"/>
        <v>0.24626865671641796</v>
      </c>
      <c r="E999" s="90">
        <f t="shared" si="61"/>
        <v>0</v>
      </c>
      <c r="F999" s="90">
        <f t="shared" si="62"/>
        <v>0</v>
      </c>
      <c r="G999" s="82" t="s">
        <v>34</v>
      </c>
      <c r="H999" s="81" t="s">
        <v>3084</v>
      </c>
      <c r="I999" s="81" t="s">
        <v>3085</v>
      </c>
      <c r="J999" s="81" t="s">
        <v>135</v>
      </c>
      <c r="K999" s="81"/>
      <c r="L999" s="81"/>
      <c r="M999" s="81"/>
      <c r="N999" s="81"/>
      <c r="O999" s="82"/>
      <c r="P999" s="81"/>
      <c r="Q999" s="81"/>
      <c r="R999" s="81"/>
      <c r="S999" s="81"/>
      <c r="T999" s="81"/>
      <c r="U999" s="81">
        <f t="shared" si="63"/>
        <v>0</v>
      </c>
      <c r="V999" s="81" t="str">
        <f>IFERROR(VLOOKUP(A999,'Competitors Links &amp; Pricings'!A:G,3,0),"")</f>
        <v xml:space="preserve"> </v>
      </c>
      <c r="W999" s="81" t="str">
        <f>IFERROR(VLOOKUP(A999,'Competitors Links &amp; Pricings'!A:G,5,0),"")</f>
        <v xml:space="preserve"> </v>
      </c>
      <c r="X999" s="81" t="str">
        <f>IFERROR(VLOOKUP(A999,'Competitors Links &amp; Pricings'!A:G,7,0),"")</f>
        <v xml:space="preserve"> </v>
      </c>
      <c r="Y999" s="81">
        <f>IFERROR(VLOOKUP(A999,'Competitors Links &amp; Pricings'!A:L,8,0),"")</f>
        <v>4</v>
      </c>
      <c r="Z999" s="81">
        <f>IFERROR(VLOOKUP(A999,'Competitors Links &amp; Pricings'!A:L,9,0),"")</f>
        <v>12</v>
      </c>
      <c r="AA999" s="81">
        <f>IFERROR(VLOOKUP(A999,'Competitors Links &amp; Pricings'!A:L,10,0),"")</f>
        <v>0.08</v>
      </c>
      <c r="AB999" s="81">
        <f>IFERROR(VLOOKUP(A999,'Competitors Links &amp; Pricings'!A:L,11,0),"")</f>
        <v>4</v>
      </c>
    </row>
    <row r="1000" spans="1:28" s="83" customFormat="1" ht="12" x14ac:dyDescent="0.25">
      <c r="A1000" s="81" t="s">
        <v>3086</v>
      </c>
      <c r="B1000" s="89">
        <v>4546.88</v>
      </c>
      <c r="C1000" s="89">
        <v>5413.34</v>
      </c>
      <c r="D1000" s="106">
        <f t="shared" si="60"/>
        <v>0.1600601477091777</v>
      </c>
      <c r="E1000" s="90">
        <f t="shared" si="61"/>
        <v>0</v>
      </c>
      <c r="F1000" s="90">
        <f t="shared" si="62"/>
        <v>5239.99</v>
      </c>
      <c r="G1000" s="82" t="s">
        <v>34</v>
      </c>
      <c r="H1000" s="81" t="s">
        <v>3087</v>
      </c>
      <c r="I1000" s="81" t="s">
        <v>3088</v>
      </c>
      <c r="J1000" s="81" t="s">
        <v>439</v>
      </c>
      <c r="K1000" s="81"/>
      <c r="L1000" s="81"/>
      <c r="M1000" s="81"/>
      <c r="N1000" s="81"/>
      <c r="O1000" s="82"/>
      <c r="P1000" s="81"/>
      <c r="Q1000" s="81"/>
      <c r="R1000" s="81"/>
      <c r="S1000" s="81"/>
      <c r="T1000" s="81"/>
      <c r="U1000" s="81">
        <f t="shared" si="63"/>
        <v>0</v>
      </c>
      <c r="V1000" s="81">
        <f>IFERROR(VLOOKUP(A1000,'Competitors Links &amp; Pricings'!A:G,3,0),"")</f>
        <v>5239.99</v>
      </c>
      <c r="W1000" s="81">
        <f>IFERROR(VLOOKUP(A1000,'Competitors Links &amp; Pricings'!A:G,5,0),"")</f>
        <v>6009.15</v>
      </c>
      <c r="X1000" s="81" t="str">
        <f>IFERROR(VLOOKUP(A1000,'Competitors Links &amp; Pricings'!A:G,7,0),"")</f>
        <v xml:space="preserve"> </v>
      </c>
      <c r="Y1000" s="81">
        <f>IFERROR(VLOOKUP(A1000,'Competitors Links &amp; Pricings'!A:L,8,0),"")</f>
        <v>17</v>
      </c>
      <c r="Z1000" s="81">
        <f>IFERROR(VLOOKUP(A1000,'Competitors Links &amp; Pricings'!A:L,9,0),"")</f>
        <v>28</v>
      </c>
      <c r="AA1000" s="81">
        <f>IFERROR(VLOOKUP(A1000,'Competitors Links &amp; Pricings'!A:L,10,0),"")</f>
        <v>43</v>
      </c>
      <c r="AB1000" s="81">
        <f>IFERROR(VLOOKUP(A1000,'Competitors Links &amp; Pricings'!A:L,11,0),"")</f>
        <v>13</v>
      </c>
    </row>
    <row r="1001" spans="1:28" s="83" customFormat="1" ht="12" x14ac:dyDescent="0.25">
      <c r="A1001" s="81" t="s">
        <v>3089</v>
      </c>
      <c r="B1001" s="89">
        <v>4530.63</v>
      </c>
      <c r="C1001" s="89">
        <v>5254.01</v>
      </c>
      <c r="D1001" s="106">
        <f t="shared" si="60"/>
        <v>0.13768150422248912</v>
      </c>
      <c r="E1001" s="90">
        <f t="shared" si="61"/>
        <v>0</v>
      </c>
      <c r="F1001" s="90">
        <f t="shared" si="62"/>
        <v>5205</v>
      </c>
      <c r="G1001" s="82" t="s">
        <v>34</v>
      </c>
      <c r="H1001" s="81" t="s">
        <v>3090</v>
      </c>
      <c r="I1001" s="81" t="s">
        <v>3091</v>
      </c>
      <c r="J1001" s="81" t="s">
        <v>439</v>
      </c>
      <c r="K1001" s="81"/>
      <c r="L1001" s="81"/>
      <c r="M1001" s="81"/>
      <c r="N1001" s="81"/>
      <c r="O1001" s="82"/>
      <c r="P1001" s="81"/>
      <c r="Q1001" s="81"/>
      <c r="R1001" s="81"/>
      <c r="S1001" s="81"/>
      <c r="T1001" s="81"/>
      <c r="U1001" s="81">
        <f t="shared" si="63"/>
        <v>0</v>
      </c>
      <c r="V1001" s="81">
        <f>IFERROR(VLOOKUP(A1001,'Competitors Links &amp; Pricings'!A:G,3,0),"")</f>
        <v>5205</v>
      </c>
      <c r="W1001" s="81">
        <f>IFERROR(VLOOKUP(A1001,'Competitors Links &amp; Pricings'!A:G,5,0),"")</f>
        <v>5239.99</v>
      </c>
      <c r="X1001" s="81">
        <f>IFERROR(VLOOKUP(A1001,'Competitors Links &amp; Pricings'!A:G,7,0),"")</f>
        <v>5669.09</v>
      </c>
      <c r="Y1001" s="81">
        <f>IFERROR(VLOOKUP(A1001,'Competitors Links &amp; Pricings'!A:L,8,0),"")</f>
        <v>15</v>
      </c>
      <c r="Z1001" s="81">
        <f>IFERROR(VLOOKUP(A1001,'Competitors Links &amp; Pricings'!A:L,9,0),"")</f>
        <v>27</v>
      </c>
      <c r="AA1001" s="81">
        <f>IFERROR(VLOOKUP(A1001,'Competitors Links &amp; Pricings'!A:L,10,0),"")</f>
        <v>33</v>
      </c>
      <c r="AB1001" s="81">
        <f>IFERROR(VLOOKUP(A1001,'Competitors Links &amp; Pricings'!A:L,11,0),"")</f>
        <v>12</v>
      </c>
    </row>
    <row r="1002" spans="1:28" s="83" customFormat="1" ht="12" x14ac:dyDescent="0.25">
      <c r="A1002" s="81" t="s">
        <v>3092</v>
      </c>
      <c r="B1002" s="89">
        <v>2.71</v>
      </c>
      <c r="C1002" s="89">
        <v>3.59</v>
      </c>
      <c r="D1002" s="106">
        <f t="shared" si="60"/>
        <v>0.24512534818941503</v>
      </c>
      <c r="E1002" s="90">
        <f t="shared" si="61"/>
        <v>0</v>
      </c>
      <c r="F1002" s="90">
        <f t="shared" si="62"/>
        <v>3.89</v>
      </c>
      <c r="G1002" s="82" t="s">
        <v>34</v>
      </c>
      <c r="H1002" s="81" t="s">
        <v>3093</v>
      </c>
      <c r="I1002" s="81" t="s">
        <v>3094</v>
      </c>
      <c r="J1002" s="81" t="s">
        <v>135</v>
      </c>
      <c r="K1002" s="81"/>
      <c r="L1002" s="81"/>
      <c r="M1002" s="81"/>
      <c r="N1002" s="81"/>
      <c r="O1002" s="82"/>
      <c r="P1002" s="81"/>
      <c r="Q1002" s="81"/>
      <c r="R1002" s="81"/>
      <c r="S1002" s="81"/>
      <c r="T1002" s="81"/>
      <c r="U1002" s="81">
        <f t="shared" si="63"/>
        <v>0</v>
      </c>
      <c r="V1002" s="81">
        <f>IFERROR(VLOOKUP(A1002,'Competitors Links &amp; Pricings'!A:G,3,0),"")</f>
        <v>3.89</v>
      </c>
      <c r="W1002" s="81" t="str">
        <f>IFERROR(VLOOKUP(A1002,'Competitors Links &amp; Pricings'!A:G,5,0),"")</f>
        <v xml:space="preserve"> </v>
      </c>
      <c r="X1002" s="81" t="str">
        <f>IFERROR(VLOOKUP(A1002,'Competitors Links &amp; Pricings'!A:G,7,0),"")</f>
        <v xml:space="preserve"> </v>
      </c>
      <c r="Y1002" s="81">
        <f>IFERROR(VLOOKUP(A1002,'Competitors Links &amp; Pricings'!A:L,8,0),"")</f>
        <v>1.75</v>
      </c>
      <c r="Z1002" s="81">
        <f>IFERROR(VLOOKUP(A1002,'Competitors Links &amp; Pricings'!A:L,9,0),"")</f>
        <v>0.75</v>
      </c>
      <c r="AA1002" s="81">
        <f>IFERROR(VLOOKUP(A1002,'Competitors Links &amp; Pricings'!A:L,10,0),"")</f>
        <v>0.04</v>
      </c>
      <c r="AB1002" s="81">
        <f>IFERROR(VLOOKUP(A1002,'Competitors Links &amp; Pricings'!A:L,11,0),"")</f>
        <v>0.3</v>
      </c>
    </row>
    <row r="1003" spans="1:28" s="83" customFormat="1" ht="12" x14ac:dyDescent="0.25">
      <c r="A1003" s="81" t="s">
        <v>3095</v>
      </c>
      <c r="B1003" s="89">
        <v>4140.63</v>
      </c>
      <c r="C1003" s="89">
        <v>4880.3900000000003</v>
      </c>
      <c r="D1003" s="106">
        <f t="shared" si="60"/>
        <v>0.1515780501148474</v>
      </c>
      <c r="E1003" s="90">
        <f t="shared" si="61"/>
        <v>0</v>
      </c>
      <c r="F1003" s="90">
        <f t="shared" si="62"/>
        <v>4979.99</v>
      </c>
      <c r="G1003" s="82" t="s">
        <v>34</v>
      </c>
      <c r="H1003" s="81" t="s">
        <v>3096</v>
      </c>
      <c r="I1003" s="81" t="s">
        <v>3097</v>
      </c>
      <c r="J1003" s="81" t="s">
        <v>439</v>
      </c>
      <c r="K1003" s="81"/>
      <c r="L1003" s="81"/>
      <c r="M1003" s="81"/>
      <c r="N1003" s="81"/>
      <c r="O1003" s="82"/>
      <c r="P1003" s="81"/>
      <c r="Q1003" s="81"/>
      <c r="R1003" s="81"/>
      <c r="S1003" s="81"/>
      <c r="T1003" s="81"/>
      <c r="U1003" s="81">
        <f t="shared" si="63"/>
        <v>0</v>
      </c>
      <c r="V1003" s="81">
        <f>IFERROR(VLOOKUP(A1003,'Competitors Links &amp; Pricings'!A:G,3,0),"")</f>
        <v>5472.25</v>
      </c>
      <c r="W1003" s="81">
        <f>IFERROR(VLOOKUP(A1003,'Competitors Links &amp; Pricings'!A:G,5,0),"")</f>
        <v>5388.33</v>
      </c>
      <c r="X1003" s="81">
        <f>IFERROR(VLOOKUP(A1003,'Competitors Links &amp; Pricings'!A:G,7,0),"")</f>
        <v>4979.99</v>
      </c>
      <c r="Y1003" s="81">
        <f>IFERROR(VLOOKUP(A1003,'Competitors Links &amp; Pricings'!A:L,8,0),"")</f>
        <v>40</v>
      </c>
      <c r="Z1003" s="81">
        <f>IFERROR(VLOOKUP(A1003,'Competitors Links &amp; Pricings'!A:L,9,0),"")</f>
        <v>52</v>
      </c>
      <c r="AA1003" s="81">
        <f>IFERROR(VLOOKUP(A1003,'Competitors Links &amp; Pricings'!A:L,10,0),"")</f>
        <v>160</v>
      </c>
      <c r="AB1003" s="81">
        <f>IFERROR(VLOOKUP(A1003,'Competitors Links &amp; Pricings'!A:L,11,0),"")</f>
        <v>21</v>
      </c>
    </row>
    <row r="1004" spans="1:28" s="92" customFormat="1" ht="12" x14ac:dyDescent="0.25">
      <c r="A1004" s="91" t="s">
        <v>3098</v>
      </c>
      <c r="B1004" s="89">
        <v>0.96</v>
      </c>
      <c r="C1004" s="89">
        <v>1.23</v>
      </c>
      <c r="D1004" s="106">
        <f t="shared" si="60"/>
        <v>0.21951219512195125</v>
      </c>
      <c r="E1004" s="90">
        <f t="shared" si="61"/>
        <v>0</v>
      </c>
      <c r="F1004" s="90">
        <f t="shared" si="62"/>
        <v>1.1000000000000001</v>
      </c>
      <c r="G1004" s="100" t="s">
        <v>527</v>
      </c>
      <c r="H1004" s="101" t="s">
        <v>3099</v>
      </c>
      <c r="I1004" s="101" t="s">
        <v>3100</v>
      </c>
      <c r="J1004" s="101" t="s">
        <v>135</v>
      </c>
      <c r="K1004" s="101"/>
      <c r="L1004" s="101"/>
      <c r="M1004" s="101"/>
      <c r="N1004" s="101"/>
      <c r="O1004" s="100"/>
      <c r="P1004" s="101"/>
      <c r="Q1004" s="101"/>
      <c r="R1004" s="101"/>
      <c r="S1004" s="101"/>
      <c r="T1004" s="101"/>
      <c r="U1004" s="81">
        <f t="shared" si="63"/>
        <v>0</v>
      </c>
      <c r="V1004" s="101">
        <f>IFERROR(VLOOKUP(A1004,'Competitors Links &amp; Pricings'!A:G,3,0),"")</f>
        <v>1.1000000000000001</v>
      </c>
      <c r="W1004" s="101">
        <f>IFERROR(VLOOKUP(A1004,'Competitors Links &amp; Pricings'!A:G,5,0),"")</f>
        <v>1.27</v>
      </c>
      <c r="X1004" s="101">
        <f>IFERROR(VLOOKUP(A1004,'Competitors Links &amp; Pricings'!A:G,7,0),"")</f>
        <v>128.66</v>
      </c>
      <c r="Y1004" s="101">
        <f>IFERROR(VLOOKUP(A1004,'Competitors Links &amp; Pricings'!A:L,8,0),"")</f>
        <v>4</v>
      </c>
      <c r="Z1004" s="101">
        <f>IFERROR(VLOOKUP(A1004,'Competitors Links &amp; Pricings'!A:L,9,0),"")</f>
        <v>12</v>
      </c>
      <c r="AA1004" s="101">
        <f>IFERROR(VLOOKUP(A1004,'Competitors Links &amp; Pricings'!A:L,10,0),"")</f>
        <v>1</v>
      </c>
      <c r="AB1004" s="101">
        <f>IFERROR(VLOOKUP(A1004,'Competitors Links &amp; Pricings'!A:L,11,0),"")</f>
        <v>4</v>
      </c>
    </row>
    <row r="1005" spans="1:28" s="83" customFormat="1" ht="12" x14ac:dyDescent="0.25">
      <c r="A1005" s="81" t="s">
        <v>3101</v>
      </c>
      <c r="B1005" s="89">
        <v>3968.75</v>
      </c>
      <c r="C1005" s="89">
        <v>4331.59</v>
      </c>
      <c r="D1005" s="106">
        <f t="shared" si="60"/>
        <v>8.3766007401439219E-2</v>
      </c>
      <c r="E1005" s="90">
        <f t="shared" si="61"/>
        <v>0</v>
      </c>
      <c r="F1005" s="90">
        <f t="shared" si="62"/>
        <v>4419.99</v>
      </c>
      <c r="G1005" s="82" t="s">
        <v>34</v>
      </c>
      <c r="H1005" s="81" t="s">
        <v>3102</v>
      </c>
      <c r="I1005" s="81" t="s">
        <v>3103</v>
      </c>
      <c r="J1005" s="81" t="s">
        <v>2656</v>
      </c>
      <c r="K1005" s="81"/>
      <c r="L1005" s="81"/>
      <c r="M1005" s="81"/>
      <c r="N1005" s="81"/>
      <c r="O1005" s="82"/>
      <c r="P1005" s="81"/>
      <c r="Q1005" s="81"/>
      <c r="R1005" s="81"/>
      <c r="S1005" s="81"/>
      <c r="T1005" s="81"/>
      <c r="U1005" s="81">
        <f t="shared" si="63"/>
        <v>0</v>
      </c>
      <c r="V1005" s="81">
        <f>IFERROR(VLOOKUP(A1005,'Competitors Links &amp; Pricings'!A:G,3,0),"")</f>
        <v>4419.99</v>
      </c>
      <c r="W1005" s="81">
        <f>IFERROR(VLOOKUP(A1005,'Competitors Links &amp; Pricings'!A:G,5,0),"")</f>
        <v>5164.67</v>
      </c>
      <c r="X1005" s="81">
        <f>IFERROR(VLOOKUP(A1005,'Competitors Links &amp; Pricings'!A:G,7,0),"")</f>
        <v>5245.1</v>
      </c>
      <c r="Y1005" s="81">
        <f>IFERROR(VLOOKUP(A1005,'Competitors Links &amp; Pricings'!A:L,8,0),"")</f>
        <v>40</v>
      </c>
      <c r="Z1005" s="81">
        <f>IFERROR(VLOOKUP(A1005,'Competitors Links &amp; Pricings'!A:L,9,0),"")</f>
        <v>52</v>
      </c>
      <c r="AA1005" s="81">
        <f>IFERROR(VLOOKUP(A1005,'Competitors Links &amp; Pricings'!A:L,10,0),"")</f>
        <v>160</v>
      </c>
      <c r="AB1005" s="81">
        <f>IFERROR(VLOOKUP(A1005,'Competitors Links &amp; Pricings'!A:L,11,0),"")</f>
        <v>21</v>
      </c>
    </row>
    <row r="1006" spans="1:28" s="83" customFormat="1" ht="12" x14ac:dyDescent="0.25">
      <c r="A1006" s="81" t="s">
        <v>3104</v>
      </c>
      <c r="B1006" s="89">
        <v>24.59</v>
      </c>
      <c r="C1006" s="89">
        <v>29.03</v>
      </c>
      <c r="D1006" s="106">
        <f t="shared" si="60"/>
        <v>0.15294522907337241</v>
      </c>
      <c r="E1006" s="90">
        <f t="shared" si="61"/>
        <v>0</v>
      </c>
      <c r="F1006" s="90">
        <f t="shared" si="62"/>
        <v>28.14</v>
      </c>
      <c r="G1006" s="82" t="s">
        <v>34</v>
      </c>
      <c r="H1006" s="81" t="s">
        <v>3105</v>
      </c>
      <c r="I1006" s="81" t="s">
        <v>3106</v>
      </c>
      <c r="J1006" s="81" t="s">
        <v>135</v>
      </c>
      <c r="K1006" s="81"/>
      <c r="L1006" s="81"/>
      <c r="M1006" s="81"/>
      <c r="N1006" s="81"/>
      <c r="O1006" s="82"/>
      <c r="P1006" s="81"/>
      <c r="Q1006" s="81"/>
      <c r="R1006" s="81"/>
      <c r="S1006" s="81"/>
      <c r="T1006" s="81"/>
      <c r="U1006" s="81">
        <f t="shared" si="63"/>
        <v>0</v>
      </c>
      <c r="V1006" s="81">
        <f>IFERROR(VLOOKUP(A1006,'Competitors Links &amp; Pricings'!A:G,3,0),"")</f>
        <v>28.14</v>
      </c>
      <c r="W1006" s="81">
        <f>IFERROR(VLOOKUP(A1006,'Competitors Links &amp; Pricings'!A:G,5,0),"")</f>
        <v>329.47</v>
      </c>
      <c r="X1006" s="81">
        <f>IFERROR(VLOOKUP(A1006,'Competitors Links &amp; Pricings'!A:G,7,0),"")</f>
        <v>329.47</v>
      </c>
      <c r="Y1006" s="81">
        <f>IFERROR(VLOOKUP(A1006,'Competitors Links &amp; Pricings'!A:L,8,0),"")</f>
        <v>18</v>
      </c>
      <c r="Z1006" s="81">
        <f>IFERROR(VLOOKUP(A1006,'Competitors Links &amp; Pricings'!A:L,9,0),"")</f>
        <v>18</v>
      </c>
      <c r="AA1006" s="81">
        <f>IFERROR(VLOOKUP(A1006,'Competitors Links &amp; Pricings'!A:L,10,0),"")</f>
        <v>31</v>
      </c>
      <c r="AB1006" s="81">
        <f>IFERROR(VLOOKUP(A1006,'Competitors Links &amp; Pricings'!A:L,11,0),"")</f>
        <v>6</v>
      </c>
    </row>
    <row r="1007" spans="1:28" s="83" customFormat="1" ht="12" x14ac:dyDescent="0.25">
      <c r="A1007" s="81" t="s">
        <v>3107</v>
      </c>
      <c r="B1007" s="89">
        <v>27.76</v>
      </c>
      <c r="C1007" s="89">
        <v>35.4</v>
      </c>
      <c r="D1007" s="106">
        <f t="shared" si="60"/>
        <v>0.21581920903954796</v>
      </c>
      <c r="E1007" s="90">
        <f t="shared" si="61"/>
        <v>0</v>
      </c>
      <c r="F1007" s="90">
        <f t="shared" si="62"/>
        <v>38.479999999999997</v>
      </c>
      <c r="G1007" s="82" t="s">
        <v>34</v>
      </c>
      <c r="H1007" s="81" t="s">
        <v>3108</v>
      </c>
      <c r="I1007" s="81" t="s">
        <v>3109</v>
      </c>
      <c r="J1007" s="81" t="s">
        <v>135</v>
      </c>
      <c r="K1007" s="81"/>
      <c r="L1007" s="81"/>
      <c r="M1007" s="81"/>
      <c r="N1007" s="81"/>
      <c r="O1007" s="82"/>
      <c r="P1007" s="81"/>
      <c r="Q1007" s="81"/>
      <c r="R1007" s="81"/>
      <c r="S1007" s="81"/>
      <c r="T1007" s="81"/>
      <c r="U1007" s="81">
        <f t="shared" si="63"/>
        <v>0</v>
      </c>
      <c r="V1007" s="81">
        <f>IFERROR(VLOOKUP(A1007,'Competitors Links &amp; Pricings'!A:G,3,0),"")</f>
        <v>38.479999999999997</v>
      </c>
      <c r="W1007" s="81">
        <f>IFERROR(VLOOKUP(A1007,'Competitors Links &amp; Pricings'!A:G,5,0),"")</f>
        <v>38.479999999999997</v>
      </c>
      <c r="X1007" s="81">
        <f>IFERROR(VLOOKUP(A1007,'Competitors Links &amp; Pricings'!A:G,7,0),"")</f>
        <v>38.479999999999997</v>
      </c>
      <c r="Y1007" s="81">
        <f>IFERROR(VLOOKUP(A1007,'Competitors Links &amp; Pricings'!A:L,8,0),"")</f>
        <v>18</v>
      </c>
      <c r="Z1007" s="81">
        <f>IFERROR(VLOOKUP(A1007,'Competitors Links &amp; Pricings'!A:L,9,0),"")</f>
        <v>18</v>
      </c>
      <c r="AA1007" s="81">
        <f>IFERROR(VLOOKUP(A1007,'Competitors Links &amp; Pricings'!A:L,10,0),"")</f>
        <v>31</v>
      </c>
      <c r="AB1007" s="81">
        <f>IFERROR(VLOOKUP(A1007,'Competitors Links &amp; Pricings'!A:L,11,0),"")</f>
        <v>6</v>
      </c>
    </row>
    <row r="1008" spans="1:28" s="83" customFormat="1" ht="12" x14ac:dyDescent="0.25">
      <c r="A1008" s="81" t="s">
        <v>3110</v>
      </c>
      <c r="B1008" s="89">
        <v>24.59</v>
      </c>
      <c r="C1008" s="89">
        <v>29.03</v>
      </c>
      <c r="D1008" s="106">
        <f t="shared" si="60"/>
        <v>0.15294522907337241</v>
      </c>
      <c r="E1008" s="90">
        <f t="shared" si="61"/>
        <v>0</v>
      </c>
      <c r="F1008" s="90">
        <f t="shared" si="62"/>
        <v>27.87</v>
      </c>
      <c r="G1008" s="82" t="s">
        <v>34</v>
      </c>
      <c r="H1008" s="81" t="s">
        <v>3111</v>
      </c>
      <c r="I1008" s="81" t="s">
        <v>3112</v>
      </c>
      <c r="J1008" s="81" t="s">
        <v>135</v>
      </c>
      <c r="K1008" s="81"/>
      <c r="L1008" s="81"/>
      <c r="M1008" s="81"/>
      <c r="N1008" s="81"/>
      <c r="O1008" s="82"/>
      <c r="P1008" s="81"/>
      <c r="Q1008" s="81"/>
      <c r="R1008" s="81"/>
      <c r="S1008" s="81"/>
      <c r="T1008" s="81"/>
      <c r="U1008" s="81">
        <f t="shared" si="63"/>
        <v>0</v>
      </c>
      <c r="V1008" s="81">
        <f>IFERROR(VLOOKUP(A1008,'Competitors Links &amp; Pricings'!A:G,3,0),"")</f>
        <v>329.47</v>
      </c>
      <c r="W1008" s="81">
        <f>IFERROR(VLOOKUP(A1008,'Competitors Links &amp; Pricings'!A:G,5,0),"")</f>
        <v>27.87</v>
      </c>
      <c r="X1008" s="81">
        <f>IFERROR(VLOOKUP(A1008,'Competitors Links &amp; Pricings'!A:G,7,0),"")</f>
        <v>329.47</v>
      </c>
      <c r="Y1008" s="81">
        <f>IFERROR(VLOOKUP(A1008,'Competitors Links &amp; Pricings'!A:L,8,0),"")</f>
        <v>20</v>
      </c>
      <c r="Z1008" s="81">
        <f>IFERROR(VLOOKUP(A1008,'Competitors Links &amp; Pricings'!A:L,9,0),"")</f>
        <v>18.5</v>
      </c>
      <c r="AA1008" s="81">
        <f>IFERROR(VLOOKUP(A1008,'Competitors Links &amp; Pricings'!A:L,10,0),"")</f>
        <v>31</v>
      </c>
      <c r="AB1008" s="81">
        <f>IFERROR(VLOOKUP(A1008,'Competitors Links &amp; Pricings'!A:L,11,0),"")</f>
        <v>5</v>
      </c>
    </row>
    <row r="1009" spans="1:28" s="83" customFormat="1" ht="12" x14ac:dyDescent="0.25">
      <c r="A1009" s="81" t="s">
        <v>3113</v>
      </c>
      <c r="B1009" s="89">
        <v>27.76</v>
      </c>
      <c r="C1009" s="89">
        <v>32.770000000000003</v>
      </c>
      <c r="D1009" s="106">
        <f t="shared" si="60"/>
        <v>0.15288373512358869</v>
      </c>
      <c r="E1009" s="90">
        <f t="shared" si="61"/>
        <v>0</v>
      </c>
      <c r="F1009" s="90">
        <f t="shared" si="62"/>
        <v>28.64</v>
      </c>
      <c r="G1009" s="82" t="s">
        <v>34</v>
      </c>
      <c r="H1009" s="81" t="s">
        <v>3114</v>
      </c>
      <c r="I1009" s="81" t="s">
        <v>3115</v>
      </c>
      <c r="J1009" s="81" t="s">
        <v>135</v>
      </c>
      <c r="K1009" s="81"/>
      <c r="L1009" s="81"/>
      <c r="M1009" s="81"/>
      <c r="N1009" s="81"/>
      <c r="O1009" s="82"/>
      <c r="P1009" s="81"/>
      <c r="Q1009" s="81"/>
      <c r="R1009" s="81"/>
      <c r="S1009" s="81"/>
      <c r="T1009" s="81"/>
      <c r="U1009" s="81">
        <f t="shared" si="63"/>
        <v>0</v>
      </c>
      <c r="V1009" s="81">
        <f>IFERROR(VLOOKUP(A1009,'Competitors Links &amp; Pricings'!A:G,3,0),"")</f>
        <v>32.61</v>
      </c>
      <c r="W1009" s="81">
        <f>IFERROR(VLOOKUP(A1009,'Competitors Links &amp; Pricings'!A:G,5,0),"")</f>
        <v>28.64</v>
      </c>
      <c r="X1009" s="81" t="str">
        <f>IFERROR(VLOOKUP(A1009,'Competitors Links &amp; Pricings'!A:G,7,0),"")</f>
        <v xml:space="preserve"> </v>
      </c>
      <c r="Y1009" s="81">
        <f>IFERROR(VLOOKUP(A1009,'Competitors Links &amp; Pricings'!A:L,8,0),"")</f>
        <v>18.5</v>
      </c>
      <c r="Z1009" s="81">
        <f>IFERROR(VLOOKUP(A1009,'Competitors Links &amp; Pricings'!A:L,9,0),"")</f>
        <v>19.5</v>
      </c>
      <c r="AA1009" s="81">
        <f>IFERROR(VLOOKUP(A1009,'Competitors Links &amp; Pricings'!A:L,10,0),"")</f>
        <v>31</v>
      </c>
      <c r="AB1009" s="81">
        <f>IFERROR(VLOOKUP(A1009,'Competitors Links &amp; Pricings'!A:L,11,0),"")</f>
        <v>5</v>
      </c>
    </row>
    <row r="1010" spans="1:28" s="83" customFormat="1" ht="12" x14ac:dyDescent="0.25">
      <c r="A1010" s="81" t="s">
        <v>3116</v>
      </c>
      <c r="B1010" s="89">
        <v>27.76</v>
      </c>
      <c r="C1010" s="89">
        <v>31.16</v>
      </c>
      <c r="D1010" s="106">
        <f t="shared" si="60"/>
        <v>0.10911424903722716</v>
      </c>
      <c r="E1010" s="90">
        <f t="shared" si="61"/>
        <v>0</v>
      </c>
      <c r="F1010" s="90">
        <f t="shared" si="62"/>
        <v>33.869999999999997</v>
      </c>
      <c r="G1010" s="82" t="s">
        <v>34</v>
      </c>
      <c r="H1010" s="81" t="s">
        <v>3117</v>
      </c>
      <c r="I1010" s="81" t="s">
        <v>3118</v>
      </c>
      <c r="J1010" s="81" t="s">
        <v>135</v>
      </c>
      <c r="K1010" s="81"/>
      <c r="L1010" s="81"/>
      <c r="M1010" s="81"/>
      <c r="N1010" s="81"/>
      <c r="O1010" s="82"/>
      <c r="P1010" s="81"/>
      <c r="Q1010" s="81"/>
      <c r="R1010" s="81"/>
      <c r="S1010" s="81"/>
      <c r="T1010" s="81"/>
      <c r="U1010" s="81">
        <f t="shared" si="63"/>
        <v>0</v>
      </c>
      <c r="V1010" s="81">
        <f>IFERROR(VLOOKUP(A1010,'Competitors Links &amp; Pricings'!A:G,3,0),"")</f>
        <v>999</v>
      </c>
      <c r="W1010" s="81">
        <f>IFERROR(VLOOKUP(A1010,'Competitors Links &amp; Pricings'!A:G,5,0),"")</f>
        <v>33.869999999999997</v>
      </c>
      <c r="X1010" s="81" t="str">
        <f>IFERROR(VLOOKUP(A1010,'Competitors Links &amp; Pricings'!A:G,7,0),"")</f>
        <v xml:space="preserve"> </v>
      </c>
      <c r="Y1010" s="81">
        <f>IFERROR(VLOOKUP(A1010,'Competitors Links &amp; Pricings'!A:L,8,0),"")</f>
        <v>20</v>
      </c>
      <c r="Z1010" s="81">
        <f>IFERROR(VLOOKUP(A1010,'Competitors Links &amp; Pricings'!A:L,9,0),"")</f>
        <v>18</v>
      </c>
      <c r="AA1010" s="81">
        <f>IFERROR(VLOOKUP(A1010,'Competitors Links &amp; Pricings'!A:L,10,0),"")</f>
        <v>31</v>
      </c>
      <c r="AB1010" s="81">
        <f>IFERROR(VLOOKUP(A1010,'Competitors Links &amp; Pricings'!A:L,11,0),"")</f>
        <v>5</v>
      </c>
    </row>
    <row r="1011" spans="1:28" s="83" customFormat="1" ht="12" x14ac:dyDescent="0.25">
      <c r="A1011" s="81" t="s">
        <v>3119</v>
      </c>
      <c r="B1011" s="89">
        <v>29</v>
      </c>
      <c r="C1011" s="89">
        <v>36.97</v>
      </c>
      <c r="D1011" s="106">
        <f t="shared" si="60"/>
        <v>0.21558020016229373</v>
      </c>
      <c r="E1011" s="90">
        <f t="shared" si="61"/>
        <v>0</v>
      </c>
      <c r="F1011" s="90">
        <f t="shared" si="62"/>
        <v>40.19</v>
      </c>
      <c r="G1011" s="82" t="s">
        <v>34</v>
      </c>
      <c r="H1011" s="81" t="s">
        <v>3120</v>
      </c>
      <c r="I1011" s="81" t="s">
        <v>3121</v>
      </c>
      <c r="J1011" s="81" t="s">
        <v>135</v>
      </c>
      <c r="K1011" s="81"/>
      <c r="L1011" s="81"/>
      <c r="M1011" s="81"/>
      <c r="N1011" s="81"/>
      <c r="O1011" s="82"/>
      <c r="P1011" s="81"/>
      <c r="Q1011" s="81"/>
      <c r="R1011" s="81"/>
      <c r="S1011" s="81"/>
      <c r="T1011" s="81"/>
      <c r="U1011" s="81">
        <f t="shared" si="63"/>
        <v>0</v>
      </c>
      <c r="V1011" s="81">
        <f>IFERROR(VLOOKUP(A1011,'Competitors Links &amp; Pricings'!A:G,3,0),"")</f>
        <v>40.19</v>
      </c>
      <c r="W1011" s="81">
        <f>IFERROR(VLOOKUP(A1011,'Competitors Links &amp; Pricings'!A:G,5,0),"")</f>
        <v>43.95</v>
      </c>
      <c r="X1011" s="81">
        <f>IFERROR(VLOOKUP(A1011,'Competitors Links &amp; Pricings'!A:G,7,0),"")</f>
        <v>40.19</v>
      </c>
      <c r="Y1011" s="81">
        <f>IFERROR(VLOOKUP(A1011,'Competitors Links &amp; Pricings'!A:L,8,0),"")</f>
        <v>4.5</v>
      </c>
      <c r="Z1011" s="81">
        <f>IFERROR(VLOOKUP(A1011,'Competitors Links &amp; Pricings'!A:L,9,0),"")</f>
        <v>5.5</v>
      </c>
      <c r="AA1011" s="81">
        <f>IFERROR(VLOOKUP(A1011,'Competitors Links &amp; Pricings'!A:L,10,0),"")</f>
        <v>3</v>
      </c>
      <c r="AB1011" s="81">
        <f>IFERROR(VLOOKUP(A1011,'Competitors Links &amp; Pricings'!A:L,11,0),"")</f>
        <v>3</v>
      </c>
    </row>
    <row r="1012" spans="1:28" s="83" customFormat="1" ht="12" x14ac:dyDescent="0.25">
      <c r="A1012" s="81" t="s">
        <v>3122</v>
      </c>
      <c r="B1012" s="89">
        <v>29</v>
      </c>
      <c r="C1012" s="89">
        <v>38.409999999999997</v>
      </c>
      <c r="D1012" s="106">
        <f t="shared" si="60"/>
        <v>0.24498828430096323</v>
      </c>
      <c r="E1012" s="90">
        <f t="shared" si="61"/>
        <v>0</v>
      </c>
      <c r="F1012" s="90">
        <f t="shared" si="62"/>
        <v>41.75</v>
      </c>
      <c r="G1012" s="82" t="s">
        <v>34</v>
      </c>
      <c r="H1012" s="81" t="s">
        <v>3123</v>
      </c>
      <c r="I1012" s="81" t="s">
        <v>3124</v>
      </c>
      <c r="J1012" s="81" t="s">
        <v>135</v>
      </c>
      <c r="K1012" s="81"/>
      <c r="L1012" s="81"/>
      <c r="M1012" s="81"/>
      <c r="N1012" s="81"/>
      <c r="O1012" s="82"/>
      <c r="P1012" s="81"/>
      <c r="Q1012" s="81"/>
      <c r="R1012" s="81"/>
      <c r="S1012" s="81"/>
      <c r="T1012" s="81"/>
      <c r="U1012" s="81">
        <f t="shared" si="63"/>
        <v>0</v>
      </c>
      <c r="V1012" s="81">
        <f>IFERROR(VLOOKUP(A1012,'Competitors Links &amp; Pricings'!A:G,3,0),"")</f>
        <v>999</v>
      </c>
      <c r="W1012" s="81">
        <f>IFERROR(VLOOKUP(A1012,'Competitors Links &amp; Pricings'!A:G,5,0),"")</f>
        <v>41.75</v>
      </c>
      <c r="X1012" s="81" t="str">
        <f>IFERROR(VLOOKUP(A1012,'Competitors Links &amp; Pricings'!A:G,7,0),"")</f>
        <v xml:space="preserve"> </v>
      </c>
      <c r="Y1012" s="81">
        <f>IFERROR(VLOOKUP(A1012,'Competitors Links &amp; Pricings'!A:L,8,0),"")</f>
        <v>2.75</v>
      </c>
      <c r="Z1012" s="81">
        <f>IFERROR(VLOOKUP(A1012,'Competitors Links &amp; Pricings'!A:L,9,0),"")</f>
        <v>12.25</v>
      </c>
      <c r="AA1012" s="81">
        <f>IFERROR(VLOOKUP(A1012,'Competitors Links &amp; Pricings'!A:L,10,0),"")</f>
        <v>0.45</v>
      </c>
      <c r="AB1012" s="81">
        <f>IFERROR(VLOOKUP(A1012,'Competitors Links &amp; Pricings'!A:L,11,0),"")</f>
        <v>1.25</v>
      </c>
    </row>
    <row r="1013" spans="1:28" s="83" customFormat="1" ht="12" x14ac:dyDescent="0.25">
      <c r="A1013" s="81" t="s">
        <v>3125</v>
      </c>
      <c r="B1013" s="89">
        <v>7.51</v>
      </c>
      <c r="C1013" s="89">
        <v>11.04</v>
      </c>
      <c r="D1013" s="106">
        <f t="shared" si="60"/>
        <v>0.31974637681159418</v>
      </c>
      <c r="E1013" s="90">
        <f t="shared" si="61"/>
        <v>0</v>
      </c>
      <c r="F1013" s="90">
        <f t="shared" si="62"/>
        <v>12</v>
      </c>
      <c r="G1013" s="82" t="s">
        <v>34</v>
      </c>
      <c r="H1013" s="81" t="s">
        <v>3126</v>
      </c>
      <c r="I1013" s="81" t="s">
        <v>3127</v>
      </c>
      <c r="J1013" s="81" t="s">
        <v>135</v>
      </c>
      <c r="K1013" s="81"/>
      <c r="L1013" s="81"/>
      <c r="M1013" s="81"/>
      <c r="N1013" s="81"/>
      <c r="O1013" s="82"/>
      <c r="P1013" s="81"/>
      <c r="Q1013" s="81"/>
      <c r="R1013" s="81"/>
      <c r="S1013" s="81"/>
      <c r="T1013" s="81"/>
      <c r="U1013" s="81">
        <f t="shared" si="63"/>
        <v>0</v>
      </c>
      <c r="V1013" s="81">
        <f>IFERROR(VLOOKUP(A1013,'Competitors Links &amp; Pricings'!A:G,3,0),"")</f>
        <v>12</v>
      </c>
      <c r="W1013" s="81" t="str">
        <f>IFERROR(VLOOKUP(A1013,'Competitors Links &amp; Pricings'!A:G,5,0),"")</f>
        <v xml:space="preserve"> </v>
      </c>
      <c r="X1013" s="81" t="str">
        <f>IFERROR(VLOOKUP(A1013,'Competitors Links &amp; Pricings'!A:G,7,0),"")</f>
        <v xml:space="preserve"> </v>
      </c>
      <c r="Y1013" s="81">
        <f>IFERROR(VLOOKUP(A1013,'Competitors Links &amp; Pricings'!A:L,8,0),"")</f>
        <v>30</v>
      </c>
      <c r="Z1013" s="81">
        <f>IFERROR(VLOOKUP(A1013,'Competitors Links &amp; Pricings'!A:L,9,0),"")</f>
        <v>10.35</v>
      </c>
      <c r="AA1013" s="81">
        <f>IFERROR(VLOOKUP(A1013,'Competitors Links &amp; Pricings'!A:L,10,0),"")</f>
        <v>1.8</v>
      </c>
      <c r="AB1013" s="81">
        <f>IFERROR(VLOOKUP(A1013,'Competitors Links &amp; Pricings'!A:L,11,0),"")</f>
        <v>5.69</v>
      </c>
    </row>
    <row r="1014" spans="1:28" s="83" customFormat="1" ht="12" x14ac:dyDescent="0.25">
      <c r="A1014" s="81" t="s">
        <v>3128</v>
      </c>
      <c r="B1014" s="89">
        <v>6.06</v>
      </c>
      <c r="C1014" s="89">
        <v>7.16</v>
      </c>
      <c r="D1014" s="106">
        <f t="shared" si="60"/>
        <v>0.15363128491620118</v>
      </c>
      <c r="E1014" s="90">
        <f t="shared" si="61"/>
        <v>0</v>
      </c>
      <c r="F1014" s="90">
        <f t="shared" si="62"/>
        <v>6.26</v>
      </c>
      <c r="G1014" s="82" t="s">
        <v>34</v>
      </c>
      <c r="H1014" s="81" t="s">
        <v>3129</v>
      </c>
      <c r="I1014" s="81" t="s">
        <v>3130</v>
      </c>
      <c r="J1014" s="81" t="s">
        <v>135</v>
      </c>
      <c r="K1014" s="81"/>
      <c r="L1014" s="81"/>
      <c r="M1014" s="81"/>
      <c r="N1014" s="81"/>
      <c r="O1014" s="82"/>
      <c r="P1014" s="81"/>
      <c r="Q1014" s="81"/>
      <c r="R1014" s="81"/>
      <c r="S1014" s="81"/>
      <c r="T1014" s="81"/>
      <c r="U1014" s="81">
        <f t="shared" si="63"/>
        <v>0</v>
      </c>
      <c r="V1014" s="81">
        <f>IFERROR(VLOOKUP(A1014,'Competitors Links &amp; Pricings'!A:G,3,0),"")</f>
        <v>6.26</v>
      </c>
      <c r="W1014" s="81" t="str">
        <f>IFERROR(VLOOKUP(A1014,'Competitors Links &amp; Pricings'!A:G,5,0),"")</f>
        <v xml:space="preserve"> </v>
      </c>
      <c r="X1014" s="81" t="str">
        <f>IFERROR(VLOOKUP(A1014,'Competitors Links &amp; Pricings'!A:G,7,0),"")</f>
        <v xml:space="preserve"> </v>
      </c>
      <c r="Y1014" s="81">
        <f>IFERROR(VLOOKUP(A1014,'Competitors Links &amp; Pricings'!A:L,8,0),"")</f>
        <v>2</v>
      </c>
      <c r="Z1014" s="81">
        <f>IFERROR(VLOOKUP(A1014,'Competitors Links &amp; Pricings'!A:L,9,0),"")</f>
        <v>4</v>
      </c>
      <c r="AA1014" s="81">
        <f>IFERROR(VLOOKUP(A1014,'Competitors Links &amp; Pricings'!A:L,10,0),"")</f>
        <v>0.04</v>
      </c>
      <c r="AB1014" s="81">
        <f>IFERROR(VLOOKUP(A1014,'Competitors Links &amp; Pricings'!A:L,11,0),"")</f>
        <v>0.25</v>
      </c>
    </row>
    <row r="1015" spans="1:28" s="83" customFormat="1" ht="12" x14ac:dyDescent="0.25">
      <c r="A1015" s="81" t="s">
        <v>3131</v>
      </c>
      <c r="B1015" s="89">
        <v>9.17</v>
      </c>
      <c r="C1015" s="89">
        <v>11.67</v>
      </c>
      <c r="D1015" s="106">
        <f t="shared" si="60"/>
        <v>0.21422450728363324</v>
      </c>
      <c r="E1015" s="90">
        <f t="shared" si="61"/>
        <v>0</v>
      </c>
      <c r="F1015" s="90">
        <f t="shared" si="62"/>
        <v>10.41</v>
      </c>
      <c r="G1015" s="82" t="s">
        <v>34</v>
      </c>
      <c r="H1015" s="81" t="s">
        <v>3132</v>
      </c>
      <c r="I1015" s="81" t="s">
        <v>3133</v>
      </c>
      <c r="J1015" s="81" t="s">
        <v>135</v>
      </c>
      <c r="K1015" s="81"/>
      <c r="L1015" s="81"/>
      <c r="M1015" s="81"/>
      <c r="N1015" s="81"/>
      <c r="O1015" s="82"/>
      <c r="P1015" s="81"/>
      <c r="Q1015" s="81"/>
      <c r="R1015" s="81"/>
      <c r="S1015" s="81"/>
      <c r="T1015" s="81"/>
      <c r="U1015" s="81">
        <f t="shared" si="63"/>
        <v>0</v>
      </c>
      <c r="V1015" s="81">
        <f>IFERROR(VLOOKUP(A1015,'Competitors Links &amp; Pricings'!A:G,3,0),"")</f>
        <v>10.41</v>
      </c>
      <c r="W1015" s="81">
        <f>IFERROR(VLOOKUP(A1015,'Competitors Links &amp; Pricings'!A:G,5,0),"")</f>
        <v>12.69</v>
      </c>
      <c r="X1015" s="81">
        <f>IFERROR(VLOOKUP(A1015,'Competitors Links &amp; Pricings'!A:G,7,0),"")</f>
        <v>10.41</v>
      </c>
      <c r="Y1015" s="81">
        <f>IFERROR(VLOOKUP(A1015,'Competitors Links &amp; Pricings'!A:L,8,0),"")</f>
        <v>8.5</v>
      </c>
      <c r="Z1015" s="81">
        <f>IFERROR(VLOOKUP(A1015,'Competitors Links &amp; Pricings'!A:L,9,0),"")</f>
        <v>21.5</v>
      </c>
      <c r="AA1015" s="81">
        <f>IFERROR(VLOOKUP(A1015,'Competitors Links &amp; Pricings'!A:L,10,0),"")</f>
        <v>26</v>
      </c>
      <c r="AB1015" s="81">
        <f>IFERROR(VLOOKUP(A1015,'Competitors Links &amp; Pricings'!A:L,11,0),"")</f>
        <v>8.5</v>
      </c>
    </row>
    <row r="1016" spans="1:28" s="83" customFormat="1" ht="12" x14ac:dyDescent="0.25">
      <c r="A1016" s="81" t="s">
        <v>3134</v>
      </c>
      <c r="B1016" s="89">
        <v>6.54</v>
      </c>
      <c r="C1016" s="89">
        <v>7.2</v>
      </c>
      <c r="D1016" s="106">
        <f t="shared" si="60"/>
        <v>9.1666666666666688E-2</v>
      </c>
      <c r="E1016" s="90">
        <f t="shared" si="61"/>
        <v>0</v>
      </c>
      <c r="F1016" s="90">
        <f t="shared" si="62"/>
        <v>7.44</v>
      </c>
      <c r="G1016" s="82" t="s">
        <v>34</v>
      </c>
      <c r="H1016" s="81" t="s">
        <v>3135</v>
      </c>
      <c r="I1016" s="81" t="s">
        <v>3136</v>
      </c>
      <c r="J1016" s="81" t="s">
        <v>135</v>
      </c>
      <c r="K1016" s="81"/>
      <c r="L1016" s="81"/>
      <c r="M1016" s="81"/>
      <c r="N1016" s="81"/>
      <c r="O1016" s="82"/>
      <c r="P1016" s="81"/>
      <c r="Q1016" s="81"/>
      <c r="R1016" s="81"/>
      <c r="S1016" s="81"/>
      <c r="T1016" s="81"/>
      <c r="U1016" s="81">
        <f t="shared" si="63"/>
        <v>0</v>
      </c>
      <c r="V1016" s="81">
        <f>IFERROR(VLOOKUP(A1016,'Competitors Links &amp; Pricings'!A:G,3,0),"")</f>
        <v>7.44</v>
      </c>
      <c r="W1016" s="81">
        <f>IFERROR(VLOOKUP(A1016,'Competitors Links &amp; Pricings'!A:G,5,0),"")</f>
        <v>7.44</v>
      </c>
      <c r="X1016" s="81">
        <f>IFERROR(VLOOKUP(A1016,'Competitors Links &amp; Pricings'!A:G,7,0),"")</f>
        <v>7.44</v>
      </c>
      <c r="Y1016" s="81">
        <f>IFERROR(VLOOKUP(A1016,'Competitors Links &amp; Pricings'!A:L,8,0),"")</f>
        <v>1.18</v>
      </c>
      <c r="Z1016" s="81">
        <f>IFERROR(VLOOKUP(A1016,'Competitors Links &amp; Pricings'!A:L,9,0),"")</f>
        <v>9.5</v>
      </c>
      <c r="AA1016" s="81">
        <f>IFERROR(VLOOKUP(A1016,'Competitors Links &amp; Pricings'!A:L,10,0),"")</f>
        <v>1.07</v>
      </c>
      <c r="AB1016" s="81">
        <f>IFERROR(VLOOKUP(A1016,'Competitors Links &amp; Pricings'!A:L,11,0),"")</f>
        <v>6.25</v>
      </c>
    </row>
    <row r="1017" spans="1:28" s="83" customFormat="1" ht="12" x14ac:dyDescent="0.25">
      <c r="A1017" s="81" t="s">
        <v>3137</v>
      </c>
      <c r="B1017" s="89">
        <v>10.55</v>
      </c>
      <c r="C1017" s="89">
        <v>12.45</v>
      </c>
      <c r="D1017" s="106">
        <f t="shared" si="60"/>
        <v>0.15261044176706817</v>
      </c>
      <c r="E1017" s="90">
        <f t="shared" si="61"/>
        <v>0</v>
      </c>
      <c r="F1017" s="90">
        <f t="shared" si="62"/>
        <v>12.25</v>
      </c>
      <c r="G1017" s="82" t="s">
        <v>34</v>
      </c>
      <c r="H1017" s="81" t="s">
        <v>3138</v>
      </c>
      <c r="I1017" s="81" t="s">
        <v>3139</v>
      </c>
      <c r="J1017" s="81" t="s">
        <v>135</v>
      </c>
      <c r="K1017" s="81"/>
      <c r="L1017" s="81"/>
      <c r="M1017" s="81"/>
      <c r="N1017" s="81"/>
      <c r="O1017" s="82"/>
      <c r="P1017" s="81"/>
      <c r="Q1017" s="81"/>
      <c r="R1017" s="81"/>
      <c r="S1017" s="81"/>
      <c r="T1017" s="81"/>
      <c r="U1017" s="81">
        <f t="shared" si="63"/>
        <v>0</v>
      </c>
      <c r="V1017" s="81">
        <f>IFERROR(VLOOKUP(A1017,'Competitors Links &amp; Pricings'!A:G,3,0),"")</f>
        <v>12.25</v>
      </c>
      <c r="W1017" s="81">
        <f>IFERROR(VLOOKUP(A1017,'Competitors Links &amp; Pricings'!A:G,5,0),"")</f>
        <v>424.21</v>
      </c>
      <c r="X1017" s="81">
        <f>IFERROR(VLOOKUP(A1017,'Competitors Links &amp; Pricings'!A:G,7,0),"")</f>
        <v>424.21</v>
      </c>
      <c r="Y1017" s="81">
        <f>IFERROR(VLOOKUP(A1017,'Competitors Links &amp; Pricings'!A:L,8,0),"")</f>
        <v>4.75</v>
      </c>
      <c r="Z1017" s="81">
        <f>IFERROR(VLOOKUP(A1017,'Competitors Links &amp; Pricings'!A:L,9,0),"")</f>
        <v>10.56</v>
      </c>
      <c r="AA1017" s="81">
        <f>IFERROR(VLOOKUP(A1017,'Competitors Links &amp; Pricings'!A:L,10,0),"")</f>
        <v>1.2</v>
      </c>
      <c r="AB1017" s="81">
        <f>IFERROR(VLOOKUP(A1017,'Competitors Links &amp; Pricings'!A:L,11,0),"")</f>
        <v>1.88</v>
      </c>
    </row>
    <row r="1018" spans="1:28" s="92" customFormat="1" ht="12" x14ac:dyDescent="0.25">
      <c r="A1018" s="91" t="s">
        <v>3140</v>
      </c>
      <c r="B1018" s="89">
        <v>11.67</v>
      </c>
      <c r="C1018" s="89">
        <v>13.8</v>
      </c>
      <c r="D1018" s="106">
        <f t="shared" si="60"/>
        <v>0.15434782608695657</v>
      </c>
      <c r="E1018" s="90">
        <f t="shared" si="61"/>
        <v>0</v>
      </c>
      <c r="F1018" s="90">
        <f t="shared" si="62"/>
        <v>14</v>
      </c>
      <c r="G1018" s="100" t="s">
        <v>34</v>
      </c>
      <c r="H1018" s="101" t="s">
        <v>3141</v>
      </c>
      <c r="I1018" s="101" t="s">
        <v>3142</v>
      </c>
      <c r="J1018" s="101" t="s">
        <v>135</v>
      </c>
      <c r="K1018" s="101"/>
      <c r="L1018" s="101"/>
      <c r="M1018" s="101"/>
      <c r="N1018" s="101"/>
      <c r="O1018" s="100"/>
      <c r="P1018" s="101"/>
      <c r="Q1018" s="101"/>
      <c r="R1018" s="101"/>
      <c r="S1018" s="101"/>
      <c r="T1018" s="101"/>
      <c r="U1018" s="81">
        <f t="shared" si="63"/>
        <v>0</v>
      </c>
      <c r="V1018" s="101">
        <f>IFERROR(VLOOKUP(A1018,'Competitors Links &amp; Pricings'!A:G,3,0),"")</f>
        <v>14</v>
      </c>
      <c r="W1018" s="101">
        <f>IFERROR(VLOOKUP(A1018,'Competitors Links &amp; Pricings'!A:G,5,0),"")</f>
        <v>16.2</v>
      </c>
      <c r="X1018" s="101">
        <f>IFERROR(VLOOKUP(A1018,'Competitors Links &amp; Pricings'!A:G,7,0),"")</f>
        <v>18</v>
      </c>
      <c r="Y1018" s="101">
        <f>IFERROR(VLOOKUP(A1018,'Competitors Links &amp; Pricings'!A:L,8,0),"")</f>
        <v>2</v>
      </c>
      <c r="Z1018" s="101">
        <f>IFERROR(VLOOKUP(A1018,'Competitors Links &amp; Pricings'!A:L,9,0),"")</f>
        <v>6.5</v>
      </c>
      <c r="AA1018" s="101">
        <f>IFERROR(VLOOKUP(A1018,'Competitors Links &amp; Pricings'!A:L,10,0),"")</f>
        <v>1</v>
      </c>
      <c r="AB1018" s="101">
        <f>IFERROR(VLOOKUP(A1018,'Competitors Links &amp; Pricings'!A:L,11,0),"")</f>
        <v>2</v>
      </c>
    </row>
    <row r="1019" spans="1:28" s="83" customFormat="1" ht="12" x14ac:dyDescent="0.25">
      <c r="A1019" s="81" t="s">
        <v>3143</v>
      </c>
      <c r="B1019" s="89">
        <v>8.2899999999999991</v>
      </c>
      <c r="C1019" s="89">
        <v>9.8000000000000007</v>
      </c>
      <c r="D1019" s="106">
        <f t="shared" si="60"/>
        <v>0.15408163265306138</v>
      </c>
      <c r="E1019" s="90">
        <f t="shared" si="61"/>
        <v>0</v>
      </c>
      <c r="F1019" s="90">
        <f t="shared" si="62"/>
        <v>9.9499999999999993</v>
      </c>
      <c r="G1019" s="82" t="s">
        <v>34</v>
      </c>
      <c r="H1019" s="81" t="s">
        <v>3144</v>
      </c>
      <c r="I1019" s="81" t="s">
        <v>3145</v>
      </c>
      <c r="J1019" s="81" t="s">
        <v>135</v>
      </c>
      <c r="K1019" s="81"/>
      <c r="L1019" s="81"/>
      <c r="M1019" s="81"/>
      <c r="N1019" s="81"/>
      <c r="O1019" s="82"/>
      <c r="P1019" s="81"/>
      <c r="Q1019" s="81"/>
      <c r="R1019" s="81"/>
      <c r="S1019" s="81"/>
      <c r="T1019" s="81"/>
      <c r="U1019" s="81">
        <f t="shared" si="63"/>
        <v>0</v>
      </c>
      <c r="V1019" s="81">
        <f>IFERROR(VLOOKUP(A1019,'Competitors Links &amp; Pricings'!A:G,3,0),"")</f>
        <v>10.99</v>
      </c>
      <c r="W1019" s="81">
        <f>IFERROR(VLOOKUP(A1019,'Competitors Links &amp; Pricings'!A:G,5,0),"")</f>
        <v>9.9499999999999993</v>
      </c>
      <c r="X1019" s="81">
        <f>IFERROR(VLOOKUP(A1019,'Competitors Links &amp; Pricings'!A:G,7,0),"")</f>
        <v>13</v>
      </c>
      <c r="Y1019" s="81">
        <f>IFERROR(VLOOKUP(A1019,'Competitors Links &amp; Pricings'!A:L,8,0),"")</f>
        <v>10</v>
      </c>
      <c r="Z1019" s="81">
        <f>IFERROR(VLOOKUP(A1019,'Competitors Links &amp; Pricings'!A:L,9,0),"")</f>
        <v>10</v>
      </c>
      <c r="AA1019" s="81">
        <f>IFERROR(VLOOKUP(A1019,'Competitors Links &amp; Pricings'!A:L,10,0),"")</f>
        <v>0.7</v>
      </c>
      <c r="AB1019" s="81">
        <f>IFERROR(VLOOKUP(A1019,'Competitors Links &amp; Pricings'!A:L,11,0),"")</f>
        <v>10</v>
      </c>
    </row>
    <row r="1020" spans="1:28" s="83" customFormat="1" ht="12" x14ac:dyDescent="0.25">
      <c r="A1020" s="81" t="s">
        <v>3146</v>
      </c>
      <c r="B1020" s="89">
        <v>9.9700000000000006</v>
      </c>
      <c r="C1020" s="89">
        <v>11.9</v>
      </c>
      <c r="D1020" s="106">
        <f t="shared" ref="D1020:D1083" si="64">(C1020-B1020)/C1020</f>
        <v>0.16218487394957981</v>
      </c>
      <c r="E1020" s="90">
        <f t="shared" si="61"/>
        <v>0</v>
      </c>
      <c r="F1020" s="90">
        <f t="shared" si="62"/>
        <v>0</v>
      </c>
      <c r="G1020" s="82" t="s">
        <v>34</v>
      </c>
      <c r="H1020" s="81" t="s">
        <v>3147</v>
      </c>
      <c r="I1020" s="81" t="s">
        <v>3148</v>
      </c>
      <c r="J1020" s="81" t="s">
        <v>135</v>
      </c>
      <c r="K1020" s="81"/>
      <c r="L1020" s="81"/>
      <c r="M1020" s="81"/>
      <c r="N1020" s="81"/>
      <c r="O1020" s="82"/>
      <c r="P1020" s="81"/>
      <c r="Q1020" s="81"/>
      <c r="R1020" s="81"/>
      <c r="S1020" s="81"/>
      <c r="T1020" s="81"/>
      <c r="U1020" s="81">
        <f t="shared" si="63"/>
        <v>0</v>
      </c>
      <c r="V1020" s="81" t="str">
        <f>IFERROR(VLOOKUP(A1020,'Competitors Links &amp; Pricings'!A:G,3,0),"")</f>
        <v xml:space="preserve"> </v>
      </c>
      <c r="W1020" s="81" t="str">
        <f>IFERROR(VLOOKUP(A1020,'Competitors Links &amp; Pricings'!A:G,5,0),"")</f>
        <v xml:space="preserve"> </v>
      </c>
      <c r="X1020" s="81" t="str">
        <f>IFERROR(VLOOKUP(A1020,'Competitors Links &amp; Pricings'!A:G,7,0),"")</f>
        <v xml:space="preserve"> </v>
      </c>
      <c r="Y1020" s="81">
        <f>IFERROR(VLOOKUP(A1020,'Competitors Links &amp; Pricings'!A:L,8,0),"")</f>
        <v>2.75</v>
      </c>
      <c r="Z1020" s="81">
        <f>IFERROR(VLOOKUP(A1020,'Competitors Links &amp; Pricings'!A:L,9,0),"")</f>
        <v>12.25</v>
      </c>
      <c r="AA1020" s="81">
        <f>IFERROR(VLOOKUP(A1020,'Competitors Links &amp; Pricings'!A:L,10,0),"")</f>
        <v>0.45</v>
      </c>
      <c r="AB1020" s="81">
        <f>IFERROR(VLOOKUP(A1020,'Competitors Links &amp; Pricings'!A:L,11,0),"")</f>
        <v>1.25</v>
      </c>
    </row>
    <row r="1021" spans="1:28" s="83" customFormat="1" ht="12" x14ac:dyDescent="0.25">
      <c r="A1021" s="81" t="s">
        <v>3149</v>
      </c>
      <c r="B1021" s="89">
        <v>7.95</v>
      </c>
      <c r="C1021" s="89">
        <v>9.82</v>
      </c>
      <c r="D1021" s="106">
        <f t="shared" si="64"/>
        <v>0.19042769857433808</v>
      </c>
      <c r="E1021" s="90">
        <f t="shared" si="61"/>
        <v>0</v>
      </c>
      <c r="F1021" s="90">
        <f t="shared" si="62"/>
        <v>0</v>
      </c>
      <c r="G1021" s="82" t="s">
        <v>34</v>
      </c>
      <c r="H1021" s="81" t="s">
        <v>3150</v>
      </c>
      <c r="I1021" s="81" t="s">
        <v>3151</v>
      </c>
      <c r="J1021" s="81" t="s">
        <v>135</v>
      </c>
      <c r="K1021" s="81"/>
      <c r="L1021" s="81"/>
      <c r="M1021" s="81"/>
      <c r="N1021" s="81"/>
      <c r="O1021" s="82"/>
      <c r="P1021" s="81"/>
      <c r="Q1021" s="81"/>
      <c r="R1021" s="81"/>
      <c r="S1021" s="81"/>
      <c r="T1021" s="81"/>
      <c r="U1021" s="81">
        <f t="shared" si="63"/>
        <v>0</v>
      </c>
      <c r="V1021" s="81" t="str">
        <f>IFERROR(VLOOKUP(A1021,'Competitors Links &amp; Pricings'!A:G,3,0),"")</f>
        <v xml:space="preserve"> </v>
      </c>
      <c r="W1021" s="81" t="str">
        <f>IFERROR(VLOOKUP(A1021,'Competitors Links &amp; Pricings'!A:G,5,0),"")</f>
        <v xml:space="preserve"> </v>
      </c>
      <c r="X1021" s="81" t="str">
        <f>IFERROR(VLOOKUP(A1021,'Competitors Links &amp; Pricings'!A:G,7,0),"")</f>
        <v xml:space="preserve"> </v>
      </c>
      <c r="Y1021" s="81">
        <f>IFERROR(VLOOKUP(A1021,'Competitors Links &amp; Pricings'!A:L,8,0),"")</f>
        <v>2.25</v>
      </c>
      <c r="Z1021" s="81">
        <f>IFERROR(VLOOKUP(A1021,'Competitors Links &amp; Pricings'!A:L,9,0),"")</f>
        <v>12.5</v>
      </c>
      <c r="AA1021" s="81">
        <f>IFERROR(VLOOKUP(A1021,'Competitors Links &amp; Pricings'!A:L,10,0),"")</f>
        <v>0.35</v>
      </c>
      <c r="AB1021" s="81">
        <f>IFERROR(VLOOKUP(A1021,'Competitors Links &amp; Pricings'!A:L,11,0),"")</f>
        <v>0.75</v>
      </c>
    </row>
    <row r="1022" spans="1:28" s="83" customFormat="1" ht="12" x14ac:dyDescent="0.25">
      <c r="A1022" s="81" t="s">
        <v>3152</v>
      </c>
      <c r="B1022" s="89">
        <v>9.9700000000000006</v>
      </c>
      <c r="C1022" s="89">
        <v>13.92</v>
      </c>
      <c r="D1022" s="106">
        <f t="shared" si="64"/>
        <v>0.28376436781609188</v>
      </c>
      <c r="E1022" s="90">
        <f t="shared" si="61"/>
        <v>0</v>
      </c>
      <c r="F1022" s="90">
        <f t="shared" si="62"/>
        <v>15.13</v>
      </c>
      <c r="G1022" s="82" t="s">
        <v>34</v>
      </c>
      <c r="H1022" s="81" t="s">
        <v>3153</v>
      </c>
      <c r="I1022" s="81" t="s">
        <v>3154</v>
      </c>
      <c r="J1022" s="81" t="s">
        <v>135</v>
      </c>
      <c r="K1022" s="81"/>
      <c r="L1022" s="81"/>
      <c r="M1022" s="81"/>
      <c r="N1022" s="81"/>
      <c r="O1022" s="82"/>
      <c r="P1022" s="81"/>
      <c r="Q1022" s="81"/>
      <c r="R1022" s="81"/>
      <c r="S1022" s="81"/>
      <c r="T1022" s="81"/>
      <c r="U1022" s="81">
        <f t="shared" si="63"/>
        <v>0</v>
      </c>
      <c r="V1022" s="81">
        <f>IFERROR(VLOOKUP(A1022,'Competitors Links &amp; Pricings'!A:G,3,0),"")</f>
        <v>15.13</v>
      </c>
      <c r="W1022" s="81" t="str">
        <f>IFERROR(VLOOKUP(A1022,'Competitors Links &amp; Pricings'!A:G,5,0),"")</f>
        <v xml:space="preserve"> </v>
      </c>
      <c r="X1022" s="81" t="str">
        <f>IFERROR(VLOOKUP(A1022,'Competitors Links &amp; Pricings'!A:G,7,0),"")</f>
        <v xml:space="preserve"> </v>
      </c>
      <c r="Y1022" s="81">
        <f>IFERROR(VLOOKUP(A1022,'Competitors Links &amp; Pricings'!A:L,8,0),"")</f>
        <v>6</v>
      </c>
      <c r="Z1022" s="81">
        <f>IFERROR(VLOOKUP(A1022,'Competitors Links &amp; Pricings'!A:L,9,0),"")</f>
        <v>8</v>
      </c>
      <c r="AA1022" s="81">
        <f>IFERROR(VLOOKUP(A1022,'Competitors Links &amp; Pricings'!A:L,10,0),"")</f>
        <v>27.8</v>
      </c>
      <c r="AB1022" s="81">
        <f>IFERROR(VLOOKUP(A1022,'Competitors Links &amp; Pricings'!A:L,11,0),"")</f>
        <v>8</v>
      </c>
    </row>
    <row r="1023" spans="1:28" s="83" customFormat="1" ht="12" x14ac:dyDescent="0.25">
      <c r="A1023" s="81" t="s">
        <v>3155</v>
      </c>
      <c r="B1023" s="89">
        <v>8.82</v>
      </c>
      <c r="C1023" s="89">
        <v>12.3</v>
      </c>
      <c r="D1023" s="106">
        <f t="shared" si="64"/>
        <v>0.28292682926829271</v>
      </c>
      <c r="E1023" s="90">
        <f t="shared" si="61"/>
        <v>0</v>
      </c>
      <c r="F1023" s="90">
        <f t="shared" si="62"/>
        <v>13.37</v>
      </c>
      <c r="G1023" s="82" t="s">
        <v>34</v>
      </c>
      <c r="H1023" s="81" t="s">
        <v>3156</v>
      </c>
      <c r="I1023" s="81" t="s">
        <v>3157</v>
      </c>
      <c r="J1023" s="81" t="s">
        <v>135</v>
      </c>
      <c r="K1023" s="81"/>
      <c r="L1023" s="81"/>
      <c r="M1023" s="81"/>
      <c r="N1023" s="81"/>
      <c r="O1023" s="82"/>
      <c r="P1023" s="81"/>
      <c r="Q1023" s="81"/>
      <c r="R1023" s="81"/>
      <c r="S1023" s="81"/>
      <c r="T1023" s="81"/>
      <c r="U1023" s="81">
        <f t="shared" si="63"/>
        <v>0</v>
      </c>
      <c r="V1023" s="81">
        <f>IFERROR(VLOOKUP(A1023,'Competitors Links &amp; Pricings'!A:G,3,0),"")</f>
        <v>13.37</v>
      </c>
      <c r="W1023" s="81" t="str">
        <f>IFERROR(VLOOKUP(A1023,'Competitors Links &amp; Pricings'!A:G,5,0),"")</f>
        <v xml:space="preserve"> </v>
      </c>
      <c r="X1023" s="81" t="str">
        <f>IFERROR(VLOOKUP(A1023,'Competitors Links &amp; Pricings'!A:G,7,0),"")</f>
        <v xml:space="preserve"> </v>
      </c>
      <c r="Y1023" s="81">
        <f>IFERROR(VLOOKUP(A1023,'Competitors Links &amp; Pricings'!A:L,8,0),"")</f>
        <v>6</v>
      </c>
      <c r="Z1023" s="81">
        <f>IFERROR(VLOOKUP(A1023,'Competitors Links &amp; Pricings'!A:L,9,0),"")</f>
        <v>8</v>
      </c>
      <c r="AA1023" s="81">
        <f>IFERROR(VLOOKUP(A1023,'Competitors Links &amp; Pricings'!A:L,10,0),"")</f>
        <v>27.8</v>
      </c>
      <c r="AB1023" s="81">
        <f>IFERROR(VLOOKUP(A1023,'Competitors Links &amp; Pricings'!A:L,11,0),"")</f>
        <v>8</v>
      </c>
    </row>
    <row r="1024" spans="1:28" s="83" customFormat="1" ht="12" x14ac:dyDescent="0.25">
      <c r="A1024" s="81" t="s">
        <v>3158</v>
      </c>
      <c r="B1024" s="89">
        <v>8.0399999999999991</v>
      </c>
      <c r="C1024" s="89">
        <v>10.26</v>
      </c>
      <c r="D1024" s="106">
        <f t="shared" si="64"/>
        <v>0.21637426900584802</v>
      </c>
      <c r="E1024" s="90">
        <f t="shared" si="61"/>
        <v>0</v>
      </c>
      <c r="F1024" s="90">
        <f t="shared" si="62"/>
        <v>11.15</v>
      </c>
      <c r="G1024" s="82" t="s">
        <v>34</v>
      </c>
      <c r="H1024" s="81" t="s">
        <v>3159</v>
      </c>
      <c r="I1024" s="81" t="s">
        <v>3160</v>
      </c>
      <c r="J1024" s="81" t="s">
        <v>135</v>
      </c>
      <c r="K1024" s="81"/>
      <c r="L1024" s="81"/>
      <c r="M1024" s="81"/>
      <c r="N1024" s="81"/>
      <c r="O1024" s="82"/>
      <c r="P1024" s="81"/>
      <c r="Q1024" s="81"/>
      <c r="R1024" s="81"/>
      <c r="S1024" s="81"/>
      <c r="T1024" s="81"/>
      <c r="U1024" s="81">
        <f t="shared" si="63"/>
        <v>0</v>
      </c>
      <c r="V1024" s="81">
        <f>IFERROR(VLOOKUP(A1024,'Competitors Links &amp; Pricings'!A:G,3,0),"")</f>
        <v>11.15</v>
      </c>
      <c r="W1024" s="81">
        <f>IFERROR(VLOOKUP(A1024,'Competitors Links &amp; Pricings'!A:G,5,0),"")</f>
        <v>11.15</v>
      </c>
      <c r="X1024" s="81">
        <f>IFERROR(VLOOKUP(A1024,'Competitors Links &amp; Pricings'!A:G,7,0),"")</f>
        <v>11.15</v>
      </c>
      <c r="Y1024" s="81">
        <f>IFERROR(VLOOKUP(A1024,'Competitors Links &amp; Pricings'!A:L,8,0),"")</f>
        <v>9</v>
      </c>
      <c r="Z1024" s="81">
        <f>IFERROR(VLOOKUP(A1024,'Competitors Links &amp; Pricings'!A:L,9,0),"")</f>
        <v>8.3000000000000007</v>
      </c>
      <c r="AA1024" s="81">
        <f>IFERROR(VLOOKUP(A1024,'Competitors Links &amp; Pricings'!A:L,10,0),"")</f>
        <v>0.5</v>
      </c>
      <c r="AB1024" s="81">
        <f>IFERROR(VLOOKUP(A1024,'Competitors Links &amp; Pricings'!A:L,11,0),"")</f>
        <v>9</v>
      </c>
    </row>
    <row r="1025" spans="1:28" s="83" customFormat="1" ht="12" x14ac:dyDescent="0.25">
      <c r="A1025" s="81" t="s">
        <v>3161</v>
      </c>
      <c r="B1025" s="89">
        <v>17.600000000000001</v>
      </c>
      <c r="C1025" s="89">
        <v>25.76</v>
      </c>
      <c r="D1025" s="106">
        <f t="shared" si="64"/>
        <v>0.31677018633540371</v>
      </c>
      <c r="E1025" s="90">
        <f t="shared" si="61"/>
        <v>0</v>
      </c>
      <c r="F1025" s="90">
        <f t="shared" si="62"/>
        <v>28</v>
      </c>
      <c r="G1025" s="82" t="s">
        <v>34</v>
      </c>
      <c r="H1025" s="81" t="s">
        <v>3162</v>
      </c>
      <c r="I1025" s="81" t="s">
        <v>3163</v>
      </c>
      <c r="J1025" s="81" t="s">
        <v>135</v>
      </c>
      <c r="K1025" s="81"/>
      <c r="L1025" s="81"/>
      <c r="M1025" s="81"/>
      <c r="N1025" s="81"/>
      <c r="O1025" s="82"/>
      <c r="P1025" s="81"/>
      <c r="Q1025" s="81"/>
      <c r="R1025" s="81"/>
      <c r="S1025" s="81"/>
      <c r="T1025" s="81"/>
      <c r="U1025" s="81">
        <f t="shared" si="63"/>
        <v>0</v>
      </c>
      <c r="V1025" s="81">
        <f>IFERROR(VLOOKUP(A1025,'Competitors Links &amp; Pricings'!A:G,3,0),"")</f>
        <v>999</v>
      </c>
      <c r="W1025" s="81">
        <f>IFERROR(VLOOKUP(A1025,'Competitors Links &amp; Pricings'!A:G,5,0),"")</f>
        <v>28</v>
      </c>
      <c r="X1025" s="81" t="str">
        <f>IFERROR(VLOOKUP(A1025,'Competitors Links &amp; Pricings'!A:G,7,0),"")</f>
        <v xml:space="preserve"> </v>
      </c>
      <c r="Y1025" s="81">
        <f>IFERROR(VLOOKUP(A1025,'Competitors Links &amp; Pricings'!A:L,8,0),"")</f>
        <v>0.5</v>
      </c>
      <c r="Z1025" s="81">
        <f>IFERROR(VLOOKUP(A1025,'Competitors Links &amp; Pricings'!A:L,9,0),"")</f>
        <v>1</v>
      </c>
      <c r="AA1025" s="81">
        <f>IFERROR(VLOOKUP(A1025,'Competitors Links &amp; Pricings'!A:L,10,0),"")</f>
        <v>1.6</v>
      </c>
      <c r="AB1025" s="81">
        <f>IFERROR(VLOOKUP(A1025,'Competitors Links &amp; Pricings'!A:L,11,0),"")</f>
        <v>0.1</v>
      </c>
    </row>
    <row r="1026" spans="1:28" s="83" customFormat="1" ht="12" x14ac:dyDescent="0.25">
      <c r="A1026" s="81" t="s">
        <v>3164</v>
      </c>
      <c r="B1026" s="89">
        <v>9.44</v>
      </c>
      <c r="C1026" s="89">
        <v>11.58</v>
      </c>
      <c r="D1026" s="106">
        <f t="shared" si="64"/>
        <v>0.18480138169257346</v>
      </c>
      <c r="E1026" s="90">
        <f t="shared" ref="E1026:E1089" si="65">MIN(K1026:T1026)</f>
        <v>0</v>
      </c>
      <c r="F1026" s="90">
        <f t="shared" ref="F1026:F1089" si="66">MIN(V1026:X1026)</f>
        <v>12.59</v>
      </c>
      <c r="G1026" s="82" t="s">
        <v>34</v>
      </c>
      <c r="H1026" s="81" t="s">
        <v>3165</v>
      </c>
      <c r="I1026" s="81" t="s">
        <v>3166</v>
      </c>
      <c r="J1026" s="81" t="s">
        <v>135</v>
      </c>
      <c r="K1026" s="81"/>
      <c r="L1026" s="81"/>
      <c r="M1026" s="81"/>
      <c r="N1026" s="81"/>
      <c r="O1026" s="82"/>
      <c r="P1026" s="81"/>
      <c r="Q1026" s="81"/>
      <c r="R1026" s="81"/>
      <c r="S1026" s="81"/>
      <c r="T1026" s="81"/>
      <c r="U1026" s="81">
        <f t="shared" si="63"/>
        <v>0</v>
      </c>
      <c r="V1026" s="81">
        <f>IFERROR(VLOOKUP(A1026,'Competitors Links &amp; Pricings'!A:G,3,0),"")</f>
        <v>12.59</v>
      </c>
      <c r="W1026" s="81">
        <f>IFERROR(VLOOKUP(A1026,'Competitors Links &amp; Pricings'!A:G,5,0),"")</f>
        <v>97.56</v>
      </c>
      <c r="X1026" s="81">
        <f>IFERROR(VLOOKUP(A1026,'Competitors Links &amp; Pricings'!A:G,7,0),"")</f>
        <v>126.5</v>
      </c>
      <c r="Y1026" s="81">
        <f>IFERROR(VLOOKUP(A1026,'Competitors Links &amp; Pricings'!A:L,8,0),"")</f>
        <v>12</v>
      </c>
      <c r="Z1026" s="81">
        <f>IFERROR(VLOOKUP(A1026,'Competitors Links &amp; Pricings'!A:L,9,0),"")</f>
        <v>13</v>
      </c>
      <c r="AA1026" s="81">
        <f>IFERROR(VLOOKUP(A1026,'Competitors Links &amp; Pricings'!A:L,10,0),"")</f>
        <v>7.35</v>
      </c>
      <c r="AB1026" s="81">
        <f>IFERROR(VLOOKUP(A1026,'Competitors Links &amp; Pricings'!A:L,11,0),"")</f>
        <v>2.12</v>
      </c>
    </row>
    <row r="1027" spans="1:28" s="83" customFormat="1" ht="12" x14ac:dyDescent="0.25">
      <c r="A1027" s="81" t="s">
        <v>3167</v>
      </c>
      <c r="B1027" s="89">
        <v>37.15</v>
      </c>
      <c r="C1027" s="89">
        <v>44.34</v>
      </c>
      <c r="D1027" s="106">
        <f t="shared" si="64"/>
        <v>0.16215606675687877</v>
      </c>
      <c r="E1027" s="90">
        <f t="shared" si="65"/>
        <v>0</v>
      </c>
      <c r="F1027" s="90">
        <f t="shared" si="66"/>
        <v>0</v>
      </c>
      <c r="G1027" s="82" t="s">
        <v>34</v>
      </c>
      <c r="H1027" s="81" t="s">
        <v>3168</v>
      </c>
      <c r="I1027" s="81" t="s">
        <v>3169</v>
      </c>
      <c r="J1027" s="81" t="s">
        <v>970</v>
      </c>
      <c r="K1027" s="81"/>
      <c r="L1027" s="81"/>
      <c r="M1027" s="81"/>
      <c r="N1027" s="81"/>
      <c r="O1027" s="82"/>
      <c r="P1027" s="81"/>
      <c r="Q1027" s="81"/>
      <c r="R1027" s="81"/>
      <c r="S1027" s="81"/>
      <c r="T1027" s="81"/>
      <c r="U1027" s="81">
        <f t="shared" ref="U1027:U1090" si="67">COUNTIF(K1027:T1027,"&gt;0")</f>
        <v>0</v>
      </c>
      <c r="V1027" s="81" t="str">
        <f>IFERROR(VLOOKUP(A1027,'Competitors Links &amp; Pricings'!A:G,3,0),"")</f>
        <v xml:space="preserve"> </v>
      </c>
      <c r="W1027" s="81" t="str">
        <f>IFERROR(VLOOKUP(A1027,'Competitors Links &amp; Pricings'!A:G,5,0),"")</f>
        <v xml:space="preserve"> </v>
      </c>
      <c r="X1027" s="81" t="str">
        <f>IFERROR(VLOOKUP(A1027,'Competitors Links &amp; Pricings'!A:G,7,0),"")</f>
        <v xml:space="preserve"> </v>
      </c>
      <c r="Y1027" s="81">
        <f>IFERROR(VLOOKUP(A1027,'Competitors Links &amp; Pricings'!A:L,8,0),"")</f>
        <v>0.9</v>
      </c>
      <c r="Z1027" s="81">
        <f>IFERROR(VLOOKUP(A1027,'Competitors Links &amp; Pricings'!A:L,9,0),"")</f>
        <v>5.4</v>
      </c>
      <c r="AA1027" s="81">
        <f>IFERROR(VLOOKUP(A1027,'Competitors Links &amp; Pricings'!A:L,10,0),"")</f>
        <v>1.3</v>
      </c>
      <c r="AB1027" s="81">
        <f>IFERROR(VLOOKUP(A1027,'Competitors Links &amp; Pricings'!A:L,11,0),"")</f>
        <v>5.5</v>
      </c>
    </row>
    <row r="1028" spans="1:28" s="83" customFormat="1" ht="12" x14ac:dyDescent="0.25">
      <c r="A1028" s="81" t="s">
        <v>3170</v>
      </c>
      <c r="B1028" s="89">
        <v>449.38</v>
      </c>
      <c r="C1028" s="89">
        <v>530.41999999999996</v>
      </c>
      <c r="D1028" s="106">
        <f t="shared" si="64"/>
        <v>0.15278458579993207</v>
      </c>
      <c r="E1028" s="90">
        <f t="shared" si="65"/>
        <v>0</v>
      </c>
      <c r="F1028" s="90">
        <f t="shared" si="66"/>
        <v>517</v>
      </c>
      <c r="G1028" s="82" t="s">
        <v>34</v>
      </c>
      <c r="H1028" s="81" t="s">
        <v>3171</v>
      </c>
      <c r="I1028" s="81" t="s">
        <v>3172</v>
      </c>
      <c r="J1028" s="81" t="s">
        <v>439</v>
      </c>
      <c r="K1028" s="81"/>
      <c r="L1028" s="81"/>
      <c r="M1028" s="81"/>
      <c r="N1028" s="81"/>
      <c r="O1028" s="82"/>
      <c r="P1028" s="81"/>
      <c r="Q1028" s="81"/>
      <c r="R1028" s="81"/>
      <c r="S1028" s="81"/>
      <c r="T1028" s="81"/>
      <c r="U1028" s="81">
        <f t="shared" si="67"/>
        <v>0</v>
      </c>
      <c r="V1028" s="81">
        <f>IFERROR(VLOOKUP(A1028,'Competitors Links &amp; Pricings'!A:G,3,0),"")</f>
        <v>534.39</v>
      </c>
      <c r="W1028" s="81">
        <f>IFERROR(VLOOKUP(A1028,'Competitors Links &amp; Pricings'!A:G,5,0),"")</f>
        <v>517</v>
      </c>
      <c r="X1028" s="81">
        <f>IFERROR(VLOOKUP(A1028,'Competitors Links &amp; Pricings'!A:G,7,0),"")</f>
        <v>694</v>
      </c>
      <c r="Y1028" s="81">
        <f>IFERROR(VLOOKUP(A1028,'Competitors Links &amp; Pricings'!A:L,8,0),"")</f>
        <v>16</v>
      </c>
      <c r="Z1028" s="81">
        <f>IFERROR(VLOOKUP(A1028,'Competitors Links &amp; Pricings'!A:L,9,0),"")</f>
        <v>25</v>
      </c>
      <c r="AA1028" s="81">
        <f>IFERROR(VLOOKUP(A1028,'Competitors Links &amp; Pricings'!A:L,10,0),"")</f>
        <v>39</v>
      </c>
      <c r="AB1028" s="81">
        <f>IFERROR(VLOOKUP(A1028,'Competitors Links &amp; Pricings'!A:L,11,0),"")</f>
        <v>4</v>
      </c>
    </row>
    <row r="1029" spans="1:28" s="83" customFormat="1" ht="12" x14ac:dyDescent="0.25">
      <c r="A1029" s="81" t="s">
        <v>3173</v>
      </c>
      <c r="B1029" s="89">
        <v>556.25</v>
      </c>
      <c r="C1029" s="89">
        <v>656.56</v>
      </c>
      <c r="D1029" s="106">
        <f t="shared" si="64"/>
        <v>0.15278116242232234</v>
      </c>
      <c r="E1029" s="90">
        <f t="shared" si="65"/>
        <v>0</v>
      </c>
      <c r="F1029" s="90">
        <f t="shared" si="66"/>
        <v>631.9</v>
      </c>
      <c r="G1029" s="82" t="s">
        <v>34</v>
      </c>
      <c r="H1029" s="81" t="s">
        <v>3174</v>
      </c>
      <c r="I1029" s="81" t="s">
        <v>3175</v>
      </c>
      <c r="J1029" s="81" t="s">
        <v>439</v>
      </c>
      <c r="K1029" s="81"/>
      <c r="L1029" s="81"/>
      <c r="M1029" s="81"/>
      <c r="N1029" s="81"/>
      <c r="O1029" s="82"/>
      <c r="P1029" s="81"/>
      <c r="Q1029" s="81"/>
      <c r="R1029" s="81"/>
      <c r="S1029" s="81"/>
      <c r="T1029" s="81"/>
      <c r="U1029" s="81">
        <f t="shared" si="67"/>
        <v>0</v>
      </c>
      <c r="V1029" s="81">
        <f>IFERROR(VLOOKUP(A1029,'Competitors Links &amp; Pricings'!A:G,3,0),"")</f>
        <v>735.14</v>
      </c>
      <c r="W1029" s="81">
        <f>IFERROR(VLOOKUP(A1029,'Competitors Links &amp; Pricings'!A:G,5,0),"")</f>
        <v>661.48</v>
      </c>
      <c r="X1029" s="81">
        <f>IFERROR(VLOOKUP(A1029,'Competitors Links &amp; Pricings'!A:G,7,0),"")</f>
        <v>631.9</v>
      </c>
      <c r="Y1029" s="81">
        <f>IFERROR(VLOOKUP(A1029,'Competitors Links &amp; Pricings'!A:L,8,0),"")</f>
        <v>16</v>
      </c>
      <c r="Z1029" s="81">
        <f>IFERROR(VLOOKUP(A1029,'Competitors Links &amp; Pricings'!A:L,9,0),"")</f>
        <v>25</v>
      </c>
      <c r="AA1029" s="81">
        <f>IFERROR(VLOOKUP(A1029,'Competitors Links &amp; Pricings'!A:L,10,0),"")</f>
        <v>39</v>
      </c>
      <c r="AB1029" s="81">
        <f>IFERROR(VLOOKUP(A1029,'Competitors Links &amp; Pricings'!A:L,11,0),"")</f>
        <v>4</v>
      </c>
    </row>
    <row r="1030" spans="1:28" s="92" customFormat="1" ht="12" x14ac:dyDescent="0.25">
      <c r="A1030" s="91" t="s">
        <v>3176</v>
      </c>
      <c r="B1030" s="89">
        <v>606.25</v>
      </c>
      <c r="C1030" s="89">
        <v>756.04</v>
      </c>
      <c r="D1030" s="106">
        <f t="shared" si="64"/>
        <v>0.19812443786043063</v>
      </c>
      <c r="E1030" s="90">
        <f t="shared" si="65"/>
        <v>0</v>
      </c>
      <c r="F1030" s="90">
        <f t="shared" si="66"/>
        <v>706</v>
      </c>
      <c r="G1030" s="100" t="s">
        <v>527</v>
      </c>
      <c r="H1030" s="101" t="s">
        <v>3177</v>
      </c>
      <c r="I1030" s="101" t="s">
        <v>3178</v>
      </c>
      <c r="J1030" s="101" t="s">
        <v>439</v>
      </c>
      <c r="K1030" s="101"/>
      <c r="L1030" s="101"/>
      <c r="M1030" s="101"/>
      <c r="N1030" s="101"/>
      <c r="O1030" s="100"/>
      <c r="P1030" s="101"/>
      <c r="Q1030" s="101"/>
      <c r="R1030" s="101"/>
      <c r="S1030" s="101"/>
      <c r="T1030" s="101"/>
      <c r="U1030" s="81">
        <f t="shared" si="67"/>
        <v>0</v>
      </c>
      <c r="V1030" s="101">
        <f>IFERROR(VLOOKUP(A1030,'Competitors Links &amp; Pricings'!A:G,3,0),"")</f>
        <v>801.22</v>
      </c>
      <c r="W1030" s="101">
        <f>IFERROR(VLOOKUP(A1030,'Competitors Links &amp; Pricings'!A:G,5,0),"")</f>
        <v>706</v>
      </c>
      <c r="X1030" s="101">
        <f>IFERROR(VLOOKUP(A1030,'Competitors Links &amp; Pricings'!A:G,7,0),"")</f>
        <v>771.51</v>
      </c>
      <c r="Y1030" s="101">
        <f>IFERROR(VLOOKUP(A1030,'Competitors Links &amp; Pricings'!A:L,8,0),"")</f>
        <v>19</v>
      </c>
      <c r="Z1030" s="101">
        <f>IFERROR(VLOOKUP(A1030,'Competitors Links &amp; Pricings'!A:L,9,0),"")</f>
        <v>28</v>
      </c>
      <c r="AA1030" s="101">
        <f>IFERROR(VLOOKUP(A1030,'Competitors Links &amp; Pricings'!A:L,10,0),"")</f>
        <v>26.8</v>
      </c>
      <c r="AB1030" s="101">
        <f>IFERROR(VLOOKUP(A1030,'Competitors Links &amp; Pricings'!A:L,11,0),"")</f>
        <v>11</v>
      </c>
    </row>
    <row r="1031" spans="1:28" s="83" customFormat="1" ht="12" x14ac:dyDescent="0.25">
      <c r="A1031" s="81" t="s">
        <v>3179</v>
      </c>
      <c r="B1031" s="89">
        <v>431.88</v>
      </c>
      <c r="C1031" s="89">
        <v>515.47</v>
      </c>
      <c r="D1031" s="106">
        <f t="shared" si="64"/>
        <v>0.16216268648029958</v>
      </c>
      <c r="E1031" s="90">
        <f t="shared" si="65"/>
        <v>0</v>
      </c>
      <c r="F1031" s="90">
        <f t="shared" si="66"/>
        <v>513.58000000000004</v>
      </c>
      <c r="G1031" s="82" t="s">
        <v>34</v>
      </c>
      <c r="H1031" s="81" t="s">
        <v>3180</v>
      </c>
      <c r="I1031" s="81" t="s">
        <v>3181</v>
      </c>
      <c r="J1031" s="81" t="s">
        <v>439</v>
      </c>
      <c r="K1031" s="81"/>
      <c r="L1031" s="81"/>
      <c r="M1031" s="81"/>
      <c r="N1031" s="81"/>
      <c r="O1031" s="82"/>
      <c r="P1031" s="81"/>
      <c r="Q1031" s="81"/>
      <c r="R1031" s="81"/>
      <c r="S1031" s="81"/>
      <c r="T1031" s="81"/>
      <c r="U1031" s="81">
        <f t="shared" si="67"/>
        <v>0</v>
      </c>
      <c r="V1031" s="81">
        <f>IFERROR(VLOOKUP(A1031,'Competitors Links &amp; Pricings'!A:G,3,0),"")</f>
        <v>570.77</v>
      </c>
      <c r="W1031" s="81">
        <f>IFERROR(VLOOKUP(A1031,'Competitors Links &amp; Pricings'!A:G,5,0),"")</f>
        <v>542.71</v>
      </c>
      <c r="X1031" s="81">
        <f>IFERROR(VLOOKUP(A1031,'Competitors Links &amp; Pricings'!A:G,7,0),"")</f>
        <v>513.58000000000004</v>
      </c>
      <c r="Y1031" s="81">
        <f>IFERROR(VLOOKUP(A1031,'Competitors Links &amp; Pricings'!A:L,8,0),"")</f>
        <v>20</v>
      </c>
      <c r="Z1031" s="81">
        <f>IFERROR(VLOOKUP(A1031,'Competitors Links &amp; Pricings'!A:L,9,0),"")</f>
        <v>23</v>
      </c>
      <c r="AA1031" s="81">
        <f>IFERROR(VLOOKUP(A1031,'Competitors Links &amp; Pricings'!A:L,10,0),"")</f>
        <v>23</v>
      </c>
      <c r="AB1031" s="81">
        <f>IFERROR(VLOOKUP(A1031,'Competitors Links &amp; Pricings'!A:L,11,0),"")</f>
        <v>13</v>
      </c>
    </row>
    <row r="1032" spans="1:28" s="83" customFormat="1" ht="12" x14ac:dyDescent="0.25">
      <c r="A1032" s="81" t="s">
        <v>3182</v>
      </c>
      <c r="B1032" s="89">
        <v>431.88</v>
      </c>
      <c r="C1032" s="89">
        <v>515.47</v>
      </c>
      <c r="D1032" s="106">
        <f t="shared" si="64"/>
        <v>0.16216268648029958</v>
      </c>
      <c r="E1032" s="90">
        <f t="shared" si="65"/>
        <v>0</v>
      </c>
      <c r="F1032" s="90">
        <f t="shared" si="66"/>
        <v>513.58000000000004</v>
      </c>
      <c r="G1032" s="82" t="s">
        <v>34</v>
      </c>
      <c r="H1032" s="81" t="s">
        <v>3183</v>
      </c>
      <c r="I1032" s="81" t="s">
        <v>3184</v>
      </c>
      <c r="J1032" s="81" t="s">
        <v>439</v>
      </c>
      <c r="K1032" s="81"/>
      <c r="L1032" s="81"/>
      <c r="M1032" s="81"/>
      <c r="N1032" s="81"/>
      <c r="O1032" s="82"/>
      <c r="P1032" s="81"/>
      <c r="Q1032" s="81"/>
      <c r="R1032" s="81"/>
      <c r="S1032" s="81"/>
      <c r="T1032" s="81"/>
      <c r="U1032" s="81">
        <f t="shared" si="67"/>
        <v>0</v>
      </c>
      <c r="V1032" s="81">
        <f>IFERROR(VLOOKUP(A1032,'Competitors Links &amp; Pricings'!A:G,3,0),"")</f>
        <v>513.58000000000004</v>
      </c>
      <c r="W1032" s="81" t="str">
        <f>IFERROR(VLOOKUP(A1032,'Competitors Links &amp; Pricings'!A:G,5,0),"")</f>
        <v xml:space="preserve"> </v>
      </c>
      <c r="X1032" s="81" t="str">
        <f>IFERROR(VLOOKUP(A1032,'Competitors Links &amp; Pricings'!A:G,7,0),"")</f>
        <v xml:space="preserve"> </v>
      </c>
      <c r="Y1032" s="81">
        <f>IFERROR(VLOOKUP(A1032,'Competitors Links &amp; Pricings'!A:L,8,0),"")</f>
        <v>20</v>
      </c>
      <c r="Z1032" s="81">
        <f>IFERROR(VLOOKUP(A1032,'Competitors Links &amp; Pricings'!A:L,9,0),"")</f>
        <v>23</v>
      </c>
      <c r="AA1032" s="81">
        <f>IFERROR(VLOOKUP(A1032,'Competitors Links &amp; Pricings'!A:L,10,0),"")</f>
        <v>23</v>
      </c>
      <c r="AB1032" s="81">
        <f>IFERROR(VLOOKUP(A1032,'Competitors Links &amp; Pricings'!A:L,11,0),"")</f>
        <v>13</v>
      </c>
    </row>
    <row r="1033" spans="1:28" s="83" customFormat="1" ht="12" x14ac:dyDescent="0.25">
      <c r="A1033" s="81" t="s">
        <v>3185</v>
      </c>
      <c r="B1033" s="89">
        <v>181.88</v>
      </c>
      <c r="C1033" s="89">
        <v>215.63</v>
      </c>
      <c r="D1033" s="106">
        <f t="shared" si="64"/>
        <v>0.15651810972499189</v>
      </c>
      <c r="E1033" s="90">
        <f t="shared" si="65"/>
        <v>0</v>
      </c>
      <c r="F1033" s="90">
        <f t="shared" si="66"/>
        <v>226.98</v>
      </c>
      <c r="G1033" s="82" t="s">
        <v>34</v>
      </c>
      <c r="H1033" s="81" t="s">
        <v>3186</v>
      </c>
      <c r="I1033" s="81" t="s">
        <v>3187</v>
      </c>
      <c r="J1033" s="81" t="s">
        <v>439</v>
      </c>
      <c r="K1033" s="81"/>
      <c r="L1033" s="81"/>
      <c r="M1033" s="81"/>
      <c r="N1033" s="81"/>
      <c r="O1033" s="82"/>
      <c r="P1033" s="81"/>
      <c r="Q1033" s="81"/>
      <c r="R1033" s="81"/>
      <c r="S1033" s="81"/>
      <c r="T1033" s="81"/>
      <c r="U1033" s="81">
        <f t="shared" si="67"/>
        <v>0</v>
      </c>
      <c r="V1033" s="81">
        <f>IFERROR(VLOOKUP(A1033,'Competitors Links &amp; Pricings'!A:G,3,0),"")</f>
        <v>227.58</v>
      </c>
      <c r="W1033" s="81">
        <f>IFERROR(VLOOKUP(A1033,'Competitors Links &amp; Pricings'!A:G,5,0),"")</f>
        <v>226.98</v>
      </c>
      <c r="X1033" s="81" t="str">
        <f>IFERROR(VLOOKUP(A1033,'Competitors Links &amp; Pricings'!A:G,7,0),"")</f>
        <v xml:space="preserve"> </v>
      </c>
      <c r="Y1033" s="81">
        <f>IFERROR(VLOOKUP(A1033,'Competitors Links &amp; Pricings'!A:L,8,0),"")</f>
        <v>24</v>
      </c>
      <c r="Z1033" s="81">
        <f>IFERROR(VLOOKUP(A1033,'Competitors Links &amp; Pricings'!A:L,9,0),"")</f>
        <v>34</v>
      </c>
      <c r="AA1033" s="81">
        <f>IFERROR(VLOOKUP(A1033,'Competitors Links &amp; Pricings'!A:L,10,0),"")</f>
        <v>15</v>
      </c>
      <c r="AB1033" s="81">
        <f>IFERROR(VLOOKUP(A1033,'Competitors Links &amp; Pricings'!A:L,11,0),"")</f>
        <v>2</v>
      </c>
    </row>
    <row r="1034" spans="1:28" s="83" customFormat="1" ht="12" x14ac:dyDescent="0.25">
      <c r="A1034" s="81" t="s">
        <v>3188</v>
      </c>
      <c r="B1034" s="89">
        <v>532.5</v>
      </c>
      <c r="C1034" s="89">
        <v>587.09</v>
      </c>
      <c r="D1034" s="106">
        <f t="shared" si="64"/>
        <v>9.2984039925735451E-2</v>
      </c>
      <c r="E1034" s="90">
        <f t="shared" si="65"/>
        <v>0</v>
      </c>
      <c r="F1034" s="90">
        <f t="shared" si="66"/>
        <v>617.99</v>
      </c>
      <c r="G1034" s="82" t="s">
        <v>34</v>
      </c>
      <c r="H1034" s="81" t="s">
        <v>3189</v>
      </c>
      <c r="I1034" s="81" t="s">
        <v>3190</v>
      </c>
      <c r="J1034" s="81" t="s">
        <v>439</v>
      </c>
      <c r="K1034" s="81"/>
      <c r="L1034" s="81"/>
      <c r="M1034" s="81"/>
      <c r="N1034" s="81"/>
      <c r="O1034" s="82"/>
      <c r="P1034" s="81"/>
      <c r="Q1034" s="81"/>
      <c r="R1034" s="81"/>
      <c r="S1034" s="81"/>
      <c r="T1034" s="81"/>
      <c r="U1034" s="81">
        <f t="shared" si="67"/>
        <v>0</v>
      </c>
      <c r="V1034" s="81">
        <f>IFERROR(VLOOKUP(A1034,'Competitors Links &amp; Pricings'!A:G,3,0),"")</f>
        <v>620</v>
      </c>
      <c r="W1034" s="81">
        <f>IFERROR(VLOOKUP(A1034,'Competitors Links &amp; Pricings'!A:G,5,0),"")</f>
        <v>703.75</v>
      </c>
      <c r="X1034" s="81">
        <f>IFERROR(VLOOKUP(A1034,'Competitors Links &amp; Pricings'!A:G,7,0),"")</f>
        <v>617.99</v>
      </c>
      <c r="Y1034" s="81">
        <f>IFERROR(VLOOKUP(A1034,'Competitors Links &amp; Pricings'!A:L,8,0),"")</f>
        <v>16</v>
      </c>
      <c r="Z1034" s="81">
        <f>IFERROR(VLOOKUP(A1034,'Competitors Links &amp; Pricings'!A:L,9,0),"")</f>
        <v>25</v>
      </c>
      <c r="AA1034" s="81">
        <f>IFERROR(VLOOKUP(A1034,'Competitors Links &amp; Pricings'!A:L,10,0),"")</f>
        <v>38</v>
      </c>
      <c r="AB1034" s="81">
        <f>IFERROR(VLOOKUP(A1034,'Competitors Links &amp; Pricings'!A:L,11,0),"")</f>
        <v>4</v>
      </c>
    </row>
    <row r="1035" spans="1:28" s="83" customFormat="1" ht="12" x14ac:dyDescent="0.25">
      <c r="A1035" s="81" t="s">
        <v>3191</v>
      </c>
      <c r="B1035" s="89">
        <v>1665.63</v>
      </c>
      <c r="C1035" s="89">
        <v>1772.39</v>
      </c>
      <c r="D1035" s="106">
        <f t="shared" si="64"/>
        <v>6.0235049847945421E-2</v>
      </c>
      <c r="E1035" s="90">
        <f t="shared" si="65"/>
        <v>0</v>
      </c>
      <c r="F1035" s="90">
        <f t="shared" si="66"/>
        <v>1926.51</v>
      </c>
      <c r="G1035" s="82" t="s">
        <v>34</v>
      </c>
      <c r="H1035" s="81" t="s">
        <v>3192</v>
      </c>
      <c r="I1035" s="81" t="s">
        <v>3193</v>
      </c>
      <c r="J1035" s="81" t="s">
        <v>439</v>
      </c>
      <c r="K1035" s="81"/>
      <c r="L1035" s="81"/>
      <c r="M1035" s="81"/>
      <c r="N1035" s="81"/>
      <c r="O1035" s="82"/>
      <c r="P1035" s="81"/>
      <c r="Q1035" s="81"/>
      <c r="R1035" s="81"/>
      <c r="S1035" s="81"/>
      <c r="T1035" s="81"/>
      <c r="U1035" s="81">
        <f t="shared" si="67"/>
        <v>0</v>
      </c>
      <c r="V1035" s="81">
        <f>IFERROR(VLOOKUP(A1035,'Competitors Links &amp; Pricings'!A:G,3,0),"")</f>
        <v>1926.51</v>
      </c>
      <c r="W1035" s="81" t="str">
        <f>IFERROR(VLOOKUP(A1035,'Competitors Links &amp; Pricings'!A:G,5,0),"")</f>
        <v xml:space="preserve"> </v>
      </c>
      <c r="X1035" s="81" t="str">
        <f>IFERROR(VLOOKUP(A1035,'Competitors Links &amp; Pricings'!A:G,7,0),"")</f>
        <v xml:space="preserve"> </v>
      </c>
      <c r="Y1035" s="81">
        <f>IFERROR(VLOOKUP(A1035,'Competitors Links &amp; Pricings'!A:L,8,0),"")</f>
        <v>18</v>
      </c>
      <c r="Z1035" s="81">
        <f>IFERROR(VLOOKUP(A1035,'Competitors Links &amp; Pricings'!A:L,9,0),"")</f>
        <v>28</v>
      </c>
      <c r="AA1035" s="81">
        <f>IFERROR(VLOOKUP(A1035,'Competitors Links &amp; Pricings'!A:L,10,0),"")</f>
        <v>50</v>
      </c>
      <c r="AB1035" s="81">
        <f>IFERROR(VLOOKUP(A1035,'Competitors Links &amp; Pricings'!A:L,11,0),"")</f>
        <v>11</v>
      </c>
    </row>
    <row r="1036" spans="1:28" s="83" customFormat="1" ht="12" x14ac:dyDescent="0.25">
      <c r="A1036" s="81" t="s">
        <v>3194</v>
      </c>
      <c r="B1036" s="89">
        <v>150</v>
      </c>
      <c r="C1036" s="89">
        <v>177.05</v>
      </c>
      <c r="D1036" s="106">
        <f t="shared" si="64"/>
        <v>0.15278170008472189</v>
      </c>
      <c r="E1036" s="90">
        <f t="shared" si="65"/>
        <v>0</v>
      </c>
      <c r="F1036" s="90">
        <f t="shared" si="66"/>
        <v>136</v>
      </c>
      <c r="G1036" s="82" t="s">
        <v>34</v>
      </c>
      <c r="H1036" s="81" t="s">
        <v>3195</v>
      </c>
      <c r="I1036" s="81" t="s">
        <v>3196</v>
      </c>
      <c r="J1036" s="81" t="s">
        <v>439</v>
      </c>
      <c r="K1036" s="81"/>
      <c r="L1036" s="81"/>
      <c r="M1036" s="81"/>
      <c r="N1036" s="81"/>
      <c r="O1036" s="82"/>
      <c r="P1036" s="81"/>
      <c r="Q1036" s="81"/>
      <c r="R1036" s="81"/>
      <c r="S1036" s="81"/>
      <c r="T1036" s="81"/>
      <c r="U1036" s="81">
        <f t="shared" si="67"/>
        <v>0</v>
      </c>
      <c r="V1036" s="81">
        <f>IFERROR(VLOOKUP(A1036,'Competitors Links &amp; Pricings'!A:G,3,0),"")</f>
        <v>198.24</v>
      </c>
      <c r="W1036" s="81">
        <f>IFERROR(VLOOKUP(A1036,'Competitors Links &amp; Pricings'!A:G,5,0),"")</f>
        <v>136</v>
      </c>
      <c r="X1036" s="81" t="str">
        <f>IFERROR(VLOOKUP(A1036,'Competitors Links &amp; Pricings'!A:G,7,0),"")</f>
        <v xml:space="preserve"> </v>
      </c>
      <c r="Y1036" s="81">
        <f>IFERROR(VLOOKUP(A1036,'Competitors Links &amp; Pricings'!A:L,8,0),"")</f>
        <v>5.5</v>
      </c>
      <c r="Z1036" s="81">
        <f>IFERROR(VLOOKUP(A1036,'Competitors Links &amp; Pricings'!A:L,9,0),"")</f>
        <v>8.75</v>
      </c>
      <c r="AA1036" s="81">
        <f>IFERROR(VLOOKUP(A1036,'Competitors Links &amp; Pricings'!A:L,10,0),"")</f>
        <v>2.61</v>
      </c>
      <c r="AB1036" s="81">
        <f>IFERROR(VLOOKUP(A1036,'Competitors Links &amp; Pricings'!A:L,11,0),"")</f>
        <v>4.25</v>
      </c>
    </row>
    <row r="1037" spans="1:28" s="83" customFormat="1" ht="12" x14ac:dyDescent="0.25">
      <c r="A1037" s="81" t="s">
        <v>3197</v>
      </c>
      <c r="B1037" s="89">
        <v>150</v>
      </c>
      <c r="C1037" s="89">
        <v>179.03</v>
      </c>
      <c r="D1037" s="106">
        <f t="shared" si="64"/>
        <v>0.16215159470479809</v>
      </c>
      <c r="E1037" s="90">
        <f t="shared" si="65"/>
        <v>0</v>
      </c>
      <c r="F1037" s="90">
        <f t="shared" si="66"/>
        <v>175</v>
      </c>
      <c r="G1037" s="82" t="s">
        <v>34</v>
      </c>
      <c r="H1037" s="81" t="s">
        <v>3198</v>
      </c>
      <c r="I1037" s="81" t="s">
        <v>3199</v>
      </c>
      <c r="J1037" s="81" t="s">
        <v>439</v>
      </c>
      <c r="K1037" s="81"/>
      <c r="L1037" s="81"/>
      <c r="M1037" s="81"/>
      <c r="N1037" s="81"/>
      <c r="O1037" s="82"/>
      <c r="P1037" s="81"/>
      <c r="Q1037" s="81"/>
      <c r="R1037" s="81"/>
      <c r="S1037" s="81"/>
      <c r="T1037" s="81"/>
      <c r="U1037" s="81">
        <f t="shared" si="67"/>
        <v>0</v>
      </c>
      <c r="V1037" s="81">
        <f>IFERROR(VLOOKUP(A1037,'Competitors Links &amp; Pricings'!A:G,3,0),"")</f>
        <v>198.24</v>
      </c>
      <c r="W1037" s="81">
        <f>IFERROR(VLOOKUP(A1037,'Competitors Links &amp; Pricings'!A:G,5,0),"")</f>
        <v>202</v>
      </c>
      <c r="X1037" s="81">
        <f>IFERROR(VLOOKUP(A1037,'Competitors Links &amp; Pricings'!A:G,7,0),"")</f>
        <v>175</v>
      </c>
      <c r="Y1037" s="81">
        <f>IFERROR(VLOOKUP(A1037,'Competitors Links &amp; Pricings'!A:L,8,0),"")</f>
        <v>14</v>
      </c>
      <c r="Z1037" s="81">
        <f>IFERROR(VLOOKUP(A1037,'Competitors Links &amp; Pricings'!A:L,9,0),"")</f>
        <v>24</v>
      </c>
      <c r="AA1037" s="81">
        <f>IFERROR(VLOOKUP(A1037,'Competitors Links &amp; Pricings'!A:L,10,0),"")</f>
        <v>34.4</v>
      </c>
      <c r="AB1037" s="81">
        <f>IFERROR(VLOOKUP(A1037,'Competitors Links &amp; Pricings'!A:L,11,0),"")</f>
        <v>6</v>
      </c>
    </row>
    <row r="1038" spans="1:28" s="83" customFormat="1" ht="12" x14ac:dyDescent="0.25">
      <c r="A1038" s="81" t="s">
        <v>3200</v>
      </c>
      <c r="B1038" s="89">
        <v>618.75</v>
      </c>
      <c r="C1038" s="89">
        <v>738.51</v>
      </c>
      <c r="D1038" s="106">
        <f t="shared" si="64"/>
        <v>0.1621643579640086</v>
      </c>
      <c r="E1038" s="90">
        <f t="shared" si="65"/>
        <v>0</v>
      </c>
      <c r="F1038" s="90">
        <f t="shared" si="66"/>
        <v>0</v>
      </c>
      <c r="G1038" s="82" t="s">
        <v>34</v>
      </c>
      <c r="H1038" s="81" t="s">
        <v>3201</v>
      </c>
      <c r="I1038" s="81" t="s">
        <v>3202</v>
      </c>
      <c r="J1038" s="81" t="s">
        <v>439</v>
      </c>
      <c r="K1038" s="81"/>
      <c r="L1038" s="81"/>
      <c r="M1038" s="81"/>
      <c r="N1038" s="81"/>
      <c r="O1038" s="82"/>
      <c r="P1038" s="81"/>
      <c r="Q1038" s="81"/>
      <c r="R1038" s="81"/>
      <c r="S1038" s="81"/>
      <c r="T1038" s="81"/>
      <c r="U1038" s="81">
        <f t="shared" si="67"/>
        <v>0</v>
      </c>
      <c r="V1038" s="81" t="str">
        <f>IFERROR(VLOOKUP(A1038,'Competitors Links &amp; Pricings'!A:G,3,0),"")</f>
        <v xml:space="preserve"> </v>
      </c>
      <c r="W1038" s="81" t="str">
        <f>IFERROR(VLOOKUP(A1038,'Competitors Links &amp; Pricings'!A:G,5,0),"")</f>
        <v xml:space="preserve"> </v>
      </c>
      <c r="X1038" s="81" t="str">
        <f>IFERROR(VLOOKUP(A1038,'Competitors Links &amp; Pricings'!A:G,7,0),"")</f>
        <v xml:space="preserve"> </v>
      </c>
      <c r="Y1038" s="81">
        <f>IFERROR(VLOOKUP(A1038,'Competitors Links &amp; Pricings'!A:L,8,0),"")</f>
        <v>17</v>
      </c>
      <c r="Z1038" s="81">
        <f>IFERROR(VLOOKUP(A1038,'Competitors Links &amp; Pricings'!A:L,9,0),"")</f>
        <v>21</v>
      </c>
      <c r="AA1038" s="81">
        <f>IFERROR(VLOOKUP(A1038,'Competitors Links &amp; Pricings'!A:L,10,0),"")</f>
        <v>14</v>
      </c>
      <c r="AB1038" s="81">
        <f>IFERROR(VLOOKUP(A1038,'Competitors Links &amp; Pricings'!A:L,11,0),"")</f>
        <v>6</v>
      </c>
    </row>
    <row r="1039" spans="1:28" s="83" customFormat="1" ht="12" x14ac:dyDescent="0.25">
      <c r="A1039" s="81" t="s">
        <v>3203</v>
      </c>
      <c r="B1039" s="89">
        <v>61.88</v>
      </c>
      <c r="C1039" s="89">
        <v>73.040000000000006</v>
      </c>
      <c r="D1039" s="106">
        <f t="shared" si="64"/>
        <v>0.15279299014238776</v>
      </c>
      <c r="E1039" s="90">
        <f t="shared" si="65"/>
        <v>0</v>
      </c>
      <c r="F1039" s="90">
        <f t="shared" si="66"/>
        <v>69.52</v>
      </c>
      <c r="G1039" s="82" t="s">
        <v>34</v>
      </c>
      <c r="H1039" s="81" t="s">
        <v>3204</v>
      </c>
      <c r="I1039" s="81" t="s">
        <v>3205</v>
      </c>
      <c r="J1039" s="81" t="s">
        <v>439</v>
      </c>
      <c r="K1039" s="81"/>
      <c r="L1039" s="81"/>
      <c r="M1039" s="81"/>
      <c r="N1039" s="81"/>
      <c r="O1039" s="82"/>
      <c r="P1039" s="81"/>
      <c r="Q1039" s="81"/>
      <c r="R1039" s="81"/>
      <c r="S1039" s="81"/>
      <c r="T1039" s="81"/>
      <c r="U1039" s="81">
        <f t="shared" si="67"/>
        <v>0</v>
      </c>
      <c r="V1039" s="81">
        <f>IFERROR(VLOOKUP(A1039,'Competitors Links &amp; Pricings'!A:G,3,0),"")</f>
        <v>84.69</v>
      </c>
      <c r="W1039" s="81">
        <f>IFERROR(VLOOKUP(A1039,'Competitors Links &amp; Pricings'!A:G,5,0),"")</f>
        <v>73.58</v>
      </c>
      <c r="X1039" s="81">
        <f>IFERROR(VLOOKUP(A1039,'Competitors Links &amp; Pricings'!A:G,7,0),"")</f>
        <v>69.52</v>
      </c>
      <c r="Y1039" s="81">
        <f>IFERROR(VLOOKUP(A1039,'Competitors Links &amp; Pricings'!A:L,8,0),"")</f>
        <v>6.5</v>
      </c>
      <c r="Z1039" s="81">
        <f>IFERROR(VLOOKUP(A1039,'Competitors Links &amp; Pricings'!A:L,9,0),"")</f>
        <v>8.5</v>
      </c>
      <c r="AA1039" s="81">
        <f>IFERROR(VLOOKUP(A1039,'Competitors Links &amp; Pricings'!A:L,10,0),"")</f>
        <v>6</v>
      </c>
      <c r="AB1039" s="81">
        <f>IFERROR(VLOOKUP(A1039,'Competitors Links &amp; Pricings'!A:L,11,0),"")</f>
        <v>4</v>
      </c>
    </row>
    <row r="1040" spans="1:28" s="83" customFormat="1" ht="12" x14ac:dyDescent="0.25">
      <c r="A1040" s="81" t="s">
        <v>3206</v>
      </c>
      <c r="B1040" s="89">
        <v>124.38</v>
      </c>
      <c r="C1040" s="89">
        <v>146.81</v>
      </c>
      <c r="D1040" s="106">
        <f t="shared" si="64"/>
        <v>0.15278250800354204</v>
      </c>
      <c r="E1040" s="90">
        <f t="shared" si="65"/>
        <v>0</v>
      </c>
      <c r="F1040" s="90">
        <f t="shared" si="66"/>
        <v>140.79</v>
      </c>
      <c r="G1040" s="82" t="s">
        <v>34</v>
      </c>
      <c r="H1040" s="81" t="s">
        <v>3207</v>
      </c>
      <c r="I1040" s="81" t="s">
        <v>3208</v>
      </c>
      <c r="J1040" s="81" t="s">
        <v>439</v>
      </c>
      <c r="K1040" s="81"/>
      <c r="L1040" s="81"/>
      <c r="M1040" s="81"/>
      <c r="N1040" s="81"/>
      <c r="O1040" s="82"/>
      <c r="P1040" s="81"/>
      <c r="Q1040" s="81"/>
      <c r="R1040" s="81"/>
      <c r="S1040" s="81"/>
      <c r="T1040" s="81"/>
      <c r="U1040" s="81">
        <f t="shared" si="67"/>
        <v>0</v>
      </c>
      <c r="V1040" s="81">
        <f>IFERROR(VLOOKUP(A1040,'Competitors Links &amp; Pricings'!A:G,3,0),"")</f>
        <v>164.37</v>
      </c>
      <c r="W1040" s="81">
        <f>IFERROR(VLOOKUP(A1040,'Competitors Links &amp; Pricings'!A:G,5,0),"")</f>
        <v>140.79</v>
      </c>
      <c r="X1040" s="81">
        <f>IFERROR(VLOOKUP(A1040,'Competitors Links &amp; Pricings'!A:G,7,0),"")</f>
        <v>145</v>
      </c>
      <c r="Y1040" s="81">
        <f>IFERROR(VLOOKUP(A1040,'Competitors Links &amp; Pricings'!A:L,8,0),"")</f>
        <v>7.5</v>
      </c>
      <c r="Z1040" s="81">
        <f>IFERROR(VLOOKUP(A1040,'Competitors Links &amp; Pricings'!A:L,9,0),"")</f>
        <v>9.25</v>
      </c>
      <c r="AA1040" s="81">
        <f>IFERROR(VLOOKUP(A1040,'Competitors Links &amp; Pricings'!A:L,10,0),"")</f>
        <v>1</v>
      </c>
      <c r="AB1040" s="81">
        <f>IFERROR(VLOOKUP(A1040,'Competitors Links &amp; Pricings'!A:L,11,0),"")</f>
        <v>4.75</v>
      </c>
    </row>
    <row r="1041" spans="1:28" s="83" customFormat="1" ht="12" x14ac:dyDescent="0.25">
      <c r="A1041" s="81" t="s">
        <v>3209</v>
      </c>
      <c r="B1041" s="89">
        <v>78.13</v>
      </c>
      <c r="C1041" s="89">
        <v>95.32</v>
      </c>
      <c r="D1041" s="106">
        <f t="shared" si="64"/>
        <v>0.1803399076793957</v>
      </c>
      <c r="E1041" s="90">
        <f t="shared" si="65"/>
        <v>0</v>
      </c>
      <c r="F1041" s="90">
        <f t="shared" si="66"/>
        <v>100.34</v>
      </c>
      <c r="G1041" s="82" t="s">
        <v>34</v>
      </c>
      <c r="H1041" s="81" t="s">
        <v>3210</v>
      </c>
      <c r="I1041" s="81" t="s">
        <v>3211</v>
      </c>
      <c r="J1041" s="81" t="s">
        <v>439</v>
      </c>
      <c r="K1041" s="81"/>
      <c r="L1041" s="81"/>
      <c r="M1041" s="81"/>
      <c r="N1041" s="81"/>
      <c r="O1041" s="82"/>
      <c r="P1041" s="81"/>
      <c r="Q1041" s="81"/>
      <c r="R1041" s="81"/>
      <c r="S1041" s="81"/>
      <c r="T1041" s="81"/>
      <c r="U1041" s="81">
        <f t="shared" si="67"/>
        <v>0</v>
      </c>
      <c r="V1041" s="81">
        <f>IFERROR(VLOOKUP(A1041,'Competitors Links &amp; Pricings'!A:G,3,0),"")</f>
        <v>100.34</v>
      </c>
      <c r="W1041" s="81">
        <f>IFERROR(VLOOKUP(A1041,'Competitors Links &amp; Pricings'!A:G,5,0),"")</f>
        <v>110</v>
      </c>
      <c r="X1041" s="81">
        <f>IFERROR(VLOOKUP(A1041,'Competitors Links &amp; Pricings'!A:G,7,0),"")</f>
        <v>115.49</v>
      </c>
      <c r="Y1041" s="81">
        <f>IFERROR(VLOOKUP(A1041,'Competitors Links &amp; Pricings'!A:L,8,0),"")</f>
        <v>4.29</v>
      </c>
      <c r="Z1041" s="81">
        <f>IFERROR(VLOOKUP(A1041,'Competitors Links &amp; Pricings'!A:L,9,0),"")</f>
        <v>5.63</v>
      </c>
      <c r="AA1041" s="81">
        <f>IFERROR(VLOOKUP(A1041,'Competitors Links &amp; Pricings'!A:L,10,0),"")</f>
        <v>0.8</v>
      </c>
      <c r="AB1041" s="81">
        <f>IFERROR(VLOOKUP(A1041,'Competitors Links &amp; Pricings'!A:L,11,0),"")</f>
        <v>4.17</v>
      </c>
    </row>
    <row r="1042" spans="1:28" s="83" customFormat="1" ht="12" x14ac:dyDescent="0.25">
      <c r="A1042" s="81" t="s">
        <v>3212</v>
      </c>
      <c r="B1042" s="89">
        <v>78.13</v>
      </c>
      <c r="C1042" s="89">
        <v>90.36</v>
      </c>
      <c r="D1042" s="106">
        <f t="shared" si="64"/>
        <v>0.13534749889331568</v>
      </c>
      <c r="E1042" s="90">
        <f t="shared" si="65"/>
        <v>0</v>
      </c>
      <c r="F1042" s="90">
        <f t="shared" si="66"/>
        <v>98.22</v>
      </c>
      <c r="G1042" s="82" t="s">
        <v>34</v>
      </c>
      <c r="H1042" s="81" t="s">
        <v>3213</v>
      </c>
      <c r="I1042" s="81" t="s">
        <v>3214</v>
      </c>
      <c r="J1042" s="81" t="s">
        <v>439</v>
      </c>
      <c r="K1042" s="81"/>
      <c r="L1042" s="81"/>
      <c r="M1042" s="81"/>
      <c r="N1042" s="81"/>
      <c r="O1042" s="82"/>
      <c r="P1042" s="81"/>
      <c r="Q1042" s="81"/>
      <c r="R1042" s="81"/>
      <c r="S1042" s="81"/>
      <c r="T1042" s="81"/>
      <c r="U1042" s="81">
        <f t="shared" si="67"/>
        <v>0</v>
      </c>
      <c r="V1042" s="81">
        <f>IFERROR(VLOOKUP(A1042,'Competitors Links &amp; Pricings'!A:G,3,0),"")</f>
        <v>115.49</v>
      </c>
      <c r="W1042" s="81">
        <f>IFERROR(VLOOKUP(A1042,'Competitors Links &amp; Pricings'!A:G,5,0),"")</f>
        <v>100.34</v>
      </c>
      <c r="X1042" s="81">
        <f>IFERROR(VLOOKUP(A1042,'Competitors Links &amp; Pricings'!A:G,7,0),"")</f>
        <v>98.22</v>
      </c>
      <c r="Y1042" s="81">
        <f>IFERROR(VLOOKUP(A1042,'Competitors Links &amp; Pricings'!A:L,8,0),"")</f>
        <v>3.8</v>
      </c>
      <c r="Z1042" s="81">
        <f>IFERROR(VLOOKUP(A1042,'Competitors Links &amp; Pricings'!A:L,9,0),"")</f>
        <v>4.4000000000000004</v>
      </c>
      <c r="AA1042" s="81">
        <f>IFERROR(VLOOKUP(A1042,'Competitors Links &amp; Pricings'!A:L,10,0),"")</f>
        <v>1</v>
      </c>
      <c r="AB1042" s="81">
        <f>IFERROR(VLOOKUP(A1042,'Competitors Links &amp; Pricings'!A:L,11,0),"")</f>
        <v>3.5</v>
      </c>
    </row>
    <row r="1043" spans="1:28" s="83" customFormat="1" ht="12" x14ac:dyDescent="0.25">
      <c r="A1043" s="81" t="s">
        <v>3215</v>
      </c>
      <c r="B1043" s="89">
        <v>78.13</v>
      </c>
      <c r="C1043" s="89">
        <v>87.67</v>
      </c>
      <c r="D1043" s="106">
        <f t="shared" si="64"/>
        <v>0.10881715524124565</v>
      </c>
      <c r="E1043" s="90">
        <f t="shared" si="65"/>
        <v>0</v>
      </c>
      <c r="F1043" s="90">
        <f t="shared" si="66"/>
        <v>95.29</v>
      </c>
      <c r="G1043" s="82" t="s">
        <v>34</v>
      </c>
      <c r="H1043" s="81" t="s">
        <v>3216</v>
      </c>
      <c r="I1043" s="81" t="s">
        <v>3217</v>
      </c>
      <c r="J1043" s="81" t="s">
        <v>439</v>
      </c>
      <c r="K1043" s="81"/>
      <c r="L1043" s="81"/>
      <c r="M1043" s="81"/>
      <c r="N1043" s="81"/>
      <c r="O1043" s="82"/>
      <c r="P1043" s="81"/>
      <c r="Q1043" s="81"/>
      <c r="R1043" s="81"/>
      <c r="S1043" s="81"/>
      <c r="T1043" s="81"/>
      <c r="U1043" s="81">
        <f t="shared" si="67"/>
        <v>0</v>
      </c>
      <c r="V1043" s="81">
        <f>IFERROR(VLOOKUP(A1043,'Competitors Links &amp; Pricings'!A:G,3,0),"")</f>
        <v>115.49</v>
      </c>
      <c r="W1043" s="81">
        <f>IFERROR(VLOOKUP(A1043,'Competitors Links &amp; Pricings'!A:G,5,0),"")</f>
        <v>98.22</v>
      </c>
      <c r="X1043" s="81">
        <f>IFERROR(VLOOKUP(A1043,'Competitors Links &amp; Pricings'!A:G,7,0),"")</f>
        <v>95.29</v>
      </c>
      <c r="Y1043" s="81">
        <f>IFERROR(VLOOKUP(A1043,'Competitors Links &amp; Pricings'!A:L,8,0),"")</f>
        <v>4.4000000000000004</v>
      </c>
      <c r="Z1043" s="81">
        <f>IFERROR(VLOOKUP(A1043,'Competitors Links &amp; Pricings'!A:L,9,0),"")</f>
        <v>5.5</v>
      </c>
      <c r="AA1043" s="81">
        <f>IFERROR(VLOOKUP(A1043,'Competitors Links &amp; Pricings'!A:L,10,0),"")</f>
        <v>0.88</v>
      </c>
      <c r="AB1043" s="81">
        <f>IFERROR(VLOOKUP(A1043,'Competitors Links &amp; Pricings'!A:L,11,0),"")</f>
        <v>4.3</v>
      </c>
    </row>
    <row r="1044" spans="1:28" s="83" customFormat="1" ht="12" x14ac:dyDescent="0.25">
      <c r="A1044" s="81" t="s">
        <v>3218</v>
      </c>
      <c r="B1044" s="89">
        <v>78.13</v>
      </c>
      <c r="C1044" s="89">
        <v>90.36</v>
      </c>
      <c r="D1044" s="106">
        <f t="shared" si="64"/>
        <v>0.13534749889331568</v>
      </c>
      <c r="E1044" s="90">
        <f t="shared" si="65"/>
        <v>0</v>
      </c>
      <c r="F1044" s="90">
        <f t="shared" si="66"/>
        <v>98.22</v>
      </c>
      <c r="G1044" s="82" t="s">
        <v>34</v>
      </c>
      <c r="H1044" s="81" t="s">
        <v>3219</v>
      </c>
      <c r="I1044" s="81" t="s">
        <v>3220</v>
      </c>
      <c r="J1044" s="81" t="s">
        <v>439</v>
      </c>
      <c r="K1044" s="81"/>
      <c r="L1044" s="81"/>
      <c r="M1044" s="81"/>
      <c r="N1044" s="81"/>
      <c r="O1044" s="82"/>
      <c r="P1044" s="81"/>
      <c r="Q1044" s="81"/>
      <c r="R1044" s="81"/>
      <c r="S1044" s="81"/>
      <c r="T1044" s="81"/>
      <c r="U1044" s="81">
        <f t="shared" si="67"/>
        <v>0</v>
      </c>
      <c r="V1044" s="81">
        <f>IFERROR(VLOOKUP(A1044,'Competitors Links &amp; Pricings'!A:G,3,0),"")</f>
        <v>100.34</v>
      </c>
      <c r="W1044" s="81">
        <f>IFERROR(VLOOKUP(A1044,'Competitors Links &amp; Pricings'!A:G,5,0),"")</f>
        <v>115.49</v>
      </c>
      <c r="X1044" s="81">
        <f>IFERROR(VLOOKUP(A1044,'Competitors Links &amp; Pricings'!A:G,7,0),"")</f>
        <v>98.22</v>
      </c>
      <c r="Y1044" s="81">
        <f>IFERROR(VLOOKUP(A1044,'Competitors Links &amp; Pricings'!A:L,8,0),"")</f>
        <v>4</v>
      </c>
      <c r="Z1044" s="81">
        <f>IFERROR(VLOOKUP(A1044,'Competitors Links &amp; Pricings'!A:L,9,0),"")</f>
        <v>5</v>
      </c>
      <c r="AA1044" s="81">
        <f>IFERROR(VLOOKUP(A1044,'Competitors Links &amp; Pricings'!A:L,10,0),"")</f>
        <v>0.88</v>
      </c>
      <c r="AB1044" s="81">
        <f>IFERROR(VLOOKUP(A1044,'Competitors Links &amp; Pricings'!A:L,11,0),"")</f>
        <v>4</v>
      </c>
    </row>
    <row r="1045" spans="1:28" s="83" customFormat="1" ht="12" x14ac:dyDescent="0.25">
      <c r="A1045" s="81" t="s">
        <v>3221</v>
      </c>
      <c r="B1045" s="89">
        <v>57.83</v>
      </c>
      <c r="C1045" s="89">
        <v>69.02</v>
      </c>
      <c r="D1045" s="106">
        <f t="shared" si="64"/>
        <v>0.16212691973341059</v>
      </c>
      <c r="E1045" s="90">
        <f t="shared" si="65"/>
        <v>0</v>
      </c>
      <c r="F1045" s="90">
        <f t="shared" si="66"/>
        <v>68.38</v>
      </c>
      <c r="G1045" s="82" t="s">
        <v>34</v>
      </c>
      <c r="H1045" s="81" t="s">
        <v>3222</v>
      </c>
      <c r="I1045" s="81" t="s">
        <v>3223</v>
      </c>
      <c r="J1045" s="81" t="s">
        <v>439</v>
      </c>
      <c r="K1045" s="81"/>
      <c r="L1045" s="81"/>
      <c r="M1045" s="81"/>
      <c r="N1045" s="81"/>
      <c r="O1045" s="82"/>
      <c r="P1045" s="81"/>
      <c r="Q1045" s="81"/>
      <c r="R1045" s="81"/>
      <c r="S1045" s="81"/>
      <c r="T1045" s="81"/>
      <c r="U1045" s="81">
        <f t="shared" si="67"/>
        <v>0</v>
      </c>
      <c r="V1045" s="81">
        <f>IFERROR(VLOOKUP(A1045,'Competitors Links &amp; Pricings'!A:G,3,0),"")</f>
        <v>78.709999999999994</v>
      </c>
      <c r="W1045" s="81">
        <f>IFERROR(VLOOKUP(A1045,'Competitors Links &amp; Pricings'!A:G,5,0),"")</f>
        <v>68.38</v>
      </c>
      <c r="X1045" s="81">
        <f>IFERROR(VLOOKUP(A1045,'Competitors Links &amp; Pricings'!A:G,7,0),"")</f>
        <v>70.77</v>
      </c>
      <c r="Y1045" s="81">
        <f>IFERROR(VLOOKUP(A1045,'Competitors Links &amp; Pricings'!A:L,8,0),"")</f>
        <v>9</v>
      </c>
      <c r="Z1045" s="81">
        <f>IFERROR(VLOOKUP(A1045,'Competitors Links &amp; Pricings'!A:L,9,0),"")</f>
        <v>4</v>
      </c>
      <c r="AA1045" s="81">
        <f>IFERROR(VLOOKUP(A1045,'Competitors Links &amp; Pricings'!A:L,10,0),"")</f>
        <v>1.65</v>
      </c>
      <c r="AB1045" s="81">
        <f>IFERROR(VLOOKUP(A1045,'Competitors Links &amp; Pricings'!A:L,11,0),"")</f>
        <v>5</v>
      </c>
    </row>
    <row r="1046" spans="1:28" s="83" customFormat="1" ht="12" x14ac:dyDescent="0.25">
      <c r="A1046" s="81" t="s">
        <v>3224</v>
      </c>
      <c r="B1046" s="89">
        <v>44.38</v>
      </c>
      <c r="C1046" s="89">
        <v>52.97</v>
      </c>
      <c r="D1046" s="106">
        <f t="shared" si="64"/>
        <v>0.16216726448933352</v>
      </c>
      <c r="E1046" s="90">
        <f t="shared" si="65"/>
        <v>0</v>
      </c>
      <c r="F1046" s="90">
        <f t="shared" si="66"/>
        <v>52.77</v>
      </c>
      <c r="G1046" s="82" t="s">
        <v>34</v>
      </c>
      <c r="H1046" s="81" t="s">
        <v>3225</v>
      </c>
      <c r="I1046" s="81" t="s">
        <v>3226</v>
      </c>
      <c r="J1046" s="81" t="s">
        <v>439</v>
      </c>
      <c r="K1046" s="81"/>
      <c r="L1046" s="81"/>
      <c r="M1046" s="81"/>
      <c r="N1046" s="81"/>
      <c r="O1046" s="82"/>
      <c r="P1046" s="81"/>
      <c r="Q1046" s="81"/>
      <c r="R1046" s="81"/>
      <c r="S1046" s="81"/>
      <c r="T1046" s="81"/>
      <c r="U1046" s="81">
        <f t="shared" si="67"/>
        <v>0</v>
      </c>
      <c r="V1046" s="81">
        <f>IFERROR(VLOOKUP(A1046,'Competitors Links &amp; Pricings'!A:G,3,0),"")</f>
        <v>52.77</v>
      </c>
      <c r="W1046" s="81">
        <f>IFERROR(VLOOKUP(A1046,'Competitors Links &amp; Pricings'!A:G,5,0),"")</f>
        <v>62.84</v>
      </c>
      <c r="X1046" s="81">
        <f>IFERROR(VLOOKUP(A1046,'Competitors Links &amp; Pricings'!A:G,7,0),"")</f>
        <v>62.74</v>
      </c>
      <c r="Y1046" s="81">
        <f>IFERROR(VLOOKUP(A1046,'Competitors Links &amp; Pricings'!A:L,8,0),"")</f>
        <v>5.5</v>
      </c>
      <c r="Z1046" s="81">
        <f>IFERROR(VLOOKUP(A1046,'Competitors Links &amp; Pricings'!A:L,9,0),"")</f>
        <v>8.75</v>
      </c>
      <c r="AA1046" s="81">
        <f>IFERROR(VLOOKUP(A1046,'Competitors Links &amp; Pricings'!A:L,10,0),"")</f>
        <v>1.3</v>
      </c>
      <c r="AB1046" s="81">
        <f>IFERROR(VLOOKUP(A1046,'Competitors Links &amp; Pricings'!A:L,11,0),"")</f>
        <v>3.25</v>
      </c>
    </row>
    <row r="1047" spans="1:28" s="83" customFormat="1" ht="12" x14ac:dyDescent="0.25">
      <c r="A1047" s="81" t="s">
        <v>3227</v>
      </c>
      <c r="B1047" s="89">
        <v>36.880000000000003</v>
      </c>
      <c r="C1047" s="89">
        <v>44.02</v>
      </c>
      <c r="D1047" s="106">
        <f t="shared" si="64"/>
        <v>0.16219900045433894</v>
      </c>
      <c r="E1047" s="90">
        <f t="shared" si="65"/>
        <v>0</v>
      </c>
      <c r="F1047" s="90">
        <f t="shared" si="66"/>
        <v>43.85</v>
      </c>
      <c r="G1047" s="82" t="s">
        <v>34</v>
      </c>
      <c r="H1047" s="81" t="s">
        <v>3228</v>
      </c>
      <c r="I1047" s="81" t="s">
        <v>3229</v>
      </c>
      <c r="J1047" s="81" t="s">
        <v>439</v>
      </c>
      <c r="K1047" s="81"/>
      <c r="L1047" s="81"/>
      <c r="M1047" s="81"/>
      <c r="N1047" s="81"/>
      <c r="O1047" s="82"/>
      <c r="P1047" s="81"/>
      <c r="Q1047" s="81"/>
      <c r="R1047" s="81"/>
      <c r="S1047" s="81"/>
      <c r="T1047" s="81"/>
      <c r="U1047" s="81">
        <f t="shared" si="67"/>
        <v>0</v>
      </c>
      <c r="V1047" s="81">
        <f>IFERROR(VLOOKUP(A1047,'Competitors Links &amp; Pricings'!A:G,3,0),"")</f>
        <v>52.22</v>
      </c>
      <c r="W1047" s="81">
        <f>IFERROR(VLOOKUP(A1047,'Competitors Links &amp; Pricings'!A:G,5,0),"")</f>
        <v>43.85</v>
      </c>
      <c r="X1047" s="81">
        <f>IFERROR(VLOOKUP(A1047,'Competitors Links &amp; Pricings'!A:G,7,0),"")</f>
        <v>46.02</v>
      </c>
      <c r="Y1047" s="81">
        <f>IFERROR(VLOOKUP(A1047,'Competitors Links &amp; Pricings'!A:L,8,0),"")</f>
        <v>3</v>
      </c>
      <c r="Z1047" s="81">
        <f>IFERROR(VLOOKUP(A1047,'Competitors Links &amp; Pricings'!A:L,9,0),"")</f>
        <v>7</v>
      </c>
      <c r="AA1047" s="81">
        <f>IFERROR(VLOOKUP(A1047,'Competitors Links &amp; Pricings'!A:L,10,0),"")</f>
        <v>2</v>
      </c>
      <c r="AB1047" s="81">
        <f>IFERROR(VLOOKUP(A1047,'Competitors Links &amp; Pricings'!A:L,11,0),"")</f>
        <v>2.5</v>
      </c>
    </row>
    <row r="1048" spans="1:28" s="83" customFormat="1" ht="12" x14ac:dyDescent="0.25">
      <c r="A1048" s="81" t="s">
        <v>3230</v>
      </c>
      <c r="B1048" s="89">
        <v>265.63</v>
      </c>
      <c r="C1048" s="89">
        <v>317.22000000000003</v>
      </c>
      <c r="D1048" s="106">
        <f t="shared" si="64"/>
        <v>0.1626316121303828</v>
      </c>
      <c r="E1048" s="90">
        <f t="shared" si="65"/>
        <v>0</v>
      </c>
      <c r="F1048" s="90">
        <f t="shared" si="66"/>
        <v>333.92</v>
      </c>
      <c r="G1048" s="82" t="s">
        <v>34</v>
      </c>
      <c r="H1048" s="81" t="s">
        <v>3231</v>
      </c>
      <c r="I1048" s="81" t="s">
        <v>3232</v>
      </c>
      <c r="J1048" s="81" t="s">
        <v>439</v>
      </c>
      <c r="K1048" s="81"/>
      <c r="L1048" s="81"/>
      <c r="M1048" s="81"/>
      <c r="N1048" s="81"/>
      <c r="O1048" s="82"/>
      <c r="P1048" s="81"/>
      <c r="Q1048" s="81"/>
      <c r="R1048" s="81"/>
      <c r="S1048" s="81"/>
      <c r="T1048" s="81"/>
      <c r="U1048" s="81">
        <f t="shared" si="67"/>
        <v>0</v>
      </c>
      <c r="V1048" s="81">
        <f>IFERROR(VLOOKUP(A1048,'Competitors Links &amp; Pricings'!A:G,3,0),"")</f>
        <v>351.05</v>
      </c>
      <c r="W1048" s="81">
        <f>IFERROR(VLOOKUP(A1048,'Competitors Links &amp; Pricings'!A:G,5,0),"")</f>
        <v>333.92</v>
      </c>
      <c r="X1048" s="81">
        <f>IFERROR(VLOOKUP(A1048,'Competitors Links &amp; Pricings'!A:G,7,0),"")</f>
        <v>338.41</v>
      </c>
      <c r="Y1048" s="81">
        <f>IFERROR(VLOOKUP(A1048,'Competitors Links &amp; Pricings'!A:L,8,0),"")</f>
        <v>10</v>
      </c>
      <c r="Z1048" s="81">
        <f>IFERROR(VLOOKUP(A1048,'Competitors Links &amp; Pricings'!A:L,9,0),"")</f>
        <v>18</v>
      </c>
      <c r="AA1048" s="81">
        <f>IFERROR(VLOOKUP(A1048,'Competitors Links &amp; Pricings'!A:L,10,0),"")</f>
        <v>7.98</v>
      </c>
      <c r="AB1048" s="81">
        <f>IFERROR(VLOOKUP(A1048,'Competitors Links &amp; Pricings'!A:L,11,0),"")</f>
        <v>5</v>
      </c>
    </row>
    <row r="1049" spans="1:28" s="83" customFormat="1" ht="12" x14ac:dyDescent="0.25">
      <c r="A1049" s="81" t="s">
        <v>3233</v>
      </c>
      <c r="B1049" s="89">
        <v>237.5</v>
      </c>
      <c r="C1049" s="89">
        <v>283.47000000000003</v>
      </c>
      <c r="D1049" s="106">
        <f t="shared" si="64"/>
        <v>0.16216883620841721</v>
      </c>
      <c r="E1049" s="90">
        <f t="shared" si="65"/>
        <v>0</v>
      </c>
      <c r="F1049" s="90">
        <f t="shared" si="66"/>
        <v>229.9</v>
      </c>
      <c r="G1049" s="82" t="s">
        <v>34</v>
      </c>
      <c r="H1049" s="81" t="s">
        <v>3234</v>
      </c>
      <c r="I1049" s="81" t="s">
        <v>3235</v>
      </c>
      <c r="J1049" s="81" t="s">
        <v>439</v>
      </c>
      <c r="K1049" s="81"/>
      <c r="L1049" s="81"/>
      <c r="M1049" s="81"/>
      <c r="N1049" s="81"/>
      <c r="O1049" s="82"/>
      <c r="P1049" s="81"/>
      <c r="Q1049" s="81"/>
      <c r="R1049" s="81"/>
      <c r="S1049" s="81"/>
      <c r="T1049" s="81"/>
      <c r="U1049" s="81">
        <f t="shared" si="67"/>
        <v>0</v>
      </c>
      <c r="V1049" s="81">
        <f>IFERROR(VLOOKUP(A1049,'Competitors Links &amp; Pricings'!A:G,3,0),"")</f>
        <v>313.88</v>
      </c>
      <c r="W1049" s="81">
        <f>IFERROR(VLOOKUP(A1049,'Competitors Links &amp; Pricings'!A:G,5,0),"")</f>
        <v>229.9</v>
      </c>
      <c r="X1049" s="81">
        <f>IFERROR(VLOOKUP(A1049,'Competitors Links &amp; Pricings'!A:G,7,0),"")</f>
        <v>302.57</v>
      </c>
      <c r="Y1049" s="81">
        <f>IFERROR(VLOOKUP(A1049,'Competitors Links &amp; Pricings'!A:L,8,0),"")</f>
        <v>9</v>
      </c>
      <c r="Z1049" s="81">
        <f>IFERROR(VLOOKUP(A1049,'Competitors Links &amp; Pricings'!A:L,9,0),"")</f>
        <v>17</v>
      </c>
      <c r="AA1049" s="81">
        <f>IFERROR(VLOOKUP(A1049,'Competitors Links &amp; Pricings'!A:L,10,0),"")</f>
        <v>8</v>
      </c>
      <c r="AB1049" s="81">
        <f>IFERROR(VLOOKUP(A1049,'Competitors Links &amp; Pricings'!A:L,11,0),"")</f>
        <v>4</v>
      </c>
    </row>
    <row r="1050" spans="1:28" s="83" customFormat="1" ht="12" x14ac:dyDescent="0.25">
      <c r="A1050" s="81" t="s">
        <v>3236</v>
      </c>
      <c r="B1050" s="89">
        <v>27.97</v>
      </c>
      <c r="C1050" s="89">
        <v>33.380000000000003</v>
      </c>
      <c r="D1050" s="106">
        <f t="shared" si="64"/>
        <v>0.16207309766327152</v>
      </c>
      <c r="E1050" s="90">
        <f t="shared" si="65"/>
        <v>0</v>
      </c>
      <c r="F1050" s="90">
        <f t="shared" si="66"/>
        <v>0</v>
      </c>
      <c r="G1050" s="82" t="s">
        <v>34</v>
      </c>
      <c r="H1050" s="81" t="s">
        <v>3237</v>
      </c>
      <c r="I1050" s="81" t="s">
        <v>3238</v>
      </c>
      <c r="J1050" s="81" t="s">
        <v>970</v>
      </c>
      <c r="K1050" s="81"/>
      <c r="L1050" s="81"/>
      <c r="M1050" s="81"/>
      <c r="N1050" s="81"/>
      <c r="O1050" s="82"/>
      <c r="P1050" s="81"/>
      <c r="Q1050" s="81"/>
      <c r="R1050" s="81"/>
      <c r="S1050" s="81"/>
      <c r="T1050" s="81"/>
      <c r="U1050" s="81">
        <f t="shared" si="67"/>
        <v>0</v>
      </c>
      <c r="V1050" s="81" t="str">
        <f>IFERROR(VLOOKUP(A1050,'Competitors Links &amp; Pricings'!A:G,3,0),"")</f>
        <v xml:space="preserve"> </v>
      </c>
      <c r="W1050" s="81" t="str">
        <f>IFERROR(VLOOKUP(A1050,'Competitors Links &amp; Pricings'!A:G,5,0),"")</f>
        <v xml:space="preserve"> </v>
      </c>
      <c r="X1050" s="81" t="str">
        <f>IFERROR(VLOOKUP(A1050,'Competitors Links &amp; Pricings'!A:G,7,0),"")</f>
        <v xml:space="preserve"> </v>
      </c>
      <c r="Y1050" s="81">
        <f>IFERROR(VLOOKUP(A1050,'Competitors Links &amp; Pricings'!A:L,8,0),"")</f>
        <v>5.4</v>
      </c>
      <c r="Z1050" s="81">
        <f>IFERROR(VLOOKUP(A1050,'Competitors Links &amp; Pricings'!A:L,9,0),"")</f>
        <v>5.5</v>
      </c>
      <c r="AA1050" s="81">
        <f>IFERROR(VLOOKUP(A1050,'Competitors Links &amp; Pricings'!A:L,10,0),"")</f>
        <v>1.3</v>
      </c>
      <c r="AB1050" s="81">
        <f>IFERROR(VLOOKUP(A1050,'Competitors Links &amp; Pricings'!A:L,11,0),"")</f>
        <v>0.9</v>
      </c>
    </row>
    <row r="1051" spans="1:28" s="83" customFormat="1" ht="12" x14ac:dyDescent="0.25">
      <c r="A1051" s="81" t="s">
        <v>3239</v>
      </c>
      <c r="B1051" s="89">
        <v>27.48</v>
      </c>
      <c r="C1051" s="89">
        <v>42.94</v>
      </c>
      <c r="D1051" s="106">
        <f t="shared" si="64"/>
        <v>0.36003726129482994</v>
      </c>
      <c r="E1051" s="90">
        <f t="shared" si="65"/>
        <v>0</v>
      </c>
      <c r="F1051" s="90">
        <f t="shared" si="66"/>
        <v>46.67</v>
      </c>
      <c r="G1051" s="82" t="s">
        <v>34</v>
      </c>
      <c r="H1051" s="81" t="s">
        <v>3240</v>
      </c>
      <c r="I1051" s="81" t="s">
        <v>3241</v>
      </c>
      <c r="J1051" s="81" t="s">
        <v>970</v>
      </c>
      <c r="K1051" s="81"/>
      <c r="L1051" s="81"/>
      <c r="M1051" s="81"/>
      <c r="N1051" s="81"/>
      <c r="O1051" s="82"/>
      <c r="P1051" s="81"/>
      <c r="Q1051" s="81"/>
      <c r="R1051" s="81"/>
      <c r="S1051" s="81"/>
      <c r="T1051" s="81"/>
      <c r="U1051" s="81">
        <f t="shared" si="67"/>
        <v>0</v>
      </c>
      <c r="V1051" s="81">
        <f>IFERROR(VLOOKUP(A1051,'Competitors Links &amp; Pricings'!A:G,3,0),"")</f>
        <v>46.67</v>
      </c>
      <c r="W1051" s="81" t="str">
        <f>IFERROR(VLOOKUP(A1051,'Competitors Links &amp; Pricings'!A:G,5,0),"")</f>
        <v xml:space="preserve"> </v>
      </c>
      <c r="X1051" s="81" t="str">
        <f>IFERROR(VLOOKUP(A1051,'Competitors Links &amp; Pricings'!A:G,7,0),"")</f>
        <v xml:space="preserve"> </v>
      </c>
      <c r="Y1051" s="81">
        <f>IFERROR(VLOOKUP(A1051,'Competitors Links &amp; Pricings'!A:L,8,0),"")</f>
        <v>5.5</v>
      </c>
      <c r="Z1051" s="81">
        <f>IFERROR(VLOOKUP(A1051,'Competitors Links &amp; Pricings'!A:L,9,0),"")</f>
        <v>5.4</v>
      </c>
      <c r="AA1051" s="81">
        <f>IFERROR(VLOOKUP(A1051,'Competitors Links &amp; Pricings'!A:L,10,0),"")</f>
        <v>1.08</v>
      </c>
      <c r="AB1051" s="81">
        <f>IFERROR(VLOOKUP(A1051,'Competitors Links &amp; Pricings'!A:L,11,0),"")</f>
        <v>0.9</v>
      </c>
    </row>
    <row r="1052" spans="1:28" s="83" customFormat="1" ht="12" x14ac:dyDescent="0.25">
      <c r="A1052" s="81" t="s">
        <v>3242</v>
      </c>
      <c r="B1052" s="89">
        <v>38.909999999999997</v>
      </c>
      <c r="C1052" s="89">
        <v>45.93</v>
      </c>
      <c r="D1052" s="106">
        <f t="shared" si="64"/>
        <v>0.15284128020901377</v>
      </c>
      <c r="E1052" s="90">
        <f t="shared" si="65"/>
        <v>0</v>
      </c>
      <c r="F1052" s="90">
        <f t="shared" si="66"/>
        <v>34.99</v>
      </c>
      <c r="G1052" s="82" t="s">
        <v>34</v>
      </c>
      <c r="H1052" s="81" t="s">
        <v>3243</v>
      </c>
      <c r="I1052" s="81" t="s">
        <v>3244</v>
      </c>
      <c r="J1052" s="81" t="s">
        <v>970</v>
      </c>
      <c r="K1052" s="81"/>
      <c r="L1052" s="81"/>
      <c r="M1052" s="81"/>
      <c r="N1052" s="81"/>
      <c r="O1052" s="82"/>
      <c r="P1052" s="81"/>
      <c r="Q1052" s="81"/>
      <c r="R1052" s="81"/>
      <c r="S1052" s="81"/>
      <c r="T1052" s="81"/>
      <c r="U1052" s="81">
        <f t="shared" si="67"/>
        <v>0</v>
      </c>
      <c r="V1052" s="81">
        <f>IFERROR(VLOOKUP(A1052,'Competitors Links &amp; Pricings'!A:G,3,0),"")</f>
        <v>34.99</v>
      </c>
      <c r="W1052" s="81" t="str">
        <f>IFERROR(VLOOKUP(A1052,'Competitors Links &amp; Pricings'!A:G,5,0),"")</f>
        <v xml:space="preserve"> </v>
      </c>
      <c r="X1052" s="81" t="str">
        <f>IFERROR(VLOOKUP(A1052,'Competitors Links &amp; Pricings'!A:G,7,0),"")</f>
        <v xml:space="preserve"> </v>
      </c>
      <c r="Y1052" s="81">
        <f>IFERROR(VLOOKUP(A1052,'Competitors Links &amp; Pricings'!A:L,8,0),"")</f>
        <v>0.9</v>
      </c>
      <c r="Z1052" s="81">
        <f>IFERROR(VLOOKUP(A1052,'Competitors Links &amp; Pricings'!A:L,9,0),"")</f>
        <v>5.4</v>
      </c>
      <c r="AA1052" s="81">
        <f>IFERROR(VLOOKUP(A1052,'Competitors Links &amp; Pricings'!A:L,10,0),"")</f>
        <v>1.3</v>
      </c>
      <c r="AB1052" s="81">
        <f>IFERROR(VLOOKUP(A1052,'Competitors Links &amp; Pricings'!A:L,11,0),"")</f>
        <v>5.5</v>
      </c>
    </row>
    <row r="1053" spans="1:28" s="83" customFormat="1" ht="12" x14ac:dyDescent="0.25">
      <c r="A1053" s="81" t="s">
        <v>3245</v>
      </c>
      <c r="B1053" s="89">
        <v>36.69</v>
      </c>
      <c r="C1053" s="89">
        <v>44.44</v>
      </c>
      <c r="D1053" s="106">
        <f t="shared" si="64"/>
        <v>0.17439243924392439</v>
      </c>
      <c r="E1053" s="90">
        <f t="shared" si="65"/>
        <v>0</v>
      </c>
      <c r="F1053" s="90">
        <f t="shared" si="66"/>
        <v>43.5</v>
      </c>
      <c r="G1053" s="82" t="s">
        <v>34</v>
      </c>
      <c r="H1053" s="81" t="s">
        <v>3246</v>
      </c>
      <c r="I1053" s="81" t="s">
        <v>3247</v>
      </c>
      <c r="J1053" s="81" t="s">
        <v>970</v>
      </c>
      <c r="K1053" s="81"/>
      <c r="L1053" s="81"/>
      <c r="M1053" s="81"/>
      <c r="N1053" s="81"/>
      <c r="O1053" s="82"/>
      <c r="P1053" s="81"/>
      <c r="Q1053" s="81"/>
      <c r="R1053" s="81"/>
      <c r="S1053" s="81"/>
      <c r="T1053" s="81"/>
      <c r="U1053" s="81">
        <f t="shared" si="67"/>
        <v>0</v>
      </c>
      <c r="V1053" s="81">
        <f>IFERROR(VLOOKUP(A1053,'Competitors Links &amp; Pricings'!A:G,3,0),"")</f>
        <v>50.25</v>
      </c>
      <c r="W1053" s="81">
        <f>IFERROR(VLOOKUP(A1053,'Competitors Links &amp; Pricings'!A:G,5,0),"")</f>
        <v>43.5</v>
      </c>
      <c r="X1053" s="81">
        <f>IFERROR(VLOOKUP(A1053,'Competitors Links &amp; Pricings'!A:G,7,0),"")</f>
        <v>46</v>
      </c>
      <c r="Y1053" s="81">
        <f>IFERROR(VLOOKUP(A1053,'Competitors Links &amp; Pricings'!A:L,8,0),"")</f>
        <v>5.4</v>
      </c>
      <c r="Z1053" s="81">
        <f>IFERROR(VLOOKUP(A1053,'Competitors Links &amp; Pricings'!A:L,9,0),"")</f>
        <v>5.5</v>
      </c>
      <c r="AA1053" s="81">
        <f>IFERROR(VLOOKUP(A1053,'Competitors Links &amp; Pricings'!A:L,10,0),"")</f>
        <v>1.1000000000000001</v>
      </c>
      <c r="AB1053" s="81">
        <f>IFERROR(VLOOKUP(A1053,'Competitors Links &amp; Pricings'!A:L,11,0),"")</f>
        <v>0.9</v>
      </c>
    </row>
    <row r="1054" spans="1:28" s="83" customFormat="1" ht="12" x14ac:dyDescent="0.25">
      <c r="A1054" s="81" t="s">
        <v>3248</v>
      </c>
      <c r="B1054" s="89">
        <v>462.5</v>
      </c>
      <c r="C1054" s="89">
        <v>552.01</v>
      </c>
      <c r="D1054" s="106">
        <f t="shared" si="64"/>
        <v>0.16215285954964584</v>
      </c>
      <c r="E1054" s="90">
        <f t="shared" si="65"/>
        <v>0</v>
      </c>
      <c r="F1054" s="90">
        <f t="shared" si="66"/>
        <v>422.7</v>
      </c>
      <c r="G1054" s="82" t="s">
        <v>34</v>
      </c>
      <c r="H1054" s="81" t="s">
        <v>3249</v>
      </c>
      <c r="I1054" s="81" t="s">
        <v>3250</v>
      </c>
      <c r="J1054" s="81" t="s">
        <v>439</v>
      </c>
      <c r="K1054" s="81"/>
      <c r="L1054" s="81"/>
      <c r="M1054" s="81"/>
      <c r="N1054" s="81"/>
      <c r="O1054" s="82"/>
      <c r="P1054" s="81"/>
      <c r="Q1054" s="81"/>
      <c r="R1054" s="81"/>
      <c r="S1054" s="81"/>
      <c r="T1054" s="81"/>
      <c r="U1054" s="81">
        <f t="shared" si="67"/>
        <v>0</v>
      </c>
      <c r="V1054" s="81">
        <f>IFERROR(VLOOKUP(A1054,'Competitors Links &amp; Pricings'!A:G,3,0),"")</f>
        <v>529.99</v>
      </c>
      <c r="W1054" s="81">
        <f>IFERROR(VLOOKUP(A1054,'Competitors Links &amp; Pricings'!A:G,5,0),"")</f>
        <v>422.7</v>
      </c>
      <c r="X1054" s="81">
        <f>IFERROR(VLOOKUP(A1054,'Competitors Links &amp; Pricings'!A:G,7,0),"")</f>
        <v>550</v>
      </c>
      <c r="Y1054" s="81">
        <f>IFERROR(VLOOKUP(A1054,'Competitors Links &amp; Pricings'!A:L,8,0),"")</f>
        <v>14</v>
      </c>
      <c r="Z1054" s="81">
        <f>IFERROR(VLOOKUP(A1054,'Competitors Links &amp; Pricings'!A:L,9,0),"")</f>
        <v>28</v>
      </c>
      <c r="AA1054" s="81">
        <f>IFERROR(VLOOKUP(A1054,'Competitors Links &amp; Pricings'!A:L,10,0),"")</f>
        <v>29</v>
      </c>
      <c r="AB1054" s="81">
        <f>IFERROR(VLOOKUP(A1054,'Competitors Links &amp; Pricings'!A:L,11,0),"")</f>
        <v>12</v>
      </c>
    </row>
    <row r="1055" spans="1:28" s="83" customFormat="1" ht="12" x14ac:dyDescent="0.25">
      <c r="A1055" s="81" t="s">
        <v>3251</v>
      </c>
      <c r="B1055" s="89">
        <v>225</v>
      </c>
      <c r="C1055" s="89">
        <v>294.49</v>
      </c>
      <c r="D1055" s="106">
        <f t="shared" si="64"/>
        <v>0.23596726544195051</v>
      </c>
      <c r="E1055" s="90">
        <f t="shared" si="65"/>
        <v>0</v>
      </c>
      <c r="F1055" s="90">
        <f t="shared" si="66"/>
        <v>262</v>
      </c>
      <c r="G1055" s="82" t="s">
        <v>34</v>
      </c>
      <c r="H1055" s="81" t="s">
        <v>3252</v>
      </c>
      <c r="I1055" s="81" t="s">
        <v>3253</v>
      </c>
      <c r="J1055" s="81" t="s">
        <v>439</v>
      </c>
      <c r="K1055" s="81"/>
      <c r="L1055" s="81"/>
      <c r="M1055" s="81"/>
      <c r="N1055" s="81"/>
      <c r="O1055" s="82"/>
      <c r="P1055" s="81"/>
      <c r="Q1055" s="81"/>
      <c r="R1055" s="81"/>
      <c r="S1055" s="81"/>
      <c r="T1055" s="81"/>
      <c r="U1055" s="81">
        <f t="shared" si="67"/>
        <v>0</v>
      </c>
      <c r="V1055" s="81">
        <f>IFERROR(VLOOKUP(A1055,'Competitors Links &amp; Pricings'!A:G,3,0),"")</f>
        <v>309.99</v>
      </c>
      <c r="W1055" s="81">
        <f>IFERROR(VLOOKUP(A1055,'Competitors Links &amp; Pricings'!A:G,5,0),"")</f>
        <v>262</v>
      </c>
      <c r="X1055" s="81">
        <f>IFERROR(VLOOKUP(A1055,'Competitors Links &amp; Pricings'!A:G,7,0),"")</f>
        <v>262</v>
      </c>
      <c r="Y1055" s="81">
        <f>IFERROR(VLOOKUP(A1055,'Competitors Links &amp; Pricings'!A:L,8,0),"")</f>
        <v>9</v>
      </c>
      <c r="Z1055" s="81">
        <f>IFERROR(VLOOKUP(A1055,'Competitors Links &amp; Pricings'!A:L,9,0),"")</f>
        <v>17</v>
      </c>
      <c r="AA1055" s="81">
        <f>IFERROR(VLOOKUP(A1055,'Competitors Links &amp; Pricings'!A:L,10,0),"")</f>
        <v>7</v>
      </c>
      <c r="AB1055" s="81">
        <f>IFERROR(VLOOKUP(A1055,'Competitors Links &amp; Pricings'!A:L,11,0),"")</f>
        <v>4</v>
      </c>
    </row>
    <row r="1056" spans="1:28" s="83" customFormat="1" ht="12" x14ac:dyDescent="0.25">
      <c r="A1056" s="81" t="s">
        <v>3254</v>
      </c>
      <c r="B1056" s="89">
        <v>193.75</v>
      </c>
      <c r="C1056" s="89">
        <v>228.69</v>
      </c>
      <c r="D1056" s="106">
        <f t="shared" si="64"/>
        <v>0.15278324369233459</v>
      </c>
      <c r="E1056" s="90">
        <f t="shared" si="65"/>
        <v>0</v>
      </c>
      <c r="F1056" s="90">
        <f t="shared" si="66"/>
        <v>226</v>
      </c>
      <c r="G1056" s="82" t="s">
        <v>34</v>
      </c>
      <c r="H1056" s="81" t="s">
        <v>3255</v>
      </c>
      <c r="I1056" s="81" t="s">
        <v>3256</v>
      </c>
      <c r="J1056" s="81" t="s">
        <v>439</v>
      </c>
      <c r="K1056" s="81"/>
      <c r="L1056" s="81"/>
      <c r="M1056" s="81"/>
      <c r="N1056" s="81"/>
      <c r="O1056" s="82"/>
      <c r="P1056" s="81"/>
      <c r="Q1056" s="81"/>
      <c r="R1056" s="81"/>
      <c r="S1056" s="81"/>
      <c r="T1056" s="81"/>
      <c r="U1056" s="81">
        <f t="shared" si="67"/>
        <v>0</v>
      </c>
      <c r="V1056" s="81">
        <f>IFERROR(VLOOKUP(A1056,'Competitors Links &amp; Pricings'!A:G,3,0),"")</f>
        <v>226</v>
      </c>
      <c r="W1056" s="81">
        <f>IFERROR(VLOOKUP(A1056,'Competitors Links &amp; Pricings'!A:G,5,0),"")</f>
        <v>227.99</v>
      </c>
      <c r="X1056" s="81">
        <f>IFERROR(VLOOKUP(A1056,'Competitors Links &amp; Pricings'!A:G,7,0),"")</f>
        <v>298.45</v>
      </c>
      <c r="Y1056" s="81">
        <f>IFERROR(VLOOKUP(A1056,'Competitors Links &amp; Pricings'!A:L,8,0),"")</f>
        <v>10</v>
      </c>
      <c r="Z1056" s="81">
        <f>IFERROR(VLOOKUP(A1056,'Competitors Links &amp; Pricings'!A:L,9,0),"")</f>
        <v>18</v>
      </c>
      <c r="AA1056" s="81">
        <f>IFERROR(VLOOKUP(A1056,'Competitors Links &amp; Pricings'!A:L,10,0),"")</f>
        <v>7</v>
      </c>
      <c r="AB1056" s="81">
        <f>IFERROR(VLOOKUP(A1056,'Competitors Links &amp; Pricings'!A:L,11,0),"")</f>
        <v>5</v>
      </c>
    </row>
    <row r="1057" spans="1:28" s="83" customFormat="1" ht="12" x14ac:dyDescent="0.25">
      <c r="A1057" s="81" t="s">
        <v>3257</v>
      </c>
      <c r="B1057" s="89">
        <v>23.6</v>
      </c>
      <c r="C1057" s="89">
        <v>40.85</v>
      </c>
      <c r="D1057" s="106">
        <f t="shared" si="64"/>
        <v>0.42227662178702569</v>
      </c>
      <c r="E1057" s="90">
        <f t="shared" si="65"/>
        <v>0</v>
      </c>
      <c r="F1057" s="90">
        <f t="shared" si="66"/>
        <v>44.4</v>
      </c>
      <c r="G1057" s="82" t="s">
        <v>34</v>
      </c>
      <c r="H1057" s="81" t="s">
        <v>3258</v>
      </c>
      <c r="I1057" s="81" t="s">
        <v>3259</v>
      </c>
      <c r="J1057" s="81" t="s">
        <v>970</v>
      </c>
      <c r="K1057" s="81"/>
      <c r="L1057" s="81"/>
      <c r="M1057" s="81"/>
      <c r="N1057" s="81"/>
      <c r="O1057" s="82"/>
      <c r="P1057" s="81"/>
      <c r="Q1057" s="81"/>
      <c r="R1057" s="81"/>
      <c r="S1057" s="81"/>
      <c r="T1057" s="81"/>
      <c r="U1057" s="81">
        <f t="shared" si="67"/>
        <v>0</v>
      </c>
      <c r="V1057" s="81">
        <f>IFERROR(VLOOKUP(A1057,'Competitors Links &amp; Pricings'!A:G,3,0),"")</f>
        <v>44.4</v>
      </c>
      <c r="W1057" s="81" t="str">
        <f>IFERROR(VLOOKUP(A1057,'Competitors Links &amp; Pricings'!A:G,5,0),"")</f>
        <v xml:space="preserve"> </v>
      </c>
      <c r="X1057" s="81" t="str">
        <f>IFERROR(VLOOKUP(A1057,'Competitors Links &amp; Pricings'!A:G,7,0),"")</f>
        <v xml:space="preserve"> </v>
      </c>
      <c r="Y1057" s="81">
        <f>IFERROR(VLOOKUP(A1057,'Competitors Links &amp; Pricings'!A:L,8,0),"")</f>
        <v>5.5</v>
      </c>
      <c r="Z1057" s="81">
        <f>IFERROR(VLOOKUP(A1057,'Competitors Links &amp; Pricings'!A:L,9,0),"")</f>
        <v>5.4</v>
      </c>
      <c r="AA1057" s="81">
        <f>IFERROR(VLOOKUP(A1057,'Competitors Links &amp; Pricings'!A:L,10,0),"")</f>
        <v>1.1000000000000001</v>
      </c>
      <c r="AB1057" s="81">
        <f>IFERROR(VLOOKUP(A1057,'Competitors Links &amp; Pricings'!A:L,11,0),"")</f>
        <v>0.9</v>
      </c>
    </row>
    <row r="1058" spans="1:28" s="83" customFormat="1" ht="12" x14ac:dyDescent="0.25">
      <c r="A1058" s="81" t="s">
        <v>3260</v>
      </c>
      <c r="B1058" s="89">
        <v>24.99</v>
      </c>
      <c r="C1058" s="89">
        <v>29.97</v>
      </c>
      <c r="D1058" s="106">
        <f t="shared" si="64"/>
        <v>0.1661661661661662</v>
      </c>
      <c r="E1058" s="90">
        <f t="shared" si="65"/>
        <v>0</v>
      </c>
      <c r="F1058" s="90">
        <f t="shared" si="66"/>
        <v>32.58</v>
      </c>
      <c r="G1058" s="82" t="s">
        <v>34</v>
      </c>
      <c r="H1058" s="81" t="s">
        <v>3261</v>
      </c>
      <c r="I1058" s="81" t="s">
        <v>3262</v>
      </c>
      <c r="J1058" s="81" t="s">
        <v>970</v>
      </c>
      <c r="K1058" s="81"/>
      <c r="L1058" s="81"/>
      <c r="M1058" s="81"/>
      <c r="N1058" s="81"/>
      <c r="O1058" s="82"/>
      <c r="P1058" s="81"/>
      <c r="Q1058" s="81"/>
      <c r="R1058" s="81"/>
      <c r="S1058" s="81"/>
      <c r="T1058" s="81"/>
      <c r="U1058" s="81">
        <f t="shared" si="67"/>
        <v>0</v>
      </c>
      <c r="V1058" s="81">
        <f>IFERROR(VLOOKUP(A1058,'Competitors Links &amp; Pricings'!A:G,3,0),"")</f>
        <v>32.58</v>
      </c>
      <c r="W1058" s="81" t="str">
        <f>IFERROR(VLOOKUP(A1058,'Competitors Links &amp; Pricings'!A:G,5,0),"")</f>
        <v xml:space="preserve"> </v>
      </c>
      <c r="X1058" s="81" t="str">
        <f>IFERROR(VLOOKUP(A1058,'Competitors Links &amp; Pricings'!A:G,7,0),"")</f>
        <v xml:space="preserve"> </v>
      </c>
      <c r="Y1058" s="81">
        <f>IFERROR(VLOOKUP(A1058,'Competitors Links &amp; Pricings'!A:L,8,0),"")</f>
        <v>5.5</v>
      </c>
      <c r="Z1058" s="81">
        <f>IFERROR(VLOOKUP(A1058,'Competitors Links &amp; Pricings'!A:L,9,0),"")</f>
        <v>5.4</v>
      </c>
      <c r="AA1058" s="81">
        <f>IFERROR(VLOOKUP(A1058,'Competitors Links &amp; Pricings'!A:L,10,0),"")</f>
        <v>1.1000000000000001</v>
      </c>
      <c r="AB1058" s="81">
        <f>IFERROR(VLOOKUP(A1058,'Competitors Links &amp; Pricings'!A:L,11,0),"")</f>
        <v>0.9</v>
      </c>
    </row>
    <row r="1059" spans="1:28" s="83" customFormat="1" ht="12" x14ac:dyDescent="0.25">
      <c r="A1059" s="81" t="s">
        <v>3263</v>
      </c>
      <c r="B1059" s="89">
        <v>48.61</v>
      </c>
      <c r="C1059" s="89">
        <v>53.07</v>
      </c>
      <c r="D1059" s="106">
        <f t="shared" si="64"/>
        <v>8.4039947239495025E-2</v>
      </c>
      <c r="E1059" s="90">
        <f t="shared" si="65"/>
        <v>0</v>
      </c>
      <c r="F1059" s="90">
        <f t="shared" si="66"/>
        <v>57.68</v>
      </c>
      <c r="G1059" s="82" t="s">
        <v>34</v>
      </c>
      <c r="H1059" s="81" t="s">
        <v>3264</v>
      </c>
      <c r="I1059" s="81" t="s">
        <v>3265</v>
      </c>
      <c r="J1059" s="81" t="s">
        <v>970</v>
      </c>
      <c r="K1059" s="81"/>
      <c r="L1059" s="81"/>
      <c r="M1059" s="81"/>
      <c r="N1059" s="81"/>
      <c r="O1059" s="82"/>
      <c r="P1059" s="81"/>
      <c r="Q1059" s="81"/>
      <c r="R1059" s="81"/>
      <c r="S1059" s="81"/>
      <c r="T1059" s="81"/>
      <c r="U1059" s="81">
        <f t="shared" si="67"/>
        <v>0</v>
      </c>
      <c r="V1059" s="81">
        <f>IFERROR(VLOOKUP(A1059,'Competitors Links &amp; Pricings'!A:G,3,0),"")</f>
        <v>57.68</v>
      </c>
      <c r="W1059" s="81" t="str">
        <f>IFERROR(VLOOKUP(A1059,'Competitors Links &amp; Pricings'!A:G,5,0),"")</f>
        <v xml:space="preserve"> </v>
      </c>
      <c r="X1059" s="81" t="str">
        <f>IFERROR(VLOOKUP(A1059,'Competitors Links &amp; Pricings'!A:G,7,0),"")</f>
        <v xml:space="preserve"> </v>
      </c>
      <c r="Y1059" s="81">
        <f>IFERROR(VLOOKUP(A1059,'Competitors Links &amp; Pricings'!A:L,8,0),"")</f>
        <v>5</v>
      </c>
      <c r="Z1059" s="81">
        <f>IFERROR(VLOOKUP(A1059,'Competitors Links &amp; Pricings'!A:L,9,0),"")</f>
        <v>6</v>
      </c>
      <c r="AA1059" s="81">
        <f>IFERROR(VLOOKUP(A1059,'Competitors Links &amp; Pricings'!A:L,10,0),"")</f>
        <v>0.69</v>
      </c>
      <c r="AB1059" s="81">
        <f>IFERROR(VLOOKUP(A1059,'Competitors Links &amp; Pricings'!A:L,11,0),"")</f>
        <v>2</v>
      </c>
    </row>
    <row r="1060" spans="1:28" s="83" customFormat="1" ht="12" x14ac:dyDescent="0.25">
      <c r="A1060" s="81" t="s">
        <v>3266</v>
      </c>
      <c r="B1060" s="89">
        <v>265.63</v>
      </c>
      <c r="C1060" s="89">
        <v>308.04000000000002</v>
      </c>
      <c r="D1060" s="106">
        <f t="shared" si="64"/>
        <v>0.1376769250746657</v>
      </c>
      <c r="E1060" s="90">
        <f t="shared" si="65"/>
        <v>0</v>
      </c>
      <c r="F1060" s="90">
        <f t="shared" si="66"/>
        <v>274.99</v>
      </c>
      <c r="G1060" s="82" t="s">
        <v>34</v>
      </c>
      <c r="H1060" s="81" t="s">
        <v>3267</v>
      </c>
      <c r="I1060" s="81" t="s">
        <v>3268</v>
      </c>
      <c r="J1060" s="81" t="s">
        <v>439</v>
      </c>
      <c r="K1060" s="81"/>
      <c r="L1060" s="81"/>
      <c r="M1060" s="81"/>
      <c r="N1060" s="81"/>
      <c r="O1060" s="82"/>
      <c r="P1060" s="81"/>
      <c r="Q1060" s="81"/>
      <c r="R1060" s="81"/>
      <c r="S1060" s="81"/>
      <c r="T1060" s="81"/>
      <c r="U1060" s="81">
        <f t="shared" si="67"/>
        <v>0</v>
      </c>
      <c r="V1060" s="81">
        <f>IFERROR(VLOOKUP(A1060,'Competitors Links &amp; Pricings'!A:G,3,0),"")</f>
        <v>351.05</v>
      </c>
      <c r="W1060" s="81">
        <f>IFERROR(VLOOKUP(A1060,'Competitors Links &amp; Pricings'!A:G,5,0),"")</f>
        <v>315.88</v>
      </c>
      <c r="X1060" s="81">
        <f>IFERROR(VLOOKUP(A1060,'Competitors Links &amp; Pricings'!A:G,7,0),"")</f>
        <v>274.99</v>
      </c>
      <c r="Y1060" s="81">
        <f>IFERROR(VLOOKUP(A1060,'Competitors Links &amp; Pricings'!A:L,8,0),"")</f>
        <v>13</v>
      </c>
      <c r="Z1060" s="81">
        <f>IFERROR(VLOOKUP(A1060,'Competitors Links &amp; Pricings'!A:L,9,0),"")</f>
        <v>24</v>
      </c>
      <c r="AA1060" s="81">
        <f>IFERROR(VLOOKUP(A1060,'Competitors Links &amp; Pricings'!A:L,10,0),"")</f>
        <v>25</v>
      </c>
      <c r="AB1060" s="81">
        <f>IFERROR(VLOOKUP(A1060,'Competitors Links &amp; Pricings'!A:L,11,0),"")</f>
        <v>4</v>
      </c>
    </row>
    <row r="1061" spans="1:28" s="83" customFormat="1" ht="12" x14ac:dyDescent="0.25">
      <c r="A1061" s="81" t="s">
        <v>3269</v>
      </c>
      <c r="B1061" s="89">
        <v>40.97</v>
      </c>
      <c r="C1061" s="89">
        <v>51.21</v>
      </c>
      <c r="D1061" s="106">
        <f t="shared" si="64"/>
        <v>0.19996094512790474</v>
      </c>
      <c r="E1061" s="90">
        <f t="shared" si="65"/>
        <v>0</v>
      </c>
      <c r="F1061" s="90">
        <f t="shared" si="66"/>
        <v>48.9</v>
      </c>
      <c r="G1061" s="82" t="s">
        <v>34</v>
      </c>
      <c r="H1061" s="81" t="s">
        <v>3270</v>
      </c>
      <c r="I1061" s="81" t="s">
        <v>3271</v>
      </c>
      <c r="J1061" s="81" t="s">
        <v>970</v>
      </c>
      <c r="K1061" s="81"/>
      <c r="L1061" s="81"/>
      <c r="M1061" s="81"/>
      <c r="N1061" s="81"/>
      <c r="O1061" s="82"/>
      <c r="P1061" s="81"/>
      <c r="Q1061" s="81"/>
      <c r="R1061" s="81"/>
      <c r="S1061" s="81"/>
      <c r="T1061" s="81"/>
      <c r="U1061" s="81">
        <f t="shared" si="67"/>
        <v>0</v>
      </c>
      <c r="V1061" s="81">
        <f>IFERROR(VLOOKUP(A1061,'Competitors Links &amp; Pricings'!A:G,3,0),"")</f>
        <v>48.9</v>
      </c>
      <c r="W1061" s="81" t="str">
        <f>IFERROR(VLOOKUP(A1061,'Competitors Links &amp; Pricings'!A:G,5,0),"")</f>
        <v xml:space="preserve"> </v>
      </c>
      <c r="X1061" s="81" t="str">
        <f>IFERROR(VLOOKUP(A1061,'Competitors Links &amp; Pricings'!A:G,7,0),"")</f>
        <v xml:space="preserve"> </v>
      </c>
      <c r="Y1061" s="81">
        <f>IFERROR(VLOOKUP(A1061,'Competitors Links &amp; Pricings'!A:L,8,0),"")</f>
        <v>5</v>
      </c>
      <c r="Z1061" s="81">
        <f>IFERROR(VLOOKUP(A1061,'Competitors Links &amp; Pricings'!A:L,9,0),"")</f>
        <v>5.0999999999999996</v>
      </c>
      <c r="AA1061" s="81">
        <f>IFERROR(VLOOKUP(A1061,'Competitors Links &amp; Pricings'!A:L,10,0),"")</f>
        <v>1</v>
      </c>
      <c r="AB1061" s="81">
        <f>IFERROR(VLOOKUP(A1061,'Competitors Links &amp; Pricings'!A:L,11,0),"")</f>
        <v>4</v>
      </c>
    </row>
    <row r="1062" spans="1:28" s="83" customFormat="1" ht="12" x14ac:dyDescent="0.25">
      <c r="A1062" s="81" t="s">
        <v>3272</v>
      </c>
      <c r="B1062" s="89">
        <v>120.53</v>
      </c>
      <c r="C1062" s="89">
        <v>145.41</v>
      </c>
      <c r="D1062" s="106">
        <f t="shared" si="64"/>
        <v>0.17110240011003366</v>
      </c>
      <c r="E1062" s="90">
        <f t="shared" si="65"/>
        <v>0</v>
      </c>
      <c r="F1062" s="90">
        <f t="shared" si="66"/>
        <v>160.91</v>
      </c>
      <c r="G1062" s="82" t="s">
        <v>60</v>
      </c>
      <c r="H1062" s="81" t="s">
        <v>3273</v>
      </c>
      <c r="I1062" s="81" t="s">
        <v>3274</v>
      </c>
      <c r="J1062" s="81" t="s">
        <v>970</v>
      </c>
      <c r="K1062" s="81"/>
      <c r="L1062" s="81"/>
      <c r="M1062" s="81"/>
      <c r="N1062" s="81"/>
      <c r="O1062" s="82"/>
      <c r="P1062" s="81"/>
      <c r="Q1062" s="81"/>
      <c r="R1062" s="81"/>
      <c r="S1062" s="81"/>
      <c r="T1062" s="81"/>
      <c r="U1062" s="81">
        <f t="shared" si="67"/>
        <v>0</v>
      </c>
      <c r="V1062" s="81">
        <f>IFERROR(VLOOKUP(A1062,'Competitors Links &amp; Pricings'!A:G,3,0),"")</f>
        <v>160.91</v>
      </c>
      <c r="W1062" s="81">
        <f>IFERROR(VLOOKUP(A1062,'Competitors Links &amp; Pricings'!A:G,5,0),"")</f>
        <v>180.31</v>
      </c>
      <c r="X1062" s="81" t="str">
        <f>IFERROR(VLOOKUP(A1062,'Competitors Links &amp; Pricings'!A:G,7,0),"")</f>
        <v xml:space="preserve"> </v>
      </c>
      <c r="Y1062" s="81">
        <f>IFERROR(VLOOKUP(A1062,'Competitors Links &amp; Pricings'!A:L,8,0),"")</f>
        <v>1.4</v>
      </c>
      <c r="Z1062" s="81">
        <f>IFERROR(VLOOKUP(A1062,'Competitors Links &amp; Pricings'!A:L,9,0),"")</f>
        <v>2.2000000000000002</v>
      </c>
      <c r="AA1062" s="81">
        <f>IFERROR(VLOOKUP(A1062,'Competitors Links &amp; Pricings'!A:L,10,0),"")</f>
        <v>1.2</v>
      </c>
      <c r="AB1062" s="81">
        <f>IFERROR(VLOOKUP(A1062,'Competitors Links &amp; Pricings'!A:L,11,0),"")</f>
        <v>3.5</v>
      </c>
    </row>
    <row r="1063" spans="1:28" s="83" customFormat="1" ht="12" x14ac:dyDescent="0.25">
      <c r="A1063" s="81" t="s">
        <v>3275</v>
      </c>
      <c r="B1063" s="89">
        <v>2.82</v>
      </c>
      <c r="C1063" s="89">
        <v>3.45</v>
      </c>
      <c r="D1063" s="106">
        <f t="shared" si="64"/>
        <v>0.182608695652174</v>
      </c>
      <c r="E1063" s="90">
        <f t="shared" si="65"/>
        <v>0</v>
      </c>
      <c r="F1063" s="90">
        <f t="shared" si="66"/>
        <v>3.75</v>
      </c>
      <c r="G1063" s="82" t="s">
        <v>34</v>
      </c>
      <c r="H1063" s="81" t="s">
        <v>3276</v>
      </c>
      <c r="I1063" s="81" t="s">
        <v>3277</v>
      </c>
      <c r="J1063" s="81" t="s">
        <v>439</v>
      </c>
      <c r="K1063" s="81"/>
      <c r="L1063" s="81"/>
      <c r="M1063" s="81"/>
      <c r="N1063" s="81"/>
      <c r="O1063" s="82"/>
      <c r="P1063" s="81"/>
      <c r="Q1063" s="81"/>
      <c r="R1063" s="81"/>
      <c r="S1063" s="81"/>
      <c r="T1063" s="81"/>
      <c r="U1063" s="81">
        <f t="shared" si="67"/>
        <v>0</v>
      </c>
      <c r="V1063" s="81">
        <f>IFERROR(VLOOKUP(A1063,'Competitors Links &amp; Pricings'!A:G,3,0),"")</f>
        <v>3.75</v>
      </c>
      <c r="W1063" s="81" t="str">
        <f>IFERROR(VLOOKUP(A1063,'Competitors Links &amp; Pricings'!A:G,5,0),"")</f>
        <v xml:space="preserve"> </v>
      </c>
      <c r="X1063" s="81" t="str">
        <f>IFERROR(VLOOKUP(A1063,'Competitors Links &amp; Pricings'!A:G,7,0),"")</f>
        <v xml:space="preserve"> </v>
      </c>
      <c r="Y1063" s="81">
        <f>IFERROR(VLOOKUP(A1063,'Competitors Links &amp; Pricings'!A:L,8,0),"")</f>
        <v>2.5</v>
      </c>
      <c r="Z1063" s="81">
        <f>IFERROR(VLOOKUP(A1063,'Competitors Links &amp; Pricings'!A:L,9,0),"")</f>
        <v>3.5</v>
      </c>
      <c r="AA1063" s="81">
        <f>IFERROR(VLOOKUP(A1063,'Competitors Links &amp; Pricings'!A:L,10,0),"")</f>
        <v>0.3</v>
      </c>
      <c r="AB1063" s="81">
        <f>IFERROR(VLOOKUP(A1063,'Competitors Links &amp; Pricings'!A:L,11,0),"")</f>
        <v>1.2</v>
      </c>
    </row>
    <row r="1064" spans="1:28" s="83" customFormat="1" ht="12" x14ac:dyDescent="0.25">
      <c r="A1064" s="81" t="s">
        <v>3278</v>
      </c>
      <c r="B1064" s="89">
        <v>274.01</v>
      </c>
      <c r="C1064" s="89">
        <v>302.33</v>
      </c>
      <c r="D1064" s="106">
        <f t="shared" si="64"/>
        <v>9.3672477094565526E-2</v>
      </c>
      <c r="E1064" s="90">
        <f t="shared" si="65"/>
        <v>0</v>
      </c>
      <c r="F1064" s="90">
        <f t="shared" si="66"/>
        <v>318.24</v>
      </c>
      <c r="G1064" s="82" t="s">
        <v>34</v>
      </c>
      <c r="H1064" s="81" t="s">
        <v>3279</v>
      </c>
      <c r="I1064" s="81" t="s">
        <v>3280</v>
      </c>
      <c r="J1064" s="81" t="s">
        <v>970</v>
      </c>
      <c r="K1064" s="81"/>
      <c r="L1064" s="81"/>
      <c r="M1064" s="81"/>
      <c r="N1064" s="81"/>
      <c r="O1064" s="82"/>
      <c r="P1064" s="81"/>
      <c r="Q1064" s="81"/>
      <c r="R1064" s="81"/>
      <c r="S1064" s="81"/>
      <c r="T1064" s="81"/>
      <c r="U1064" s="81">
        <f t="shared" si="67"/>
        <v>0</v>
      </c>
      <c r="V1064" s="81">
        <f>IFERROR(VLOOKUP(A1064,'Competitors Links &amp; Pricings'!A:G,3,0),"")</f>
        <v>318.24</v>
      </c>
      <c r="W1064" s="81">
        <f>IFERROR(VLOOKUP(A1064,'Competitors Links &amp; Pricings'!A:G,5,0),"")</f>
        <v>364</v>
      </c>
      <c r="X1064" s="81">
        <f>IFERROR(VLOOKUP(A1064,'Competitors Links &amp; Pricings'!A:G,7,0),"")</f>
        <v>354.99</v>
      </c>
      <c r="Y1064" s="81">
        <f>IFERROR(VLOOKUP(A1064,'Competitors Links &amp; Pricings'!A:L,8,0),"")</f>
        <v>2.5</v>
      </c>
      <c r="Z1064" s="81">
        <f>IFERROR(VLOOKUP(A1064,'Competitors Links &amp; Pricings'!A:L,9,0),"")</f>
        <v>7</v>
      </c>
      <c r="AA1064" s="81">
        <f>IFERROR(VLOOKUP(A1064,'Competitors Links &amp; Pricings'!A:L,10,0),"")</f>
        <v>0.61</v>
      </c>
      <c r="AB1064" s="81">
        <f>IFERROR(VLOOKUP(A1064,'Competitors Links &amp; Pricings'!A:L,11,0),"")</f>
        <v>1</v>
      </c>
    </row>
    <row r="1065" spans="1:28" s="83" customFormat="1" ht="12" x14ac:dyDescent="0.25">
      <c r="A1065" s="81" t="s">
        <v>3281</v>
      </c>
      <c r="B1065" s="89">
        <v>47.06</v>
      </c>
      <c r="C1065" s="89">
        <v>56.17</v>
      </c>
      <c r="D1065" s="106">
        <f t="shared" si="64"/>
        <v>0.16218622040235001</v>
      </c>
      <c r="E1065" s="90">
        <f t="shared" si="65"/>
        <v>0</v>
      </c>
      <c r="F1065" s="90">
        <f t="shared" si="66"/>
        <v>50</v>
      </c>
      <c r="G1065" s="82" t="s">
        <v>34</v>
      </c>
      <c r="H1065" s="81" t="s">
        <v>3282</v>
      </c>
      <c r="I1065" s="81" t="s">
        <v>3283</v>
      </c>
      <c r="J1065" s="81" t="s">
        <v>970</v>
      </c>
      <c r="K1065" s="81"/>
      <c r="L1065" s="81"/>
      <c r="M1065" s="81"/>
      <c r="N1065" s="81"/>
      <c r="O1065" s="82"/>
      <c r="P1065" s="81"/>
      <c r="Q1065" s="81"/>
      <c r="R1065" s="81"/>
      <c r="S1065" s="81"/>
      <c r="T1065" s="81"/>
      <c r="U1065" s="81">
        <f t="shared" si="67"/>
        <v>0</v>
      </c>
      <c r="V1065" s="81">
        <f>IFERROR(VLOOKUP(A1065,'Competitors Links &amp; Pricings'!A:G,3,0),"")</f>
        <v>50</v>
      </c>
      <c r="W1065" s="81" t="str">
        <f>IFERROR(VLOOKUP(A1065,'Competitors Links &amp; Pricings'!A:G,5,0),"")</f>
        <v xml:space="preserve"> </v>
      </c>
      <c r="X1065" s="81" t="str">
        <f>IFERROR(VLOOKUP(A1065,'Competitors Links &amp; Pricings'!A:G,7,0),"")</f>
        <v xml:space="preserve"> </v>
      </c>
      <c r="Y1065" s="81">
        <f>IFERROR(VLOOKUP(A1065,'Competitors Links &amp; Pricings'!A:L,8,0),"")</f>
        <v>3.5</v>
      </c>
      <c r="Z1065" s="81">
        <f>IFERROR(VLOOKUP(A1065,'Competitors Links &amp; Pricings'!A:L,9,0),"")</f>
        <v>0.68</v>
      </c>
      <c r="AA1065" s="81">
        <f>IFERROR(VLOOKUP(A1065,'Competitors Links &amp; Pricings'!A:L,10,0),"")</f>
        <v>1.1000000000000001</v>
      </c>
      <c r="AB1065" s="81">
        <f>IFERROR(VLOOKUP(A1065,'Competitors Links &amp; Pricings'!A:L,11,0),"")</f>
        <v>2.29</v>
      </c>
    </row>
    <row r="1066" spans="1:28" s="83" customFormat="1" ht="12" x14ac:dyDescent="0.25">
      <c r="A1066" s="81" t="s">
        <v>3284</v>
      </c>
      <c r="B1066" s="89">
        <v>2.0299999999999998</v>
      </c>
      <c r="C1066" s="89">
        <v>2.42</v>
      </c>
      <c r="D1066" s="106">
        <f t="shared" si="64"/>
        <v>0.16115702479338848</v>
      </c>
      <c r="E1066" s="90">
        <f t="shared" si="65"/>
        <v>0</v>
      </c>
      <c r="F1066" s="90">
        <f t="shared" si="66"/>
        <v>2.36</v>
      </c>
      <c r="G1066" s="82" t="s">
        <v>34</v>
      </c>
      <c r="H1066" s="81" t="s">
        <v>3285</v>
      </c>
      <c r="I1066" s="81" t="s">
        <v>3286</v>
      </c>
      <c r="J1066" s="81" t="s">
        <v>439</v>
      </c>
      <c r="K1066" s="81"/>
      <c r="L1066" s="81"/>
      <c r="M1066" s="81"/>
      <c r="N1066" s="81"/>
      <c r="O1066" s="82"/>
      <c r="P1066" s="81"/>
      <c r="Q1066" s="81"/>
      <c r="R1066" s="81"/>
      <c r="S1066" s="81"/>
      <c r="T1066" s="81"/>
      <c r="U1066" s="81">
        <f t="shared" si="67"/>
        <v>0</v>
      </c>
      <c r="V1066" s="81">
        <f>IFERROR(VLOOKUP(A1066,'Competitors Links &amp; Pricings'!A:G,3,0),"")</f>
        <v>2.88</v>
      </c>
      <c r="W1066" s="81">
        <f>IFERROR(VLOOKUP(A1066,'Competitors Links &amp; Pricings'!A:G,5,0),"")</f>
        <v>2.64</v>
      </c>
      <c r="X1066" s="81">
        <f>IFERROR(VLOOKUP(A1066,'Competitors Links &amp; Pricings'!A:G,7,0),"")</f>
        <v>2.36</v>
      </c>
      <c r="Y1066" s="81">
        <f>IFERROR(VLOOKUP(A1066,'Competitors Links &amp; Pricings'!A:L,8,0),"")</f>
        <v>3.5</v>
      </c>
      <c r="Z1066" s="81">
        <f>IFERROR(VLOOKUP(A1066,'Competitors Links &amp; Pricings'!A:L,9,0),"")</f>
        <v>1</v>
      </c>
      <c r="AA1066" s="81">
        <f>IFERROR(VLOOKUP(A1066,'Competitors Links &amp; Pricings'!A:L,10,0),"")</f>
        <v>0.13</v>
      </c>
      <c r="AB1066" s="81">
        <f>IFERROR(VLOOKUP(A1066,'Competitors Links &amp; Pricings'!A:L,11,0),"")</f>
        <v>6</v>
      </c>
    </row>
    <row r="1067" spans="1:28" s="83" customFormat="1" ht="12" x14ac:dyDescent="0.25">
      <c r="A1067" s="81" t="s">
        <v>3287</v>
      </c>
      <c r="B1067" s="89">
        <v>126.21</v>
      </c>
      <c r="C1067" s="89">
        <v>142.28</v>
      </c>
      <c r="D1067" s="106">
        <f t="shared" si="64"/>
        <v>0.11294630306438015</v>
      </c>
      <c r="E1067" s="90">
        <f t="shared" si="65"/>
        <v>0</v>
      </c>
      <c r="F1067" s="90">
        <f t="shared" si="66"/>
        <v>149.77000000000001</v>
      </c>
      <c r="G1067" s="82" t="s">
        <v>34</v>
      </c>
      <c r="H1067" s="81" t="s">
        <v>3288</v>
      </c>
      <c r="I1067" s="81" t="s">
        <v>3289</v>
      </c>
      <c r="J1067" s="81" t="s">
        <v>970</v>
      </c>
      <c r="K1067" s="81"/>
      <c r="L1067" s="81"/>
      <c r="M1067" s="81"/>
      <c r="N1067" s="81"/>
      <c r="O1067" s="82"/>
      <c r="P1067" s="81"/>
      <c r="Q1067" s="81"/>
      <c r="R1067" s="81"/>
      <c r="S1067" s="81"/>
      <c r="T1067" s="81"/>
      <c r="U1067" s="81">
        <f t="shared" si="67"/>
        <v>0</v>
      </c>
      <c r="V1067" s="81">
        <f>IFERROR(VLOOKUP(A1067,'Competitors Links &amp; Pricings'!A:G,3,0),"")</f>
        <v>149.77000000000001</v>
      </c>
      <c r="W1067" s="81">
        <f>IFERROR(VLOOKUP(A1067,'Competitors Links &amp; Pricings'!A:G,5,0),"")</f>
        <v>172</v>
      </c>
      <c r="X1067" s="81" t="str">
        <f>IFERROR(VLOOKUP(A1067,'Competitors Links &amp; Pricings'!A:G,7,0),"")</f>
        <v xml:space="preserve"> </v>
      </c>
      <c r="Y1067" s="81">
        <f>IFERROR(VLOOKUP(A1067,'Competitors Links &amp; Pricings'!A:L,8,0),"")</f>
        <v>5</v>
      </c>
      <c r="Z1067" s="81">
        <f>IFERROR(VLOOKUP(A1067,'Competitors Links &amp; Pricings'!A:L,9,0),"")</f>
        <v>5.15</v>
      </c>
      <c r="AA1067" s="81">
        <f>IFERROR(VLOOKUP(A1067,'Competitors Links &amp; Pricings'!A:L,10,0),"")</f>
        <v>1.6E-2</v>
      </c>
      <c r="AB1067" s="81">
        <f>IFERROR(VLOOKUP(A1067,'Competitors Links &amp; Pricings'!A:L,11,0),"")</f>
        <v>3.7</v>
      </c>
    </row>
    <row r="1068" spans="1:28" s="83" customFormat="1" ht="12" x14ac:dyDescent="0.25">
      <c r="A1068" s="81" t="s">
        <v>3290</v>
      </c>
      <c r="B1068" s="89">
        <v>2.0299999999999998</v>
      </c>
      <c r="C1068" s="89">
        <v>2.2400000000000002</v>
      </c>
      <c r="D1068" s="106">
        <f t="shared" si="64"/>
        <v>9.3750000000000167E-2</v>
      </c>
      <c r="E1068" s="90">
        <f t="shared" si="65"/>
        <v>0</v>
      </c>
      <c r="F1068" s="90">
        <f t="shared" si="66"/>
        <v>2.44</v>
      </c>
      <c r="G1068" s="82" t="s">
        <v>34</v>
      </c>
      <c r="H1068" s="81" t="s">
        <v>3291</v>
      </c>
      <c r="I1068" s="81" t="s">
        <v>3292</v>
      </c>
      <c r="J1068" s="81" t="s">
        <v>439</v>
      </c>
      <c r="K1068" s="81"/>
      <c r="L1068" s="81"/>
      <c r="M1068" s="81"/>
      <c r="N1068" s="81"/>
      <c r="O1068" s="82"/>
      <c r="P1068" s="81"/>
      <c r="Q1068" s="81"/>
      <c r="R1068" s="81"/>
      <c r="S1068" s="81"/>
      <c r="T1068" s="81"/>
      <c r="U1068" s="81">
        <f t="shared" si="67"/>
        <v>0</v>
      </c>
      <c r="V1068" s="81">
        <f>IFERROR(VLOOKUP(A1068,'Competitors Links &amp; Pricings'!A:G,3,0),"")</f>
        <v>2.88</v>
      </c>
      <c r="W1068" s="81">
        <f>IFERROR(VLOOKUP(A1068,'Competitors Links &amp; Pricings'!A:G,5,0),"")</f>
        <v>2.64</v>
      </c>
      <c r="X1068" s="81">
        <f>IFERROR(VLOOKUP(A1068,'Competitors Links &amp; Pricings'!A:G,7,0),"")</f>
        <v>2.44</v>
      </c>
      <c r="Y1068" s="81">
        <f>IFERROR(VLOOKUP(A1068,'Competitors Links &amp; Pricings'!A:L,8,0),"")</f>
        <v>4</v>
      </c>
      <c r="Z1068" s="81">
        <f>IFERROR(VLOOKUP(A1068,'Competitors Links &amp; Pricings'!A:L,9,0),"")</f>
        <v>1</v>
      </c>
      <c r="AA1068" s="81">
        <f>IFERROR(VLOOKUP(A1068,'Competitors Links &amp; Pricings'!A:L,10,0),"")</f>
        <v>1</v>
      </c>
      <c r="AB1068" s="81">
        <f>IFERROR(VLOOKUP(A1068,'Competitors Links &amp; Pricings'!A:L,11,0),"")</f>
        <v>6</v>
      </c>
    </row>
    <row r="1069" spans="1:28" s="83" customFormat="1" ht="12" x14ac:dyDescent="0.25">
      <c r="A1069" s="81" t="s">
        <v>3293</v>
      </c>
      <c r="B1069" s="89">
        <v>124.81</v>
      </c>
      <c r="C1069" s="89">
        <v>154.76</v>
      </c>
      <c r="D1069" s="106">
        <f t="shared" si="64"/>
        <v>0.19352545877487717</v>
      </c>
      <c r="E1069" s="90">
        <f t="shared" si="65"/>
        <v>0</v>
      </c>
      <c r="F1069" s="90">
        <f t="shared" si="66"/>
        <v>172</v>
      </c>
      <c r="G1069" s="82" t="s">
        <v>34</v>
      </c>
      <c r="H1069" s="81" t="s">
        <v>3294</v>
      </c>
      <c r="I1069" s="81" t="s">
        <v>3295</v>
      </c>
      <c r="J1069" s="81" t="s">
        <v>970</v>
      </c>
      <c r="K1069" s="81"/>
      <c r="L1069" s="81"/>
      <c r="M1069" s="81"/>
      <c r="N1069" s="81"/>
      <c r="O1069" s="82"/>
      <c r="P1069" s="81"/>
      <c r="Q1069" s="81"/>
      <c r="R1069" s="81"/>
      <c r="S1069" s="81"/>
      <c r="T1069" s="81"/>
      <c r="U1069" s="81">
        <f t="shared" si="67"/>
        <v>0</v>
      </c>
      <c r="V1069" s="81">
        <f>IFERROR(VLOOKUP(A1069,'Competitors Links &amp; Pricings'!A:G,3,0),"")</f>
        <v>172</v>
      </c>
      <c r="W1069" s="81">
        <f>IFERROR(VLOOKUP(A1069,'Competitors Links &amp; Pricings'!A:G,5,0),"")</f>
        <v>325</v>
      </c>
      <c r="X1069" s="81" t="str">
        <f>IFERROR(VLOOKUP(A1069,'Competitors Links &amp; Pricings'!A:G,7,0),"")</f>
        <v xml:space="preserve"> </v>
      </c>
      <c r="Y1069" s="81">
        <f>IFERROR(VLOOKUP(A1069,'Competitors Links &amp; Pricings'!A:L,8,0),"")</f>
        <v>1.4</v>
      </c>
      <c r="Z1069" s="81">
        <f>IFERROR(VLOOKUP(A1069,'Competitors Links &amp; Pricings'!A:L,9,0),"")</f>
        <v>2.2000000000000002</v>
      </c>
      <c r="AA1069" s="81">
        <f>IFERROR(VLOOKUP(A1069,'Competitors Links &amp; Pricings'!A:L,10,0),"")</f>
        <v>1.2</v>
      </c>
      <c r="AB1069" s="81">
        <f>IFERROR(VLOOKUP(A1069,'Competitors Links &amp; Pricings'!A:L,11,0),"")</f>
        <v>3.5</v>
      </c>
    </row>
    <row r="1070" spans="1:28" s="83" customFormat="1" ht="12" x14ac:dyDescent="0.25">
      <c r="A1070" s="81" t="s">
        <v>3296</v>
      </c>
      <c r="B1070" s="89">
        <v>140.69</v>
      </c>
      <c r="C1070" s="89">
        <v>167.92</v>
      </c>
      <c r="D1070" s="106">
        <f t="shared" si="64"/>
        <v>0.16216055264411619</v>
      </c>
      <c r="E1070" s="90">
        <f t="shared" si="65"/>
        <v>0</v>
      </c>
      <c r="F1070" s="90">
        <f t="shared" si="66"/>
        <v>0</v>
      </c>
      <c r="G1070" s="82" t="s">
        <v>34</v>
      </c>
      <c r="H1070" s="81" t="s">
        <v>3297</v>
      </c>
      <c r="I1070" s="81" t="s">
        <v>3298</v>
      </c>
      <c r="J1070" s="81" t="s">
        <v>970</v>
      </c>
      <c r="K1070" s="81"/>
      <c r="L1070" s="81"/>
      <c r="M1070" s="81"/>
      <c r="N1070" s="81"/>
      <c r="O1070" s="82"/>
      <c r="P1070" s="81"/>
      <c r="Q1070" s="81"/>
      <c r="R1070" s="81"/>
      <c r="S1070" s="81"/>
      <c r="T1070" s="81"/>
      <c r="U1070" s="81">
        <f t="shared" si="67"/>
        <v>0</v>
      </c>
      <c r="V1070" s="81" t="str">
        <f>IFERROR(VLOOKUP(A1070,'Competitors Links &amp; Pricings'!A:G,3,0),"")</f>
        <v xml:space="preserve"> </v>
      </c>
      <c r="W1070" s="81" t="str">
        <f>IFERROR(VLOOKUP(A1070,'Competitors Links &amp; Pricings'!A:G,5,0),"")</f>
        <v xml:space="preserve"> </v>
      </c>
      <c r="X1070" s="81" t="str">
        <f>IFERROR(VLOOKUP(A1070,'Competitors Links &amp; Pricings'!A:G,7,0),"")</f>
        <v xml:space="preserve"> </v>
      </c>
      <c r="Y1070" s="81">
        <f>IFERROR(VLOOKUP(A1070,'Competitors Links &amp; Pricings'!A:L,8,0),"")</f>
        <v>1.4</v>
      </c>
      <c r="Z1070" s="81">
        <f>IFERROR(VLOOKUP(A1070,'Competitors Links &amp; Pricings'!A:L,9,0),"")</f>
        <v>1.6</v>
      </c>
      <c r="AA1070" s="81">
        <f>IFERROR(VLOOKUP(A1070,'Competitors Links &amp; Pricings'!A:L,10,0),"")</f>
        <v>1</v>
      </c>
      <c r="AB1070" s="81">
        <f>IFERROR(VLOOKUP(A1070,'Competitors Links &amp; Pricings'!A:L,11,0),"")</f>
        <v>3.5</v>
      </c>
    </row>
    <row r="1071" spans="1:28" s="83" customFormat="1" ht="12" x14ac:dyDescent="0.25">
      <c r="A1071" s="81" t="s">
        <v>3299</v>
      </c>
      <c r="B1071" s="89">
        <v>261.63</v>
      </c>
      <c r="C1071" s="89">
        <v>321.10000000000002</v>
      </c>
      <c r="D1071" s="106">
        <f t="shared" si="64"/>
        <v>0.18520710059171605</v>
      </c>
      <c r="E1071" s="90">
        <f t="shared" si="65"/>
        <v>0</v>
      </c>
      <c r="F1071" s="90">
        <f t="shared" si="66"/>
        <v>338</v>
      </c>
      <c r="G1071" s="82" t="s">
        <v>34</v>
      </c>
      <c r="H1071" s="81" t="s">
        <v>3300</v>
      </c>
      <c r="I1071" s="81" t="s">
        <v>3301</v>
      </c>
      <c r="J1071" s="81" t="s">
        <v>970</v>
      </c>
      <c r="K1071" s="81"/>
      <c r="L1071" s="81"/>
      <c r="M1071" s="81"/>
      <c r="N1071" s="81"/>
      <c r="O1071" s="82"/>
      <c r="P1071" s="81"/>
      <c r="Q1071" s="81"/>
      <c r="R1071" s="81"/>
      <c r="S1071" s="81"/>
      <c r="T1071" s="81"/>
      <c r="U1071" s="81">
        <f t="shared" si="67"/>
        <v>0</v>
      </c>
      <c r="V1071" s="81">
        <f>IFERROR(VLOOKUP(A1071,'Competitors Links &amp; Pricings'!A:G,3,0),"")</f>
        <v>338</v>
      </c>
      <c r="W1071" s="81">
        <f>IFERROR(VLOOKUP(A1071,'Competitors Links &amp; Pricings'!A:G,5,0),"")</f>
        <v>395.98</v>
      </c>
      <c r="X1071" s="81">
        <f>IFERROR(VLOOKUP(A1071,'Competitors Links &amp; Pricings'!A:G,7,0),"")</f>
        <v>359.99</v>
      </c>
      <c r="Y1071" s="81">
        <f>IFERROR(VLOOKUP(A1071,'Competitors Links &amp; Pricings'!A:L,8,0),"")</f>
        <v>2.82</v>
      </c>
      <c r="Z1071" s="81">
        <f>IFERROR(VLOOKUP(A1071,'Competitors Links &amp; Pricings'!A:L,9,0),"")</f>
        <v>4.5</v>
      </c>
      <c r="AA1071" s="81">
        <f>IFERROR(VLOOKUP(A1071,'Competitors Links &amp; Pricings'!A:L,10,0),"")</f>
        <v>4</v>
      </c>
      <c r="AB1071" s="81">
        <f>IFERROR(VLOOKUP(A1071,'Competitors Links &amp; Pricings'!A:L,11,0),"")</f>
        <v>1.22</v>
      </c>
    </row>
    <row r="1072" spans="1:28" s="83" customFormat="1" ht="12" x14ac:dyDescent="0.25">
      <c r="A1072" s="81" t="s">
        <v>3302</v>
      </c>
      <c r="B1072" s="89">
        <v>2.0299999999999998</v>
      </c>
      <c r="C1072" s="89">
        <v>2.42</v>
      </c>
      <c r="D1072" s="106">
        <f t="shared" si="64"/>
        <v>0.16115702479338848</v>
      </c>
      <c r="E1072" s="90">
        <f t="shared" si="65"/>
        <v>0</v>
      </c>
      <c r="F1072" s="90">
        <f t="shared" si="66"/>
        <v>1.99</v>
      </c>
      <c r="G1072" s="82" t="s">
        <v>34</v>
      </c>
      <c r="H1072" s="81" t="s">
        <v>3303</v>
      </c>
      <c r="I1072" s="81" t="s">
        <v>3304</v>
      </c>
      <c r="J1072" s="81" t="s">
        <v>439</v>
      </c>
      <c r="K1072" s="81"/>
      <c r="L1072" s="81"/>
      <c r="M1072" s="81"/>
      <c r="N1072" s="81"/>
      <c r="O1072" s="82"/>
      <c r="P1072" s="81"/>
      <c r="Q1072" s="81"/>
      <c r="R1072" s="81"/>
      <c r="S1072" s="81"/>
      <c r="T1072" s="81"/>
      <c r="U1072" s="81">
        <f t="shared" si="67"/>
        <v>0</v>
      </c>
      <c r="V1072" s="81">
        <f>IFERROR(VLOOKUP(A1072,'Competitors Links &amp; Pricings'!A:G,3,0),"")</f>
        <v>2.88</v>
      </c>
      <c r="W1072" s="81">
        <f>IFERROR(VLOOKUP(A1072,'Competitors Links &amp; Pricings'!A:G,5,0),"")</f>
        <v>2.64</v>
      </c>
      <c r="X1072" s="81">
        <f>IFERROR(VLOOKUP(A1072,'Competitors Links &amp; Pricings'!A:G,7,0),"")</f>
        <v>1.99</v>
      </c>
      <c r="Y1072" s="81">
        <f>IFERROR(VLOOKUP(A1072,'Competitors Links &amp; Pricings'!A:L,8,0),"")</f>
        <v>4</v>
      </c>
      <c r="Z1072" s="81">
        <f>IFERROR(VLOOKUP(A1072,'Competitors Links &amp; Pricings'!A:L,9,0),"")</f>
        <v>1</v>
      </c>
      <c r="AA1072" s="81">
        <f>IFERROR(VLOOKUP(A1072,'Competitors Links &amp; Pricings'!A:L,10,0),"")</f>
        <v>1</v>
      </c>
      <c r="AB1072" s="81">
        <f>IFERROR(VLOOKUP(A1072,'Competitors Links &amp; Pricings'!A:L,11,0),"")</f>
        <v>6</v>
      </c>
    </row>
    <row r="1073" spans="1:28" s="83" customFormat="1" ht="12" x14ac:dyDescent="0.25">
      <c r="A1073" s="81" t="s">
        <v>3305</v>
      </c>
      <c r="B1073" s="89">
        <v>8812.2199999999993</v>
      </c>
      <c r="C1073" s="89">
        <v>10640.22</v>
      </c>
      <c r="D1073" s="106">
        <f t="shared" si="64"/>
        <v>0.1718009590027274</v>
      </c>
      <c r="E1073" s="90">
        <f t="shared" si="65"/>
        <v>0</v>
      </c>
      <c r="F1073" s="90">
        <f t="shared" si="66"/>
        <v>0</v>
      </c>
      <c r="G1073" s="82" t="s">
        <v>50</v>
      </c>
      <c r="H1073" s="81" t="s">
        <v>3306</v>
      </c>
      <c r="I1073" s="81" t="s">
        <v>3307</v>
      </c>
      <c r="J1073" s="81" t="s">
        <v>578</v>
      </c>
      <c r="K1073" s="81"/>
      <c r="L1073" s="81"/>
      <c r="M1073" s="81"/>
      <c r="N1073" s="81"/>
      <c r="O1073" s="82"/>
      <c r="P1073" s="81"/>
      <c r="Q1073" s="81"/>
      <c r="R1073" s="81"/>
      <c r="S1073" s="81"/>
      <c r="T1073" s="81"/>
      <c r="U1073" s="81">
        <f t="shared" si="67"/>
        <v>0</v>
      </c>
      <c r="V1073" s="81" t="str">
        <f>IFERROR(VLOOKUP(A1073,'Competitors Links &amp; Pricings'!A:G,3,0),"")</f>
        <v xml:space="preserve"> </v>
      </c>
      <c r="W1073" s="81" t="str">
        <f>IFERROR(VLOOKUP(A1073,'Competitors Links &amp; Pricings'!A:G,5,0),"")</f>
        <v xml:space="preserve"> </v>
      </c>
      <c r="X1073" s="81" t="str">
        <f>IFERROR(VLOOKUP(A1073,'Competitors Links &amp; Pricings'!A:G,7,0),"")</f>
        <v xml:space="preserve"> </v>
      </c>
      <c r="Y1073" s="81">
        <f>IFERROR(VLOOKUP(A1073,'Competitors Links &amp; Pricings'!A:L,8,0),"")</f>
        <v>27</v>
      </c>
      <c r="Z1073" s="81">
        <f>IFERROR(VLOOKUP(A1073,'Competitors Links &amp; Pricings'!A:L,9,0),"")</f>
        <v>11</v>
      </c>
      <c r="AA1073" s="81">
        <f>IFERROR(VLOOKUP(A1073,'Competitors Links &amp; Pricings'!A:L,10,0),"")</f>
        <v>348</v>
      </c>
      <c r="AB1073" s="81">
        <f>IFERROR(VLOOKUP(A1073,'Competitors Links &amp; Pricings'!A:L,11,0),"")</f>
        <v>68</v>
      </c>
    </row>
    <row r="1074" spans="1:28" s="83" customFormat="1" ht="12" x14ac:dyDescent="0.25">
      <c r="A1074" s="81" t="s">
        <v>3308</v>
      </c>
      <c r="B1074" s="89">
        <v>2.0299999999999998</v>
      </c>
      <c r="C1074" s="89">
        <v>2.35</v>
      </c>
      <c r="D1074" s="106">
        <f t="shared" si="64"/>
        <v>0.13617021276595756</v>
      </c>
      <c r="E1074" s="90">
        <f t="shared" si="65"/>
        <v>0</v>
      </c>
      <c r="F1074" s="90">
        <f t="shared" si="66"/>
        <v>2.5499999999999998</v>
      </c>
      <c r="G1074" s="82" t="s">
        <v>34</v>
      </c>
      <c r="H1074" s="81" t="s">
        <v>3309</v>
      </c>
      <c r="I1074" s="81" t="s">
        <v>3310</v>
      </c>
      <c r="J1074" s="81" t="s">
        <v>439</v>
      </c>
      <c r="K1074" s="81"/>
      <c r="L1074" s="81"/>
      <c r="M1074" s="81"/>
      <c r="N1074" s="81"/>
      <c r="O1074" s="82"/>
      <c r="P1074" s="81"/>
      <c r="Q1074" s="81"/>
      <c r="R1074" s="81"/>
      <c r="S1074" s="81"/>
      <c r="T1074" s="81"/>
      <c r="U1074" s="81">
        <f t="shared" si="67"/>
        <v>0</v>
      </c>
      <c r="V1074" s="81">
        <f>IFERROR(VLOOKUP(A1074,'Competitors Links &amp; Pricings'!A:G,3,0),"")</f>
        <v>2.88</v>
      </c>
      <c r="W1074" s="81">
        <f>IFERROR(VLOOKUP(A1074,'Competitors Links &amp; Pricings'!A:G,5,0),"")</f>
        <v>4.78</v>
      </c>
      <c r="X1074" s="81">
        <f>IFERROR(VLOOKUP(A1074,'Competitors Links &amp; Pricings'!A:G,7,0),"")</f>
        <v>2.5499999999999998</v>
      </c>
      <c r="Y1074" s="81">
        <f>IFERROR(VLOOKUP(A1074,'Competitors Links &amp; Pricings'!A:L,8,0),"")</f>
        <v>4</v>
      </c>
      <c r="Z1074" s="81">
        <f>IFERROR(VLOOKUP(A1074,'Competitors Links &amp; Pricings'!A:L,9,0),"")</f>
        <v>1</v>
      </c>
      <c r="AA1074" s="81">
        <f>IFERROR(VLOOKUP(A1074,'Competitors Links &amp; Pricings'!A:L,10,0),"")</f>
        <v>1</v>
      </c>
      <c r="AB1074" s="81">
        <f>IFERROR(VLOOKUP(A1074,'Competitors Links &amp; Pricings'!A:L,11,0),"")</f>
        <v>6</v>
      </c>
    </row>
    <row r="1075" spans="1:28" s="83" customFormat="1" ht="12" x14ac:dyDescent="0.25">
      <c r="A1075" s="81" t="s">
        <v>3311</v>
      </c>
      <c r="B1075" s="89">
        <v>14.22</v>
      </c>
      <c r="C1075" s="89">
        <v>16.97</v>
      </c>
      <c r="D1075" s="106">
        <f t="shared" si="64"/>
        <v>0.16205067766647016</v>
      </c>
      <c r="E1075" s="90">
        <f t="shared" si="65"/>
        <v>0</v>
      </c>
      <c r="F1075" s="90">
        <f t="shared" si="66"/>
        <v>0</v>
      </c>
      <c r="G1075" s="82" t="s">
        <v>34</v>
      </c>
      <c r="H1075" s="81">
        <v>1440.08</v>
      </c>
      <c r="I1075" s="81" t="s">
        <v>3312</v>
      </c>
      <c r="J1075" s="81" t="s">
        <v>581</v>
      </c>
      <c r="K1075" s="81"/>
      <c r="L1075" s="81"/>
      <c r="M1075" s="81"/>
      <c r="N1075" s="81"/>
      <c r="O1075" s="82"/>
      <c r="P1075" s="81"/>
      <c r="Q1075" s="81"/>
      <c r="R1075" s="81"/>
      <c r="S1075" s="81"/>
      <c r="T1075" s="81"/>
      <c r="U1075" s="81">
        <f t="shared" si="67"/>
        <v>0</v>
      </c>
      <c r="V1075" s="81" t="str">
        <f>IFERROR(VLOOKUP(A1075,'Competitors Links &amp; Pricings'!A:G,3,0),"")</f>
        <v xml:space="preserve"> </v>
      </c>
      <c r="W1075" s="81" t="str">
        <f>IFERROR(VLOOKUP(A1075,'Competitors Links &amp; Pricings'!A:G,5,0),"")</f>
        <v xml:space="preserve"> </v>
      </c>
      <c r="X1075" s="81" t="str">
        <f>IFERROR(VLOOKUP(A1075,'Competitors Links &amp; Pricings'!A:G,7,0),"")</f>
        <v xml:space="preserve"> </v>
      </c>
      <c r="Y1075" s="81">
        <f>IFERROR(VLOOKUP(A1075,'Competitors Links &amp; Pricings'!A:L,8,0),"")</f>
        <v>2</v>
      </c>
      <c r="Z1075" s="81">
        <f>IFERROR(VLOOKUP(A1075,'Competitors Links &amp; Pricings'!A:L,9,0),"")</f>
        <v>3</v>
      </c>
      <c r="AA1075" s="81">
        <f>IFERROR(VLOOKUP(A1075,'Competitors Links &amp; Pricings'!A:L,10,0),"")</f>
        <v>1</v>
      </c>
      <c r="AB1075" s="81">
        <f>IFERROR(VLOOKUP(A1075,'Competitors Links &amp; Pricings'!A:L,11,0),"")</f>
        <v>1.5</v>
      </c>
    </row>
    <row r="1076" spans="1:28" s="83" customFormat="1" ht="12" x14ac:dyDescent="0.25">
      <c r="A1076" s="81" t="s">
        <v>3313</v>
      </c>
      <c r="B1076" s="89">
        <v>2.0299999999999998</v>
      </c>
      <c r="C1076" s="89">
        <v>2.4</v>
      </c>
      <c r="D1076" s="106">
        <f t="shared" si="64"/>
        <v>0.15416666666666673</v>
      </c>
      <c r="E1076" s="90">
        <f t="shared" si="65"/>
        <v>0</v>
      </c>
      <c r="F1076" s="90">
        <f t="shared" si="66"/>
        <v>2.15</v>
      </c>
      <c r="G1076" s="82" t="s">
        <v>34</v>
      </c>
      <c r="H1076" s="81" t="s">
        <v>3314</v>
      </c>
      <c r="I1076" s="81" t="s">
        <v>3315</v>
      </c>
      <c r="J1076" s="81" t="s">
        <v>439</v>
      </c>
      <c r="K1076" s="81"/>
      <c r="L1076" s="81"/>
      <c r="M1076" s="81"/>
      <c r="N1076" s="81"/>
      <c r="O1076" s="82"/>
      <c r="P1076" s="81"/>
      <c r="Q1076" s="81"/>
      <c r="R1076" s="81"/>
      <c r="S1076" s="81"/>
      <c r="T1076" s="81"/>
      <c r="U1076" s="81">
        <f t="shared" si="67"/>
        <v>0</v>
      </c>
      <c r="V1076" s="81">
        <f>IFERROR(VLOOKUP(A1076,'Competitors Links &amp; Pricings'!A:G,3,0),"")</f>
        <v>2.88</v>
      </c>
      <c r="W1076" s="81">
        <f>IFERROR(VLOOKUP(A1076,'Competitors Links &amp; Pricings'!A:G,5,0),"")</f>
        <v>2.35</v>
      </c>
      <c r="X1076" s="81">
        <f>IFERROR(VLOOKUP(A1076,'Competitors Links &amp; Pricings'!A:G,7,0),"")</f>
        <v>2.15</v>
      </c>
      <c r="Y1076" s="81">
        <f>IFERROR(VLOOKUP(A1076,'Competitors Links &amp; Pricings'!A:L,8,0),"")</f>
        <v>6</v>
      </c>
      <c r="Z1076" s="81">
        <f>IFERROR(VLOOKUP(A1076,'Competitors Links &amp; Pricings'!A:L,9,0),"")</f>
        <v>1</v>
      </c>
      <c r="AA1076" s="81">
        <f>IFERROR(VLOOKUP(A1076,'Competitors Links &amp; Pricings'!A:L,10,0),"")</f>
        <v>1</v>
      </c>
      <c r="AB1076" s="81">
        <f>IFERROR(VLOOKUP(A1076,'Competitors Links &amp; Pricings'!A:L,11,0),"")</f>
        <v>3.5</v>
      </c>
    </row>
    <row r="1077" spans="1:28" s="83" customFormat="1" ht="12" x14ac:dyDescent="0.25">
      <c r="A1077" s="81" t="s">
        <v>3316</v>
      </c>
      <c r="B1077" s="89">
        <v>8.56</v>
      </c>
      <c r="C1077" s="89">
        <v>11.78</v>
      </c>
      <c r="D1077" s="106">
        <f t="shared" si="64"/>
        <v>0.27334465195246171</v>
      </c>
      <c r="E1077" s="90">
        <f t="shared" si="65"/>
        <v>0</v>
      </c>
      <c r="F1077" s="90">
        <f t="shared" si="66"/>
        <v>12.8</v>
      </c>
      <c r="G1077" s="82" t="s">
        <v>34</v>
      </c>
      <c r="H1077" s="81">
        <v>1611</v>
      </c>
      <c r="I1077" s="81" t="s">
        <v>3317</v>
      </c>
      <c r="J1077" s="81" t="s">
        <v>581</v>
      </c>
      <c r="K1077" s="81"/>
      <c r="L1077" s="81"/>
      <c r="M1077" s="81"/>
      <c r="N1077" s="81"/>
      <c r="O1077" s="82"/>
      <c r="P1077" s="81"/>
      <c r="Q1077" s="81"/>
      <c r="R1077" s="81"/>
      <c r="S1077" s="81"/>
      <c r="T1077" s="81"/>
      <c r="U1077" s="81">
        <f t="shared" si="67"/>
        <v>0</v>
      </c>
      <c r="V1077" s="81">
        <f>IFERROR(VLOOKUP(A1077,'Competitors Links &amp; Pricings'!A:G,3,0),"")</f>
        <v>12.8</v>
      </c>
      <c r="W1077" s="81" t="str">
        <f>IFERROR(VLOOKUP(A1077,'Competitors Links &amp; Pricings'!A:G,5,0),"")</f>
        <v xml:space="preserve"> </v>
      </c>
      <c r="X1077" s="81" t="str">
        <f>IFERROR(VLOOKUP(A1077,'Competitors Links &amp; Pricings'!A:G,7,0),"")</f>
        <v xml:space="preserve"> </v>
      </c>
      <c r="Y1077" s="81">
        <f>IFERROR(VLOOKUP(A1077,'Competitors Links &amp; Pricings'!A:L,8,0),"")</f>
        <v>17</v>
      </c>
      <c r="Z1077" s="81">
        <f>IFERROR(VLOOKUP(A1077,'Competitors Links &amp; Pricings'!A:L,9,0),"")</f>
        <v>16</v>
      </c>
      <c r="AA1077" s="81">
        <f>IFERROR(VLOOKUP(A1077,'Competitors Links &amp; Pricings'!A:L,10,0),"")</f>
        <v>8</v>
      </c>
      <c r="AB1077" s="81">
        <f>IFERROR(VLOOKUP(A1077,'Competitors Links &amp; Pricings'!A:L,11,0),"")</f>
        <v>16</v>
      </c>
    </row>
    <row r="1078" spans="1:28" s="83" customFormat="1" ht="12" x14ac:dyDescent="0.25">
      <c r="A1078" s="81" t="s">
        <v>3318</v>
      </c>
      <c r="B1078" s="89">
        <v>69.95</v>
      </c>
      <c r="C1078" s="89">
        <v>114.29</v>
      </c>
      <c r="D1078" s="106">
        <f t="shared" si="64"/>
        <v>0.3879604514830694</v>
      </c>
      <c r="E1078" s="90">
        <f t="shared" si="65"/>
        <v>0</v>
      </c>
      <c r="F1078" s="90">
        <f t="shared" si="66"/>
        <v>120.3</v>
      </c>
      <c r="G1078" s="82" t="s">
        <v>34</v>
      </c>
      <c r="H1078" s="81" t="s">
        <v>3319</v>
      </c>
      <c r="I1078" s="81" t="s">
        <v>3320</v>
      </c>
      <c r="J1078" s="81" t="s">
        <v>581</v>
      </c>
      <c r="K1078" s="81"/>
      <c r="L1078" s="81"/>
      <c r="M1078" s="81"/>
      <c r="N1078" s="81"/>
      <c r="O1078" s="82"/>
      <c r="P1078" s="81"/>
      <c r="Q1078" s="81"/>
      <c r="R1078" s="81"/>
      <c r="S1078" s="81"/>
      <c r="T1078" s="81"/>
      <c r="U1078" s="81">
        <f t="shared" si="67"/>
        <v>0</v>
      </c>
      <c r="V1078" s="81">
        <f>IFERROR(VLOOKUP(A1078,'Competitors Links &amp; Pricings'!A:G,3,0),"")</f>
        <v>120.3</v>
      </c>
      <c r="W1078" s="81" t="str">
        <f>IFERROR(VLOOKUP(A1078,'Competitors Links &amp; Pricings'!A:G,5,0),"")</f>
        <v xml:space="preserve"> </v>
      </c>
      <c r="X1078" s="81" t="str">
        <f>IFERROR(VLOOKUP(A1078,'Competitors Links &amp; Pricings'!A:G,7,0),"")</f>
        <v xml:space="preserve"> </v>
      </c>
      <c r="Y1078" s="81">
        <f>IFERROR(VLOOKUP(A1078,'Competitors Links &amp; Pricings'!A:L,8,0),"")</f>
        <v>4</v>
      </c>
      <c r="Z1078" s="81">
        <f>IFERROR(VLOOKUP(A1078,'Competitors Links &amp; Pricings'!A:L,9,0),"")</f>
        <v>4</v>
      </c>
      <c r="AA1078" s="81">
        <f>IFERROR(VLOOKUP(A1078,'Competitors Links &amp; Pricings'!A:L,10,0),"")</f>
        <v>2</v>
      </c>
      <c r="AB1078" s="81">
        <f>IFERROR(VLOOKUP(A1078,'Competitors Links &amp; Pricings'!A:L,11,0),"")</f>
        <v>4</v>
      </c>
    </row>
    <row r="1079" spans="1:28" s="83" customFormat="1" ht="12" x14ac:dyDescent="0.25">
      <c r="A1079" s="81" t="s">
        <v>3321</v>
      </c>
      <c r="B1079" s="89">
        <v>60.58</v>
      </c>
      <c r="C1079" s="89">
        <v>71.5</v>
      </c>
      <c r="D1079" s="106">
        <f t="shared" si="64"/>
        <v>0.15272727272727274</v>
      </c>
      <c r="E1079" s="90">
        <f t="shared" si="65"/>
        <v>0</v>
      </c>
      <c r="F1079" s="90">
        <f t="shared" si="66"/>
        <v>65.400000000000006</v>
      </c>
      <c r="G1079" s="82" t="s">
        <v>34</v>
      </c>
      <c r="H1079" s="81" t="s">
        <v>3322</v>
      </c>
      <c r="I1079" s="81" t="s">
        <v>3323</v>
      </c>
      <c r="J1079" s="81" t="s">
        <v>581</v>
      </c>
      <c r="K1079" s="81"/>
      <c r="L1079" s="81"/>
      <c r="M1079" s="81"/>
      <c r="N1079" s="81"/>
      <c r="O1079" s="82"/>
      <c r="P1079" s="81"/>
      <c r="Q1079" s="81"/>
      <c r="R1079" s="81"/>
      <c r="S1079" s="81"/>
      <c r="T1079" s="81"/>
      <c r="U1079" s="81">
        <f t="shared" si="67"/>
        <v>0</v>
      </c>
      <c r="V1079" s="81">
        <f>IFERROR(VLOOKUP(A1079,'Competitors Links &amp; Pricings'!A:G,3,0),"")</f>
        <v>65.400000000000006</v>
      </c>
      <c r="W1079" s="81">
        <f>IFERROR(VLOOKUP(A1079,'Competitors Links &amp; Pricings'!A:G,5,0),"")</f>
        <v>82.5</v>
      </c>
      <c r="X1079" s="81" t="str">
        <f>IFERROR(VLOOKUP(A1079,'Competitors Links &amp; Pricings'!A:G,7,0),"")</f>
        <v xml:space="preserve"> </v>
      </c>
      <c r="Y1079" s="81">
        <f>IFERROR(VLOOKUP(A1079,'Competitors Links &amp; Pricings'!A:L,8,0),"")</f>
        <v>4</v>
      </c>
      <c r="Z1079" s="81">
        <f>IFERROR(VLOOKUP(A1079,'Competitors Links &amp; Pricings'!A:L,9,0),"")</f>
        <v>4</v>
      </c>
      <c r="AA1079" s="81">
        <f>IFERROR(VLOOKUP(A1079,'Competitors Links &amp; Pricings'!A:L,10,0),"")</f>
        <v>1</v>
      </c>
      <c r="AB1079" s="81">
        <f>IFERROR(VLOOKUP(A1079,'Competitors Links &amp; Pricings'!A:L,11,0),"")</f>
        <v>4</v>
      </c>
    </row>
    <row r="1080" spans="1:28" s="83" customFormat="1" ht="12" x14ac:dyDescent="0.25">
      <c r="A1080" s="81" t="s">
        <v>3324</v>
      </c>
      <c r="B1080" s="89">
        <v>2.0299999999999998</v>
      </c>
      <c r="C1080" s="89">
        <v>2.65</v>
      </c>
      <c r="D1080" s="106">
        <f t="shared" si="64"/>
        <v>0.23396226415094346</v>
      </c>
      <c r="E1080" s="90">
        <f t="shared" si="65"/>
        <v>0</v>
      </c>
      <c r="F1080" s="90">
        <f t="shared" si="66"/>
        <v>2.88</v>
      </c>
      <c r="G1080" s="82" t="s">
        <v>34</v>
      </c>
      <c r="H1080" s="81" t="s">
        <v>3325</v>
      </c>
      <c r="I1080" s="81" t="s">
        <v>3326</v>
      </c>
      <c r="J1080" s="81" t="s">
        <v>439</v>
      </c>
      <c r="K1080" s="81"/>
      <c r="L1080" s="81"/>
      <c r="M1080" s="81"/>
      <c r="N1080" s="81"/>
      <c r="O1080" s="82"/>
      <c r="P1080" s="81"/>
      <c r="Q1080" s="81"/>
      <c r="R1080" s="81"/>
      <c r="S1080" s="81"/>
      <c r="T1080" s="81"/>
      <c r="U1080" s="81">
        <f t="shared" si="67"/>
        <v>0</v>
      </c>
      <c r="V1080" s="81">
        <f>IFERROR(VLOOKUP(A1080,'Competitors Links &amp; Pricings'!A:G,3,0),"")</f>
        <v>2.88</v>
      </c>
      <c r="W1080" s="81">
        <f>IFERROR(VLOOKUP(A1080,'Competitors Links &amp; Pricings'!A:G,5,0),"")</f>
        <v>12.18</v>
      </c>
      <c r="X1080" s="81">
        <f>IFERROR(VLOOKUP(A1080,'Competitors Links &amp; Pricings'!A:G,7,0),"")</f>
        <v>2.88</v>
      </c>
      <c r="Y1080" s="81">
        <f>IFERROR(VLOOKUP(A1080,'Competitors Links &amp; Pricings'!A:L,8,0),"")</f>
        <v>2</v>
      </c>
      <c r="Z1080" s="81">
        <f>IFERROR(VLOOKUP(A1080,'Competitors Links &amp; Pricings'!A:L,9,0),"")</f>
        <v>4</v>
      </c>
      <c r="AA1080" s="81">
        <f>IFERROR(VLOOKUP(A1080,'Competitors Links &amp; Pricings'!A:L,10,0),"")</f>
        <v>1</v>
      </c>
      <c r="AB1080" s="81">
        <f>IFERROR(VLOOKUP(A1080,'Competitors Links &amp; Pricings'!A:L,11,0),"")</f>
        <v>2</v>
      </c>
    </row>
    <row r="1081" spans="1:28" s="83" customFormat="1" ht="12" x14ac:dyDescent="0.25">
      <c r="A1081" s="81" t="s">
        <v>3327</v>
      </c>
      <c r="B1081" s="89">
        <v>45.56</v>
      </c>
      <c r="C1081" s="89">
        <v>61.18</v>
      </c>
      <c r="D1081" s="106">
        <f t="shared" si="64"/>
        <v>0.25531219352729645</v>
      </c>
      <c r="E1081" s="90">
        <f t="shared" si="65"/>
        <v>0</v>
      </c>
      <c r="F1081" s="90">
        <f t="shared" si="66"/>
        <v>66.5</v>
      </c>
      <c r="G1081" s="82" t="s">
        <v>34</v>
      </c>
      <c r="H1081" s="81" t="s">
        <v>3328</v>
      </c>
      <c r="I1081" s="81" t="s">
        <v>3329</v>
      </c>
      <c r="J1081" s="81" t="s">
        <v>581</v>
      </c>
      <c r="K1081" s="81"/>
      <c r="L1081" s="81"/>
      <c r="M1081" s="81"/>
      <c r="N1081" s="81"/>
      <c r="O1081" s="82"/>
      <c r="P1081" s="81"/>
      <c r="Q1081" s="81"/>
      <c r="R1081" s="81"/>
      <c r="S1081" s="81"/>
      <c r="T1081" s="81"/>
      <c r="U1081" s="81">
        <f t="shared" si="67"/>
        <v>0</v>
      </c>
      <c r="V1081" s="81">
        <f>IFERROR(VLOOKUP(A1081,'Competitors Links &amp; Pricings'!A:G,3,0),"")</f>
        <v>66.5</v>
      </c>
      <c r="W1081" s="81">
        <f>IFERROR(VLOOKUP(A1081,'Competitors Links &amp; Pricings'!A:G,5,0),"")</f>
        <v>69</v>
      </c>
      <c r="X1081" s="81" t="str">
        <f>IFERROR(VLOOKUP(A1081,'Competitors Links &amp; Pricings'!A:G,7,0),"")</f>
        <v xml:space="preserve"> </v>
      </c>
      <c r="Y1081" s="81">
        <f>IFERROR(VLOOKUP(A1081,'Competitors Links &amp; Pricings'!A:L,8,0),"")</f>
        <v>4</v>
      </c>
      <c r="Z1081" s="81">
        <f>IFERROR(VLOOKUP(A1081,'Competitors Links &amp; Pricings'!A:L,9,0),"")</f>
        <v>4</v>
      </c>
      <c r="AA1081" s="81">
        <f>IFERROR(VLOOKUP(A1081,'Competitors Links &amp; Pricings'!A:L,10,0),"")</f>
        <v>1</v>
      </c>
      <c r="AB1081" s="81">
        <f>IFERROR(VLOOKUP(A1081,'Competitors Links &amp; Pricings'!A:L,11,0),"")</f>
        <v>4</v>
      </c>
    </row>
    <row r="1082" spans="1:28" s="83" customFormat="1" ht="12" x14ac:dyDescent="0.25">
      <c r="A1082" s="81" t="s">
        <v>3330</v>
      </c>
      <c r="B1082" s="89">
        <v>2.0299999999999998</v>
      </c>
      <c r="C1082" s="89">
        <v>2.4300000000000002</v>
      </c>
      <c r="D1082" s="106">
        <f t="shared" si="64"/>
        <v>0.16460905349794253</v>
      </c>
      <c r="E1082" s="90">
        <f t="shared" si="65"/>
        <v>0</v>
      </c>
      <c r="F1082" s="90">
        <f t="shared" si="66"/>
        <v>2.64</v>
      </c>
      <c r="G1082" s="82" t="s">
        <v>34</v>
      </c>
      <c r="H1082" s="81" t="s">
        <v>3331</v>
      </c>
      <c r="I1082" s="81" t="s">
        <v>3332</v>
      </c>
      <c r="J1082" s="81" t="s">
        <v>439</v>
      </c>
      <c r="K1082" s="81"/>
      <c r="L1082" s="81"/>
      <c r="M1082" s="81"/>
      <c r="N1082" s="81"/>
      <c r="O1082" s="82"/>
      <c r="P1082" s="81"/>
      <c r="Q1082" s="81"/>
      <c r="R1082" s="81"/>
      <c r="S1082" s="81"/>
      <c r="T1082" s="81"/>
      <c r="U1082" s="81">
        <f t="shared" si="67"/>
        <v>0</v>
      </c>
      <c r="V1082" s="81">
        <f>IFERROR(VLOOKUP(A1082,'Competitors Links &amp; Pricings'!A:G,3,0),"")</f>
        <v>2.88</v>
      </c>
      <c r="W1082" s="81">
        <f>IFERROR(VLOOKUP(A1082,'Competitors Links &amp; Pricings'!A:G,5,0),"")</f>
        <v>2.64</v>
      </c>
      <c r="X1082" s="81">
        <f>IFERROR(VLOOKUP(A1082,'Competitors Links &amp; Pricings'!A:G,7,0),"")</f>
        <v>2.88</v>
      </c>
      <c r="Y1082" s="81">
        <f>IFERROR(VLOOKUP(A1082,'Competitors Links &amp; Pricings'!A:L,8,0),"")</f>
        <v>4</v>
      </c>
      <c r="Z1082" s="81">
        <f>IFERROR(VLOOKUP(A1082,'Competitors Links &amp; Pricings'!A:L,9,0),"")</f>
        <v>1</v>
      </c>
      <c r="AA1082" s="81">
        <f>IFERROR(VLOOKUP(A1082,'Competitors Links &amp; Pricings'!A:L,10,0),"")</f>
        <v>1</v>
      </c>
      <c r="AB1082" s="81">
        <f>IFERROR(VLOOKUP(A1082,'Competitors Links &amp; Pricings'!A:L,11,0),"")</f>
        <v>6</v>
      </c>
    </row>
    <row r="1083" spans="1:28" s="83" customFormat="1" ht="12" x14ac:dyDescent="0.25">
      <c r="A1083" s="81" t="s">
        <v>3333</v>
      </c>
      <c r="B1083" s="89">
        <v>5.84</v>
      </c>
      <c r="C1083" s="89">
        <v>7.64</v>
      </c>
      <c r="D1083" s="106">
        <f t="shared" si="64"/>
        <v>0.2356020942408377</v>
      </c>
      <c r="E1083" s="90">
        <f t="shared" si="65"/>
        <v>0</v>
      </c>
      <c r="F1083" s="90">
        <f t="shared" si="66"/>
        <v>8.3000000000000007</v>
      </c>
      <c r="G1083" s="82" t="s">
        <v>34</v>
      </c>
      <c r="H1083" s="81" t="s">
        <v>3334</v>
      </c>
      <c r="I1083" s="81" t="s">
        <v>3335</v>
      </c>
      <c r="J1083" s="81" t="s">
        <v>581</v>
      </c>
      <c r="K1083" s="81"/>
      <c r="L1083" s="81"/>
      <c r="M1083" s="81"/>
      <c r="N1083" s="81"/>
      <c r="O1083" s="82"/>
      <c r="P1083" s="81"/>
      <c r="Q1083" s="81"/>
      <c r="R1083" s="81"/>
      <c r="S1083" s="81"/>
      <c r="T1083" s="81"/>
      <c r="U1083" s="81">
        <f t="shared" si="67"/>
        <v>0</v>
      </c>
      <c r="V1083" s="81">
        <f>IFERROR(VLOOKUP(A1083,'Competitors Links &amp; Pricings'!A:G,3,0),"")</f>
        <v>8.3000000000000007</v>
      </c>
      <c r="W1083" s="81">
        <f>IFERROR(VLOOKUP(A1083,'Competitors Links &amp; Pricings'!A:G,5,0),"")</f>
        <v>9.02</v>
      </c>
      <c r="X1083" s="81">
        <f>IFERROR(VLOOKUP(A1083,'Competitors Links &amp; Pricings'!A:G,7,0),"")</f>
        <v>14.3</v>
      </c>
      <c r="Y1083" s="81">
        <f>IFERROR(VLOOKUP(A1083,'Competitors Links &amp; Pricings'!A:L,8,0),"")</f>
        <v>1.5</v>
      </c>
      <c r="Z1083" s="81">
        <f>IFERROR(VLOOKUP(A1083,'Competitors Links &amp; Pricings'!A:L,9,0),"")</f>
        <v>0.5</v>
      </c>
      <c r="AA1083" s="81">
        <f>IFERROR(VLOOKUP(A1083,'Competitors Links &amp; Pricings'!A:L,10,0),"")</f>
        <v>0.5</v>
      </c>
      <c r="AB1083" s="81">
        <f>IFERROR(VLOOKUP(A1083,'Competitors Links &amp; Pricings'!A:L,11,0),"")</f>
        <v>2</v>
      </c>
    </row>
    <row r="1084" spans="1:28" s="83" customFormat="1" ht="12" x14ac:dyDescent="0.25">
      <c r="A1084" s="81" t="s">
        <v>3336</v>
      </c>
      <c r="B1084" s="89">
        <v>8.1999999999999993</v>
      </c>
      <c r="C1084" s="89">
        <v>9.3800000000000008</v>
      </c>
      <c r="D1084" s="106">
        <f t="shared" ref="D1084:D1147" si="68">(C1084-B1084)/C1084</f>
        <v>0.12579957356076774</v>
      </c>
      <c r="E1084" s="90">
        <f t="shared" si="65"/>
        <v>0</v>
      </c>
      <c r="F1084" s="90">
        <f t="shared" si="66"/>
        <v>10.199999999999999</v>
      </c>
      <c r="G1084" s="82" t="s">
        <v>34</v>
      </c>
      <c r="H1084" s="81" t="s">
        <v>3337</v>
      </c>
      <c r="I1084" s="81" t="s">
        <v>3338</v>
      </c>
      <c r="J1084" s="81" t="s">
        <v>581</v>
      </c>
      <c r="K1084" s="81"/>
      <c r="L1084" s="81"/>
      <c r="M1084" s="81"/>
      <c r="N1084" s="81"/>
      <c r="O1084" s="82"/>
      <c r="P1084" s="81"/>
      <c r="Q1084" s="81"/>
      <c r="R1084" s="81"/>
      <c r="S1084" s="81"/>
      <c r="T1084" s="81"/>
      <c r="U1084" s="81">
        <f t="shared" si="67"/>
        <v>0</v>
      </c>
      <c r="V1084" s="81">
        <f>IFERROR(VLOOKUP(A1084,'Competitors Links &amp; Pricings'!A:G,3,0),"")</f>
        <v>11.6</v>
      </c>
      <c r="W1084" s="81">
        <f>IFERROR(VLOOKUP(A1084,'Competitors Links &amp; Pricings'!A:G,5,0),"")</f>
        <v>10.199999999999999</v>
      </c>
      <c r="X1084" s="81">
        <f>IFERROR(VLOOKUP(A1084,'Competitors Links &amp; Pricings'!A:G,7,0),"")</f>
        <v>11.62</v>
      </c>
      <c r="Y1084" s="81">
        <f>IFERROR(VLOOKUP(A1084,'Competitors Links &amp; Pricings'!A:L,8,0),"")</f>
        <v>1.5</v>
      </c>
      <c r="Z1084" s="81">
        <f>IFERROR(VLOOKUP(A1084,'Competitors Links &amp; Pricings'!A:L,9,0),"")</f>
        <v>0.5</v>
      </c>
      <c r="AA1084" s="81">
        <f>IFERROR(VLOOKUP(A1084,'Competitors Links &amp; Pricings'!A:L,10,0),"")</f>
        <v>7.0000000000000007E-2</v>
      </c>
      <c r="AB1084" s="81">
        <f>IFERROR(VLOOKUP(A1084,'Competitors Links &amp; Pricings'!A:L,11,0),"")</f>
        <v>3</v>
      </c>
    </row>
    <row r="1085" spans="1:28" s="83" customFormat="1" ht="12" x14ac:dyDescent="0.25">
      <c r="A1085" s="81" t="s">
        <v>3339</v>
      </c>
      <c r="B1085" s="89">
        <v>9395.51</v>
      </c>
      <c r="C1085" s="89">
        <v>11650.43</v>
      </c>
      <c r="D1085" s="106">
        <f t="shared" si="68"/>
        <v>0.19354822096695143</v>
      </c>
      <c r="E1085" s="90">
        <f t="shared" si="65"/>
        <v>0</v>
      </c>
      <c r="F1085" s="90">
        <f t="shared" si="66"/>
        <v>0</v>
      </c>
      <c r="G1085" s="82" t="s">
        <v>34</v>
      </c>
      <c r="H1085" s="81" t="s">
        <v>3340</v>
      </c>
      <c r="I1085" s="81" t="s">
        <v>3341</v>
      </c>
      <c r="J1085" s="81" t="s">
        <v>177</v>
      </c>
      <c r="K1085" s="81"/>
      <c r="L1085" s="81"/>
      <c r="M1085" s="81"/>
      <c r="N1085" s="81"/>
      <c r="O1085" s="82"/>
      <c r="P1085" s="81"/>
      <c r="Q1085" s="81"/>
      <c r="R1085" s="81"/>
      <c r="S1085" s="81"/>
      <c r="T1085" s="81"/>
      <c r="U1085" s="81">
        <f t="shared" si="67"/>
        <v>0</v>
      </c>
      <c r="V1085" s="81" t="str">
        <f>IFERROR(VLOOKUP(A1085,'Competitors Links &amp; Pricings'!A:G,3,0),"")</f>
        <v xml:space="preserve"> </v>
      </c>
      <c r="W1085" s="81" t="str">
        <f>IFERROR(VLOOKUP(A1085,'Competitors Links &amp; Pricings'!A:G,5,0),"")</f>
        <v xml:space="preserve"> </v>
      </c>
      <c r="X1085" s="81" t="str">
        <f>IFERROR(VLOOKUP(A1085,'Competitors Links &amp; Pricings'!A:G,7,0),"")</f>
        <v xml:space="preserve"> </v>
      </c>
      <c r="Y1085" s="81">
        <f>IFERROR(VLOOKUP(A1085,'Competitors Links &amp; Pricings'!A:L,8,0),"")</f>
        <v>30.32</v>
      </c>
      <c r="Z1085" s="81">
        <f>IFERROR(VLOOKUP(A1085,'Competitors Links &amp; Pricings'!A:L,9,0),"")</f>
        <v>15.12</v>
      </c>
      <c r="AA1085" s="81">
        <f>IFERROR(VLOOKUP(A1085,'Competitors Links &amp; Pricings'!A:L,10,0),"")</f>
        <v>249.12</v>
      </c>
      <c r="AB1085" s="81">
        <f>IFERROR(VLOOKUP(A1085,'Competitors Links &amp; Pricings'!A:L,11,0),"")</f>
        <v>44.29</v>
      </c>
    </row>
    <row r="1086" spans="1:28" s="83" customFormat="1" ht="12" x14ac:dyDescent="0.25">
      <c r="A1086" s="81" t="s">
        <v>3342</v>
      </c>
      <c r="B1086" s="89">
        <v>9632.58</v>
      </c>
      <c r="C1086" s="89">
        <v>11101.85</v>
      </c>
      <c r="D1086" s="106">
        <f t="shared" si="68"/>
        <v>0.13234460923179472</v>
      </c>
      <c r="E1086" s="90">
        <f t="shared" si="65"/>
        <v>0</v>
      </c>
      <c r="F1086" s="90">
        <f t="shared" si="66"/>
        <v>11389.44</v>
      </c>
      <c r="G1086" s="82" t="s">
        <v>34</v>
      </c>
      <c r="H1086" s="81" t="s">
        <v>3343</v>
      </c>
      <c r="I1086" s="81" t="s">
        <v>3344</v>
      </c>
      <c r="J1086" s="81" t="s">
        <v>177</v>
      </c>
      <c r="K1086" s="81"/>
      <c r="L1086" s="81"/>
      <c r="M1086" s="81"/>
      <c r="N1086" s="81"/>
      <c r="O1086" s="82"/>
      <c r="P1086" s="81"/>
      <c r="Q1086" s="81"/>
      <c r="R1086" s="81"/>
      <c r="S1086" s="81"/>
      <c r="T1086" s="81"/>
      <c r="U1086" s="81">
        <f t="shared" si="67"/>
        <v>0</v>
      </c>
      <c r="V1086" s="81">
        <f>IFERROR(VLOOKUP(A1086,'Competitors Links &amp; Pricings'!A:G,3,0),"")</f>
        <v>11389.44</v>
      </c>
      <c r="W1086" s="81" t="str">
        <f>IFERROR(VLOOKUP(A1086,'Competitors Links &amp; Pricings'!A:G,5,0),"")</f>
        <v xml:space="preserve"> </v>
      </c>
      <c r="X1086" s="81" t="str">
        <f>IFERROR(VLOOKUP(A1086,'Competitors Links &amp; Pricings'!A:G,7,0),"")</f>
        <v xml:space="preserve"> </v>
      </c>
      <c r="Y1086" s="81">
        <f>IFERROR(VLOOKUP(A1086,'Competitors Links &amp; Pricings'!A:L,8,0),"")</f>
        <v>46.1</v>
      </c>
      <c r="Z1086" s="81">
        <f>IFERROR(VLOOKUP(A1086,'Competitors Links &amp; Pricings'!A:L,9,0),"")</f>
        <v>15.1</v>
      </c>
      <c r="AA1086" s="81">
        <f>IFERROR(VLOOKUP(A1086,'Competitors Links &amp; Pricings'!A:L,10,0),"")</f>
        <v>249</v>
      </c>
      <c r="AB1086" s="81">
        <f>IFERROR(VLOOKUP(A1086,'Competitors Links &amp; Pricings'!A:L,11,0),"")</f>
        <v>30.3</v>
      </c>
    </row>
    <row r="1087" spans="1:28" s="83" customFormat="1" ht="12" x14ac:dyDescent="0.25">
      <c r="A1087" s="81" t="s">
        <v>3345</v>
      </c>
      <c r="B1087" s="89">
        <v>2.0299999999999998</v>
      </c>
      <c r="C1087" s="89">
        <v>2.65</v>
      </c>
      <c r="D1087" s="106">
        <f t="shared" si="68"/>
        <v>0.23396226415094346</v>
      </c>
      <c r="E1087" s="90">
        <f t="shared" si="65"/>
        <v>0</v>
      </c>
      <c r="F1087" s="90">
        <f t="shared" si="66"/>
        <v>2.88</v>
      </c>
      <c r="G1087" s="82" t="s">
        <v>34</v>
      </c>
      <c r="H1087" s="81" t="s">
        <v>3346</v>
      </c>
      <c r="I1087" s="81" t="s">
        <v>3347</v>
      </c>
      <c r="J1087" s="81" t="s">
        <v>439</v>
      </c>
      <c r="K1087" s="81"/>
      <c r="L1087" s="81"/>
      <c r="M1087" s="81"/>
      <c r="N1087" s="81"/>
      <c r="O1087" s="82"/>
      <c r="P1087" s="81"/>
      <c r="Q1087" s="81"/>
      <c r="R1087" s="81"/>
      <c r="S1087" s="81"/>
      <c r="T1087" s="81"/>
      <c r="U1087" s="81">
        <f t="shared" si="67"/>
        <v>0</v>
      </c>
      <c r="V1087" s="81">
        <f>IFERROR(VLOOKUP(A1087,'Competitors Links &amp; Pricings'!A:G,3,0),"")</f>
        <v>2.88</v>
      </c>
      <c r="W1087" s="81">
        <f>IFERROR(VLOOKUP(A1087,'Competitors Links &amp; Pricings'!A:G,5,0),"")</f>
        <v>11.63</v>
      </c>
      <c r="X1087" s="81">
        <f>IFERROR(VLOOKUP(A1087,'Competitors Links &amp; Pricings'!A:G,7,0),"")</f>
        <v>2.88</v>
      </c>
      <c r="Y1087" s="81">
        <f>IFERROR(VLOOKUP(A1087,'Competitors Links &amp; Pricings'!A:L,8,0),"")</f>
        <v>2</v>
      </c>
      <c r="Z1087" s="81">
        <f>IFERROR(VLOOKUP(A1087,'Competitors Links &amp; Pricings'!A:L,9,0),"")</f>
        <v>4</v>
      </c>
      <c r="AA1087" s="81">
        <f>IFERROR(VLOOKUP(A1087,'Competitors Links &amp; Pricings'!A:L,10,0),"")</f>
        <v>1</v>
      </c>
      <c r="AB1087" s="81">
        <f>IFERROR(VLOOKUP(A1087,'Competitors Links &amp; Pricings'!A:L,11,0),"")</f>
        <v>2</v>
      </c>
    </row>
    <row r="1088" spans="1:28" s="83" customFormat="1" ht="12" x14ac:dyDescent="0.25">
      <c r="A1088" s="81" t="s">
        <v>3348</v>
      </c>
      <c r="B1088" s="89">
        <v>6802.25</v>
      </c>
      <c r="C1088" s="89">
        <v>7737.39</v>
      </c>
      <c r="D1088" s="106">
        <f t="shared" si="68"/>
        <v>0.12085987652166949</v>
      </c>
      <c r="E1088" s="90">
        <f t="shared" si="65"/>
        <v>0</v>
      </c>
      <c r="F1088" s="90">
        <f t="shared" si="66"/>
        <v>0</v>
      </c>
      <c r="G1088" s="82" t="s">
        <v>34</v>
      </c>
      <c r="H1088" s="81" t="s">
        <v>3349</v>
      </c>
      <c r="I1088" s="81" t="s">
        <v>3350</v>
      </c>
      <c r="J1088" s="81" t="s">
        <v>177</v>
      </c>
      <c r="K1088" s="81"/>
      <c r="L1088" s="81"/>
      <c r="M1088" s="81"/>
      <c r="N1088" s="81"/>
      <c r="O1088" s="82"/>
      <c r="P1088" s="81"/>
      <c r="Q1088" s="81"/>
      <c r="R1088" s="81"/>
      <c r="S1088" s="81"/>
      <c r="T1088" s="81"/>
      <c r="U1088" s="81">
        <f t="shared" si="67"/>
        <v>0</v>
      </c>
      <c r="V1088" s="81" t="str">
        <f>IFERROR(VLOOKUP(A1088,'Competitors Links &amp; Pricings'!A:G,3,0),"")</f>
        <v xml:space="preserve"> </v>
      </c>
      <c r="W1088" s="81" t="str">
        <f>IFERROR(VLOOKUP(A1088,'Competitors Links &amp; Pricings'!A:G,5,0),"")</f>
        <v xml:space="preserve"> </v>
      </c>
      <c r="X1088" s="81" t="str">
        <f>IFERROR(VLOOKUP(A1088,'Competitors Links &amp; Pricings'!A:G,7,0),"")</f>
        <v xml:space="preserve"> </v>
      </c>
      <c r="Y1088" s="81">
        <f>IFERROR(VLOOKUP(A1088,'Competitors Links &amp; Pricings'!A:L,8,0),"")</f>
        <v>46.1</v>
      </c>
      <c r="Z1088" s="81">
        <f>IFERROR(VLOOKUP(A1088,'Competitors Links &amp; Pricings'!A:L,9,0),"")</f>
        <v>15.1</v>
      </c>
      <c r="AA1088" s="81">
        <f>IFERROR(VLOOKUP(A1088,'Competitors Links &amp; Pricings'!A:L,10,0),"")</f>
        <v>240</v>
      </c>
      <c r="AB1088" s="81">
        <f>IFERROR(VLOOKUP(A1088,'Competitors Links &amp; Pricings'!A:L,11,0),"")</f>
        <v>30.3</v>
      </c>
    </row>
    <row r="1089" spans="1:28" s="83" customFormat="1" ht="12" x14ac:dyDescent="0.25">
      <c r="A1089" s="81" t="s">
        <v>3351</v>
      </c>
      <c r="B1089" s="89">
        <v>6184.27</v>
      </c>
      <c r="C1089" s="89">
        <v>7737.39</v>
      </c>
      <c r="D1089" s="106">
        <f t="shared" si="68"/>
        <v>0.20072918645693183</v>
      </c>
      <c r="E1089" s="90">
        <f t="shared" si="65"/>
        <v>0</v>
      </c>
      <c r="F1089" s="90">
        <f t="shared" si="66"/>
        <v>0</v>
      </c>
      <c r="G1089" s="82" t="s">
        <v>34</v>
      </c>
      <c r="H1089" s="81" t="s">
        <v>3352</v>
      </c>
      <c r="I1089" s="81" t="s">
        <v>3353</v>
      </c>
      <c r="J1089" s="81" t="s">
        <v>177</v>
      </c>
      <c r="K1089" s="81"/>
      <c r="L1089" s="81"/>
      <c r="M1089" s="81"/>
      <c r="N1089" s="81"/>
      <c r="O1089" s="82"/>
      <c r="P1089" s="81"/>
      <c r="Q1089" s="81"/>
      <c r="R1089" s="81"/>
      <c r="S1089" s="81"/>
      <c r="T1089" s="81"/>
      <c r="U1089" s="81">
        <f t="shared" si="67"/>
        <v>0</v>
      </c>
      <c r="V1089" s="81" t="str">
        <f>IFERROR(VLOOKUP(A1089,'Competitors Links &amp; Pricings'!A:G,3,0),"")</f>
        <v xml:space="preserve"> </v>
      </c>
      <c r="W1089" s="81" t="str">
        <f>IFERROR(VLOOKUP(A1089,'Competitors Links &amp; Pricings'!A:G,5,0),"")</f>
        <v xml:space="preserve"> </v>
      </c>
      <c r="X1089" s="81" t="str">
        <f>IFERROR(VLOOKUP(A1089,'Competitors Links &amp; Pricings'!A:G,7,0),"")</f>
        <v xml:space="preserve"> </v>
      </c>
      <c r="Y1089" s="81">
        <f>IFERROR(VLOOKUP(A1089,'Competitors Links &amp; Pricings'!A:L,8,0),"")</f>
        <v>46.1</v>
      </c>
      <c r="Z1089" s="81">
        <f>IFERROR(VLOOKUP(A1089,'Competitors Links &amp; Pricings'!A:L,9,0),"")</f>
        <v>15.1</v>
      </c>
      <c r="AA1089" s="81">
        <f>IFERROR(VLOOKUP(A1089,'Competitors Links &amp; Pricings'!A:L,10,0),"")</f>
        <v>240</v>
      </c>
      <c r="AB1089" s="81">
        <f>IFERROR(VLOOKUP(A1089,'Competitors Links &amp; Pricings'!A:L,11,0),"")</f>
        <v>30.3</v>
      </c>
    </row>
    <row r="1090" spans="1:28" s="83" customFormat="1" ht="12" x14ac:dyDescent="0.25">
      <c r="A1090" s="81" t="s">
        <v>3354</v>
      </c>
      <c r="B1090" s="89">
        <v>14.38</v>
      </c>
      <c r="C1090" s="89">
        <v>18.39</v>
      </c>
      <c r="D1090" s="106">
        <f t="shared" si="68"/>
        <v>0.2180532898314301</v>
      </c>
      <c r="E1090" s="90">
        <f t="shared" ref="E1090:E1153" si="69">MIN(K1090:T1090)</f>
        <v>0</v>
      </c>
      <c r="F1090" s="90">
        <f t="shared" ref="F1090:F1153" si="70">MIN(V1090:X1090)</f>
        <v>19.989999999999998</v>
      </c>
      <c r="G1090" s="82" t="s">
        <v>34</v>
      </c>
      <c r="H1090" s="81" t="s">
        <v>3355</v>
      </c>
      <c r="I1090" s="81" t="s">
        <v>3356</v>
      </c>
      <c r="J1090" s="81" t="s">
        <v>439</v>
      </c>
      <c r="K1090" s="81"/>
      <c r="L1090" s="81"/>
      <c r="M1090" s="81"/>
      <c r="N1090" s="81"/>
      <c r="O1090" s="82"/>
      <c r="P1090" s="81"/>
      <c r="Q1090" s="81"/>
      <c r="R1090" s="81"/>
      <c r="S1090" s="81"/>
      <c r="T1090" s="81"/>
      <c r="U1090" s="81">
        <f t="shared" si="67"/>
        <v>0</v>
      </c>
      <c r="V1090" s="81">
        <f>IFERROR(VLOOKUP(A1090,'Competitors Links &amp; Pricings'!A:G,3,0),"")</f>
        <v>20.36</v>
      </c>
      <c r="W1090" s="81">
        <f>IFERROR(VLOOKUP(A1090,'Competitors Links &amp; Pricings'!A:G,5,0),"")</f>
        <v>19.989999999999998</v>
      </c>
      <c r="X1090" s="81">
        <f>IFERROR(VLOOKUP(A1090,'Competitors Links &amp; Pricings'!A:G,7,0),"")</f>
        <v>20.04</v>
      </c>
      <c r="Y1090" s="81">
        <f>IFERROR(VLOOKUP(A1090,'Competitors Links &amp; Pricings'!A:L,8,0),"")</f>
        <v>1.5</v>
      </c>
      <c r="Z1090" s="81">
        <f>IFERROR(VLOOKUP(A1090,'Competitors Links &amp; Pricings'!A:L,9,0),"")</f>
        <v>3.5</v>
      </c>
      <c r="AA1090" s="81">
        <f>IFERROR(VLOOKUP(A1090,'Competitors Links &amp; Pricings'!A:L,10,0),"")</f>
        <v>0.7</v>
      </c>
      <c r="AB1090" s="81">
        <f>IFERROR(VLOOKUP(A1090,'Competitors Links &amp; Pricings'!A:L,11,0),"")</f>
        <v>5.5</v>
      </c>
    </row>
    <row r="1091" spans="1:28" s="83" customFormat="1" ht="12" x14ac:dyDescent="0.25">
      <c r="A1091" s="81" t="s">
        <v>3357</v>
      </c>
      <c r="B1091" s="89">
        <v>9395.51</v>
      </c>
      <c r="C1091" s="89">
        <v>11957.66</v>
      </c>
      <c r="D1091" s="106">
        <f t="shared" si="68"/>
        <v>0.21426851072868769</v>
      </c>
      <c r="E1091" s="90">
        <f t="shared" si="69"/>
        <v>0</v>
      </c>
      <c r="F1091" s="90">
        <f t="shared" si="70"/>
        <v>12078.44</v>
      </c>
      <c r="G1091" s="82" t="s">
        <v>50</v>
      </c>
      <c r="H1091" s="81" t="s">
        <v>3358</v>
      </c>
      <c r="I1091" s="81" t="s">
        <v>3359</v>
      </c>
      <c r="J1091" s="81" t="s">
        <v>177</v>
      </c>
      <c r="K1091" s="81"/>
      <c r="L1091" s="81"/>
      <c r="M1091" s="81"/>
      <c r="N1091" s="81"/>
      <c r="O1091" s="82"/>
      <c r="P1091" s="81"/>
      <c r="Q1091" s="81"/>
      <c r="R1091" s="81"/>
      <c r="S1091" s="81"/>
      <c r="T1091" s="81"/>
      <c r="U1091" s="81">
        <f t="shared" ref="U1091:U1154" si="71">COUNTIF(K1091:T1091,"&gt;0")</f>
        <v>0</v>
      </c>
      <c r="V1091" s="81">
        <f>IFERROR(VLOOKUP(A1091,'Competitors Links &amp; Pricings'!A:G,3,0),"")</f>
        <v>12078.44</v>
      </c>
      <c r="W1091" s="81" t="str">
        <f>IFERROR(VLOOKUP(A1091,'Competitors Links &amp; Pricings'!A:G,5,0),"")</f>
        <v xml:space="preserve"> </v>
      </c>
      <c r="X1091" s="81" t="str">
        <f>IFERROR(VLOOKUP(A1091,'Competitors Links &amp; Pricings'!A:G,7,0),"")</f>
        <v xml:space="preserve"> </v>
      </c>
      <c r="Y1091" s="81">
        <f>IFERROR(VLOOKUP(A1091,'Competitors Links &amp; Pricings'!A:L,8,0),"")</f>
        <v>30.32</v>
      </c>
      <c r="Z1091" s="81">
        <f>IFERROR(VLOOKUP(A1091,'Competitors Links &amp; Pricings'!A:L,9,0),"")</f>
        <v>15.12</v>
      </c>
      <c r="AA1091" s="81">
        <f>IFERROR(VLOOKUP(A1091,'Competitors Links &amp; Pricings'!A:L,10,0),"")</f>
        <v>249.12</v>
      </c>
      <c r="AB1091" s="81">
        <f>IFERROR(VLOOKUP(A1091,'Competitors Links &amp; Pricings'!A:L,11,0),"")</f>
        <v>44.29</v>
      </c>
    </row>
    <row r="1092" spans="1:28" s="83" customFormat="1" ht="12" x14ac:dyDescent="0.25">
      <c r="A1092" s="81" t="s">
        <v>3360</v>
      </c>
      <c r="B1092" s="89">
        <v>33.75</v>
      </c>
      <c r="C1092" s="89">
        <v>39.14</v>
      </c>
      <c r="D1092" s="106">
        <f t="shared" si="68"/>
        <v>0.13771078180889118</v>
      </c>
      <c r="E1092" s="90">
        <f t="shared" si="69"/>
        <v>0</v>
      </c>
      <c r="F1092" s="90">
        <f t="shared" si="70"/>
        <v>35.200000000000003</v>
      </c>
      <c r="G1092" s="82" t="s">
        <v>34</v>
      </c>
      <c r="H1092" s="81" t="s">
        <v>3361</v>
      </c>
      <c r="I1092" s="81" t="s">
        <v>3362</v>
      </c>
      <c r="J1092" s="81" t="s">
        <v>439</v>
      </c>
      <c r="K1092" s="81"/>
      <c r="L1092" s="81"/>
      <c r="M1092" s="81"/>
      <c r="N1092" s="81"/>
      <c r="O1092" s="82"/>
      <c r="P1092" s="81"/>
      <c r="Q1092" s="81"/>
      <c r="R1092" s="81"/>
      <c r="S1092" s="81"/>
      <c r="T1092" s="81"/>
      <c r="U1092" s="81">
        <f t="shared" si="71"/>
        <v>0</v>
      </c>
      <c r="V1092" s="81">
        <f>IFERROR(VLOOKUP(A1092,'Competitors Links &amp; Pricings'!A:G,3,0),"")</f>
        <v>37.159999999999997</v>
      </c>
      <c r="W1092" s="81">
        <f>IFERROR(VLOOKUP(A1092,'Competitors Links &amp; Pricings'!A:G,5,0),"")</f>
        <v>35.200000000000003</v>
      </c>
      <c r="X1092" s="81">
        <f>IFERROR(VLOOKUP(A1092,'Competitors Links &amp; Pricings'!A:G,7,0),"")</f>
        <v>47.79</v>
      </c>
      <c r="Y1092" s="81">
        <f>IFERROR(VLOOKUP(A1092,'Competitors Links &amp; Pricings'!A:L,8,0),"")</f>
        <v>4</v>
      </c>
      <c r="Z1092" s="81">
        <f>IFERROR(VLOOKUP(A1092,'Competitors Links &amp; Pricings'!A:L,9,0),"")</f>
        <v>5</v>
      </c>
      <c r="AA1092" s="81">
        <f>IFERROR(VLOOKUP(A1092,'Competitors Links &amp; Pricings'!A:L,10,0),"")</f>
        <v>0.01</v>
      </c>
      <c r="AB1092" s="81">
        <f>IFERROR(VLOOKUP(A1092,'Competitors Links &amp; Pricings'!A:L,11,0),"")</f>
        <v>1</v>
      </c>
    </row>
    <row r="1093" spans="1:28" s="83" customFormat="1" ht="12" x14ac:dyDescent="0.25">
      <c r="A1093" s="81" t="s">
        <v>3363</v>
      </c>
      <c r="B1093" s="89">
        <v>9632.58</v>
      </c>
      <c r="C1093" s="89">
        <v>11101.85</v>
      </c>
      <c r="D1093" s="106">
        <f t="shared" si="68"/>
        <v>0.13234460923179472</v>
      </c>
      <c r="E1093" s="90">
        <f t="shared" si="69"/>
        <v>0</v>
      </c>
      <c r="F1093" s="90">
        <f t="shared" si="70"/>
        <v>11389.44</v>
      </c>
      <c r="G1093" s="82" t="s">
        <v>50</v>
      </c>
      <c r="H1093" s="81" t="s">
        <v>3364</v>
      </c>
      <c r="I1093" s="81" t="s">
        <v>3365</v>
      </c>
      <c r="J1093" s="81" t="s">
        <v>177</v>
      </c>
      <c r="K1093" s="81"/>
      <c r="L1093" s="81"/>
      <c r="M1093" s="81"/>
      <c r="N1093" s="81"/>
      <c r="O1093" s="82"/>
      <c r="P1093" s="81"/>
      <c r="Q1093" s="81"/>
      <c r="R1093" s="81"/>
      <c r="S1093" s="81"/>
      <c r="T1093" s="81"/>
      <c r="U1093" s="81">
        <f t="shared" si="71"/>
        <v>0</v>
      </c>
      <c r="V1093" s="81">
        <f>IFERROR(VLOOKUP(A1093,'Competitors Links &amp; Pricings'!A:G,3,0),"")</f>
        <v>11389.44</v>
      </c>
      <c r="W1093" s="81" t="str">
        <f>IFERROR(VLOOKUP(A1093,'Competitors Links &amp; Pricings'!A:G,5,0),"")</f>
        <v xml:space="preserve"> </v>
      </c>
      <c r="X1093" s="81" t="str">
        <f>IFERROR(VLOOKUP(A1093,'Competitors Links &amp; Pricings'!A:G,7,0),"")</f>
        <v xml:space="preserve"> </v>
      </c>
      <c r="Y1093" s="81">
        <f>IFERROR(VLOOKUP(A1093,'Competitors Links &amp; Pricings'!A:L,8,0),"")</f>
        <v>46.1</v>
      </c>
      <c r="Z1093" s="81">
        <f>IFERROR(VLOOKUP(A1093,'Competitors Links &amp; Pricings'!A:L,9,0),"")</f>
        <v>15.1</v>
      </c>
      <c r="AA1093" s="81">
        <f>IFERROR(VLOOKUP(A1093,'Competitors Links &amp; Pricings'!A:L,10,0),"")</f>
        <v>249</v>
      </c>
      <c r="AB1093" s="81">
        <f>IFERROR(VLOOKUP(A1093,'Competitors Links &amp; Pricings'!A:L,11,0),"")</f>
        <v>30.3</v>
      </c>
    </row>
    <row r="1094" spans="1:28" s="83" customFormat="1" ht="12" x14ac:dyDescent="0.25">
      <c r="A1094" s="81" t="s">
        <v>3366</v>
      </c>
      <c r="B1094" s="89">
        <v>8859.5499999999993</v>
      </c>
      <c r="C1094" s="89">
        <v>11101.85</v>
      </c>
      <c r="D1094" s="106">
        <f t="shared" si="68"/>
        <v>0.20197534645126722</v>
      </c>
      <c r="E1094" s="90">
        <f t="shared" si="69"/>
        <v>0</v>
      </c>
      <c r="F1094" s="90">
        <f t="shared" si="70"/>
        <v>11389.44</v>
      </c>
      <c r="G1094" s="82" t="s">
        <v>50</v>
      </c>
      <c r="H1094" s="81" t="s">
        <v>3367</v>
      </c>
      <c r="I1094" s="81" t="s">
        <v>3368</v>
      </c>
      <c r="J1094" s="81" t="s">
        <v>177</v>
      </c>
      <c r="K1094" s="81"/>
      <c r="L1094" s="81"/>
      <c r="M1094" s="81"/>
      <c r="N1094" s="81"/>
      <c r="O1094" s="82"/>
      <c r="P1094" s="81"/>
      <c r="Q1094" s="81"/>
      <c r="R1094" s="81"/>
      <c r="S1094" s="81"/>
      <c r="T1094" s="81"/>
      <c r="U1094" s="81">
        <f t="shared" si="71"/>
        <v>0</v>
      </c>
      <c r="V1094" s="81">
        <f>IFERROR(VLOOKUP(A1094,'Competitors Links &amp; Pricings'!A:G,3,0),"")</f>
        <v>11389.44</v>
      </c>
      <c r="W1094" s="81" t="str">
        <f>IFERROR(VLOOKUP(A1094,'Competitors Links &amp; Pricings'!A:G,5,0),"")</f>
        <v xml:space="preserve"> </v>
      </c>
      <c r="X1094" s="81" t="str">
        <f>IFERROR(VLOOKUP(A1094,'Competitors Links &amp; Pricings'!A:G,7,0),"")</f>
        <v xml:space="preserve"> </v>
      </c>
      <c r="Y1094" s="81">
        <f>IFERROR(VLOOKUP(A1094,'Competitors Links &amp; Pricings'!A:L,8,0),"")</f>
        <v>46.1</v>
      </c>
      <c r="Z1094" s="81">
        <f>IFERROR(VLOOKUP(A1094,'Competitors Links &amp; Pricings'!A:L,9,0),"")</f>
        <v>15.1</v>
      </c>
      <c r="AA1094" s="81">
        <f>IFERROR(VLOOKUP(A1094,'Competitors Links &amp; Pricings'!A:L,10,0),"")</f>
        <v>249</v>
      </c>
      <c r="AB1094" s="81">
        <f>IFERROR(VLOOKUP(A1094,'Competitors Links &amp; Pricings'!A:L,11,0),"")</f>
        <v>30.3</v>
      </c>
    </row>
    <row r="1095" spans="1:28" s="83" customFormat="1" ht="12" x14ac:dyDescent="0.25">
      <c r="A1095" s="81" t="s">
        <v>3369</v>
      </c>
      <c r="B1095" s="89">
        <v>6040.45</v>
      </c>
      <c r="C1095" s="89">
        <v>7490.16</v>
      </c>
      <c r="D1095" s="106">
        <f t="shared" si="68"/>
        <v>0.19354860243305885</v>
      </c>
      <c r="E1095" s="90">
        <f t="shared" si="69"/>
        <v>0</v>
      </c>
      <c r="F1095" s="90">
        <f t="shared" si="70"/>
        <v>0</v>
      </c>
      <c r="G1095" s="82" t="s">
        <v>50</v>
      </c>
      <c r="H1095" s="81" t="s">
        <v>3370</v>
      </c>
      <c r="I1095" s="81" t="s">
        <v>3371</v>
      </c>
      <c r="J1095" s="81" t="s">
        <v>177</v>
      </c>
      <c r="K1095" s="81"/>
      <c r="L1095" s="81"/>
      <c r="M1095" s="81"/>
      <c r="N1095" s="81"/>
      <c r="O1095" s="82"/>
      <c r="P1095" s="81"/>
      <c r="Q1095" s="81"/>
      <c r="R1095" s="81"/>
      <c r="S1095" s="81"/>
      <c r="T1095" s="81"/>
      <c r="U1095" s="81">
        <f t="shared" si="71"/>
        <v>0</v>
      </c>
      <c r="V1095" s="81" t="str">
        <f>IFERROR(VLOOKUP(A1095,'Competitors Links &amp; Pricings'!A:G,3,0),"")</f>
        <v xml:space="preserve"> </v>
      </c>
      <c r="W1095" s="81" t="str">
        <f>IFERROR(VLOOKUP(A1095,'Competitors Links &amp; Pricings'!A:G,5,0),"")</f>
        <v xml:space="preserve"> </v>
      </c>
      <c r="X1095" s="81" t="str">
        <f>IFERROR(VLOOKUP(A1095,'Competitors Links &amp; Pricings'!A:G,7,0),"")</f>
        <v xml:space="preserve"> </v>
      </c>
      <c r="Y1095" s="81">
        <f>IFERROR(VLOOKUP(A1095,'Competitors Links &amp; Pricings'!A:L,8,0),"")</f>
        <v>46.1</v>
      </c>
      <c r="Z1095" s="81">
        <f>IFERROR(VLOOKUP(A1095,'Competitors Links &amp; Pricings'!A:L,9,0),"")</f>
        <v>15.1</v>
      </c>
      <c r="AA1095" s="81">
        <f>IFERROR(VLOOKUP(A1095,'Competitors Links &amp; Pricings'!A:L,10,0),"")</f>
        <v>240</v>
      </c>
      <c r="AB1095" s="81">
        <f>IFERROR(VLOOKUP(A1095,'Competitors Links &amp; Pricings'!A:L,11,0),"")</f>
        <v>30.3</v>
      </c>
    </row>
    <row r="1096" spans="1:28" s="83" customFormat="1" ht="12" x14ac:dyDescent="0.25">
      <c r="A1096" s="81" t="s">
        <v>3372</v>
      </c>
      <c r="B1096" s="89">
        <v>6802.25</v>
      </c>
      <c r="C1096" s="89">
        <v>7737.39</v>
      </c>
      <c r="D1096" s="106">
        <f t="shared" si="68"/>
        <v>0.12085987652166949</v>
      </c>
      <c r="E1096" s="90">
        <f t="shared" si="69"/>
        <v>0</v>
      </c>
      <c r="F1096" s="90">
        <f t="shared" si="70"/>
        <v>0</v>
      </c>
      <c r="G1096" s="82" t="s">
        <v>50</v>
      </c>
      <c r="H1096" s="81" t="s">
        <v>3373</v>
      </c>
      <c r="I1096" s="81" t="s">
        <v>3374</v>
      </c>
      <c r="J1096" s="81" t="s">
        <v>177</v>
      </c>
      <c r="K1096" s="81"/>
      <c r="L1096" s="81"/>
      <c r="M1096" s="81"/>
      <c r="N1096" s="81"/>
      <c r="O1096" s="82"/>
      <c r="P1096" s="81"/>
      <c r="Q1096" s="81"/>
      <c r="R1096" s="81"/>
      <c r="S1096" s="81"/>
      <c r="T1096" s="81"/>
      <c r="U1096" s="81">
        <f t="shared" si="71"/>
        <v>0</v>
      </c>
      <c r="V1096" s="81" t="str">
        <f>IFERROR(VLOOKUP(A1096,'Competitors Links &amp; Pricings'!A:G,3,0),"")</f>
        <v xml:space="preserve"> </v>
      </c>
      <c r="W1096" s="81" t="str">
        <f>IFERROR(VLOOKUP(A1096,'Competitors Links &amp; Pricings'!A:G,5,0),"")</f>
        <v xml:space="preserve"> </v>
      </c>
      <c r="X1096" s="81" t="str">
        <f>IFERROR(VLOOKUP(A1096,'Competitors Links &amp; Pricings'!A:G,7,0),"")</f>
        <v xml:space="preserve"> </v>
      </c>
      <c r="Y1096" s="81">
        <f>IFERROR(VLOOKUP(A1096,'Competitors Links &amp; Pricings'!A:L,8,0),"")</f>
        <v>46.1</v>
      </c>
      <c r="Z1096" s="81">
        <f>IFERROR(VLOOKUP(A1096,'Competitors Links &amp; Pricings'!A:L,9,0),"")</f>
        <v>15.1</v>
      </c>
      <c r="AA1096" s="81">
        <f>IFERROR(VLOOKUP(A1096,'Competitors Links &amp; Pricings'!A:L,10,0),"")</f>
        <v>240</v>
      </c>
      <c r="AB1096" s="81">
        <f>IFERROR(VLOOKUP(A1096,'Competitors Links &amp; Pricings'!A:L,11,0),"")</f>
        <v>30.3</v>
      </c>
    </row>
    <row r="1097" spans="1:28" s="83" customFormat="1" ht="12" x14ac:dyDescent="0.25">
      <c r="A1097" s="81" t="s">
        <v>3375</v>
      </c>
      <c r="B1097" s="89">
        <v>5871.91</v>
      </c>
      <c r="C1097" s="89">
        <v>7281.17</v>
      </c>
      <c r="D1097" s="106">
        <f t="shared" si="68"/>
        <v>0.19354856431040618</v>
      </c>
      <c r="E1097" s="90">
        <f t="shared" si="69"/>
        <v>0</v>
      </c>
      <c r="F1097" s="90">
        <f t="shared" si="70"/>
        <v>7548.67</v>
      </c>
      <c r="G1097" s="82" t="s">
        <v>34</v>
      </c>
      <c r="H1097" s="81" t="s">
        <v>3376</v>
      </c>
      <c r="I1097" s="81" t="s">
        <v>3377</v>
      </c>
      <c r="J1097" s="81" t="s">
        <v>177</v>
      </c>
      <c r="K1097" s="81"/>
      <c r="L1097" s="81"/>
      <c r="M1097" s="81"/>
      <c r="N1097" s="81"/>
      <c r="O1097" s="82"/>
      <c r="P1097" s="81"/>
      <c r="Q1097" s="81"/>
      <c r="R1097" s="81"/>
      <c r="S1097" s="81"/>
      <c r="T1097" s="81"/>
      <c r="U1097" s="81">
        <f t="shared" si="71"/>
        <v>0</v>
      </c>
      <c r="V1097" s="81">
        <f>IFERROR(VLOOKUP(A1097,'Competitors Links &amp; Pricings'!A:G,3,0),"")</f>
        <v>7548.67</v>
      </c>
      <c r="W1097" s="81" t="str">
        <f>IFERROR(VLOOKUP(A1097,'Competitors Links &amp; Pricings'!A:G,5,0),"")</f>
        <v xml:space="preserve"> </v>
      </c>
      <c r="X1097" s="81" t="str">
        <f>IFERROR(VLOOKUP(A1097,'Competitors Links &amp; Pricings'!A:G,7,0),"")</f>
        <v xml:space="preserve"> </v>
      </c>
      <c r="Y1097" s="81">
        <f>IFERROR(VLOOKUP(A1097,'Competitors Links &amp; Pricings'!A:L,8,0),"")</f>
        <v>41.93</v>
      </c>
      <c r="Z1097" s="81">
        <f>IFERROR(VLOOKUP(A1097,'Competitors Links &amp; Pricings'!A:L,9,0),"")</f>
        <v>13.56</v>
      </c>
      <c r="AA1097" s="81">
        <f>IFERROR(VLOOKUP(A1097,'Competitors Links &amp; Pricings'!A:L,10,0),"")</f>
        <v>187</v>
      </c>
      <c r="AB1097" s="81">
        <f>IFERROR(VLOOKUP(A1097,'Competitors Links &amp; Pricings'!A:L,11,0),"")</f>
        <v>22.32</v>
      </c>
    </row>
    <row r="1098" spans="1:28" s="83" customFormat="1" ht="12" x14ac:dyDescent="0.25">
      <c r="A1098" s="81" t="s">
        <v>3378</v>
      </c>
      <c r="B1098" s="89">
        <v>3396.18</v>
      </c>
      <c r="C1098" s="89">
        <v>4322.32</v>
      </c>
      <c r="D1098" s="106">
        <f t="shared" si="68"/>
        <v>0.21426918876899442</v>
      </c>
      <c r="E1098" s="90">
        <f t="shared" si="69"/>
        <v>0</v>
      </c>
      <c r="F1098" s="90">
        <f t="shared" si="70"/>
        <v>4365.9799999999996</v>
      </c>
      <c r="G1098" s="82" t="s">
        <v>34</v>
      </c>
      <c r="H1098" s="81" t="s">
        <v>3379</v>
      </c>
      <c r="I1098" s="81" t="s">
        <v>3380</v>
      </c>
      <c r="J1098" s="81" t="s">
        <v>177</v>
      </c>
      <c r="K1098" s="81"/>
      <c r="L1098" s="81"/>
      <c r="M1098" s="81"/>
      <c r="N1098" s="81"/>
      <c r="O1098" s="82"/>
      <c r="P1098" s="81"/>
      <c r="Q1098" s="81"/>
      <c r="R1098" s="81"/>
      <c r="S1098" s="81"/>
      <c r="T1098" s="81"/>
      <c r="U1098" s="81">
        <f t="shared" si="71"/>
        <v>0</v>
      </c>
      <c r="V1098" s="81">
        <f>IFERROR(VLOOKUP(A1098,'Competitors Links &amp; Pricings'!A:G,3,0),"")</f>
        <v>4365.9799999999996</v>
      </c>
      <c r="W1098" s="81" t="str">
        <f>IFERROR(VLOOKUP(A1098,'Competitors Links &amp; Pricings'!A:G,5,0),"")</f>
        <v xml:space="preserve"> </v>
      </c>
      <c r="X1098" s="81" t="str">
        <f>IFERROR(VLOOKUP(A1098,'Competitors Links &amp; Pricings'!A:G,7,0),"")</f>
        <v xml:space="preserve"> </v>
      </c>
      <c r="Y1098" s="81">
        <f>IFERROR(VLOOKUP(A1098,'Competitors Links &amp; Pricings'!A:L,8,0),"")</f>
        <v>21.1</v>
      </c>
      <c r="Z1098" s="81">
        <f>IFERROR(VLOOKUP(A1098,'Competitors Links &amp; Pricings'!A:L,9,0),"")</f>
        <v>14.1</v>
      </c>
      <c r="AA1098" s="81">
        <f>IFERROR(VLOOKUP(A1098,'Competitors Links &amp; Pricings'!A:L,10,0),"")</f>
        <v>127</v>
      </c>
      <c r="AB1098" s="81">
        <f>IFERROR(VLOOKUP(A1098,'Competitors Links &amp; Pricings'!A:L,11,0),"")</f>
        <v>45.9</v>
      </c>
    </row>
    <row r="1099" spans="1:28" s="83" customFormat="1" ht="12" x14ac:dyDescent="0.25">
      <c r="A1099" s="81" t="s">
        <v>3381</v>
      </c>
      <c r="B1099" s="89">
        <v>3292.13</v>
      </c>
      <c r="C1099" s="89">
        <v>3980.79</v>
      </c>
      <c r="D1099" s="106">
        <f t="shared" si="68"/>
        <v>0.17299581238899814</v>
      </c>
      <c r="E1099" s="90">
        <f t="shared" si="69"/>
        <v>0</v>
      </c>
      <c r="F1099" s="90">
        <f t="shared" si="70"/>
        <v>4021</v>
      </c>
      <c r="G1099" s="82" t="s">
        <v>34</v>
      </c>
      <c r="H1099" s="81" t="s">
        <v>3382</v>
      </c>
      <c r="I1099" s="81" t="s">
        <v>3383</v>
      </c>
      <c r="J1099" s="81" t="s">
        <v>177</v>
      </c>
      <c r="K1099" s="81"/>
      <c r="L1099" s="81"/>
      <c r="M1099" s="81"/>
      <c r="N1099" s="81"/>
      <c r="O1099" s="82"/>
      <c r="P1099" s="81"/>
      <c r="Q1099" s="81"/>
      <c r="R1099" s="81"/>
      <c r="S1099" s="81"/>
      <c r="T1099" s="81"/>
      <c r="U1099" s="81">
        <f t="shared" si="71"/>
        <v>0</v>
      </c>
      <c r="V1099" s="81">
        <f>IFERROR(VLOOKUP(A1099,'Competitors Links &amp; Pricings'!A:G,3,0),"")</f>
        <v>4021</v>
      </c>
      <c r="W1099" s="81" t="str">
        <f>IFERROR(VLOOKUP(A1099,'Competitors Links &amp; Pricings'!A:G,5,0),"")</f>
        <v xml:space="preserve"> </v>
      </c>
      <c r="X1099" s="81" t="str">
        <f>IFERROR(VLOOKUP(A1099,'Competitors Links &amp; Pricings'!A:G,7,0),"")</f>
        <v xml:space="preserve"> </v>
      </c>
      <c r="Y1099" s="81">
        <f>IFERROR(VLOOKUP(A1099,'Competitors Links &amp; Pricings'!A:L,8,0),"")</f>
        <v>21.1</v>
      </c>
      <c r="Z1099" s="81">
        <f>IFERROR(VLOOKUP(A1099,'Competitors Links &amp; Pricings'!A:L,9,0),"")</f>
        <v>14.1</v>
      </c>
      <c r="AA1099" s="81">
        <f>IFERROR(VLOOKUP(A1099,'Competitors Links &amp; Pricings'!A:L,10,0),"")</f>
        <v>127</v>
      </c>
      <c r="AB1099" s="81">
        <f>IFERROR(VLOOKUP(A1099,'Competitors Links &amp; Pricings'!A:L,11,0),"")</f>
        <v>45.9</v>
      </c>
    </row>
    <row r="1100" spans="1:28" s="83" customFormat="1" ht="12" x14ac:dyDescent="0.25">
      <c r="A1100" s="81" t="s">
        <v>3384</v>
      </c>
      <c r="B1100" s="89">
        <v>2785.28</v>
      </c>
      <c r="C1100" s="89">
        <v>3685.28</v>
      </c>
      <c r="D1100" s="106">
        <f t="shared" si="68"/>
        <v>0.24421482221160942</v>
      </c>
      <c r="E1100" s="90">
        <f t="shared" si="69"/>
        <v>0</v>
      </c>
      <c r="F1100" s="90">
        <f t="shared" si="70"/>
        <v>0</v>
      </c>
      <c r="G1100" s="82" t="s">
        <v>50</v>
      </c>
      <c r="H1100" s="81" t="s">
        <v>3385</v>
      </c>
      <c r="I1100" s="81" t="s">
        <v>3386</v>
      </c>
      <c r="J1100" s="81" t="s">
        <v>3387</v>
      </c>
      <c r="K1100" s="81"/>
      <c r="L1100" s="81"/>
      <c r="M1100" s="81"/>
      <c r="N1100" s="81"/>
      <c r="O1100" s="82"/>
      <c r="P1100" s="81"/>
      <c r="Q1100" s="81"/>
      <c r="R1100" s="81"/>
      <c r="S1100" s="81"/>
      <c r="T1100" s="81"/>
      <c r="U1100" s="81">
        <f t="shared" si="71"/>
        <v>0</v>
      </c>
      <c r="V1100" s="81" t="str">
        <f>IFERROR(VLOOKUP(A1100,'Competitors Links &amp; Pricings'!A:G,3,0),"")</f>
        <v xml:space="preserve"> </v>
      </c>
      <c r="W1100" s="81" t="str">
        <f>IFERROR(VLOOKUP(A1100,'Competitors Links &amp; Pricings'!A:G,5,0),"")</f>
        <v xml:space="preserve"> </v>
      </c>
      <c r="X1100" s="81" t="str">
        <f>IFERROR(VLOOKUP(A1100,'Competitors Links &amp; Pricings'!A:G,7,0),"")</f>
        <v xml:space="preserve"> </v>
      </c>
      <c r="Y1100" s="81">
        <f>IFERROR(VLOOKUP(A1100,'Competitors Links &amp; Pricings'!A:L,8,0),"")</f>
        <v>23.6</v>
      </c>
      <c r="Z1100" s="81">
        <f>IFERROR(VLOOKUP(A1100,'Competitors Links &amp; Pricings'!A:L,9,0),"")</f>
        <v>9.1</v>
      </c>
      <c r="AA1100" s="81">
        <f>IFERROR(VLOOKUP(A1100,'Competitors Links &amp; Pricings'!A:L,10,0),"")</f>
        <v>121.3</v>
      </c>
      <c r="AB1100" s="81">
        <f>IFERROR(VLOOKUP(A1100,'Competitors Links &amp; Pricings'!A:L,11,0),"")</f>
        <v>39.4</v>
      </c>
    </row>
    <row r="1101" spans="1:28" s="83" customFormat="1" ht="12" x14ac:dyDescent="0.25">
      <c r="A1101" s="81" t="s">
        <v>3388</v>
      </c>
      <c r="B1101" s="89">
        <v>214.29</v>
      </c>
      <c r="C1101" s="89">
        <v>336.73</v>
      </c>
      <c r="D1101" s="106">
        <f t="shared" si="68"/>
        <v>0.36361476553915606</v>
      </c>
      <c r="E1101" s="90">
        <f t="shared" si="69"/>
        <v>0</v>
      </c>
      <c r="F1101" s="90">
        <f t="shared" si="70"/>
        <v>354.45</v>
      </c>
      <c r="G1101" s="82" t="s">
        <v>34</v>
      </c>
      <c r="H1101" s="81" t="s">
        <v>3389</v>
      </c>
      <c r="I1101" s="81" t="s">
        <v>3390</v>
      </c>
      <c r="J1101" s="81" t="s">
        <v>443</v>
      </c>
      <c r="K1101" s="81"/>
      <c r="L1101" s="81"/>
      <c r="M1101" s="81"/>
      <c r="N1101" s="81"/>
      <c r="O1101" s="82"/>
      <c r="P1101" s="81"/>
      <c r="Q1101" s="81"/>
      <c r="R1101" s="81"/>
      <c r="S1101" s="81"/>
      <c r="T1101" s="81"/>
      <c r="U1101" s="81">
        <f t="shared" si="71"/>
        <v>0</v>
      </c>
      <c r="V1101" s="81">
        <f>IFERROR(VLOOKUP(A1101,'Competitors Links &amp; Pricings'!A:G,3,0),"")</f>
        <v>354.45</v>
      </c>
      <c r="W1101" s="81">
        <f>IFERROR(VLOOKUP(A1101,'Competitors Links &amp; Pricings'!A:G,5,0),"")</f>
        <v>608</v>
      </c>
      <c r="X1101" s="81">
        <f>IFERROR(VLOOKUP(A1101,'Competitors Links &amp; Pricings'!A:G,7,0),"")</f>
        <v>477.98</v>
      </c>
      <c r="Y1101" s="81">
        <f>IFERROR(VLOOKUP(A1101,'Competitors Links &amp; Pricings'!A:L,8,0),"")</f>
        <v>10.3</v>
      </c>
      <c r="Z1101" s="81">
        <f>IFERROR(VLOOKUP(A1101,'Competitors Links &amp; Pricings'!A:L,9,0),"")</f>
        <v>4.8</v>
      </c>
      <c r="AA1101" s="81">
        <f>IFERROR(VLOOKUP(A1101,'Competitors Links &amp; Pricings'!A:L,10,0),"")</f>
        <v>1.8</v>
      </c>
      <c r="AB1101" s="81">
        <f>IFERROR(VLOOKUP(A1101,'Competitors Links &amp; Pricings'!A:L,11,0),"")</f>
        <v>3</v>
      </c>
    </row>
    <row r="1102" spans="1:28" s="83" customFormat="1" ht="12" x14ac:dyDescent="0.25">
      <c r="A1102" s="81" t="s">
        <v>3391</v>
      </c>
      <c r="B1102" s="89">
        <v>2951.69</v>
      </c>
      <c r="C1102" s="89">
        <v>3756.61</v>
      </c>
      <c r="D1102" s="106">
        <f t="shared" si="68"/>
        <v>0.21426765088736921</v>
      </c>
      <c r="E1102" s="90">
        <f t="shared" si="69"/>
        <v>0</v>
      </c>
      <c r="F1102" s="90">
        <f t="shared" si="70"/>
        <v>3097</v>
      </c>
      <c r="G1102" s="82" t="s">
        <v>34</v>
      </c>
      <c r="H1102" s="81" t="s">
        <v>3392</v>
      </c>
      <c r="I1102" s="81" t="s">
        <v>3393</v>
      </c>
      <c r="J1102" s="81" t="s">
        <v>177</v>
      </c>
      <c r="K1102" s="81"/>
      <c r="L1102" s="81"/>
      <c r="M1102" s="81"/>
      <c r="N1102" s="81"/>
      <c r="O1102" s="82"/>
      <c r="P1102" s="81"/>
      <c r="Q1102" s="81"/>
      <c r="R1102" s="81"/>
      <c r="S1102" s="81"/>
      <c r="T1102" s="81"/>
      <c r="U1102" s="81">
        <f t="shared" si="71"/>
        <v>0</v>
      </c>
      <c r="V1102" s="81">
        <f>IFERROR(VLOOKUP(A1102,'Competitors Links &amp; Pricings'!A:G,3,0),"")</f>
        <v>4766.7299999999996</v>
      </c>
      <c r="W1102" s="81">
        <f>IFERROR(VLOOKUP(A1102,'Competitors Links &amp; Pricings'!A:G,5,0),"")</f>
        <v>3097</v>
      </c>
      <c r="X1102" s="81" t="str">
        <f>IFERROR(VLOOKUP(A1102,'Competitors Links &amp; Pricings'!A:G,7,0),"")</f>
        <v xml:space="preserve"> </v>
      </c>
      <c r="Y1102" s="81">
        <f>IFERROR(VLOOKUP(A1102,'Competitors Links &amp; Pricings'!A:L,8,0),"")</f>
        <v>41</v>
      </c>
      <c r="Z1102" s="81">
        <f>IFERROR(VLOOKUP(A1102,'Competitors Links &amp; Pricings'!A:L,9,0),"")</f>
        <v>25</v>
      </c>
      <c r="AA1102" s="81">
        <f>IFERROR(VLOOKUP(A1102,'Competitors Links &amp; Pricings'!A:L,10,0),"")</f>
        <v>147</v>
      </c>
      <c r="AB1102" s="81">
        <f>IFERROR(VLOOKUP(A1102,'Competitors Links &amp; Pricings'!A:L,11,0),"")</f>
        <v>15</v>
      </c>
    </row>
    <row r="1103" spans="1:28" s="83" customFormat="1" ht="12" x14ac:dyDescent="0.25">
      <c r="A1103" s="81" t="s">
        <v>3394</v>
      </c>
      <c r="B1103" s="89">
        <v>5785.39</v>
      </c>
      <c r="C1103" s="89">
        <v>7235.76</v>
      </c>
      <c r="D1103" s="106">
        <f t="shared" si="68"/>
        <v>0.20044473559100909</v>
      </c>
      <c r="E1103" s="90">
        <f t="shared" si="69"/>
        <v>0</v>
      </c>
      <c r="F1103" s="90">
        <f t="shared" si="70"/>
        <v>7275.76</v>
      </c>
      <c r="G1103" s="82" t="s">
        <v>34</v>
      </c>
      <c r="H1103" s="81" t="s">
        <v>3395</v>
      </c>
      <c r="I1103" s="81" t="s">
        <v>3396</v>
      </c>
      <c r="J1103" s="81" t="s">
        <v>177</v>
      </c>
      <c r="K1103" s="81"/>
      <c r="L1103" s="81"/>
      <c r="M1103" s="81"/>
      <c r="N1103" s="81"/>
      <c r="O1103" s="82"/>
      <c r="P1103" s="81"/>
      <c r="Q1103" s="81"/>
      <c r="R1103" s="81"/>
      <c r="S1103" s="81"/>
      <c r="T1103" s="81"/>
      <c r="U1103" s="81">
        <f t="shared" si="71"/>
        <v>0</v>
      </c>
      <c r="V1103" s="81">
        <f>IFERROR(VLOOKUP(A1103,'Competitors Links &amp; Pricings'!A:G,3,0),"")</f>
        <v>7275.76</v>
      </c>
      <c r="W1103" s="81">
        <f>IFERROR(VLOOKUP(A1103,'Competitors Links &amp; Pricings'!A:G,5,0),"")</f>
        <v>7275.76</v>
      </c>
      <c r="X1103" s="81">
        <f>IFERROR(VLOOKUP(A1103,'Competitors Links &amp; Pricings'!A:G,7,0),"")</f>
        <v>7275.76</v>
      </c>
      <c r="Y1103" s="81">
        <f>IFERROR(VLOOKUP(A1103,'Competitors Links &amp; Pricings'!A:L,8,0),"")</f>
        <v>22.3</v>
      </c>
      <c r="Z1103" s="81">
        <f>IFERROR(VLOOKUP(A1103,'Competitors Links &amp; Pricings'!A:L,9,0),"")</f>
        <v>41.9</v>
      </c>
      <c r="AA1103" s="81">
        <f>IFERROR(VLOOKUP(A1103,'Competitors Links &amp; Pricings'!A:L,10,0),"")</f>
        <v>187</v>
      </c>
      <c r="AB1103" s="81">
        <f>IFERROR(VLOOKUP(A1103,'Competitors Links &amp; Pricings'!A:L,11,0),"")</f>
        <v>13.6</v>
      </c>
    </row>
    <row r="1104" spans="1:28" s="83" customFormat="1" ht="12" x14ac:dyDescent="0.25">
      <c r="A1104" s="81" t="s">
        <v>3397</v>
      </c>
      <c r="B1104" s="89">
        <v>5196.63</v>
      </c>
      <c r="C1104" s="89">
        <v>6495.32</v>
      </c>
      <c r="D1104" s="106">
        <f t="shared" si="68"/>
        <v>0.19994242008091975</v>
      </c>
      <c r="E1104" s="90">
        <f t="shared" si="69"/>
        <v>0</v>
      </c>
      <c r="F1104" s="90">
        <f t="shared" si="70"/>
        <v>6791.78</v>
      </c>
      <c r="G1104" s="82" t="s">
        <v>34</v>
      </c>
      <c r="H1104" s="81" t="s">
        <v>3398</v>
      </c>
      <c r="I1104" s="81" t="s">
        <v>3399</v>
      </c>
      <c r="J1104" s="81" t="s">
        <v>177</v>
      </c>
      <c r="K1104" s="81"/>
      <c r="L1104" s="81"/>
      <c r="M1104" s="81"/>
      <c r="N1104" s="81"/>
      <c r="O1104" s="82"/>
      <c r="P1104" s="81"/>
      <c r="Q1104" s="81"/>
      <c r="R1104" s="81"/>
      <c r="S1104" s="81"/>
      <c r="T1104" s="81"/>
      <c r="U1104" s="81">
        <f t="shared" si="71"/>
        <v>0</v>
      </c>
      <c r="V1104" s="81">
        <f>IFERROR(VLOOKUP(A1104,'Competitors Links &amp; Pricings'!A:G,3,0),"")</f>
        <v>6791.78</v>
      </c>
      <c r="W1104" s="81" t="str">
        <f>IFERROR(VLOOKUP(A1104,'Competitors Links &amp; Pricings'!A:G,5,0),"")</f>
        <v xml:space="preserve"> </v>
      </c>
      <c r="X1104" s="81" t="str">
        <f>IFERROR(VLOOKUP(A1104,'Competitors Links &amp; Pricings'!A:G,7,0),"")</f>
        <v xml:space="preserve"> </v>
      </c>
      <c r="Y1104" s="81">
        <f>IFERROR(VLOOKUP(A1104,'Competitors Links &amp; Pricings'!A:L,8,0),"")</f>
        <v>22.3</v>
      </c>
      <c r="Z1104" s="81">
        <f>IFERROR(VLOOKUP(A1104,'Competitors Links &amp; Pricings'!A:L,9,0),"")</f>
        <v>41.9</v>
      </c>
      <c r="AA1104" s="81">
        <f>IFERROR(VLOOKUP(A1104,'Competitors Links &amp; Pricings'!A:L,10,0),"")</f>
        <v>187</v>
      </c>
      <c r="AB1104" s="81">
        <f>IFERROR(VLOOKUP(A1104,'Competitors Links &amp; Pricings'!A:L,11,0),"")</f>
        <v>13.6</v>
      </c>
    </row>
    <row r="1105" spans="1:28" s="83" customFormat="1" ht="12" x14ac:dyDescent="0.25">
      <c r="A1105" s="81" t="s">
        <v>3400</v>
      </c>
      <c r="B1105" s="89">
        <v>4617.9799999999996</v>
      </c>
      <c r="C1105" s="89">
        <v>5767.61</v>
      </c>
      <c r="D1105" s="106">
        <f t="shared" si="68"/>
        <v>0.19932519709203642</v>
      </c>
      <c r="E1105" s="90">
        <f t="shared" si="69"/>
        <v>0</v>
      </c>
      <c r="F1105" s="90">
        <f t="shared" si="70"/>
        <v>6046.44</v>
      </c>
      <c r="G1105" s="82" t="s">
        <v>34</v>
      </c>
      <c r="H1105" s="81" t="s">
        <v>3401</v>
      </c>
      <c r="I1105" s="81" t="s">
        <v>3402</v>
      </c>
      <c r="J1105" s="81" t="s">
        <v>177</v>
      </c>
      <c r="K1105" s="81"/>
      <c r="L1105" s="81"/>
      <c r="M1105" s="81"/>
      <c r="N1105" s="81"/>
      <c r="O1105" s="82"/>
      <c r="P1105" s="81"/>
      <c r="Q1105" s="81"/>
      <c r="R1105" s="81"/>
      <c r="S1105" s="81"/>
      <c r="T1105" s="81"/>
      <c r="U1105" s="81">
        <f t="shared" si="71"/>
        <v>0</v>
      </c>
      <c r="V1105" s="81">
        <f>IFERROR(VLOOKUP(A1105,'Competitors Links &amp; Pricings'!A:G,3,0),"")</f>
        <v>6046.44</v>
      </c>
      <c r="W1105" s="81" t="str">
        <f>IFERROR(VLOOKUP(A1105,'Competitors Links &amp; Pricings'!A:G,5,0),"")</f>
        <v xml:space="preserve"> </v>
      </c>
      <c r="X1105" s="81" t="str">
        <f>IFERROR(VLOOKUP(A1105,'Competitors Links &amp; Pricings'!A:G,7,0),"")</f>
        <v xml:space="preserve"> </v>
      </c>
      <c r="Y1105" s="81">
        <f>IFERROR(VLOOKUP(A1105,'Competitors Links &amp; Pricings'!A:L,8,0),"")</f>
        <v>22.3</v>
      </c>
      <c r="Z1105" s="81">
        <f>IFERROR(VLOOKUP(A1105,'Competitors Links &amp; Pricings'!A:L,9,0),"")</f>
        <v>41.9</v>
      </c>
      <c r="AA1105" s="81">
        <f>IFERROR(VLOOKUP(A1105,'Competitors Links &amp; Pricings'!A:L,10,0),"")</f>
        <v>187</v>
      </c>
      <c r="AB1105" s="81">
        <f>IFERROR(VLOOKUP(A1105,'Competitors Links &amp; Pricings'!A:L,11,0),"")</f>
        <v>13.6</v>
      </c>
    </row>
    <row r="1106" spans="1:28" s="83" customFormat="1" ht="12" x14ac:dyDescent="0.25">
      <c r="A1106" s="81" t="s">
        <v>3403</v>
      </c>
      <c r="B1106" s="89">
        <v>4444.9399999999996</v>
      </c>
      <c r="C1106" s="89">
        <v>5550</v>
      </c>
      <c r="D1106" s="106">
        <f t="shared" si="68"/>
        <v>0.19910990990990998</v>
      </c>
      <c r="E1106" s="90">
        <f t="shared" si="69"/>
        <v>0</v>
      </c>
      <c r="F1106" s="90">
        <f t="shared" si="70"/>
        <v>5825.44</v>
      </c>
      <c r="G1106" s="82" t="s">
        <v>34</v>
      </c>
      <c r="H1106" s="81" t="s">
        <v>3404</v>
      </c>
      <c r="I1106" s="81" t="s">
        <v>3405</v>
      </c>
      <c r="J1106" s="81" t="s">
        <v>177</v>
      </c>
      <c r="K1106" s="81"/>
      <c r="L1106" s="81"/>
      <c r="M1106" s="81"/>
      <c r="N1106" s="81"/>
      <c r="O1106" s="82"/>
      <c r="P1106" s="81"/>
      <c r="Q1106" s="81"/>
      <c r="R1106" s="81"/>
      <c r="S1106" s="81"/>
      <c r="T1106" s="81"/>
      <c r="U1106" s="81">
        <f t="shared" si="71"/>
        <v>0</v>
      </c>
      <c r="V1106" s="81">
        <f>IFERROR(VLOOKUP(A1106,'Competitors Links &amp; Pricings'!A:G,3,0),"")</f>
        <v>5825.44</v>
      </c>
      <c r="W1106" s="81" t="str">
        <f>IFERROR(VLOOKUP(A1106,'Competitors Links &amp; Pricings'!A:G,5,0),"")</f>
        <v xml:space="preserve"> </v>
      </c>
      <c r="X1106" s="81" t="str">
        <f>IFERROR(VLOOKUP(A1106,'Competitors Links &amp; Pricings'!A:G,7,0),"")</f>
        <v xml:space="preserve"> </v>
      </c>
      <c r="Y1106" s="81">
        <f>IFERROR(VLOOKUP(A1106,'Competitors Links &amp; Pricings'!A:L,8,0),"")</f>
        <v>22.3</v>
      </c>
      <c r="Z1106" s="81">
        <f>IFERROR(VLOOKUP(A1106,'Competitors Links &amp; Pricings'!A:L,9,0),"")</f>
        <v>41.9</v>
      </c>
      <c r="AA1106" s="81">
        <f>IFERROR(VLOOKUP(A1106,'Competitors Links &amp; Pricings'!A:L,10,0),"")</f>
        <v>187</v>
      </c>
      <c r="AB1106" s="81">
        <f>IFERROR(VLOOKUP(A1106,'Competitors Links &amp; Pricings'!A:L,11,0),"")</f>
        <v>13.6</v>
      </c>
    </row>
    <row r="1107" spans="1:28" s="83" customFormat="1" ht="12" x14ac:dyDescent="0.25">
      <c r="A1107" s="81" t="s">
        <v>3406</v>
      </c>
      <c r="B1107" s="89">
        <v>5238.2</v>
      </c>
      <c r="C1107" s="89">
        <v>10836.5</v>
      </c>
      <c r="D1107" s="106">
        <f t="shared" si="68"/>
        <v>0.51661514326581459</v>
      </c>
      <c r="E1107" s="90">
        <f t="shared" si="69"/>
        <v>0</v>
      </c>
      <c r="F1107" s="90">
        <f t="shared" si="70"/>
        <v>0</v>
      </c>
      <c r="G1107" s="82" t="s">
        <v>34</v>
      </c>
      <c r="H1107" s="81" t="s">
        <v>3407</v>
      </c>
      <c r="I1107" s="81" t="s">
        <v>3408</v>
      </c>
      <c r="J1107" s="81" t="s">
        <v>177</v>
      </c>
      <c r="K1107" s="81"/>
      <c r="L1107" s="81"/>
      <c r="M1107" s="81"/>
      <c r="N1107" s="81"/>
      <c r="O1107" s="82"/>
      <c r="P1107" s="81"/>
      <c r="Q1107" s="81"/>
      <c r="R1107" s="81"/>
      <c r="S1107" s="81"/>
      <c r="T1107" s="81"/>
      <c r="U1107" s="81">
        <f t="shared" si="71"/>
        <v>0</v>
      </c>
      <c r="V1107" s="81" t="str">
        <f>IFERROR(VLOOKUP(A1107,'Competitors Links &amp; Pricings'!A:G,3,0),"")</f>
        <v xml:space="preserve"> </v>
      </c>
      <c r="W1107" s="81" t="str">
        <f>IFERROR(VLOOKUP(A1107,'Competitors Links &amp; Pricings'!A:G,5,0),"")</f>
        <v xml:space="preserve"> </v>
      </c>
      <c r="X1107" s="81" t="str">
        <f>IFERROR(VLOOKUP(A1107,'Competitors Links &amp; Pricings'!A:G,7,0),"")</f>
        <v xml:space="preserve"> </v>
      </c>
      <c r="Y1107" s="81">
        <f>IFERROR(VLOOKUP(A1107,'Competitors Links &amp; Pricings'!A:L,8,0),"")</f>
        <v>41.9</v>
      </c>
      <c r="Z1107" s="81">
        <f>IFERROR(VLOOKUP(A1107,'Competitors Links &amp; Pricings'!A:L,9,0),"")</f>
        <v>13.6</v>
      </c>
      <c r="AA1107" s="81">
        <f>IFERROR(VLOOKUP(A1107,'Competitors Links &amp; Pricings'!A:L,10,0),"")</f>
        <v>187</v>
      </c>
      <c r="AB1107" s="81">
        <f>IFERROR(VLOOKUP(A1107,'Competitors Links &amp; Pricings'!A:L,11,0),"")</f>
        <v>22.3</v>
      </c>
    </row>
    <row r="1108" spans="1:28" s="83" customFormat="1" ht="12" x14ac:dyDescent="0.25">
      <c r="A1108" s="81" t="s">
        <v>3409</v>
      </c>
      <c r="B1108" s="89">
        <v>4659.55</v>
      </c>
      <c r="C1108" s="89">
        <v>5824.44</v>
      </c>
      <c r="D1108" s="106">
        <f t="shared" si="68"/>
        <v>0.20000034338065109</v>
      </c>
      <c r="E1108" s="90">
        <f t="shared" si="69"/>
        <v>0</v>
      </c>
      <c r="F1108" s="90">
        <f t="shared" si="70"/>
        <v>0</v>
      </c>
      <c r="G1108" s="82" t="s">
        <v>34</v>
      </c>
      <c r="H1108" s="81" t="s">
        <v>3410</v>
      </c>
      <c r="I1108" s="81" t="s">
        <v>3411</v>
      </c>
      <c r="J1108" s="81" t="s">
        <v>177</v>
      </c>
      <c r="K1108" s="81"/>
      <c r="L1108" s="81"/>
      <c r="M1108" s="81"/>
      <c r="N1108" s="81"/>
      <c r="O1108" s="82"/>
      <c r="P1108" s="81"/>
      <c r="Q1108" s="81"/>
      <c r="R1108" s="81"/>
      <c r="S1108" s="81"/>
      <c r="T1108" s="81"/>
      <c r="U1108" s="81">
        <f t="shared" si="71"/>
        <v>0</v>
      </c>
      <c r="V1108" s="81" t="str">
        <f>IFERROR(VLOOKUP(A1108,'Competitors Links &amp; Pricings'!A:G,3,0),"")</f>
        <v xml:space="preserve"> </v>
      </c>
      <c r="W1108" s="81" t="str">
        <f>IFERROR(VLOOKUP(A1108,'Competitors Links &amp; Pricings'!A:G,5,0),"")</f>
        <v xml:space="preserve"> </v>
      </c>
      <c r="X1108" s="81" t="str">
        <f>IFERROR(VLOOKUP(A1108,'Competitors Links &amp; Pricings'!A:G,7,0),"")</f>
        <v xml:space="preserve"> </v>
      </c>
      <c r="Y1108" s="81">
        <f>IFERROR(VLOOKUP(A1108,'Competitors Links &amp; Pricings'!A:L,8,0),"")</f>
        <v>22.3</v>
      </c>
      <c r="Z1108" s="81">
        <f>IFERROR(VLOOKUP(A1108,'Competitors Links &amp; Pricings'!A:L,9,0),"")</f>
        <v>41.9</v>
      </c>
      <c r="AA1108" s="81">
        <f>IFERROR(VLOOKUP(A1108,'Competitors Links &amp; Pricings'!A:L,10,0),"")</f>
        <v>187</v>
      </c>
      <c r="AB1108" s="81">
        <f>IFERROR(VLOOKUP(A1108,'Competitors Links &amp; Pricings'!A:L,11,0),"")</f>
        <v>13.6</v>
      </c>
    </row>
    <row r="1109" spans="1:28" s="83" customFormat="1" ht="12" x14ac:dyDescent="0.25">
      <c r="A1109" s="81" t="s">
        <v>3412</v>
      </c>
      <c r="B1109" s="89">
        <v>4487.6400000000003</v>
      </c>
      <c r="C1109" s="89">
        <v>5708.93</v>
      </c>
      <c r="D1109" s="106">
        <f t="shared" si="68"/>
        <v>0.21392625238004317</v>
      </c>
      <c r="E1109" s="90">
        <f t="shared" si="69"/>
        <v>0</v>
      </c>
      <c r="F1109" s="90">
        <f t="shared" si="70"/>
        <v>5825.44</v>
      </c>
      <c r="G1109" s="82" t="s">
        <v>34</v>
      </c>
      <c r="H1109" s="81" t="s">
        <v>3413</v>
      </c>
      <c r="I1109" s="81" t="s">
        <v>3414</v>
      </c>
      <c r="J1109" s="81" t="s">
        <v>177</v>
      </c>
      <c r="K1109" s="81"/>
      <c r="L1109" s="81"/>
      <c r="M1109" s="81"/>
      <c r="N1109" s="81"/>
      <c r="O1109" s="82"/>
      <c r="P1109" s="81"/>
      <c r="Q1109" s="81"/>
      <c r="R1109" s="81"/>
      <c r="S1109" s="81"/>
      <c r="T1109" s="81"/>
      <c r="U1109" s="81">
        <f t="shared" si="71"/>
        <v>0</v>
      </c>
      <c r="V1109" s="81">
        <f>IFERROR(VLOOKUP(A1109,'Competitors Links &amp; Pricings'!A:G,3,0),"")</f>
        <v>5825.44</v>
      </c>
      <c r="W1109" s="81" t="str">
        <f>IFERROR(VLOOKUP(A1109,'Competitors Links &amp; Pricings'!A:G,5,0),"")</f>
        <v xml:space="preserve"> </v>
      </c>
      <c r="X1109" s="81" t="str">
        <f>IFERROR(VLOOKUP(A1109,'Competitors Links &amp; Pricings'!A:G,7,0),"")</f>
        <v xml:space="preserve"> </v>
      </c>
      <c r="Y1109" s="81">
        <f>IFERROR(VLOOKUP(A1109,'Competitors Links &amp; Pricings'!A:L,8,0),"")</f>
        <v>22.3</v>
      </c>
      <c r="Z1109" s="81">
        <f>IFERROR(VLOOKUP(A1109,'Competitors Links &amp; Pricings'!A:L,9,0),"")</f>
        <v>41.9</v>
      </c>
      <c r="AA1109" s="81">
        <f>IFERROR(VLOOKUP(A1109,'Competitors Links &amp; Pricings'!A:L,10,0),"")</f>
        <v>187</v>
      </c>
      <c r="AB1109" s="81">
        <f>IFERROR(VLOOKUP(A1109,'Competitors Links &amp; Pricings'!A:L,11,0),"")</f>
        <v>13.6</v>
      </c>
    </row>
    <row r="1110" spans="1:28" s="83" customFormat="1" ht="12" x14ac:dyDescent="0.25">
      <c r="A1110" s="81" t="s">
        <v>3415</v>
      </c>
      <c r="B1110" s="89">
        <v>4617.9799999999996</v>
      </c>
      <c r="C1110" s="89">
        <v>5726.3</v>
      </c>
      <c r="D1110" s="106">
        <f t="shared" si="68"/>
        <v>0.19354906309484318</v>
      </c>
      <c r="E1110" s="90">
        <f t="shared" si="69"/>
        <v>0</v>
      </c>
      <c r="F1110" s="90">
        <f t="shared" si="70"/>
        <v>0</v>
      </c>
      <c r="G1110" s="82" t="s">
        <v>50</v>
      </c>
      <c r="H1110" s="81" t="s">
        <v>3416</v>
      </c>
      <c r="I1110" s="81" t="s">
        <v>3417</v>
      </c>
      <c r="J1110" s="81" t="s">
        <v>177</v>
      </c>
      <c r="K1110" s="81"/>
      <c r="L1110" s="81"/>
      <c r="M1110" s="81"/>
      <c r="N1110" s="81"/>
      <c r="O1110" s="82"/>
      <c r="P1110" s="81"/>
      <c r="Q1110" s="81"/>
      <c r="R1110" s="81"/>
      <c r="S1110" s="81"/>
      <c r="T1110" s="81"/>
      <c r="U1110" s="81">
        <f t="shared" si="71"/>
        <v>0</v>
      </c>
      <c r="V1110" s="81" t="str">
        <f>IFERROR(VLOOKUP(A1110,'Competitors Links &amp; Pricings'!A:G,3,0),"")</f>
        <v xml:space="preserve"> </v>
      </c>
      <c r="W1110" s="81" t="str">
        <f>IFERROR(VLOOKUP(A1110,'Competitors Links &amp; Pricings'!A:G,5,0),"")</f>
        <v xml:space="preserve"> </v>
      </c>
      <c r="X1110" s="81" t="str">
        <f>IFERROR(VLOOKUP(A1110,'Competitors Links &amp; Pricings'!A:G,7,0),"")</f>
        <v xml:space="preserve"> </v>
      </c>
      <c r="Y1110" s="81">
        <f>IFERROR(VLOOKUP(A1110,'Competitors Links &amp; Pricings'!A:L,8,0),"")</f>
        <v>41.9</v>
      </c>
      <c r="Z1110" s="81">
        <f>IFERROR(VLOOKUP(A1110,'Competitors Links &amp; Pricings'!A:L,9,0),"")</f>
        <v>13.6</v>
      </c>
      <c r="AA1110" s="81">
        <f>IFERROR(VLOOKUP(A1110,'Competitors Links &amp; Pricings'!A:L,10,0),"")</f>
        <v>187</v>
      </c>
      <c r="AB1110" s="81">
        <f>IFERROR(VLOOKUP(A1110,'Competitors Links &amp; Pricings'!A:L,11,0),"")</f>
        <v>22.3</v>
      </c>
    </row>
    <row r="1111" spans="1:28" s="83" customFormat="1" ht="12" x14ac:dyDescent="0.25">
      <c r="A1111" s="81" t="s">
        <v>3418</v>
      </c>
      <c r="B1111" s="89">
        <v>4531.46</v>
      </c>
      <c r="C1111" s="89">
        <v>5619.01</v>
      </c>
      <c r="D1111" s="106">
        <f t="shared" si="68"/>
        <v>0.19354832968796998</v>
      </c>
      <c r="E1111" s="90">
        <f t="shared" si="69"/>
        <v>0</v>
      </c>
      <c r="F1111" s="90">
        <f t="shared" si="70"/>
        <v>0</v>
      </c>
      <c r="G1111" s="82" t="s">
        <v>50</v>
      </c>
      <c r="H1111" s="81" t="s">
        <v>3419</v>
      </c>
      <c r="I1111" s="81" t="s">
        <v>3420</v>
      </c>
      <c r="J1111" s="81" t="s">
        <v>177</v>
      </c>
      <c r="K1111" s="81"/>
      <c r="L1111" s="81"/>
      <c r="M1111" s="81"/>
      <c r="N1111" s="81"/>
      <c r="O1111" s="82"/>
      <c r="P1111" s="81"/>
      <c r="Q1111" s="81"/>
      <c r="R1111" s="81"/>
      <c r="S1111" s="81"/>
      <c r="T1111" s="81"/>
      <c r="U1111" s="81">
        <f t="shared" si="71"/>
        <v>0</v>
      </c>
      <c r="V1111" s="81" t="str">
        <f>IFERROR(VLOOKUP(A1111,'Competitors Links &amp; Pricings'!A:G,3,0),"")</f>
        <v xml:space="preserve"> </v>
      </c>
      <c r="W1111" s="81" t="str">
        <f>IFERROR(VLOOKUP(A1111,'Competitors Links &amp; Pricings'!A:G,5,0),"")</f>
        <v xml:space="preserve"> </v>
      </c>
      <c r="X1111" s="81" t="str">
        <f>IFERROR(VLOOKUP(A1111,'Competitors Links &amp; Pricings'!A:G,7,0),"")</f>
        <v xml:space="preserve"> </v>
      </c>
      <c r="Y1111" s="81">
        <f>IFERROR(VLOOKUP(A1111,'Competitors Links &amp; Pricings'!A:L,8,0),"")</f>
        <v>41.9</v>
      </c>
      <c r="Z1111" s="81">
        <f>IFERROR(VLOOKUP(A1111,'Competitors Links &amp; Pricings'!A:L,9,0),"")</f>
        <v>13.6</v>
      </c>
      <c r="AA1111" s="81">
        <f>IFERROR(VLOOKUP(A1111,'Competitors Links &amp; Pricings'!A:L,10,0),"")</f>
        <v>187</v>
      </c>
      <c r="AB1111" s="81">
        <f>IFERROR(VLOOKUP(A1111,'Competitors Links &amp; Pricings'!A:L,11,0),"")</f>
        <v>22.3</v>
      </c>
    </row>
    <row r="1112" spans="1:28" s="83" customFormat="1" ht="12" x14ac:dyDescent="0.25">
      <c r="A1112" s="81" t="s">
        <v>3421</v>
      </c>
      <c r="B1112" s="89">
        <v>5826.97</v>
      </c>
      <c r="C1112" s="89">
        <v>7264.62</v>
      </c>
      <c r="D1112" s="106">
        <f t="shared" si="68"/>
        <v>0.19789748121718681</v>
      </c>
      <c r="E1112" s="90">
        <f t="shared" si="69"/>
        <v>0</v>
      </c>
      <c r="F1112" s="90">
        <f t="shared" si="70"/>
        <v>7338</v>
      </c>
      <c r="G1112" s="82" t="s">
        <v>50</v>
      </c>
      <c r="H1112" s="81" t="s">
        <v>3422</v>
      </c>
      <c r="I1112" s="81" t="s">
        <v>3423</v>
      </c>
      <c r="J1112" s="81" t="s">
        <v>177</v>
      </c>
      <c r="K1112" s="81"/>
      <c r="L1112" s="81"/>
      <c r="M1112" s="81"/>
      <c r="N1112" s="81"/>
      <c r="O1112" s="82"/>
      <c r="P1112" s="81"/>
      <c r="Q1112" s="81"/>
      <c r="R1112" s="81"/>
      <c r="S1112" s="81"/>
      <c r="T1112" s="81"/>
      <c r="U1112" s="81">
        <f t="shared" si="71"/>
        <v>0</v>
      </c>
      <c r="V1112" s="81">
        <f>IFERROR(VLOOKUP(A1112,'Competitors Links &amp; Pricings'!A:G,3,0),"")</f>
        <v>7338</v>
      </c>
      <c r="W1112" s="81" t="str">
        <f>IFERROR(VLOOKUP(A1112,'Competitors Links &amp; Pricings'!A:G,5,0),"")</f>
        <v xml:space="preserve"> </v>
      </c>
      <c r="X1112" s="81" t="str">
        <f>IFERROR(VLOOKUP(A1112,'Competitors Links &amp; Pricings'!A:G,7,0),"")</f>
        <v xml:space="preserve"> </v>
      </c>
      <c r="Y1112" s="81">
        <f>IFERROR(VLOOKUP(A1112,'Competitors Links &amp; Pricings'!A:L,8,0),"")</f>
        <v>28</v>
      </c>
      <c r="Z1112" s="81">
        <f>IFERROR(VLOOKUP(A1112,'Competitors Links &amp; Pricings'!A:L,9,0),"")</f>
        <v>49</v>
      </c>
      <c r="AA1112" s="81">
        <f>IFERROR(VLOOKUP(A1112,'Competitors Links &amp; Pricings'!A:L,10,0),"")</f>
        <v>245.15</v>
      </c>
      <c r="AB1112" s="81">
        <f>IFERROR(VLOOKUP(A1112,'Competitors Links &amp; Pricings'!A:L,11,0),"")</f>
        <v>24</v>
      </c>
    </row>
    <row r="1113" spans="1:28" s="83" customFormat="1" ht="12" x14ac:dyDescent="0.25">
      <c r="A1113" s="81" t="s">
        <v>3424</v>
      </c>
      <c r="B1113" s="89">
        <v>0</v>
      </c>
      <c r="C1113" s="89">
        <v>569</v>
      </c>
      <c r="D1113" s="106">
        <f t="shared" si="68"/>
        <v>1</v>
      </c>
      <c r="E1113" s="90">
        <f t="shared" si="69"/>
        <v>0</v>
      </c>
      <c r="F1113" s="90">
        <f t="shared" si="70"/>
        <v>596.26</v>
      </c>
      <c r="G1113" s="82" t="s">
        <v>34</v>
      </c>
      <c r="H1113" s="81" t="s">
        <v>3425</v>
      </c>
      <c r="I1113" s="81" t="s">
        <v>3426</v>
      </c>
      <c r="J1113" s="81" t="s">
        <v>3427</v>
      </c>
      <c r="K1113" s="81"/>
      <c r="L1113" s="81"/>
      <c r="M1113" s="81"/>
      <c r="N1113" s="81"/>
      <c r="O1113" s="82"/>
      <c r="P1113" s="81"/>
      <c r="Q1113" s="81"/>
      <c r="R1113" s="81"/>
      <c r="S1113" s="81"/>
      <c r="T1113" s="81"/>
      <c r="U1113" s="81">
        <f t="shared" si="71"/>
        <v>0</v>
      </c>
      <c r="V1113" s="81">
        <f>IFERROR(VLOOKUP(A1113,'Competitors Links &amp; Pricings'!A:G,3,0),"")</f>
        <v>596.26</v>
      </c>
      <c r="W1113" s="81" t="str">
        <f>IFERROR(VLOOKUP(A1113,'Competitors Links &amp; Pricings'!A:G,5,0),"")</f>
        <v xml:space="preserve"> </v>
      </c>
      <c r="X1113" s="81" t="str">
        <f>IFERROR(VLOOKUP(A1113,'Competitors Links &amp; Pricings'!A:G,7,0),"")</f>
        <v xml:space="preserve"> </v>
      </c>
      <c r="Y1113" s="81">
        <f>IFERROR(VLOOKUP(A1113,'Competitors Links &amp; Pricings'!A:L,8,0),"")</f>
        <v>41.5</v>
      </c>
      <c r="Z1113" s="81">
        <f>IFERROR(VLOOKUP(A1113,'Competitors Links &amp; Pricings'!A:L,9,0),"")</f>
        <v>82.1</v>
      </c>
      <c r="AA1113" s="81">
        <f>IFERROR(VLOOKUP(A1113,'Competitors Links &amp; Pricings'!A:L,10,0),"")</f>
        <v>51.6</v>
      </c>
      <c r="AB1113" s="81">
        <f>IFERROR(VLOOKUP(A1113,'Competitors Links &amp; Pricings'!A:L,11,0),"")</f>
        <v>1.6</v>
      </c>
    </row>
    <row r="1114" spans="1:28" s="83" customFormat="1" ht="12" x14ac:dyDescent="0.25">
      <c r="A1114" s="81" t="s">
        <v>3428</v>
      </c>
      <c r="B1114" s="89">
        <v>6036.59</v>
      </c>
      <c r="C1114" s="89">
        <v>9097.36</v>
      </c>
      <c r="D1114" s="106">
        <f t="shared" si="68"/>
        <v>0.33644595794823995</v>
      </c>
      <c r="E1114" s="90">
        <f t="shared" si="69"/>
        <v>0</v>
      </c>
      <c r="F1114" s="90">
        <f t="shared" si="70"/>
        <v>9283.02</v>
      </c>
      <c r="G1114" s="82" t="s">
        <v>34</v>
      </c>
      <c r="H1114" s="81" t="s">
        <v>3429</v>
      </c>
      <c r="I1114" s="81" t="s">
        <v>3430</v>
      </c>
      <c r="J1114" s="81" t="s">
        <v>2188</v>
      </c>
      <c r="K1114" s="81"/>
      <c r="L1114" s="81"/>
      <c r="M1114" s="81"/>
      <c r="N1114" s="81"/>
      <c r="O1114" s="82"/>
      <c r="P1114" s="81"/>
      <c r="Q1114" s="81"/>
      <c r="R1114" s="81"/>
      <c r="S1114" s="81"/>
      <c r="T1114" s="81"/>
      <c r="U1114" s="81">
        <f t="shared" si="71"/>
        <v>0</v>
      </c>
      <c r="V1114" s="81">
        <f>IFERROR(VLOOKUP(A1114,'Competitors Links &amp; Pricings'!A:G,3,0),"")</f>
        <v>9283.02</v>
      </c>
      <c r="W1114" s="81" t="str">
        <f>IFERROR(VLOOKUP(A1114,'Competitors Links &amp; Pricings'!A:G,5,0),"")</f>
        <v xml:space="preserve"> </v>
      </c>
      <c r="X1114" s="81" t="str">
        <f>IFERROR(VLOOKUP(A1114,'Competitors Links &amp; Pricings'!A:G,7,0),"")</f>
        <v xml:space="preserve"> </v>
      </c>
      <c r="Y1114" s="81">
        <f>IFERROR(VLOOKUP(A1114,'Competitors Links &amp; Pricings'!A:L,8,0),"")</f>
        <v>19.399999999999999</v>
      </c>
      <c r="Z1114" s="81">
        <f>IFERROR(VLOOKUP(A1114,'Competitors Links &amp; Pricings'!A:L,9,0),"")</f>
        <v>12</v>
      </c>
      <c r="AA1114" s="81">
        <f>IFERROR(VLOOKUP(A1114,'Competitors Links &amp; Pricings'!A:L,10,0),"")</f>
        <v>135</v>
      </c>
      <c r="AB1114" s="81">
        <f>IFERROR(VLOOKUP(A1114,'Competitors Links &amp; Pricings'!A:L,11,0),"")</f>
        <v>31.8</v>
      </c>
    </row>
    <row r="1115" spans="1:28" s="83" customFormat="1" ht="12" x14ac:dyDescent="0.25">
      <c r="A1115" s="81" t="s">
        <v>3431</v>
      </c>
      <c r="B1115" s="89">
        <v>3300</v>
      </c>
      <c r="C1115" s="89">
        <v>4400</v>
      </c>
      <c r="D1115" s="106">
        <f t="shared" si="68"/>
        <v>0.25</v>
      </c>
      <c r="E1115" s="90">
        <f t="shared" si="69"/>
        <v>0</v>
      </c>
      <c r="F1115" s="90">
        <f t="shared" si="70"/>
        <v>0</v>
      </c>
      <c r="G1115" s="82" t="s">
        <v>50</v>
      </c>
      <c r="H1115" s="81" t="s">
        <v>3432</v>
      </c>
      <c r="I1115" s="81" t="s">
        <v>3433</v>
      </c>
      <c r="J1115" s="81" t="s">
        <v>3434</v>
      </c>
      <c r="K1115" s="81"/>
      <c r="L1115" s="81"/>
      <c r="M1115" s="81"/>
      <c r="N1115" s="81"/>
      <c r="O1115" s="82"/>
      <c r="P1115" s="81"/>
      <c r="Q1115" s="81"/>
      <c r="R1115" s="81"/>
      <c r="S1115" s="81"/>
      <c r="T1115" s="81"/>
      <c r="U1115" s="81">
        <f t="shared" si="71"/>
        <v>0</v>
      </c>
      <c r="V1115" s="81" t="str">
        <f>IFERROR(VLOOKUP(A1115,'Competitors Links &amp; Pricings'!A:G,3,0),"")</f>
        <v xml:space="preserve"> </v>
      </c>
      <c r="W1115" s="81" t="str">
        <f>IFERROR(VLOOKUP(A1115,'Competitors Links &amp; Pricings'!A:G,5,0),"")</f>
        <v xml:space="preserve"> </v>
      </c>
      <c r="X1115" s="81" t="str">
        <f>IFERROR(VLOOKUP(A1115,'Competitors Links &amp; Pricings'!A:G,7,0),"")</f>
        <v xml:space="preserve"> </v>
      </c>
      <c r="Y1115" s="81">
        <f>IFERROR(VLOOKUP(A1115,'Competitors Links &amp; Pricings'!A:L,8,0),"")</f>
        <v>24.2</v>
      </c>
      <c r="Z1115" s="81">
        <f>IFERROR(VLOOKUP(A1115,'Competitors Links &amp; Pricings'!A:L,9,0),"")</f>
        <v>10.8</v>
      </c>
      <c r="AA1115" s="81">
        <f>IFERROR(VLOOKUP(A1115,'Competitors Links &amp; Pricings'!A:L,10,0),"")</f>
        <v>153.1</v>
      </c>
      <c r="AB1115" s="81">
        <f>IFERROR(VLOOKUP(A1115,'Competitors Links &amp; Pricings'!A:L,11,0),"")</f>
        <v>33.1</v>
      </c>
    </row>
    <row r="1116" spans="1:28" s="83" customFormat="1" ht="12" x14ac:dyDescent="0.25">
      <c r="A1116" s="81" t="s">
        <v>3435</v>
      </c>
      <c r="B1116" s="89">
        <v>5725</v>
      </c>
      <c r="C1116" s="89">
        <v>7654</v>
      </c>
      <c r="D1116" s="106">
        <f t="shared" si="68"/>
        <v>0.25202508492291614</v>
      </c>
      <c r="E1116" s="90">
        <f t="shared" si="69"/>
        <v>0</v>
      </c>
      <c r="F1116" s="90">
        <f t="shared" si="70"/>
        <v>0</v>
      </c>
      <c r="G1116" s="82" t="s">
        <v>50</v>
      </c>
      <c r="H1116" s="81" t="s">
        <v>3436</v>
      </c>
      <c r="I1116" s="81" t="s">
        <v>3437</v>
      </c>
      <c r="J1116" s="81" t="s">
        <v>3434</v>
      </c>
      <c r="K1116" s="81"/>
      <c r="L1116" s="81"/>
      <c r="M1116" s="81"/>
      <c r="N1116" s="81"/>
      <c r="O1116" s="82"/>
      <c r="P1116" s="81"/>
      <c r="Q1116" s="81"/>
      <c r="R1116" s="81"/>
      <c r="S1116" s="81"/>
      <c r="T1116" s="81"/>
      <c r="U1116" s="81">
        <f t="shared" si="71"/>
        <v>0</v>
      </c>
      <c r="V1116" s="81" t="str">
        <f>IFERROR(VLOOKUP(A1116,'Competitors Links &amp; Pricings'!A:G,3,0),"")</f>
        <v xml:space="preserve"> </v>
      </c>
      <c r="W1116" s="81" t="str">
        <f>IFERROR(VLOOKUP(A1116,'Competitors Links &amp; Pricings'!A:G,5,0),"")</f>
        <v xml:space="preserve"> </v>
      </c>
      <c r="X1116" s="81" t="str">
        <f>IFERROR(VLOOKUP(A1116,'Competitors Links &amp; Pricings'!A:G,7,0),"")</f>
        <v xml:space="preserve"> </v>
      </c>
      <c r="Y1116" s="81">
        <f>IFERROR(VLOOKUP(A1116,'Competitors Links &amp; Pricings'!A:L,8,0),"")</f>
        <v>35.4</v>
      </c>
      <c r="Z1116" s="81">
        <f>IFERROR(VLOOKUP(A1116,'Competitors Links &amp; Pricings'!A:L,9,0),"")</f>
        <v>14.5</v>
      </c>
      <c r="AA1116" s="81">
        <f>IFERROR(VLOOKUP(A1116,'Competitors Links &amp; Pricings'!A:L,10,0),"")</f>
        <v>176</v>
      </c>
      <c r="AB1116" s="81">
        <f>IFERROR(VLOOKUP(A1116,'Competitors Links &amp; Pricings'!A:L,11,0),"")</f>
        <v>26.1</v>
      </c>
    </row>
    <row r="1117" spans="1:28" s="83" customFormat="1" ht="12" x14ac:dyDescent="0.25">
      <c r="A1117" s="81" t="s">
        <v>3438</v>
      </c>
      <c r="B1117" s="89">
        <v>4892.8599999999997</v>
      </c>
      <c r="C1117" s="89">
        <v>6600</v>
      </c>
      <c r="D1117" s="106">
        <f t="shared" si="68"/>
        <v>0.25865757575757581</v>
      </c>
      <c r="E1117" s="90">
        <f t="shared" si="69"/>
        <v>0</v>
      </c>
      <c r="F1117" s="90">
        <f t="shared" si="70"/>
        <v>0</v>
      </c>
      <c r="G1117" s="82" t="s">
        <v>50</v>
      </c>
      <c r="H1117" s="81" t="s">
        <v>3439</v>
      </c>
      <c r="I1117" s="81" t="s">
        <v>3440</v>
      </c>
      <c r="J1117" s="81" t="s">
        <v>3387</v>
      </c>
      <c r="K1117" s="81"/>
      <c r="L1117" s="81"/>
      <c r="M1117" s="81"/>
      <c r="N1117" s="81"/>
      <c r="O1117" s="82"/>
      <c r="P1117" s="81"/>
      <c r="Q1117" s="81"/>
      <c r="R1117" s="81"/>
      <c r="S1117" s="81"/>
      <c r="T1117" s="81"/>
      <c r="U1117" s="81">
        <f t="shared" si="71"/>
        <v>0</v>
      </c>
      <c r="V1117" s="81" t="str">
        <f>IFERROR(VLOOKUP(A1117,'Competitors Links &amp; Pricings'!A:G,3,0),"")</f>
        <v xml:space="preserve"> </v>
      </c>
      <c r="W1117" s="81" t="str">
        <f>IFERROR(VLOOKUP(A1117,'Competitors Links &amp; Pricings'!A:G,5,0),"")</f>
        <v xml:space="preserve"> </v>
      </c>
      <c r="X1117" s="81" t="str">
        <f>IFERROR(VLOOKUP(A1117,'Competitors Links &amp; Pricings'!A:G,7,0),"")</f>
        <v xml:space="preserve"> </v>
      </c>
      <c r="Y1117" s="81">
        <f>IFERROR(VLOOKUP(A1117,'Competitors Links &amp; Pricings'!A:L,8,0),"")</f>
        <v>23.62</v>
      </c>
      <c r="Z1117" s="81">
        <f>IFERROR(VLOOKUP(A1117,'Competitors Links &amp; Pricings'!A:L,9,0),"")</f>
        <v>10.199999999999999</v>
      </c>
      <c r="AA1117" s="81">
        <f>IFERROR(VLOOKUP(A1117,'Competitors Links &amp; Pricings'!A:L,10,0),"")</f>
        <v>156.52000000000001</v>
      </c>
      <c r="AB1117" s="81">
        <f>IFERROR(VLOOKUP(A1117,'Competitors Links &amp; Pricings'!A:L,11,0),"")</f>
        <v>39.369999999999997</v>
      </c>
    </row>
    <row r="1118" spans="1:28" s="83" customFormat="1" ht="12" x14ac:dyDescent="0.25">
      <c r="A1118" s="81" t="s">
        <v>3441</v>
      </c>
      <c r="B1118" s="89">
        <v>14.38</v>
      </c>
      <c r="C1118" s="89">
        <v>15.4</v>
      </c>
      <c r="D1118" s="106">
        <f t="shared" si="68"/>
        <v>6.62337662337662E-2</v>
      </c>
      <c r="E1118" s="90">
        <f t="shared" si="69"/>
        <v>0</v>
      </c>
      <c r="F1118" s="90">
        <f t="shared" si="70"/>
        <v>16.739999999999998</v>
      </c>
      <c r="G1118" s="82" t="s">
        <v>34</v>
      </c>
      <c r="H1118" s="81" t="s">
        <v>3442</v>
      </c>
      <c r="I1118" s="81" t="s">
        <v>3443</v>
      </c>
      <c r="J1118" s="81" t="s">
        <v>439</v>
      </c>
      <c r="K1118" s="81"/>
      <c r="L1118" s="81"/>
      <c r="M1118" s="81"/>
      <c r="N1118" s="81"/>
      <c r="O1118" s="82"/>
      <c r="P1118" s="81"/>
      <c r="Q1118" s="81"/>
      <c r="R1118" s="81"/>
      <c r="S1118" s="81"/>
      <c r="T1118" s="81"/>
      <c r="U1118" s="81">
        <f t="shared" si="71"/>
        <v>0</v>
      </c>
      <c r="V1118" s="81">
        <f>IFERROR(VLOOKUP(A1118,'Competitors Links &amp; Pricings'!A:G,3,0),"")</f>
        <v>20.36</v>
      </c>
      <c r="W1118" s="81">
        <f>IFERROR(VLOOKUP(A1118,'Competitors Links &amp; Pricings'!A:G,5,0),"")</f>
        <v>16.739999999999998</v>
      </c>
      <c r="X1118" s="81">
        <f>IFERROR(VLOOKUP(A1118,'Competitors Links &amp; Pricings'!A:G,7,0),"")</f>
        <v>19.989999999999998</v>
      </c>
      <c r="Y1118" s="81">
        <f>IFERROR(VLOOKUP(A1118,'Competitors Links &amp; Pricings'!A:L,8,0),"")</f>
        <v>5.7</v>
      </c>
      <c r="Z1118" s="81">
        <f>IFERROR(VLOOKUP(A1118,'Competitors Links &amp; Pricings'!A:L,9,0),"")</f>
        <v>8.9</v>
      </c>
      <c r="AA1118" s="81">
        <f>IFERROR(VLOOKUP(A1118,'Competitors Links &amp; Pricings'!A:L,10,0),"")</f>
        <v>12</v>
      </c>
      <c r="AB1118" s="81">
        <f>IFERROR(VLOOKUP(A1118,'Competitors Links &amp; Pricings'!A:L,11,0),"")</f>
        <v>2.5</v>
      </c>
    </row>
    <row r="1119" spans="1:28" s="83" customFormat="1" ht="12" x14ac:dyDescent="0.25">
      <c r="A1119" s="81" t="s">
        <v>3444</v>
      </c>
      <c r="B1119" s="89">
        <v>14.38</v>
      </c>
      <c r="C1119" s="89">
        <v>18.440000000000001</v>
      </c>
      <c r="D1119" s="106">
        <f t="shared" si="68"/>
        <v>0.22017353579175705</v>
      </c>
      <c r="E1119" s="90">
        <f t="shared" si="69"/>
        <v>0</v>
      </c>
      <c r="F1119" s="90">
        <f t="shared" si="70"/>
        <v>20.04</v>
      </c>
      <c r="G1119" s="82" t="s">
        <v>34</v>
      </c>
      <c r="H1119" s="81" t="s">
        <v>3445</v>
      </c>
      <c r="I1119" s="81" t="s">
        <v>3446</v>
      </c>
      <c r="J1119" s="81" t="s">
        <v>439</v>
      </c>
      <c r="K1119" s="81"/>
      <c r="L1119" s="81"/>
      <c r="M1119" s="81"/>
      <c r="N1119" s="81"/>
      <c r="O1119" s="82"/>
      <c r="P1119" s="81"/>
      <c r="Q1119" s="81"/>
      <c r="R1119" s="81"/>
      <c r="S1119" s="81"/>
      <c r="T1119" s="81"/>
      <c r="U1119" s="81">
        <f t="shared" si="71"/>
        <v>0</v>
      </c>
      <c r="V1119" s="81">
        <f>IFERROR(VLOOKUP(A1119,'Competitors Links &amp; Pricings'!A:G,3,0),"")</f>
        <v>20.04</v>
      </c>
      <c r="W1119" s="81">
        <f>IFERROR(VLOOKUP(A1119,'Competitors Links &amp; Pricings'!A:G,5,0),"")</f>
        <v>20.36</v>
      </c>
      <c r="X1119" s="81" t="str">
        <f>IFERROR(VLOOKUP(A1119,'Competitors Links &amp; Pricings'!A:G,7,0),"")</f>
        <v xml:space="preserve"> </v>
      </c>
      <c r="Y1119" s="81">
        <f>IFERROR(VLOOKUP(A1119,'Competitors Links &amp; Pricings'!A:L,8,0),"")</f>
        <v>3.4</v>
      </c>
      <c r="Z1119" s="81">
        <f>IFERROR(VLOOKUP(A1119,'Competitors Links &amp; Pricings'!A:L,9,0),"")</f>
        <v>5.2</v>
      </c>
      <c r="AA1119" s="81">
        <f>IFERROR(VLOOKUP(A1119,'Competitors Links &amp; Pricings'!A:L,10,0),"")</f>
        <v>0.14000000000000001</v>
      </c>
      <c r="AB1119" s="81">
        <f>IFERROR(VLOOKUP(A1119,'Competitors Links &amp; Pricings'!A:L,11,0),"")</f>
        <v>1</v>
      </c>
    </row>
    <row r="1120" spans="1:28" s="83" customFormat="1" ht="12" x14ac:dyDescent="0.25">
      <c r="A1120" s="81" t="s">
        <v>3447</v>
      </c>
      <c r="B1120" s="89">
        <v>14.38</v>
      </c>
      <c r="C1120" s="89">
        <v>16.97</v>
      </c>
      <c r="D1120" s="106">
        <f t="shared" si="68"/>
        <v>0.15262227460223915</v>
      </c>
      <c r="E1120" s="90">
        <f t="shared" si="69"/>
        <v>0</v>
      </c>
      <c r="F1120" s="90">
        <f t="shared" si="70"/>
        <v>15.99</v>
      </c>
      <c r="G1120" s="82" t="s">
        <v>34</v>
      </c>
      <c r="H1120" s="81" t="s">
        <v>3448</v>
      </c>
      <c r="I1120" s="81" t="s">
        <v>3449</v>
      </c>
      <c r="J1120" s="81" t="s">
        <v>439</v>
      </c>
      <c r="K1120" s="81"/>
      <c r="L1120" s="81"/>
      <c r="M1120" s="81"/>
      <c r="N1120" s="81"/>
      <c r="O1120" s="82"/>
      <c r="P1120" s="81"/>
      <c r="Q1120" s="81"/>
      <c r="R1120" s="81"/>
      <c r="S1120" s="81"/>
      <c r="T1120" s="81"/>
      <c r="U1120" s="81">
        <f t="shared" si="71"/>
        <v>0</v>
      </c>
      <c r="V1120" s="81">
        <f>IFERROR(VLOOKUP(A1120,'Competitors Links &amp; Pricings'!A:G,3,0),"")</f>
        <v>15.99</v>
      </c>
      <c r="W1120" s="81">
        <f>IFERROR(VLOOKUP(A1120,'Competitors Links &amp; Pricings'!A:G,5,0),"")</f>
        <v>16.739999999999998</v>
      </c>
      <c r="X1120" s="81">
        <f>IFERROR(VLOOKUP(A1120,'Competitors Links &amp; Pricings'!A:G,7,0),"")</f>
        <v>18.989999999999998</v>
      </c>
      <c r="Y1120" s="81">
        <f>IFERROR(VLOOKUP(A1120,'Competitors Links &amp; Pricings'!A:L,8,0),"")</f>
        <v>2.75</v>
      </c>
      <c r="Z1120" s="81">
        <f>IFERROR(VLOOKUP(A1120,'Competitors Links &amp; Pricings'!A:L,9,0),"")</f>
        <v>5.75</v>
      </c>
      <c r="AA1120" s="81">
        <f>IFERROR(VLOOKUP(A1120,'Competitors Links &amp; Pricings'!A:L,10,0),"")</f>
        <v>1</v>
      </c>
      <c r="AB1120" s="81">
        <f>IFERROR(VLOOKUP(A1120,'Competitors Links &amp; Pricings'!A:L,11,0),"")</f>
        <v>1</v>
      </c>
    </row>
    <row r="1121" spans="1:28" s="83" customFormat="1" ht="12" x14ac:dyDescent="0.25">
      <c r="A1121" s="81" t="s">
        <v>3450</v>
      </c>
      <c r="B1121" s="89">
        <v>15.63</v>
      </c>
      <c r="C1121" s="89">
        <v>19.32</v>
      </c>
      <c r="D1121" s="106">
        <f t="shared" si="68"/>
        <v>0.19099378881987575</v>
      </c>
      <c r="E1121" s="90">
        <f t="shared" si="69"/>
        <v>0</v>
      </c>
      <c r="F1121" s="90">
        <f t="shared" si="70"/>
        <v>21</v>
      </c>
      <c r="G1121" s="82" t="s">
        <v>34</v>
      </c>
      <c r="H1121" s="81" t="s">
        <v>3451</v>
      </c>
      <c r="I1121" s="81" t="s">
        <v>3452</v>
      </c>
      <c r="J1121" s="81" t="s">
        <v>439</v>
      </c>
      <c r="K1121" s="81"/>
      <c r="L1121" s="81"/>
      <c r="M1121" s="81"/>
      <c r="N1121" s="81"/>
      <c r="O1121" s="82"/>
      <c r="P1121" s="81"/>
      <c r="Q1121" s="81"/>
      <c r="R1121" s="81"/>
      <c r="S1121" s="81"/>
      <c r="T1121" s="81"/>
      <c r="U1121" s="81">
        <f t="shared" si="71"/>
        <v>0</v>
      </c>
      <c r="V1121" s="81">
        <f>IFERROR(VLOOKUP(A1121,'Competitors Links &amp; Pricings'!A:G,3,0),"")</f>
        <v>22.13</v>
      </c>
      <c r="W1121" s="81">
        <f>IFERROR(VLOOKUP(A1121,'Competitors Links &amp; Pricings'!A:G,5,0),"")</f>
        <v>21</v>
      </c>
      <c r="X1121" s="81">
        <f>IFERROR(VLOOKUP(A1121,'Competitors Links &amp; Pricings'!A:G,7,0),"")</f>
        <v>21.79</v>
      </c>
      <c r="Y1121" s="81">
        <f>IFERROR(VLOOKUP(A1121,'Competitors Links &amp; Pricings'!A:L,8,0),"")</f>
        <v>1</v>
      </c>
      <c r="Z1121" s="81">
        <f>IFERROR(VLOOKUP(A1121,'Competitors Links &amp; Pricings'!A:L,9,0),"")</f>
        <v>1</v>
      </c>
      <c r="AA1121" s="81">
        <f>IFERROR(VLOOKUP(A1121,'Competitors Links &amp; Pricings'!A:L,10,0),"")</f>
        <v>0.2</v>
      </c>
      <c r="AB1121" s="81">
        <f>IFERROR(VLOOKUP(A1121,'Competitors Links &amp; Pricings'!A:L,11,0),"")</f>
        <v>4</v>
      </c>
    </row>
    <row r="1122" spans="1:28" s="83" customFormat="1" ht="12" x14ac:dyDescent="0.25">
      <c r="A1122" s="81" t="s">
        <v>3453</v>
      </c>
      <c r="B1122" s="89">
        <v>20.94</v>
      </c>
      <c r="C1122" s="89">
        <v>24.33</v>
      </c>
      <c r="D1122" s="106">
        <f t="shared" si="68"/>
        <v>0.13933415536374835</v>
      </c>
      <c r="E1122" s="90">
        <f t="shared" si="69"/>
        <v>0</v>
      </c>
      <c r="F1122" s="90">
        <f t="shared" si="70"/>
        <v>26.45</v>
      </c>
      <c r="G1122" s="82" t="s">
        <v>34</v>
      </c>
      <c r="H1122" s="81" t="s">
        <v>3454</v>
      </c>
      <c r="I1122" s="81" t="s">
        <v>3455</v>
      </c>
      <c r="J1122" s="81" t="s">
        <v>439</v>
      </c>
      <c r="K1122" s="81"/>
      <c r="L1122" s="81"/>
      <c r="M1122" s="81"/>
      <c r="N1122" s="81"/>
      <c r="O1122" s="82"/>
      <c r="P1122" s="81"/>
      <c r="Q1122" s="81"/>
      <c r="R1122" s="81"/>
      <c r="S1122" s="81"/>
      <c r="T1122" s="81"/>
      <c r="U1122" s="81">
        <f t="shared" si="71"/>
        <v>0</v>
      </c>
      <c r="V1122" s="81">
        <f>IFERROR(VLOOKUP(A1122,'Competitors Links &amp; Pricings'!A:G,3,0),"")</f>
        <v>29.65</v>
      </c>
      <c r="W1122" s="81">
        <f>IFERROR(VLOOKUP(A1122,'Competitors Links &amp; Pricings'!A:G,5,0),"")</f>
        <v>32</v>
      </c>
      <c r="X1122" s="81">
        <f>IFERROR(VLOOKUP(A1122,'Competitors Links &amp; Pricings'!A:G,7,0),"")</f>
        <v>26.45</v>
      </c>
      <c r="Y1122" s="81">
        <f>IFERROR(VLOOKUP(A1122,'Competitors Links &amp; Pricings'!A:L,8,0),"")</f>
        <v>6</v>
      </c>
      <c r="Z1122" s="81">
        <f>IFERROR(VLOOKUP(A1122,'Competitors Links &amp; Pricings'!A:L,9,0),"")</f>
        <v>4</v>
      </c>
      <c r="AA1122" s="81">
        <f>IFERROR(VLOOKUP(A1122,'Competitors Links &amp; Pricings'!A:L,10,0),"")</f>
        <v>1</v>
      </c>
      <c r="AB1122" s="81">
        <f>IFERROR(VLOOKUP(A1122,'Competitors Links &amp; Pricings'!A:L,11,0),"")</f>
        <v>4</v>
      </c>
    </row>
    <row r="1123" spans="1:28" s="83" customFormat="1" ht="12" x14ac:dyDescent="0.25">
      <c r="A1123" s="81" t="s">
        <v>3456</v>
      </c>
      <c r="B1123" s="89">
        <v>50.68</v>
      </c>
      <c r="C1123" s="89">
        <v>64.900000000000006</v>
      </c>
      <c r="D1123" s="106">
        <f t="shared" si="68"/>
        <v>0.21910631741140224</v>
      </c>
      <c r="E1123" s="90">
        <f t="shared" si="69"/>
        <v>0</v>
      </c>
      <c r="F1123" s="90">
        <f t="shared" si="70"/>
        <v>68.36</v>
      </c>
      <c r="G1123" s="82" t="s">
        <v>34</v>
      </c>
      <c r="H1123" s="81" t="s">
        <v>3457</v>
      </c>
      <c r="I1123" s="81" t="s">
        <v>3458</v>
      </c>
      <c r="J1123" s="81" t="s">
        <v>169</v>
      </c>
      <c r="K1123" s="81"/>
      <c r="L1123" s="81"/>
      <c r="M1123" s="81"/>
      <c r="N1123" s="81"/>
      <c r="O1123" s="82"/>
      <c r="P1123" s="81"/>
      <c r="Q1123" s="81"/>
      <c r="R1123" s="81"/>
      <c r="S1123" s="81"/>
      <c r="T1123" s="81"/>
      <c r="U1123" s="81">
        <f t="shared" si="71"/>
        <v>0</v>
      </c>
      <c r="V1123" s="81">
        <f>IFERROR(VLOOKUP(A1123,'Competitors Links &amp; Pricings'!A:G,3,0),"")</f>
        <v>69.72</v>
      </c>
      <c r="W1123" s="81">
        <f>IFERROR(VLOOKUP(A1123,'Competitors Links &amp; Pricings'!A:G,5,0),"")</f>
        <v>68.36</v>
      </c>
      <c r="X1123" s="81">
        <f>IFERROR(VLOOKUP(A1123,'Competitors Links &amp; Pricings'!A:G,7,0),"")</f>
        <v>84.53</v>
      </c>
      <c r="Y1123" s="81">
        <f>IFERROR(VLOOKUP(A1123,'Competitors Links &amp; Pricings'!A:L,8,0),"")</f>
        <v>3</v>
      </c>
      <c r="Z1123" s="81">
        <f>IFERROR(VLOOKUP(A1123,'Competitors Links &amp; Pricings'!A:L,9,0),"")</f>
        <v>8</v>
      </c>
      <c r="AA1123" s="81">
        <f>IFERROR(VLOOKUP(A1123,'Competitors Links &amp; Pricings'!A:L,10,0),"")</f>
        <v>1.67</v>
      </c>
      <c r="AB1123" s="81">
        <f>IFERROR(VLOOKUP(A1123,'Competitors Links &amp; Pricings'!A:L,11,0),"")</f>
        <v>7</v>
      </c>
    </row>
    <row r="1124" spans="1:28" s="83" customFormat="1" ht="12" x14ac:dyDescent="0.25">
      <c r="A1124" s="81" t="s">
        <v>3459</v>
      </c>
      <c r="B1124" s="89">
        <v>45.46</v>
      </c>
      <c r="C1124" s="89">
        <v>55.7</v>
      </c>
      <c r="D1124" s="106">
        <f t="shared" si="68"/>
        <v>0.18384201077199286</v>
      </c>
      <c r="E1124" s="90">
        <f t="shared" si="69"/>
        <v>0</v>
      </c>
      <c r="F1124" s="90">
        <f t="shared" si="70"/>
        <v>56.9</v>
      </c>
      <c r="G1124" s="82" t="s">
        <v>50</v>
      </c>
      <c r="H1124" s="81" t="s">
        <v>3460</v>
      </c>
      <c r="I1124" s="81" t="s">
        <v>3461</v>
      </c>
      <c r="J1124" s="81" t="s">
        <v>169</v>
      </c>
      <c r="K1124" s="81"/>
      <c r="L1124" s="81"/>
      <c r="M1124" s="81"/>
      <c r="N1124" s="81"/>
      <c r="O1124" s="82"/>
      <c r="P1124" s="81"/>
      <c r="Q1124" s="81"/>
      <c r="R1124" s="81"/>
      <c r="S1124" s="81"/>
      <c r="T1124" s="81"/>
      <c r="U1124" s="81">
        <f t="shared" si="71"/>
        <v>0</v>
      </c>
      <c r="V1124" s="81">
        <f>IFERROR(VLOOKUP(A1124,'Competitors Links &amp; Pricings'!A:G,3,0),"")</f>
        <v>58.98</v>
      </c>
      <c r="W1124" s="81">
        <f>IFERROR(VLOOKUP(A1124,'Competitors Links &amp; Pricings'!A:G,5,0),"")</f>
        <v>56.9</v>
      </c>
      <c r="X1124" s="81">
        <f>IFERROR(VLOOKUP(A1124,'Competitors Links &amp; Pricings'!A:G,7,0),"")</f>
        <v>100.01</v>
      </c>
      <c r="Y1124" s="81">
        <f>IFERROR(VLOOKUP(A1124,'Competitors Links &amp; Pricings'!A:L,8,0),"")</f>
        <v>9.75</v>
      </c>
      <c r="Z1124" s="81">
        <f>IFERROR(VLOOKUP(A1124,'Competitors Links &amp; Pricings'!A:L,9,0),"")</f>
        <v>10</v>
      </c>
      <c r="AA1124" s="81">
        <f>IFERROR(VLOOKUP(A1124,'Competitors Links &amp; Pricings'!A:L,10,0),"")</f>
        <v>1.675</v>
      </c>
      <c r="AB1124" s="81">
        <f>IFERROR(VLOOKUP(A1124,'Competitors Links &amp; Pricings'!A:L,11,0),"")</f>
        <v>14</v>
      </c>
    </row>
    <row r="1125" spans="1:28" s="83" customFormat="1" ht="12" x14ac:dyDescent="0.25">
      <c r="A1125" s="81" t="s">
        <v>3462</v>
      </c>
      <c r="B1125" s="89">
        <v>3.3</v>
      </c>
      <c r="C1125" s="89">
        <v>4.07</v>
      </c>
      <c r="D1125" s="106">
        <f t="shared" si="68"/>
        <v>0.18918918918918928</v>
      </c>
      <c r="E1125" s="90">
        <f t="shared" si="69"/>
        <v>0</v>
      </c>
      <c r="F1125" s="90">
        <f t="shared" si="70"/>
        <v>4.12</v>
      </c>
      <c r="G1125" s="82" t="s">
        <v>34</v>
      </c>
      <c r="H1125" s="81" t="s">
        <v>3463</v>
      </c>
      <c r="I1125" s="81" t="s">
        <v>3464</v>
      </c>
      <c r="J1125" s="81" t="s">
        <v>169</v>
      </c>
      <c r="K1125" s="81"/>
      <c r="L1125" s="81"/>
      <c r="M1125" s="81"/>
      <c r="N1125" s="81"/>
      <c r="O1125" s="82"/>
      <c r="P1125" s="81"/>
      <c r="Q1125" s="81"/>
      <c r="R1125" s="81"/>
      <c r="S1125" s="81"/>
      <c r="T1125" s="81"/>
      <c r="U1125" s="81">
        <f t="shared" si="71"/>
        <v>0</v>
      </c>
      <c r="V1125" s="81">
        <f>IFERROR(VLOOKUP(A1125,'Competitors Links &amp; Pricings'!A:G,3,0),"")</f>
        <v>4.12</v>
      </c>
      <c r="W1125" s="81">
        <f>IFERROR(VLOOKUP(A1125,'Competitors Links &amp; Pricings'!A:G,5,0),"")</f>
        <v>4.82</v>
      </c>
      <c r="X1125" s="81">
        <f>IFERROR(VLOOKUP(A1125,'Competitors Links &amp; Pricings'!A:G,7,0),"")</f>
        <v>5.64</v>
      </c>
      <c r="Y1125" s="81">
        <f>IFERROR(VLOOKUP(A1125,'Competitors Links &amp; Pricings'!A:L,8,0),"")</f>
        <v>4</v>
      </c>
      <c r="Z1125" s="81">
        <f>IFERROR(VLOOKUP(A1125,'Competitors Links &amp; Pricings'!A:L,9,0),"")</f>
        <v>13</v>
      </c>
      <c r="AA1125" s="81">
        <f>IFERROR(VLOOKUP(A1125,'Competitors Links &amp; Pricings'!A:L,10,0),"")</f>
        <v>0.25</v>
      </c>
      <c r="AB1125" s="81">
        <f>IFERROR(VLOOKUP(A1125,'Competitors Links &amp; Pricings'!A:L,11,0),"")</f>
        <v>4.5</v>
      </c>
    </row>
    <row r="1126" spans="1:28" s="92" customFormat="1" ht="12" x14ac:dyDescent="0.25">
      <c r="A1126" s="91" t="s">
        <v>3465</v>
      </c>
      <c r="B1126" s="89">
        <v>3.2</v>
      </c>
      <c r="C1126" s="89">
        <v>3.93</v>
      </c>
      <c r="D1126" s="106">
        <f t="shared" si="68"/>
        <v>0.18575063613231552</v>
      </c>
      <c r="E1126" s="90">
        <f t="shared" si="69"/>
        <v>0</v>
      </c>
      <c r="F1126" s="90">
        <f t="shared" si="70"/>
        <v>3.29</v>
      </c>
      <c r="G1126" s="100" t="s">
        <v>527</v>
      </c>
      <c r="H1126" s="101" t="s">
        <v>3466</v>
      </c>
      <c r="I1126" s="101" t="s">
        <v>3467</v>
      </c>
      <c r="J1126" s="101" t="s">
        <v>2738</v>
      </c>
      <c r="K1126" s="101"/>
      <c r="L1126" s="101"/>
      <c r="M1126" s="101"/>
      <c r="N1126" s="101"/>
      <c r="O1126" s="100"/>
      <c r="P1126" s="101"/>
      <c r="Q1126" s="101"/>
      <c r="R1126" s="101"/>
      <c r="S1126" s="101"/>
      <c r="T1126" s="101"/>
      <c r="U1126" s="81">
        <f t="shared" si="71"/>
        <v>0</v>
      </c>
      <c r="V1126" s="101">
        <f>IFERROR(VLOOKUP(A1126,'Competitors Links &amp; Pricings'!A:G,3,0),"")</f>
        <v>4.8600000000000003</v>
      </c>
      <c r="W1126" s="101">
        <f>IFERROR(VLOOKUP(A1126,'Competitors Links &amp; Pricings'!A:G,5,0),"")</f>
        <v>3.29</v>
      </c>
      <c r="X1126" s="101" t="str">
        <f>IFERROR(VLOOKUP(A1126,'Competitors Links &amp; Pricings'!A:G,7,0),"")</f>
        <v xml:space="preserve"> </v>
      </c>
      <c r="Y1126" s="101">
        <f>IFERROR(VLOOKUP(A1126,'Competitors Links &amp; Pricings'!A:L,8,0),"")</f>
        <v>1.25</v>
      </c>
      <c r="Z1126" s="101">
        <f>IFERROR(VLOOKUP(A1126,'Competitors Links &amp; Pricings'!A:L,9,0),"")</f>
        <v>1</v>
      </c>
      <c r="AA1126" s="101">
        <f>IFERROR(VLOOKUP(A1126,'Competitors Links &amp; Pricings'!A:L,10,0),"")</f>
        <v>0.13</v>
      </c>
      <c r="AB1126" s="101">
        <f>IFERROR(VLOOKUP(A1126,'Competitors Links &amp; Pricings'!A:L,11,0),"")</f>
        <v>1.25</v>
      </c>
    </row>
    <row r="1127" spans="1:28" s="83" customFormat="1" ht="12" x14ac:dyDescent="0.25">
      <c r="A1127" s="81" t="s">
        <v>3468</v>
      </c>
      <c r="B1127" s="89">
        <v>0</v>
      </c>
      <c r="C1127" s="89">
        <v>395.43</v>
      </c>
      <c r="D1127" s="106">
        <f t="shared" si="68"/>
        <v>1</v>
      </c>
      <c r="E1127" s="90">
        <f t="shared" si="69"/>
        <v>0</v>
      </c>
      <c r="F1127" s="90">
        <f t="shared" si="70"/>
        <v>350.39</v>
      </c>
      <c r="G1127" s="82" t="s">
        <v>34</v>
      </c>
      <c r="H1127" s="81" t="s">
        <v>3469</v>
      </c>
      <c r="I1127" s="81" t="s">
        <v>3470</v>
      </c>
      <c r="J1127" s="81" t="s">
        <v>3471</v>
      </c>
      <c r="K1127" s="81"/>
      <c r="L1127" s="81"/>
      <c r="M1127" s="81"/>
      <c r="N1127" s="81"/>
      <c r="O1127" s="82"/>
      <c r="P1127" s="81"/>
      <c r="Q1127" s="81"/>
      <c r="R1127" s="81"/>
      <c r="S1127" s="81"/>
      <c r="T1127" s="81"/>
      <c r="U1127" s="81">
        <f t="shared" si="71"/>
        <v>0</v>
      </c>
      <c r="V1127" s="81">
        <f>IFERROR(VLOOKUP(A1127,'Competitors Links &amp; Pricings'!A:G,3,0),"")</f>
        <v>350.39</v>
      </c>
      <c r="W1127" s="81" t="str">
        <f>IFERROR(VLOOKUP(A1127,'Competitors Links &amp; Pricings'!A:G,5,0),"")</f>
        <v xml:space="preserve"> </v>
      </c>
      <c r="X1127" s="81" t="str">
        <f>IFERROR(VLOOKUP(A1127,'Competitors Links &amp; Pricings'!A:G,7,0),"")</f>
        <v xml:space="preserve"> </v>
      </c>
      <c r="Y1127" s="81">
        <f>IFERROR(VLOOKUP(A1127,'Competitors Links &amp; Pricings'!A:L,8,0),"")</f>
        <v>44.1</v>
      </c>
      <c r="Z1127" s="81">
        <f>IFERROR(VLOOKUP(A1127,'Competitors Links &amp; Pricings'!A:L,9,0),"")</f>
        <v>70.5</v>
      </c>
      <c r="AA1127" s="81">
        <f>IFERROR(VLOOKUP(A1127,'Competitors Links &amp; Pricings'!A:L,10,0),"")</f>
        <v>1102</v>
      </c>
      <c r="AB1127" s="81">
        <f>IFERROR(VLOOKUP(A1127,'Competitors Links &amp; Pricings'!A:L,11,0),"")</f>
        <v>47.8</v>
      </c>
    </row>
    <row r="1128" spans="1:28" s="83" customFormat="1" ht="12" x14ac:dyDescent="0.25">
      <c r="A1128" s="81" t="s">
        <v>3472</v>
      </c>
      <c r="B1128" s="89">
        <v>1.4</v>
      </c>
      <c r="C1128" s="89">
        <v>1.74</v>
      </c>
      <c r="D1128" s="106">
        <f t="shared" si="68"/>
        <v>0.19540229885057475</v>
      </c>
      <c r="E1128" s="90">
        <f t="shared" si="69"/>
        <v>0</v>
      </c>
      <c r="F1128" s="90">
        <f t="shared" si="70"/>
        <v>0</v>
      </c>
      <c r="G1128" s="82" t="s">
        <v>34</v>
      </c>
      <c r="H1128" s="81" t="s">
        <v>3473</v>
      </c>
      <c r="I1128" s="81" t="s">
        <v>3474</v>
      </c>
      <c r="J1128" s="81" t="s">
        <v>135</v>
      </c>
      <c r="K1128" s="81"/>
      <c r="L1128" s="81"/>
      <c r="M1128" s="81"/>
      <c r="N1128" s="81"/>
      <c r="O1128" s="82"/>
      <c r="P1128" s="81"/>
      <c r="Q1128" s="81"/>
      <c r="R1128" s="81"/>
      <c r="S1128" s="81"/>
      <c r="T1128" s="81"/>
      <c r="U1128" s="81">
        <f t="shared" si="71"/>
        <v>0</v>
      </c>
      <c r="V1128" s="81" t="str">
        <f>IFERROR(VLOOKUP(A1128,'Competitors Links &amp; Pricings'!A:G,3,0),"")</f>
        <v xml:space="preserve"> </v>
      </c>
      <c r="W1128" s="81" t="str">
        <f>IFERROR(VLOOKUP(A1128,'Competitors Links &amp; Pricings'!A:G,5,0),"")</f>
        <v xml:space="preserve"> </v>
      </c>
      <c r="X1128" s="81" t="str">
        <f>IFERROR(VLOOKUP(A1128,'Competitors Links &amp; Pricings'!A:G,7,0),"")</f>
        <v xml:space="preserve"> </v>
      </c>
      <c r="Y1128" s="81">
        <f>IFERROR(VLOOKUP(A1128,'Competitors Links &amp; Pricings'!A:L,8,0),"")</f>
        <v>7.1</v>
      </c>
      <c r="Z1128" s="81">
        <f>IFERROR(VLOOKUP(A1128,'Competitors Links &amp; Pricings'!A:L,9,0),"")</f>
        <v>11.6</v>
      </c>
      <c r="AA1128" s="81">
        <f>IFERROR(VLOOKUP(A1128,'Competitors Links &amp; Pricings'!A:L,10,0),"")</f>
        <v>3.3000000000000002E-2</v>
      </c>
      <c r="AB1128" s="81">
        <f>IFERROR(VLOOKUP(A1128,'Competitors Links &amp; Pricings'!A:L,11,0),"")</f>
        <v>7.3</v>
      </c>
    </row>
    <row r="1129" spans="1:28" s="83" customFormat="1" ht="12" x14ac:dyDescent="0.25">
      <c r="A1129" s="81" t="s">
        <v>3475</v>
      </c>
      <c r="B1129" s="89">
        <v>110.76</v>
      </c>
      <c r="C1129" s="89">
        <v>130.38999999999999</v>
      </c>
      <c r="D1129" s="106">
        <f t="shared" si="68"/>
        <v>0.15054835493519428</v>
      </c>
      <c r="E1129" s="90">
        <f t="shared" si="69"/>
        <v>0</v>
      </c>
      <c r="F1129" s="90">
        <f t="shared" si="70"/>
        <v>140.22</v>
      </c>
      <c r="G1129" s="82" t="s">
        <v>34</v>
      </c>
      <c r="H1129" s="81">
        <v>404036</v>
      </c>
      <c r="I1129" s="81" t="s">
        <v>3476</v>
      </c>
      <c r="J1129" s="81" t="s">
        <v>135</v>
      </c>
      <c r="K1129" s="81"/>
      <c r="L1129" s="81"/>
      <c r="M1129" s="81"/>
      <c r="N1129" s="81"/>
      <c r="O1129" s="82"/>
      <c r="P1129" s="81"/>
      <c r="Q1129" s="81"/>
      <c r="R1129" s="81"/>
      <c r="S1129" s="81"/>
      <c r="T1129" s="81"/>
      <c r="U1129" s="81">
        <f t="shared" si="71"/>
        <v>0</v>
      </c>
      <c r="V1129" s="81">
        <f>IFERROR(VLOOKUP(A1129,'Competitors Links &amp; Pricings'!A:G,3,0),"")</f>
        <v>140.22</v>
      </c>
      <c r="W1129" s="81">
        <f>IFERROR(VLOOKUP(A1129,'Competitors Links &amp; Pricings'!A:G,5,0),"")</f>
        <v>140.22</v>
      </c>
      <c r="X1129" s="81">
        <f>IFERROR(VLOOKUP(A1129,'Competitors Links &amp; Pricings'!A:G,7,0),"")</f>
        <v>140.22</v>
      </c>
      <c r="Y1129" s="81">
        <f>IFERROR(VLOOKUP(A1129,'Competitors Links &amp; Pricings'!A:L,8,0),"")</f>
        <v>3.94</v>
      </c>
      <c r="Z1129" s="81">
        <f>IFERROR(VLOOKUP(A1129,'Competitors Links &amp; Pricings'!A:L,9,0),"")</f>
        <v>10.63</v>
      </c>
      <c r="AA1129" s="81">
        <f>IFERROR(VLOOKUP(A1129,'Competitors Links &amp; Pricings'!A:L,10,0),"")</f>
        <v>6.6</v>
      </c>
      <c r="AB1129" s="81">
        <f>IFERROR(VLOOKUP(A1129,'Competitors Links &amp; Pricings'!A:L,11,0),"")</f>
        <v>1.38</v>
      </c>
    </row>
    <row r="1130" spans="1:28" s="83" customFormat="1" ht="12" x14ac:dyDescent="0.25">
      <c r="A1130" s="81" t="s">
        <v>3477</v>
      </c>
      <c r="B1130" s="89">
        <v>198.74</v>
      </c>
      <c r="C1130" s="89">
        <v>240</v>
      </c>
      <c r="D1130" s="106">
        <f t="shared" si="68"/>
        <v>0.17191666666666663</v>
      </c>
      <c r="E1130" s="90">
        <f t="shared" si="69"/>
        <v>0</v>
      </c>
      <c r="F1130" s="90">
        <f t="shared" si="70"/>
        <v>191</v>
      </c>
      <c r="G1130" s="82" t="s">
        <v>50</v>
      </c>
      <c r="H1130" s="81" t="s">
        <v>3478</v>
      </c>
      <c r="I1130" s="81" t="s">
        <v>3479</v>
      </c>
      <c r="J1130" s="81" t="s">
        <v>3480</v>
      </c>
      <c r="K1130" s="81"/>
      <c r="L1130" s="81"/>
      <c r="M1130" s="81"/>
      <c r="N1130" s="81"/>
      <c r="O1130" s="82"/>
      <c r="P1130" s="81"/>
      <c r="Q1130" s="81"/>
      <c r="R1130" s="81"/>
      <c r="S1130" s="81"/>
      <c r="T1130" s="81"/>
      <c r="U1130" s="81">
        <f t="shared" si="71"/>
        <v>0</v>
      </c>
      <c r="V1130" s="81">
        <f>IFERROR(VLOOKUP(A1130,'Competitors Links &amp; Pricings'!A:G,3,0),"")</f>
        <v>205.33</v>
      </c>
      <c r="W1130" s="81">
        <f>IFERROR(VLOOKUP(A1130,'Competitors Links &amp; Pricings'!A:G,5,0),"")</f>
        <v>191</v>
      </c>
      <c r="X1130" s="81" t="str">
        <f>IFERROR(VLOOKUP(A1130,'Competitors Links &amp; Pricings'!A:G,7,0),"")</f>
        <v xml:space="preserve"> </v>
      </c>
      <c r="Y1130" s="81">
        <f>IFERROR(VLOOKUP(A1130,'Competitors Links &amp; Pricings'!A:L,8,0),"")</f>
        <v>41.4</v>
      </c>
      <c r="Z1130" s="81">
        <f>IFERROR(VLOOKUP(A1130,'Competitors Links &amp; Pricings'!A:L,9,0),"")</f>
        <v>69.900000000000006</v>
      </c>
      <c r="AA1130" s="81">
        <f>IFERROR(VLOOKUP(A1130,'Competitors Links &amp; Pricings'!A:L,10,0),"")</f>
        <v>44.1</v>
      </c>
      <c r="AB1130" s="81">
        <f>IFERROR(VLOOKUP(A1130,'Competitors Links &amp; Pricings'!A:L,11,0),"")</f>
        <v>1.4</v>
      </c>
    </row>
    <row r="1131" spans="1:28" s="83" customFormat="1" ht="12" x14ac:dyDescent="0.25">
      <c r="A1131" s="81" t="s">
        <v>3481</v>
      </c>
      <c r="B1131" s="89">
        <v>2473.29</v>
      </c>
      <c r="C1131" s="89">
        <v>3237.01</v>
      </c>
      <c r="D1131" s="106">
        <f t="shared" si="68"/>
        <v>0.23593377839425897</v>
      </c>
      <c r="E1131" s="90">
        <f t="shared" si="69"/>
        <v>0</v>
      </c>
      <c r="F1131" s="90">
        <f t="shared" si="70"/>
        <v>3266.37</v>
      </c>
      <c r="G1131" s="82" t="s">
        <v>50</v>
      </c>
      <c r="H1131" s="81" t="s">
        <v>3482</v>
      </c>
      <c r="I1131" s="81" t="s">
        <v>3483</v>
      </c>
      <c r="J1131" s="81" t="s">
        <v>530</v>
      </c>
      <c r="K1131" s="81"/>
      <c r="L1131" s="81"/>
      <c r="M1131" s="81"/>
      <c r="N1131" s="81"/>
      <c r="O1131" s="82"/>
      <c r="P1131" s="81"/>
      <c r="Q1131" s="81"/>
      <c r="R1131" s="81"/>
      <c r="S1131" s="81"/>
      <c r="T1131" s="81"/>
      <c r="U1131" s="81">
        <f t="shared" si="71"/>
        <v>0</v>
      </c>
      <c r="V1131" s="81">
        <f>IFERROR(VLOOKUP(A1131,'Competitors Links &amp; Pricings'!A:G,3,0),"")</f>
        <v>4000</v>
      </c>
      <c r="W1131" s="81">
        <f>IFERROR(VLOOKUP(A1131,'Competitors Links &amp; Pricings'!A:G,5,0),"")</f>
        <v>3560</v>
      </c>
      <c r="X1131" s="81">
        <f>IFERROR(VLOOKUP(A1131,'Competitors Links &amp; Pricings'!A:G,7,0),"")</f>
        <v>3266.37</v>
      </c>
      <c r="Y1131" s="81">
        <f>IFERROR(VLOOKUP(A1131,'Competitors Links &amp; Pricings'!A:L,8,0),"")</f>
        <v>20.100000000000001</v>
      </c>
      <c r="Z1131" s="81">
        <f>IFERROR(VLOOKUP(A1131,'Competitors Links &amp; Pricings'!A:L,9,0),"")</f>
        <v>8.9</v>
      </c>
      <c r="AA1131" s="81">
        <f>IFERROR(VLOOKUP(A1131,'Competitors Links &amp; Pricings'!A:L,10,0),"")</f>
        <v>95.7</v>
      </c>
      <c r="AB1131" s="81">
        <f>IFERROR(VLOOKUP(A1131,'Competitors Links &amp; Pricings'!A:L,11,0),"")</f>
        <v>28.5</v>
      </c>
    </row>
    <row r="1132" spans="1:28" s="83" customFormat="1" ht="12" x14ac:dyDescent="0.25">
      <c r="A1132" s="81" t="s">
        <v>3484</v>
      </c>
      <c r="B1132" s="89">
        <v>2587.59</v>
      </c>
      <c r="C1132" s="89">
        <v>3179.99</v>
      </c>
      <c r="D1132" s="106">
        <f t="shared" si="68"/>
        <v>0.18628989399337723</v>
      </c>
      <c r="E1132" s="90">
        <f t="shared" si="69"/>
        <v>0</v>
      </c>
      <c r="F1132" s="90">
        <f t="shared" si="70"/>
        <v>3189.99</v>
      </c>
      <c r="G1132" s="82" t="s">
        <v>50</v>
      </c>
      <c r="H1132" s="81" t="s">
        <v>3485</v>
      </c>
      <c r="I1132" s="81" t="s">
        <v>3486</v>
      </c>
      <c r="J1132" s="81" t="s">
        <v>530</v>
      </c>
      <c r="K1132" s="81"/>
      <c r="L1132" s="81"/>
      <c r="M1132" s="81"/>
      <c r="N1132" s="81"/>
      <c r="O1132" s="82"/>
      <c r="P1132" s="81"/>
      <c r="Q1132" s="81"/>
      <c r="R1132" s="81"/>
      <c r="S1132" s="81"/>
      <c r="T1132" s="81"/>
      <c r="U1132" s="81">
        <f t="shared" si="71"/>
        <v>0</v>
      </c>
      <c r="V1132" s="81">
        <f>IFERROR(VLOOKUP(A1132,'Competitors Links &amp; Pricings'!A:G,3,0),"")</f>
        <v>4200</v>
      </c>
      <c r="W1132" s="81">
        <f>IFERROR(VLOOKUP(A1132,'Competitors Links &amp; Pricings'!A:G,5,0),"")</f>
        <v>3189.99</v>
      </c>
      <c r="X1132" s="81" t="str">
        <f>IFERROR(VLOOKUP(A1132,'Competitors Links &amp; Pricings'!A:G,7,0),"")</f>
        <v xml:space="preserve"> </v>
      </c>
      <c r="Y1132" s="81">
        <f>IFERROR(VLOOKUP(A1132,'Competitors Links &amp; Pricings'!A:L,8,0),"")</f>
        <v>20.100000000000001</v>
      </c>
      <c r="Z1132" s="81">
        <f>IFERROR(VLOOKUP(A1132,'Competitors Links &amp; Pricings'!A:L,9,0),"")</f>
        <v>8.9</v>
      </c>
      <c r="AA1132" s="81">
        <f>IFERROR(VLOOKUP(A1132,'Competitors Links &amp; Pricings'!A:L,10,0),"")</f>
        <v>95.7</v>
      </c>
      <c r="AB1132" s="81">
        <f>IFERROR(VLOOKUP(A1132,'Competitors Links &amp; Pricings'!A:L,11,0),"")</f>
        <v>28.5</v>
      </c>
    </row>
    <row r="1133" spans="1:28" s="83" customFormat="1" ht="12" x14ac:dyDescent="0.25">
      <c r="A1133" s="81" t="s">
        <v>3487</v>
      </c>
      <c r="B1133" s="89">
        <v>172</v>
      </c>
      <c r="C1133" s="89">
        <v>217.82</v>
      </c>
      <c r="D1133" s="106">
        <f t="shared" si="68"/>
        <v>0.21035717564961892</v>
      </c>
      <c r="E1133" s="90">
        <f t="shared" si="69"/>
        <v>0</v>
      </c>
      <c r="F1133" s="90">
        <f t="shared" si="70"/>
        <v>0</v>
      </c>
      <c r="G1133" s="82" t="s">
        <v>50</v>
      </c>
      <c r="H1133" s="81" t="s">
        <v>3488</v>
      </c>
      <c r="I1133" s="81" t="s">
        <v>3489</v>
      </c>
      <c r="J1133" s="81" t="s">
        <v>63</v>
      </c>
      <c r="K1133" s="81"/>
      <c r="L1133" s="81"/>
      <c r="M1133" s="81"/>
      <c r="N1133" s="81"/>
      <c r="O1133" s="82"/>
      <c r="P1133" s="81"/>
      <c r="Q1133" s="81"/>
      <c r="R1133" s="81"/>
      <c r="S1133" s="81"/>
      <c r="T1133" s="81"/>
      <c r="U1133" s="81">
        <f t="shared" si="71"/>
        <v>0</v>
      </c>
      <c r="V1133" s="81" t="str">
        <f>IFERROR(VLOOKUP(A1133,'Competitors Links &amp; Pricings'!A:G,3,0),"")</f>
        <v xml:space="preserve"> </v>
      </c>
      <c r="W1133" s="81" t="str">
        <f>IFERROR(VLOOKUP(A1133,'Competitors Links &amp; Pricings'!A:G,5,0),"")</f>
        <v xml:space="preserve"> </v>
      </c>
      <c r="X1133" s="81" t="str">
        <f>IFERROR(VLOOKUP(A1133,'Competitors Links &amp; Pricings'!A:G,7,0),"")</f>
        <v xml:space="preserve"> </v>
      </c>
      <c r="Y1133" s="81">
        <f>IFERROR(VLOOKUP(A1133,'Competitors Links &amp; Pricings'!A:L,8,0),"")</f>
        <v>39.4</v>
      </c>
      <c r="Z1133" s="81">
        <f>IFERROR(VLOOKUP(A1133,'Competitors Links &amp; Pricings'!A:L,9,0),"")</f>
        <v>79.7</v>
      </c>
      <c r="AA1133" s="81">
        <f>IFERROR(VLOOKUP(A1133,'Competitors Links &amp; Pricings'!A:L,10,0),"")</f>
        <v>57.3</v>
      </c>
      <c r="AB1133" s="81">
        <f>IFERROR(VLOOKUP(A1133,'Competitors Links &amp; Pricings'!A:L,11,0),"")</f>
        <v>1.2</v>
      </c>
    </row>
    <row r="1134" spans="1:28" s="83" customFormat="1" ht="12" x14ac:dyDescent="0.25">
      <c r="A1134" s="81" t="s">
        <v>3490</v>
      </c>
      <c r="B1134" s="89">
        <v>296.7</v>
      </c>
      <c r="C1134" s="89">
        <v>361</v>
      </c>
      <c r="D1134" s="106">
        <f t="shared" si="68"/>
        <v>0.17811634349030475</v>
      </c>
      <c r="E1134" s="90">
        <f t="shared" si="69"/>
        <v>0</v>
      </c>
      <c r="F1134" s="90">
        <f t="shared" si="70"/>
        <v>380</v>
      </c>
      <c r="G1134" s="82" t="s">
        <v>34</v>
      </c>
      <c r="H1134" s="81" t="s">
        <v>3491</v>
      </c>
      <c r="I1134" s="81" t="s">
        <v>3492</v>
      </c>
      <c r="J1134" s="81" t="s">
        <v>3427</v>
      </c>
      <c r="K1134" s="81"/>
      <c r="L1134" s="81"/>
      <c r="M1134" s="81"/>
      <c r="N1134" s="81"/>
      <c r="O1134" s="82"/>
      <c r="P1134" s="81"/>
      <c r="Q1134" s="81"/>
      <c r="R1134" s="81"/>
      <c r="S1134" s="81"/>
      <c r="T1134" s="81"/>
      <c r="U1134" s="81">
        <f t="shared" si="71"/>
        <v>0</v>
      </c>
      <c r="V1134" s="81">
        <f>IFERROR(VLOOKUP(A1134,'Competitors Links &amp; Pricings'!A:G,3,0),"")</f>
        <v>380</v>
      </c>
      <c r="W1134" s="81">
        <f>IFERROR(VLOOKUP(A1134,'Competitors Links &amp; Pricings'!A:G,5,0),"")</f>
        <v>444.33</v>
      </c>
      <c r="X1134" s="81">
        <f>IFERROR(VLOOKUP(A1134,'Competitors Links &amp; Pricings'!A:G,7,0),"")</f>
        <v>444.33</v>
      </c>
      <c r="Y1134" s="81">
        <f>IFERROR(VLOOKUP(A1134,'Competitors Links &amp; Pricings'!A:L,8,0),"")</f>
        <v>41.49</v>
      </c>
      <c r="Z1134" s="81">
        <f>IFERROR(VLOOKUP(A1134,'Competitors Links &amp; Pricings'!A:L,9,0),"")</f>
        <v>82.12</v>
      </c>
      <c r="AA1134" s="81">
        <f>IFERROR(VLOOKUP(A1134,'Competitors Links &amp; Pricings'!A:L,10,0),"")</f>
        <v>51.58</v>
      </c>
      <c r="AB1134" s="81">
        <f>IFERROR(VLOOKUP(A1134,'Competitors Links &amp; Pricings'!A:L,11,0),"")</f>
        <v>1.57</v>
      </c>
    </row>
    <row r="1135" spans="1:28" s="92" customFormat="1" ht="12" x14ac:dyDescent="0.25">
      <c r="A1135" s="91" t="s">
        <v>3493</v>
      </c>
      <c r="B1135" s="89">
        <v>7301.12</v>
      </c>
      <c r="C1135" s="89">
        <v>8142.05</v>
      </c>
      <c r="D1135" s="106">
        <f t="shared" si="68"/>
        <v>0.10328234289890141</v>
      </c>
      <c r="E1135" s="90">
        <f t="shared" si="69"/>
        <v>0</v>
      </c>
      <c r="F1135" s="90">
        <f t="shared" si="70"/>
        <v>8315</v>
      </c>
      <c r="G1135" s="100" t="s">
        <v>262</v>
      </c>
      <c r="H1135" s="101" t="s">
        <v>3494</v>
      </c>
      <c r="I1135" s="101" t="s">
        <v>3495</v>
      </c>
      <c r="J1135" s="101" t="s">
        <v>435</v>
      </c>
      <c r="K1135" s="101"/>
      <c r="L1135" s="101"/>
      <c r="M1135" s="101"/>
      <c r="N1135" s="101"/>
      <c r="O1135" s="100"/>
      <c r="P1135" s="101"/>
      <c r="Q1135" s="101"/>
      <c r="R1135" s="101"/>
      <c r="S1135" s="101"/>
      <c r="T1135" s="101"/>
      <c r="U1135" s="81">
        <f t="shared" si="71"/>
        <v>0</v>
      </c>
      <c r="V1135" s="101">
        <f>IFERROR(VLOOKUP(A1135,'Competitors Links &amp; Pricings'!A:G,3,0),"")</f>
        <v>8663.9699999999993</v>
      </c>
      <c r="W1135" s="101">
        <f>IFERROR(VLOOKUP(A1135,'Competitors Links &amp; Pricings'!A:G,5,0),"")</f>
        <v>8315</v>
      </c>
      <c r="X1135" s="101">
        <f>IFERROR(VLOOKUP(A1135,'Competitors Links &amp; Pricings'!A:G,7,0),"")</f>
        <v>10022.450000000001</v>
      </c>
      <c r="Y1135" s="101">
        <f>IFERROR(VLOOKUP(A1135,'Competitors Links &amp; Pricings'!A:L,8,0),"")</f>
        <v>40</v>
      </c>
      <c r="Z1135" s="101">
        <f>IFERROR(VLOOKUP(A1135,'Competitors Links &amp; Pricings'!A:L,9,0),"")</f>
        <v>48</v>
      </c>
      <c r="AA1135" s="101">
        <f>IFERROR(VLOOKUP(A1135,'Competitors Links &amp; Pricings'!A:L,10,0),"")</f>
        <v>358</v>
      </c>
      <c r="AB1135" s="101">
        <f>IFERROR(VLOOKUP(A1135,'Competitors Links &amp; Pricings'!A:L,11,0),"")</f>
        <v>20</v>
      </c>
    </row>
    <row r="1136" spans="1:28" s="92" customFormat="1" ht="12" x14ac:dyDescent="0.25">
      <c r="A1136" s="91" t="s">
        <v>3496</v>
      </c>
      <c r="B1136" s="89">
        <v>6.64</v>
      </c>
      <c r="C1136" s="89">
        <v>9.1</v>
      </c>
      <c r="D1136" s="106">
        <f t="shared" si="68"/>
        <v>0.27032967032967031</v>
      </c>
      <c r="E1136" s="90">
        <f t="shared" si="69"/>
        <v>0</v>
      </c>
      <c r="F1136" s="90">
        <f t="shared" si="70"/>
        <v>9.83</v>
      </c>
      <c r="G1136" s="100" t="s">
        <v>527</v>
      </c>
      <c r="H1136" s="101" t="s">
        <v>3497</v>
      </c>
      <c r="I1136" s="101" t="s">
        <v>3498</v>
      </c>
      <c r="J1136" s="101" t="s">
        <v>169</v>
      </c>
      <c r="K1136" s="101"/>
      <c r="L1136" s="101"/>
      <c r="M1136" s="101"/>
      <c r="N1136" s="101"/>
      <c r="O1136" s="100"/>
      <c r="P1136" s="101"/>
      <c r="Q1136" s="101"/>
      <c r="R1136" s="101"/>
      <c r="S1136" s="101"/>
      <c r="T1136" s="101"/>
      <c r="U1136" s="81">
        <f t="shared" si="71"/>
        <v>0</v>
      </c>
      <c r="V1136" s="101">
        <f>IFERROR(VLOOKUP(A1136,'Competitors Links &amp; Pricings'!A:G,3,0),"")</f>
        <v>9.83</v>
      </c>
      <c r="W1136" s="101">
        <f>IFERROR(VLOOKUP(A1136,'Competitors Links &amp; Pricings'!A:G,5,0),"")</f>
        <v>16.34</v>
      </c>
      <c r="X1136" s="101">
        <f>IFERROR(VLOOKUP(A1136,'Competitors Links &amp; Pricings'!A:G,7,0),"")</f>
        <v>9.83</v>
      </c>
      <c r="Y1136" s="101">
        <f>IFERROR(VLOOKUP(A1136,'Competitors Links &amp; Pricings'!A:L,8,0),"")</f>
        <v>1.3</v>
      </c>
      <c r="Z1136" s="101">
        <f>IFERROR(VLOOKUP(A1136,'Competitors Links &amp; Pricings'!A:L,9,0),"")</f>
        <v>15</v>
      </c>
      <c r="AA1136" s="101">
        <f>IFERROR(VLOOKUP(A1136,'Competitors Links &amp; Pricings'!A:L,10,0),"")</f>
        <v>1.6</v>
      </c>
      <c r="AB1136" s="101">
        <f>IFERROR(VLOOKUP(A1136,'Competitors Links &amp; Pricings'!A:L,11,0),"")</f>
        <v>1.3</v>
      </c>
    </row>
    <row r="1137" spans="1:28" s="92" customFormat="1" ht="12" x14ac:dyDescent="0.25">
      <c r="A1137" s="91" t="s">
        <v>3499</v>
      </c>
      <c r="B1137" s="89">
        <v>2549.71</v>
      </c>
      <c r="C1137" s="89">
        <v>3003.33</v>
      </c>
      <c r="D1137" s="106">
        <f t="shared" si="68"/>
        <v>0.15103901336183501</v>
      </c>
      <c r="E1137" s="90">
        <f t="shared" si="69"/>
        <v>0</v>
      </c>
      <c r="F1137" s="90">
        <f t="shared" si="70"/>
        <v>2699</v>
      </c>
      <c r="G1137" s="100" t="s">
        <v>34</v>
      </c>
      <c r="H1137" s="101" t="s">
        <v>3500</v>
      </c>
      <c r="I1137" s="101" t="s">
        <v>3501</v>
      </c>
      <c r="J1137" s="101" t="s">
        <v>3502</v>
      </c>
      <c r="K1137" s="101"/>
      <c r="L1137" s="101"/>
      <c r="M1137" s="101"/>
      <c r="N1137" s="101"/>
      <c r="O1137" s="100"/>
      <c r="P1137" s="101"/>
      <c r="Q1137" s="101"/>
      <c r="R1137" s="101"/>
      <c r="S1137" s="101"/>
      <c r="T1137" s="101"/>
      <c r="U1137" s="81">
        <f t="shared" si="71"/>
        <v>0</v>
      </c>
      <c r="V1137" s="101">
        <f>IFERROR(VLOOKUP(A1137,'Competitors Links &amp; Pricings'!A:G,3,0),"")</f>
        <v>3013.33</v>
      </c>
      <c r="W1137" s="101">
        <f>IFERROR(VLOOKUP(A1137,'Competitors Links &amp; Pricings'!A:G,5,0),"")</f>
        <v>3287.2</v>
      </c>
      <c r="X1137" s="101">
        <f>IFERROR(VLOOKUP(A1137,'Competitors Links &amp; Pricings'!A:G,7,0),"")</f>
        <v>2699</v>
      </c>
      <c r="Y1137" s="101">
        <f>IFERROR(VLOOKUP(A1137,'Competitors Links &amp; Pricings'!A:L,8,0),"")</f>
        <v>15.75</v>
      </c>
      <c r="Z1137" s="101">
        <f>IFERROR(VLOOKUP(A1137,'Competitors Links &amp; Pricings'!A:L,9,0),"")</f>
        <v>29</v>
      </c>
      <c r="AA1137" s="101">
        <f>IFERROR(VLOOKUP(A1137,'Competitors Links &amp; Pricings'!A:L,10,0),"")</f>
        <v>108</v>
      </c>
      <c r="AB1137" s="101">
        <f>IFERROR(VLOOKUP(A1137,'Competitors Links &amp; Pricings'!A:L,11,0),"")</f>
        <v>5.25</v>
      </c>
    </row>
    <row r="1138" spans="1:28" s="83" customFormat="1" ht="12" x14ac:dyDescent="0.25">
      <c r="A1138" s="81" t="s">
        <v>3503</v>
      </c>
      <c r="B1138" s="89">
        <v>1458.29</v>
      </c>
      <c r="C1138" s="89">
        <v>1820.6</v>
      </c>
      <c r="D1138" s="106">
        <f t="shared" si="68"/>
        <v>0.19900582225639896</v>
      </c>
      <c r="E1138" s="90">
        <f t="shared" si="69"/>
        <v>0</v>
      </c>
      <c r="F1138" s="90">
        <f t="shared" si="70"/>
        <v>1579</v>
      </c>
      <c r="G1138" s="82" t="s">
        <v>34</v>
      </c>
      <c r="H1138" s="81" t="s">
        <v>3504</v>
      </c>
      <c r="I1138" s="81" t="s">
        <v>3505</v>
      </c>
      <c r="J1138" s="81" t="s">
        <v>3502</v>
      </c>
      <c r="K1138" s="81"/>
      <c r="L1138" s="81"/>
      <c r="M1138" s="81"/>
      <c r="N1138" s="81"/>
      <c r="O1138" s="82"/>
      <c r="P1138" s="81"/>
      <c r="Q1138" s="81"/>
      <c r="R1138" s="81"/>
      <c r="S1138" s="81"/>
      <c r="T1138" s="81"/>
      <c r="U1138" s="81">
        <f t="shared" si="71"/>
        <v>0</v>
      </c>
      <c r="V1138" s="81">
        <f>IFERROR(VLOOKUP(A1138,'Competitors Links &amp; Pricings'!A:G,3,0),"")</f>
        <v>1881.6</v>
      </c>
      <c r="W1138" s="81">
        <f>IFERROR(VLOOKUP(A1138,'Competitors Links &amp; Pricings'!A:G,5,0),"")</f>
        <v>1579</v>
      </c>
      <c r="X1138" s="81">
        <f>IFERROR(VLOOKUP(A1138,'Competitors Links &amp; Pricings'!A:G,7,0),"")</f>
        <v>1579</v>
      </c>
      <c r="Y1138" s="81">
        <f>IFERROR(VLOOKUP(A1138,'Competitors Links &amp; Pricings'!A:L,8,0),"")</f>
        <v>19</v>
      </c>
      <c r="Z1138" s="81">
        <f>IFERROR(VLOOKUP(A1138,'Competitors Links &amp; Pricings'!A:L,9,0),"")</f>
        <v>31</v>
      </c>
      <c r="AA1138" s="81">
        <f>IFERROR(VLOOKUP(A1138,'Competitors Links &amp; Pricings'!A:L,10,0),"")</f>
        <v>93</v>
      </c>
      <c r="AB1138" s="81">
        <f>IFERROR(VLOOKUP(A1138,'Competitors Links &amp; Pricings'!A:L,11,0),"")</f>
        <v>17</v>
      </c>
    </row>
    <row r="1139" spans="1:28" s="83" customFormat="1" ht="12" x14ac:dyDescent="0.25">
      <c r="A1139" s="81" t="s">
        <v>3506</v>
      </c>
      <c r="B1139" s="89">
        <v>18376</v>
      </c>
      <c r="C1139" s="89">
        <v>21682.67</v>
      </c>
      <c r="D1139" s="106">
        <f t="shared" si="68"/>
        <v>0.15250289747526474</v>
      </c>
      <c r="E1139" s="90">
        <f t="shared" si="69"/>
        <v>0</v>
      </c>
      <c r="F1139" s="90">
        <f t="shared" si="70"/>
        <v>20620</v>
      </c>
      <c r="G1139" s="82" t="s">
        <v>34</v>
      </c>
      <c r="H1139" s="81" t="s">
        <v>3507</v>
      </c>
      <c r="I1139" s="81" t="s">
        <v>3508</v>
      </c>
      <c r="J1139" s="81" t="s">
        <v>3502</v>
      </c>
      <c r="K1139" s="81"/>
      <c r="L1139" s="81"/>
      <c r="M1139" s="81"/>
      <c r="N1139" s="81"/>
      <c r="O1139" s="82"/>
      <c r="P1139" s="81"/>
      <c r="Q1139" s="81"/>
      <c r="R1139" s="81"/>
      <c r="S1139" s="81"/>
      <c r="T1139" s="81"/>
      <c r="U1139" s="81">
        <f t="shared" si="71"/>
        <v>0</v>
      </c>
      <c r="V1139" s="81">
        <f>IFERROR(VLOOKUP(A1139,'Competitors Links &amp; Pricings'!A:G,3,0),"")</f>
        <v>21722.67</v>
      </c>
      <c r="W1139" s="81">
        <f>IFERROR(VLOOKUP(A1139,'Competitors Links &amp; Pricings'!A:G,5,0),"")</f>
        <v>20620</v>
      </c>
      <c r="X1139" s="81" t="str">
        <f>IFERROR(VLOOKUP(A1139,'Competitors Links &amp; Pricings'!A:G,7,0),"")</f>
        <v xml:space="preserve"> </v>
      </c>
      <c r="Y1139" s="81">
        <f>IFERROR(VLOOKUP(A1139,'Competitors Links &amp; Pricings'!A:L,8,0),"")</f>
        <v>29</v>
      </c>
      <c r="Z1139" s="81">
        <f>IFERROR(VLOOKUP(A1139,'Competitors Links &amp; Pricings'!A:L,9,0),"")</f>
        <v>15.75</v>
      </c>
      <c r="AA1139" s="81">
        <f>IFERROR(VLOOKUP(A1139,'Competitors Links &amp; Pricings'!A:L,10,0),"")</f>
        <v>844</v>
      </c>
      <c r="AB1139" s="81">
        <f>IFERROR(VLOOKUP(A1139,'Competitors Links &amp; Pricings'!A:L,11,0),"")</f>
        <v>51.5</v>
      </c>
    </row>
    <row r="1140" spans="1:28" s="83" customFormat="1" ht="12" x14ac:dyDescent="0.25">
      <c r="A1140" s="81" t="s">
        <v>3509</v>
      </c>
      <c r="B1140" s="89">
        <v>1.48</v>
      </c>
      <c r="C1140" s="89">
        <v>1.88</v>
      </c>
      <c r="D1140" s="106">
        <f t="shared" si="68"/>
        <v>0.21276595744680848</v>
      </c>
      <c r="E1140" s="90">
        <f t="shared" si="69"/>
        <v>0</v>
      </c>
      <c r="F1140" s="90">
        <f t="shared" si="70"/>
        <v>0</v>
      </c>
      <c r="G1140" s="82" t="s">
        <v>50</v>
      </c>
      <c r="H1140" s="81" t="s">
        <v>3510</v>
      </c>
      <c r="I1140" s="81" t="s">
        <v>3511</v>
      </c>
      <c r="J1140" s="81" t="s">
        <v>3512</v>
      </c>
      <c r="K1140" s="81"/>
      <c r="L1140" s="81"/>
      <c r="M1140" s="81"/>
      <c r="N1140" s="81"/>
      <c r="O1140" s="82"/>
      <c r="P1140" s="81"/>
      <c r="Q1140" s="81"/>
      <c r="R1140" s="81"/>
      <c r="S1140" s="81"/>
      <c r="T1140" s="81"/>
      <c r="U1140" s="81">
        <f t="shared" si="71"/>
        <v>0</v>
      </c>
      <c r="V1140" s="81" t="str">
        <f>IFERROR(VLOOKUP(A1140,'Competitors Links &amp; Pricings'!A:G,3,0),"")</f>
        <v xml:space="preserve"> </v>
      </c>
      <c r="W1140" s="81" t="str">
        <f>IFERROR(VLOOKUP(A1140,'Competitors Links &amp; Pricings'!A:G,5,0),"")</f>
        <v xml:space="preserve"> </v>
      </c>
      <c r="X1140" s="81" t="str">
        <f>IFERROR(VLOOKUP(A1140,'Competitors Links &amp; Pricings'!A:G,7,0),"")</f>
        <v xml:space="preserve"> </v>
      </c>
      <c r="Y1140" s="81">
        <f>IFERROR(VLOOKUP(A1140,'Competitors Links &amp; Pricings'!A:L,8,0),"")</f>
        <v>4</v>
      </c>
      <c r="Z1140" s="81">
        <f>IFERROR(VLOOKUP(A1140,'Competitors Links &amp; Pricings'!A:L,9,0),"")</f>
        <v>16</v>
      </c>
      <c r="AA1140" s="81">
        <f>IFERROR(VLOOKUP(A1140,'Competitors Links &amp; Pricings'!A:L,10,0),"")</f>
        <v>31</v>
      </c>
      <c r="AB1140" s="81">
        <f>IFERROR(VLOOKUP(A1140,'Competitors Links &amp; Pricings'!A:L,11,0),"")</f>
        <v>8</v>
      </c>
    </row>
    <row r="1141" spans="1:28" s="83" customFormat="1" ht="12" x14ac:dyDescent="0.25">
      <c r="A1141" s="81" t="s">
        <v>3513</v>
      </c>
      <c r="B1141" s="89">
        <v>385</v>
      </c>
      <c r="C1141" s="89">
        <v>477.4</v>
      </c>
      <c r="D1141" s="106">
        <f t="shared" si="68"/>
        <v>0.19354838709677416</v>
      </c>
      <c r="E1141" s="90">
        <f t="shared" si="69"/>
        <v>0</v>
      </c>
      <c r="F1141" s="90">
        <f t="shared" si="70"/>
        <v>0</v>
      </c>
      <c r="G1141" s="82" t="s">
        <v>50</v>
      </c>
      <c r="H1141" s="81" t="s">
        <v>3514</v>
      </c>
      <c r="I1141" s="81" t="s">
        <v>3515</v>
      </c>
      <c r="J1141" s="81" t="s">
        <v>177</v>
      </c>
      <c r="K1141" s="81"/>
      <c r="L1141" s="81"/>
      <c r="M1141" s="81"/>
      <c r="N1141" s="81"/>
      <c r="O1141" s="82"/>
      <c r="P1141" s="81"/>
      <c r="Q1141" s="81"/>
      <c r="R1141" s="81"/>
      <c r="S1141" s="81"/>
      <c r="T1141" s="81"/>
      <c r="U1141" s="81">
        <f t="shared" si="71"/>
        <v>0</v>
      </c>
      <c r="V1141" s="81" t="str">
        <f>IFERROR(VLOOKUP(A1141,'Competitors Links &amp; Pricings'!A:G,3,0),"")</f>
        <v xml:space="preserve"> </v>
      </c>
      <c r="W1141" s="81" t="str">
        <f>IFERROR(VLOOKUP(A1141,'Competitors Links &amp; Pricings'!A:G,5,0),"")</f>
        <v xml:space="preserve"> </v>
      </c>
      <c r="X1141" s="81" t="str">
        <f>IFERROR(VLOOKUP(A1141,'Competitors Links &amp; Pricings'!A:G,7,0),"")</f>
        <v xml:space="preserve"> </v>
      </c>
      <c r="Y1141" s="81">
        <f>IFERROR(VLOOKUP(A1141,'Competitors Links &amp; Pricings'!A:L,8,0),"")</f>
        <v>22.8</v>
      </c>
      <c r="Z1141" s="81">
        <f>IFERROR(VLOOKUP(A1141,'Competitors Links &amp; Pricings'!A:L,9,0),"")</f>
        <v>65.3</v>
      </c>
      <c r="AA1141" s="81">
        <f>IFERROR(VLOOKUP(A1141,'Competitors Links &amp; Pricings'!A:L,10,0),"")</f>
        <v>41.4</v>
      </c>
      <c r="AB1141" s="81">
        <f>IFERROR(VLOOKUP(A1141,'Competitors Links &amp; Pricings'!A:L,11,0),"")</f>
        <v>1.3</v>
      </c>
    </row>
    <row r="1142" spans="1:28" s="83" customFormat="1" ht="12" x14ac:dyDescent="0.25">
      <c r="A1142" s="81" t="s">
        <v>3516</v>
      </c>
      <c r="B1142" s="89">
        <v>20.64</v>
      </c>
      <c r="C1142" s="89">
        <v>33.07</v>
      </c>
      <c r="D1142" s="106">
        <f t="shared" si="68"/>
        <v>0.37586936800725734</v>
      </c>
      <c r="E1142" s="90">
        <f t="shared" si="69"/>
        <v>0</v>
      </c>
      <c r="F1142" s="90">
        <f t="shared" si="70"/>
        <v>35.950000000000003</v>
      </c>
      <c r="G1142" s="82" t="s">
        <v>34</v>
      </c>
      <c r="H1142" s="81" t="s">
        <v>3517</v>
      </c>
      <c r="I1142" s="81" t="s">
        <v>3518</v>
      </c>
      <c r="J1142" s="81" t="s">
        <v>135</v>
      </c>
      <c r="K1142" s="81"/>
      <c r="L1142" s="81"/>
      <c r="M1142" s="81"/>
      <c r="N1142" s="81"/>
      <c r="O1142" s="82"/>
      <c r="P1142" s="81"/>
      <c r="Q1142" s="81"/>
      <c r="R1142" s="81"/>
      <c r="S1142" s="81"/>
      <c r="T1142" s="81"/>
      <c r="U1142" s="81">
        <f t="shared" si="71"/>
        <v>0</v>
      </c>
      <c r="V1142" s="81">
        <f>IFERROR(VLOOKUP(A1142,'Competitors Links &amp; Pricings'!A:G,3,0),"")</f>
        <v>35.950000000000003</v>
      </c>
      <c r="W1142" s="81" t="str">
        <f>IFERROR(VLOOKUP(A1142,'Competitors Links &amp; Pricings'!A:G,5,0),"")</f>
        <v xml:space="preserve"> </v>
      </c>
      <c r="X1142" s="81" t="str">
        <f>IFERROR(VLOOKUP(A1142,'Competitors Links &amp; Pricings'!A:G,7,0),"")</f>
        <v xml:space="preserve"> </v>
      </c>
      <c r="Y1142" s="81">
        <f>IFERROR(VLOOKUP(A1142,'Competitors Links &amp; Pricings'!A:L,8,0),"")</f>
        <v>3.5</v>
      </c>
      <c r="Z1142" s="81">
        <f>IFERROR(VLOOKUP(A1142,'Competitors Links &amp; Pricings'!A:L,9,0),"")</f>
        <v>9.1999999999999993</v>
      </c>
      <c r="AA1142" s="81">
        <f>IFERROR(VLOOKUP(A1142,'Competitors Links &amp; Pricings'!A:L,10,0),"")</f>
        <v>1.5</v>
      </c>
      <c r="AB1142" s="81">
        <f>IFERROR(VLOOKUP(A1142,'Competitors Links &amp; Pricings'!A:L,11,0),"")</f>
        <v>2.5</v>
      </c>
    </row>
    <row r="1143" spans="1:28" s="83" customFormat="1" ht="12" x14ac:dyDescent="0.25">
      <c r="A1143" s="81" t="s">
        <v>3519</v>
      </c>
      <c r="B1143" s="89">
        <v>240</v>
      </c>
      <c r="C1143" s="89">
        <v>295</v>
      </c>
      <c r="D1143" s="106">
        <f t="shared" si="68"/>
        <v>0.1864406779661017</v>
      </c>
      <c r="E1143" s="90">
        <f t="shared" si="69"/>
        <v>0</v>
      </c>
      <c r="F1143" s="90">
        <f t="shared" si="70"/>
        <v>0</v>
      </c>
      <c r="G1143" s="82" t="s">
        <v>50</v>
      </c>
      <c r="H1143" s="81" t="s">
        <v>3520</v>
      </c>
      <c r="I1143" s="81" t="s">
        <v>3521</v>
      </c>
      <c r="J1143" s="81" t="s">
        <v>3522</v>
      </c>
      <c r="K1143" s="81"/>
      <c r="L1143" s="81"/>
      <c r="M1143" s="81"/>
      <c r="N1143" s="81"/>
      <c r="O1143" s="82"/>
      <c r="P1143" s="81"/>
      <c r="Q1143" s="81"/>
      <c r="R1143" s="81"/>
      <c r="S1143" s="81"/>
      <c r="T1143" s="81"/>
      <c r="U1143" s="81">
        <f t="shared" si="71"/>
        <v>0</v>
      </c>
      <c r="V1143" s="81" t="str">
        <f>IFERROR(VLOOKUP(A1143,'Competitors Links &amp; Pricings'!A:G,3,0),"")</f>
        <v xml:space="preserve"> </v>
      </c>
      <c r="W1143" s="81" t="str">
        <f>IFERROR(VLOOKUP(A1143,'Competitors Links &amp; Pricings'!A:G,5,0),"")</f>
        <v xml:space="preserve"> </v>
      </c>
      <c r="X1143" s="81" t="str">
        <f>IFERROR(VLOOKUP(A1143,'Competitors Links &amp; Pricings'!A:G,7,0),"")</f>
        <v xml:space="preserve"> </v>
      </c>
      <c r="Y1143" s="81">
        <f>IFERROR(VLOOKUP(A1143,'Competitors Links &amp; Pricings'!A:L,8,0),"")</f>
        <v>12.6</v>
      </c>
      <c r="Z1143" s="81">
        <f>IFERROR(VLOOKUP(A1143,'Competitors Links &amp; Pricings'!A:L,9,0),"")</f>
        <v>28.3</v>
      </c>
      <c r="AA1143" s="81">
        <f>IFERROR(VLOOKUP(A1143,'Competitors Links &amp; Pricings'!A:L,10,0),"")</f>
        <v>13.2</v>
      </c>
      <c r="AB1143" s="81">
        <f>IFERROR(VLOOKUP(A1143,'Competitors Links &amp; Pricings'!A:L,11,0),"")</f>
        <v>1.5</v>
      </c>
    </row>
    <row r="1144" spans="1:28" s="83" customFormat="1" ht="12" x14ac:dyDescent="0.25">
      <c r="A1144" s="81" t="s">
        <v>3523</v>
      </c>
      <c r="B1144" s="89">
        <v>217.35</v>
      </c>
      <c r="C1144" s="89">
        <v>270.89999999999998</v>
      </c>
      <c r="D1144" s="106">
        <f t="shared" si="68"/>
        <v>0.19767441860465113</v>
      </c>
      <c r="E1144" s="90">
        <f t="shared" si="69"/>
        <v>0</v>
      </c>
      <c r="F1144" s="90">
        <f t="shared" si="70"/>
        <v>0</v>
      </c>
      <c r="G1144" s="82" t="s">
        <v>34</v>
      </c>
      <c r="H1144" s="81" t="s">
        <v>3524</v>
      </c>
      <c r="I1144" s="81" t="s">
        <v>3525</v>
      </c>
      <c r="J1144" s="81" t="s">
        <v>3526</v>
      </c>
      <c r="K1144" s="81"/>
      <c r="L1144" s="81"/>
      <c r="M1144" s="81"/>
      <c r="N1144" s="81"/>
      <c r="O1144" s="82"/>
      <c r="P1144" s="81"/>
      <c r="Q1144" s="81"/>
      <c r="R1144" s="81"/>
      <c r="S1144" s="81"/>
      <c r="T1144" s="81"/>
      <c r="U1144" s="81">
        <f t="shared" si="71"/>
        <v>0</v>
      </c>
      <c r="V1144" s="81" t="str">
        <f>IFERROR(VLOOKUP(A1144,'Competitors Links &amp; Pricings'!A:G,3,0),"")</f>
        <v xml:space="preserve"> </v>
      </c>
      <c r="W1144" s="81" t="str">
        <f>IFERROR(VLOOKUP(A1144,'Competitors Links &amp; Pricings'!A:G,5,0),"")</f>
        <v xml:space="preserve"> </v>
      </c>
      <c r="X1144" s="81" t="str">
        <f>IFERROR(VLOOKUP(A1144,'Competitors Links &amp; Pricings'!A:G,7,0),"")</f>
        <v xml:space="preserve"> </v>
      </c>
      <c r="Y1144" s="81">
        <f>IFERROR(VLOOKUP(A1144,'Competitors Links &amp; Pricings'!A:L,8,0),"")</f>
        <v>5.5</v>
      </c>
      <c r="Z1144" s="81">
        <f>IFERROR(VLOOKUP(A1144,'Competitors Links &amp; Pricings'!A:L,9,0),"")</f>
        <v>12.6</v>
      </c>
      <c r="AA1144" s="81">
        <f>IFERROR(VLOOKUP(A1144,'Competitors Links &amp; Pricings'!A:L,10,0),"")</f>
        <v>11</v>
      </c>
      <c r="AB1144" s="81">
        <f>IFERROR(VLOOKUP(A1144,'Competitors Links &amp; Pricings'!A:L,11,0),"")</f>
        <v>2</v>
      </c>
    </row>
    <row r="1145" spans="1:28" s="83" customFormat="1" ht="12" x14ac:dyDescent="0.25">
      <c r="A1145" s="81" t="s">
        <v>3527</v>
      </c>
      <c r="B1145" s="89">
        <v>0.28999999999999998</v>
      </c>
      <c r="C1145" s="89">
        <v>0.32</v>
      </c>
      <c r="D1145" s="106">
        <f t="shared" si="68"/>
        <v>9.3750000000000083E-2</v>
      </c>
      <c r="E1145" s="90">
        <f t="shared" si="69"/>
        <v>0</v>
      </c>
      <c r="F1145" s="90">
        <f t="shared" si="70"/>
        <v>0.35</v>
      </c>
      <c r="G1145" s="82" t="s">
        <v>34</v>
      </c>
      <c r="H1145" s="81" t="s">
        <v>3528</v>
      </c>
      <c r="I1145" s="81" t="s">
        <v>3529</v>
      </c>
      <c r="J1145" s="81" t="s">
        <v>135</v>
      </c>
      <c r="K1145" s="81"/>
      <c r="L1145" s="81"/>
      <c r="M1145" s="81"/>
      <c r="N1145" s="81"/>
      <c r="O1145" s="82"/>
      <c r="P1145" s="81"/>
      <c r="Q1145" s="81"/>
      <c r="R1145" s="81"/>
      <c r="S1145" s="81"/>
      <c r="T1145" s="81"/>
      <c r="U1145" s="81">
        <f t="shared" si="71"/>
        <v>0</v>
      </c>
      <c r="V1145" s="81">
        <f>IFERROR(VLOOKUP(A1145,'Competitors Links &amp; Pricings'!A:G,3,0),"")</f>
        <v>0.39</v>
      </c>
      <c r="W1145" s="81">
        <f>IFERROR(VLOOKUP(A1145,'Competitors Links &amp; Pricings'!A:G,5,0),"")</f>
        <v>0.49</v>
      </c>
      <c r="X1145" s="81">
        <f>IFERROR(VLOOKUP(A1145,'Competitors Links &amp; Pricings'!A:G,7,0),"")</f>
        <v>0.35</v>
      </c>
      <c r="Y1145" s="81">
        <f>IFERROR(VLOOKUP(A1145,'Competitors Links &amp; Pricings'!A:L,8,0),"")</f>
        <v>1</v>
      </c>
      <c r="Z1145" s="81">
        <f>IFERROR(VLOOKUP(A1145,'Competitors Links &amp; Pricings'!A:L,9,0),"")</f>
        <v>1</v>
      </c>
      <c r="AA1145" s="81">
        <f>IFERROR(VLOOKUP(A1145,'Competitors Links &amp; Pricings'!A:L,10,0),"")</f>
        <v>6.0000000000000001E-3</v>
      </c>
      <c r="AB1145" s="81">
        <f>IFERROR(VLOOKUP(A1145,'Competitors Links &amp; Pricings'!A:L,11,0),"")</f>
        <v>1</v>
      </c>
    </row>
    <row r="1146" spans="1:28" s="83" customFormat="1" ht="12" x14ac:dyDescent="0.25">
      <c r="A1146" s="81" t="s">
        <v>3530</v>
      </c>
      <c r="B1146" s="89">
        <v>226.8</v>
      </c>
      <c r="C1146" s="89">
        <v>280.35000000000002</v>
      </c>
      <c r="D1146" s="106">
        <f t="shared" si="68"/>
        <v>0.1910112359550562</v>
      </c>
      <c r="E1146" s="90">
        <f t="shared" si="69"/>
        <v>0</v>
      </c>
      <c r="F1146" s="90">
        <f t="shared" si="70"/>
        <v>0</v>
      </c>
      <c r="G1146" s="82" t="s">
        <v>34</v>
      </c>
      <c r="H1146" s="81" t="s">
        <v>3531</v>
      </c>
      <c r="I1146" s="81" t="s">
        <v>3532</v>
      </c>
      <c r="J1146" s="81" t="s">
        <v>3526</v>
      </c>
      <c r="K1146" s="81"/>
      <c r="L1146" s="81"/>
      <c r="M1146" s="81"/>
      <c r="N1146" s="81"/>
      <c r="O1146" s="82"/>
      <c r="P1146" s="81"/>
      <c r="Q1146" s="81"/>
      <c r="R1146" s="81"/>
      <c r="S1146" s="81"/>
      <c r="T1146" s="81"/>
      <c r="U1146" s="81">
        <f t="shared" si="71"/>
        <v>0</v>
      </c>
      <c r="V1146" s="81" t="str">
        <f>IFERROR(VLOOKUP(A1146,'Competitors Links &amp; Pricings'!A:G,3,0),"")</f>
        <v xml:space="preserve"> </v>
      </c>
      <c r="W1146" s="81" t="str">
        <f>IFERROR(VLOOKUP(A1146,'Competitors Links &amp; Pricings'!A:G,5,0),"")</f>
        <v xml:space="preserve"> </v>
      </c>
      <c r="X1146" s="81" t="str">
        <f>IFERROR(VLOOKUP(A1146,'Competitors Links &amp; Pricings'!A:G,7,0),"")</f>
        <v xml:space="preserve"> </v>
      </c>
      <c r="Y1146" s="81">
        <f>IFERROR(VLOOKUP(A1146,'Competitors Links &amp; Pricings'!A:L,8,0),"")</f>
        <v>4.5</v>
      </c>
      <c r="Z1146" s="81">
        <f>IFERROR(VLOOKUP(A1146,'Competitors Links &amp; Pricings'!A:L,9,0),"")</f>
        <v>13.2</v>
      </c>
      <c r="AA1146" s="81">
        <f>IFERROR(VLOOKUP(A1146,'Competitors Links &amp; Pricings'!A:L,10,0),"")</f>
        <v>10.6</v>
      </c>
      <c r="AB1146" s="81">
        <f>IFERROR(VLOOKUP(A1146,'Competitors Links &amp; Pricings'!A:L,11,0),"")</f>
        <v>2.5</v>
      </c>
    </row>
    <row r="1147" spans="1:28" s="83" customFormat="1" ht="12" x14ac:dyDescent="0.25">
      <c r="A1147" s="81" t="s">
        <v>3533</v>
      </c>
      <c r="B1147" s="89">
        <v>240</v>
      </c>
      <c r="C1147" s="89">
        <v>295</v>
      </c>
      <c r="D1147" s="106">
        <f t="shared" si="68"/>
        <v>0.1864406779661017</v>
      </c>
      <c r="E1147" s="90">
        <f t="shared" si="69"/>
        <v>0</v>
      </c>
      <c r="F1147" s="90">
        <f t="shared" si="70"/>
        <v>0</v>
      </c>
      <c r="G1147" s="82" t="s">
        <v>34</v>
      </c>
      <c r="H1147" s="81" t="s">
        <v>3534</v>
      </c>
      <c r="I1147" s="81" t="s">
        <v>3535</v>
      </c>
      <c r="J1147" s="81" t="s">
        <v>3526</v>
      </c>
      <c r="K1147" s="81"/>
      <c r="L1147" s="81"/>
      <c r="M1147" s="81"/>
      <c r="N1147" s="81"/>
      <c r="O1147" s="82"/>
      <c r="P1147" s="81"/>
      <c r="Q1147" s="81"/>
      <c r="R1147" s="81"/>
      <c r="S1147" s="81"/>
      <c r="T1147" s="81"/>
      <c r="U1147" s="81">
        <f t="shared" si="71"/>
        <v>0</v>
      </c>
      <c r="V1147" s="81" t="str">
        <f>IFERROR(VLOOKUP(A1147,'Competitors Links &amp; Pricings'!A:G,3,0),"")</f>
        <v xml:space="preserve"> </v>
      </c>
      <c r="W1147" s="81" t="str">
        <f>IFERROR(VLOOKUP(A1147,'Competitors Links &amp; Pricings'!A:G,5,0),"")</f>
        <v xml:space="preserve"> </v>
      </c>
      <c r="X1147" s="81" t="str">
        <f>IFERROR(VLOOKUP(A1147,'Competitors Links &amp; Pricings'!A:G,7,0),"")</f>
        <v xml:space="preserve"> </v>
      </c>
      <c r="Y1147" s="81">
        <f>IFERROR(VLOOKUP(A1147,'Competitors Links &amp; Pricings'!A:L,8,0),"")</f>
        <v>12.6</v>
      </c>
      <c r="Z1147" s="81">
        <f>IFERROR(VLOOKUP(A1147,'Competitors Links &amp; Pricings'!A:L,9,0),"")</f>
        <v>29.5</v>
      </c>
      <c r="AA1147" s="81">
        <f>IFERROR(VLOOKUP(A1147,'Competitors Links &amp; Pricings'!A:L,10,0),"")</f>
        <v>20</v>
      </c>
      <c r="AB1147" s="81">
        <f>IFERROR(VLOOKUP(A1147,'Competitors Links &amp; Pricings'!A:L,11,0),"")</f>
        <v>1.5</v>
      </c>
    </row>
    <row r="1148" spans="1:28" s="83" customFormat="1" ht="12" x14ac:dyDescent="0.25">
      <c r="A1148" s="81" t="s">
        <v>3536</v>
      </c>
      <c r="B1148" s="89">
        <v>270</v>
      </c>
      <c r="C1148" s="89">
        <v>335</v>
      </c>
      <c r="D1148" s="106">
        <f t="shared" ref="D1148:D1211" si="72">(C1148-B1148)/C1148</f>
        <v>0.19402985074626866</v>
      </c>
      <c r="E1148" s="90">
        <f t="shared" si="69"/>
        <v>0</v>
      </c>
      <c r="F1148" s="90">
        <f t="shared" si="70"/>
        <v>0</v>
      </c>
      <c r="G1148" s="82" t="s">
        <v>34</v>
      </c>
      <c r="H1148" s="81" t="s">
        <v>3537</v>
      </c>
      <c r="I1148" s="81" t="s">
        <v>3538</v>
      </c>
      <c r="J1148" s="81" t="s">
        <v>3526</v>
      </c>
      <c r="K1148" s="81"/>
      <c r="L1148" s="81"/>
      <c r="M1148" s="81"/>
      <c r="N1148" s="81"/>
      <c r="O1148" s="82"/>
      <c r="P1148" s="81"/>
      <c r="Q1148" s="81"/>
      <c r="R1148" s="81"/>
      <c r="S1148" s="81"/>
      <c r="T1148" s="81"/>
      <c r="U1148" s="81">
        <f t="shared" si="71"/>
        <v>0</v>
      </c>
      <c r="V1148" s="81" t="str">
        <f>IFERROR(VLOOKUP(A1148,'Competitors Links &amp; Pricings'!A:G,3,0),"")</f>
        <v xml:space="preserve"> </v>
      </c>
      <c r="W1148" s="81" t="str">
        <f>IFERROR(VLOOKUP(A1148,'Competitors Links &amp; Pricings'!A:G,5,0),"")</f>
        <v xml:space="preserve"> </v>
      </c>
      <c r="X1148" s="81" t="str">
        <f>IFERROR(VLOOKUP(A1148,'Competitors Links &amp; Pricings'!A:G,7,0),"")</f>
        <v xml:space="preserve"> </v>
      </c>
      <c r="Y1148" s="81">
        <f>IFERROR(VLOOKUP(A1148,'Competitors Links &amp; Pricings'!A:L,8,0),"")</f>
        <v>12.6</v>
      </c>
      <c r="Z1148" s="81">
        <f>IFERROR(VLOOKUP(A1148,'Competitors Links &amp; Pricings'!A:L,9,0),"")</f>
        <v>29.5</v>
      </c>
      <c r="AA1148" s="81">
        <f>IFERROR(VLOOKUP(A1148,'Competitors Links &amp; Pricings'!A:L,10,0),"")</f>
        <v>19.8</v>
      </c>
      <c r="AB1148" s="81">
        <f>IFERROR(VLOOKUP(A1148,'Competitors Links &amp; Pricings'!A:L,11,0),"")</f>
        <v>1.5</v>
      </c>
    </row>
    <row r="1149" spans="1:28" s="83" customFormat="1" ht="12" x14ac:dyDescent="0.25">
      <c r="A1149" s="81" t="s">
        <v>3539</v>
      </c>
      <c r="B1149" s="89">
        <v>1275</v>
      </c>
      <c r="C1149" s="89">
        <v>1575</v>
      </c>
      <c r="D1149" s="106">
        <f t="shared" si="72"/>
        <v>0.19047619047619047</v>
      </c>
      <c r="E1149" s="90">
        <f t="shared" si="69"/>
        <v>0</v>
      </c>
      <c r="F1149" s="90">
        <f t="shared" si="70"/>
        <v>0</v>
      </c>
      <c r="G1149" s="82" t="s">
        <v>34</v>
      </c>
      <c r="H1149" s="81" t="s">
        <v>3540</v>
      </c>
      <c r="I1149" s="81" t="s">
        <v>3541</v>
      </c>
      <c r="J1149" s="81" t="s">
        <v>3522</v>
      </c>
      <c r="K1149" s="81"/>
      <c r="L1149" s="81"/>
      <c r="M1149" s="81"/>
      <c r="N1149" s="81"/>
      <c r="O1149" s="82"/>
      <c r="P1149" s="81"/>
      <c r="Q1149" s="81"/>
      <c r="R1149" s="81"/>
      <c r="S1149" s="81"/>
      <c r="T1149" s="81"/>
      <c r="U1149" s="81">
        <f t="shared" si="71"/>
        <v>0</v>
      </c>
      <c r="V1149" s="81" t="str">
        <f>IFERROR(VLOOKUP(A1149,'Competitors Links &amp; Pricings'!A:G,3,0),"")</f>
        <v xml:space="preserve"> </v>
      </c>
      <c r="W1149" s="81" t="str">
        <f>IFERROR(VLOOKUP(A1149,'Competitors Links &amp; Pricings'!A:G,5,0),"")</f>
        <v xml:space="preserve"> </v>
      </c>
      <c r="X1149" s="81" t="str">
        <f>IFERROR(VLOOKUP(A1149,'Competitors Links &amp; Pricings'!A:G,7,0),"")</f>
        <v xml:space="preserve"> </v>
      </c>
      <c r="Y1149" s="81">
        <f>IFERROR(VLOOKUP(A1149,'Competitors Links &amp; Pricings'!A:L,8,0),"")</f>
        <v>12.6</v>
      </c>
      <c r="Z1149" s="81">
        <f>IFERROR(VLOOKUP(A1149,'Competitors Links &amp; Pricings'!A:L,9,0),"")</f>
        <v>28.3</v>
      </c>
      <c r="AA1149" s="81">
        <f>IFERROR(VLOOKUP(A1149,'Competitors Links &amp; Pricings'!A:L,10,0),"")</f>
        <v>14.4</v>
      </c>
      <c r="AB1149" s="81">
        <f>IFERROR(VLOOKUP(A1149,'Competitors Links &amp; Pricings'!A:L,11,0),"")</f>
        <v>1.5</v>
      </c>
    </row>
    <row r="1150" spans="1:28" s="83" customFormat="1" ht="12" x14ac:dyDescent="0.25">
      <c r="A1150" s="81" t="s">
        <v>3542</v>
      </c>
      <c r="B1150" s="89">
        <v>5.58</v>
      </c>
      <c r="C1150" s="89">
        <v>6.92</v>
      </c>
      <c r="D1150" s="106">
        <f t="shared" si="72"/>
        <v>0.19364161849710981</v>
      </c>
      <c r="E1150" s="90">
        <f t="shared" si="69"/>
        <v>0</v>
      </c>
      <c r="F1150" s="90">
        <f t="shared" si="70"/>
        <v>7.79</v>
      </c>
      <c r="G1150" s="82" t="s">
        <v>50</v>
      </c>
      <c r="H1150" s="81" t="s">
        <v>3543</v>
      </c>
      <c r="I1150" s="81" t="s">
        <v>3544</v>
      </c>
      <c r="J1150" s="81" t="s">
        <v>3545</v>
      </c>
      <c r="K1150" s="81"/>
      <c r="L1150" s="81"/>
      <c r="M1150" s="81"/>
      <c r="N1150" s="81"/>
      <c r="O1150" s="82"/>
      <c r="P1150" s="81"/>
      <c r="Q1150" s="81"/>
      <c r="R1150" s="81"/>
      <c r="S1150" s="81"/>
      <c r="T1150" s="81"/>
      <c r="U1150" s="81">
        <f t="shared" si="71"/>
        <v>0</v>
      </c>
      <c r="V1150" s="81">
        <f>IFERROR(VLOOKUP(A1150,'Competitors Links &amp; Pricings'!A:G,3,0),"")</f>
        <v>7.79</v>
      </c>
      <c r="W1150" s="81" t="str">
        <f>IFERROR(VLOOKUP(A1150,'Competitors Links &amp; Pricings'!A:G,5,0),"")</f>
        <v xml:space="preserve"> </v>
      </c>
      <c r="X1150" s="81" t="str">
        <f>IFERROR(VLOOKUP(A1150,'Competitors Links &amp; Pricings'!A:G,7,0),"")</f>
        <v xml:space="preserve"> </v>
      </c>
      <c r="Y1150" s="81">
        <f>IFERROR(VLOOKUP(A1150,'Competitors Links &amp; Pricings'!A:L,8,0),"")</f>
        <v>2.5</v>
      </c>
      <c r="Z1150" s="81">
        <f>IFERROR(VLOOKUP(A1150,'Competitors Links &amp; Pricings'!A:L,9,0),"")</f>
        <v>4.5</v>
      </c>
      <c r="AA1150" s="81">
        <f>IFERROR(VLOOKUP(A1150,'Competitors Links &amp; Pricings'!A:L,10,0),"")</f>
        <v>1.2</v>
      </c>
      <c r="AB1150" s="81">
        <f>IFERROR(VLOOKUP(A1150,'Competitors Links &amp; Pricings'!A:L,11,0),"")</f>
        <v>1.2</v>
      </c>
    </row>
    <row r="1151" spans="1:28" s="83" customFormat="1" ht="12" x14ac:dyDescent="0.25">
      <c r="A1151" s="81" t="s">
        <v>3546</v>
      </c>
      <c r="B1151" s="89">
        <v>9.9600000000000009</v>
      </c>
      <c r="C1151" s="89">
        <v>12.35</v>
      </c>
      <c r="D1151" s="106">
        <f t="shared" si="72"/>
        <v>0.19352226720647764</v>
      </c>
      <c r="E1151" s="90">
        <f t="shared" si="69"/>
        <v>0</v>
      </c>
      <c r="F1151" s="90">
        <f t="shared" si="70"/>
        <v>0</v>
      </c>
      <c r="G1151" s="82" t="s">
        <v>50</v>
      </c>
      <c r="H1151" s="81" t="s">
        <v>3547</v>
      </c>
      <c r="I1151" s="81" t="s">
        <v>3548</v>
      </c>
      <c r="J1151" s="81" t="s">
        <v>3522</v>
      </c>
      <c r="K1151" s="81"/>
      <c r="L1151" s="81"/>
      <c r="M1151" s="81"/>
      <c r="N1151" s="81"/>
      <c r="O1151" s="82"/>
      <c r="P1151" s="81"/>
      <c r="Q1151" s="81"/>
      <c r="R1151" s="81"/>
      <c r="S1151" s="81"/>
      <c r="T1151" s="81"/>
      <c r="U1151" s="81">
        <f t="shared" si="71"/>
        <v>0</v>
      </c>
      <c r="V1151" s="81" t="str">
        <f>IFERROR(VLOOKUP(A1151,'Competitors Links &amp; Pricings'!A:G,3,0),"")</f>
        <v xml:space="preserve"> </v>
      </c>
      <c r="W1151" s="81" t="str">
        <f>IFERROR(VLOOKUP(A1151,'Competitors Links &amp; Pricings'!A:G,5,0),"")</f>
        <v xml:space="preserve"> </v>
      </c>
      <c r="X1151" s="81" t="str">
        <f>IFERROR(VLOOKUP(A1151,'Competitors Links &amp; Pricings'!A:G,7,0),"")</f>
        <v xml:space="preserve"> </v>
      </c>
      <c r="Y1151" s="81">
        <f>IFERROR(VLOOKUP(A1151,'Competitors Links &amp; Pricings'!A:L,8,0),"")</f>
        <v>3.2</v>
      </c>
      <c r="Z1151" s="81">
        <f>IFERROR(VLOOKUP(A1151,'Competitors Links &amp; Pricings'!A:L,9,0),"")</f>
        <v>7.5</v>
      </c>
      <c r="AA1151" s="81">
        <f>IFERROR(VLOOKUP(A1151,'Competitors Links &amp; Pricings'!A:L,10,0),"")</f>
        <v>1.2</v>
      </c>
      <c r="AB1151" s="81">
        <f>IFERROR(VLOOKUP(A1151,'Competitors Links &amp; Pricings'!A:L,11,0),"")</f>
        <v>3.2</v>
      </c>
    </row>
    <row r="1152" spans="1:28" s="83" customFormat="1" ht="12" x14ac:dyDescent="0.25">
      <c r="A1152" s="81" t="s">
        <v>3549</v>
      </c>
      <c r="B1152" s="89">
        <v>36</v>
      </c>
      <c r="C1152" s="89">
        <v>44.6</v>
      </c>
      <c r="D1152" s="106">
        <f t="shared" si="72"/>
        <v>0.19282511210762335</v>
      </c>
      <c r="E1152" s="90">
        <f t="shared" si="69"/>
        <v>0</v>
      </c>
      <c r="F1152" s="90">
        <f t="shared" si="70"/>
        <v>0</v>
      </c>
      <c r="G1152" s="82" t="s">
        <v>34</v>
      </c>
      <c r="H1152" s="81" t="s">
        <v>3550</v>
      </c>
      <c r="I1152" s="81" t="s">
        <v>3551</v>
      </c>
      <c r="J1152" s="81" t="s">
        <v>3552</v>
      </c>
      <c r="K1152" s="81"/>
      <c r="L1152" s="81"/>
      <c r="M1152" s="81"/>
      <c r="N1152" s="81"/>
      <c r="O1152" s="82"/>
      <c r="P1152" s="81"/>
      <c r="Q1152" s="81"/>
      <c r="R1152" s="81"/>
      <c r="S1152" s="81"/>
      <c r="T1152" s="81"/>
      <c r="U1152" s="81">
        <f t="shared" si="71"/>
        <v>0</v>
      </c>
      <c r="V1152" s="81" t="str">
        <f>IFERROR(VLOOKUP(A1152,'Competitors Links &amp; Pricings'!A:G,3,0),"")</f>
        <v xml:space="preserve"> </v>
      </c>
      <c r="W1152" s="81" t="str">
        <f>IFERROR(VLOOKUP(A1152,'Competitors Links &amp; Pricings'!A:G,5,0),"")</f>
        <v xml:space="preserve"> </v>
      </c>
      <c r="X1152" s="81" t="str">
        <f>IFERROR(VLOOKUP(A1152,'Competitors Links &amp; Pricings'!A:G,7,0),"")</f>
        <v xml:space="preserve"> </v>
      </c>
      <c r="Y1152" s="81">
        <f>IFERROR(VLOOKUP(A1152,'Competitors Links &amp; Pricings'!A:L,8,0),"")</f>
        <v>3.2</v>
      </c>
      <c r="Z1152" s="81">
        <f>IFERROR(VLOOKUP(A1152,'Competitors Links &amp; Pricings'!A:L,9,0),"")</f>
        <v>48</v>
      </c>
      <c r="AA1152" s="81">
        <f>IFERROR(VLOOKUP(A1152,'Competitors Links &amp; Pricings'!A:L,10,0),"")</f>
        <v>17.2</v>
      </c>
      <c r="AB1152" s="81">
        <f>IFERROR(VLOOKUP(A1152,'Competitors Links &amp; Pricings'!A:L,11,0),"")</f>
        <v>3.2</v>
      </c>
    </row>
    <row r="1153" spans="1:28" s="83" customFormat="1" ht="12" x14ac:dyDescent="0.25">
      <c r="A1153" s="81" t="s">
        <v>3553</v>
      </c>
      <c r="B1153" s="89">
        <v>14750</v>
      </c>
      <c r="C1153" s="89">
        <v>18300</v>
      </c>
      <c r="D1153" s="106">
        <f t="shared" si="72"/>
        <v>0.19398907103825136</v>
      </c>
      <c r="E1153" s="90">
        <f t="shared" si="69"/>
        <v>0</v>
      </c>
      <c r="F1153" s="90">
        <f t="shared" si="70"/>
        <v>0</v>
      </c>
      <c r="G1153" s="82" t="s">
        <v>34</v>
      </c>
      <c r="H1153" s="81" t="s">
        <v>3554</v>
      </c>
      <c r="I1153" s="81" t="s">
        <v>3555</v>
      </c>
      <c r="J1153" s="81" t="s">
        <v>3522</v>
      </c>
      <c r="K1153" s="81"/>
      <c r="L1153" s="81"/>
      <c r="M1153" s="81"/>
      <c r="N1153" s="81"/>
      <c r="O1153" s="82"/>
      <c r="P1153" s="81"/>
      <c r="Q1153" s="81"/>
      <c r="R1153" s="81"/>
      <c r="S1153" s="81"/>
      <c r="T1153" s="81"/>
      <c r="U1153" s="81">
        <f t="shared" si="71"/>
        <v>0</v>
      </c>
      <c r="V1153" s="81" t="str">
        <f>IFERROR(VLOOKUP(A1153,'Competitors Links &amp; Pricings'!A:G,3,0),"")</f>
        <v xml:space="preserve"> </v>
      </c>
      <c r="W1153" s="81" t="str">
        <f>IFERROR(VLOOKUP(A1153,'Competitors Links &amp; Pricings'!A:G,5,0),"")</f>
        <v xml:space="preserve"> </v>
      </c>
      <c r="X1153" s="81" t="str">
        <f>IFERROR(VLOOKUP(A1153,'Competitors Links &amp; Pricings'!A:G,7,0),"")</f>
        <v xml:space="preserve"> </v>
      </c>
      <c r="Y1153" s="81">
        <f>IFERROR(VLOOKUP(A1153,'Competitors Links &amp; Pricings'!A:L,8,0),"")</f>
        <v>12.6</v>
      </c>
      <c r="Z1153" s="81">
        <f>IFERROR(VLOOKUP(A1153,'Competitors Links &amp; Pricings'!A:L,9,0),"")</f>
        <v>56.2</v>
      </c>
      <c r="AA1153" s="81">
        <f>IFERROR(VLOOKUP(A1153,'Competitors Links &amp; Pricings'!A:L,10,0),"")</f>
        <v>68.400000000000006</v>
      </c>
      <c r="AB1153" s="81">
        <f>IFERROR(VLOOKUP(A1153,'Competitors Links &amp; Pricings'!A:L,11,0),"")</f>
        <v>1.5</v>
      </c>
    </row>
    <row r="1154" spans="1:28" s="83" customFormat="1" ht="12" x14ac:dyDescent="0.25">
      <c r="A1154" s="81" t="s">
        <v>3556</v>
      </c>
      <c r="B1154" s="89">
        <v>14750</v>
      </c>
      <c r="C1154" s="89">
        <v>18300</v>
      </c>
      <c r="D1154" s="106">
        <f t="shared" si="72"/>
        <v>0.19398907103825136</v>
      </c>
      <c r="E1154" s="90">
        <f t="shared" ref="E1154:E1217" si="73">MIN(K1154:T1154)</f>
        <v>0</v>
      </c>
      <c r="F1154" s="90">
        <f t="shared" ref="F1154:F1217" si="74">MIN(V1154:X1154)</f>
        <v>0</v>
      </c>
      <c r="G1154" s="82" t="s">
        <v>34</v>
      </c>
      <c r="H1154" s="81" t="s">
        <v>3557</v>
      </c>
      <c r="I1154" s="81" t="s">
        <v>3558</v>
      </c>
      <c r="J1154" s="81" t="s">
        <v>3522</v>
      </c>
      <c r="K1154" s="81"/>
      <c r="L1154" s="81"/>
      <c r="M1154" s="81"/>
      <c r="N1154" s="81"/>
      <c r="O1154" s="82"/>
      <c r="P1154" s="81"/>
      <c r="Q1154" s="81"/>
      <c r="R1154" s="81"/>
      <c r="S1154" s="81"/>
      <c r="T1154" s="81"/>
      <c r="U1154" s="81">
        <f t="shared" si="71"/>
        <v>0</v>
      </c>
      <c r="V1154" s="81" t="str">
        <f>IFERROR(VLOOKUP(A1154,'Competitors Links &amp; Pricings'!A:G,3,0),"")</f>
        <v xml:space="preserve"> </v>
      </c>
      <c r="W1154" s="81" t="str">
        <f>IFERROR(VLOOKUP(A1154,'Competitors Links &amp; Pricings'!A:G,5,0),"")</f>
        <v xml:space="preserve"> </v>
      </c>
      <c r="X1154" s="81" t="str">
        <f>IFERROR(VLOOKUP(A1154,'Competitors Links &amp; Pricings'!A:G,7,0),"")</f>
        <v xml:space="preserve"> </v>
      </c>
      <c r="Y1154" s="81">
        <f>IFERROR(VLOOKUP(A1154,'Competitors Links &amp; Pricings'!A:L,8,0),"")</f>
        <v>12.6</v>
      </c>
      <c r="Z1154" s="81">
        <f>IFERROR(VLOOKUP(A1154,'Competitors Links &amp; Pricings'!A:L,9,0),"")</f>
        <v>56.2</v>
      </c>
      <c r="AA1154" s="81">
        <f>IFERROR(VLOOKUP(A1154,'Competitors Links &amp; Pricings'!A:L,10,0),"")</f>
        <v>72</v>
      </c>
      <c r="AB1154" s="81">
        <f>IFERROR(VLOOKUP(A1154,'Competitors Links &amp; Pricings'!A:L,11,0),"")</f>
        <v>1.5</v>
      </c>
    </row>
    <row r="1155" spans="1:28" s="83" customFormat="1" ht="12" x14ac:dyDescent="0.25">
      <c r="A1155" s="81" t="s">
        <v>3559</v>
      </c>
      <c r="B1155" s="89">
        <v>14750</v>
      </c>
      <c r="C1155" s="89">
        <v>18300</v>
      </c>
      <c r="D1155" s="106">
        <f t="shared" si="72"/>
        <v>0.19398907103825136</v>
      </c>
      <c r="E1155" s="90">
        <f t="shared" si="73"/>
        <v>0</v>
      </c>
      <c r="F1155" s="90">
        <f t="shared" si="74"/>
        <v>0</v>
      </c>
      <c r="G1155" s="82" t="s">
        <v>34</v>
      </c>
      <c r="H1155" s="81" t="s">
        <v>3560</v>
      </c>
      <c r="I1155" s="81" t="s">
        <v>3561</v>
      </c>
      <c r="J1155" s="81" t="s">
        <v>3522</v>
      </c>
      <c r="K1155" s="81"/>
      <c r="L1155" s="81"/>
      <c r="M1155" s="81"/>
      <c r="N1155" s="81"/>
      <c r="O1155" s="82"/>
      <c r="P1155" s="81"/>
      <c r="Q1155" s="81"/>
      <c r="R1155" s="81"/>
      <c r="S1155" s="81"/>
      <c r="T1155" s="81"/>
      <c r="U1155" s="81">
        <f t="shared" ref="U1155:U1218" si="75">COUNTIF(K1155:T1155,"&gt;0")</f>
        <v>0</v>
      </c>
      <c r="V1155" s="81" t="str">
        <f>IFERROR(VLOOKUP(A1155,'Competitors Links &amp; Pricings'!A:G,3,0),"")</f>
        <v xml:space="preserve"> </v>
      </c>
      <c r="W1155" s="81" t="str">
        <f>IFERROR(VLOOKUP(A1155,'Competitors Links &amp; Pricings'!A:G,5,0),"")</f>
        <v xml:space="preserve"> </v>
      </c>
      <c r="X1155" s="81" t="str">
        <f>IFERROR(VLOOKUP(A1155,'Competitors Links &amp; Pricings'!A:G,7,0),"")</f>
        <v xml:space="preserve"> </v>
      </c>
      <c r="Y1155" s="81">
        <f>IFERROR(VLOOKUP(A1155,'Competitors Links &amp; Pricings'!A:L,8,0),"")</f>
        <v>12.6</v>
      </c>
      <c r="Z1155" s="81">
        <f>IFERROR(VLOOKUP(A1155,'Competitors Links &amp; Pricings'!A:L,9,0),"")</f>
        <v>56.2</v>
      </c>
      <c r="AA1155" s="81">
        <f>IFERROR(VLOOKUP(A1155,'Competitors Links &amp; Pricings'!A:L,10,0),"")</f>
        <v>70.8</v>
      </c>
      <c r="AB1155" s="81">
        <f>IFERROR(VLOOKUP(A1155,'Competitors Links &amp; Pricings'!A:L,11,0),"")</f>
        <v>1.5</v>
      </c>
    </row>
    <row r="1156" spans="1:28" s="83" customFormat="1" ht="12" x14ac:dyDescent="0.25">
      <c r="A1156" s="81" t="s">
        <v>3562</v>
      </c>
      <c r="B1156" s="89">
        <v>14750</v>
      </c>
      <c r="C1156" s="89">
        <v>18300</v>
      </c>
      <c r="D1156" s="106">
        <f t="shared" si="72"/>
        <v>0.19398907103825136</v>
      </c>
      <c r="E1156" s="90">
        <f t="shared" si="73"/>
        <v>0</v>
      </c>
      <c r="F1156" s="90">
        <f t="shared" si="74"/>
        <v>0</v>
      </c>
      <c r="G1156" s="82" t="s">
        <v>34</v>
      </c>
      <c r="H1156" s="81" t="s">
        <v>3563</v>
      </c>
      <c r="I1156" s="81" t="s">
        <v>3564</v>
      </c>
      <c r="J1156" s="81" t="s">
        <v>3522</v>
      </c>
      <c r="K1156" s="81"/>
      <c r="L1156" s="81"/>
      <c r="M1156" s="81"/>
      <c r="N1156" s="81"/>
      <c r="O1156" s="82"/>
      <c r="P1156" s="81"/>
      <c r="Q1156" s="81"/>
      <c r="R1156" s="81"/>
      <c r="S1156" s="81"/>
      <c r="T1156" s="81"/>
      <c r="U1156" s="81">
        <f t="shared" si="75"/>
        <v>0</v>
      </c>
      <c r="V1156" s="81" t="str">
        <f>IFERROR(VLOOKUP(A1156,'Competitors Links &amp; Pricings'!A:G,3,0),"")</f>
        <v xml:space="preserve"> </v>
      </c>
      <c r="W1156" s="81" t="str">
        <f>IFERROR(VLOOKUP(A1156,'Competitors Links &amp; Pricings'!A:G,5,0),"")</f>
        <v xml:space="preserve"> </v>
      </c>
      <c r="X1156" s="81" t="str">
        <f>IFERROR(VLOOKUP(A1156,'Competitors Links &amp; Pricings'!A:G,7,0),"")</f>
        <v xml:space="preserve"> </v>
      </c>
      <c r="Y1156" s="81">
        <f>IFERROR(VLOOKUP(A1156,'Competitors Links &amp; Pricings'!A:L,8,0),"")</f>
        <v>12.6</v>
      </c>
      <c r="Z1156" s="81">
        <f>IFERROR(VLOOKUP(A1156,'Competitors Links &amp; Pricings'!A:L,9,0),"")</f>
        <v>56.2</v>
      </c>
      <c r="AA1156" s="81">
        <f>IFERROR(VLOOKUP(A1156,'Competitors Links &amp; Pricings'!A:L,10,0),"")</f>
        <v>67.2</v>
      </c>
      <c r="AB1156" s="81">
        <f>IFERROR(VLOOKUP(A1156,'Competitors Links &amp; Pricings'!A:L,11,0),"")</f>
        <v>1.5</v>
      </c>
    </row>
    <row r="1157" spans="1:28" s="83" customFormat="1" ht="12" x14ac:dyDescent="0.25">
      <c r="A1157" s="81" t="s">
        <v>3565</v>
      </c>
      <c r="B1157" s="89">
        <v>0.36</v>
      </c>
      <c r="C1157" s="89">
        <v>0.45</v>
      </c>
      <c r="D1157" s="106">
        <f t="shared" si="72"/>
        <v>0.20000000000000004</v>
      </c>
      <c r="E1157" s="90">
        <f t="shared" si="73"/>
        <v>0</v>
      </c>
      <c r="F1157" s="90">
        <f t="shared" si="74"/>
        <v>0</v>
      </c>
      <c r="G1157" s="82" t="s">
        <v>50</v>
      </c>
      <c r="H1157" s="81" t="s">
        <v>3566</v>
      </c>
      <c r="I1157" s="81" t="s">
        <v>3567</v>
      </c>
      <c r="J1157" s="81" t="s">
        <v>3522</v>
      </c>
      <c r="K1157" s="81"/>
      <c r="L1157" s="81"/>
      <c r="M1157" s="81"/>
      <c r="N1157" s="81"/>
      <c r="O1157" s="82"/>
      <c r="P1157" s="81"/>
      <c r="Q1157" s="81"/>
      <c r="R1157" s="81"/>
      <c r="S1157" s="81"/>
      <c r="T1157" s="81"/>
      <c r="U1157" s="81">
        <f t="shared" si="75"/>
        <v>0</v>
      </c>
      <c r="V1157" s="81" t="str">
        <f>IFERROR(VLOOKUP(A1157,'Competitors Links &amp; Pricings'!A:G,3,0),"")</f>
        <v xml:space="preserve"> </v>
      </c>
      <c r="W1157" s="81" t="str">
        <f>IFERROR(VLOOKUP(A1157,'Competitors Links &amp; Pricings'!A:G,5,0),"")</f>
        <v xml:space="preserve"> </v>
      </c>
      <c r="X1157" s="81" t="str">
        <f>IFERROR(VLOOKUP(A1157,'Competitors Links &amp; Pricings'!A:G,7,0),"")</f>
        <v xml:space="preserve"> </v>
      </c>
      <c r="Y1157" s="81">
        <f>IFERROR(VLOOKUP(A1157,'Competitors Links &amp; Pricings'!A:L,8,0),"")</f>
        <v>0.88500000000000001</v>
      </c>
      <c r="Z1157" s="81">
        <f>IFERROR(VLOOKUP(A1157,'Competitors Links &amp; Pricings'!A:L,9,0),"")</f>
        <v>2.9950000000000001</v>
      </c>
      <c r="AA1157" s="81">
        <f>IFERROR(VLOOKUP(A1157,'Competitors Links &amp; Pricings'!A:L,10,0),"")</f>
        <v>9.5000000000000001E-2</v>
      </c>
      <c r="AB1157" s="81">
        <f>IFERROR(VLOOKUP(A1157,'Competitors Links &amp; Pricings'!A:L,11,0),"")</f>
        <v>1.728</v>
      </c>
    </row>
    <row r="1158" spans="1:28" s="83" customFormat="1" ht="12" x14ac:dyDescent="0.25">
      <c r="A1158" s="81" t="s">
        <v>3568</v>
      </c>
      <c r="B1158" s="89">
        <v>42.76</v>
      </c>
      <c r="C1158" s="89">
        <v>53.02</v>
      </c>
      <c r="D1158" s="106">
        <f t="shared" si="72"/>
        <v>0.19351188230856289</v>
      </c>
      <c r="E1158" s="90">
        <f t="shared" si="73"/>
        <v>0</v>
      </c>
      <c r="F1158" s="90">
        <f t="shared" si="74"/>
        <v>0</v>
      </c>
      <c r="G1158" s="82" t="s">
        <v>50</v>
      </c>
      <c r="H1158" s="81" t="s">
        <v>3569</v>
      </c>
      <c r="I1158" s="81" t="s">
        <v>3570</v>
      </c>
      <c r="J1158" s="81" t="s">
        <v>3571</v>
      </c>
      <c r="K1158" s="81"/>
      <c r="L1158" s="81"/>
      <c r="M1158" s="81"/>
      <c r="N1158" s="81"/>
      <c r="O1158" s="82"/>
      <c r="P1158" s="81"/>
      <c r="Q1158" s="81"/>
      <c r="R1158" s="81"/>
      <c r="S1158" s="81"/>
      <c r="T1158" s="81"/>
      <c r="U1158" s="81">
        <f t="shared" si="75"/>
        <v>0</v>
      </c>
      <c r="V1158" s="81" t="str">
        <f>IFERROR(VLOOKUP(A1158,'Competitors Links &amp; Pricings'!A:G,3,0),"")</f>
        <v xml:space="preserve"> </v>
      </c>
      <c r="W1158" s="81" t="str">
        <f>IFERROR(VLOOKUP(A1158,'Competitors Links &amp; Pricings'!A:G,5,0),"")</f>
        <v xml:space="preserve"> </v>
      </c>
      <c r="X1158" s="81" t="str">
        <f>IFERROR(VLOOKUP(A1158,'Competitors Links &amp; Pricings'!A:G,7,0),"")</f>
        <v xml:space="preserve"> </v>
      </c>
      <c r="Y1158" s="81">
        <f>IFERROR(VLOOKUP(A1158,'Competitors Links &amp; Pricings'!A:L,8,0),"")</f>
        <v>6</v>
      </c>
      <c r="Z1158" s="81">
        <f>IFERROR(VLOOKUP(A1158,'Competitors Links &amp; Pricings'!A:L,9,0),"")</f>
        <v>9.6</v>
      </c>
      <c r="AA1158" s="81">
        <f>IFERROR(VLOOKUP(A1158,'Competitors Links &amp; Pricings'!A:L,10,0),"")</f>
        <v>500</v>
      </c>
      <c r="AB1158" s="81">
        <f>IFERROR(VLOOKUP(A1158,'Competitors Links &amp; Pricings'!A:L,11,0),"")</f>
        <v>5</v>
      </c>
    </row>
    <row r="1159" spans="1:28" s="83" customFormat="1" ht="12" x14ac:dyDescent="0.25">
      <c r="A1159" s="81" t="s">
        <v>3572</v>
      </c>
      <c r="B1159" s="89">
        <v>23.04</v>
      </c>
      <c r="C1159" s="89">
        <v>28.57</v>
      </c>
      <c r="D1159" s="106">
        <f t="shared" si="72"/>
        <v>0.19355967798389923</v>
      </c>
      <c r="E1159" s="90">
        <f t="shared" si="73"/>
        <v>0</v>
      </c>
      <c r="F1159" s="90">
        <f t="shared" si="74"/>
        <v>0</v>
      </c>
      <c r="G1159" s="82" t="s">
        <v>34</v>
      </c>
      <c r="H1159" s="81" t="s">
        <v>3573</v>
      </c>
      <c r="I1159" s="81" t="s">
        <v>3574</v>
      </c>
      <c r="J1159" s="81" t="s">
        <v>3575</v>
      </c>
      <c r="K1159" s="81"/>
      <c r="L1159" s="81"/>
      <c r="M1159" s="81"/>
      <c r="N1159" s="81"/>
      <c r="O1159" s="82"/>
      <c r="P1159" s="81"/>
      <c r="Q1159" s="81"/>
      <c r="R1159" s="81"/>
      <c r="S1159" s="81"/>
      <c r="T1159" s="81"/>
      <c r="U1159" s="81">
        <f t="shared" si="75"/>
        <v>0</v>
      </c>
      <c r="V1159" s="81" t="str">
        <f>IFERROR(VLOOKUP(A1159,'Competitors Links &amp; Pricings'!A:G,3,0),"")</f>
        <v xml:space="preserve"> </v>
      </c>
      <c r="W1159" s="81" t="str">
        <f>IFERROR(VLOOKUP(A1159,'Competitors Links &amp; Pricings'!A:G,5,0),"")</f>
        <v xml:space="preserve"> </v>
      </c>
      <c r="X1159" s="81" t="str">
        <f>IFERROR(VLOOKUP(A1159,'Competitors Links &amp; Pricings'!A:G,7,0),"")</f>
        <v xml:space="preserve"> </v>
      </c>
      <c r="Y1159" s="81">
        <f>IFERROR(VLOOKUP(A1159,'Competitors Links &amp; Pricings'!A:L,8,0),"")</f>
        <v>1.62</v>
      </c>
      <c r="Z1159" s="81">
        <f>IFERROR(VLOOKUP(A1159,'Competitors Links &amp; Pricings'!A:L,9,0),"")</f>
        <v>1.62</v>
      </c>
      <c r="AA1159" s="81">
        <f>IFERROR(VLOOKUP(A1159,'Competitors Links &amp; Pricings'!A:L,10,0),"")</f>
        <v>0.5</v>
      </c>
      <c r="AB1159" s="81">
        <f>IFERROR(VLOOKUP(A1159,'Competitors Links &amp; Pricings'!A:L,11,0),"")</f>
        <v>1.75</v>
      </c>
    </row>
    <row r="1160" spans="1:28" s="83" customFormat="1" ht="12" x14ac:dyDescent="0.25">
      <c r="A1160" s="81" t="s">
        <v>3576</v>
      </c>
      <c r="B1160" s="89">
        <v>8.1</v>
      </c>
      <c r="C1160" s="89">
        <v>9.9700000000000006</v>
      </c>
      <c r="D1160" s="106">
        <f t="shared" si="72"/>
        <v>0.18756268806419266</v>
      </c>
      <c r="E1160" s="90">
        <f t="shared" si="73"/>
        <v>0</v>
      </c>
      <c r="F1160" s="90">
        <f t="shared" si="74"/>
        <v>4.4800000000000004</v>
      </c>
      <c r="G1160" s="82" t="s">
        <v>34</v>
      </c>
      <c r="H1160" s="81" t="s">
        <v>3577</v>
      </c>
      <c r="I1160" s="81" t="s">
        <v>3578</v>
      </c>
      <c r="J1160" s="81" t="s">
        <v>135</v>
      </c>
      <c r="K1160" s="81"/>
      <c r="L1160" s="81"/>
      <c r="M1160" s="81"/>
      <c r="N1160" s="81"/>
      <c r="O1160" s="82"/>
      <c r="P1160" s="81"/>
      <c r="Q1160" s="81"/>
      <c r="R1160" s="81"/>
      <c r="S1160" s="81"/>
      <c r="T1160" s="81"/>
      <c r="U1160" s="81">
        <f t="shared" si="75"/>
        <v>0</v>
      </c>
      <c r="V1160" s="81">
        <f>IFERROR(VLOOKUP(A1160,'Competitors Links &amp; Pricings'!A:G,3,0),"")</f>
        <v>10.4</v>
      </c>
      <c r="W1160" s="81">
        <f>IFERROR(VLOOKUP(A1160,'Competitors Links &amp; Pricings'!A:G,5,0),"")</f>
        <v>9.89</v>
      </c>
      <c r="X1160" s="81">
        <f>IFERROR(VLOOKUP(A1160,'Competitors Links &amp; Pricings'!A:G,7,0),"")</f>
        <v>4.4800000000000004</v>
      </c>
      <c r="Y1160" s="81">
        <f>IFERROR(VLOOKUP(A1160,'Competitors Links &amp; Pricings'!A:L,8,0),"")</f>
        <v>5</v>
      </c>
      <c r="Z1160" s="81">
        <f>IFERROR(VLOOKUP(A1160,'Competitors Links &amp; Pricings'!A:L,9,0),"")</f>
        <v>9</v>
      </c>
      <c r="AA1160" s="81">
        <f>IFERROR(VLOOKUP(A1160,'Competitors Links &amp; Pricings'!A:L,10,0),"")</f>
        <v>0.1</v>
      </c>
      <c r="AB1160" s="81">
        <f>IFERROR(VLOOKUP(A1160,'Competitors Links &amp; Pricings'!A:L,11,0),"")</f>
        <v>2</v>
      </c>
    </row>
    <row r="1161" spans="1:28" s="83" customFormat="1" ht="12" x14ac:dyDescent="0.25">
      <c r="A1161" s="81" t="s">
        <v>3579</v>
      </c>
      <c r="B1161" s="89">
        <v>2.14</v>
      </c>
      <c r="C1161" s="89">
        <v>2.39</v>
      </c>
      <c r="D1161" s="106">
        <f t="shared" si="72"/>
        <v>0.10460251046025104</v>
      </c>
      <c r="E1161" s="90">
        <f t="shared" si="73"/>
        <v>0</v>
      </c>
      <c r="F1161" s="90">
        <f t="shared" si="74"/>
        <v>2.6</v>
      </c>
      <c r="G1161" s="82" t="s">
        <v>34</v>
      </c>
      <c r="H1161" s="81" t="s">
        <v>3580</v>
      </c>
      <c r="I1161" s="81" t="s">
        <v>3581</v>
      </c>
      <c r="J1161" s="81" t="s">
        <v>135</v>
      </c>
      <c r="K1161" s="81"/>
      <c r="L1161" s="81"/>
      <c r="M1161" s="81"/>
      <c r="N1161" s="81"/>
      <c r="O1161" s="82"/>
      <c r="P1161" s="81"/>
      <c r="Q1161" s="81"/>
      <c r="R1161" s="81"/>
      <c r="S1161" s="81"/>
      <c r="T1161" s="81"/>
      <c r="U1161" s="81">
        <f t="shared" si="75"/>
        <v>0</v>
      </c>
      <c r="V1161" s="81">
        <f>IFERROR(VLOOKUP(A1161,'Competitors Links &amp; Pricings'!A:G,3,0),"")</f>
        <v>2.79</v>
      </c>
      <c r="W1161" s="81">
        <f>IFERROR(VLOOKUP(A1161,'Competitors Links &amp; Pricings'!A:G,5,0),"")</f>
        <v>2.79</v>
      </c>
      <c r="X1161" s="81">
        <f>IFERROR(VLOOKUP(A1161,'Competitors Links &amp; Pricings'!A:G,7,0),"")</f>
        <v>2.6</v>
      </c>
      <c r="Y1161" s="81">
        <f>IFERROR(VLOOKUP(A1161,'Competitors Links &amp; Pricings'!A:L,8,0),"")</f>
        <v>2</v>
      </c>
      <c r="Z1161" s="81">
        <f>IFERROR(VLOOKUP(A1161,'Competitors Links &amp; Pricings'!A:L,9,0),"")</f>
        <v>3</v>
      </c>
      <c r="AA1161" s="81">
        <f>IFERROR(VLOOKUP(A1161,'Competitors Links &amp; Pricings'!A:L,10,0),"")</f>
        <v>0.1</v>
      </c>
      <c r="AB1161" s="81">
        <f>IFERROR(VLOOKUP(A1161,'Competitors Links &amp; Pricings'!A:L,11,0),"")</f>
        <v>0.25</v>
      </c>
    </row>
    <row r="1162" spans="1:28" s="83" customFormat="1" ht="12" x14ac:dyDescent="0.25">
      <c r="A1162" s="81" t="s">
        <v>3582</v>
      </c>
      <c r="B1162" s="89">
        <v>73.64</v>
      </c>
      <c r="C1162" s="89">
        <v>97</v>
      </c>
      <c r="D1162" s="106">
        <f t="shared" si="72"/>
        <v>0.24082474226804124</v>
      </c>
      <c r="E1162" s="90">
        <f t="shared" si="73"/>
        <v>0</v>
      </c>
      <c r="F1162" s="90">
        <f t="shared" si="74"/>
        <v>142.09</v>
      </c>
      <c r="G1162" s="82" t="s">
        <v>34</v>
      </c>
      <c r="H1162" s="81">
        <v>5133713</v>
      </c>
      <c r="I1162" s="81" t="s">
        <v>3583</v>
      </c>
      <c r="J1162" s="81" t="s">
        <v>3584</v>
      </c>
      <c r="K1162" s="81"/>
      <c r="L1162" s="81"/>
      <c r="M1162" s="81"/>
      <c r="N1162" s="81"/>
      <c r="O1162" s="82"/>
      <c r="P1162" s="81"/>
      <c r="Q1162" s="81"/>
      <c r="R1162" s="81"/>
      <c r="S1162" s="81"/>
      <c r="T1162" s="81"/>
      <c r="U1162" s="81">
        <f t="shared" si="75"/>
        <v>0</v>
      </c>
      <c r="V1162" s="81">
        <f>IFERROR(VLOOKUP(A1162,'Competitors Links &amp; Pricings'!A:G,3,0),"")</f>
        <v>142.09</v>
      </c>
      <c r="W1162" s="81" t="str">
        <f>IFERROR(VLOOKUP(A1162,'Competitors Links &amp; Pricings'!A:G,5,0),"")</f>
        <v xml:space="preserve"> </v>
      </c>
      <c r="X1162" s="81" t="str">
        <f>IFERROR(VLOOKUP(A1162,'Competitors Links &amp; Pricings'!A:G,7,0),"")</f>
        <v xml:space="preserve"> </v>
      </c>
      <c r="Y1162" s="81">
        <f>IFERROR(VLOOKUP(A1162,'Competitors Links &amp; Pricings'!A:L,8,0),"")</f>
        <v>12.6</v>
      </c>
      <c r="Z1162" s="81">
        <f>IFERROR(VLOOKUP(A1162,'Competitors Links &amp; Pricings'!A:L,9,0),"")</f>
        <v>12.6</v>
      </c>
      <c r="AA1162" s="81">
        <f>IFERROR(VLOOKUP(A1162,'Competitors Links &amp; Pricings'!A:L,10,0),"")</f>
        <v>7.2</v>
      </c>
      <c r="AB1162" s="81">
        <f>IFERROR(VLOOKUP(A1162,'Competitors Links &amp; Pricings'!A:L,11,0),"")</f>
        <v>6.7</v>
      </c>
    </row>
    <row r="1163" spans="1:28" s="83" customFormat="1" ht="12" x14ac:dyDescent="0.25">
      <c r="A1163" s="81" t="s">
        <v>3585</v>
      </c>
      <c r="B1163" s="89">
        <v>66.599999999999994</v>
      </c>
      <c r="C1163" s="89">
        <v>81</v>
      </c>
      <c r="D1163" s="106">
        <f t="shared" si="72"/>
        <v>0.17777777777777784</v>
      </c>
      <c r="E1163" s="90">
        <f t="shared" si="73"/>
        <v>0</v>
      </c>
      <c r="F1163" s="90">
        <f t="shared" si="74"/>
        <v>0</v>
      </c>
      <c r="G1163" s="82" t="s">
        <v>34</v>
      </c>
      <c r="H1163" s="81">
        <v>278309</v>
      </c>
      <c r="I1163" s="81" t="s">
        <v>3586</v>
      </c>
      <c r="J1163" s="81" t="s">
        <v>3587</v>
      </c>
      <c r="K1163" s="81"/>
      <c r="L1163" s="81"/>
      <c r="M1163" s="81"/>
      <c r="N1163" s="81"/>
      <c r="O1163" s="82"/>
      <c r="P1163" s="81"/>
      <c r="Q1163" s="81"/>
      <c r="R1163" s="81"/>
      <c r="S1163" s="81"/>
      <c r="T1163" s="81"/>
      <c r="U1163" s="81">
        <f t="shared" si="75"/>
        <v>0</v>
      </c>
      <c r="V1163" s="81" t="str">
        <f>IFERROR(VLOOKUP(A1163,'Competitors Links &amp; Pricings'!A:G,3,0),"")</f>
        <v xml:space="preserve"> </v>
      </c>
      <c r="W1163" s="81" t="str">
        <f>IFERROR(VLOOKUP(A1163,'Competitors Links &amp; Pricings'!A:G,5,0),"")</f>
        <v xml:space="preserve"> </v>
      </c>
      <c r="X1163" s="81" t="str">
        <f>IFERROR(VLOOKUP(A1163,'Competitors Links &amp; Pricings'!A:G,7,0),"")</f>
        <v xml:space="preserve"> </v>
      </c>
      <c r="Y1163" s="81">
        <f>IFERROR(VLOOKUP(A1163,'Competitors Links &amp; Pricings'!A:L,8,0),"")</f>
        <v>12</v>
      </c>
      <c r="Z1163" s="81">
        <f>IFERROR(VLOOKUP(A1163,'Competitors Links &amp; Pricings'!A:L,9,0),"")</f>
        <v>12</v>
      </c>
      <c r="AA1163" s="81">
        <f>IFERROR(VLOOKUP(A1163,'Competitors Links &amp; Pricings'!A:L,10,0),"")</f>
        <v>9.1750000000000007</v>
      </c>
      <c r="AB1163" s="81">
        <f>IFERROR(VLOOKUP(A1163,'Competitors Links &amp; Pricings'!A:L,11,0),"")</f>
        <v>6</v>
      </c>
    </row>
    <row r="1164" spans="1:28" s="92" customFormat="1" ht="12" x14ac:dyDescent="0.25">
      <c r="A1164" s="91" t="s">
        <v>3588</v>
      </c>
      <c r="B1164" s="89">
        <v>0.38</v>
      </c>
      <c r="C1164" s="89">
        <v>0.47</v>
      </c>
      <c r="D1164" s="106">
        <f t="shared" si="72"/>
        <v>0.1914893617021276</v>
      </c>
      <c r="E1164" s="90">
        <f t="shared" si="73"/>
        <v>0</v>
      </c>
      <c r="F1164" s="90">
        <f t="shared" si="74"/>
        <v>0.34</v>
      </c>
      <c r="G1164" s="100" t="s">
        <v>34</v>
      </c>
      <c r="H1164" s="101" t="s">
        <v>3589</v>
      </c>
      <c r="I1164" s="101" t="s">
        <v>3590</v>
      </c>
      <c r="J1164" s="101" t="s">
        <v>3591</v>
      </c>
      <c r="K1164" s="101"/>
      <c r="L1164" s="101"/>
      <c r="M1164" s="101"/>
      <c r="N1164" s="101"/>
      <c r="O1164" s="100"/>
      <c r="P1164" s="101"/>
      <c r="Q1164" s="101"/>
      <c r="R1164" s="101"/>
      <c r="S1164" s="101"/>
      <c r="T1164" s="101"/>
      <c r="U1164" s="81">
        <f t="shared" si="75"/>
        <v>0</v>
      </c>
      <c r="V1164" s="101">
        <f>IFERROR(VLOOKUP(A1164,'Competitors Links &amp; Pricings'!A:G,3,0),"")</f>
        <v>0.39</v>
      </c>
      <c r="W1164" s="101">
        <f>IFERROR(VLOOKUP(A1164,'Competitors Links &amp; Pricings'!A:G,5,0),"")</f>
        <v>0.48</v>
      </c>
      <c r="X1164" s="101">
        <f>IFERROR(VLOOKUP(A1164,'Competitors Links &amp; Pricings'!A:G,7,0),"")</f>
        <v>0.34</v>
      </c>
      <c r="Y1164" s="101">
        <f>IFERROR(VLOOKUP(A1164,'Competitors Links &amp; Pricings'!A:L,8,0),"")</f>
        <v>0.5</v>
      </c>
      <c r="Z1164" s="101">
        <f>IFERROR(VLOOKUP(A1164,'Competitors Links &amp; Pricings'!A:L,9,0),"")</f>
        <v>0.72</v>
      </c>
      <c r="AA1164" s="101">
        <f>IFERROR(VLOOKUP(A1164,'Competitors Links &amp; Pricings'!A:L,10,0),"")</f>
        <v>0.01</v>
      </c>
      <c r="AB1164" s="101">
        <f>IFERROR(VLOOKUP(A1164,'Competitors Links &amp; Pricings'!A:L,11,0),"")</f>
        <v>0.17</v>
      </c>
    </row>
    <row r="1165" spans="1:28" s="83" customFormat="1" ht="12" x14ac:dyDescent="0.25">
      <c r="A1165" s="81" t="s">
        <v>3592</v>
      </c>
      <c r="B1165" s="89">
        <v>218.5</v>
      </c>
      <c r="C1165" s="89">
        <v>260</v>
      </c>
      <c r="D1165" s="106">
        <f t="shared" si="72"/>
        <v>0.1596153846153846</v>
      </c>
      <c r="E1165" s="90">
        <f t="shared" si="73"/>
        <v>0</v>
      </c>
      <c r="F1165" s="90">
        <f t="shared" si="74"/>
        <v>239</v>
      </c>
      <c r="G1165" s="82" t="s">
        <v>50</v>
      </c>
      <c r="H1165" s="81" t="s">
        <v>3593</v>
      </c>
      <c r="I1165" s="81" t="s">
        <v>3594</v>
      </c>
      <c r="J1165" s="81" t="s">
        <v>3480</v>
      </c>
      <c r="K1165" s="81"/>
      <c r="L1165" s="81"/>
      <c r="M1165" s="81"/>
      <c r="N1165" s="81"/>
      <c r="O1165" s="82"/>
      <c r="P1165" s="81"/>
      <c r="Q1165" s="81"/>
      <c r="R1165" s="81"/>
      <c r="S1165" s="81"/>
      <c r="T1165" s="81"/>
      <c r="U1165" s="81">
        <f t="shared" si="75"/>
        <v>0</v>
      </c>
      <c r="V1165" s="81">
        <f>IFERROR(VLOOKUP(A1165,'Competitors Links &amp; Pricings'!A:G,3,0),"")</f>
        <v>299.95</v>
      </c>
      <c r="W1165" s="81">
        <f>IFERROR(VLOOKUP(A1165,'Competitors Links &amp; Pricings'!A:G,5,0),"")</f>
        <v>239</v>
      </c>
      <c r="X1165" s="81">
        <f>IFERROR(VLOOKUP(A1165,'Competitors Links &amp; Pricings'!A:G,7,0),"")</f>
        <v>281.76</v>
      </c>
      <c r="Y1165" s="81">
        <f>IFERROR(VLOOKUP(A1165,'Competitors Links &amp; Pricings'!A:L,8,0),"")</f>
        <v>41.41</v>
      </c>
      <c r="Z1165" s="81">
        <f>IFERROR(VLOOKUP(A1165,'Competitors Links &amp; Pricings'!A:L,9,0),"")</f>
        <v>70</v>
      </c>
      <c r="AA1165" s="81">
        <f>IFERROR(VLOOKUP(A1165,'Competitors Links &amp; Pricings'!A:L,10,0),"")</f>
        <v>44.09</v>
      </c>
      <c r="AB1165" s="81">
        <f>IFERROR(VLOOKUP(A1165,'Competitors Links &amp; Pricings'!A:L,11,0),"")</f>
        <v>1.3</v>
      </c>
    </row>
    <row r="1166" spans="1:28" s="83" customFormat="1" ht="12" x14ac:dyDescent="0.25">
      <c r="A1166" s="81" t="s">
        <v>3595</v>
      </c>
      <c r="B1166" s="89">
        <v>18.18</v>
      </c>
      <c r="C1166" s="89">
        <v>21.86</v>
      </c>
      <c r="D1166" s="106">
        <f t="shared" si="72"/>
        <v>0.16834400731930466</v>
      </c>
      <c r="E1166" s="90">
        <f t="shared" si="73"/>
        <v>0</v>
      </c>
      <c r="F1166" s="90">
        <f t="shared" si="74"/>
        <v>0</v>
      </c>
      <c r="G1166" s="82" t="s">
        <v>34</v>
      </c>
      <c r="H1166" s="81" t="s">
        <v>3596</v>
      </c>
      <c r="I1166" s="81" t="s">
        <v>3597</v>
      </c>
      <c r="J1166" s="81" t="s">
        <v>135</v>
      </c>
      <c r="K1166" s="81"/>
      <c r="L1166" s="81"/>
      <c r="M1166" s="81"/>
      <c r="N1166" s="81"/>
      <c r="O1166" s="82"/>
      <c r="P1166" s="81"/>
      <c r="Q1166" s="81"/>
      <c r="R1166" s="81"/>
      <c r="S1166" s="81"/>
      <c r="T1166" s="81"/>
      <c r="U1166" s="81">
        <f t="shared" si="75"/>
        <v>0</v>
      </c>
      <c r="V1166" s="81" t="str">
        <f>IFERROR(VLOOKUP(A1166,'Competitors Links &amp; Pricings'!A:G,3,0),"")</f>
        <v xml:space="preserve"> </v>
      </c>
      <c r="W1166" s="81" t="str">
        <f>IFERROR(VLOOKUP(A1166,'Competitors Links &amp; Pricings'!A:G,5,0),"")</f>
        <v xml:space="preserve"> </v>
      </c>
      <c r="X1166" s="81" t="str">
        <f>IFERROR(VLOOKUP(A1166,'Competitors Links &amp; Pricings'!A:G,7,0),"")</f>
        <v xml:space="preserve"> </v>
      </c>
      <c r="Y1166" s="81">
        <f>IFERROR(VLOOKUP(A1166,'Competitors Links &amp; Pricings'!A:L,8,0),"")</f>
        <v>22</v>
      </c>
      <c r="Z1166" s="81">
        <f>IFERROR(VLOOKUP(A1166,'Competitors Links &amp; Pricings'!A:L,9,0),"")</f>
        <v>86</v>
      </c>
      <c r="AA1166" s="81">
        <f>IFERROR(VLOOKUP(A1166,'Competitors Links &amp; Pricings'!A:L,10,0),"")</f>
        <v>6.71</v>
      </c>
      <c r="AB1166" s="81">
        <f>IFERROR(VLOOKUP(A1166,'Competitors Links &amp; Pricings'!A:L,11,0),"")</f>
        <v>20</v>
      </c>
    </row>
    <row r="1167" spans="1:28" s="83" customFormat="1" ht="12" x14ac:dyDescent="0.25">
      <c r="A1167" s="81" t="s">
        <v>3598</v>
      </c>
      <c r="B1167" s="89">
        <v>174.9</v>
      </c>
      <c r="C1167" s="89">
        <v>228</v>
      </c>
      <c r="D1167" s="106">
        <f t="shared" si="72"/>
        <v>0.23289473684210524</v>
      </c>
      <c r="E1167" s="90">
        <f t="shared" si="73"/>
        <v>0</v>
      </c>
      <c r="F1167" s="90">
        <f t="shared" si="74"/>
        <v>228</v>
      </c>
      <c r="G1167" s="82" t="s">
        <v>50</v>
      </c>
      <c r="H1167" s="81" t="s">
        <v>3599</v>
      </c>
      <c r="I1167" s="81" t="s">
        <v>3600</v>
      </c>
      <c r="J1167" s="81" t="s">
        <v>3601</v>
      </c>
      <c r="K1167" s="81"/>
      <c r="L1167" s="81"/>
      <c r="M1167" s="81"/>
      <c r="N1167" s="81"/>
      <c r="O1167" s="82"/>
      <c r="P1167" s="81"/>
      <c r="Q1167" s="81"/>
      <c r="R1167" s="81"/>
      <c r="S1167" s="81"/>
      <c r="T1167" s="81"/>
      <c r="U1167" s="81">
        <f t="shared" si="75"/>
        <v>0</v>
      </c>
      <c r="V1167" s="81">
        <f>IFERROR(VLOOKUP(A1167,'Competitors Links &amp; Pricings'!A:G,3,0),"")</f>
        <v>228</v>
      </c>
      <c r="W1167" s="81" t="str">
        <f>IFERROR(VLOOKUP(A1167,'Competitors Links &amp; Pricings'!A:G,5,0),"")</f>
        <v xml:space="preserve"> </v>
      </c>
      <c r="X1167" s="81" t="str">
        <f>IFERROR(VLOOKUP(A1167,'Competitors Links &amp; Pricings'!A:G,7,0),"")</f>
        <v xml:space="preserve"> </v>
      </c>
      <c r="Y1167" s="81">
        <f>IFERROR(VLOOKUP(A1167,'Competitors Links &amp; Pricings'!A:L,8,0),"")</f>
        <v>39.44</v>
      </c>
      <c r="Z1167" s="81">
        <f>IFERROR(VLOOKUP(A1167,'Competitors Links &amp; Pricings'!A:L,9,0),"")</f>
        <v>65.430000000000007</v>
      </c>
      <c r="AA1167" s="81">
        <f>IFERROR(VLOOKUP(A1167,'Competitors Links &amp; Pricings'!A:L,10,0),"")</f>
        <v>40</v>
      </c>
      <c r="AB1167" s="81">
        <f>IFERROR(VLOOKUP(A1167,'Competitors Links &amp; Pricings'!A:L,11,0),"")</f>
        <v>1.3</v>
      </c>
    </row>
    <row r="1168" spans="1:28" s="83" customFormat="1" ht="12" x14ac:dyDescent="0.25">
      <c r="A1168" s="81" t="s">
        <v>3602</v>
      </c>
      <c r="B1168" s="89">
        <v>297</v>
      </c>
      <c r="C1168" s="89">
        <v>384</v>
      </c>
      <c r="D1168" s="106">
        <f t="shared" si="72"/>
        <v>0.2265625</v>
      </c>
      <c r="E1168" s="90">
        <f t="shared" si="73"/>
        <v>0</v>
      </c>
      <c r="F1168" s="90">
        <f t="shared" si="74"/>
        <v>0</v>
      </c>
      <c r="G1168" s="82" t="s">
        <v>50</v>
      </c>
      <c r="H1168" s="81" t="s">
        <v>3603</v>
      </c>
      <c r="I1168" s="81" t="s">
        <v>3604</v>
      </c>
      <c r="J1168" s="81" t="s">
        <v>3601</v>
      </c>
      <c r="K1168" s="81"/>
      <c r="L1168" s="81"/>
      <c r="M1168" s="81"/>
      <c r="N1168" s="81"/>
      <c r="O1168" s="82"/>
      <c r="P1168" s="81"/>
      <c r="Q1168" s="81"/>
      <c r="R1168" s="81"/>
      <c r="S1168" s="81"/>
      <c r="T1168" s="81"/>
      <c r="U1168" s="81">
        <f t="shared" si="75"/>
        <v>0</v>
      </c>
      <c r="V1168" s="81" t="str">
        <f>IFERROR(VLOOKUP(A1168,'Competitors Links &amp; Pricings'!A:G,3,0),"")</f>
        <v xml:space="preserve"> </v>
      </c>
      <c r="W1168" s="81" t="str">
        <f>IFERROR(VLOOKUP(A1168,'Competitors Links &amp; Pricings'!A:G,5,0),"")</f>
        <v xml:space="preserve"> </v>
      </c>
      <c r="X1168" s="81" t="str">
        <f>IFERROR(VLOOKUP(A1168,'Competitors Links &amp; Pricings'!A:G,7,0),"")</f>
        <v xml:space="preserve"> </v>
      </c>
      <c r="Y1168" s="81">
        <f>IFERROR(VLOOKUP(A1168,'Competitors Links &amp; Pricings'!A:L,8,0),"")</f>
        <v>44.64</v>
      </c>
      <c r="Z1168" s="81">
        <f>IFERROR(VLOOKUP(A1168,'Competitors Links &amp; Pricings'!A:L,9,0),"")</f>
        <v>89.72</v>
      </c>
      <c r="AA1168" s="81">
        <f>IFERROR(VLOOKUP(A1168,'Competitors Links &amp; Pricings'!A:L,10,0),"")</f>
        <v>61.72</v>
      </c>
      <c r="AB1168" s="81">
        <f>IFERROR(VLOOKUP(A1168,'Competitors Links &amp; Pricings'!A:L,11,0),"")</f>
        <v>1.37</v>
      </c>
    </row>
    <row r="1169" spans="1:28" s="83" customFormat="1" ht="12" x14ac:dyDescent="0.25">
      <c r="A1169" s="81" t="s">
        <v>3605</v>
      </c>
      <c r="B1169" s="89">
        <v>233.37</v>
      </c>
      <c r="C1169" s="89">
        <v>300</v>
      </c>
      <c r="D1169" s="106">
        <f t="shared" si="72"/>
        <v>0.22209999999999999</v>
      </c>
      <c r="E1169" s="90">
        <f t="shared" si="73"/>
        <v>0</v>
      </c>
      <c r="F1169" s="90">
        <f t="shared" si="74"/>
        <v>0</v>
      </c>
      <c r="G1169" s="82" t="s">
        <v>50</v>
      </c>
      <c r="H1169" s="81" t="s">
        <v>3606</v>
      </c>
      <c r="I1169" s="81" t="s">
        <v>3607</v>
      </c>
      <c r="J1169" s="81" t="s">
        <v>3601</v>
      </c>
      <c r="K1169" s="81"/>
      <c r="L1169" s="81"/>
      <c r="M1169" s="81"/>
      <c r="N1169" s="81"/>
      <c r="O1169" s="82"/>
      <c r="P1169" s="81"/>
      <c r="Q1169" s="81"/>
      <c r="R1169" s="81"/>
      <c r="S1169" s="81"/>
      <c r="T1169" s="81"/>
      <c r="U1169" s="81">
        <f t="shared" si="75"/>
        <v>0</v>
      </c>
      <c r="V1169" s="81" t="str">
        <f>IFERROR(VLOOKUP(A1169,'Competitors Links &amp; Pricings'!A:G,3,0),"")</f>
        <v xml:space="preserve"> </v>
      </c>
      <c r="W1169" s="81" t="str">
        <f>IFERROR(VLOOKUP(A1169,'Competitors Links &amp; Pricings'!A:G,5,0),"")</f>
        <v xml:space="preserve"> </v>
      </c>
      <c r="X1169" s="81" t="str">
        <f>IFERROR(VLOOKUP(A1169,'Competitors Links &amp; Pricings'!A:G,7,0),"")</f>
        <v xml:space="preserve"> </v>
      </c>
      <c r="Y1169" s="81">
        <f>IFERROR(VLOOKUP(A1169,'Competitors Links &amp; Pricings'!A:L,8,0),"")</f>
        <v>44.65</v>
      </c>
      <c r="Z1169" s="81">
        <f>IFERROR(VLOOKUP(A1169,'Competitors Links &amp; Pricings'!A:L,9,0),"")</f>
        <v>67.8</v>
      </c>
      <c r="AA1169" s="81">
        <f>IFERROR(VLOOKUP(A1169,'Competitors Links &amp; Pricings'!A:L,10,0),"")</f>
        <v>47.24</v>
      </c>
      <c r="AB1169" s="81">
        <f>IFERROR(VLOOKUP(A1169,'Competitors Links &amp; Pricings'!A:L,11,0),"")</f>
        <v>1.18</v>
      </c>
    </row>
    <row r="1170" spans="1:28" s="83" customFormat="1" ht="12" x14ac:dyDescent="0.25">
      <c r="A1170" s="81" t="s">
        <v>3608</v>
      </c>
      <c r="B1170" s="89">
        <v>153.63999999999999</v>
      </c>
      <c r="C1170" s="89">
        <v>204</v>
      </c>
      <c r="D1170" s="106">
        <f t="shared" si="72"/>
        <v>0.24686274509803929</v>
      </c>
      <c r="E1170" s="90">
        <f t="shared" si="73"/>
        <v>0</v>
      </c>
      <c r="F1170" s="90">
        <f t="shared" si="74"/>
        <v>0</v>
      </c>
      <c r="G1170" s="82" t="s">
        <v>50</v>
      </c>
      <c r="H1170" s="81" t="s">
        <v>3609</v>
      </c>
      <c r="I1170" s="81" t="s">
        <v>3610</v>
      </c>
      <c r="J1170" s="81" t="s">
        <v>3611</v>
      </c>
      <c r="K1170" s="81"/>
      <c r="L1170" s="81"/>
      <c r="M1170" s="81"/>
      <c r="N1170" s="81"/>
      <c r="O1170" s="82"/>
      <c r="P1170" s="81"/>
      <c r="Q1170" s="81"/>
      <c r="R1170" s="81"/>
      <c r="S1170" s="81"/>
      <c r="T1170" s="81"/>
      <c r="U1170" s="81">
        <f t="shared" si="75"/>
        <v>0</v>
      </c>
      <c r="V1170" s="81" t="str">
        <f>IFERROR(VLOOKUP(A1170,'Competitors Links &amp; Pricings'!A:G,3,0),"")</f>
        <v xml:space="preserve"> </v>
      </c>
      <c r="W1170" s="81" t="str">
        <f>IFERROR(VLOOKUP(A1170,'Competitors Links &amp; Pricings'!A:G,5,0),"")</f>
        <v xml:space="preserve"> </v>
      </c>
      <c r="X1170" s="81" t="str">
        <f>IFERROR(VLOOKUP(A1170,'Competitors Links &amp; Pricings'!A:G,7,0),"")</f>
        <v xml:space="preserve"> </v>
      </c>
      <c r="Y1170" s="81">
        <f>IFERROR(VLOOKUP(A1170,'Competitors Links &amp; Pricings'!A:L,8,0),"")</f>
        <v>1.6</v>
      </c>
      <c r="Z1170" s="81">
        <f>IFERROR(VLOOKUP(A1170,'Competitors Links &amp; Pricings'!A:L,9,0),"")</f>
        <v>2.71</v>
      </c>
      <c r="AA1170" s="81">
        <f>IFERROR(VLOOKUP(A1170,'Competitors Links &amp; Pricings'!A:L,10,0),"")</f>
        <v>97</v>
      </c>
      <c r="AB1170" s="81">
        <f>IFERROR(VLOOKUP(A1170,'Competitors Links &amp; Pricings'!A:L,11,0),"")</f>
        <v>0.03</v>
      </c>
    </row>
    <row r="1171" spans="1:28" s="83" customFormat="1" ht="12" x14ac:dyDescent="0.25">
      <c r="A1171" s="81" t="s">
        <v>3612</v>
      </c>
      <c r="B1171" s="89">
        <v>144.55000000000001</v>
      </c>
      <c r="C1171" s="89">
        <v>180.37</v>
      </c>
      <c r="D1171" s="106">
        <f t="shared" si="72"/>
        <v>0.19859178355602369</v>
      </c>
      <c r="E1171" s="90">
        <f t="shared" si="73"/>
        <v>0</v>
      </c>
      <c r="F1171" s="90">
        <f t="shared" si="74"/>
        <v>0</v>
      </c>
      <c r="G1171" s="82" t="s">
        <v>34</v>
      </c>
      <c r="H1171" s="81" t="s">
        <v>3613</v>
      </c>
      <c r="I1171" s="81" t="s">
        <v>3614</v>
      </c>
      <c r="J1171" s="81" t="s">
        <v>3615</v>
      </c>
      <c r="K1171" s="81"/>
      <c r="L1171" s="81"/>
      <c r="M1171" s="81"/>
      <c r="N1171" s="81"/>
      <c r="O1171" s="82"/>
      <c r="P1171" s="81"/>
      <c r="Q1171" s="81"/>
      <c r="R1171" s="81"/>
      <c r="S1171" s="81"/>
      <c r="T1171" s="81"/>
      <c r="U1171" s="81">
        <f t="shared" si="75"/>
        <v>0</v>
      </c>
      <c r="V1171" s="81" t="str">
        <f>IFERROR(VLOOKUP(A1171,'Competitors Links &amp; Pricings'!A:G,3,0),"")</f>
        <v xml:space="preserve"> </v>
      </c>
      <c r="W1171" s="81" t="str">
        <f>IFERROR(VLOOKUP(A1171,'Competitors Links &amp; Pricings'!A:G,5,0),"")</f>
        <v xml:space="preserve"> </v>
      </c>
      <c r="X1171" s="81" t="str">
        <f>IFERROR(VLOOKUP(A1171,'Competitors Links &amp; Pricings'!A:G,7,0),"")</f>
        <v xml:space="preserve"> </v>
      </c>
      <c r="Y1171" s="81">
        <f>IFERROR(VLOOKUP(A1171,'Competitors Links &amp; Pricings'!A:L,8,0),"")</f>
        <v>44.65</v>
      </c>
      <c r="Z1171" s="81">
        <f>IFERROR(VLOOKUP(A1171,'Competitors Links &amp; Pricings'!A:L,9,0),"")</f>
        <v>67.8</v>
      </c>
      <c r="AA1171" s="81">
        <f>IFERROR(VLOOKUP(A1171,'Competitors Links &amp; Pricings'!A:L,10,0),"")</f>
        <v>45.8</v>
      </c>
      <c r="AB1171" s="81">
        <f>IFERROR(VLOOKUP(A1171,'Competitors Links &amp; Pricings'!A:L,11,0),"")</f>
        <v>1.18</v>
      </c>
    </row>
    <row r="1172" spans="1:28" s="83" customFormat="1" ht="12" x14ac:dyDescent="0.25">
      <c r="A1172" s="81" t="s">
        <v>3616</v>
      </c>
      <c r="B1172" s="89">
        <v>250</v>
      </c>
      <c r="C1172" s="89">
        <v>337</v>
      </c>
      <c r="D1172" s="106">
        <f t="shared" si="72"/>
        <v>0.25816023738872401</v>
      </c>
      <c r="E1172" s="90">
        <f t="shared" si="73"/>
        <v>0</v>
      </c>
      <c r="F1172" s="90">
        <f t="shared" si="74"/>
        <v>308.26</v>
      </c>
      <c r="G1172" s="82" t="s">
        <v>50</v>
      </c>
      <c r="H1172" s="81" t="s">
        <v>3617</v>
      </c>
      <c r="I1172" s="81" t="s">
        <v>3618</v>
      </c>
      <c r="J1172" s="81" t="s">
        <v>3619</v>
      </c>
      <c r="K1172" s="81"/>
      <c r="L1172" s="81"/>
      <c r="M1172" s="81"/>
      <c r="N1172" s="81"/>
      <c r="O1172" s="82"/>
      <c r="P1172" s="81"/>
      <c r="Q1172" s="81"/>
      <c r="R1172" s="81"/>
      <c r="S1172" s="81"/>
      <c r="T1172" s="81"/>
      <c r="U1172" s="81">
        <f t="shared" si="75"/>
        <v>0</v>
      </c>
      <c r="V1172" s="81">
        <f>IFERROR(VLOOKUP(A1172,'Competitors Links &amp; Pricings'!A:G,3,0),"")</f>
        <v>333.33</v>
      </c>
      <c r="W1172" s="81">
        <f>IFERROR(VLOOKUP(A1172,'Competitors Links &amp; Pricings'!A:G,5,0),"")</f>
        <v>308.26</v>
      </c>
      <c r="X1172" s="81">
        <f>IFERROR(VLOOKUP(A1172,'Competitors Links &amp; Pricings'!A:G,7,0),"")</f>
        <v>333.33</v>
      </c>
      <c r="Y1172" s="81">
        <f>IFERROR(VLOOKUP(A1172,'Competitors Links &amp; Pricings'!A:L,8,0),"")</f>
        <v>40.799999999999997</v>
      </c>
      <c r="Z1172" s="81">
        <f>IFERROR(VLOOKUP(A1172,'Competitors Links &amp; Pricings'!A:L,9,0),"")</f>
        <v>75.3</v>
      </c>
      <c r="AA1172" s="81">
        <f>IFERROR(VLOOKUP(A1172,'Competitors Links &amp; Pricings'!A:L,10,0),"")</f>
        <v>47</v>
      </c>
      <c r="AB1172" s="81">
        <f>IFERROR(VLOOKUP(A1172,'Competitors Links &amp; Pricings'!A:L,11,0),"")</f>
        <v>1.37</v>
      </c>
    </row>
    <row r="1173" spans="1:28" s="83" customFormat="1" ht="12" x14ac:dyDescent="0.25">
      <c r="A1173" s="81" t="s">
        <v>3620</v>
      </c>
      <c r="B1173" s="89">
        <v>2642.59</v>
      </c>
      <c r="C1173" s="89">
        <v>3214.39</v>
      </c>
      <c r="D1173" s="106">
        <f t="shared" si="72"/>
        <v>0.17788756187021479</v>
      </c>
      <c r="E1173" s="90">
        <f t="shared" si="73"/>
        <v>0</v>
      </c>
      <c r="F1173" s="90">
        <f t="shared" si="74"/>
        <v>3279.99</v>
      </c>
      <c r="G1173" s="82" t="s">
        <v>527</v>
      </c>
      <c r="H1173" s="81" t="s">
        <v>3621</v>
      </c>
      <c r="I1173" s="81" t="s">
        <v>3622</v>
      </c>
      <c r="J1173" s="81" t="s">
        <v>530</v>
      </c>
      <c r="K1173" s="81"/>
      <c r="L1173" s="81"/>
      <c r="M1173" s="81"/>
      <c r="N1173" s="81"/>
      <c r="O1173" s="82"/>
      <c r="P1173" s="81"/>
      <c r="Q1173" s="81"/>
      <c r="R1173" s="81"/>
      <c r="S1173" s="81"/>
      <c r="T1173" s="81"/>
      <c r="U1173" s="81">
        <f t="shared" si="75"/>
        <v>0</v>
      </c>
      <c r="V1173" s="81">
        <f>IFERROR(VLOOKUP(A1173,'Competitors Links &amp; Pricings'!A:G,3,0),"")</f>
        <v>3279.99</v>
      </c>
      <c r="W1173" s="81" t="str">
        <f>IFERROR(VLOOKUP(A1173,'Competitors Links &amp; Pricings'!A:G,5,0),"")</f>
        <v xml:space="preserve"> </v>
      </c>
      <c r="X1173" s="81" t="str">
        <f>IFERROR(VLOOKUP(A1173,'Competitors Links &amp; Pricings'!A:G,7,0),"")</f>
        <v xml:space="preserve"> </v>
      </c>
      <c r="Y1173" s="81">
        <f>IFERROR(VLOOKUP(A1173,'Competitors Links &amp; Pricings'!A:L,8,0),"")</f>
        <v>20.100000000000001</v>
      </c>
      <c r="Z1173" s="81">
        <f>IFERROR(VLOOKUP(A1173,'Competitors Links &amp; Pricings'!A:L,9,0),"")</f>
        <v>8.9</v>
      </c>
      <c r="AA1173" s="81">
        <f>IFERROR(VLOOKUP(A1173,'Competitors Links &amp; Pricings'!A:L,10,0),"")</f>
        <v>91.9</v>
      </c>
      <c r="AB1173" s="81">
        <f>IFERROR(VLOOKUP(A1173,'Competitors Links &amp; Pricings'!A:L,11,0),"")</f>
        <v>28.5</v>
      </c>
    </row>
    <row r="1174" spans="1:28" s="83" customFormat="1" ht="12" x14ac:dyDescent="0.25">
      <c r="A1174" s="81" t="s">
        <v>3623</v>
      </c>
      <c r="B1174" s="89">
        <v>2389.58</v>
      </c>
      <c r="C1174" s="89">
        <v>2963.95</v>
      </c>
      <c r="D1174" s="106">
        <f t="shared" si="72"/>
        <v>0.19378532026518663</v>
      </c>
      <c r="E1174" s="90">
        <f t="shared" si="73"/>
        <v>0</v>
      </c>
      <c r="F1174" s="90">
        <f t="shared" si="74"/>
        <v>2889.99</v>
      </c>
      <c r="G1174" s="82" t="s">
        <v>34</v>
      </c>
      <c r="H1174" s="81" t="s">
        <v>3624</v>
      </c>
      <c r="I1174" s="81" t="s">
        <v>3625</v>
      </c>
      <c r="J1174" s="81" t="s">
        <v>530</v>
      </c>
      <c r="K1174" s="81"/>
      <c r="L1174" s="81"/>
      <c r="M1174" s="81"/>
      <c r="N1174" s="81"/>
      <c r="O1174" s="82"/>
      <c r="P1174" s="81"/>
      <c r="Q1174" s="81"/>
      <c r="R1174" s="81"/>
      <c r="S1174" s="81"/>
      <c r="T1174" s="81"/>
      <c r="U1174" s="81">
        <f t="shared" si="75"/>
        <v>0</v>
      </c>
      <c r="V1174" s="81">
        <f>IFERROR(VLOOKUP(A1174,'Competitors Links &amp; Pricings'!A:G,3,0),"")</f>
        <v>3099.04</v>
      </c>
      <c r="W1174" s="81">
        <f>IFERROR(VLOOKUP(A1174,'Competitors Links &amp; Pricings'!A:G,5,0),"")</f>
        <v>2889.99</v>
      </c>
      <c r="X1174" s="81">
        <f>IFERROR(VLOOKUP(A1174,'Competitors Links &amp; Pricings'!A:G,7,0),"")</f>
        <v>4457.58</v>
      </c>
      <c r="Y1174" s="81">
        <f>IFERROR(VLOOKUP(A1174,'Competitors Links &amp; Pricings'!A:L,8,0),"")</f>
        <v>28.5</v>
      </c>
      <c r="Z1174" s="81">
        <f>IFERROR(VLOOKUP(A1174,'Competitors Links &amp; Pricings'!A:L,9,0),"")</f>
        <v>20.100000000000001</v>
      </c>
      <c r="AA1174" s="81">
        <f>IFERROR(VLOOKUP(A1174,'Competitors Links &amp; Pricings'!A:L,10,0),"")</f>
        <v>82.5</v>
      </c>
      <c r="AB1174" s="81">
        <f>IFERROR(VLOOKUP(A1174,'Competitors Links &amp; Pricings'!A:L,11,0),"")</f>
        <v>8.9</v>
      </c>
    </row>
    <row r="1175" spans="1:28" s="83" customFormat="1" ht="12" x14ac:dyDescent="0.25">
      <c r="A1175" s="81" t="s">
        <v>3626</v>
      </c>
      <c r="B1175" s="89">
        <v>2255.27</v>
      </c>
      <c r="C1175" s="89">
        <v>2797.03</v>
      </c>
      <c r="D1175" s="106">
        <f t="shared" si="72"/>
        <v>0.19369116527173472</v>
      </c>
      <c r="E1175" s="90">
        <f t="shared" si="73"/>
        <v>0</v>
      </c>
      <c r="F1175" s="90">
        <f t="shared" si="74"/>
        <v>2735.99</v>
      </c>
      <c r="G1175" s="82" t="s">
        <v>34</v>
      </c>
      <c r="H1175" s="81" t="s">
        <v>3627</v>
      </c>
      <c r="I1175" s="81" t="s">
        <v>3628</v>
      </c>
      <c r="J1175" s="81" t="s">
        <v>530</v>
      </c>
      <c r="K1175" s="81"/>
      <c r="L1175" s="81"/>
      <c r="M1175" s="81"/>
      <c r="N1175" s="81"/>
      <c r="O1175" s="82"/>
      <c r="P1175" s="81"/>
      <c r="Q1175" s="81"/>
      <c r="R1175" s="81"/>
      <c r="S1175" s="81"/>
      <c r="T1175" s="81"/>
      <c r="U1175" s="81">
        <f t="shared" si="75"/>
        <v>0</v>
      </c>
      <c r="V1175" s="81">
        <f>IFERROR(VLOOKUP(A1175,'Competitors Links &amp; Pricings'!A:G,3,0),"")</f>
        <v>2924.86</v>
      </c>
      <c r="W1175" s="81">
        <f>IFERROR(VLOOKUP(A1175,'Competitors Links &amp; Pricings'!A:G,5,0),"")</f>
        <v>4207.03</v>
      </c>
      <c r="X1175" s="81">
        <f>IFERROR(VLOOKUP(A1175,'Competitors Links &amp; Pricings'!A:G,7,0),"")</f>
        <v>2735.99</v>
      </c>
      <c r="Y1175" s="81">
        <f>IFERROR(VLOOKUP(A1175,'Competitors Links &amp; Pricings'!A:L,8,0),"")</f>
        <v>24.7</v>
      </c>
      <c r="Z1175" s="81">
        <f>IFERROR(VLOOKUP(A1175,'Competitors Links &amp; Pricings'!A:L,9,0),"")</f>
        <v>16.899999999999999</v>
      </c>
      <c r="AA1175" s="81">
        <f>IFERROR(VLOOKUP(A1175,'Competitors Links &amp; Pricings'!A:L,10,0),"")</f>
        <v>47.7</v>
      </c>
      <c r="AB1175" s="81">
        <f>IFERROR(VLOOKUP(A1175,'Competitors Links &amp; Pricings'!A:L,11,0),"")</f>
        <v>8.1</v>
      </c>
    </row>
    <row r="1176" spans="1:28" s="83" customFormat="1" ht="12" x14ac:dyDescent="0.25">
      <c r="A1176" s="81" t="s">
        <v>3629</v>
      </c>
      <c r="B1176" s="89">
        <v>377.14</v>
      </c>
      <c r="C1176" s="89">
        <v>528.91</v>
      </c>
      <c r="D1176" s="106">
        <f t="shared" si="72"/>
        <v>0.28694863020173561</v>
      </c>
      <c r="E1176" s="90">
        <f t="shared" si="73"/>
        <v>0</v>
      </c>
      <c r="F1176" s="90">
        <f t="shared" si="74"/>
        <v>556.75</v>
      </c>
      <c r="G1176" s="82" t="s">
        <v>34</v>
      </c>
      <c r="H1176" s="81" t="s">
        <v>3630</v>
      </c>
      <c r="I1176" s="81" t="s">
        <v>3631</v>
      </c>
      <c r="J1176" s="81" t="s">
        <v>443</v>
      </c>
      <c r="K1176" s="81"/>
      <c r="L1176" s="81"/>
      <c r="M1176" s="81"/>
      <c r="N1176" s="81"/>
      <c r="O1176" s="82"/>
      <c r="P1176" s="81"/>
      <c r="Q1176" s="81"/>
      <c r="R1176" s="81"/>
      <c r="S1176" s="81"/>
      <c r="T1176" s="81"/>
      <c r="U1176" s="81">
        <f t="shared" si="75"/>
        <v>0</v>
      </c>
      <c r="V1176" s="81">
        <f>IFERROR(VLOOKUP(A1176,'Competitors Links &amp; Pricings'!A:G,3,0),"")</f>
        <v>556.75</v>
      </c>
      <c r="W1176" s="81" t="str">
        <f>IFERROR(VLOOKUP(A1176,'Competitors Links &amp; Pricings'!A:G,5,0),"")</f>
        <v xml:space="preserve"> </v>
      </c>
      <c r="X1176" s="81" t="str">
        <f>IFERROR(VLOOKUP(A1176,'Competitors Links &amp; Pricings'!A:G,7,0),"")</f>
        <v xml:space="preserve"> </v>
      </c>
      <c r="Y1176" s="81">
        <f>IFERROR(VLOOKUP(A1176,'Competitors Links &amp; Pricings'!A:L,8,0),"")</f>
        <v>1.22</v>
      </c>
      <c r="Z1176" s="81">
        <f>IFERROR(VLOOKUP(A1176,'Competitors Links &amp; Pricings'!A:L,9,0),"")</f>
        <v>2.71</v>
      </c>
      <c r="AA1176" s="81">
        <f>IFERROR(VLOOKUP(A1176,'Competitors Links &amp; Pricings'!A:L,10,0),"")</f>
        <v>1.63</v>
      </c>
      <c r="AB1176" s="81">
        <f>IFERROR(VLOOKUP(A1176,'Competitors Links &amp; Pricings'!A:L,11,0),"")</f>
        <v>2.71</v>
      </c>
    </row>
    <row r="1177" spans="1:28" s="83" customFormat="1" ht="12" x14ac:dyDescent="0.25">
      <c r="A1177" s="81" t="s">
        <v>3632</v>
      </c>
      <c r="B1177" s="89">
        <v>16.25</v>
      </c>
      <c r="C1177" s="89">
        <v>20.23</v>
      </c>
      <c r="D1177" s="106">
        <f t="shared" si="72"/>
        <v>0.1967375185368265</v>
      </c>
      <c r="E1177" s="90">
        <f t="shared" si="73"/>
        <v>0</v>
      </c>
      <c r="F1177" s="90">
        <f t="shared" si="74"/>
        <v>21.99</v>
      </c>
      <c r="G1177" s="82" t="s">
        <v>34</v>
      </c>
      <c r="H1177" s="81" t="s">
        <v>3633</v>
      </c>
      <c r="I1177" s="81" t="s">
        <v>3634</v>
      </c>
      <c r="J1177" s="81" t="s">
        <v>439</v>
      </c>
      <c r="K1177" s="81"/>
      <c r="L1177" s="81"/>
      <c r="M1177" s="81"/>
      <c r="N1177" s="81"/>
      <c r="O1177" s="82"/>
      <c r="P1177" s="81"/>
      <c r="Q1177" s="81"/>
      <c r="R1177" s="81"/>
      <c r="S1177" s="81"/>
      <c r="T1177" s="81"/>
      <c r="U1177" s="81">
        <f t="shared" si="75"/>
        <v>0</v>
      </c>
      <c r="V1177" s="81">
        <f>IFERROR(VLOOKUP(A1177,'Competitors Links &amp; Pricings'!A:G,3,0),"")</f>
        <v>21.99</v>
      </c>
      <c r="W1177" s="81">
        <f>IFERROR(VLOOKUP(A1177,'Competitors Links &amp; Pricings'!A:G,5,0),"")</f>
        <v>23.01</v>
      </c>
      <c r="X1177" s="81" t="str">
        <f>IFERROR(VLOOKUP(A1177,'Competitors Links &amp; Pricings'!A:G,7,0),"")</f>
        <v xml:space="preserve"> </v>
      </c>
      <c r="Y1177" s="81">
        <f>IFERROR(VLOOKUP(A1177,'Competitors Links &amp; Pricings'!A:L,8,0),"")</f>
        <v>1.75</v>
      </c>
      <c r="Z1177" s="81">
        <f>IFERROR(VLOOKUP(A1177,'Competitors Links &amp; Pricings'!A:L,9,0),"")</f>
        <v>5</v>
      </c>
      <c r="AA1177" s="81">
        <f>IFERROR(VLOOKUP(A1177,'Competitors Links &amp; Pricings'!A:L,10,0),"")</f>
        <v>0.25</v>
      </c>
      <c r="AB1177" s="81">
        <f>IFERROR(VLOOKUP(A1177,'Competitors Links &amp; Pricings'!A:L,11,0),"")</f>
        <v>0.25</v>
      </c>
    </row>
    <row r="1178" spans="1:28" s="83" customFormat="1" ht="12" x14ac:dyDescent="0.25">
      <c r="A1178" s="81" t="s">
        <v>3635</v>
      </c>
      <c r="B1178" s="89">
        <v>306.60000000000002</v>
      </c>
      <c r="C1178" s="89">
        <v>370</v>
      </c>
      <c r="D1178" s="106">
        <f t="shared" si="72"/>
        <v>0.17135135135135129</v>
      </c>
      <c r="E1178" s="90">
        <f t="shared" si="73"/>
        <v>0</v>
      </c>
      <c r="F1178" s="90">
        <f t="shared" si="74"/>
        <v>0</v>
      </c>
      <c r="G1178" s="82" t="s">
        <v>262</v>
      </c>
      <c r="H1178" s="81" t="s">
        <v>3636</v>
      </c>
      <c r="I1178" s="81" t="s">
        <v>3637</v>
      </c>
      <c r="J1178" s="81" t="s">
        <v>53</v>
      </c>
      <c r="K1178" s="81"/>
      <c r="L1178" s="81"/>
      <c r="M1178" s="81"/>
      <c r="N1178" s="81"/>
      <c r="O1178" s="82"/>
      <c r="P1178" s="81"/>
      <c r="Q1178" s="81"/>
      <c r="R1178" s="81"/>
      <c r="S1178" s="81"/>
      <c r="T1178" s="81"/>
      <c r="U1178" s="81">
        <f t="shared" si="75"/>
        <v>0</v>
      </c>
      <c r="V1178" s="81" t="str">
        <f>IFERROR(VLOOKUP(A1178,'Competitors Links &amp; Pricings'!A:G,3,0),"")</f>
        <v xml:space="preserve"> </v>
      </c>
      <c r="W1178" s="81" t="str">
        <f>IFERROR(VLOOKUP(A1178,'Competitors Links &amp; Pricings'!A:G,5,0),"")</f>
        <v xml:space="preserve"> </v>
      </c>
      <c r="X1178" s="81" t="str">
        <f>IFERROR(VLOOKUP(A1178,'Competitors Links &amp; Pricings'!A:G,7,0),"")</f>
        <v xml:space="preserve"> </v>
      </c>
      <c r="Y1178" s="81">
        <f>IFERROR(VLOOKUP(A1178,'Competitors Links &amp; Pricings'!A:L,8,0),"")</f>
        <v>41.14</v>
      </c>
      <c r="Z1178" s="81">
        <f>IFERROR(VLOOKUP(A1178,'Competitors Links &amp; Pricings'!A:L,9,0),"")</f>
        <v>67.599999999999994</v>
      </c>
      <c r="AA1178" s="81">
        <f>IFERROR(VLOOKUP(A1178,'Competitors Links &amp; Pricings'!A:L,10,0),"")</f>
        <v>51.6</v>
      </c>
      <c r="AB1178" s="81">
        <f>IFERROR(VLOOKUP(A1178,'Competitors Links &amp; Pricings'!A:L,11,0),"")</f>
        <v>1.26</v>
      </c>
    </row>
    <row r="1179" spans="1:28" s="83" customFormat="1" ht="12" x14ac:dyDescent="0.25">
      <c r="A1179" s="81" t="s">
        <v>3638</v>
      </c>
      <c r="B1179" s="89">
        <v>302.95</v>
      </c>
      <c r="C1179" s="89">
        <v>370</v>
      </c>
      <c r="D1179" s="106">
        <f t="shared" si="72"/>
        <v>0.18121621621621625</v>
      </c>
      <c r="E1179" s="90">
        <f t="shared" si="73"/>
        <v>0</v>
      </c>
      <c r="F1179" s="90">
        <f t="shared" si="74"/>
        <v>0</v>
      </c>
      <c r="G1179" s="82" t="s">
        <v>50</v>
      </c>
      <c r="H1179" s="81" t="s">
        <v>3639</v>
      </c>
      <c r="I1179" s="81" t="s">
        <v>3640</v>
      </c>
      <c r="J1179" s="81" t="s">
        <v>53</v>
      </c>
      <c r="K1179" s="81"/>
      <c r="L1179" s="81"/>
      <c r="M1179" s="81"/>
      <c r="N1179" s="81"/>
      <c r="O1179" s="82"/>
      <c r="P1179" s="81"/>
      <c r="Q1179" s="81"/>
      <c r="R1179" s="81"/>
      <c r="S1179" s="81"/>
      <c r="T1179" s="81"/>
      <c r="U1179" s="81">
        <f t="shared" si="75"/>
        <v>0</v>
      </c>
      <c r="V1179" s="81" t="str">
        <f>IFERROR(VLOOKUP(A1179,'Competitors Links &amp; Pricings'!A:G,3,0),"")</f>
        <v xml:space="preserve"> </v>
      </c>
      <c r="W1179" s="81" t="str">
        <f>IFERROR(VLOOKUP(A1179,'Competitors Links &amp; Pricings'!A:G,5,0),"")</f>
        <v xml:space="preserve"> </v>
      </c>
      <c r="X1179" s="81" t="str">
        <f>IFERROR(VLOOKUP(A1179,'Competitors Links &amp; Pricings'!A:G,7,0),"")</f>
        <v xml:space="preserve"> </v>
      </c>
      <c r="Y1179" s="81">
        <f>IFERROR(VLOOKUP(A1179,'Competitors Links &amp; Pricings'!A:L,8,0),"")</f>
        <v>41.1</v>
      </c>
      <c r="Z1179" s="81">
        <f>IFERROR(VLOOKUP(A1179,'Competitors Links &amp; Pricings'!A:L,9,0),"")</f>
        <v>67.599999999999994</v>
      </c>
      <c r="AA1179" s="81">
        <f>IFERROR(VLOOKUP(A1179,'Competitors Links &amp; Pricings'!A:L,10,0),"")</f>
        <v>43.87</v>
      </c>
      <c r="AB1179" s="81">
        <f>IFERROR(VLOOKUP(A1179,'Competitors Links &amp; Pricings'!A:L,11,0),"")</f>
        <v>1.26</v>
      </c>
    </row>
    <row r="1180" spans="1:28" s="83" customFormat="1" ht="12" x14ac:dyDescent="0.25">
      <c r="A1180" s="81" t="s">
        <v>3641</v>
      </c>
      <c r="B1180" s="89">
        <v>1493.26</v>
      </c>
      <c r="C1180" s="89">
        <v>1762.41</v>
      </c>
      <c r="D1180" s="106">
        <f t="shared" si="72"/>
        <v>0.15271701817397773</v>
      </c>
      <c r="E1180" s="90">
        <f t="shared" si="73"/>
        <v>0</v>
      </c>
      <c r="F1180" s="90">
        <f t="shared" si="74"/>
        <v>1682.29</v>
      </c>
      <c r="G1180" s="82" t="s">
        <v>34</v>
      </c>
      <c r="H1180" s="81" t="s">
        <v>3642</v>
      </c>
      <c r="I1180" s="81" t="s">
        <v>3643</v>
      </c>
      <c r="J1180" s="81" t="s">
        <v>435</v>
      </c>
      <c r="K1180" s="81"/>
      <c r="L1180" s="81"/>
      <c r="M1180" s="81"/>
      <c r="N1180" s="81"/>
      <c r="O1180" s="82"/>
      <c r="P1180" s="81"/>
      <c r="Q1180" s="81"/>
      <c r="R1180" s="81"/>
      <c r="S1180" s="81"/>
      <c r="T1180" s="81"/>
      <c r="U1180" s="81">
        <f t="shared" si="75"/>
        <v>0</v>
      </c>
      <c r="V1180" s="81">
        <f>IFERROR(VLOOKUP(A1180,'Competitors Links &amp; Pricings'!A:G,3,0),"")</f>
        <v>3355</v>
      </c>
      <c r="W1180" s="81">
        <f>IFERROR(VLOOKUP(A1180,'Competitors Links &amp; Pricings'!A:G,5,0),"")</f>
        <v>1682.29</v>
      </c>
      <c r="X1180" s="81">
        <f>IFERROR(VLOOKUP(A1180,'Competitors Links &amp; Pricings'!A:G,7,0),"")</f>
        <v>1896</v>
      </c>
      <c r="Y1180" s="81">
        <f>IFERROR(VLOOKUP(A1180,'Competitors Links &amp; Pricings'!A:L,8,0),"")</f>
        <v>46</v>
      </c>
      <c r="Z1180" s="81">
        <f>IFERROR(VLOOKUP(A1180,'Competitors Links &amp; Pricings'!A:L,9,0),"")</f>
        <v>58.2</v>
      </c>
      <c r="AA1180" s="81">
        <f>IFERROR(VLOOKUP(A1180,'Competitors Links &amp; Pricings'!A:L,10,0),"")</f>
        <v>500</v>
      </c>
      <c r="AB1180" s="81">
        <f>IFERROR(VLOOKUP(A1180,'Competitors Links &amp; Pricings'!A:L,11,0),"")</f>
        <v>13</v>
      </c>
    </row>
    <row r="1181" spans="1:28" s="83" customFormat="1" ht="12" x14ac:dyDescent="0.25">
      <c r="A1181" s="81" t="s">
        <v>3644</v>
      </c>
      <c r="B1181" s="89">
        <v>1538.2</v>
      </c>
      <c r="C1181" s="89">
        <v>1819.38</v>
      </c>
      <c r="D1181" s="106">
        <f t="shared" si="72"/>
        <v>0.15454715342589237</v>
      </c>
      <c r="E1181" s="90">
        <f t="shared" si="73"/>
        <v>0</v>
      </c>
      <c r="F1181" s="90">
        <f t="shared" si="74"/>
        <v>1731</v>
      </c>
      <c r="G1181" s="82" t="s">
        <v>34</v>
      </c>
      <c r="H1181" s="81" t="s">
        <v>3645</v>
      </c>
      <c r="I1181" s="81" t="s">
        <v>3646</v>
      </c>
      <c r="J1181" s="81" t="s">
        <v>435</v>
      </c>
      <c r="K1181" s="81"/>
      <c r="L1181" s="81"/>
      <c r="M1181" s="81"/>
      <c r="N1181" s="81"/>
      <c r="O1181" s="82"/>
      <c r="P1181" s="81"/>
      <c r="Q1181" s="81"/>
      <c r="R1181" s="81"/>
      <c r="S1181" s="81"/>
      <c r="T1181" s="81"/>
      <c r="U1181" s="81">
        <f t="shared" si="75"/>
        <v>0</v>
      </c>
      <c r="V1181" s="81">
        <f>IFERROR(VLOOKUP(A1181,'Competitors Links &amp; Pricings'!A:G,3,0),"")</f>
        <v>1731</v>
      </c>
      <c r="W1181" s="81">
        <f>IFERROR(VLOOKUP(A1181,'Competitors Links &amp; Pricings'!A:G,5,0),"")</f>
        <v>1903.59</v>
      </c>
      <c r="X1181" s="81">
        <f>IFERROR(VLOOKUP(A1181,'Competitors Links &amp; Pricings'!A:G,7,0),"")</f>
        <v>1951</v>
      </c>
      <c r="Y1181" s="81">
        <f>IFERROR(VLOOKUP(A1181,'Competitors Links &amp; Pricings'!A:L,8,0),"")</f>
        <v>8.25</v>
      </c>
      <c r="Z1181" s="81">
        <f>IFERROR(VLOOKUP(A1181,'Competitors Links &amp; Pricings'!A:L,9,0),"")</f>
        <v>13</v>
      </c>
      <c r="AA1181" s="81">
        <f>IFERROR(VLOOKUP(A1181,'Competitors Links &amp; Pricings'!A:L,10,0),"")</f>
        <v>62</v>
      </c>
      <c r="AB1181" s="81">
        <f>IFERROR(VLOOKUP(A1181,'Competitors Links &amp; Pricings'!A:L,11,0),"")</f>
        <v>16.25</v>
      </c>
    </row>
    <row r="1182" spans="1:28" s="83" customFormat="1" ht="12" x14ac:dyDescent="0.25">
      <c r="A1182" s="81" t="s">
        <v>3647</v>
      </c>
      <c r="B1182" s="89">
        <v>1505.62</v>
      </c>
      <c r="C1182" s="89">
        <v>1707.52</v>
      </c>
      <c r="D1182" s="106">
        <f t="shared" si="72"/>
        <v>0.11824166041979016</v>
      </c>
      <c r="E1182" s="90">
        <f t="shared" si="73"/>
        <v>0</v>
      </c>
      <c r="F1182" s="90">
        <f t="shared" si="74"/>
        <v>1856</v>
      </c>
      <c r="G1182" s="82" t="s">
        <v>34</v>
      </c>
      <c r="H1182" s="81" t="s">
        <v>3648</v>
      </c>
      <c r="I1182" s="81" t="s">
        <v>3649</v>
      </c>
      <c r="J1182" s="81" t="s">
        <v>435</v>
      </c>
      <c r="K1182" s="81"/>
      <c r="L1182" s="81"/>
      <c r="M1182" s="81"/>
      <c r="N1182" s="81"/>
      <c r="O1182" s="82"/>
      <c r="P1182" s="81"/>
      <c r="Q1182" s="81"/>
      <c r="R1182" s="81"/>
      <c r="S1182" s="81"/>
      <c r="T1182" s="81"/>
      <c r="U1182" s="81">
        <f t="shared" si="75"/>
        <v>0</v>
      </c>
      <c r="V1182" s="81">
        <f>IFERROR(VLOOKUP(A1182,'Competitors Links &amp; Pricings'!A:G,3,0),"")</f>
        <v>1879.14</v>
      </c>
      <c r="W1182" s="81">
        <f>IFERROR(VLOOKUP(A1182,'Competitors Links &amp; Pricings'!A:G,5,0),"")</f>
        <v>1856</v>
      </c>
      <c r="X1182" s="81">
        <f>IFERROR(VLOOKUP(A1182,'Competitors Links &amp; Pricings'!A:G,7,0),"")</f>
        <v>2040</v>
      </c>
      <c r="Y1182" s="81">
        <f>IFERROR(VLOOKUP(A1182,'Competitors Links &amp; Pricings'!A:L,8,0),"")</f>
        <v>13</v>
      </c>
      <c r="Z1182" s="81">
        <f>IFERROR(VLOOKUP(A1182,'Competitors Links &amp; Pricings'!A:L,9,0),"")</f>
        <v>21.75</v>
      </c>
      <c r="AA1182" s="81">
        <f>IFERROR(VLOOKUP(A1182,'Competitors Links &amp; Pricings'!A:L,10,0),"")</f>
        <v>70</v>
      </c>
      <c r="AB1182" s="81">
        <f>IFERROR(VLOOKUP(A1182,'Competitors Links &amp; Pricings'!A:L,11,0),"")</f>
        <v>22</v>
      </c>
    </row>
    <row r="1183" spans="1:28" s="83" customFormat="1" ht="12" x14ac:dyDescent="0.25">
      <c r="A1183" s="81" t="s">
        <v>3650</v>
      </c>
      <c r="B1183" s="89">
        <v>15.54</v>
      </c>
      <c r="C1183" s="89">
        <v>18.350000000000001</v>
      </c>
      <c r="D1183" s="106">
        <f t="shared" si="72"/>
        <v>0.15313351498637615</v>
      </c>
      <c r="E1183" s="90">
        <f t="shared" si="73"/>
        <v>0</v>
      </c>
      <c r="F1183" s="90">
        <f t="shared" si="74"/>
        <v>17.14</v>
      </c>
      <c r="G1183" s="82" t="s">
        <v>34</v>
      </c>
      <c r="H1183" s="81" t="s">
        <v>3651</v>
      </c>
      <c r="I1183" s="81" t="s">
        <v>3652</v>
      </c>
      <c r="J1183" s="81" t="s">
        <v>2738</v>
      </c>
      <c r="K1183" s="81"/>
      <c r="L1183" s="81"/>
      <c r="M1183" s="81"/>
      <c r="N1183" s="81"/>
      <c r="O1183" s="82"/>
      <c r="P1183" s="81"/>
      <c r="Q1183" s="81"/>
      <c r="R1183" s="81"/>
      <c r="S1183" s="81"/>
      <c r="T1183" s="81"/>
      <c r="U1183" s="81">
        <f t="shared" si="75"/>
        <v>0</v>
      </c>
      <c r="V1183" s="81">
        <f>IFERROR(VLOOKUP(A1183,'Competitors Links &amp; Pricings'!A:G,3,0),"")</f>
        <v>17.14</v>
      </c>
      <c r="W1183" s="81" t="str">
        <f>IFERROR(VLOOKUP(A1183,'Competitors Links &amp; Pricings'!A:G,5,0),"")</f>
        <v xml:space="preserve"> </v>
      </c>
      <c r="X1183" s="81" t="str">
        <f>IFERROR(VLOOKUP(A1183,'Competitors Links &amp; Pricings'!A:G,7,0),"")</f>
        <v xml:space="preserve"> </v>
      </c>
      <c r="Y1183" s="81">
        <f>IFERROR(VLOOKUP(A1183,'Competitors Links &amp; Pricings'!A:L,8,0),"")</f>
        <v>1</v>
      </c>
      <c r="Z1183" s="81">
        <f>IFERROR(VLOOKUP(A1183,'Competitors Links &amp; Pricings'!A:L,9,0),"")</f>
        <v>1</v>
      </c>
      <c r="AA1183" s="81">
        <f>IFERROR(VLOOKUP(A1183,'Competitors Links &amp; Pricings'!A:L,10,0),"")</f>
        <v>0.5</v>
      </c>
      <c r="AB1183" s="81">
        <f>IFERROR(VLOOKUP(A1183,'Competitors Links &amp; Pricings'!A:L,11,0),"")</f>
        <v>3</v>
      </c>
    </row>
    <row r="1184" spans="1:28" s="83" customFormat="1" ht="12" x14ac:dyDescent="0.25">
      <c r="A1184" s="81" t="s">
        <v>3653</v>
      </c>
      <c r="B1184" s="89">
        <v>10.16</v>
      </c>
      <c r="C1184" s="89">
        <v>12.3</v>
      </c>
      <c r="D1184" s="106">
        <f t="shared" si="72"/>
        <v>0.1739837398373984</v>
      </c>
      <c r="E1184" s="90">
        <f t="shared" si="73"/>
        <v>0</v>
      </c>
      <c r="F1184" s="90">
        <f t="shared" si="74"/>
        <v>9.4</v>
      </c>
      <c r="G1184" s="82" t="s">
        <v>34</v>
      </c>
      <c r="H1184" s="81" t="s">
        <v>3654</v>
      </c>
      <c r="I1184" s="81" t="s">
        <v>3655</v>
      </c>
      <c r="J1184" s="81" t="s">
        <v>2738</v>
      </c>
      <c r="K1184" s="81"/>
      <c r="L1184" s="81"/>
      <c r="M1184" s="81"/>
      <c r="N1184" s="81"/>
      <c r="O1184" s="82"/>
      <c r="P1184" s="81"/>
      <c r="Q1184" s="81"/>
      <c r="R1184" s="81"/>
      <c r="S1184" s="81"/>
      <c r="T1184" s="81"/>
      <c r="U1184" s="81">
        <f t="shared" si="75"/>
        <v>0</v>
      </c>
      <c r="V1184" s="81">
        <f>IFERROR(VLOOKUP(A1184,'Competitors Links &amp; Pricings'!A:G,3,0),"")</f>
        <v>10.45</v>
      </c>
      <c r="W1184" s="81">
        <f>IFERROR(VLOOKUP(A1184,'Competitors Links &amp; Pricings'!A:G,5,0),"")</f>
        <v>9.4</v>
      </c>
      <c r="X1184" s="81" t="str">
        <f>IFERROR(VLOOKUP(A1184,'Competitors Links &amp; Pricings'!A:G,7,0),"")</f>
        <v xml:space="preserve"> </v>
      </c>
      <c r="Y1184" s="81">
        <f>IFERROR(VLOOKUP(A1184,'Competitors Links &amp; Pricings'!A:L,8,0),"")</f>
        <v>3</v>
      </c>
      <c r="Z1184" s="81">
        <f>IFERROR(VLOOKUP(A1184,'Competitors Links &amp; Pricings'!A:L,9,0),"")</f>
        <v>3</v>
      </c>
      <c r="AA1184" s="81">
        <f>IFERROR(VLOOKUP(A1184,'Competitors Links &amp; Pricings'!A:L,10,0),"")</f>
        <v>1.07</v>
      </c>
      <c r="AB1184" s="81">
        <f>IFERROR(VLOOKUP(A1184,'Competitors Links &amp; Pricings'!A:L,11,0),"")</f>
        <v>2</v>
      </c>
    </row>
    <row r="1185" spans="1:28" s="83" customFormat="1" ht="12" x14ac:dyDescent="0.25">
      <c r="A1185" s="81" t="s">
        <v>3656</v>
      </c>
      <c r="B1185" s="89">
        <v>7.23</v>
      </c>
      <c r="C1185" s="89">
        <v>8.27</v>
      </c>
      <c r="D1185" s="106">
        <f t="shared" si="72"/>
        <v>0.12575574365175324</v>
      </c>
      <c r="E1185" s="90">
        <f t="shared" si="73"/>
        <v>0</v>
      </c>
      <c r="F1185" s="90">
        <f t="shared" si="74"/>
        <v>8.99</v>
      </c>
      <c r="G1185" s="82" t="s">
        <v>34</v>
      </c>
      <c r="H1185" s="81" t="s">
        <v>3657</v>
      </c>
      <c r="I1185" s="81" t="s">
        <v>3658</v>
      </c>
      <c r="J1185" s="81" t="s">
        <v>2738</v>
      </c>
      <c r="K1185" s="81"/>
      <c r="L1185" s="81"/>
      <c r="M1185" s="81"/>
      <c r="N1185" s="81"/>
      <c r="O1185" s="82"/>
      <c r="P1185" s="81"/>
      <c r="Q1185" s="81"/>
      <c r="R1185" s="81"/>
      <c r="S1185" s="81"/>
      <c r="T1185" s="81"/>
      <c r="U1185" s="81">
        <f t="shared" si="75"/>
        <v>0</v>
      </c>
      <c r="V1185" s="81">
        <f>IFERROR(VLOOKUP(A1185,'Competitors Links &amp; Pricings'!A:G,3,0),"")</f>
        <v>8.99</v>
      </c>
      <c r="W1185" s="81">
        <f>IFERROR(VLOOKUP(A1185,'Competitors Links &amp; Pricings'!A:G,5,0),"")</f>
        <v>11</v>
      </c>
      <c r="X1185" s="81" t="str">
        <f>IFERROR(VLOOKUP(A1185,'Competitors Links &amp; Pricings'!A:G,7,0),"")</f>
        <v xml:space="preserve"> </v>
      </c>
      <c r="Y1185" s="81">
        <f>IFERROR(VLOOKUP(A1185,'Competitors Links &amp; Pricings'!A:L,8,0),"")</f>
        <v>3</v>
      </c>
      <c r="Z1185" s="81">
        <f>IFERROR(VLOOKUP(A1185,'Competitors Links &amp; Pricings'!A:L,9,0),"")</f>
        <v>3</v>
      </c>
      <c r="AA1185" s="81">
        <f>IFERROR(VLOOKUP(A1185,'Competitors Links &amp; Pricings'!A:L,10,0),"")</f>
        <v>0.18</v>
      </c>
      <c r="AB1185" s="81">
        <f>IFERROR(VLOOKUP(A1185,'Competitors Links &amp; Pricings'!A:L,11,0),"")</f>
        <v>3</v>
      </c>
    </row>
    <row r="1186" spans="1:28" s="83" customFormat="1" ht="12" x14ac:dyDescent="0.25">
      <c r="A1186" s="81" t="s">
        <v>3659</v>
      </c>
      <c r="B1186" s="89">
        <v>10.18</v>
      </c>
      <c r="C1186" s="89">
        <v>11.62</v>
      </c>
      <c r="D1186" s="106">
        <f t="shared" si="72"/>
        <v>0.12392426850258172</v>
      </c>
      <c r="E1186" s="90">
        <f t="shared" si="73"/>
        <v>0</v>
      </c>
      <c r="F1186" s="90">
        <f t="shared" si="74"/>
        <v>9.75</v>
      </c>
      <c r="G1186" s="82" t="s">
        <v>34</v>
      </c>
      <c r="H1186" s="81" t="s">
        <v>3660</v>
      </c>
      <c r="I1186" s="81" t="s">
        <v>3661</v>
      </c>
      <c r="J1186" s="81" t="s">
        <v>2738</v>
      </c>
      <c r="K1186" s="81"/>
      <c r="L1186" s="81"/>
      <c r="M1186" s="81"/>
      <c r="N1186" s="81"/>
      <c r="O1186" s="82"/>
      <c r="P1186" s="81"/>
      <c r="Q1186" s="81"/>
      <c r="R1186" s="81"/>
      <c r="S1186" s="81"/>
      <c r="T1186" s="81"/>
      <c r="U1186" s="81">
        <f t="shared" si="75"/>
        <v>0</v>
      </c>
      <c r="V1186" s="81">
        <f>IFERROR(VLOOKUP(A1186,'Competitors Links &amp; Pricings'!A:G,3,0),"")</f>
        <v>9.75</v>
      </c>
      <c r="W1186" s="81">
        <f>IFERROR(VLOOKUP(A1186,'Competitors Links &amp; Pricings'!A:G,5,0),"")</f>
        <v>9.76</v>
      </c>
      <c r="X1186" s="81" t="str">
        <f>IFERROR(VLOOKUP(A1186,'Competitors Links &amp; Pricings'!A:G,7,0),"")</f>
        <v xml:space="preserve"> </v>
      </c>
      <c r="Y1186" s="81">
        <f>IFERROR(VLOOKUP(A1186,'Competitors Links &amp; Pricings'!A:L,8,0),"")</f>
        <v>3</v>
      </c>
      <c r="Z1186" s="81">
        <f>IFERROR(VLOOKUP(A1186,'Competitors Links &amp; Pricings'!A:L,9,0),"")</f>
        <v>3</v>
      </c>
      <c r="AA1186" s="81">
        <f>IFERROR(VLOOKUP(A1186,'Competitors Links &amp; Pricings'!A:L,10,0),"")</f>
        <v>1.07</v>
      </c>
      <c r="AB1186" s="81">
        <f>IFERROR(VLOOKUP(A1186,'Competitors Links &amp; Pricings'!A:L,11,0),"")</f>
        <v>2</v>
      </c>
    </row>
    <row r="1187" spans="1:28" s="83" customFormat="1" ht="12" x14ac:dyDescent="0.25">
      <c r="A1187" s="81" t="s">
        <v>3663</v>
      </c>
      <c r="B1187" s="89">
        <v>7.23</v>
      </c>
      <c r="C1187" s="89">
        <v>8.2899999999999991</v>
      </c>
      <c r="D1187" s="106">
        <f t="shared" si="72"/>
        <v>0.12786489746682736</v>
      </c>
      <c r="E1187" s="90">
        <f t="shared" si="73"/>
        <v>0</v>
      </c>
      <c r="F1187" s="90">
        <f t="shared" si="74"/>
        <v>7.9</v>
      </c>
      <c r="G1187" s="82" t="s">
        <v>34</v>
      </c>
      <c r="H1187" s="81" t="s">
        <v>3664</v>
      </c>
      <c r="I1187" s="81" t="s">
        <v>3665</v>
      </c>
      <c r="J1187" s="81" t="s">
        <v>2738</v>
      </c>
      <c r="K1187" s="81"/>
      <c r="L1187" s="81"/>
      <c r="M1187" s="81"/>
      <c r="N1187" s="81"/>
      <c r="O1187" s="82"/>
      <c r="P1187" s="81"/>
      <c r="Q1187" s="81"/>
      <c r="R1187" s="81"/>
      <c r="S1187" s="81"/>
      <c r="T1187" s="81"/>
      <c r="U1187" s="81">
        <f t="shared" si="75"/>
        <v>0</v>
      </c>
      <c r="V1187" s="81">
        <f>IFERROR(VLOOKUP(A1187,'Competitors Links &amp; Pricings'!A:G,3,0),"")</f>
        <v>9.7100000000000009</v>
      </c>
      <c r="W1187" s="81">
        <f>IFERROR(VLOOKUP(A1187,'Competitors Links &amp; Pricings'!A:G,5,0),"")</f>
        <v>7.9</v>
      </c>
      <c r="X1187" s="81" t="str">
        <f>IFERROR(VLOOKUP(A1187,'Competitors Links &amp; Pricings'!A:G,7,0),"")</f>
        <v xml:space="preserve"> </v>
      </c>
      <c r="Y1187" s="81">
        <f>IFERROR(VLOOKUP(A1187,'Competitors Links &amp; Pricings'!A:L,8,0),"")</f>
        <v>3</v>
      </c>
      <c r="Z1187" s="81">
        <f>IFERROR(VLOOKUP(A1187,'Competitors Links &amp; Pricings'!A:L,9,0),"")</f>
        <v>3</v>
      </c>
      <c r="AA1187" s="81">
        <f>IFERROR(VLOOKUP(A1187,'Competitors Links &amp; Pricings'!A:L,10,0),"")</f>
        <v>0.18</v>
      </c>
      <c r="AB1187" s="81">
        <f>IFERROR(VLOOKUP(A1187,'Competitors Links &amp; Pricings'!A:L,11,0),"")</f>
        <v>3</v>
      </c>
    </row>
    <row r="1188" spans="1:28" s="83" customFormat="1" ht="12" x14ac:dyDescent="0.25">
      <c r="A1188" s="81" t="s">
        <v>3666</v>
      </c>
      <c r="B1188" s="89">
        <v>4.4800000000000004</v>
      </c>
      <c r="C1188" s="89">
        <v>5.45</v>
      </c>
      <c r="D1188" s="106">
        <f t="shared" si="72"/>
        <v>0.17798165137614674</v>
      </c>
      <c r="E1188" s="90">
        <f t="shared" si="73"/>
        <v>0</v>
      </c>
      <c r="F1188" s="90">
        <f t="shared" si="74"/>
        <v>4.58</v>
      </c>
      <c r="G1188" s="82" t="s">
        <v>50</v>
      </c>
      <c r="H1188" s="81" t="s">
        <v>3667</v>
      </c>
      <c r="I1188" s="81" t="s">
        <v>3668</v>
      </c>
      <c r="J1188" s="81" t="s">
        <v>2738</v>
      </c>
      <c r="K1188" s="81"/>
      <c r="L1188" s="81"/>
      <c r="M1188" s="81"/>
      <c r="N1188" s="81"/>
      <c r="O1188" s="82"/>
      <c r="P1188" s="81"/>
      <c r="Q1188" s="81"/>
      <c r="R1188" s="81"/>
      <c r="S1188" s="81"/>
      <c r="T1188" s="81"/>
      <c r="U1188" s="81">
        <f t="shared" si="75"/>
        <v>0</v>
      </c>
      <c r="V1188" s="81">
        <f>IFERROR(VLOOKUP(A1188,'Competitors Links &amp; Pricings'!A:G,3,0),"")</f>
        <v>4.58</v>
      </c>
      <c r="W1188" s="81">
        <f>IFERROR(VLOOKUP(A1188,'Competitors Links &amp; Pricings'!A:G,5,0),"")</f>
        <v>5.97</v>
      </c>
      <c r="X1188" s="81" t="str">
        <f>IFERROR(VLOOKUP(A1188,'Competitors Links &amp; Pricings'!A:G,7,0),"")</f>
        <v xml:space="preserve"> </v>
      </c>
      <c r="Y1188" s="81">
        <f>IFERROR(VLOOKUP(A1188,'Competitors Links &amp; Pricings'!A:L,8,0),"")</f>
        <v>3</v>
      </c>
      <c r="Z1188" s="81">
        <f>IFERROR(VLOOKUP(A1188,'Competitors Links &amp; Pricings'!A:L,9,0),"")</f>
        <v>3</v>
      </c>
      <c r="AA1188" s="81">
        <f>IFERROR(VLOOKUP(A1188,'Competitors Links &amp; Pricings'!A:L,10,0),"")</f>
        <v>0.18</v>
      </c>
      <c r="AB1188" s="81">
        <f>IFERROR(VLOOKUP(A1188,'Competitors Links &amp; Pricings'!A:L,11,0),"")</f>
        <v>3</v>
      </c>
    </row>
    <row r="1189" spans="1:28" s="83" customFormat="1" ht="12" x14ac:dyDescent="0.25">
      <c r="A1189" s="81" t="s">
        <v>3669</v>
      </c>
      <c r="B1189" s="89">
        <v>4.29</v>
      </c>
      <c r="C1189" s="89">
        <v>5.1100000000000003</v>
      </c>
      <c r="D1189" s="106">
        <f t="shared" si="72"/>
        <v>0.16046966731898243</v>
      </c>
      <c r="E1189" s="90">
        <f t="shared" si="73"/>
        <v>0</v>
      </c>
      <c r="F1189" s="90">
        <f t="shared" si="74"/>
        <v>4.4000000000000004</v>
      </c>
      <c r="G1189" s="82" t="s">
        <v>34</v>
      </c>
      <c r="H1189" s="81" t="s">
        <v>3670</v>
      </c>
      <c r="I1189" s="81" t="s">
        <v>3671</v>
      </c>
      <c r="J1189" s="81" t="s">
        <v>2738</v>
      </c>
      <c r="K1189" s="81"/>
      <c r="L1189" s="81"/>
      <c r="M1189" s="81"/>
      <c r="N1189" s="81"/>
      <c r="O1189" s="82"/>
      <c r="P1189" s="81"/>
      <c r="Q1189" s="81"/>
      <c r="R1189" s="81"/>
      <c r="S1189" s="81"/>
      <c r="T1189" s="81"/>
      <c r="U1189" s="81">
        <f t="shared" si="75"/>
        <v>0</v>
      </c>
      <c r="V1189" s="81">
        <f>IFERROR(VLOOKUP(A1189,'Competitors Links &amp; Pricings'!A:G,3,0),"")</f>
        <v>4.4000000000000004</v>
      </c>
      <c r="W1189" s="81" t="str">
        <f>IFERROR(VLOOKUP(A1189,'Competitors Links &amp; Pricings'!A:G,5,0),"")</f>
        <v xml:space="preserve"> </v>
      </c>
      <c r="X1189" s="81" t="str">
        <f>IFERROR(VLOOKUP(A1189,'Competitors Links &amp; Pricings'!A:G,7,0),"")</f>
        <v xml:space="preserve"> </v>
      </c>
      <c r="Y1189" s="81">
        <f>IFERROR(VLOOKUP(A1189,'Competitors Links &amp; Pricings'!A:L,8,0),"")</f>
        <v>3</v>
      </c>
      <c r="Z1189" s="81">
        <f>IFERROR(VLOOKUP(A1189,'Competitors Links &amp; Pricings'!A:L,9,0),"")</f>
        <v>3</v>
      </c>
      <c r="AA1189" s="81">
        <f>IFERROR(VLOOKUP(A1189,'Competitors Links &amp; Pricings'!A:L,10,0),"")</f>
        <v>0.2</v>
      </c>
      <c r="AB1189" s="81">
        <f>IFERROR(VLOOKUP(A1189,'Competitors Links &amp; Pricings'!A:L,11,0),"")</f>
        <v>2.5</v>
      </c>
    </row>
    <row r="1190" spans="1:28" s="83" customFormat="1" ht="12" x14ac:dyDescent="0.25">
      <c r="A1190" s="81" t="s">
        <v>3672</v>
      </c>
      <c r="B1190" s="89">
        <v>3.14</v>
      </c>
      <c r="C1190" s="89">
        <v>3.69</v>
      </c>
      <c r="D1190" s="106">
        <f t="shared" si="72"/>
        <v>0.1490514905149051</v>
      </c>
      <c r="E1190" s="90">
        <f t="shared" si="73"/>
        <v>0</v>
      </c>
      <c r="F1190" s="90">
        <f t="shared" si="74"/>
        <v>3.29</v>
      </c>
      <c r="G1190" s="82" t="s">
        <v>34</v>
      </c>
      <c r="H1190" s="81" t="s">
        <v>3673</v>
      </c>
      <c r="I1190" s="81" t="s">
        <v>3674</v>
      </c>
      <c r="J1190" s="81" t="s">
        <v>2738</v>
      </c>
      <c r="K1190" s="81"/>
      <c r="L1190" s="81"/>
      <c r="M1190" s="81"/>
      <c r="N1190" s="81"/>
      <c r="O1190" s="82"/>
      <c r="P1190" s="81"/>
      <c r="Q1190" s="81"/>
      <c r="R1190" s="81"/>
      <c r="S1190" s="81"/>
      <c r="T1190" s="81"/>
      <c r="U1190" s="81">
        <f t="shared" si="75"/>
        <v>0</v>
      </c>
      <c r="V1190" s="81">
        <f>IFERROR(VLOOKUP(A1190,'Competitors Links &amp; Pricings'!A:G,3,0),"")</f>
        <v>3.81</v>
      </c>
      <c r="W1190" s="81">
        <f>IFERROR(VLOOKUP(A1190,'Competitors Links &amp; Pricings'!A:G,5,0),"")</f>
        <v>3.29</v>
      </c>
      <c r="X1190" s="81" t="str">
        <f>IFERROR(VLOOKUP(A1190,'Competitors Links &amp; Pricings'!A:G,7,0),"")</f>
        <v xml:space="preserve"> </v>
      </c>
      <c r="Y1190" s="81">
        <f>IFERROR(VLOOKUP(A1190,'Competitors Links &amp; Pricings'!A:L,8,0),"")</f>
        <v>1</v>
      </c>
      <c r="Z1190" s="81">
        <f>IFERROR(VLOOKUP(A1190,'Competitors Links &amp; Pricings'!A:L,9,0),"")</f>
        <v>3.5</v>
      </c>
      <c r="AA1190" s="81">
        <f>IFERROR(VLOOKUP(A1190,'Competitors Links &amp; Pricings'!A:L,10,0),"")</f>
        <v>0.16</v>
      </c>
      <c r="AB1190" s="81">
        <f>IFERROR(VLOOKUP(A1190,'Competitors Links &amp; Pricings'!A:L,11,0),"")</f>
        <v>3.5</v>
      </c>
    </row>
    <row r="1191" spans="1:28" s="83" customFormat="1" ht="12" x14ac:dyDescent="0.25">
      <c r="A1191" s="81" t="s">
        <v>3675</v>
      </c>
      <c r="B1191" s="89">
        <v>5.0199999999999996</v>
      </c>
      <c r="C1191" s="89">
        <v>5.92</v>
      </c>
      <c r="D1191" s="106">
        <f t="shared" si="72"/>
        <v>0.15202702702702708</v>
      </c>
      <c r="E1191" s="90">
        <f t="shared" si="73"/>
        <v>0</v>
      </c>
      <c r="F1191" s="90">
        <f t="shared" si="74"/>
        <v>4.3099999999999996</v>
      </c>
      <c r="G1191" s="82" t="s">
        <v>34</v>
      </c>
      <c r="H1191" s="81" t="s">
        <v>3676</v>
      </c>
      <c r="I1191" s="81" t="s">
        <v>3677</v>
      </c>
      <c r="J1191" s="81" t="s">
        <v>2738</v>
      </c>
      <c r="K1191" s="81"/>
      <c r="L1191" s="81"/>
      <c r="M1191" s="81"/>
      <c r="N1191" s="81"/>
      <c r="O1191" s="82"/>
      <c r="P1191" s="81"/>
      <c r="Q1191" s="81"/>
      <c r="R1191" s="81"/>
      <c r="S1191" s="81"/>
      <c r="T1191" s="81"/>
      <c r="U1191" s="81">
        <f t="shared" si="75"/>
        <v>0</v>
      </c>
      <c r="V1191" s="81">
        <f>IFERROR(VLOOKUP(A1191,'Competitors Links &amp; Pricings'!A:G,3,0),"")</f>
        <v>4.3099999999999996</v>
      </c>
      <c r="W1191" s="81" t="str">
        <f>IFERROR(VLOOKUP(A1191,'Competitors Links &amp; Pricings'!A:G,5,0),"")</f>
        <v xml:space="preserve"> </v>
      </c>
      <c r="X1191" s="81" t="str">
        <f>IFERROR(VLOOKUP(A1191,'Competitors Links &amp; Pricings'!A:G,7,0),"")</f>
        <v xml:space="preserve"> </v>
      </c>
      <c r="Y1191" s="81">
        <f>IFERROR(VLOOKUP(A1191,'Competitors Links &amp; Pricings'!A:L,8,0),"")</f>
        <v>2</v>
      </c>
      <c r="Z1191" s="81">
        <f>IFERROR(VLOOKUP(A1191,'Competitors Links &amp; Pricings'!A:L,9,0),"")</f>
        <v>4</v>
      </c>
      <c r="AA1191" s="81">
        <f>IFERROR(VLOOKUP(A1191,'Competitors Links &amp; Pricings'!A:L,10,0),"")</f>
        <v>0.5</v>
      </c>
      <c r="AB1191" s="81">
        <f>IFERROR(VLOOKUP(A1191,'Competitors Links &amp; Pricings'!A:L,11,0),"")</f>
        <v>2</v>
      </c>
    </row>
    <row r="1192" spans="1:28" s="83" customFormat="1" ht="12" x14ac:dyDescent="0.25">
      <c r="A1192" s="81" t="s">
        <v>3678</v>
      </c>
      <c r="B1192" s="89">
        <v>8.1199999999999992</v>
      </c>
      <c r="C1192" s="89">
        <v>9.57</v>
      </c>
      <c r="D1192" s="106">
        <f t="shared" si="72"/>
        <v>0.15151515151515163</v>
      </c>
      <c r="E1192" s="90">
        <f t="shared" si="73"/>
        <v>0</v>
      </c>
      <c r="F1192" s="90">
        <f t="shared" si="74"/>
        <v>5.95</v>
      </c>
      <c r="G1192" s="82" t="s">
        <v>34</v>
      </c>
      <c r="H1192" s="81" t="s">
        <v>3679</v>
      </c>
      <c r="I1192" s="81" t="s">
        <v>3680</v>
      </c>
      <c r="J1192" s="81" t="s">
        <v>2738</v>
      </c>
      <c r="K1192" s="81"/>
      <c r="L1192" s="81"/>
      <c r="M1192" s="81"/>
      <c r="N1192" s="81"/>
      <c r="O1192" s="82"/>
      <c r="P1192" s="81"/>
      <c r="Q1192" s="81"/>
      <c r="R1192" s="81"/>
      <c r="S1192" s="81"/>
      <c r="T1192" s="81"/>
      <c r="U1192" s="81">
        <f t="shared" si="75"/>
        <v>0</v>
      </c>
      <c r="V1192" s="81">
        <f>IFERROR(VLOOKUP(A1192,'Competitors Links &amp; Pricings'!A:G,3,0),"")</f>
        <v>5.95</v>
      </c>
      <c r="W1192" s="81" t="str">
        <f>IFERROR(VLOOKUP(A1192,'Competitors Links &amp; Pricings'!A:G,5,0),"")</f>
        <v xml:space="preserve"> </v>
      </c>
      <c r="X1192" s="81" t="str">
        <f>IFERROR(VLOOKUP(A1192,'Competitors Links &amp; Pricings'!A:G,7,0),"")</f>
        <v xml:space="preserve"> </v>
      </c>
      <c r="Y1192" s="81">
        <f>IFERROR(VLOOKUP(A1192,'Competitors Links &amp; Pricings'!A:L,8,0),"")</f>
        <v>2</v>
      </c>
      <c r="Z1192" s="81">
        <f>IFERROR(VLOOKUP(A1192,'Competitors Links &amp; Pricings'!A:L,9,0),"")</f>
        <v>2.5</v>
      </c>
      <c r="AA1192" s="81">
        <f>IFERROR(VLOOKUP(A1192,'Competitors Links &amp; Pricings'!A:L,10,0),"")</f>
        <v>0.5</v>
      </c>
      <c r="AB1192" s="81">
        <f>IFERROR(VLOOKUP(A1192,'Competitors Links &amp; Pricings'!A:L,11,0),"")</f>
        <v>1.75</v>
      </c>
    </row>
    <row r="1193" spans="1:28" s="83" customFormat="1" ht="12" x14ac:dyDescent="0.25">
      <c r="A1193" s="81" t="s">
        <v>3681</v>
      </c>
      <c r="B1193" s="89">
        <v>6.02</v>
      </c>
      <c r="C1193" s="89">
        <v>7.89</v>
      </c>
      <c r="D1193" s="106">
        <f t="shared" si="72"/>
        <v>0.23700887198986062</v>
      </c>
      <c r="E1193" s="90">
        <f t="shared" si="73"/>
        <v>0</v>
      </c>
      <c r="F1193" s="90">
        <f t="shared" si="74"/>
        <v>11.06</v>
      </c>
      <c r="G1193" s="82" t="s">
        <v>60</v>
      </c>
      <c r="H1193" s="81" t="s">
        <v>3682</v>
      </c>
      <c r="I1193" s="81" t="s">
        <v>3683</v>
      </c>
      <c r="J1193" s="81" t="s">
        <v>2738</v>
      </c>
      <c r="K1193" s="81"/>
      <c r="L1193" s="81"/>
      <c r="M1193" s="81"/>
      <c r="N1193" s="81"/>
      <c r="O1193" s="82"/>
      <c r="P1193" s="81"/>
      <c r="Q1193" s="81"/>
      <c r="R1193" s="81"/>
      <c r="S1193" s="81"/>
      <c r="T1193" s="81"/>
      <c r="U1193" s="81">
        <f t="shared" si="75"/>
        <v>0</v>
      </c>
      <c r="V1193" s="81">
        <f>IFERROR(VLOOKUP(A1193,'Competitors Links &amp; Pricings'!A:G,3,0),"")</f>
        <v>14.86</v>
      </c>
      <c r="W1193" s="81">
        <f>IFERROR(VLOOKUP(A1193,'Competitors Links &amp; Pricings'!A:G,5,0),"")</f>
        <v>12.22</v>
      </c>
      <c r="X1193" s="81">
        <f>IFERROR(VLOOKUP(A1193,'Competitors Links &amp; Pricings'!A:G,7,0),"")</f>
        <v>11.06</v>
      </c>
      <c r="Y1193" s="81">
        <f>IFERROR(VLOOKUP(A1193,'Competitors Links &amp; Pricings'!A:L,8,0),"")</f>
        <v>3.5</v>
      </c>
      <c r="Z1193" s="81">
        <f>IFERROR(VLOOKUP(A1193,'Competitors Links &amp; Pricings'!A:L,9,0),"")</f>
        <v>3.75</v>
      </c>
      <c r="AA1193" s="81">
        <f>IFERROR(VLOOKUP(A1193,'Competitors Links &amp; Pricings'!A:L,10,0),"")</f>
        <v>0.68</v>
      </c>
      <c r="AB1193" s="81">
        <f>IFERROR(VLOOKUP(A1193,'Competitors Links &amp; Pricings'!A:L,11,0),"")</f>
        <v>1</v>
      </c>
    </row>
    <row r="1194" spans="1:28" s="83" customFormat="1" ht="12" x14ac:dyDescent="0.25">
      <c r="A1194" s="81" t="s">
        <v>3684</v>
      </c>
      <c r="B1194" s="89">
        <v>6.02</v>
      </c>
      <c r="C1194" s="89">
        <v>7.3</v>
      </c>
      <c r="D1194" s="106">
        <f t="shared" si="72"/>
        <v>0.17534246575342469</v>
      </c>
      <c r="E1194" s="90">
        <f t="shared" si="73"/>
        <v>0</v>
      </c>
      <c r="F1194" s="90">
        <f t="shared" si="74"/>
        <v>7</v>
      </c>
      <c r="G1194" s="82" t="s">
        <v>34</v>
      </c>
      <c r="H1194" s="81" t="s">
        <v>3685</v>
      </c>
      <c r="I1194" s="81" t="s">
        <v>3686</v>
      </c>
      <c r="J1194" s="81" t="s">
        <v>2738</v>
      </c>
      <c r="K1194" s="81"/>
      <c r="L1194" s="81"/>
      <c r="M1194" s="81"/>
      <c r="N1194" s="81"/>
      <c r="O1194" s="82"/>
      <c r="P1194" s="81"/>
      <c r="Q1194" s="81"/>
      <c r="R1194" s="81"/>
      <c r="S1194" s="81"/>
      <c r="T1194" s="81"/>
      <c r="U1194" s="81">
        <f t="shared" si="75"/>
        <v>0</v>
      </c>
      <c r="V1194" s="81">
        <f>IFERROR(VLOOKUP(A1194,'Competitors Links &amp; Pricings'!A:G,3,0),"")</f>
        <v>7</v>
      </c>
      <c r="W1194" s="81" t="str">
        <f>IFERROR(VLOOKUP(A1194,'Competitors Links &amp; Pricings'!A:G,5,0),"")</f>
        <v xml:space="preserve"> </v>
      </c>
      <c r="X1194" s="81" t="str">
        <f>IFERROR(VLOOKUP(A1194,'Competitors Links &amp; Pricings'!A:G,7,0),"")</f>
        <v xml:space="preserve"> </v>
      </c>
      <c r="Y1194" s="81">
        <f>IFERROR(VLOOKUP(A1194,'Competitors Links &amp; Pricings'!A:L,8,0),"")</f>
        <v>1.58</v>
      </c>
      <c r="Z1194" s="81">
        <f>IFERROR(VLOOKUP(A1194,'Competitors Links &amp; Pricings'!A:L,9,0),"")</f>
        <v>3</v>
      </c>
      <c r="AA1194" s="81">
        <f>IFERROR(VLOOKUP(A1194,'Competitors Links &amp; Pricings'!A:L,10,0),"")</f>
        <v>0.17</v>
      </c>
      <c r="AB1194" s="81">
        <f>IFERROR(VLOOKUP(A1194,'Competitors Links &amp; Pricings'!A:L,11,0),"")</f>
        <v>3.81</v>
      </c>
    </row>
    <row r="1195" spans="1:28" s="83" customFormat="1" ht="12" x14ac:dyDescent="0.25">
      <c r="A1195" s="81" t="s">
        <v>3687</v>
      </c>
      <c r="B1195" s="89">
        <v>341.71</v>
      </c>
      <c r="C1195" s="89">
        <v>416.8</v>
      </c>
      <c r="D1195" s="106">
        <f t="shared" si="72"/>
        <v>0.18015834932821503</v>
      </c>
      <c r="E1195" s="90">
        <f t="shared" si="73"/>
        <v>0</v>
      </c>
      <c r="F1195" s="90">
        <f t="shared" si="74"/>
        <v>418.6</v>
      </c>
      <c r="G1195" s="82" t="s">
        <v>34</v>
      </c>
      <c r="H1195" s="81" t="s">
        <v>3688</v>
      </c>
      <c r="I1195" s="81" t="s">
        <v>3689</v>
      </c>
      <c r="J1195" s="81" t="s">
        <v>2796</v>
      </c>
      <c r="K1195" s="81"/>
      <c r="L1195" s="81"/>
      <c r="M1195" s="81"/>
      <c r="N1195" s="81"/>
      <c r="O1195" s="82"/>
      <c r="P1195" s="81"/>
      <c r="Q1195" s="81"/>
      <c r="R1195" s="81"/>
      <c r="S1195" s="81"/>
      <c r="T1195" s="81"/>
      <c r="U1195" s="81">
        <f t="shared" si="75"/>
        <v>0</v>
      </c>
      <c r="V1195" s="81">
        <f>IFERROR(VLOOKUP(A1195,'Competitors Links &amp; Pricings'!A:G,3,0),"")</f>
        <v>418.6</v>
      </c>
      <c r="W1195" s="81" t="str">
        <f>IFERROR(VLOOKUP(A1195,'Competitors Links &amp; Pricings'!A:G,5,0),"")</f>
        <v xml:space="preserve"> </v>
      </c>
      <c r="X1195" s="81" t="str">
        <f>IFERROR(VLOOKUP(A1195,'Competitors Links &amp; Pricings'!A:G,7,0),"")</f>
        <v xml:space="preserve"> </v>
      </c>
      <c r="Y1195" s="81">
        <f>IFERROR(VLOOKUP(A1195,'Competitors Links &amp; Pricings'!A:L,8,0),"")</f>
        <v>20.100000000000001</v>
      </c>
      <c r="Z1195" s="81">
        <f>IFERROR(VLOOKUP(A1195,'Competitors Links &amp; Pricings'!A:L,9,0),"")</f>
        <v>11</v>
      </c>
      <c r="AA1195" s="81">
        <f>IFERROR(VLOOKUP(A1195,'Competitors Links &amp; Pricings'!A:L,10,0),"")</f>
        <v>112.5</v>
      </c>
      <c r="AB1195" s="81">
        <f>IFERROR(VLOOKUP(A1195,'Competitors Links &amp; Pricings'!A:L,11,0),"")</f>
        <v>27.5</v>
      </c>
    </row>
    <row r="1196" spans="1:28" s="83" customFormat="1" ht="12" x14ac:dyDescent="0.25">
      <c r="A1196" s="81" t="s">
        <v>3690</v>
      </c>
      <c r="B1196" s="89">
        <v>934.86</v>
      </c>
      <c r="C1196" s="89">
        <v>1142</v>
      </c>
      <c r="D1196" s="106">
        <f t="shared" si="72"/>
        <v>0.18138353765323992</v>
      </c>
      <c r="E1196" s="90">
        <f t="shared" si="73"/>
        <v>0</v>
      </c>
      <c r="F1196" s="90">
        <f t="shared" si="74"/>
        <v>1145.2</v>
      </c>
      <c r="G1196" s="82" t="s">
        <v>34</v>
      </c>
      <c r="H1196" s="81" t="s">
        <v>3691</v>
      </c>
      <c r="I1196" s="81" t="s">
        <v>3692</v>
      </c>
      <c r="J1196" s="81" t="s">
        <v>2796</v>
      </c>
      <c r="K1196" s="81"/>
      <c r="L1196" s="81"/>
      <c r="M1196" s="81"/>
      <c r="N1196" s="81"/>
      <c r="O1196" s="82"/>
      <c r="P1196" s="81"/>
      <c r="Q1196" s="81"/>
      <c r="R1196" s="81"/>
      <c r="S1196" s="81"/>
      <c r="T1196" s="81"/>
      <c r="U1196" s="81">
        <f t="shared" si="75"/>
        <v>0</v>
      </c>
      <c r="V1196" s="81">
        <f>IFERROR(VLOOKUP(A1196,'Competitors Links &amp; Pricings'!A:G,3,0),"")</f>
        <v>1145.2</v>
      </c>
      <c r="W1196" s="81">
        <f>IFERROR(VLOOKUP(A1196,'Competitors Links &amp; Pricings'!A:G,5,0),"")</f>
        <v>1636</v>
      </c>
      <c r="X1196" s="81">
        <f>IFERROR(VLOOKUP(A1196,'Competitors Links &amp; Pricings'!A:G,7,0),"")</f>
        <v>1636</v>
      </c>
      <c r="Y1196" s="81">
        <f>IFERROR(VLOOKUP(A1196,'Competitors Links &amp; Pricings'!A:L,8,0),"")</f>
        <v>15.7</v>
      </c>
      <c r="Z1196" s="81">
        <f>IFERROR(VLOOKUP(A1196,'Competitors Links &amp; Pricings'!A:L,9,0),"")</f>
        <v>28.3</v>
      </c>
      <c r="AA1196" s="81">
        <f>IFERROR(VLOOKUP(A1196,'Competitors Links &amp; Pricings'!A:L,10,0),"")</f>
        <v>196</v>
      </c>
      <c r="AB1196" s="81">
        <f>IFERROR(VLOOKUP(A1196,'Competitors Links &amp; Pricings'!A:L,11,0),"")</f>
        <v>45.3</v>
      </c>
    </row>
    <row r="1197" spans="1:28" s="92" customFormat="1" ht="12" x14ac:dyDescent="0.25">
      <c r="A1197" s="91" t="s">
        <v>3693</v>
      </c>
      <c r="B1197" s="89">
        <v>148.31</v>
      </c>
      <c r="C1197" s="89">
        <v>187</v>
      </c>
      <c r="D1197" s="106">
        <f t="shared" si="72"/>
        <v>0.20689839572192512</v>
      </c>
      <c r="E1197" s="90">
        <f t="shared" si="73"/>
        <v>0</v>
      </c>
      <c r="F1197" s="90">
        <f t="shared" si="74"/>
        <v>180</v>
      </c>
      <c r="G1197" s="100" t="s">
        <v>527</v>
      </c>
      <c r="H1197" s="101" t="s">
        <v>3694</v>
      </c>
      <c r="I1197" s="101" t="s">
        <v>3695</v>
      </c>
      <c r="J1197" s="101" t="s">
        <v>435</v>
      </c>
      <c r="K1197" s="101"/>
      <c r="L1197" s="101"/>
      <c r="M1197" s="101"/>
      <c r="N1197" s="101"/>
      <c r="O1197" s="100"/>
      <c r="P1197" s="101"/>
      <c r="Q1197" s="101"/>
      <c r="R1197" s="101"/>
      <c r="S1197" s="101"/>
      <c r="T1197" s="101"/>
      <c r="U1197" s="81">
        <f t="shared" si="75"/>
        <v>0</v>
      </c>
      <c r="V1197" s="101">
        <f>IFERROR(VLOOKUP(A1197,'Competitors Links &amp; Pricings'!A:G,3,0),"")</f>
        <v>180</v>
      </c>
      <c r="W1197" s="101">
        <f>IFERROR(VLOOKUP(A1197,'Competitors Links &amp; Pricings'!A:G,5,0),"")</f>
        <v>209.81</v>
      </c>
      <c r="X1197" s="101">
        <f>IFERROR(VLOOKUP(A1197,'Competitors Links &amp; Pricings'!A:G,7,0),"")</f>
        <v>220.8</v>
      </c>
      <c r="Y1197" s="101">
        <f>IFERROR(VLOOKUP(A1197,'Competitors Links &amp; Pricings'!A:L,8,0),"")</f>
        <v>8</v>
      </c>
      <c r="Z1197" s="101">
        <f>IFERROR(VLOOKUP(A1197,'Competitors Links &amp; Pricings'!A:L,9,0),"")</f>
        <v>10</v>
      </c>
      <c r="AA1197" s="101">
        <f>IFERROR(VLOOKUP(A1197,'Competitors Links &amp; Pricings'!A:L,10,0),"")</f>
        <v>10</v>
      </c>
      <c r="AB1197" s="101">
        <f>IFERROR(VLOOKUP(A1197,'Competitors Links &amp; Pricings'!A:L,11,0),"")</f>
        <v>5</v>
      </c>
    </row>
    <row r="1198" spans="1:28" s="92" customFormat="1" ht="12" x14ac:dyDescent="0.25">
      <c r="A1198" s="91" t="s">
        <v>3696</v>
      </c>
      <c r="B1198" s="89">
        <v>1840.45</v>
      </c>
      <c r="C1198" s="89">
        <v>2264.98</v>
      </c>
      <c r="D1198" s="106">
        <f t="shared" si="72"/>
        <v>0.18743211860590378</v>
      </c>
      <c r="E1198" s="90">
        <f t="shared" si="73"/>
        <v>0</v>
      </c>
      <c r="F1198" s="90">
        <f t="shared" si="74"/>
        <v>2097.33</v>
      </c>
      <c r="G1198" s="100" t="s">
        <v>262</v>
      </c>
      <c r="H1198" s="101" t="s">
        <v>3697</v>
      </c>
      <c r="I1198" s="101" t="s">
        <v>3698</v>
      </c>
      <c r="J1198" s="101" t="s">
        <v>435</v>
      </c>
      <c r="K1198" s="101"/>
      <c r="L1198" s="101"/>
      <c r="M1198" s="101"/>
      <c r="N1198" s="101"/>
      <c r="O1198" s="100"/>
      <c r="P1198" s="101"/>
      <c r="Q1198" s="101"/>
      <c r="R1198" s="101"/>
      <c r="S1198" s="101"/>
      <c r="T1198" s="101"/>
      <c r="U1198" s="81">
        <f t="shared" si="75"/>
        <v>0</v>
      </c>
      <c r="V1198" s="101">
        <f>IFERROR(VLOOKUP(A1198,'Competitors Links &amp; Pricings'!A:G,3,0),"")</f>
        <v>2097.33</v>
      </c>
      <c r="W1198" s="101">
        <f>IFERROR(VLOOKUP(A1198,'Competitors Links &amp; Pricings'!A:G,5,0),"")</f>
        <v>2407.5</v>
      </c>
      <c r="X1198" s="101" t="str">
        <f>IFERROR(VLOOKUP(A1198,'Competitors Links &amp; Pricings'!A:G,7,0),"")</f>
        <v xml:space="preserve"> </v>
      </c>
      <c r="Y1198" s="101">
        <f>IFERROR(VLOOKUP(A1198,'Competitors Links &amp; Pricings'!A:L,8,0),"")</f>
        <v>7.5</v>
      </c>
      <c r="Z1198" s="101">
        <f>IFERROR(VLOOKUP(A1198,'Competitors Links &amp; Pricings'!A:L,9,0),"")</f>
        <v>2.5</v>
      </c>
      <c r="AA1198" s="101">
        <f>IFERROR(VLOOKUP(A1198,'Competitors Links &amp; Pricings'!A:L,10,0),"")</f>
        <v>2.25</v>
      </c>
      <c r="AB1198" s="101">
        <f>IFERROR(VLOOKUP(A1198,'Competitors Links &amp; Pricings'!A:L,11,0),"")</f>
        <v>11.5</v>
      </c>
    </row>
    <row r="1199" spans="1:28" s="83" customFormat="1" ht="12" x14ac:dyDescent="0.25">
      <c r="A1199" s="81" t="s">
        <v>3699</v>
      </c>
      <c r="B1199" s="89">
        <v>553.92999999999995</v>
      </c>
      <c r="C1199" s="89">
        <v>653.79</v>
      </c>
      <c r="D1199" s="106">
        <f t="shared" si="72"/>
        <v>0.15274017650927671</v>
      </c>
      <c r="E1199" s="90">
        <f t="shared" si="73"/>
        <v>0</v>
      </c>
      <c r="F1199" s="90">
        <f t="shared" si="74"/>
        <v>648.79999999999995</v>
      </c>
      <c r="G1199" s="82" t="s">
        <v>34</v>
      </c>
      <c r="H1199" s="81" t="s">
        <v>3700</v>
      </c>
      <c r="I1199" s="81" t="s">
        <v>3701</v>
      </c>
      <c r="J1199" s="81" t="s">
        <v>435</v>
      </c>
      <c r="K1199" s="81"/>
      <c r="L1199" s="81"/>
      <c r="M1199" s="81"/>
      <c r="N1199" s="81"/>
      <c r="O1199" s="82"/>
      <c r="P1199" s="81"/>
      <c r="Q1199" s="81"/>
      <c r="R1199" s="81"/>
      <c r="S1199" s="81"/>
      <c r="T1199" s="81"/>
      <c r="U1199" s="81">
        <f t="shared" si="75"/>
        <v>0</v>
      </c>
      <c r="V1199" s="81">
        <f>IFERROR(VLOOKUP(A1199,'Competitors Links &amp; Pricings'!A:G,3,0),"")</f>
        <v>648.79999999999995</v>
      </c>
      <c r="W1199" s="81">
        <f>IFERROR(VLOOKUP(A1199,'Competitors Links &amp; Pricings'!A:G,5,0),"")</f>
        <v>654.66999999999996</v>
      </c>
      <c r="X1199" s="81">
        <f>IFERROR(VLOOKUP(A1199,'Competitors Links &amp; Pricings'!A:G,7,0),"")</f>
        <v>761.72</v>
      </c>
      <c r="Y1199" s="81">
        <f>IFERROR(VLOOKUP(A1199,'Competitors Links &amp; Pricings'!A:L,8,0),"")</f>
        <v>4</v>
      </c>
      <c r="Z1199" s="81">
        <f>IFERROR(VLOOKUP(A1199,'Competitors Links &amp; Pricings'!A:L,9,0),"")</f>
        <v>7</v>
      </c>
      <c r="AA1199" s="81">
        <f>IFERROR(VLOOKUP(A1199,'Competitors Links &amp; Pricings'!A:L,10,0),"")</f>
        <v>1</v>
      </c>
      <c r="AB1199" s="81">
        <f>IFERROR(VLOOKUP(A1199,'Competitors Links &amp; Pricings'!A:L,11,0),"")</f>
        <v>9</v>
      </c>
    </row>
    <row r="1200" spans="1:28" s="83" customFormat="1" ht="12" x14ac:dyDescent="0.25">
      <c r="A1200" s="81" t="s">
        <v>3702</v>
      </c>
      <c r="B1200" s="89">
        <v>555.05999999999995</v>
      </c>
      <c r="C1200" s="89">
        <v>655.13</v>
      </c>
      <c r="D1200" s="106">
        <f t="shared" si="72"/>
        <v>0.15274830949582532</v>
      </c>
      <c r="E1200" s="90">
        <f t="shared" si="73"/>
        <v>0</v>
      </c>
      <c r="F1200" s="90">
        <f t="shared" si="74"/>
        <v>648.79999999999995</v>
      </c>
      <c r="G1200" s="82" t="s">
        <v>34</v>
      </c>
      <c r="H1200" s="81" t="s">
        <v>3703</v>
      </c>
      <c r="I1200" s="81" t="s">
        <v>3704</v>
      </c>
      <c r="J1200" s="81" t="s">
        <v>435</v>
      </c>
      <c r="K1200" s="81"/>
      <c r="L1200" s="81"/>
      <c r="M1200" s="81"/>
      <c r="N1200" s="81"/>
      <c r="O1200" s="82"/>
      <c r="P1200" s="81"/>
      <c r="Q1200" s="81"/>
      <c r="R1200" s="81"/>
      <c r="S1200" s="81"/>
      <c r="T1200" s="81"/>
      <c r="U1200" s="81">
        <f t="shared" si="75"/>
        <v>0</v>
      </c>
      <c r="V1200" s="81">
        <f>IFERROR(VLOOKUP(A1200,'Competitors Links &amp; Pricings'!A:G,3,0),"")</f>
        <v>648.79999999999995</v>
      </c>
      <c r="W1200" s="81" t="str">
        <f>IFERROR(VLOOKUP(A1200,'Competitors Links &amp; Pricings'!A:G,5,0),"")</f>
        <v xml:space="preserve"> </v>
      </c>
      <c r="X1200" s="81" t="str">
        <f>IFERROR(VLOOKUP(A1200,'Competitors Links &amp; Pricings'!A:G,7,0),"")</f>
        <v xml:space="preserve"> </v>
      </c>
      <c r="Y1200" s="81">
        <f>IFERROR(VLOOKUP(A1200,'Competitors Links &amp; Pricings'!A:L,8,0),"")</f>
        <v>4</v>
      </c>
      <c r="Z1200" s="81">
        <f>IFERROR(VLOOKUP(A1200,'Competitors Links &amp; Pricings'!A:L,9,0),"")</f>
        <v>7</v>
      </c>
      <c r="AA1200" s="81">
        <f>IFERROR(VLOOKUP(A1200,'Competitors Links &amp; Pricings'!A:L,10,0),"")</f>
        <v>1</v>
      </c>
      <c r="AB1200" s="81">
        <f>IFERROR(VLOOKUP(A1200,'Competitors Links &amp; Pricings'!A:L,11,0),"")</f>
        <v>9</v>
      </c>
    </row>
    <row r="1201" spans="1:28" s="83" customFormat="1" ht="12" x14ac:dyDescent="0.25">
      <c r="A1201" s="81" t="s">
        <v>3705</v>
      </c>
      <c r="B1201" s="89">
        <v>538.20000000000005</v>
      </c>
      <c r="C1201" s="89">
        <v>627.42999999999995</v>
      </c>
      <c r="D1201" s="106">
        <f t="shared" si="72"/>
        <v>0.14221506781632998</v>
      </c>
      <c r="E1201" s="90">
        <f t="shared" si="73"/>
        <v>0</v>
      </c>
      <c r="F1201" s="90">
        <f t="shared" si="74"/>
        <v>660.45</v>
      </c>
      <c r="G1201" s="82" t="s">
        <v>34</v>
      </c>
      <c r="H1201" s="81" t="s">
        <v>3706</v>
      </c>
      <c r="I1201" s="81" t="s">
        <v>3707</v>
      </c>
      <c r="J1201" s="81" t="s">
        <v>435</v>
      </c>
      <c r="K1201" s="81"/>
      <c r="L1201" s="81"/>
      <c r="M1201" s="81"/>
      <c r="N1201" s="81"/>
      <c r="O1201" s="82"/>
      <c r="P1201" s="81"/>
      <c r="Q1201" s="81"/>
      <c r="R1201" s="81"/>
      <c r="S1201" s="81"/>
      <c r="T1201" s="81"/>
      <c r="U1201" s="81">
        <f t="shared" si="75"/>
        <v>0</v>
      </c>
      <c r="V1201" s="81">
        <f>IFERROR(VLOOKUP(A1201,'Competitors Links &amp; Pricings'!A:G,3,0),"")</f>
        <v>660.45</v>
      </c>
      <c r="W1201" s="81">
        <f>IFERROR(VLOOKUP(A1201,'Competitors Links &amp; Pricings'!A:G,5,0),"")</f>
        <v>665.33</v>
      </c>
      <c r="X1201" s="81" t="str">
        <f>IFERROR(VLOOKUP(A1201,'Competitors Links &amp; Pricings'!A:G,7,0),"")</f>
        <v xml:space="preserve"> </v>
      </c>
      <c r="Y1201" s="81">
        <f>IFERROR(VLOOKUP(A1201,'Competitors Links &amp; Pricings'!A:L,8,0),"")</f>
        <v>1.5</v>
      </c>
      <c r="Z1201" s="81">
        <f>IFERROR(VLOOKUP(A1201,'Competitors Links &amp; Pricings'!A:L,9,0),"")</f>
        <v>5.8</v>
      </c>
      <c r="AA1201" s="81">
        <f>IFERROR(VLOOKUP(A1201,'Competitors Links &amp; Pricings'!A:L,10,0),"")</f>
        <v>0.2</v>
      </c>
      <c r="AB1201" s="81">
        <f>IFERROR(VLOOKUP(A1201,'Competitors Links &amp; Pricings'!A:L,11,0),"")</f>
        <v>0.7</v>
      </c>
    </row>
    <row r="1202" spans="1:28" s="83" customFormat="1" ht="12" x14ac:dyDescent="0.25">
      <c r="A1202" s="81" t="s">
        <v>3708</v>
      </c>
      <c r="B1202" s="89">
        <v>241.57</v>
      </c>
      <c r="C1202" s="89">
        <v>284.51</v>
      </c>
      <c r="D1202" s="106">
        <f t="shared" si="72"/>
        <v>0.15092615373800569</v>
      </c>
      <c r="E1202" s="90">
        <f t="shared" si="73"/>
        <v>0</v>
      </c>
      <c r="F1202" s="90">
        <f t="shared" si="74"/>
        <v>244.7</v>
      </c>
      <c r="G1202" s="82" t="s">
        <v>34</v>
      </c>
      <c r="H1202" s="81" t="s">
        <v>3709</v>
      </c>
      <c r="I1202" s="81" t="s">
        <v>3710</v>
      </c>
      <c r="J1202" s="81" t="s">
        <v>435</v>
      </c>
      <c r="K1202" s="81"/>
      <c r="L1202" s="81"/>
      <c r="M1202" s="81"/>
      <c r="N1202" s="81"/>
      <c r="O1202" s="82"/>
      <c r="P1202" s="81"/>
      <c r="Q1202" s="81"/>
      <c r="R1202" s="81"/>
      <c r="S1202" s="81"/>
      <c r="T1202" s="81"/>
      <c r="U1202" s="81">
        <f t="shared" si="75"/>
        <v>0</v>
      </c>
      <c r="V1202" s="81">
        <f>IFERROR(VLOOKUP(A1202,'Competitors Links &amp; Pricings'!A:G,3,0),"")</f>
        <v>337.53</v>
      </c>
      <c r="W1202" s="81">
        <f>IFERROR(VLOOKUP(A1202,'Competitors Links &amp; Pricings'!A:G,5,0),"")</f>
        <v>244.7</v>
      </c>
      <c r="X1202" s="81" t="str">
        <f>IFERROR(VLOOKUP(A1202,'Competitors Links &amp; Pricings'!A:G,7,0),"")</f>
        <v xml:space="preserve"> </v>
      </c>
      <c r="Y1202" s="81">
        <f>IFERROR(VLOOKUP(A1202,'Competitors Links &amp; Pricings'!A:L,8,0),"")</f>
        <v>1.3</v>
      </c>
      <c r="Z1202" s="81">
        <f>IFERROR(VLOOKUP(A1202,'Competitors Links &amp; Pricings'!A:L,9,0),"")</f>
        <v>4.0999999999999996</v>
      </c>
      <c r="AA1202" s="81">
        <f>IFERROR(VLOOKUP(A1202,'Competitors Links &amp; Pricings'!A:L,10,0),"")</f>
        <v>0.1</v>
      </c>
      <c r="AB1202" s="81">
        <f>IFERROR(VLOOKUP(A1202,'Competitors Links &amp; Pricings'!A:L,11,0),"")</f>
        <v>0.5</v>
      </c>
    </row>
    <row r="1203" spans="1:28" s="83" customFormat="1" ht="12" x14ac:dyDescent="0.25">
      <c r="A1203" s="81" t="s">
        <v>3711</v>
      </c>
      <c r="B1203" s="89">
        <v>234.83</v>
      </c>
      <c r="C1203" s="89">
        <v>266.97000000000003</v>
      </c>
      <c r="D1203" s="106">
        <f t="shared" si="72"/>
        <v>0.12038805858336148</v>
      </c>
      <c r="E1203" s="90">
        <f t="shared" si="73"/>
        <v>0</v>
      </c>
      <c r="F1203" s="90">
        <f t="shared" si="74"/>
        <v>281.02</v>
      </c>
      <c r="G1203" s="82" t="s">
        <v>34</v>
      </c>
      <c r="H1203" s="81" t="s">
        <v>3712</v>
      </c>
      <c r="I1203" s="81" t="s">
        <v>3713</v>
      </c>
      <c r="J1203" s="81" t="s">
        <v>435</v>
      </c>
      <c r="K1203" s="81"/>
      <c r="L1203" s="81"/>
      <c r="M1203" s="81"/>
      <c r="N1203" s="81"/>
      <c r="O1203" s="82"/>
      <c r="P1203" s="81"/>
      <c r="Q1203" s="81"/>
      <c r="R1203" s="81"/>
      <c r="S1203" s="81"/>
      <c r="T1203" s="81"/>
      <c r="U1203" s="81">
        <f t="shared" si="75"/>
        <v>0</v>
      </c>
      <c r="V1203" s="81">
        <f>IFERROR(VLOOKUP(A1203,'Competitors Links &amp; Pricings'!A:G,3,0),"")</f>
        <v>281.02</v>
      </c>
      <c r="W1203" s="81">
        <f>IFERROR(VLOOKUP(A1203,'Competitors Links &amp; Pricings'!A:G,5,0),"")</f>
        <v>282.67</v>
      </c>
      <c r="X1203" s="81" t="str">
        <f>IFERROR(VLOOKUP(A1203,'Competitors Links &amp; Pricings'!A:G,7,0),"")</f>
        <v xml:space="preserve"> </v>
      </c>
      <c r="Y1203" s="81">
        <f>IFERROR(VLOOKUP(A1203,'Competitors Links &amp; Pricings'!A:L,8,0),"")</f>
        <v>1.3</v>
      </c>
      <c r="Z1203" s="81">
        <f>IFERROR(VLOOKUP(A1203,'Competitors Links &amp; Pricings'!A:L,9,0),"")</f>
        <v>3.9</v>
      </c>
      <c r="AA1203" s="81">
        <f>IFERROR(VLOOKUP(A1203,'Competitors Links &amp; Pricings'!A:L,10,0),"")</f>
        <v>0.1</v>
      </c>
      <c r="AB1203" s="81">
        <f>IFERROR(VLOOKUP(A1203,'Competitors Links &amp; Pricings'!A:L,11,0),"")</f>
        <v>0.5</v>
      </c>
    </row>
    <row r="1204" spans="1:28" s="83" customFormat="1" ht="12" x14ac:dyDescent="0.25">
      <c r="A1204" s="81" t="s">
        <v>3714</v>
      </c>
      <c r="B1204" s="89">
        <v>231.46</v>
      </c>
      <c r="C1204" s="89">
        <v>304.95</v>
      </c>
      <c r="D1204" s="106">
        <f t="shared" si="72"/>
        <v>0.24099032628299716</v>
      </c>
      <c r="E1204" s="90">
        <f t="shared" si="73"/>
        <v>0</v>
      </c>
      <c r="F1204" s="90">
        <f t="shared" si="74"/>
        <v>321</v>
      </c>
      <c r="G1204" s="82" t="s">
        <v>34</v>
      </c>
      <c r="H1204" s="81" t="s">
        <v>3715</v>
      </c>
      <c r="I1204" s="81" t="s">
        <v>3716</v>
      </c>
      <c r="J1204" s="81" t="s">
        <v>435</v>
      </c>
      <c r="K1204" s="81"/>
      <c r="L1204" s="81"/>
      <c r="M1204" s="81"/>
      <c r="N1204" s="81"/>
      <c r="O1204" s="82"/>
      <c r="P1204" s="81"/>
      <c r="Q1204" s="81"/>
      <c r="R1204" s="81"/>
      <c r="S1204" s="81"/>
      <c r="T1204" s="81"/>
      <c r="U1204" s="81">
        <f t="shared" si="75"/>
        <v>0</v>
      </c>
      <c r="V1204" s="81">
        <f>IFERROR(VLOOKUP(A1204,'Competitors Links &amp; Pricings'!A:G,3,0),"")</f>
        <v>325.37</v>
      </c>
      <c r="W1204" s="81">
        <f>IFERROR(VLOOKUP(A1204,'Competitors Links &amp; Pricings'!A:G,5,0),"")</f>
        <v>321</v>
      </c>
      <c r="X1204" s="81" t="str">
        <f>IFERROR(VLOOKUP(A1204,'Competitors Links &amp; Pricings'!A:G,7,0),"")</f>
        <v xml:space="preserve"> </v>
      </c>
      <c r="Y1204" s="81">
        <f>IFERROR(VLOOKUP(A1204,'Competitors Links &amp; Pricings'!A:L,8,0),"")</f>
        <v>1.2</v>
      </c>
      <c r="Z1204" s="81">
        <f>IFERROR(VLOOKUP(A1204,'Competitors Links &amp; Pricings'!A:L,9,0),"")</f>
        <v>3.7</v>
      </c>
      <c r="AA1204" s="81">
        <f>IFERROR(VLOOKUP(A1204,'Competitors Links &amp; Pricings'!A:L,10,0),"")</f>
        <v>0.1</v>
      </c>
      <c r="AB1204" s="81">
        <f>IFERROR(VLOOKUP(A1204,'Competitors Links &amp; Pricings'!A:L,11,0),"")</f>
        <v>0.5</v>
      </c>
    </row>
    <row r="1205" spans="1:28" s="83" customFormat="1" ht="12" x14ac:dyDescent="0.25">
      <c r="A1205" s="81" t="s">
        <v>3717</v>
      </c>
      <c r="B1205" s="89">
        <v>231.46</v>
      </c>
      <c r="C1205" s="89">
        <v>263.27</v>
      </c>
      <c r="D1205" s="106">
        <f t="shared" si="72"/>
        <v>0.12082652789911488</v>
      </c>
      <c r="E1205" s="90">
        <f t="shared" si="73"/>
        <v>0</v>
      </c>
      <c r="F1205" s="90">
        <f t="shared" si="74"/>
        <v>277.13</v>
      </c>
      <c r="G1205" s="82" t="s">
        <v>34</v>
      </c>
      <c r="H1205" s="81" t="s">
        <v>3718</v>
      </c>
      <c r="I1205" s="81" t="s">
        <v>3719</v>
      </c>
      <c r="J1205" s="81" t="s">
        <v>435</v>
      </c>
      <c r="K1205" s="81"/>
      <c r="L1205" s="81"/>
      <c r="M1205" s="81"/>
      <c r="N1205" s="81"/>
      <c r="O1205" s="82"/>
      <c r="P1205" s="81"/>
      <c r="Q1205" s="81"/>
      <c r="R1205" s="81"/>
      <c r="S1205" s="81"/>
      <c r="T1205" s="81"/>
      <c r="U1205" s="81">
        <f t="shared" si="75"/>
        <v>0</v>
      </c>
      <c r="V1205" s="81">
        <f>IFERROR(VLOOKUP(A1205,'Competitors Links &amp; Pricings'!A:G,3,0),"")</f>
        <v>277.13</v>
      </c>
      <c r="W1205" s="81">
        <f>IFERROR(VLOOKUP(A1205,'Competitors Links &amp; Pricings'!A:G,5,0),"")</f>
        <v>321</v>
      </c>
      <c r="X1205" s="81" t="str">
        <f>IFERROR(VLOOKUP(A1205,'Competitors Links &amp; Pricings'!A:G,7,0),"")</f>
        <v xml:space="preserve"> </v>
      </c>
      <c r="Y1205" s="81">
        <f>IFERROR(VLOOKUP(A1205,'Competitors Links &amp; Pricings'!A:L,8,0),"")</f>
        <v>1.1000000000000001</v>
      </c>
      <c r="Z1205" s="81">
        <f>IFERROR(VLOOKUP(A1205,'Competitors Links &amp; Pricings'!A:L,9,0),"")</f>
        <v>3.2</v>
      </c>
      <c r="AA1205" s="81">
        <f>IFERROR(VLOOKUP(A1205,'Competitors Links &amp; Pricings'!A:L,10,0),"")</f>
        <v>0.1</v>
      </c>
      <c r="AB1205" s="81">
        <f>IFERROR(VLOOKUP(A1205,'Competitors Links &amp; Pricings'!A:L,11,0),"")</f>
        <v>0.5</v>
      </c>
    </row>
    <row r="1206" spans="1:28" s="83" customFormat="1" ht="12" x14ac:dyDescent="0.25">
      <c r="A1206" s="81" t="s">
        <v>3720</v>
      </c>
      <c r="B1206" s="89">
        <v>28.44</v>
      </c>
      <c r="C1206" s="89">
        <v>33.630000000000003</v>
      </c>
      <c r="D1206" s="106">
        <f t="shared" si="72"/>
        <v>0.15432649420160574</v>
      </c>
      <c r="E1206" s="90">
        <f t="shared" si="73"/>
        <v>0</v>
      </c>
      <c r="F1206" s="90">
        <f t="shared" si="74"/>
        <v>30.25</v>
      </c>
      <c r="G1206" s="82" t="s">
        <v>34</v>
      </c>
      <c r="H1206" s="81" t="s">
        <v>3721</v>
      </c>
      <c r="I1206" s="81" t="s">
        <v>3722</v>
      </c>
      <c r="J1206" s="81" t="s">
        <v>439</v>
      </c>
      <c r="K1206" s="81"/>
      <c r="L1206" s="81"/>
      <c r="M1206" s="81"/>
      <c r="N1206" s="81"/>
      <c r="O1206" s="82"/>
      <c r="P1206" s="81"/>
      <c r="Q1206" s="81"/>
      <c r="R1206" s="81"/>
      <c r="S1206" s="81"/>
      <c r="T1206" s="81"/>
      <c r="U1206" s="81">
        <f t="shared" si="75"/>
        <v>0</v>
      </c>
      <c r="V1206" s="81">
        <f>IFERROR(VLOOKUP(A1206,'Competitors Links &amp; Pricings'!A:G,3,0),"")</f>
        <v>31.9</v>
      </c>
      <c r="W1206" s="81">
        <f>IFERROR(VLOOKUP(A1206,'Competitors Links &amp; Pricings'!A:G,5,0),"")</f>
        <v>39.979999999999997</v>
      </c>
      <c r="X1206" s="81">
        <f>IFERROR(VLOOKUP(A1206,'Competitors Links &amp; Pricings'!A:G,7,0),"")</f>
        <v>30.25</v>
      </c>
      <c r="Y1206" s="81">
        <f>IFERROR(VLOOKUP(A1206,'Competitors Links &amp; Pricings'!A:L,8,0),"")</f>
        <v>3</v>
      </c>
      <c r="Z1206" s="81">
        <f>IFERROR(VLOOKUP(A1206,'Competitors Links &amp; Pricings'!A:L,9,0),"")</f>
        <v>4</v>
      </c>
      <c r="AA1206" s="81">
        <f>IFERROR(VLOOKUP(A1206,'Competitors Links &amp; Pricings'!A:L,10,0),"")</f>
        <v>0.5</v>
      </c>
      <c r="AB1206" s="81">
        <f>IFERROR(VLOOKUP(A1206,'Competitors Links &amp; Pricings'!A:L,11,0),"")</f>
        <v>1</v>
      </c>
    </row>
    <row r="1207" spans="1:28" s="83" customFormat="1" ht="12" x14ac:dyDescent="0.25">
      <c r="A1207" s="81" t="s">
        <v>3723</v>
      </c>
      <c r="B1207" s="89">
        <v>13.59</v>
      </c>
      <c r="C1207" s="89">
        <v>27.83</v>
      </c>
      <c r="D1207" s="106">
        <f t="shared" si="72"/>
        <v>0.51167804527488314</v>
      </c>
      <c r="E1207" s="90">
        <f t="shared" si="73"/>
        <v>0</v>
      </c>
      <c r="F1207" s="90">
        <f t="shared" si="74"/>
        <v>30.25</v>
      </c>
      <c r="G1207" s="82" t="s">
        <v>34</v>
      </c>
      <c r="H1207" s="81" t="s">
        <v>3724</v>
      </c>
      <c r="I1207" s="81" t="s">
        <v>3725</v>
      </c>
      <c r="J1207" s="81" t="s">
        <v>439</v>
      </c>
      <c r="K1207" s="81"/>
      <c r="L1207" s="81"/>
      <c r="M1207" s="81"/>
      <c r="N1207" s="81"/>
      <c r="O1207" s="82"/>
      <c r="P1207" s="81"/>
      <c r="Q1207" s="81"/>
      <c r="R1207" s="81"/>
      <c r="S1207" s="81"/>
      <c r="T1207" s="81"/>
      <c r="U1207" s="81">
        <f t="shared" si="75"/>
        <v>0</v>
      </c>
      <c r="V1207" s="81">
        <f>IFERROR(VLOOKUP(A1207,'Competitors Links &amp; Pricings'!A:G,3,0),"")</f>
        <v>40.270000000000003</v>
      </c>
      <c r="W1207" s="81">
        <f>IFERROR(VLOOKUP(A1207,'Competitors Links &amp; Pricings'!A:G,5,0),"")</f>
        <v>39.979999999999997</v>
      </c>
      <c r="X1207" s="81">
        <f>IFERROR(VLOOKUP(A1207,'Competitors Links &amp; Pricings'!A:G,7,0),"")</f>
        <v>30.25</v>
      </c>
      <c r="Y1207" s="81">
        <f>IFERROR(VLOOKUP(A1207,'Competitors Links &amp; Pricings'!A:L,8,0),"")</f>
        <v>3</v>
      </c>
      <c r="Z1207" s="81">
        <f>IFERROR(VLOOKUP(A1207,'Competitors Links &amp; Pricings'!A:L,9,0),"")</f>
        <v>4</v>
      </c>
      <c r="AA1207" s="81">
        <f>IFERROR(VLOOKUP(A1207,'Competitors Links &amp; Pricings'!A:L,10,0),"")</f>
        <v>0.5</v>
      </c>
      <c r="AB1207" s="81">
        <f>IFERROR(VLOOKUP(A1207,'Competitors Links &amp; Pricings'!A:L,11,0),"")</f>
        <v>1</v>
      </c>
    </row>
    <row r="1208" spans="1:28" s="92" customFormat="1" ht="12" x14ac:dyDescent="0.25">
      <c r="A1208" s="91" t="s">
        <v>3726</v>
      </c>
      <c r="B1208" s="89">
        <v>2194.38</v>
      </c>
      <c r="C1208" s="89">
        <v>2379</v>
      </c>
      <c r="D1208" s="106">
        <f t="shared" si="72"/>
        <v>7.7604035308953295E-2</v>
      </c>
      <c r="E1208" s="90">
        <f t="shared" si="73"/>
        <v>0</v>
      </c>
      <c r="F1208" s="90">
        <f t="shared" si="74"/>
        <v>2389</v>
      </c>
      <c r="G1208" s="100" t="s">
        <v>262</v>
      </c>
      <c r="H1208" s="101" t="s">
        <v>3727</v>
      </c>
      <c r="I1208" s="101" t="s">
        <v>3728</v>
      </c>
      <c r="J1208" s="101" t="s">
        <v>435</v>
      </c>
      <c r="K1208" s="101"/>
      <c r="L1208" s="101"/>
      <c r="M1208" s="101"/>
      <c r="N1208" s="101"/>
      <c r="O1208" s="100"/>
      <c r="P1208" s="101"/>
      <c r="Q1208" s="101"/>
      <c r="R1208" s="101"/>
      <c r="S1208" s="101"/>
      <c r="T1208" s="101"/>
      <c r="U1208" s="81">
        <f t="shared" si="75"/>
        <v>0</v>
      </c>
      <c r="V1208" s="101">
        <f>IFERROR(VLOOKUP(A1208,'Competitors Links &amp; Pricings'!A:G,3,0),"")</f>
        <v>2604</v>
      </c>
      <c r="W1208" s="101">
        <f>IFERROR(VLOOKUP(A1208,'Competitors Links &amp; Pricings'!A:G,5,0),"")</f>
        <v>2389</v>
      </c>
      <c r="X1208" s="101">
        <f>IFERROR(VLOOKUP(A1208,'Competitors Links &amp; Pricings'!A:G,7,0),"")</f>
        <v>2707</v>
      </c>
      <c r="Y1208" s="101">
        <f>IFERROR(VLOOKUP(A1208,'Competitors Links &amp; Pricings'!A:L,8,0),"")</f>
        <v>21</v>
      </c>
      <c r="Z1208" s="101">
        <f>IFERROR(VLOOKUP(A1208,'Competitors Links &amp; Pricings'!A:L,9,0),"")</f>
        <v>35</v>
      </c>
      <c r="AA1208" s="101">
        <f>IFERROR(VLOOKUP(A1208,'Competitors Links &amp; Pricings'!A:L,10,0),"")</f>
        <v>115</v>
      </c>
      <c r="AB1208" s="101">
        <f>IFERROR(VLOOKUP(A1208,'Competitors Links &amp; Pricings'!A:L,11,0),"")</f>
        <v>14</v>
      </c>
    </row>
    <row r="1209" spans="1:28" s="83" customFormat="1" ht="12" x14ac:dyDescent="0.25">
      <c r="A1209" s="81" t="s">
        <v>3729</v>
      </c>
      <c r="B1209" s="89">
        <v>6002.25</v>
      </c>
      <c r="C1209" s="89">
        <v>6976.03</v>
      </c>
      <c r="D1209" s="106">
        <f t="shared" si="72"/>
        <v>0.13958942263723059</v>
      </c>
      <c r="E1209" s="90">
        <f t="shared" si="73"/>
        <v>0</v>
      </c>
      <c r="F1209" s="90">
        <f t="shared" si="74"/>
        <v>6898</v>
      </c>
      <c r="G1209" s="82" t="s">
        <v>34</v>
      </c>
      <c r="H1209" s="81" t="s">
        <v>3730</v>
      </c>
      <c r="I1209" s="81" t="s">
        <v>3731</v>
      </c>
      <c r="J1209" s="81" t="s">
        <v>435</v>
      </c>
      <c r="K1209" s="81"/>
      <c r="L1209" s="81"/>
      <c r="M1209" s="81"/>
      <c r="N1209" s="81"/>
      <c r="O1209" s="82"/>
      <c r="P1209" s="81"/>
      <c r="Q1209" s="81"/>
      <c r="R1209" s="81"/>
      <c r="S1209" s="81"/>
      <c r="T1209" s="81"/>
      <c r="U1209" s="81">
        <f t="shared" si="75"/>
        <v>0</v>
      </c>
      <c r="V1209" s="81">
        <f>IFERROR(VLOOKUP(A1209,'Competitors Links &amp; Pricings'!A:G,3,0),"")</f>
        <v>7125</v>
      </c>
      <c r="W1209" s="81">
        <f>IFERROR(VLOOKUP(A1209,'Competitors Links &amp; Pricings'!A:G,5,0),"")</f>
        <v>7496.92</v>
      </c>
      <c r="X1209" s="81">
        <f>IFERROR(VLOOKUP(A1209,'Competitors Links &amp; Pricings'!A:G,7,0),"")</f>
        <v>6898</v>
      </c>
      <c r="Y1209" s="81">
        <f>IFERROR(VLOOKUP(A1209,'Competitors Links &amp; Pricings'!A:L,8,0),"")</f>
        <v>23.5</v>
      </c>
      <c r="Z1209" s="81">
        <f>IFERROR(VLOOKUP(A1209,'Competitors Links &amp; Pricings'!A:L,9,0),"")</f>
        <v>43.44</v>
      </c>
      <c r="AA1209" s="81">
        <f>IFERROR(VLOOKUP(A1209,'Competitors Links &amp; Pricings'!A:L,10,0),"")</f>
        <v>2262</v>
      </c>
      <c r="AB1209" s="81">
        <f>IFERROR(VLOOKUP(A1209,'Competitors Links &amp; Pricings'!A:L,11,0),"")</f>
        <v>39.4</v>
      </c>
    </row>
    <row r="1210" spans="1:28" s="83" customFormat="1" ht="12" x14ac:dyDescent="0.25">
      <c r="A1210" s="81" t="s">
        <v>3732</v>
      </c>
      <c r="B1210" s="89">
        <v>1588.76</v>
      </c>
      <c r="C1210" s="89">
        <v>1878.38</v>
      </c>
      <c r="D1210" s="106">
        <f t="shared" si="72"/>
        <v>0.15418605394009738</v>
      </c>
      <c r="E1210" s="90">
        <f t="shared" si="73"/>
        <v>0</v>
      </c>
      <c r="F1210" s="90">
        <f t="shared" si="74"/>
        <v>1788</v>
      </c>
      <c r="G1210" s="82" t="s">
        <v>34</v>
      </c>
      <c r="H1210" s="81" t="s">
        <v>3733</v>
      </c>
      <c r="I1210" s="81" t="s">
        <v>3734</v>
      </c>
      <c r="J1210" s="81" t="s">
        <v>435</v>
      </c>
      <c r="K1210" s="81"/>
      <c r="L1210" s="81"/>
      <c r="M1210" s="81"/>
      <c r="N1210" s="81"/>
      <c r="O1210" s="82"/>
      <c r="P1210" s="81"/>
      <c r="Q1210" s="81"/>
      <c r="R1210" s="81"/>
      <c r="S1210" s="81"/>
      <c r="T1210" s="81"/>
      <c r="U1210" s="81">
        <f t="shared" si="75"/>
        <v>0</v>
      </c>
      <c r="V1210" s="81">
        <f>IFERROR(VLOOKUP(A1210,'Competitors Links &amp; Pricings'!A:G,3,0),"")</f>
        <v>1884</v>
      </c>
      <c r="W1210" s="81">
        <f>IFERROR(VLOOKUP(A1210,'Competitors Links &amp; Pricings'!A:G,5,0),"")</f>
        <v>1789.64</v>
      </c>
      <c r="X1210" s="81">
        <f>IFERROR(VLOOKUP(A1210,'Competitors Links &amp; Pricings'!A:G,7,0),"")</f>
        <v>1788</v>
      </c>
      <c r="Y1210" s="81">
        <f>IFERROR(VLOOKUP(A1210,'Competitors Links &amp; Pricings'!A:L,8,0),"")</f>
        <v>13</v>
      </c>
      <c r="Z1210" s="81">
        <f>IFERROR(VLOOKUP(A1210,'Competitors Links &amp; Pricings'!A:L,9,0),"")</f>
        <v>22</v>
      </c>
      <c r="AA1210" s="81">
        <f>IFERROR(VLOOKUP(A1210,'Competitors Links &amp; Pricings'!A:L,10,0),"")</f>
        <v>64</v>
      </c>
      <c r="AB1210" s="81">
        <f>IFERROR(VLOOKUP(A1210,'Competitors Links &amp; Pricings'!A:L,11,0),"")</f>
        <v>22</v>
      </c>
    </row>
    <row r="1211" spans="1:28" s="83" customFormat="1" ht="12" x14ac:dyDescent="0.25">
      <c r="A1211" s="81" t="s">
        <v>3735</v>
      </c>
      <c r="B1211" s="89">
        <v>1739.33</v>
      </c>
      <c r="C1211" s="89">
        <v>1892.73</v>
      </c>
      <c r="D1211" s="106">
        <f t="shared" si="72"/>
        <v>8.1046953342526457E-2</v>
      </c>
      <c r="E1211" s="90">
        <f t="shared" si="73"/>
        <v>0</v>
      </c>
      <c r="F1211" s="90">
        <f t="shared" si="74"/>
        <v>1952</v>
      </c>
      <c r="G1211" s="82" t="s">
        <v>34</v>
      </c>
      <c r="H1211" s="81" t="s">
        <v>3736</v>
      </c>
      <c r="I1211" s="81" t="s">
        <v>3737</v>
      </c>
      <c r="J1211" s="81" t="s">
        <v>435</v>
      </c>
      <c r="K1211" s="81"/>
      <c r="L1211" s="81"/>
      <c r="M1211" s="81"/>
      <c r="N1211" s="81"/>
      <c r="O1211" s="82"/>
      <c r="P1211" s="81"/>
      <c r="Q1211" s="81"/>
      <c r="R1211" s="81"/>
      <c r="S1211" s="81"/>
      <c r="T1211" s="81"/>
      <c r="U1211" s="81">
        <f t="shared" si="75"/>
        <v>0</v>
      </c>
      <c r="V1211" s="81">
        <f>IFERROR(VLOOKUP(A1211,'Competitors Links &amp; Pricings'!A:G,3,0),"")</f>
        <v>1952</v>
      </c>
      <c r="W1211" s="81">
        <f>IFERROR(VLOOKUP(A1211,'Competitors Links &amp; Pricings'!A:G,5,0),"")</f>
        <v>2321.35</v>
      </c>
      <c r="X1211" s="81">
        <f>IFERROR(VLOOKUP(A1211,'Competitors Links &amp; Pricings'!A:G,7,0),"")</f>
        <v>2145.54</v>
      </c>
      <c r="Y1211" s="81">
        <f>IFERROR(VLOOKUP(A1211,'Competitors Links &amp; Pricings'!A:L,8,0),"")</f>
        <v>13</v>
      </c>
      <c r="Z1211" s="81">
        <f>IFERROR(VLOOKUP(A1211,'Competitors Links &amp; Pricings'!A:L,9,0),"")</f>
        <v>22</v>
      </c>
      <c r="AA1211" s="81">
        <f>IFERROR(VLOOKUP(A1211,'Competitors Links &amp; Pricings'!A:L,10,0),"")</f>
        <v>64</v>
      </c>
      <c r="AB1211" s="81">
        <f>IFERROR(VLOOKUP(A1211,'Competitors Links &amp; Pricings'!A:L,11,0),"")</f>
        <v>22</v>
      </c>
    </row>
    <row r="1212" spans="1:28" s="83" customFormat="1" ht="12" x14ac:dyDescent="0.25">
      <c r="A1212" s="81" t="s">
        <v>3738</v>
      </c>
      <c r="B1212" s="89">
        <v>28.44</v>
      </c>
      <c r="C1212" s="89">
        <v>33.630000000000003</v>
      </c>
      <c r="D1212" s="106">
        <f t="shared" ref="D1212:D1275" si="76">(C1212-B1212)/C1212</f>
        <v>0.15432649420160574</v>
      </c>
      <c r="E1212" s="90">
        <f t="shared" si="73"/>
        <v>0</v>
      </c>
      <c r="F1212" s="90">
        <f t="shared" si="74"/>
        <v>28.5</v>
      </c>
      <c r="G1212" s="82" t="s">
        <v>34</v>
      </c>
      <c r="H1212" s="81" t="s">
        <v>3739</v>
      </c>
      <c r="I1212" s="81" t="s">
        <v>3740</v>
      </c>
      <c r="J1212" s="81" t="s">
        <v>439</v>
      </c>
      <c r="K1212" s="81"/>
      <c r="L1212" s="81"/>
      <c r="M1212" s="81"/>
      <c r="N1212" s="81"/>
      <c r="O1212" s="82"/>
      <c r="P1212" s="81"/>
      <c r="Q1212" s="81"/>
      <c r="R1212" s="81"/>
      <c r="S1212" s="81"/>
      <c r="T1212" s="81"/>
      <c r="U1212" s="81">
        <f t="shared" si="75"/>
        <v>0</v>
      </c>
      <c r="V1212" s="81">
        <f>IFERROR(VLOOKUP(A1212,'Competitors Links &amp; Pricings'!A:G,3,0),"")</f>
        <v>45.5</v>
      </c>
      <c r="W1212" s="81">
        <f>IFERROR(VLOOKUP(A1212,'Competitors Links &amp; Pricings'!A:G,5,0),"")</f>
        <v>39.979999999999997</v>
      </c>
      <c r="X1212" s="81">
        <f>IFERROR(VLOOKUP(A1212,'Competitors Links &amp; Pricings'!A:G,7,0),"")</f>
        <v>28.5</v>
      </c>
      <c r="Y1212" s="81">
        <f>IFERROR(VLOOKUP(A1212,'Competitors Links &amp; Pricings'!A:L,8,0),"")</f>
        <v>3</v>
      </c>
      <c r="Z1212" s="81">
        <f>IFERROR(VLOOKUP(A1212,'Competitors Links &amp; Pricings'!A:L,9,0),"")</f>
        <v>4</v>
      </c>
      <c r="AA1212" s="81">
        <f>IFERROR(VLOOKUP(A1212,'Competitors Links &amp; Pricings'!A:L,10,0),"")</f>
        <v>0.5</v>
      </c>
      <c r="AB1212" s="81">
        <f>IFERROR(VLOOKUP(A1212,'Competitors Links &amp; Pricings'!A:L,11,0),"")</f>
        <v>1</v>
      </c>
    </row>
    <row r="1213" spans="1:28" s="83" customFormat="1" ht="12" x14ac:dyDescent="0.25">
      <c r="A1213" s="81" t="s">
        <v>3741</v>
      </c>
      <c r="B1213" s="89">
        <v>28.44</v>
      </c>
      <c r="C1213" s="89">
        <v>33.630000000000003</v>
      </c>
      <c r="D1213" s="106">
        <f t="shared" si="76"/>
        <v>0.15432649420160574</v>
      </c>
      <c r="E1213" s="90">
        <f t="shared" si="73"/>
        <v>0</v>
      </c>
      <c r="F1213" s="90">
        <f t="shared" si="74"/>
        <v>28.5</v>
      </c>
      <c r="G1213" s="82" t="s">
        <v>34</v>
      </c>
      <c r="H1213" s="81" t="s">
        <v>3742</v>
      </c>
      <c r="I1213" s="81" t="s">
        <v>3743</v>
      </c>
      <c r="J1213" s="81" t="s">
        <v>439</v>
      </c>
      <c r="K1213" s="81"/>
      <c r="L1213" s="81"/>
      <c r="M1213" s="81"/>
      <c r="N1213" s="81"/>
      <c r="O1213" s="82"/>
      <c r="P1213" s="81"/>
      <c r="Q1213" s="81"/>
      <c r="R1213" s="81"/>
      <c r="S1213" s="81"/>
      <c r="T1213" s="81"/>
      <c r="U1213" s="81">
        <f t="shared" si="75"/>
        <v>0</v>
      </c>
      <c r="V1213" s="81">
        <f>IFERROR(VLOOKUP(A1213,'Competitors Links &amp; Pricings'!A:G,3,0),"")</f>
        <v>30.3</v>
      </c>
      <c r="W1213" s="81">
        <f>IFERROR(VLOOKUP(A1213,'Competitors Links &amp; Pricings'!A:G,5,0),"")</f>
        <v>39.979999999999997</v>
      </c>
      <c r="X1213" s="81">
        <f>IFERROR(VLOOKUP(A1213,'Competitors Links &amp; Pricings'!A:G,7,0),"")</f>
        <v>28.5</v>
      </c>
      <c r="Y1213" s="81">
        <f>IFERROR(VLOOKUP(A1213,'Competitors Links &amp; Pricings'!A:L,8,0),"")</f>
        <v>3</v>
      </c>
      <c r="Z1213" s="81">
        <f>IFERROR(VLOOKUP(A1213,'Competitors Links &amp; Pricings'!A:L,9,0),"")</f>
        <v>4</v>
      </c>
      <c r="AA1213" s="81">
        <f>IFERROR(VLOOKUP(A1213,'Competitors Links &amp; Pricings'!A:L,10,0),"")</f>
        <v>1</v>
      </c>
      <c r="AB1213" s="81">
        <f>IFERROR(VLOOKUP(A1213,'Competitors Links &amp; Pricings'!A:L,11,0),"")</f>
        <v>1</v>
      </c>
    </row>
    <row r="1214" spans="1:28" s="83" customFormat="1" ht="12" x14ac:dyDescent="0.25">
      <c r="A1214" s="81" t="s">
        <v>3744</v>
      </c>
      <c r="B1214" s="89">
        <v>28.44</v>
      </c>
      <c r="C1214" s="89">
        <v>33.630000000000003</v>
      </c>
      <c r="D1214" s="106">
        <f t="shared" si="76"/>
        <v>0.15432649420160574</v>
      </c>
      <c r="E1214" s="90">
        <f t="shared" si="73"/>
        <v>0</v>
      </c>
      <c r="F1214" s="90">
        <f t="shared" si="74"/>
        <v>28.5</v>
      </c>
      <c r="G1214" s="82" t="s">
        <v>34</v>
      </c>
      <c r="H1214" s="81" t="s">
        <v>3745</v>
      </c>
      <c r="I1214" s="81" t="s">
        <v>3746</v>
      </c>
      <c r="J1214" s="81" t="s">
        <v>439</v>
      </c>
      <c r="K1214" s="81"/>
      <c r="L1214" s="81"/>
      <c r="M1214" s="81"/>
      <c r="N1214" s="81"/>
      <c r="O1214" s="82"/>
      <c r="P1214" s="81"/>
      <c r="Q1214" s="81"/>
      <c r="R1214" s="81"/>
      <c r="S1214" s="81"/>
      <c r="T1214" s="81"/>
      <c r="U1214" s="81">
        <f t="shared" si="75"/>
        <v>0</v>
      </c>
      <c r="V1214" s="81">
        <f>IFERROR(VLOOKUP(A1214,'Competitors Links &amp; Pricings'!A:G,3,0),"")</f>
        <v>30.25</v>
      </c>
      <c r="W1214" s="81">
        <f>IFERROR(VLOOKUP(A1214,'Competitors Links &amp; Pricings'!A:G,5,0),"")</f>
        <v>39.979999999999997</v>
      </c>
      <c r="X1214" s="81">
        <f>IFERROR(VLOOKUP(A1214,'Competitors Links &amp; Pricings'!A:G,7,0),"")</f>
        <v>28.5</v>
      </c>
      <c r="Y1214" s="81">
        <f>IFERROR(VLOOKUP(A1214,'Competitors Links &amp; Pricings'!A:L,8,0),"")</f>
        <v>3</v>
      </c>
      <c r="Z1214" s="81">
        <f>IFERROR(VLOOKUP(A1214,'Competitors Links &amp; Pricings'!A:L,9,0),"")</f>
        <v>4</v>
      </c>
      <c r="AA1214" s="81">
        <f>IFERROR(VLOOKUP(A1214,'Competitors Links &amp; Pricings'!A:L,10,0),"")</f>
        <v>1</v>
      </c>
      <c r="AB1214" s="81">
        <f>IFERROR(VLOOKUP(A1214,'Competitors Links &amp; Pricings'!A:L,11,0),"")</f>
        <v>1</v>
      </c>
    </row>
    <row r="1215" spans="1:28" s="83" customFormat="1" ht="12" x14ac:dyDescent="0.25">
      <c r="A1215" s="81" t="s">
        <v>3747</v>
      </c>
      <c r="B1215" s="89">
        <v>1586.52</v>
      </c>
      <c r="C1215" s="89">
        <v>1801.19</v>
      </c>
      <c r="D1215" s="106">
        <f t="shared" si="76"/>
        <v>0.11918231835619789</v>
      </c>
      <c r="E1215" s="90">
        <f t="shared" si="73"/>
        <v>0</v>
      </c>
      <c r="F1215" s="90">
        <f t="shared" si="74"/>
        <v>1957.82</v>
      </c>
      <c r="G1215" s="82" t="s">
        <v>34</v>
      </c>
      <c r="H1215" s="81" t="s">
        <v>3748</v>
      </c>
      <c r="I1215" s="81" t="s">
        <v>3749</v>
      </c>
      <c r="J1215" s="81" t="s">
        <v>435</v>
      </c>
      <c r="K1215" s="81"/>
      <c r="L1215" s="81"/>
      <c r="M1215" s="81"/>
      <c r="N1215" s="81"/>
      <c r="O1215" s="82"/>
      <c r="P1215" s="81"/>
      <c r="Q1215" s="81"/>
      <c r="R1215" s="81"/>
      <c r="S1215" s="81"/>
      <c r="T1215" s="81"/>
      <c r="U1215" s="81">
        <f t="shared" si="75"/>
        <v>0</v>
      </c>
      <c r="V1215" s="81">
        <f>IFERROR(VLOOKUP(A1215,'Competitors Links &amp; Pricings'!A:G,3,0),"")</f>
        <v>1957.82</v>
      </c>
      <c r="W1215" s="81">
        <f>IFERROR(VLOOKUP(A1215,'Competitors Links &amp; Pricings'!A:G,5,0),"")</f>
        <v>2089.2399999999998</v>
      </c>
      <c r="X1215" s="81">
        <f>IFERROR(VLOOKUP(A1215,'Competitors Links &amp; Pricings'!A:G,7,0),"")</f>
        <v>2027.97</v>
      </c>
      <c r="Y1215" s="81">
        <f>IFERROR(VLOOKUP(A1215,'Competitors Links &amp; Pricings'!A:L,8,0),"")</f>
        <v>13</v>
      </c>
      <c r="Z1215" s="81">
        <f>IFERROR(VLOOKUP(A1215,'Competitors Links &amp; Pricings'!A:L,9,0),"")</f>
        <v>22</v>
      </c>
      <c r="AA1215" s="81">
        <f>IFERROR(VLOOKUP(A1215,'Competitors Links &amp; Pricings'!A:L,10,0),"")</f>
        <v>67</v>
      </c>
      <c r="AB1215" s="81">
        <f>IFERROR(VLOOKUP(A1215,'Competitors Links &amp; Pricings'!A:L,11,0),"")</f>
        <v>22</v>
      </c>
    </row>
    <row r="1216" spans="1:28" s="83" customFormat="1" ht="12" x14ac:dyDescent="0.25">
      <c r="A1216" s="81" t="s">
        <v>3750</v>
      </c>
      <c r="B1216" s="89">
        <v>28.44</v>
      </c>
      <c r="C1216" s="89">
        <v>32.659999999999997</v>
      </c>
      <c r="D1216" s="106">
        <f t="shared" si="76"/>
        <v>0.12921004286589086</v>
      </c>
      <c r="E1216" s="90">
        <f t="shared" si="73"/>
        <v>0</v>
      </c>
      <c r="F1216" s="90">
        <f t="shared" si="74"/>
        <v>35.5</v>
      </c>
      <c r="G1216" s="82" t="s">
        <v>34</v>
      </c>
      <c r="H1216" s="81" t="s">
        <v>3751</v>
      </c>
      <c r="I1216" s="81" t="s">
        <v>3752</v>
      </c>
      <c r="J1216" s="81" t="s">
        <v>439</v>
      </c>
      <c r="K1216" s="81"/>
      <c r="L1216" s="81"/>
      <c r="M1216" s="81"/>
      <c r="N1216" s="81"/>
      <c r="O1216" s="82"/>
      <c r="P1216" s="81"/>
      <c r="Q1216" s="81"/>
      <c r="R1216" s="81"/>
      <c r="S1216" s="81"/>
      <c r="T1216" s="81"/>
      <c r="U1216" s="81">
        <f t="shared" si="75"/>
        <v>0</v>
      </c>
      <c r="V1216" s="81">
        <f>IFERROR(VLOOKUP(A1216,'Competitors Links &amp; Pricings'!A:G,3,0),"")</f>
        <v>40.270000000000003</v>
      </c>
      <c r="W1216" s="81">
        <f>IFERROR(VLOOKUP(A1216,'Competitors Links &amp; Pricings'!A:G,5,0),"")</f>
        <v>35.5</v>
      </c>
      <c r="X1216" s="81">
        <f>IFERROR(VLOOKUP(A1216,'Competitors Links &amp; Pricings'!A:G,7,0),"")</f>
        <v>39.979999999999997</v>
      </c>
      <c r="Y1216" s="81">
        <f>IFERROR(VLOOKUP(A1216,'Competitors Links &amp; Pricings'!A:L,8,0),"")</f>
        <v>0.5</v>
      </c>
      <c r="Z1216" s="81">
        <f>IFERROR(VLOOKUP(A1216,'Competitors Links &amp; Pricings'!A:L,9,0),"")</f>
        <v>4</v>
      </c>
      <c r="AA1216" s="81">
        <f>IFERROR(VLOOKUP(A1216,'Competitors Links &amp; Pricings'!A:L,10,0),"")</f>
        <v>1</v>
      </c>
      <c r="AB1216" s="81">
        <f>IFERROR(VLOOKUP(A1216,'Competitors Links &amp; Pricings'!A:L,11,0),"")</f>
        <v>4</v>
      </c>
    </row>
    <row r="1217" spans="1:28" s="83" customFormat="1" ht="12" x14ac:dyDescent="0.25">
      <c r="A1217" s="81" t="s">
        <v>3753</v>
      </c>
      <c r="B1217" s="89">
        <v>28.44</v>
      </c>
      <c r="C1217" s="89">
        <v>33.630000000000003</v>
      </c>
      <c r="D1217" s="106">
        <f t="shared" si="76"/>
        <v>0.15432649420160574</v>
      </c>
      <c r="E1217" s="90">
        <f t="shared" si="73"/>
        <v>0</v>
      </c>
      <c r="F1217" s="90">
        <f t="shared" si="74"/>
        <v>30.3</v>
      </c>
      <c r="G1217" s="82" t="s">
        <v>34</v>
      </c>
      <c r="H1217" s="81" t="s">
        <v>3754</v>
      </c>
      <c r="I1217" s="81" t="s">
        <v>3755</v>
      </c>
      <c r="J1217" s="81" t="s">
        <v>439</v>
      </c>
      <c r="K1217" s="81"/>
      <c r="L1217" s="81"/>
      <c r="M1217" s="81"/>
      <c r="N1217" s="81"/>
      <c r="O1217" s="82"/>
      <c r="P1217" s="81"/>
      <c r="Q1217" s="81"/>
      <c r="R1217" s="81"/>
      <c r="S1217" s="81"/>
      <c r="T1217" s="81"/>
      <c r="U1217" s="81">
        <f t="shared" si="75"/>
        <v>0</v>
      </c>
      <c r="V1217" s="81">
        <f>IFERROR(VLOOKUP(A1217,'Competitors Links &amp; Pricings'!A:G,3,0),"")</f>
        <v>30.3</v>
      </c>
      <c r="W1217" s="81">
        <f>IFERROR(VLOOKUP(A1217,'Competitors Links &amp; Pricings'!A:G,5,0),"")</f>
        <v>39.979999999999997</v>
      </c>
      <c r="X1217" s="81">
        <f>IFERROR(VLOOKUP(A1217,'Competitors Links &amp; Pricings'!A:G,7,0),"")</f>
        <v>40.270000000000003</v>
      </c>
      <c r="Y1217" s="81">
        <f>IFERROR(VLOOKUP(A1217,'Competitors Links &amp; Pricings'!A:L,8,0),"")</f>
        <v>4.7</v>
      </c>
      <c r="Z1217" s="81">
        <f>IFERROR(VLOOKUP(A1217,'Competitors Links &amp; Pricings'!A:L,9,0),"")</f>
        <v>8.6999999999999993</v>
      </c>
      <c r="AA1217" s="81">
        <f>IFERROR(VLOOKUP(A1217,'Competitors Links &amp; Pricings'!A:L,10,0),"")</f>
        <v>1</v>
      </c>
      <c r="AB1217" s="81">
        <f>IFERROR(VLOOKUP(A1217,'Competitors Links &amp; Pricings'!A:L,11,0),"")</f>
        <v>2.2000000000000002</v>
      </c>
    </row>
    <row r="1218" spans="1:28" s="83" customFormat="1" ht="12" x14ac:dyDescent="0.25">
      <c r="A1218" s="81" t="s">
        <v>3756</v>
      </c>
      <c r="B1218" s="89">
        <v>13.59</v>
      </c>
      <c r="C1218" s="89">
        <v>16.059999999999999</v>
      </c>
      <c r="D1218" s="106">
        <f t="shared" si="76"/>
        <v>0.15379825653798251</v>
      </c>
      <c r="E1218" s="90">
        <f t="shared" ref="E1218:E1281" si="77">MIN(K1218:T1218)</f>
        <v>0</v>
      </c>
      <c r="F1218" s="90">
        <f t="shared" ref="F1218:F1281" si="78">MIN(V1218:X1218)</f>
        <v>14.8</v>
      </c>
      <c r="G1218" s="82" t="s">
        <v>34</v>
      </c>
      <c r="H1218" s="81" t="s">
        <v>3757</v>
      </c>
      <c r="I1218" s="81" t="s">
        <v>3758</v>
      </c>
      <c r="J1218" s="81" t="s">
        <v>439</v>
      </c>
      <c r="K1218" s="81"/>
      <c r="L1218" s="81"/>
      <c r="M1218" s="81"/>
      <c r="N1218" s="81"/>
      <c r="O1218" s="82"/>
      <c r="P1218" s="81"/>
      <c r="Q1218" s="81"/>
      <c r="R1218" s="81"/>
      <c r="S1218" s="81"/>
      <c r="T1218" s="81"/>
      <c r="U1218" s="81">
        <f t="shared" si="75"/>
        <v>0</v>
      </c>
      <c r="V1218" s="81">
        <f>IFERROR(VLOOKUP(A1218,'Competitors Links &amp; Pricings'!A:G,3,0),"")</f>
        <v>16.16</v>
      </c>
      <c r="W1218" s="81">
        <f>IFERROR(VLOOKUP(A1218,'Competitors Links &amp; Pricings'!A:G,5,0),"")</f>
        <v>14.8</v>
      </c>
      <c r="X1218" s="81">
        <f>IFERROR(VLOOKUP(A1218,'Competitors Links &amp; Pricings'!A:G,7,0),"")</f>
        <v>16.96</v>
      </c>
      <c r="Y1218" s="81">
        <f>IFERROR(VLOOKUP(A1218,'Competitors Links &amp; Pricings'!A:L,8,0),"")</f>
        <v>3</v>
      </c>
      <c r="Z1218" s="81">
        <f>IFERROR(VLOOKUP(A1218,'Competitors Links &amp; Pricings'!A:L,9,0),"")</f>
        <v>4</v>
      </c>
      <c r="AA1218" s="81">
        <f>IFERROR(VLOOKUP(A1218,'Competitors Links &amp; Pricings'!A:L,10,0),"")</f>
        <v>1</v>
      </c>
      <c r="AB1218" s="81">
        <f>IFERROR(VLOOKUP(A1218,'Competitors Links &amp; Pricings'!A:L,11,0),"")</f>
        <v>1</v>
      </c>
    </row>
    <row r="1219" spans="1:28" s="83" customFormat="1" ht="12" x14ac:dyDescent="0.25">
      <c r="A1219" s="81" t="s">
        <v>3759</v>
      </c>
      <c r="B1219" s="89">
        <v>13.59</v>
      </c>
      <c r="C1219" s="89">
        <v>16</v>
      </c>
      <c r="D1219" s="106">
        <f t="shared" si="76"/>
        <v>0.15062500000000001</v>
      </c>
      <c r="E1219" s="90">
        <f t="shared" si="77"/>
        <v>0</v>
      </c>
      <c r="F1219" s="90">
        <f t="shared" si="78"/>
        <v>16.16</v>
      </c>
      <c r="G1219" s="82" t="s">
        <v>60</v>
      </c>
      <c r="H1219" s="81" t="s">
        <v>3760</v>
      </c>
      <c r="I1219" s="81" t="s">
        <v>3761</v>
      </c>
      <c r="J1219" s="81" t="s">
        <v>439</v>
      </c>
      <c r="K1219" s="81"/>
      <c r="L1219" s="81"/>
      <c r="M1219" s="81"/>
      <c r="N1219" s="81"/>
      <c r="O1219" s="82"/>
      <c r="P1219" s="81"/>
      <c r="Q1219" s="81"/>
      <c r="R1219" s="81"/>
      <c r="S1219" s="81"/>
      <c r="T1219" s="81"/>
      <c r="U1219" s="81">
        <f t="shared" ref="U1219:U1282" si="79">COUNTIF(K1219:T1219,"&gt;0")</f>
        <v>0</v>
      </c>
      <c r="V1219" s="81">
        <f>IFERROR(VLOOKUP(A1219,'Competitors Links &amp; Pricings'!A:G,3,0),"")</f>
        <v>16.16</v>
      </c>
      <c r="W1219" s="81">
        <f>IFERROR(VLOOKUP(A1219,'Competitors Links &amp; Pricings'!A:G,5,0),"")</f>
        <v>16.96</v>
      </c>
      <c r="X1219" s="81">
        <f>IFERROR(VLOOKUP(A1219,'Competitors Links &amp; Pricings'!A:G,7,0),"")</f>
        <v>18.5</v>
      </c>
      <c r="Y1219" s="81">
        <f>IFERROR(VLOOKUP(A1219,'Competitors Links &amp; Pricings'!A:L,8,0),"")</f>
        <v>3</v>
      </c>
      <c r="Z1219" s="81">
        <f>IFERROR(VLOOKUP(A1219,'Competitors Links &amp; Pricings'!A:L,9,0),"")</f>
        <v>4</v>
      </c>
      <c r="AA1219" s="81">
        <f>IFERROR(VLOOKUP(A1219,'Competitors Links &amp; Pricings'!A:L,10,0),"")</f>
        <v>1</v>
      </c>
      <c r="AB1219" s="81">
        <f>IFERROR(VLOOKUP(A1219,'Competitors Links &amp; Pricings'!A:L,11,0),"")</f>
        <v>1</v>
      </c>
    </row>
    <row r="1220" spans="1:28" s="83" customFormat="1" ht="12" x14ac:dyDescent="0.25">
      <c r="A1220" s="81" t="s">
        <v>3762</v>
      </c>
      <c r="B1220" s="89">
        <v>13.59</v>
      </c>
      <c r="C1220" s="89">
        <v>14.97</v>
      </c>
      <c r="D1220" s="106">
        <f t="shared" si="76"/>
        <v>9.2184368737475E-2</v>
      </c>
      <c r="E1220" s="90">
        <f t="shared" si="77"/>
        <v>0</v>
      </c>
      <c r="F1220" s="90">
        <f t="shared" si="78"/>
        <v>16.27</v>
      </c>
      <c r="G1220" s="82" t="s">
        <v>34</v>
      </c>
      <c r="H1220" s="81" t="s">
        <v>3763</v>
      </c>
      <c r="I1220" s="81" t="s">
        <v>3764</v>
      </c>
      <c r="J1220" s="81" t="s">
        <v>439</v>
      </c>
      <c r="K1220" s="81"/>
      <c r="L1220" s="81"/>
      <c r="M1220" s="81"/>
      <c r="N1220" s="81"/>
      <c r="O1220" s="82"/>
      <c r="P1220" s="81"/>
      <c r="Q1220" s="81"/>
      <c r="R1220" s="81"/>
      <c r="S1220" s="81"/>
      <c r="T1220" s="81"/>
      <c r="U1220" s="81">
        <f t="shared" si="79"/>
        <v>0</v>
      </c>
      <c r="V1220" s="81">
        <f>IFERROR(VLOOKUP(A1220,'Competitors Links &amp; Pricings'!A:G,3,0),"")</f>
        <v>16.27</v>
      </c>
      <c r="W1220" s="81">
        <f>IFERROR(VLOOKUP(A1220,'Competitors Links &amp; Pricings'!A:G,5,0),"")</f>
        <v>17.829999999999998</v>
      </c>
      <c r="X1220" s="81">
        <f>IFERROR(VLOOKUP(A1220,'Competitors Links &amp; Pricings'!A:G,7,0),"")</f>
        <v>19.25</v>
      </c>
      <c r="Y1220" s="81">
        <f>IFERROR(VLOOKUP(A1220,'Competitors Links &amp; Pricings'!A:L,8,0),"")</f>
        <v>0.05</v>
      </c>
      <c r="Z1220" s="81">
        <f>IFERROR(VLOOKUP(A1220,'Competitors Links &amp; Pricings'!A:L,9,0),"")</f>
        <v>3</v>
      </c>
      <c r="AA1220" s="81">
        <f>IFERROR(VLOOKUP(A1220,'Competitors Links &amp; Pricings'!A:L,10,0),"")</f>
        <v>0.5</v>
      </c>
      <c r="AB1220" s="81">
        <f>IFERROR(VLOOKUP(A1220,'Competitors Links &amp; Pricings'!A:L,11,0),"")</f>
        <v>4</v>
      </c>
    </row>
    <row r="1221" spans="1:28" s="83" customFormat="1" ht="12" x14ac:dyDescent="0.25">
      <c r="A1221" s="81" t="s">
        <v>3765</v>
      </c>
      <c r="B1221" s="89">
        <v>13.59</v>
      </c>
      <c r="C1221" s="89">
        <v>17.71</v>
      </c>
      <c r="D1221" s="106">
        <f t="shared" si="76"/>
        <v>0.23263692828910223</v>
      </c>
      <c r="E1221" s="90">
        <f t="shared" si="77"/>
        <v>0</v>
      </c>
      <c r="F1221" s="90">
        <f t="shared" si="78"/>
        <v>19.25</v>
      </c>
      <c r="G1221" s="82" t="s">
        <v>34</v>
      </c>
      <c r="H1221" s="81" t="s">
        <v>3766</v>
      </c>
      <c r="I1221" s="81" t="s">
        <v>3767</v>
      </c>
      <c r="J1221" s="81" t="s">
        <v>439</v>
      </c>
      <c r="K1221" s="81"/>
      <c r="L1221" s="81"/>
      <c r="M1221" s="81"/>
      <c r="N1221" s="81"/>
      <c r="O1221" s="82"/>
      <c r="P1221" s="81"/>
      <c r="Q1221" s="81"/>
      <c r="R1221" s="81"/>
      <c r="S1221" s="81"/>
      <c r="T1221" s="81"/>
      <c r="U1221" s="81">
        <f t="shared" si="79"/>
        <v>0</v>
      </c>
      <c r="V1221" s="81">
        <f>IFERROR(VLOOKUP(A1221,'Competitors Links &amp; Pricings'!A:G,3,0),"")</f>
        <v>19.25</v>
      </c>
      <c r="W1221" s="81">
        <f>IFERROR(VLOOKUP(A1221,'Competitors Links &amp; Pricings'!A:G,5,0),"")</f>
        <v>30.3</v>
      </c>
      <c r="X1221" s="81">
        <f>IFERROR(VLOOKUP(A1221,'Competitors Links &amp; Pricings'!A:G,7,0),"")</f>
        <v>39.979999999999997</v>
      </c>
      <c r="Y1221" s="81">
        <f>IFERROR(VLOOKUP(A1221,'Competitors Links &amp; Pricings'!A:L,8,0),"")</f>
        <v>3</v>
      </c>
      <c r="Z1221" s="81">
        <f>IFERROR(VLOOKUP(A1221,'Competitors Links &amp; Pricings'!A:L,9,0),"")</f>
        <v>3.75</v>
      </c>
      <c r="AA1221" s="81">
        <f>IFERROR(VLOOKUP(A1221,'Competitors Links &amp; Pricings'!A:L,10,0),"")</f>
        <v>0.45</v>
      </c>
      <c r="AB1221" s="81">
        <f>IFERROR(VLOOKUP(A1221,'Competitors Links &amp; Pricings'!A:L,11,0),"")</f>
        <v>0.5</v>
      </c>
    </row>
    <row r="1222" spans="1:28" s="92" customFormat="1" ht="12" x14ac:dyDescent="0.25">
      <c r="A1222" s="91" t="s">
        <v>3768</v>
      </c>
      <c r="B1222" s="89">
        <v>4.7300000000000004</v>
      </c>
      <c r="C1222" s="89">
        <v>5.75</v>
      </c>
      <c r="D1222" s="106">
        <f t="shared" si="76"/>
        <v>0.17739130434782602</v>
      </c>
      <c r="E1222" s="90">
        <f t="shared" si="77"/>
        <v>0</v>
      </c>
      <c r="F1222" s="90">
        <f t="shared" si="78"/>
        <v>6.56</v>
      </c>
      <c r="G1222" s="100" t="s">
        <v>60</v>
      </c>
      <c r="H1222" s="101" t="s">
        <v>3769</v>
      </c>
      <c r="I1222" s="101" t="s">
        <v>3770</v>
      </c>
      <c r="J1222" s="101" t="s">
        <v>169</v>
      </c>
      <c r="K1222" s="101"/>
      <c r="L1222" s="101"/>
      <c r="M1222" s="101"/>
      <c r="N1222" s="101"/>
      <c r="O1222" s="100"/>
      <c r="P1222" s="101"/>
      <c r="Q1222" s="101"/>
      <c r="R1222" s="101"/>
      <c r="S1222" s="101"/>
      <c r="T1222" s="101"/>
      <c r="U1222" s="81">
        <f t="shared" si="79"/>
        <v>0</v>
      </c>
      <c r="V1222" s="101">
        <f>IFERROR(VLOOKUP(A1222,'Competitors Links &amp; Pricings'!A:G,3,0),"")</f>
        <v>6.56</v>
      </c>
      <c r="W1222" s="101">
        <f>IFERROR(VLOOKUP(A1222,'Competitors Links &amp; Pricings'!A:G,5,0),"")</f>
        <v>6.56</v>
      </c>
      <c r="X1222" s="101">
        <f>IFERROR(VLOOKUP(A1222,'Competitors Links &amp; Pricings'!A:G,7,0),"")</f>
        <v>6.56</v>
      </c>
      <c r="Y1222" s="101">
        <f>IFERROR(VLOOKUP(A1222,'Competitors Links &amp; Pricings'!A:L,8,0),"")</f>
        <v>4</v>
      </c>
      <c r="Z1222" s="101">
        <f>IFERROR(VLOOKUP(A1222,'Competitors Links &amp; Pricings'!A:L,9,0),"")</f>
        <v>13</v>
      </c>
      <c r="AA1222" s="101">
        <f>IFERROR(VLOOKUP(A1222,'Competitors Links &amp; Pricings'!A:L,10,0),"")</f>
        <v>0.25</v>
      </c>
      <c r="AB1222" s="101">
        <f>IFERROR(VLOOKUP(A1222,'Competitors Links &amp; Pricings'!A:L,11,0),"")</f>
        <v>4.5</v>
      </c>
    </row>
    <row r="1223" spans="1:28" s="83" customFormat="1" ht="12" x14ac:dyDescent="0.25">
      <c r="A1223" s="81" t="s">
        <v>3771</v>
      </c>
      <c r="B1223" s="89">
        <v>229.21</v>
      </c>
      <c r="C1223" s="89">
        <v>309.10000000000002</v>
      </c>
      <c r="D1223" s="106">
        <f t="shared" si="76"/>
        <v>0.25846004529278555</v>
      </c>
      <c r="E1223" s="90">
        <f t="shared" si="77"/>
        <v>0</v>
      </c>
      <c r="F1223" s="90">
        <f t="shared" si="78"/>
        <v>325.37</v>
      </c>
      <c r="G1223" s="82" t="s">
        <v>34</v>
      </c>
      <c r="H1223" s="81" t="s">
        <v>3772</v>
      </c>
      <c r="I1223" s="81" t="s">
        <v>3773</v>
      </c>
      <c r="J1223" s="81" t="s">
        <v>435</v>
      </c>
      <c r="K1223" s="81"/>
      <c r="L1223" s="81"/>
      <c r="M1223" s="81"/>
      <c r="N1223" s="81"/>
      <c r="O1223" s="82"/>
      <c r="P1223" s="81"/>
      <c r="Q1223" s="81"/>
      <c r="R1223" s="81"/>
      <c r="S1223" s="81"/>
      <c r="T1223" s="81"/>
      <c r="U1223" s="81">
        <f t="shared" si="79"/>
        <v>0</v>
      </c>
      <c r="V1223" s="81">
        <f>IFERROR(VLOOKUP(A1223,'Competitors Links &amp; Pricings'!A:G,3,0),"")</f>
        <v>325.37</v>
      </c>
      <c r="W1223" s="81" t="str">
        <f>IFERROR(VLOOKUP(A1223,'Competitors Links &amp; Pricings'!A:G,5,0),"")</f>
        <v xml:space="preserve"> </v>
      </c>
      <c r="X1223" s="81" t="str">
        <f>IFERROR(VLOOKUP(A1223,'Competitors Links &amp; Pricings'!A:G,7,0),"")</f>
        <v xml:space="preserve"> </v>
      </c>
      <c r="Y1223" s="81">
        <f>IFERROR(VLOOKUP(A1223,'Competitors Links &amp; Pricings'!A:L,8,0),"")</f>
        <v>1.1000000000000001</v>
      </c>
      <c r="Z1223" s="81">
        <f>IFERROR(VLOOKUP(A1223,'Competitors Links &amp; Pricings'!A:L,9,0),"")</f>
        <v>3</v>
      </c>
      <c r="AA1223" s="81">
        <f>IFERROR(VLOOKUP(A1223,'Competitors Links &amp; Pricings'!A:L,10,0),"")</f>
        <v>0.1</v>
      </c>
      <c r="AB1223" s="81">
        <f>IFERROR(VLOOKUP(A1223,'Competitors Links &amp; Pricings'!A:L,11,0),"")</f>
        <v>0.5</v>
      </c>
    </row>
    <row r="1224" spans="1:28" s="83" customFormat="1" ht="12" x14ac:dyDescent="0.25">
      <c r="A1224" s="81" t="s">
        <v>3774</v>
      </c>
      <c r="B1224" s="89">
        <v>229.21</v>
      </c>
      <c r="C1224" s="89">
        <v>263.27</v>
      </c>
      <c r="D1224" s="106">
        <f t="shared" si="76"/>
        <v>0.12937288715007397</v>
      </c>
      <c r="E1224" s="90">
        <f t="shared" si="77"/>
        <v>0</v>
      </c>
      <c r="F1224" s="90">
        <f t="shared" si="78"/>
        <v>277.13</v>
      </c>
      <c r="G1224" s="82" t="s">
        <v>34</v>
      </c>
      <c r="H1224" s="81" t="s">
        <v>3775</v>
      </c>
      <c r="I1224" s="81" t="s">
        <v>3776</v>
      </c>
      <c r="J1224" s="81" t="s">
        <v>435</v>
      </c>
      <c r="K1224" s="81"/>
      <c r="L1224" s="81"/>
      <c r="M1224" s="81"/>
      <c r="N1224" s="81"/>
      <c r="O1224" s="82"/>
      <c r="P1224" s="81"/>
      <c r="Q1224" s="81"/>
      <c r="R1224" s="81"/>
      <c r="S1224" s="81"/>
      <c r="T1224" s="81"/>
      <c r="U1224" s="81">
        <f t="shared" si="79"/>
        <v>0</v>
      </c>
      <c r="V1224" s="81">
        <f>IFERROR(VLOOKUP(A1224,'Competitors Links &amp; Pricings'!A:G,3,0),"")</f>
        <v>277.13</v>
      </c>
      <c r="W1224" s="81">
        <f>IFERROR(VLOOKUP(A1224,'Competitors Links &amp; Pricings'!A:G,5,0),"")</f>
        <v>325.37</v>
      </c>
      <c r="X1224" s="81" t="str">
        <f>IFERROR(VLOOKUP(A1224,'Competitors Links &amp; Pricings'!A:G,7,0),"")</f>
        <v xml:space="preserve"> </v>
      </c>
      <c r="Y1224" s="81">
        <f>IFERROR(VLOOKUP(A1224,'Competitors Links &amp; Pricings'!A:L,8,0),"")</f>
        <v>1.1000000000000001</v>
      </c>
      <c r="Z1224" s="81">
        <f>IFERROR(VLOOKUP(A1224,'Competitors Links &amp; Pricings'!A:L,9,0),"")</f>
        <v>2.9</v>
      </c>
      <c r="AA1224" s="81">
        <f>IFERROR(VLOOKUP(A1224,'Competitors Links &amp; Pricings'!A:L,10,0),"")</f>
        <v>0.1</v>
      </c>
      <c r="AB1224" s="81">
        <f>IFERROR(VLOOKUP(A1224,'Competitors Links &amp; Pricings'!A:L,11,0),"")</f>
        <v>0.4</v>
      </c>
    </row>
    <row r="1225" spans="1:28" s="83" customFormat="1" ht="12" x14ac:dyDescent="0.25">
      <c r="A1225" s="81" t="s">
        <v>3777</v>
      </c>
      <c r="B1225" s="89">
        <v>229.21</v>
      </c>
      <c r="C1225" s="89">
        <v>309.10000000000002</v>
      </c>
      <c r="D1225" s="106">
        <f t="shared" si="76"/>
        <v>0.25846004529278555</v>
      </c>
      <c r="E1225" s="90">
        <f t="shared" si="77"/>
        <v>0</v>
      </c>
      <c r="F1225" s="90">
        <f t="shared" si="78"/>
        <v>325.37</v>
      </c>
      <c r="G1225" s="82" t="s">
        <v>34</v>
      </c>
      <c r="H1225" s="81" t="s">
        <v>3778</v>
      </c>
      <c r="I1225" s="81" t="s">
        <v>3779</v>
      </c>
      <c r="J1225" s="81" t="s">
        <v>435</v>
      </c>
      <c r="K1225" s="81"/>
      <c r="L1225" s="81"/>
      <c r="M1225" s="81"/>
      <c r="N1225" s="81"/>
      <c r="O1225" s="82"/>
      <c r="P1225" s="81"/>
      <c r="Q1225" s="81"/>
      <c r="R1225" s="81"/>
      <c r="S1225" s="81"/>
      <c r="T1225" s="81"/>
      <c r="U1225" s="81">
        <f t="shared" si="79"/>
        <v>0</v>
      </c>
      <c r="V1225" s="81">
        <f>IFERROR(VLOOKUP(A1225,'Competitors Links &amp; Pricings'!A:G,3,0),"")</f>
        <v>325.37</v>
      </c>
      <c r="W1225" s="81">
        <f>IFERROR(VLOOKUP(A1225,'Competitors Links &amp; Pricings'!A:G,5,0),"")</f>
        <v>342.4</v>
      </c>
      <c r="X1225" s="81" t="str">
        <f>IFERROR(VLOOKUP(A1225,'Competitors Links &amp; Pricings'!A:G,7,0),"")</f>
        <v xml:space="preserve"> </v>
      </c>
      <c r="Y1225" s="81">
        <f>IFERROR(VLOOKUP(A1225,'Competitors Links &amp; Pricings'!A:L,8,0),"")</f>
        <v>4</v>
      </c>
      <c r="Z1225" s="81">
        <f>IFERROR(VLOOKUP(A1225,'Competitors Links &amp; Pricings'!A:L,9,0),"")</f>
        <v>9</v>
      </c>
      <c r="AA1225" s="81">
        <f>IFERROR(VLOOKUP(A1225,'Competitors Links &amp; Pricings'!A:L,10,0),"")</f>
        <v>1</v>
      </c>
      <c r="AB1225" s="81">
        <f>IFERROR(VLOOKUP(A1225,'Competitors Links &amp; Pricings'!A:L,11,0),"")</f>
        <v>7</v>
      </c>
    </row>
    <row r="1226" spans="1:28" s="83" customFormat="1" ht="12" x14ac:dyDescent="0.25">
      <c r="A1226" s="81" t="s">
        <v>3780</v>
      </c>
      <c r="B1226" s="89">
        <v>229.21</v>
      </c>
      <c r="C1226" s="89">
        <v>263.27</v>
      </c>
      <c r="D1226" s="106">
        <f t="shared" si="76"/>
        <v>0.12937288715007397</v>
      </c>
      <c r="E1226" s="90">
        <f t="shared" si="77"/>
        <v>0</v>
      </c>
      <c r="F1226" s="90">
        <f t="shared" si="78"/>
        <v>277.13</v>
      </c>
      <c r="G1226" s="82" t="s">
        <v>34</v>
      </c>
      <c r="H1226" s="81" t="s">
        <v>3781</v>
      </c>
      <c r="I1226" s="81" t="s">
        <v>3782</v>
      </c>
      <c r="J1226" s="81" t="s">
        <v>435</v>
      </c>
      <c r="K1226" s="81"/>
      <c r="L1226" s="81"/>
      <c r="M1226" s="81"/>
      <c r="N1226" s="81"/>
      <c r="O1226" s="82"/>
      <c r="P1226" s="81"/>
      <c r="Q1226" s="81"/>
      <c r="R1226" s="81"/>
      <c r="S1226" s="81"/>
      <c r="T1226" s="81"/>
      <c r="U1226" s="81">
        <f t="shared" si="79"/>
        <v>0</v>
      </c>
      <c r="V1226" s="81">
        <f>IFERROR(VLOOKUP(A1226,'Competitors Links &amp; Pricings'!A:G,3,0),"")</f>
        <v>277.13</v>
      </c>
      <c r="W1226" s="81">
        <f>IFERROR(VLOOKUP(A1226,'Competitors Links &amp; Pricings'!A:G,5,0),"")</f>
        <v>325.37</v>
      </c>
      <c r="X1226" s="81" t="str">
        <f>IFERROR(VLOOKUP(A1226,'Competitors Links &amp; Pricings'!A:G,7,0),"")</f>
        <v xml:space="preserve"> </v>
      </c>
      <c r="Y1226" s="81">
        <f>IFERROR(VLOOKUP(A1226,'Competitors Links &amp; Pricings'!A:L,8,0),"")</f>
        <v>1.1000000000000001</v>
      </c>
      <c r="Z1226" s="81">
        <f>IFERROR(VLOOKUP(A1226,'Competitors Links &amp; Pricings'!A:L,9,0),"")</f>
        <v>2.8</v>
      </c>
      <c r="AA1226" s="81">
        <f>IFERROR(VLOOKUP(A1226,'Competitors Links &amp; Pricings'!A:L,10,0),"")</f>
        <v>0.1</v>
      </c>
      <c r="AB1226" s="81">
        <f>IFERROR(VLOOKUP(A1226,'Competitors Links &amp; Pricings'!A:L,11,0),"")</f>
        <v>0.4</v>
      </c>
    </row>
    <row r="1227" spans="1:28" s="83" customFormat="1" ht="12" x14ac:dyDescent="0.25">
      <c r="A1227" s="81" t="s">
        <v>3783</v>
      </c>
      <c r="B1227" s="89">
        <v>16.850000000000001</v>
      </c>
      <c r="C1227" s="89">
        <v>22.39</v>
      </c>
      <c r="D1227" s="106">
        <f t="shared" si="76"/>
        <v>0.24743188923626613</v>
      </c>
      <c r="E1227" s="90">
        <f t="shared" si="77"/>
        <v>0</v>
      </c>
      <c r="F1227" s="90">
        <f t="shared" si="78"/>
        <v>24.34</v>
      </c>
      <c r="G1227" s="82" t="s">
        <v>34</v>
      </c>
      <c r="H1227" s="81" t="s">
        <v>3784</v>
      </c>
      <c r="I1227" s="81" t="s">
        <v>3785</v>
      </c>
      <c r="J1227" s="81" t="s">
        <v>435</v>
      </c>
      <c r="K1227" s="81"/>
      <c r="L1227" s="81"/>
      <c r="M1227" s="81"/>
      <c r="N1227" s="81"/>
      <c r="O1227" s="82"/>
      <c r="P1227" s="81"/>
      <c r="Q1227" s="81"/>
      <c r="R1227" s="81"/>
      <c r="S1227" s="81"/>
      <c r="T1227" s="81"/>
      <c r="U1227" s="81">
        <f t="shared" si="79"/>
        <v>0</v>
      </c>
      <c r="V1227" s="81">
        <f>IFERROR(VLOOKUP(A1227,'Competitors Links &amp; Pricings'!A:G,3,0),"")</f>
        <v>24.34</v>
      </c>
      <c r="W1227" s="81">
        <f>IFERROR(VLOOKUP(A1227,'Competitors Links &amp; Pricings'!A:G,5,0),"")</f>
        <v>25.6</v>
      </c>
      <c r="X1227" s="81" t="str">
        <f>IFERROR(VLOOKUP(A1227,'Competitors Links &amp; Pricings'!A:G,7,0),"")</f>
        <v xml:space="preserve"> </v>
      </c>
      <c r="Y1227" s="81">
        <f>IFERROR(VLOOKUP(A1227,'Competitors Links &amp; Pricings'!A:L,8,0),"")</f>
        <v>2.5</v>
      </c>
      <c r="Z1227" s="81">
        <f>IFERROR(VLOOKUP(A1227,'Competitors Links &amp; Pricings'!A:L,9,0),"")</f>
        <v>4.2</v>
      </c>
      <c r="AA1227" s="81">
        <f>IFERROR(VLOOKUP(A1227,'Competitors Links &amp; Pricings'!A:L,10,0),"")</f>
        <v>0.3</v>
      </c>
      <c r="AB1227" s="81">
        <f>IFERROR(VLOOKUP(A1227,'Competitors Links &amp; Pricings'!A:L,11,0),"")</f>
        <v>0.8</v>
      </c>
    </row>
    <row r="1228" spans="1:28" s="83" customFormat="1" ht="12" x14ac:dyDescent="0.25">
      <c r="A1228" s="81" t="s">
        <v>3786</v>
      </c>
      <c r="B1228" s="89">
        <v>16.850000000000001</v>
      </c>
      <c r="C1228" s="89">
        <v>22.39</v>
      </c>
      <c r="D1228" s="106">
        <f t="shared" si="76"/>
        <v>0.24743188923626613</v>
      </c>
      <c r="E1228" s="90">
        <f t="shared" si="77"/>
        <v>0</v>
      </c>
      <c r="F1228" s="90">
        <f t="shared" si="78"/>
        <v>24.34</v>
      </c>
      <c r="G1228" s="82" t="s">
        <v>34</v>
      </c>
      <c r="H1228" s="81" t="s">
        <v>3787</v>
      </c>
      <c r="I1228" s="81" t="s">
        <v>3788</v>
      </c>
      <c r="J1228" s="81" t="s">
        <v>435</v>
      </c>
      <c r="K1228" s="81"/>
      <c r="L1228" s="81"/>
      <c r="M1228" s="81"/>
      <c r="N1228" s="81"/>
      <c r="O1228" s="82"/>
      <c r="P1228" s="81"/>
      <c r="Q1228" s="81"/>
      <c r="R1228" s="81"/>
      <c r="S1228" s="81"/>
      <c r="T1228" s="81"/>
      <c r="U1228" s="81">
        <f t="shared" si="79"/>
        <v>0</v>
      </c>
      <c r="V1228" s="81">
        <f>IFERROR(VLOOKUP(A1228,'Competitors Links &amp; Pricings'!A:G,3,0),"")</f>
        <v>24.34</v>
      </c>
      <c r="W1228" s="81">
        <f>IFERROR(VLOOKUP(A1228,'Competitors Links &amp; Pricings'!A:G,5,0),"")</f>
        <v>26.64</v>
      </c>
      <c r="X1228" s="81" t="str">
        <f>IFERROR(VLOOKUP(A1228,'Competitors Links &amp; Pricings'!A:G,7,0),"")</f>
        <v xml:space="preserve"> </v>
      </c>
      <c r="Y1228" s="81">
        <f>IFERROR(VLOOKUP(A1228,'Competitors Links &amp; Pricings'!A:L,8,0),"")</f>
        <v>2.4</v>
      </c>
      <c r="Z1228" s="81">
        <f>IFERROR(VLOOKUP(A1228,'Competitors Links &amp; Pricings'!A:L,9,0),"")</f>
        <v>4.3</v>
      </c>
      <c r="AA1228" s="81">
        <f>IFERROR(VLOOKUP(A1228,'Competitors Links &amp; Pricings'!A:L,10,0),"")</f>
        <v>0.25</v>
      </c>
      <c r="AB1228" s="81">
        <f>IFERROR(VLOOKUP(A1228,'Competitors Links &amp; Pricings'!A:L,11,0),"")</f>
        <v>1.2</v>
      </c>
    </row>
    <row r="1229" spans="1:28" s="83" customFormat="1" ht="12" x14ac:dyDescent="0.25">
      <c r="A1229" s="81" t="s">
        <v>3789</v>
      </c>
      <c r="B1229" s="89">
        <v>122.47</v>
      </c>
      <c r="C1229" s="89">
        <v>139.34</v>
      </c>
      <c r="D1229" s="106">
        <f t="shared" si="76"/>
        <v>0.12107076216448977</v>
      </c>
      <c r="E1229" s="90">
        <f t="shared" si="77"/>
        <v>0</v>
      </c>
      <c r="F1229" s="90">
        <f t="shared" si="78"/>
        <v>146.66999999999999</v>
      </c>
      <c r="G1229" s="82" t="s">
        <v>34</v>
      </c>
      <c r="H1229" s="81" t="s">
        <v>3790</v>
      </c>
      <c r="I1229" s="81" t="s">
        <v>3791</v>
      </c>
      <c r="J1229" s="81" t="s">
        <v>435</v>
      </c>
      <c r="K1229" s="81"/>
      <c r="L1229" s="81"/>
      <c r="M1229" s="81"/>
      <c r="N1229" s="81"/>
      <c r="O1229" s="82"/>
      <c r="P1229" s="81"/>
      <c r="Q1229" s="81"/>
      <c r="R1229" s="81"/>
      <c r="S1229" s="81"/>
      <c r="T1229" s="81"/>
      <c r="U1229" s="81">
        <f t="shared" si="79"/>
        <v>0</v>
      </c>
      <c r="V1229" s="81">
        <f>IFERROR(VLOOKUP(A1229,'Competitors Links &amp; Pricings'!A:G,3,0),"")</f>
        <v>146.66999999999999</v>
      </c>
      <c r="W1229" s="81">
        <f>IFERROR(VLOOKUP(A1229,'Competitors Links &amp; Pricings'!A:G,5,0),"")</f>
        <v>155.4</v>
      </c>
      <c r="X1229" s="81">
        <f>IFERROR(VLOOKUP(A1229,'Competitors Links &amp; Pricings'!A:G,7,0),"")</f>
        <v>170.28</v>
      </c>
      <c r="Y1229" s="81">
        <f>IFERROR(VLOOKUP(A1229,'Competitors Links &amp; Pricings'!A:L,8,0),"")</f>
        <v>3.5</v>
      </c>
      <c r="Z1229" s="81">
        <f>IFERROR(VLOOKUP(A1229,'Competitors Links &amp; Pricings'!A:L,9,0),"")</f>
        <v>6.8</v>
      </c>
      <c r="AA1229" s="81">
        <f>IFERROR(VLOOKUP(A1229,'Competitors Links &amp; Pricings'!A:L,10,0),"")</f>
        <v>1</v>
      </c>
      <c r="AB1229" s="81">
        <f>IFERROR(VLOOKUP(A1229,'Competitors Links &amp; Pricings'!A:L,11,0),"")</f>
        <v>1.6</v>
      </c>
    </row>
    <row r="1230" spans="1:28" s="83" customFormat="1" ht="12" x14ac:dyDescent="0.25">
      <c r="A1230" s="81" t="s">
        <v>3792</v>
      </c>
      <c r="B1230" s="89">
        <v>122.47</v>
      </c>
      <c r="C1230" s="89">
        <v>147.63</v>
      </c>
      <c r="D1230" s="106">
        <f t="shared" si="76"/>
        <v>0.17042606516290726</v>
      </c>
      <c r="E1230" s="90">
        <f t="shared" si="77"/>
        <v>0</v>
      </c>
      <c r="F1230" s="90">
        <f t="shared" si="78"/>
        <v>155.4</v>
      </c>
      <c r="G1230" s="82" t="s">
        <v>34</v>
      </c>
      <c r="H1230" s="81" t="s">
        <v>3793</v>
      </c>
      <c r="I1230" s="81" t="s">
        <v>3794</v>
      </c>
      <c r="J1230" s="81" t="s">
        <v>435</v>
      </c>
      <c r="K1230" s="81"/>
      <c r="L1230" s="81"/>
      <c r="M1230" s="81"/>
      <c r="N1230" s="81"/>
      <c r="O1230" s="82"/>
      <c r="P1230" s="81"/>
      <c r="Q1230" s="81"/>
      <c r="R1230" s="81"/>
      <c r="S1230" s="81"/>
      <c r="T1230" s="81"/>
      <c r="U1230" s="81">
        <f t="shared" si="79"/>
        <v>0</v>
      </c>
      <c r="V1230" s="81">
        <f>IFERROR(VLOOKUP(A1230,'Competitors Links &amp; Pricings'!A:G,3,0),"")</f>
        <v>155.4</v>
      </c>
      <c r="W1230" s="81">
        <f>IFERROR(VLOOKUP(A1230,'Competitors Links &amp; Pricings'!A:G,5,0),"")</f>
        <v>174.44</v>
      </c>
      <c r="X1230" s="81" t="str">
        <f>IFERROR(VLOOKUP(A1230,'Competitors Links &amp; Pricings'!A:G,7,0),"")</f>
        <v xml:space="preserve"> </v>
      </c>
      <c r="Y1230" s="81">
        <f>IFERROR(VLOOKUP(A1230,'Competitors Links &amp; Pricings'!A:L,8,0),"")</f>
        <v>3.5</v>
      </c>
      <c r="Z1230" s="81">
        <f>IFERROR(VLOOKUP(A1230,'Competitors Links &amp; Pricings'!A:L,9,0),"")</f>
        <v>6.5</v>
      </c>
      <c r="AA1230" s="81">
        <f>IFERROR(VLOOKUP(A1230,'Competitors Links &amp; Pricings'!A:L,10,0),"")</f>
        <v>0.43</v>
      </c>
      <c r="AB1230" s="81">
        <f>IFERROR(VLOOKUP(A1230,'Competitors Links &amp; Pricings'!A:L,11,0),"")</f>
        <v>1.2</v>
      </c>
    </row>
    <row r="1231" spans="1:28" s="83" customFormat="1" ht="12" x14ac:dyDescent="0.25">
      <c r="A1231" s="81" t="s">
        <v>3795</v>
      </c>
      <c r="B1231" s="89">
        <v>371.91</v>
      </c>
      <c r="C1231" s="89">
        <v>420.54</v>
      </c>
      <c r="D1231" s="106">
        <f t="shared" si="76"/>
        <v>0.11563703809387928</v>
      </c>
      <c r="E1231" s="90">
        <f t="shared" si="77"/>
        <v>0</v>
      </c>
      <c r="F1231" s="90">
        <f t="shared" si="78"/>
        <v>442.67</v>
      </c>
      <c r="G1231" s="82" t="s">
        <v>34</v>
      </c>
      <c r="H1231" s="81" t="s">
        <v>3796</v>
      </c>
      <c r="I1231" s="81" t="s">
        <v>3797</v>
      </c>
      <c r="J1231" s="81" t="s">
        <v>435</v>
      </c>
      <c r="K1231" s="81"/>
      <c r="L1231" s="81"/>
      <c r="M1231" s="81"/>
      <c r="N1231" s="81"/>
      <c r="O1231" s="82"/>
      <c r="P1231" s="81"/>
      <c r="Q1231" s="81"/>
      <c r="R1231" s="81"/>
      <c r="S1231" s="81"/>
      <c r="T1231" s="81"/>
      <c r="U1231" s="81">
        <f t="shared" si="79"/>
        <v>0</v>
      </c>
      <c r="V1231" s="81">
        <f>IFERROR(VLOOKUP(A1231,'Competitors Links &amp; Pricings'!A:G,3,0),"")</f>
        <v>442.67</v>
      </c>
      <c r="W1231" s="81">
        <f>IFERROR(VLOOKUP(A1231,'Competitors Links &amp; Pricings'!A:G,5,0),"")</f>
        <v>468.98</v>
      </c>
      <c r="X1231" s="81" t="str">
        <f>IFERROR(VLOOKUP(A1231,'Competitors Links &amp; Pricings'!A:G,7,0),"")</f>
        <v xml:space="preserve"> </v>
      </c>
      <c r="Y1231" s="81">
        <f>IFERROR(VLOOKUP(A1231,'Competitors Links &amp; Pricings'!A:L,8,0),"")</f>
        <v>3.2</v>
      </c>
      <c r="Z1231" s="81">
        <f>IFERROR(VLOOKUP(A1231,'Competitors Links &amp; Pricings'!A:L,9,0),"")</f>
        <v>6</v>
      </c>
      <c r="AA1231" s="81">
        <f>IFERROR(VLOOKUP(A1231,'Competitors Links &amp; Pricings'!A:L,10,0),"")</f>
        <v>0.2</v>
      </c>
      <c r="AB1231" s="81">
        <f>IFERROR(VLOOKUP(A1231,'Competitors Links &amp; Pricings'!A:L,11,0),"")</f>
        <v>1</v>
      </c>
    </row>
    <row r="1232" spans="1:28" s="83" customFormat="1" ht="12" x14ac:dyDescent="0.25">
      <c r="A1232" s="81" t="s">
        <v>3798</v>
      </c>
      <c r="B1232" s="89">
        <v>142.69999999999999</v>
      </c>
      <c r="C1232" s="89">
        <v>168.29</v>
      </c>
      <c r="D1232" s="106">
        <f t="shared" si="76"/>
        <v>0.15205894586725299</v>
      </c>
      <c r="E1232" s="90">
        <f t="shared" si="77"/>
        <v>0</v>
      </c>
      <c r="F1232" s="90">
        <f t="shared" si="78"/>
        <v>137.5</v>
      </c>
      <c r="G1232" s="82" t="s">
        <v>34</v>
      </c>
      <c r="H1232" s="81" t="s">
        <v>3799</v>
      </c>
      <c r="I1232" s="81" t="s">
        <v>3800</v>
      </c>
      <c r="J1232" s="81" t="s">
        <v>435</v>
      </c>
      <c r="K1232" s="81"/>
      <c r="L1232" s="81"/>
      <c r="M1232" s="81"/>
      <c r="N1232" s="81"/>
      <c r="O1232" s="82"/>
      <c r="P1232" s="81"/>
      <c r="Q1232" s="81"/>
      <c r="R1232" s="81"/>
      <c r="S1232" s="81"/>
      <c r="T1232" s="81"/>
      <c r="U1232" s="81">
        <f t="shared" si="79"/>
        <v>0</v>
      </c>
      <c r="V1232" s="81">
        <f>IFERROR(VLOOKUP(A1232,'Competitors Links &amp; Pricings'!A:G,3,0),"")</f>
        <v>169.33</v>
      </c>
      <c r="W1232" s="81">
        <f>IFERROR(VLOOKUP(A1232,'Competitors Links &amp; Pricings'!A:G,5,0),"")</f>
        <v>180.38</v>
      </c>
      <c r="X1232" s="81">
        <f>IFERROR(VLOOKUP(A1232,'Competitors Links &amp; Pricings'!A:G,7,0),"")</f>
        <v>137.5</v>
      </c>
      <c r="Y1232" s="81">
        <f>IFERROR(VLOOKUP(A1232,'Competitors Links &amp; Pricings'!A:L,8,0),"")</f>
        <v>9.5</v>
      </c>
      <c r="Z1232" s="81">
        <f>IFERROR(VLOOKUP(A1232,'Competitors Links &amp; Pricings'!A:L,9,0),"")</f>
        <v>19</v>
      </c>
      <c r="AA1232" s="81">
        <f>IFERROR(VLOOKUP(A1232,'Competitors Links &amp; Pricings'!A:L,10,0),"")</f>
        <v>15.5</v>
      </c>
      <c r="AB1232" s="81">
        <f>IFERROR(VLOOKUP(A1232,'Competitors Links &amp; Pricings'!A:L,11,0),"")</f>
        <v>8.5</v>
      </c>
    </row>
    <row r="1233" spans="1:28" s="83" customFormat="1" ht="12" x14ac:dyDescent="0.25">
      <c r="A1233" s="81" t="s">
        <v>3801</v>
      </c>
      <c r="B1233" s="89">
        <v>35.96</v>
      </c>
      <c r="C1233" s="89">
        <v>42.32</v>
      </c>
      <c r="D1233" s="106">
        <f t="shared" si="76"/>
        <v>0.15028355387523629</v>
      </c>
      <c r="E1233" s="90">
        <f t="shared" si="77"/>
        <v>0</v>
      </c>
      <c r="F1233" s="90">
        <f t="shared" si="78"/>
        <v>46</v>
      </c>
      <c r="G1233" s="82" t="s">
        <v>34</v>
      </c>
      <c r="H1233" s="81" t="s">
        <v>3802</v>
      </c>
      <c r="I1233" s="81" t="s">
        <v>3803</v>
      </c>
      <c r="J1233" s="81" t="s">
        <v>435</v>
      </c>
      <c r="K1233" s="81"/>
      <c r="L1233" s="81"/>
      <c r="M1233" s="81"/>
      <c r="N1233" s="81"/>
      <c r="O1233" s="82"/>
      <c r="P1233" s="81"/>
      <c r="Q1233" s="81"/>
      <c r="R1233" s="81"/>
      <c r="S1233" s="81"/>
      <c r="T1233" s="81"/>
      <c r="U1233" s="81">
        <f t="shared" si="79"/>
        <v>0</v>
      </c>
      <c r="V1233" s="81">
        <f>IFERROR(VLOOKUP(A1233,'Competitors Links &amp; Pricings'!A:G,3,0),"")</f>
        <v>53.28</v>
      </c>
      <c r="W1233" s="81">
        <f>IFERROR(VLOOKUP(A1233,'Competitors Links &amp; Pricings'!A:G,5,0),"")</f>
        <v>46</v>
      </c>
      <c r="X1233" s="81">
        <f>IFERROR(VLOOKUP(A1233,'Competitors Links &amp; Pricings'!A:G,7,0),"")</f>
        <v>83.6</v>
      </c>
      <c r="Y1233" s="81">
        <f>IFERROR(VLOOKUP(A1233,'Competitors Links &amp; Pricings'!A:L,8,0),"")</f>
        <v>3</v>
      </c>
      <c r="Z1233" s="81">
        <f>IFERROR(VLOOKUP(A1233,'Competitors Links &amp; Pricings'!A:L,9,0),"")</f>
        <v>7</v>
      </c>
      <c r="AA1233" s="81">
        <f>IFERROR(VLOOKUP(A1233,'Competitors Links &amp; Pricings'!A:L,10,0),"")</f>
        <v>0.5</v>
      </c>
      <c r="AB1233" s="81">
        <f>IFERROR(VLOOKUP(A1233,'Competitors Links &amp; Pricings'!A:L,11,0),"")</f>
        <v>2</v>
      </c>
    </row>
    <row r="1234" spans="1:28" s="83" customFormat="1" ht="12" x14ac:dyDescent="0.25">
      <c r="A1234" s="81" t="s">
        <v>3804</v>
      </c>
      <c r="B1234" s="89">
        <v>29.21</v>
      </c>
      <c r="C1234" s="89">
        <v>38</v>
      </c>
      <c r="D1234" s="106">
        <f t="shared" si="76"/>
        <v>0.2313157894736842</v>
      </c>
      <c r="E1234" s="90">
        <f t="shared" si="77"/>
        <v>0</v>
      </c>
      <c r="F1234" s="90">
        <f t="shared" si="78"/>
        <v>41.3</v>
      </c>
      <c r="G1234" s="82" t="s">
        <v>34</v>
      </c>
      <c r="H1234" s="81" t="s">
        <v>3805</v>
      </c>
      <c r="I1234" s="81" t="s">
        <v>3806</v>
      </c>
      <c r="J1234" s="81" t="s">
        <v>435</v>
      </c>
      <c r="K1234" s="81"/>
      <c r="L1234" s="81"/>
      <c r="M1234" s="81"/>
      <c r="N1234" s="81"/>
      <c r="O1234" s="82"/>
      <c r="P1234" s="81"/>
      <c r="Q1234" s="81"/>
      <c r="R1234" s="81"/>
      <c r="S1234" s="81"/>
      <c r="T1234" s="81"/>
      <c r="U1234" s="81">
        <f t="shared" si="79"/>
        <v>0</v>
      </c>
      <c r="V1234" s="81">
        <f>IFERROR(VLOOKUP(A1234,'Competitors Links &amp; Pricings'!A:G,3,0),"")</f>
        <v>41.63</v>
      </c>
      <c r="W1234" s="81">
        <f>IFERROR(VLOOKUP(A1234,'Competitors Links &amp; Pricings'!A:G,5,0),"")</f>
        <v>41.3</v>
      </c>
      <c r="X1234" s="81" t="str">
        <f>IFERROR(VLOOKUP(A1234,'Competitors Links &amp; Pricings'!A:G,7,0),"")</f>
        <v xml:space="preserve"> </v>
      </c>
      <c r="Y1234" s="81">
        <f>IFERROR(VLOOKUP(A1234,'Competitors Links &amp; Pricings'!A:L,8,0),"")</f>
        <v>3.5</v>
      </c>
      <c r="Z1234" s="81">
        <f>IFERROR(VLOOKUP(A1234,'Competitors Links &amp; Pricings'!A:L,9,0),"")</f>
        <v>8</v>
      </c>
      <c r="AA1234" s="81">
        <f>IFERROR(VLOOKUP(A1234,'Competitors Links &amp; Pricings'!A:L,10,0),"")</f>
        <v>0.6</v>
      </c>
      <c r="AB1234" s="81">
        <f>IFERROR(VLOOKUP(A1234,'Competitors Links &amp; Pricings'!A:L,11,0),"")</f>
        <v>2.2000000000000002</v>
      </c>
    </row>
    <row r="1235" spans="1:28" s="92" customFormat="1" ht="12" x14ac:dyDescent="0.25">
      <c r="A1235" s="91" t="s">
        <v>3807</v>
      </c>
      <c r="B1235" s="89">
        <v>24.72</v>
      </c>
      <c r="C1235" s="89">
        <v>31.1</v>
      </c>
      <c r="D1235" s="106">
        <f t="shared" si="76"/>
        <v>0.20514469453376213</v>
      </c>
      <c r="E1235" s="90">
        <f t="shared" si="77"/>
        <v>0</v>
      </c>
      <c r="F1235" s="90">
        <f t="shared" si="78"/>
        <v>31.91</v>
      </c>
      <c r="G1235" s="100" t="s">
        <v>527</v>
      </c>
      <c r="H1235" s="101" t="s">
        <v>3808</v>
      </c>
      <c r="I1235" s="101" t="s">
        <v>3809</v>
      </c>
      <c r="J1235" s="101" t="s">
        <v>435</v>
      </c>
      <c r="K1235" s="101"/>
      <c r="L1235" s="101"/>
      <c r="M1235" s="101"/>
      <c r="N1235" s="101"/>
      <c r="O1235" s="100"/>
      <c r="P1235" s="101"/>
      <c r="Q1235" s="101"/>
      <c r="R1235" s="101"/>
      <c r="S1235" s="101"/>
      <c r="T1235" s="101"/>
      <c r="U1235" s="81">
        <f t="shared" si="79"/>
        <v>0</v>
      </c>
      <c r="V1235" s="101">
        <f>IFERROR(VLOOKUP(A1235,'Competitors Links &amp; Pricings'!A:G,3,0),"")</f>
        <v>38.299999999999997</v>
      </c>
      <c r="W1235" s="101">
        <f>IFERROR(VLOOKUP(A1235,'Competitors Links &amp; Pricings'!A:G,5,0),"")</f>
        <v>34.97</v>
      </c>
      <c r="X1235" s="101">
        <f>IFERROR(VLOOKUP(A1235,'Competitors Links &amp; Pricings'!A:G,7,0),"")</f>
        <v>31.91</v>
      </c>
      <c r="Y1235" s="101">
        <f>IFERROR(VLOOKUP(A1235,'Competitors Links &amp; Pricings'!A:L,8,0),"")</f>
        <v>5</v>
      </c>
      <c r="Z1235" s="101">
        <f>IFERROR(VLOOKUP(A1235,'Competitors Links &amp; Pricings'!A:L,9,0),"")</f>
        <v>5</v>
      </c>
      <c r="AA1235" s="101">
        <f>IFERROR(VLOOKUP(A1235,'Competitors Links &amp; Pricings'!A:L,10,0),"")</f>
        <v>0.75</v>
      </c>
      <c r="AB1235" s="101">
        <f>IFERROR(VLOOKUP(A1235,'Competitors Links &amp; Pricings'!A:L,11,0),"")</f>
        <v>5</v>
      </c>
    </row>
    <row r="1236" spans="1:28" s="83" customFormat="1" ht="12" x14ac:dyDescent="0.25">
      <c r="A1236" s="81" t="s">
        <v>3810</v>
      </c>
      <c r="B1236" s="89">
        <v>302.25</v>
      </c>
      <c r="C1236" s="89">
        <v>390.15</v>
      </c>
      <c r="D1236" s="106">
        <f t="shared" si="76"/>
        <v>0.22529796232218374</v>
      </c>
      <c r="E1236" s="90">
        <f t="shared" si="77"/>
        <v>0</v>
      </c>
      <c r="F1236" s="90">
        <f t="shared" si="78"/>
        <v>410.68</v>
      </c>
      <c r="G1236" s="82" t="s">
        <v>34</v>
      </c>
      <c r="H1236" s="81" t="s">
        <v>3811</v>
      </c>
      <c r="I1236" s="81" t="s">
        <v>3812</v>
      </c>
      <c r="J1236" s="81" t="s">
        <v>435</v>
      </c>
      <c r="K1236" s="81"/>
      <c r="L1236" s="81"/>
      <c r="M1236" s="81"/>
      <c r="N1236" s="81"/>
      <c r="O1236" s="82"/>
      <c r="P1236" s="81"/>
      <c r="Q1236" s="81"/>
      <c r="R1236" s="81"/>
      <c r="S1236" s="81"/>
      <c r="T1236" s="81"/>
      <c r="U1236" s="81">
        <f t="shared" si="79"/>
        <v>0</v>
      </c>
      <c r="V1236" s="81">
        <f>IFERROR(VLOOKUP(A1236,'Competitors Links &amp; Pricings'!A:G,3,0),"")</f>
        <v>410.68</v>
      </c>
      <c r="W1236" s="81" t="str">
        <f>IFERROR(VLOOKUP(A1236,'Competitors Links &amp; Pricings'!A:G,5,0),"")</f>
        <v xml:space="preserve"> </v>
      </c>
      <c r="X1236" s="81" t="str">
        <f>IFERROR(VLOOKUP(A1236,'Competitors Links &amp; Pricings'!A:G,7,0),"")</f>
        <v xml:space="preserve"> </v>
      </c>
      <c r="Y1236" s="81">
        <f>IFERROR(VLOOKUP(A1236,'Competitors Links &amp; Pricings'!A:L,8,0),"")</f>
        <v>5</v>
      </c>
      <c r="Z1236" s="81">
        <f>IFERROR(VLOOKUP(A1236,'Competitors Links &amp; Pricings'!A:L,9,0),"")</f>
        <v>9</v>
      </c>
      <c r="AA1236" s="81">
        <f>IFERROR(VLOOKUP(A1236,'Competitors Links &amp; Pricings'!A:L,10,0),"")</f>
        <v>1</v>
      </c>
      <c r="AB1236" s="81">
        <f>IFERROR(VLOOKUP(A1236,'Competitors Links &amp; Pricings'!A:L,11,0),"")</f>
        <v>8</v>
      </c>
    </row>
    <row r="1237" spans="1:28" s="92" customFormat="1" ht="12" x14ac:dyDescent="0.25">
      <c r="A1237" s="91" t="s">
        <v>3813</v>
      </c>
      <c r="B1237" s="89">
        <v>435.96</v>
      </c>
      <c r="C1237" s="89">
        <v>555</v>
      </c>
      <c r="D1237" s="106">
        <f t="shared" si="76"/>
        <v>0.21448648648648652</v>
      </c>
      <c r="E1237" s="90">
        <f t="shared" si="77"/>
        <v>0</v>
      </c>
      <c r="F1237" s="90">
        <f t="shared" si="78"/>
        <v>559.78</v>
      </c>
      <c r="G1237" s="100" t="s">
        <v>527</v>
      </c>
      <c r="H1237" s="101" t="s">
        <v>3814</v>
      </c>
      <c r="I1237" s="101" t="s">
        <v>3815</v>
      </c>
      <c r="J1237" s="101" t="s">
        <v>435</v>
      </c>
      <c r="K1237" s="101"/>
      <c r="L1237" s="101"/>
      <c r="M1237" s="101"/>
      <c r="N1237" s="101"/>
      <c r="O1237" s="100"/>
      <c r="P1237" s="101"/>
      <c r="Q1237" s="101"/>
      <c r="R1237" s="101"/>
      <c r="S1237" s="101"/>
      <c r="T1237" s="101"/>
      <c r="U1237" s="81">
        <f t="shared" si="79"/>
        <v>0</v>
      </c>
      <c r="V1237" s="101">
        <f>IFERROR(VLOOKUP(A1237,'Competitors Links &amp; Pricings'!A:G,3,0),"")</f>
        <v>596.44000000000005</v>
      </c>
      <c r="W1237" s="101">
        <f>IFERROR(VLOOKUP(A1237,'Competitors Links &amp; Pricings'!A:G,5,0),"")</f>
        <v>608.16</v>
      </c>
      <c r="X1237" s="101">
        <f>IFERROR(VLOOKUP(A1237,'Competitors Links &amp; Pricings'!A:G,7,0),"")</f>
        <v>559.78</v>
      </c>
      <c r="Y1237" s="101">
        <f>IFERROR(VLOOKUP(A1237,'Competitors Links &amp; Pricings'!A:L,8,0),"")</f>
        <v>9</v>
      </c>
      <c r="Z1237" s="101">
        <f>IFERROR(VLOOKUP(A1237,'Competitors Links &amp; Pricings'!A:L,9,0),"")</f>
        <v>14</v>
      </c>
      <c r="AA1237" s="101">
        <f>IFERROR(VLOOKUP(A1237,'Competitors Links &amp; Pricings'!A:L,10,0),"")</f>
        <v>7</v>
      </c>
      <c r="AB1237" s="101">
        <f>IFERROR(VLOOKUP(A1237,'Competitors Links &amp; Pricings'!A:L,11,0),"")</f>
        <v>6</v>
      </c>
    </row>
    <row r="1238" spans="1:28" s="92" customFormat="1" ht="12" x14ac:dyDescent="0.25">
      <c r="A1238" s="91" t="s">
        <v>3816</v>
      </c>
      <c r="B1238" s="89">
        <v>201.12</v>
      </c>
      <c r="C1238" s="89">
        <v>263.47000000000003</v>
      </c>
      <c r="D1238" s="106">
        <f t="shared" si="76"/>
        <v>0.2366493338900065</v>
      </c>
      <c r="E1238" s="90">
        <f t="shared" si="77"/>
        <v>0</v>
      </c>
      <c r="F1238" s="90">
        <f t="shared" si="78"/>
        <v>449.38</v>
      </c>
      <c r="G1238" s="100" t="s">
        <v>527</v>
      </c>
      <c r="H1238" s="101" t="s">
        <v>3817</v>
      </c>
      <c r="I1238" s="101" t="s">
        <v>3818</v>
      </c>
      <c r="J1238" s="101" t="s">
        <v>435</v>
      </c>
      <c r="K1238" s="101"/>
      <c r="L1238" s="101"/>
      <c r="M1238" s="101"/>
      <c r="N1238" s="101"/>
      <c r="O1238" s="100"/>
      <c r="P1238" s="101"/>
      <c r="Q1238" s="101"/>
      <c r="R1238" s="101"/>
      <c r="S1238" s="101"/>
      <c r="T1238" s="101"/>
      <c r="U1238" s="81">
        <f t="shared" si="79"/>
        <v>0</v>
      </c>
      <c r="V1238" s="101">
        <f>IFERROR(VLOOKUP(A1238,'Competitors Links &amp; Pricings'!A:G,3,0),"")</f>
        <v>449.38</v>
      </c>
      <c r="W1238" s="101" t="str">
        <f>IFERROR(VLOOKUP(A1238,'Competitors Links &amp; Pricings'!A:G,5,0),"")</f>
        <v xml:space="preserve"> </v>
      </c>
      <c r="X1238" s="101" t="str">
        <f>IFERROR(VLOOKUP(A1238,'Competitors Links &amp; Pricings'!A:G,7,0),"")</f>
        <v xml:space="preserve"> </v>
      </c>
      <c r="Y1238" s="101">
        <f>IFERROR(VLOOKUP(A1238,'Competitors Links &amp; Pricings'!A:L,8,0),"")</f>
        <v>9</v>
      </c>
      <c r="Z1238" s="101">
        <f>IFERROR(VLOOKUP(A1238,'Competitors Links &amp; Pricings'!A:L,9,0),"")</f>
        <v>9</v>
      </c>
      <c r="AA1238" s="101">
        <f>IFERROR(VLOOKUP(A1238,'Competitors Links &amp; Pricings'!A:L,10,0),"")</f>
        <v>3</v>
      </c>
      <c r="AB1238" s="101">
        <f>IFERROR(VLOOKUP(A1238,'Competitors Links &amp; Pricings'!A:L,11,0),"")</f>
        <v>8</v>
      </c>
    </row>
    <row r="1239" spans="1:28" s="92" customFormat="1" ht="12" x14ac:dyDescent="0.25">
      <c r="A1239" s="91" t="s">
        <v>3819</v>
      </c>
      <c r="B1239" s="89">
        <v>3083.15</v>
      </c>
      <c r="C1239" s="89">
        <v>4038.93</v>
      </c>
      <c r="D1239" s="106">
        <f t="shared" si="76"/>
        <v>0.2366418828749198</v>
      </c>
      <c r="E1239" s="90">
        <f t="shared" si="77"/>
        <v>0</v>
      </c>
      <c r="F1239" s="90">
        <f t="shared" si="78"/>
        <v>4799.6000000000004</v>
      </c>
      <c r="G1239" s="100" t="s">
        <v>527</v>
      </c>
      <c r="H1239" s="101" t="s">
        <v>3820</v>
      </c>
      <c r="I1239" s="101" t="s">
        <v>3821</v>
      </c>
      <c r="J1239" s="101" t="s">
        <v>435</v>
      </c>
      <c r="K1239" s="101"/>
      <c r="L1239" s="101"/>
      <c r="M1239" s="101"/>
      <c r="N1239" s="101"/>
      <c r="O1239" s="100"/>
      <c r="P1239" s="101"/>
      <c r="Q1239" s="101"/>
      <c r="R1239" s="101"/>
      <c r="S1239" s="101"/>
      <c r="T1239" s="101"/>
      <c r="U1239" s="81">
        <f t="shared" si="79"/>
        <v>0</v>
      </c>
      <c r="V1239" s="101">
        <f>IFERROR(VLOOKUP(A1239,'Competitors Links &amp; Pricings'!A:G,3,0),"")</f>
        <v>5125</v>
      </c>
      <c r="W1239" s="101">
        <f>IFERROR(VLOOKUP(A1239,'Competitors Links &amp; Pricings'!A:G,5,0),"")</f>
        <v>4799.6000000000004</v>
      </c>
      <c r="X1239" s="101">
        <f>IFERROR(VLOOKUP(A1239,'Competitors Links &amp; Pricings'!A:G,7,0),"")</f>
        <v>5125</v>
      </c>
      <c r="Y1239" s="101">
        <f>IFERROR(VLOOKUP(A1239,'Competitors Links &amp; Pricings'!A:L,8,0),"")</f>
        <v>38</v>
      </c>
      <c r="Z1239" s="101">
        <f>IFERROR(VLOOKUP(A1239,'Competitors Links &amp; Pricings'!A:L,9,0),"")</f>
        <v>16</v>
      </c>
      <c r="AA1239" s="101">
        <f>IFERROR(VLOOKUP(A1239,'Competitors Links &amp; Pricings'!A:L,10,0),"")</f>
        <v>133</v>
      </c>
      <c r="AB1239" s="101">
        <f>IFERROR(VLOOKUP(A1239,'Competitors Links &amp; Pricings'!A:L,11,0),"")</f>
        <v>11.25</v>
      </c>
    </row>
    <row r="1240" spans="1:28" s="83" customFormat="1" ht="12" x14ac:dyDescent="0.25">
      <c r="A1240" s="81" t="s">
        <v>3822</v>
      </c>
      <c r="B1240" s="89">
        <v>9428.57</v>
      </c>
      <c r="C1240" s="89">
        <v>12300</v>
      </c>
      <c r="D1240" s="106">
        <f t="shared" si="76"/>
        <v>0.23344959349593497</v>
      </c>
      <c r="E1240" s="90">
        <f t="shared" si="77"/>
        <v>0</v>
      </c>
      <c r="F1240" s="90">
        <f t="shared" si="78"/>
        <v>0</v>
      </c>
      <c r="G1240" s="82" t="s">
        <v>34</v>
      </c>
      <c r="H1240" s="81" t="s">
        <v>3823</v>
      </c>
      <c r="I1240" s="81" t="s">
        <v>3824</v>
      </c>
      <c r="J1240" s="81" t="s">
        <v>3387</v>
      </c>
      <c r="K1240" s="81"/>
      <c r="L1240" s="81"/>
      <c r="M1240" s="81"/>
      <c r="N1240" s="81"/>
      <c r="O1240" s="82"/>
      <c r="P1240" s="81"/>
      <c r="Q1240" s="81"/>
      <c r="R1240" s="81"/>
      <c r="S1240" s="81"/>
      <c r="T1240" s="81"/>
      <c r="U1240" s="81">
        <f t="shared" si="79"/>
        <v>0</v>
      </c>
      <c r="V1240" s="81" t="str">
        <f>IFERROR(VLOOKUP(A1240,'Competitors Links &amp; Pricings'!A:G,3,0),"")</f>
        <v xml:space="preserve"> </v>
      </c>
      <c r="W1240" s="81" t="str">
        <f>IFERROR(VLOOKUP(A1240,'Competitors Links &amp; Pricings'!A:G,5,0),"")</f>
        <v xml:space="preserve"> </v>
      </c>
      <c r="X1240" s="81" t="str">
        <f>IFERROR(VLOOKUP(A1240,'Competitors Links &amp; Pricings'!A:G,7,0),"")</f>
        <v xml:space="preserve"> </v>
      </c>
      <c r="Y1240" s="81">
        <f>IFERROR(VLOOKUP(A1240,'Competitors Links &amp; Pricings'!A:L,8,0),"")</f>
        <v>41.3</v>
      </c>
      <c r="Z1240" s="81">
        <f>IFERROR(VLOOKUP(A1240,'Competitors Links &amp; Pricings'!A:L,9,0),"")</f>
        <v>27.2</v>
      </c>
      <c r="AA1240" s="81">
        <f>IFERROR(VLOOKUP(A1240,'Competitors Links &amp; Pricings'!A:L,10,0),"")</f>
        <v>262</v>
      </c>
      <c r="AB1240" s="81">
        <f>IFERROR(VLOOKUP(A1240,'Competitors Links &amp; Pricings'!A:L,11,0),"")</f>
        <v>15.7</v>
      </c>
    </row>
    <row r="1241" spans="1:28" s="83" customFormat="1" ht="12" x14ac:dyDescent="0.25">
      <c r="A1241" s="81" t="s">
        <v>3825</v>
      </c>
      <c r="B1241" s="89">
        <v>13.59</v>
      </c>
      <c r="C1241" s="89">
        <v>16.399999999999999</v>
      </c>
      <c r="D1241" s="106">
        <f t="shared" si="76"/>
        <v>0.17134146341463408</v>
      </c>
      <c r="E1241" s="90">
        <f t="shared" si="77"/>
        <v>0</v>
      </c>
      <c r="F1241" s="90">
        <f t="shared" si="78"/>
        <v>17.829999999999998</v>
      </c>
      <c r="G1241" s="82" t="s">
        <v>34</v>
      </c>
      <c r="H1241" s="81" t="s">
        <v>3826</v>
      </c>
      <c r="I1241" s="81" t="s">
        <v>3827</v>
      </c>
      <c r="J1241" s="81" t="s">
        <v>439</v>
      </c>
      <c r="K1241" s="81"/>
      <c r="L1241" s="81"/>
      <c r="M1241" s="81"/>
      <c r="N1241" s="81"/>
      <c r="O1241" s="82"/>
      <c r="P1241" s="81"/>
      <c r="Q1241" s="81"/>
      <c r="R1241" s="81"/>
      <c r="S1241" s="81"/>
      <c r="T1241" s="81"/>
      <c r="U1241" s="81">
        <f t="shared" si="79"/>
        <v>0</v>
      </c>
      <c r="V1241" s="81">
        <f>IFERROR(VLOOKUP(A1241,'Competitors Links &amp; Pricings'!A:G,3,0),"")</f>
        <v>17.829999999999998</v>
      </c>
      <c r="W1241" s="81">
        <f>IFERROR(VLOOKUP(A1241,'Competitors Links &amp; Pricings'!A:G,5,0),"")</f>
        <v>19.25</v>
      </c>
      <c r="X1241" s="81">
        <f>IFERROR(VLOOKUP(A1241,'Competitors Links &amp; Pricings'!A:G,7,0),"")</f>
        <v>19.25</v>
      </c>
      <c r="Y1241" s="81">
        <f>IFERROR(VLOOKUP(A1241,'Competitors Links &amp; Pricings'!A:L,8,0),"")</f>
        <v>3</v>
      </c>
      <c r="Z1241" s="81">
        <f>IFERROR(VLOOKUP(A1241,'Competitors Links &amp; Pricings'!A:L,9,0),"")</f>
        <v>4</v>
      </c>
      <c r="AA1241" s="81">
        <f>IFERROR(VLOOKUP(A1241,'Competitors Links &amp; Pricings'!A:L,10,0),"")</f>
        <v>0.5</v>
      </c>
      <c r="AB1241" s="81">
        <f>IFERROR(VLOOKUP(A1241,'Competitors Links &amp; Pricings'!A:L,11,0),"")</f>
        <v>0.5</v>
      </c>
    </row>
    <row r="1242" spans="1:28" s="83" customFormat="1" ht="12" x14ac:dyDescent="0.25">
      <c r="A1242" s="81" t="s">
        <v>3828</v>
      </c>
      <c r="B1242" s="89">
        <v>216.85</v>
      </c>
      <c r="C1242" s="89">
        <v>255.92</v>
      </c>
      <c r="D1242" s="106">
        <f t="shared" si="76"/>
        <v>0.15266489527977492</v>
      </c>
      <c r="E1242" s="90">
        <f t="shared" si="77"/>
        <v>0</v>
      </c>
      <c r="F1242" s="90">
        <f t="shared" si="78"/>
        <v>228.35</v>
      </c>
      <c r="G1242" s="82" t="s">
        <v>34</v>
      </c>
      <c r="H1242" s="81" t="s">
        <v>3829</v>
      </c>
      <c r="I1242" s="81" t="s">
        <v>3830</v>
      </c>
      <c r="J1242" s="81" t="s">
        <v>435</v>
      </c>
      <c r="K1242" s="81"/>
      <c r="L1242" s="81"/>
      <c r="M1242" s="81"/>
      <c r="N1242" s="81"/>
      <c r="O1242" s="82"/>
      <c r="P1242" s="81"/>
      <c r="Q1242" s="81"/>
      <c r="R1242" s="81"/>
      <c r="S1242" s="81"/>
      <c r="T1242" s="81"/>
      <c r="U1242" s="81">
        <f t="shared" si="79"/>
        <v>0</v>
      </c>
      <c r="V1242" s="81">
        <f>IFERROR(VLOOKUP(A1242,'Competitors Links &amp; Pricings'!A:G,3,0),"")</f>
        <v>228.35</v>
      </c>
      <c r="W1242" s="81">
        <f>IFERROR(VLOOKUP(A1242,'Competitors Links &amp; Pricings'!A:G,5,0),"")</f>
        <v>276.45999999999998</v>
      </c>
      <c r="X1242" s="81">
        <f>IFERROR(VLOOKUP(A1242,'Competitors Links &amp; Pricings'!A:G,7,0),"")</f>
        <v>276.58999999999997</v>
      </c>
      <c r="Y1242" s="81">
        <f>IFERROR(VLOOKUP(A1242,'Competitors Links &amp; Pricings'!A:L,8,0),"")</f>
        <v>2.38</v>
      </c>
      <c r="Z1242" s="81">
        <f>IFERROR(VLOOKUP(A1242,'Competitors Links &amp; Pricings'!A:L,9,0),"")</f>
        <v>2.4</v>
      </c>
      <c r="AA1242" s="81">
        <f>IFERROR(VLOOKUP(A1242,'Competitors Links &amp; Pricings'!A:L,10,0),"")</f>
        <v>0.7</v>
      </c>
      <c r="AB1242" s="81">
        <f>IFERROR(VLOOKUP(A1242,'Competitors Links &amp; Pricings'!A:L,11,0),"")</f>
        <v>0.9</v>
      </c>
    </row>
    <row r="1243" spans="1:28" s="83" customFormat="1" ht="12" x14ac:dyDescent="0.25">
      <c r="A1243" s="81" t="s">
        <v>3831</v>
      </c>
      <c r="B1243" s="89">
        <v>3.6</v>
      </c>
      <c r="C1243" s="89">
        <v>4.83</v>
      </c>
      <c r="D1243" s="106">
        <f t="shared" si="76"/>
        <v>0.25465838509316768</v>
      </c>
      <c r="E1243" s="90">
        <f t="shared" si="77"/>
        <v>0</v>
      </c>
      <c r="F1243" s="90">
        <f t="shared" si="78"/>
        <v>4.83</v>
      </c>
      <c r="G1243" s="82" t="s">
        <v>60</v>
      </c>
      <c r="H1243" s="81" t="s">
        <v>3832</v>
      </c>
      <c r="I1243" s="81" t="s">
        <v>3833</v>
      </c>
      <c r="J1243" s="81" t="s">
        <v>169</v>
      </c>
      <c r="K1243" s="81"/>
      <c r="L1243" s="81"/>
      <c r="M1243" s="81"/>
      <c r="N1243" s="81"/>
      <c r="O1243" s="82"/>
      <c r="P1243" s="81"/>
      <c r="Q1243" s="81"/>
      <c r="R1243" s="81"/>
      <c r="S1243" s="81"/>
      <c r="T1243" s="81"/>
      <c r="U1243" s="81">
        <f t="shared" si="79"/>
        <v>0</v>
      </c>
      <c r="V1243" s="81">
        <f>IFERROR(VLOOKUP(A1243,'Competitors Links &amp; Pricings'!A:G,3,0),"")</f>
        <v>4.88</v>
      </c>
      <c r="W1243" s="81">
        <f>IFERROR(VLOOKUP(A1243,'Competitors Links &amp; Pricings'!A:G,5,0),"")</f>
        <v>4.83</v>
      </c>
      <c r="X1243" s="81" t="str">
        <f>IFERROR(VLOOKUP(A1243,'Competitors Links &amp; Pricings'!A:G,7,0),"")</f>
        <v xml:space="preserve"> </v>
      </c>
      <c r="Y1243" s="81">
        <f>IFERROR(VLOOKUP(A1243,'Competitors Links &amp; Pricings'!A:L,8,0),"")</f>
        <v>3</v>
      </c>
      <c r="Z1243" s="81">
        <f>IFERROR(VLOOKUP(A1243,'Competitors Links &amp; Pricings'!A:L,9,0),"")</f>
        <v>3</v>
      </c>
      <c r="AA1243" s="81">
        <f>IFERROR(VLOOKUP(A1243,'Competitors Links &amp; Pricings'!A:L,10,0),"")</f>
        <v>0.27</v>
      </c>
      <c r="AB1243" s="81">
        <f>IFERROR(VLOOKUP(A1243,'Competitors Links &amp; Pricings'!A:L,11,0),"")</f>
        <v>3</v>
      </c>
    </row>
    <row r="1244" spans="1:28" s="83" customFormat="1" ht="12" x14ac:dyDescent="0.25">
      <c r="A1244" s="81" t="s">
        <v>3834</v>
      </c>
      <c r="B1244" s="89">
        <v>259.55</v>
      </c>
      <c r="C1244" s="89">
        <v>306.32</v>
      </c>
      <c r="D1244" s="106">
        <f t="shared" si="76"/>
        <v>0.15268346826847734</v>
      </c>
      <c r="E1244" s="90">
        <f t="shared" si="77"/>
        <v>0</v>
      </c>
      <c r="F1244" s="90">
        <f t="shared" si="78"/>
        <v>254.4</v>
      </c>
      <c r="G1244" s="82" t="s">
        <v>34</v>
      </c>
      <c r="H1244" s="81" t="s">
        <v>3835</v>
      </c>
      <c r="I1244" s="81" t="s">
        <v>3836</v>
      </c>
      <c r="J1244" s="81" t="s">
        <v>435</v>
      </c>
      <c r="K1244" s="81"/>
      <c r="L1244" s="81"/>
      <c r="M1244" s="81"/>
      <c r="N1244" s="81"/>
      <c r="O1244" s="82"/>
      <c r="P1244" s="81"/>
      <c r="Q1244" s="81"/>
      <c r="R1244" s="81"/>
      <c r="S1244" s="81"/>
      <c r="T1244" s="81"/>
      <c r="U1244" s="81">
        <f t="shared" si="79"/>
        <v>0</v>
      </c>
      <c r="V1244" s="81">
        <f>IFERROR(VLOOKUP(A1244,'Competitors Links &amp; Pricings'!A:G,3,0),"")</f>
        <v>254.4</v>
      </c>
      <c r="W1244" s="81">
        <f>IFERROR(VLOOKUP(A1244,'Competitors Links &amp; Pricings'!A:G,5,0),"")</f>
        <v>329.94</v>
      </c>
      <c r="X1244" s="81" t="str">
        <f>IFERROR(VLOOKUP(A1244,'Competitors Links &amp; Pricings'!A:G,7,0),"")</f>
        <v xml:space="preserve"> </v>
      </c>
      <c r="Y1244" s="81">
        <f>IFERROR(VLOOKUP(A1244,'Competitors Links &amp; Pricings'!A:L,8,0),"")</f>
        <v>2.38</v>
      </c>
      <c r="Z1244" s="81">
        <f>IFERROR(VLOOKUP(A1244,'Competitors Links &amp; Pricings'!A:L,9,0),"")</f>
        <v>2.4</v>
      </c>
      <c r="AA1244" s="81">
        <f>IFERROR(VLOOKUP(A1244,'Competitors Links &amp; Pricings'!A:L,10,0),"")</f>
        <v>0.7</v>
      </c>
      <c r="AB1244" s="81">
        <f>IFERROR(VLOOKUP(A1244,'Competitors Links &amp; Pricings'!A:L,11,0),"")</f>
        <v>0.9</v>
      </c>
    </row>
    <row r="1245" spans="1:28" s="92" customFormat="1" ht="12" x14ac:dyDescent="0.25">
      <c r="A1245" s="91" t="s">
        <v>3837</v>
      </c>
      <c r="B1245" s="89">
        <v>20.22</v>
      </c>
      <c r="C1245" s="89">
        <v>26.2</v>
      </c>
      <c r="D1245" s="106">
        <f t="shared" si="76"/>
        <v>0.22824427480916032</v>
      </c>
      <c r="E1245" s="90">
        <f t="shared" si="77"/>
        <v>0</v>
      </c>
      <c r="F1245" s="90">
        <f t="shared" si="78"/>
        <v>49.33</v>
      </c>
      <c r="G1245" s="100" t="s">
        <v>527</v>
      </c>
      <c r="H1245" s="101" t="s">
        <v>3838</v>
      </c>
      <c r="I1245" s="101" t="s">
        <v>3839</v>
      </c>
      <c r="J1245" s="101" t="s">
        <v>435</v>
      </c>
      <c r="K1245" s="101"/>
      <c r="L1245" s="101"/>
      <c r="M1245" s="101"/>
      <c r="N1245" s="101"/>
      <c r="O1245" s="100"/>
      <c r="P1245" s="101"/>
      <c r="Q1245" s="101"/>
      <c r="R1245" s="101"/>
      <c r="S1245" s="101"/>
      <c r="T1245" s="101"/>
      <c r="U1245" s="81">
        <f t="shared" si="79"/>
        <v>0</v>
      </c>
      <c r="V1245" s="101">
        <f>IFERROR(VLOOKUP(A1245,'Competitors Links &amp; Pricings'!A:G,3,0),"")</f>
        <v>65.52</v>
      </c>
      <c r="W1245" s="101">
        <f>IFERROR(VLOOKUP(A1245,'Competitors Links &amp; Pricings'!A:G,5,0),"")</f>
        <v>59.28</v>
      </c>
      <c r="X1245" s="101">
        <f>IFERROR(VLOOKUP(A1245,'Competitors Links &amp; Pricings'!A:G,7,0),"")</f>
        <v>49.33</v>
      </c>
      <c r="Y1245" s="101">
        <f>IFERROR(VLOOKUP(A1245,'Competitors Links &amp; Pricings'!A:L,8,0),"")</f>
        <v>3</v>
      </c>
      <c r="Z1245" s="101">
        <f>IFERROR(VLOOKUP(A1245,'Competitors Links &amp; Pricings'!A:L,9,0),"")</f>
        <v>4</v>
      </c>
      <c r="AA1245" s="101">
        <f>IFERROR(VLOOKUP(A1245,'Competitors Links &amp; Pricings'!A:L,10,0),"")</f>
        <v>0.25</v>
      </c>
      <c r="AB1245" s="101">
        <f>IFERROR(VLOOKUP(A1245,'Competitors Links &amp; Pricings'!A:L,11,0),"")</f>
        <v>1</v>
      </c>
    </row>
    <row r="1246" spans="1:28" s="83" customFormat="1" ht="12" x14ac:dyDescent="0.25">
      <c r="A1246" s="81" t="s">
        <v>3840</v>
      </c>
      <c r="B1246" s="89">
        <v>5.62</v>
      </c>
      <c r="C1246" s="89">
        <v>7.18</v>
      </c>
      <c r="D1246" s="106">
        <f t="shared" si="76"/>
        <v>0.21727019498607239</v>
      </c>
      <c r="E1246" s="90">
        <f t="shared" si="77"/>
        <v>0</v>
      </c>
      <c r="F1246" s="90">
        <f t="shared" si="78"/>
        <v>6.43</v>
      </c>
      <c r="G1246" s="82" t="s">
        <v>34</v>
      </c>
      <c r="H1246" s="81" t="s">
        <v>3841</v>
      </c>
      <c r="I1246" s="81" t="s">
        <v>3842</v>
      </c>
      <c r="J1246" s="81" t="s">
        <v>435</v>
      </c>
      <c r="K1246" s="81"/>
      <c r="L1246" s="81"/>
      <c r="M1246" s="81"/>
      <c r="N1246" s="81"/>
      <c r="O1246" s="82"/>
      <c r="P1246" s="81"/>
      <c r="Q1246" s="81"/>
      <c r="R1246" s="81"/>
      <c r="S1246" s="81"/>
      <c r="T1246" s="81"/>
      <c r="U1246" s="81">
        <f t="shared" si="79"/>
        <v>0</v>
      </c>
      <c r="V1246" s="81">
        <f>IFERROR(VLOOKUP(A1246,'Competitors Links &amp; Pricings'!A:G,3,0),"")</f>
        <v>7.8</v>
      </c>
      <c r="W1246" s="81">
        <f>IFERROR(VLOOKUP(A1246,'Competitors Links &amp; Pricings'!A:G,5,0),"")</f>
        <v>8.75</v>
      </c>
      <c r="X1246" s="81">
        <f>IFERROR(VLOOKUP(A1246,'Competitors Links &amp; Pricings'!A:G,7,0),"")</f>
        <v>6.43</v>
      </c>
      <c r="Y1246" s="81">
        <f>IFERROR(VLOOKUP(A1246,'Competitors Links &amp; Pricings'!A:L,8,0),"")</f>
        <v>2</v>
      </c>
      <c r="Z1246" s="81">
        <f>IFERROR(VLOOKUP(A1246,'Competitors Links &amp; Pricings'!A:L,9,0),"")</f>
        <v>70</v>
      </c>
      <c r="AA1246" s="81">
        <f>IFERROR(VLOOKUP(A1246,'Competitors Links &amp; Pricings'!A:L,10,0),"")</f>
        <v>1</v>
      </c>
      <c r="AB1246" s="81">
        <f>IFERROR(VLOOKUP(A1246,'Competitors Links &amp; Pricings'!A:L,11,0),"")</f>
        <v>2</v>
      </c>
    </row>
    <row r="1247" spans="1:28" s="83" customFormat="1" ht="12" x14ac:dyDescent="0.25">
      <c r="A1247" s="81" t="s">
        <v>3843</v>
      </c>
      <c r="B1247" s="89">
        <v>146.07</v>
      </c>
      <c r="C1247" s="89">
        <v>172.13</v>
      </c>
      <c r="D1247" s="106">
        <f t="shared" si="76"/>
        <v>0.15139719979085575</v>
      </c>
      <c r="E1247" s="90">
        <f t="shared" si="77"/>
        <v>0</v>
      </c>
      <c r="F1247" s="90">
        <f t="shared" si="78"/>
        <v>127.9</v>
      </c>
      <c r="G1247" s="82" t="s">
        <v>34</v>
      </c>
      <c r="H1247" s="81" t="s">
        <v>3844</v>
      </c>
      <c r="I1247" s="81" t="s">
        <v>3845</v>
      </c>
      <c r="J1247" s="81" t="s">
        <v>435</v>
      </c>
      <c r="K1247" s="81"/>
      <c r="L1247" s="81"/>
      <c r="M1247" s="81"/>
      <c r="N1247" s="81"/>
      <c r="O1247" s="82"/>
      <c r="P1247" s="81"/>
      <c r="Q1247" s="81"/>
      <c r="R1247" s="81"/>
      <c r="S1247" s="81"/>
      <c r="T1247" s="81"/>
      <c r="U1247" s="81">
        <f t="shared" si="79"/>
        <v>0</v>
      </c>
      <c r="V1247" s="81">
        <f>IFERROR(VLOOKUP(A1247,'Competitors Links &amp; Pricings'!A:G,3,0),"")</f>
        <v>136</v>
      </c>
      <c r="W1247" s="81">
        <f>IFERROR(VLOOKUP(A1247,'Competitors Links &amp; Pricings'!A:G,5,0),"")</f>
        <v>147.41999999999999</v>
      </c>
      <c r="X1247" s="81">
        <f>IFERROR(VLOOKUP(A1247,'Competitors Links &amp; Pricings'!A:G,7,0),"")</f>
        <v>127.9</v>
      </c>
      <c r="Y1247" s="81">
        <f>IFERROR(VLOOKUP(A1247,'Competitors Links &amp; Pricings'!A:L,8,0),"")</f>
        <v>6</v>
      </c>
      <c r="Z1247" s="81">
        <f>IFERROR(VLOOKUP(A1247,'Competitors Links &amp; Pricings'!A:L,9,0),"")</f>
        <v>6</v>
      </c>
      <c r="AA1247" s="81">
        <f>IFERROR(VLOOKUP(A1247,'Competitors Links &amp; Pricings'!A:L,10,0),"")</f>
        <v>2</v>
      </c>
      <c r="AB1247" s="81">
        <f>IFERROR(VLOOKUP(A1247,'Competitors Links &amp; Pricings'!A:L,11,0),"")</f>
        <v>6</v>
      </c>
    </row>
    <row r="1248" spans="1:28" s="83" customFormat="1" ht="12" x14ac:dyDescent="0.25">
      <c r="A1248" s="81" t="s">
        <v>3846</v>
      </c>
      <c r="B1248" s="89">
        <v>64.040000000000006</v>
      </c>
      <c r="C1248" s="89">
        <v>75.48</v>
      </c>
      <c r="D1248" s="106">
        <f t="shared" si="76"/>
        <v>0.15156332803391623</v>
      </c>
      <c r="E1248" s="90">
        <f t="shared" si="77"/>
        <v>0</v>
      </c>
      <c r="F1248" s="90">
        <f t="shared" si="78"/>
        <v>65.599999999999994</v>
      </c>
      <c r="G1248" s="82" t="s">
        <v>34</v>
      </c>
      <c r="H1248" s="81" t="s">
        <v>3847</v>
      </c>
      <c r="I1248" s="81" t="s">
        <v>3848</v>
      </c>
      <c r="J1248" s="81" t="s">
        <v>435</v>
      </c>
      <c r="K1248" s="81"/>
      <c r="L1248" s="81"/>
      <c r="M1248" s="81"/>
      <c r="N1248" s="81"/>
      <c r="O1248" s="82"/>
      <c r="P1248" s="81"/>
      <c r="Q1248" s="81"/>
      <c r="R1248" s="81"/>
      <c r="S1248" s="81"/>
      <c r="T1248" s="81"/>
      <c r="U1248" s="81">
        <f t="shared" si="79"/>
        <v>0</v>
      </c>
      <c r="V1248" s="81">
        <f>IFERROR(VLOOKUP(A1248,'Competitors Links &amp; Pricings'!A:G,3,0),"")</f>
        <v>71</v>
      </c>
      <c r="W1248" s="81">
        <f>IFERROR(VLOOKUP(A1248,'Competitors Links &amp; Pricings'!A:G,5,0),"")</f>
        <v>65.599999999999994</v>
      </c>
      <c r="X1248" s="81">
        <f>IFERROR(VLOOKUP(A1248,'Competitors Links &amp; Pricings'!A:G,7,0),"")</f>
        <v>97</v>
      </c>
      <c r="Y1248" s="81">
        <f>IFERROR(VLOOKUP(A1248,'Competitors Links &amp; Pricings'!A:L,8,0),"")</f>
        <v>1.18</v>
      </c>
      <c r="Z1248" s="81">
        <f>IFERROR(VLOOKUP(A1248,'Competitors Links &amp; Pricings'!A:L,9,0),"")</f>
        <v>3.94</v>
      </c>
      <c r="AA1248" s="81">
        <f>IFERROR(VLOOKUP(A1248,'Competitors Links &amp; Pricings'!A:L,10,0),"")</f>
        <v>2.37</v>
      </c>
      <c r="AB1248" s="81">
        <f>IFERROR(VLOOKUP(A1248,'Competitors Links &amp; Pricings'!A:L,11,0),"")</f>
        <v>5.78</v>
      </c>
    </row>
    <row r="1249" spans="1:28" s="83" customFormat="1" ht="12" x14ac:dyDescent="0.25">
      <c r="A1249" s="81" t="s">
        <v>3849</v>
      </c>
      <c r="B1249" s="89">
        <v>7.87</v>
      </c>
      <c r="C1249" s="89">
        <v>9.66</v>
      </c>
      <c r="D1249" s="106">
        <f t="shared" si="76"/>
        <v>0.18530020703933747</v>
      </c>
      <c r="E1249" s="90">
        <f t="shared" si="77"/>
        <v>0</v>
      </c>
      <c r="F1249" s="90">
        <f t="shared" si="78"/>
        <v>10.5</v>
      </c>
      <c r="G1249" s="82" t="s">
        <v>34</v>
      </c>
      <c r="H1249" s="81" t="s">
        <v>3850</v>
      </c>
      <c r="I1249" s="81" t="s">
        <v>3851</v>
      </c>
      <c r="J1249" s="81" t="s">
        <v>435</v>
      </c>
      <c r="K1249" s="81"/>
      <c r="L1249" s="81"/>
      <c r="M1249" s="81"/>
      <c r="N1249" s="81"/>
      <c r="O1249" s="82"/>
      <c r="P1249" s="81"/>
      <c r="Q1249" s="81"/>
      <c r="R1249" s="81"/>
      <c r="S1249" s="81"/>
      <c r="T1249" s="81"/>
      <c r="U1249" s="81">
        <f t="shared" si="79"/>
        <v>0</v>
      </c>
      <c r="V1249" s="81">
        <f>IFERROR(VLOOKUP(A1249,'Competitors Links &amp; Pricings'!A:G,3,0),"")</f>
        <v>10.5</v>
      </c>
      <c r="W1249" s="81">
        <f>IFERROR(VLOOKUP(A1249,'Competitors Links &amp; Pricings'!A:G,5,0),"")</f>
        <v>1131</v>
      </c>
      <c r="X1249" s="81" t="str">
        <f>IFERROR(VLOOKUP(A1249,'Competitors Links &amp; Pricings'!A:G,7,0),"")</f>
        <v xml:space="preserve"> </v>
      </c>
      <c r="Y1249" s="81">
        <f>IFERROR(VLOOKUP(A1249,'Competitors Links &amp; Pricings'!A:L,8,0),"")</f>
        <v>19.5</v>
      </c>
      <c r="Z1249" s="81">
        <f>IFERROR(VLOOKUP(A1249,'Competitors Links &amp; Pricings'!A:L,9,0),"")</f>
        <v>4.5</v>
      </c>
      <c r="AA1249" s="81">
        <f>IFERROR(VLOOKUP(A1249,'Competitors Links &amp; Pricings'!A:L,10,0),"")</f>
        <v>12</v>
      </c>
      <c r="AB1249" s="81">
        <f>IFERROR(VLOOKUP(A1249,'Competitors Links &amp; Pricings'!A:L,11,0),"")</f>
        <v>15.5</v>
      </c>
    </row>
    <row r="1250" spans="1:28" s="83" customFormat="1" ht="12" x14ac:dyDescent="0.25">
      <c r="A1250" s="81" t="s">
        <v>3852</v>
      </c>
      <c r="B1250" s="89">
        <v>189.89</v>
      </c>
      <c r="C1250" s="89">
        <v>214.59</v>
      </c>
      <c r="D1250" s="106">
        <f t="shared" si="76"/>
        <v>0.11510322009413307</v>
      </c>
      <c r="E1250" s="90">
        <f t="shared" si="77"/>
        <v>0</v>
      </c>
      <c r="F1250" s="90">
        <f t="shared" si="78"/>
        <v>225.88</v>
      </c>
      <c r="G1250" s="82" t="s">
        <v>34</v>
      </c>
      <c r="H1250" s="81" t="s">
        <v>3853</v>
      </c>
      <c r="I1250" s="81" t="s">
        <v>3854</v>
      </c>
      <c r="J1250" s="81" t="s">
        <v>435</v>
      </c>
      <c r="K1250" s="81"/>
      <c r="L1250" s="81"/>
      <c r="M1250" s="81"/>
      <c r="N1250" s="81"/>
      <c r="O1250" s="82"/>
      <c r="P1250" s="81"/>
      <c r="Q1250" s="81"/>
      <c r="R1250" s="81"/>
      <c r="S1250" s="81"/>
      <c r="T1250" s="81"/>
      <c r="U1250" s="81">
        <f t="shared" si="79"/>
        <v>0</v>
      </c>
      <c r="V1250" s="81">
        <f>IFERROR(VLOOKUP(A1250,'Competitors Links &amp; Pricings'!A:G,3,0),"")</f>
        <v>225.88</v>
      </c>
      <c r="W1250" s="81">
        <f>IFERROR(VLOOKUP(A1250,'Competitors Links &amp; Pricings'!A:G,5,0),"")</f>
        <v>240.26</v>
      </c>
      <c r="X1250" s="81">
        <f>IFERROR(VLOOKUP(A1250,'Competitors Links &amp; Pricings'!A:G,7,0),"")</f>
        <v>237.28</v>
      </c>
      <c r="Y1250" s="81">
        <f>IFERROR(VLOOKUP(A1250,'Competitors Links &amp; Pricings'!A:L,8,0),"")</f>
        <v>4</v>
      </c>
      <c r="Z1250" s="81">
        <f>IFERROR(VLOOKUP(A1250,'Competitors Links &amp; Pricings'!A:L,9,0),"")</f>
        <v>4</v>
      </c>
      <c r="AA1250" s="81">
        <f>IFERROR(VLOOKUP(A1250,'Competitors Links &amp; Pricings'!A:L,10,0),"")</f>
        <v>4</v>
      </c>
      <c r="AB1250" s="81">
        <f>IFERROR(VLOOKUP(A1250,'Competitors Links &amp; Pricings'!A:L,11,0),"")</f>
        <v>4</v>
      </c>
    </row>
    <row r="1251" spans="1:28" s="83" customFormat="1" ht="12" x14ac:dyDescent="0.25">
      <c r="A1251" s="81" t="s">
        <v>3855</v>
      </c>
      <c r="B1251" s="89">
        <v>114.61</v>
      </c>
      <c r="C1251" s="89">
        <v>134.88999999999999</v>
      </c>
      <c r="D1251" s="106">
        <f t="shared" si="76"/>
        <v>0.15034472533175172</v>
      </c>
      <c r="E1251" s="90">
        <f t="shared" si="77"/>
        <v>0</v>
      </c>
      <c r="F1251" s="90">
        <f t="shared" si="78"/>
        <v>130.66999999999999</v>
      </c>
      <c r="G1251" s="82" t="s">
        <v>34</v>
      </c>
      <c r="H1251" s="81" t="s">
        <v>3856</v>
      </c>
      <c r="I1251" s="81" t="s">
        <v>3857</v>
      </c>
      <c r="J1251" s="81" t="s">
        <v>435</v>
      </c>
      <c r="K1251" s="81"/>
      <c r="L1251" s="81"/>
      <c r="M1251" s="81"/>
      <c r="N1251" s="81"/>
      <c r="O1251" s="82"/>
      <c r="P1251" s="81"/>
      <c r="Q1251" s="81"/>
      <c r="R1251" s="81"/>
      <c r="S1251" s="81"/>
      <c r="T1251" s="81"/>
      <c r="U1251" s="81">
        <f t="shared" si="79"/>
        <v>0</v>
      </c>
      <c r="V1251" s="81">
        <f>IFERROR(VLOOKUP(A1251,'Competitors Links &amp; Pricings'!A:G,3,0),"")</f>
        <v>130.66999999999999</v>
      </c>
      <c r="W1251" s="81">
        <f>IFERROR(VLOOKUP(A1251,'Competitors Links &amp; Pricings'!A:G,5,0),"")</f>
        <v>140.4</v>
      </c>
      <c r="X1251" s="81">
        <f>IFERROR(VLOOKUP(A1251,'Competitors Links &amp; Pricings'!A:G,7,0),"")</f>
        <v>140.33000000000001</v>
      </c>
      <c r="Y1251" s="81">
        <f>IFERROR(VLOOKUP(A1251,'Competitors Links &amp; Pricings'!A:L,8,0),"")</f>
        <v>7.3</v>
      </c>
      <c r="Z1251" s="81">
        <f>IFERROR(VLOOKUP(A1251,'Competitors Links &amp; Pricings'!A:L,9,0),"")</f>
        <v>14.1</v>
      </c>
      <c r="AA1251" s="81">
        <f>IFERROR(VLOOKUP(A1251,'Competitors Links &amp; Pricings'!A:L,10,0),"")</f>
        <v>2.2000000000000002</v>
      </c>
      <c r="AB1251" s="81">
        <f>IFERROR(VLOOKUP(A1251,'Competitors Links &amp; Pricings'!A:L,11,0),"")</f>
        <v>3.75</v>
      </c>
    </row>
    <row r="1252" spans="1:28" s="83" customFormat="1" ht="12" x14ac:dyDescent="0.25">
      <c r="A1252" s="81" t="s">
        <v>3858</v>
      </c>
      <c r="B1252" s="89">
        <v>62.92</v>
      </c>
      <c r="C1252" s="89">
        <v>74.33</v>
      </c>
      <c r="D1252" s="106">
        <f t="shared" si="76"/>
        <v>0.15350464146374274</v>
      </c>
      <c r="E1252" s="90">
        <f t="shared" si="77"/>
        <v>0</v>
      </c>
      <c r="F1252" s="90">
        <f t="shared" si="78"/>
        <v>72</v>
      </c>
      <c r="G1252" s="82" t="s">
        <v>34</v>
      </c>
      <c r="H1252" s="81" t="s">
        <v>3859</v>
      </c>
      <c r="I1252" s="81" t="s">
        <v>3860</v>
      </c>
      <c r="J1252" s="81" t="s">
        <v>435</v>
      </c>
      <c r="K1252" s="81"/>
      <c r="L1252" s="81"/>
      <c r="M1252" s="81"/>
      <c r="N1252" s="81"/>
      <c r="O1252" s="82"/>
      <c r="P1252" s="81"/>
      <c r="Q1252" s="81"/>
      <c r="R1252" s="81"/>
      <c r="S1252" s="81"/>
      <c r="T1252" s="81"/>
      <c r="U1252" s="81">
        <f t="shared" si="79"/>
        <v>0</v>
      </c>
      <c r="V1252" s="81">
        <f>IFERROR(VLOOKUP(A1252,'Competitors Links &amp; Pricings'!A:G,3,0),"")</f>
        <v>72</v>
      </c>
      <c r="W1252" s="81">
        <f>IFERROR(VLOOKUP(A1252,'Competitors Links &amp; Pricings'!A:G,5,0),"")</f>
        <v>120</v>
      </c>
      <c r="X1252" s="81">
        <f>IFERROR(VLOOKUP(A1252,'Competitors Links &amp; Pricings'!A:G,7,0),"")</f>
        <v>75.680000000000007</v>
      </c>
      <c r="Y1252" s="81">
        <f>IFERROR(VLOOKUP(A1252,'Competitors Links &amp; Pricings'!A:L,8,0),"")</f>
        <v>4</v>
      </c>
      <c r="Z1252" s="81">
        <f>IFERROR(VLOOKUP(A1252,'Competitors Links &amp; Pricings'!A:L,9,0),"")</f>
        <v>4</v>
      </c>
      <c r="AA1252" s="81">
        <f>IFERROR(VLOOKUP(A1252,'Competitors Links &amp; Pricings'!A:L,10,0),"")</f>
        <v>2</v>
      </c>
      <c r="AB1252" s="81">
        <f>IFERROR(VLOOKUP(A1252,'Competitors Links &amp; Pricings'!A:L,11,0),"")</f>
        <v>4</v>
      </c>
    </row>
    <row r="1253" spans="1:28" s="83" customFormat="1" ht="12" x14ac:dyDescent="0.25">
      <c r="A1253" s="81" t="s">
        <v>3861</v>
      </c>
      <c r="B1253" s="89">
        <v>340.45</v>
      </c>
      <c r="C1253" s="89">
        <v>452</v>
      </c>
      <c r="D1253" s="106">
        <f t="shared" si="76"/>
        <v>0.24679203539823011</v>
      </c>
      <c r="E1253" s="90">
        <f t="shared" si="77"/>
        <v>0</v>
      </c>
      <c r="F1253" s="90">
        <f t="shared" si="78"/>
        <v>381.58</v>
      </c>
      <c r="G1253" s="82" t="s">
        <v>60</v>
      </c>
      <c r="H1253" s="81" t="s">
        <v>3862</v>
      </c>
      <c r="I1253" s="81" t="s">
        <v>3863</v>
      </c>
      <c r="J1253" s="81" t="s">
        <v>435</v>
      </c>
      <c r="K1253" s="81"/>
      <c r="L1253" s="81"/>
      <c r="M1253" s="81"/>
      <c r="N1253" s="81"/>
      <c r="O1253" s="82"/>
      <c r="P1253" s="81"/>
      <c r="Q1253" s="81"/>
      <c r="R1253" s="81"/>
      <c r="S1253" s="81"/>
      <c r="T1253" s="81"/>
      <c r="U1253" s="81">
        <f t="shared" si="79"/>
        <v>0</v>
      </c>
      <c r="V1253" s="81">
        <f>IFERROR(VLOOKUP(A1253,'Competitors Links &amp; Pricings'!A:G,3,0),"")</f>
        <v>381.58</v>
      </c>
      <c r="W1253" s="81">
        <f>IFERROR(VLOOKUP(A1253,'Competitors Links &amp; Pricings'!A:G,5,0),"")</f>
        <v>845</v>
      </c>
      <c r="X1253" s="81">
        <f>IFERROR(VLOOKUP(A1253,'Competitors Links &amp; Pricings'!A:G,7,0),"")</f>
        <v>799.95</v>
      </c>
      <c r="Y1253" s="81">
        <f>IFERROR(VLOOKUP(A1253,'Competitors Links &amp; Pricings'!A:L,8,0),"")</f>
        <v>6</v>
      </c>
      <c r="Z1253" s="81">
        <f>IFERROR(VLOOKUP(A1253,'Competitors Links &amp; Pricings'!A:L,9,0),"")</f>
        <v>6</v>
      </c>
      <c r="AA1253" s="81">
        <f>IFERROR(VLOOKUP(A1253,'Competitors Links &amp; Pricings'!A:L,10,0),"")</f>
        <v>2</v>
      </c>
      <c r="AB1253" s="81">
        <f>IFERROR(VLOOKUP(A1253,'Competitors Links &amp; Pricings'!A:L,11,0),"")</f>
        <v>2</v>
      </c>
    </row>
    <row r="1254" spans="1:28" s="92" customFormat="1" ht="12" x14ac:dyDescent="0.25">
      <c r="A1254" s="91" t="s">
        <v>3864</v>
      </c>
      <c r="B1254" s="89">
        <v>396.63</v>
      </c>
      <c r="C1254" s="89">
        <v>478.5</v>
      </c>
      <c r="D1254" s="106">
        <f t="shared" si="76"/>
        <v>0.17109717868338559</v>
      </c>
      <c r="E1254" s="90">
        <f t="shared" si="77"/>
        <v>0</v>
      </c>
      <c r="F1254" s="90">
        <f t="shared" si="78"/>
        <v>460</v>
      </c>
      <c r="G1254" s="100" t="s">
        <v>262</v>
      </c>
      <c r="H1254" s="101" t="s">
        <v>3865</v>
      </c>
      <c r="I1254" s="101" t="s">
        <v>3866</v>
      </c>
      <c r="J1254" s="101" t="s">
        <v>435</v>
      </c>
      <c r="K1254" s="101"/>
      <c r="L1254" s="101"/>
      <c r="M1254" s="101"/>
      <c r="N1254" s="101"/>
      <c r="O1254" s="100"/>
      <c r="P1254" s="101"/>
      <c r="Q1254" s="101"/>
      <c r="R1254" s="101"/>
      <c r="S1254" s="101"/>
      <c r="T1254" s="101"/>
      <c r="U1254" s="81">
        <f t="shared" si="79"/>
        <v>0</v>
      </c>
      <c r="V1254" s="101">
        <f>IFERROR(VLOOKUP(A1254,'Competitors Links &amp; Pricings'!A:G,3,0),"")</f>
        <v>460</v>
      </c>
      <c r="W1254" s="101" t="str">
        <f>IFERROR(VLOOKUP(A1254,'Competitors Links &amp; Pricings'!A:G,5,0),"")</f>
        <v xml:space="preserve"> </v>
      </c>
      <c r="X1254" s="101" t="str">
        <f>IFERROR(VLOOKUP(A1254,'Competitors Links &amp; Pricings'!A:G,7,0),"")</f>
        <v xml:space="preserve"> </v>
      </c>
      <c r="Y1254" s="101">
        <f>IFERROR(VLOOKUP(A1254,'Competitors Links &amp; Pricings'!A:L,8,0),"")</f>
        <v>7</v>
      </c>
      <c r="Z1254" s="101">
        <f>IFERROR(VLOOKUP(A1254,'Competitors Links &amp; Pricings'!A:L,9,0),"")</f>
        <v>12</v>
      </c>
      <c r="AA1254" s="101">
        <f>IFERROR(VLOOKUP(A1254,'Competitors Links &amp; Pricings'!A:L,10,0),"")</f>
        <v>4</v>
      </c>
      <c r="AB1254" s="101">
        <f>IFERROR(VLOOKUP(A1254,'Competitors Links &amp; Pricings'!A:L,11,0),"")</f>
        <v>5</v>
      </c>
    </row>
    <row r="1255" spans="1:28" s="83" customFormat="1" ht="12" x14ac:dyDescent="0.25">
      <c r="A1255" s="81" t="s">
        <v>3867</v>
      </c>
      <c r="B1255" s="89">
        <v>813.48</v>
      </c>
      <c r="C1255" s="89">
        <v>1065.6600000000001</v>
      </c>
      <c r="D1255" s="106">
        <f t="shared" si="76"/>
        <v>0.23664208096390973</v>
      </c>
      <c r="E1255" s="90">
        <f t="shared" si="77"/>
        <v>0</v>
      </c>
      <c r="F1255" s="90">
        <f t="shared" si="78"/>
        <v>1462.67</v>
      </c>
      <c r="G1255" s="82" t="s">
        <v>60</v>
      </c>
      <c r="H1255" s="81" t="s">
        <v>3868</v>
      </c>
      <c r="I1255" s="81" t="s">
        <v>3869</v>
      </c>
      <c r="J1255" s="81" t="s">
        <v>435</v>
      </c>
      <c r="K1255" s="81"/>
      <c r="L1255" s="81"/>
      <c r="M1255" s="81"/>
      <c r="N1255" s="81"/>
      <c r="O1255" s="82"/>
      <c r="P1255" s="81"/>
      <c r="Q1255" s="81"/>
      <c r="R1255" s="81"/>
      <c r="S1255" s="81"/>
      <c r="T1255" s="81"/>
      <c r="U1255" s="81">
        <f t="shared" si="79"/>
        <v>0</v>
      </c>
      <c r="V1255" s="81">
        <f>IFERROR(VLOOKUP(A1255,'Competitors Links &amp; Pricings'!A:G,3,0),"")</f>
        <v>1462.67</v>
      </c>
      <c r="W1255" s="81">
        <f>IFERROR(VLOOKUP(A1255,'Competitors Links &amp; Pricings'!A:G,5,0),"")</f>
        <v>1587.48</v>
      </c>
      <c r="X1255" s="81" t="str">
        <f>IFERROR(VLOOKUP(A1255,'Competitors Links &amp; Pricings'!A:G,7,0),"")</f>
        <v xml:space="preserve"> </v>
      </c>
      <c r="Y1255" s="81">
        <f>IFERROR(VLOOKUP(A1255,'Competitors Links &amp; Pricings'!A:L,8,0),"")</f>
        <v>7.3</v>
      </c>
      <c r="Z1255" s="81">
        <f>IFERROR(VLOOKUP(A1255,'Competitors Links &amp; Pricings'!A:L,9,0),"")</f>
        <v>14.1</v>
      </c>
      <c r="AA1255" s="81">
        <f>IFERROR(VLOOKUP(A1255,'Competitors Links &amp; Pricings'!A:L,10,0),"")</f>
        <v>4</v>
      </c>
      <c r="AB1255" s="81">
        <f>IFERROR(VLOOKUP(A1255,'Competitors Links &amp; Pricings'!A:L,11,0),"")</f>
        <v>3.75</v>
      </c>
    </row>
    <row r="1256" spans="1:28" s="83" customFormat="1" ht="12" x14ac:dyDescent="0.25">
      <c r="A1256" s="81" t="s">
        <v>3870</v>
      </c>
      <c r="B1256" s="89">
        <v>1544.94</v>
      </c>
      <c r="C1256" s="89">
        <v>1843.96</v>
      </c>
      <c r="D1256" s="106">
        <f t="shared" si="76"/>
        <v>0.16216186902101998</v>
      </c>
      <c r="E1256" s="90">
        <f t="shared" si="77"/>
        <v>0</v>
      </c>
      <c r="F1256" s="90">
        <f t="shared" si="78"/>
        <v>1842.42</v>
      </c>
      <c r="G1256" s="82" t="s">
        <v>34</v>
      </c>
      <c r="H1256" s="81" t="s">
        <v>3871</v>
      </c>
      <c r="I1256" s="81" t="s">
        <v>3872</v>
      </c>
      <c r="J1256" s="81" t="s">
        <v>435</v>
      </c>
      <c r="K1256" s="81"/>
      <c r="L1256" s="81"/>
      <c r="M1256" s="81"/>
      <c r="N1256" s="81"/>
      <c r="O1256" s="82"/>
      <c r="P1256" s="81"/>
      <c r="Q1256" s="81"/>
      <c r="R1256" s="81"/>
      <c r="S1256" s="81"/>
      <c r="T1256" s="81"/>
      <c r="U1256" s="81">
        <f t="shared" si="79"/>
        <v>0</v>
      </c>
      <c r="V1256" s="81">
        <f>IFERROR(VLOOKUP(A1256,'Competitors Links &amp; Pricings'!A:G,3,0),"")</f>
        <v>1842.42</v>
      </c>
      <c r="W1256" s="81">
        <f>IFERROR(VLOOKUP(A1256,'Competitors Links &amp; Pricings'!A:G,5,0),"")</f>
        <v>1879.45</v>
      </c>
      <c r="X1256" s="81" t="str">
        <f>IFERROR(VLOOKUP(A1256,'Competitors Links &amp; Pricings'!A:G,7,0),"")</f>
        <v xml:space="preserve"> </v>
      </c>
      <c r="Y1256" s="81">
        <f>IFERROR(VLOOKUP(A1256,'Competitors Links &amp; Pricings'!A:L,8,0),"")</f>
        <v>8.25</v>
      </c>
      <c r="Z1256" s="81">
        <f>IFERROR(VLOOKUP(A1256,'Competitors Links &amp; Pricings'!A:L,9,0),"")</f>
        <v>12</v>
      </c>
      <c r="AA1256" s="81">
        <f>IFERROR(VLOOKUP(A1256,'Competitors Links &amp; Pricings'!A:L,10,0),"")</f>
        <v>61</v>
      </c>
      <c r="AB1256" s="81">
        <f>IFERROR(VLOOKUP(A1256,'Competitors Links &amp; Pricings'!A:L,11,0),"")</f>
        <v>16.25</v>
      </c>
    </row>
    <row r="1257" spans="1:28" s="83" customFormat="1" ht="12" x14ac:dyDescent="0.25">
      <c r="A1257" s="81" t="s">
        <v>3873</v>
      </c>
      <c r="B1257" s="89">
        <v>1575.28</v>
      </c>
      <c r="C1257" s="89">
        <v>1742.51</v>
      </c>
      <c r="D1257" s="106">
        <f t="shared" si="76"/>
        <v>9.5970754830675298E-2</v>
      </c>
      <c r="E1257" s="90">
        <f t="shared" si="77"/>
        <v>0</v>
      </c>
      <c r="F1257" s="90">
        <f t="shared" si="78"/>
        <v>1894.03</v>
      </c>
      <c r="G1257" s="82" t="s">
        <v>34</v>
      </c>
      <c r="H1257" s="81" t="s">
        <v>3874</v>
      </c>
      <c r="I1257" s="81" t="s">
        <v>3875</v>
      </c>
      <c r="J1257" s="81" t="s">
        <v>435</v>
      </c>
      <c r="K1257" s="81"/>
      <c r="L1257" s="81"/>
      <c r="M1257" s="81"/>
      <c r="N1257" s="81"/>
      <c r="O1257" s="82"/>
      <c r="P1257" s="81"/>
      <c r="Q1257" s="81"/>
      <c r="R1257" s="81"/>
      <c r="S1257" s="81"/>
      <c r="T1257" s="81"/>
      <c r="U1257" s="81">
        <f t="shared" si="79"/>
        <v>0</v>
      </c>
      <c r="V1257" s="81">
        <f>IFERROR(VLOOKUP(A1257,'Competitors Links &amp; Pricings'!A:G,3,0),"")</f>
        <v>1894.03</v>
      </c>
      <c r="W1257" s="81">
        <f>IFERROR(VLOOKUP(A1257,'Competitors Links &amp; Pricings'!A:G,5,0),"")</f>
        <v>1906.72</v>
      </c>
      <c r="X1257" s="81" t="str">
        <f>IFERROR(VLOOKUP(A1257,'Competitors Links &amp; Pricings'!A:G,7,0),"")</f>
        <v xml:space="preserve"> </v>
      </c>
      <c r="Y1257" s="81">
        <f>IFERROR(VLOOKUP(A1257,'Competitors Links &amp; Pricings'!A:L,8,0),"")</f>
        <v>8.25</v>
      </c>
      <c r="Z1257" s="81">
        <f>IFERROR(VLOOKUP(A1257,'Competitors Links &amp; Pricings'!A:L,9,0),"")</f>
        <v>12</v>
      </c>
      <c r="AA1257" s="81">
        <f>IFERROR(VLOOKUP(A1257,'Competitors Links &amp; Pricings'!A:L,10,0),"")</f>
        <v>61</v>
      </c>
      <c r="AB1257" s="81">
        <f>IFERROR(VLOOKUP(A1257,'Competitors Links &amp; Pricings'!A:L,11,0),"")</f>
        <v>16.25</v>
      </c>
    </row>
    <row r="1258" spans="1:28" s="83" customFormat="1" ht="12" x14ac:dyDescent="0.25">
      <c r="A1258" s="81" t="s">
        <v>3876</v>
      </c>
      <c r="B1258" s="89">
        <v>1621.35</v>
      </c>
      <c r="C1258" s="89">
        <v>1935.16</v>
      </c>
      <c r="D1258" s="106">
        <f t="shared" si="76"/>
        <v>0.16216230182517216</v>
      </c>
      <c r="E1258" s="90">
        <f t="shared" si="77"/>
        <v>0</v>
      </c>
      <c r="F1258" s="90">
        <f t="shared" si="78"/>
        <v>1926.3</v>
      </c>
      <c r="G1258" s="82" t="s">
        <v>34</v>
      </c>
      <c r="H1258" s="81" t="s">
        <v>3877</v>
      </c>
      <c r="I1258" s="81" t="s">
        <v>3878</v>
      </c>
      <c r="J1258" s="81" t="s">
        <v>435</v>
      </c>
      <c r="K1258" s="81"/>
      <c r="L1258" s="81"/>
      <c r="M1258" s="81"/>
      <c r="N1258" s="81"/>
      <c r="O1258" s="82"/>
      <c r="P1258" s="81"/>
      <c r="Q1258" s="81"/>
      <c r="R1258" s="81"/>
      <c r="S1258" s="81"/>
      <c r="T1258" s="81"/>
      <c r="U1258" s="81">
        <f t="shared" si="79"/>
        <v>0</v>
      </c>
      <c r="V1258" s="81">
        <f>IFERROR(VLOOKUP(A1258,'Competitors Links &amp; Pricings'!A:G,3,0),"")</f>
        <v>1926.3</v>
      </c>
      <c r="W1258" s="81">
        <f>IFERROR(VLOOKUP(A1258,'Competitors Links &amp; Pricings'!A:G,5,0),"")</f>
        <v>2004.57</v>
      </c>
      <c r="X1258" s="81" t="str">
        <f>IFERROR(VLOOKUP(A1258,'Competitors Links &amp; Pricings'!A:G,7,0),"")</f>
        <v xml:space="preserve"> </v>
      </c>
      <c r="Y1258" s="81">
        <f>IFERROR(VLOOKUP(A1258,'Competitors Links &amp; Pricings'!A:L,8,0),"")</f>
        <v>8.25</v>
      </c>
      <c r="Z1258" s="81">
        <f>IFERROR(VLOOKUP(A1258,'Competitors Links &amp; Pricings'!A:L,9,0),"")</f>
        <v>12</v>
      </c>
      <c r="AA1258" s="81">
        <f>IFERROR(VLOOKUP(A1258,'Competitors Links &amp; Pricings'!A:L,10,0),"")</f>
        <v>61</v>
      </c>
      <c r="AB1258" s="81">
        <f>IFERROR(VLOOKUP(A1258,'Competitors Links &amp; Pricings'!A:L,11,0),"")</f>
        <v>16.25</v>
      </c>
    </row>
    <row r="1259" spans="1:28" s="83" customFormat="1" ht="12" x14ac:dyDescent="0.25">
      <c r="A1259" s="81" t="s">
        <v>3879</v>
      </c>
      <c r="B1259" s="89">
        <v>1551.69</v>
      </c>
      <c r="C1259" s="89">
        <v>1693.71</v>
      </c>
      <c r="D1259" s="106">
        <f t="shared" si="76"/>
        <v>8.38514267495616E-2</v>
      </c>
      <c r="E1259" s="90">
        <f t="shared" si="77"/>
        <v>0</v>
      </c>
      <c r="F1259" s="90">
        <f t="shared" si="78"/>
        <v>1840.99</v>
      </c>
      <c r="G1259" s="82" t="s">
        <v>34</v>
      </c>
      <c r="H1259" s="81" t="s">
        <v>3880</v>
      </c>
      <c r="I1259" s="81" t="s">
        <v>3881</v>
      </c>
      <c r="J1259" s="81" t="s">
        <v>435</v>
      </c>
      <c r="K1259" s="81"/>
      <c r="L1259" s="81"/>
      <c r="M1259" s="81"/>
      <c r="N1259" s="81"/>
      <c r="O1259" s="82"/>
      <c r="P1259" s="81"/>
      <c r="Q1259" s="81"/>
      <c r="R1259" s="81"/>
      <c r="S1259" s="81"/>
      <c r="T1259" s="81"/>
      <c r="U1259" s="81">
        <f t="shared" si="79"/>
        <v>0</v>
      </c>
      <c r="V1259" s="81">
        <f>IFERROR(VLOOKUP(A1259,'Competitors Links &amp; Pricings'!A:G,3,0),"")</f>
        <v>1841.33</v>
      </c>
      <c r="W1259" s="81">
        <f>IFERROR(VLOOKUP(A1259,'Competitors Links &amp; Pricings'!A:G,5,0),"")</f>
        <v>1878.16</v>
      </c>
      <c r="X1259" s="81">
        <f>IFERROR(VLOOKUP(A1259,'Competitors Links &amp; Pricings'!A:G,7,0),"")</f>
        <v>1840.99</v>
      </c>
      <c r="Y1259" s="81">
        <f>IFERROR(VLOOKUP(A1259,'Competitors Links &amp; Pricings'!A:L,8,0),"")</f>
        <v>8.25</v>
      </c>
      <c r="Z1259" s="81">
        <f>IFERROR(VLOOKUP(A1259,'Competitors Links &amp; Pricings'!A:L,9,0),"")</f>
        <v>13</v>
      </c>
      <c r="AA1259" s="81">
        <f>IFERROR(VLOOKUP(A1259,'Competitors Links &amp; Pricings'!A:L,10,0),"")</f>
        <v>62</v>
      </c>
      <c r="AB1259" s="81">
        <f>IFERROR(VLOOKUP(A1259,'Competitors Links &amp; Pricings'!A:L,11,0),"")</f>
        <v>16.25</v>
      </c>
    </row>
    <row r="1260" spans="1:28" s="83" customFormat="1" ht="12" x14ac:dyDescent="0.25">
      <c r="A1260" s="81" t="s">
        <v>3882</v>
      </c>
      <c r="B1260" s="89">
        <v>1522.47</v>
      </c>
      <c r="C1260" s="89">
        <v>1817.14</v>
      </c>
      <c r="D1260" s="106">
        <f t="shared" si="76"/>
        <v>0.16216141849279642</v>
      </c>
      <c r="E1260" s="90">
        <f t="shared" si="77"/>
        <v>0</v>
      </c>
      <c r="F1260" s="90">
        <f t="shared" si="78"/>
        <v>1814.59</v>
      </c>
      <c r="G1260" s="82" t="s">
        <v>34</v>
      </c>
      <c r="H1260" s="81" t="s">
        <v>3883</v>
      </c>
      <c r="I1260" s="81" t="s">
        <v>3884</v>
      </c>
      <c r="J1260" s="81" t="s">
        <v>435</v>
      </c>
      <c r="K1260" s="81"/>
      <c r="L1260" s="81"/>
      <c r="M1260" s="81"/>
      <c r="N1260" s="81"/>
      <c r="O1260" s="82"/>
      <c r="P1260" s="81"/>
      <c r="Q1260" s="81"/>
      <c r="R1260" s="81"/>
      <c r="S1260" s="81"/>
      <c r="T1260" s="81"/>
      <c r="U1260" s="81">
        <f t="shared" si="79"/>
        <v>0</v>
      </c>
      <c r="V1260" s="81">
        <f>IFERROR(VLOOKUP(A1260,'Competitors Links &amp; Pricings'!A:G,3,0),"")</f>
        <v>1814.59</v>
      </c>
      <c r="W1260" s="81">
        <f>IFERROR(VLOOKUP(A1260,'Competitors Links &amp; Pricings'!A:G,5,0),"")</f>
        <v>1875.12</v>
      </c>
      <c r="X1260" s="81" t="str">
        <f>IFERROR(VLOOKUP(A1260,'Competitors Links &amp; Pricings'!A:G,7,0),"")</f>
        <v xml:space="preserve"> </v>
      </c>
      <c r="Y1260" s="81">
        <f>IFERROR(VLOOKUP(A1260,'Competitors Links &amp; Pricings'!A:L,8,0),"")</f>
        <v>8.25</v>
      </c>
      <c r="Z1260" s="81">
        <f>IFERROR(VLOOKUP(A1260,'Competitors Links &amp; Pricings'!A:L,9,0),"")</f>
        <v>13</v>
      </c>
      <c r="AA1260" s="81">
        <f>IFERROR(VLOOKUP(A1260,'Competitors Links &amp; Pricings'!A:L,10,0),"")</f>
        <v>62.2</v>
      </c>
      <c r="AB1260" s="81">
        <f>IFERROR(VLOOKUP(A1260,'Competitors Links &amp; Pricings'!A:L,11,0),"")</f>
        <v>16.25</v>
      </c>
    </row>
    <row r="1261" spans="1:28" s="83" customFormat="1" ht="12" x14ac:dyDescent="0.25">
      <c r="A1261" s="81" t="s">
        <v>3885</v>
      </c>
      <c r="B1261" s="89">
        <v>1686.52</v>
      </c>
      <c r="C1261" s="89">
        <v>2098.2600000000002</v>
      </c>
      <c r="D1261" s="106">
        <f t="shared" si="76"/>
        <v>0.19622925662215368</v>
      </c>
      <c r="E1261" s="90">
        <f t="shared" si="77"/>
        <v>0</v>
      </c>
      <c r="F1261" s="90">
        <f t="shared" si="78"/>
        <v>2028</v>
      </c>
      <c r="G1261" s="82" t="s">
        <v>34</v>
      </c>
      <c r="H1261" s="81" t="s">
        <v>3886</v>
      </c>
      <c r="I1261" s="81" t="s">
        <v>3887</v>
      </c>
      <c r="J1261" s="81" t="s">
        <v>435</v>
      </c>
      <c r="K1261" s="81"/>
      <c r="L1261" s="81"/>
      <c r="M1261" s="81"/>
      <c r="N1261" s="81"/>
      <c r="O1261" s="82"/>
      <c r="P1261" s="81"/>
      <c r="Q1261" s="81"/>
      <c r="R1261" s="81"/>
      <c r="S1261" s="81"/>
      <c r="T1261" s="81"/>
      <c r="U1261" s="81">
        <f t="shared" si="79"/>
        <v>0</v>
      </c>
      <c r="V1261" s="81">
        <f>IFERROR(VLOOKUP(A1261,'Competitors Links &amp; Pricings'!A:G,3,0),"")</f>
        <v>2028</v>
      </c>
      <c r="W1261" s="81">
        <f>IFERROR(VLOOKUP(A1261,'Competitors Links &amp; Pricings'!A:G,5,0),"")</f>
        <v>2385</v>
      </c>
      <c r="X1261" s="81">
        <f>IFERROR(VLOOKUP(A1261,'Competitors Links &amp; Pricings'!A:G,7,0),"")</f>
        <v>2087.14</v>
      </c>
      <c r="Y1261" s="81">
        <f>IFERROR(VLOOKUP(A1261,'Competitors Links &amp; Pricings'!A:L,8,0),"")</f>
        <v>8.25</v>
      </c>
      <c r="Z1261" s="81">
        <f>IFERROR(VLOOKUP(A1261,'Competitors Links &amp; Pricings'!A:L,9,0),"")</f>
        <v>12</v>
      </c>
      <c r="AA1261" s="81">
        <f>IFERROR(VLOOKUP(A1261,'Competitors Links &amp; Pricings'!A:L,10,0),"")</f>
        <v>61</v>
      </c>
      <c r="AB1261" s="81">
        <f>IFERROR(VLOOKUP(A1261,'Competitors Links &amp; Pricings'!A:L,11,0),"")</f>
        <v>16.25</v>
      </c>
    </row>
    <row r="1262" spans="1:28" s="83" customFormat="1" ht="12" x14ac:dyDescent="0.25">
      <c r="A1262" s="81" t="s">
        <v>3888</v>
      </c>
      <c r="B1262" s="89">
        <v>1548.31</v>
      </c>
      <c r="C1262" s="89">
        <v>1746.16</v>
      </c>
      <c r="D1262" s="106">
        <f t="shared" si="76"/>
        <v>0.1133057680853989</v>
      </c>
      <c r="E1262" s="90">
        <f t="shared" si="77"/>
        <v>0</v>
      </c>
      <c r="F1262" s="90">
        <f t="shared" si="78"/>
        <v>1898</v>
      </c>
      <c r="G1262" s="82" t="s">
        <v>34</v>
      </c>
      <c r="H1262" s="81" t="s">
        <v>3889</v>
      </c>
      <c r="I1262" s="81" t="s">
        <v>3890</v>
      </c>
      <c r="J1262" s="81" t="s">
        <v>435</v>
      </c>
      <c r="K1262" s="81"/>
      <c r="L1262" s="81"/>
      <c r="M1262" s="81"/>
      <c r="N1262" s="81"/>
      <c r="O1262" s="82"/>
      <c r="P1262" s="81"/>
      <c r="Q1262" s="81"/>
      <c r="R1262" s="81"/>
      <c r="S1262" s="81"/>
      <c r="T1262" s="81"/>
      <c r="U1262" s="81">
        <f t="shared" si="79"/>
        <v>0</v>
      </c>
      <c r="V1262" s="81">
        <f>IFERROR(VLOOKUP(A1262,'Competitors Links &amp; Pricings'!A:G,3,0),"")</f>
        <v>1898</v>
      </c>
      <c r="W1262" s="81">
        <f>IFERROR(VLOOKUP(A1262,'Competitors Links &amp; Pricings'!A:G,5,0),"")</f>
        <v>1898.12</v>
      </c>
      <c r="X1262" s="81" t="str">
        <f>IFERROR(VLOOKUP(A1262,'Competitors Links &amp; Pricings'!A:G,7,0),"")</f>
        <v xml:space="preserve"> </v>
      </c>
      <c r="Y1262" s="81">
        <f>IFERROR(VLOOKUP(A1262,'Competitors Links &amp; Pricings'!A:L,8,0),"")</f>
        <v>8.25</v>
      </c>
      <c r="Z1262" s="81">
        <f>IFERROR(VLOOKUP(A1262,'Competitors Links &amp; Pricings'!A:L,9,0),"")</f>
        <v>13</v>
      </c>
      <c r="AA1262" s="81">
        <f>IFERROR(VLOOKUP(A1262,'Competitors Links &amp; Pricings'!A:L,10,0),"")</f>
        <v>62.2</v>
      </c>
      <c r="AB1262" s="81">
        <f>IFERROR(VLOOKUP(A1262,'Competitors Links &amp; Pricings'!A:L,11,0),"")</f>
        <v>16.25</v>
      </c>
    </row>
    <row r="1263" spans="1:28" s="92" customFormat="1" ht="12" x14ac:dyDescent="0.25">
      <c r="A1263" s="91" t="s">
        <v>3891</v>
      </c>
      <c r="B1263" s="89">
        <v>1869.66</v>
      </c>
      <c r="C1263" s="89">
        <v>2449.25</v>
      </c>
      <c r="D1263" s="106">
        <f t="shared" si="76"/>
        <v>0.23663978769010918</v>
      </c>
      <c r="E1263" s="90">
        <f t="shared" si="77"/>
        <v>0</v>
      </c>
      <c r="F1263" s="90">
        <f t="shared" si="78"/>
        <v>1969</v>
      </c>
      <c r="G1263" s="100" t="s">
        <v>262</v>
      </c>
      <c r="H1263" s="101" t="s">
        <v>16682</v>
      </c>
      <c r="I1263" s="101" t="s">
        <v>3892</v>
      </c>
      <c r="J1263" s="101" t="s">
        <v>435</v>
      </c>
      <c r="K1263" s="101"/>
      <c r="L1263" s="101"/>
      <c r="M1263" s="101"/>
      <c r="N1263" s="101"/>
      <c r="O1263" s="100"/>
      <c r="P1263" s="101"/>
      <c r="Q1263" s="101"/>
      <c r="R1263" s="101"/>
      <c r="S1263" s="101"/>
      <c r="T1263" s="101"/>
      <c r="U1263" s="81">
        <f t="shared" si="79"/>
        <v>0</v>
      </c>
      <c r="V1263" s="101">
        <f>IFERROR(VLOOKUP(A1263,'Competitors Links &amp; Pricings'!A:G,3,0),"")</f>
        <v>2074.67</v>
      </c>
      <c r="W1263" s="101">
        <f>IFERROR(VLOOKUP(A1263,'Competitors Links &amp; Pricings'!A:G,5,0),"")</f>
        <v>1969</v>
      </c>
      <c r="X1263" s="101">
        <f>IFERROR(VLOOKUP(A1263,'Competitors Links &amp; Pricings'!A:G,7,0),"")</f>
        <v>2221.9699999999998</v>
      </c>
      <c r="Y1263" s="101">
        <f>IFERROR(VLOOKUP(A1263,'Competitors Links &amp; Pricings'!A:L,8,0),"")</f>
        <v>13</v>
      </c>
      <c r="Z1263" s="101">
        <f>IFERROR(VLOOKUP(A1263,'Competitors Links &amp; Pricings'!A:L,9,0),"")</f>
        <v>22</v>
      </c>
      <c r="AA1263" s="101">
        <f>IFERROR(VLOOKUP(A1263,'Competitors Links &amp; Pricings'!A:L,10,0),"")</f>
        <v>68</v>
      </c>
      <c r="AB1263" s="101">
        <f>IFERROR(VLOOKUP(A1263,'Competitors Links &amp; Pricings'!A:L,11,0),"")</f>
        <v>23</v>
      </c>
    </row>
    <row r="1264" spans="1:28" s="83" customFormat="1" ht="12" x14ac:dyDescent="0.25">
      <c r="A1264" s="81" t="s">
        <v>3893</v>
      </c>
      <c r="B1264" s="89">
        <v>1691.01</v>
      </c>
      <c r="C1264" s="89">
        <v>1995.88</v>
      </c>
      <c r="D1264" s="106">
        <f t="shared" si="76"/>
        <v>0.1527496643084755</v>
      </c>
      <c r="E1264" s="90">
        <f t="shared" si="77"/>
        <v>0</v>
      </c>
      <c r="F1264" s="90">
        <f t="shared" si="78"/>
        <v>1640</v>
      </c>
      <c r="G1264" s="82" t="s">
        <v>34</v>
      </c>
      <c r="H1264" s="81" t="s">
        <v>3894</v>
      </c>
      <c r="I1264" s="81" t="s">
        <v>3895</v>
      </c>
      <c r="J1264" s="81" t="s">
        <v>435</v>
      </c>
      <c r="K1264" s="81"/>
      <c r="L1264" s="81"/>
      <c r="M1264" s="81"/>
      <c r="N1264" s="81"/>
      <c r="O1264" s="82"/>
      <c r="P1264" s="81"/>
      <c r="Q1264" s="81"/>
      <c r="R1264" s="81"/>
      <c r="S1264" s="81"/>
      <c r="T1264" s="81"/>
      <c r="U1264" s="81">
        <f t="shared" si="79"/>
        <v>0</v>
      </c>
      <c r="V1264" s="81">
        <f>IFERROR(VLOOKUP(A1264,'Competitors Links &amp; Pricings'!A:G,3,0),"")</f>
        <v>1873</v>
      </c>
      <c r="W1264" s="81">
        <f>IFERROR(VLOOKUP(A1264,'Competitors Links &amp; Pricings'!A:G,5,0),"")</f>
        <v>1685</v>
      </c>
      <c r="X1264" s="81">
        <f>IFERROR(VLOOKUP(A1264,'Competitors Links &amp; Pricings'!A:G,7,0),"")</f>
        <v>1640</v>
      </c>
      <c r="Y1264" s="81">
        <f>IFERROR(VLOOKUP(A1264,'Competitors Links &amp; Pricings'!A:L,8,0),"")</f>
        <v>8.25</v>
      </c>
      <c r="Z1264" s="81">
        <f>IFERROR(VLOOKUP(A1264,'Competitors Links &amp; Pricings'!A:L,9,0),"")</f>
        <v>13</v>
      </c>
      <c r="AA1264" s="81">
        <f>IFERROR(VLOOKUP(A1264,'Competitors Links &amp; Pricings'!A:L,10,0),"")</f>
        <v>62</v>
      </c>
      <c r="AB1264" s="81">
        <f>IFERROR(VLOOKUP(A1264,'Competitors Links &amp; Pricings'!A:L,11,0),"")</f>
        <v>16.25</v>
      </c>
    </row>
    <row r="1265" spans="1:28" s="83" customFormat="1" ht="12" x14ac:dyDescent="0.25">
      <c r="A1265" s="81" t="s">
        <v>3896</v>
      </c>
      <c r="B1265" s="89">
        <v>1583.15</v>
      </c>
      <c r="C1265" s="89">
        <v>1889.57</v>
      </c>
      <c r="D1265" s="106">
        <f t="shared" si="76"/>
        <v>0.16216387855438003</v>
      </c>
      <c r="E1265" s="90">
        <f t="shared" si="77"/>
        <v>0</v>
      </c>
      <c r="F1265" s="90">
        <f t="shared" si="78"/>
        <v>1881.95</v>
      </c>
      <c r="G1265" s="82" t="s">
        <v>34</v>
      </c>
      <c r="H1265" s="81" t="s">
        <v>3897</v>
      </c>
      <c r="I1265" s="81" t="s">
        <v>3898</v>
      </c>
      <c r="J1265" s="81" t="s">
        <v>435</v>
      </c>
      <c r="K1265" s="81"/>
      <c r="L1265" s="81"/>
      <c r="M1265" s="81"/>
      <c r="N1265" s="81"/>
      <c r="O1265" s="82"/>
      <c r="P1265" s="81"/>
      <c r="Q1265" s="81"/>
      <c r="R1265" s="81"/>
      <c r="S1265" s="81"/>
      <c r="T1265" s="81"/>
      <c r="U1265" s="81">
        <f t="shared" si="79"/>
        <v>0</v>
      </c>
      <c r="V1265" s="81">
        <f>IFERROR(VLOOKUP(A1265,'Competitors Links &amp; Pricings'!A:G,3,0),"")</f>
        <v>1881.95</v>
      </c>
      <c r="W1265" s="81">
        <f>IFERROR(VLOOKUP(A1265,'Competitors Links &amp; Pricings'!A:G,5,0),"")</f>
        <v>1944.08</v>
      </c>
      <c r="X1265" s="81" t="str">
        <f>IFERROR(VLOOKUP(A1265,'Competitors Links &amp; Pricings'!A:G,7,0),"")</f>
        <v xml:space="preserve"> </v>
      </c>
      <c r="Y1265" s="81">
        <f>IFERROR(VLOOKUP(A1265,'Competitors Links &amp; Pricings'!A:L,8,0),"")</f>
        <v>8.25</v>
      </c>
      <c r="Z1265" s="81">
        <f>IFERROR(VLOOKUP(A1265,'Competitors Links &amp; Pricings'!A:L,9,0),"")</f>
        <v>13</v>
      </c>
      <c r="AA1265" s="81">
        <f>IFERROR(VLOOKUP(A1265,'Competitors Links &amp; Pricings'!A:L,10,0),"")</f>
        <v>67</v>
      </c>
      <c r="AB1265" s="81">
        <f>IFERROR(VLOOKUP(A1265,'Competitors Links &amp; Pricings'!A:L,11,0),"")</f>
        <v>16.25</v>
      </c>
    </row>
    <row r="1266" spans="1:28" s="83" customFormat="1" ht="12" x14ac:dyDescent="0.25">
      <c r="A1266" s="81" t="s">
        <v>3899</v>
      </c>
      <c r="B1266" s="89">
        <v>1778.65</v>
      </c>
      <c r="C1266" s="89">
        <v>1997.08</v>
      </c>
      <c r="D1266" s="106">
        <f t="shared" si="76"/>
        <v>0.10937468704308283</v>
      </c>
      <c r="E1266" s="90">
        <f t="shared" si="77"/>
        <v>0</v>
      </c>
      <c r="F1266" s="90">
        <f t="shared" si="78"/>
        <v>1980</v>
      </c>
      <c r="G1266" s="82" t="s">
        <v>34</v>
      </c>
      <c r="H1266" s="81" t="s">
        <v>3900</v>
      </c>
      <c r="I1266" s="81" t="s">
        <v>3901</v>
      </c>
      <c r="J1266" s="81" t="s">
        <v>435</v>
      </c>
      <c r="K1266" s="81"/>
      <c r="L1266" s="81"/>
      <c r="M1266" s="81"/>
      <c r="N1266" s="81"/>
      <c r="O1266" s="82"/>
      <c r="P1266" s="81"/>
      <c r="Q1266" s="81"/>
      <c r="R1266" s="81"/>
      <c r="S1266" s="81"/>
      <c r="T1266" s="81"/>
      <c r="U1266" s="81">
        <f t="shared" si="79"/>
        <v>0</v>
      </c>
      <c r="V1266" s="81">
        <f>IFERROR(VLOOKUP(A1266,'Competitors Links &amp; Pricings'!A:G,3,0),"")</f>
        <v>1980</v>
      </c>
      <c r="W1266" s="81">
        <f>IFERROR(VLOOKUP(A1266,'Competitors Links &amp; Pricings'!A:G,5,0),"")</f>
        <v>2059</v>
      </c>
      <c r="X1266" s="81">
        <f>IFERROR(VLOOKUP(A1266,'Competitors Links &amp; Pricings'!A:G,7,0),"")</f>
        <v>2019.6</v>
      </c>
      <c r="Y1266" s="81">
        <f>IFERROR(VLOOKUP(A1266,'Competitors Links &amp; Pricings'!A:L,8,0),"")</f>
        <v>8.25</v>
      </c>
      <c r="Z1266" s="81">
        <f>IFERROR(VLOOKUP(A1266,'Competitors Links &amp; Pricings'!A:L,9,0),"")</f>
        <v>13</v>
      </c>
      <c r="AA1266" s="81">
        <f>IFERROR(VLOOKUP(A1266,'Competitors Links &amp; Pricings'!A:L,10,0),"")</f>
        <v>61</v>
      </c>
      <c r="AB1266" s="81">
        <f>IFERROR(VLOOKUP(A1266,'Competitors Links &amp; Pricings'!A:L,11,0),"")</f>
        <v>16.25</v>
      </c>
    </row>
    <row r="1267" spans="1:28" s="83" customFormat="1" ht="12" x14ac:dyDescent="0.25">
      <c r="A1267" s="81" t="s">
        <v>3902</v>
      </c>
      <c r="B1267" s="89">
        <v>1616.85</v>
      </c>
      <c r="C1267" s="89">
        <v>1674.39</v>
      </c>
      <c r="D1267" s="106">
        <f t="shared" si="76"/>
        <v>3.4364753731209688E-2</v>
      </c>
      <c r="E1267" s="90">
        <f t="shared" si="77"/>
        <v>0</v>
      </c>
      <c r="F1267" s="90">
        <f t="shared" si="78"/>
        <v>1819.99</v>
      </c>
      <c r="G1267" s="82" t="s">
        <v>34</v>
      </c>
      <c r="H1267" s="81" t="s">
        <v>3903</v>
      </c>
      <c r="I1267" s="81" t="s">
        <v>3904</v>
      </c>
      <c r="J1267" s="81" t="s">
        <v>435</v>
      </c>
      <c r="K1267" s="81"/>
      <c r="L1267" s="81"/>
      <c r="M1267" s="81"/>
      <c r="N1267" s="81"/>
      <c r="O1267" s="82"/>
      <c r="P1267" s="81"/>
      <c r="Q1267" s="81"/>
      <c r="R1267" s="81"/>
      <c r="S1267" s="81"/>
      <c r="T1267" s="81"/>
      <c r="U1267" s="81">
        <f t="shared" si="79"/>
        <v>0</v>
      </c>
      <c r="V1267" s="81">
        <f>IFERROR(VLOOKUP(A1267,'Competitors Links &amp; Pricings'!A:G,3,0),"")</f>
        <v>1820</v>
      </c>
      <c r="W1267" s="81">
        <f>IFERROR(VLOOKUP(A1267,'Competitors Links &amp; Pricings'!A:G,5,0),"")</f>
        <v>1819.99</v>
      </c>
      <c r="X1267" s="81">
        <f>IFERROR(VLOOKUP(A1267,'Competitors Links &amp; Pricings'!A:G,7,0),"")</f>
        <v>1898.03</v>
      </c>
      <c r="Y1267" s="81">
        <f>IFERROR(VLOOKUP(A1267,'Competitors Links &amp; Pricings'!A:L,8,0),"")</f>
        <v>8.25</v>
      </c>
      <c r="Z1267" s="81">
        <f>IFERROR(VLOOKUP(A1267,'Competitors Links &amp; Pricings'!A:L,9,0),"")</f>
        <v>13</v>
      </c>
      <c r="AA1267" s="81">
        <f>IFERROR(VLOOKUP(A1267,'Competitors Links &amp; Pricings'!A:L,10,0),"")</f>
        <v>67</v>
      </c>
      <c r="AB1267" s="81">
        <f>IFERROR(VLOOKUP(A1267,'Competitors Links &amp; Pricings'!A:L,11,0),"")</f>
        <v>16.25</v>
      </c>
    </row>
    <row r="1268" spans="1:28" s="92" customFormat="1" ht="12" x14ac:dyDescent="0.25">
      <c r="A1268" s="91" t="s">
        <v>3905</v>
      </c>
      <c r="B1268" s="89">
        <v>274.16000000000003</v>
      </c>
      <c r="C1268" s="89">
        <v>329</v>
      </c>
      <c r="D1268" s="106">
        <f t="shared" si="76"/>
        <v>0.16668693009118535</v>
      </c>
      <c r="E1268" s="90">
        <f t="shared" si="77"/>
        <v>0</v>
      </c>
      <c r="F1268" s="90">
        <f t="shared" si="78"/>
        <v>215</v>
      </c>
      <c r="G1268" s="100" t="s">
        <v>262</v>
      </c>
      <c r="H1268" s="101" t="s">
        <v>3906</v>
      </c>
      <c r="I1268" s="101" t="s">
        <v>3907</v>
      </c>
      <c r="J1268" s="101" t="s">
        <v>435</v>
      </c>
      <c r="K1268" s="101"/>
      <c r="L1268" s="101"/>
      <c r="M1268" s="101"/>
      <c r="N1268" s="101"/>
      <c r="O1268" s="100"/>
      <c r="P1268" s="101"/>
      <c r="Q1268" s="101"/>
      <c r="R1268" s="101"/>
      <c r="S1268" s="101"/>
      <c r="T1268" s="101"/>
      <c r="U1268" s="81">
        <f t="shared" si="79"/>
        <v>0</v>
      </c>
      <c r="V1268" s="101">
        <f>IFERROR(VLOOKUP(A1268,'Competitors Links &amp; Pricings'!A:G,3,0),"")</f>
        <v>350</v>
      </c>
      <c r="W1268" s="101">
        <f>IFERROR(VLOOKUP(A1268,'Competitors Links &amp; Pricings'!A:G,5,0),"")</f>
        <v>232.63</v>
      </c>
      <c r="X1268" s="101">
        <f>IFERROR(VLOOKUP(A1268,'Competitors Links &amp; Pricings'!A:G,7,0),"")</f>
        <v>215</v>
      </c>
      <c r="Y1268" s="101">
        <f>IFERROR(VLOOKUP(A1268,'Competitors Links &amp; Pricings'!A:L,8,0),"")</f>
        <v>12.7</v>
      </c>
      <c r="Z1268" s="101">
        <f>IFERROR(VLOOKUP(A1268,'Competitors Links &amp; Pricings'!A:L,9,0),"")</f>
        <v>15.2</v>
      </c>
      <c r="AA1268" s="101">
        <f>IFERROR(VLOOKUP(A1268,'Competitors Links &amp; Pricings'!A:L,10,0),"")</f>
        <v>5.9</v>
      </c>
      <c r="AB1268" s="101">
        <f>IFERROR(VLOOKUP(A1268,'Competitors Links &amp; Pricings'!A:L,11,0),"")</f>
        <v>3.9</v>
      </c>
    </row>
    <row r="1269" spans="1:28" s="83" customFormat="1" ht="12" x14ac:dyDescent="0.25">
      <c r="A1269" s="81" t="s">
        <v>3908</v>
      </c>
      <c r="B1269" s="89">
        <v>228.09</v>
      </c>
      <c r="C1269" s="89">
        <v>269.20999999999998</v>
      </c>
      <c r="D1269" s="106">
        <f t="shared" si="76"/>
        <v>0.15274321161918197</v>
      </c>
      <c r="E1269" s="90">
        <f t="shared" si="77"/>
        <v>0</v>
      </c>
      <c r="F1269" s="90">
        <f t="shared" si="78"/>
        <v>256.85000000000002</v>
      </c>
      <c r="G1269" s="82" t="s">
        <v>34</v>
      </c>
      <c r="H1269" s="81" t="s">
        <v>3909</v>
      </c>
      <c r="I1269" s="81" t="s">
        <v>3910</v>
      </c>
      <c r="J1269" s="81" t="s">
        <v>435</v>
      </c>
      <c r="K1269" s="81"/>
      <c r="L1269" s="81"/>
      <c r="M1269" s="81"/>
      <c r="N1269" s="81"/>
      <c r="O1269" s="82"/>
      <c r="P1269" s="81"/>
      <c r="Q1269" s="81"/>
      <c r="R1269" s="81"/>
      <c r="S1269" s="81"/>
      <c r="T1269" s="81"/>
      <c r="U1269" s="81">
        <f t="shared" si="79"/>
        <v>0</v>
      </c>
      <c r="V1269" s="81">
        <f>IFERROR(VLOOKUP(A1269,'Competitors Links &amp; Pricings'!A:G,3,0),"")</f>
        <v>331</v>
      </c>
      <c r="W1269" s="81">
        <f>IFERROR(VLOOKUP(A1269,'Competitors Links &amp; Pricings'!A:G,5,0),"")</f>
        <v>256.85000000000002</v>
      </c>
      <c r="X1269" s="81">
        <f>IFERROR(VLOOKUP(A1269,'Competitors Links &amp; Pricings'!A:G,7,0),"")</f>
        <v>283.61</v>
      </c>
      <c r="Y1269" s="81">
        <f>IFERROR(VLOOKUP(A1269,'Competitors Links &amp; Pricings'!A:L,8,0),"")</f>
        <v>10</v>
      </c>
      <c r="Z1269" s="81">
        <f>IFERROR(VLOOKUP(A1269,'Competitors Links &amp; Pricings'!A:L,9,0),"")</f>
        <v>20</v>
      </c>
      <c r="AA1269" s="81">
        <f>IFERROR(VLOOKUP(A1269,'Competitors Links &amp; Pricings'!A:L,10,0),"")</f>
        <v>3</v>
      </c>
      <c r="AB1269" s="81">
        <f>IFERROR(VLOOKUP(A1269,'Competitors Links &amp; Pricings'!A:L,11,0),"")</f>
        <v>5</v>
      </c>
    </row>
    <row r="1270" spans="1:28" s="92" customFormat="1" ht="12" x14ac:dyDescent="0.25">
      <c r="A1270" s="91" t="s">
        <v>3911</v>
      </c>
      <c r="B1270" s="89">
        <v>224.72</v>
      </c>
      <c r="C1270" s="89">
        <v>309.06</v>
      </c>
      <c r="D1270" s="106">
        <f t="shared" si="76"/>
        <v>0.27289199508186113</v>
      </c>
      <c r="E1270" s="90">
        <f t="shared" si="77"/>
        <v>0</v>
      </c>
      <c r="F1270" s="90">
        <f t="shared" si="78"/>
        <v>231.67</v>
      </c>
      <c r="G1270" s="100" t="s">
        <v>527</v>
      </c>
      <c r="H1270" s="101" t="s">
        <v>3912</v>
      </c>
      <c r="I1270" s="101" t="s">
        <v>3913</v>
      </c>
      <c r="J1270" s="101" t="s">
        <v>435</v>
      </c>
      <c r="K1270" s="101"/>
      <c r="L1270" s="101"/>
      <c r="M1270" s="101"/>
      <c r="N1270" s="101"/>
      <c r="O1270" s="100"/>
      <c r="P1270" s="101"/>
      <c r="Q1270" s="101"/>
      <c r="R1270" s="101"/>
      <c r="S1270" s="101"/>
      <c r="T1270" s="101"/>
      <c r="U1270" s="81">
        <f t="shared" si="79"/>
        <v>0</v>
      </c>
      <c r="V1270" s="101">
        <f>IFERROR(VLOOKUP(A1270,'Competitors Links &amp; Pricings'!A:G,3,0),"")</f>
        <v>231.67</v>
      </c>
      <c r="W1270" s="101">
        <f>IFERROR(VLOOKUP(A1270,'Competitors Links &amp; Pricings'!A:G,5,0),"")</f>
        <v>289.99</v>
      </c>
      <c r="X1270" s="101">
        <f>IFERROR(VLOOKUP(A1270,'Competitors Links &amp; Pricings'!A:G,7,0),"")</f>
        <v>1010.44</v>
      </c>
      <c r="Y1270" s="101">
        <f>IFERROR(VLOOKUP(A1270,'Competitors Links &amp; Pricings'!A:L,8,0),"")</f>
        <v>8.5</v>
      </c>
      <c r="Z1270" s="101">
        <f>IFERROR(VLOOKUP(A1270,'Competitors Links &amp; Pricings'!A:L,9,0),"")</f>
        <v>14.5</v>
      </c>
      <c r="AA1270" s="101">
        <f>IFERROR(VLOOKUP(A1270,'Competitors Links &amp; Pricings'!A:L,10,0),"")</f>
        <v>4</v>
      </c>
      <c r="AB1270" s="101">
        <f>IFERROR(VLOOKUP(A1270,'Competitors Links &amp; Pricings'!A:L,11,0),"")</f>
        <v>3.8</v>
      </c>
    </row>
    <row r="1271" spans="1:28" s="92" customFormat="1" ht="12" x14ac:dyDescent="0.25">
      <c r="A1271" s="91" t="s">
        <v>3914</v>
      </c>
      <c r="B1271" s="89">
        <v>244.94</v>
      </c>
      <c r="C1271" s="89">
        <v>295.5</v>
      </c>
      <c r="D1271" s="106">
        <f t="shared" si="76"/>
        <v>0.17109983079526228</v>
      </c>
      <c r="E1271" s="90">
        <f t="shared" si="77"/>
        <v>0</v>
      </c>
      <c r="F1271" s="90">
        <f t="shared" si="78"/>
        <v>229.95</v>
      </c>
      <c r="G1271" s="100" t="s">
        <v>262</v>
      </c>
      <c r="H1271" s="101" t="s">
        <v>3915</v>
      </c>
      <c r="I1271" s="101" t="s">
        <v>3916</v>
      </c>
      <c r="J1271" s="101" t="s">
        <v>435</v>
      </c>
      <c r="K1271" s="101"/>
      <c r="L1271" s="101"/>
      <c r="M1271" s="101"/>
      <c r="N1271" s="101"/>
      <c r="O1271" s="100"/>
      <c r="P1271" s="101"/>
      <c r="Q1271" s="101"/>
      <c r="R1271" s="101"/>
      <c r="S1271" s="101"/>
      <c r="T1271" s="101"/>
      <c r="U1271" s="81">
        <f t="shared" si="79"/>
        <v>0</v>
      </c>
      <c r="V1271" s="101">
        <f>IFERROR(VLOOKUP(A1271,'Competitors Links &amp; Pricings'!A:G,3,0),"")</f>
        <v>277.57</v>
      </c>
      <c r="W1271" s="101">
        <f>IFERROR(VLOOKUP(A1271,'Competitors Links &amp; Pricings'!A:G,5,0),"")</f>
        <v>390</v>
      </c>
      <c r="X1271" s="101">
        <f>IFERROR(VLOOKUP(A1271,'Competitors Links &amp; Pricings'!A:G,7,0),"")</f>
        <v>229.95</v>
      </c>
      <c r="Y1271" s="101">
        <f>IFERROR(VLOOKUP(A1271,'Competitors Links &amp; Pricings'!A:L,8,0),"")</f>
        <v>8.5</v>
      </c>
      <c r="Z1271" s="101">
        <f>IFERROR(VLOOKUP(A1271,'Competitors Links &amp; Pricings'!A:L,9,0),"")</f>
        <v>14.5</v>
      </c>
      <c r="AA1271" s="101">
        <f>IFERROR(VLOOKUP(A1271,'Competitors Links &amp; Pricings'!A:L,10,0),"")</f>
        <v>3.7</v>
      </c>
      <c r="AB1271" s="101">
        <f>IFERROR(VLOOKUP(A1271,'Competitors Links &amp; Pricings'!A:L,11,0),"")</f>
        <v>3.8</v>
      </c>
    </row>
    <row r="1272" spans="1:28" s="83" customFormat="1" ht="12" x14ac:dyDescent="0.25">
      <c r="A1272" s="81" t="s">
        <v>3917</v>
      </c>
      <c r="B1272" s="89">
        <v>171.91</v>
      </c>
      <c r="C1272" s="89">
        <v>275.49</v>
      </c>
      <c r="D1272" s="106">
        <f t="shared" si="76"/>
        <v>0.37598460924171478</v>
      </c>
      <c r="E1272" s="90">
        <f t="shared" si="77"/>
        <v>0</v>
      </c>
      <c r="F1272" s="90">
        <f t="shared" si="78"/>
        <v>238.68</v>
      </c>
      <c r="G1272" s="82" t="s">
        <v>34</v>
      </c>
      <c r="H1272" s="81" t="s">
        <v>3918</v>
      </c>
      <c r="I1272" s="81" t="s">
        <v>3919</v>
      </c>
      <c r="J1272" s="81" t="s">
        <v>435</v>
      </c>
      <c r="K1272" s="81"/>
      <c r="L1272" s="81"/>
      <c r="M1272" s="81"/>
      <c r="N1272" s="81"/>
      <c r="O1272" s="82"/>
      <c r="P1272" s="81"/>
      <c r="Q1272" s="81"/>
      <c r="R1272" s="81"/>
      <c r="S1272" s="81"/>
      <c r="T1272" s="81"/>
      <c r="U1272" s="81">
        <f t="shared" si="79"/>
        <v>0</v>
      </c>
      <c r="V1272" s="81">
        <f>IFERROR(VLOOKUP(A1272,'Competitors Links &amp; Pricings'!A:G,3,0),"")</f>
        <v>238.68</v>
      </c>
      <c r="W1272" s="81">
        <f>IFERROR(VLOOKUP(A1272,'Competitors Links &amp; Pricings'!A:G,5,0),"")</f>
        <v>323.7</v>
      </c>
      <c r="X1272" s="81">
        <f>IFERROR(VLOOKUP(A1272,'Competitors Links &amp; Pricings'!A:G,7,0),"")</f>
        <v>289.99</v>
      </c>
      <c r="Y1272" s="81">
        <f>IFERROR(VLOOKUP(A1272,'Competitors Links &amp; Pricings'!A:L,8,0),"")</f>
        <v>8.5</v>
      </c>
      <c r="Z1272" s="81">
        <f>IFERROR(VLOOKUP(A1272,'Competitors Links &amp; Pricings'!A:L,9,0),"")</f>
        <v>14.5</v>
      </c>
      <c r="AA1272" s="81">
        <f>IFERROR(VLOOKUP(A1272,'Competitors Links &amp; Pricings'!A:L,10,0),"")</f>
        <v>4</v>
      </c>
      <c r="AB1272" s="81">
        <f>IFERROR(VLOOKUP(A1272,'Competitors Links &amp; Pricings'!A:L,11,0),"")</f>
        <v>3.8</v>
      </c>
    </row>
    <row r="1273" spans="1:28" s="83" customFormat="1" ht="12" x14ac:dyDescent="0.25">
      <c r="A1273" s="81" t="s">
        <v>3920</v>
      </c>
      <c r="B1273" s="89">
        <v>41.57</v>
      </c>
      <c r="C1273" s="89">
        <v>48.65</v>
      </c>
      <c r="D1273" s="106">
        <f t="shared" si="76"/>
        <v>0.14552929085303182</v>
      </c>
      <c r="E1273" s="90">
        <f t="shared" si="77"/>
        <v>0</v>
      </c>
      <c r="F1273" s="90">
        <f t="shared" si="78"/>
        <v>52.88</v>
      </c>
      <c r="G1273" s="82" t="s">
        <v>34</v>
      </c>
      <c r="H1273" s="81" t="s">
        <v>3921</v>
      </c>
      <c r="I1273" s="81" t="s">
        <v>3922</v>
      </c>
      <c r="J1273" s="81" t="s">
        <v>435</v>
      </c>
      <c r="K1273" s="81"/>
      <c r="L1273" s="81"/>
      <c r="M1273" s="81"/>
      <c r="N1273" s="81"/>
      <c r="O1273" s="82"/>
      <c r="P1273" s="81"/>
      <c r="Q1273" s="81"/>
      <c r="R1273" s="81"/>
      <c r="S1273" s="81"/>
      <c r="T1273" s="81"/>
      <c r="U1273" s="81">
        <f t="shared" si="79"/>
        <v>0</v>
      </c>
      <c r="V1273" s="81">
        <f>IFERROR(VLOOKUP(A1273,'Competitors Links &amp; Pricings'!A:G,3,0),"")</f>
        <v>55.06</v>
      </c>
      <c r="W1273" s="81">
        <f>IFERROR(VLOOKUP(A1273,'Competitors Links &amp; Pricings'!A:G,5,0),"")</f>
        <v>52.88</v>
      </c>
      <c r="X1273" s="81" t="str">
        <f>IFERROR(VLOOKUP(A1273,'Competitors Links &amp; Pricings'!A:G,7,0),"")</f>
        <v xml:space="preserve"> </v>
      </c>
      <c r="Y1273" s="81">
        <f>IFERROR(VLOOKUP(A1273,'Competitors Links &amp; Pricings'!A:L,8,0),"")</f>
        <v>6.25</v>
      </c>
      <c r="Z1273" s="81">
        <f>IFERROR(VLOOKUP(A1273,'Competitors Links &amp; Pricings'!A:L,9,0),"")</f>
        <v>6.25</v>
      </c>
      <c r="AA1273" s="81">
        <f>IFERROR(VLOOKUP(A1273,'Competitors Links &amp; Pricings'!A:L,10,0),"")</f>
        <v>1.26</v>
      </c>
      <c r="AB1273" s="81">
        <f>IFERROR(VLOOKUP(A1273,'Competitors Links &amp; Pricings'!A:L,11,0),"")</f>
        <v>4.25</v>
      </c>
    </row>
    <row r="1274" spans="1:28" s="83" customFormat="1" ht="12" x14ac:dyDescent="0.25">
      <c r="A1274" s="81" t="s">
        <v>3923</v>
      </c>
      <c r="B1274" s="89">
        <v>13.48</v>
      </c>
      <c r="C1274" s="89">
        <v>15.91</v>
      </c>
      <c r="D1274" s="106">
        <f t="shared" si="76"/>
        <v>0.15273412947831549</v>
      </c>
      <c r="E1274" s="90">
        <f t="shared" si="77"/>
        <v>0</v>
      </c>
      <c r="F1274" s="90">
        <f t="shared" si="78"/>
        <v>15.15</v>
      </c>
      <c r="G1274" s="82" t="s">
        <v>34</v>
      </c>
      <c r="H1274" s="81" t="s">
        <v>3924</v>
      </c>
      <c r="I1274" s="81" t="s">
        <v>3925</v>
      </c>
      <c r="J1274" s="81" t="s">
        <v>435</v>
      </c>
      <c r="K1274" s="81"/>
      <c r="L1274" s="81"/>
      <c r="M1274" s="81"/>
      <c r="N1274" s="81"/>
      <c r="O1274" s="82"/>
      <c r="P1274" s="81"/>
      <c r="Q1274" s="81"/>
      <c r="R1274" s="81"/>
      <c r="S1274" s="81"/>
      <c r="T1274" s="81"/>
      <c r="U1274" s="81">
        <f t="shared" si="79"/>
        <v>0</v>
      </c>
      <c r="V1274" s="81">
        <f>IFERROR(VLOOKUP(A1274,'Competitors Links &amp; Pricings'!A:G,3,0),"")</f>
        <v>15.15</v>
      </c>
      <c r="W1274" s="81">
        <f>IFERROR(VLOOKUP(A1274,'Competitors Links &amp; Pricings'!A:G,5,0),"")</f>
        <v>16.41</v>
      </c>
      <c r="X1274" s="81" t="str">
        <f>IFERROR(VLOOKUP(A1274,'Competitors Links &amp; Pricings'!A:G,7,0),"")</f>
        <v xml:space="preserve"> </v>
      </c>
      <c r="Y1274" s="81">
        <f>IFERROR(VLOOKUP(A1274,'Competitors Links &amp; Pricings'!A:L,8,0),"")</f>
        <v>3</v>
      </c>
      <c r="Z1274" s="81">
        <f>IFERROR(VLOOKUP(A1274,'Competitors Links &amp; Pricings'!A:L,9,0),"")</f>
        <v>3</v>
      </c>
      <c r="AA1274" s="81">
        <f>IFERROR(VLOOKUP(A1274,'Competitors Links &amp; Pricings'!A:L,10,0),"")</f>
        <v>0.5</v>
      </c>
      <c r="AB1274" s="81">
        <f>IFERROR(VLOOKUP(A1274,'Competitors Links &amp; Pricings'!A:L,11,0),"")</f>
        <v>1</v>
      </c>
    </row>
    <row r="1275" spans="1:28" s="83" customFormat="1" ht="12" x14ac:dyDescent="0.25">
      <c r="A1275" s="81" t="s">
        <v>3926</v>
      </c>
      <c r="B1275" s="89">
        <v>10.11</v>
      </c>
      <c r="C1275" s="89">
        <v>11.93</v>
      </c>
      <c r="D1275" s="106">
        <f t="shared" si="76"/>
        <v>0.15255658005029341</v>
      </c>
      <c r="E1275" s="90">
        <f t="shared" si="77"/>
        <v>0</v>
      </c>
      <c r="F1275" s="90">
        <f t="shared" si="78"/>
        <v>9</v>
      </c>
      <c r="G1275" s="82" t="s">
        <v>34</v>
      </c>
      <c r="H1275" s="81" t="s">
        <v>3927</v>
      </c>
      <c r="I1275" s="81" t="s">
        <v>3928</v>
      </c>
      <c r="J1275" s="81" t="s">
        <v>435</v>
      </c>
      <c r="K1275" s="81"/>
      <c r="L1275" s="81"/>
      <c r="M1275" s="81"/>
      <c r="N1275" s="81"/>
      <c r="O1275" s="82"/>
      <c r="P1275" s="81"/>
      <c r="Q1275" s="81"/>
      <c r="R1275" s="81"/>
      <c r="S1275" s="81"/>
      <c r="T1275" s="81"/>
      <c r="U1275" s="81">
        <f t="shared" si="79"/>
        <v>0</v>
      </c>
      <c r="V1275" s="81">
        <f>IFERROR(VLOOKUP(A1275,'Competitors Links &amp; Pricings'!A:G,3,0),"")</f>
        <v>12.33</v>
      </c>
      <c r="W1275" s="81">
        <f>IFERROR(VLOOKUP(A1275,'Competitors Links &amp; Pricings'!A:G,5,0),"")</f>
        <v>9</v>
      </c>
      <c r="X1275" s="81" t="str">
        <f>IFERROR(VLOOKUP(A1275,'Competitors Links &amp; Pricings'!A:G,7,0),"")</f>
        <v xml:space="preserve"> </v>
      </c>
      <c r="Y1275" s="81">
        <f>IFERROR(VLOOKUP(A1275,'Competitors Links &amp; Pricings'!A:L,8,0),"")</f>
        <v>2.5</v>
      </c>
      <c r="Z1275" s="81">
        <f>IFERROR(VLOOKUP(A1275,'Competitors Links &amp; Pricings'!A:L,9,0),"")</f>
        <v>4.5</v>
      </c>
      <c r="AA1275" s="81">
        <f>IFERROR(VLOOKUP(A1275,'Competitors Links &amp; Pricings'!A:L,10,0),"")</f>
        <v>0.4</v>
      </c>
      <c r="AB1275" s="81">
        <f>IFERROR(VLOOKUP(A1275,'Competitors Links &amp; Pricings'!A:L,11,0),"")</f>
        <v>1.2</v>
      </c>
    </row>
    <row r="1276" spans="1:28" s="83" customFormat="1" ht="12" x14ac:dyDescent="0.25">
      <c r="A1276" s="81" t="s">
        <v>3929</v>
      </c>
      <c r="B1276" s="89">
        <v>7.87</v>
      </c>
      <c r="C1276" s="89">
        <v>9.2899999999999991</v>
      </c>
      <c r="D1276" s="106">
        <f t="shared" ref="D1276:D1339" si="80">(C1276-B1276)/C1276</f>
        <v>0.15285252960172219</v>
      </c>
      <c r="E1276" s="90">
        <f t="shared" si="77"/>
        <v>0</v>
      </c>
      <c r="F1276" s="90">
        <f t="shared" si="78"/>
        <v>6.53</v>
      </c>
      <c r="G1276" s="82" t="s">
        <v>34</v>
      </c>
      <c r="H1276" s="81" t="s">
        <v>3930</v>
      </c>
      <c r="I1276" s="81" t="s">
        <v>3931</v>
      </c>
      <c r="J1276" s="81" t="s">
        <v>435</v>
      </c>
      <c r="K1276" s="81"/>
      <c r="L1276" s="81"/>
      <c r="M1276" s="81"/>
      <c r="N1276" s="81"/>
      <c r="O1276" s="82"/>
      <c r="P1276" s="81"/>
      <c r="Q1276" s="81"/>
      <c r="R1276" s="81"/>
      <c r="S1276" s="81"/>
      <c r="T1276" s="81"/>
      <c r="U1276" s="81">
        <f t="shared" si="79"/>
        <v>0</v>
      </c>
      <c r="V1276" s="81">
        <f>IFERROR(VLOOKUP(A1276,'Competitors Links &amp; Pricings'!A:G,3,0),"")</f>
        <v>9</v>
      </c>
      <c r="W1276" s="81">
        <f>IFERROR(VLOOKUP(A1276,'Competitors Links &amp; Pricings'!A:G,5,0),"")</f>
        <v>6.53</v>
      </c>
      <c r="X1276" s="81">
        <f>IFERROR(VLOOKUP(A1276,'Competitors Links &amp; Pricings'!A:G,7,0),"")</f>
        <v>6.53</v>
      </c>
      <c r="Y1276" s="81">
        <f>IFERROR(VLOOKUP(A1276,'Competitors Links &amp; Pricings'!A:L,8,0),"")</f>
        <v>1.6</v>
      </c>
      <c r="Z1276" s="81">
        <f>IFERROR(VLOOKUP(A1276,'Competitors Links &amp; Pricings'!A:L,9,0),"")</f>
        <v>2.5</v>
      </c>
      <c r="AA1276" s="81">
        <f>IFERROR(VLOOKUP(A1276,'Competitors Links &amp; Pricings'!A:L,10,0),"")</f>
        <v>0.3</v>
      </c>
      <c r="AB1276" s="81">
        <f>IFERROR(VLOOKUP(A1276,'Competitors Links &amp; Pricings'!A:L,11,0),"")</f>
        <v>1.2</v>
      </c>
    </row>
    <row r="1277" spans="1:28" s="83" customFormat="1" ht="12" x14ac:dyDescent="0.25">
      <c r="A1277" s="81" t="s">
        <v>3932</v>
      </c>
      <c r="B1277" s="89">
        <v>69.66</v>
      </c>
      <c r="C1277" s="89">
        <v>84.6</v>
      </c>
      <c r="D1277" s="106">
        <f t="shared" si="80"/>
        <v>0.17659574468085104</v>
      </c>
      <c r="E1277" s="90">
        <f t="shared" si="77"/>
        <v>0</v>
      </c>
      <c r="F1277" s="90">
        <f t="shared" si="78"/>
        <v>91.96</v>
      </c>
      <c r="G1277" s="82" t="s">
        <v>34</v>
      </c>
      <c r="H1277" s="81" t="s">
        <v>3933</v>
      </c>
      <c r="I1277" s="81" t="s">
        <v>3934</v>
      </c>
      <c r="J1277" s="81" t="s">
        <v>435</v>
      </c>
      <c r="K1277" s="81"/>
      <c r="L1277" s="81"/>
      <c r="M1277" s="81"/>
      <c r="N1277" s="81"/>
      <c r="O1277" s="82"/>
      <c r="P1277" s="81"/>
      <c r="Q1277" s="81"/>
      <c r="R1277" s="81"/>
      <c r="S1277" s="81"/>
      <c r="T1277" s="81"/>
      <c r="U1277" s="81">
        <f t="shared" si="79"/>
        <v>0</v>
      </c>
      <c r="V1277" s="81">
        <f>IFERROR(VLOOKUP(A1277,'Competitors Links &amp; Pricings'!A:G,3,0),"")</f>
        <v>91.96</v>
      </c>
      <c r="W1277" s="81" t="str">
        <f>IFERROR(VLOOKUP(A1277,'Competitors Links &amp; Pricings'!A:G,5,0),"")</f>
        <v xml:space="preserve"> </v>
      </c>
      <c r="X1277" s="81" t="str">
        <f>IFERROR(VLOOKUP(A1277,'Competitors Links &amp; Pricings'!A:G,7,0),"")</f>
        <v xml:space="preserve"> </v>
      </c>
      <c r="Y1277" s="81">
        <f>IFERROR(VLOOKUP(A1277,'Competitors Links &amp; Pricings'!A:L,8,0),"")</f>
        <v>3</v>
      </c>
      <c r="Z1277" s="81">
        <f>IFERROR(VLOOKUP(A1277,'Competitors Links &amp; Pricings'!A:L,9,0),"")</f>
        <v>3.6</v>
      </c>
      <c r="AA1277" s="81">
        <f>IFERROR(VLOOKUP(A1277,'Competitors Links &amp; Pricings'!A:L,10,0),"")</f>
        <v>1</v>
      </c>
      <c r="AB1277" s="81">
        <f>IFERROR(VLOOKUP(A1277,'Competitors Links &amp; Pricings'!A:L,11,0),"")</f>
        <v>1.2</v>
      </c>
    </row>
    <row r="1278" spans="1:28" s="83" customFormat="1" ht="12" x14ac:dyDescent="0.25">
      <c r="A1278" s="81" t="s">
        <v>3935</v>
      </c>
      <c r="B1278" s="89">
        <v>116.85</v>
      </c>
      <c r="C1278" s="89">
        <v>153.07</v>
      </c>
      <c r="D1278" s="106">
        <f t="shared" si="80"/>
        <v>0.23662376690403084</v>
      </c>
      <c r="E1278" s="90">
        <f t="shared" si="77"/>
        <v>0</v>
      </c>
      <c r="F1278" s="90">
        <f t="shared" si="78"/>
        <v>93</v>
      </c>
      <c r="G1278" s="82" t="s">
        <v>60</v>
      </c>
      <c r="H1278" s="81" t="s">
        <v>3936</v>
      </c>
      <c r="I1278" s="81" t="s">
        <v>3937</v>
      </c>
      <c r="J1278" s="81" t="s">
        <v>435</v>
      </c>
      <c r="K1278" s="81"/>
      <c r="L1278" s="81"/>
      <c r="M1278" s="81"/>
      <c r="N1278" s="81"/>
      <c r="O1278" s="82"/>
      <c r="P1278" s="81"/>
      <c r="Q1278" s="81"/>
      <c r="R1278" s="81"/>
      <c r="S1278" s="81"/>
      <c r="T1278" s="81"/>
      <c r="U1278" s="81">
        <f t="shared" si="79"/>
        <v>0</v>
      </c>
      <c r="V1278" s="81">
        <f>IFERROR(VLOOKUP(A1278,'Competitors Links &amp; Pricings'!A:G,3,0),"")</f>
        <v>93</v>
      </c>
      <c r="W1278" s="81">
        <f>IFERROR(VLOOKUP(A1278,'Competitors Links &amp; Pricings'!A:G,5,0),"")</f>
        <v>100.5</v>
      </c>
      <c r="X1278" s="81" t="str">
        <f>IFERROR(VLOOKUP(A1278,'Competitors Links &amp; Pricings'!A:G,7,0),"")</f>
        <v xml:space="preserve"> </v>
      </c>
      <c r="Y1278" s="81">
        <f>IFERROR(VLOOKUP(A1278,'Competitors Links &amp; Pricings'!A:L,8,0),"")</f>
        <v>3</v>
      </c>
      <c r="Z1278" s="81">
        <f>IFERROR(VLOOKUP(A1278,'Competitors Links &amp; Pricings'!A:L,9,0),"")</f>
        <v>3.6</v>
      </c>
      <c r="AA1278" s="81">
        <f>IFERROR(VLOOKUP(A1278,'Competitors Links &amp; Pricings'!A:L,10,0),"")</f>
        <v>1</v>
      </c>
      <c r="AB1278" s="81">
        <f>IFERROR(VLOOKUP(A1278,'Competitors Links &amp; Pricings'!A:L,11,0),"")</f>
        <v>1.2</v>
      </c>
    </row>
    <row r="1279" spans="1:28" s="83" customFormat="1" ht="12" x14ac:dyDescent="0.25">
      <c r="A1279" s="81" t="s">
        <v>3938</v>
      </c>
      <c r="B1279" s="89">
        <v>74.16</v>
      </c>
      <c r="C1279" s="89">
        <v>87.47</v>
      </c>
      <c r="D1279" s="106">
        <f t="shared" si="80"/>
        <v>0.1521664570709958</v>
      </c>
      <c r="E1279" s="90">
        <f t="shared" si="77"/>
        <v>0</v>
      </c>
      <c r="F1279" s="90">
        <f t="shared" si="78"/>
        <v>70.05</v>
      </c>
      <c r="G1279" s="82" t="s">
        <v>34</v>
      </c>
      <c r="H1279" s="81" t="s">
        <v>3939</v>
      </c>
      <c r="I1279" s="81" t="s">
        <v>3940</v>
      </c>
      <c r="J1279" s="81" t="s">
        <v>435</v>
      </c>
      <c r="K1279" s="81"/>
      <c r="L1279" s="81"/>
      <c r="M1279" s="81"/>
      <c r="N1279" s="81"/>
      <c r="O1279" s="82"/>
      <c r="P1279" s="81"/>
      <c r="Q1279" s="81"/>
      <c r="R1279" s="81"/>
      <c r="S1279" s="81"/>
      <c r="T1279" s="81"/>
      <c r="U1279" s="81">
        <f t="shared" si="79"/>
        <v>0</v>
      </c>
      <c r="V1279" s="81">
        <f>IFERROR(VLOOKUP(A1279,'Competitors Links &amp; Pricings'!A:G,3,0),"")</f>
        <v>70.05</v>
      </c>
      <c r="W1279" s="81">
        <f>IFERROR(VLOOKUP(A1279,'Competitors Links &amp; Pricings'!A:G,5,0),"")</f>
        <v>81.5</v>
      </c>
      <c r="X1279" s="81" t="str">
        <f>IFERROR(VLOOKUP(A1279,'Competitors Links &amp; Pricings'!A:G,7,0),"")</f>
        <v xml:space="preserve"> </v>
      </c>
      <c r="Y1279" s="81">
        <f>IFERROR(VLOOKUP(A1279,'Competitors Links &amp; Pricings'!A:L,8,0),"")</f>
        <v>1.5</v>
      </c>
      <c r="Z1279" s="81">
        <f>IFERROR(VLOOKUP(A1279,'Competitors Links &amp; Pricings'!A:L,9,0),"")</f>
        <v>3</v>
      </c>
      <c r="AA1279" s="81">
        <f>IFERROR(VLOOKUP(A1279,'Competitors Links &amp; Pricings'!A:L,10,0),"")</f>
        <v>0.2</v>
      </c>
      <c r="AB1279" s="81">
        <f>IFERROR(VLOOKUP(A1279,'Competitors Links &amp; Pricings'!A:L,11,0),"")</f>
        <v>1</v>
      </c>
    </row>
    <row r="1280" spans="1:28" s="83" customFormat="1" ht="12" x14ac:dyDescent="0.25">
      <c r="A1280" s="81" t="s">
        <v>3941</v>
      </c>
      <c r="B1280" s="89">
        <v>95.51</v>
      </c>
      <c r="C1280" s="89">
        <v>123.98</v>
      </c>
      <c r="D1280" s="106">
        <f t="shared" si="80"/>
        <v>0.22963381190514598</v>
      </c>
      <c r="E1280" s="90">
        <f t="shared" si="77"/>
        <v>0</v>
      </c>
      <c r="F1280" s="90">
        <f t="shared" si="78"/>
        <v>130.5</v>
      </c>
      <c r="G1280" s="82" t="s">
        <v>34</v>
      </c>
      <c r="H1280" s="81" t="s">
        <v>3942</v>
      </c>
      <c r="I1280" s="81" t="s">
        <v>3943</v>
      </c>
      <c r="J1280" s="81" t="s">
        <v>435</v>
      </c>
      <c r="K1280" s="81"/>
      <c r="L1280" s="81"/>
      <c r="M1280" s="81"/>
      <c r="N1280" s="81"/>
      <c r="O1280" s="82"/>
      <c r="P1280" s="81"/>
      <c r="Q1280" s="81"/>
      <c r="R1280" s="81"/>
      <c r="S1280" s="81"/>
      <c r="T1280" s="81"/>
      <c r="U1280" s="81">
        <f t="shared" si="79"/>
        <v>0</v>
      </c>
      <c r="V1280" s="81">
        <f>IFERROR(VLOOKUP(A1280,'Competitors Links &amp; Pricings'!A:G,3,0),"")</f>
        <v>131.81</v>
      </c>
      <c r="W1280" s="81">
        <f>IFERROR(VLOOKUP(A1280,'Competitors Links &amp; Pricings'!A:G,5,0),"")</f>
        <v>130.5</v>
      </c>
      <c r="X1280" s="81" t="str">
        <f>IFERROR(VLOOKUP(A1280,'Competitors Links &amp; Pricings'!A:G,7,0),"")</f>
        <v xml:space="preserve"> </v>
      </c>
      <c r="Y1280" s="81">
        <f>IFERROR(VLOOKUP(A1280,'Competitors Links &amp; Pricings'!A:L,8,0),"")</f>
        <v>3</v>
      </c>
      <c r="Z1280" s="81">
        <f>IFERROR(VLOOKUP(A1280,'Competitors Links &amp; Pricings'!A:L,9,0),"")</f>
        <v>12</v>
      </c>
      <c r="AA1280" s="81">
        <f>IFERROR(VLOOKUP(A1280,'Competitors Links &amp; Pricings'!A:L,10,0),"")</f>
        <v>2.2000000000000002</v>
      </c>
      <c r="AB1280" s="81">
        <f>IFERROR(VLOOKUP(A1280,'Competitors Links &amp; Pricings'!A:L,11,0),"")</f>
        <v>2</v>
      </c>
    </row>
    <row r="1281" spans="1:28" s="83" customFormat="1" ht="12" x14ac:dyDescent="0.25">
      <c r="A1281" s="81" t="s">
        <v>3944</v>
      </c>
      <c r="B1281" s="89">
        <v>95.51</v>
      </c>
      <c r="C1281" s="89">
        <v>123.98</v>
      </c>
      <c r="D1281" s="106">
        <f t="shared" si="80"/>
        <v>0.22963381190514598</v>
      </c>
      <c r="E1281" s="90">
        <f t="shared" si="77"/>
        <v>0</v>
      </c>
      <c r="F1281" s="90">
        <f t="shared" si="78"/>
        <v>130.5</v>
      </c>
      <c r="G1281" s="82" t="s">
        <v>34</v>
      </c>
      <c r="H1281" s="81" t="s">
        <v>3945</v>
      </c>
      <c r="I1281" s="81" t="s">
        <v>3946</v>
      </c>
      <c r="J1281" s="81" t="s">
        <v>435</v>
      </c>
      <c r="K1281" s="81"/>
      <c r="L1281" s="81"/>
      <c r="M1281" s="81"/>
      <c r="N1281" s="81"/>
      <c r="O1281" s="82"/>
      <c r="P1281" s="81"/>
      <c r="Q1281" s="81"/>
      <c r="R1281" s="81"/>
      <c r="S1281" s="81"/>
      <c r="T1281" s="81"/>
      <c r="U1281" s="81">
        <f t="shared" si="79"/>
        <v>0</v>
      </c>
      <c r="V1281" s="81">
        <f>IFERROR(VLOOKUP(A1281,'Competitors Links &amp; Pricings'!A:G,3,0),"")</f>
        <v>131.81</v>
      </c>
      <c r="W1281" s="81">
        <f>IFERROR(VLOOKUP(A1281,'Competitors Links &amp; Pricings'!A:G,5,0),"")</f>
        <v>130.5</v>
      </c>
      <c r="X1281" s="81" t="str">
        <f>IFERROR(VLOOKUP(A1281,'Competitors Links &amp; Pricings'!A:G,7,0),"")</f>
        <v xml:space="preserve"> </v>
      </c>
      <c r="Y1281" s="81">
        <f>IFERROR(VLOOKUP(A1281,'Competitors Links &amp; Pricings'!A:L,8,0),"")</f>
        <v>3</v>
      </c>
      <c r="Z1281" s="81">
        <f>IFERROR(VLOOKUP(A1281,'Competitors Links &amp; Pricings'!A:L,9,0),"")</f>
        <v>12</v>
      </c>
      <c r="AA1281" s="81">
        <f>IFERROR(VLOOKUP(A1281,'Competitors Links &amp; Pricings'!A:L,10,0),"")</f>
        <v>2.2000000000000002</v>
      </c>
      <c r="AB1281" s="81">
        <f>IFERROR(VLOOKUP(A1281,'Competitors Links &amp; Pricings'!A:L,11,0),"")</f>
        <v>2</v>
      </c>
    </row>
    <row r="1282" spans="1:28" s="83" customFormat="1" ht="12" x14ac:dyDescent="0.25">
      <c r="A1282" s="81" t="s">
        <v>3947</v>
      </c>
      <c r="B1282" s="89">
        <v>56.18</v>
      </c>
      <c r="C1282" s="89">
        <v>68.48</v>
      </c>
      <c r="D1282" s="106">
        <f t="shared" si="80"/>
        <v>0.17961448598130847</v>
      </c>
      <c r="E1282" s="90">
        <f t="shared" ref="E1282:E1345" si="81">MIN(K1282:T1282)</f>
        <v>0</v>
      </c>
      <c r="F1282" s="90">
        <f t="shared" ref="F1282:F1345" si="82">MIN(V1282:X1282)</f>
        <v>74.430000000000007</v>
      </c>
      <c r="G1282" s="82" t="s">
        <v>34</v>
      </c>
      <c r="H1282" s="81" t="s">
        <v>3948</v>
      </c>
      <c r="I1282" s="81" t="s">
        <v>3949</v>
      </c>
      <c r="J1282" s="81" t="s">
        <v>435</v>
      </c>
      <c r="K1282" s="81"/>
      <c r="L1282" s="81"/>
      <c r="M1282" s="81"/>
      <c r="N1282" s="81"/>
      <c r="O1282" s="82"/>
      <c r="P1282" s="81"/>
      <c r="Q1282" s="81"/>
      <c r="R1282" s="81"/>
      <c r="S1282" s="81"/>
      <c r="T1282" s="81"/>
      <c r="U1282" s="81">
        <f t="shared" si="79"/>
        <v>0</v>
      </c>
      <c r="V1282" s="81">
        <f>IFERROR(VLOOKUP(A1282,'Competitors Links &amp; Pricings'!A:G,3,0),"")</f>
        <v>74.430000000000007</v>
      </c>
      <c r="W1282" s="81">
        <f>IFERROR(VLOOKUP(A1282,'Competitors Links &amp; Pricings'!A:G,5,0),"")</f>
        <v>76.5</v>
      </c>
      <c r="X1282" s="81">
        <f>IFERROR(VLOOKUP(A1282,'Competitors Links &amp; Pricings'!A:G,7,0),"")</f>
        <v>80.75</v>
      </c>
      <c r="Y1282" s="81">
        <f>IFERROR(VLOOKUP(A1282,'Competitors Links &amp; Pricings'!A:L,8,0),"")</f>
        <v>3</v>
      </c>
      <c r="Z1282" s="81">
        <f>IFERROR(VLOOKUP(A1282,'Competitors Links &amp; Pricings'!A:L,9,0),"")</f>
        <v>3.6</v>
      </c>
      <c r="AA1282" s="81">
        <f>IFERROR(VLOOKUP(A1282,'Competitors Links &amp; Pricings'!A:L,10,0),"")</f>
        <v>0.6</v>
      </c>
      <c r="AB1282" s="81">
        <f>IFERROR(VLOOKUP(A1282,'Competitors Links &amp; Pricings'!A:L,11,0),"")</f>
        <v>1.2</v>
      </c>
    </row>
    <row r="1283" spans="1:28" s="83" customFormat="1" ht="12" x14ac:dyDescent="0.25">
      <c r="A1283" s="81" t="s">
        <v>3950</v>
      </c>
      <c r="B1283" s="89">
        <v>76.400000000000006</v>
      </c>
      <c r="C1283" s="89">
        <v>90.16</v>
      </c>
      <c r="D1283" s="106">
        <f t="shared" si="80"/>
        <v>0.15261756876663699</v>
      </c>
      <c r="E1283" s="90">
        <f t="shared" si="81"/>
        <v>0</v>
      </c>
      <c r="F1283" s="90">
        <f t="shared" si="82"/>
        <v>73.5</v>
      </c>
      <c r="G1283" s="82" t="s">
        <v>34</v>
      </c>
      <c r="H1283" s="81" t="s">
        <v>3951</v>
      </c>
      <c r="I1283" s="81" t="s">
        <v>3952</v>
      </c>
      <c r="J1283" s="81" t="s">
        <v>435</v>
      </c>
      <c r="K1283" s="81"/>
      <c r="L1283" s="81"/>
      <c r="M1283" s="81"/>
      <c r="N1283" s="81"/>
      <c r="O1283" s="82"/>
      <c r="P1283" s="81"/>
      <c r="Q1283" s="81"/>
      <c r="R1283" s="81"/>
      <c r="S1283" s="81"/>
      <c r="T1283" s="81"/>
      <c r="U1283" s="81">
        <f t="shared" ref="U1283:U1346" si="83">COUNTIF(K1283:T1283,"&gt;0")</f>
        <v>0</v>
      </c>
      <c r="V1283" s="81">
        <f>IFERROR(VLOOKUP(A1283,'Competitors Links &amp; Pricings'!A:G,3,0),"")</f>
        <v>74</v>
      </c>
      <c r="W1283" s="81">
        <f>IFERROR(VLOOKUP(A1283,'Competitors Links &amp; Pricings'!A:G,5,0),"")</f>
        <v>73.5</v>
      </c>
      <c r="X1283" s="81" t="str">
        <f>IFERROR(VLOOKUP(A1283,'Competitors Links &amp; Pricings'!A:G,7,0),"")</f>
        <v xml:space="preserve"> </v>
      </c>
      <c r="Y1283" s="81">
        <f>IFERROR(VLOOKUP(A1283,'Competitors Links &amp; Pricings'!A:L,8,0),"")</f>
        <v>3</v>
      </c>
      <c r="Z1283" s="81">
        <f>IFERROR(VLOOKUP(A1283,'Competitors Links &amp; Pricings'!A:L,9,0),"")</f>
        <v>3.6</v>
      </c>
      <c r="AA1283" s="81">
        <f>IFERROR(VLOOKUP(A1283,'Competitors Links &amp; Pricings'!A:L,10,0),"")</f>
        <v>0.6</v>
      </c>
      <c r="AB1283" s="81">
        <f>IFERROR(VLOOKUP(A1283,'Competitors Links &amp; Pricings'!A:L,11,0),"")</f>
        <v>1.2</v>
      </c>
    </row>
    <row r="1284" spans="1:28" s="83" customFormat="1" ht="12" x14ac:dyDescent="0.25">
      <c r="A1284" s="81" t="s">
        <v>3953</v>
      </c>
      <c r="B1284" s="89">
        <v>28.09</v>
      </c>
      <c r="C1284" s="89">
        <v>33</v>
      </c>
      <c r="D1284" s="106">
        <f t="shared" si="80"/>
        <v>0.1487878787878788</v>
      </c>
      <c r="E1284" s="90">
        <f t="shared" si="81"/>
        <v>0</v>
      </c>
      <c r="F1284" s="90">
        <f t="shared" si="82"/>
        <v>35.869999999999997</v>
      </c>
      <c r="G1284" s="82" t="s">
        <v>34</v>
      </c>
      <c r="H1284" s="81" t="s">
        <v>3954</v>
      </c>
      <c r="I1284" s="81" t="s">
        <v>3955</v>
      </c>
      <c r="J1284" s="81" t="s">
        <v>435</v>
      </c>
      <c r="K1284" s="81"/>
      <c r="L1284" s="81"/>
      <c r="M1284" s="81"/>
      <c r="N1284" s="81"/>
      <c r="O1284" s="82"/>
      <c r="P1284" s="81"/>
      <c r="Q1284" s="81"/>
      <c r="R1284" s="81"/>
      <c r="S1284" s="81"/>
      <c r="T1284" s="81"/>
      <c r="U1284" s="81">
        <f t="shared" si="83"/>
        <v>0</v>
      </c>
      <c r="V1284" s="81">
        <f>IFERROR(VLOOKUP(A1284,'Competitors Links &amp; Pricings'!A:G,3,0),"")</f>
        <v>35.869999999999997</v>
      </c>
      <c r="W1284" s="81" t="str">
        <f>IFERROR(VLOOKUP(A1284,'Competitors Links &amp; Pricings'!A:G,5,0),"")</f>
        <v xml:space="preserve"> </v>
      </c>
      <c r="X1284" s="81" t="str">
        <f>IFERROR(VLOOKUP(A1284,'Competitors Links &amp; Pricings'!A:G,7,0),"")</f>
        <v xml:space="preserve"> </v>
      </c>
      <c r="Y1284" s="81">
        <f>IFERROR(VLOOKUP(A1284,'Competitors Links &amp; Pricings'!A:L,8,0),"")</f>
        <v>1.5</v>
      </c>
      <c r="Z1284" s="81">
        <f>IFERROR(VLOOKUP(A1284,'Competitors Links &amp; Pricings'!A:L,9,0),"")</f>
        <v>3.5</v>
      </c>
      <c r="AA1284" s="81">
        <f>IFERROR(VLOOKUP(A1284,'Competitors Links &amp; Pricings'!A:L,10,0),"")</f>
        <v>0.3</v>
      </c>
      <c r="AB1284" s="81">
        <f>IFERROR(VLOOKUP(A1284,'Competitors Links &amp; Pricings'!A:L,11,0),"")</f>
        <v>1</v>
      </c>
    </row>
    <row r="1285" spans="1:28" s="83" customFormat="1" ht="12" x14ac:dyDescent="0.25">
      <c r="A1285" s="81" t="s">
        <v>3956</v>
      </c>
      <c r="B1285" s="89">
        <v>64.040000000000006</v>
      </c>
      <c r="C1285" s="89">
        <v>75.55</v>
      </c>
      <c r="D1285" s="106">
        <f t="shared" si="80"/>
        <v>0.15234943745863655</v>
      </c>
      <c r="E1285" s="90">
        <f t="shared" si="81"/>
        <v>0</v>
      </c>
      <c r="F1285" s="90">
        <f t="shared" si="82"/>
        <v>73.55</v>
      </c>
      <c r="G1285" s="82" t="s">
        <v>34</v>
      </c>
      <c r="H1285" s="81" t="s">
        <v>3957</v>
      </c>
      <c r="I1285" s="81" t="s">
        <v>3958</v>
      </c>
      <c r="J1285" s="81" t="s">
        <v>435</v>
      </c>
      <c r="K1285" s="81"/>
      <c r="L1285" s="81"/>
      <c r="M1285" s="81"/>
      <c r="N1285" s="81"/>
      <c r="O1285" s="82"/>
      <c r="P1285" s="81"/>
      <c r="Q1285" s="81"/>
      <c r="R1285" s="81"/>
      <c r="S1285" s="81"/>
      <c r="T1285" s="81"/>
      <c r="U1285" s="81">
        <f t="shared" si="83"/>
        <v>0</v>
      </c>
      <c r="V1285" s="81">
        <f>IFERROR(VLOOKUP(A1285,'Competitors Links &amp; Pricings'!A:G,3,0),"")</f>
        <v>77.95</v>
      </c>
      <c r="W1285" s="81">
        <f>IFERROR(VLOOKUP(A1285,'Competitors Links &amp; Pricings'!A:G,5,0),"")</f>
        <v>73.55</v>
      </c>
      <c r="X1285" s="81" t="str">
        <f>IFERROR(VLOOKUP(A1285,'Competitors Links &amp; Pricings'!A:G,7,0),"")</f>
        <v xml:space="preserve"> </v>
      </c>
      <c r="Y1285" s="81">
        <f>IFERROR(VLOOKUP(A1285,'Competitors Links &amp; Pricings'!A:L,8,0),"")</f>
        <v>3</v>
      </c>
      <c r="Z1285" s="81">
        <f>IFERROR(VLOOKUP(A1285,'Competitors Links &amp; Pricings'!A:L,9,0),"")</f>
        <v>6</v>
      </c>
      <c r="AA1285" s="81">
        <f>IFERROR(VLOOKUP(A1285,'Competitors Links &amp; Pricings'!A:L,10,0),"")</f>
        <v>0.61</v>
      </c>
      <c r="AB1285" s="81">
        <f>IFERROR(VLOOKUP(A1285,'Competitors Links &amp; Pricings'!A:L,11,0),"")</f>
        <v>2</v>
      </c>
    </row>
    <row r="1286" spans="1:28" s="83" customFormat="1" ht="12" x14ac:dyDescent="0.25">
      <c r="A1286" s="81" t="s">
        <v>3959</v>
      </c>
      <c r="B1286" s="89">
        <v>62.92</v>
      </c>
      <c r="C1286" s="89">
        <v>74.260000000000005</v>
      </c>
      <c r="D1286" s="106">
        <f t="shared" si="80"/>
        <v>0.15270670616751955</v>
      </c>
      <c r="E1286" s="90">
        <f t="shared" si="81"/>
        <v>0</v>
      </c>
      <c r="F1286" s="90">
        <f t="shared" si="82"/>
        <v>73.55</v>
      </c>
      <c r="G1286" s="82" t="s">
        <v>34</v>
      </c>
      <c r="H1286" s="81" t="s">
        <v>3960</v>
      </c>
      <c r="I1286" s="81" t="s">
        <v>3961</v>
      </c>
      <c r="J1286" s="81" t="s">
        <v>435</v>
      </c>
      <c r="K1286" s="81"/>
      <c r="L1286" s="81"/>
      <c r="M1286" s="81"/>
      <c r="N1286" s="81"/>
      <c r="O1286" s="82"/>
      <c r="P1286" s="81"/>
      <c r="Q1286" s="81"/>
      <c r="R1286" s="81"/>
      <c r="S1286" s="81"/>
      <c r="T1286" s="81"/>
      <c r="U1286" s="81">
        <f t="shared" si="83"/>
        <v>0</v>
      </c>
      <c r="V1286" s="81">
        <f>IFERROR(VLOOKUP(A1286,'Competitors Links &amp; Pricings'!A:G,3,0),"")</f>
        <v>81.12</v>
      </c>
      <c r="W1286" s="81">
        <f>IFERROR(VLOOKUP(A1286,'Competitors Links &amp; Pricings'!A:G,5,0),"")</f>
        <v>73.55</v>
      </c>
      <c r="X1286" s="81">
        <f>IFERROR(VLOOKUP(A1286,'Competitors Links &amp; Pricings'!A:G,7,0),"")</f>
        <v>80</v>
      </c>
      <c r="Y1286" s="81">
        <f>IFERROR(VLOOKUP(A1286,'Competitors Links &amp; Pricings'!A:L,8,0),"")</f>
        <v>6.2</v>
      </c>
      <c r="Z1286" s="81">
        <f>IFERROR(VLOOKUP(A1286,'Competitors Links &amp; Pricings'!A:L,9,0),"")</f>
        <v>2</v>
      </c>
      <c r="AA1286" s="81">
        <f>IFERROR(VLOOKUP(A1286,'Competitors Links &amp; Pricings'!A:L,10,0),"")</f>
        <v>0.63</v>
      </c>
      <c r="AB1286" s="81">
        <f>IFERROR(VLOOKUP(A1286,'Competitors Links &amp; Pricings'!A:L,11,0),"")</f>
        <v>3</v>
      </c>
    </row>
    <row r="1287" spans="1:28" s="83" customFormat="1" ht="12" x14ac:dyDescent="0.25">
      <c r="A1287" s="81" t="s">
        <v>3962</v>
      </c>
      <c r="B1287" s="89">
        <v>95.07</v>
      </c>
      <c r="C1287" s="89">
        <v>117.89</v>
      </c>
      <c r="D1287" s="106">
        <f t="shared" si="80"/>
        <v>0.1935702773772161</v>
      </c>
      <c r="E1287" s="90">
        <f t="shared" si="81"/>
        <v>0</v>
      </c>
      <c r="F1287" s="90">
        <f t="shared" si="82"/>
        <v>142.65</v>
      </c>
      <c r="G1287" s="82" t="s">
        <v>34</v>
      </c>
      <c r="H1287" s="81" t="s">
        <v>3963</v>
      </c>
      <c r="I1287" s="81" t="s">
        <v>3964</v>
      </c>
      <c r="J1287" s="81" t="s">
        <v>251</v>
      </c>
      <c r="K1287" s="81"/>
      <c r="L1287" s="81"/>
      <c r="M1287" s="81"/>
      <c r="N1287" s="81"/>
      <c r="O1287" s="82"/>
      <c r="P1287" s="81"/>
      <c r="Q1287" s="81"/>
      <c r="R1287" s="81"/>
      <c r="S1287" s="81"/>
      <c r="T1287" s="81"/>
      <c r="U1287" s="81">
        <f t="shared" si="83"/>
        <v>0</v>
      </c>
      <c r="V1287" s="81">
        <f>IFERROR(VLOOKUP(A1287,'Competitors Links &amp; Pricings'!A:G,3,0),"")</f>
        <v>142.65</v>
      </c>
      <c r="W1287" s="81">
        <f>IFERROR(VLOOKUP(A1287,'Competitors Links &amp; Pricings'!A:G,5,0),"")</f>
        <v>142.65</v>
      </c>
      <c r="X1287" s="81">
        <f>IFERROR(VLOOKUP(A1287,'Competitors Links &amp; Pricings'!A:G,7,0),"")</f>
        <v>142.65</v>
      </c>
      <c r="Y1287" s="81">
        <f>IFERROR(VLOOKUP(A1287,'Competitors Links &amp; Pricings'!A:L,8,0),"")</f>
        <v>5.0999999999999996</v>
      </c>
      <c r="Z1287" s="81">
        <f>IFERROR(VLOOKUP(A1287,'Competitors Links &amp; Pricings'!A:L,9,0),"")</f>
        <v>6.4</v>
      </c>
      <c r="AA1287" s="81">
        <f>IFERROR(VLOOKUP(A1287,'Competitors Links &amp; Pricings'!A:L,10,0),"")</f>
        <v>2.34</v>
      </c>
      <c r="AB1287" s="81">
        <f>IFERROR(VLOOKUP(A1287,'Competitors Links &amp; Pricings'!A:L,11,0),"")</f>
        <v>2.2999999999999998</v>
      </c>
    </row>
    <row r="1288" spans="1:28" s="92" customFormat="1" ht="12" x14ac:dyDescent="0.25">
      <c r="A1288" s="91" t="s">
        <v>3965</v>
      </c>
      <c r="B1288" s="89">
        <v>90.56</v>
      </c>
      <c r="C1288" s="89">
        <v>118.63</v>
      </c>
      <c r="D1288" s="106">
        <f t="shared" si="80"/>
        <v>0.23661805614094239</v>
      </c>
      <c r="E1288" s="90">
        <f t="shared" si="81"/>
        <v>0</v>
      </c>
      <c r="F1288" s="90">
        <f t="shared" si="82"/>
        <v>0</v>
      </c>
      <c r="G1288" s="100" t="s">
        <v>527</v>
      </c>
      <c r="H1288" s="101" t="s">
        <v>3966</v>
      </c>
      <c r="I1288" s="101" t="s">
        <v>3967</v>
      </c>
      <c r="J1288" s="101" t="s">
        <v>251</v>
      </c>
      <c r="K1288" s="101"/>
      <c r="L1288" s="101"/>
      <c r="M1288" s="101"/>
      <c r="N1288" s="101"/>
      <c r="O1288" s="100"/>
      <c r="P1288" s="101"/>
      <c r="Q1288" s="101"/>
      <c r="R1288" s="101"/>
      <c r="S1288" s="101"/>
      <c r="T1288" s="101"/>
      <c r="U1288" s="81">
        <f t="shared" si="83"/>
        <v>0</v>
      </c>
      <c r="V1288" s="101" t="str">
        <f>IFERROR(VLOOKUP(A1288,'Competitors Links &amp; Pricings'!A:G,3,0),"")</f>
        <v xml:space="preserve"> </v>
      </c>
      <c r="W1288" s="101" t="str">
        <f>IFERROR(VLOOKUP(A1288,'Competitors Links &amp; Pricings'!A:G,5,0),"")</f>
        <v xml:space="preserve"> </v>
      </c>
      <c r="X1288" s="101" t="str">
        <f>IFERROR(VLOOKUP(A1288,'Competitors Links &amp; Pricings'!A:G,7,0),"")</f>
        <v xml:space="preserve"> </v>
      </c>
      <c r="Y1288" s="101">
        <f>IFERROR(VLOOKUP(A1288,'Competitors Links &amp; Pricings'!A:L,8,0),"")</f>
        <v>5.07</v>
      </c>
      <c r="Z1288" s="101">
        <f>IFERROR(VLOOKUP(A1288,'Competitors Links &amp; Pricings'!A:L,9,0),"")</f>
        <v>6.1</v>
      </c>
      <c r="AA1288" s="101">
        <f>IFERROR(VLOOKUP(A1288,'Competitors Links &amp; Pricings'!A:L,10,0),"")</f>
        <v>1.44</v>
      </c>
      <c r="AB1288" s="101">
        <f>IFERROR(VLOOKUP(A1288,'Competitors Links &amp; Pricings'!A:L,11,0),"")</f>
        <v>1.77</v>
      </c>
    </row>
    <row r="1289" spans="1:28" s="92" customFormat="1" ht="12" x14ac:dyDescent="0.25">
      <c r="A1289" s="91" t="s">
        <v>3968</v>
      </c>
      <c r="B1289" s="89">
        <v>120.22</v>
      </c>
      <c r="C1289" s="89">
        <v>139.63</v>
      </c>
      <c r="D1289" s="106">
        <f t="shared" si="80"/>
        <v>0.13901024135214493</v>
      </c>
      <c r="E1289" s="90">
        <f t="shared" si="81"/>
        <v>0</v>
      </c>
      <c r="F1289" s="90">
        <f t="shared" si="82"/>
        <v>143.21</v>
      </c>
      <c r="G1289" s="100" t="s">
        <v>262</v>
      </c>
      <c r="H1289" s="101" t="s">
        <v>3969</v>
      </c>
      <c r="I1289" s="101" t="s">
        <v>3970</v>
      </c>
      <c r="J1289" s="101" t="s">
        <v>435</v>
      </c>
      <c r="K1289" s="101"/>
      <c r="L1289" s="101"/>
      <c r="M1289" s="101"/>
      <c r="N1289" s="101"/>
      <c r="O1289" s="100"/>
      <c r="P1289" s="101"/>
      <c r="Q1289" s="101"/>
      <c r="R1289" s="101"/>
      <c r="S1289" s="101"/>
      <c r="T1289" s="101"/>
      <c r="U1289" s="81">
        <f t="shared" si="83"/>
        <v>0</v>
      </c>
      <c r="V1289" s="101">
        <f>IFERROR(VLOOKUP(A1289,'Competitors Links &amp; Pricings'!A:G,3,0),"")</f>
        <v>143.21</v>
      </c>
      <c r="W1289" s="101">
        <f>IFERROR(VLOOKUP(A1289,'Competitors Links &amp; Pricings'!A:G,5,0),"")</f>
        <v>165.67</v>
      </c>
      <c r="X1289" s="101">
        <f>IFERROR(VLOOKUP(A1289,'Competitors Links &amp; Pricings'!A:G,7,0),"")</f>
        <v>145.52000000000001</v>
      </c>
      <c r="Y1289" s="101">
        <f>IFERROR(VLOOKUP(A1289,'Competitors Links &amp; Pricings'!A:L,8,0),"")</f>
        <v>5</v>
      </c>
      <c r="Z1289" s="101">
        <f>IFERROR(VLOOKUP(A1289,'Competitors Links &amp; Pricings'!A:L,9,0),"")</f>
        <v>6</v>
      </c>
      <c r="AA1289" s="101">
        <f>IFERROR(VLOOKUP(A1289,'Competitors Links &amp; Pricings'!A:L,10,0),"")</f>
        <v>2</v>
      </c>
      <c r="AB1289" s="101">
        <f>IFERROR(VLOOKUP(A1289,'Competitors Links &amp; Pricings'!A:L,11,0),"")</f>
        <v>2</v>
      </c>
    </row>
    <row r="1290" spans="1:28" s="83" customFormat="1" ht="12" x14ac:dyDescent="0.25">
      <c r="A1290" s="81" t="s">
        <v>3971</v>
      </c>
      <c r="B1290" s="89">
        <v>94.38</v>
      </c>
      <c r="C1290" s="89">
        <v>111.35</v>
      </c>
      <c r="D1290" s="106">
        <f t="shared" si="80"/>
        <v>0.15240233497979344</v>
      </c>
      <c r="E1290" s="90">
        <f t="shared" si="81"/>
        <v>0</v>
      </c>
      <c r="F1290" s="90">
        <f t="shared" si="82"/>
        <v>97.33</v>
      </c>
      <c r="G1290" s="82" t="s">
        <v>34</v>
      </c>
      <c r="H1290" s="81" t="s">
        <v>3972</v>
      </c>
      <c r="I1290" s="81" t="s">
        <v>3973</v>
      </c>
      <c r="J1290" s="81" t="s">
        <v>435</v>
      </c>
      <c r="K1290" s="81"/>
      <c r="L1290" s="81"/>
      <c r="M1290" s="81"/>
      <c r="N1290" s="81"/>
      <c r="O1290" s="82"/>
      <c r="P1290" s="81"/>
      <c r="Q1290" s="81"/>
      <c r="R1290" s="81"/>
      <c r="S1290" s="81"/>
      <c r="T1290" s="81"/>
      <c r="U1290" s="81">
        <f t="shared" si="83"/>
        <v>0</v>
      </c>
      <c r="V1290" s="81">
        <f>IFERROR(VLOOKUP(A1290,'Competitors Links &amp; Pricings'!A:G,3,0),"")</f>
        <v>97.33</v>
      </c>
      <c r="W1290" s="81">
        <f>IFERROR(VLOOKUP(A1290,'Competitors Links &amp; Pricings'!A:G,5,0),"")</f>
        <v>108</v>
      </c>
      <c r="X1290" s="81">
        <f>IFERROR(VLOOKUP(A1290,'Competitors Links &amp; Pricings'!A:G,7,0),"")</f>
        <v>107.99</v>
      </c>
      <c r="Y1290" s="81">
        <f>IFERROR(VLOOKUP(A1290,'Competitors Links &amp; Pricings'!A:L,8,0),"")</f>
        <v>7</v>
      </c>
      <c r="Z1290" s="81">
        <f>IFERROR(VLOOKUP(A1290,'Competitors Links &amp; Pricings'!A:L,9,0),"")</f>
        <v>7</v>
      </c>
      <c r="AA1290" s="81">
        <f>IFERROR(VLOOKUP(A1290,'Competitors Links &amp; Pricings'!A:L,10,0),"")</f>
        <v>1</v>
      </c>
      <c r="AB1290" s="81">
        <f>IFERROR(VLOOKUP(A1290,'Competitors Links &amp; Pricings'!A:L,11,0),"")</f>
        <v>5</v>
      </c>
    </row>
    <row r="1291" spans="1:28" s="83" customFormat="1" ht="12" x14ac:dyDescent="0.25">
      <c r="A1291" s="81" t="s">
        <v>3974</v>
      </c>
      <c r="B1291" s="89">
        <v>69.66</v>
      </c>
      <c r="C1291" s="89">
        <v>82.22</v>
      </c>
      <c r="D1291" s="106">
        <f t="shared" si="80"/>
        <v>0.15276088542933597</v>
      </c>
      <c r="E1291" s="90">
        <f t="shared" si="81"/>
        <v>0</v>
      </c>
      <c r="F1291" s="90">
        <f t="shared" si="82"/>
        <v>79.2</v>
      </c>
      <c r="G1291" s="82" t="s">
        <v>34</v>
      </c>
      <c r="H1291" s="81" t="s">
        <v>3975</v>
      </c>
      <c r="I1291" s="81" t="s">
        <v>3976</v>
      </c>
      <c r="J1291" s="81" t="s">
        <v>435</v>
      </c>
      <c r="K1291" s="81"/>
      <c r="L1291" s="81"/>
      <c r="M1291" s="81"/>
      <c r="N1291" s="81"/>
      <c r="O1291" s="82"/>
      <c r="P1291" s="81"/>
      <c r="Q1291" s="81"/>
      <c r="R1291" s="81"/>
      <c r="S1291" s="81"/>
      <c r="T1291" s="81"/>
      <c r="U1291" s="81">
        <f t="shared" si="83"/>
        <v>0</v>
      </c>
      <c r="V1291" s="81">
        <f>IFERROR(VLOOKUP(A1291,'Competitors Links &amp; Pricings'!A:G,3,0),"")</f>
        <v>82.15</v>
      </c>
      <c r="W1291" s="81">
        <f>IFERROR(VLOOKUP(A1291,'Competitors Links &amp; Pricings'!A:G,5,0),"")</f>
        <v>97.33</v>
      </c>
      <c r="X1291" s="81">
        <f>IFERROR(VLOOKUP(A1291,'Competitors Links &amp; Pricings'!A:G,7,0),"")</f>
        <v>79.2</v>
      </c>
      <c r="Y1291" s="81">
        <f>IFERROR(VLOOKUP(A1291,'Competitors Links &amp; Pricings'!A:L,8,0),"")</f>
        <v>5</v>
      </c>
      <c r="Z1291" s="81">
        <f>IFERROR(VLOOKUP(A1291,'Competitors Links &amp; Pricings'!A:L,9,0),"")</f>
        <v>5</v>
      </c>
      <c r="AA1291" s="81">
        <f>IFERROR(VLOOKUP(A1291,'Competitors Links &amp; Pricings'!A:L,10,0),"")</f>
        <v>1</v>
      </c>
      <c r="AB1291" s="81">
        <f>IFERROR(VLOOKUP(A1291,'Competitors Links &amp; Pricings'!A:L,11,0),"")</f>
        <v>1</v>
      </c>
    </row>
    <row r="1292" spans="1:28" s="83" customFormat="1" ht="12" x14ac:dyDescent="0.25">
      <c r="A1292" s="81" t="s">
        <v>3977</v>
      </c>
      <c r="B1292" s="89">
        <v>85.39</v>
      </c>
      <c r="C1292" s="89">
        <v>100.78</v>
      </c>
      <c r="D1292" s="106">
        <f t="shared" si="80"/>
        <v>0.15270887080769993</v>
      </c>
      <c r="E1292" s="90">
        <f t="shared" si="81"/>
        <v>0</v>
      </c>
      <c r="F1292" s="90">
        <f t="shared" si="82"/>
        <v>89.95</v>
      </c>
      <c r="G1292" s="82" t="s">
        <v>34</v>
      </c>
      <c r="H1292" s="81" t="s">
        <v>3978</v>
      </c>
      <c r="I1292" s="81" t="s">
        <v>3979</v>
      </c>
      <c r="J1292" s="81" t="s">
        <v>435</v>
      </c>
      <c r="K1292" s="81"/>
      <c r="L1292" s="81"/>
      <c r="M1292" s="81"/>
      <c r="N1292" s="81"/>
      <c r="O1292" s="82"/>
      <c r="P1292" s="81"/>
      <c r="Q1292" s="81"/>
      <c r="R1292" s="81"/>
      <c r="S1292" s="81"/>
      <c r="T1292" s="81"/>
      <c r="U1292" s="81">
        <f t="shared" si="83"/>
        <v>0</v>
      </c>
      <c r="V1292" s="81">
        <f>IFERROR(VLOOKUP(A1292,'Competitors Links &amp; Pricings'!A:G,3,0),"")</f>
        <v>97.99</v>
      </c>
      <c r="W1292" s="81">
        <f>IFERROR(VLOOKUP(A1292,'Competitors Links &amp; Pricings'!A:G,5,0),"")</f>
        <v>89.95</v>
      </c>
      <c r="X1292" s="81">
        <f>IFERROR(VLOOKUP(A1292,'Competitors Links &amp; Pricings'!A:G,7,0),"")</f>
        <v>103.36</v>
      </c>
      <c r="Y1292" s="81">
        <f>IFERROR(VLOOKUP(A1292,'Competitors Links &amp; Pricings'!A:L,8,0),"")</f>
        <v>7</v>
      </c>
      <c r="Z1292" s="81">
        <f>IFERROR(VLOOKUP(A1292,'Competitors Links &amp; Pricings'!A:L,9,0),"")</f>
        <v>6</v>
      </c>
      <c r="AA1292" s="81">
        <f>IFERROR(VLOOKUP(A1292,'Competitors Links &amp; Pricings'!A:L,10,0),"")</f>
        <v>1.98</v>
      </c>
      <c r="AB1292" s="81">
        <f>IFERROR(VLOOKUP(A1292,'Competitors Links &amp; Pricings'!A:L,11,0),"")</f>
        <v>1.5</v>
      </c>
    </row>
    <row r="1293" spans="1:28" s="83" customFormat="1" ht="12" x14ac:dyDescent="0.25">
      <c r="A1293" s="81" t="s">
        <v>3980</v>
      </c>
      <c r="B1293" s="89">
        <v>82.02</v>
      </c>
      <c r="C1293" s="89">
        <v>96.77</v>
      </c>
      <c r="D1293" s="106">
        <f t="shared" si="80"/>
        <v>0.15242327167510591</v>
      </c>
      <c r="E1293" s="90">
        <f t="shared" si="81"/>
        <v>0</v>
      </c>
      <c r="F1293" s="90">
        <f t="shared" si="82"/>
        <v>85.9</v>
      </c>
      <c r="G1293" s="82" t="s">
        <v>34</v>
      </c>
      <c r="H1293" s="81" t="s">
        <v>3981</v>
      </c>
      <c r="I1293" s="81" t="s">
        <v>3982</v>
      </c>
      <c r="J1293" s="81" t="s">
        <v>435</v>
      </c>
      <c r="K1293" s="81"/>
      <c r="L1293" s="81"/>
      <c r="M1293" s="81"/>
      <c r="N1293" s="81"/>
      <c r="O1293" s="82"/>
      <c r="P1293" s="81"/>
      <c r="Q1293" s="81"/>
      <c r="R1293" s="81"/>
      <c r="S1293" s="81"/>
      <c r="T1293" s="81"/>
      <c r="U1293" s="81">
        <f t="shared" si="83"/>
        <v>0</v>
      </c>
      <c r="V1293" s="81">
        <f>IFERROR(VLOOKUP(A1293,'Competitors Links &amp; Pricings'!A:G,3,0),"")</f>
        <v>85.9</v>
      </c>
      <c r="W1293" s="81">
        <f>IFERROR(VLOOKUP(A1293,'Competitors Links &amp; Pricings'!A:G,5,0),"")</f>
        <v>110.08</v>
      </c>
      <c r="X1293" s="81">
        <f>IFERROR(VLOOKUP(A1293,'Competitors Links &amp; Pricings'!A:G,7,0),"")</f>
        <v>103.78</v>
      </c>
      <c r="Y1293" s="81">
        <f>IFERROR(VLOOKUP(A1293,'Competitors Links &amp; Pricings'!A:L,8,0),"")</f>
        <v>7</v>
      </c>
      <c r="Z1293" s="81">
        <f>IFERROR(VLOOKUP(A1293,'Competitors Links &amp; Pricings'!A:L,9,0),"")</f>
        <v>6</v>
      </c>
      <c r="AA1293" s="81">
        <f>IFERROR(VLOOKUP(A1293,'Competitors Links &amp; Pricings'!A:L,10,0),"")</f>
        <v>1.94</v>
      </c>
      <c r="AB1293" s="81">
        <f>IFERROR(VLOOKUP(A1293,'Competitors Links &amp; Pricings'!A:L,11,0),"")</f>
        <v>1.5</v>
      </c>
    </row>
    <row r="1294" spans="1:28" s="83" customFormat="1" ht="12" x14ac:dyDescent="0.25">
      <c r="A1294" s="81" t="s">
        <v>3983</v>
      </c>
      <c r="B1294" s="89">
        <v>48.31</v>
      </c>
      <c r="C1294" s="89">
        <v>57.01</v>
      </c>
      <c r="D1294" s="106">
        <f t="shared" si="80"/>
        <v>0.15260480617435532</v>
      </c>
      <c r="E1294" s="90">
        <f t="shared" si="81"/>
        <v>0</v>
      </c>
      <c r="F1294" s="90">
        <f t="shared" si="82"/>
        <v>51.6</v>
      </c>
      <c r="G1294" s="82" t="s">
        <v>34</v>
      </c>
      <c r="H1294" s="81" t="s">
        <v>3984</v>
      </c>
      <c r="I1294" s="81" t="s">
        <v>3985</v>
      </c>
      <c r="J1294" s="81" t="s">
        <v>435</v>
      </c>
      <c r="K1294" s="81"/>
      <c r="L1294" s="81"/>
      <c r="M1294" s="81"/>
      <c r="N1294" s="81"/>
      <c r="O1294" s="82"/>
      <c r="P1294" s="81"/>
      <c r="Q1294" s="81"/>
      <c r="R1294" s="81"/>
      <c r="S1294" s="81"/>
      <c r="T1294" s="81"/>
      <c r="U1294" s="81">
        <f t="shared" si="83"/>
        <v>0</v>
      </c>
      <c r="V1294" s="81">
        <f>IFERROR(VLOOKUP(A1294,'Competitors Links &amp; Pricings'!A:G,3,0),"")</f>
        <v>52</v>
      </c>
      <c r="W1294" s="81">
        <f>IFERROR(VLOOKUP(A1294,'Competitors Links &amp; Pricings'!A:G,5,0),"")</f>
        <v>51.6</v>
      </c>
      <c r="X1294" s="81">
        <f>IFERROR(VLOOKUP(A1294,'Competitors Links &amp; Pricings'!A:G,7,0),"")</f>
        <v>56.84</v>
      </c>
      <c r="Y1294" s="81">
        <f>IFERROR(VLOOKUP(A1294,'Competitors Links &amp; Pricings'!A:L,8,0),"")</f>
        <v>1</v>
      </c>
      <c r="Z1294" s="81">
        <f>IFERROR(VLOOKUP(A1294,'Competitors Links &amp; Pricings'!A:L,9,0),"")</f>
        <v>5.5</v>
      </c>
      <c r="AA1294" s="81">
        <f>IFERROR(VLOOKUP(A1294,'Competitors Links &amp; Pricings'!A:L,10,0),"")</f>
        <v>0.05</v>
      </c>
      <c r="AB1294" s="81">
        <f>IFERROR(VLOOKUP(A1294,'Competitors Links &amp; Pricings'!A:L,11,0),"")</f>
        <v>8</v>
      </c>
    </row>
    <row r="1295" spans="1:28" s="83" customFormat="1" ht="12" x14ac:dyDescent="0.25">
      <c r="A1295" s="81" t="s">
        <v>3986</v>
      </c>
      <c r="B1295" s="89">
        <v>48.31</v>
      </c>
      <c r="C1295" s="89">
        <v>56.96</v>
      </c>
      <c r="D1295" s="106">
        <f t="shared" si="80"/>
        <v>0.15186095505617975</v>
      </c>
      <c r="E1295" s="90">
        <f t="shared" si="81"/>
        <v>0</v>
      </c>
      <c r="F1295" s="90">
        <f t="shared" si="82"/>
        <v>45</v>
      </c>
      <c r="G1295" s="82" t="s">
        <v>34</v>
      </c>
      <c r="H1295" s="81" t="s">
        <v>3987</v>
      </c>
      <c r="I1295" s="81" t="s">
        <v>3988</v>
      </c>
      <c r="J1295" s="81" t="s">
        <v>435</v>
      </c>
      <c r="K1295" s="81"/>
      <c r="L1295" s="81"/>
      <c r="M1295" s="81"/>
      <c r="N1295" s="81"/>
      <c r="O1295" s="82"/>
      <c r="P1295" s="81"/>
      <c r="Q1295" s="81"/>
      <c r="R1295" s="81"/>
      <c r="S1295" s="81"/>
      <c r="T1295" s="81"/>
      <c r="U1295" s="81">
        <f t="shared" si="83"/>
        <v>0</v>
      </c>
      <c r="V1295" s="81">
        <f>IFERROR(VLOOKUP(A1295,'Competitors Links &amp; Pricings'!A:G,3,0),"")</f>
        <v>54.99</v>
      </c>
      <c r="W1295" s="81">
        <f>IFERROR(VLOOKUP(A1295,'Competitors Links &amp; Pricings'!A:G,5,0),"")</f>
        <v>45</v>
      </c>
      <c r="X1295" s="81" t="str">
        <f>IFERROR(VLOOKUP(A1295,'Competitors Links &amp; Pricings'!A:G,7,0),"")</f>
        <v xml:space="preserve"> </v>
      </c>
      <c r="Y1295" s="81">
        <f>IFERROR(VLOOKUP(A1295,'Competitors Links &amp; Pricings'!A:L,8,0),"")</f>
        <v>1</v>
      </c>
      <c r="Z1295" s="81">
        <f>IFERROR(VLOOKUP(A1295,'Competitors Links &amp; Pricings'!A:L,9,0),"")</f>
        <v>4</v>
      </c>
      <c r="AA1295" s="81">
        <f>IFERROR(VLOOKUP(A1295,'Competitors Links &amp; Pricings'!A:L,10,0),"")</f>
        <v>0.75</v>
      </c>
      <c r="AB1295" s="81">
        <f>IFERROR(VLOOKUP(A1295,'Competitors Links &amp; Pricings'!A:L,11,0),"")</f>
        <v>5</v>
      </c>
    </row>
    <row r="1296" spans="1:28" s="83" customFormat="1" ht="12" x14ac:dyDescent="0.25">
      <c r="A1296" s="81" t="s">
        <v>3989</v>
      </c>
      <c r="B1296" s="89">
        <v>44.94</v>
      </c>
      <c r="C1296" s="89">
        <v>53.03</v>
      </c>
      <c r="D1296" s="106">
        <f t="shared" si="80"/>
        <v>0.15255515745804268</v>
      </c>
      <c r="E1296" s="90">
        <f t="shared" si="81"/>
        <v>0</v>
      </c>
      <c r="F1296" s="90">
        <f t="shared" si="82"/>
        <v>51.6</v>
      </c>
      <c r="G1296" s="82" t="s">
        <v>34</v>
      </c>
      <c r="H1296" s="81" t="s">
        <v>3990</v>
      </c>
      <c r="I1296" s="81" t="s">
        <v>3991</v>
      </c>
      <c r="J1296" s="81" t="s">
        <v>435</v>
      </c>
      <c r="K1296" s="81"/>
      <c r="L1296" s="81"/>
      <c r="M1296" s="81"/>
      <c r="N1296" s="81"/>
      <c r="O1296" s="82"/>
      <c r="P1296" s="81"/>
      <c r="Q1296" s="81"/>
      <c r="R1296" s="81"/>
      <c r="S1296" s="81"/>
      <c r="T1296" s="81"/>
      <c r="U1296" s="81">
        <f t="shared" si="83"/>
        <v>0</v>
      </c>
      <c r="V1296" s="81">
        <f>IFERROR(VLOOKUP(A1296,'Competitors Links &amp; Pricings'!A:G,3,0),"")</f>
        <v>52</v>
      </c>
      <c r="W1296" s="81">
        <f>IFERROR(VLOOKUP(A1296,'Competitors Links &amp; Pricings'!A:G,5,0),"")</f>
        <v>51.6</v>
      </c>
      <c r="X1296" s="81">
        <f>IFERROR(VLOOKUP(A1296,'Competitors Links &amp; Pricings'!A:G,7,0),"")</f>
        <v>56.84</v>
      </c>
      <c r="Y1296" s="81">
        <f>IFERROR(VLOOKUP(A1296,'Competitors Links &amp; Pricings'!A:L,8,0),"")</f>
        <v>3</v>
      </c>
      <c r="Z1296" s="81">
        <f>IFERROR(VLOOKUP(A1296,'Competitors Links &amp; Pricings'!A:L,9,0),"")</f>
        <v>3</v>
      </c>
      <c r="AA1296" s="81">
        <f>IFERROR(VLOOKUP(A1296,'Competitors Links &amp; Pricings'!A:L,10,0),"")</f>
        <v>0.05</v>
      </c>
      <c r="AB1296" s="81">
        <f>IFERROR(VLOOKUP(A1296,'Competitors Links &amp; Pricings'!A:L,11,0),"")</f>
        <v>0.5</v>
      </c>
    </row>
    <row r="1297" spans="1:28" s="83" customFormat="1" ht="12" x14ac:dyDescent="0.25">
      <c r="A1297" s="81" t="s">
        <v>3992</v>
      </c>
      <c r="B1297" s="89">
        <v>44.94</v>
      </c>
      <c r="C1297" s="89">
        <v>53.04</v>
      </c>
      <c r="D1297" s="106">
        <f t="shared" si="80"/>
        <v>0.15271493212669687</v>
      </c>
      <c r="E1297" s="90">
        <f t="shared" si="81"/>
        <v>0</v>
      </c>
      <c r="F1297" s="90">
        <f t="shared" si="82"/>
        <v>52</v>
      </c>
      <c r="G1297" s="82" t="s">
        <v>34</v>
      </c>
      <c r="H1297" s="81" t="s">
        <v>3993</v>
      </c>
      <c r="I1297" s="81" t="s">
        <v>3994</v>
      </c>
      <c r="J1297" s="81" t="s">
        <v>435</v>
      </c>
      <c r="K1297" s="81"/>
      <c r="L1297" s="81"/>
      <c r="M1297" s="81"/>
      <c r="N1297" s="81"/>
      <c r="O1297" s="82"/>
      <c r="P1297" s="81"/>
      <c r="Q1297" s="81"/>
      <c r="R1297" s="81"/>
      <c r="S1297" s="81"/>
      <c r="T1297" s="81"/>
      <c r="U1297" s="81">
        <f t="shared" si="83"/>
        <v>0</v>
      </c>
      <c r="V1297" s="81">
        <f>IFERROR(VLOOKUP(A1297,'Competitors Links &amp; Pricings'!A:G,3,0),"")</f>
        <v>57.62</v>
      </c>
      <c r="W1297" s="81">
        <f>IFERROR(VLOOKUP(A1297,'Competitors Links &amp; Pricings'!A:G,5,0),"")</f>
        <v>54.4</v>
      </c>
      <c r="X1297" s="81">
        <f>IFERROR(VLOOKUP(A1297,'Competitors Links &amp; Pricings'!A:G,7,0),"")</f>
        <v>52</v>
      </c>
      <c r="Y1297" s="81">
        <f>IFERROR(VLOOKUP(A1297,'Competitors Links &amp; Pricings'!A:L,8,0),"")</f>
        <v>5</v>
      </c>
      <c r="Z1297" s="81">
        <f>IFERROR(VLOOKUP(A1297,'Competitors Links &amp; Pricings'!A:L,9,0),"")</f>
        <v>4</v>
      </c>
      <c r="AA1297" s="81">
        <f>IFERROR(VLOOKUP(A1297,'Competitors Links &amp; Pricings'!A:L,10,0),"")</f>
        <v>0.69</v>
      </c>
      <c r="AB1297" s="81">
        <f>IFERROR(VLOOKUP(A1297,'Competitors Links &amp; Pricings'!A:L,11,0),"")</f>
        <v>1</v>
      </c>
    </row>
    <row r="1298" spans="1:28" s="83" customFormat="1" ht="12" x14ac:dyDescent="0.25">
      <c r="A1298" s="81" t="s">
        <v>3995</v>
      </c>
      <c r="B1298" s="89">
        <v>65.17</v>
      </c>
      <c r="C1298" s="89">
        <v>71.14</v>
      </c>
      <c r="D1298" s="106">
        <f t="shared" si="80"/>
        <v>8.3919032892887255E-2</v>
      </c>
      <c r="E1298" s="90">
        <f t="shared" si="81"/>
        <v>0</v>
      </c>
      <c r="F1298" s="90">
        <f t="shared" si="82"/>
        <v>77.33</v>
      </c>
      <c r="G1298" s="82" t="s">
        <v>34</v>
      </c>
      <c r="H1298" s="81" t="s">
        <v>3996</v>
      </c>
      <c r="I1298" s="81" t="s">
        <v>3997</v>
      </c>
      <c r="J1298" s="81" t="s">
        <v>435</v>
      </c>
      <c r="K1298" s="81"/>
      <c r="L1298" s="81"/>
      <c r="M1298" s="81"/>
      <c r="N1298" s="81"/>
      <c r="O1298" s="82"/>
      <c r="P1298" s="81"/>
      <c r="Q1298" s="81"/>
      <c r="R1298" s="81"/>
      <c r="S1298" s="81"/>
      <c r="T1298" s="81"/>
      <c r="U1298" s="81">
        <f t="shared" si="83"/>
        <v>0</v>
      </c>
      <c r="V1298" s="81">
        <f>IFERROR(VLOOKUP(A1298,'Competitors Links &amp; Pricings'!A:G,3,0),"")</f>
        <v>77.33</v>
      </c>
      <c r="W1298" s="81">
        <f>IFERROR(VLOOKUP(A1298,'Competitors Links &amp; Pricings'!A:G,5,0),"")</f>
        <v>77.33</v>
      </c>
      <c r="X1298" s="81" t="str">
        <f>IFERROR(VLOOKUP(A1298,'Competitors Links &amp; Pricings'!A:G,7,0),"")</f>
        <v xml:space="preserve"> </v>
      </c>
      <c r="Y1298" s="81">
        <f>IFERROR(VLOOKUP(A1298,'Competitors Links &amp; Pricings'!A:L,8,0),"")</f>
        <v>5.3</v>
      </c>
      <c r="Z1298" s="81">
        <f>IFERROR(VLOOKUP(A1298,'Competitors Links &amp; Pricings'!A:L,9,0),"")</f>
        <v>6</v>
      </c>
      <c r="AA1298" s="81">
        <f>IFERROR(VLOOKUP(A1298,'Competitors Links &amp; Pricings'!A:L,10,0),"")</f>
        <v>2.4</v>
      </c>
      <c r="AB1298" s="81">
        <f>IFERROR(VLOOKUP(A1298,'Competitors Links &amp; Pricings'!A:L,11,0),"")</f>
        <v>2.8</v>
      </c>
    </row>
    <row r="1299" spans="1:28" s="83" customFormat="1" ht="12" x14ac:dyDescent="0.25">
      <c r="A1299" s="81" t="s">
        <v>3998</v>
      </c>
      <c r="B1299" s="89">
        <v>44.94</v>
      </c>
      <c r="C1299" s="89">
        <v>52.9</v>
      </c>
      <c r="D1299" s="106">
        <f t="shared" si="80"/>
        <v>0.15047258979206052</v>
      </c>
      <c r="E1299" s="90">
        <f t="shared" si="81"/>
        <v>0</v>
      </c>
      <c r="F1299" s="90">
        <f t="shared" si="82"/>
        <v>51.6</v>
      </c>
      <c r="G1299" s="82" t="s">
        <v>34</v>
      </c>
      <c r="H1299" s="81" t="s">
        <v>3999</v>
      </c>
      <c r="I1299" s="81" t="s">
        <v>4000</v>
      </c>
      <c r="J1299" s="81" t="s">
        <v>435</v>
      </c>
      <c r="K1299" s="81"/>
      <c r="L1299" s="81"/>
      <c r="M1299" s="81"/>
      <c r="N1299" s="81"/>
      <c r="O1299" s="82"/>
      <c r="P1299" s="81"/>
      <c r="Q1299" s="81"/>
      <c r="R1299" s="81"/>
      <c r="S1299" s="81"/>
      <c r="T1299" s="81"/>
      <c r="U1299" s="81">
        <f t="shared" si="83"/>
        <v>0</v>
      </c>
      <c r="V1299" s="81">
        <f>IFERROR(VLOOKUP(A1299,'Competitors Links &amp; Pricings'!A:G,3,0),"")</f>
        <v>51.6</v>
      </c>
      <c r="W1299" s="81">
        <f>IFERROR(VLOOKUP(A1299,'Competitors Links &amp; Pricings'!A:G,5,0),"")</f>
        <v>56.84</v>
      </c>
      <c r="X1299" s="81">
        <f>IFERROR(VLOOKUP(A1299,'Competitors Links &amp; Pricings'!A:G,7,0),"")</f>
        <v>52</v>
      </c>
      <c r="Y1299" s="81">
        <f>IFERROR(VLOOKUP(A1299,'Competitors Links &amp; Pricings'!A:L,8,0),"")</f>
        <v>1</v>
      </c>
      <c r="Z1299" s="81">
        <f>IFERROR(VLOOKUP(A1299,'Competitors Links &amp; Pricings'!A:L,9,0),"")</f>
        <v>5.5</v>
      </c>
      <c r="AA1299" s="81">
        <f>IFERROR(VLOOKUP(A1299,'Competitors Links &amp; Pricings'!A:L,10,0),"")</f>
        <v>0.05</v>
      </c>
      <c r="AB1299" s="81">
        <f>IFERROR(VLOOKUP(A1299,'Competitors Links &amp; Pricings'!A:L,11,0),"")</f>
        <v>8</v>
      </c>
    </row>
    <row r="1300" spans="1:28" s="92" customFormat="1" ht="12" x14ac:dyDescent="0.25">
      <c r="A1300" s="91" t="s">
        <v>4001</v>
      </c>
      <c r="B1300" s="89">
        <v>14.61</v>
      </c>
      <c r="C1300" s="89">
        <v>17.010000000000002</v>
      </c>
      <c r="D1300" s="106">
        <f t="shared" si="80"/>
        <v>0.14109347442680786</v>
      </c>
      <c r="E1300" s="90">
        <f t="shared" si="81"/>
        <v>0</v>
      </c>
      <c r="F1300" s="90">
        <f t="shared" si="82"/>
        <v>17.149999999999999</v>
      </c>
      <c r="G1300" s="100" t="s">
        <v>262</v>
      </c>
      <c r="H1300" s="101" t="s">
        <v>4002</v>
      </c>
      <c r="I1300" s="101" t="s">
        <v>4003</v>
      </c>
      <c r="J1300" s="101" t="s">
        <v>435</v>
      </c>
      <c r="K1300" s="101"/>
      <c r="L1300" s="101"/>
      <c r="M1300" s="101"/>
      <c r="N1300" s="101"/>
      <c r="O1300" s="100"/>
      <c r="P1300" s="101"/>
      <c r="Q1300" s="101"/>
      <c r="R1300" s="101"/>
      <c r="S1300" s="101"/>
      <c r="T1300" s="101"/>
      <c r="U1300" s="81">
        <f t="shared" si="83"/>
        <v>0</v>
      </c>
      <c r="V1300" s="101">
        <f>IFERROR(VLOOKUP(A1300,'Competitors Links &amp; Pricings'!A:G,3,0),"")</f>
        <v>24.85</v>
      </c>
      <c r="W1300" s="101">
        <f>IFERROR(VLOOKUP(A1300,'Competitors Links &amp; Pricings'!A:G,5,0),"")</f>
        <v>17.149999999999999</v>
      </c>
      <c r="X1300" s="101">
        <f>IFERROR(VLOOKUP(A1300,'Competitors Links &amp; Pricings'!A:G,7,0),"")</f>
        <v>19.420000000000002</v>
      </c>
      <c r="Y1300" s="101">
        <f>IFERROR(VLOOKUP(A1300,'Competitors Links &amp; Pricings'!A:L,8,0),"")</f>
        <v>0.75</v>
      </c>
      <c r="Z1300" s="101">
        <f>IFERROR(VLOOKUP(A1300,'Competitors Links &amp; Pricings'!A:L,9,0),"")</f>
        <v>3</v>
      </c>
      <c r="AA1300" s="101">
        <f>IFERROR(VLOOKUP(A1300,'Competitors Links &amp; Pricings'!A:L,10,0),"")</f>
        <v>0.25</v>
      </c>
      <c r="AB1300" s="101">
        <f>IFERROR(VLOOKUP(A1300,'Competitors Links &amp; Pricings'!A:L,11,0),"")</f>
        <v>2.5</v>
      </c>
    </row>
    <row r="1301" spans="1:28" s="83" customFormat="1" ht="12" x14ac:dyDescent="0.25">
      <c r="A1301" s="81" t="s">
        <v>4004</v>
      </c>
      <c r="B1301" s="89">
        <v>61.8</v>
      </c>
      <c r="C1301" s="89">
        <v>72.94</v>
      </c>
      <c r="D1301" s="106">
        <f t="shared" si="80"/>
        <v>0.15272826981080342</v>
      </c>
      <c r="E1301" s="90">
        <f t="shared" si="81"/>
        <v>0</v>
      </c>
      <c r="F1301" s="90">
        <f t="shared" si="82"/>
        <v>72</v>
      </c>
      <c r="G1301" s="82" t="s">
        <v>34</v>
      </c>
      <c r="H1301" s="81" t="s">
        <v>4005</v>
      </c>
      <c r="I1301" s="81" t="s">
        <v>4006</v>
      </c>
      <c r="J1301" s="81" t="s">
        <v>435</v>
      </c>
      <c r="K1301" s="81"/>
      <c r="L1301" s="81"/>
      <c r="M1301" s="81"/>
      <c r="N1301" s="81"/>
      <c r="O1301" s="82"/>
      <c r="P1301" s="81"/>
      <c r="Q1301" s="81"/>
      <c r="R1301" s="81"/>
      <c r="S1301" s="81"/>
      <c r="T1301" s="81"/>
      <c r="U1301" s="81">
        <f t="shared" si="83"/>
        <v>0</v>
      </c>
      <c r="V1301" s="81">
        <f>IFERROR(VLOOKUP(A1301,'Competitors Links &amp; Pricings'!A:G,3,0),"")</f>
        <v>72</v>
      </c>
      <c r="W1301" s="81">
        <f>IFERROR(VLOOKUP(A1301,'Competitors Links &amp; Pricings'!A:G,5,0),"")</f>
        <v>72</v>
      </c>
      <c r="X1301" s="81">
        <f>IFERROR(VLOOKUP(A1301,'Competitors Links &amp; Pricings'!A:G,7,0),"")</f>
        <v>82.94</v>
      </c>
      <c r="Y1301" s="81">
        <f>IFERROR(VLOOKUP(A1301,'Competitors Links &amp; Pricings'!A:L,8,0),"")</f>
        <v>4</v>
      </c>
      <c r="Z1301" s="81">
        <f>IFERROR(VLOOKUP(A1301,'Competitors Links &amp; Pricings'!A:L,9,0),"")</f>
        <v>4</v>
      </c>
      <c r="AA1301" s="81">
        <f>IFERROR(VLOOKUP(A1301,'Competitors Links &amp; Pricings'!A:L,10,0),"")</f>
        <v>0.08</v>
      </c>
      <c r="AB1301" s="81">
        <f>IFERROR(VLOOKUP(A1301,'Competitors Links &amp; Pricings'!A:L,11,0),"")</f>
        <v>0.5</v>
      </c>
    </row>
    <row r="1302" spans="1:28" s="83" customFormat="1" ht="12" x14ac:dyDescent="0.25">
      <c r="A1302" s="81" t="s">
        <v>4007</v>
      </c>
      <c r="B1302" s="89">
        <v>40.450000000000003</v>
      </c>
      <c r="C1302" s="89">
        <v>47.47</v>
      </c>
      <c r="D1302" s="106">
        <f t="shared" si="80"/>
        <v>0.14788287339372228</v>
      </c>
      <c r="E1302" s="90">
        <f t="shared" si="81"/>
        <v>0</v>
      </c>
      <c r="F1302" s="90">
        <f t="shared" si="82"/>
        <v>51.6</v>
      </c>
      <c r="G1302" s="82" t="s">
        <v>34</v>
      </c>
      <c r="H1302" s="81" t="s">
        <v>4008</v>
      </c>
      <c r="I1302" s="81" t="s">
        <v>4009</v>
      </c>
      <c r="J1302" s="81" t="s">
        <v>435</v>
      </c>
      <c r="K1302" s="81"/>
      <c r="L1302" s="81"/>
      <c r="M1302" s="81"/>
      <c r="N1302" s="81"/>
      <c r="O1302" s="82"/>
      <c r="P1302" s="81"/>
      <c r="Q1302" s="81"/>
      <c r="R1302" s="81"/>
      <c r="S1302" s="81"/>
      <c r="T1302" s="81"/>
      <c r="U1302" s="81">
        <f t="shared" si="83"/>
        <v>0</v>
      </c>
      <c r="V1302" s="81">
        <f>IFERROR(VLOOKUP(A1302,'Competitors Links &amp; Pricings'!A:G,3,0),"")</f>
        <v>72</v>
      </c>
      <c r="W1302" s="81">
        <f>IFERROR(VLOOKUP(A1302,'Competitors Links &amp; Pricings'!A:G,5,0),"")</f>
        <v>51.6</v>
      </c>
      <c r="X1302" s="81">
        <f>IFERROR(VLOOKUP(A1302,'Competitors Links &amp; Pricings'!A:G,7,0),"")</f>
        <v>56.84</v>
      </c>
      <c r="Y1302" s="81">
        <f>IFERROR(VLOOKUP(A1302,'Competitors Links &amp; Pricings'!A:L,8,0),"")</f>
        <v>3</v>
      </c>
      <c r="Z1302" s="81">
        <f>IFERROR(VLOOKUP(A1302,'Competitors Links &amp; Pricings'!A:L,9,0),"")</f>
        <v>1</v>
      </c>
      <c r="AA1302" s="81">
        <f>IFERROR(VLOOKUP(A1302,'Competitors Links &amp; Pricings'!A:L,10,0),"")</f>
        <v>0.05</v>
      </c>
      <c r="AB1302" s="81">
        <f>IFERROR(VLOOKUP(A1302,'Competitors Links &amp; Pricings'!A:L,11,0),"")</f>
        <v>3</v>
      </c>
    </row>
    <row r="1303" spans="1:28" s="83" customFormat="1" ht="12" x14ac:dyDescent="0.25">
      <c r="A1303" s="81" t="s">
        <v>4010</v>
      </c>
      <c r="B1303" s="89">
        <v>15.73</v>
      </c>
      <c r="C1303" s="89">
        <v>17.45</v>
      </c>
      <c r="D1303" s="106">
        <f t="shared" si="80"/>
        <v>9.8567335243552948E-2</v>
      </c>
      <c r="E1303" s="90">
        <f t="shared" si="81"/>
        <v>0</v>
      </c>
      <c r="F1303" s="90">
        <f t="shared" si="82"/>
        <v>18.97</v>
      </c>
      <c r="G1303" s="82" t="s">
        <v>34</v>
      </c>
      <c r="H1303" s="81" t="s">
        <v>4011</v>
      </c>
      <c r="I1303" s="81" t="s">
        <v>4012</v>
      </c>
      <c r="J1303" s="81" t="s">
        <v>435</v>
      </c>
      <c r="K1303" s="81"/>
      <c r="L1303" s="81"/>
      <c r="M1303" s="81"/>
      <c r="N1303" s="81"/>
      <c r="O1303" s="82"/>
      <c r="P1303" s="81"/>
      <c r="Q1303" s="81"/>
      <c r="R1303" s="81"/>
      <c r="S1303" s="81"/>
      <c r="T1303" s="81"/>
      <c r="U1303" s="81">
        <f t="shared" si="83"/>
        <v>0</v>
      </c>
      <c r="V1303" s="81">
        <f>IFERROR(VLOOKUP(A1303,'Competitors Links &amp; Pricings'!A:G,3,0),"")</f>
        <v>18.97</v>
      </c>
      <c r="W1303" s="81">
        <f>IFERROR(VLOOKUP(A1303,'Competitors Links &amp; Pricings'!A:G,5,0),"")</f>
        <v>20.28</v>
      </c>
      <c r="X1303" s="81">
        <f>IFERROR(VLOOKUP(A1303,'Competitors Links &amp; Pricings'!A:G,7,0),"")</f>
        <v>23.75</v>
      </c>
      <c r="Y1303" s="81">
        <f>IFERROR(VLOOKUP(A1303,'Competitors Links &amp; Pricings'!A:L,8,0),"")</f>
        <v>3</v>
      </c>
      <c r="Z1303" s="81">
        <f>IFERROR(VLOOKUP(A1303,'Competitors Links &amp; Pricings'!A:L,9,0),"")</f>
        <v>0.5</v>
      </c>
      <c r="AA1303" s="81">
        <f>IFERROR(VLOOKUP(A1303,'Competitors Links &amp; Pricings'!A:L,10,0),"")</f>
        <v>0.25</v>
      </c>
      <c r="AB1303" s="81">
        <f>IFERROR(VLOOKUP(A1303,'Competitors Links &amp; Pricings'!A:L,11,0),"")</f>
        <v>4</v>
      </c>
    </row>
    <row r="1304" spans="1:28" s="83" customFormat="1" ht="12" x14ac:dyDescent="0.25">
      <c r="A1304" s="81" t="s">
        <v>4013</v>
      </c>
      <c r="B1304" s="89">
        <v>14.61</v>
      </c>
      <c r="C1304" s="89">
        <v>17.239999999999998</v>
      </c>
      <c r="D1304" s="106">
        <f t="shared" si="80"/>
        <v>0.15255220417633406</v>
      </c>
      <c r="E1304" s="90">
        <f t="shared" si="81"/>
        <v>0</v>
      </c>
      <c r="F1304" s="90">
        <f t="shared" si="82"/>
        <v>16.5</v>
      </c>
      <c r="G1304" s="82" t="s">
        <v>34</v>
      </c>
      <c r="H1304" s="81" t="s">
        <v>4014</v>
      </c>
      <c r="I1304" s="81" t="s">
        <v>4015</v>
      </c>
      <c r="J1304" s="81" t="s">
        <v>435</v>
      </c>
      <c r="K1304" s="81"/>
      <c r="L1304" s="81"/>
      <c r="M1304" s="81"/>
      <c r="N1304" s="81"/>
      <c r="O1304" s="82"/>
      <c r="P1304" s="81"/>
      <c r="Q1304" s="81"/>
      <c r="R1304" s="81"/>
      <c r="S1304" s="81"/>
      <c r="T1304" s="81"/>
      <c r="U1304" s="81">
        <f t="shared" si="83"/>
        <v>0</v>
      </c>
      <c r="V1304" s="81">
        <f>IFERROR(VLOOKUP(A1304,'Competitors Links &amp; Pricings'!A:G,3,0),"")</f>
        <v>23.25</v>
      </c>
      <c r="W1304" s="81">
        <f>IFERROR(VLOOKUP(A1304,'Competitors Links &amp; Pricings'!A:G,5,0),"")</f>
        <v>17.149999999999999</v>
      </c>
      <c r="X1304" s="81">
        <f>IFERROR(VLOOKUP(A1304,'Competitors Links &amp; Pricings'!A:G,7,0),"")</f>
        <v>16.5</v>
      </c>
      <c r="Y1304" s="81">
        <f>IFERROR(VLOOKUP(A1304,'Competitors Links &amp; Pricings'!A:L,8,0),"")</f>
        <v>2.5</v>
      </c>
      <c r="Z1304" s="81">
        <f>IFERROR(VLOOKUP(A1304,'Competitors Links &amp; Pricings'!A:L,9,0),"")</f>
        <v>3</v>
      </c>
      <c r="AA1304" s="81">
        <f>IFERROR(VLOOKUP(A1304,'Competitors Links &amp; Pricings'!A:L,10,0),"")</f>
        <v>0.25</v>
      </c>
      <c r="AB1304" s="81">
        <f>IFERROR(VLOOKUP(A1304,'Competitors Links &amp; Pricings'!A:L,11,0),"")</f>
        <v>0.75</v>
      </c>
    </row>
    <row r="1305" spans="1:28" s="83" customFormat="1" ht="12" x14ac:dyDescent="0.25">
      <c r="A1305" s="81" t="s">
        <v>4016</v>
      </c>
      <c r="B1305" s="89">
        <v>57.3</v>
      </c>
      <c r="C1305" s="89">
        <v>67.63</v>
      </c>
      <c r="D1305" s="106">
        <f t="shared" si="80"/>
        <v>0.1527428655921928</v>
      </c>
      <c r="E1305" s="90">
        <f t="shared" si="81"/>
        <v>0</v>
      </c>
      <c r="F1305" s="90">
        <f t="shared" si="82"/>
        <v>66.67</v>
      </c>
      <c r="G1305" s="82" t="s">
        <v>34</v>
      </c>
      <c r="H1305" s="81" t="s">
        <v>4017</v>
      </c>
      <c r="I1305" s="81" t="s">
        <v>4018</v>
      </c>
      <c r="J1305" s="81" t="s">
        <v>435</v>
      </c>
      <c r="K1305" s="81"/>
      <c r="L1305" s="81"/>
      <c r="M1305" s="81"/>
      <c r="N1305" s="81"/>
      <c r="O1305" s="82"/>
      <c r="P1305" s="81"/>
      <c r="Q1305" s="81"/>
      <c r="R1305" s="81"/>
      <c r="S1305" s="81"/>
      <c r="T1305" s="81"/>
      <c r="U1305" s="81">
        <f t="shared" si="83"/>
        <v>0</v>
      </c>
      <c r="V1305" s="81">
        <f>IFERROR(VLOOKUP(A1305,'Competitors Links &amp; Pricings'!A:G,3,0),"")</f>
        <v>66.67</v>
      </c>
      <c r="W1305" s="81">
        <f>IFERROR(VLOOKUP(A1305,'Competitors Links &amp; Pricings'!A:G,5,0),"")</f>
        <v>76.91</v>
      </c>
      <c r="X1305" s="81" t="str">
        <f>IFERROR(VLOOKUP(A1305,'Competitors Links &amp; Pricings'!A:G,7,0),"")</f>
        <v xml:space="preserve"> </v>
      </c>
      <c r="Y1305" s="81">
        <f>IFERROR(VLOOKUP(A1305,'Competitors Links &amp; Pricings'!A:L,8,0),"")</f>
        <v>5</v>
      </c>
      <c r="Z1305" s="81">
        <f>IFERROR(VLOOKUP(A1305,'Competitors Links &amp; Pricings'!A:L,9,0),"")</f>
        <v>5</v>
      </c>
      <c r="AA1305" s="81">
        <f>IFERROR(VLOOKUP(A1305,'Competitors Links &amp; Pricings'!A:L,10,0),"")</f>
        <v>0.76</v>
      </c>
      <c r="AB1305" s="81">
        <f>IFERROR(VLOOKUP(A1305,'Competitors Links &amp; Pricings'!A:L,11,0),"")</f>
        <v>2</v>
      </c>
    </row>
    <row r="1306" spans="1:28" s="83" customFormat="1" ht="12" x14ac:dyDescent="0.25">
      <c r="A1306" s="81" t="s">
        <v>4019</v>
      </c>
      <c r="B1306" s="89">
        <v>48.31</v>
      </c>
      <c r="C1306" s="89">
        <v>57.02</v>
      </c>
      <c r="D1306" s="106">
        <f t="shared" si="80"/>
        <v>0.15275341985268329</v>
      </c>
      <c r="E1306" s="90">
        <f t="shared" si="81"/>
        <v>0</v>
      </c>
      <c r="F1306" s="90">
        <f t="shared" si="82"/>
        <v>51.6</v>
      </c>
      <c r="G1306" s="82" t="s">
        <v>34</v>
      </c>
      <c r="H1306" s="81" t="s">
        <v>4020</v>
      </c>
      <c r="I1306" s="81" t="s">
        <v>4021</v>
      </c>
      <c r="J1306" s="81" t="s">
        <v>435</v>
      </c>
      <c r="K1306" s="81"/>
      <c r="L1306" s="81"/>
      <c r="M1306" s="81"/>
      <c r="N1306" s="81"/>
      <c r="O1306" s="82"/>
      <c r="P1306" s="81"/>
      <c r="Q1306" s="81"/>
      <c r="R1306" s="81"/>
      <c r="S1306" s="81"/>
      <c r="T1306" s="81"/>
      <c r="U1306" s="81">
        <f t="shared" si="83"/>
        <v>0</v>
      </c>
      <c r="V1306" s="81">
        <f>IFERROR(VLOOKUP(A1306,'Competitors Links &amp; Pricings'!A:G,3,0),"")</f>
        <v>52</v>
      </c>
      <c r="W1306" s="81">
        <f>IFERROR(VLOOKUP(A1306,'Competitors Links &amp; Pricings'!A:G,5,0),"")</f>
        <v>51.6</v>
      </c>
      <c r="X1306" s="81">
        <f>IFERROR(VLOOKUP(A1306,'Competitors Links &amp; Pricings'!A:G,7,0),"")</f>
        <v>56.84</v>
      </c>
      <c r="Y1306" s="81">
        <f>IFERROR(VLOOKUP(A1306,'Competitors Links &amp; Pricings'!A:L,8,0),"")</f>
        <v>4</v>
      </c>
      <c r="Z1306" s="81">
        <f>IFERROR(VLOOKUP(A1306,'Competitors Links &amp; Pricings'!A:L,9,0),"")</f>
        <v>4</v>
      </c>
      <c r="AA1306" s="81">
        <f>IFERROR(VLOOKUP(A1306,'Competitors Links &amp; Pricings'!A:L,10,0),"")</f>
        <v>1</v>
      </c>
      <c r="AB1306" s="81">
        <f>IFERROR(VLOOKUP(A1306,'Competitors Links &amp; Pricings'!A:L,11,0),"")</f>
        <v>0.5</v>
      </c>
    </row>
    <row r="1307" spans="1:28" s="83" customFormat="1" ht="12" x14ac:dyDescent="0.25">
      <c r="A1307" s="81" t="s">
        <v>4022</v>
      </c>
      <c r="B1307" s="89">
        <v>14.61</v>
      </c>
      <c r="C1307" s="89">
        <v>15.78</v>
      </c>
      <c r="D1307" s="106">
        <f t="shared" si="80"/>
        <v>7.4144486692015205E-2</v>
      </c>
      <c r="E1307" s="90">
        <f t="shared" si="81"/>
        <v>0</v>
      </c>
      <c r="F1307" s="90">
        <f t="shared" si="82"/>
        <v>17.149999999999999</v>
      </c>
      <c r="G1307" s="82" t="s">
        <v>34</v>
      </c>
      <c r="H1307" s="81" t="s">
        <v>4023</v>
      </c>
      <c r="I1307" s="81" t="s">
        <v>4024</v>
      </c>
      <c r="J1307" s="81" t="s">
        <v>435</v>
      </c>
      <c r="K1307" s="81"/>
      <c r="L1307" s="81"/>
      <c r="M1307" s="81"/>
      <c r="N1307" s="81"/>
      <c r="O1307" s="82"/>
      <c r="P1307" s="81"/>
      <c r="Q1307" s="81"/>
      <c r="R1307" s="81"/>
      <c r="S1307" s="81"/>
      <c r="T1307" s="81"/>
      <c r="U1307" s="81">
        <f t="shared" si="83"/>
        <v>0</v>
      </c>
      <c r="V1307" s="81">
        <f>IFERROR(VLOOKUP(A1307,'Competitors Links &amp; Pricings'!A:G,3,0),"")</f>
        <v>21.15</v>
      </c>
      <c r="W1307" s="81">
        <f>IFERROR(VLOOKUP(A1307,'Competitors Links &amp; Pricings'!A:G,5,0),"")</f>
        <v>17.149999999999999</v>
      </c>
      <c r="X1307" s="81">
        <f>IFERROR(VLOOKUP(A1307,'Competitors Links &amp; Pricings'!A:G,7,0),"")</f>
        <v>25.6</v>
      </c>
      <c r="Y1307" s="81">
        <f>IFERROR(VLOOKUP(A1307,'Competitors Links &amp; Pricings'!A:L,8,0),"")</f>
        <v>3</v>
      </c>
      <c r="Z1307" s="81">
        <f>IFERROR(VLOOKUP(A1307,'Competitors Links &amp; Pricings'!A:L,9,0),"")</f>
        <v>3</v>
      </c>
      <c r="AA1307" s="81">
        <f>IFERROR(VLOOKUP(A1307,'Competitors Links &amp; Pricings'!A:L,10,0),"")</f>
        <v>0.05</v>
      </c>
      <c r="AB1307" s="81">
        <f>IFERROR(VLOOKUP(A1307,'Competitors Links &amp; Pricings'!A:L,11,0),"")</f>
        <v>1</v>
      </c>
    </row>
    <row r="1308" spans="1:28" s="83" customFormat="1" ht="12" x14ac:dyDescent="0.25">
      <c r="A1308" s="81" t="s">
        <v>4025</v>
      </c>
      <c r="B1308" s="89">
        <v>21.35</v>
      </c>
      <c r="C1308" s="89">
        <v>25.2</v>
      </c>
      <c r="D1308" s="106">
        <f t="shared" si="80"/>
        <v>0.15277777777777771</v>
      </c>
      <c r="E1308" s="90">
        <f t="shared" si="81"/>
        <v>0</v>
      </c>
      <c r="F1308" s="90">
        <f t="shared" si="82"/>
        <v>14.97</v>
      </c>
      <c r="G1308" s="82" t="s">
        <v>34</v>
      </c>
      <c r="H1308" s="81" t="s">
        <v>4026</v>
      </c>
      <c r="I1308" s="81" t="s">
        <v>4027</v>
      </c>
      <c r="J1308" s="81" t="s">
        <v>435</v>
      </c>
      <c r="K1308" s="81"/>
      <c r="L1308" s="81"/>
      <c r="M1308" s="81"/>
      <c r="N1308" s="81"/>
      <c r="O1308" s="82"/>
      <c r="P1308" s="81"/>
      <c r="Q1308" s="81"/>
      <c r="R1308" s="81"/>
      <c r="S1308" s="81"/>
      <c r="T1308" s="81"/>
      <c r="U1308" s="81">
        <f t="shared" si="83"/>
        <v>0</v>
      </c>
      <c r="V1308" s="81">
        <f>IFERROR(VLOOKUP(A1308,'Competitors Links &amp; Pricings'!A:G,3,0),"")</f>
        <v>24.6</v>
      </c>
      <c r="W1308" s="81">
        <f>IFERROR(VLOOKUP(A1308,'Competitors Links &amp; Pricings'!A:G,5,0),"")</f>
        <v>16.5</v>
      </c>
      <c r="X1308" s="81">
        <f>IFERROR(VLOOKUP(A1308,'Competitors Links &amp; Pricings'!A:G,7,0),"")</f>
        <v>14.97</v>
      </c>
      <c r="Y1308" s="81">
        <f>IFERROR(VLOOKUP(A1308,'Competitors Links &amp; Pricings'!A:L,8,0),"")</f>
        <v>2.5</v>
      </c>
      <c r="Z1308" s="81">
        <f>IFERROR(VLOOKUP(A1308,'Competitors Links &amp; Pricings'!A:L,9,0),"")</f>
        <v>3</v>
      </c>
      <c r="AA1308" s="81">
        <f>IFERROR(VLOOKUP(A1308,'Competitors Links &amp; Pricings'!A:L,10,0),"")</f>
        <v>0.25</v>
      </c>
      <c r="AB1308" s="81">
        <f>IFERROR(VLOOKUP(A1308,'Competitors Links &amp; Pricings'!A:L,11,0),"")</f>
        <v>0.75</v>
      </c>
    </row>
    <row r="1309" spans="1:28" s="83" customFormat="1" ht="12" x14ac:dyDescent="0.25">
      <c r="A1309" s="81" t="s">
        <v>4028</v>
      </c>
      <c r="B1309" s="89">
        <v>14.61</v>
      </c>
      <c r="C1309" s="89">
        <v>15.78</v>
      </c>
      <c r="D1309" s="106">
        <f t="shared" si="80"/>
        <v>7.4144486692015205E-2</v>
      </c>
      <c r="E1309" s="90">
        <f t="shared" si="81"/>
        <v>0</v>
      </c>
      <c r="F1309" s="90">
        <f t="shared" si="82"/>
        <v>17.149999999999999</v>
      </c>
      <c r="G1309" s="82" t="s">
        <v>34</v>
      </c>
      <c r="H1309" s="81" t="s">
        <v>4029</v>
      </c>
      <c r="I1309" s="81" t="s">
        <v>4030</v>
      </c>
      <c r="J1309" s="81" t="s">
        <v>435</v>
      </c>
      <c r="K1309" s="81"/>
      <c r="L1309" s="81"/>
      <c r="M1309" s="81"/>
      <c r="N1309" s="81"/>
      <c r="O1309" s="82"/>
      <c r="P1309" s="81"/>
      <c r="Q1309" s="81"/>
      <c r="R1309" s="81"/>
      <c r="S1309" s="81"/>
      <c r="T1309" s="81"/>
      <c r="U1309" s="81">
        <f t="shared" si="83"/>
        <v>0</v>
      </c>
      <c r="V1309" s="81">
        <f>IFERROR(VLOOKUP(A1309,'Competitors Links &amp; Pricings'!A:G,3,0),"")</f>
        <v>17.149999999999999</v>
      </c>
      <c r="W1309" s="81">
        <f>IFERROR(VLOOKUP(A1309,'Competitors Links &amp; Pricings'!A:G,5,0),"")</f>
        <v>23</v>
      </c>
      <c r="X1309" s="81">
        <f>IFERROR(VLOOKUP(A1309,'Competitors Links &amp; Pricings'!A:G,7,0),"")</f>
        <v>17.36</v>
      </c>
      <c r="Y1309" s="81">
        <f>IFERROR(VLOOKUP(A1309,'Competitors Links &amp; Pricings'!A:L,8,0),"")</f>
        <v>2</v>
      </c>
      <c r="Z1309" s="81">
        <f>IFERROR(VLOOKUP(A1309,'Competitors Links &amp; Pricings'!A:L,9,0),"")</f>
        <v>3</v>
      </c>
      <c r="AA1309" s="81">
        <f>IFERROR(VLOOKUP(A1309,'Competitors Links &amp; Pricings'!A:L,10,0),"")</f>
        <v>0.03</v>
      </c>
      <c r="AB1309" s="81">
        <f>IFERROR(VLOOKUP(A1309,'Competitors Links &amp; Pricings'!A:L,11,0),"")</f>
        <v>0.5</v>
      </c>
    </row>
    <row r="1310" spans="1:28" s="83" customFormat="1" ht="12" x14ac:dyDescent="0.25">
      <c r="A1310" s="81" t="s">
        <v>4031</v>
      </c>
      <c r="B1310" s="89">
        <v>15.73</v>
      </c>
      <c r="C1310" s="89">
        <v>18.559999999999999</v>
      </c>
      <c r="D1310" s="106">
        <f t="shared" si="80"/>
        <v>0.15247844827586199</v>
      </c>
      <c r="E1310" s="90">
        <f t="shared" si="81"/>
        <v>0</v>
      </c>
      <c r="F1310" s="90">
        <f t="shared" si="82"/>
        <v>15.48</v>
      </c>
      <c r="G1310" s="82" t="s">
        <v>34</v>
      </c>
      <c r="H1310" s="81" t="s">
        <v>4032</v>
      </c>
      <c r="I1310" s="81" t="s">
        <v>4033</v>
      </c>
      <c r="J1310" s="81" t="s">
        <v>435</v>
      </c>
      <c r="K1310" s="81"/>
      <c r="L1310" s="81"/>
      <c r="M1310" s="81"/>
      <c r="N1310" s="81"/>
      <c r="O1310" s="82"/>
      <c r="P1310" s="81"/>
      <c r="Q1310" s="81"/>
      <c r="R1310" s="81"/>
      <c r="S1310" s="81"/>
      <c r="T1310" s="81"/>
      <c r="U1310" s="81">
        <f t="shared" si="83"/>
        <v>0</v>
      </c>
      <c r="V1310" s="81">
        <f>IFERROR(VLOOKUP(A1310,'Competitors Links &amp; Pricings'!A:G,3,0),"")</f>
        <v>23.5</v>
      </c>
      <c r="W1310" s="81">
        <f>IFERROR(VLOOKUP(A1310,'Competitors Links &amp; Pricings'!A:G,5,0),"")</f>
        <v>15.48</v>
      </c>
      <c r="X1310" s="81">
        <f>IFERROR(VLOOKUP(A1310,'Competitors Links &amp; Pricings'!A:G,7,0),"")</f>
        <v>23</v>
      </c>
      <c r="Y1310" s="81">
        <f>IFERROR(VLOOKUP(A1310,'Competitors Links &amp; Pricings'!A:L,8,0),"")</f>
        <v>3</v>
      </c>
      <c r="Z1310" s="81">
        <f>IFERROR(VLOOKUP(A1310,'Competitors Links &amp; Pricings'!A:L,9,0),"")</f>
        <v>3</v>
      </c>
      <c r="AA1310" s="81">
        <f>IFERROR(VLOOKUP(A1310,'Competitors Links &amp; Pricings'!A:L,10,0),"")</f>
        <v>0.05</v>
      </c>
      <c r="AB1310" s="81">
        <f>IFERROR(VLOOKUP(A1310,'Competitors Links &amp; Pricings'!A:L,11,0),"")</f>
        <v>1</v>
      </c>
    </row>
    <row r="1311" spans="1:28" s="83" customFormat="1" ht="12" x14ac:dyDescent="0.25">
      <c r="A1311" s="81" t="s">
        <v>4034</v>
      </c>
      <c r="B1311" s="89">
        <v>14.61</v>
      </c>
      <c r="C1311" s="89">
        <v>15.78</v>
      </c>
      <c r="D1311" s="106">
        <f t="shared" si="80"/>
        <v>7.4144486692015205E-2</v>
      </c>
      <c r="E1311" s="90">
        <f t="shared" si="81"/>
        <v>0</v>
      </c>
      <c r="F1311" s="90">
        <f t="shared" si="82"/>
        <v>17.149999999999999</v>
      </c>
      <c r="G1311" s="82" t="s">
        <v>34</v>
      </c>
      <c r="H1311" s="81" t="s">
        <v>4035</v>
      </c>
      <c r="I1311" s="81" t="s">
        <v>4036</v>
      </c>
      <c r="J1311" s="81" t="s">
        <v>435</v>
      </c>
      <c r="K1311" s="81"/>
      <c r="L1311" s="81"/>
      <c r="M1311" s="81"/>
      <c r="N1311" s="81"/>
      <c r="O1311" s="82"/>
      <c r="P1311" s="81"/>
      <c r="Q1311" s="81"/>
      <c r="R1311" s="81"/>
      <c r="S1311" s="81"/>
      <c r="T1311" s="81"/>
      <c r="U1311" s="81">
        <f t="shared" si="83"/>
        <v>0</v>
      </c>
      <c r="V1311" s="81">
        <f>IFERROR(VLOOKUP(A1311,'Competitors Links &amp; Pricings'!A:G,3,0),"")</f>
        <v>17.149999999999999</v>
      </c>
      <c r="W1311" s="81">
        <f>IFERROR(VLOOKUP(A1311,'Competitors Links &amp; Pricings'!A:G,5,0),"")</f>
        <v>25</v>
      </c>
      <c r="X1311" s="81">
        <f>IFERROR(VLOOKUP(A1311,'Competitors Links &amp; Pricings'!A:G,7,0),"")</f>
        <v>20.28</v>
      </c>
      <c r="Y1311" s="81">
        <f>IFERROR(VLOOKUP(A1311,'Competitors Links &amp; Pricings'!A:L,8,0),"")</f>
        <v>1</v>
      </c>
      <c r="Z1311" s="81">
        <f>IFERROR(VLOOKUP(A1311,'Competitors Links &amp; Pricings'!A:L,9,0),"")</f>
        <v>3</v>
      </c>
      <c r="AA1311" s="81">
        <f>IFERROR(VLOOKUP(A1311,'Competitors Links &amp; Pricings'!A:L,10,0),"")</f>
        <v>0.31</v>
      </c>
      <c r="AB1311" s="81">
        <f>IFERROR(VLOOKUP(A1311,'Competitors Links &amp; Pricings'!A:L,11,0),"")</f>
        <v>4</v>
      </c>
    </row>
    <row r="1312" spans="1:28" s="83" customFormat="1" ht="12" x14ac:dyDescent="0.25">
      <c r="A1312" s="81" t="s">
        <v>4037</v>
      </c>
      <c r="B1312" s="89">
        <v>14.61</v>
      </c>
      <c r="C1312" s="89">
        <v>15.78</v>
      </c>
      <c r="D1312" s="106">
        <f t="shared" si="80"/>
        <v>7.4144486692015205E-2</v>
      </c>
      <c r="E1312" s="90">
        <f t="shared" si="81"/>
        <v>0</v>
      </c>
      <c r="F1312" s="90">
        <f t="shared" si="82"/>
        <v>17.149999999999999</v>
      </c>
      <c r="G1312" s="82" t="s">
        <v>34</v>
      </c>
      <c r="H1312" s="81" t="s">
        <v>4038</v>
      </c>
      <c r="I1312" s="81" t="s">
        <v>4039</v>
      </c>
      <c r="J1312" s="81" t="s">
        <v>435</v>
      </c>
      <c r="K1312" s="81"/>
      <c r="L1312" s="81"/>
      <c r="M1312" s="81"/>
      <c r="N1312" s="81"/>
      <c r="O1312" s="82"/>
      <c r="P1312" s="81"/>
      <c r="Q1312" s="81"/>
      <c r="R1312" s="81"/>
      <c r="S1312" s="81"/>
      <c r="T1312" s="81"/>
      <c r="U1312" s="81">
        <f t="shared" si="83"/>
        <v>0</v>
      </c>
      <c r="V1312" s="81">
        <f>IFERROR(VLOOKUP(A1312,'Competitors Links &amp; Pricings'!A:G,3,0),"")</f>
        <v>17.149999999999999</v>
      </c>
      <c r="W1312" s="81">
        <f>IFERROR(VLOOKUP(A1312,'Competitors Links &amp; Pricings'!A:G,5,0),"")</f>
        <v>24.23</v>
      </c>
      <c r="X1312" s="81">
        <f>IFERROR(VLOOKUP(A1312,'Competitors Links &amp; Pricings'!A:G,7,0),"")</f>
        <v>17.5</v>
      </c>
      <c r="Y1312" s="81">
        <f>IFERROR(VLOOKUP(A1312,'Competitors Links &amp; Pricings'!A:L,8,0),"")</f>
        <v>1</v>
      </c>
      <c r="Z1312" s="81">
        <f>IFERROR(VLOOKUP(A1312,'Competitors Links &amp; Pricings'!A:L,9,0),"")</f>
        <v>3</v>
      </c>
      <c r="AA1312" s="81">
        <f>IFERROR(VLOOKUP(A1312,'Competitors Links &amp; Pricings'!A:L,10,0),"")</f>
        <v>0.25</v>
      </c>
      <c r="AB1312" s="81">
        <f>IFERROR(VLOOKUP(A1312,'Competitors Links &amp; Pricings'!A:L,11,0),"")</f>
        <v>1</v>
      </c>
    </row>
    <row r="1313" spans="1:28" s="83" customFormat="1" ht="12" x14ac:dyDescent="0.25">
      <c r="A1313" s="81" t="s">
        <v>4040</v>
      </c>
      <c r="B1313" s="89">
        <v>14.61</v>
      </c>
      <c r="C1313" s="89">
        <v>17.239999999999998</v>
      </c>
      <c r="D1313" s="106">
        <f t="shared" si="80"/>
        <v>0.15255220417633406</v>
      </c>
      <c r="E1313" s="90">
        <f t="shared" si="81"/>
        <v>0</v>
      </c>
      <c r="F1313" s="90">
        <f t="shared" si="82"/>
        <v>15.95</v>
      </c>
      <c r="G1313" s="82" t="s">
        <v>34</v>
      </c>
      <c r="H1313" s="81" t="s">
        <v>4041</v>
      </c>
      <c r="I1313" s="81" t="s">
        <v>4042</v>
      </c>
      <c r="J1313" s="81" t="s">
        <v>435</v>
      </c>
      <c r="K1313" s="81"/>
      <c r="L1313" s="81"/>
      <c r="M1313" s="81"/>
      <c r="N1313" s="81"/>
      <c r="O1313" s="82"/>
      <c r="P1313" s="81"/>
      <c r="Q1313" s="81"/>
      <c r="R1313" s="81"/>
      <c r="S1313" s="81"/>
      <c r="T1313" s="81"/>
      <c r="U1313" s="81">
        <f t="shared" si="83"/>
        <v>0</v>
      </c>
      <c r="V1313" s="81">
        <f>IFERROR(VLOOKUP(A1313,'Competitors Links &amp; Pricings'!A:G,3,0),"")</f>
        <v>15.95</v>
      </c>
      <c r="W1313" s="81">
        <f>IFERROR(VLOOKUP(A1313,'Competitors Links &amp; Pricings'!A:G,5,0),"")</f>
        <v>23.8</v>
      </c>
      <c r="X1313" s="81">
        <f>IFERROR(VLOOKUP(A1313,'Competitors Links &amp; Pricings'!A:G,7,0),"")</f>
        <v>16.649999999999999</v>
      </c>
      <c r="Y1313" s="81">
        <f>IFERROR(VLOOKUP(A1313,'Competitors Links &amp; Pricings'!A:L,8,0),"")</f>
        <v>2.5</v>
      </c>
      <c r="Z1313" s="81">
        <f>IFERROR(VLOOKUP(A1313,'Competitors Links &amp; Pricings'!A:L,9,0),"")</f>
        <v>3</v>
      </c>
      <c r="AA1313" s="81">
        <f>IFERROR(VLOOKUP(A1313,'Competitors Links &amp; Pricings'!A:L,10,0),"")</f>
        <v>0.25</v>
      </c>
      <c r="AB1313" s="81">
        <f>IFERROR(VLOOKUP(A1313,'Competitors Links &amp; Pricings'!A:L,11,0),"")</f>
        <v>0.75</v>
      </c>
    </row>
    <row r="1314" spans="1:28" s="83" customFormat="1" ht="12" x14ac:dyDescent="0.25">
      <c r="A1314" s="81" t="s">
        <v>4043</v>
      </c>
      <c r="B1314" s="89">
        <v>14.61</v>
      </c>
      <c r="C1314" s="89">
        <v>17.239999999999998</v>
      </c>
      <c r="D1314" s="106">
        <f t="shared" si="80"/>
        <v>0.15255220417633406</v>
      </c>
      <c r="E1314" s="90">
        <f t="shared" si="81"/>
        <v>0</v>
      </c>
      <c r="F1314" s="90">
        <f t="shared" si="82"/>
        <v>15.95</v>
      </c>
      <c r="G1314" s="82" t="s">
        <v>34</v>
      </c>
      <c r="H1314" s="81" t="s">
        <v>4044</v>
      </c>
      <c r="I1314" s="81" t="s">
        <v>4045</v>
      </c>
      <c r="J1314" s="81" t="s">
        <v>435</v>
      </c>
      <c r="K1314" s="81"/>
      <c r="L1314" s="81"/>
      <c r="M1314" s="81"/>
      <c r="N1314" s="81"/>
      <c r="O1314" s="82"/>
      <c r="P1314" s="81"/>
      <c r="Q1314" s="81"/>
      <c r="R1314" s="81"/>
      <c r="S1314" s="81"/>
      <c r="T1314" s="81"/>
      <c r="U1314" s="81">
        <f t="shared" si="83"/>
        <v>0</v>
      </c>
      <c r="V1314" s="81">
        <f>IFERROR(VLOOKUP(A1314,'Competitors Links &amp; Pricings'!A:G,3,0),"")</f>
        <v>15.95</v>
      </c>
      <c r="W1314" s="81">
        <f>IFERROR(VLOOKUP(A1314,'Competitors Links &amp; Pricings'!A:G,5,0),"")</f>
        <v>17.52</v>
      </c>
      <c r="X1314" s="81" t="str">
        <f>IFERROR(VLOOKUP(A1314,'Competitors Links &amp; Pricings'!A:G,7,0),"")</f>
        <v xml:space="preserve"> </v>
      </c>
      <c r="Y1314" s="81">
        <f>IFERROR(VLOOKUP(A1314,'Competitors Links &amp; Pricings'!A:L,8,0),"")</f>
        <v>0.75</v>
      </c>
      <c r="Z1314" s="81">
        <f>IFERROR(VLOOKUP(A1314,'Competitors Links &amp; Pricings'!A:L,9,0),"")</f>
        <v>3</v>
      </c>
      <c r="AA1314" s="81">
        <f>IFERROR(VLOOKUP(A1314,'Competitors Links &amp; Pricings'!A:L,10,0),"")</f>
        <v>0.25</v>
      </c>
      <c r="AB1314" s="81">
        <f>IFERROR(VLOOKUP(A1314,'Competitors Links &amp; Pricings'!A:L,11,0),"")</f>
        <v>2.5</v>
      </c>
    </row>
    <row r="1315" spans="1:28" s="83" customFormat="1" ht="12" x14ac:dyDescent="0.25">
      <c r="A1315" s="81" t="s">
        <v>4046</v>
      </c>
      <c r="B1315" s="89">
        <v>39.33</v>
      </c>
      <c r="C1315" s="89">
        <v>46.42</v>
      </c>
      <c r="D1315" s="106">
        <f t="shared" si="80"/>
        <v>0.15273588970271443</v>
      </c>
      <c r="E1315" s="90">
        <f t="shared" si="81"/>
        <v>0</v>
      </c>
      <c r="F1315" s="90">
        <f t="shared" si="82"/>
        <v>24.25</v>
      </c>
      <c r="G1315" s="82" t="s">
        <v>34</v>
      </c>
      <c r="H1315" s="81" t="s">
        <v>4047</v>
      </c>
      <c r="I1315" s="81" t="s">
        <v>4048</v>
      </c>
      <c r="J1315" s="81" t="s">
        <v>435</v>
      </c>
      <c r="K1315" s="81"/>
      <c r="L1315" s="81"/>
      <c r="M1315" s="81"/>
      <c r="N1315" s="81"/>
      <c r="O1315" s="82"/>
      <c r="P1315" s="81"/>
      <c r="Q1315" s="81"/>
      <c r="R1315" s="81"/>
      <c r="S1315" s="81"/>
      <c r="T1315" s="81"/>
      <c r="U1315" s="81">
        <f t="shared" si="83"/>
        <v>0</v>
      </c>
      <c r="V1315" s="81">
        <f>IFERROR(VLOOKUP(A1315,'Competitors Links &amp; Pricings'!A:G,3,0),"")</f>
        <v>49.13</v>
      </c>
      <c r="W1315" s="81">
        <f>IFERROR(VLOOKUP(A1315,'Competitors Links &amp; Pricings'!A:G,5,0),"")</f>
        <v>67</v>
      </c>
      <c r="X1315" s="81">
        <f>IFERROR(VLOOKUP(A1315,'Competitors Links &amp; Pricings'!A:G,7,0),"")</f>
        <v>24.25</v>
      </c>
      <c r="Y1315" s="81">
        <f>IFERROR(VLOOKUP(A1315,'Competitors Links &amp; Pricings'!A:L,8,0),"")</f>
        <v>0.5</v>
      </c>
      <c r="Z1315" s="81">
        <f>IFERROR(VLOOKUP(A1315,'Competitors Links &amp; Pricings'!A:L,9,0),"")</f>
        <v>3</v>
      </c>
      <c r="AA1315" s="81">
        <f>IFERROR(VLOOKUP(A1315,'Competitors Links &amp; Pricings'!A:L,10,0),"")</f>
        <v>0.24</v>
      </c>
      <c r="AB1315" s="81">
        <f>IFERROR(VLOOKUP(A1315,'Competitors Links &amp; Pricings'!A:L,11,0),"")</f>
        <v>3.75</v>
      </c>
    </row>
    <row r="1316" spans="1:28" s="83" customFormat="1" ht="12" x14ac:dyDescent="0.25">
      <c r="A1316" s="81" t="s">
        <v>4049</v>
      </c>
      <c r="B1316" s="89">
        <v>22.47</v>
      </c>
      <c r="C1316" s="89">
        <v>26.52</v>
      </c>
      <c r="D1316" s="106">
        <f t="shared" si="80"/>
        <v>0.15271493212669687</v>
      </c>
      <c r="E1316" s="90">
        <f t="shared" si="81"/>
        <v>0</v>
      </c>
      <c r="F1316" s="90">
        <f t="shared" si="82"/>
        <v>24.99</v>
      </c>
      <c r="G1316" s="82" t="s">
        <v>34</v>
      </c>
      <c r="H1316" s="81" t="s">
        <v>4050</v>
      </c>
      <c r="I1316" s="81" t="s">
        <v>4051</v>
      </c>
      <c r="J1316" s="81" t="s">
        <v>435</v>
      </c>
      <c r="K1316" s="81"/>
      <c r="L1316" s="81"/>
      <c r="M1316" s="81"/>
      <c r="N1316" s="81"/>
      <c r="O1316" s="82"/>
      <c r="P1316" s="81"/>
      <c r="Q1316" s="81"/>
      <c r="R1316" s="81"/>
      <c r="S1316" s="81"/>
      <c r="T1316" s="81"/>
      <c r="U1316" s="81">
        <f t="shared" si="83"/>
        <v>0</v>
      </c>
      <c r="V1316" s="81">
        <f>IFERROR(VLOOKUP(A1316,'Competitors Links &amp; Pricings'!A:G,3,0),"")</f>
        <v>32.5</v>
      </c>
      <c r="W1316" s="81">
        <f>IFERROR(VLOOKUP(A1316,'Competitors Links &amp; Pricings'!A:G,5,0),"")</f>
        <v>27.1</v>
      </c>
      <c r="X1316" s="81">
        <f>IFERROR(VLOOKUP(A1316,'Competitors Links &amp; Pricings'!A:G,7,0),"")</f>
        <v>24.99</v>
      </c>
      <c r="Y1316" s="81">
        <f>IFERROR(VLOOKUP(A1316,'Competitors Links &amp; Pricings'!A:L,8,0),"")</f>
        <v>3</v>
      </c>
      <c r="Z1316" s="81">
        <f>IFERROR(VLOOKUP(A1316,'Competitors Links &amp; Pricings'!A:L,9,0),"")</f>
        <v>4</v>
      </c>
      <c r="AA1316" s="81">
        <f>IFERROR(VLOOKUP(A1316,'Competitors Links &amp; Pricings'!A:L,10,0),"")</f>
        <v>0.4</v>
      </c>
      <c r="AB1316" s="81">
        <f>IFERROR(VLOOKUP(A1316,'Competitors Links &amp; Pricings'!A:L,11,0),"")</f>
        <v>1</v>
      </c>
    </row>
    <row r="1317" spans="1:28" s="83" customFormat="1" ht="12" x14ac:dyDescent="0.25">
      <c r="A1317" s="81" t="s">
        <v>4052</v>
      </c>
      <c r="B1317" s="89">
        <v>49.44</v>
      </c>
      <c r="C1317" s="89">
        <v>55.89</v>
      </c>
      <c r="D1317" s="106">
        <f t="shared" si="80"/>
        <v>0.11540526033279662</v>
      </c>
      <c r="E1317" s="90">
        <f t="shared" si="81"/>
        <v>0</v>
      </c>
      <c r="F1317" s="90">
        <f t="shared" si="82"/>
        <v>60.75</v>
      </c>
      <c r="G1317" s="82" t="s">
        <v>34</v>
      </c>
      <c r="H1317" s="81" t="s">
        <v>4053</v>
      </c>
      <c r="I1317" s="81" t="s">
        <v>4054</v>
      </c>
      <c r="J1317" s="81" t="s">
        <v>435</v>
      </c>
      <c r="K1317" s="81"/>
      <c r="L1317" s="81"/>
      <c r="M1317" s="81"/>
      <c r="N1317" s="81"/>
      <c r="O1317" s="82"/>
      <c r="P1317" s="81"/>
      <c r="Q1317" s="81"/>
      <c r="R1317" s="81"/>
      <c r="S1317" s="81"/>
      <c r="T1317" s="81"/>
      <c r="U1317" s="81">
        <f t="shared" si="83"/>
        <v>0</v>
      </c>
      <c r="V1317" s="81">
        <f>IFERROR(VLOOKUP(A1317,'Competitors Links &amp; Pricings'!A:G,3,0),"")</f>
        <v>75</v>
      </c>
      <c r="W1317" s="81">
        <f>IFERROR(VLOOKUP(A1317,'Competitors Links &amp; Pricings'!A:G,5,0),"")</f>
        <v>60.75</v>
      </c>
      <c r="X1317" s="81">
        <f>IFERROR(VLOOKUP(A1317,'Competitors Links &amp; Pricings'!A:G,7,0),"")</f>
        <v>63.15</v>
      </c>
      <c r="Y1317" s="81">
        <f>IFERROR(VLOOKUP(A1317,'Competitors Links &amp; Pricings'!A:L,8,0),"")</f>
        <v>4.2</v>
      </c>
      <c r="Z1317" s="81">
        <f>IFERROR(VLOOKUP(A1317,'Competitors Links &amp; Pricings'!A:L,9,0),"")</f>
        <v>5</v>
      </c>
      <c r="AA1317" s="81">
        <f>IFERROR(VLOOKUP(A1317,'Competitors Links &amp; Pricings'!A:L,10,0),"")</f>
        <v>0.9</v>
      </c>
      <c r="AB1317" s="81">
        <f>IFERROR(VLOOKUP(A1317,'Competitors Links &amp; Pricings'!A:L,11,0),"")</f>
        <v>1.5</v>
      </c>
    </row>
    <row r="1318" spans="1:28" s="83" customFormat="1" ht="12" x14ac:dyDescent="0.25">
      <c r="A1318" s="81" t="s">
        <v>4055</v>
      </c>
      <c r="B1318" s="89">
        <v>37.08</v>
      </c>
      <c r="C1318" s="89">
        <v>43.77</v>
      </c>
      <c r="D1318" s="106">
        <f t="shared" si="80"/>
        <v>0.15284441398217968</v>
      </c>
      <c r="E1318" s="90">
        <f t="shared" si="81"/>
        <v>0</v>
      </c>
      <c r="F1318" s="90">
        <f t="shared" si="82"/>
        <v>32.340000000000003</v>
      </c>
      <c r="G1318" s="82" t="s">
        <v>34</v>
      </c>
      <c r="H1318" s="81" t="s">
        <v>4056</v>
      </c>
      <c r="I1318" s="81" t="s">
        <v>4057</v>
      </c>
      <c r="J1318" s="81" t="s">
        <v>435</v>
      </c>
      <c r="K1318" s="81"/>
      <c r="L1318" s="81"/>
      <c r="M1318" s="81"/>
      <c r="N1318" s="81"/>
      <c r="O1318" s="82"/>
      <c r="P1318" s="81"/>
      <c r="Q1318" s="81"/>
      <c r="R1318" s="81"/>
      <c r="S1318" s="81"/>
      <c r="T1318" s="81"/>
      <c r="U1318" s="81">
        <f t="shared" si="83"/>
        <v>0</v>
      </c>
      <c r="V1318" s="81">
        <f>IFERROR(VLOOKUP(A1318,'Competitors Links &amp; Pricings'!A:G,3,0),"")</f>
        <v>48.9</v>
      </c>
      <c r="W1318" s="81">
        <f>IFERROR(VLOOKUP(A1318,'Competitors Links &amp; Pricings'!A:G,5,0),"")</f>
        <v>32.340000000000003</v>
      </c>
      <c r="X1318" s="81">
        <f>IFERROR(VLOOKUP(A1318,'Competitors Links &amp; Pricings'!A:G,7,0),"")</f>
        <v>48.9</v>
      </c>
      <c r="Y1318" s="81">
        <f>IFERROR(VLOOKUP(A1318,'Competitors Links &amp; Pricings'!A:L,8,0),"")</f>
        <v>3.8</v>
      </c>
      <c r="Z1318" s="81">
        <f>IFERROR(VLOOKUP(A1318,'Competitors Links &amp; Pricings'!A:L,9,0),"")</f>
        <v>5</v>
      </c>
      <c r="AA1318" s="81">
        <f>IFERROR(VLOOKUP(A1318,'Competitors Links &amp; Pricings'!A:L,10,0),"")</f>
        <v>0.8</v>
      </c>
      <c r="AB1318" s="81">
        <f>IFERROR(VLOOKUP(A1318,'Competitors Links &amp; Pricings'!A:L,11,0),"")</f>
        <v>1</v>
      </c>
    </row>
    <row r="1319" spans="1:28" s="83" customFormat="1" ht="12" x14ac:dyDescent="0.25">
      <c r="A1319" s="81" t="s">
        <v>4058</v>
      </c>
      <c r="B1319" s="89">
        <v>19.100000000000001</v>
      </c>
      <c r="C1319" s="89">
        <v>22.54</v>
      </c>
      <c r="D1319" s="106">
        <f t="shared" si="80"/>
        <v>0.15261756876663699</v>
      </c>
      <c r="E1319" s="90">
        <f t="shared" si="81"/>
        <v>0</v>
      </c>
      <c r="F1319" s="90">
        <f t="shared" si="82"/>
        <v>15.06</v>
      </c>
      <c r="G1319" s="82" t="s">
        <v>34</v>
      </c>
      <c r="H1319" s="81" t="s">
        <v>4059</v>
      </c>
      <c r="I1319" s="81" t="s">
        <v>4060</v>
      </c>
      <c r="J1319" s="81" t="s">
        <v>435</v>
      </c>
      <c r="K1319" s="81"/>
      <c r="L1319" s="81"/>
      <c r="M1319" s="81"/>
      <c r="N1319" s="81"/>
      <c r="O1319" s="82"/>
      <c r="P1319" s="81"/>
      <c r="Q1319" s="81"/>
      <c r="R1319" s="81"/>
      <c r="S1319" s="81"/>
      <c r="T1319" s="81"/>
      <c r="U1319" s="81">
        <f t="shared" si="83"/>
        <v>0</v>
      </c>
      <c r="V1319" s="81">
        <f>IFERROR(VLOOKUP(A1319,'Competitors Links &amp; Pricings'!A:G,3,0),"")</f>
        <v>29.25</v>
      </c>
      <c r="W1319" s="81">
        <f>IFERROR(VLOOKUP(A1319,'Competitors Links &amp; Pricings'!A:G,5,0),"")</f>
        <v>21.99</v>
      </c>
      <c r="X1319" s="81">
        <f>IFERROR(VLOOKUP(A1319,'Competitors Links &amp; Pricings'!A:G,7,0),"")</f>
        <v>15.06</v>
      </c>
      <c r="Y1319" s="81">
        <f>IFERROR(VLOOKUP(A1319,'Competitors Links &amp; Pricings'!A:L,8,0),"")</f>
        <v>3</v>
      </c>
      <c r="Z1319" s="81">
        <f>IFERROR(VLOOKUP(A1319,'Competitors Links &amp; Pricings'!A:L,9,0),"")</f>
        <v>4</v>
      </c>
      <c r="AA1319" s="81">
        <f>IFERROR(VLOOKUP(A1319,'Competitors Links &amp; Pricings'!A:L,10,0),"")</f>
        <v>0.3</v>
      </c>
      <c r="AB1319" s="81">
        <f>IFERROR(VLOOKUP(A1319,'Competitors Links &amp; Pricings'!A:L,11,0),"")</f>
        <v>1</v>
      </c>
    </row>
    <row r="1320" spans="1:28" s="83" customFormat="1" ht="12" x14ac:dyDescent="0.25">
      <c r="A1320" s="81" t="s">
        <v>4061</v>
      </c>
      <c r="B1320" s="89">
        <v>49.44</v>
      </c>
      <c r="C1320" s="89">
        <v>58.88</v>
      </c>
      <c r="D1320" s="106">
        <f t="shared" si="80"/>
        <v>0.16032608695652181</v>
      </c>
      <c r="E1320" s="90">
        <f t="shared" si="81"/>
        <v>0</v>
      </c>
      <c r="F1320" s="90">
        <f t="shared" si="82"/>
        <v>64</v>
      </c>
      <c r="G1320" s="82" t="s">
        <v>34</v>
      </c>
      <c r="H1320" s="81" t="s">
        <v>4062</v>
      </c>
      <c r="I1320" s="81" t="s">
        <v>4063</v>
      </c>
      <c r="J1320" s="81" t="s">
        <v>435</v>
      </c>
      <c r="K1320" s="81"/>
      <c r="L1320" s="81"/>
      <c r="M1320" s="81"/>
      <c r="N1320" s="81"/>
      <c r="O1320" s="82"/>
      <c r="P1320" s="81"/>
      <c r="Q1320" s="81"/>
      <c r="R1320" s="81"/>
      <c r="S1320" s="81"/>
      <c r="T1320" s="81"/>
      <c r="U1320" s="81">
        <f t="shared" si="83"/>
        <v>0</v>
      </c>
      <c r="V1320" s="81">
        <f>IFERROR(VLOOKUP(A1320,'Competitors Links &amp; Pricings'!A:G,3,0),"")</f>
        <v>64</v>
      </c>
      <c r="W1320" s="81">
        <f>IFERROR(VLOOKUP(A1320,'Competitors Links &amp; Pricings'!A:G,5,0),"")</f>
        <v>64</v>
      </c>
      <c r="X1320" s="81">
        <f>IFERROR(VLOOKUP(A1320,'Competitors Links &amp; Pricings'!A:G,7,0),"")</f>
        <v>64</v>
      </c>
      <c r="Y1320" s="81">
        <f>IFERROR(VLOOKUP(A1320,'Competitors Links &amp; Pricings'!A:L,8,0),"")</f>
        <v>3.9</v>
      </c>
      <c r="Z1320" s="81">
        <f>IFERROR(VLOOKUP(A1320,'Competitors Links &amp; Pricings'!A:L,9,0),"")</f>
        <v>4.2</v>
      </c>
      <c r="AA1320" s="81">
        <f>IFERROR(VLOOKUP(A1320,'Competitors Links &amp; Pricings'!A:L,10,0),"")</f>
        <v>0.7</v>
      </c>
      <c r="AB1320" s="81">
        <f>IFERROR(VLOOKUP(A1320,'Competitors Links &amp; Pricings'!A:L,11,0),"")</f>
        <v>1.5</v>
      </c>
    </row>
    <row r="1321" spans="1:28" s="83" customFormat="1" ht="12" x14ac:dyDescent="0.25">
      <c r="A1321" s="81" t="s">
        <v>4064</v>
      </c>
      <c r="B1321" s="89">
        <v>35.96</v>
      </c>
      <c r="C1321" s="89">
        <v>41.86</v>
      </c>
      <c r="D1321" s="106">
        <f t="shared" si="80"/>
        <v>0.14094601051122788</v>
      </c>
      <c r="E1321" s="90">
        <f t="shared" si="81"/>
        <v>0</v>
      </c>
      <c r="F1321" s="90">
        <f t="shared" si="82"/>
        <v>45.5</v>
      </c>
      <c r="G1321" s="82" t="s">
        <v>34</v>
      </c>
      <c r="H1321" s="81" t="s">
        <v>4065</v>
      </c>
      <c r="I1321" s="81" t="s">
        <v>4066</v>
      </c>
      <c r="J1321" s="81" t="s">
        <v>435</v>
      </c>
      <c r="K1321" s="81"/>
      <c r="L1321" s="81"/>
      <c r="M1321" s="81"/>
      <c r="N1321" s="81"/>
      <c r="O1321" s="82"/>
      <c r="P1321" s="81"/>
      <c r="Q1321" s="81"/>
      <c r="R1321" s="81"/>
      <c r="S1321" s="81"/>
      <c r="T1321" s="81"/>
      <c r="U1321" s="81">
        <f t="shared" si="83"/>
        <v>0</v>
      </c>
      <c r="V1321" s="81">
        <f>IFERROR(VLOOKUP(A1321,'Competitors Links &amp; Pricings'!A:G,3,0),"")</f>
        <v>55.6</v>
      </c>
      <c r="W1321" s="81">
        <f>IFERROR(VLOOKUP(A1321,'Competitors Links &amp; Pricings'!A:G,5,0),"")</f>
        <v>45.5</v>
      </c>
      <c r="X1321" s="81">
        <f>IFERROR(VLOOKUP(A1321,'Competitors Links &amp; Pricings'!A:G,7,0),"")</f>
        <v>45.89</v>
      </c>
      <c r="Y1321" s="81">
        <f>IFERROR(VLOOKUP(A1321,'Competitors Links &amp; Pricings'!A:L,8,0),"")</f>
        <v>2.8</v>
      </c>
      <c r="Z1321" s="81">
        <f>IFERROR(VLOOKUP(A1321,'Competitors Links &amp; Pricings'!A:L,9,0),"")</f>
        <v>4.2</v>
      </c>
      <c r="AA1321" s="81">
        <f>IFERROR(VLOOKUP(A1321,'Competitors Links &amp; Pricings'!A:L,10,0),"")</f>
        <v>0.6</v>
      </c>
      <c r="AB1321" s="81">
        <f>IFERROR(VLOOKUP(A1321,'Competitors Links &amp; Pricings'!A:L,11,0),"")</f>
        <v>1</v>
      </c>
    </row>
    <row r="1322" spans="1:28" s="83" customFormat="1" ht="12" x14ac:dyDescent="0.25">
      <c r="A1322" s="81" t="s">
        <v>4067</v>
      </c>
      <c r="B1322" s="89">
        <v>20.22</v>
      </c>
      <c r="C1322" s="89">
        <v>23.87</v>
      </c>
      <c r="D1322" s="106">
        <f t="shared" si="80"/>
        <v>0.15291160452450783</v>
      </c>
      <c r="E1322" s="90">
        <f t="shared" si="81"/>
        <v>0</v>
      </c>
      <c r="F1322" s="90">
        <f t="shared" si="82"/>
        <v>15.31</v>
      </c>
      <c r="G1322" s="82" t="s">
        <v>34</v>
      </c>
      <c r="H1322" s="81" t="s">
        <v>4068</v>
      </c>
      <c r="I1322" s="81" t="s">
        <v>4069</v>
      </c>
      <c r="J1322" s="81" t="s">
        <v>435</v>
      </c>
      <c r="K1322" s="81"/>
      <c r="L1322" s="81"/>
      <c r="M1322" s="81"/>
      <c r="N1322" s="81"/>
      <c r="O1322" s="82"/>
      <c r="P1322" s="81"/>
      <c r="Q1322" s="81"/>
      <c r="R1322" s="81"/>
      <c r="S1322" s="81"/>
      <c r="T1322" s="81"/>
      <c r="U1322" s="81">
        <f t="shared" si="83"/>
        <v>0</v>
      </c>
      <c r="V1322" s="81">
        <f>IFERROR(VLOOKUP(A1322,'Competitors Links &amp; Pricings'!A:G,3,0),"")</f>
        <v>28.08</v>
      </c>
      <c r="W1322" s="81">
        <f>IFERROR(VLOOKUP(A1322,'Competitors Links &amp; Pricings'!A:G,5,0),"")</f>
        <v>23.5</v>
      </c>
      <c r="X1322" s="81">
        <f>IFERROR(VLOOKUP(A1322,'Competitors Links &amp; Pricings'!A:G,7,0),"")</f>
        <v>15.31</v>
      </c>
      <c r="Y1322" s="81">
        <f>IFERROR(VLOOKUP(A1322,'Competitors Links &amp; Pricings'!A:L,8,0),"")</f>
        <v>3</v>
      </c>
      <c r="Z1322" s="81">
        <f>IFERROR(VLOOKUP(A1322,'Competitors Links &amp; Pricings'!A:L,9,0),"")</f>
        <v>4</v>
      </c>
      <c r="AA1322" s="81">
        <f>IFERROR(VLOOKUP(A1322,'Competitors Links &amp; Pricings'!A:L,10,0),"")</f>
        <v>1</v>
      </c>
      <c r="AB1322" s="81">
        <f>IFERROR(VLOOKUP(A1322,'Competitors Links &amp; Pricings'!A:L,11,0),"")</f>
        <v>1</v>
      </c>
    </row>
    <row r="1323" spans="1:28" s="83" customFormat="1" ht="12" x14ac:dyDescent="0.25">
      <c r="A1323" s="81" t="s">
        <v>4070</v>
      </c>
      <c r="B1323" s="89">
        <v>19.100000000000001</v>
      </c>
      <c r="C1323" s="89">
        <v>22.54</v>
      </c>
      <c r="D1323" s="106">
        <f t="shared" si="80"/>
        <v>0.15261756876663699</v>
      </c>
      <c r="E1323" s="90">
        <f t="shared" si="81"/>
        <v>0</v>
      </c>
      <c r="F1323" s="90">
        <f t="shared" si="82"/>
        <v>20.8</v>
      </c>
      <c r="G1323" s="82" t="s">
        <v>34</v>
      </c>
      <c r="H1323" s="81" t="s">
        <v>4071</v>
      </c>
      <c r="I1323" s="81" t="s">
        <v>4072</v>
      </c>
      <c r="J1323" s="81" t="s">
        <v>435</v>
      </c>
      <c r="K1323" s="81"/>
      <c r="L1323" s="81"/>
      <c r="M1323" s="81"/>
      <c r="N1323" s="81"/>
      <c r="O1323" s="82"/>
      <c r="P1323" s="81"/>
      <c r="Q1323" s="81"/>
      <c r="R1323" s="81"/>
      <c r="S1323" s="81"/>
      <c r="T1323" s="81"/>
      <c r="U1323" s="81">
        <f t="shared" si="83"/>
        <v>0</v>
      </c>
      <c r="V1323" s="81">
        <f>IFERROR(VLOOKUP(A1323,'Competitors Links &amp; Pricings'!A:G,3,0),"")</f>
        <v>20.8</v>
      </c>
      <c r="W1323" s="81">
        <f>IFERROR(VLOOKUP(A1323,'Competitors Links &amp; Pricings'!A:G,5,0),"")</f>
        <v>26.52</v>
      </c>
      <c r="X1323" s="81">
        <f>IFERROR(VLOOKUP(A1323,'Competitors Links &amp; Pricings'!A:G,7,0),"")</f>
        <v>20.85</v>
      </c>
      <c r="Y1323" s="81">
        <f>IFERROR(VLOOKUP(A1323,'Competitors Links &amp; Pricings'!A:L,8,0),"")</f>
        <v>3</v>
      </c>
      <c r="Z1323" s="81">
        <f>IFERROR(VLOOKUP(A1323,'Competitors Links &amp; Pricings'!A:L,9,0),"")</f>
        <v>4</v>
      </c>
      <c r="AA1323" s="81">
        <f>IFERROR(VLOOKUP(A1323,'Competitors Links &amp; Pricings'!A:L,10,0),"")</f>
        <v>0.25</v>
      </c>
      <c r="AB1323" s="81">
        <f>IFERROR(VLOOKUP(A1323,'Competitors Links &amp; Pricings'!A:L,11,0),"")</f>
        <v>0.5</v>
      </c>
    </row>
    <row r="1324" spans="1:28" s="83" customFormat="1" ht="12" x14ac:dyDescent="0.25">
      <c r="A1324" s="81" t="s">
        <v>4073</v>
      </c>
      <c r="B1324" s="89">
        <v>20.22</v>
      </c>
      <c r="C1324" s="89">
        <v>23.87</v>
      </c>
      <c r="D1324" s="106">
        <f t="shared" si="80"/>
        <v>0.15291160452450783</v>
      </c>
      <c r="E1324" s="90">
        <f t="shared" si="81"/>
        <v>0</v>
      </c>
      <c r="F1324" s="90">
        <f t="shared" si="82"/>
        <v>21.99</v>
      </c>
      <c r="G1324" s="82" t="s">
        <v>34</v>
      </c>
      <c r="H1324" s="81" t="s">
        <v>4074</v>
      </c>
      <c r="I1324" s="81" t="s">
        <v>4075</v>
      </c>
      <c r="J1324" s="81" t="s">
        <v>435</v>
      </c>
      <c r="K1324" s="81"/>
      <c r="L1324" s="81"/>
      <c r="M1324" s="81"/>
      <c r="N1324" s="81"/>
      <c r="O1324" s="82"/>
      <c r="P1324" s="81"/>
      <c r="Q1324" s="81"/>
      <c r="R1324" s="81"/>
      <c r="S1324" s="81"/>
      <c r="T1324" s="81"/>
      <c r="U1324" s="81">
        <f t="shared" si="83"/>
        <v>0</v>
      </c>
      <c r="V1324" s="81">
        <f>IFERROR(VLOOKUP(A1324,'Competitors Links &amp; Pricings'!A:G,3,0),"")</f>
        <v>28.08</v>
      </c>
      <c r="W1324" s="81">
        <f>IFERROR(VLOOKUP(A1324,'Competitors Links &amp; Pricings'!A:G,5,0),"")</f>
        <v>21.99</v>
      </c>
      <c r="X1324" s="81">
        <f>IFERROR(VLOOKUP(A1324,'Competitors Links &amp; Pricings'!A:G,7,0),"")</f>
        <v>28.08</v>
      </c>
      <c r="Y1324" s="81">
        <f>IFERROR(VLOOKUP(A1324,'Competitors Links &amp; Pricings'!A:L,8,0),"")</f>
        <v>3</v>
      </c>
      <c r="Z1324" s="81">
        <f>IFERROR(VLOOKUP(A1324,'Competitors Links &amp; Pricings'!A:L,9,0),"")</f>
        <v>4</v>
      </c>
      <c r="AA1324" s="81">
        <f>IFERROR(VLOOKUP(A1324,'Competitors Links &amp; Pricings'!A:L,10,0),"")</f>
        <v>0.23</v>
      </c>
      <c r="AB1324" s="81">
        <f>IFERROR(VLOOKUP(A1324,'Competitors Links &amp; Pricings'!A:L,11,0),"")</f>
        <v>1</v>
      </c>
    </row>
    <row r="1325" spans="1:28" s="83" customFormat="1" ht="12" x14ac:dyDescent="0.25">
      <c r="A1325" s="81" t="s">
        <v>4076</v>
      </c>
      <c r="B1325" s="89">
        <v>25.98</v>
      </c>
      <c r="C1325" s="89">
        <v>34.01</v>
      </c>
      <c r="D1325" s="106">
        <f t="shared" si="80"/>
        <v>0.2361070273448985</v>
      </c>
      <c r="E1325" s="90">
        <f t="shared" si="81"/>
        <v>0</v>
      </c>
      <c r="F1325" s="90">
        <f t="shared" si="82"/>
        <v>49.99</v>
      </c>
      <c r="G1325" s="82" t="s">
        <v>34</v>
      </c>
      <c r="H1325" s="81" t="s">
        <v>4077</v>
      </c>
      <c r="I1325" s="81" t="s">
        <v>4078</v>
      </c>
      <c r="J1325" s="81" t="s">
        <v>4079</v>
      </c>
      <c r="K1325" s="81"/>
      <c r="L1325" s="81"/>
      <c r="M1325" s="81"/>
      <c r="N1325" s="81"/>
      <c r="O1325" s="82"/>
      <c r="P1325" s="81"/>
      <c r="Q1325" s="81"/>
      <c r="R1325" s="81"/>
      <c r="S1325" s="81"/>
      <c r="T1325" s="81"/>
      <c r="U1325" s="81">
        <f t="shared" si="83"/>
        <v>0</v>
      </c>
      <c r="V1325" s="81">
        <f>IFERROR(VLOOKUP(A1325,'Competitors Links &amp; Pricings'!A:G,3,0),"")</f>
        <v>49.99</v>
      </c>
      <c r="W1325" s="81" t="str">
        <f>IFERROR(VLOOKUP(A1325,'Competitors Links &amp; Pricings'!A:G,5,0),"")</f>
        <v xml:space="preserve"> </v>
      </c>
      <c r="X1325" s="81" t="str">
        <f>IFERROR(VLOOKUP(A1325,'Competitors Links &amp; Pricings'!A:G,7,0),"")</f>
        <v xml:space="preserve"> </v>
      </c>
      <c r="Y1325" s="81">
        <f>IFERROR(VLOOKUP(A1325,'Competitors Links &amp; Pricings'!A:L,8,0),"")</f>
        <v>2.64</v>
      </c>
      <c r="Z1325" s="81">
        <f>IFERROR(VLOOKUP(A1325,'Competitors Links &amp; Pricings'!A:L,9,0),"")</f>
        <v>2.0099999999999998</v>
      </c>
      <c r="AA1325" s="81">
        <f>IFERROR(VLOOKUP(A1325,'Competitors Links &amp; Pricings'!A:L,10,0),"")</f>
        <v>0.5</v>
      </c>
      <c r="AB1325" s="81">
        <f>IFERROR(VLOOKUP(A1325,'Competitors Links &amp; Pricings'!A:L,11,0),"")</f>
        <v>0.96</v>
      </c>
    </row>
    <row r="1326" spans="1:28" s="83" customFormat="1" ht="12" x14ac:dyDescent="0.25">
      <c r="A1326" s="81" t="s">
        <v>4080</v>
      </c>
      <c r="B1326" s="89">
        <v>28.95</v>
      </c>
      <c r="C1326" s="89">
        <v>31.82</v>
      </c>
      <c r="D1326" s="106">
        <f t="shared" si="80"/>
        <v>9.0194846008799526E-2</v>
      </c>
      <c r="E1326" s="90">
        <f t="shared" si="81"/>
        <v>0</v>
      </c>
      <c r="F1326" s="90">
        <f t="shared" si="82"/>
        <v>34.590000000000003</v>
      </c>
      <c r="G1326" s="82" t="s">
        <v>34</v>
      </c>
      <c r="H1326" s="81" t="s">
        <v>4081</v>
      </c>
      <c r="I1326" s="81" t="s">
        <v>4082</v>
      </c>
      <c r="J1326" s="81" t="s">
        <v>4079</v>
      </c>
      <c r="K1326" s="81"/>
      <c r="L1326" s="81"/>
      <c r="M1326" s="81"/>
      <c r="N1326" s="81"/>
      <c r="O1326" s="82"/>
      <c r="P1326" s="81"/>
      <c r="Q1326" s="81"/>
      <c r="R1326" s="81"/>
      <c r="S1326" s="81"/>
      <c r="T1326" s="81"/>
      <c r="U1326" s="81">
        <f t="shared" si="83"/>
        <v>0</v>
      </c>
      <c r="V1326" s="81">
        <f>IFERROR(VLOOKUP(A1326,'Competitors Links &amp; Pricings'!A:G,3,0),"")</f>
        <v>49.99</v>
      </c>
      <c r="W1326" s="81">
        <f>IFERROR(VLOOKUP(A1326,'Competitors Links &amp; Pricings'!A:G,5,0),"")</f>
        <v>34.590000000000003</v>
      </c>
      <c r="X1326" s="81">
        <f>IFERROR(VLOOKUP(A1326,'Competitors Links &amp; Pricings'!A:G,7,0),"")</f>
        <v>42</v>
      </c>
      <c r="Y1326" s="81">
        <f>IFERROR(VLOOKUP(A1326,'Competitors Links &amp; Pricings'!A:L,8,0),"")</f>
        <v>4.49</v>
      </c>
      <c r="Z1326" s="81">
        <f>IFERROR(VLOOKUP(A1326,'Competitors Links &amp; Pricings'!A:L,9,0),"")</f>
        <v>4.49</v>
      </c>
      <c r="AA1326" s="81">
        <f>IFERROR(VLOOKUP(A1326,'Competitors Links &amp; Pricings'!A:L,10,0),"")</f>
        <v>0.7</v>
      </c>
      <c r="AB1326" s="81">
        <f>IFERROR(VLOOKUP(A1326,'Competitors Links &amp; Pricings'!A:L,11,0),"")</f>
        <v>1.3</v>
      </c>
    </row>
    <row r="1327" spans="1:28" s="83" customFormat="1" ht="12" x14ac:dyDescent="0.25">
      <c r="A1327" s="81" t="s">
        <v>4083</v>
      </c>
      <c r="B1327" s="89">
        <v>371.15</v>
      </c>
      <c r="C1327" s="89">
        <v>436.68</v>
      </c>
      <c r="D1327" s="106">
        <f t="shared" si="80"/>
        <v>0.15006412017953658</v>
      </c>
      <c r="E1327" s="90">
        <f t="shared" si="81"/>
        <v>0</v>
      </c>
      <c r="F1327" s="90">
        <f t="shared" si="82"/>
        <v>400</v>
      </c>
      <c r="G1327" s="82" t="s">
        <v>527</v>
      </c>
      <c r="H1327" s="81" t="s">
        <v>4084</v>
      </c>
      <c r="I1327" s="81" t="s">
        <v>4085</v>
      </c>
      <c r="J1327" s="81" t="s">
        <v>4079</v>
      </c>
      <c r="K1327" s="81"/>
      <c r="L1327" s="81"/>
      <c r="M1327" s="81"/>
      <c r="N1327" s="81"/>
      <c r="O1327" s="82"/>
      <c r="P1327" s="81"/>
      <c r="Q1327" s="81"/>
      <c r="R1327" s="81"/>
      <c r="S1327" s="81"/>
      <c r="T1327" s="81"/>
      <c r="U1327" s="81">
        <f t="shared" si="83"/>
        <v>0</v>
      </c>
      <c r="V1327" s="81">
        <f>IFERROR(VLOOKUP(A1327,'Competitors Links &amp; Pricings'!A:G,3,0),"")</f>
        <v>400</v>
      </c>
      <c r="W1327" s="81" t="str">
        <f>IFERROR(VLOOKUP(A1327,'Competitors Links &amp; Pricings'!A:G,5,0),"")</f>
        <v xml:space="preserve"> </v>
      </c>
      <c r="X1327" s="81" t="str">
        <f>IFERROR(VLOOKUP(A1327,'Competitors Links &amp; Pricings'!A:G,7,0),"")</f>
        <v xml:space="preserve"> </v>
      </c>
      <c r="Y1327" s="81">
        <f>IFERROR(VLOOKUP(A1327,'Competitors Links &amp; Pricings'!A:L,8,0),"")</f>
        <v>12.5</v>
      </c>
      <c r="Z1327" s="81">
        <f>IFERROR(VLOOKUP(A1327,'Competitors Links &amp; Pricings'!A:L,9,0),"")</f>
        <v>19.25</v>
      </c>
      <c r="AA1327" s="81">
        <f>IFERROR(VLOOKUP(A1327,'Competitors Links &amp; Pricings'!A:L,10,0),"")</f>
        <v>18.309999999999999</v>
      </c>
      <c r="AB1327" s="81">
        <f>IFERROR(VLOOKUP(A1327,'Competitors Links &amp; Pricings'!A:L,11,0),"")</f>
        <v>9</v>
      </c>
    </row>
    <row r="1328" spans="1:28" s="83" customFormat="1" ht="12" x14ac:dyDescent="0.25">
      <c r="A1328" s="81" t="s">
        <v>4086</v>
      </c>
      <c r="B1328" s="89">
        <v>126.19</v>
      </c>
      <c r="C1328" s="89">
        <v>165.18</v>
      </c>
      <c r="D1328" s="106">
        <f t="shared" si="80"/>
        <v>0.23604552609274734</v>
      </c>
      <c r="E1328" s="90">
        <f t="shared" si="81"/>
        <v>0</v>
      </c>
      <c r="F1328" s="90">
        <f t="shared" si="82"/>
        <v>200</v>
      </c>
      <c r="G1328" s="82" t="s">
        <v>527</v>
      </c>
      <c r="H1328" s="81" t="s">
        <v>4087</v>
      </c>
      <c r="I1328" s="81" t="s">
        <v>4088</v>
      </c>
      <c r="J1328" s="81" t="s">
        <v>2656</v>
      </c>
      <c r="K1328" s="81"/>
      <c r="L1328" s="81"/>
      <c r="M1328" s="81"/>
      <c r="N1328" s="81"/>
      <c r="O1328" s="82"/>
      <c r="P1328" s="81"/>
      <c r="Q1328" s="81"/>
      <c r="R1328" s="81"/>
      <c r="S1328" s="81"/>
      <c r="T1328" s="81"/>
      <c r="U1328" s="81">
        <f t="shared" si="83"/>
        <v>0</v>
      </c>
      <c r="V1328" s="81">
        <f>IFERROR(VLOOKUP(A1328,'Competitors Links &amp; Pricings'!A:G,3,0),"")</f>
        <v>200</v>
      </c>
      <c r="W1328" s="81">
        <f>IFERROR(VLOOKUP(A1328,'Competitors Links &amp; Pricings'!A:G,5,0),"")</f>
        <v>200</v>
      </c>
      <c r="X1328" s="81" t="str">
        <f>IFERROR(VLOOKUP(A1328,'Competitors Links &amp; Pricings'!A:G,7,0),"")</f>
        <v xml:space="preserve"> </v>
      </c>
      <c r="Y1328" s="81">
        <f>IFERROR(VLOOKUP(A1328,'Competitors Links &amp; Pricings'!A:L,8,0),"")</f>
        <v>7.36</v>
      </c>
      <c r="Z1328" s="81">
        <f>IFERROR(VLOOKUP(A1328,'Competitors Links &amp; Pricings'!A:L,9,0),"")</f>
        <v>10.029999999999999</v>
      </c>
      <c r="AA1328" s="81">
        <f>IFERROR(VLOOKUP(A1328,'Competitors Links &amp; Pricings'!A:L,10,0),"")</f>
        <v>4.5</v>
      </c>
      <c r="AB1328" s="81">
        <f>IFERROR(VLOOKUP(A1328,'Competitors Links &amp; Pricings'!A:L,11,0),"")</f>
        <v>2.9</v>
      </c>
    </row>
    <row r="1329" spans="1:28" s="83" customFormat="1" ht="12" x14ac:dyDescent="0.25">
      <c r="A1329" s="81" t="s">
        <v>4090</v>
      </c>
      <c r="B1329" s="89">
        <v>92.79</v>
      </c>
      <c r="C1329" s="89">
        <v>121.45</v>
      </c>
      <c r="D1329" s="106">
        <f t="shared" si="80"/>
        <v>0.23598188554960886</v>
      </c>
      <c r="E1329" s="90">
        <f t="shared" si="81"/>
        <v>0</v>
      </c>
      <c r="F1329" s="90">
        <f t="shared" si="82"/>
        <v>145</v>
      </c>
      <c r="G1329" s="82" t="s">
        <v>527</v>
      </c>
      <c r="H1329" s="81" t="s">
        <v>4091</v>
      </c>
      <c r="I1329" s="81" t="s">
        <v>4092</v>
      </c>
      <c r="J1329" s="81" t="s">
        <v>2656</v>
      </c>
      <c r="K1329" s="81"/>
      <c r="L1329" s="81"/>
      <c r="M1329" s="81"/>
      <c r="N1329" s="81"/>
      <c r="O1329" s="82"/>
      <c r="P1329" s="81"/>
      <c r="Q1329" s="81"/>
      <c r="R1329" s="81"/>
      <c r="S1329" s="81"/>
      <c r="T1329" s="81"/>
      <c r="U1329" s="81">
        <f t="shared" si="83"/>
        <v>0</v>
      </c>
      <c r="V1329" s="81">
        <f>IFERROR(VLOOKUP(A1329,'Competitors Links &amp; Pricings'!A:G,3,0),"")</f>
        <v>145</v>
      </c>
      <c r="W1329" s="81">
        <f>IFERROR(VLOOKUP(A1329,'Competitors Links &amp; Pricings'!A:G,5,0),"")</f>
        <v>147.22999999999999</v>
      </c>
      <c r="X1329" s="81" t="str">
        <f>IFERROR(VLOOKUP(A1329,'Competitors Links &amp; Pricings'!A:G,7,0),"")</f>
        <v xml:space="preserve"> </v>
      </c>
      <c r="Y1329" s="81">
        <f>IFERROR(VLOOKUP(A1329,'Competitors Links &amp; Pricings'!A:L,8,0),"")</f>
        <v>14.3</v>
      </c>
      <c r="Z1329" s="81">
        <f>IFERROR(VLOOKUP(A1329,'Competitors Links &amp; Pricings'!A:L,9,0),"")</f>
        <v>17.5</v>
      </c>
      <c r="AA1329" s="81">
        <f>IFERROR(VLOOKUP(A1329,'Competitors Links &amp; Pricings'!A:L,10,0),"")</f>
        <v>1.2</v>
      </c>
      <c r="AB1329" s="81">
        <f>IFERROR(VLOOKUP(A1329,'Competitors Links &amp; Pricings'!A:L,11,0),"")</f>
        <v>4.8</v>
      </c>
    </row>
    <row r="1330" spans="1:28" s="83" customFormat="1" ht="12" x14ac:dyDescent="0.25">
      <c r="A1330" s="81" t="s">
        <v>4093</v>
      </c>
      <c r="B1330" s="89">
        <v>441.67</v>
      </c>
      <c r="C1330" s="89">
        <v>547.17999999999995</v>
      </c>
      <c r="D1330" s="106">
        <f t="shared" si="80"/>
        <v>0.1928250301546108</v>
      </c>
      <c r="E1330" s="90">
        <f t="shared" si="81"/>
        <v>0</v>
      </c>
      <c r="F1330" s="90">
        <f t="shared" si="82"/>
        <v>424.71</v>
      </c>
      <c r="G1330" s="82" t="s">
        <v>262</v>
      </c>
      <c r="H1330" s="81" t="s">
        <v>4094</v>
      </c>
      <c r="I1330" s="81" t="s">
        <v>4095</v>
      </c>
      <c r="J1330" s="81" t="s">
        <v>2656</v>
      </c>
      <c r="K1330" s="81"/>
      <c r="L1330" s="81"/>
      <c r="M1330" s="81"/>
      <c r="N1330" s="81"/>
      <c r="O1330" s="82"/>
      <c r="P1330" s="81"/>
      <c r="Q1330" s="81"/>
      <c r="R1330" s="81"/>
      <c r="S1330" s="81"/>
      <c r="T1330" s="81"/>
      <c r="U1330" s="81">
        <f t="shared" si="83"/>
        <v>0</v>
      </c>
      <c r="V1330" s="81">
        <f>IFERROR(VLOOKUP(A1330,'Competitors Links &amp; Pricings'!A:G,3,0),"")</f>
        <v>424.71</v>
      </c>
      <c r="W1330" s="81" t="str">
        <f>IFERROR(VLOOKUP(A1330,'Competitors Links &amp; Pricings'!A:G,5,0),"")</f>
        <v xml:space="preserve"> </v>
      </c>
      <c r="X1330" s="81" t="str">
        <f>IFERROR(VLOOKUP(A1330,'Competitors Links &amp; Pricings'!A:G,7,0),"")</f>
        <v xml:space="preserve"> </v>
      </c>
      <c r="Y1330" s="81">
        <f>IFERROR(VLOOKUP(A1330,'Competitors Links &amp; Pricings'!A:L,8,0),"")</f>
        <v>5.2</v>
      </c>
      <c r="Z1330" s="81">
        <f>IFERROR(VLOOKUP(A1330,'Competitors Links &amp; Pricings'!A:L,9,0),"")</f>
        <v>1.6</v>
      </c>
      <c r="AA1330" s="81">
        <f>IFERROR(VLOOKUP(A1330,'Competitors Links &amp; Pricings'!A:L,10,0),"")</f>
        <v>0.5</v>
      </c>
      <c r="AB1330" s="81">
        <f>IFERROR(VLOOKUP(A1330,'Competitors Links &amp; Pricings'!A:L,11,0),"")</f>
        <v>3</v>
      </c>
    </row>
    <row r="1331" spans="1:28" s="83" customFormat="1" ht="12" x14ac:dyDescent="0.25">
      <c r="A1331" s="81" t="s">
        <v>4096</v>
      </c>
      <c r="B1331" s="89">
        <v>668.07</v>
      </c>
      <c r="C1331" s="89">
        <v>786.74</v>
      </c>
      <c r="D1331" s="106">
        <f t="shared" si="80"/>
        <v>0.15083763377990181</v>
      </c>
      <c r="E1331" s="90">
        <f t="shared" si="81"/>
        <v>0</v>
      </c>
      <c r="F1331" s="90">
        <f t="shared" si="82"/>
        <v>590.62</v>
      </c>
      <c r="G1331" s="82" t="s">
        <v>527</v>
      </c>
      <c r="H1331" s="81" t="s">
        <v>4097</v>
      </c>
      <c r="I1331" s="81" t="s">
        <v>4098</v>
      </c>
      <c r="J1331" s="81" t="s">
        <v>2656</v>
      </c>
      <c r="K1331" s="81"/>
      <c r="L1331" s="81"/>
      <c r="M1331" s="81"/>
      <c r="N1331" s="81"/>
      <c r="O1331" s="82"/>
      <c r="P1331" s="81"/>
      <c r="Q1331" s="81"/>
      <c r="R1331" s="81"/>
      <c r="S1331" s="81"/>
      <c r="T1331" s="81"/>
      <c r="U1331" s="81">
        <f t="shared" si="83"/>
        <v>0</v>
      </c>
      <c r="V1331" s="81">
        <f>IFERROR(VLOOKUP(A1331,'Competitors Links &amp; Pricings'!A:G,3,0),"")</f>
        <v>674.18</v>
      </c>
      <c r="W1331" s="81">
        <f>IFERROR(VLOOKUP(A1331,'Competitors Links &amp; Pricings'!A:G,5,0),"")</f>
        <v>590.62</v>
      </c>
      <c r="X1331" s="81" t="str">
        <f>IFERROR(VLOOKUP(A1331,'Competitors Links &amp; Pricings'!A:G,7,0),"")</f>
        <v xml:space="preserve"> </v>
      </c>
      <c r="Y1331" s="81">
        <f>IFERROR(VLOOKUP(A1331,'Competitors Links &amp; Pricings'!A:L,8,0),"")</f>
        <v>11.5</v>
      </c>
      <c r="Z1331" s="81">
        <f>IFERROR(VLOOKUP(A1331,'Competitors Links &amp; Pricings'!A:L,9,0),"")</f>
        <v>44.5</v>
      </c>
      <c r="AA1331" s="81">
        <f>IFERROR(VLOOKUP(A1331,'Competitors Links &amp; Pricings'!A:L,10,0),"")</f>
        <v>32</v>
      </c>
      <c r="AB1331" s="81">
        <f>IFERROR(VLOOKUP(A1331,'Competitors Links &amp; Pricings'!A:L,11,0),"")</f>
        <v>13</v>
      </c>
    </row>
    <row r="1332" spans="1:28" s="83" customFormat="1" ht="12" x14ac:dyDescent="0.25">
      <c r="A1332" s="81" t="s">
        <v>4099</v>
      </c>
      <c r="B1332" s="89">
        <v>479.55</v>
      </c>
      <c r="C1332" s="89">
        <v>681.72</v>
      </c>
      <c r="D1332" s="106">
        <f t="shared" si="80"/>
        <v>0.29655870445344129</v>
      </c>
      <c r="E1332" s="90">
        <f t="shared" si="81"/>
        <v>0</v>
      </c>
      <c r="F1332" s="90">
        <f t="shared" si="82"/>
        <v>545</v>
      </c>
      <c r="G1332" s="82" t="s">
        <v>527</v>
      </c>
      <c r="H1332" s="81" t="s">
        <v>2670</v>
      </c>
      <c r="I1332" s="81" t="s">
        <v>25665</v>
      </c>
      <c r="J1332" s="81" t="s">
        <v>2656</v>
      </c>
      <c r="K1332" s="81"/>
      <c r="L1332" s="81"/>
      <c r="M1332" s="81"/>
      <c r="N1332" s="81"/>
      <c r="O1332" s="82"/>
      <c r="P1332" s="81"/>
      <c r="Q1332" s="81"/>
      <c r="R1332" s="81"/>
      <c r="S1332" s="81"/>
      <c r="T1332" s="81"/>
      <c r="U1332" s="81">
        <f t="shared" si="83"/>
        <v>0</v>
      </c>
      <c r="V1332" s="81">
        <f>IFERROR(VLOOKUP(A1332,'Competitors Links &amp; Pricings'!A:G,3,0),"")</f>
        <v>545</v>
      </c>
      <c r="W1332" s="81">
        <f>IFERROR(VLOOKUP(A1332,'Competitors Links &amp; Pricings'!A:G,5,0),"")</f>
        <v>560</v>
      </c>
      <c r="X1332" s="81">
        <f>IFERROR(VLOOKUP(A1332,'Competitors Links &amp; Pricings'!A:G,7,0),"")</f>
        <v>575</v>
      </c>
      <c r="Y1332" s="81">
        <f>IFERROR(VLOOKUP(A1332,'Competitors Links &amp; Pricings'!A:L,8,0),"")</f>
        <v>8</v>
      </c>
      <c r="Z1332" s="81">
        <f>IFERROR(VLOOKUP(A1332,'Competitors Links &amp; Pricings'!A:L,9,0),"")</f>
        <v>20.25</v>
      </c>
      <c r="AA1332" s="81">
        <f>IFERROR(VLOOKUP(A1332,'Competitors Links &amp; Pricings'!A:L,10,0),"")</f>
        <v>18</v>
      </c>
      <c r="AB1332" s="81">
        <f>IFERROR(VLOOKUP(A1332,'Competitors Links &amp; Pricings'!A:L,11,0),"")</f>
        <v>8</v>
      </c>
    </row>
    <row r="1333" spans="1:28" s="92" customFormat="1" ht="12" x14ac:dyDescent="0.25">
      <c r="A1333" s="91" t="s">
        <v>4101</v>
      </c>
      <c r="B1333" s="89">
        <v>351.87</v>
      </c>
      <c r="C1333" s="89">
        <v>425</v>
      </c>
      <c r="D1333" s="106">
        <f t="shared" si="80"/>
        <v>0.17207058823529411</v>
      </c>
      <c r="E1333" s="90">
        <f t="shared" si="81"/>
        <v>0</v>
      </c>
      <c r="F1333" s="90">
        <f t="shared" si="82"/>
        <v>340.5</v>
      </c>
      <c r="G1333" s="100" t="s">
        <v>527</v>
      </c>
      <c r="H1333" s="81" t="s">
        <v>2673</v>
      </c>
      <c r="I1333" s="101" t="s">
        <v>25666</v>
      </c>
      <c r="J1333" s="101" t="s">
        <v>2656</v>
      </c>
      <c r="K1333" s="101"/>
      <c r="L1333" s="101"/>
      <c r="M1333" s="101"/>
      <c r="N1333" s="101"/>
      <c r="O1333" s="100"/>
      <c r="P1333" s="101"/>
      <c r="Q1333" s="101"/>
      <c r="R1333" s="101"/>
      <c r="S1333" s="101"/>
      <c r="T1333" s="101"/>
      <c r="U1333" s="81">
        <f t="shared" si="83"/>
        <v>0</v>
      </c>
      <c r="V1333" s="101">
        <f>IFERROR(VLOOKUP(A1333,'Competitors Links &amp; Pricings'!A:G,3,0),"")</f>
        <v>340.5</v>
      </c>
      <c r="W1333" s="101">
        <f>IFERROR(VLOOKUP(A1333,'Competitors Links &amp; Pricings'!A:G,5,0),"")</f>
        <v>411</v>
      </c>
      <c r="X1333" s="101">
        <f>IFERROR(VLOOKUP(A1333,'Competitors Links &amp; Pricings'!A:G,7,0),"")</f>
        <v>446.74</v>
      </c>
      <c r="Y1333" s="101">
        <f>IFERROR(VLOOKUP(A1333,'Competitors Links &amp; Pricings'!A:L,8,0),"")</f>
        <v>8</v>
      </c>
      <c r="Z1333" s="101">
        <f>IFERROR(VLOOKUP(A1333,'Competitors Links &amp; Pricings'!A:L,9,0),"")</f>
        <v>20.25</v>
      </c>
      <c r="AA1333" s="101">
        <f>IFERROR(VLOOKUP(A1333,'Competitors Links &amp; Pricings'!A:L,10,0),"")</f>
        <v>18</v>
      </c>
      <c r="AB1333" s="101">
        <f>IFERROR(VLOOKUP(A1333,'Competitors Links &amp; Pricings'!A:L,11,0),"")</f>
        <v>8</v>
      </c>
    </row>
    <row r="1334" spans="1:28" s="83" customFormat="1" ht="12" x14ac:dyDescent="0.25">
      <c r="A1334" s="81" t="s">
        <v>4103</v>
      </c>
      <c r="B1334" s="89">
        <v>1444.04</v>
      </c>
      <c r="C1334" s="89">
        <v>3203.62</v>
      </c>
      <c r="D1334" s="106">
        <f t="shared" si="80"/>
        <v>0.54924741386306741</v>
      </c>
      <c r="E1334" s="90">
        <f t="shared" si="81"/>
        <v>0</v>
      </c>
      <c r="F1334" s="90">
        <f t="shared" si="82"/>
        <v>3269</v>
      </c>
      <c r="G1334" s="82" t="s">
        <v>34</v>
      </c>
      <c r="H1334" s="81" t="s">
        <v>4104</v>
      </c>
      <c r="I1334" s="81" t="s">
        <v>4105</v>
      </c>
      <c r="J1334" s="81" t="s">
        <v>2656</v>
      </c>
      <c r="K1334" s="81"/>
      <c r="L1334" s="81"/>
      <c r="M1334" s="81"/>
      <c r="N1334" s="81"/>
      <c r="O1334" s="82"/>
      <c r="P1334" s="81"/>
      <c r="Q1334" s="81"/>
      <c r="R1334" s="81"/>
      <c r="S1334" s="81"/>
      <c r="T1334" s="81"/>
      <c r="U1334" s="81">
        <f t="shared" si="83"/>
        <v>0</v>
      </c>
      <c r="V1334" s="81">
        <f>IFERROR(VLOOKUP(A1334,'Competitors Links &amp; Pricings'!A:G,3,0),"")</f>
        <v>3590.18</v>
      </c>
      <c r="W1334" s="81">
        <f>IFERROR(VLOOKUP(A1334,'Competitors Links &amp; Pricings'!A:G,5,0),"")</f>
        <v>3269</v>
      </c>
      <c r="X1334" s="81" t="str">
        <f>IFERROR(VLOOKUP(A1334,'Competitors Links &amp; Pricings'!A:G,7,0),"")</f>
        <v xml:space="preserve"> </v>
      </c>
      <c r="Y1334" s="81">
        <f>IFERROR(VLOOKUP(A1334,'Competitors Links &amp; Pricings'!A:L,8,0),"")</f>
        <v>12.5</v>
      </c>
      <c r="Z1334" s="81">
        <f>IFERROR(VLOOKUP(A1334,'Competitors Links &amp; Pricings'!A:L,9,0),"")</f>
        <v>16.5</v>
      </c>
      <c r="AA1334" s="81">
        <f>IFERROR(VLOOKUP(A1334,'Competitors Links &amp; Pricings'!A:L,10,0),"")</f>
        <v>60</v>
      </c>
      <c r="AB1334" s="81">
        <f>IFERROR(VLOOKUP(A1334,'Competitors Links &amp; Pricings'!A:L,11,0),"")</f>
        <v>7.5</v>
      </c>
    </row>
    <row r="1335" spans="1:28" s="92" customFormat="1" ht="12" x14ac:dyDescent="0.25">
      <c r="A1335" s="91" t="s">
        <v>4106</v>
      </c>
      <c r="B1335" s="89">
        <v>1568.17</v>
      </c>
      <c r="C1335" s="89">
        <v>1913</v>
      </c>
      <c r="D1335" s="106">
        <f t="shared" si="80"/>
        <v>0.18025614218504962</v>
      </c>
      <c r="E1335" s="90">
        <f t="shared" si="81"/>
        <v>0</v>
      </c>
      <c r="F1335" s="90">
        <f t="shared" si="82"/>
        <v>1771.79</v>
      </c>
      <c r="G1335" s="100" t="s">
        <v>34</v>
      </c>
      <c r="H1335" s="101" t="s">
        <v>4107</v>
      </c>
      <c r="I1335" s="101" t="s">
        <v>4108</v>
      </c>
      <c r="J1335" s="101" t="s">
        <v>2656</v>
      </c>
      <c r="K1335" s="101"/>
      <c r="L1335" s="101"/>
      <c r="M1335" s="101"/>
      <c r="N1335" s="101"/>
      <c r="O1335" s="100"/>
      <c r="P1335" s="101"/>
      <c r="Q1335" s="101"/>
      <c r="R1335" s="101"/>
      <c r="S1335" s="101"/>
      <c r="T1335" s="101"/>
      <c r="U1335" s="81">
        <f t="shared" si="83"/>
        <v>0</v>
      </c>
      <c r="V1335" s="101">
        <f>IFERROR(VLOOKUP(A1335,'Competitors Links &amp; Pricings'!A:G,3,0),"")</f>
        <v>1871.99</v>
      </c>
      <c r="W1335" s="101">
        <f>IFERROR(VLOOKUP(A1335,'Competitors Links &amp; Pricings'!A:G,5,0),"")</f>
        <v>3332.32</v>
      </c>
      <c r="X1335" s="101">
        <f>IFERROR(VLOOKUP(A1335,'Competitors Links &amp; Pricings'!A:G,7,0),"")</f>
        <v>1771.79</v>
      </c>
      <c r="Y1335" s="101">
        <f>IFERROR(VLOOKUP(A1335,'Competitors Links &amp; Pricings'!A:L,8,0),"")</f>
        <v>13.4</v>
      </c>
      <c r="Z1335" s="101">
        <f>IFERROR(VLOOKUP(A1335,'Competitors Links &amp; Pricings'!A:L,9,0),"")</f>
        <v>7.6</v>
      </c>
      <c r="AA1335" s="101">
        <f>IFERROR(VLOOKUP(A1335,'Competitors Links &amp; Pricings'!A:L,10,0),"")</f>
        <v>60</v>
      </c>
      <c r="AB1335" s="101">
        <f>IFERROR(VLOOKUP(A1335,'Competitors Links &amp; Pricings'!A:L,11,0),"")</f>
        <v>16.5</v>
      </c>
    </row>
    <row r="1336" spans="1:28" s="83" customFormat="1" ht="12" x14ac:dyDescent="0.25">
      <c r="A1336" s="81" t="s">
        <v>4109</v>
      </c>
      <c r="B1336" s="89">
        <v>2619.6</v>
      </c>
      <c r="C1336" s="89">
        <v>3109</v>
      </c>
      <c r="D1336" s="106">
        <f t="shared" si="80"/>
        <v>0.15741395947249923</v>
      </c>
      <c r="E1336" s="90">
        <f t="shared" si="81"/>
        <v>0</v>
      </c>
      <c r="F1336" s="90">
        <f t="shared" si="82"/>
        <v>3119.99</v>
      </c>
      <c r="G1336" s="82" t="s">
        <v>50</v>
      </c>
      <c r="H1336" s="81" t="s">
        <v>4110</v>
      </c>
      <c r="I1336" s="81" t="s">
        <v>4111</v>
      </c>
      <c r="J1336" s="81" t="s">
        <v>530</v>
      </c>
      <c r="K1336" s="81"/>
      <c r="L1336" s="81"/>
      <c r="M1336" s="81"/>
      <c r="N1336" s="81"/>
      <c r="O1336" s="82"/>
      <c r="P1336" s="81"/>
      <c r="Q1336" s="81"/>
      <c r="R1336" s="81"/>
      <c r="S1336" s="81"/>
      <c r="T1336" s="81"/>
      <c r="U1336" s="81">
        <f t="shared" si="83"/>
        <v>0</v>
      </c>
      <c r="V1336" s="81">
        <f>IFERROR(VLOOKUP(A1336,'Competitors Links &amp; Pricings'!A:G,3,0),"")</f>
        <v>3119.99</v>
      </c>
      <c r="W1336" s="81" t="str">
        <f>IFERROR(VLOOKUP(A1336,'Competitors Links &amp; Pricings'!A:G,5,0),"")</f>
        <v xml:space="preserve"> </v>
      </c>
      <c r="X1336" s="81" t="str">
        <f>IFERROR(VLOOKUP(A1336,'Competitors Links &amp; Pricings'!A:G,7,0),"")</f>
        <v xml:space="preserve"> </v>
      </c>
      <c r="Y1336" s="81">
        <f>IFERROR(VLOOKUP(A1336,'Competitors Links &amp; Pricings'!A:L,8,0),"")</f>
        <v>28.5</v>
      </c>
      <c r="Z1336" s="81">
        <f>IFERROR(VLOOKUP(A1336,'Competitors Links &amp; Pricings'!A:L,9,0),"")</f>
        <v>20.100000000000001</v>
      </c>
      <c r="AA1336" s="81">
        <f>IFERROR(VLOOKUP(A1336,'Competitors Links &amp; Pricings'!A:L,10,0),"")</f>
        <v>76.7</v>
      </c>
      <c r="AB1336" s="81">
        <f>IFERROR(VLOOKUP(A1336,'Competitors Links &amp; Pricings'!A:L,11,0),"")</f>
        <v>8.9</v>
      </c>
    </row>
    <row r="1337" spans="1:28" s="83" customFormat="1" ht="12" x14ac:dyDescent="0.25">
      <c r="A1337" s="81" t="s">
        <v>4112</v>
      </c>
      <c r="B1337" s="89">
        <v>35.96</v>
      </c>
      <c r="C1337" s="89">
        <v>42.44</v>
      </c>
      <c r="D1337" s="106">
        <f t="shared" si="80"/>
        <v>0.15268614514608853</v>
      </c>
      <c r="E1337" s="90">
        <f t="shared" si="81"/>
        <v>0</v>
      </c>
      <c r="F1337" s="90">
        <f t="shared" si="82"/>
        <v>41.3</v>
      </c>
      <c r="G1337" s="82" t="s">
        <v>34</v>
      </c>
      <c r="H1337" s="81" t="s">
        <v>4113</v>
      </c>
      <c r="I1337" s="81" t="s">
        <v>4114</v>
      </c>
      <c r="J1337" s="81" t="s">
        <v>435</v>
      </c>
      <c r="K1337" s="81"/>
      <c r="L1337" s="81"/>
      <c r="M1337" s="81"/>
      <c r="N1337" s="81"/>
      <c r="O1337" s="82"/>
      <c r="P1337" s="81"/>
      <c r="Q1337" s="81"/>
      <c r="R1337" s="81"/>
      <c r="S1337" s="81"/>
      <c r="T1337" s="81"/>
      <c r="U1337" s="81">
        <f t="shared" si="83"/>
        <v>0</v>
      </c>
      <c r="V1337" s="81">
        <f>IFERROR(VLOOKUP(A1337,'Competitors Links &amp; Pricings'!A:G,3,0),"")</f>
        <v>49.92</v>
      </c>
      <c r="W1337" s="81">
        <f>IFERROR(VLOOKUP(A1337,'Competitors Links &amp; Pricings'!A:G,5,0),"")</f>
        <v>41.3</v>
      </c>
      <c r="X1337" s="81">
        <f>IFERROR(VLOOKUP(A1337,'Competitors Links &amp; Pricings'!A:G,7,0),"")</f>
        <v>45.89</v>
      </c>
      <c r="Y1337" s="81">
        <f>IFERROR(VLOOKUP(A1337,'Competitors Links &amp; Pricings'!A:L,8,0),"")</f>
        <v>3</v>
      </c>
      <c r="Z1337" s="81">
        <f>IFERROR(VLOOKUP(A1337,'Competitors Links &amp; Pricings'!A:L,9,0),"")</f>
        <v>4</v>
      </c>
      <c r="AA1337" s="81">
        <f>IFERROR(VLOOKUP(A1337,'Competitors Links &amp; Pricings'!A:L,10,0),"")</f>
        <v>0.5</v>
      </c>
      <c r="AB1337" s="81">
        <f>IFERROR(VLOOKUP(A1337,'Competitors Links &amp; Pricings'!A:L,11,0),"")</f>
        <v>1</v>
      </c>
    </row>
    <row r="1338" spans="1:28" s="83" customFormat="1" ht="12" x14ac:dyDescent="0.25">
      <c r="A1338" s="81" t="s">
        <v>4115</v>
      </c>
      <c r="B1338" s="89">
        <v>35.96</v>
      </c>
      <c r="C1338" s="89">
        <v>42.44</v>
      </c>
      <c r="D1338" s="106">
        <f t="shared" si="80"/>
        <v>0.15268614514608853</v>
      </c>
      <c r="E1338" s="90">
        <f t="shared" si="81"/>
        <v>0</v>
      </c>
      <c r="F1338" s="90">
        <f t="shared" si="82"/>
        <v>41.92</v>
      </c>
      <c r="G1338" s="82" t="s">
        <v>34</v>
      </c>
      <c r="H1338" s="81" t="s">
        <v>4116</v>
      </c>
      <c r="I1338" s="81" t="s">
        <v>4117</v>
      </c>
      <c r="J1338" s="81" t="s">
        <v>435</v>
      </c>
      <c r="K1338" s="81"/>
      <c r="L1338" s="81"/>
      <c r="M1338" s="81"/>
      <c r="N1338" s="81"/>
      <c r="O1338" s="82"/>
      <c r="P1338" s="81"/>
      <c r="Q1338" s="81"/>
      <c r="R1338" s="81"/>
      <c r="S1338" s="81"/>
      <c r="T1338" s="81"/>
      <c r="U1338" s="81">
        <f t="shared" si="83"/>
        <v>0</v>
      </c>
      <c r="V1338" s="81">
        <f>IFERROR(VLOOKUP(A1338,'Competitors Links &amp; Pricings'!A:G,3,0),"")</f>
        <v>49.92</v>
      </c>
      <c r="W1338" s="81">
        <f>IFERROR(VLOOKUP(A1338,'Competitors Links &amp; Pricings'!A:G,5,0),"")</f>
        <v>45.89</v>
      </c>
      <c r="X1338" s="81">
        <f>IFERROR(VLOOKUP(A1338,'Competitors Links &amp; Pricings'!A:G,7,0),"")</f>
        <v>41.92</v>
      </c>
      <c r="Y1338" s="81">
        <f>IFERROR(VLOOKUP(A1338,'Competitors Links &amp; Pricings'!A:L,8,0),"")</f>
        <v>2.2000000000000002</v>
      </c>
      <c r="Z1338" s="81">
        <f>IFERROR(VLOOKUP(A1338,'Competitors Links &amp; Pricings'!A:L,9,0),"")</f>
        <v>2.6</v>
      </c>
      <c r="AA1338" s="81">
        <f>IFERROR(VLOOKUP(A1338,'Competitors Links &amp; Pricings'!A:L,10,0),"")</f>
        <v>0.46</v>
      </c>
      <c r="AB1338" s="81">
        <f>IFERROR(VLOOKUP(A1338,'Competitors Links &amp; Pricings'!A:L,11,0),"")</f>
        <v>1</v>
      </c>
    </row>
    <row r="1339" spans="1:28" s="83" customFormat="1" ht="12" x14ac:dyDescent="0.25">
      <c r="A1339" s="81" t="s">
        <v>4118</v>
      </c>
      <c r="B1339" s="89">
        <v>20.22</v>
      </c>
      <c r="C1339" s="89">
        <v>23.87</v>
      </c>
      <c r="D1339" s="106">
        <f t="shared" si="80"/>
        <v>0.15291160452450783</v>
      </c>
      <c r="E1339" s="90">
        <f t="shared" si="81"/>
        <v>0</v>
      </c>
      <c r="F1339" s="90">
        <f t="shared" si="82"/>
        <v>15.06</v>
      </c>
      <c r="G1339" s="82" t="s">
        <v>34</v>
      </c>
      <c r="H1339" s="81" t="s">
        <v>4119</v>
      </c>
      <c r="I1339" s="81" t="s">
        <v>4120</v>
      </c>
      <c r="J1339" s="81" t="s">
        <v>435</v>
      </c>
      <c r="K1339" s="81"/>
      <c r="L1339" s="81"/>
      <c r="M1339" s="81"/>
      <c r="N1339" s="81"/>
      <c r="O1339" s="82"/>
      <c r="P1339" s="81"/>
      <c r="Q1339" s="81"/>
      <c r="R1339" s="81"/>
      <c r="S1339" s="81"/>
      <c r="T1339" s="81"/>
      <c r="U1339" s="81">
        <f t="shared" si="83"/>
        <v>0</v>
      </c>
      <c r="V1339" s="81">
        <f>IFERROR(VLOOKUP(A1339,'Competitors Links &amp; Pricings'!A:G,3,0),"")</f>
        <v>22.95</v>
      </c>
      <c r="W1339" s="81">
        <f>IFERROR(VLOOKUP(A1339,'Competitors Links &amp; Pricings'!A:G,5,0),"")</f>
        <v>15.06</v>
      </c>
      <c r="X1339" s="81">
        <f>IFERROR(VLOOKUP(A1339,'Competitors Links &amp; Pricings'!A:G,7,0),"")</f>
        <v>28.08</v>
      </c>
      <c r="Y1339" s="81">
        <f>IFERROR(VLOOKUP(A1339,'Competitors Links &amp; Pricings'!A:L,8,0),"")</f>
        <v>2</v>
      </c>
      <c r="Z1339" s="81">
        <f>IFERROR(VLOOKUP(A1339,'Competitors Links &amp; Pricings'!A:L,9,0),"")</f>
        <v>3</v>
      </c>
      <c r="AA1339" s="81">
        <f>IFERROR(VLOOKUP(A1339,'Competitors Links &amp; Pricings'!A:L,10,0),"")</f>
        <v>0.23</v>
      </c>
      <c r="AB1339" s="81">
        <f>IFERROR(VLOOKUP(A1339,'Competitors Links &amp; Pricings'!A:L,11,0),"")</f>
        <v>1</v>
      </c>
    </row>
    <row r="1340" spans="1:28" s="83" customFormat="1" ht="12" x14ac:dyDescent="0.25">
      <c r="A1340" s="81" t="s">
        <v>4121</v>
      </c>
      <c r="B1340" s="89">
        <v>35.96</v>
      </c>
      <c r="C1340" s="89">
        <v>42.44</v>
      </c>
      <c r="D1340" s="106">
        <f t="shared" ref="D1340:D1403" si="84">(C1340-B1340)/C1340</f>
        <v>0.15268614514608853</v>
      </c>
      <c r="E1340" s="90">
        <f t="shared" si="81"/>
        <v>0</v>
      </c>
      <c r="F1340" s="90">
        <f t="shared" si="82"/>
        <v>38.75</v>
      </c>
      <c r="G1340" s="82" t="s">
        <v>34</v>
      </c>
      <c r="H1340" s="81" t="s">
        <v>4122</v>
      </c>
      <c r="I1340" s="81" t="s">
        <v>4123</v>
      </c>
      <c r="J1340" s="81" t="s">
        <v>435</v>
      </c>
      <c r="K1340" s="81"/>
      <c r="L1340" s="81"/>
      <c r="M1340" s="81"/>
      <c r="N1340" s="81"/>
      <c r="O1340" s="82"/>
      <c r="P1340" s="81"/>
      <c r="Q1340" s="81"/>
      <c r="R1340" s="81"/>
      <c r="S1340" s="81"/>
      <c r="T1340" s="81"/>
      <c r="U1340" s="81">
        <f t="shared" si="83"/>
        <v>0</v>
      </c>
      <c r="V1340" s="81">
        <f>IFERROR(VLOOKUP(A1340,'Competitors Links &amp; Pricings'!A:G,3,0),"")</f>
        <v>45.89</v>
      </c>
      <c r="W1340" s="81">
        <f>IFERROR(VLOOKUP(A1340,'Competitors Links &amp; Pricings'!A:G,5,0),"")</f>
        <v>38.75</v>
      </c>
      <c r="X1340" s="81">
        <f>IFERROR(VLOOKUP(A1340,'Competitors Links &amp; Pricings'!A:G,7,0),"")</f>
        <v>49.92</v>
      </c>
      <c r="Y1340" s="81">
        <f>IFERROR(VLOOKUP(A1340,'Competitors Links &amp; Pricings'!A:L,8,0),"")</f>
        <v>2.2000000000000002</v>
      </c>
      <c r="Z1340" s="81">
        <f>IFERROR(VLOOKUP(A1340,'Competitors Links &amp; Pricings'!A:L,9,0),"")</f>
        <v>2.6</v>
      </c>
      <c r="AA1340" s="81">
        <f>IFERROR(VLOOKUP(A1340,'Competitors Links &amp; Pricings'!A:L,10,0),"")</f>
        <v>0.46</v>
      </c>
      <c r="AB1340" s="81">
        <f>IFERROR(VLOOKUP(A1340,'Competitors Links &amp; Pricings'!A:L,11,0),"")</f>
        <v>1</v>
      </c>
    </row>
    <row r="1341" spans="1:28" s="83" customFormat="1" ht="12" x14ac:dyDescent="0.25">
      <c r="A1341" s="81" t="s">
        <v>4124</v>
      </c>
      <c r="B1341" s="89">
        <v>8121.74</v>
      </c>
      <c r="C1341" s="89">
        <v>9585.66</v>
      </c>
      <c r="D1341" s="106">
        <f t="shared" si="84"/>
        <v>0.15271979185575121</v>
      </c>
      <c r="E1341" s="90">
        <f t="shared" si="81"/>
        <v>0</v>
      </c>
      <c r="F1341" s="90">
        <f t="shared" si="82"/>
        <v>7399</v>
      </c>
      <c r="G1341" s="82" t="s">
        <v>34</v>
      </c>
      <c r="H1341" s="81" t="s">
        <v>24197</v>
      </c>
      <c r="I1341" s="81" t="s">
        <v>4125</v>
      </c>
      <c r="J1341" s="81" t="s">
        <v>3471</v>
      </c>
      <c r="K1341" s="81"/>
      <c r="L1341" s="81"/>
      <c r="M1341" s="81"/>
      <c r="N1341" s="81"/>
      <c r="O1341" s="82"/>
      <c r="P1341" s="81"/>
      <c r="Q1341" s="81"/>
      <c r="R1341" s="81"/>
      <c r="S1341" s="81"/>
      <c r="T1341" s="81"/>
      <c r="U1341" s="81">
        <f t="shared" si="83"/>
        <v>0</v>
      </c>
      <c r="V1341" s="81">
        <f>IFERROR(VLOOKUP(A1341,'Competitors Links &amp; Pricings'!A:G,3,0),"")</f>
        <v>7399</v>
      </c>
      <c r="W1341" s="81">
        <f>IFERROR(VLOOKUP(A1341,'Competitors Links &amp; Pricings'!A:G,5,0),"")</f>
        <v>11000</v>
      </c>
      <c r="X1341" s="81">
        <f>IFERROR(VLOOKUP(A1341,'Competitors Links &amp; Pricings'!A:G,7,0),"")</f>
        <v>7399</v>
      </c>
      <c r="Y1341" s="81">
        <f>IFERROR(VLOOKUP(A1341,'Competitors Links &amp; Pricings'!A:L,8,0),"")</f>
        <v>42.7</v>
      </c>
      <c r="Z1341" s="81">
        <f>IFERROR(VLOOKUP(A1341,'Competitors Links &amp; Pricings'!A:L,9,0),"")</f>
        <v>19.8</v>
      </c>
      <c r="AA1341" s="81">
        <f>IFERROR(VLOOKUP(A1341,'Competitors Links &amp; Pricings'!A:L,10,0),"")</f>
        <v>350</v>
      </c>
      <c r="AB1341" s="81">
        <f>IFERROR(VLOOKUP(A1341,'Competitors Links &amp; Pricings'!A:L,11,0),"")</f>
        <v>11.6</v>
      </c>
    </row>
    <row r="1342" spans="1:28" s="83" customFormat="1" ht="12" x14ac:dyDescent="0.25">
      <c r="A1342" s="81" t="s">
        <v>4126</v>
      </c>
      <c r="B1342" s="89">
        <v>20.22</v>
      </c>
      <c r="C1342" s="89">
        <v>23.87</v>
      </c>
      <c r="D1342" s="106">
        <f t="shared" si="84"/>
        <v>0.15291160452450783</v>
      </c>
      <c r="E1342" s="90">
        <f t="shared" si="81"/>
        <v>0</v>
      </c>
      <c r="F1342" s="90">
        <f t="shared" si="82"/>
        <v>19.989999999999998</v>
      </c>
      <c r="G1342" s="82" t="s">
        <v>34</v>
      </c>
      <c r="H1342" s="81" t="s">
        <v>4127</v>
      </c>
      <c r="I1342" s="81" t="s">
        <v>4128</v>
      </c>
      <c r="J1342" s="81" t="s">
        <v>435</v>
      </c>
      <c r="K1342" s="81"/>
      <c r="L1342" s="81"/>
      <c r="M1342" s="81"/>
      <c r="N1342" s="81"/>
      <c r="O1342" s="82"/>
      <c r="P1342" s="81"/>
      <c r="Q1342" s="81"/>
      <c r="R1342" s="81"/>
      <c r="S1342" s="81"/>
      <c r="T1342" s="81"/>
      <c r="U1342" s="81">
        <f t="shared" si="83"/>
        <v>0</v>
      </c>
      <c r="V1342" s="81">
        <f>IFERROR(VLOOKUP(A1342,'Competitors Links &amp; Pricings'!A:G,3,0),"")</f>
        <v>25.86</v>
      </c>
      <c r="W1342" s="81">
        <f>IFERROR(VLOOKUP(A1342,'Competitors Links &amp; Pricings'!A:G,5,0),"")</f>
        <v>28.08</v>
      </c>
      <c r="X1342" s="81">
        <f>IFERROR(VLOOKUP(A1342,'Competitors Links &amp; Pricings'!A:G,7,0),"")</f>
        <v>19.989999999999998</v>
      </c>
      <c r="Y1342" s="81">
        <f>IFERROR(VLOOKUP(A1342,'Competitors Links &amp; Pricings'!A:L,8,0),"")</f>
        <v>3</v>
      </c>
      <c r="Z1342" s="81">
        <f>IFERROR(VLOOKUP(A1342,'Competitors Links &amp; Pricings'!A:L,9,0),"")</f>
        <v>4</v>
      </c>
      <c r="AA1342" s="81">
        <f>IFERROR(VLOOKUP(A1342,'Competitors Links &amp; Pricings'!A:L,10,0),"")</f>
        <v>0.25</v>
      </c>
      <c r="AB1342" s="81">
        <f>IFERROR(VLOOKUP(A1342,'Competitors Links &amp; Pricings'!A:L,11,0),"")</f>
        <v>0.5</v>
      </c>
    </row>
    <row r="1343" spans="1:28" s="83" customFormat="1" ht="12" x14ac:dyDescent="0.25">
      <c r="A1343" s="81" t="s">
        <v>4129</v>
      </c>
      <c r="B1343" s="89">
        <v>21.35</v>
      </c>
      <c r="C1343" s="89">
        <v>25.2</v>
      </c>
      <c r="D1343" s="106">
        <f t="shared" si="84"/>
        <v>0.15277777777777771</v>
      </c>
      <c r="E1343" s="90">
        <f t="shared" si="81"/>
        <v>0</v>
      </c>
      <c r="F1343" s="90">
        <f t="shared" si="82"/>
        <v>24.7</v>
      </c>
      <c r="G1343" s="82" t="s">
        <v>34</v>
      </c>
      <c r="H1343" s="81" t="s">
        <v>4130</v>
      </c>
      <c r="I1343" s="81" t="s">
        <v>4131</v>
      </c>
      <c r="J1343" s="81" t="s">
        <v>435</v>
      </c>
      <c r="K1343" s="81"/>
      <c r="L1343" s="81"/>
      <c r="M1343" s="81"/>
      <c r="N1343" s="81"/>
      <c r="O1343" s="82"/>
      <c r="P1343" s="81"/>
      <c r="Q1343" s="81"/>
      <c r="R1343" s="81"/>
      <c r="S1343" s="81"/>
      <c r="T1343" s="81"/>
      <c r="U1343" s="81">
        <f t="shared" si="83"/>
        <v>0</v>
      </c>
      <c r="V1343" s="81">
        <f>IFERROR(VLOOKUP(A1343,'Competitors Links &amp; Pricings'!A:G,3,0),"")</f>
        <v>24.7</v>
      </c>
      <c r="W1343" s="81">
        <f>IFERROR(VLOOKUP(A1343,'Competitors Links &amp; Pricings'!A:G,5,0),"")</f>
        <v>25.33</v>
      </c>
      <c r="X1343" s="81">
        <f>IFERROR(VLOOKUP(A1343,'Competitors Links &amp; Pricings'!A:G,7,0),"")</f>
        <v>26</v>
      </c>
      <c r="Y1343" s="81">
        <f>IFERROR(VLOOKUP(A1343,'Competitors Links &amp; Pricings'!A:L,8,0),"")</f>
        <v>3</v>
      </c>
      <c r="Z1343" s="81">
        <f>IFERROR(VLOOKUP(A1343,'Competitors Links &amp; Pricings'!A:L,9,0),"")</f>
        <v>4.5</v>
      </c>
      <c r="AA1343" s="81">
        <f>IFERROR(VLOOKUP(A1343,'Competitors Links &amp; Pricings'!A:L,10,0),"")</f>
        <v>0.42</v>
      </c>
      <c r="AB1343" s="81">
        <f>IFERROR(VLOOKUP(A1343,'Competitors Links &amp; Pricings'!A:L,11,0),"")</f>
        <v>1.3</v>
      </c>
    </row>
    <row r="1344" spans="1:28" s="83" customFormat="1" ht="12" x14ac:dyDescent="0.25">
      <c r="A1344" s="81" t="s">
        <v>4132</v>
      </c>
      <c r="B1344" s="89">
        <v>20.22</v>
      </c>
      <c r="C1344" s="89">
        <v>23.87</v>
      </c>
      <c r="D1344" s="106">
        <f t="shared" si="84"/>
        <v>0.15291160452450783</v>
      </c>
      <c r="E1344" s="90">
        <f t="shared" si="81"/>
        <v>0</v>
      </c>
      <c r="F1344" s="90">
        <f t="shared" si="82"/>
        <v>18.989999999999998</v>
      </c>
      <c r="G1344" s="82" t="s">
        <v>34</v>
      </c>
      <c r="H1344" s="81" t="s">
        <v>4133</v>
      </c>
      <c r="I1344" s="81" t="s">
        <v>4134</v>
      </c>
      <c r="J1344" s="81" t="s">
        <v>435</v>
      </c>
      <c r="K1344" s="82"/>
      <c r="L1344" s="81"/>
      <c r="M1344" s="82"/>
      <c r="N1344" s="82"/>
      <c r="O1344" s="82"/>
      <c r="P1344" s="81"/>
      <c r="Q1344" s="81"/>
      <c r="R1344" s="81"/>
      <c r="S1344" s="81"/>
      <c r="T1344" s="81"/>
      <c r="U1344" s="81">
        <f t="shared" si="83"/>
        <v>0</v>
      </c>
      <c r="V1344" s="81">
        <f>IFERROR(VLOOKUP(A1344,'Competitors Links &amp; Pricings'!A:G,3,0),"")</f>
        <v>20.18</v>
      </c>
      <c r="W1344" s="81">
        <f>IFERROR(VLOOKUP(A1344,'Competitors Links &amp; Pricings'!A:G,5,0),"")</f>
        <v>24</v>
      </c>
      <c r="X1344" s="81">
        <f>IFERROR(VLOOKUP(A1344,'Competitors Links &amp; Pricings'!A:G,7,0),"")</f>
        <v>18.989999999999998</v>
      </c>
      <c r="Y1344" s="81">
        <f>IFERROR(VLOOKUP(A1344,'Competitors Links &amp; Pricings'!A:L,8,0),"")</f>
        <v>3</v>
      </c>
      <c r="Z1344" s="81">
        <f>IFERROR(VLOOKUP(A1344,'Competitors Links &amp; Pricings'!A:L,9,0),"")</f>
        <v>4.5999999999999996</v>
      </c>
      <c r="AA1344" s="81">
        <f>IFERROR(VLOOKUP(A1344,'Competitors Links &amp; Pricings'!A:L,10,0),"")</f>
        <v>0.5</v>
      </c>
      <c r="AB1344" s="81">
        <f>IFERROR(VLOOKUP(A1344,'Competitors Links &amp; Pricings'!A:L,11,0),"")</f>
        <v>1.3</v>
      </c>
    </row>
    <row r="1345" spans="1:28" s="83" customFormat="1" ht="12" x14ac:dyDescent="0.25">
      <c r="A1345" s="81" t="s">
        <v>4135</v>
      </c>
      <c r="B1345" s="89">
        <v>20.22</v>
      </c>
      <c r="C1345" s="89">
        <v>23.87</v>
      </c>
      <c r="D1345" s="106">
        <f t="shared" si="84"/>
        <v>0.15291160452450783</v>
      </c>
      <c r="E1345" s="90">
        <f t="shared" si="81"/>
        <v>0</v>
      </c>
      <c r="F1345" s="90">
        <f t="shared" si="82"/>
        <v>23.45</v>
      </c>
      <c r="G1345" s="82" t="s">
        <v>34</v>
      </c>
      <c r="H1345" s="81" t="s">
        <v>4136</v>
      </c>
      <c r="I1345" s="81" t="s">
        <v>4137</v>
      </c>
      <c r="J1345" s="81" t="s">
        <v>435</v>
      </c>
      <c r="K1345" s="81"/>
      <c r="L1345" s="81"/>
      <c r="M1345" s="81"/>
      <c r="N1345" s="81"/>
      <c r="O1345" s="82"/>
      <c r="P1345" s="81"/>
      <c r="Q1345" s="81"/>
      <c r="R1345" s="81"/>
      <c r="S1345" s="81"/>
      <c r="T1345" s="81"/>
      <c r="U1345" s="81">
        <f t="shared" si="83"/>
        <v>0</v>
      </c>
      <c r="V1345" s="81">
        <f>IFERROR(VLOOKUP(A1345,'Competitors Links &amp; Pricings'!A:G,3,0),"")</f>
        <v>25.86</v>
      </c>
      <c r="W1345" s="81">
        <f>IFERROR(VLOOKUP(A1345,'Competitors Links &amp; Pricings'!A:G,5,0),"")</f>
        <v>23.45</v>
      </c>
      <c r="X1345" s="81">
        <f>IFERROR(VLOOKUP(A1345,'Competitors Links &amp; Pricings'!A:G,7,0),"")</f>
        <v>24</v>
      </c>
      <c r="Y1345" s="81">
        <f>IFERROR(VLOOKUP(A1345,'Competitors Links &amp; Pricings'!A:L,8,0),"")</f>
        <v>2.6</v>
      </c>
      <c r="Z1345" s="81">
        <f>IFERROR(VLOOKUP(A1345,'Competitors Links &amp; Pricings'!A:L,9,0),"")</f>
        <v>4.3</v>
      </c>
      <c r="AA1345" s="81">
        <f>IFERROR(VLOOKUP(A1345,'Competitors Links &amp; Pricings'!A:L,10,0),"")</f>
        <v>0.32</v>
      </c>
      <c r="AB1345" s="81">
        <f>IFERROR(VLOOKUP(A1345,'Competitors Links &amp; Pricings'!A:L,11,0),"")</f>
        <v>1.3</v>
      </c>
    </row>
    <row r="1346" spans="1:28" s="83" customFormat="1" ht="12" x14ac:dyDescent="0.25">
      <c r="A1346" s="81" t="s">
        <v>4138</v>
      </c>
      <c r="B1346" s="89">
        <v>20.22</v>
      </c>
      <c r="C1346" s="89">
        <v>23.87</v>
      </c>
      <c r="D1346" s="106">
        <f t="shared" si="84"/>
        <v>0.15291160452450783</v>
      </c>
      <c r="E1346" s="90">
        <f t="shared" ref="E1346:E1409" si="85">MIN(K1346:T1346)</f>
        <v>0</v>
      </c>
      <c r="F1346" s="90">
        <f t="shared" ref="F1346:F1409" si="86">MIN(V1346:X1346)</f>
        <v>19.989999999999998</v>
      </c>
      <c r="G1346" s="82" t="s">
        <v>34</v>
      </c>
      <c r="H1346" s="81" t="s">
        <v>4139</v>
      </c>
      <c r="I1346" s="81" t="s">
        <v>4140</v>
      </c>
      <c r="J1346" s="81" t="s">
        <v>435</v>
      </c>
      <c r="K1346" s="81"/>
      <c r="L1346" s="81"/>
      <c r="M1346" s="81"/>
      <c r="N1346" s="81"/>
      <c r="O1346" s="82"/>
      <c r="P1346" s="81"/>
      <c r="Q1346" s="81"/>
      <c r="R1346" s="81"/>
      <c r="S1346" s="81"/>
      <c r="T1346" s="81"/>
      <c r="U1346" s="81">
        <f t="shared" si="83"/>
        <v>0</v>
      </c>
      <c r="V1346" s="81">
        <f>IFERROR(VLOOKUP(A1346,'Competitors Links &amp; Pricings'!A:G,3,0),"")</f>
        <v>25.86</v>
      </c>
      <c r="W1346" s="81">
        <f>IFERROR(VLOOKUP(A1346,'Competitors Links &amp; Pricings'!A:G,5,0),"")</f>
        <v>19.989999999999998</v>
      </c>
      <c r="X1346" s="81">
        <f>IFERROR(VLOOKUP(A1346,'Competitors Links &amp; Pricings'!A:G,7,0),"")</f>
        <v>20.149999999999999</v>
      </c>
      <c r="Y1346" s="81">
        <f>IFERROR(VLOOKUP(A1346,'Competitors Links &amp; Pricings'!A:L,8,0),"")</f>
        <v>3.75</v>
      </c>
      <c r="Z1346" s="81">
        <f>IFERROR(VLOOKUP(A1346,'Competitors Links &amp; Pricings'!A:L,9,0),"")</f>
        <v>3</v>
      </c>
      <c r="AA1346" s="81">
        <f>IFERROR(VLOOKUP(A1346,'Competitors Links &amp; Pricings'!A:L,10,0),"")</f>
        <v>0.24</v>
      </c>
      <c r="AB1346" s="81">
        <f>IFERROR(VLOOKUP(A1346,'Competitors Links &amp; Pricings'!A:L,11,0),"")</f>
        <v>3</v>
      </c>
    </row>
    <row r="1347" spans="1:28" s="83" customFormat="1" ht="12" x14ac:dyDescent="0.25">
      <c r="A1347" s="81" t="s">
        <v>4141</v>
      </c>
      <c r="B1347" s="89">
        <v>20.22</v>
      </c>
      <c r="C1347" s="89">
        <v>23.87</v>
      </c>
      <c r="D1347" s="106">
        <f t="shared" si="84"/>
        <v>0.15291160452450783</v>
      </c>
      <c r="E1347" s="90">
        <f t="shared" si="85"/>
        <v>0</v>
      </c>
      <c r="F1347" s="90">
        <f t="shared" si="86"/>
        <v>19.989999999999998</v>
      </c>
      <c r="G1347" s="82" t="s">
        <v>34</v>
      </c>
      <c r="H1347" s="81" t="s">
        <v>4142</v>
      </c>
      <c r="I1347" s="81" t="s">
        <v>4143</v>
      </c>
      <c r="J1347" s="81" t="s">
        <v>435</v>
      </c>
      <c r="K1347" s="81"/>
      <c r="L1347" s="81"/>
      <c r="M1347" s="81"/>
      <c r="N1347" s="81"/>
      <c r="O1347" s="82"/>
      <c r="P1347" s="81"/>
      <c r="Q1347" s="81"/>
      <c r="R1347" s="81"/>
      <c r="S1347" s="81"/>
      <c r="T1347" s="81"/>
      <c r="U1347" s="81">
        <f t="shared" ref="U1347:U1410" si="87">COUNTIF(K1347:T1347,"&gt;0")</f>
        <v>0</v>
      </c>
      <c r="V1347" s="81">
        <f>IFERROR(VLOOKUP(A1347,'Competitors Links &amp; Pricings'!A:G,3,0),"")</f>
        <v>25.86</v>
      </c>
      <c r="W1347" s="81">
        <f>IFERROR(VLOOKUP(A1347,'Competitors Links &amp; Pricings'!A:G,5,0),"")</f>
        <v>19.989999999999998</v>
      </c>
      <c r="X1347" s="81">
        <f>IFERROR(VLOOKUP(A1347,'Competitors Links &amp; Pricings'!A:G,7,0),"")</f>
        <v>20</v>
      </c>
      <c r="Y1347" s="81">
        <f>IFERROR(VLOOKUP(A1347,'Competitors Links &amp; Pricings'!A:L,8,0),"")</f>
        <v>1.6</v>
      </c>
      <c r="Z1347" s="81">
        <f>IFERROR(VLOOKUP(A1347,'Competitors Links &amp; Pricings'!A:L,9,0),"")</f>
        <v>2.8</v>
      </c>
      <c r="AA1347" s="81">
        <f>IFERROR(VLOOKUP(A1347,'Competitors Links &amp; Pricings'!A:L,10,0),"")</f>
        <v>0.16</v>
      </c>
      <c r="AB1347" s="81">
        <f>IFERROR(VLOOKUP(A1347,'Competitors Links &amp; Pricings'!A:L,11,0),"")</f>
        <v>1</v>
      </c>
    </row>
    <row r="1348" spans="1:28" s="83" customFormat="1" ht="12" x14ac:dyDescent="0.25">
      <c r="A1348" s="81" t="s">
        <v>4144</v>
      </c>
      <c r="B1348" s="89">
        <v>15.73</v>
      </c>
      <c r="C1348" s="89">
        <v>18.399999999999999</v>
      </c>
      <c r="D1348" s="106">
        <f t="shared" si="84"/>
        <v>0.14510869565217382</v>
      </c>
      <c r="E1348" s="90">
        <f t="shared" si="85"/>
        <v>0</v>
      </c>
      <c r="F1348" s="90">
        <f t="shared" si="86"/>
        <v>20</v>
      </c>
      <c r="G1348" s="82" t="s">
        <v>34</v>
      </c>
      <c r="H1348" s="81" t="s">
        <v>4145</v>
      </c>
      <c r="I1348" s="81" t="s">
        <v>4146</v>
      </c>
      <c r="J1348" s="81" t="s">
        <v>435</v>
      </c>
      <c r="K1348" s="82"/>
      <c r="L1348" s="81"/>
      <c r="M1348" s="82"/>
      <c r="N1348" s="82"/>
      <c r="O1348" s="82"/>
      <c r="P1348" s="81"/>
      <c r="Q1348" s="81"/>
      <c r="R1348" s="81"/>
      <c r="S1348" s="81"/>
      <c r="T1348" s="81"/>
      <c r="U1348" s="81">
        <f t="shared" si="87"/>
        <v>0</v>
      </c>
      <c r="V1348" s="81">
        <f>IFERROR(VLOOKUP(A1348,'Competitors Links &amp; Pricings'!A:G,3,0),"")</f>
        <v>25.86</v>
      </c>
      <c r="W1348" s="81">
        <f>IFERROR(VLOOKUP(A1348,'Competitors Links &amp; Pricings'!A:G,5,0),"")</f>
        <v>20</v>
      </c>
      <c r="X1348" s="81">
        <f>IFERROR(VLOOKUP(A1348,'Competitors Links &amp; Pricings'!A:G,7,0),"")</f>
        <v>24</v>
      </c>
      <c r="Y1348" s="81">
        <f>IFERROR(VLOOKUP(A1348,'Competitors Links &amp; Pricings'!A:L,8,0),"")</f>
        <v>1.8</v>
      </c>
      <c r="Z1348" s="81">
        <f>IFERROR(VLOOKUP(A1348,'Competitors Links &amp; Pricings'!A:L,9,0),"")</f>
        <v>2.6</v>
      </c>
      <c r="AA1348" s="81">
        <f>IFERROR(VLOOKUP(A1348,'Competitors Links &amp; Pricings'!A:L,10,0),"")</f>
        <v>0.14000000000000001</v>
      </c>
      <c r="AB1348" s="81">
        <f>IFERROR(VLOOKUP(A1348,'Competitors Links &amp; Pricings'!A:L,11,0),"")</f>
        <v>0.8</v>
      </c>
    </row>
    <row r="1349" spans="1:28" s="83" customFormat="1" ht="12" x14ac:dyDescent="0.25">
      <c r="A1349" s="81" t="s">
        <v>4147</v>
      </c>
      <c r="B1349" s="89">
        <v>15.73</v>
      </c>
      <c r="C1349" s="89">
        <v>18.399999999999999</v>
      </c>
      <c r="D1349" s="106">
        <f t="shared" si="84"/>
        <v>0.14510869565217382</v>
      </c>
      <c r="E1349" s="90">
        <f t="shared" si="85"/>
        <v>0</v>
      </c>
      <c r="F1349" s="90">
        <f t="shared" si="86"/>
        <v>20</v>
      </c>
      <c r="G1349" s="82" t="s">
        <v>34</v>
      </c>
      <c r="H1349" s="81" t="s">
        <v>4148</v>
      </c>
      <c r="I1349" s="81" t="s">
        <v>4149</v>
      </c>
      <c r="J1349" s="81" t="s">
        <v>435</v>
      </c>
      <c r="K1349" s="81"/>
      <c r="L1349" s="81"/>
      <c r="M1349" s="81"/>
      <c r="N1349" s="81"/>
      <c r="O1349" s="82"/>
      <c r="P1349" s="81"/>
      <c r="Q1349" s="81"/>
      <c r="R1349" s="81"/>
      <c r="S1349" s="81"/>
      <c r="T1349" s="81"/>
      <c r="U1349" s="81">
        <f t="shared" si="87"/>
        <v>0</v>
      </c>
      <c r="V1349" s="81">
        <f>IFERROR(VLOOKUP(A1349,'Competitors Links &amp; Pricings'!A:G,3,0),"")</f>
        <v>21.63</v>
      </c>
      <c r="W1349" s="81">
        <f>IFERROR(VLOOKUP(A1349,'Competitors Links &amp; Pricings'!A:G,5,0),"")</f>
        <v>25.86</v>
      </c>
      <c r="X1349" s="81">
        <f>IFERROR(VLOOKUP(A1349,'Competitors Links &amp; Pricings'!A:G,7,0),"")</f>
        <v>20</v>
      </c>
      <c r="Y1349" s="81">
        <f>IFERROR(VLOOKUP(A1349,'Competitors Links &amp; Pricings'!A:L,8,0),"")</f>
        <v>1.8</v>
      </c>
      <c r="Z1349" s="81">
        <f>IFERROR(VLOOKUP(A1349,'Competitors Links &amp; Pricings'!A:L,9,0),"")</f>
        <v>3.4</v>
      </c>
      <c r="AA1349" s="81">
        <f>IFERROR(VLOOKUP(A1349,'Competitors Links &amp; Pricings'!A:L,10,0),"")</f>
        <v>0.25</v>
      </c>
      <c r="AB1349" s="81">
        <f>IFERROR(VLOOKUP(A1349,'Competitors Links &amp; Pricings'!A:L,11,0),"")</f>
        <v>1.3</v>
      </c>
    </row>
    <row r="1350" spans="1:28" s="83" customFormat="1" ht="12" x14ac:dyDescent="0.25">
      <c r="A1350" s="81" t="s">
        <v>4150</v>
      </c>
      <c r="B1350" s="89">
        <v>17.98</v>
      </c>
      <c r="C1350" s="89">
        <v>23.79</v>
      </c>
      <c r="D1350" s="106">
        <f t="shared" si="84"/>
        <v>0.24422026061370319</v>
      </c>
      <c r="E1350" s="90">
        <f t="shared" si="85"/>
        <v>0</v>
      </c>
      <c r="F1350" s="90">
        <f t="shared" si="86"/>
        <v>25.86</v>
      </c>
      <c r="G1350" s="82" t="s">
        <v>34</v>
      </c>
      <c r="H1350" s="81" t="s">
        <v>4151</v>
      </c>
      <c r="I1350" s="81" t="s">
        <v>4152</v>
      </c>
      <c r="J1350" s="81" t="s">
        <v>435</v>
      </c>
      <c r="K1350" s="81"/>
      <c r="L1350" s="81"/>
      <c r="M1350" s="81"/>
      <c r="N1350" s="81"/>
      <c r="O1350" s="82"/>
      <c r="P1350" s="81"/>
      <c r="Q1350" s="81"/>
      <c r="R1350" s="81"/>
      <c r="S1350" s="81"/>
      <c r="T1350" s="81"/>
      <c r="U1350" s="81">
        <f t="shared" si="87"/>
        <v>0</v>
      </c>
      <c r="V1350" s="81">
        <f>IFERROR(VLOOKUP(A1350,'Competitors Links &amp; Pricings'!A:G,3,0),"")</f>
        <v>25.86</v>
      </c>
      <c r="W1350" s="81" t="str">
        <f>IFERROR(VLOOKUP(A1350,'Competitors Links &amp; Pricings'!A:G,5,0),"")</f>
        <v xml:space="preserve"> </v>
      </c>
      <c r="X1350" s="81" t="str">
        <f>IFERROR(VLOOKUP(A1350,'Competitors Links &amp; Pricings'!A:G,7,0),"")</f>
        <v xml:space="preserve"> </v>
      </c>
      <c r="Y1350" s="81">
        <f>IFERROR(VLOOKUP(A1350,'Competitors Links &amp; Pricings'!A:L,8,0),"")</f>
        <v>1.8</v>
      </c>
      <c r="Z1350" s="81">
        <f>IFERROR(VLOOKUP(A1350,'Competitors Links &amp; Pricings'!A:L,9,0),"")</f>
        <v>3</v>
      </c>
      <c r="AA1350" s="81">
        <f>IFERROR(VLOOKUP(A1350,'Competitors Links &amp; Pricings'!A:L,10,0),"")</f>
        <v>0.23</v>
      </c>
      <c r="AB1350" s="81">
        <f>IFERROR(VLOOKUP(A1350,'Competitors Links &amp; Pricings'!A:L,11,0),"")</f>
        <v>1</v>
      </c>
    </row>
    <row r="1351" spans="1:28" s="83" customFormat="1" ht="12" x14ac:dyDescent="0.25">
      <c r="A1351" s="81" t="s">
        <v>4153</v>
      </c>
      <c r="B1351" s="89">
        <v>24.72</v>
      </c>
      <c r="C1351" s="89">
        <v>28.96</v>
      </c>
      <c r="D1351" s="106">
        <f t="shared" si="84"/>
        <v>0.1464088397790056</v>
      </c>
      <c r="E1351" s="90">
        <f t="shared" si="85"/>
        <v>0</v>
      </c>
      <c r="F1351" s="90">
        <f t="shared" si="86"/>
        <v>31.48</v>
      </c>
      <c r="G1351" s="82" t="s">
        <v>34</v>
      </c>
      <c r="H1351" s="81" t="s">
        <v>4154</v>
      </c>
      <c r="I1351" s="81" t="s">
        <v>4155</v>
      </c>
      <c r="J1351" s="81" t="s">
        <v>435</v>
      </c>
      <c r="K1351" s="81"/>
      <c r="L1351" s="81"/>
      <c r="M1351" s="81"/>
      <c r="N1351" s="81"/>
      <c r="O1351" s="82"/>
      <c r="P1351" s="81"/>
      <c r="Q1351" s="81"/>
      <c r="R1351" s="81"/>
      <c r="S1351" s="81"/>
      <c r="T1351" s="81"/>
      <c r="U1351" s="81">
        <f t="shared" si="87"/>
        <v>0</v>
      </c>
      <c r="V1351" s="81">
        <f>IFERROR(VLOOKUP(A1351,'Competitors Links &amp; Pricings'!A:G,3,0),"")</f>
        <v>31.48</v>
      </c>
      <c r="W1351" s="81" t="str">
        <f>IFERROR(VLOOKUP(A1351,'Competitors Links &amp; Pricings'!A:G,5,0),"")</f>
        <v xml:space="preserve"> </v>
      </c>
      <c r="X1351" s="81" t="str">
        <f>IFERROR(VLOOKUP(A1351,'Competitors Links &amp; Pricings'!A:G,7,0),"")</f>
        <v xml:space="preserve"> </v>
      </c>
      <c r="Y1351" s="81">
        <f>IFERROR(VLOOKUP(A1351,'Competitors Links &amp; Pricings'!A:L,8,0),"")</f>
        <v>1.6</v>
      </c>
      <c r="Z1351" s="81">
        <f>IFERROR(VLOOKUP(A1351,'Competitors Links &amp; Pricings'!A:L,9,0),"")</f>
        <v>2.8</v>
      </c>
      <c r="AA1351" s="81">
        <f>IFERROR(VLOOKUP(A1351,'Competitors Links &amp; Pricings'!A:L,10,0),"")</f>
        <v>0.2</v>
      </c>
      <c r="AB1351" s="81">
        <f>IFERROR(VLOOKUP(A1351,'Competitors Links &amp; Pricings'!A:L,11,0),"")</f>
        <v>1</v>
      </c>
    </row>
    <row r="1352" spans="1:28" s="83" customFormat="1" ht="12" x14ac:dyDescent="0.25">
      <c r="A1352" s="81" t="s">
        <v>4156</v>
      </c>
      <c r="B1352" s="89">
        <v>25.84</v>
      </c>
      <c r="C1352" s="89">
        <v>32.53</v>
      </c>
      <c r="D1352" s="106">
        <f t="shared" si="84"/>
        <v>0.20565631724561945</v>
      </c>
      <c r="E1352" s="90">
        <f t="shared" si="85"/>
        <v>0</v>
      </c>
      <c r="F1352" s="90">
        <f t="shared" si="86"/>
        <v>10.4</v>
      </c>
      <c r="G1352" s="82" t="s">
        <v>60</v>
      </c>
      <c r="H1352" s="81" t="s">
        <v>4157</v>
      </c>
      <c r="I1352" s="81" t="s">
        <v>4158</v>
      </c>
      <c r="J1352" s="81" t="s">
        <v>435</v>
      </c>
      <c r="K1352" s="81"/>
      <c r="L1352" s="81"/>
      <c r="M1352" s="81"/>
      <c r="N1352" s="81"/>
      <c r="O1352" s="82"/>
      <c r="P1352" s="81"/>
      <c r="Q1352" s="81"/>
      <c r="R1352" s="81"/>
      <c r="S1352" s="81"/>
      <c r="T1352" s="81"/>
      <c r="U1352" s="81">
        <f t="shared" si="87"/>
        <v>0</v>
      </c>
      <c r="V1352" s="81">
        <f>IFERROR(VLOOKUP(A1352,'Competitors Links &amp; Pricings'!A:G,3,0),"")</f>
        <v>32.840000000000003</v>
      </c>
      <c r="W1352" s="81">
        <f>IFERROR(VLOOKUP(A1352,'Competitors Links &amp; Pricings'!A:G,5,0),"")</f>
        <v>10.4</v>
      </c>
      <c r="X1352" s="81">
        <f>IFERROR(VLOOKUP(A1352,'Competitors Links &amp; Pricings'!A:G,7,0),"")</f>
        <v>20</v>
      </c>
      <c r="Y1352" s="81">
        <f>IFERROR(VLOOKUP(A1352,'Competitors Links &amp; Pricings'!A:L,8,0),"")</f>
        <v>1.6</v>
      </c>
      <c r="Z1352" s="81">
        <f>IFERROR(VLOOKUP(A1352,'Competitors Links &amp; Pricings'!A:L,9,0),"")</f>
        <v>2.8</v>
      </c>
      <c r="AA1352" s="81">
        <f>IFERROR(VLOOKUP(A1352,'Competitors Links &amp; Pricings'!A:L,10,0),"")</f>
        <v>0.21</v>
      </c>
      <c r="AB1352" s="81">
        <f>IFERROR(VLOOKUP(A1352,'Competitors Links &amp; Pricings'!A:L,11,0),"")</f>
        <v>1</v>
      </c>
    </row>
    <row r="1353" spans="1:28" s="83" customFormat="1" ht="12" x14ac:dyDescent="0.25">
      <c r="A1353" s="81" t="s">
        <v>4159</v>
      </c>
      <c r="B1353" s="89">
        <v>25.84</v>
      </c>
      <c r="C1353" s="89">
        <v>30.5</v>
      </c>
      <c r="D1353" s="106">
        <f t="shared" si="84"/>
        <v>0.15278688524590164</v>
      </c>
      <c r="E1353" s="90">
        <f t="shared" si="85"/>
        <v>0</v>
      </c>
      <c r="F1353" s="90">
        <f t="shared" si="86"/>
        <v>20</v>
      </c>
      <c r="G1353" s="82" t="s">
        <v>34</v>
      </c>
      <c r="H1353" s="81" t="s">
        <v>4160</v>
      </c>
      <c r="I1353" s="81" t="s">
        <v>4161</v>
      </c>
      <c r="J1353" s="81" t="s">
        <v>435</v>
      </c>
      <c r="K1353" s="81"/>
      <c r="L1353" s="81"/>
      <c r="M1353" s="81"/>
      <c r="N1353" s="81"/>
      <c r="O1353" s="82"/>
      <c r="P1353" s="81"/>
      <c r="Q1353" s="81"/>
      <c r="R1353" s="81"/>
      <c r="S1353" s="81"/>
      <c r="T1353" s="81"/>
      <c r="U1353" s="81">
        <f t="shared" si="87"/>
        <v>0</v>
      </c>
      <c r="V1353" s="81">
        <f>IFERROR(VLOOKUP(A1353,'Competitors Links &amp; Pricings'!A:G,3,0),"")</f>
        <v>34.21</v>
      </c>
      <c r="W1353" s="81">
        <f>IFERROR(VLOOKUP(A1353,'Competitors Links &amp; Pricings'!A:G,5,0),"")</f>
        <v>28.69</v>
      </c>
      <c r="X1353" s="81">
        <f>IFERROR(VLOOKUP(A1353,'Competitors Links &amp; Pricings'!A:G,7,0),"")</f>
        <v>20</v>
      </c>
      <c r="Y1353" s="81">
        <f>IFERROR(VLOOKUP(A1353,'Competitors Links &amp; Pricings'!A:L,8,0),"")</f>
        <v>1.8</v>
      </c>
      <c r="Z1353" s="81">
        <f>IFERROR(VLOOKUP(A1353,'Competitors Links &amp; Pricings'!A:L,9,0),"")</f>
        <v>3</v>
      </c>
      <c r="AA1353" s="81">
        <f>IFERROR(VLOOKUP(A1353,'Competitors Links &amp; Pricings'!A:L,10,0),"")</f>
        <v>0.22</v>
      </c>
      <c r="AB1353" s="81">
        <f>IFERROR(VLOOKUP(A1353,'Competitors Links &amp; Pricings'!A:L,11,0),"")</f>
        <v>1</v>
      </c>
    </row>
    <row r="1354" spans="1:28" s="83" customFormat="1" ht="12" x14ac:dyDescent="0.25">
      <c r="A1354" s="81" t="s">
        <v>4162</v>
      </c>
      <c r="B1354" s="89">
        <v>15.73</v>
      </c>
      <c r="C1354" s="89">
        <v>18.399999999999999</v>
      </c>
      <c r="D1354" s="106">
        <f t="shared" si="84"/>
        <v>0.14510869565217382</v>
      </c>
      <c r="E1354" s="90">
        <f t="shared" si="85"/>
        <v>0</v>
      </c>
      <c r="F1354" s="90">
        <f t="shared" si="86"/>
        <v>20</v>
      </c>
      <c r="G1354" s="82" t="s">
        <v>34</v>
      </c>
      <c r="H1354" s="81" t="s">
        <v>4163</v>
      </c>
      <c r="I1354" s="81" t="s">
        <v>4164</v>
      </c>
      <c r="J1354" s="81" t="s">
        <v>435</v>
      </c>
      <c r="K1354" s="81"/>
      <c r="L1354" s="81"/>
      <c r="M1354" s="81"/>
      <c r="N1354" s="81"/>
      <c r="O1354" s="82"/>
      <c r="P1354" s="81"/>
      <c r="Q1354" s="81"/>
      <c r="R1354" s="81"/>
      <c r="S1354" s="81"/>
      <c r="T1354" s="81"/>
      <c r="U1354" s="81">
        <f t="shared" si="87"/>
        <v>0</v>
      </c>
      <c r="V1354" s="81">
        <f>IFERROR(VLOOKUP(A1354,'Competitors Links &amp; Pricings'!A:G,3,0),"")</f>
        <v>22.53</v>
      </c>
      <c r="W1354" s="81">
        <f>IFERROR(VLOOKUP(A1354,'Competitors Links &amp; Pricings'!A:G,5,0),"")</f>
        <v>20</v>
      </c>
      <c r="X1354" s="81" t="str">
        <f>IFERROR(VLOOKUP(A1354,'Competitors Links &amp; Pricings'!A:G,7,0),"")</f>
        <v xml:space="preserve"> </v>
      </c>
      <c r="Y1354" s="81">
        <f>IFERROR(VLOOKUP(A1354,'Competitors Links &amp; Pricings'!A:L,8,0),"")</f>
        <v>1.6</v>
      </c>
      <c r="Z1354" s="81">
        <f>IFERROR(VLOOKUP(A1354,'Competitors Links &amp; Pricings'!A:L,9,0),"")</f>
        <v>2.8</v>
      </c>
      <c r="AA1354" s="81">
        <f>IFERROR(VLOOKUP(A1354,'Competitors Links &amp; Pricings'!A:L,10,0),"")</f>
        <v>0.2</v>
      </c>
      <c r="AB1354" s="81">
        <f>IFERROR(VLOOKUP(A1354,'Competitors Links &amp; Pricings'!A:L,11,0),"")</f>
        <v>1</v>
      </c>
    </row>
    <row r="1355" spans="1:28" s="83" customFormat="1" ht="12" x14ac:dyDescent="0.25">
      <c r="A1355" s="81" t="s">
        <v>4165</v>
      </c>
      <c r="B1355" s="89">
        <v>23.6</v>
      </c>
      <c r="C1355" s="89">
        <v>26</v>
      </c>
      <c r="D1355" s="106">
        <f t="shared" si="84"/>
        <v>9.2307692307692257E-2</v>
      </c>
      <c r="E1355" s="90">
        <f t="shared" si="85"/>
        <v>0</v>
      </c>
      <c r="F1355" s="90">
        <f t="shared" si="86"/>
        <v>9.3699999999999992</v>
      </c>
      <c r="G1355" s="82" t="s">
        <v>60</v>
      </c>
      <c r="H1355" s="81" t="s">
        <v>4166</v>
      </c>
      <c r="I1355" s="81" t="s">
        <v>4167</v>
      </c>
      <c r="J1355" s="81" t="s">
        <v>435</v>
      </c>
      <c r="K1355" s="81"/>
      <c r="L1355" s="81"/>
      <c r="M1355" s="81"/>
      <c r="N1355" s="81"/>
      <c r="O1355" s="82"/>
      <c r="P1355" s="81"/>
      <c r="Q1355" s="81"/>
      <c r="R1355" s="81"/>
      <c r="S1355" s="81"/>
      <c r="T1355" s="81"/>
      <c r="U1355" s="81">
        <f t="shared" si="87"/>
        <v>0</v>
      </c>
      <c r="V1355" s="81">
        <f>IFERROR(VLOOKUP(A1355,'Competitors Links &amp; Pricings'!A:G,3,0),"")</f>
        <v>9.3699999999999992</v>
      </c>
      <c r="W1355" s="81">
        <f>IFERROR(VLOOKUP(A1355,'Competitors Links &amp; Pricings'!A:G,5,0),"")</f>
        <v>24.32</v>
      </c>
      <c r="X1355" s="81">
        <f>IFERROR(VLOOKUP(A1355,'Competitors Links &amp; Pricings'!A:G,7,0),"")</f>
        <v>242.23</v>
      </c>
      <c r="Y1355" s="81">
        <f>IFERROR(VLOOKUP(A1355,'Competitors Links &amp; Pricings'!A:L,8,0),"")</f>
        <v>1.4</v>
      </c>
      <c r="Z1355" s="81">
        <f>IFERROR(VLOOKUP(A1355,'Competitors Links &amp; Pricings'!A:L,9,0),"")</f>
        <v>2.2000000000000002</v>
      </c>
      <c r="AA1355" s="81">
        <f>IFERROR(VLOOKUP(A1355,'Competitors Links &amp; Pricings'!A:L,10,0),"")</f>
        <v>0.12</v>
      </c>
      <c r="AB1355" s="81">
        <f>IFERROR(VLOOKUP(A1355,'Competitors Links &amp; Pricings'!A:L,11,0),"")</f>
        <v>0.7</v>
      </c>
    </row>
    <row r="1356" spans="1:28" s="83" customFormat="1" ht="12" x14ac:dyDescent="0.25">
      <c r="A1356" s="81" t="s">
        <v>4168</v>
      </c>
      <c r="B1356" s="89">
        <v>24.72</v>
      </c>
      <c r="C1356" s="89">
        <v>31.74</v>
      </c>
      <c r="D1356" s="106">
        <f t="shared" si="84"/>
        <v>0.22117202268431002</v>
      </c>
      <c r="E1356" s="90">
        <f t="shared" si="85"/>
        <v>0</v>
      </c>
      <c r="F1356" s="90">
        <f t="shared" si="86"/>
        <v>34.5</v>
      </c>
      <c r="G1356" s="82" t="s">
        <v>34</v>
      </c>
      <c r="H1356" s="81" t="s">
        <v>4169</v>
      </c>
      <c r="I1356" s="81" t="s">
        <v>4170</v>
      </c>
      <c r="J1356" s="81" t="s">
        <v>435</v>
      </c>
      <c r="K1356" s="81"/>
      <c r="L1356" s="81"/>
      <c r="M1356" s="81"/>
      <c r="N1356" s="81"/>
      <c r="O1356" s="82"/>
      <c r="P1356" s="81"/>
      <c r="Q1356" s="81"/>
      <c r="R1356" s="81"/>
      <c r="S1356" s="81"/>
      <c r="T1356" s="81"/>
      <c r="U1356" s="81">
        <f t="shared" si="87"/>
        <v>0</v>
      </c>
      <c r="V1356" s="81">
        <f>IFERROR(VLOOKUP(A1356,'Competitors Links &amp; Pricings'!A:G,3,0),"")</f>
        <v>35</v>
      </c>
      <c r="W1356" s="81">
        <f>IFERROR(VLOOKUP(A1356,'Competitors Links &amp; Pricings'!A:G,5,0),"")</f>
        <v>35.880000000000003</v>
      </c>
      <c r="X1356" s="81">
        <f>IFERROR(VLOOKUP(A1356,'Competitors Links &amp; Pricings'!A:G,7,0),"")</f>
        <v>34.5</v>
      </c>
      <c r="Y1356" s="81">
        <f>IFERROR(VLOOKUP(A1356,'Competitors Links &amp; Pricings'!A:L,8,0),"")</f>
        <v>19.5</v>
      </c>
      <c r="Z1356" s="81">
        <f>IFERROR(VLOOKUP(A1356,'Competitors Links &amp; Pricings'!A:L,9,0),"")</f>
        <v>4.5</v>
      </c>
      <c r="AA1356" s="81">
        <f>IFERROR(VLOOKUP(A1356,'Competitors Links &amp; Pricings'!A:L,10,0),"")</f>
        <v>12</v>
      </c>
      <c r="AB1356" s="81">
        <f>IFERROR(VLOOKUP(A1356,'Competitors Links &amp; Pricings'!A:L,11,0),"")</f>
        <v>15.5</v>
      </c>
    </row>
    <row r="1357" spans="1:28" s="83" customFormat="1" ht="12" x14ac:dyDescent="0.25">
      <c r="A1357" s="81" t="s">
        <v>4171</v>
      </c>
      <c r="B1357" s="89">
        <v>24.72</v>
      </c>
      <c r="C1357" s="89">
        <v>29.17</v>
      </c>
      <c r="D1357" s="106">
        <f t="shared" si="84"/>
        <v>0.15255399382927673</v>
      </c>
      <c r="E1357" s="90">
        <f t="shared" si="85"/>
        <v>0</v>
      </c>
      <c r="F1357" s="90">
        <f t="shared" si="86"/>
        <v>28.5</v>
      </c>
      <c r="G1357" s="82" t="s">
        <v>34</v>
      </c>
      <c r="H1357" s="81" t="s">
        <v>4172</v>
      </c>
      <c r="I1357" s="81" t="s">
        <v>4173</v>
      </c>
      <c r="J1357" s="81" t="s">
        <v>435</v>
      </c>
      <c r="K1357" s="81"/>
      <c r="L1357" s="81"/>
      <c r="M1357" s="81"/>
      <c r="N1357" s="81"/>
      <c r="O1357" s="82"/>
      <c r="P1357" s="81"/>
      <c r="Q1357" s="81"/>
      <c r="R1357" s="81"/>
      <c r="S1357" s="81"/>
      <c r="T1357" s="81"/>
      <c r="U1357" s="81">
        <f t="shared" si="87"/>
        <v>0</v>
      </c>
      <c r="V1357" s="81">
        <f>IFERROR(VLOOKUP(A1357,'Competitors Links &amp; Pricings'!A:G,3,0),"")</f>
        <v>29.2</v>
      </c>
      <c r="W1357" s="81">
        <f>IFERROR(VLOOKUP(A1357,'Competitors Links &amp; Pricings'!A:G,5,0),"")</f>
        <v>28.5</v>
      </c>
      <c r="X1357" s="81" t="str">
        <f>IFERROR(VLOOKUP(A1357,'Competitors Links &amp; Pricings'!A:G,7,0),"")</f>
        <v xml:space="preserve"> </v>
      </c>
      <c r="Y1357" s="81">
        <f>IFERROR(VLOOKUP(A1357,'Competitors Links &amp; Pricings'!A:L,8,0),"")</f>
        <v>2.5</v>
      </c>
      <c r="Z1357" s="81">
        <f>IFERROR(VLOOKUP(A1357,'Competitors Links &amp; Pricings'!A:L,9,0),"")</f>
        <v>3.9</v>
      </c>
      <c r="AA1357" s="81">
        <f>IFERROR(VLOOKUP(A1357,'Competitors Links &amp; Pricings'!A:L,10,0),"")</f>
        <v>0.4</v>
      </c>
      <c r="AB1357" s="81">
        <f>IFERROR(VLOOKUP(A1357,'Competitors Links &amp; Pricings'!A:L,11,0),"")</f>
        <v>1.2</v>
      </c>
    </row>
    <row r="1358" spans="1:28" s="83" customFormat="1" ht="12" x14ac:dyDescent="0.25">
      <c r="A1358" s="81" t="s">
        <v>4174</v>
      </c>
      <c r="B1358" s="89">
        <v>22.47</v>
      </c>
      <c r="C1358" s="89">
        <v>27.1</v>
      </c>
      <c r="D1358" s="106">
        <f t="shared" si="84"/>
        <v>0.17084870848708494</v>
      </c>
      <c r="E1358" s="90">
        <f t="shared" si="85"/>
        <v>0</v>
      </c>
      <c r="F1358" s="90">
        <f t="shared" si="86"/>
        <v>2.25</v>
      </c>
      <c r="G1358" s="82" t="s">
        <v>60</v>
      </c>
      <c r="H1358" s="81" t="s">
        <v>4175</v>
      </c>
      <c r="I1358" s="81" t="s">
        <v>4176</v>
      </c>
      <c r="J1358" s="81" t="s">
        <v>435</v>
      </c>
      <c r="K1358" s="81"/>
      <c r="L1358" s="81"/>
      <c r="M1358" s="81"/>
      <c r="N1358" s="81"/>
      <c r="O1358" s="82"/>
      <c r="P1358" s="81"/>
      <c r="Q1358" s="81"/>
      <c r="R1358" s="81"/>
      <c r="S1358" s="81"/>
      <c r="T1358" s="81"/>
      <c r="U1358" s="81">
        <f t="shared" si="87"/>
        <v>0</v>
      </c>
      <c r="V1358" s="81">
        <f>IFERROR(VLOOKUP(A1358,'Competitors Links &amp; Pricings'!A:G,3,0),"")</f>
        <v>28.8</v>
      </c>
      <c r="W1358" s="81">
        <f>IFERROR(VLOOKUP(A1358,'Competitors Links &amp; Pricings'!A:G,5,0),"")</f>
        <v>2.25</v>
      </c>
      <c r="X1358" s="81" t="str">
        <f>IFERROR(VLOOKUP(A1358,'Competitors Links &amp; Pricings'!A:G,7,0),"")</f>
        <v xml:space="preserve"> </v>
      </c>
      <c r="Y1358" s="81">
        <f>IFERROR(VLOOKUP(A1358,'Competitors Links &amp; Pricings'!A:L,8,0),"")</f>
        <v>1.2</v>
      </c>
      <c r="Z1358" s="81">
        <f>IFERROR(VLOOKUP(A1358,'Competitors Links &amp; Pricings'!A:L,9,0),"")</f>
        <v>1.2</v>
      </c>
      <c r="AA1358" s="81">
        <f>IFERROR(VLOOKUP(A1358,'Competitors Links &amp; Pricings'!A:L,10,0),"")</f>
        <v>0.12</v>
      </c>
      <c r="AB1358" s="81">
        <f>IFERROR(VLOOKUP(A1358,'Competitors Links &amp; Pricings'!A:L,11,0),"")</f>
        <v>0.6</v>
      </c>
    </row>
    <row r="1359" spans="1:28" s="83" customFormat="1" ht="12" x14ac:dyDescent="0.25">
      <c r="A1359" s="81" t="s">
        <v>4177</v>
      </c>
      <c r="B1359" s="89">
        <v>111.24</v>
      </c>
      <c r="C1359" s="89">
        <v>126.62</v>
      </c>
      <c r="D1359" s="106">
        <f t="shared" si="84"/>
        <v>0.12146580319064926</v>
      </c>
      <c r="E1359" s="90">
        <f t="shared" si="85"/>
        <v>0</v>
      </c>
      <c r="F1359" s="90">
        <f t="shared" si="86"/>
        <v>133.28</v>
      </c>
      <c r="G1359" s="82" t="s">
        <v>34</v>
      </c>
      <c r="H1359" s="81" t="s">
        <v>4178</v>
      </c>
      <c r="I1359" s="81" t="s">
        <v>4179</v>
      </c>
      <c r="J1359" s="81" t="s">
        <v>435</v>
      </c>
      <c r="K1359" s="81"/>
      <c r="L1359" s="81"/>
      <c r="M1359" s="81"/>
      <c r="N1359" s="81"/>
      <c r="O1359" s="82"/>
      <c r="P1359" s="81"/>
      <c r="Q1359" s="81"/>
      <c r="R1359" s="81"/>
      <c r="S1359" s="81"/>
      <c r="T1359" s="81"/>
      <c r="U1359" s="81">
        <f t="shared" si="87"/>
        <v>0</v>
      </c>
      <c r="V1359" s="81">
        <f>IFERROR(VLOOKUP(A1359,'Competitors Links &amp; Pricings'!A:G,3,0),"")</f>
        <v>133.28</v>
      </c>
      <c r="W1359" s="81">
        <f>IFERROR(VLOOKUP(A1359,'Competitors Links &amp; Pricings'!A:G,5,0),"")</f>
        <v>137.53</v>
      </c>
      <c r="X1359" s="81">
        <f>IFERROR(VLOOKUP(A1359,'Competitors Links &amp; Pricings'!A:G,7,0),"")</f>
        <v>137.59</v>
      </c>
      <c r="Y1359" s="81">
        <f>IFERROR(VLOOKUP(A1359,'Competitors Links &amp; Pricings'!A:L,8,0),"")</f>
        <v>5.5</v>
      </c>
      <c r="Z1359" s="81">
        <f>IFERROR(VLOOKUP(A1359,'Competitors Links &amp; Pricings'!A:L,9,0),"")</f>
        <v>7.75</v>
      </c>
      <c r="AA1359" s="81">
        <f>IFERROR(VLOOKUP(A1359,'Competitors Links &amp; Pricings'!A:L,10,0),"")</f>
        <v>1</v>
      </c>
      <c r="AB1359" s="81">
        <f>IFERROR(VLOOKUP(A1359,'Competitors Links &amp; Pricings'!A:L,11,0),"")</f>
        <v>1.5</v>
      </c>
    </row>
    <row r="1360" spans="1:28" s="92" customFormat="1" ht="12" x14ac:dyDescent="0.25">
      <c r="A1360" s="91" t="s">
        <v>4180</v>
      </c>
      <c r="B1360" s="89">
        <v>155.06</v>
      </c>
      <c r="C1360" s="89">
        <v>180.29</v>
      </c>
      <c r="D1360" s="106">
        <f t="shared" si="84"/>
        <v>0.13994120583504349</v>
      </c>
      <c r="E1360" s="90">
        <f t="shared" si="85"/>
        <v>0</v>
      </c>
      <c r="F1360" s="90">
        <f t="shared" si="86"/>
        <v>174.67</v>
      </c>
      <c r="G1360" s="100" t="s">
        <v>262</v>
      </c>
      <c r="H1360" s="101" t="s">
        <v>4181</v>
      </c>
      <c r="I1360" s="101" t="s">
        <v>4182</v>
      </c>
      <c r="J1360" s="101" t="s">
        <v>435</v>
      </c>
      <c r="K1360" s="101"/>
      <c r="L1360" s="101"/>
      <c r="M1360" s="101"/>
      <c r="N1360" s="101"/>
      <c r="O1360" s="100"/>
      <c r="P1360" s="101"/>
      <c r="Q1360" s="101"/>
      <c r="R1360" s="101"/>
      <c r="S1360" s="101"/>
      <c r="T1360" s="101"/>
      <c r="U1360" s="81">
        <f t="shared" si="87"/>
        <v>0</v>
      </c>
      <c r="V1360" s="101">
        <f>IFERROR(VLOOKUP(A1360,'Competitors Links &amp; Pricings'!A:G,3,0),"")</f>
        <v>174.67</v>
      </c>
      <c r="W1360" s="101">
        <f>IFERROR(VLOOKUP(A1360,'Competitors Links &amp; Pricings'!A:G,5,0),"")</f>
        <v>180.88</v>
      </c>
      <c r="X1360" s="101">
        <f>IFERROR(VLOOKUP(A1360,'Competitors Links &amp; Pricings'!A:G,7,0),"")</f>
        <v>186.73</v>
      </c>
      <c r="Y1360" s="101">
        <f>IFERROR(VLOOKUP(A1360,'Competitors Links &amp; Pricings'!A:L,8,0),"")</f>
        <v>6.75</v>
      </c>
      <c r="Z1360" s="101">
        <f>IFERROR(VLOOKUP(A1360,'Competitors Links &amp; Pricings'!A:L,9,0),"")</f>
        <v>8.5</v>
      </c>
      <c r="AA1360" s="101">
        <f>IFERROR(VLOOKUP(A1360,'Competitors Links &amp; Pricings'!A:L,10,0),"")</f>
        <v>1</v>
      </c>
      <c r="AB1360" s="101">
        <f>IFERROR(VLOOKUP(A1360,'Competitors Links &amp; Pricings'!A:L,11,0),"")</f>
        <v>2.5</v>
      </c>
    </row>
    <row r="1361" spans="1:28" s="83" customFormat="1" ht="12" x14ac:dyDescent="0.25">
      <c r="A1361" s="81" t="s">
        <v>4183</v>
      </c>
      <c r="B1361" s="89">
        <v>152.81</v>
      </c>
      <c r="C1361" s="89">
        <v>180.36</v>
      </c>
      <c r="D1361" s="106">
        <f t="shared" si="84"/>
        <v>0.15275005544466627</v>
      </c>
      <c r="E1361" s="90">
        <f t="shared" si="85"/>
        <v>0</v>
      </c>
      <c r="F1361" s="90">
        <f t="shared" si="86"/>
        <v>173.33</v>
      </c>
      <c r="G1361" s="82" t="s">
        <v>34</v>
      </c>
      <c r="H1361" s="81" t="s">
        <v>4184</v>
      </c>
      <c r="I1361" s="81" t="s">
        <v>4185</v>
      </c>
      <c r="J1361" s="81" t="s">
        <v>435</v>
      </c>
      <c r="K1361" s="81"/>
      <c r="L1361" s="81"/>
      <c r="M1361" s="81"/>
      <c r="N1361" s="81"/>
      <c r="O1361" s="82"/>
      <c r="P1361" s="81"/>
      <c r="Q1361" s="81"/>
      <c r="R1361" s="81"/>
      <c r="S1361" s="81"/>
      <c r="T1361" s="81"/>
      <c r="U1361" s="81">
        <f t="shared" si="87"/>
        <v>0</v>
      </c>
      <c r="V1361" s="81">
        <f>IFERROR(VLOOKUP(A1361,'Competitors Links &amp; Pricings'!A:G,3,0),"")</f>
        <v>173.33</v>
      </c>
      <c r="W1361" s="81">
        <f>IFERROR(VLOOKUP(A1361,'Competitors Links &amp; Pricings'!A:G,5,0),"")</f>
        <v>185.33</v>
      </c>
      <c r="X1361" s="81">
        <f>IFERROR(VLOOKUP(A1361,'Competitors Links &amp; Pricings'!A:G,7,0),"")</f>
        <v>185.48</v>
      </c>
      <c r="Y1361" s="81">
        <f>IFERROR(VLOOKUP(A1361,'Competitors Links &amp; Pricings'!A:L,8,0),"")</f>
        <v>6.5</v>
      </c>
      <c r="Z1361" s="81">
        <f>IFERROR(VLOOKUP(A1361,'Competitors Links &amp; Pricings'!A:L,9,0),"")</f>
        <v>5.5</v>
      </c>
      <c r="AA1361" s="81">
        <f>IFERROR(VLOOKUP(A1361,'Competitors Links &amp; Pricings'!A:L,10,0),"")</f>
        <v>1</v>
      </c>
      <c r="AB1361" s="81">
        <f>IFERROR(VLOOKUP(A1361,'Competitors Links &amp; Pricings'!A:L,11,0),"")</f>
        <v>7.5</v>
      </c>
    </row>
    <row r="1362" spans="1:28" s="83" customFormat="1" ht="12" x14ac:dyDescent="0.25">
      <c r="A1362" s="81" t="s">
        <v>4186</v>
      </c>
      <c r="B1362" s="89">
        <v>535.55999999999995</v>
      </c>
      <c r="C1362" s="89">
        <v>653.38</v>
      </c>
      <c r="D1362" s="106">
        <f t="shared" si="84"/>
        <v>0.18032385441856202</v>
      </c>
      <c r="E1362" s="90">
        <f t="shared" si="85"/>
        <v>0</v>
      </c>
      <c r="F1362" s="90">
        <f t="shared" si="86"/>
        <v>192.16</v>
      </c>
      <c r="G1362" s="82" t="s">
        <v>34</v>
      </c>
      <c r="H1362" s="81" t="s">
        <v>4187</v>
      </c>
      <c r="I1362" s="81" t="s">
        <v>4188</v>
      </c>
      <c r="J1362" s="81" t="s">
        <v>435</v>
      </c>
      <c r="K1362" s="81"/>
      <c r="L1362" s="81"/>
      <c r="M1362" s="81"/>
      <c r="N1362" s="81"/>
      <c r="O1362" s="82"/>
      <c r="P1362" s="81"/>
      <c r="Q1362" s="81"/>
      <c r="R1362" s="81"/>
      <c r="S1362" s="81"/>
      <c r="T1362" s="81"/>
      <c r="U1362" s="81">
        <f t="shared" si="87"/>
        <v>0</v>
      </c>
      <c r="V1362" s="81">
        <f>IFERROR(VLOOKUP(A1362,'Competitors Links &amp; Pricings'!A:G,3,0),"")</f>
        <v>849</v>
      </c>
      <c r="W1362" s="81">
        <f>IFERROR(VLOOKUP(A1362,'Competitors Links &amp; Pricings'!A:G,5,0),"")</f>
        <v>192.16</v>
      </c>
      <c r="X1362" s="81">
        <f>IFERROR(VLOOKUP(A1362,'Competitors Links &amp; Pricings'!A:G,7,0),"")</f>
        <v>195.44</v>
      </c>
      <c r="Y1362" s="81">
        <f>IFERROR(VLOOKUP(A1362,'Competitors Links &amp; Pricings'!A:L,8,0),"")</f>
        <v>13</v>
      </c>
      <c r="Z1362" s="81">
        <f>IFERROR(VLOOKUP(A1362,'Competitors Links &amp; Pricings'!A:L,9,0),"")</f>
        <v>16</v>
      </c>
      <c r="AA1362" s="81">
        <f>IFERROR(VLOOKUP(A1362,'Competitors Links &amp; Pricings'!A:L,10,0),"")</f>
        <v>10</v>
      </c>
      <c r="AB1362" s="81">
        <f>IFERROR(VLOOKUP(A1362,'Competitors Links &amp; Pricings'!A:L,11,0),"")</f>
        <v>7</v>
      </c>
    </row>
    <row r="1363" spans="1:28" s="83" customFormat="1" ht="12" x14ac:dyDescent="0.25">
      <c r="A1363" s="81" t="s">
        <v>4189</v>
      </c>
      <c r="B1363" s="89">
        <v>563.33000000000004</v>
      </c>
      <c r="C1363" s="89">
        <v>687.26</v>
      </c>
      <c r="D1363" s="106">
        <f t="shared" si="84"/>
        <v>0.18032476791898255</v>
      </c>
      <c r="E1363" s="90">
        <f t="shared" si="85"/>
        <v>0</v>
      </c>
      <c r="F1363" s="90">
        <f t="shared" si="86"/>
        <v>661.33</v>
      </c>
      <c r="G1363" s="82" t="s">
        <v>34</v>
      </c>
      <c r="H1363" s="81" t="s">
        <v>4190</v>
      </c>
      <c r="I1363" s="81" t="s">
        <v>4191</v>
      </c>
      <c r="J1363" s="81" t="s">
        <v>435</v>
      </c>
      <c r="K1363" s="81"/>
      <c r="L1363" s="81"/>
      <c r="M1363" s="81"/>
      <c r="N1363" s="81"/>
      <c r="O1363" s="82"/>
      <c r="P1363" s="81"/>
      <c r="Q1363" s="81"/>
      <c r="R1363" s="81"/>
      <c r="S1363" s="81"/>
      <c r="T1363" s="81"/>
      <c r="U1363" s="81">
        <f t="shared" si="87"/>
        <v>0</v>
      </c>
      <c r="V1363" s="81">
        <f>IFERROR(VLOOKUP(A1363,'Competitors Links &amp; Pricings'!A:G,3,0),"")</f>
        <v>661.33</v>
      </c>
      <c r="W1363" s="81">
        <f>IFERROR(VLOOKUP(A1363,'Competitors Links &amp; Pricings'!A:G,5,0),"")</f>
        <v>1049</v>
      </c>
      <c r="X1363" s="81">
        <f>IFERROR(VLOOKUP(A1363,'Competitors Links &amp; Pricings'!A:G,7,0),"")</f>
        <v>711.83</v>
      </c>
      <c r="Y1363" s="81">
        <f>IFERROR(VLOOKUP(A1363,'Competitors Links &amp; Pricings'!A:L,8,0),"")</f>
        <v>6.5</v>
      </c>
      <c r="Z1363" s="81">
        <f>IFERROR(VLOOKUP(A1363,'Competitors Links &amp; Pricings'!A:L,9,0),"")</f>
        <v>10.5</v>
      </c>
      <c r="AA1363" s="81">
        <f>IFERROR(VLOOKUP(A1363,'Competitors Links &amp; Pricings'!A:L,10,0),"")</f>
        <v>5.6</v>
      </c>
      <c r="AB1363" s="81">
        <f>IFERROR(VLOOKUP(A1363,'Competitors Links &amp; Pricings'!A:L,11,0),"")</f>
        <v>2.5</v>
      </c>
    </row>
    <row r="1364" spans="1:28" s="83" customFormat="1" ht="12" x14ac:dyDescent="0.25">
      <c r="A1364" s="81" t="s">
        <v>4192</v>
      </c>
      <c r="B1364" s="89">
        <v>425.56</v>
      </c>
      <c r="C1364" s="89">
        <v>519.17999999999995</v>
      </c>
      <c r="D1364" s="106">
        <f t="shared" si="84"/>
        <v>0.1803228167494895</v>
      </c>
      <c r="E1364" s="90">
        <f t="shared" si="85"/>
        <v>0</v>
      </c>
      <c r="F1364" s="90">
        <f t="shared" si="86"/>
        <v>428.09</v>
      </c>
      <c r="G1364" s="82" t="s">
        <v>34</v>
      </c>
      <c r="H1364" s="81" t="s">
        <v>4193</v>
      </c>
      <c r="I1364" s="81" t="s">
        <v>4194</v>
      </c>
      <c r="J1364" s="81" t="s">
        <v>435</v>
      </c>
      <c r="K1364" s="81"/>
      <c r="L1364" s="81"/>
      <c r="M1364" s="81"/>
      <c r="N1364" s="81"/>
      <c r="O1364" s="82"/>
      <c r="P1364" s="81"/>
      <c r="Q1364" s="81"/>
      <c r="R1364" s="81"/>
      <c r="S1364" s="81"/>
      <c r="T1364" s="81"/>
      <c r="U1364" s="81">
        <f t="shared" si="87"/>
        <v>0</v>
      </c>
      <c r="V1364" s="81">
        <f>IFERROR(VLOOKUP(A1364,'Competitors Links &amp; Pricings'!A:G,3,0),"")</f>
        <v>537.5</v>
      </c>
      <c r="W1364" s="81">
        <f>IFERROR(VLOOKUP(A1364,'Competitors Links &amp; Pricings'!A:G,5,0),"")</f>
        <v>428.09</v>
      </c>
      <c r="X1364" s="81">
        <f>IFERROR(VLOOKUP(A1364,'Competitors Links &amp; Pricings'!A:G,7,0),"")</f>
        <v>458.99</v>
      </c>
      <c r="Y1364" s="81">
        <f>IFERROR(VLOOKUP(A1364,'Competitors Links &amp; Pricings'!A:L,8,0),"")</f>
        <v>1</v>
      </c>
      <c r="Z1364" s="81">
        <f>IFERROR(VLOOKUP(A1364,'Competitors Links &amp; Pricings'!A:L,9,0),"")</f>
        <v>1</v>
      </c>
      <c r="AA1364" s="81">
        <f>IFERROR(VLOOKUP(A1364,'Competitors Links &amp; Pricings'!A:L,10,0),"")</f>
        <v>1</v>
      </c>
      <c r="AB1364" s="81">
        <f>IFERROR(VLOOKUP(A1364,'Competitors Links &amp; Pricings'!A:L,11,0),"")</f>
        <v>1</v>
      </c>
    </row>
    <row r="1365" spans="1:28" s="83" customFormat="1" ht="12" x14ac:dyDescent="0.25">
      <c r="A1365" s="81" t="s">
        <v>4195</v>
      </c>
      <c r="B1365" s="89">
        <v>480</v>
      </c>
      <c r="C1365" s="89">
        <v>585.6</v>
      </c>
      <c r="D1365" s="106">
        <f t="shared" si="84"/>
        <v>0.18032786885245905</v>
      </c>
      <c r="E1365" s="90">
        <f t="shared" si="85"/>
        <v>0</v>
      </c>
      <c r="F1365" s="90">
        <f t="shared" si="86"/>
        <v>475</v>
      </c>
      <c r="G1365" s="82" t="s">
        <v>34</v>
      </c>
      <c r="H1365" s="81" t="s">
        <v>4196</v>
      </c>
      <c r="I1365" s="81" t="s">
        <v>4197</v>
      </c>
      <c r="J1365" s="81" t="s">
        <v>435</v>
      </c>
      <c r="K1365" s="81"/>
      <c r="L1365" s="81"/>
      <c r="M1365" s="81"/>
      <c r="N1365" s="81"/>
      <c r="O1365" s="82"/>
      <c r="P1365" s="81"/>
      <c r="Q1365" s="81"/>
      <c r="R1365" s="81"/>
      <c r="S1365" s="81"/>
      <c r="T1365" s="81"/>
      <c r="U1365" s="81">
        <f t="shared" si="87"/>
        <v>0</v>
      </c>
      <c r="V1365" s="81">
        <f>IFERROR(VLOOKUP(A1365,'Competitors Links &amp; Pricings'!A:G,3,0),"")</f>
        <v>489</v>
      </c>
      <c r="W1365" s="81">
        <f>IFERROR(VLOOKUP(A1365,'Competitors Links &amp; Pricings'!A:G,5,0),"")</f>
        <v>634.53</v>
      </c>
      <c r="X1365" s="81">
        <f>IFERROR(VLOOKUP(A1365,'Competitors Links &amp; Pricings'!A:G,7,0),"")</f>
        <v>475</v>
      </c>
      <c r="Y1365" s="81">
        <f>IFERROR(VLOOKUP(A1365,'Competitors Links &amp; Pricings'!A:L,8,0),"")</f>
        <v>4.5</v>
      </c>
      <c r="Z1365" s="81">
        <f>IFERROR(VLOOKUP(A1365,'Competitors Links &amp; Pricings'!A:L,9,0),"")</f>
        <v>7.5</v>
      </c>
      <c r="AA1365" s="81">
        <f>IFERROR(VLOOKUP(A1365,'Competitors Links &amp; Pricings'!A:L,10,0),"")</f>
        <v>2.4</v>
      </c>
      <c r="AB1365" s="81">
        <f>IFERROR(VLOOKUP(A1365,'Competitors Links &amp; Pricings'!A:L,11,0),"")</f>
        <v>1.5</v>
      </c>
    </row>
    <row r="1366" spans="1:28" s="83" customFormat="1" ht="12" x14ac:dyDescent="0.25">
      <c r="A1366" s="81" t="s">
        <v>4198</v>
      </c>
      <c r="B1366" s="89">
        <v>290</v>
      </c>
      <c r="C1366" s="89">
        <v>353.8</v>
      </c>
      <c r="D1366" s="106">
        <f t="shared" si="84"/>
        <v>0.18032786885245905</v>
      </c>
      <c r="E1366" s="90">
        <f t="shared" si="85"/>
        <v>0</v>
      </c>
      <c r="F1366" s="90">
        <f t="shared" si="86"/>
        <v>354.96</v>
      </c>
      <c r="G1366" s="82" t="s">
        <v>34</v>
      </c>
      <c r="H1366" s="81" t="s">
        <v>4199</v>
      </c>
      <c r="I1366" s="81" t="s">
        <v>4200</v>
      </c>
      <c r="J1366" s="81" t="s">
        <v>435</v>
      </c>
      <c r="K1366" s="81"/>
      <c r="L1366" s="81"/>
      <c r="M1366" s="81"/>
      <c r="N1366" s="81"/>
      <c r="O1366" s="82"/>
      <c r="P1366" s="81"/>
      <c r="Q1366" s="81"/>
      <c r="R1366" s="81"/>
      <c r="S1366" s="81"/>
      <c r="T1366" s="81"/>
      <c r="U1366" s="81">
        <f t="shared" si="87"/>
        <v>0</v>
      </c>
      <c r="V1366" s="81">
        <f>IFERROR(VLOOKUP(A1366,'Competitors Links &amp; Pricings'!A:G,3,0),"")</f>
        <v>354.96</v>
      </c>
      <c r="W1366" s="81">
        <f>IFERROR(VLOOKUP(A1366,'Competitors Links &amp; Pricings'!A:G,5,0),"")</f>
        <v>391.88</v>
      </c>
      <c r="X1366" s="81">
        <f>IFERROR(VLOOKUP(A1366,'Competitors Links &amp; Pricings'!A:G,7,0),"")</f>
        <v>366.28</v>
      </c>
      <c r="Y1366" s="81">
        <f>IFERROR(VLOOKUP(A1366,'Competitors Links &amp; Pricings'!A:L,8,0),"")</f>
        <v>3.5</v>
      </c>
      <c r="Z1366" s="81">
        <f>IFERROR(VLOOKUP(A1366,'Competitors Links &amp; Pricings'!A:L,9,0),"")</f>
        <v>6.5</v>
      </c>
      <c r="AA1366" s="81">
        <f>IFERROR(VLOOKUP(A1366,'Competitors Links &amp; Pricings'!A:L,10,0),"")</f>
        <v>1.4</v>
      </c>
      <c r="AB1366" s="81">
        <f>IFERROR(VLOOKUP(A1366,'Competitors Links &amp; Pricings'!A:L,11,0),"")</f>
        <v>1.5</v>
      </c>
    </row>
    <row r="1367" spans="1:28" s="83" customFormat="1" ht="12" x14ac:dyDescent="0.25">
      <c r="A1367" s="81" t="s">
        <v>4201</v>
      </c>
      <c r="B1367" s="89">
        <v>254.44</v>
      </c>
      <c r="C1367" s="89">
        <v>310.41000000000003</v>
      </c>
      <c r="D1367" s="106">
        <f t="shared" si="84"/>
        <v>0.18030991269611166</v>
      </c>
      <c r="E1367" s="90">
        <f t="shared" si="85"/>
        <v>0</v>
      </c>
      <c r="F1367" s="90">
        <f t="shared" si="86"/>
        <v>311.44</v>
      </c>
      <c r="G1367" s="82" t="s">
        <v>34</v>
      </c>
      <c r="H1367" s="81" t="s">
        <v>4202</v>
      </c>
      <c r="I1367" s="81" t="s">
        <v>4203</v>
      </c>
      <c r="J1367" s="81" t="s">
        <v>435</v>
      </c>
      <c r="K1367" s="81"/>
      <c r="L1367" s="81"/>
      <c r="M1367" s="81"/>
      <c r="N1367" s="81"/>
      <c r="O1367" s="82"/>
      <c r="P1367" s="81"/>
      <c r="Q1367" s="81"/>
      <c r="R1367" s="81"/>
      <c r="S1367" s="81"/>
      <c r="T1367" s="81"/>
      <c r="U1367" s="81">
        <f t="shared" si="87"/>
        <v>0</v>
      </c>
      <c r="V1367" s="81">
        <f>IFERROR(VLOOKUP(A1367,'Competitors Links &amp; Pricings'!A:G,3,0),"")</f>
        <v>458</v>
      </c>
      <c r="W1367" s="81">
        <f>IFERROR(VLOOKUP(A1367,'Competitors Links &amp; Pricings'!A:G,5,0),"")</f>
        <v>311.44</v>
      </c>
      <c r="X1367" s="81">
        <f>IFERROR(VLOOKUP(A1367,'Competitors Links &amp; Pricings'!A:G,7,0),"")</f>
        <v>372</v>
      </c>
      <c r="Y1367" s="81">
        <f>IFERROR(VLOOKUP(A1367,'Competitors Links &amp; Pricings'!A:L,8,0),"")</f>
        <v>3.5</v>
      </c>
      <c r="Z1367" s="81">
        <f>IFERROR(VLOOKUP(A1367,'Competitors Links &amp; Pricings'!A:L,9,0),"")</f>
        <v>5.5</v>
      </c>
      <c r="AA1367" s="81">
        <f>IFERROR(VLOOKUP(A1367,'Competitors Links &amp; Pricings'!A:L,10,0),"")</f>
        <v>1.2</v>
      </c>
      <c r="AB1367" s="81">
        <f>IFERROR(VLOOKUP(A1367,'Competitors Links &amp; Pricings'!A:L,11,0),"")</f>
        <v>1.5</v>
      </c>
    </row>
    <row r="1368" spans="1:28" s="83" customFormat="1" ht="12" x14ac:dyDescent="0.25">
      <c r="A1368" s="81" t="s">
        <v>4204</v>
      </c>
      <c r="B1368" s="89">
        <v>344.44</v>
      </c>
      <c r="C1368" s="89">
        <v>420.21</v>
      </c>
      <c r="D1368" s="106">
        <f t="shared" si="84"/>
        <v>0.18031460460246063</v>
      </c>
      <c r="E1368" s="90">
        <f t="shared" si="85"/>
        <v>0</v>
      </c>
      <c r="F1368" s="90">
        <f t="shared" si="86"/>
        <v>405.33</v>
      </c>
      <c r="G1368" s="82" t="s">
        <v>34</v>
      </c>
      <c r="H1368" s="81" t="s">
        <v>4205</v>
      </c>
      <c r="I1368" s="81" t="s">
        <v>4206</v>
      </c>
      <c r="J1368" s="81" t="s">
        <v>435</v>
      </c>
      <c r="K1368" s="81"/>
      <c r="L1368" s="81"/>
      <c r="M1368" s="81"/>
      <c r="N1368" s="81"/>
      <c r="O1368" s="82"/>
      <c r="P1368" s="81"/>
      <c r="Q1368" s="81"/>
      <c r="R1368" s="81"/>
      <c r="S1368" s="81"/>
      <c r="T1368" s="81"/>
      <c r="U1368" s="81">
        <f t="shared" si="87"/>
        <v>0</v>
      </c>
      <c r="V1368" s="81">
        <f>IFERROR(VLOOKUP(A1368,'Competitors Links &amp; Pricings'!A:G,3,0),"")</f>
        <v>405.33</v>
      </c>
      <c r="W1368" s="81">
        <f>IFERROR(VLOOKUP(A1368,'Competitors Links &amp; Pricings'!A:G,5,0),"")</f>
        <v>569</v>
      </c>
      <c r="X1368" s="81">
        <f>IFERROR(VLOOKUP(A1368,'Competitors Links &amp; Pricings'!A:G,7,0),"")</f>
        <v>435.24</v>
      </c>
      <c r="Y1368" s="81">
        <f>IFERROR(VLOOKUP(A1368,'Competitors Links &amp; Pricings'!A:L,8,0),"")</f>
        <v>12.13</v>
      </c>
      <c r="Z1368" s="81">
        <f>IFERROR(VLOOKUP(A1368,'Competitors Links &amp; Pricings'!A:L,9,0),"")</f>
        <v>16</v>
      </c>
      <c r="AA1368" s="81">
        <f>IFERROR(VLOOKUP(A1368,'Competitors Links &amp; Pricings'!A:L,10,0),"")</f>
        <v>7.5</v>
      </c>
      <c r="AB1368" s="81">
        <f>IFERROR(VLOOKUP(A1368,'Competitors Links &amp; Pricings'!A:L,11,0),"")</f>
        <v>6.63</v>
      </c>
    </row>
    <row r="1369" spans="1:28" s="83" customFormat="1" ht="12" x14ac:dyDescent="0.25">
      <c r="A1369" s="81" t="s">
        <v>4208</v>
      </c>
      <c r="B1369" s="89">
        <v>141.57</v>
      </c>
      <c r="C1369" s="89">
        <v>173.5</v>
      </c>
      <c r="D1369" s="106">
        <f t="shared" si="84"/>
        <v>0.18403458213256488</v>
      </c>
      <c r="E1369" s="90">
        <f t="shared" si="85"/>
        <v>0</v>
      </c>
      <c r="F1369" s="90">
        <f t="shared" si="86"/>
        <v>79.44</v>
      </c>
      <c r="G1369" s="82" t="s">
        <v>60</v>
      </c>
      <c r="H1369" s="81" t="s">
        <v>4209</v>
      </c>
      <c r="I1369" s="81" t="s">
        <v>4210</v>
      </c>
      <c r="J1369" s="81" t="s">
        <v>435</v>
      </c>
      <c r="K1369" s="81"/>
      <c r="L1369" s="81"/>
      <c r="M1369" s="81"/>
      <c r="N1369" s="81"/>
      <c r="O1369" s="82"/>
      <c r="P1369" s="81"/>
      <c r="Q1369" s="81"/>
      <c r="R1369" s="81"/>
      <c r="S1369" s="81"/>
      <c r="T1369" s="81"/>
      <c r="U1369" s="81">
        <f t="shared" si="87"/>
        <v>0</v>
      </c>
      <c r="V1369" s="81">
        <f>IFERROR(VLOOKUP(A1369,'Competitors Links &amp; Pricings'!A:G,3,0),"")</f>
        <v>185</v>
      </c>
      <c r="W1369" s="81">
        <f>IFERROR(VLOOKUP(A1369,'Competitors Links &amp; Pricings'!A:G,5,0),"")</f>
        <v>79.44</v>
      </c>
      <c r="X1369" s="81">
        <f>IFERROR(VLOOKUP(A1369,'Competitors Links &amp; Pricings'!A:G,7,0),"")</f>
        <v>184.17</v>
      </c>
      <c r="Y1369" s="81">
        <f>IFERROR(VLOOKUP(A1369,'Competitors Links &amp; Pricings'!A:L,8,0),"")</f>
        <v>6.5</v>
      </c>
      <c r="Z1369" s="81">
        <f>IFERROR(VLOOKUP(A1369,'Competitors Links &amp; Pricings'!A:L,9,0),"")</f>
        <v>7.5</v>
      </c>
      <c r="AA1369" s="81">
        <f>IFERROR(VLOOKUP(A1369,'Competitors Links &amp; Pricings'!A:L,10,0),"")</f>
        <v>5</v>
      </c>
      <c r="AB1369" s="81">
        <f>IFERROR(VLOOKUP(A1369,'Competitors Links &amp; Pricings'!A:L,11,0),"")</f>
        <v>8.6</v>
      </c>
    </row>
    <row r="1370" spans="1:28" s="92" customFormat="1" ht="12" x14ac:dyDescent="0.25">
      <c r="A1370" s="91" t="s">
        <v>4211</v>
      </c>
      <c r="B1370" s="89">
        <v>146.07</v>
      </c>
      <c r="C1370" s="89">
        <v>161.30000000000001</v>
      </c>
      <c r="D1370" s="106">
        <f t="shared" si="84"/>
        <v>9.4420334779913309E-2</v>
      </c>
      <c r="E1370" s="90">
        <f t="shared" si="85"/>
        <v>0</v>
      </c>
      <c r="F1370" s="90">
        <f t="shared" si="86"/>
        <v>136</v>
      </c>
      <c r="G1370" s="100" t="s">
        <v>262</v>
      </c>
      <c r="H1370" s="101" t="s">
        <v>4212</v>
      </c>
      <c r="I1370" s="101" t="s">
        <v>4213</v>
      </c>
      <c r="J1370" s="101" t="s">
        <v>435</v>
      </c>
      <c r="K1370" s="101"/>
      <c r="L1370" s="101"/>
      <c r="M1370" s="101"/>
      <c r="N1370" s="101"/>
      <c r="O1370" s="100"/>
      <c r="P1370" s="101"/>
      <c r="Q1370" s="101"/>
      <c r="R1370" s="101"/>
      <c r="S1370" s="101"/>
      <c r="T1370" s="101"/>
      <c r="U1370" s="81">
        <f t="shared" si="87"/>
        <v>0</v>
      </c>
      <c r="V1370" s="101">
        <f>IFERROR(VLOOKUP(A1370,'Competitors Links &amp; Pricings'!A:G,3,0),"")</f>
        <v>136</v>
      </c>
      <c r="W1370" s="101">
        <f>IFERROR(VLOOKUP(A1370,'Competitors Links &amp; Pricings'!A:G,5,0),"")</f>
        <v>156</v>
      </c>
      <c r="X1370" s="101">
        <f>IFERROR(VLOOKUP(A1370,'Competitors Links &amp; Pricings'!A:G,7,0),"")</f>
        <v>164.12</v>
      </c>
      <c r="Y1370" s="101">
        <f>IFERROR(VLOOKUP(A1370,'Competitors Links &amp; Pricings'!A:L,8,0),"")</f>
        <v>5.5</v>
      </c>
      <c r="Z1370" s="101">
        <f>IFERROR(VLOOKUP(A1370,'Competitors Links &amp; Pricings'!A:L,9,0),"")</f>
        <v>5.5</v>
      </c>
      <c r="AA1370" s="101">
        <f>IFERROR(VLOOKUP(A1370,'Competitors Links &amp; Pricings'!A:L,10,0),"")</f>
        <v>1.84</v>
      </c>
      <c r="AB1370" s="101">
        <f>IFERROR(VLOOKUP(A1370,'Competitors Links &amp; Pricings'!A:L,11,0),"")</f>
        <v>9</v>
      </c>
    </row>
    <row r="1371" spans="1:28" s="83" customFormat="1" ht="12" x14ac:dyDescent="0.25">
      <c r="A1371" s="81" t="s">
        <v>4214</v>
      </c>
      <c r="B1371" s="89">
        <v>835.96</v>
      </c>
      <c r="C1371" s="89">
        <v>986.71</v>
      </c>
      <c r="D1371" s="106">
        <f t="shared" si="84"/>
        <v>0.15278045220986916</v>
      </c>
      <c r="E1371" s="90">
        <f t="shared" si="85"/>
        <v>0</v>
      </c>
      <c r="F1371" s="90">
        <f t="shared" si="86"/>
        <v>721</v>
      </c>
      <c r="G1371" s="82" t="s">
        <v>34</v>
      </c>
      <c r="H1371" s="81" t="s">
        <v>4215</v>
      </c>
      <c r="I1371" s="81" t="s">
        <v>4216</v>
      </c>
      <c r="J1371" s="81" t="s">
        <v>435</v>
      </c>
      <c r="K1371" s="81"/>
      <c r="L1371" s="81"/>
      <c r="M1371" s="81"/>
      <c r="N1371" s="81"/>
      <c r="O1371" s="82"/>
      <c r="P1371" s="81"/>
      <c r="Q1371" s="81"/>
      <c r="R1371" s="81"/>
      <c r="S1371" s="81"/>
      <c r="T1371" s="81"/>
      <c r="U1371" s="81">
        <f t="shared" si="87"/>
        <v>0</v>
      </c>
      <c r="V1371" s="81">
        <f>IFERROR(VLOOKUP(A1371,'Competitors Links &amp; Pricings'!A:G,3,0),"")</f>
        <v>721</v>
      </c>
      <c r="W1371" s="81">
        <f>IFERROR(VLOOKUP(A1371,'Competitors Links &amp; Pricings'!A:G,5,0),"")</f>
        <v>865</v>
      </c>
      <c r="X1371" s="81">
        <f>IFERROR(VLOOKUP(A1371,'Competitors Links &amp; Pricings'!A:G,7,0),"")</f>
        <v>1044.58</v>
      </c>
      <c r="Y1371" s="81">
        <f>IFERROR(VLOOKUP(A1371,'Competitors Links &amp; Pricings'!A:L,8,0),"")</f>
        <v>14</v>
      </c>
      <c r="Z1371" s="81">
        <f>IFERROR(VLOOKUP(A1371,'Competitors Links &amp; Pricings'!A:L,9,0),"")</f>
        <v>41</v>
      </c>
      <c r="AA1371" s="81">
        <f>IFERROR(VLOOKUP(A1371,'Competitors Links &amp; Pricings'!A:L,10,0),"")</f>
        <v>24</v>
      </c>
      <c r="AB1371" s="81">
        <f>IFERROR(VLOOKUP(A1371,'Competitors Links &amp; Pricings'!A:L,11,0),"")</f>
        <v>16</v>
      </c>
    </row>
    <row r="1372" spans="1:28" s="83" customFormat="1" ht="12" x14ac:dyDescent="0.25">
      <c r="A1372" s="81" t="s">
        <v>4217</v>
      </c>
      <c r="B1372" s="89">
        <v>580.9</v>
      </c>
      <c r="C1372" s="89">
        <v>685.65</v>
      </c>
      <c r="D1372" s="106">
        <f t="shared" si="84"/>
        <v>0.1527747392984759</v>
      </c>
      <c r="E1372" s="90">
        <f t="shared" si="85"/>
        <v>0</v>
      </c>
      <c r="F1372" s="90">
        <f t="shared" si="86"/>
        <v>493</v>
      </c>
      <c r="G1372" s="82" t="s">
        <v>34</v>
      </c>
      <c r="H1372" s="81" t="s">
        <v>4218</v>
      </c>
      <c r="I1372" s="81" t="s">
        <v>4219</v>
      </c>
      <c r="J1372" s="81" t="s">
        <v>435</v>
      </c>
      <c r="K1372" s="81"/>
      <c r="L1372" s="81"/>
      <c r="M1372" s="81"/>
      <c r="N1372" s="81"/>
      <c r="O1372" s="82"/>
      <c r="P1372" s="81"/>
      <c r="Q1372" s="81"/>
      <c r="R1372" s="81"/>
      <c r="S1372" s="81"/>
      <c r="T1372" s="81"/>
      <c r="U1372" s="81">
        <f t="shared" si="87"/>
        <v>0</v>
      </c>
      <c r="V1372" s="81">
        <f>IFERROR(VLOOKUP(A1372,'Competitors Links &amp; Pricings'!A:G,3,0),"")</f>
        <v>493</v>
      </c>
      <c r="W1372" s="81">
        <f>IFERROR(VLOOKUP(A1372,'Competitors Links &amp; Pricings'!A:G,5,0),"")</f>
        <v>641.26</v>
      </c>
      <c r="X1372" s="81">
        <f>IFERROR(VLOOKUP(A1372,'Competitors Links &amp; Pricings'!A:G,7,0),"")</f>
        <v>647.36</v>
      </c>
      <c r="Y1372" s="81">
        <f>IFERROR(VLOOKUP(A1372,'Competitors Links &amp; Pricings'!A:L,8,0),"")</f>
        <v>11.4</v>
      </c>
      <c r="Z1372" s="81">
        <f>IFERROR(VLOOKUP(A1372,'Competitors Links &amp; Pricings'!A:L,9,0),"")</f>
        <v>38.5</v>
      </c>
      <c r="AA1372" s="81">
        <f>IFERROR(VLOOKUP(A1372,'Competitors Links &amp; Pricings'!A:L,10,0),"")</f>
        <v>21</v>
      </c>
      <c r="AB1372" s="81">
        <f>IFERROR(VLOOKUP(A1372,'Competitors Links &amp; Pricings'!A:L,11,0),"")</f>
        <v>12.1</v>
      </c>
    </row>
    <row r="1373" spans="1:28" s="92" customFormat="1" ht="12" x14ac:dyDescent="0.25">
      <c r="A1373" s="91" t="s">
        <v>4220</v>
      </c>
      <c r="B1373" s="89">
        <v>348.31</v>
      </c>
      <c r="C1373" s="89">
        <v>387.69</v>
      </c>
      <c r="D1373" s="106">
        <f t="shared" si="84"/>
        <v>0.10157600144445303</v>
      </c>
      <c r="E1373" s="90">
        <f t="shared" si="85"/>
        <v>0</v>
      </c>
      <c r="F1373" s="90">
        <f t="shared" si="86"/>
        <v>322</v>
      </c>
      <c r="G1373" s="100" t="s">
        <v>262</v>
      </c>
      <c r="H1373" s="101" t="s">
        <v>4221</v>
      </c>
      <c r="I1373" s="101" t="s">
        <v>4222</v>
      </c>
      <c r="J1373" s="101" t="s">
        <v>435</v>
      </c>
      <c r="K1373" s="101"/>
      <c r="L1373" s="101"/>
      <c r="M1373" s="101"/>
      <c r="N1373" s="101"/>
      <c r="O1373" s="100"/>
      <c r="P1373" s="101"/>
      <c r="Q1373" s="101"/>
      <c r="R1373" s="101"/>
      <c r="S1373" s="101"/>
      <c r="T1373" s="101"/>
      <c r="U1373" s="81">
        <f t="shared" si="87"/>
        <v>0</v>
      </c>
      <c r="V1373" s="101">
        <f>IFERROR(VLOOKUP(A1373,'Competitors Links &amp; Pricings'!A:G,3,0),"")</f>
        <v>322</v>
      </c>
      <c r="W1373" s="101">
        <f>IFERROR(VLOOKUP(A1373,'Competitors Links &amp; Pricings'!A:G,5,0),"")</f>
        <v>435.24</v>
      </c>
      <c r="X1373" s="101">
        <f>IFERROR(VLOOKUP(A1373,'Competitors Links &amp; Pricings'!A:G,7,0),"")</f>
        <v>440</v>
      </c>
      <c r="Y1373" s="101">
        <f>IFERROR(VLOOKUP(A1373,'Competitors Links &amp; Pricings'!A:L,8,0),"")</f>
        <v>11.4</v>
      </c>
      <c r="Z1373" s="101">
        <f>IFERROR(VLOOKUP(A1373,'Competitors Links &amp; Pricings'!A:L,9,0),"")</f>
        <v>18.2</v>
      </c>
      <c r="AA1373" s="101">
        <f>IFERROR(VLOOKUP(A1373,'Competitors Links &amp; Pricings'!A:L,10,0),"")</f>
        <v>15</v>
      </c>
      <c r="AB1373" s="101">
        <f>IFERROR(VLOOKUP(A1373,'Competitors Links &amp; Pricings'!A:L,11,0),"")</f>
        <v>12.1</v>
      </c>
    </row>
    <row r="1374" spans="1:28" s="83" customFormat="1" ht="12" x14ac:dyDescent="0.25">
      <c r="A1374" s="81" t="s">
        <v>4223</v>
      </c>
      <c r="B1374" s="89">
        <v>353.93</v>
      </c>
      <c r="C1374" s="89">
        <v>417.75</v>
      </c>
      <c r="D1374" s="106">
        <f t="shared" si="84"/>
        <v>0.15277079593058046</v>
      </c>
      <c r="E1374" s="90">
        <f t="shared" si="85"/>
        <v>0</v>
      </c>
      <c r="F1374" s="90">
        <f t="shared" si="86"/>
        <v>281</v>
      </c>
      <c r="G1374" s="82" t="s">
        <v>34</v>
      </c>
      <c r="H1374" s="81" t="s">
        <v>4224</v>
      </c>
      <c r="I1374" s="81" t="s">
        <v>4225</v>
      </c>
      <c r="J1374" s="81" t="s">
        <v>435</v>
      </c>
      <c r="K1374" s="81"/>
      <c r="L1374" s="81"/>
      <c r="M1374" s="81"/>
      <c r="N1374" s="81"/>
      <c r="O1374" s="82"/>
      <c r="P1374" s="81"/>
      <c r="Q1374" s="81"/>
      <c r="R1374" s="81"/>
      <c r="S1374" s="81"/>
      <c r="T1374" s="81"/>
      <c r="U1374" s="81">
        <f t="shared" si="87"/>
        <v>0</v>
      </c>
      <c r="V1374" s="81">
        <f>IFERROR(VLOOKUP(A1374,'Competitors Links &amp; Pricings'!A:G,3,0),"")</f>
        <v>281</v>
      </c>
      <c r="W1374" s="81">
        <f>IFERROR(VLOOKUP(A1374,'Competitors Links &amp; Pricings'!A:G,5,0),"")</f>
        <v>358.86</v>
      </c>
      <c r="X1374" s="81">
        <f>IFERROR(VLOOKUP(A1374,'Competitors Links &amp; Pricings'!A:G,7,0),"")</f>
        <v>390</v>
      </c>
      <c r="Y1374" s="81">
        <f>IFERROR(VLOOKUP(A1374,'Competitors Links &amp; Pricings'!A:L,8,0),"")</f>
        <v>11.4</v>
      </c>
      <c r="Z1374" s="81">
        <f>IFERROR(VLOOKUP(A1374,'Competitors Links &amp; Pricings'!A:L,9,0),"")</f>
        <v>18.2</v>
      </c>
      <c r="AA1374" s="81">
        <f>IFERROR(VLOOKUP(A1374,'Competitors Links &amp; Pricings'!A:L,10,0),"")</f>
        <v>15</v>
      </c>
      <c r="AB1374" s="81">
        <f>IFERROR(VLOOKUP(A1374,'Competitors Links &amp; Pricings'!A:L,11,0),"")</f>
        <v>12.1</v>
      </c>
    </row>
    <row r="1375" spans="1:28" s="83" customFormat="1" ht="12" x14ac:dyDescent="0.25">
      <c r="A1375" s="81" t="s">
        <v>4226</v>
      </c>
      <c r="B1375" s="89">
        <v>140.44999999999999</v>
      </c>
      <c r="C1375" s="89">
        <v>180.5</v>
      </c>
      <c r="D1375" s="106">
        <f t="shared" si="84"/>
        <v>0.22188365650969535</v>
      </c>
      <c r="E1375" s="90">
        <f t="shared" si="85"/>
        <v>0</v>
      </c>
      <c r="F1375" s="90">
        <f t="shared" si="86"/>
        <v>190</v>
      </c>
      <c r="G1375" s="82" t="s">
        <v>34</v>
      </c>
      <c r="H1375" s="81" t="s">
        <v>4227</v>
      </c>
      <c r="I1375" s="81" t="s">
        <v>4228</v>
      </c>
      <c r="J1375" s="81" t="s">
        <v>435</v>
      </c>
      <c r="K1375" s="81"/>
      <c r="L1375" s="81"/>
      <c r="M1375" s="81"/>
      <c r="N1375" s="81"/>
      <c r="O1375" s="82"/>
      <c r="P1375" s="81"/>
      <c r="Q1375" s="81"/>
      <c r="R1375" s="81"/>
      <c r="S1375" s="81"/>
      <c r="T1375" s="81"/>
      <c r="U1375" s="81">
        <f t="shared" si="87"/>
        <v>0</v>
      </c>
      <c r="V1375" s="81">
        <f>IFERROR(VLOOKUP(A1375,'Competitors Links &amp; Pricings'!A:G,3,0),"")</f>
        <v>225.75</v>
      </c>
      <c r="W1375" s="81">
        <f>IFERROR(VLOOKUP(A1375,'Competitors Links &amp; Pricings'!A:G,5,0),"")</f>
        <v>248</v>
      </c>
      <c r="X1375" s="81">
        <f>IFERROR(VLOOKUP(A1375,'Competitors Links &amp; Pricings'!A:G,7,0),"")</f>
        <v>190</v>
      </c>
      <c r="Y1375" s="81">
        <f>IFERROR(VLOOKUP(A1375,'Competitors Links &amp; Pricings'!A:L,8,0),"")</f>
        <v>6.5</v>
      </c>
      <c r="Z1375" s="81">
        <f>IFERROR(VLOOKUP(A1375,'Competitors Links &amp; Pricings'!A:L,9,0),"")</f>
        <v>7.5</v>
      </c>
      <c r="AA1375" s="81">
        <f>IFERROR(VLOOKUP(A1375,'Competitors Links &amp; Pricings'!A:L,10,0),"")</f>
        <v>5</v>
      </c>
      <c r="AB1375" s="81">
        <f>IFERROR(VLOOKUP(A1375,'Competitors Links &amp; Pricings'!A:L,11,0),"")</f>
        <v>8.6</v>
      </c>
    </row>
    <row r="1376" spans="1:28" s="83" customFormat="1" ht="12" x14ac:dyDescent="0.25">
      <c r="A1376" s="81" t="s">
        <v>4229</v>
      </c>
      <c r="B1376" s="89">
        <v>168.54</v>
      </c>
      <c r="C1376" s="89">
        <v>220.33</v>
      </c>
      <c r="D1376" s="106">
        <f t="shared" si="84"/>
        <v>0.2350565061498662</v>
      </c>
      <c r="E1376" s="90">
        <f t="shared" si="85"/>
        <v>0</v>
      </c>
      <c r="F1376" s="90">
        <f t="shared" si="86"/>
        <v>231.93</v>
      </c>
      <c r="G1376" s="82" t="s">
        <v>34</v>
      </c>
      <c r="H1376" s="81" t="s">
        <v>4230</v>
      </c>
      <c r="I1376" s="81" t="s">
        <v>4231</v>
      </c>
      <c r="J1376" s="81" t="s">
        <v>435</v>
      </c>
      <c r="K1376" s="81"/>
      <c r="L1376" s="81"/>
      <c r="M1376" s="81"/>
      <c r="N1376" s="81"/>
      <c r="O1376" s="82"/>
      <c r="P1376" s="81"/>
      <c r="Q1376" s="81"/>
      <c r="R1376" s="81"/>
      <c r="S1376" s="81"/>
      <c r="T1376" s="81"/>
      <c r="U1376" s="81">
        <f t="shared" si="87"/>
        <v>0</v>
      </c>
      <c r="V1376" s="81">
        <f>IFERROR(VLOOKUP(A1376,'Competitors Links &amp; Pricings'!A:G,3,0),"")</f>
        <v>231.93</v>
      </c>
      <c r="W1376" s="81" t="str">
        <f>IFERROR(VLOOKUP(A1376,'Competitors Links &amp; Pricings'!A:G,5,0),"")</f>
        <v xml:space="preserve"> </v>
      </c>
      <c r="X1376" s="81" t="str">
        <f>IFERROR(VLOOKUP(A1376,'Competitors Links &amp; Pricings'!A:G,7,0),"")</f>
        <v xml:space="preserve"> </v>
      </c>
      <c r="Y1376" s="81">
        <f>IFERROR(VLOOKUP(A1376,'Competitors Links &amp; Pricings'!A:L,8,0),"")</f>
        <v>1.6</v>
      </c>
      <c r="Z1376" s="81">
        <f>IFERROR(VLOOKUP(A1376,'Competitors Links &amp; Pricings'!A:L,9,0),"")</f>
        <v>2.5</v>
      </c>
      <c r="AA1376" s="81">
        <f>IFERROR(VLOOKUP(A1376,'Competitors Links &amp; Pricings'!A:L,10,0),"")</f>
        <v>0.4</v>
      </c>
      <c r="AB1376" s="81">
        <f>IFERROR(VLOOKUP(A1376,'Competitors Links &amp; Pricings'!A:L,11,0),"")</f>
        <v>1.2</v>
      </c>
    </row>
    <row r="1377" spans="1:28" s="83" customFormat="1" ht="12" x14ac:dyDescent="0.25">
      <c r="A1377" s="81" t="s">
        <v>4232</v>
      </c>
      <c r="B1377" s="89">
        <v>32.58</v>
      </c>
      <c r="C1377" s="89">
        <v>35.58</v>
      </c>
      <c r="D1377" s="106">
        <f t="shared" si="84"/>
        <v>8.4317032040472181E-2</v>
      </c>
      <c r="E1377" s="90">
        <f t="shared" si="85"/>
        <v>0</v>
      </c>
      <c r="F1377" s="90">
        <f t="shared" si="86"/>
        <v>38.67</v>
      </c>
      <c r="G1377" s="82" t="s">
        <v>34</v>
      </c>
      <c r="H1377" s="81" t="s">
        <v>4233</v>
      </c>
      <c r="I1377" s="81" t="s">
        <v>4234</v>
      </c>
      <c r="J1377" s="81" t="s">
        <v>435</v>
      </c>
      <c r="K1377" s="81"/>
      <c r="L1377" s="81"/>
      <c r="M1377" s="81"/>
      <c r="N1377" s="81"/>
      <c r="O1377" s="82"/>
      <c r="P1377" s="81"/>
      <c r="Q1377" s="81"/>
      <c r="R1377" s="81"/>
      <c r="S1377" s="81"/>
      <c r="T1377" s="81"/>
      <c r="U1377" s="81">
        <f t="shared" si="87"/>
        <v>0</v>
      </c>
      <c r="V1377" s="81">
        <f>IFERROR(VLOOKUP(A1377,'Competitors Links &amp; Pricings'!A:G,3,0),"")</f>
        <v>38.67</v>
      </c>
      <c r="W1377" s="81">
        <f>IFERROR(VLOOKUP(A1377,'Competitors Links &amp; Pricings'!A:G,5,0),"")</f>
        <v>40.799999999999997</v>
      </c>
      <c r="X1377" s="81">
        <f>IFERROR(VLOOKUP(A1377,'Competitors Links &amp; Pricings'!A:G,7,0),"")</f>
        <v>42.1</v>
      </c>
      <c r="Y1377" s="81">
        <f>IFERROR(VLOOKUP(A1377,'Competitors Links &amp; Pricings'!A:L,8,0),"")</f>
        <v>14</v>
      </c>
      <c r="Z1377" s="81">
        <f>IFERROR(VLOOKUP(A1377,'Competitors Links &amp; Pricings'!A:L,9,0),"")</f>
        <v>30</v>
      </c>
      <c r="AA1377" s="81">
        <f>IFERROR(VLOOKUP(A1377,'Competitors Links &amp; Pricings'!A:L,10,0),"")</f>
        <v>1.9</v>
      </c>
      <c r="AB1377" s="81">
        <f>IFERROR(VLOOKUP(A1377,'Competitors Links &amp; Pricings'!A:L,11,0),"")</f>
        <v>3.5</v>
      </c>
    </row>
    <row r="1378" spans="1:28" s="83" customFormat="1" ht="12" x14ac:dyDescent="0.25">
      <c r="A1378" s="81" t="s">
        <v>4235</v>
      </c>
      <c r="B1378" s="89">
        <v>53.93</v>
      </c>
      <c r="C1378" s="89">
        <v>63.65</v>
      </c>
      <c r="D1378" s="106">
        <f t="shared" si="84"/>
        <v>0.15271013354281224</v>
      </c>
      <c r="E1378" s="90">
        <f t="shared" si="85"/>
        <v>0</v>
      </c>
      <c r="F1378" s="90">
        <f t="shared" si="86"/>
        <v>37.25</v>
      </c>
      <c r="G1378" s="82" t="s">
        <v>34</v>
      </c>
      <c r="H1378" s="81" t="s">
        <v>4236</v>
      </c>
      <c r="I1378" s="81" t="s">
        <v>4237</v>
      </c>
      <c r="J1378" s="81" t="s">
        <v>435</v>
      </c>
      <c r="K1378" s="81"/>
      <c r="L1378" s="81"/>
      <c r="M1378" s="81"/>
      <c r="N1378" s="81"/>
      <c r="O1378" s="82"/>
      <c r="P1378" s="81"/>
      <c r="Q1378" s="81"/>
      <c r="R1378" s="81"/>
      <c r="S1378" s="81"/>
      <c r="T1378" s="81"/>
      <c r="U1378" s="81">
        <f t="shared" si="87"/>
        <v>0</v>
      </c>
      <c r="V1378" s="81">
        <f>IFERROR(VLOOKUP(A1378,'Competitors Links &amp; Pricings'!A:G,3,0),"")</f>
        <v>37.25</v>
      </c>
      <c r="W1378" s="81">
        <f>IFERROR(VLOOKUP(A1378,'Competitors Links &amp; Pricings'!A:G,5,0),"")</f>
        <v>40.380000000000003</v>
      </c>
      <c r="X1378" s="81">
        <f>IFERROR(VLOOKUP(A1378,'Competitors Links &amp; Pricings'!A:G,7,0),"")</f>
        <v>62.45</v>
      </c>
      <c r="Y1378" s="81">
        <f>IFERROR(VLOOKUP(A1378,'Competitors Links &amp; Pricings'!A:L,8,0),"")</f>
        <v>1.5</v>
      </c>
      <c r="Z1378" s="81">
        <f>IFERROR(VLOOKUP(A1378,'Competitors Links &amp; Pricings'!A:L,9,0),"")</f>
        <v>11</v>
      </c>
      <c r="AA1378" s="81">
        <f>IFERROR(VLOOKUP(A1378,'Competitors Links &amp; Pricings'!A:L,10,0),"")</f>
        <v>1</v>
      </c>
      <c r="AB1378" s="81">
        <f>IFERROR(VLOOKUP(A1378,'Competitors Links &amp; Pricings'!A:L,11,0),"")</f>
        <v>1</v>
      </c>
    </row>
    <row r="1379" spans="1:28" s="83" customFormat="1" ht="12" x14ac:dyDescent="0.25">
      <c r="A1379" s="81" t="s">
        <v>4238</v>
      </c>
      <c r="B1379" s="89">
        <v>105.62</v>
      </c>
      <c r="C1379" s="89">
        <v>124.03</v>
      </c>
      <c r="D1379" s="106">
        <f t="shared" si="84"/>
        <v>0.14843183100862692</v>
      </c>
      <c r="E1379" s="90">
        <f t="shared" si="85"/>
        <v>0</v>
      </c>
      <c r="F1379" s="90">
        <f t="shared" si="86"/>
        <v>130.56</v>
      </c>
      <c r="G1379" s="82" t="s">
        <v>34</v>
      </c>
      <c r="H1379" s="81" t="s">
        <v>4239</v>
      </c>
      <c r="I1379" s="81" t="s">
        <v>4240</v>
      </c>
      <c r="J1379" s="81" t="s">
        <v>435</v>
      </c>
      <c r="K1379" s="81"/>
      <c r="L1379" s="81"/>
      <c r="M1379" s="81"/>
      <c r="N1379" s="81"/>
      <c r="O1379" s="82"/>
      <c r="P1379" s="81"/>
      <c r="Q1379" s="81"/>
      <c r="R1379" s="81"/>
      <c r="S1379" s="81"/>
      <c r="T1379" s="81"/>
      <c r="U1379" s="81">
        <f t="shared" si="87"/>
        <v>0</v>
      </c>
      <c r="V1379" s="81">
        <f>IFERROR(VLOOKUP(A1379,'Competitors Links &amp; Pricings'!A:G,3,0),"")</f>
        <v>144.57</v>
      </c>
      <c r="W1379" s="81">
        <f>IFERROR(VLOOKUP(A1379,'Competitors Links &amp; Pricings'!A:G,5,0),"")</f>
        <v>130.56</v>
      </c>
      <c r="X1379" s="81">
        <f>IFERROR(VLOOKUP(A1379,'Competitors Links &amp; Pricings'!A:G,7,0),"")</f>
        <v>136.19999999999999</v>
      </c>
      <c r="Y1379" s="81">
        <f>IFERROR(VLOOKUP(A1379,'Competitors Links &amp; Pricings'!A:L,8,0),"")</f>
        <v>8.25</v>
      </c>
      <c r="Z1379" s="81">
        <f>IFERROR(VLOOKUP(A1379,'Competitors Links &amp; Pricings'!A:L,9,0),"")</f>
        <v>16.25</v>
      </c>
      <c r="AA1379" s="81">
        <f>IFERROR(VLOOKUP(A1379,'Competitors Links &amp; Pricings'!A:L,10,0),"")</f>
        <v>67</v>
      </c>
      <c r="AB1379" s="81">
        <f>IFERROR(VLOOKUP(A1379,'Competitors Links &amp; Pricings'!A:L,11,0),"")</f>
        <v>13</v>
      </c>
    </row>
    <row r="1380" spans="1:28" s="83" customFormat="1" ht="12" x14ac:dyDescent="0.25">
      <c r="A1380" s="81" t="s">
        <v>4241</v>
      </c>
      <c r="B1380" s="89">
        <v>70.790000000000006</v>
      </c>
      <c r="C1380" s="89">
        <v>78.010000000000005</v>
      </c>
      <c r="D1380" s="106">
        <f t="shared" si="84"/>
        <v>9.2552236892706044E-2</v>
      </c>
      <c r="E1380" s="90">
        <f t="shared" si="85"/>
        <v>0</v>
      </c>
      <c r="F1380" s="90">
        <f t="shared" si="86"/>
        <v>77.08</v>
      </c>
      <c r="G1380" s="82" t="s">
        <v>34</v>
      </c>
      <c r="H1380" s="81" t="s">
        <v>4242</v>
      </c>
      <c r="I1380" s="81" t="s">
        <v>4243</v>
      </c>
      <c r="J1380" s="81" t="s">
        <v>435</v>
      </c>
      <c r="K1380" s="81"/>
      <c r="L1380" s="81"/>
      <c r="M1380" s="81"/>
      <c r="N1380" s="81"/>
      <c r="O1380" s="82"/>
      <c r="P1380" s="81"/>
      <c r="Q1380" s="81"/>
      <c r="R1380" s="81"/>
      <c r="S1380" s="81"/>
      <c r="T1380" s="81"/>
      <c r="U1380" s="81">
        <f t="shared" si="87"/>
        <v>0</v>
      </c>
      <c r="V1380" s="81">
        <f>IFERROR(VLOOKUP(A1380,'Competitors Links &amp; Pricings'!A:G,3,0),"")</f>
        <v>77.08</v>
      </c>
      <c r="W1380" s="81">
        <f>IFERROR(VLOOKUP(A1380,'Competitors Links &amp; Pricings'!A:G,5,0),"")</f>
        <v>90.48</v>
      </c>
      <c r="X1380" s="81">
        <f>IFERROR(VLOOKUP(A1380,'Competitors Links &amp; Pricings'!A:G,7,0),"")</f>
        <v>84.79</v>
      </c>
      <c r="Y1380" s="81">
        <f>IFERROR(VLOOKUP(A1380,'Competitors Links &amp; Pricings'!A:L,8,0),"")</f>
        <v>4.3</v>
      </c>
      <c r="Z1380" s="81">
        <f>IFERROR(VLOOKUP(A1380,'Competitors Links &amp; Pricings'!A:L,9,0),"")</f>
        <v>6.3</v>
      </c>
      <c r="AA1380" s="81">
        <f>IFERROR(VLOOKUP(A1380,'Competitors Links &amp; Pricings'!A:L,10,0),"")</f>
        <v>0.6</v>
      </c>
      <c r="AB1380" s="81">
        <f>IFERROR(VLOOKUP(A1380,'Competitors Links &amp; Pricings'!A:L,11,0),"")</f>
        <v>1.6</v>
      </c>
    </row>
    <row r="1381" spans="1:28" s="83" customFormat="1" ht="12" x14ac:dyDescent="0.25">
      <c r="A1381" s="81" t="s">
        <v>4244</v>
      </c>
      <c r="B1381" s="89">
        <v>19.100000000000001</v>
      </c>
      <c r="C1381" s="89">
        <v>20.75</v>
      </c>
      <c r="D1381" s="106">
        <f t="shared" si="84"/>
        <v>7.9518072289156555E-2</v>
      </c>
      <c r="E1381" s="90">
        <f t="shared" si="85"/>
        <v>0</v>
      </c>
      <c r="F1381" s="90">
        <f t="shared" si="86"/>
        <v>22.55</v>
      </c>
      <c r="G1381" s="82" t="s">
        <v>34</v>
      </c>
      <c r="H1381" s="81" t="s">
        <v>4245</v>
      </c>
      <c r="I1381" s="81" t="s">
        <v>4246</v>
      </c>
      <c r="J1381" s="81" t="s">
        <v>435</v>
      </c>
      <c r="K1381" s="81"/>
      <c r="L1381" s="81"/>
      <c r="M1381" s="81"/>
      <c r="N1381" s="81"/>
      <c r="O1381" s="82"/>
      <c r="P1381" s="81"/>
      <c r="Q1381" s="81"/>
      <c r="R1381" s="81"/>
      <c r="S1381" s="81"/>
      <c r="T1381" s="81"/>
      <c r="U1381" s="81">
        <f t="shared" si="87"/>
        <v>0</v>
      </c>
      <c r="V1381" s="81">
        <f>IFERROR(VLOOKUP(A1381,'Competitors Links &amp; Pricings'!A:G,3,0),"")</f>
        <v>23.54</v>
      </c>
      <c r="W1381" s="81">
        <f>IFERROR(VLOOKUP(A1381,'Competitors Links &amp; Pricings'!A:G,5,0),"")</f>
        <v>26.52</v>
      </c>
      <c r="X1381" s="81">
        <f>IFERROR(VLOOKUP(A1381,'Competitors Links &amp; Pricings'!A:G,7,0),"")</f>
        <v>22.55</v>
      </c>
      <c r="Y1381" s="81">
        <f>IFERROR(VLOOKUP(A1381,'Competitors Links &amp; Pricings'!A:L,8,0),"")</f>
        <v>2.8</v>
      </c>
      <c r="Z1381" s="81">
        <f>IFERROR(VLOOKUP(A1381,'Competitors Links &amp; Pricings'!A:L,9,0),"")</f>
        <v>10.199999999999999</v>
      </c>
      <c r="AA1381" s="81">
        <f>IFERROR(VLOOKUP(A1381,'Competitors Links &amp; Pricings'!A:L,10,0),"")</f>
        <v>0.7</v>
      </c>
      <c r="AB1381" s="81">
        <f>IFERROR(VLOOKUP(A1381,'Competitors Links &amp; Pricings'!A:L,11,0),"")</f>
        <v>1.6</v>
      </c>
    </row>
    <row r="1382" spans="1:28" s="92" customFormat="1" ht="12" x14ac:dyDescent="0.25">
      <c r="A1382" s="91" t="s">
        <v>4247</v>
      </c>
      <c r="B1382" s="89">
        <v>17.98</v>
      </c>
      <c r="C1382" s="89">
        <v>21.43</v>
      </c>
      <c r="D1382" s="106">
        <f t="shared" si="84"/>
        <v>0.16098926738217448</v>
      </c>
      <c r="E1382" s="90">
        <f t="shared" si="85"/>
        <v>0</v>
      </c>
      <c r="F1382" s="90">
        <f t="shared" si="86"/>
        <v>21.6</v>
      </c>
      <c r="G1382" s="100" t="s">
        <v>262</v>
      </c>
      <c r="H1382" s="101" t="s">
        <v>4248</v>
      </c>
      <c r="I1382" s="101" t="s">
        <v>4249</v>
      </c>
      <c r="J1382" s="101" t="s">
        <v>435</v>
      </c>
      <c r="K1382" s="101"/>
      <c r="L1382" s="101"/>
      <c r="M1382" s="101"/>
      <c r="N1382" s="101"/>
      <c r="O1382" s="100"/>
      <c r="P1382" s="101"/>
      <c r="Q1382" s="101"/>
      <c r="R1382" s="101"/>
      <c r="S1382" s="101"/>
      <c r="T1382" s="101"/>
      <c r="U1382" s="81">
        <f t="shared" si="87"/>
        <v>0</v>
      </c>
      <c r="V1382" s="101">
        <f>IFERROR(VLOOKUP(A1382,'Competitors Links &amp; Pricings'!A:G,3,0),"")</f>
        <v>22.46</v>
      </c>
      <c r="W1382" s="101">
        <f>IFERROR(VLOOKUP(A1382,'Competitors Links &amp; Pricings'!A:G,5,0),"")</f>
        <v>21.6</v>
      </c>
      <c r="X1382" s="101">
        <f>IFERROR(VLOOKUP(A1382,'Competitors Links &amp; Pricings'!A:G,7,0),"")</f>
        <v>35</v>
      </c>
      <c r="Y1382" s="101">
        <f>IFERROR(VLOOKUP(A1382,'Competitors Links &amp; Pricings'!A:L,8,0),"")</f>
        <v>5</v>
      </c>
      <c r="Z1382" s="101">
        <f>IFERROR(VLOOKUP(A1382,'Competitors Links &amp; Pricings'!A:L,9,0),"")</f>
        <v>5</v>
      </c>
      <c r="AA1382" s="101">
        <f>IFERROR(VLOOKUP(A1382,'Competitors Links &amp; Pricings'!A:L,10,0),"")</f>
        <v>1</v>
      </c>
      <c r="AB1382" s="101">
        <f>IFERROR(VLOOKUP(A1382,'Competitors Links &amp; Pricings'!A:L,11,0),"")</f>
        <v>5</v>
      </c>
    </row>
    <row r="1383" spans="1:28" s="83" customFormat="1" ht="12" x14ac:dyDescent="0.25">
      <c r="A1383" s="81" t="s">
        <v>4250</v>
      </c>
      <c r="B1383" s="89">
        <v>17.98</v>
      </c>
      <c r="C1383" s="89">
        <v>21.24</v>
      </c>
      <c r="D1383" s="106">
        <f t="shared" si="84"/>
        <v>0.15348399246704322</v>
      </c>
      <c r="E1383" s="90">
        <f t="shared" si="85"/>
        <v>0</v>
      </c>
      <c r="F1383" s="90">
        <f t="shared" si="86"/>
        <v>20.95</v>
      </c>
      <c r="G1383" s="82" t="s">
        <v>34</v>
      </c>
      <c r="H1383" s="81" t="s">
        <v>4251</v>
      </c>
      <c r="I1383" s="81" t="s">
        <v>4252</v>
      </c>
      <c r="J1383" s="81" t="s">
        <v>435</v>
      </c>
      <c r="K1383" s="81"/>
      <c r="L1383" s="81"/>
      <c r="M1383" s="81"/>
      <c r="N1383" s="81"/>
      <c r="O1383" s="82"/>
      <c r="P1383" s="81"/>
      <c r="Q1383" s="81"/>
      <c r="R1383" s="81"/>
      <c r="S1383" s="81"/>
      <c r="T1383" s="81"/>
      <c r="U1383" s="81">
        <f t="shared" si="87"/>
        <v>0</v>
      </c>
      <c r="V1383" s="81">
        <f>IFERROR(VLOOKUP(A1383,'Competitors Links &amp; Pricings'!A:G,3,0),"")</f>
        <v>35</v>
      </c>
      <c r="W1383" s="81">
        <f>IFERROR(VLOOKUP(A1383,'Competitors Links &amp; Pricings'!A:G,5,0),"")</f>
        <v>22.46</v>
      </c>
      <c r="X1383" s="81">
        <f>IFERROR(VLOOKUP(A1383,'Competitors Links &amp; Pricings'!A:G,7,0),"")</f>
        <v>20.95</v>
      </c>
      <c r="Y1383" s="81">
        <f>IFERROR(VLOOKUP(A1383,'Competitors Links &amp; Pricings'!A:L,8,0),"")</f>
        <v>4</v>
      </c>
      <c r="Z1383" s="81">
        <f>IFERROR(VLOOKUP(A1383,'Competitors Links &amp; Pricings'!A:L,9,0),"")</f>
        <v>4</v>
      </c>
      <c r="AA1383" s="81">
        <f>IFERROR(VLOOKUP(A1383,'Competitors Links &amp; Pricings'!A:L,10,0),"")</f>
        <v>1</v>
      </c>
      <c r="AB1383" s="81">
        <f>IFERROR(VLOOKUP(A1383,'Competitors Links &amp; Pricings'!A:L,11,0),"")</f>
        <v>4</v>
      </c>
    </row>
    <row r="1384" spans="1:28" s="83" customFormat="1" ht="12" x14ac:dyDescent="0.25">
      <c r="A1384" s="81" t="s">
        <v>4253</v>
      </c>
      <c r="B1384" s="89">
        <v>21.35</v>
      </c>
      <c r="C1384" s="89">
        <v>25.2</v>
      </c>
      <c r="D1384" s="106">
        <f t="shared" si="84"/>
        <v>0.15277777777777771</v>
      </c>
      <c r="E1384" s="90">
        <f t="shared" si="85"/>
        <v>0</v>
      </c>
      <c r="F1384" s="90">
        <f t="shared" si="86"/>
        <v>14.37</v>
      </c>
      <c r="G1384" s="82" t="s">
        <v>34</v>
      </c>
      <c r="H1384" s="81" t="s">
        <v>4254</v>
      </c>
      <c r="I1384" s="81" t="s">
        <v>4255</v>
      </c>
      <c r="J1384" s="81" t="s">
        <v>435</v>
      </c>
      <c r="K1384" s="81"/>
      <c r="L1384" s="81"/>
      <c r="M1384" s="81"/>
      <c r="N1384" s="81"/>
      <c r="O1384" s="82"/>
      <c r="P1384" s="81"/>
      <c r="Q1384" s="81"/>
      <c r="R1384" s="81"/>
      <c r="S1384" s="81"/>
      <c r="T1384" s="81"/>
      <c r="U1384" s="81">
        <f t="shared" si="87"/>
        <v>0</v>
      </c>
      <c r="V1384" s="81">
        <f>IFERROR(VLOOKUP(A1384,'Competitors Links &amp; Pricings'!A:G,3,0),"")</f>
        <v>23.6</v>
      </c>
      <c r="W1384" s="81">
        <f>IFERROR(VLOOKUP(A1384,'Competitors Links &amp; Pricings'!A:G,5,0),"")</f>
        <v>25.68</v>
      </c>
      <c r="X1384" s="81">
        <f>IFERROR(VLOOKUP(A1384,'Competitors Links &amp; Pricings'!A:G,7,0),"")</f>
        <v>14.37</v>
      </c>
      <c r="Y1384" s="81">
        <f>IFERROR(VLOOKUP(A1384,'Competitors Links &amp; Pricings'!A:L,8,0),"")</f>
        <v>2</v>
      </c>
      <c r="Z1384" s="81">
        <f>IFERROR(VLOOKUP(A1384,'Competitors Links &amp; Pricings'!A:L,9,0),"")</f>
        <v>4</v>
      </c>
      <c r="AA1384" s="81">
        <f>IFERROR(VLOOKUP(A1384,'Competitors Links &amp; Pricings'!A:L,10,0),"")</f>
        <v>0.28999999999999998</v>
      </c>
      <c r="AB1384" s="81">
        <f>IFERROR(VLOOKUP(A1384,'Competitors Links &amp; Pricings'!A:L,11,0),"")</f>
        <v>2</v>
      </c>
    </row>
    <row r="1385" spans="1:28" s="83" customFormat="1" ht="12" x14ac:dyDescent="0.25">
      <c r="A1385" s="81" t="s">
        <v>4256</v>
      </c>
      <c r="B1385" s="89">
        <v>17.98</v>
      </c>
      <c r="C1385" s="89">
        <v>21.22</v>
      </c>
      <c r="D1385" s="106">
        <f t="shared" si="84"/>
        <v>0.15268614514608853</v>
      </c>
      <c r="E1385" s="90">
        <f t="shared" si="85"/>
        <v>0</v>
      </c>
      <c r="F1385" s="90">
        <f t="shared" si="86"/>
        <v>20.350000000000001</v>
      </c>
      <c r="G1385" s="82" t="s">
        <v>34</v>
      </c>
      <c r="H1385" s="81" t="s">
        <v>4257</v>
      </c>
      <c r="I1385" s="81" t="s">
        <v>4258</v>
      </c>
      <c r="J1385" s="81" t="s">
        <v>435</v>
      </c>
      <c r="K1385" s="81"/>
      <c r="L1385" s="81"/>
      <c r="M1385" s="81"/>
      <c r="N1385" s="81"/>
      <c r="O1385" s="82"/>
      <c r="P1385" s="81"/>
      <c r="Q1385" s="81"/>
      <c r="R1385" s="81"/>
      <c r="S1385" s="81"/>
      <c r="T1385" s="81"/>
      <c r="U1385" s="81">
        <f t="shared" si="87"/>
        <v>0</v>
      </c>
      <c r="V1385" s="81">
        <f>IFERROR(VLOOKUP(A1385,'Competitors Links &amp; Pricings'!A:G,3,0),"")</f>
        <v>35</v>
      </c>
      <c r="W1385" s="81">
        <f>IFERROR(VLOOKUP(A1385,'Competitors Links &amp; Pricings'!A:G,5,0),"")</f>
        <v>24.96</v>
      </c>
      <c r="X1385" s="81">
        <f>IFERROR(VLOOKUP(A1385,'Competitors Links &amp; Pricings'!A:G,7,0),"")</f>
        <v>20.350000000000001</v>
      </c>
      <c r="Y1385" s="81">
        <f>IFERROR(VLOOKUP(A1385,'Competitors Links &amp; Pricings'!A:L,8,0),"")</f>
        <v>4</v>
      </c>
      <c r="Z1385" s="81">
        <f>IFERROR(VLOOKUP(A1385,'Competitors Links &amp; Pricings'!A:L,9,0),"")</f>
        <v>4</v>
      </c>
      <c r="AA1385" s="81">
        <f>IFERROR(VLOOKUP(A1385,'Competitors Links &amp; Pricings'!A:L,10,0),"")</f>
        <v>1</v>
      </c>
      <c r="AB1385" s="81">
        <f>IFERROR(VLOOKUP(A1385,'Competitors Links &amp; Pricings'!A:L,11,0),"")</f>
        <v>4</v>
      </c>
    </row>
    <row r="1386" spans="1:28" s="83" customFormat="1" ht="12" x14ac:dyDescent="0.25">
      <c r="A1386" s="81" t="s">
        <v>4259</v>
      </c>
      <c r="B1386" s="89">
        <v>13.48</v>
      </c>
      <c r="C1386" s="89">
        <v>15.85</v>
      </c>
      <c r="D1386" s="106">
        <f t="shared" si="84"/>
        <v>0.14952681388012615</v>
      </c>
      <c r="E1386" s="90">
        <f t="shared" si="85"/>
        <v>0</v>
      </c>
      <c r="F1386" s="90">
        <f t="shared" si="86"/>
        <v>17.23</v>
      </c>
      <c r="G1386" s="82" t="s">
        <v>34</v>
      </c>
      <c r="H1386" s="81" t="s">
        <v>4260</v>
      </c>
      <c r="I1386" s="81" t="s">
        <v>4261</v>
      </c>
      <c r="J1386" s="81" t="s">
        <v>435</v>
      </c>
      <c r="K1386" s="81"/>
      <c r="L1386" s="81"/>
      <c r="M1386" s="81"/>
      <c r="N1386" s="81"/>
      <c r="O1386" s="82"/>
      <c r="P1386" s="81"/>
      <c r="Q1386" s="81"/>
      <c r="R1386" s="81"/>
      <c r="S1386" s="81"/>
      <c r="T1386" s="81"/>
      <c r="U1386" s="81">
        <f t="shared" si="87"/>
        <v>0</v>
      </c>
      <c r="V1386" s="81">
        <f>IFERROR(VLOOKUP(A1386,'Competitors Links &amp; Pricings'!A:G,3,0),"")</f>
        <v>17.23</v>
      </c>
      <c r="W1386" s="81">
        <f>IFERROR(VLOOKUP(A1386,'Competitors Links &amp; Pricings'!A:G,5,0),"")</f>
        <v>18.48</v>
      </c>
      <c r="X1386" s="81">
        <f>IFERROR(VLOOKUP(A1386,'Competitors Links &amp; Pricings'!A:G,7,0),"")</f>
        <v>20.28</v>
      </c>
      <c r="Y1386" s="81">
        <f>IFERROR(VLOOKUP(A1386,'Competitors Links &amp; Pricings'!A:L,8,0),"")</f>
        <v>4.5</v>
      </c>
      <c r="Z1386" s="81">
        <f>IFERROR(VLOOKUP(A1386,'Competitors Links &amp; Pricings'!A:L,9,0),"")</f>
        <v>4</v>
      </c>
      <c r="AA1386" s="81">
        <f>IFERROR(VLOOKUP(A1386,'Competitors Links &amp; Pricings'!A:L,10,0),"")</f>
        <v>0.05</v>
      </c>
      <c r="AB1386" s="81">
        <f>IFERROR(VLOOKUP(A1386,'Competitors Links &amp; Pricings'!A:L,11,0),"")</f>
        <v>4.5</v>
      </c>
    </row>
    <row r="1387" spans="1:28" s="83" customFormat="1" ht="12" x14ac:dyDescent="0.25">
      <c r="A1387" s="81" t="s">
        <v>4262</v>
      </c>
      <c r="B1387" s="89">
        <v>637.08000000000004</v>
      </c>
      <c r="C1387" s="89">
        <v>752.91</v>
      </c>
      <c r="D1387" s="106">
        <f t="shared" si="84"/>
        <v>0.15384308881539618</v>
      </c>
      <c r="E1387" s="90">
        <f t="shared" si="85"/>
        <v>0</v>
      </c>
      <c r="F1387" s="90">
        <f t="shared" si="86"/>
        <v>741.33</v>
      </c>
      <c r="G1387" s="82" t="s">
        <v>34</v>
      </c>
      <c r="H1387" s="81" t="s">
        <v>4263</v>
      </c>
      <c r="I1387" s="81" t="s">
        <v>4264</v>
      </c>
      <c r="J1387" s="81" t="s">
        <v>435</v>
      </c>
      <c r="K1387" s="81"/>
      <c r="L1387" s="81"/>
      <c r="M1387" s="81"/>
      <c r="N1387" s="81"/>
      <c r="O1387" s="82"/>
      <c r="P1387" s="81"/>
      <c r="Q1387" s="81"/>
      <c r="R1387" s="81"/>
      <c r="S1387" s="81"/>
      <c r="T1387" s="81"/>
      <c r="U1387" s="81">
        <f t="shared" si="87"/>
        <v>0</v>
      </c>
      <c r="V1387" s="81">
        <f>IFERROR(VLOOKUP(A1387,'Competitors Links &amp; Pricings'!A:G,3,0),"")</f>
        <v>741.33</v>
      </c>
      <c r="W1387" s="81">
        <f>IFERROR(VLOOKUP(A1387,'Competitors Links &amp; Pricings'!A:G,5,0),"")</f>
        <v>819</v>
      </c>
      <c r="X1387" s="81">
        <f>IFERROR(VLOOKUP(A1387,'Competitors Links &amp; Pricings'!A:G,7,0),"")</f>
        <v>796.07</v>
      </c>
      <c r="Y1387" s="81">
        <f>IFERROR(VLOOKUP(A1387,'Competitors Links &amp; Pricings'!A:L,8,0),"")</f>
        <v>8</v>
      </c>
      <c r="Z1387" s="81">
        <f>IFERROR(VLOOKUP(A1387,'Competitors Links &amp; Pricings'!A:L,9,0),"")</f>
        <v>6.25</v>
      </c>
      <c r="AA1387" s="81">
        <f>IFERROR(VLOOKUP(A1387,'Competitors Links &amp; Pricings'!A:L,10,0),"")</f>
        <v>40.5</v>
      </c>
      <c r="AB1387" s="81">
        <f>IFERROR(VLOOKUP(A1387,'Competitors Links &amp; Pricings'!A:L,11,0),"")</f>
        <v>12.5</v>
      </c>
    </row>
    <row r="1388" spans="1:28" s="92" customFormat="1" ht="12" x14ac:dyDescent="0.25">
      <c r="A1388" s="91" t="s">
        <v>4265</v>
      </c>
      <c r="B1388" s="89">
        <v>600</v>
      </c>
      <c r="C1388" s="89">
        <v>723.86</v>
      </c>
      <c r="D1388" s="106">
        <f t="shared" si="84"/>
        <v>0.17111043571961432</v>
      </c>
      <c r="E1388" s="90">
        <f t="shared" si="85"/>
        <v>0</v>
      </c>
      <c r="F1388" s="90">
        <f t="shared" si="86"/>
        <v>677</v>
      </c>
      <c r="G1388" s="100" t="s">
        <v>262</v>
      </c>
      <c r="H1388" s="101" t="s">
        <v>4266</v>
      </c>
      <c r="I1388" s="101" t="s">
        <v>4267</v>
      </c>
      <c r="J1388" s="101" t="s">
        <v>435</v>
      </c>
      <c r="K1388" s="101"/>
      <c r="L1388" s="101"/>
      <c r="M1388" s="101"/>
      <c r="N1388" s="101"/>
      <c r="O1388" s="100"/>
      <c r="P1388" s="101"/>
      <c r="Q1388" s="101"/>
      <c r="R1388" s="101"/>
      <c r="S1388" s="101"/>
      <c r="T1388" s="101"/>
      <c r="U1388" s="81">
        <f t="shared" si="87"/>
        <v>0</v>
      </c>
      <c r="V1388" s="101">
        <f>IFERROR(VLOOKUP(A1388,'Competitors Links &amp; Pricings'!A:G,3,0),"")</f>
        <v>677</v>
      </c>
      <c r="W1388" s="101">
        <f>IFERROR(VLOOKUP(A1388,'Competitors Links &amp; Pricings'!A:G,5,0),"")</f>
        <v>740.4</v>
      </c>
      <c r="X1388" s="101">
        <f>IFERROR(VLOOKUP(A1388,'Competitors Links &amp; Pricings'!A:G,7,0),"")</f>
        <v>726.24</v>
      </c>
      <c r="Y1388" s="101">
        <f>IFERROR(VLOOKUP(A1388,'Competitors Links &amp; Pricings'!A:L,8,0),"")</f>
        <v>12</v>
      </c>
      <c r="Z1388" s="101">
        <f>IFERROR(VLOOKUP(A1388,'Competitors Links &amp; Pricings'!A:L,9,0),"")</f>
        <v>16</v>
      </c>
      <c r="AA1388" s="101">
        <f>IFERROR(VLOOKUP(A1388,'Competitors Links &amp; Pricings'!A:L,10,0),"")</f>
        <v>39</v>
      </c>
      <c r="AB1388" s="101">
        <f>IFERROR(VLOOKUP(A1388,'Competitors Links &amp; Pricings'!A:L,11,0),"")</f>
        <v>11</v>
      </c>
    </row>
    <row r="1389" spans="1:28" s="83" customFormat="1" ht="12" x14ac:dyDescent="0.25">
      <c r="A1389" s="81" t="s">
        <v>4268</v>
      </c>
      <c r="B1389" s="89">
        <v>42.7</v>
      </c>
      <c r="C1389" s="89">
        <v>50.39</v>
      </c>
      <c r="D1389" s="106">
        <f t="shared" si="84"/>
        <v>0.15260964477078781</v>
      </c>
      <c r="E1389" s="90">
        <f t="shared" si="85"/>
        <v>0</v>
      </c>
      <c r="F1389" s="90">
        <f t="shared" si="86"/>
        <v>49.33</v>
      </c>
      <c r="G1389" s="82" t="s">
        <v>34</v>
      </c>
      <c r="H1389" s="81" t="s">
        <v>4269</v>
      </c>
      <c r="I1389" s="81" t="s">
        <v>4270</v>
      </c>
      <c r="J1389" s="81" t="s">
        <v>435</v>
      </c>
      <c r="K1389" s="81"/>
      <c r="L1389" s="81"/>
      <c r="M1389" s="81"/>
      <c r="N1389" s="81"/>
      <c r="O1389" s="82"/>
      <c r="P1389" s="81"/>
      <c r="Q1389" s="81"/>
      <c r="R1389" s="81"/>
      <c r="S1389" s="81"/>
      <c r="T1389" s="81"/>
      <c r="U1389" s="81">
        <f t="shared" si="87"/>
        <v>0</v>
      </c>
      <c r="V1389" s="81">
        <f>IFERROR(VLOOKUP(A1389,'Competitors Links &amp; Pricings'!A:G,3,0),"")</f>
        <v>49.33</v>
      </c>
      <c r="W1389" s="81">
        <f>IFERROR(VLOOKUP(A1389,'Competitors Links &amp; Pricings'!A:G,5,0),"")</f>
        <v>59.28</v>
      </c>
      <c r="X1389" s="81">
        <f>IFERROR(VLOOKUP(A1389,'Competitors Links &amp; Pricings'!A:G,7,0),"")</f>
        <v>55.82</v>
      </c>
      <c r="Y1389" s="81">
        <f>IFERROR(VLOOKUP(A1389,'Competitors Links &amp; Pricings'!A:L,8,0),"")</f>
        <v>2.5</v>
      </c>
      <c r="Z1389" s="81">
        <f>IFERROR(VLOOKUP(A1389,'Competitors Links &amp; Pricings'!A:L,9,0),"")</f>
        <v>4</v>
      </c>
      <c r="AA1389" s="81">
        <f>IFERROR(VLOOKUP(A1389,'Competitors Links &amp; Pricings'!A:L,10,0),"")</f>
        <v>0.3</v>
      </c>
      <c r="AB1389" s="81">
        <f>IFERROR(VLOOKUP(A1389,'Competitors Links &amp; Pricings'!A:L,11,0),"")</f>
        <v>1</v>
      </c>
    </row>
    <row r="1390" spans="1:28" s="83" customFormat="1" ht="12" x14ac:dyDescent="0.25">
      <c r="A1390" s="81" t="s">
        <v>4271</v>
      </c>
      <c r="B1390" s="89">
        <v>470.79</v>
      </c>
      <c r="C1390" s="89">
        <v>555.67999999999995</v>
      </c>
      <c r="D1390" s="106">
        <f t="shared" si="84"/>
        <v>0.15276778001727601</v>
      </c>
      <c r="E1390" s="90">
        <f t="shared" si="85"/>
        <v>0</v>
      </c>
      <c r="F1390" s="90">
        <f t="shared" si="86"/>
        <v>395</v>
      </c>
      <c r="G1390" s="82" t="s">
        <v>34</v>
      </c>
      <c r="H1390" s="81" t="s">
        <v>4272</v>
      </c>
      <c r="I1390" s="81" t="s">
        <v>4273</v>
      </c>
      <c r="J1390" s="81" t="s">
        <v>435</v>
      </c>
      <c r="K1390" s="81"/>
      <c r="L1390" s="81"/>
      <c r="M1390" s="81"/>
      <c r="N1390" s="81"/>
      <c r="O1390" s="82"/>
      <c r="P1390" s="81"/>
      <c r="Q1390" s="81"/>
      <c r="R1390" s="81"/>
      <c r="S1390" s="81"/>
      <c r="T1390" s="81"/>
      <c r="U1390" s="81">
        <f t="shared" si="87"/>
        <v>0</v>
      </c>
      <c r="V1390" s="81">
        <f>IFERROR(VLOOKUP(A1390,'Competitors Links &amp; Pricings'!A:G,3,0),"")</f>
        <v>513.30999999999995</v>
      </c>
      <c r="W1390" s="81">
        <f>IFERROR(VLOOKUP(A1390,'Competitors Links &amp; Pricings'!A:G,5,0),"")</f>
        <v>395</v>
      </c>
      <c r="X1390" s="81">
        <f>IFERROR(VLOOKUP(A1390,'Competitors Links &amp; Pricings'!A:G,7,0),"")</f>
        <v>570.16999999999996</v>
      </c>
      <c r="Y1390" s="81">
        <f>IFERROR(VLOOKUP(A1390,'Competitors Links &amp; Pricings'!A:L,8,0),"")</f>
        <v>5.25</v>
      </c>
      <c r="Z1390" s="81">
        <f>IFERROR(VLOOKUP(A1390,'Competitors Links &amp; Pricings'!A:L,9,0),"")</f>
        <v>6.5</v>
      </c>
      <c r="AA1390" s="81">
        <f>IFERROR(VLOOKUP(A1390,'Competitors Links &amp; Pricings'!A:L,10,0),"")</f>
        <v>28.4</v>
      </c>
      <c r="AB1390" s="81">
        <f>IFERROR(VLOOKUP(A1390,'Competitors Links &amp; Pricings'!A:L,11,0),"")</f>
        <v>5.25</v>
      </c>
    </row>
    <row r="1391" spans="1:28" s="83" customFormat="1" ht="12" x14ac:dyDescent="0.25">
      <c r="A1391" s="81" t="s">
        <v>4274</v>
      </c>
      <c r="B1391" s="89">
        <v>55.06</v>
      </c>
      <c r="C1391" s="89">
        <v>64.98</v>
      </c>
      <c r="D1391" s="106">
        <f t="shared" si="84"/>
        <v>0.15266235764850725</v>
      </c>
      <c r="E1391" s="90">
        <f t="shared" si="85"/>
        <v>0</v>
      </c>
      <c r="F1391" s="90">
        <f t="shared" si="86"/>
        <v>63.05</v>
      </c>
      <c r="G1391" s="82" t="s">
        <v>34</v>
      </c>
      <c r="H1391" s="81" t="s">
        <v>4275</v>
      </c>
      <c r="I1391" s="81" t="s">
        <v>4276</v>
      </c>
      <c r="J1391" s="81" t="s">
        <v>435</v>
      </c>
      <c r="K1391" s="81"/>
      <c r="L1391" s="81"/>
      <c r="M1391" s="81"/>
      <c r="N1391" s="81"/>
      <c r="O1391" s="82"/>
      <c r="P1391" s="81"/>
      <c r="Q1391" s="81"/>
      <c r="R1391" s="81"/>
      <c r="S1391" s="81"/>
      <c r="T1391" s="81"/>
      <c r="U1391" s="81">
        <f t="shared" si="87"/>
        <v>0</v>
      </c>
      <c r="V1391" s="81">
        <f>IFERROR(VLOOKUP(A1391,'Competitors Links &amp; Pricings'!A:G,3,0),"")</f>
        <v>63.05</v>
      </c>
      <c r="W1391" s="81">
        <f>IFERROR(VLOOKUP(A1391,'Competitors Links &amp; Pricings'!A:G,5,0),"")</f>
        <v>63.75</v>
      </c>
      <c r="X1391" s="81">
        <f>IFERROR(VLOOKUP(A1391,'Competitors Links &amp; Pricings'!A:G,7,0),"")</f>
        <v>73.89</v>
      </c>
      <c r="Y1391" s="81">
        <f>IFERROR(VLOOKUP(A1391,'Competitors Links &amp; Pricings'!A:L,8,0),"")</f>
        <v>4</v>
      </c>
      <c r="Z1391" s="81">
        <f>IFERROR(VLOOKUP(A1391,'Competitors Links &amp; Pricings'!A:L,9,0),"")</f>
        <v>4</v>
      </c>
      <c r="AA1391" s="81">
        <f>IFERROR(VLOOKUP(A1391,'Competitors Links &amp; Pricings'!A:L,10,0),"")</f>
        <v>1</v>
      </c>
      <c r="AB1391" s="81">
        <f>IFERROR(VLOOKUP(A1391,'Competitors Links &amp; Pricings'!A:L,11,0),"")</f>
        <v>4.5</v>
      </c>
    </row>
    <row r="1392" spans="1:28" s="83" customFormat="1" ht="12" x14ac:dyDescent="0.25">
      <c r="A1392" s="81" t="s">
        <v>4277</v>
      </c>
      <c r="B1392" s="89">
        <v>65.17</v>
      </c>
      <c r="C1392" s="89">
        <v>76.92</v>
      </c>
      <c r="D1392" s="106">
        <f t="shared" si="84"/>
        <v>0.15275611024440977</v>
      </c>
      <c r="E1392" s="90">
        <f t="shared" si="85"/>
        <v>0</v>
      </c>
      <c r="F1392" s="90">
        <f t="shared" si="86"/>
        <v>74.62</v>
      </c>
      <c r="G1392" s="82" t="s">
        <v>34</v>
      </c>
      <c r="H1392" s="81" t="s">
        <v>4278</v>
      </c>
      <c r="I1392" s="81" t="s">
        <v>4279</v>
      </c>
      <c r="J1392" s="81" t="s">
        <v>435</v>
      </c>
      <c r="K1392" s="81"/>
      <c r="L1392" s="81"/>
      <c r="M1392" s="81"/>
      <c r="N1392" s="81"/>
      <c r="O1392" s="82"/>
      <c r="P1392" s="81"/>
      <c r="Q1392" s="81"/>
      <c r="R1392" s="81"/>
      <c r="S1392" s="81"/>
      <c r="T1392" s="81"/>
      <c r="U1392" s="81">
        <f t="shared" si="87"/>
        <v>0</v>
      </c>
      <c r="V1392" s="81">
        <f>IFERROR(VLOOKUP(A1392,'Competitors Links &amp; Pricings'!A:G,3,0),"")</f>
        <v>74.62</v>
      </c>
      <c r="W1392" s="81">
        <f>IFERROR(VLOOKUP(A1392,'Competitors Links &amp; Pricings'!A:G,5,0),"")</f>
        <v>76.81</v>
      </c>
      <c r="X1392" s="81">
        <f>IFERROR(VLOOKUP(A1392,'Competitors Links &amp; Pricings'!A:G,7,0),"")</f>
        <v>77.39</v>
      </c>
      <c r="Y1392" s="81">
        <f>IFERROR(VLOOKUP(A1392,'Competitors Links &amp; Pricings'!A:L,8,0),"")</f>
        <v>10</v>
      </c>
      <c r="Z1392" s="81">
        <f>IFERROR(VLOOKUP(A1392,'Competitors Links &amp; Pricings'!A:L,9,0),"")</f>
        <v>12</v>
      </c>
      <c r="AA1392" s="81">
        <f>IFERROR(VLOOKUP(A1392,'Competitors Links &amp; Pricings'!A:L,10,0),"")</f>
        <v>1</v>
      </c>
      <c r="AB1392" s="81">
        <f>IFERROR(VLOOKUP(A1392,'Competitors Links &amp; Pricings'!A:L,11,0),"")</f>
        <v>1</v>
      </c>
    </row>
    <row r="1393" spans="1:28" s="83" customFormat="1" ht="12" x14ac:dyDescent="0.25">
      <c r="A1393" s="81" t="s">
        <v>4280</v>
      </c>
      <c r="B1393" s="89">
        <v>26.97</v>
      </c>
      <c r="C1393" s="89">
        <v>29.44</v>
      </c>
      <c r="D1393" s="106">
        <f t="shared" si="84"/>
        <v>8.3899456521739205E-2</v>
      </c>
      <c r="E1393" s="90">
        <f t="shared" si="85"/>
        <v>0</v>
      </c>
      <c r="F1393" s="90">
        <f t="shared" si="86"/>
        <v>30.88</v>
      </c>
      <c r="G1393" s="82" t="s">
        <v>34</v>
      </c>
      <c r="H1393" s="81" t="s">
        <v>4281</v>
      </c>
      <c r="I1393" s="81" t="s">
        <v>4282</v>
      </c>
      <c r="J1393" s="81" t="s">
        <v>435</v>
      </c>
      <c r="K1393" s="81"/>
      <c r="L1393" s="81"/>
      <c r="M1393" s="81"/>
      <c r="N1393" s="81"/>
      <c r="O1393" s="82"/>
      <c r="P1393" s="81"/>
      <c r="Q1393" s="81"/>
      <c r="R1393" s="81"/>
      <c r="S1393" s="81"/>
      <c r="T1393" s="81"/>
      <c r="U1393" s="81">
        <f t="shared" si="87"/>
        <v>0</v>
      </c>
      <c r="V1393" s="81">
        <f>IFERROR(VLOOKUP(A1393,'Competitors Links &amp; Pricings'!A:G,3,0),"")</f>
        <v>30.88</v>
      </c>
      <c r="W1393" s="81">
        <f>IFERROR(VLOOKUP(A1393,'Competitors Links &amp; Pricings'!A:G,5,0),"")</f>
        <v>37.9</v>
      </c>
      <c r="X1393" s="81">
        <f>IFERROR(VLOOKUP(A1393,'Competitors Links &amp; Pricings'!A:G,7,0),"")</f>
        <v>33.68</v>
      </c>
      <c r="Y1393" s="81">
        <f>IFERROR(VLOOKUP(A1393,'Competitors Links &amp; Pricings'!A:L,8,0),"")</f>
        <v>4.25</v>
      </c>
      <c r="Z1393" s="81">
        <f>IFERROR(VLOOKUP(A1393,'Competitors Links &amp; Pricings'!A:L,9,0),"")</f>
        <v>4.5</v>
      </c>
      <c r="AA1393" s="81">
        <f>IFERROR(VLOOKUP(A1393,'Competitors Links &amp; Pricings'!A:L,10,0),"")</f>
        <v>0.5</v>
      </c>
      <c r="AB1393" s="81">
        <f>IFERROR(VLOOKUP(A1393,'Competitors Links &amp; Pricings'!A:L,11,0),"")</f>
        <v>5</v>
      </c>
    </row>
    <row r="1394" spans="1:28" s="92" customFormat="1" ht="12" x14ac:dyDescent="0.25">
      <c r="A1394" s="91" t="s">
        <v>4283</v>
      </c>
      <c r="B1394" s="89">
        <v>28.09</v>
      </c>
      <c r="C1394" s="89">
        <v>36.799999999999997</v>
      </c>
      <c r="D1394" s="106">
        <f t="shared" si="84"/>
        <v>0.2366847826086956</v>
      </c>
      <c r="E1394" s="90">
        <f t="shared" si="85"/>
        <v>0</v>
      </c>
      <c r="F1394" s="90">
        <f t="shared" si="86"/>
        <v>46.6</v>
      </c>
      <c r="G1394" s="100" t="s">
        <v>527</v>
      </c>
      <c r="H1394" s="101" t="s">
        <v>4284</v>
      </c>
      <c r="I1394" s="101" t="s">
        <v>4285</v>
      </c>
      <c r="J1394" s="101" t="s">
        <v>435</v>
      </c>
      <c r="K1394" s="101"/>
      <c r="L1394" s="101"/>
      <c r="M1394" s="101"/>
      <c r="N1394" s="101"/>
      <c r="O1394" s="100"/>
      <c r="P1394" s="101"/>
      <c r="Q1394" s="101"/>
      <c r="R1394" s="101"/>
      <c r="S1394" s="101"/>
      <c r="T1394" s="101"/>
      <c r="U1394" s="81">
        <f t="shared" si="87"/>
        <v>0</v>
      </c>
      <c r="V1394" s="101">
        <f>IFERROR(VLOOKUP(A1394,'Competitors Links &amp; Pricings'!A:G,3,0),"")</f>
        <v>52</v>
      </c>
      <c r="W1394" s="101">
        <f>IFERROR(VLOOKUP(A1394,'Competitors Links &amp; Pricings'!A:G,5,0),"")</f>
        <v>51.24</v>
      </c>
      <c r="X1394" s="101">
        <f>IFERROR(VLOOKUP(A1394,'Competitors Links &amp; Pricings'!A:G,7,0),"")</f>
        <v>46.6</v>
      </c>
      <c r="Y1394" s="101">
        <f>IFERROR(VLOOKUP(A1394,'Competitors Links &amp; Pricings'!A:L,8,0),"")</f>
        <v>4.25</v>
      </c>
      <c r="Z1394" s="101">
        <f>IFERROR(VLOOKUP(A1394,'Competitors Links &amp; Pricings'!A:L,9,0),"")</f>
        <v>4</v>
      </c>
      <c r="AA1394" s="101">
        <f>IFERROR(VLOOKUP(A1394,'Competitors Links &amp; Pricings'!A:L,10,0),"")</f>
        <v>0.56000000000000005</v>
      </c>
      <c r="AB1394" s="101">
        <f>IFERROR(VLOOKUP(A1394,'Competitors Links &amp; Pricings'!A:L,11,0),"")</f>
        <v>4.5</v>
      </c>
    </row>
    <row r="1395" spans="1:28" s="83" customFormat="1" ht="12" x14ac:dyDescent="0.25">
      <c r="A1395" s="81" t="s">
        <v>4286</v>
      </c>
      <c r="B1395" s="89">
        <v>28.09</v>
      </c>
      <c r="C1395" s="89">
        <v>33.15</v>
      </c>
      <c r="D1395" s="106">
        <f t="shared" si="84"/>
        <v>0.15263951734539966</v>
      </c>
      <c r="E1395" s="90">
        <f t="shared" si="85"/>
        <v>0</v>
      </c>
      <c r="F1395" s="90">
        <f t="shared" si="86"/>
        <v>28.5</v>
      </c>
      <c r="G1395" s="82" t="s">
        <v>34</v>
      </c>
      <c r="H1395" s="81" t="s">
        <v>4287</v>
      </c>
      <c r="I1395" s="81" t="s">
        <v>4288</v>
      </c>
      <c r="J1395" s="81" t="s">
        <v>435</v>
      </c>
      <c r="K1395" s="81"/>
      <c r="L1395" s="81"/>
      <c r="M1395" s="81"/>
      <c r="N1395" s="81"/>
      <c r="O1395" s="82"/>
      <c r="P1395" s="81"/>
      <c r="Q1395" s="81"/>
      <c r="R1395" s="81"/>
      <c r="S1395" s="81"/>
      <c r="T1395" s="81"/>
      <c r="U1395" s="81">
        <f t="shared" si="87"/>
        <v>0</v>
      </c>
      <c r="V1395" s="81">
        <f>IFERROR(VLOOKUP(A1395,'Competitors Links &amp; Pricings'!A:G,3,0),"")</f>
        <v>36.06</v>
      </c>
      <c r="W1395" s="81">
        <f>IFERROR(VLOOKUP(A1395,'Competitors Links &amp; Pricings'!A:G,5,0),"")</f>
        <v>28.5</v>
      </c>
      <c r="X1395" s="81">
        <f>IFERROR(VLOOKUP(A1395,'Competitors Links &amp; Pricings'!A:G,7,0),"")</f>
        <v>39</v>
      </c>
      <c r="Y1395" s="81">
        <f>IFERROR(VLOOKUP(A1395,'Competitors Links &amp; Pricings'!A:L,8,0),"")</f>
        <v>4.25</v>
      </c>
      <c r="Z1395" s="81">
        <f>IFERROR(VLOOKUP(A1395,'Competitors Links &amp; Pricings'!A:L,9,0),"")</f>
        <v>4</v>
      </c>
      <c r="AA1395" s="81">
        <f>IFERROR(VLOOKUP(A1395,'Competitors Links &amp; Pricings'!A:L,10,0),"")</f>
        <v>0.56000000000000005</v>
      </c>
      <c r="AB1395" s="81">
        <f>IFERROR(VLOOKUP(A1395,'Competitors Links &amp; Pricings'!A:L,11,0),"")</f>
        <v>4.5</v>
      </c>
    </row>
    <row r="1396" spans="1:28" s="83" customFormat="1" ht="12" x14ac:dyDescent="0.25">
      <c r="A1396" s="81" t="s">
        <v>4289</v>
      </c>
      <c r="B1396" s="89">
        <v>26.97</v>
      </c>
      <c r="C1396" s="89">
        <v>31.83</v>
      </c>
      <c r="D1396" s="106">
        <f t="shared" si="84"/>
        <v>0.15268614514608858</v>
      </c>
      <c r="E1396" s="90">
        <f t="shared" si="85"/>
        <v>0</v>
      </c>
      <c r="F1396" s="90">
        <f t="shared" si="86"/>
        <v>30.43</v>
      </c>
      <c r="G1396" s="82" t="s">
        <v>34</v>
      </c>
      <c r="H1396" s="81" t="s">
        <v>4290</v>
      </c>
      <c r="I1396" s="81" t="s">
        <v>4291</v>
      </c>
      <c r="J1396" s="81" t="s">
        <v>435</v>
      </c>
      <c r="K1396" s="81"/>
      <c r="L1396" s="81"/>
      <c r="M1396" s="81"/>
      <c r="N1396" s="81"/>
      <c r="O1396" s="82"/>
      <c r="P1396" s="81"/>
      <c r="Q1396" s="81"/>
      <c r="R1396" s="81"/>
      <c r="S1396" s="81"/>
      <c r="T1396" s="81"/>
      <c r="U1396" s="81">
        <f t="shared" si="87"/>
        <v>0</v>
      </c>
      <c r="V1396" s="81">
        <f>IFERROR(VLOOKUP(A1396,'Competitors Links &amp; Pricings'!A:G,3,0),"")</f>
        <v>46</v>
      </c>
      <c r="W1396" s="81">
        <f>IFERROR(VLOOKUP(A1396,'Competitors Links &amp; Pricings'!A:G,5,0),"")</f>
        <v>30.43</v>
      </c>
      <c r="X1396" s="81" t="str">
        <f>IFERROR(VLOOKUP(A1396,'Competitors Links &amp; Pricings'!A:G,7,0),"")</f>
        <v xml:space="preserve"> </v>
      </c>
      <c r="Y1396" s="81">
        <f>IFERROR(VLOOKUP(A1396,'Competitors Links &amp; Pricings'!A:L,8,0),"")</f>
        <v>4.5</v>
      </c>
      <c r="Z1396" s="81">
        <f>IFERROR(VLOOKUP(A1396,'Competitors Links &amp; Pricings'!A:L,9,0),"")</f>
        <v>4</v>
      </c>
      <c r="AA1396" s="81">
        <f>IFERROR(VLOOKUP(A1396,'Competitors Links &amp; Pricings'!A:L,10,0),"")</f>
        <v>1</v>
      </c>
      <c r="AB1396" s="81">
        <f>IFERROR(VLOOKUP(A1396,'Competitors Links &amp; Pricings'!A:L,11,0),"")</f>
        <v>5</v>
      </c>
    </row>
    <row r="1397" spans="1:28" s="83" customFormat="1" ht="12" x14ac:dyDescent="0.25">
      <c r="A1397" s="81" t="s">
        <v>4292</v>
      </c>
      <c r="B1397" s="89">
        <v>43.33</v>
      </c>
      <c r="C1397" s="89">
        <v>52.86</v>
      </c>
      <c r="D1397" s="106">
        <f t="shared" si="84"/>
        <v>0.18028755202421493</v>
      </c>
      <c r="E1397" s="90">
        <f t="shared" si="85"/>
        <v>0</v>
      </c>
      <c r="F1397" s="90">
        <f t="shared" si="86"/>
        <v>45.42</v>
      </c>
      <c r="G1397" s="82" t="s">
        <v>34</v>
      </c>
      <c r="H1397" s="81" t="s">
        <v>4293</v>
      </c>
      <c r="I1397" s="81" t="s">
        <v>4294</v>
      </c>
      <c r="J1397" s="81" t="s">
        <v>435</v>
      </c>
      <c r="K1397" s="81"/>
      <c r="L1397" s="81"/>
      <c r="M1397" s="81"/>
      <c r="N1397" s="81"/>
      <c r="O1397" s="82"/>
      <c r="P1397" s="81"/>
      <c r="Q1397" s="81"/>
      <c r="R1397" s="81"/>
      <c r="S1397" s="81"/>
      <c r="T1397" s="81"/>
      <c r="U1397" s="81">
        <f t="shared" si="87"/>
        <v>0</v>
      </c>
      <c r="V1397" s="81">
        <f>IFERROR(VLOOKUP(A1397,'Competitors Links &amp; Pricings'!A:G,3,0),"")</f>
        <v>45.42</v>
      </c>
      <c r="W1397" s="81">
        <f>IFERROR(VLOOKUP(A1397,'Competitors Links &amp; Pricings'!A:G,5,0),"")</f>
        <v>60.84</v>
      </c>
      <c r="X1397" s="81">
        <f>IFERROR(VLOOKUP(A1397,'Competitors Links &amp; Pricings'!A:G,7,0),"")</f>
        <v>53.36</v>
      </c>
      <c r="Y1397" s="81">
        <f>IFERROR(VLOOKUP(A1397,'Competitors Links &amp; Pricings'!A:L,8,0),"")</f>
        <v>9.25</v>
      </c>
      <c r="Z1397" s="81">
        <f>IFERROR(VLOOKUP(A1397,'Competitors Links &amp; Pricings'!A:L,9,0),"")</f>
        <v>10.25</v>
      </c>
      <c r="AA1397" s="81">
        <f>IFERROR(VLOOKUP(A1397,'Competitors Links &amp; Pricings'!A:L,10,0),"")</f>
        <v>2</v>
      </c>
      <c r="AB1397" s="81">
        <f>IFERROR(VLOOKUP(A1397,'Competitors Links &amp; Pricings'!A:L,11,0),"")</f>
        <v>6.25</v>
      </c>
    </row>
    <row r="1398" spans="1:28" s="83" customFormat="1" ht="12" x14ac:dyDescent="0.25">
      <c r="A1398" s="81" t="s">
        <v>4295</v>
      </c>
      <c r="B1398" s="89">
        <v>3.16</v>
      </c>
      <c r="C1398" s="89">
        <v>3.62</v>
      </c>
      <c r="D1398" s="106">
        <f t="shared" si="84"/>
        <v>0.12707182320441987</v>
      </c>
      <c r="E1398" s="90">
        <f t="shared" si="85"/>
        <v>0</v>
      </c>
      <c r="F1398" s="90">
        <f t="shared" si="86"/>
        <v>3.94</v>
      </c>
      <c r="G1398" s="82" t="s">
        <v>34</v>
      </c>
      <c r="H1398" s="81" t="s">
        <v>4296</v>
      </c>
      <c r="I1398" s="81" t="s">
        <v>4297</v>
      </c>
      <c r="J1398" s="81" t="s">
        <v>439</v>
      </c>
      <c r="K1398" s="81"/>
      <c r="L1398" s="81"/>
      <c r="M1398" s="81"/>
      <c r="N1398" s="81"/>
      <c r="O1398" s="82"/>
      <c r="P1398" s="81"/>
      <c r="Q1398" s="81"/>
      <c r="R1398" s="81"/>
      <c r="S1398" s="81"/>
      <c r="T1398" s="81"/>
      <c r="U1398" s="81">
        <f t="shared" si="87"/>
        <v>0</v>
      </c>
      <c r="V1398" s="81">
        <f>IFERROR(VLOOKUP(A1398,'Competitors Links &amp; Pricings'!A:G,3,0),"")</f>
        <v>3.94</v>
      </c>
      <c r="W1398" s="81" t="str">
        <f>IFERROR(VLOOKUP(A1398,'Competitors Links &amp; Pricings'!A:G,5,0),"")</f>
        <v xml:space="preserve"> </v>
      </c>
      <c r="X1398" s="81" t="str">
        <f>IFERROR(VLOOKUP(A1398,'Competitors Links &amp; Pricings'!A:G,7,0),"")</f>
        <v xml:space="preserve"> </v>
      </c>
      <c r="Y1398" s="81">
        <f>IFERROR(VLOOKUP(A1398,'Competitors Links &amp; Pricings'!A:L,8,0),"")</f>
        <v>1</v>
      </c>
      <c r="Z1398" s="81">
        <f>IFERROR(VLOOKUP(A1398,'Competitors Links &amp; Pricings'!A:L,9,0),"")</f>
        <v>1</v>
      </c>
      <c r="AA1398" s="81">
        <f>IFERROR(VLOOKUP(A1398,'Competitors Links &amp; Pricings'!A:L,10,0),"")</f>
        <v>0.2</v>
      </c>
      <c r="AB1398" s="81">
        <f>IFERROR(VLOOKUP(A1398,'Competitors Links &amp; Pricings'!A:L,11,0),"")</f>
        <v>1</v>
      </c>
    </row>
    <row r="1399" spans="1:28" s="83" customFormat="1" ht="12" x14ac:dyDescent="0.25">
      <c r="A1399" s="81" t="s">
        <v>4298</v>
      </c>
      <c r="B1399" s="89">
        <v>3.16</v>
      </c>
      <c r="C1399" s="89">
        <v>4.12</v>
      </c>
      <c r="D1399" s="106">
        <f t="shared" si="84"/>
        <v>0.23300970873786406</v>
      </c>
      <c r="E1399" s="90">
        <f t="shared" si="85"/>
        <v>0</v>
      </c>
      <c r="F1399" s="90">
        <f t="shared" si="86"/>
        <v>4.4800000000000004</v>
      </c>
      <c r="G1399" s="82" t="s">
        <v>34</v>
      </c>
      <c r="H1399" s="81" t="s">
        <v>4299</v>
      </c>
      <c r="I1399" s="81" t="s">
        <v>4300</v>
      </c>
      <c r="J1399" s="81" t="s">
        <v>439</v>
      </c>
      <c r="K1399" s="81"/>
      <c r="L1399" s="81"/>
      <c r="M1399" s="81"/>
      <c r="N1399" s="81"/>
      <c r="O1399" s="82"/>
      <c r="P1399" s="81"/>
      <c r="Q1399" s="81"/>
      <c r="R1399" s="81"/>
      <c r="S1399" s="81"/>
      <c r="T1399" s="81"/>
      <c r="U1399" s="81">
        <f t="shared" si="87"/>
        <v>0</v>
      </c>
      <c r="V1399" s="81">
        <f>IFERROR(VLOOKUP(A1399,'Competitors Links &amp; Pricings'!A:G,3,0),"")</f>
        <v>5</v>
      </c>
      <c r="W1399" s="81">
        <f>IFERROR(VLOOKUP(A1399,'Competitors Links &amp; Pricings'!A:G,5,0),"")</f>
        <v>4.99</v>
      </c>
      <c r="X1399" s="81">
        <f>IFERROR(VLOOKUP(A1399,'Competitors Links &amp; Pricings'!A:G,7,0),"")</f>
        <v>4.4800000000000004</v>
      </c>
      <c r="Y1399" s="81">
        <f>IFERROR(VLOOKUP(A1399,'Competitors Links &amp; Pricings'!A:L,8,0),"")</f>
        <v>1</v>
      </c>
      <c r="Z1399" s="81">
        <f>IFERROR(VLOOKUP(A1399,'Competitors Links &amp; Pricings'!A:L,9,0),"")</f>
        <v>1</v>
      </c>
      <c r="AA1399" s="81">
        <f>IFERROR(VLOOKUP(A1399,'Competitors Links &amp; Pricings'!A:L,10,0),"")</f>
        <v>0.2</v>
      </c>
      <c r="AB1399" s="81">
        <f>IFERROR(VLOOKUP(A1399,'Competitors Links &amp; Pricings'!A:L,11,0),"")</f>
        <v>1</v>
      </c>
    </row>
    <row r="1400" spans="1:28" s="83" customFormat="1" ht="12" x14ac:dyDescent="0.25">
      <c r="A1400" s="81" t="s">
        <v>4301</v>
      </c>
      <c r="B1400" s="89">
        <v>3.16</v>
      </c>
      <c r="C1400" s="89">
        <v>3.93</v>
      </c>
      <c r="D1400" s="106">
        <f t="shared" si="84"/>
        <v>0.19592875318066158</v>
      </c>
      <c r="E1400" s="90">
        <f t="shared" si="85"/>
        <v>0</v>
      </c>
      <c r="F1400" s="90">
        <f t="shared" si="86"/>
        <v>3.71</v>
      </c>
      <c r="G1400" s="82" t="s">
        <v>34</v>
      </c>
      <c r="H1400" s="81" t="s">
        <v>4302</v>
      </c>
      <c r="I1400" s="81" t="s">
        <v>4303</v>
      </c>
      <c r="J1400" s="81" t="s">
        <v>439</v>
      </c>
      <c r="K1400" s="81"/>
      <c r="L1400" s="81"/>
      <c r="M1400" s="81"/>
      <c r="N1400" s="81"/>
      <c r="O1400" s="82"/>
      <c r="P1400" s="81"/>
      <c r="Q1400" s="81"/>
      <c r="R1400" s="81"/>
      <c r="S1400" s="81"/>
      <c r="T1400" s="81"/>
      <c r="U1400" s="81">
        <f t="shared" si="87"/>
        <v>0</v>
      </c>
      <c r="V1400" s="81">
        <f>IFERROR(VLOOKUP(A1400,'Competitors Links &amp; Pricings'!A:G,3,0),"")</f>
        <v>4.2699999999999996</v>
      </c>
      <c r="W1400" s="81">
        <f>IFERROR(VLOOKUP(A1400,'Competitors Links &amp; Pricings'!A:G,5,0),"")</f>
        <v>3.71</v>
      </c>
      <c r="X1400" s="81">
        <f>IFERROR(VLOOKUP(A1400,'Competitors Links &amp; Pricings'!A:G,7,0),"")</f>
        <v>4.4800000000000004</v>
      </c>
      <c r="Y1400" s="81">
        <f>IFERROR(VLOOKUP(A1400,'Competitors Links &amp; Pricings'!A:L,8,0),"")</f>
        <v>1</v>
      </c>
      <c r="Z1400" s="81">
        <f>IFERROR(VLOOKUP(A1400,'Competitors Links &amp; Pricings'!A:L,9,0),"")</f>
        <v>1</v>
      </c>
      <c r="AA1400" s="81">
        <f>IFERROR(VLOOKUP(A1400,'Competitors Links &amp; Pricings'!A:L,10,0),"")</f>
        <v>0.2</v>
      </c>
      <c r="AB1400" s="81">
        <f>IFERROR(VLOOKUP(A1400,'Competitors Links &amp; Pricings'!A:L,11,0),"")</f>
        <v>1</v>
      </c>
    </row>
    <row r="1401" spans="1:28" s="83" customFormat="1" ht="12" x14ac:dyDescent="0.25">
      <c r="A1401" s="81" t="s">
        <v>4304</v>
      </c>
      <c r="B1401" s="89">
        <v>3.16</v>
      </c>
      <c r="C1401" s="89">
        <v>3.81</v>
      </c>
      <c r="D1401" s="106">
        <f t="shared" si="84"/>
        <v>0.1706036745406824</v>
      </c>
      <c r="E1401" s="90">
        <f t="shared" si="85"/>
        <v>0</v>
      </c>
      <c r="F1401" s="90">
        <f t="shared" si="86"/>
        <v>3.71</v>
      </c>
      <c r="G1401" s="82" t="s">
        <v>34</v>
      </c>
      <c r="H1401" s="81" t="s">
        <v>4305</v>
      </c>
      <c r="I1401" s="81" t="s">
        <v>4306</v>
      </c>
      <c r="J1401" s="81" t="s">
        <v>439</v>
      </c>
      <c r="K1401" s="81"/>
      <c r="L1401" s="81"/>
      <c r="M1401" s="81"/>
      <c r="N1401" s="81"/>
      <c r="O1401" s="82"/>
      <c r="P1401" s="81"/>
      <c r="Q1401" s="81"/>
      <c r="R1401" s="81"/>
      <c r="S1401" s="81"/>
      <c r="T1401" s="81"/>
      <c r="U1401" s="81">
        <f t="shared" si="87"/>
        <v>0</v>
      </c>
      <c r="V1401" s="81">
        <f>IFERROR(VLOOKUP(A1401,'Competitors Links &amp; Pricings'!A:G,3,0),"")</f>
        <v>44.69</v>
      </c>
      <c r="W1401" s="81">
        <f>IFERROR(VLOOKUP(A1401,'Competitors Links &amp; Pricings'!A:G,5,0),"")</f>
        <v>8</v>
      </c>
      <c r="X1401" s="81">
        <f>IFERROR(VLOOKUP(A1401,'Competitors Links &amp; Pricings'!A:G,7,0),"")</f>
        <v>3.71</v>
      </c>
      <c r="Y1401" s="81">
        <f>IFERROR(VLOOKUP(A1401,'Competitors Links &amp; Pricings'!A:L,8,0),"")</f>
        <v>1</v>
      </c>
      <c r="Z1401" s="81">
        <f>IFERROR(VLOOKUP(A1401,'Competitors Links &amp; Pricings'!A:L,9,0),"")</f>
        <v>1</v>
      </c>
      <c r="AA1401" s="81">
        <f>IFERROR(VLOOKUP(A1401,'Competitors Links &amp; Pricings'!A:L,10,0),"")</f>
        <v>0.2</v>
      </c>
      <c r="AB1401" s="81">
        <f>IFERROR(VLOOKUP(A1401,'Competitors Links &amp; Pricings'!A:L,11,0),"")</f>
        <v>1</v>
      </c>
    </row>
    <row r="1402" spans="1:28" s="83" customFormat="1" ht="12" x14ac:dyDescent="0.25">
      <c r="A1402" s="81" t="s">
        <v>4307</v>
      </c>
      <c r="B1402" s="89">
        <v>3.16</v>
      </c>
      <c r="C1402" s="89">
        <v>3.68</v>
      </c>
      <c r="D1402" s="106">
        <f t="shared" si="84"/>
        <v>0.14130434782608695</v>
      </c>
      <c r="E1402" s="90">
        <f t="shared" si="85"/>
        <v>0</v>
      </c>
      <c r="F1402" s="90">
        <f t="shared" si="86"/>
        <v>4</v>
      </c>
      <c r="G1402" s="82" t="s">
        <v>34</v>
      </c>
      <c r="H1402" s="81" t="s">
        <v>4308</v>
      </c>
      <c r="I1402" s="81" t="s">
        <v>4309</v>
      </c>
      <c r="J1402" s="81" t="s">
        <v>439</v>
      </c>
      <c r="K1402" s="81"/>
      <c r="L1402" s="81"/>
      <c r="M1402" s="81"/>
      <c r="N1402" s="81"/>
      <c r="O1402" s="82"/>
      <c r="P1402" s="81"/>
      <c r="Q1402" s="81"/>
      <c r="R1402" s="81"/>
      <c r="S1402" s="81"/>
      <c r="T1402" s="81"/>
      <c r="U1402" s="81">
        <f t="shared" si="87"/>
        <v>0</v>
      </c>
      <c r="V1402" s="81">
        <f>IFERROR(VLOOKUP(A1402,'Competitors Links &amp; Pricings'!A:G,3,0),"")</f>
        <v>4.46</v>
      </c>
      <c r="W1402" s="81">
        <f>IFERROR(VLOOKUP(A1402,'Competitors Links &amp; Pricings'!A:G,5,0),"")</f>
        <v>4</v>
      </c>
      <c r="X1402" s="81">
        <f>IFERROR(VLOOKUP(A1402,'Competitors Links &amp; Pricings'!A:G,7,0),"")</f>
        <v>4.5</v>
      </c>
      <c r="Y1402" s="81">
        <f>IFERROR(VLOOKUP(A1402,'Competitors Links &amp; Pricings'!A:L,8,0),"")</f>
        <v>1</v>
      </c>
      <c r="Z1402" s="81">
        <f>IFERROR(VLOOKUP(A1402,'Competitors Links &amp; Pricings'!A:L,9,0),"")</f>
        <v>1</v>
      </c>
      <c r="AA1402" s="81">
        <f>IFERROR(VLOOKUP(A1402,'Competitors Links &amp; Pricings'!A:L,10,0),"")</f>
        <v>0.2</v>
      </c>
      <c r="AB1402" s="81">
        <f>IFERROR(VLOOKUP(A1402,'Competitors Links &amp; Pricings'!A:L,11,0),"")</f>
        <v>1</v>
      </c>
    </row>
    <row r="1403" spans="1:28" s="83" customFormat="1" ht="12" x14ac:dyDescent="0.25">
      <c r="A1403" s="81" t="s">
        <v>4310</v>
      </c>
      <c r="B1403" s="89">
        <v>3.16</v>
      </c>
      <c r="C1403" s="89">
        <v>3.68</v>
      </c>
      <c r="D1403" s="106">
        <f t="shared" si="84"/>
        <v>0.14130434782608695</v>
      </c>
      <c r="E1403" s="90">
        <f t="shared" si="85"/>
        <v>0</v>
      </c>
      <c r="F1403" s="90">
        <f t="shared" si="86"/>
        <v>4</v>
      </c>
      <c r="G1403" s="82" t="s">
        <v>34</v>
      </c>
      <c r="H1403" s="81" t="s">
        <v>4311</v>
      </c>
      <c r="I1403" s="81" t="s">
        <v>4312</v>
      </c>
      <c r="J1403" s="81" t="s">
        <v>439</v>
      </c>
      <c r="K1403" s="81"/>
      <c r="L1403" s="81"/>
      <c r="M1403" s="81"/>
      <c r="N1403" s="81"/>
      <c r="O1403" s="82"/>
      <c r="P1403" s="81"/>
      <c r="Q1403" s="81"/>
      <c r="R1403" s="81"/>
      <c r="S1403" s="81"/>
      <c r="T1403" s="81"/>
      <c r="U1403" s="81">
        <f t="shared" si="87"/>
        <v>0</v>
      </c>
      <c r="V1403" s="81">
        <f>IFERROR(VLOOKUP(A1403,'Competitors Links &amp; Pricings'!A:G,3,0),"")</f>
        <v>4.46</v>
      </c>
      <c r="W1403" s="81">
        <f>IFERROR(VLOOKUP(A1403,'Competitors Links &amp; Pricings'!A:G,5,0),"")</f>
        <v>4</v>
      </c>
      <c r="X1403" s="81">
        <f>IFERROR(VLOOKUP(A1403,'Competitors Links &amp; Pricings'!A:G,7,0),"")</f>
        <v>4.5</v>
      </c>
      <c r="Y1403" s="81">
        <f>IFERROR(VLOOKUP(A1403,'Competitors Links &amp; Pricings'!A:L,8,0),"")</f>
        <v>1</v>
      </c>
      <c r="Z1403" s="81">
        <f>IFERROR(VLOOKUP(A1403,'Competitors Links &amp; Pricings'!A:L,9,0),"")</f>
        <v>1</v>
      </c>
      <c r="AA1403" s="81">
        <f>IFERROR(VLOOKUP(A1403,'Competitors Links &amp; Pricings'!A:L,10,0),"")</f>
        <v>0.2</v>
      </c>
      <c r="AB1403" s="81">
        <f>IFERROR(VLOOKUP(A1403,'Competitors Links &amp; Pricings'!A:L,11,0),"")</f>
        <v>1</v>
      </c>
    </row>
    <row r="1404" spans="1:28" s="83" customFormat="1" ht="12" x14ac:dyDescent="0.25">
      <c r="A1404" s="81" t="s">
        <v>4313</v>
      </c>
      <c r="B1404" s="89">
        <v>3.16</v>
      </c>
      <c r="C1404" s="89">
        <v>3.91</v>
      </c>
      <c r="D1404" s="106">
        <f t="shared" ref="D1404:D1467" si="88">(C1404-B1404)/C1404</f>
        <v>0.1918158567774936</v>
      </c>
      <c r="E1404" s="90">
        <f t="shared" si="85"/>
        <v>0</v>
      </c>
      <c r="F1404" s="90">
        <f t="shared" si="86"/>
        <v>3.71</v>
      </c>
      <c r="G1404" s="82" t="s">
        <v>34</v>
      </c>
      <c r="H1404" s="81" t="s">
        <v>4314</v>
      </c>
      <c r="I1404" s="81" t="s">
        <v>4315</v>
      </c>
      <c r="J1404" s="81" t="s">
        <v>439</v>
      </c>
      <c r="K1404" s="81"/>
      <c r="L1404" s="81"/>
      <c r="M1404" s="81"/>
      <c r="N1404" s="81"/>
      <c r="O1404" s="82"/>
      <c r="P1404" s="81"/>
      <c r="Q1404" s="81"/>
      <c r="R1404" s="81"/>
      <c r="S1404" s="81"/>
      <c r="T1404" s="81"/>
      <c r="U1404" s="81">
        <f t="shared" si="87"/>
        <v>0</v>
      </c>
      <c r="V1404" s="81">
        <f>IFERROR(VLOOKUP(A1404,'Competitors Links &amp; Pricings'!A:G,3,0),"")</f>
        <v>5</v>
      </c>
      <c r="W1404" s="81">
        <f>IFERROR(VLOOKUP(A1404,'Competitors Links &amp; Pricings'!A:G,5,0),"")</f>
        <v>3.71</v>
      </c>
      <c r="X1404" s="81">
        <f>IFERROR(VLOOKUP(A1404,'Competitors Links &amp; Pricings'!A:G,7,0),"")</f>
        <v>4.1500000000000004</v>
      </c>
      <c r="Y1404" s="81">
        <f>IFERROR(VLOOKUP(A1404,'Competitors Links &amp; Pricings'!A:L,8,0),"")</f>
        <v>1</v>
      </c>
      <c r="Z1404" s="81">
        <f>IFERROR(VLOOKUP(A1404,'Competitors Links &amp; Pricings'!A:L,9,0),"")</f>
        <v>1</v>
      </c>
      <c r="AA1404" s="81">
        <f>IFERROR(VLOOKUP(A1404,'Competitors Links &amp; Pricings'!A:L,10,0),"")</f>
        <v>6.2500000000000001E-4</v>
      </c>
      <c r="AB1404" s="81">
        <f>IFERROR(VLOOKUP(A1404,'Competitors Links &amp; Pricings'!A:L,11,0),"")</f>
        <v>1</v>
      </c>
    </row>
    <row r="1405" spans="1:28" s="83" customFormat="1" ht="12" x14ac:dyDescent="0.25">
      <c r="A1405" s="81" t="s">
        <v>4316</v>
      </c>
      <c r="B1405" s="89">
        <v>143.75</v>
      </c>
      <c r="C1405" s="89">
        <v>169.42</v>
      </c>
      <c r="D1405" s="106">
        <f t="shared" si="88"/>
        <v>0.1515169401487427</v>
      </c>
      <c r="E1405" s="90">
        <f t="shared" si="85"/>
        <v>0</v>
      </c>
      <c r="F1405" s="90">
        <f t="shared" si="86"/>
        <v>149.99</v>
      </c>
      <c r="G1405" s="82" t="s">
        <v>34</v>
      </c>
      <c r="H1405" s="81" t="s">
        <v>4317</v>
      </c>
      <c r="I1405" s="81" t="s">
        <v>4318</v>
      </c>
      <c r="J1405" s="81" t="s">
        <v>439</v>
      </c>
      <c r="K1405" s="81"/>
      <c r="L1405" s="81"/>
      <c r="M1405" s="81"/>
      <c r="N1405" s="81"/>
      <c r="O1405" s="82"/>
      <c r="P1405" s="81"/>
      <c r="Q1405" s="81"/>
      <c r="R1405" s="81"/>
      <c r="S1405" s="81"/>
      <c r="T1405" s="81"/>
      <c r="U1405" s="81">
        <f t="shared" si="87"/>
        <v>0</v>
      </c>
      <c r="V1405" s="81">
        <f>IFERROR(VLOOKUP(A1405,'Competitors Links &amp; Pricings'!A:G,3,0),"")</f>
        <v>184</v>
      </c>
      <c r="W1405" s="81">
        <f>IFERROR(VLOOKUP(A1405,'Competitors Links &amp; Pricings'!A:G,5,0),"")</f>
        <v>149.99</v>
      </c>
      <c r="X1405" s="81" t="str">
        <f>IFERROR(VLOOKUP(A1405,'Competitors Links &amp; Pricings'!A:G,7,0),"")</f>
        <v xml:space="preserve"> </v>
      </c>
      <c r="Y1405" s="81">
        <f>IFERROR(VLOOKUP(A1405,'Competitors Links &amp; Pricings'!A:L,8,0),"")</f>
        <v>39.299999999999997</v>
      </c>
      <c r="Z1405" s="81">
        <f>IFERROR(VLOOKUP(A1405,'Competitors Links &amp; Pricings'!A:L,9,0),"")</f>
        <v>39.299999999999997</v>
      </c>
      <c r="AA1405" s="81">
        <f>IFERROR(VLOOKUP(A1405,'Competitors Links &amp; Pricings'!A:L,10,0),"")</f>
        <v>220</v>
      </c>
      <c r="AB1405" s="81">
        <f>IFERROR(VLOOKUP(A1405,'Competitors Links &amp; Pricings'!A:L,11,0),"")</f>
        <v>19.600000000000001</v>
      </c>
    </row>
    <row r="1406" spans="1:28" s="83" customFormat="1" ht="12" x14ac:dyDescent="0.25">
      <c r="A1406" s="81" t="s">
        <v>4319</v>
      </c>
      <c r="B1406" s="89">
        <v>515</v>
      </c>
      <c r="C1406" s="89">
        <v>636.67999999999995</v>
      </c>
      <c r="D1406" s="106">
        <f t="shared" si="88"/>
        <v>0.19111641641012747</v>
      </c>
      <c r="E1406" s="90">
        <f t="shared" si="85"/>
        <v>0</v>
      </c>
      <c r="F1406" s="90">
        <f t="shared" si="86"/>
        <v>670.19</v>
      </c>
      <c r="G1406" s="82" t="s">
        <v>34</v>
      </c>
      <c r="H1406" s="81" t="s">
        <v>4320</v>
      </c>
      <c r="I1406" s="81" t="s">
        <v>4321</v>
      </c>
      <c r="J1406" s="81" t="s">
        <v>439</v>
      </c>
      <c r="K1406" s="81"/>
      <c r="L1406" s="81"/>
      <c r="M1406" s="81"/>
      <c r="N1406" s="81"/>
      <c r="O1406" s="82"/>
      <c r="P1406" s="81"/>
      <c r="Q1406" s="81"/>
      <c r="R1406" s="81"/>
      <c r="S1406" s="81"/>
      <c r="T1406" s="81"/>
      <c r="U1406" s="81">
        <f t="shared" si="87"/>
        <v>0</v>
      </c>
      <c r="V1406" s="81">
        <f>IFERROR(VLOOKUP(A1406,'Competitors Links &amp; Pricings'!A:G,3,0),"")</f>
        <v>711</v>
      </c>
      <c r="W1406" s="81">
        <f>IFERROR(VLOOKUP(A1406,'Competitors Links &amp; Pricings'!A:G,5,0),"")</f>
        <v>680.62</v>
      </c>
      <c r="X1406" s="81">
        <f>IFERROR(VLOOKUP(A1406,'Competitors Links &amp; Pricings'!A:G,7,0),"")</f>
        <v>670.19</v>
      </c>
      <c r="Y1406" s="81">
        <f>IFERROR(VLOOKUP(A1406,'Competitors Links &amp; Pricings'!A:L,8,0),"")</f>
        <v>14</v>
      </c>
      <c r="Z1406" s="81">
        <f>IFERROR(VLOOKUP(A1406,'Competitors Links &amp; Pricings'!A:L,9,0),"")</f>
        <v>16</v>
      </c>
      <c r="AA1406" s="81">
        <f>IFERROR(VLOOKUP(A1406,'Competitors Links &amp; Pricings'!A:L,10,0),"")</f>
        <v>8</v>
      </c>
      <c r="AB1406" s="81">
        <f>IFERROR(VLOOKUP(A1406,'Competitors Links &amp; Pricings'!A:L,11,0),"")</f>
        <v>5</v>
      </c>
    </row>
    <row r="1407" spans="1:28" s="83" customFormat="1" ht="12" x14ac:dyDescent="0.25">
      <c r="A1407" s="81" t="s">
        <v>4322</v>
      </c>
      <c r="B1407" s="89">
        <v>446.88</v>
      </c>
      <c r="C1407" s="89">
        <v>548</v>
      </c>
      <c r="D1407" s="106">
        <f t="shared" si="88"/>
        <v>0.18452554744525548</v>
      </c>
      <c r="E1407" s="90">
        <f t="shared" si="85"/>
        <v>0</v>
      </c>
      <c r="F1407" s="90">
        <f t="shared" si="86"/>
        <v>284.04000000000002</v>
      </c>
      <c r="G1407" s="82" t="s">
        <v>60</v>
      </c>
      <c r="H1407" s="81" t="s">
        <v>4323</v>
      </c>
      <c r="I1407" s="81" t="s">
        <v>4324</v>
      </c>
      <c r="J1407" s="81" t="s">
        <v>439</v>
      </c>
      <c r="K1407" s="81"/>
      <c r="L1407" s="81"/>
      <c r="M1407" s="81"/>
      <c r="N1407" s="81"/>
      <c r="O1407" s="82"/>
      <c r="P1407" s="81"/>
      <c r="Q1407" s="81"/>
      <c r="R1407" s="81"/>
      <c r="S1407" s="81"/>
      <c r="T1407" s="81"/>
      <c r="U1407" s="81">
        <f t="shared" si="87"/>
        <v>0</v>
      </c>
      <c r="V1407" s="81">
        <f>IFERROR(VLOOKUP(A1407,'Competitors Links &amp; Pricings'!A:G,3,0),"")</f>
        <v>521</v>
      </c>
      <c r="W1407" s="81">
        <f>IFERROR(VLOOKUP(A1407,'Competitors Links &amp; Pricings'!A:G,5,0),"")</f>
        <v>529</v>
      </c>
      <c r="X1407" s="81">
        <f>IFERROR(VLOOKUP(A1407,'Competitors Links &amp; Pricings'!A:G,7,0),"")</f>
        <v>284.04000000000002</v>
      </c>
      <c r="Y1407" s="81">
        <f>IFERROR(VLOOKUP(A1407,'Competitors Links &amp; Pricings'!A:L,8,0),"")</f>
        <v>9</v>
      </c>
      <c r="Z1407" s="81">
        <f>IFERROR(VLOOKUP(A1407,'Competitors Links &amp; Pricings'!A:L,9,0),"")</f>
        <v>14</v>
      </c>
      <c r="AA1407" s="81">
        <f>IFERROR(VLOOKUP(A1407,'Competitors Links &amp; Pricings'!A:L,10,0),"")</f>
        <v>9</v>
      </c>
      <c r="AB1407" s="81">
        <f>IFERROR(VLOOKUP(A1407,'Competitors Links &amp; Pricings'!A:L,11,0),"")</f>
        <v>14</v>
      </c>
    </row>
    <row r="1408" spans="1:28" s="83" customFormat="1" ht="12" x14ac:dyDescent="0.25">
      <c r="A1408" s="81" t="s">
        <v>4325</v>
      </c>
      <c r="B1408" s="89">
        <v>247.5</v>
      </c>
      <c r="C1408" s="89">
        <v>291.68</v>
      </c>
      <c r="D1408" s="106">
        <f t="shared" si="88"/>
        <v>0.15146736149204609</v>
      </c>
      <c r="E1408" s="90">
        <f t="shared" si="85"/>
        <v>0</v>
      </c>
      <c r="F1408" s="90">
        <f t="shared" si="86"/>
        <v>287.99</v>
      </c>
      <c r="G1408" s="82" t="s">
        <v>34</v>
      </c>
      <c r="H1408" s="81" t="s">
        <v>4326</v>
      </c>
      <c r="I1408" s="81" t="s">
        <v>4327</v>
      </c>
      <c r="J1408" s="81" t="s">
        <v>439</v>
      </c>
      <c r="K1408" s="81"/>
      <c r="L1408" s="81"/>
      <c r="M1408" s="81"/>
      <c r="N1408" s="81"/>
      <c r="O1408" s="82"/>
      <c r="P1408" s="81"/>
      <c r="Q1408" s="81"/>
      <c r="R1408" s="81"/>
      <c r="S1408" s="81"/>
      <c r="T1408" s="81"/>
      <c r="U1408" s="81">
        <f t="shared" si="87"/>
        <v>0</v>
      </c>
      <c r="V1408" s="81">
        <f>IFERROR(VLOOKUP(A1408,'Competitors Links &amp; Pricings'!A:G,3,0),"")</f>
        <v>294.32</v>
      </c>
      <c r="W1408" s="81">
        <f>IFERROR(VLOOKUP(A1408,'Competitors Links &amp; Pricings'!A:G,5,0),"")</f>
        <v>287.99</v>
      </c>
      <c r="X1408" s="81">
        <f>IFERROR(VLOOKUP(A1408,'Competitors Links &amp; Pricings'!A:G,7,0),"")</f>
        <v>327.10000000000002</v>
      </c>
      <c r="Y1408" s="81">
        <f>IFERROR(VLOOKUP(A1408,'Competitors Links &amp; Pricings'!A:L,8,0),"")</f>
        <v>10</v>
      </c>
      <c r="Z1408" s="81">
        <f>IFERROR(VLOOKUP(A1408,'Competitors Links &amp; Pricings'!A:L,9,0),"")</f>
        <v>17.5</v>
      </c>
      <c r="AA1408" s="81">
        <f>IFERROR(VLOOKUP(A1408,'Competitors Links &amp; Pricings'!A:L,10,0),"")</f>
        <v>5.5</v>
      </c>
      <c r="AB1408" s="81">
        <f>IFERROR(VLOOKUP(A1408,'Competitors Links &amp; Pricings'!A:L,11,0),"")</f>
        <v>5</v>
      </c>
    </row>
    <row r="1409" spans="1:28" s="83" customFormat="1" ht="12" x14ac:dyDescent="0.25">
      <c r="A1409" s="81" t="s">
        <v>4328</v>
      </c>
      <c r="B1409" s="89">
        <v>209.38</v>
      </c>
      <c r="C1409" s="89">
        <v>304</v>
      </c>
      <c r="D1409" s="106">
        <f t="shared" si="88"/>
        <v>0.31125000000000003</v>
      </c>
      <c r="E1409" s="90">
        <f t="shared" si="85"/>
        <v>0</v>
      </c>
      <c r="F1409" s="90">
        <f t="shared" si="86"/>
        <v>320</v>
      </c>
      <c r="G1409" s="82" t="s">
        <v>34</v>
      </c>
      <c r="H1409" s="81" t="s">
        <v>4329</v>
      </c>
      <c r="I1409" s="81" t="s">
        <v>4330</v>
      </c>
      <c r="J1409" s="81" t="s">
        <v>439</v>
      </c>
      <c r="K1409" s="81"/>
      <c r="L1409" s="81"/>
      <c r="M1409" s="81"/>
      <c r="N1409" s="81"/>
      <c r="O1409" s="82"/>
      <c r="P1409" s="81"/>
      <c r="Q1409" s="81"/>
      <c r="R1409" s="81"/>
      <c r="S1409" s="81"/>
      <c r="T1409" s="81"/>
      <c r="U1409" s="81">
        <f t="shared" si="87"/>
        <v>0</v>
      </c>
      <c r="V1409" s="81">
        <f>IFERROR(VLOOKUP(A1409,'Competitors Links &amp; Pricings'!A:G,3,0),"")</f>
        <v>320</v>
      </c>
      <c r="W1409" s="81">
        <f>IFERROR(VLOOKUP(A1409,'Competitors Links &amp; Pricings'!A:G,5,0),"")</f>
        <v>480.5</v>
      </c>
      <c r="X1409" s="81">
        <f>IFERROR(VLOOKUP(A1409,'Competitors Links &amp; Pricings'!A:G,7,0),"")</f>
        <v>409</v>
      </c>
      <c r="Y1409" s="81">
        <f>IFERROR(VLOOKUP(A1409,'Competitors Links &amp; Pricings'!A:L,8,0),"")</f>
        <v>9</v>
      </c>
      <c r="Z1409" s="81">
        <f>IFERROR(VLOOKUP(A1409,'Competitors Links &amp; Pricings'!A:L,9,0),"")</f>
        <v>13.5</v>
      </c>
      <c r="AA1409" s="81">
        <f>IFERROR(VLOOKUP(A1409,'Competitors Links &amp; Pricings'!A:L,10,0),"")</f>
        <v>6</v>
      </c>
      <c r="AB1409" s="81">
        <f>IFERROR(VLOOKUP(A1409,'Competitors Links &amp; Pricings'!A:L,11,0),"")</f>
        <v>7.25</v>
      </c>
    </row>
    <row r="1410" spans="1:28" s="83" customFormat="1" ht="12" x14ac:dyDescent="0.25">
      <c r="A1410" s="81" t="s">
        <v>4331</v>
      </c>
      <c r="B1410" s="89">
        <v>52.81</v>
      </c>
      <c r="C1410" s="89">
        <v>62.33</v>
      </c>
      <c r="D1410" s="106">
        <f t="shared" si="88"/>
        <v>0.15273544039788217</v>
      </c>
      <c r="E1410" s="90">
        <f t="shared" ref="E1410:E1473" si="89">MIN(K1410:T1410)</f>
        <v>0</v>
      </c>
      <c r="F1410" s="90">
        <f t="shared" ref="F1410:F1473" si="90">MIN(V1410:X1410)</f>
        <v>44.41</v>
      </c>
      <c r="G1410" s="82" t="s">
        <v>34</v>
      </c>
      <c r="H1410" s="81" t="s">
        <v>4332</v>
      </c>
      <c r="I1410" s="81" t="s">
        <v>4333</v>
      </c>
      <c r="J1410" s="81" t="s">
        <v>435</v>
      </c>
      <c r="K1410" s="81"/>
      <c r="L1410" s="81"/>
      <c r="M1410" s="81"/>
      <c r="N1410" s="81"/>
      <c r="O1410" s="82"/>
      <c r="P1410" s="81"/>
      <c r="Q1410" s="81"/>
      <c r="R1410" s="81"/>
      <c r="S1410" s="81"/>
      <c r="T1410" s="81"/>
      <c r="U1410" s="81">
        <f t="shared" si="87"/>
        <v>0</v>
      </c>
      <c r="V1410" s="81">
        <f>IFERROR(VLOOKUP(A1410,'Competitors Links &amp; Pricings'!A:G,3,0),"")</f>
        <v>73.319999999999993</v>
      </c>
      <c r="W1410" s="81">
        <f>IFERROR(VLOOKUP(A1410,'Competitors Links &amp; Pricings'!A:G,5,0),"")</f>
        <v>61.33</v>
      </c>
      <c r="X1410" s="81">
        <f>IFERROR(VLOOKUP(A1410,'Competitors Links &amp; Pricings'!A:G,7,0),"")</f>
        <v>44.41</v>
      </c>
      <c r="Y1410" s="81">
        <f>IFERROR(VLOOKUP(A1410,'Competitors Links &amp; Pricings'!A:L,8,0),"")</f>
        <v>9</v>
      </c>
      <c r="Z1410" s="81">
        <f>IFERROR(VLOOKUP(A1410,'Competitors Links &amp; Pricings'!A:L,9,0),"")</f>
        <v>10</v>
      </c>
      <c r="AA1410" s="81">
        <f>IFERROR(VLOOKUP(A1410,'Competitors Links &amp; Pricings'!A:L,10,0),"")</f>
        <v>1.6</v>
      </c>
      <c r="AB1410" s="81">
        <f>IFERROR(VLOOKUP(A1410,'Competitors Links &amp; Pricings'!A:L,11,0),"")</f>
        <v>6.5</v>
      </c>
    </row>
    <row r="1411" spans="1:28" s="83" customFormat="1" ht="12" x14ac:dyDescent="0.25">
      <c r="A1411" s="81" t="s">
        <v>4334</v>
      </c>
      <c r="B1411" s="89">
        <v>234.38</v>
      </c>
      <c r="C1411" s="89">
        <v>310</v>
      </c>
      <c r="D1411" s="106">
        <f t="shared" si="88"/>
        <v>0.24393548387096775</v>
      </c>
      <c r="E1411" s="90">
        <f t="shared" si="89"/>
        <v>0</v>
      </c>
      <c r="F1411" s="90">
        <f t="shared" si="90"/>
        <v>37.78</v>
      </c>
      <c r="G1411" s="82" t="s">
        <v>60</v>
      </c>
      <c r="H1411" s="81" t="s">
        <v>4335</v>
      </c>
      <c r="I1411" s="81" t="s">
        <v>4336</v>
      </c>
      <c r="J1411" s="81" t="s">
        <v>439</v>
      </c>
      <c r="K1411" s="81"/>
      <c r="L1411" s="81"/>
      <c r="M1411" s="81"/>
      <c r="N1411" s="81"/>
      <c r="O1411" s="82"/>
      <c r="P1411" s="81"/>
      <c r="Q1411" s="81"/>
      <c r="R1411" s="81"/>
      <c r="S1411" s="81"/>
      <c r="T1411" s="81"/>
      <c r="U1411" s="81">
        <f t="shared" ref="U1411:U1474" si="91">COUNTIF(K1411:T1411,"&gt;0")</f>
        <v>0</v>
      </c>
      <c r="V1411" s="81">
        <f>IFERROR(VLOOKUP(A1411,'Competitors Links &amp; Pricings'!A:G,3,0),"")</f>
        <v>37.78</v>
      </c>
      <c r="W1411" s="81" t="str">
        <f>IFERROR(VLOOKUP(A1411,'Competitors Links &amp; Pricings'!A:G,5,0),"")</f>
        <v xml:space="preserve"> </v>
      </c>
      <c r="X1411" s="81" t="str">
        <f>IFERROR(VLOOKUP(A1411,'Competitors Links &amp; Pricings'!A:G,7,0),"")</f>
        <v xml:space="preserve"> </v>
      </c>
      <c r="Y1411" s="81">
        <f>IFERROR(VLOOKUP(A1411,'Competitors Links &amp; Pricings'!A:L,8,0),"")</f>
        <v>9</v>
      </c>
      <c r="Z1411" s="81">
        <f>IFERROR(VLOOKUP(A1411,'Competitors Links &amp; Pricings'!A:L,9,0),"")</f>
        <v>14</v>
      </c>
      <c r="AA1411" s="81">
        <f>IFERROR(VLOOKUP(A1411,'Competitors Links &amp; Pricings'!A:L,10,0),"")</f>
        <v>6</v>
      </c>
      <c r="AB1411" s="81">
        <f>IFERROR(VLOOKUP(A1411,'Competitors Links &amp; Pricings'!A:L,11,0),"")</f>
        <v>7.25</v>
      </c>
    </row>
    <row r="1412" spans="1:28" s="83" customFormat="1" ht="12" x14ac:dyDescent="0.25">
      <c r="A1412" s="81" t="s">
        <v>4337</v>
      </c>
      <c r="B1412" s="89">
        <v>212.5</v>
      </c>
      <c r="C1412" s="89">
        <v>250.33</v>
      </c>
      <c r="D1412" s="106">
        <f t="shared" si="88"/>
        <v>0.15112052091239567</v>
      </c>
      <c r="E1412" s="90">
        <f t="shared" si="89"/>
        <v>0</v>
      </c>
      <c r="F1412" s="90">
        <f t="shared" si="90"/>
        <v>188.15</v>
      </c>
      <c r="G1412" s="82" t="s">
        <v>34</v>
      </c>
      <c r="H1412" s="81" t="s">
        <v>4338</v>
      </c>
      <c r="I1412" s="81" t="s">
        <v>4339</v>
      </c>
      <c r="J1412" s="81" t="s">
        <v>439</v>
      </c>
      <c r="K1412" s="81"/>
      <c r="L1412" s="81"/>
      <c r="M1412" s="81"/>
      <c r="N1412" s="81"/>
      <c r="O1412" s="82"/>
      <c r="P1412" s="81"/>
      <c r="Q1412" s="81"/>
      <c r="R1412" s="81"/>
      <c r="S1412" s="81"/>
      <c r="T1412" s="81"/>
      <c r="U1412" s="81">
        <f t="shared" si="91"/>
        <v>0</v>
      </c>
      <c r="V1412" s="81">
        <f>IFERROR(VLOOKUP(A1412,'Competitors Links &amp; Pricings'!A:G,3,0),"")</f>
        <v>188.15</v>
      </c>
      <c r="W1412" s="81">
        <f>IFERROR(VLOOKUP(A1412,'Competitors Links &amp; Pricings'!A:G,5,0),"")</f>
        <v>265.2</v>
      </c>
      <c r="X1412" s="81">
        <f>IFERROR(VLOOKUP(A1412,'Competitors Links &amp; Pricings'!A:G,7,0),"")</f>
        <v>265.89999999999998</v>
      </c>
      <c r="Y1412" s="81">
        <f>IFERROR(VLOOKUP(A1412,'Competitors Links &amp; Pricings'!A:L,8,0),"")</f>
        <v>14</v>
      </c>
      <c r="Z1412" s="81">
        <f>IFERROR(VLOOKUP(A1412,'Competitors Links &amp; Pricings'!A:L,9,0),"")</f>
        <v>16</v>
      </c>
      <c r="AA1412" s="81">
        <f>IFERROR(VLOOKUP(A1412,'Competitors Links &amp; Pricings'!A:L,10,0),"")</f>
        <v>8</v>
      </c>
      <c r="AB1412" s="81">
        <f>IFERROR(VLOOKUP(A1412,'Competitors Links &amp; Pricings'!A:L,11,0),"")</f>
        <v>5</v>
      </c>
    </row>
    <row r="1413" spans="1:28" s="83" customFormat="1" ht="12" x14ac:dyDescent="0.25">
      <c r="A1413" s="81" t="s">
        <v>4340</v>
      </c>
      <c r="B1413" s="89">
        <v>193.26</v>
      </c>
      <c r="C1413" s="89">
        <v>228.11</v>
      </c>
      <c r="D1413" s="106">
        <f t="shared" si="88"/>
        <v>0.15277716890973661</v>
      </c>
      <c r="E1413" s="90">
        <f t="shared" si="89"/>
        <v>0</v>
      </c>
      <c r="F1413" s="90">
        <f t="shared" si="90"/>
        <v>199</v>
      </c>
      <c r="G1413" s="82" t="s">
        <v>34</v>
      </c>
      <c r="H1413" s="81" t="s">
        <v>4341</v>
      </c>
      <c r="I1413" s="81" t="s">
        <v>4342</v>
      </c>
      <c r="J1413" s="81" t="s">
        <v>435</v>
      </c>
      <c r="K1413" s="81"/>
      <c r="L1413" s="81"/>
      <c r="M1413" s="81"/>
      <c r="N1413" s="81"/>
      <c r="O1413" s="82"/>
      <c r="P1413" s="81"/>
      <c r="Q1413" s="81"/>
      <c r="R1413" s="81"/>
      <c r="S1413" s="81"/>
      <c r="T1413" s="81"/>
      <c r="U1413" s="81">
        <f t="shared" si="91"/>
        <v>0</v>
      </c>
      <c r="V1413" s="81">
        <f>IFERROR(VLOOKUP(A1413,'Competitors Links &amp; Pricings'!A:G,3,0),"")</f>
        <v>199</v>
      </c>
      <c r="W1413" s="81">
        <f>IFERROR(VLOOKUP(A1413,'Competitors Links &amp; Pricings'!A:G,5,0),"")</f>
        <v>242.67</v>
      </c>
      <c r="X1413" s="81">
        <f>IFERROR(VLOOKUP(A1413,'Competitors Links &amp; Pricings'!A:G,7,0),"")</f>
        <v>253</v>
      </c>
      <c r="Y1413" s="81">
        <f>IFERROR(VLOOKUP(A1413,'Competitors Links &amp; Pricings'!A:L,8,0),"")</f>
        <v>48</v>
      </c>
      <c r="Z1413" s="81">
        <f>IFERROR(VLOOKUP(A1413,'Competitors Links &amp; Pricings'!A:L,9,0),"")</f>
        <v>23</v>
      </c>
      <c r="AA1413" s="81">
        <f>IFERROR(VLOOKUP(A1413,'Competitors Links &amp; Pricings'!A:L,10,0),"")</f>
        <v>11</v>
      </c>
      <c r="AB1413" s="81">
        <f>IFERROR(VLOOKUP(A1413,'Competitors Links &amp; Pricings'!A:L,11,0),"")</f>
        <v>2</v>
      </c>
    </row>
    <row r="1414" spans="1:28" s="83" customFormat="1" ht="12" x14ac:dyDescent="0.25">
      <c r="A1414" s="81" t="s">
        <v>4343</v>
      </c>
      <c r="B1414" s="89">
        <v>140.63</v>
      </c>
      <c r="C1414" s="89">
        <v>158.87</v>
      </c>
      <c r="D1414" s="106">
        <f t="shared" si="88"/>
        <v>0.11481085163970547</v>
      </c>
      <c r="E1414" s="90">
        <f t="shared" si="89"/>
        <v>0</v>
      </c>
      <c r="F1414" s="90">
        <f t="shared" si="90"/>
        <v>167.23</v>
      </c>
      <c r="G1414" s="82" t="s">
        <v>34</v>
      </c>
      <c r="H1414" s="81" t="s">
        <v>4344</v>
      </c>
      <c r="I1414" s="81" t="s">
        <v>4345</v>
      </c>
      <c r="J1414" s="81" t="s">
        <v>439</v>
      </c>
      <c r="K1414" s="81"/>
      <c r="L1414" s="81"/>
      <c r="M1414" s="81"/>
      <c r="N1414" s="81"/>
      <c r="O1414" s="82"/>
      <c r="P1414" s="81"/>
      <c r="Q1414" s="81"/>
      <c r="R1414" s="81"/>
      <c r="S1414" s="81"/>
      <c r="T1414" s="81"/>
      <c r="U1414" s="81">
        <f t="shared" si="91"/>
        <v>0</v>
      </c>
      <c r="V1414" s="81">
        <f>IFERROR(VLOOKUP(A1414,'Competitors Links &amp; Pricings'!A:G,3,0),"")</f>
        <v>167.23</v>
      </c>
      <c r="W1414" s="81">
        <f>IFERROR(VLOOKUP(A1414,'Competitors Links &amp; Pricings'!A:G,5,0),"")</f>
        <v>175.96</v>
      </c>
      <c r="X1414" s="81">
        <f>IFERROR(VLOOKUP(A1414,'Competitors Links &amp; Pricings'!A:G,7,0),"")</f>
        <v>185.85</v>
      </c>
      <c r="Y1414" s="81">
        <f>IFERROR(VLOOKUP(A1414,'Competitors Links &amp; Pricings'!A:L,8,0),"")</f>
        <v>9</v>
      </c>
      <c r="Z1414" s="81">
        <f>IFERROR(VLOOKUP(A1414,'Competitors Links &amp; Pricings'!A:L,9,0),"")</f>
        <v>14</v>
      </c>
      <c r="AA1414" s="81">
        <f>IFERROR(VLOOKUP(A1414,'Competitors Links &amp; Pricings'!A:L,10,0),"")</f>
        <v>4</v>
      </c>
      <c r="AB1414" s="81">
        <f>IFERROR(VLOOKUP(A1414,'Competitors Links &amp; Pricings'!A:L,11,0),"")</f>
        <v>4</v>
      </c>
    </row>
    <row r="1415" spans="1:28" s="83" customFormat="1" ht="12" x14ac:dyDescent="0.25">
      <c r="A1415" s="81" t="s">
        <v>4346</v>
      </c>
      <c r="B1415" s="89">
        <v>31.46</v>
      </c>
      <c r="C1415" s="89">
        <v>37.130000000000003</v>
      </c>
      <c r="D1415" s="106">
        <f t="shared" si="88"/>
        <v>0.15270670616751955</v>
      </c>
      <c r="E1415" s="90">
        <f t="shared" si="89"/>
        <v>0</v>
      </c>
      <c r="F1415" s="90">
        <f t="shared" si="90"/>
        <v>29.99</v>
      </c>
      <c r="G1415" s="82" t="s">
        <v>34</v>
      </c>
      <c r="H1415" s="81" t="s">
        <v>4347</v>
      </c>
      <c r="I1415" s="81" t="s">
        <v>4348</v>
      </c>
      <c r="J1415" s="81" t="s">
        <v>435</v>
      </c>
      <c r="K1415" s="81"/>
      <c r="L1415" s="81"/>
      <c r="M1415" s="81"/>
      <c r="N1415" s="81"/>
      <c r="O1415" s="82"/>
      <c r="P1415" s="81"/>
      <c r="Q1415" s="81"/>
      <c r="R1415" s="81"/>
      <c r="S1415" s="81"/>
      <c r="T1415" s="81"/>
      <c r="U1415" s="81">
        <f t="shared" si="91"/>
        <v>0</v>
      </c>
      <c r="V1415" s="81">
        <f>IFERROR(VLOOKUP(A1415,'Competitors Links &amp; Pricings'!A:G,3,0),"")</f>
        <v>29.99</v>
      </c>
      <c r="W1415" s="81">
        <f>IFERROR(VLOOKUP(A1415,'Competitors Links &amp; Pricings'!A:G,5,0),"")</f>
        <v>42.12</v>
      </c>
      <c r="X1415" s="81">
        <f>IFERROR(VLOOKUP(A1415,'Competitors Links &amp; Pricings'!A:G,7,0),"")</f>
        <v>30.3</v>
      </c>
      <c r="Y1415" s="81">
        <f>IFERROR(VLOOKUP(A1415,'Competitors Links &amp; Pricings'!A:L,8,0),"")</f>
        <v>10.1</v>
      </c>
      <c r="Z1415" s="81">
        <f>IFERROR(VLOOKUP(A1415,'Competitors Links &amp; Pricings'!A:L,9,0),"")</f>
        <v>15.2</v>
      </c>
      <c r="AA1415" s="81">
        <f>IFERROR(VLOOKUP(A1415,'Competitors Links &amp; Pricings'!A:L,10,0),"")</f>
        <v>1</v>
      </c>
      <c r="AB1415" s="81">
        <f>IFERROR(VLOOKUP(A1415,'Competitors Links &amp; Pricings'!A:L,11,0),"")</f>
        <v>5</v>
      </c>
    </row>
    <row r="1416" spans="1:28" s="83" customFormat="1" ht="12" x14ac:dyDescent="0.25">
      <c r="A1416" s="81" t="s">
        <v>4349</v>
      </c>
      <c r="B1416" s="89">
        <v>70.790000000000006</v>
      </c>
      <c r="C1416" s="89">
        <v>88.1</v>
      </c>
      <c r="D1416" s="106">
        <f t="shared" si="88"/>
        <v>0.19648127128263324</v>
      </c>
      <c r="E1416" s="90">
        <f t="shared" si="89"/>
        <v>0</v>
      </c>
      <c r="F1416" s="90">
        <f t="shared" si="90"/>
        <v>26.99</v>
      </c>
      <c r="G1416" s="82" t="s">
        <v>60</v>
      </c>
      <c r="H1416" s="81" t="s">
        <v>4350</v>
      </c>
      <c r="I1416" s="81" t="s">
        <v>4351</v>
      </c>
      <c r="J1416" s="81" t="s">
        <v>435</v>
      </c>
      <c r="K1416" s="81"/>
      <c r="L1416" s="81"/>
      <c r="M1416" s="81"/>
      <c r="N1416" s="81"/>
      <c r="O1416" s="82"/>
      <c r="P1416" s="81"/>
      <c r="Q1416" s="81"/>
      <c r="R1416" s="81"/>
      <c r="S1416" s="81"/>
      <c r="T1416" s="81"/>
      <c r="U1416" s="81">
        <f t="shared" si="91"/>
        <v>0</v>
      </c>
      <c r="V1416" s="81">
        <f>IFERROR(VLOOKUP(A1416,'Competitors Links &amp; Pricings'!A:G,3,0),"")</f>
        <v>26.99</v>
      </c>
      <c r="W1416" s="81">
        <f>IFERROR(VLOOKUP(A1416,'Competitors Links &amp; Pricings'!A:G,5,0),"")</f>
        <v>98.02</v>
      </c>
      <c r="X1416" s="81">
        <f>IFERROR(VLOOKUP(A1416,'Competitors Links &amp; Pricings'!A:G,7,0),"")</f>
        <v>26.99</v>
      </c>
      <c r="Y1416" s="81">
        <f>IFERROR(VLOOKUP(A1416,'Competitors Links &amp; Pricings'!A:L,8,0),"")</f>
        <v>6</v>
      </c>
      <c r="Z1416" s="81">
        <f>IFERROR(VLOOKUP(A1416,'Competitors Links &amp; Pricings'!A:L,9,0),"")</f>
        <v>3</v>
      </c>
      <c r="AA1416" s="81">
        <f>IFERROR(VLOOKUP(A1416,'Competitors Links &amp; Pricings'!A:L,10,0),"")</f>
        <v>3</v>
      </c>
      <c r="AB1416" s="81">
        <f>IFERROR(VLOOKUP(A1416,'Competitors Links &amp; Pricings'!A:L,11,0),"")</f>
        <v>7</v>
      </c>
    </row>
    <row r="1417" spans="1:28" s="92" customFormat="1" ht="12" x14ac:dyDescent="0.25">
      <c r="A1417" s="91" t="s">
        <v>4352</v>
      </c>
      <c r="B1417" s="89">
        <v>39.33</v>
      </c>
      <c r="C1417" s="89">
        <v>47.44</v>
      </c>
      <c r="D1417" s="106">
        <f t="shared" si="88"/>
        <v>0.17095278246205733</v>
      </c>
      <c r="E1417" s="90">
        <f t="shared" si="89"/>
        <v>0</v>
      </c>
      <c r="F1417" s="90">
        <f t="shared" si="90"/>
        <v>30.52</v>
      </c>
      <c r="G1417" s="100" t="s">
        <v>262</v>
      </c>
      <c r="H1417" s="101" t="s">
        <v>4353</v>
      </c>
      <c r="I1417" s="101" t="s">
        <v>4354</v>
      </c>
      <c r="J1417" s="101" t="s">
        <v>435</v>
      </c>
      <c r="K1417" s="101"/>
      <c r="L1417" s="101"/>
      <c r="M1417" s="101"/>
      <c r="N1417" s="101"/>
      <c r="O1417" s="100"/>
      <c r="P1417" s="101"/>
      <c r="Q1417" s="101"/>
      <c r="R1417" s="101"/>
      <c r="S1417" s="101"/>
      <c r="T1417" s="101"/>
      <c r="U1417" s="81">
        <f t="shared" si="91"/>
        <v>0</v>
      </c>
      <c r="V1417" s="101">
        <f>IFERROR(VLOOKUP(A1417,'Competitors Links &amp; Pricings'!A:G,3,0),"")</f>
        <v>30.52</v>
      </c>
      <c r="W1417" s="101">
        <f>IFERROR(VLOOKUP(A1417,'Competitors Links &amp; Pricings'!A:G,5,0),"")</f>
        <v>49.13</v>
      </c>
      <c r="X1417" s="101">
        <f>IFERROR(VLOOKUP(A1417,'Competitors Links &amp; Pricings'!A:G,7,0),"")</f>
        <v>63</v>
      </c>
      <c r="Y1417" s="101">
        <f>IFERROR(VLOOKUP(A1417,'Competitors Links &amp; Pricings'!A:L,8,0),"")</f>
        <v>10.25</v>
      </c>
      <c r="Z1417" s="101">
        <f>IFERROR(VLOOKUP(A1417,'Competitors Links &amp; Pricings'!A:L,9,0),"")</f>
        <v>10.25</v>
      </c>
      <c r="AA1417" s="101">
        <f>IFERROR(VLOOKUP(A1417,'Competitors Links &amp; Pricings'!A:L,10,0),"")</f>
        <v>1</v>
      </c>
      <c r="AB1417" s="101">
        <f>IFERROR(VLOOKUP(A1417,'Competitors Links &amp; Pricings'!A:L,11,0),"")</f>
        <v>3.5</v>
      </c>
    </row>
    <row r="1418" spans="1:28" s="83" customFormat="1" ht="12" x14ac:dyDescent="0.25">
      <c r="A1418" s="81" t="s">
        <v>4355</v>
      </c>
      <c r="B1418" s="89">
        <v>29.21</v>
      </c>
      <c r="C1418" s="89">
        <v>34.65</v>
      </c>
      <c r="D1418" s="106">
        <f t="shared" si="88"/>
        <v>0.15699855699855694</v>
      </c>
      <c r="E1418" s="90">
        <f t="shared" si="89"/>
        <v>0</v>
      </c>
      <c r="F1418" s="90">
        <f t="shared" si="90"/>
        <v>31.15</v>
      </c>
      <c r="G1418" s="82" t="s">
        <v>34</v>
      </c>
      <c r="H1418" s="81" t="s">
        <v>4356</v>
      </c>
      <c r="I1418" s="81" t="s">
        <v>4357</v>
      </c>
      <c r="J1418" s="81" t="s">
        <v>435</v>
      </c>
      <c r="K1418" s="81"/>
      <c r="L1418" s="81"/>
      <c r="M1418" s="81"/>
      <c r="N1418" s="81"/>
      <c r="O1418" s="82"/>
      <c r="P1418" s="81"/>
      <c r="Q1418" s="81"/>
      <c r="R1418" s="81"/>
      <c r="S1418" s="81"/>
      <c r="T1418" s="81"/>
      <c r="U1418" s="81">
        <f t="shared" si="91"/>
        <v>0</v>
      </c>
      <c r="V1418" s="81">
        <f>IFERROR(VLOOKUP(A1418,'Competitors Links &amp; Pricings'!A:G,3,0),"")</f>
        <v>33.44</v>
      </c>
      <c r="W1418" s="81">
        <f>IFERROR(VLOOKUP(A1418,'Competitors Links &amp; Pricings'!A:G,5,0),"")</f>
        <v>35.36</v>
      </c>
      <c r="X1418" s="81">
        <f>IFERROR(VLOOKUP(A1418,'Competitors Links &amp; Pricings'!A:G,7,0),"")</f>
        <v>31.15</v>
      </c>
      <c r="Y1418" s="81">
        <f>IFERROR(VLOOKUP(A1418,'Competitors Links &amp; Pricings'!A:L,8,0),"")</f>
        <v>10</v>
      </c>
      <c r="Z1418" s="81">
        <f>IFERROR(VLOOKUP(A1418,'Competitors Links &amp; Pricings'!A:L,9,0),"")</f>
        <v>6</v>
      </c>
      <c r="AA1418" s="81">
        <f>IFERROR(VLOOKUP(A1418,'Competitors Links &amp; Pricings'!A:L,10,0),"")</f>
        <v>10</v>
      </c>
      <c r="AB1418" s="81">
        <f>IFERROR(VLOOKUP(A1418,'Competitors Links &amp; Pricings'!A:L,11,0),"")</f>
        <v>9</v>
      </c>
    </row>
    <row r="1419" spans="1:28" s="83" customFormat="1" ht="12" x14ac:dyDescent="0.25">
      <c r="A1419" s="81" t="s">
        <v>4358</v>
      </c>
      <c r="B1419" s="89">
        <v>33.71</v>
      </c>
      <c r="C1419" s="89">
        <v>38</v>
      </c>
      <c r="D1419" s="106">
        <f t="shared" si="88"/>
        <v>0.11289473684210524</v>
      </c>
      <c r="E1419" s="90">
        <f t="shared" si="89"/>
        <v>0</v>
      </c>
      <c r="F1419" s="90">
        <f t="shared" si="90"/>
        <v>30.88</v>
      </c>
      <c r="G1419" s="82" t="s">
        <v>34</v>
      </c>
      <c r="H1419" s="81" t="s">
        <v>4359</v>
      </c>
      <c r="I1419" s="81" t="s">
        <v>4360</v>
      </c>
      <c r="J1419" s="81" t="s">
        <v>435</v>
      </c>
      <c r="K1419" s="81"/>
      <c r="L1419" s="81"/>
      <c r="M1419" s="81"/>
      <c r="N1419" s="81"/>
      <c r="O1419" s="82"/>
      <c r="P1419" s="81"/>
      <c r="Q1419" s="81"/>
      <c r="R1419" s="81"/>
      <c r="S1419" s="81"/>
      <c r="T1419" s="81"/>
      <c r="U1419" s="81">
        <f t="shared" si="91"/>
        <v>0</v>
      </c>
      <c r="V1419" s="81">
        <f>IFERROR(VLOOKUP(A1419,'Competitors Links &amp; Pricings'!A:G,3,0),"")</f>
        <v>41.3</v>
      </c>
      <c r="W1419" s="81">
        <f>IFERROR(VLOOKUP(A1419,'Competitors Links &amp; Pricings'!A:G,5,0),"")</f>
        <v>44.8</v>
      </c>
      <c r="X1419" s="81">
        <f>IFERROR(VLOOKUP(A1419,'Competitors Links &amp; Pricings'!A:G,7,0),"")</f>
        <v>30.88</v>
      </c>
      <c r="Y1419" s="81">
        <f>IFERROR(VLOOKUP(A1419,'Competitors Links &amp; Pricings'!A:L,8,0),"")</f>
        <v>7.25</v>
      </c>
      <c r="Z1419" s="81">
        <f>IFERROR(VLOOKUP(A1419,'Competitors Links &amp; Pricings'!A:L,9,0),"")</f>
        <v>10.25</v>
      </c>
      <c r="AA1419" s="81">
        <f>IFERROR(VLOOKUP(A1419,'Competitors Links &amp; Pricings'!A:L,10,0),"")</f>
        <v>2</v>
      </c>
      <c r="AB1419" s="81">
        <f>IFERROR(VLOOKUP(A1419,'Competitors Links &amp; Pricings'!A:L,11,0),"")</f>
        <v>7.25</v>
      </c>
    </row>
    <row r="1420" spans="1:28" s="92" customFormat="1" ht="12" x14ac:dyDescent="0.25">
      <c r="A1420" s="91" t="s">
        <v>4361</v>
      </c>
      <c r="B1420" s="89">
        <v>66.290000000000006</v>
      </c>
      <c r="C1420" s="89">
        <v>79.5</v>
      </c>
      <c r="D1420" s="106">
        <f t="shared" si="88"/>
        <v>0.16616352201257853</v>
      </c>
      <c r="E1420" s="90">
        <f t="shared" si="89"/>
        <v>0</v>
      </c>
      <c r="F1420" s="90">
        <f t="shared" si="90"/>
        <v>75.400000000000006</v>
      </c>
      <c r="G1420" s="100" t="s">
        <v>262</v>
      </c>
      <c r="H1420" s="101" t="s">
        <v>4362</v>
      </c>
      <c r="I1420" s="101" t="s">
        <v>4363</v>
      </c>
      <c r="J1420" s="101" t="s">
        <v>435</v>
      </c>
      <c r="K1420" s="101"/>
      <c r="L1420" s="101"/>
      <c r="M1420" s="101"/>
      <c r="N1420" s="101"/>
      <c r="O1420" s="100"/>
      <c r="P1420" s="101"/>
      <c r="Q1420" s="101"/>
      <c r="R1420" s="101"/>
      <c r="S1420" s="101"/>
      <c r="T1420" s="101"/>
      <c r="U1420" s="81">
        <f t="shared" si="91"/>
        <v>0</v>
      </c>
      <c r="V1420" s="101">
        <f>IFERROR(VLOOKUP(A1420,'Competitors Links &amp; Pricings'!A:G,3,0),"")</f>
        <v>87.46</v>
      </c>
      <c r="W1420" s="101">
        <f>IFERROR(VLOOKUP(A1420,'Competitors Links &amp; Pricings'!A:G,5,0),"")</f>
        <v>76</v>
      </c>
      <c r="X1420" s="101">
        <f>IFERROR(VLOOKUP(A1420,'Competitors Links &amp; Pricings'!A:G,7,0),"")</f>
        <v>75.400000000000006</v>
      </c>
      <c r="Y1420" s="101">
        <f>IFERROR(VLOOKUP(A1420,'Competitors Links &amp; Pricings'!A:L,8,0),"")</f>
        <v>4</v>
      </c>
      <c r="Z1420" s="101">
        <f>IFERROR(VLOOKUP(A1420,'Competitors Links &amp; Pricings'!A:L,9,0),"")</f>
        <v>13</v>
      </c>
      <c r="AA1420" s="101">
        <f>IFERROR(VLOOKUP(A1420,'Competitors Links &amp; Pricings'!A:L,10,0),"")</f>
        <v>2</v>
      </c>
      <c r="AB1420" s="101">
        <f>IFERROR(VLOOKUP(A1420,'Competitors Links &amp; Pricings'!A:L,11,0),"")</f>
        <v>4</v>
      </c>
    </row>
    <row r="1421" spans="1:28" s="83" customFormat="1" ht="12" x14ac:dyDescent="0.25">
      <c r="A1421" s="81" t="s">
        <v>4364</v>
      </c>
      <c r="B1421" s="89">
        <v>74.16</v>
      </c>
      <c r="C1421" s="89">
        <v>87.9</v>
      </c>
      <c r="D1421" s="106">
        <f t="shared" si="88"/>
        <v>0.15631399317406153</v>
      </c>
      <c r="E1421" s="90">
        <f t="shared" si="89"/>
        <v>0</v>
      </c>
      <c r="F1421" s="90">
        <f t="shared" si="90"/>
        <v>59.1</v>
      </c>
      <c r="G1421" s="82" t="s">
        <v>34</v>
      </c>
      <c r="H1421" s="81" t="s">
        <v>4365</v>
      </c>
      <c r="I1421" s="81" t="s">
        <v>4366</v>
      </c>
      <c r="J1421" s="81" t="s">
        <v>435</v>
      </c>
      <c r="K1421" s="81"/>
      <c r="L1421" s="81"/>
      <c r="M1421" s="81"/>
      <c r="N1421" s="81"/>
      <c r="O1421" s="82"/>
      <c r="P1421" s="81"/>
      <c r="Q1421" s="81"/>
      <c r="R1421" s="81"/>
      <c r="S1421" s="81"/>
      <c r="T1421" s="81"/>
      <c r="U1421" s="81">
        <f t="shared" si="91"/>
        <v>0</v>
      </c>
      <c r="V1421" s="81">
        <f>IFERROR(VLOOKUP(A1421,'Competitors Links &amp; Pricings'!A:G,3,0),"")</f>
        <v>59.1</v>
      </c>
      <c r="W1421" s="81">
        <f>IFERROR(VLOOKUP(A1421,'Competitors Links &amp; Pricings'!A:G,5,0),"")</f>
        <v>78</v>
      </c>
      <c r="X1421" s="81">
        <f>IFERROR(VLOOKUP(A1421,'Competitors Links &amp; Pricings'!A:G,7,0),"")</f>
        <v>75.400000000000006</v>
      </c>
      <c r="Y1421" s="81">
        <f>IFERROR(VLOOKUP(A1421,'Competitors Links &amp; Pricings'!A:L,8,0),"")</f>
        <v>4</v>
      </c>
      <c r="Z1421" s="81">
        <f>IFERROR(VLOOKUP(A1421,'Competitors Links &amp; Pricings'!A:L,9,0),"")</f>
        <v>13.5</v>
      </c>
      <c r="AA1421" s="81">
        <f>IFERROR(VLOOKUP(A1421,'Competitors Links &amp; Pricings'!A:L,10,0),"")</f>
        <v>2</v>
      </c>
      <c r="AB1421" s="81">
        <f>IFERROR(VLOOKUP(A1421,'Competitors Links &amp; Pricings'!A:L,11,0),"")</f>
        <v>4</v>
      </c>
    </row>
    <row r="1422" spans="1:28" s="83" customFormat="1" ht="12" x14ac:dyDescent="0.25">
      <c r="A1422" s="81" t="s">
        <v>4367</v>
      </c>
      <c r="B1422" s="89">
        <v>41.57</v>
      </c>
      <c r="C1422" s="89">
        <v>49.23</v>
      </c>
      <c r="D1422" s="106">
        <f t="shared" si="88"/>
        <v>0.15559618119033103</v>
      </c>
      <c r="E1422" s="90">
        <f t="shared" si="89"/>
        <v>0</v>
      </c>
      <c r="F1422" s="90">
        <f t="shared" si="90"/>
        <v>38.33</v>
      </c>
      <c r="G1422" s="82" t="s">
        <v>34</v>
      </c>
      <c r="H1422" s="81" t="s">
        <v>4368</v>
      </c>
      <c r="I1422" s="81" t="s">
        <v>4369</v>
      </c>
      <c r="J1422" s="81" t="s">
        <v>435</v>
      </c>
      <c r="K1422" s="81"/>
      <c r="L1422" s="81"/>
      <c r="M1422" s="81"/>
      <c r="N1422" s="81"/>
      <c r="O1422" s="82"/>
      <c r="P1422" s="81"/>
      <c r="Q1422" s="81"/>
      <c r="R1422" s="81"/>
      <c r="S1422" s="81"/>
      <c r="T1422" s="81"/>
      <c r="U1422" s="81">
        <f t="shared" si="91"/>
        <v>0</v>
      </c>
      <c r="V1422" s="81">
        <f>IFERROR(VLOOKUP(A1422,'Competitors Links &amp; Pricings'!A:G,3,0),"")</f>
        <v>38.33</v>
      </c>
      <c r="W1422" s="81">
        <f>IFERROR(VLOOKUP(A1422,'Competitors Links &amp; Pricings'!A:G,5,0),"")</f>
        <v>48</v>
      </c>
      <c r="X1422" s="81">
        <f>IFERROR(VLOOKUP(A1422,'Competitors Links &amp; Pricings'!A:G,7,0),"")</f>
        <v>57.72</v>
      </c>
      <c r="Y1422" s="81">
        <f>IFERROR(VLOOKUP(A1422,'Competitors Links &amp; Pricings'!A:L,8,0),"")</f>
        <v>3</v>
      </c>
      <c r="Z1422" s="81">
        <f>IFERROR(VLOOKUP(A1422,'Competitors Links &amp; Pricings'!A:L,9,0),"")</f>
        <v>8.5</v>
      </c>
      <c r="AA1422" s="81">
        <f>IFERROR(VLOOKUP(A1422,'Competitors Links &amp; Pricings'!A:L,10,0),"")</f>
        <v>0.6</v>
      </c>
      <c r="AB1422" s="81">
        <f>IFERROR(VLOOKUP(A1422,'Competitors Links &amp; Pricings'!A:L,11,0),"")</f>
        <v>3</v>
      </c>
    </row>
    <row r="1423" spans="1:28" s="83" customFormat="1" ht="12" x14ac:dyDescent="0.25">
      <c r="A1423" s="81" t="s">
        <v>4370</v>
      </c>
      <c r="B1423" s="89">
        <v>324.72000000000003</v>
      </c>
      <c r="C1423" s="89">
        <v>385.15</v>
      </c>
      <c r="D1423" s="106">
        <f t="shared" si="88"/>
        <v>0.1568999091263143</v>
      </c>
      <c r="E1423" s="90">
        <f t="shared" si="89"/>
        <v>0</v>
      </c>
      <c r="F1423" s="90">
        <f t="shared" si="90"/>
        <v>344.33</v>
      </c>
      <c r="G1423" s="82" t="s">
        <v>34</v>
      </c>
      <c r="H1423" s="81" t="s">
        <v>4371</v>
      </c>
      <c r="I1423" s="81" t="s">
        <v>4372</v>
      </c>
      <c r="J1423" s="81" t="s">
        <v>435</v>
      </c>
      <c r="K1423" s="81"/>
      <c r="L1423" s="81"/>
      <c r="M1423" s="81"/>
      <c r="N1423" s="81"/>
      <c r="O1423" s="82"/>
      <c r="P1423" s="81"/>
      <c r="Q1423" s="81"/>
      <c r="R1423" s="81"/>
      <c r="S1423" s="81"/>
      <c r="T1423" s="81"/>
      <c r="U1423" s="81">
        <f t="shared" si="91"/>
        <v>0</v>
      </c>
      <c r="V1423" s="81">
        <f>IFERROR(VLOOKUP(A1423,'Competitors Links &amp; Pricings'!A:G,3,0),"")</f>
        <v>344.33</v>
      </c>
      <c r="W1423" s="81">
        <f>IFERROR(VLOOKUP(A1423,'Competitors Links &amp; Pricings'!A:G,5,0),"")</f>
        <v>377</v>
      </c>
      <c r="X1423" s="81">
        <f>IFERROR(VLOOKUP(A1423,'Competitors Links &amp; Pricings'!A:G,7,0),"")</f>
        <v>382.67</v>
      </c>
      <c r="Y1423" s="81">
        <f>IFERROR(VLOOKUP(A1423,'Competitors Links &amp; Pricings'!A:L,8,0),"")</f>
        <v>1</v>
      </c>
      <c r="Z1423" s="81">
        <f>IFERROR(VLOOKUP(A1423,'Competitors Links &amp; Pricings'!A:L,9,0),"")</f>
        <v>1</v>
      </c>
      <c r="AA1423" s="81">
        <f>IFERROR(VLOOKUP(A1423,'Competitors Links &amp; Pricings'!A:L,10,0),"")</f>
        <v>0.5</v>
      </c>
      <c r="AB1423" s="81">
        <f>IFERROR(VLOOKUP(A1423,'Competitors Links &amp; Pricings'!A:L,11,0),"")</f>
        <v>0.5</v>
      </c>
    </row>
    <row r="1424" spans="1:28" s="83" customFormat="1" ht="12" x14ac:dyDescent="0.25">
      <c r="A1424" s="81" t="s">
        <v>4373</v>
      </c>
      <c r="B1424" s="89">
        <v>326.97000000000003</v>
      </c>
      <c r="C1424" s="89">
        <v>368.6</v>
      </c>
      <c r="D1424" s="106">
        <f t="shared" si="88"/>
        <v>0.11294085729788386</v>
      </c>
      <c r="E1424" s="90">
        <f t="shared" si="89"/>
        <v>0</v>
      </c>
      <c r="F1424" s="90">
        <f t="shared" si="90"/>
        <v>388</v>
      </c>
      <c r="G1424" s="82" t="s">
        <v>34</v>
      </c>
      <c r="H1424" s="81" t="s">
        <v>4374</v>
      </c>
      <c r="I1424" s="81" t="s">
        <v>4375</v>
      </c>
      <c r="J1424" s="81" t="s">
        <v>435</v>
      </c>
      <c r="K1424" s="81"/>
      <c r="L1424" s="81"/>
      <c r="M1424" s="81"/>
      <c r="N1424" s="81"/>
      <c r="O1424" s="82"/>
      <c r="P1424" s="81"/>
      <c r="Q1424" s="81"/>
      <c r="R1424" s="81"/>
      <c r="S1424" s="81"/>
      <c r="T1424" s="81"/>
      <c r="U1424" s="81">
        <f t="shared" si="91"/>
        <v>0</v>
      </c>
      <c r="V1424" s="81">
        <f>IFERROR(VLOOKUP(A1424,'Competitors Links &amp; Pricings'!A:G,3,0),"")</f>
        <v>388</v>
      </c>
      <c r="W1424" s="81">
        <f>IFERROR(VLOOKUP(A1424,'Competitors Links &amp; Pricings'!A:G,5,0),"")</f>
        <v>408.56</v>
      </c>
      <c r="X1424" s="81">
        <f>IFERROR(VLOOKUP(A1424,'Competitors Links &amp; Pricings'!A:G,7,0),"")</f>
        <v>445.5</v>
      </c>
      <c r="Y1424" s="81">
        <f>IFERROR(VLOOKUP(A1424,'Competitors Links &amp; Pricings'!A:L,8,0),"")</f>
        <v>3</v>
      </c>
      <c r="Z1424" s="81">
        <f>IFERROR(VLOOKUP(A1424,'Competitors Links &amp; Pricings'!A:L,9,0),"")</f>
        <v>3.75</v>
      </c>
      <c r="AA1424" s="81">
        <f>IFERROR(VLOOKUP(A1424,'Competitors Links &amp; Pricings'!A:L,10,0),"")</f>
        <v>2</v>
      </c>
      <c r="AB1424" s="81">
        <f>IFERROR(VLOOKUP(A1424,'Competitors Links &amp; Pricings'!A:L,11,0),"")</f>
        <v>1.25</v>
      </c>
    </row>
    <row r="1425" spans="1:28" s="83" customFormat="1" ht="12" x14ac:dyDescent="0.25">
      <c r="A1425" s="81" t="s">
        <v>4376</v>
      </c>
      <c r="B1425" s="89">
        <v>346.07</v>
      </c>
      <c r="C1425" s="89">
        <v>409.38</v>
      </c>
      <c r="D1425" s="106">
        <f t="shared" si="88"/>
        <v>0.15464849284283552</v>
      </c>
      <c r="E1425" s="90">
        <f t="shared" si="89"/>
        <v>0</v>
      </c>
      <c r="F1425" s="90">
        <f t="shared" si="90"/>
        <v>371.99</v>
      </c>
      <c r="G1425" s="82" t="s">
        <v>34</v>
      </c>
      <c r="H1425" s="81" t="s">
        <v>4377</v>
      </c>
      <c r="I1425" s="81" t="s">
        <v>4378</v>
      </c>
      <c r="J1425" s="81" t="s">
        <v>435</v>
      </c>
      <c r="K1425" s="81"/>
      <c r="L1425" s="81"/>
      <c r="M1425" s="81"/>
      <c r="N1425" s="81"/>
      <c r="O1425" s="82"/>
      <c r="P1425" s="81"/>
      <c r="Q1425" s="81"/>
      <c r="R1425" s="81"/>
      <c r="S1425" s="81"/>
      <c r="T1425" s="81"/>
      <c r="U1425" s="81">
        <f t="shared" si="91"/>
        <v>0</v>
      </c>
      <c r="V1425" s="81">
        <f>IFERROR(VLOOKUP(A1425,'Competitors Links &amp; Pricings'!A:G,3,0),"")</f>
        <v>372</v>
      </c>
      <c r="W1425" s="81">
        <f>IFERROR(VLOOKUP(A1425,'Competitors Links &amp; Pricings'!A:G,5,0),"")</f>
        <v>401.39</v>
      </c>
      <c r="X1425" s="81">
        <f>IFERROR(VLOOKUP(A1425,'Competitors Links &amp; Pricings'!A:G,7,0),"")</f>
        <v>371.99</v>
      </c>
      <c r="Y1425" s="81">
        <f>IFERROR(VLOOKUP(A1425,'Competitors Links &amp; Pricings'!A:L,8,0),"")</f>
        <v>3.5</v>
      </c>
      <c r="Z1425" s="81">
        <f>IFERROR(VLOOKUP(A1425,'Competitors Links &amp; Pricings'!A:L,9,0),"")</f>
        <v>1.29</v>
      </c>
      <c r="AA1425" s="81">
        <f>IFERROR(VLOOKUP(A1425,'Competitors Links &amp; Pricings'!A:L,10,0),"")</f>
        <v>0.5</v>
      </c>
      <c r="AB1425" s="81">
        <f>IFERROR(VLOOKUP(A1425,'Competitors Links &amp; Pricings'!A:L,11,0),"")</f>
        <v>4.99</v>
      </c>
    </row>
    <row r="1426" spans="1:28" s="92" customFormat="1" ht="12" x14ac:dyDescent="0.25">
      <c r="A1426" s="91" t="s">
        <v>4379</v>
      </c>
      <c r="B1426" s="89">
        <v>306.74</v>
      </c>
      <c r="C1426" s="89">
        <v>377.8</v>
      </c>
      <c r="D1426" s="106">
        <f t="shared" si="88"/>
        <v>0.18808893594494441</v>
      </c>
      <c r="E1426" s="90">
        <f t="shared" si="89"/>
        <v>0</v>
      </c>
      <c r="F1426" s="90">
        <f t="shared" si="90"/>
        <v>350.25</v>
      </c>
      <c r="G1426" s="100" t="s">
        <v>527</v>
      </c>
      <c r="H1426" s="101" t="s">
        <v>4380</v>
      </c>
      <c r="I1426" s="101" t="s">
        <v>4381</v>
      </c>
      <c r="J1426" s="101" t="s">
        <v>435</v>
      </c>
      <c r="K1426" s="101"/>
      <c r="L1426" s="101"/>
      <c r="M1426" s="101"/>
      <c r="N1426" s="101"/>
      <c r="O1426" s="100"/>
      <c r="P1426" s="101"/>
      <c r="Q1426" s="101"/>
      <c r="R1426" s="101"/>
      <c r="S1426" s="101"/>
      <c r="T1426" s="101"/>
      <c r="U1426" s="81">
        <f t="shared" si="91"/>
        <v>0</v>
      </c>
      <c r="V1426" s="101">
        <f>IFERROR(VLOOKUP(A1426,'Competitors Links &amp; Pricings'!A:G,3,0),"")</f>
        <v>350.25</v>
      </c>
      <c r="W1426" s="101">
        <f>IFERROR(VLOOKUP(A1426,'Competitors Links &amp; Pricings'!A:G,5,0),"")</f>
        <v>359.99</v>
      </c>
      <c r="X1426" s="101">
        <f>IFERROR(VLOOKUP(A1426,'Competitors Links &amp; Pricings'!A:G,7,0),"")</f>
        <v>357</v>
      </c>
      <c r="Y1426" s="101">
        <f>IFERROR(VLOOKUP(A1426,'Competitors Links &amp; Pricings'!A:L,8,0),"")</f>
        <v>13.25</v>
      </c>
      <c r="Z1426" s="101">
        <f>IFERROR(VLOOKUP(A1426,'Competitors Links &amp; Pricings'!A:L,9,0),"")</f>
        <v>8.75</v>
      </c>
      <c r="AA1426" s="101">
        <f>IFERROR(VLOOKUP(A1426,'Competitors Links &amp; Pricings'!A:L,10,0),"")</f>
        <v>3</v>
      </c>
      <c r="AB1426" s="101">
        <f>IFERROR(VLOOKUP(A1426,'Competitors Links &amp; Pricings'!A:L,11,0),"")</f>
        <v>3.25</v>
      </c>
    </row>
    <row r="1427" spans="1:28" s="83" customFormat="1" ht="12" x14ac:dyDescent="0.25">
      <c r="A1427" s="81" t="s">
        <v>4382</v>
      </c>
      <c r="B1427" s="89">
        <v>28.44</v>
      </c>
      <c r="C1427" s="89">
        <v>33.57</v>
      </c>
      <c r="D1427" s="106">
        <f t="shared" si="88"/>
        <v>0.1528150134048257</v>
      </c>
      <c r="E1427" s="90">
        <f t="shared" si="89"/>
        <v>0</v>
      </c>
      <c r="F1427" s="90">
        <f t="shared" si="90"/>
        <v>30.25</v>
      </c>
      <c r="G1427" s="82" t="s">
        <v>34</v>
      </c>
      <c r="H1427" s="81" t="s">
        <v>4383</v>
      </c>
      <c r="I1427" s="81" t="s">
        <v>4384</v>
      </c>
      <c r="J1427" s="81" t="s">
        <v>439</v>
      </c>
      <c r="K1427" s="81"/>
      <c r="L1427" s="81"/>
      <c r="M1427" s="81"/>
      <c r="N1427" s="81"/>
      <c r="O1427" s="82"/>
      <c r="P1427" s="81"/>
      <c r="Q1427" s="81"/>
      <c r="R1427" s="81"/>
      <c r="S1427" s="81"/>
      <c r="T1427" s="81"/>
      <c r="U1427" s="81">
        <f t="shared" si="91"/>
        <v>0</v>
      </c>
      <c r="V1427" s="81">
        <f>IFERROR(VLOOKUP(A1427,'Competitors Links &amp; Pricings'!A:G,3,0),"")</f>
        <v>30.25</v>
      </c>
      <c r="W1427" s="81">
        <f>IFERROR(VLOOKUP(A1427,'Competitors Links &amp; Pricings'!A:G,5,0),"")</f>
        <v>40.270000000000003</v>
      </c>
      <c r="X1427" s="81" t="str">
        <f>IFERROR(VLOOKUP(A1427,'Competitors Links &amp; Pricings'!A:G,7,0),"")</f>
        <v xml:space="preserve"> </v>
      </c>
      <c r="Y1427" s="81">
        <f>IFERROR(VLOOKUP(A1427,'Competitors Links &amp; Pricings'!A:L,8,0),"")</f>
        <v>3</v>
      </c>
      <c r="Z1427" s="81">
        <f>IFERROR(VLOOKUP(A1427,'Competitors Links &amp; Pricings'!A:L,9,0),"")</f>
        <v>3.75</v>
      </c>
      <c r="AA1427" s="81">
        <f>IFERROR(VLOOKUP(A1427,'Competitors Links &amp; Pricings'!A:L,10,0),"")</f>
        <v>0.46</v>
      </c>
      <c r="AB1427" s="81">
        <f>IFERROR(VLOOKUP(A1427,'Competitors Links &amp; Pricings'!A:L,11,0),"")</f>
        <v>1</v>
      </c>
    </row>
    <row r="1428" spans="1:28" s="83" customFormat="1" ht="12" x14ac:dyDescent="0.25">
      <c r="A1428" s="81" t="s">
        <v>4385</v>
      </c>
      <c r="B1428" s="89">
        <v>270</v>
      </c>
      <c r="C1428" s="89">
        <v>323.73</v>
      </c>
      <c r="D1428" s="106">
        <f t="shared" si="88"/>
        <v>0.16597164303586326</v>
      </c>
      <c r="E1428" s="90">
        <f t="shared" si="89"/>
        <v>0</v>
      </c>
      <c r="F1428" s="90">
        <f t="shared" si="90"/>
        <v>261.38</v>
      </c>
      <c r="G1428" s="82" t="s">
        <v>34</v>
      </c>
      <c r="H1428" s="81" t="s">
        <v>4386</v>
      </c>
      <c r="I1428" s="81" t="s">
        <v>4387</v>
      </c>
      <c r="J1428" s="81" t="s">
        <v>439</v>
      </c>
      <c r="K1428" s="81"/>
      <c r="L1428" s="81"/>
      <c r="M1428" s="81"/>
      <c r="N1428" s="81"/>
      <c r="O1428" s="82"/>
      <c r="P1428" s="81"/>
      <c r="Q1428" s="81"/>
      <c r="R1428" s="81"/>
      <c r="S1428" s="81"/>
      <c r="T1428" s="81"/>
      <c r="U1428" s="81">
        <f t="shared" si="91"/>
        <v>0</v>
      </c>
      <c r="V1428" s="81">
        <f>IFERROR(VLOOKUP(A1428,'Competitors Links &amp; Pricings'!A:G,3,0),"")</f>
        <v>540.69000000000005</v>
      </c>
      <c r="W1428" s="81">
        <f>IFERROR(VLOOKUP(A1428,'Competitors Links &amp; Pricings'!A:G,5,0),"")</f>
        <v>527.80999999999995</v>
      </c>
      <c r="X1428" s="81">
        <f>IFERROR(VLOOKUP(A1428,'Competitors Links &amp; Pricings'!A:G,7,0),"")</f>
        <v>261.38</v>
      </c>
      <c r="Y1428" s="81">
        <f>IFERROR(VLOOKUP(A1428,'Competitors Links &amp; Pricings'!A:L,8,0),"")</f>
        <v>16.5</v>
      </c>
      <c r="Z1428" s="81">
        <f>IFERROR(VLOOKUP(A1428,'Competitors Links &amp; Pricings'!A:L,9,0),"")</f>
        <v>21</v>
      </c>
      <c r="AA1428" s="81">
        <f>IFERROR(VLOOKUP(A1428,'Competitors Links &amp; Pricings'!A:L,10,0),"")</f>
        <v>12</v>
      </c>
      <c r="AB1428" s="81">
        <f>IFERROR(VLOOKUP(A1428,'Competitors Links &amp; Pricings'!A:L,11,0),"")</f>
        <v>3.5</v>
      </c>
    </row>
    <row r="1429" spans="1:28" s="83" customFormat="1" ht="12" x14ac:dyDescent="0.25">
      <c r="A1429" s="81" t="s">
        <v>4388</v>
      </c>
      <c r="B1429" s="89">
        <v>213.75</v>
      </c>
      <c r="C1429" s="89">
        <v>260.3</v>
      </c>
      <c r="D1429" s="106">
        <f t="shared" si="88"/>
        <v>0.1788321167883212</v>
      </c>
      <c r="E1429" s="90">
        <f t="shared" si="89"/>
        <v>0</v>
      </c>
      <c r="F1429" s="90">
        <f t="shared" si="90"/>
        <v>274</v>
      </c>
      <c r="G1429" s="82" t="s">
        <v>34</v>
      </c>
      <c r="H1429" s="81" t="s">
        <v>4389</v>
      </c>
      <c r="I1429" s="81" t="s">
        <v>4390</v>
      </c>
      <c r="J1429" s="81" t="s">
        <v>439</v>
      </c>
      <c r="K1429" s="81"/>
      <c r="L1429" s="81"/>
      <c r="M1429" s="81"/>
      <c r="N1429" s="81"/>
      <c r="O1429" s="82"/>
      <c r="P1429" s="81"/>
      <c r="Q1429" s="81"/>
      <c r="R1429" s="81"/>
      <c r="S1429" s="81"/>
      <c r="T1429" s="81"/>
      <c r="U1429" s="81">
        <f t="shared" si="91"/>
        <v>0</v>
      </c>
      <c r="V1429" s="81">
        <f>IFERROR(VLOOKUP(A1429,'Competitors Links &amp; Pricings'!A:G,3,0),"")</f>
        <v>326.3</v>
      </c>
      <c r="W1429" s="81">
        <f>IFERROR(VLOOKUP(A1429,'Competitors Links &amp; Pricings'!A:G,5,0),"")</f>
        <v>432.09</v>
      </c>
      <c r="X1429" s="81">
        <f>IFERROR(VLOOKUP(A1429,'Competitors Links &amp; Pricings'!A:G,7,0),"")</f>
        <v>274</v>
      </c>
      <c r="Y1429" s="81">
        <f>IFERROR(VLOOKUP(A1429,'Competitors Links &amp; Pricings'!A:L,8,0),"")</f>
        <v>5</v>
      </c>
      <c r="Z1429" s="81">
        <f>IFERROR(VLOOKUP(A1429,'Competitors Links &amp; Pricings'!A:L,9,0),"")</f>
        <v>16</v>
      </c>
      <c r="AA1429" s="81">
        <f>IFERROR(VLOOKUP(A1429,'Competitors Links &amp; Pricings'!A:L,10,0),"")</f>
        <v>8.1</v>
      </c>
      <c r="AB1429" s="81">
        <f>IFERROR(VLOOKUP(A1429,'Competitors Links &amp; Pricings'!A:L,11,0),"")</f>
        <v>14</v>
      </c>
    </row>
    <row r="1430" spans="1:28" s="83" customFormat="1" ht="12" x14ac:dyDescent="0.25">
      <c r="A1430" s="81" t="s">
        <v>4392</v>
      </c>
      <c r="B1430" s="89">
        <v>128.13</v>
      </c>
      <c r="C1430" s="89">
        <v>144.74</v>
      </c>
      <c r="D1430" s="106">
        <f t="shared" si="88"/>
        <v>0.11475749620008299</v>
      </c>
      <c r="E1430" s="90">
        <f t="shared" si="89"/>
        <v>0</v>
      </c>
      <c r="F1430" s="90">
        <f t="shared" si="90"/>
        <v>152.36000000000001</v>
      </c>
      <c r="G1430" s="82" t="s">
        <v>34</v>
      </c>
      <c r="H1430" s="81" t="s">
        <v>4393</v>
      </c>
      <c r="I1430" s="81" t="s">
        <v>4394</v>
      </c>
      <c r="J1430" s="81" t="s">
        <v>439</v>
      </c>
      <c r="K1430" s="81"/>
      <c r="L1430" s="81"/>
      <c r="M1430" s="81"/>
      <c r="N1430" s="81"/>
      <c r="O1430" s="82"/>
      <c r="P1430" s="81"/>
      <c r="Q1430" s="81"/>
      <c r="R1430" s="81"/>
      <c r="S1430" s="81"/>
      <c r="T1430" s="81"/>
      <c r="U1430" s="81">
        <f t="shared" si="91"/>
        <v>0</v>
      </c>
      <c r="V1430" s="81">
        <f>IFERROR(VLOOKUP(A1430,'Competitors Links &amp; Pricings'!A:G,3,0),"")</f>
        <v>153.34</v>
      </c>
      <c r="W1430" s="81">
        <f>IFERROR(VLOOKUP(A1430,'Competitors Links &amp; Pricings'!A:G,5,0),"")</f>
        <v>152.36000000000001</v>
      </c>
      <c r="X1430" s="81">
        <f>IFERROR(VLOOKUP(A1430,'Competitors Links &amp; Pricings'!A:G,7,0),"")</f>
        <v>437.14</v>
      </c>
      <c r="Y1430" s="81">
        <f>IFERROR(VLOOKUP(A1430,'Competitors Links &amp; Pricings'!A:L,8,0),"")</f>
        <v>9</v>
      </c>
      <c r="Z1430" s="81">
        <f>IFERROR(VLOOKUP(A1430,'Competitors Links &amp; Pricings'!A:L,9,0),"")</f>
        <v>14</v>
      </c>
      <c r="AA1430" s="81">
        <f>IFERROR(VLOOKUP(A1430,'Competitors Links &amp; Pricings'!A:L,10,0),"")</f>
        <v>5</v>
      </c>
      <c r="AB1430" s="81">
        <f>IFERROR(VLOOKUP(A1430,'Competitors Links &amp; Pricings'!A:L,11,0),"")</f>
        <v>4.5</v>
      </c>
    </row>
    <row r="1431" spans="1:28" s="83" customFormat="1" ht="12" x14ac:dyDescent="0.25">
      <c r="A1431" s="81" t="s">
        <v>4395</v>
      </c>
      <c r="B1431" s="89">
        <v>96.25</v>
      </c>
      <c r="C1431" s="89">
        <v>108.74</v>
      </c>
      <c r="D1431" s="106">
        <f t="shared" si="88"/>
        <v>0.11486113665624421</v>
      </c>
      <c r="E1431" s="90">
        <f t="shared" si="89"/>
        <v>0</v>
      </c>
      <c r="F1431" s="90">
        <f t="shared" si="90"/>
        <v>114.46</v>
      </c>
      <c r="G1431" s="82" t="s">
        <v>34</v>
      </c>
      <c r="H1431" s="81" t="s">
        <v>4396</v>
      </c>
      <c r="I1431" s="81" t="s">
        <v>4397</v>
      </c>
      <c r="J1431" s="81" t="s">
        <v>439</v>
      </c>
      <c r="K1431" s="81"/>
      <c r="L1431" s="81"/>
      <c r="M1431" s="81"/>
      <c r="N1431" s="81"/>
      <c r="O1431" s="82"/>
      <c r="P1431" s="81"/>
      <c r="Q1431" s="81"/>
      <c r="R1431" s="81"/>
      <c r="S1431" s="81"/>
      <c r="T1431" s="81"/>
      <c r="U1431" s="81">
        <f t="shared" si="91"/>
        <v>0</v>
      </c>
      <c r="V1431" s="81">
        <f>IFERROR(VLOOKUP(A1431,'Competitors Links &amp; Pricings'!A:G,3,0),"")</f>
        <v>146.94999999999999</v>
      </c>
      <c r="W1431" s="81">
        <f>IFERROR(VLOOKUP(A1431,'Competitors Links &amp; Pricings'!A:G,5,0),"")</f>
        <v>114.46</v>
      </c>
      <c r="X1431" s="81">
        <f>IFERROR(VLOOKUP(A1431,'Competitors Links &amp; Pricings'!A:G,7,0),"")</f>
        <v>118</v>
      </c>
      <c r="Y1431" s="81">
        <f>IFERROR(VLOOKUP(A1431,'Competitors Links &amp; Pricings'!A:L,8,0),"")</f>
        <v>4</v>
      </c>
      <c r="Z1431" s="81">
        <f>IFERROR(VLOOKUP(A1431,'Competitors Links &amp; Pricings'!A:L,9,0),"")</f>
        <v>5</v>
      </c>
      <c r="AA1431" s="81">
        <f>IFERROR(VLOOKUP(A1431,'Competitors Links &amp; Pricings'!A:L,10,0),"")</f>
        <v>2.4</v>
      </c>
      <c r="AB1431" s="81">
        <f>IFERROR(VLOOKUP(A1431,'Competitors Links &amp; Pricings'!A:L,11,0),"")</f>
        <v>11</v>
      </c>
    </row>
    <row r="1432" spans="1:28" s="83" customFormat="1" ht="12" x14ac:dyDescent="0.25">
      <c r="A1432" s="81" t="s">
        <v>4398</v>
      </c>
      <c r="B1432" s="89">
        <v>91.25</v>
      </c>
      <c r="C1432" s="89">
        <v>112.81</v>
      </c>
      <c r="D1432" s="106">
        <f t="shared" si="88"/>
        <v>0.19111780870490205</v>
      </c>
      <c r="E1432" s="90">
        <f t="shared" si="89"/>
        <v>0</v>
      </c>
      <c r="F1432" s="90">
        <f t="shared" si="90"/>
        <v>118.75</v>
      </c>
      <c r="G1432" s="82" t="s">
        <v>34</v>
      </c>
      <c r="H1432" s="81" t="s">
        <v>4399</v>
      </c>
      <c r="I1432" s="81" t="s">
        <v>4400</v>
      </c>
      <c r="J1432" s="81" t="s">
        <v>439</v>
      </c>
      <c r="K1432" s="81"/>
      <c r="L1432" s="81"/>
      <c r="M1432" s="81"/>
      <c r="N1432" s="81"/>
      <c r="O1432" s="82"/>
      <c r="P1432" s="81"/>
      <c r="Q1432" s="81"/>
      <c r="R1432" s="81"/>
      <c r="S1432" s="81"/>
      <c r="T1432" s="81"/>
      <c r="U1432" s="81">
        <f t="shared" si="91"/>
        <v>0</v>
      </c>
      <c r="V1432" s="81">
        <f>IFERROR(VLOOKUP(A1432,'Competitors Links &amp; Pricings'!A:G,3,0),"")</f>
        <v>119.99</v>
      </c>
      <c r="W1432" s="81">
        <f>IFERROR(VLOOKUP(A1432,'Competitors Links &amp; Pricings'!A:G,5,0),"")</f>
        <v>124.9</v>
      </c>
      <c r="X1432" s="81">
        <f>IFERROR(VLOOKUP(A1432,'Competitors Links &amp; Pricings'!A:G,7,0),"")</f>
        <v>118.75</v>
      </c>
      <c r="Y1432" s="81">
        <f>IFERROR(VLOOKUP(A1432,'Competitors Links &amp; Pricings'!A:L,8,0),"")</f>
        <v>9</v>
      </c>
      <c r="Z1432" s="81">
        <f>IFERROR(VLOOKUP(A1432,'Competitors Links &amp; Pricings'!A:L,9,0),"")</f>
        <v>14</v>
      </c>
      <c r="AA1432" s="81">
        <f>IFERROR(VLOOKUP(A1432,'Competitors Links &amp; Pricings'!A:L,10,0),"")</f>
        <v>4</v>
      </c>
      <c r="AB1432" s="81">
        <f>IFERROR(VLOOKUP(A1432,'Competitors Links &amp; Pricings'!A:L,11,0),"")</f>
        <v>4</v>
      </c>
    </row>
    <row r="1433" spans="1:28" s="83" customFormat="1" ht="12" x14ac:dyDescent="0.25">
      <c r="A1433" s="81" t="s">
        <v>4401</v>
      </c>
      <c r="B1433" s="89">
        <v>1.86</v>
      </c>
      <c r="C1433" s="89">
        <v>2.19</v>
      </c>
      <c r="D1433" s="106">
        <f t="shared" si="88"/>
        <v>0.15068493150684925</v>
      </c>
      <c r="E1433" s="90">
        <f t="shared" si="89"/>
        <v>0</v>
      </c>
      <c r="F1433" s="90">
        <f t="shared" si="90"/>
        <v>2.15</v>
      </c>
      <c r="G1433" s="82" t="s">
        <v>34</v>
      </c>
      <c r="H1433" s="81" t="s">
        <v>4402</v>
      </c>
      <c r="I1433" s="81" t="s">
        <v>4403</v>
      </c>
      <c r="J1433" s="81" t="s">
        <v>439</v>
      </c>
      <c r="K1433" s="81"/>
      <c r="L1433" s="81"/>
      <c r="M1433" s="81"/>
      <c r="N1433" s="81"/>
      <c r="O1433" s="82"/>
      <c r="P1433" s="81"/>
      <c r="Q1433" s="81"/>
      <c r="R1433" s="81"/>
      <c r="S1433" s="81"/>
      <c r="T1433" s="81"/>
      <c r="U1433" s="81">
        <f t="shared" si="91"/>
        <v>0</v>
      </c>
      <c r="V1433" s="81">
        <f>IFERROR(VLOOKUP(A1433,'Competitors Links &amp; Pricings'!A:G,3,0),"")</f>
        <v>3.28</v>
      </c>
      <c r="W1433" s="81">
        <f>IFERROR(VLOOKUP(A1433,'Competitors Links &amp; Pricings'!A:G,5,0),"")</f>
        <v>2.15</v>
      </c>
      <c r="X1433" s="81">
        <f>IFERROR(VLOOKUP(A1433,'Competitors Links &amp; Pricings'!A:G,7,0),"")</f>
        <v>65.930000000000007</v>
      </c>
      <c r="Y1433" s="81">
        <f>IFERROR(VLOOKUP(A1433,'Competitors Links &amp; Pricings'!A:L,8,0),"")</f>
        <v>8.31</v>
      </c>
      <c r="Z1433" s="81">
        <f>IFERROR(VLOOKUP(A1433,'Competitors Links &amp; Pricings'!A:L,9,0),"")</f>
        <v>10.79</v>
      </c>
      <c r="AA1433" s="81">
        <f>IFERROR(VLOOKUP(A1433,'Competitors Links &amp; Pricings'!A:L,10,0),"")</f>
        <v>0.2</v>
      </c>
      <c r="AB1433" s="81">
        <f>IFERROR(VLOOKUP(A1433,'Competitors Links &amp; Pricings'!A:L,11,0),"")</f>
        <v>1.46</v>
      </c>
    </row>
    <row r="1434" spans="1:28" s="83" customFormat="1" ht="12" x14ac:dyDescent="0.25">
      <c r="A1434" s="81" t="s">
        <v>4404</v>
      </c>
      <c r="B1434" s="89">
        <v>0.94</v>
      </c>
      <c r="C1434" s="89">
        <v>1.1499999999999999</v>
      </c>
      <c r="D1434" s="106">
        <f t="shared" si="88"/>
        <v>0.18260869565217389</v>
      </c>
      <c r="E1434" s="90">
        <f t="shared" si="89"/>
        <v>0</v>
      </c>
      <c r="F1434" s="90">
        <f t="shared" si="90"/>
        <v>1.66</v>
      </c>
      <c r="G1434" s="82" t="s">
        <v>34</v>
      </c>
      <c r="H1434" s="81" t="s">
        <v>4405</v>
      </c>
      <c r="I1434" s="81" t="s">
        <v>4406</v>
      </c>
      <c r="J1434" s="81" t="s">
        <v>439</v>
      </c>
      <c r="K1434" s="81"/>
      <c r="L1434" s="81"/>
      <c r="M1434" s="81"/>
      <c r="N1434" s="81"/>
      <c r="O1434" s="82"/>
      <c r="P1434" s="81"/>
      <c r="Q1434" s="81"/>
      <c r="R1434" s="81"/>
      <c r="S1434" s="81"/>
      <c r="T1434" s="81"/>
      <c r="U1434" s="81">
        <f t="shared" si="91"/>
        <v>0</v>
      </c>
      <c r="V1434" s="81">
        <f>IFERROR(VLOOKUP(A1434,'Competitors Links &amp; Pricings'!A:G,3,0),"")</f>
        <v>1.66</v>
      </c>
      <c r="W1434" s="81">
        <f>IFERROR(VLOOKUP(A1434,'Competitors Links &amp; Pricings'!A:G,5,0),"")</f>
        <v>2</v>
      </c>
      <c r="X1434" s="81" t="str">
        <f>IFERROR(VLOOKUP(A1434,'Competitors Links &amp; Pricings'!A:G,7,0),"")</f>
        <v xml:space="preserve"> </v>
      </c>
      <c r="Y1434" s="81">
        <f>IFERROR(VLOOKUP(A1434,'Competitors Links &amp; Pricings'!A:L,8,0),"")</f>
        <v>1.6</v>
      </c>
      <c r="Z1434" s="81">
        <f>IFERROR(VLOOKUP(A1434,'Competitors Links &amp; Pricings'!A:L,9,0),"")</f>
        <v>2.6</v>
      </c>
      <c r="AA1434" s="81">
        <f>IFERROR(VLOOKUP(A1434,'Competitors Links &amp; Pricings'!A:L,10,0),"")</f>
        <v>0.4</v>
      </c>
      <c r="AB1434" s="81">
        <f>IFERROR(VLOOKUP(A1434,'Competitors Links &amp; Pricings'!A:L,11,0),"")</f>
        <v>1.2</v>
      </c>
    </row>
    <row r="1435" spans="1:28" s="83" customFormat="1" ht="12" x14ac:dyDescent="0.25">
      <c r="A1435" s="81" t="s">
        <v>4407</v>
      </c>
      <c r="B1435" s="89">
        <v>19.38</v>
      </c>
      <c r="C1435" s="89">
        <v>22.82</v>
      </c>
      <c r="D1435" s="106">
        <f t="shared" si="88"/>
        <v>0.15074496056091152</v>
      </c>
      <c r="E1435" s="90">
        <f t="shared" si="89"/>
        <v>0</v>
      </c>
      <c r="F1435" s="90">
        <f t="shared" si="90"/>
        <v>16.25</v>
      </c>
      <c r="G1435" s="82" t="s">
        <v>34</v>
      </c>
      <c r="H1435" s="81" t="s">
        <v>4408</v>
      </c>
      <c r="I1435" s="81" t="s">
        <v>4409</v>
      </c>
      <c r="J1435" s="81" t="s">
        <v>439</v>
      </c>
      <c r="K1435" s="81"/>
      <c r="L1435" s="81"/>
      <c r="M1435" s="81"/>
      <c r="N1435" s="81"/>
      <c r="O1435" s="82"/>
      <c r="P1435" s="81"/>
      <c r="Q1435" s="81"/>
      <c r="R1435" s="81"/>
      <c r="S1435" s="81"/>
      <c r="T1435" s="81"/>
      <c r="U1435" s="81">
        <f t="shared" si="91"/>
        <v>0</v>
      </c>
      <c r="V1435" s="81">
        <f>IFERROR(VLOOKUP(A1435,'Competitors Links &amp; Pricings'!A:G,3,0),"")</f>
        <v>16.25</v>
      </c>
      <c r="W1435" s="81">
        <f>IFERROR(VLOOKUP(A1435,'Competitors Links &amp; Pricings'!A:G,5,0),"")</f>
        <v>27.24</v>
      </c>
      <c r="X1435" s="81" t="str">
        <f>IFERROR(VLOOKUP(A1435,'Competitors Links &amp; Pricings'!A:G,7,0),"")</f>
        <v xml:space="preserve"> </v>
      </c>
      <c r="Y1435" s="81">
        <f>IFERROR(VLOOKUP(A1435,'Competitors Links &amp; Pricings'!A:L,8,0),"")</f>
        <v>8</v>
      </c>
      <c r="Z1435" s="81">
        <f>IFERROR(VLOOKUP(A1435,'Competitors Links &amp; Pricings'!A:L,9,0),"")</f>
        <v>12</v>
      </c>
      <c r="AA1435" s="81">
        <f>IFERROR(VLOOKUP(A1435,'Competitors Links &amp; Pricings'!A:L,10,0),"")</f>
        <v>2</v>
      </c>
      <c r="AB1435" s="81">
        <f>IFERROR(VLOOKUP(A1435,'Competitors Links &amp; Pricings'!A:L,11,0),"")</f>
        <v>2</v>
      </c>
    </row>
    <row r="1436" spans="1:28" s="83" customFormat="1" ht="12" x14ac:dyDescent="0.25">
      <c r="A1436" s="81" t="s">
        <v>4411</v>
      </c>
      <c r="B1436" s="89">
        <v>3.75</v>
      </c>
      <c r="C1436" s="89">
        <v>4.6399999999999997</v>
      </c>
      <c r="D1436" s="106">
        <f t="shared" si="88"/>
        <v>0.19181034482758616</v>
      </c>
      <c r="E1436" s="90">
        <f t="shared" si="89"/>
        <v>0</v>
      </c>
      <c r="F1436" s="90">
        <f t="shared" si="90"/>
        <v>0</v>
      </c>
      <c r="G1436" s="82" t="s">
        <v>34</v>
      </c>
      <c r="H1436" s="81" t="s">
        <v>4412</v>
      </c>
      <c r="I1436" s="81" t="s">
        <v>4413</v>
      </c>
      <c r="J1436" s="81" t="s">
        <v>439</v>
      </c>
      <c r="K1436" s="81"/>
      <c r="L1436" s="81"/>
      <c r="M1436" s="81"/>
      <c r="N1436" s="81"/>
      <c r="O1436" s="82"/>
      <c r="P1436" s="81"/>
      <c r="Q1436" s="81"/>
      <c r="R1436" s="81"/>
      <c r="S1436" s="81"/>
      <c r="T1436" s="81"/>
      <c r="U1436" s="81">
        <f t="shared" si="91"/>
        <v>0</v>
      </c>
      <c r="V1436" s="81" t="str">
        <f>IFERROR(VLOOKUP(A1436,'Competitors Links &amp; Pricings'!A:G,3,0),"")</f>
        <v xml:space="preserve"> </v>
      </c>
      <c r="W1436" s="81" t="str">
        <f>IFERROR(VLOOKUP(A1436,'Competitors Links &amp; Pricings'!A:G,5,0),"")</f>
        <v xml:space="preserve"> </v>
      </c>
      <c r="X1436" s="81" t="str">
        <f>IFERROR(VLOOKUP(A1436,'Competitors Links &amp; Pricings'!A:G,7,0),"")</f>
        <v xml:space="preserve"> </v>
      </c>
      <c r="Y1436" s="81">
        <f>IFERROR(VLOOKUP(A1436,'Competitors Links &amp; Pricings'!A:L,8,0),"")</f>
        <v>10</v>
      </c>
      <c r="Z1436" s="81">
        <f>IFERROR(VLOOKUP(A1436,'Competitors Links &amp; Pricings'!A:L,9,0),"")</f>
        <v>13</v>
      </c>
      <c r="AA1436" s="81">
        <f>IFERROR(VLOOKUP(A1436,'Competitors Links &amp; Pricings'!A:L,10,0),"")</f>
        <v>1</v>
      </c>
      <c r="AB1436" s="81">
        <f>IFERROR(VLOOKUP(A1436,'Competitors Links &amp; Pricings'!A:L,11,0),"")</f>
        <v>1</v>
      </c>
    </row>
    <row r="1437" spans="1:28" s="83" customFormat="1" ht="12" x14ac:dyDescent="0.25">
      <c r="A1437" s="81" t="s">
        <v>4414</v>
      </c>
      <c r="B1437" s="89">
        <v>6.72</v>
      </c>
      <c r="C1437" s="89">
        <v>7.91</v>
      </c>
      <c r="D1437" s="106">
        <f t="shared" si="88"/>
        <v>0.15044247787610623</v>
      </c>
      <c r="E1437" s="90">
        <f t="shared" si="89"/>
        <v>0</v>
      </c>
      <c r="F1437" s="90">
        <f t="shared" si="90"/>
        <v>7.1</v>
      </c>
      <c r="G1437" s="82" t="s">
        <v>34</v>
      </c>
      <c r="H1437" s="81" t="s">
        <v>4415</v>
      </c>
      <c r="I1437" s="81" t="s">
        <v>4416</v>
      </c>
      <c r="J1437" s="81" t="s">
        <v>439</v>
      </c>
      <c r="K1437" s="81"/>
      <c r="L1437" s="81"/>
      <c r="M1437" s="81"/>
      <c r="N1437" s="81"/>
      <c r="O1437" s="82"/>
      <c r="P1437" s="81"/>
      <c r="Q1437" s="81"/>
      <c r="R1437" s="81"/>
      <c r="S1437" s="81"/>
      <c r="T1437" s="81"/>
      <c r="U1437" s="81">
        <f t="shared" si="91"/>
        <v>0</v>
      </c>
      <c r="V1437" s="81">
        <f>IFERROR(VLOOKUP(A1437,'Competitors Links &amp; Pricings'!A:G,3,0),"")</f>
        <v>8.8699999999999992</v>
      </c>
      <c r="W1437" s="81">
        <f>IFERROR(VLOOKUP(A1437,'Competitors Links &amp; Pricings'!A:G,5,0),"")</f>
        <v>7.1</v>
      </c>
      <c r="X1437" s="81">
        <f>IFERROR(VLOOKUP(A1437,'Competitors Links &amp; Pricings'!A:G,7,0),"")</f>
        <v>8.74</v>
      </c>
      <c r="Y1437" s="81">
        <f>IFERROR(VLOOKUP(A1437,'Competitors Links &amp; Pricings'!A:L,8,0),"")</f>
        <v>1.5</v>
      </c>
      <c r="Z1437" s="81">
        <f>IFERROR(VLOOKUP(A1437,'Competitors Links &amp; Pricings'!A:L,9,0),"")</f>
        <v>4.25</v>
      </c>
      <c r="AA1437" s="81">
        <f>IFERROR(VLOOKUP(A1437,'Competitors Links &amp; Pricings'!A:L,10,0),"")</f>
        <v>0.64</v>
      </c>
      <c r="AB1437" s="81">
        <f>IFERROR(VLOOKUP(A1437,'Competitors Links &amp; Pricings'!A:L,11,0),"")</f>
        <v>1</v>
      </c>
    </row>
    <row r="1438" spans="1:28" s="83" customFormat="1" ht="12" x14ac:dyDescent="0.25">
      <c r="A1438" s="81" t="s">
        <v>4417</v>
      </c>
      <c r="B1438" s="89">
        <v>26.88</v>
      </c>
      <c r="C1438" s="89">
        <v>32.64</v>
      </c>
      <c r="D1438" s="106">
        <f t="shared" si="88"/>
        <v>0.17647058823529416</v>
      </c>
      <c r="E1438" s="90">
        <f t="shared" si="89"/>
        <v>0</v>
      </c>
      <c r="F1438" s="90">
        <f t="shared" si="90"/>
        <v>35.479999999999997</v>
      </c>
      <c r="G1438" s="82" t="s">
        <v>34</v>
      </c>
      <c r="H1438" s="81" t="s">
        <v>4418</v>
      </c>
      <c r="I1438" s="81" t="s">
        <v>4419</v>
      </c>
      <c r="J1438" s="81" t="s">
        <v>439</v>
      </c>
      <c r="K1438" s="81"/>
      <c r="L1438" s="81"/>
      <c r="M1438" s="81"/>
      <c r="N1438" s="81"/>
      <c r="O1438" s="82"/>
      <c r="P1438" s="81"/>
      <c r="Q1438" s="81"/>
      <c r="R1438" s="81"/>
      <c r="S1438" s="81"/>
      <c r="T1438" s="81"/>
      <c r="U1438" s="81">
        <f t="shared" si="91"/>
        <v>0</v>
      </c>
      <c r="V1438" s="81">
        <f>IFERROR(VLOOKUP(A1438,'Competitors Links &amp; Pricings'!A:G,3,0),"")</f>
        <v>35.479999999999997</v>
      </c>
      <c r="W1438" s="81">
        <f>IFERROR(VLOOKUP(A1438,'Competitors Links &amp; Pricings'!A:G,5,0),"")</f>
        <v>38.9</v>
      </c>
      <c r="X1438" s="81" t="str">
        <f>IFERROR(VLOOKUP(A1438,'Competitors Links &amp; Pricings'!A:G,7,0),"")</f>
        <v xml:space="preserve"> </v>
      </c>
      <c r="Y1438" s="81">
        <f>IFERROR(VLOOKUP(A1438,'Competitors Links &amp; Pricings'!A:L,8,0),"")</f>
        <v>12</v>
      </c>
      <c r="Z1438" s="81">
        <f>IFERROR(VLOOKUP(A1438,'Competitors Links &amp; Pricings'!A:L,9,0),"")</f>
        <v>12</v>
      </c>
      <c r="AA1438" s="81">
        <f>IFERROR(VLOOKUP(A1438,'Competitors Links &amp; Pricings'!A:L,10,0),"")</f>
        <v>2</v>
      </c>
      <c r="AB1438" s="81">
        <f>IFERROR(VLOOKUP(A1438,'Competitors Links &amp; Pricings'!A:L,11,0),"")</f>
        <v>5</v>
      </c>
    </row>
    <row r="1439" spans="1:28" s="83" customFormat="1" ht="12" x14ac:dyDescent="0.25">
      <c r="A1439" s="81" t="s">
        <v>4420</v>
      </c>
      <c r="B1439" s="89">
        <v>93.75</v>
      </c>
      <c r="C1439" s="89">
        <v>110.63</v>
      </c>
      <c r="D1439" s="106">
        <f t="shared" si="88"/>
        <v>0.15258067431980471</v>
      </c>
      <c r="E1439" s="90">
        <f t="shared" si="89"/>
        <v>0</v>
      </c>
      <c r="F1439" s="90">
        <f t="shared" si="90"/>
        <v>85.49</v>
      </c>
      <c r="G1439" s="82" t="s">
        <v>34</v>
      </c>
      <c r="H1439" s="81" t="s">
        <v>4421</v>
      </c>
      <c r="I1439" s="81" t="s">
        <v>4422</v>
      </c>
      <c r="J1439" s="81" t="s">
        <v>439</v>
      </c>
      <c r="K1439" s="81"/>
      <c r="L1439" s="81"/>
      <c r="M1439" s="81"/>
      <c r="N1439" s="81"/>
      <c r="O1439" s="82"/>
      <c r="P1439" s="81"/>
      <c r="Q1439" s="81"/>
      <c r="R1439" s="81"/>
      <c r="S1439" s="81"/>
      <c r="T1439" s="81"/>
      <c r="U1439" s="81">
        <f t="shared" si="91"/>
        <v>0</v>
      </c>
      <c r="V1439" s="81">
        <f>IFERROR(VLOOKUP(A1439,'Competitors Links &amp; Pricings'!A:G,3,0),"")</f>
        <v>85.49</v>
      </c>
      <c r="W1439" s="81">
        <f>IFERROR(VLOOKUP(A1439,'Competitors Links &amp; Pricings'!A:G,5,0),"")</f>
        <v>97.85</v>
      </c>
      <c r="X1439" s="81">
        <f>IFERROR(VLOOKUP(A1439,'Competitors Links &amp; Pricings'!A:G,7,0),"")</f>
        <v>115.2</v>
      </c>
      <c r="Y1439" s="81">
        <f>IFERROR(VLOOKUP(A1439,'Competitors Links &amp; Pricings'!A:L,8,0),"")</f>
        <v>11.5</v>
      </c>
      <c r="Z1439" s="81">
        <f>IFERROR(VLOOKUP(A1439,'Competitors Links &amp; Pricings'!A:L,9,0),"")</f>
        <v>11.5</v>
      </c>
      <c r="AA1439" s="81">
        <f>IFERROR(VLOOKUP(A1439,'Competitors Links &amp; Pricings'!A:L,10,0),"")</f>
        <v>3</v>
      </c>
      <c r="AB1439" s="81">
        <f>IFERROR(VLOOKUP(A1439,'Competitors Links &amp; Pricings'!A:L,11,0),"")</f>
        <v>5</v>
      </c>
    </row>
    <row r="1440" spans="1:28" s="83" customFormat="1" ht="12" x14ac:dyDescent="0.25">
      <c r="A1440" s="81" t="s">
        <v>4423</v>
      </c>
      <c r="B1440" s="89">
        <v>93.75</v>
      </c>
      <c r="C1440" s="89">
        <v>109.44</v>
      </c>
      <c r="D1440" s="106">
        <f t="shared" si="88"/>
        <v>0.14336622807017543</v>
      </c>
      <c r="E1440" s="90">
        <f t="shared" si="89"/>
        <v>0</v>
      </c>
      <c r="F1440" s="90">
        <f t="shared" si="90"/>
        <v>85.49</v>
      </c>
      <c r="G1440" s="82" t="s">
        <v>34</v>
      </c>
      <c r="H1440" s="81" t="s">
        <v>4424</v>
      </c>
      <c r="I1440" s="81" t="s">
        <v>4425</v>
      </c>
      <c r="J1440" s="81" t="s">
        <v>439</v>
      </c>
      <c r="K1440" s="81"/>
      <c r="L1440" s="81"/>
      <c r="M1440" s="81"/>
      <c r="N1440" s="81"/>
      <c r="O1440" s="82"/>
      <c r="P1440" s="81"/>
      <c r="Q1440" s="81"/>
      <c r="R1440" s="81"/>
      <c r="S1440" s="81"/>
      <c r="T1440" s="81"/>
      <c r="U1440" s="81">
        <f t="shared" si="91"/>
        <v>0</v>
      </c>
      <c r="V1440" s="81">
        <f>IFERROR(VLOOKUP(A1440,'Competitors Links &amp; Pricings'!A:G,3,0),"")</f>
        <v>85.49</v>
      </c>
      <c r="W1440" s="81">
        <f>IFERROR(VLOOKUP(A1440,'Competitors Links &amp; Pricings'!A:G,5,0),"")</f>
        <v>115.2</v>
      </c>
      <c r="X1440" s="81">
        <f>IFERROR(VLOOKUP(A1440,'Competitors Links &amp; Pricings'!A:G,7,0),"")</f>
        <v>117</v>
      </c>
      <c r="Y1440" s="81">
        <f>IFERROR(VLOOKUP(A1440,'Competitors Links &amp; Pricings'!A:L,8,0),"")</f>
        <v>12</v>
      </c>
      <c r="Z1440" s="81">
        <f>IFERROR(VLOOKUP(A1440,'Competitors Links &amp; Pricings'!A:L,9,0),"")</f>
        <v>12</v>
      </c>
      <c r="AA1440" s="81">
        <f>IFERROR(VLOOKUP(A1440,'Competitors Links &amp; Pricings'!A:L,10,0),"")</f>
        <v>2.2999999999999998</v>
      </c>
      <c r="AB1440" s="81">
        <f>IFERROR(VLOOKUP(A1440,'Competitors Links &amp; Pricings'!A:L,11,0),"")</f>
        <v>6</v>
      </c>
    </row>
    <row r="1441" spans="1:28" s="83" customFormat="1" ht="12" x14ac:dyDescent="0.25">
      <c r="A1441" s="81" t="s">
        <v>4426</v>
      </c>
      <c r="B1441" s="89">
        <v>164.04</v>
      </c>
      <c r="C1441" s="89">
        <v>195.56</v>
      </c>
      <c r="D1441" s="106">
        <f t="shared" si="88"/>
        <v>0.16117815504193092</v>
      </c>
      <c r="E1441" s="90">
        <f t="shared" si="89"/>
        <v>0</v>
      </c>
      <c r="F1441" s="90">
        <f t="shared" si="90"/>
        <v>189.05</v>
      </c>
      <c r="G1441" s="82" t="s">
        <v>34</v>
      </c>
      <c r="H1441" s="81" t="s">
        <v>4427</v>
      </c>
      <c r="I1441" s="81" t="s">
        <v>4428</v>
      </c>
      <c r="J1441" s="81" t="s">
        <v>435</v>
      </c>
      <c r="K1441" s="81"/>
      <c r="L1441" s="81"/>
      <c r="M1441" s="81"/>
      <c r="N1441" s="81"/>
      <c r="O1441" s="82"/>
      <c r="P1441" s="81"/>
      <c r="Q1441" s="81"/>
      <c r="R1441" s="81"/>
      <c r="S1441" s="81"/>
      <c r="T1441" s="81"/>
      <c r="U1441" s="81">
        <f t="shared" si="91"/>
        <v>0</v>
      </c>
      <c r="V1441" s="81">
        <f>IFERROR(VLOOKUP(A1441,'Competitors Links &amp; Pricings'!A:G,3,0),"")</f>
        <v>189.05</v>
      </c>
      <c r="W1441" s="81">
        <f>IFERROR(VLOOKUP(A1441,'Competitors Links &amp; Pricings'!A:G,5,0),"")</f>
        <v>193.33</v>
      </c>
      <c r="X1441" s="81">
        <f>IFERROR(VLOOKUP(A1441,'Competitors Links &amp; Pricings'!A:G,7,0),"")</f>
        <v>207.71</v>
      </c>
      <c r="Y1441" s="81">
        <f>IFERROR(VLOOKUP(A1441,'Competitors Links &amp; Pricings'!A:L,8,0),"")</f>
        <v>6.25</v>
      </c>
      <c r="Z1441" s="81">
        <f>IFERROR(VLOOKUP(A1441,'Competitors Links &amp; Pricings'!A:L,9,0),"")</f>
        <v>10.5</v>
      </c>
      <c r="AA1441" s="81">
        <f>IFERROR(VLOOKUP(A1441,'Competitors Links &amp; Pricings'!A:L,10,0),"")</f>
        <v>1</v>
      </c>
      <c r="AB1441" s="81">
        <f>IFERROR(VLOOKUP(A1441,'Competitors Links &amp; Pricings'!A:L,11,0),"")</f>
        <v>1.27</v>
      </c>
    </row>
    <row r="1442" spans="1:28" s="83" customFormat="1" ht="12" x14ac:dyDescent="0.25">
      <c r="A1442" s="81" t="s">
        <v>4429</v>
      </c>
      <c r="B1442" s="89">
        <v>25.53</v>
      </c>
      <c r="C1442" s="89">
        <v>67.900000000000006</v>
      </c>
      <c r="D1442" s="106">
        <f t="shared" si="88"/>
        <v>0.6240058910162003</v>
      </c>
      <c r="E1442" s="90">
        <f t="shared" si="89"/>
        <v>0</v>
      </c>
      <c r="F1442" s="90">
        <f t="shared" si="90"/>
        <v>73.8</v>
      </c>
      <c r="G1442" s="82" t="s">
        <v>34</v>
      </c>
      <c r="H1442" s="81" t="s">
        <v>4430</v>
      </c>
      <c r="I1442" s="81" t="s">
        <v>4431</v>
      </c>
      <c r="J1442" s="81" t="s">
        <v>435</v>
      </c>
      <c r="K1442" s="81"/>
      <c r="L1442" s="81"/>
      <c r="M1442" s="81"/>
      <c r="N1442" s="81"/>
      <c r="O1442" s="82"/>
      <c r="P1442" s="81"/>
      <c r="Q1442" s="81"/>
      <c r="R1442" s="81"/>
      <c r="S1442" s="81"/>
      <c r="T1442" s="81"/>
      <c r="U1442" s="81">
        <f t="shared" si="91"/>
        <v>0</v>
      </c>
      <c r="V1442" s="81">
        <f>IFERROR(VLOOKUP(A1442,'Competitors Links &amp; Pricings'!A:G,3,0),"")</f>
        <v>73.8</v>
      </c>
      <c r="W1442" s="81">
        <f>IFERROR(VLOOKUP(A1442,'Competitors Links &amp; Pricings'!A:G,5,0),"")</f>
        <v>74.099999999999994</v>
      </c>
      <c r="X1442" s="81" t="str">
        <f>IFERROR(VLOOKUP(A1442,'Competitors Links &amp; Pricings'!A:G,7,0),"")</f>
        <v xml:space="preserve"> </v>
      </c>
      <c r="Y1442" s="81">
        <f>IFERROR(VLOOKUP(A1442,'Competitors Links &amp; Pricings'!A:L,8,0),"")</f>
        <v>1.5</v>
      </c>
      <c r="Z1442" s="81">
        <f>IFERROR(VLOOKUP(A1442,'Competitors Links &amp; Pricings'!A:L,9,0),"")</f>
        <v>3.75</v>
      </c>
      <c r="AA1442" s="81">
        <f>IFERROR(VLOOKUP(A1442,'Competitors Links &amp; Pricings'!A:L,10,0),"")</f>
        <v>1</v>
      </c>
      <c r="AB1442" s="81">
        <f>IFERROR(VLOOKUP(A1442,'Competitors Links &amp; Pricings'!A:L,11,0),"")</f>
        <v>0.5</v>
      </c>
    </row>
    <row r="1443" spans="1:28" s="83" customFormat="1" ht="12" x14ac:dyDescent="0.25">
      <c r="A1443" s="81" t="s">
        <v>4432</v>
      </c>
      <c r="B1443" s="89">
        <v>81.25</v>
      </c>
      <c r="C1443" s="89">
        <v>99.74</v>
      </c>
      <c r="D1443" s="106">
        <f t="shared" si="88"/>
        <v>0.18538199318227386</v>
      </c>
      <c r="E1443" s="90">
        <f t="shared" si="89"/>
        <v>0</v>
      </c>
      <c r="F1443" s="90">
        <f t="shared" si="90"/>
        <v>104.99</v>
      </c>
      <c r="G1443" s="82" t="s">
        <v>34</v>
      </c>
      <c r="H1443" s="81" t="s">
        <v>4433</v>
      </c>
      <c r="I1443" s="81" t="s">
        <v>4434</v>
      </c>
      <c r="J1443" s="81" t="s">
        <v>439</v>
      </c>
      <c r="K1443" s="81"/>
      <c r="L1443" s="81"/>
      <c r="M1443" s="81"/>
      <c r="N1443" s="81"/>
      <c r="O1443" s="82"/>
      <c r="P1443" s="81"/>
      <c r="Q1443" s="81"/>
      <c r="R1443" s="81"/>
      <c r="S1443" s="81"/>
      <c r="T1443" s="81"/>
      <c r="U1443" s="81">
        <f t="shared" si="91"/>
        <v>0</v>
      </c>
      <c r="V1443" s="81">
        <f>IFERROR(VLOOKUP(A1443,'Competitors Links &amp; Pricings'!A:G,3,0),"")</f>
        <v>104.99</v>
      </c>
      <c r="W1443" s="81">
        <f>IFERROR(VLOOKUP(A1443,'Competitors Links &amp; Pricings'!A:G,5,0),"")</f>
        <v>111.22</v>
      </c>
      <c r="X1443" s="81" t="str">
        <f>IFERROR(VLOOKUP(A1443,'Competitors Links &amp; Pricings'!A:G,7,0),"")</f>
        <v xml:space="preserve"> </v>
      </c>
      <c r="Y1443" s="81">
        <f>IFERROR(VLOOKUP(A1443,'Competitors Links &amp; Pricings'!A:L,8,0),"")</f>
        <v>2.75</v>
      </c>
      <c r="Z1443" s="81">
        <f>IFERROR(VLOOKUP(A1443,'Competitors Links &amp; Pricings'!A:L,9,0),"")</f>
        <v>4.75</v>
      </c>
      <c r="AA1443" s="81">
        <f>IFERROR(VLOOKUP(A1443,'Competitors Links &amp; Pricings'!A:L,10,0),"")</f>
        <v>2</v>
      </c>
      <c r="AB1443" s="81">
        <f>IFERROR(VLOOKUP(A1443,'Competitors Links &amp; Pricings'!A:L,11,0),"")</f>
        <v>2.5</v>
      </c>
    </row>
    <row r="1444" spans="1:28" s="83" customFormat="1" ht="12" x14ac:dyDescent="0.25">
      <c r="A1444" s="81" t="s">
        <v>4435</v>
      </c>
      <c r="B1444" s="89">
        <v>273.02999999999997</v>
      </c>
      <c r="C1444" s="89">
        <v>322.67</v>
      </c>
      <c r="D1444" s="106">
        <f t="shared" si="88"/>
        <v>0.15384138593609584</v>
      </c>
      <c r="E1444" s="90">
        <f t="shared" si="89"/>
        <v>0</v>
      </c>
      <c r="F1444" s="90">
        <f t="shared" si="90"/>
        <v>213</v>
      </c>
      <c r="G1444" s="82" t="s">
        <v>34</v>
      </c>
      <c r="H1444" s="81" t="s">
        <v>4436</v>
      </c>
      <c r="I1444" s="81" t="s">
        <v>4437</v>
      </c>
      <c r="J1444" s="81" t="s">
        <v>435</v>
      </c>
      <c r="K1444" s="81"/>
      <c r="L1444" s="81"/>
      <c r="M1444" s="81"/>
      <c r="N1444" s="81"/>
      <c r="O1444" s="82"/>
      <c r="P1444" s="81"/>
      <c r="Q1444" s="81"/>
      <c r="R1444" s="81"/>
      <c r="S1444" s="81"/>
      <c r="T1444" s="81"/>
      <c r="U1444" s="81">
        <f t="shared" si="91"/>
        <v>0</v>
      </c>
      <c r="V1444" s="81">
        <f>IFERROR(VLOOKUP(A1444,'Competitors Links &amp; Pricings'!A:G,3,0),"")</f>
        <v>213</v>
      </c>
      <c r="W1444" s="81">
        <f>IFERROR(VLOOKUP(A1444,'Competitors Links &amp; Pricings'!A:G,5,0),"")</f>
        <v>272.55</v>
      </c>
      <c r="X1444" s="81">
        <f>IFERROR(VLOOKUP(A1444,'Competitors Links &amp; Pricings'!A:G,7,0),"")</f>
        <v>315.99</v>
      </c>
      <c r="Y1444" s="81">
        <f>IFERROR(VLOOKUP(A1444,'Competitors Links &amp; Pricings'!A:L,8,0),"")</f>
        <v>10</v>
      </c>
      <c r="Z1444" s="81">
        <f>IFERROR(VLOOKUP(A1444,'Competitors Links &amp; Pricings'!A:L,9,0),"")</f>
        <v>14</v>
      </c>
      <c r="AA1444" s="81">
        <f>IFERROR(VLOOKUP(A1444,'Competitors Links &amp; Pricings'!A:L,10,0),"")</f>
        <v>2</v>
      </c>
      <c r="AB1444" s="81">
        <f>IFERROR(VLOOKUP(A1444,'Competitors Links &amp; Pricings'!A:L,11,0),"")</f>
        <v>4</v>
      </c>
    </row>
    <row r="1445" spans="1:28" s="83" customFormat="1" ht="12" x14ac:dyDescent="0.25">
      <c r="A1445" s="81" t="s">
        <v>4438</v>
      </c>
      <c r="B1445" s="89">
        <v>31.25</v>
      </c>
      <c r="C1445" s="89">
        <v>46</v>
      </c>
      <c r="D1445" s="106">
        <f t="shared" si="88"/>
        <v>0.32065217391304346</v>
      </c>
      <c r="E1445" s="90">
        <f t="shared" si="89"/>
        <v>0</v>
      </c>
      <c r="F1445" s="90">
        <f t="shared" si="90"/>
        <v>36.369999999999997</v>
      </c>
      <c r="G1445" s="82" t="s">
        <v>34</v>
      </c>
      <c r="H1445" s="81" t="s">
        <v>4439</v>
      </c>
      <c r="I1445" s="81" t="s">
        <v>4440</v>
      </c>
      <c r="J1445" s="81" t="s">
        <v>439</v>
      </c>
      <c r="K1445" s="81"/>
      <c r="L1445" s="81"/>
      <c r="M1445" s="81"/>
      <c r="N1445" s="81"/>
      <c r="O1445" s="82"/>
      <c r="P1445" s="81"/>
      <c r="Q1445" s="81"/>
      <c r="R1445" s="81"/>
      <c r="S1445" s="81"/>
      <c r="T1445" s="81"/>
      <c r="U1445" s="81">
        <f t="shared" si="91"/>
        <v>0</v>
      </c>
      <c r="V1445" s="81">
        <f>IFERROR(VLOOKUP(A1445,'Competitors Links &amp; Pricings'!A:G,3,0),"")</f>
        <v>36.369999999999997</v>
      </c>
      <c r="W1445" s="81">
        <f>IFERROR(VLOOKUP(A1445,'Competitors Links &amp; Pricings'!A:G,5,0),"")</f>
        <v>65.23</v>
      </c>
      <c r="X1445" s="81">
        <f>IFERROR(VLOOKUP(A1445,'Competitors Links &amp; Pricings'!A:G,7,0),"")</f>
        <v>85.47</v>
      </c>
      <c r="Y1445" s="81">
        <f>IFERROR(VLOOKUP(A1445,'Competitors Links &amp; Pricings'!A:L,8,0),"")</f>
        <v>2.8</v>
      </c>
      <c r="Z1445" s="81">
        <f>IFERROR(VLOOKUP(A1445,'Competitors Links &amp; Pricings'!A:L,9,0),"")</f>
        <v>5.8</v>
      </c>
      <c r="AA1445" s="81">
        <f>IFERROR(VLOOKUP(A1445,'Competitors Links &amp; Pricings'!A:L,10,0),"")</f>
        <v>0.6</v>
      </c>
      <c r="AB1445" s="81">
        <f>IFERROR(VLOOKUP(A1445,'Competitors Links &amp; Pricings'!A:L,11,0),"")</f>
        <v>0.8</v>
      </c>
    </row>
    <row r="1446" spans="1:28" s="83" customFormat="1" ht="12" x14ac:dyDescent="0.25">
      <c r="A1446" s="81" t="s">
        <v>4441</v>
      </c>
      <c r="B1446" s="89">
        <v>49.38</v>
      </c>
      <c r="C1446" s="89">
        <v>58.23</v>
      </c>
      <c r="D1446" s="106">
        <f t="shared" si="88"/>
        <v>0.15198351365275622</v>
      </c>
      <c r="E1446" s="90">
        <f t="shared" si="89"/>
        <v>0</v>
      </c>
      <c r="F1446" s="90">
        <f t="shared" si="90"/>
        <v>56.99</v>
      </c>
      <c r="G1446" s="82" t="s">
        <v>34</v>
      </c>
      <c r="H1446" s="81" t="s">
        <v>4442</v>
      </c>
      <c r="I1446" s="81" t="s">
        <v>4443</v>
      </c>
      <c r="J1446" s="81" t="s">
        <v>439</v>
      </c>
      <c r="K1446" s="81"/>
      <c r="L1446" s="81"/>
      <c r="M1446" s="81"/>
      <c r="N1446" s="81"/>
      <c r="O1446" s="82"/>
      <c r="P1446" s="81"/>
      <c r="Q1446" s="81"/>
      <c r="R1446" s="81"/>
      <c r="S1446" s="81"/>
      <c r="T1446" s="81"/>
      <c r="U1446" s="81">
        <f t="shared" si="91"/>
        <v>0</v>
      </c>
      <c r="V1446" s="81">
        <f>IFERROR(VLOOKUP(A1446,'Competitors Links &amp; Pricings'!A:G,3,0),"")</f>
        <v>57.48</v>
      </c>
      <c r="W1446" s="81">
        <f>IFERROR(VLOOKUP(A1446,'Competitors Links &amp; Pricings'!A:G,5,0),"")</f>
        <v>103.06</v>
      </c>
      <c r="X1446" s="81">
        <f>IFERROR(VLOOKUP(A1446,'Competitors Links &amp; Pricings'!A:G,7,0),"")</f>
        <v>56.99</v>
      </c>
      <c r="Y1446" s="81">
        <f>IFERROR(VLOOKUP(A1446,'Competitors Links &amp; Pricings'!A:L,8,0),"")</f>
        <v>2.8</v>
      </c>
      <c r="Z1446" s="81">
        <f>IFERROR(VLOOKUP(A1446,'Competitors Links &amp; Pricings'!A:L,9,0),"")</f>
        <v>5.8</v>
      </c>
      <c r="AA1446" s="81">
        <f>IFERROR(VLOOKUP(A1446,'Competitors Links &amp; Pricings'!A:L,10,0),"")</f>
        <v>0.4</v>
      </c>
      <c r="AB1446" s="81">
        <f>IFERROR(VLOOKUP(A1446,'Competitors Links &amp; Pricings'!A:L,11,0),"")</f>
        <v>0.8</v>
      </c>
    </row>
    <row r="1447" spans="1:28" s="83" customFormat="1" ht="12" x14ac:dyDescent="0.25">
      <c r="A1447" s="81" t="s">
        <v>4444</v>
      </c>
      <c r="B1447" s="89">
        <v>421.35</v>
      </c>
      <c r="C1447" s="89">
        <v>498.46</v>
      </c>
      <c r="D1447" s="106">
        <f t="shared" si="88"/>
        <v>0.15469646511254656</v>
      </c>
      <c r="E1447" s="90">
        <f t="shared" si="89"/>
        <v>0</v>
      </c>
      <c r="F1447" s="90">
        <f t="shared" si="90"/>
        <v>483</v>
      </c>
      <c r="G1447" s="82" t="s">
        <v>34</v>
      </c>
      <c r="H1447" s="81" t="s">
        <v>4445</v>
      </c>
      <c r="I1447" s="81" t="s">
        <v>4446</v>
      </c>
      <c r="J1447" s="81" t="s">
        <v>435</v>
      </c>
      <c r="K1447" s="81"/>
      <c r="L1447" s="81"/>
      <c r="M1447" s="81"/>
      <c r="N1447" s="81"/>
      <c r="O1447" s="82"/>
      <c r="P1447" s="81"/>
      <c r="Q1447" s="81"/>
      <c r="R1447" s="81"/>
      <c r="S1447" s="81"/>
      <c r="T1447" s="81"/>
      <c r="U1447" s="81">
        <f t="shared" si="91"/>
        <v>0</v>
      </c>
      <c r="V1447" s="81">
        <f>IFERROR(VLOOKUP(A1447,'Competitors Links &amp; Pricings'!A:G,3,0),"")</f>
        <v>490.67</v>
      </c>
      <c r="W1447" s="81">
        <f>IFERROR(VLOOKUP(A1447,'Competitors Links &amp; Pricings'!A:G,5,0),"")</f>
        <v>499.81</v>
      </c>
      <c r="X1447" s="81">
        <f>IFERROR(VLOOKUP(A1447,'Competitors Links &amp; Pricings'!A:G,7,0),"")</f>
        <v>483</v>
      </c>
      <c r="Y1447" s="81">
        <f>IFERROR(VLOOKUP(A1447,'Competitors Links &amp; Pricings'!A:L,8,0),"")</f>
        <v>7.5</v>
      </c>
      <c r="Z1447" s="81">
        <f>IFERROR(VLOOKUP(A1447,'Competitors Links &amp; Pricings'!A:L,9,0),"")</f>
        <v>7.1</v>
      </c>
      <c r="AA1447" s="81">
        <f>IFERROR(VLOOKUP(A1447,'Competitors Links &amp; Pricings'!A:L,10,0),"")</f>
        <v>1.4</v>
      </c>
      <c r="AB1447" s="81">
        <f>IFERROR(VLOOKUP(A1447,'Competitors Links &amp; Pricings'!A:L,11,0),"")</f>
        <v>1.6</v>
      </c>
    </row>
    <row r="1448" spans="1:28" s="83" customFormat="1" ht="12" x14ac:dyDescent="0.25">
      <c r="A1448" s="81" t="s">
        <v>4447</v>
      </c>
      <c r="B1448" s="89">
        <v>239.33</v>
      </c>
      <c r="C1448" s="89">
        <v>268.83999999999997</v>
      </c>
      <c r="D1448" s="106">
        <f t="shared" si="88"/>
        <v>0.10976789168278517</v>
      </c>
      <c r="E1448" s="90">
        <f t="shared" si="89"/>
        <v>0</v>
      </c>
      <c r="F1448" s="90">
        <f t="shared" si="90"/>
        <v>256</v>
      </c>
      <c r="G1448" s="82" t="s">
        <v>34</v>
      </c>
      <c r="H1448" s="81" t="s">
        <v>4448</v>
      </c>
      <c r="I1448" s="81" t="s">
        <v>4449</v>
      </c>
      <c r="J1448" s="81" t="s">
        <v>435</v>
      </c>
      <c r="K1448" s="81"/>
      <c r="L1448" s="81"/>
      <c r="M1448" s="81"/>
      <c r="N1448" s="81"/>
      <c r="O1448" s="82"/>
      <c r="P1448" s="81"/>
      <c r="Q1448" s="81"/>
      <c r="R1448" s="81"/>
      <c r="S1448" s="81"/>
      <c r="T1448" s="81"/>
      <c r="U1448" s="81">
        <f t="shared" si="91"/>
        <v>0</v>
      </c>
      <c r="V1448" s="81">
        <f>IFERROR(VLOOKUP(A1448,'Competitors Links &amp; Pricings'!A:G,3,0),"")</f>
        <v>256</v>
      </c>
      <c r="W1448" s="81">
        <f>IFERROR(VLOOKUP(A1448,'Competitors Links &amp; Pricings'!A:G,5,0),"")</f>
        <v>299.05</v>
      </c>
      <c r="X1448" s="81">
        <f>IFERROR(VLOOKUP(A1448,'Competitors Links &amp; Pricings'!A:G,7,0),"")</f>
        <v>283.49</v>
      </c>
      <c r="Y1448" s="81">
        <f>IFERROR(VLOOKUP(A1448,'Competitors Links &amp; Pricings'!A:L,8,0),"")</f>
        <v>4.25</v>
      </c>
      <c r="Z1448" s="81">
        <f>IFERROR(VLOOKUP(A1448,'Competitors Links &amp; Pricings'!A:L,9,0),"")</f>
        <v>5.75</v>
      </c>
      <c r="AA1448" s="81">
        <f>IFERROR(VLOOKUP(A1448,'Competitors Links &amp; Pricings'!A:L,10,0),"")</f>
        <v>1</v>
      </c>
      <c r="AB1448" s="81">
        <f>IFERROR(VLOOKUP(A1448,'Competitors Links &amp; Pricings'!A:L,11,0),"")</f>
        <v>2</v>
      </c>
    </row>
    <row r="1449" spans="1:28" s="83" customFormat="1" ht="12" x14ac:dyDescent="0.25">
      <c r="A1449" s="81" t="s">
        <v>4450</v>
      </c>
      <c r="B1449" s="89">
        <v>239.33</v>
      </c>
      <c r="C1449" s="89">
        <v>275.2</v>
      </c>
      <c r="D1449" s="106">
        <f t="shared" si="88"/>
        <v>0.13034156976744177</v>
      </c>
      <c r="E1449" s="90">
        <f t="shared" si="89"/>
        <v>0</v>
      </c>
      <c r="F1449" s="90">
        <f t="shared" si="90"/>
        <v>220</v>
      </c>
      <c r="G1449" s="82" t="s">
        <v>34</v>
      </c>
      <c r="H1449" s="81" t="s">
        <v>4451</v>
      </c>
      <c r="I1449" s="81" t="s">
        <v>4452</v>
      </c>
      <c r="J1449" s="81" t="s">
        <v>435</v>
      </c>
      <c r="K1449" s="81"/>
      <c r="L1449" s="81"/>
      <c r="M1449" s="81"/>
      <c r="N1449" s="81"/>
      <c r="O1449" s="82"/>
      <c r="P1449" s="81"/>
      <c r="Q1449" s="81"/>
      <c r="R1449" s="81"/>
      <c r="S1449" s="81"/>
      <c r="T1449" s="81"/>
      <c r="U1449" s="81">
        <f t="shared" si="91"/>
        <v>0</v>
      </c>
      <c r="V1449" s="81">
        <f>IFERROR(VLOOKUP(A1449,'Competitors Links &amp; Pricings'!A:G,3,0),"")</f>
        <v>278.58999999999997</v>
      </c>
      <c r="W1449" s="81">
        <f>IFERROR(VLOOKUP(A1449,'Competitors Links &amp; Pricings'!A:G,5,0),"")</f>
        <v>324</v>
      </c>
      <c r="X1449" s="81">
        <f>IFERROR(VLOOKUP(A1449,'Competitors Links &amp; Pricings'!A:G,7,0),"")</f>
        <v>220</v>
      </c>
      <c r="Y1449" s="81">
        <f>IFERROR(VLOOKUP(A1449,'Competitors Links &amp; Pricings'!A:L,8,0),"")</f>
        <v>4.25</v>
      </c>
      <c r="Z1449" s="81">
        <f>IFERROR(VLOOKUP(A1449,'Competitors Links &amp; Pricings'!A:L,9,0),"")</f>
        <v>5.75</v>
      </c>
      <c r="AA1449" s="81">
        <f>IFERROR(VLOOKUP(A1449,'Competitors Links &amp; Pricings'!A:L,10,0),"")</f>
        <v>1</v>
      </c>
      <c r="AB1449" s="81">
        <f>IFERROR(VLOOKUP(A1449,'Competitors Links &amp; Pricings'!A:L,11,0),"")</f>
        <v>2</v>
      </c>
    </row>
    <row r="1450" spans="1:28" s="83" customFormat="1" ht="12" x14ac:dyDescent="0.25">
      <c r="A1450" s="81" t="s">
        <v>4453</v>
      </c>
      <c r="B1450" s="89">
        <v>71.88</v>
      </c>
      <c r="C1450" s="89">
        <v>81.87</v>
      </c>
      <c r="D1450" s="106">
        <f t="shared" si="88"/>
        <v>0.12202271894466848</v>
      </c>
      <c r="E1450" s="90">
        <f t="shared" si="89"/>
        <v>0</v>
      </c>
      <c r="F1450" s="90">
        <f t="shared" si="90"/>
        <v>88.99</v>
      </c>
      <c r="G1450" s="82" t="s">
        <v>34</v>
      </c>
      <c r="H1450" s="81" t="s">
        <v>4454</v>
      </c>
      <c r="I1450" s="81" t="s">
        <v>4455</v>
      </c>
      <c r="J1450" s="81" t="s">
        <v>439</v>
      </c>
      <c r="K1450" s="81"/>
      <c r="L1450" s="81"/>
      <c r="M1450" s="81"/>
      <c r="N1450" s="81"/>
      <c r="O1450" s="82"/>
      <c r="P1450" s="81"/>
      <c r="Q1450" s="81"/>
      <c r="R1450" s="81"/>
      <c r="S1450" s="81"/>
      <c r="T1450" s="81"/>
      <c r="U1450" s="81">
        <f t="shared" si="91"/>
        <v>0</v>
      </c>
      <c r="V1450" s="81">
        <f>IFERROR(VLOOKUP(A1450,'Competitors Links &amp; Pricings'!A:G,3,0),"")</f>
        <v>98.38</v>
      </c>
      <c r="W1450" s="81">
        <f>IFERROR(VLOOKUP(A1450,'Competitors Links &amp; Pricings'!A:G,5,0),"")</f>
        <v>88.99</v>
      </c>
      <c r="X1450" s="81" t="str">
        <f>IFERROR(VLOOKUP(A1450,'Competitors Links &amp; Pricings'!A:G,7,0),"")</f>
        <v xml:space="preserve"> </v>
      </c>
      <c r="Y1450" s="81">
        <f>IFERROR(VLOOKUP(A1450,'Competitors Links &amp; Pricings'!A:L,8,0),"")</f>
        <v>2.75</v>
      </c>
      <c r="Z1450" s="81">
        <f>IFERROR(VLOOKUP(A1450,'Competitors Links &amp; Pricings'!A:L,9,0),"")</f>
        <v>4.75</v>
      </c>
      <c r="AA1450" s="81">
        <f>IFERROR(VLOOKUP(A1450,'Competitors Links &amp; Pricings'!A:L,10,0),"")</f>
        <v>2</v>
      </c>
      <c r="AB1450" s="81">
        <f>IFERROR(VLOOKUP(A1450,'Competitors Links &amp; Pricings'!A:L,11,0),"")</f>
        <v>2.5</v>
      </c>
    </row>
    <row r="1451" spans="1:28" s="83" customFormat="1" ht="12" x14ac:dyDescent="0.25">
      <c r="A1451" s="81" t="s">
        <v>4456</v>
      </c>
      <c r="B1451" s="89">
        <v>17.98</v>
      </c>
      <c r="C1451" s="89">
        <v>19.920000000000002</v>
      </c>
      <c r="D1451" s="106">
        <f t="shared" si="88"/>
        <v>9.7389558232931786E-2</v>
      </c>
      <c r="E1451" s="90">
        <f t="shared" si="89"/>
        <v>0</v>
      </c>
      <c r="F1451" s="90">
        <f t="shared" si="90"/>
        <v>21.65</v>
      </c>
      <c r="G1451" s="82" t="s">
        <v>34</v>
      </c>
      <c r="H1451" s="81" t="s">
        <v>4457</v>
      </c>
      <c r="I1451" s="81" t="s">
        <v>4458</v>
      </c>
      <c r="J1451" s="81" t="s">
        <v>435</v>
      </c>
      <c r="K1451" s="81"/>
      <c r="L1451" s="81"/>
      <c r="M1451" s="81"/>
      <c r="N1451" s="81"/>
      <c r="O1451" s="82"/>
      <c r="P1451" s="81"/>
      <c r="Q1451" s="81"/>
      <c r="R1451" s="81"/>
      <c r="S1451" s="81"/>
      <c r="T1451" s="81"/>
      <c r="U1451" s="81">
        <f t="shared" si="91"/>
        <v>0</v>
      </c>
      <c r="V1451" s="81">
        <f>IFERROR(VLOOKUP(A1451,'Competitors Links &amp; Pricings'!A:G,3,0),"")</f>
        <v>22.67</v>
      </c>
      <c r="W1451" s="81">
        <f>IFERROR(VLOOKUP(A1451,'Competitors Links &amp; Pricings'!A:G,5,0),"")</f>
        <v>26.52</v>
      </c>
      <c r="X1451" s="81">
        <f>IFERROR(VLOOKUP(A1451,'Competitors Links &amp; Pricings'!A:G,7,0),"")</f>
        <v>21.65</v>
      </c>
      <c r="Y1451" s="81">
        <f>IFERROR(VLOOKUP(A1451,'Competitors Links &amp; Pricings'!A:L,8,0),"")</f>
        <v>4</v>
      </c>
      <c r="Z1451" s="81">
        <f>IFERROR(VLOOKUP(A1451,'Competitors Links &amp; Pricings'!A:L,9,0),"")</f>
        <v>4</v>
      </c>
      <c r="AA1451" s="81">
        <f>IFERROR(VLOOKUP(A1451,'Competitors Links &amp; Pricings'!A:L,10,0),"")</f>
        <v>0.28000000000000003</v>
      </c>
      <c r="AB1451" s="81">
        <f>IFERROR(VLOOKUP(A1451,'Competitors Links &amp; Pricings'!A:L,11,0),"")</f>
        <v>4</v>
      </c>
    </row>
    <row r="1452" spans="1:28" s="83" customFormat="1" ht="12" x14ac:dyDescent="0.25">
      <c r="A1452" s="81" t="s">
        <v>4459</v>
      </c>
      <c r="B1452" s="89">
        <v>41.25</v>
      </c>
      <c r="C1452" s="89">
        <v>45.13</v>
      </c>
      <c r="D1452" s="106">
        <f t="shared" si="88"/>
        <v>8.5973853312652393E-2</v>
      </c>
      <c r="E1452" s="90">
        <f t="shared" si="89"/>
        <v>0</v>
      </c>
      <c r="F1452" s="90">
        <f t="shared" si="90"/>
        <v>49.05</v>
      </c>
      <c r="G1452" s="82" t="s">
        <v>34</v>
      </c>
      <c r="H1452" s="81" t="s">
        <v>19262</v>
      </c>
      <c r="I1452" s="81" t="s">
        <v>4460</v>
      </c>
      <c r="J1452" s="81" t="s">
        <v>439</v>
      </c>
      <c r="K1452" s="81"/>
      <c r="L1452" s="81"/>
      <c r="M1452" s="81"/>
      <c r="N1452" s="81"/>
      <c r="O1452" s="82"/>
      <c r="P1452" s="81"/>
      <c r="Q1452" s="81"/>
      <c r="R1452" s="81"/>
      <c r="S1452" s="81"/>
      <c r="T1452" s="81"/>
      <c r="U1452" s="81">
        <f t="shared" si="91"/>
        <v>0</v>
      </c>
      <c r="V1452" s="81">
        <f>IFERROR(VLOOKUP(A1452,'Competitors Links &amp; Pricings'!A:G,3,0),"")</f>
        <v>53.99</v>
      </c>
      <c r="W1452" s="81">
        <f>IFERROR(VLOOKUP(A1452,'Competitors Links &amp; Pricings'!A:G,5,0),"")</f>
        <v>49.05</v>
      </c>
      <c r="X1452" s="81" t="str">
        <f>IFERROR(VLOOKUP(A1452,'Competitors Links &amp; Pricings'!A:G,7,0),"")</f>
        <v xml:space="preserve"> </v>
      </c>
      <c r="Y1452" s="81">
        <f>IFERROR(VLOOKUP(A1452,'Competitors Links &amp; Pricings'!A:L,8,0),"")</f>
        <v>9</v>
      </c>
      <c r="Z1452" s="81">
        <f>IFERROR(VLOOKUP(A1452,'Competitors Links &amp; Pricings'!A:L,9,0),"")</f>
        <v>10</v>
      </c>
      <c r="AA1452" s="81">
        <f>IFERROR(VLOOKUP(A1452,'Competitors Links &amp; Pricings'!A:L,10,0),"")</f>
        <v>1</v>
      </c>
      <c r="AB1452" s="81">
        <f>IFERROR(VLOOKUP(A1452,'Competitors Links &amp; Pricings'!A:L,11,0),"")</f>
        <v>2</v>
      </c>
    </row>
    <row r="1453" spans="1:28" s="83" customFormat="1" ht="12" x14ac:dyDescent="0.25">
      <c r="A1453" s="81" t="s">
        <v>4461</v>
      </c>
      <c r="B1453" s="89">
        <v>41.25</v>
      </c>
      <c r="C1453" s="89">
        <v>49.39</v>
      </c>
      <c r="D1453" s="106">
        <f t="shared" si="88"/>
        <v>0.1648106904231626</v>
      </c>
      <c r="E1453" s="90">
        <f t="shared" si="89"/>
        <v>0</v>
      </c>
      <c r="F1453" s="90">
        <f t="shared" si="90"/>
        <v>53.68</v>
      </c>
      <c r="G1453" s="82" t="s">
        <v>34</v>
      </c>
      <c r="H1453" s="81" t="s">
        <v>19260</v>
      </c>
      <c r="I1453" s="81" t="s">
        <v>4462</v>
      </c>
      <c r="J1453" s="81" t="s">
        <v>439</v>
      </c>
      <c r="K1453" s="81"/>
      <c r="L1453" s="81"/>
      <c r="M1453" s="81"/>
      <c r="N1453" s="81"/>
      <c r="O1453" s="82"/>
      <c r="P1453" s="81"/>
      <c r="Q1453" s="81"/>
      <c r="R1453" s="81"/>
      <c r="S1453" s="81"/>
      <c r="T1453" s="81"/>
      <c r="U1453" s="81">
        <f t="shared" si="91"/>
        <v>0</v>
      </c>
      <c r="V1453" s="81">
        <f>IFERROR(VLOOKUP(A1453,'Competitors Links &amp; Pricings'!A:G,3,0),"")</f>
        <v>54.45</v>
      </c>
      <c r="W1453" s="81">
        <f>IFERROR(VLOOKUP(A1453,'Competitors Links &amp; Pricings'!A:G,5,0),"")</f>
        <v>53.68</v>
      </c>
      <c r="X1453" s="81" t="str">
        <f>IFERROR(VLOOKUP(A1453,'Competitors Links &amp; Pricings'!A:G,7,0),"")</f>
        <v xml:space="preserve"> </v>
      </c>
      <c r="Y1453" s="81">
        <f>IFERROR(VLOOKUP(A1453,'Competitors Links &amp; Pricings'!A:L,8,0),"")</f>
        <v>9</v>
      </c>
      <c r="Z1453" s="81">
        <f>IFERROR(VLOOKUP(A1453,'Competitors Links &amp; Pricings'!A:L,9,0),"")</f>
        <v>10</v>
      </c>
      <c r="AA1453" s="81">
        <f>IFERROR(VLOOKUP(A1453,'Competitors Links &amp; Pricings'!A:L,10,0),"")</f>
        <v>1</v>
      </c>
      <c r="AB1453" s="81">
        <f>IFERROR(VLOOKUP(A1453,'Competitors Links &amp; Pricings'!A:L,11,0),"")</f>
        <v>2</v>
      </c>
    </row>
    <row r="1454" spans="1:28" s="83" customFormat="1" ht="12" x14ac:dyDescent="0.25">
      <c r="A1454" s="81" t="s">
        <v>4463</v>
      </c>
      <c r="B1454" s="89">
        <v>61.88</v>
      </c>
      <c r="C1454" s="89">
        <v>71.760000000000005</v>
      </c>
      <c r="D1454" s="106">
        <f t="shared" si="88"/>
        <v>0.13768115942028988</v>
      </c>
      <c r="E1454" s="90">
        <f t="shared" si="89"/>
        <v>0</v>
      </c>
      <c r="F1454" s="90">
        <f t="shared" si="90"/>
        <v>78</v>
      </c>
      <c r="G1454" s="82" t="s">
        <v>34</v>
      </c>
      <c r="H1454" s="81" t="s">
        <v>4464</v>
      </c>
      <c r="I1454" s="81" t="s">
        <v>4465</v>
      </c>
      <c r="J1454" s="81" t="s">
        <v>439</v>
      </c>
      <c r="K1454" s="81"/>
      <c r="L1454" s="81"/>
      <c r="M1454" s="81"/>
      <c r="N1454" s="81"/>
      <c r="O1454" s="82"/>
      <c r="P1454" s="81"/>
      <c r="Q1454" s="81"/>
      <c r="R1454" s="81"/>
      <c r="S1454" s="81"/>
      <c r="T1454" s="81"/>
      <c r="U1454" s="81">
        <f t="shared" si="91"/>
        <v>0</v>
      </c>
      <c r="V1454" s="81">
        <f>IFERROR(VLOOKUP(A1454,'Competitors Links &amp; Pricings'!A:G,3,0),"")</f>
        <v>78</v>
      </c>
      <c r="W1454" s="81">
        <f>IFERROR(VLOOKUP(A1454,'Competitors Links &amp; Pricings'!A:G,5,0),"")</f>
        <v>78.95</v>
      </c>
      <c r="X1454" s="81" t="str">
        <f>IFERROR(VLOOKUP(A1454,'Competitors Links &amp; Pricings'!A:G,7,0),"")</f>
        <v xml:space="preserve"> </v>
      </c>
      <c r="Y1454" s="81">
        <f>IFERROR(VLOOKUP(A1454,'Competitors Links &amp; Pricings'!A:L,8,0),"")</f>
        <v>12</v>
      </c>
      <c r="Z1454" s="81">
        <f>IFERROR(VLOOKUP(A1454,'Competitors Links &amp; Pricings'!A:L,9,0),"")</f>
        <v>13</v>
      </c>
      <c r="AA1454" s="81">
        <f>IFERROR(VLOOKUP(A1454,'Competitors Links &amp; Pricings'!A:L,10,0),"")</f>
        <v>2</v>
      </c>
      <c r="AB1454" s="81">
        <f>IFERROR(VLOOKUP(A1454,'Competitors Links &amp; Pricings'!A:L,11,0),"")</f>
        <v>5</v>
      </c>
    </row>
    <row r="1455" spans="1:28" s="83" customFormat="1" ht="12" x14ac:dyDescent="0.25">
      <c r="A1455" s="81" t="s">
        <v>4466</v>
      </c>
      <c r="B1455" s="89">
        <v>61.88</v>
      </c>
      <c r="C1455" s="89">
        <v>73.02</v>
      </c>
      <c r="D1455" s="106">
        <f t="shared" si="88"/>
        <v>0.15256094220761426</v>
      </c>
      <c r="E1455" s="90">
        <f t="shared" si="89"/>
        <v>0</v>
      </c>
      <c r="F1455" s="90">
        <f t="shared" si="90"/>
        <v>62.99</v>
      </c>
      <c r="G1455" s="82" t="s">
        <v>34</v>
      </c>
      <c r="H1455" s="81" t="s">
        <v>4467</v>
      </c>
      <c r="I1455" s="81" t="s">
        <v>4468</v>
      </c>
      <c r="J1455" s="81" t="s">
        <v>439</v>
      </c>
      <c r="K1455" s="81"/>
      <c r="L1455" s="81"/>
      <c r="M1455" s="81"/>
      <c r="N1455" s="81"/>
      <c r="O1455" s="82"/>
      <c r="P1455" s="81"/>
      <c r="Q1455" s="81"/>
      <c r="R1455" s="81"/>
      <c r="S1455" s="81"/>
      <c r="T1455" s="81"/>
      <c r="U1455" s="81">
        <f t="shared" si="91"/>
        <v>0</v>
      </c>
      <c r="V1455" s="81">
        <f>IFERROR(VLOOKUP(A1455,'Competitors Links &amp; Pricings'!A:G,3,0),"")</f>
        <v>78.95</v>
      </c>
      <c r="W1455" s="81">
        <f>IFERROR(VLOOKUP(A1455,'Competitors Links &amp; Pricings'!A:G,5,0),"")</f>
        <v>62.99</v>
      </c>
      <c r="X1455" s="81">
        <f>IFERROR(VLOOKUP(A1455,'Competitors Links &amp; Pricings'!A:G,7,0),"")</f>
        <v>77.42</v>
      </c>
      <c r="Y1455" s="81">
        <f>IFERROR(VLOOKUP(A1455,'Competitors Links &amp; Pricings'!A:L,8,0),"")</f>
        <v>12</v>
      </c>
      <c r="Z1455" s="81">
        <f>IFERROR(VLOOKUP(A1455,'Competitors Links &amp; Pricings'!A:L,9,0),"")</f>
        <v>13</v>
      </c>
      <c r="AA1455" s="81">
        <f>IFERROR(VLOOKUP(A1455,'Competitors Links &amp; Pricings'!A:L,10,0),"")</f>
        <v>2</v>
      </c>
      <c r="AB1455" s="81">
        <f>IFERROR(VLOOKUP(A1455,'Competitors Links &amp; Pricings'!A:L,11,0),"")</f>
        <v>5</v>
      </c>
    </row>
    <row r="1456" spans="1:28" s="83" customFormat="1" ht="12" x14ac:dyDescent="0.25">
      <c r="A1456" s="81" t="s">
        <v>4469</v>
      </c>
      <c r="B1456" s="89">
        <v>12.5</v>
      </c>
      <c r="C1456" s="89">
        <v>14.73</v>
      </c>
      <c r="D1456" s="106">
        <f t="shared" si="88"/>
        <v>0.15139171758316364</v>
      </c>
      <c r="E1456" s="90">
        <f t="shared" si="89"/>
        <v>0</v>
      </c>
      <c r="F1456" s="90">
        <f t="shared" si="90"/>
        <v>13.8</v>
      </c>
      <c r="G1456" s="82" t="s">
        <v>34</v>
      </c>
      <c r="H1456" s="81" t="s">
        <v>4470</v>
      </c>
      <c r="I1456" s="81" t="s">
        <v>4471</v>
      </c>
      <c r="J1456" s="81" t="s">
        <v>439</v>
      </c>
      <c r="K1456" s="81"/>
      <c r="L1456" s="81"/>
      <c r="M1456" s="81"/>
      <c r="N1456" s="81"/>
      <c r="O1456" s="82"/>
      <c r="P1456" s="81"/>
      <c r="Q1456" s="81"/>
      <c r="R1456" s="81"/>
      <c r="S1456" s="81"/>
      <c r="T1456" s="81"/>
      <c r="U1456" s="81">
        <f t="shared" si="91"/>
        <v>0</v>
      </c>
      <c r="V1456" s="81">
        <f>IFERROR(VLOOKUP(A1456,'Competitors Links &amp; Pricings'!A:G,3,0),"")</f>
        <v>16.5</v>
      </c>
      <c r="W1456" s="81">
        <f>IFERROR(VLOOKUP(A1456,'Competitors Links &amp; Pricings'!A:G,5,0),"")</f>
        <v>15.64</v>
      </c>
      <c r="X1456" s="81">
        <f>IFERROR(VLOOKUP(A1456,'Competitors Links &amp; Pricings'!A:G,7,0),"")</f>
        <v>13.8</v>
      </c>
      <c r="Y1456" s="81">
        <f>IFERROR(VLOOKUP(A1456,'Competitors Links &amp; Pricings'!A:L,8,0),"")</f>
        <v>1</v>
      </c>
      <c r="Z1456" s="81">
        <f>IFERROR(VLOOKUP(A1456,'Competitors Links &amp; Pricings'!A:L,9,0),"")</f>
        <v>3</v>
      </c>
      <c r="AA1456" s="81">
        <f>IFERROR(VLOOKUP(A1456,'Competitors Links &amp; Pricings'!A:L,10,0),"")</f>
        <v>0.16</v>
      </c>
      <c r="AB1456" s="81">
        <f>IFERROR(VLOOKUP(A1456,'Competitors Links &amp; Pricings'!A:L,11,0),"")</f>
        <v>1</v>
      </c>
    </row>
    <row r="1457" spans="1:28" s="83" customFormat="1" ht="12" x14ac:dyDescent="0.25">
      <c r="A1457" s="81" t="s">
        <v>4472</v>
      </c>
      <c r="B1457" s="89">
        <v>15.73</v>
      </c>
      <c r="C1457" s="89">
        <v>19.920000000000002</v>
      </c>
      <c r="D1457" s="106">
        <f t="shared" si="88"/>
        <v>0.21034136546184742</v>
      </c>
      <c r="E1457" s="90">
        <f t="shared" si="89"/>
        <v>0</v>
      </c>
      <c r="F1457" s="90">
        <f t="shared" si="90"/>
        <v>21.65</v>
      </c>
      <c r="G1457" s="82" t="s">
        <v>34</v>
      </c>
      <c r="H1457" s="81" t="s">
        <v>4473</v>
      </c>
      <c r="I1457" s="81" t="s">
        <v>4474</v>
      </c>
      <c r="J1457" s="81" t="s">
        <v>435</v>
      </c>
      <c r="K1457" s="81"/>
      <c r="L1457" s="81"/>
      <c r="M1457" s="81"/>
      <c r="N1457" s="81"/>
      <c r="O1457" s="82"/>
      <c r="P1457" s="81"/>
      <c r="Q1457" s="81"/>
      <c r="R1457" s="81"/>
      <c r="S1457" s="81"/>
      <c r="T1457" s="81"/>
      <c r="U1457" s="81">
        <f t="shared" si="91"/>
        <v>0</v>
      </c>
      <c r="V1457" s="81">
        <f>IFERROR(VLOOKUP(A1457,'Competitors Links &amp; Pricings'!A:G,3,0),"")</f>
        <v>21.65</v>
      </c>
      <c r="W1457" s="81">
        <f>IFERROR(VLOOKUP(A1457,'Competitors Links &amp; Pricings'!A:G,5,0),"")</f>
        <v>26.52</v>
      </c>
      <c r="X1457" s="81" t="str">
        <f>IFERROR(VLOOKUP(A1457,'Competitors Links &amp; Pricings'!A:G,7,0),"")</f>
        <v xml:space="preserve"> </v>
      </c>
      <c r="Y1457" s="81">
        <f>IFERROR(VLOOKUP(A1457,'Competitors Links &amp; Pricings'!A:L,8,0),"")</f>
        <v>4</v>
      </c>
      <c r="Z1457" s="81">
        <f>IFERROR(VLOOKUP(A1457,'Competitors Links &amp; Pricings'!A:L,9,0),"")</f>
        <v>4</v>
      </c>
      <c r="AA1457" s="81">
        <f>IFERROR(VLOOKUP(A1457,'Competitors Links &amp; Pricings'!A:L,10,0),"")</f>
        <v>1</v>
      </c>
      <c r="AB1457" s="81">
        <f>IFERROR(VLOOKUP(A1457,'Competitors Links &amp; Pricings'!A:L,11,0),"")</f>
        <v>4</v>
      </c>
    </row>
    <row r="1458" spans="1:28" s="83" customFormat="1" ht="12" x14ac:dyDescent="0.25">
      <c r="A1458" s="81" t="s">
        <v>4475</v>
      </c>
      <c r="B1458" s="89">
        <v>15.73</v>
      </c>
      <c r="C1458" s="89">
        <v>18.579999999999998</v>
      </c>
      <c r="D1458" s="106">
        <f t="shared" si="88"/>
        <v>0.15339074273412262</v>
      </c>
      <c r="E1458" s="90">
        <f t="shared" si="89"/>
        <v>0</v>
      </c>
      <c r="F1458" s="90">
        <f t="shared" si="90"/>
        <v>15.34</v>
      </c>
      <c r="G1458" s="82" t="s">
        <v>34</v>
      </c>
      <c r="H1458" s="81" t="s">
        <v>4476</v>
      </c>
      <c r="I1458" s="81" t="s">
        <v>4477</v>
      </c>
      <c r="J1458" s="81" t="s">
        <v>435</v>
      </c>
      <c r="K1458" s="81"/>
      <c r="L1458" s="81"/>
      <c r="M1458" s="81"/>
      <c r="N1458" s="81"/>
      <c r="O1458" s="82"/>
      <c r="P1458" s="81"/>
      <c r="Q1458" s="81"/>
      <c r="R1458" s="81"/>
      <c r="S1458" s="81"/>
      <c r="T1458" s="81"/>
      <c r="U1458" s="81">
        <f t="shared" si="91"/>
        <v>0</v>
      </c>
      <c r="V1458" s="81">
        <f>IFERROR(VLOOKUP(A1458,'Competitors Links &amp; Pricings'!A:G,3,0),"")</f>
        <v>18.670000000000002</v>
      </c>
      <c r="W1458" s="81">
        <f>IFERROR(VLOOKUP(A1458,'Competitors Links &amp; Pricings'!A:G,5,0),"")</f>
        <v>15.34</v>
      </c>
      <c r="X1458" s="81">
        <f>IFERROR(VLOOKUP(A1458,'Competitors Links &amp; Pricings'!A:G,7,0),"")</f>
        <v>21.84</v>
      </c>
      <c r="Y1458" s="81">
        <f>IFERROR(VLOOKUP(A1458,'Competitors Links &amp; Pricings'!A:L,8,0),"")</f>
        <v>5</v>
      </c>
      <c r="Z1458" s="81">
        <f>IFERROR(VLOOKUP(A1458,'Competitors Links &amp; Pricings'!A:L,9,0),"")</f>
        <v>5</v>
      </c>
      <c r="AA1458" s="81">
        <f>IFERROR(VLOOKUP(A1458,'Competitors Links &amp; Pricings'!A:L,10,0),"")</f>
        <v>1</v>
      </c>
      <c r="AB1458" s="81">
        <f>IFERROR(VLOOKUP(A1458,'Competitors Links &amp; Pricings'!A:L,11,0),"")</f>
        <v>5</v>
      </c>
    </row>
    <row r="1459" spans="1:28" s="83" customFormat="1" ht="12" x14ac:dyDescent="0.25">
      <c r="A1459" s="81" t="s">
        <v>4478</v>
      </c>
      <c r="B1459" s="89">
        <v>15.73</v>
      </c>
      <c r="C1459" s="89">
        <v>17.18</v>
      </c>
      <c r="D1459" s="106">
        <f t="shared" si="88"/>
        <v>8.4400465657741522E-2</v>
      </c>
      <c r="E1459" s="90">
        <f t="shared" si="89"/>
        <v>0</v>
      </c>
      <c r="F1459" s="90">
        <f t="shared" si="90"/>
        <v>18.670000000000002</v>
      </c>
      <c r="G1459" s="82" t="s">
        <v>34</v>
      </c>
      <c r="H1459" s="81" t="s">
        <v>4479</v>
      </c>
      <c r="I1459" s="81" t="s">
        <v>4480</v>
      </c>
      <c r="J1459" s="81" t="s">
        <v>435</v>
      </c>
      <c r="K1459" s="81"/>
      <c r="L1459" s="81"/>
      <c r="M1459" s="81"/>
      <c r="N1459" s="81"/>
      <c r="O1459" s="82"/>
      <c r="P1459" s="81"/>
      <c r="Q1459" s="81"/>
      <c r="R1459" s="81"/>
      <c r="S1459" s="81"/>
      <c r="T1459" s="81"/>
      <c r="U1459" s="81">
        <f t="shared" si="91"/>
        <v>0</v>
      </c>
      <c r="V1459" s="81">
        <f>IFERROR(VLOOKUP(A1459,'Competitors Links &amp; Pricings'!A:G,3,0),"")</f>
        <v>18.670000000000002</v>
      </c>
      <c r="W1459" s="81">
        <f>IFERROR(VLOOKUP(A1459,'Competitors Links &amp; Pricings'!A:G,5,0),"")</f>
        <v>21.84</v>
      </c>
      <c r="X1459" s="81" t="str">
        <f>IFERROR(VLOOKUP(A1459,'Competitors Links &amp; Pricings'!A:G,7,0),"")</f>
        <v xml:space="preserve"> </v>
      </c>
      <c r="Y1459" s="81">
        <f>IFERROR(VLOOKUP(A1459,'Competitors Links &amp; Pricings'!A:L,8,0),"")</f>
        <v>4</v>
      </c>
      <c r="Z1459" s="81">
        <f>IFERROR(VLOOKUP(A1459,'Competitors Links &amp; Pricings'!A:L,9,0),"")</f>
        <v>4</v>
      </c>
      <c r="AA1459" s="81">
        <f>IFERROR(VLOOKUP(A1459,'Competitors Links &amp; Pricings'!A:L,10,0),"")</f>
        <v>1</v>
      </c>
      <c r="AB1459" s="81">
        <f>IFERROR(VLOOKUP(A1459,'Competitors Links &amp; Pricings'!A:L,11,0),"")</f>
        <v>4</v>
      </c>
    </row>
    <row r="1460" spans="1:28" s="83" customFormat="1" ht="12" x14ac:dyDescent="0.25">
      <c r="A1460" s="81" t="s">
        <v>4481</v>
      </c>
      <c r="B1460" s="89">
        <v>16.850000000000001</v>
      </c>
      <c r="C1460" s="89">
        <v>19.89</v>
      </c>
      <c r="D1460" s="106">
        <f t="shared" si="88"/>
        <v>0.15284062342885868</v>
      </c>
      <c r="E1460" s="90">
        <f t="shared" si="89"/>
        <v>0</v>
      </c>
      <c r="F1460" s="90">
        <f t="shared" si="90"/>
        <v>18.059999999999999</v>
      </c>
      <c r="G1460" s="82" t="s">
        <v>34</v>
      </c>
      <c r="H1460" s="81" t="s">
        <v>4482</v>
      </c>
      <c r="I1460" s="81" t="s">
        <v>4483</v>
      </c>
      <c r="J1460" s="81" t="s">
        <v>435</v>
      </c>
      <c r="K1460" s="81"/>
      <c r="L1460" s="81"/>
      <c r="M1460" s="81"/>
      <c r="N1460" s="81"/>
      <c r="O1460" s="82"/>
      <c r="P1460" s="81"/>
      <c r="Q1460" s="81"/>
      <c r="R1460" s="81"/>
      <c r="S1460" s="81"/>
      <c r="T1460" s="81"/>
      <c r="U1460" s="81">
        <f t="shared" si="91"/>
        <v>0</v>
      </c>
      <c r="V1460" s="81">
        <f>IFERROR(VLOOKUP(A1460,'Competitors Links &amp; Pricings'!A:G,3,0),"")</f>
        <v>18.670000000000002</v>
      </c>
      <c r="W1460" s="81">
        <f>IFERROR(VLOOKUP(A1460,'Competitors Links &amp; Pricings'!A:G,5,0),"")</f>
        <v>21.84</v>
      </c>
      <c r="X1460" s="81">
        <f>IFERROR(VLOOKUP(A1460,'Competitors Links &amp; Pricings'!A:G,7,0),"")</f>
        <v>18.059999999999999</v>
      </c>
      <c r="Y1460" s="81">
        <f>IFERROR(VLOOKUP(A1460,'Competitors Links &amp; Pricings'!A:L,8,0),"")</f>
        <v>4</v>
      </c>
      <c r="Z1460" s="81">
        <f>IFERROR(VLOOKUP(A1460,'Competitors Links &amp; Pricings'!A:L,9,0),"")</f>
        <v>4</v>
      </c>
      <c r="AA1460" s="81">
        <f>IFERROR(VLOOKUP(A1460,'Competitors Links &amp; Pricings'!A:L,10,0),"")</f>
        <v>1</v>
      </c>
      <c r="AB1460" s="81">
        <f>IFERROR(VLOOKUP(A1460,'Competitors Links &amp; Pricings'!A:L,11,0),"")</f>
        <v>4</v>
      </c>
    </row>
    <row r="1461" spans="1:28" s="83" customFormat="1" ht="12" x14ac:dyDescent="0.25">
      <c r="A1461" s="81" t="s">
        <v>4484</v>
      </c>
      <c r="B1461" s="89">
        <v>14.61</v>
      </c>
      <c r="C1461" s="89">
        <v>15.78</v>
      </c>
      <c r="D1461" s="106">
        <f t="shared" si="88"/>
        <v>7.4144486692015205E-2</v>
      </c>
      <c r="E1461" s="90">
        <f t="shared" si="89"/>
        <v>0</v>
      </c>
      <c r="F1461" s="90">
        <f t="shared" si="90"/>
        <v>17.149999999999999</v>
      </c>
      <c r="G1461" s="82" t="s">
        <v>34</v>
      </c>
      <c r="H1461" s="81" t="s">
        <v>4485</v>
      </c>
      <c r="I1461" s="81" t="s">
        <v>4486</v>
      </c>
      <c r="J1461" s="81" t="s">
        <v>435</v>
      </c>
      <c r="K1461" s="81"/>
      <c r="L1461" s="81"/>
      <c r="M1461" s="81"/>
      <c r="N1461" s="81"/>
      <c r="O1461" s="82"/>
      <c r="P1461" s="81"/>
      <c r="Q1461" s="81"/>
      <c r="R1461" s="81"/>
      <c r="S1461" s="81"/>
      <c r="T1461" s="81"/>
      <c r="U1461" s="81">
        <f t="shared" si="91"/>
        <v>0</v>
      </c>
      <c r="V1461" s="81">
        <f>IFERROR(VLOOKUP(A1461,'Competitors Links &amp; Pricings'!A:G,3,0),"")</f>
        <v>17.329999999999998</v>
      </c>
      <c r="W1461" s="81">
        <f>IFERROR(VLOOKUP(A1461,'Competitors Links &amp; Pricings'!A:G,5,0),"")</f>
        <v>17.149999999999999</v>
      </c>
      <c r="X1461" s="81" t="str">
        <f>IFERROR(VLOOKUP(A1461,'Competitors Links &amp; Pricings'!A:G,7,0),"")</f>
        <v xml:space="preserve"> </v>
      </c>
      <c r="Y1461" s="81">
        <f>IFERROR(VLOOKUP(A1461,'Competitors Links &amp; Pricings'!A:L,8,0),"")</f>
        <v>4</v>
      </c>
      <c r="Z1461" s="81">
        <f>IFERROR(VLOOKUP(A1461,'Competitors Links &amp; Pricings'!A:L,9,0),"")</f>
        <v>4</v>
      </c>
      <c r="AA1461" s="81">
        <f>IFERROR(VLOOKUP(A1461,'Competitors Links &amp; Pricings'!A:L,10,0),"")</f>
        <v>1</v>
      </c>
      <c r="AB1461" s="81">
        <f>IFERROR(VLOOKUP(A1461,'Competitors Links &amp; Pricings'!A:L,11,0),"")</f>
        <v>4</v>
      </c>
    </row>
    <row r="1462" spans="1:28" s="83" customFormat="1" ht="12" x14ac:dyDescent="0.25">
      <c r="A1462" s="81" t="s">
        <v>4487</v>
      </c>
      <c r="B1462" s="89">
        <v>23.6</v>
      </c>
      <c r="C1462" s="89">
        <v>30.92</v>
      </c>
      <c r="D1462" s="106">
        <f t="shared" si="88"/>
        <v>0.23673997412677877</v>
      </c>
      <c r="E1462" s="90">
        <f t="shared" si="89"/>
        <v>0</v>
      </c>
      <c r="F1462" s="90">
        <f t="shared" si="90"/>
        <v>40</v>
      </c>
      <c r="G1462" s="82" t="s">
        <v>60</v>
      </c>
      <c r="H1462" s="81" t="s">
        <v>4488</v>
      </c>
      <c r="I1462" s="81" t="s">
        <v>4489</v>
      </c>
      <c r="J1462" s="81" t="s">
        <v>435</v>
      </c>
      <c r="K1462" s="81"/>
      <c r="L1462" s="81"/>
      <c r="M1462" s="81"/>
      <c r="N1462" s="81"/>
      <c r="O1462" s="82"/>
      <c r="P1462" s="81"/>
      <c r="Q1462" s="81"/>
      <c r="R1462" s="81"/>
      <c r="S1462" s="81"/>
      <c r="T1462" s="81"/>
      <c r="U1462" s="81">
        <f t="shared" si="91"/>
        <v>0</v>
      </c>
      <c r="V1462" s="81">
        <f>IFERROR(VLOOKUP(A1462,'Competitors Links &amp; Pricings'!A:G,3,0),"")</f>
        <v>40</v>
      </c>
      <c r="W1462" s="81">
        <f>IFERROR(VLOOKUP(A1462,'Competitors Links &amp; Pricings'!A:G,5,0),"")</f>
        <v>49</v>
      </c>
      <c r="X1462" s="81">
        <f>IFERROR(VLOOKUP(A1462,'Competitors Links &amp; Pricings'!A:G,7,0),"")</f>
        <v>48.36</v>
      </c>
      <c r="Y1462" s="81">
        <f>IFERROR(VLOOKUP(A1462,'Competitors Links &amp; Pricings'!A:L,8,0),"")</f>
        <v>4</v>
      </c>
      <c r="Z1462" s="81">
        <f>IFERROR(VLOOKUP(A1462,'Competitors Links &amp; Pricings'!A:L,9,0),"")</f>
        <v>4</v>
      </c>
      <c r="AA1462" s="81">
        <f>IFERROR(VLOOKUP(A1462,'Competitors Links &amp; Pricings'!A:L,10,0),"")</f>
        <v>0.24</v>
      </c>
      <c r="AB1462" s="81">
        <f>IFERROR(VLOOKUP(A1462,'Competitors Links &amp; Pricings'!A:L,11,0),"")</f>
        <v>4</v>
      </c>
    </row>
    <row r="1463" spans="1:28" s="83" customFormat="1" ht="12" x14ac:dyDescent="0.25">
      <c r="A1463" s="81" t="s">
        <v>4490</v>
      </c>
      <c r="B1463" s="89">
        <v>42.7</v>
      </c>
      <c r="C1463" s="89">
        <v>50.39</v>
      </c>
      <c r="D1463" s="106">
        <f t="shared" si="88"/>
        <v>0.15260964477078781</v>
      </c>
      <c r="E1463" s="90">
        <f t="shared" si="89"/>
        <v>0</v>
      </c>
      <c r="F1463" s="90">
        <f t="shared" si="90"/>
        <v>49.33</v>
      </c>
      <c r="G1463" s="82" t="s">
        <v>34</v>
      </c>
      <c r="H1463" s="81" t="s">
        <v>4491</v>
      </c>
      <c r="I1463" s="81" t="s">
        <v>4492</v>
      </c>
      <c r="J1463" s="81" t="s">
        <v>435</v>
      </c>
      <c r="K1463" s="81"/>
      <c r="L1463" s="81"/>
      <c r="M1463" s="81"/>
      <c r="N1463" s="81"/>
      <c r="O1463" s="82"/>
      <c r="P1463" s="81"/>
      <c r="Q1463" s="81"/>
      <c r="R1463" s="81"/>
      <c r="S1463" s="81"/>
      <c r="T1463" s="81"/>
      <c r="U1463" s="81">
        <f t="shared" si="91"/>
        <v>0</v>
      </c>
      <c r="V1463" s="81">
        <f>IFERROR(VLOOKUP(A1463,'Competitors Links &amp; Pricings'!A:G,3,0),"")</f>
        <v>49.33</v>
      </c>
      <c r="W1463" s="81">
        <f>IFERROR(VLOOKUP(A1463,'Competitors Links &amp; Pricings'!A:G,5,0),"")</f>
        <v>59.28</v>
      </c>
      <c r="X1463" s="81">
        <f>IFERROR(VLOOKUP(A1463,'Competitors Links &amp; Pricings'!A:G,7,0),"")</f>
        <v>59.69</v>
      </c>
      <c r="Y1463" s="81">
        <f>IFERROR(VLOOKUP(A1463,'Competitors Links &amp; Pricings'!A:L,8,0),"")</f>
        <v>4</v>
      </c>
      <c r="Z1463" s="81">
        <f>IFERROR(VLOOKUP(A1463,'Competitors Links &amp; Pricings'!A:L,9,0),"")</f>
        <v>4</v>
      </c>
      <c r="AA1463" s="81">
        <f>IFERROR(VLOOKUP(A1463,'Competitors Links &amp; Pricings'!A:L,10,0),"")</f>
        <v>0.24</v>
      </c>
      <c r="AB1463" s="81">
        <f>IFERROR(VLOOKUP(A1463,'Competitors Links &amp; Pricings'!A:L,11,0),"")</f>
        <v>4</v>
      </c>
    </row>
    <row r="1464" spans="1:28" s="83" customFormat="1" ht="12" x14ac:dyDescent="0.25">
      <c r="A1464" s="81" t="s">
        <v>4493</v>
      </c>
      <c r="B1464" s="89">
        <v>20.32</v>
      </c>
      <c r="C1464" s="89">
        <v>24.03</v>
      </c>
      <c r="D1464" s="106">
        <f t="shared" si="88"/>
        <v>0.15439034540158139</v>
      </c>
      <c r="E1464" s="90">
        <f t="shared" si="89"/>
        <v>0</v>
      </c>
      <c r="F1464" s="90">
        <f t="shared" si="90"/>
        <v>20.75</v>
      </c>
      <c r="G1464" s="82" t="s">
        <v>34</v>
      </c>
      <c r="H1464" s="81" t="s">
        <v>4494</v>
      </c>
      <c r="I1464" s="81" t="s">
        <v>4495</v>
      </c>
      <c r="J1464" s="81" t="s">
        <v>439</v>
      </c>
      <c r="K1464" s="81"/>
      <c r="L1464" s="81"/>
      <c r="M1464" s="81"/>
      <c r="N1464" s="81"/>
      <c r="O1464" s="82"/>
      <c r="P1464" s="81"/>
      <c r="Q1464" s="81"/>
      <c r="R1464" s="81"/>
      <c r="S1464" s="81"/>
      <c r="T1464" s="81"/>
      <c r="U1464" s="81">
        <f t="shared" si="91"/>
        <v>0</v>
      </c>
      <c r="V1464" s="81">
        <f>IFERROR(VLOOKUP(A1464,'Competitors Links &amp; Pricings'!A:G,3,0),"")</f>
        <v>20.75</v>
      </c>
      <c r="W1464" s="81">
        <f>IFERROR(VLOOKUP(A1464,'Competitors Links &amp; Pricings'!A:G,5,0),"")</f>
        <v>26.26</v>
      </c>
      <c r="X1464" s="81">
        <f>IFERROR(VLOOKUP(A1464,'Competitors Links &amp; Pricings'!A:G,7,0),"")</f>
        <v>24.16</v>
      </c>
      <c r="Y1464" s="81">
        <f>IFERROR(VLOOKUP(A1464,'Competitors Links &amp; Pricings'!A:L,8,0),"")</f>
        <v>2</v>
      </c>
      <c r="Z1464" s="81">
        <f>IFERROR(VLOOKUP(A1464,'Competitors Links &amp; Pricings'!A:L,9,0),"")</f>
        <v>4</v>
      </c>
      <c r="AA1464" s="81">
        <f>IFERROR(VLOOKUP(A1464,'Competitors Links &amp; Pricings'!A:L,10,0),"")</f>
        <v>1</v>
      </c>
      <c r="AB1464" s="81">
        <f>IFERROR(VLOOKUP(A1464,'Competitors Links &amp; Pricings'!A:L,11,0),"")</f>
        <v>2</v>
      </c>
    </row>
    <row r="1465" spans="1:28" s="92" customFormat="1" ht="12" x14ac:dyDescent="0.25">
      <c r="A1465" s="91" t="s">
        <v>4496</v>
      </c>
      <c r="B1465" s="89">
        <v>175.28</v>
      </c>
      <c r="C1465" s="89">
        <v>217</v>
      </c>
      <c r="D1465" s="106">
        <f t="shared" si="88"/>
        <v>0.19225806451612903</v>
      </c>
      <c r="E1465" s="90">
        <f t="shared" si="89"/>
        <v>0</v>
      </c>
      <c r="F1465" s="90">
        <f t="shared" si="90"/>
        <v>205.81</v>
      </c>
      <c r="G1465" s="100" t="s">
        <v>527</v>
      </c>
      <c r="H1465" s="101" t="s">
        <v>4497</v>
      </c>
      <c r="I1465" s="101" t="s">
        <v>4498</v>
      </c>
      <c r="J1465" s="101" t="s">
        <v>435</v>
      </c>
      <c r="K1465" s="101"/>
      <c r="L1465" s="101"/>
      <c r="M1465" s="101"/>
      <c r="N1465" s="101"/>
      <c r="O1465" s="100"/>
      <c r="P1465" s="101"/>
      <c r="Q1465" s="101"/>
      <c r="R1465" s="101"/>
      <c r="S1465" s="101"/>
      <c r="T1465" s="101"/>
      <c r="U1465" s="81">
        <f t="shared" si="91"/>
        <v>0</v>
      </c>
      <c r="V1465" s="101">
        <f>IFERROR(VLOOKUP(A1465,'Competitors Links &amp; Pricings'!A:G,3,0),"")</f>
        <v>208</v>
      </c>
      <c r="W1465" s="101">
        <f>IFERROR(VLOOKUP(A1465,'Competitors Links &amp; Pricings'!A:G,5,0),"")</f>
        <v>224.64</v>
      </c>
      <c r="X1465" s="101">
        <f>IFERROR(VLOOKUP(A1465,'Competitors Links &amp; Pricings'!A:G,7,0),"")</f>
        <v>205.81</v>
      </c>
      <c r="Y1465" s="101">
        <f>IFERROR(VLOOKUP(A1465,'Competitors Links &amp; Pricings'!A:L,8,0),"")</f>
        <v>5.5</v>
      </c>
      <c r="Z1465" s="101">
        <f>IFERROR(VLOOKUP(A1465,'Competitors Links &amp; Pricings'!A:L,9,0),"")</f>
        <v>8.6999999999999993</v>
      </c>
      <c r="AA1465" s="101">
        <f>IFERROR(VLOOKUP(A1465,'Competitors Links &amp; Pricings'!A:L,10,0),"")</f>
        <v>3.3</v>
      </c>
      <c r="AB1465" s="101">
        <f>IFERROR(VLOOKUP(A1465,'Competitors Links &amp; Pricings'!A:L,11,0),"")</f>
        <v>2.2000000000000002</v>
      </c>
    </row>
    <row r="1466" spans="1:28" s="92" customFormat="1" ht="12" x14ac:dyDescent="0.25">
      <c r="A1466" s="91" t="s">
        <v>4499</v>
      </c>
      <c r="B1466" s="89">
        <v>19.100000000000001</v>
      </c>
      <c r="C1466" s="89">
        <v>23.1</v>
      </c>
      <c r="D1466" s="106">
        <f t="shared" si="88"/>
        <v>0.17316017316017315</v>
      </c>
      <c r="E1466" s="90">
        <f t="shared" si="89"/>
        <v>0</v>
      </c>
      <c r="F1466" s="90">
        <f t="shared" si="90"/>
        <v>21.33</v>
      </c>
      <c r="G1466" s="100" t="s">
        <v>262</v>
      </c>
      <c r="H1466" s="101" t="s">
        <v>4500</v>
      </c>
      <c r="I1466" s="101" t="s">
        <v>4501</v>
      </c>
      <c r="J1466" s="101" t="s">
        <v>435</v>
      </c>
      <c r="K1466" s="101"/>
      <c r="L1466" s="101"/>
      <c r="M1466" s="101"/>
      <c r="N1466" s="101"/>
      <c r="O1466" s="100"/>
      <c r="P1466" s="101"/>
      <c r="Q1466" s="101"/>
      <c r="R1466" s="101"/>
      <c r="S1466" s="101"/>
      <c r="T1466" s="101"/>
      <c r="U1466" s="81">
        <f t="shared" si="91"/>
        <v>0</v>
      </c>
      <c r="V1466" s="101">
        <f>IFERROR(VLOOKUP(A1466,'Competitors Links &amp; Pricings'!A:G,3,0),"")</f>
        <v>29</v>
      </c>
      <c r="W1466" s="101">
        <f>IFERROR(VLOOKUP(A1466,'Competitors Links &amp; Pricings'!A:G,5,0),"")</f>
        <v>21.33</v>
      </c>
      <c r="X1466" s="101">
        <f>IFERROR(VLOOKUP(A1466,'Competitors Links &amp; Pricings'!A:G,7,0),"")</f>
        <v>26.52</v>
      </c>
      <c r="Y1466" s="101">
        <f>IFERROR(VLOOKUP(A1466,'Competitors Links &amp; Pricings'!A:L,8,0),"")</f>
        <v>2.5</v>
      </c>
      <c r="Z1466" s="101">
        <f>IFERROR(VLOOKUP(A1466,'Competitors Links &amp; Pricings'!A:L,9,0),"")</f>
        <v>3.5</v>
      </c>
      <c r="AA1466" s="101">
        <f>IFERROR(VLOOKUP(A1466,'Competitors Links &amp; Pricings'!A:L,10,0),"")</f>
        <v>0.8</v>
      </c>
      <c r="AB1466" s="101">
        <f>IFERROR(VLOOKUP(A1466,'Competitors Links &amp; Pricings'!A:L,11,0),"")</f>
        <v>1.2</v>
      </c>
    </row>
    <row r="1467" spans="1:28" s="92" customFormat="1" ht="12" x14ac:dyDescent="0.25">
      <c r="A1467" s="91" t="s">
        <v>4502</v>
      </c>
      <c r="B1467" s="89">
        <v>50.63</v>
      </c>
      <c r="C1467" s="89">
        <v>62</v>
      </c>
      <c r="D1467" s="106">
        <f t="shared" si="88"/>
        <v>0.18338709677419351</v>
      </c>
      <c r="E1467" s="90">
        <f t="shared" si="89"/>
        <v>0</v>
      </c>
      <c r="F1467" s="90">
        <f t="shared" si="90"/>
        <v>58.93</v>
      </c>
      <c r="G1467" s="100" t="s">
        <v>527</v>
      </c>
      <c r="H1467" s="101" t="s">
        <v>4503</v>
      </c>
      <c r="I1467" s="101" t="s">
        <v>4504</v>
      </c>
      <c r="J1467" s="101" t="s">
        <v>439</v>
      </c>
      <c r="K1467" s="101"/>
      <c r="L1467" s="101"/>
      <c r="M1467" s="101"/>
      <c r="N1467" s="101"/>
      <c r="O1467" s="100"/>
      <c r="P1467" s="101"/>
      <c r="Q1467" s="101"/>
      <c r="R1467" s="101"/>
      <c r="S1467" s="101"/>
      <c r="T1467" s="101"/>
      <c r="U1467" s="81">
        <f t="shared" si="91"/>
        <v>0</v>
      </c>
      <c r="V1467" s="101">
        <f>IFERROR(VLOOKUP(A1467,'Competitors Links &amp; Pricings'!A:G,3,0),"")</f>
        <v>58.93</v>
      </c>
      <c r="W1467" s="101">
        <f>IFERROR(VLOOKUP(A1467,'Competitors Links &amp; Pricings'!A:G,5,0),"")</f>
        <v>60.2</v>
      </c>
      <c r="X1467" s="101">
        <f>IFERROR(VLOOKUP(A1467,'Competitors Links &amp; Pricings'!A:G,7,0),"")</f>
        <v>81</v>
      </c>
      <c r="Y1467" s="101">
        <f>IFERROR(VLOOKUP(A1467,'Competitors Links &amp; Pricings'!A:L,8,0),"")</f>
        <v>4</v>
      </c>
      <c r="Z1467" s="101">
        <f>IFERROR(VLOOKUP(A1467,'Competitors Links &amp; Pricings'!A:L,9,0),"")</f>
        <v>5</v>
      </c>
      <c r="AA1467" s="101">
        <f>IFERROR(VLOOKUP(A1467,'Competitors Links &amp; Pricings'!A:L,10,0),"")</f>
        <v>1</v>
      </c>
      <c r="AB1467" s="101">
        <f>IFERROR(VLOOKUP(A1467,'Competitors Links &amp; Pricings'!A:L,11,0),"")</f>
        <v>2</v>
      </c>
    </row>
    <row r="1468" spans="1:28" s="83" customFormat="1" ht="12" x14ac:dyDescent="0.25">
      <c r="A1468" s="81" t="s">
        <v>4505</v>
      </c>
      <c r="B1468" s="89">
        <v>219.1</v>
      </c>
      <c r="C1468" s="89">
        <v>260.27</v>
      </c>
      <c r="D1468" s="106">
        <f t="shared" ref="D1468:D1531" si="92">(C1468-B1468)/C1468</f>
        <v>0.15818188803934372</v>
      </c>
      <c r="E1468" s="90">
        <f t="shared" si="89"/>
        <v>0</v>
      </c>
      <c r="F1468" s="90">
        <f t="shared" si="90"/>
        <v>229</v>
      </c>
      <c r="G1468" s="82" t="s">
        <v>34</v>
      </c>
      <c r="H1468" s="81" t="s">
        <v>4506</v>
      </c>
      <c r="I1468" s="81" t="s">
        <v>4507</v>
      </c>
      <c r="J1468" s="81" t="s">
        <v>435</v>
      </c>
      <c r="K1468" s="81"/>
      <c r="L1468" s="81"/>
      <c r="M1468" s="81"/>
      <c r="N1468" s="81"/>
      <c r="O1468" s="82"/>
      <c r="P1468" s="81"/>
      <c r="Q1468" s="81"/>
      <c r="R1468" s="81"/>
      <c r="S1468" s="81"/>
      <c r="T1468" s="81"/>
      <c r="U1468" s="81">
        <f t="shared" si="91"/>
        <v>0</v>
      </c>
      <c r="V1468" s="81">
        <f>IFERROR(VLOOKUP(A1468,'Competitors Links &amp; Pricings'!A:G,3,0),"")</f>
        <v>321.60000000000002</v>
      </c>
      <c r="W1468" s="81">
        <f>IFERROR(VLOOKUP(A1468,'Competitors Links &amp; Pricings'!A:G,5,0),"")</f>
        <v>229</v>
      </c>
      <c r="X1468" s="81">
        <f>IFERROR(VLOOKUP(A1468,'Competitors Links &amp; Pricings'!A:G,7,0),"")</f>
        <v>302.73</v>
      </c>
      <c r="Y1468" s="81">
        <f>IFERROR(VLOOKUP(A1468,'Competitors Links &amp; Pricings'!A:L,8,0),"")</f>
        <v>7</v>
      </c>
      <c r="Z1468" s="81">
        <f>IFERROR(VLOOKUP(A1468,'Competitors Links &amp; Pricings'!A:L,9,0),"")</f>
        <v>10</v>
      </c>
      <c r="AA1468" s="81">
        <f>IFERROR(VLOOKUP(A1468,'Competitors Links &amp; Pricings'!A:L,10,0),"")</f>
        <v>3</v>
      </c>
      <c r="AB1468" s="81">
        <f>IFERROR(VLOOKUP(A1468,'Competitors Links &amp; Pricings'!A:L,11,0),"")</f>
        <v>7</v>
      </c>
    </row>
    <row r="1469" spans="1:28" s="83" customFormat="1" ht="12" x14ac:dyDescent="0.25">
      <c r="A1469" s="81" t="s">
        <v>4508</v>
      </c>
      <c r="B1469" s="89">
        <v>274.16000000000003</v>
      </c>
      <c r="C1469" s="89">
        <v>323.95999999999998</v>
      </c>
      <c r="D1469" s="106">
        <f t="shared" si="92"/>
        <v>0.15372268181256932</v>
      </c>
      <c r="E1469" s="90">
        <f t="shared" si="89"/>
        <v>0</v>
      </c>
      <c r="F1469" s="90">
        <f t="shared" si="90"/>
        <v>302.67</v>
      </c>
      <c r="G1469" s="82" t="s">
        <v>34</v>
      </c>
      <c r="H1469" s="81" t="s">
        <v>4509</v>
      </c>
      <c r="I1469" s="81" t="s">
        <v>4510</v>
      </c>
      <c r="J1469" s="81" t="s">
        <v>435</v>
      </c>
      <c r="K1469" s="81"/>
      <c r="L1469" s="81"/>
      <c r="M1469" s="81"/>
      <c r="N1469" s="81"/>
      <c r="O1469" s="82"/>
      <c r="P1469" s="81"/>
      <c r="Q1469" s="81"/>
      <c r="R1469" s="81"/>
      <c r="S1469" s="81"/>
      <c r="T1469" s="81"/>
      <c r="U1469" s="81">
        <f t="shared" si="91"/>
        <v>0</v>
      </c>
      <c r="V1469" s="81">
        <f>IFERROR(VLOOKUP(A1469,'Competitors Links &amp; Pricings'!A:G,3,0),"")</f>
        <v>325.73</v>
      </c>
      <c r="W1469" s="81">
        <f>IFERROR(VLOOKUP(A1469,'Competitors Links &amp; Pricings'!A:G,5,0),"")</f>
        <v>302.67</v>
      </c>
      <c r="X1469" s="81" t="str">
        <f>IFERROR(VLOOKUP(A1469,'Competitors Links &amp; Pricings'!A:G,7,0),"")</f>
        <v xml:space="preserve"> </v>
      </c>
      <c r="Y1469" s="81">
        <f>IFERROR(VLOOKUP(A1469,'Competitors Links &amp; Pricings'!A:L,8,0),"")</f>
        <v>7</v>
      </c>
      <c r="Z1469" s="81">
        <f>IFERROR(VLOOKUP(A1469,'Competitors Links &amp; Pricings'!A:L,9,0),"")</f>
        <v>10</v>
      </c>
      <c r="AA1469" s="81">
        <f>IFERROR(VLOOKUP(A1469,'Competitors Links &amp; Pricings'!A:L,10,0),"")</f>
        <v>3</v>
      </c>
      <c r="AB1469" s="81">
        <f>IFERROR(VLOOKUP(A1469,'Competitors Links &amp; Pricings'!A:L,11,0),"")</f>
        <v>7</v>
      </c>
    </row>
    <row r="1470" spans="1:28" s="83" customFormat="1" ht="12" x14ac:dyDescent="0.25">
      <c r="A1470" s="81" t="s">
        <v>4511</v>
      </c>
      <c r="B1470" s="89">
        <v>1400</v>
      </c>
      <c r="C1470" s="89">
        <v>1657.97</v>
      </c>
      <c r="D1470" s="106">
        <f t="shared" si="92"/>
        <v>0.15559388891234463</v>
      </c>
      <c r="E1470" s="90">
        <f t="shared" si="89"/>
        <v>0</v>
      </c>
      <c r="F1470" s="90">
        <f t="shared" si="90"/>
        <v>1264.75</v>
      </c>
      <c r="G1470" s="82" t="s">
        <v>34</v>
      </c>
      <c r="H1470" s="81" t="s">
        <v>4512</v>
      </c>
      <c r="I1470" s="81" t="s">
        <v>4513</v>
      </c>
      <c r="J1470" s="81" t="s">
        <v>435</v>
      </c>
      <c r="K1470" s="81"/>
      <c r="L1470" s="81"/>
      <c r="M1470" s="81"/>
      <c r="N1470" s="81"/>
      <c r="O1470" s="82"/>
      <c r="P1470" s="81"/>
      <c r="Q1470" s="81"/>
      <c r="R1470" s="81"/>
      <c r="S1470" s="81"/>
      <c r="T1470" s="81"/>
      <c r="U1470" s="81">
        <f t="shared" si="91"/>
        <v>0</v>
      </c>
      <c r="V1470" s="81">
        <f>IFERROR(VLOOKUP(A1470,'Competitors Links &amp; Pricings'!A:G,3,0),"")</f>
        <v>2220</v>
      </c>
      <c r="W1470" s="81">
        <f>IFERROR(VLOOKUP(A1470,'Competitors Links &amp; Pricings'!A:G,5,0),"")</f>
        <v>1614.6</v>
      </c>
      <c r="X1470" s="81">
        <f>IFERROR(VLOOKUP(A1470,'Competitors Links &amp; Pricings'!A:G,7,0),"")</f>
        <v>1264.75</v>
      </c>
      <c r="Y1470" s="81">
        <f>IFERROR(VLOOKUP(A1470,'Competitors Links &amp; Pricings'!A:L,8,0),"")</f>
        <v>23.3</v>
      </c>
      <c r="Z1470" s="81">
        <f>IFERROR(VLOOKUP(A1470,'Competitors Links &amp; Pricings'!A:L,9,0),"")</f>
        <v>20.5</v>
      </c>
      <c r="AA1470" s="81">
        <f>IFERROR(VLOOKUP(A1470,'Competitors Links &amp; Pricings'!A:L,10,0),"")</f>
        <v>46</v>
      </c>
      <c r="AB1470" s="81">
        <f>IFERROR(VLOOKUP(A1470,'Competitors Links &amp; Pricings'!A:L,11,0),"")</f>
        <v>13.3</v>
      </c>
    </row>
    <row r="1471" spans="1:28" s="92" customFormat="1" ht="12" x14ac:dyDescent="0.25">
      <c r="A1471" s="91" t="s">
        <v>4514</v>
      </c>
      <c r="B1471" s="89">
        <v>1471.91</v>
      </c>
      <c r="C1471" s="89">
        <v>1690</v>
      </c>
      <c r="D1471" s="106">
        <f t="shared" si="92"/>
        <v>0.12904733727810647</v>
      </c>
      <c r="E1471" s="90">
        <f t="shared" si="89"/>
        <v>0</v>
      </c>
      <c r="F1471" s="90">
        <f t="shared" si="90"/>
        <v>1515</v>
      </c>
      <c r="G1471" s="100" t="s">
        <v>262</v>
      </c>
      <c r="H1471" s="101" t="s">
        <v>4515</v>
      </c>
      <c r="I1471" s="101" t="s">
        <v>4207</v>
      </c>
      <c r="J1471" s="101" t="s">
        <v>435</v>
      </c>
      <c r="K1471" s="101"/>
      <c r="L1471" s="101"/>
      <c r="M1471" s="101"/>
      <c r="N1471" s="101"/>
      <c r="O1471" s="100"/>
      <c r="P1471" s="101"/>
      <c r="Q1471" s="101"/>
      <c r="R1471" s="101"/>
      <c r="S1471" s="101"/>
      <c r="T1471" s="101"/>
      <c r="U1471" s="81">
        <f t="shared" si="91"/>
        <v>0</v>
      </c>
      <c r="V1471" s="101">
        <f>IFERROR(VLOOKUP(A1471,'Competitors Links &amp; Pricings'!A:G,3,0),"")</f>
        <v>1722.34</v>
      </c>
      <c r="W1471" s="101">
        <f>IFERROR(VLOOKUP(A1471,'Competitors Links &amp; Pricings'!A:G,5,0),"")</f>
        <v>1515</v>
      </c>
      <c r="X1471" s="101">
        <f>IFERROR(VLOOKUP(A1471,'Competitors Links &amp; Pricings'!A:G,7,0),"")</f>
        <v>1745.17</v>
      </c>
      <c r="Y1471" s="101">
        <f>IFERROR(VLOOKUP(A1471,'Competitors Links &amp; Pricings'!A:L,8,0),"")</f>
        <v>16</v>
      </c>
      <c r="Z1471" s="101">
        <f>IFERROR(VLOOKUP(A1471,'Competitors Links &amp; Pricings'!A:L,9,0),"")</f>
        <v>17</v>
      </c>
      <c r="AA1471" s="101">
        <f>IFERROR(VLOOKUP(A1471,'Competitors Links &amp; Pricings'!A:L,10,0),"")</f>
        <v>40</v>
      </c>
      <c r="AB1471" s="101">
        <f>IFERROR(VLOOKUP(A1471,'Competitors Links &amp; Pricings'!A:L,11,0),"")</f>
        <v>8.5</v>
      </c>
    </row>
    <row r="1472" spans="1:28" s="83" customFormat="1" ht="12" x14ac:dyDescent="0.25">
      <c r="A1472" s="81" t="s">
        <v>4516</v>
      </c>
      <c r="B1472" s="89">
        <v>1226.97</v>
      </c>
      <c r="C1472" s="89">
        <v>1453.19</v>
      </c>
      <c r="D1472" s="106">
        <f t="shared" si="92"/>
        <v>0.15567131620779115</v>
      </c>
      <c r="E1472" s="90">
        <f t="shared" si="89"/>
        <v>0</v>
      </c>
      <c r="F1472" s="90">
        <f t="shared" si="90"/>
        <v>1115.5</v>
      </c>
      <c r="G1472" s="82" t="s">
        <v>34</v>
      </c>
      <c r="H1472" s="81" t="s">
        <v>4517</v>
      </c>
      <c r="I1472" s="81" t="s">
        <v>4518</v>
      </c>
      <c r="J1472" s="81" t="s">
        <v>435</v>
      </c>
      <c r="K1472" s="81"/>
      <c r="L1472" s="81"/>
      <c r="M1472" s="81"/>
      <c r="N1472" s="81"/>
      <c r="O1472" s="82"/>
      <c r="P1472" s="81"/>
      <c r="Q1472" s="81"/>
      <c r="R1472" s="81"/>
      <c r="S1472" s="81"/>
      <c r="T1472" s="81"/>
      <c r="U1472" s="81">
        <f t="shared" si="91"/>
        <v>0</v>
      </c>
      <c r="V1472" s="81">
        <f>IFERROR(VLOOKUP(A1472,'Competitors Links &amp; Pricings'!A:G,3,0),"")</f>
        <v>1115.5</v>
      </c>
      <c r="W1472" s="81">
        <f>IFERROR(VLOOKUP(A1472,'Competitors Links &amp; Pricings'!A:G,5,0),"")</f>
        <v>1482.86</v>
      </c>
      <c r="X1472" s="81">
        <f>IFERROR(VLOOKUP(A1472,'Competitors Links &amp; Pricings'!A:G,7,0),"")</f>
        <v>1386.09</v>
      </c>
      <c r="Y1472" s="81">
        <f>IFERROR(VLOOKUP(A1472,'Competitors Links &amp; Pricings'!A:L,8,0),"")</f>
        <v>16</v>
      </c>
      <c r="Z1472" s="81">
        <f>IFERROR(VLOOKUP(A1472,'Competitors Links &amp; Pricings'!A:L,9,0),"")</f>
        <v>17</v>
      </c>
      <c r="AA1472" s="81">
        <f>IFERROR(VLOOKUP(A1472,'Competitors Links &amp; Pricings'!A:L,10,0),"")</f>
        <v>37</v>
      </c>
      <c r="AB1472" s="81">
        <f>IFERROR(VLOOKUP(A1472,'Competitors Links &amp; Pricings'!A:L,11,0),"")</f>
        <v>8.5</v>
      </c>
    </row>
    <row r="1473" spans="1:28" s="83" customFormat="1" ht="12" x14ac:dyDescent="0.25">
      <c r="A1473" s="81" t="s">
        <v>4519</v>
      </c>
      <c r="B1473" s="89">
        <v>1428.89</v>
      </c>
      <c r="C1473" s="89">
        <v>1750</v>
      </c>
      <c r="D1473" s="106">
        <f t="shared" si="92"/>
        <v>0.18349142857142853</v>
      </c>
      <c r="E1473" s="90">
        <f t="shared" si="89"/>
        <v>0</v>
      </c>
      <c r="F1473" s="90">
        <f t="shared" si="90"/>
        <v>1427.74</v>
      </c>
      <c r="G1473" s="82" t="s">
        <v>34</v>
      </c>
      <c r="H1473" s="81" t="s">
        <v>4520</v>
      </c>
      <c r="I1473" s="81" t="s">
        <v>4521</v>
      </c>
      <c r="J1473" s="81" t="s">
        <v>435</v>
      </c>
      <c r="K1473" s="81"/>
      <c r="L1473" s="81"/>
      <c r="M1473" s="81"/>
      <c r="N1473" s="81"/>
      <c r="O1473" s="82"/>
      <c r="P1473" s="81"/>
      <c r="Q1473" s="81"/>
      <c r="R1473" s="81"/>
      <c r="S1473" s="81"/>
      <c r="T1473" s="81"/>
      <c r="U1473" s="81">
        <f t="shared" si="91"/>
        <v>0</v>
      </c>
      <c r="V1473" s="81">
        <f>IFERROR(VLOOKUP(A1473,'Competitors Links &amp; Pricings'!A:G,3,0),"")</f>
        <v>1427.74</v>
      </c>
      <c r="W1473" s="81">
        <f>IFERROR(VLOOKUP(A1473,'Competitors Links &amp; Pricings'!A:G,5,0),"")</f>
        <v>1614.6</v>
      </c>
      <c r="X1473" s="81">
        <f>IFERROR(VLOOKUP(A1473,'Competitors Links &amp; Pricings'!A:G,7,0),"")</f>
        <v>1502.67</v>
      </c>
      <c r="Y1473" s="81">
        <f>IFERROR(VLOOKUP(A1473,'Competitors Links &amp; Pricings'!A:L,8,0),"")</f>
        <v>16</v>
      </c>
      <c r="Z1473" s="81">
        <f>IFERROR(VLOOKUP(A1473,'Competitors Links &amp; Pricings'!A:L,9,0),"")</f>
        <v>17</v>
      </c>
      <c r="AA1473" s="81">
        <f>IFERROR(VLOOKUP(A1473,'Competitors Links &amp; Pricings'!A:L,10,0),"")</f>
        <v>40</v>
      </c>
      <c r="AB1473" s="81">
        <f>IFERROR(VLOOKUP(A1473,'Competitors Links &amp; Pricings'!A:L,11,0),"")</f>
        <v>8.5</v>
      </c>
    </row>
    <row r="1474" spans="1:28" s="83" customFormat="1" ht="12" x14ac:dyDescent="0.25">
      <c r="A1474" s="81" t="s">
        <v>4522</v>
      </c>
      <c r="B1474" s="89">
        <v>1650.56</v>
      </c>
      <c r="C1474" s="89">
        <v>1946.89</v>
      </c>
      <c r="D1474" s="106">
        <f t="shared" si="92"/>
        <v>0.15220685298090808</v>
      </c>
      <c r="E1474" s="90">
        <f t="shared" ref="E1474:E1537" si="93">MIN(K1474:T1474)</f>
        <v>0</v>
      </c>
      <c r="F1474" s="90">
        <f t="shared" ref="F1474:F1537" si="94">MIN(V1474:X1474)</f>
        <v>1403.36</v>
      </c>
      <c r="G1474" s="82" t="s">
        <v>34</v>
      </c>
      <c r="H1474" s="81" t="s">
        <v>4523</v>
      </c>
      <c r="I1474" s="81" t="s">
        <v>4524</v>
      </c>
      <c r="J1474" s="81" t="s">
        <v>435</v>
      </c>
      <c r="K1474" s="81"/>
      <c r="L1474" s="81"/>
      <c r="M1474" s="81"/>
      <c r="N1474" s="81"/>
      <c r="O1474" s="82"/>
      <c r="P1474" s="81"/>
      <c r="Q1474" s="81"/>
      <c r="R1474" s="81"/>
      <c r="S1474" s="81"/>
      <c r="T1474" s="81"/>
      <c r="U1474" s="81">
        <f t="shared" si="91"/>
        <v>0</v>
      </c>
      <c r="V1474" s="81">
        <f>IFERROR(VLOOKUP(A1474,'Competitors Links &amp; Pricings'!A:G,3,0),"")</f>
        <v>1830</v>
      </c>
      <c r="W1474" s="81">
        <f>IFERROR(VLOOKUP(A1474,'Competitors Links &amp; Pricings'!A:G,5,0),"")</f>
        <v>2200</v>
      </c>
      <c r="X1474" s="81">
        <f>IFERROR(VLOOKUP(A1474,'Competitors Links &amp; Pricings'!A:G,7,0),"")</f>
        <v>1403.36</v>
      </c>
      <c r="Y1474" s="81">
        <f>IFERROR(VLOOKUP(A1474,'Competitors Links &amp; Pricings'!A:L,8,0),"")</f>
        <v>40.6</v>
      </c>
      <c r="Z1474" s="81">
        <f>IFERROR(VLOOKUP(A1474,'Competitors Links &amp; Pricings'!A:L,9,0),"")</f>
        <v>43.2</v>
      </c>
      <c r="AA1474" s="81">
        <f>IFERROR(VLOOKUP(A1474,'Competitors Links &amp; Pricings'!A:L,10,0),"")</f>
        <v>18.100000000000001</v>
      </c>
      <c r="AB1474" s="81">
        <f>IFERROR(VLOOKUP(A1474,'Competitors Links &amp; Pricings'!A:L,11,0),"")</f>
        <v>21.6</v>
      </c>
    </row>
    <row r="1475" spans="1:28" s="83" customFormat="1" ht="12" x14ac:dyDescent="0.25">
      <c r="A1475" s="81" t="s">
        <v>4525</v>
      </c>
      <c r="B1475" s="89">
        <v>616</v>
      </c>
      <c r="C1475" s="89">
        <v>751</v>
      </c>
      <c r="D1475" s="106">
        <f t="shared" si="92"/>
        <v>0.17976031957390146</v>
      </c>
      <c r="E1475" s="90">
        <f t="shared" si="93"/>
        <v>0</v>
      </c>
      <c r="F1475" s="90">
        <f t="shared" si="94"/>
        <v>588</v>
      </c>
      <c r="G1475" s="82" t="s">
        <v>34</v>
      </c>
      <c r="H1475" s="81" t="s">
        <v>4526</v>
      </c>
      <c r="I1475" s="81" t="s">
        <v>4527</v>
      </c>
      <c r="J1475" s="81" t="s">
        <v>439</v>
      </c>
      <c r="K1475" s="81"/>
      <c r="L1475" s="81"/>
      <c r="M1475" s="81"/>
      <c r="N1475" s="81"/>
      <c r="O1475" s="82"/>
      <c r="P1475" s="81"/>
      <c r="Q1475" s="81"/>
      <c r="R1475" s="81"/>
      <c r="S1475" s="81"/>
      <c r="T1475" s="81"/>
      <c r="U1475" s="81">
        <f t="shared" ref="U1475:U1538" si="95">COUNTIF(K1475:T1475,"&gt;0")</f>
        <v>0</v>
      </c>
      <c r="V1475" s="81">
        <f>IFERROR(VLOOKUP(A1475,'Competitors Links &amp; Pricings'!A:G,3,0),"")</f>
        <v>588</v>
      </c>
      <c r="W1475" s="81" t="str">
        <f>IFERROR(VLOOKUP(A1475,'Competitors Links &amp; Pricings'!A:G,5,0),"")</f>
        <v xml:space="preserve"> </v>
      </c>
      <c r="X1475" s="81" t="str">
        <f>IFERROR(VLOOKUP(A1475,'Competitors Links &amp; Pricings'!A:G,7,0),"")</f>
        <v xml:space="preserve"> </v>
      </c>
      <c r="Y1475" s="81">
        <f>IFERROR(VLOOKUP(A1475,'Competitors Links &amp; Pricings'!A:L,8,0),"")</f>
        <v>3.8</v>
      </c>
      <c r="Z1475" s="81">
        <f>IFERROR(VLOOKUP(A1475,'Competitors Links &amp; Pricings'!A:L,9,0),"")</f>
        <v>9.1999999999999993</v>
      </c>
      <c r="AA1475" s="81">
        <f>IFERROR(VLOOKUP(A1475,'Competitors Links &amp; Pricings'!A:L,10,0),"")</f>
        <v>6</v>
      </c>
      <c r="AB1475" s="81">
        <f>IFERROR(VLOOKUP(A1475,'Competitors Links &amp; Pricings'!A:L,11,0),"")</f>
        <v>5</v>
      </c>
    </row>
    <row r="1476" spans="1:28" s="83" customFormat="1" ht="12" x14ac:dyDescent="0.25">
      <c r="A1476" s="81" t="s">
        <v>4528</v>
      </c>
      <c r="B1476" s="89">
        <v>311.88</v>
      </c>
      <c r="C1476" s="89">
        <v>367.68</v>
      </c>
      <c r="D1476" s="106">
        <f t="shared" si="92"/>
        <v>0.15176240208877287</v>
      </c>
      <c r="E1476" s="90">
        <f t="shared" si="93"/>
        <v>0</v>
      </c>
      <c r="F1476" s="90">
        <f t="shared" si="94"/>
        <v>355.95</v>
      </c>
      <c r="G1476" s="82" t="s">
        <v>34</v>
      </c>
      <c r="H1476" s="81" t="s">
        <v>4529</v>
      </c>
      <c r="I1476" s="81" t="s">
        <v>4530</v>
      </c>
      <c r="J1476" s="81" t="s">
        <v>439</v>
      </c>
      <c r="K1476" s="81"/>
      <c r="L1476" s="81"/>
      <c r="M1476" s="81"/>
      <c r="N1476" s="81"/>
      <c r="O1476" s="82"/>
      <c r="P1476" s="81"/>
      <c r="Q1476" s="81"/>
      <c r="R1476" s="81"/>
      <c r="S1476" s="81"/>
      <c r="T1476" s="81"/>
      <c r="U1476" s="81">
        <f t="shared" si="95"/>
        <v>0</v>
      </c>
      <c r="V1476" s="81">
        <f>IFERROR(VLOOKUP(A1476,'Competitors Links &amp; Pricings'!A:G,3,0),"")</f>
        <v>355.95</v>
      </c>
      <c r="W1476" s="81" t="str">
        <f>IFERROR(VLOOKUP(A1476,'Competitors Links &amp; Pricings'!A:G,5,0),"")</f>
        <v xml:space="preserve"> </v>
      </c>
      <c r="X1476" s="81" t="str">
        <f>IFERROR(VLOOKUP(A1476,'Competitors Links &amp; Pricings'!A:G,7,0),"")</f>
        <v xml:space="preserve"> </v>
      </c>
      <c r="Y1476" s="81">
        <f>IFERROR(VLOOKUP(A1476,'Competitors Links &amp; Pricings'!A:L,8,0),"")</f>
        <v>3.8</v>
      </c>
      <c r="Z1476" s="81">
        <f>IFERROR(VLOOKUP(A1476,'Competitors Links &amp; Pricings'!A:L,9,0),"")</f>
        <v>9.1999999999999993</v>
      </c>
      <c r="AA1476" s="81">
        <f>IFERROR(VLOOKUP(A1476,'Competitors Links &amp; Pricings'!A:L,10,0),"")</f>
        <v>6</v>
      </c>
      <c r="AB1476" s="81">
        <f>IFERROR(VLOOKUP(A1476,'Competitors Links &amp; Pricings'!A:L,11,0),"")</f>
        <v>5</v>
      </c>
    </row>
    <row r="1477" spans="1:28" s="83" customFormat="1" ht="12" x14ac:dyDescent="0.25">
      <c r="A1477" s="81" t="s">
        <v>4531</v>
      </c>
      <c r="B1477" s="89">
        <v>274.38</v>
      </c>
      <c r="C1477" s="89">
        <v>320.25</v>
      </c>
      <c r="D1477" s="106">
        <f t="shared" si="92"/>
        <v>0.14323185011709602</v>
      </c>
      <c r="E1477" s="90">
        <f t="shared" si="93"/>
        <v>0</v>
      </c>
      <c r="F1477" s="90">
        <f t="shared" si="94"/>
        <v>337.1</v>
      </c>
      <c r="G1477" s="82" t="s">
        <v>34</v>
      </c>
      <c r="H1477" s="81" t="s">
        <v>4532</v>
      </c>
      <c r="I1477" s="81" t="s">
        <v>4533</v>
      </c>
      <c r="J1477" s="81" t="s">
        <v>439</v>
      </c>
      <c r="K1477" s="81"/>
      <c r="L1477" s="81"/>
      <c r="M1477" s="81"/>
      <c r="N1477" s="81"/>
      <c r="O1477" s="82"/>
      <c r="P1477" s="81"/>
      <c r="Q1477" s="81"/>
      <c r="R1477" s="81"/>
      <c r="S1477" s="81"/>
      <c r="T1477" s="81"/>
      <c r="U1477" s="81">
        <f t="shared" si="95"/>
        <v>0</v>
      </c>
      <c r="V1477" s="81">
        <f>IFERROR(VLOOKUP(A1477,'Competitors Links &amp; Pricings'!A:G,3,0),"")</f>
        <v>345</v>
      </c>
      <c r="W1477" s="81">
        <f>IFERROR(VLOOKUP(A1477,'Competitors Links &amp; Pricings'!A:G,5,0),"")</f>
        <v>337.1</v>
      </c>
      <c r="X1477" s="81">
        <f>IFERROR(VLOOKUP(A1477,'Competitors Links &amp; Pricings'!A:G,7,0),"")</f>
        <v>371.46</v>
      </c>
      <c r="Y1477" s="81">
        <f>IFERROR(VLOOKUP(A1477,'Competitors Links &amp; Pricings'!A:L,8,0),"")</f>
        <v>6</v>
      </c>
      <c r="Z1477" s="81">
        <f>IFERROR(VLOOKUP(A1477,'Competitors Links &amp; Pricings'!A:L,9,0),"")</f>
        <v>12</v>
      </c>
      <c r="AA1477" s="81">
        <f>IFERROR(VLOOKUP(A1477,'Competitors Links &amp; Pricings'!A:L,10,0),"")</f>
        <v>6</v>
      </c>
      <c r="AB1477" s="81">
        <f>IFERROR(VLOOKUP(A1477,'Competitors Links &amp; Pricings'!A:L,11,0),"")</f>
        <v>8</v>
      </c>
    </row>
    <row r="1478" spans="1:28" s="83" customFormat="1" ht="12" x14ac:dyDescent="0.25">
      <c r="A1478" s="81" t="s">
        <v>4534</v>
      </c>
      <c r="B1478" s="89">
        <v>140.63</v>
      </c>
      <c r="C1478" s="89">
        <v>172</v>
      </c>
      <c r="D1478" s="106">
        <f t="shared" si="92"/>
        <v>0.18238372093023258</v>
      </c>
      <c r="E1478" s="90">
        <f t="shared" si="93"/>
        <v>0</v>
      </c>
      <c r="F1478" s="90">
        <f t="shared" si="94"/>
        <v>39.99</v>
      </c>
      <c r="G1478" s="82" t="s">
        <v>60</v>
      </c>
      <c r="H1478" s="81" t="s">
        <v>19247</v>
      </c>
      <c r="I1478" s="81" t="s">
        <v>4535</v>
      </c>
      <c r="J1478" s="81" t="s">
        <v>439</v>
      </c>
      <c r="K1478" s="81"/>
      <c r="L1478" s="81"/>
      <c r="M1478" s="81"/>
      <c r="N1478" s="81"/>
      <c r="O1478" s="82"/>
      <c r="P1478" s="81"/>
      <c r="Q1478" s="81"/>
      <c r="R1478" s="81"/>
      <c r="S1478" s="81"/>
      <c r="T1478" s="81"/>
      <c r="U1478" s="81">
        <f t="shared" si="95"/>
        <v>0</v>
      </c>
      <c r="V1478" s="81">
        <f>IFERROR(VLOOKUP(A1478,'Competitors Links &amp; Pricings'!A:G,3,0),"")</f>
        <v>39.99</v>
      </c>
      <c r="W1478" s="81">
        <f>IFERROR(VLOOKUP(A1478,'Competitors Links &amp; Pricings'!A:G,5,0),"")</f>
        <v>173.25</v>
      </c>
      <c r="X1478" s="81">
        <f>IFERROR(VLOOKUP(A1478,'Competitors Links &amp; Pricings'!A:G,7,0),"")</f>
        <v>173.25</v>
      </c>
      <c r="Y1478" s="81">
        <f>IFERROR(VLOOKUP(A1478,'Competitors Links &amp; Pricings'!A:L,8,0),"")</f>
        <v>3.8</v>
      </c>
      <c r="Z1478" s="81">
        <f>IFERROR(VLOOKUP(A1478,'Competitors Links &amp; Pricings'!A:L,9,0),"")</f>
        <v>4.5</v>
      </c>
      <c r="AA1478" s="81">
        <f>IFERROR(VLOOKUP(A1478,'Competitors Links &amp; Pricings'!A:L,10,0),"")</f>
        <v>0.5</v>
      </c>
      <c r="AB1478" s="81">
        <f>IFERROR(VLOOKUP(A1478,'Competitors Links &amp; Pricings'!A:L,11,0),"")</f>
        <v>1</v>
      </c>
    </row>
    <row r="1479" spans="1:28" s="83" customFormat="1" ht="12" x14ac:dyDescent="0.25">
      <c r="A1479" s="81" t="s">
        <v>4536</v>
      </c>
      <c r="B1479" s="89">
        <v>525</v>
      </c>
      <c r="C1479" s="89">
        <v>619.57000000000005</v>
      </c>
      <c r="D1479" s="106">
        <f t="shared" si="92"/>
        <v>0.15263811998644228</v>
      </c>
      <c r="E1479" s="90">
        <f t="shared" si="93"/>
        <v>0</v>
      </c>
      <c r="F1479" s="90">
        <f t="shared" si="94"/>
        <v>555</v>
      </c>
      <c r="G1479" s="82" t="s">
        <v>34</v>
      </c>
      <c r="H1479" s="81" t="s">
        <v>4537</v>
      </c>
      <c r="I1479" s="81" t="s">
        <v>4538</v>
      </c>
      <c r="J1479" s="81" t="s">
        <v>439</v>
      </c>
      <c r="K1479" s="81"/>
      <c r="L1479" s="81"/>
      <c r="M1479" s="81"/>
      <c r="N1479" s="81"/>
      <c r="O1479" s="82"/>
      <c r="P1479" s="81"/>
      <c r="Q1479" s="81"/>
      <c r="R1479" s="81"/>
      <c r="S1479" s="81"/>
      <c r="T1479" s="81"/>
      <c r="U1479" s="81">
        <f t="shared" si="95"/>
        <v>0</v>
      </c>
      <c r="V1479" s="81">
        <f>IFERROR(VLOOKUP(A1479,'Competitors Links &amp; Pricings'!A:G,3,0),"")</f>
        <v>656.25</v>
      </c>
      <c r="W1479" s="81">
        <f>IFERROR(VLOOKUP(A1479,'Competitors Links &amp; Pricings'!A:G,5,0),"")</f>
        <v>555</v>
      </c>
      <c r="X1479" s="81">
        <f>IFERROR(VLOOKUP(A1479,'Competitors Links &amp; Pricings'!A:G,7,0),"")</f>
        <v>646.79999999999995</v>
      </c>
      <c r="Y1479" s="81">
        <f>IFERROR(VLOOKUP(A1479,'Competitors Links &amp; Pricings'!A:L,8,0),"")</f>
        <v>6</v>
      </c>
      <c r="Z1479" s="81">
        <f>IFERROR(VLOOKUP(A1479,'Competitors Links &amp; Pricings'!A:L,9,0),"")</f>
        <v>19</v>
      </c>
      <c r="AA1479" s="81">
        <f>IFERROR(VLOOKUP(A1479,'Competitors Links &amp; Pricings'!A:L,10,0),"")</f>
        <v>13</v>
      </c>
      <c r="AB1479" s="81">
        <f>IFERROR(VLOOKUP(A1479,'Competitors Links &amp; Pricings'!A:L,11,0),"")</f>
        <v>8.5</v>
      </c>
    </row>
    <row r="1480" spans="1:28" s="92" customFormat="1" ht="12" x14ac:dyDescent="0.25">
      <c r="A1480" s="91" t="s">
        <v>4539</v>
      </c>
      <c r="B1480" s="89">
        <v>578.13</v>
      </c>
      <c r="C1480" s="89">
        <v>709</v>
      </c>
      <c r="D1480" s="106">
        <f t="shared" si="92"/>
        <v>0.18458392101551482</v>
      </c>
      <c r="E1480" s="90">
        <f t="shared" si="93"/>
        <v>0</v>
      </c>
      <c r="F1480" s="90">
        <f t="shared" si="94"/>
        <v>611</v>
      </c>
      <c r="G1480" s="100" t="s">
        <v>527</v>
      </c>
      <c r="H1480" s="101" t="s">
        <v>4540</v>
      </c>
      <c r="I1480" s="101" t="s">
        <v>4541</v>
      </c>
      <c r="J1480" s="101" t="s">
        <v>439</v>
      </c>
      <c r="K1480" s="101"/>
      <c r="L1480" s="101"/>
      <c r="M1480" s="101"/>
      <c r="N1480" s="101"/>
      <c r="O1480" s="100"/>
      <c r="P1480" s="101"/>
      <c r="Q1480" s="101"/>
      <c r="R1480" s="101"/>
      <c r="S1480" s="101"/>
      <c r="T1480" s="101"/>
      <c r="U1480" s="81">
        <f t="shared" si="95"/>
        <v>0</v>
      </c>
      <c r="V1480" s="101">
        <f>IFERROR(VLOOKUP(A1480,'Competitors Links &amp; Pricings'!A:G,3,0),"")</f>
        <v>646.79999999999995</v>
      </c>
      <c r="W1480" s="101">
        <f>IFERROR(VLOOKUP(A1480,'Competitors Links &amp; Pricings'!A:G,5,0),"")</f>
        <v>656.25</v>
      </c>
      <c r="X1480" s="101">
        <f>IFERROR(VLOOKUP(A1480,'Competitors Links &amp; Pricings'!A:G,7,0),"")</f>
        <v>611</v>
      </c>
      <c r="Y1480" s="101">
        <f>IFERROR(VLOOKUP(A1480,'Competitors Links &amp; Pricings'!A:L,8,0),"")</f>
        <v>8.5</v>
      </c>
      <c r="Z1480" s="101">
        <f>IFERROR(VLOOKUP(A1480,'Competitors Links &amp; Pricings'!A:L,9,0),"")</f>
        <v>19</v>
      </c>
      <c r="AA1480" s="101">
        <f>IFERROR(VLOOKUP(A1480,'Competitors Links &amp; Pricings'!A:L,10,0),"")</f>
        <v>12</v>
      </c>
      <c r="AB1480" s="101">
        <f>IFERROR(VLOOKUP(A1480,'Competitors Links &amp; Pricings'!A:L,11,0),"")</f>
        <v>6</v>
      </c>
    </row>
    <row r="1481" spans="1:28" s="83" customFormat="1" ht="12" x14ac:dyDescent="0.25">
      <c r="A1481" s="81" t="s">
        <v>4542</v>
      </c>
      <c r="B1481" s="89">
        <v>518.75</v>
      </c>
      <c r="C1481" s="89">
        <v>611.97</v>
      </c>
      <c r="D1481" s="106">
        <f t="shared" si="92"/>
        <v>0.15232772848342244</v>
      </c>
      <c r="E1481" s="90">
        <f t="shared" si="93"/>
        <v>0</v>
      </c>
      <c r="F1481" s="90">
        <f t="shared" si="94"/>
        <v>548</v>
      </c>
      <c r="G1481" s="82" t="s">
        <v>34</v>
      </c>
      <c r="H1481" s="81" t="s">
        <v>25676</v>
      </c>
      <c r="I1481" s="81" t="s">
        <v>4543</v>
      </c>
      <c r="J1481" s="81" t="s">
        <v>439</v>
      </c>
      <c r="K1481" s="81"/>
      <c r="L1481" s="81"/>
      <c r="M1481" s="81"/>
      <c r="N1481" s="81"/>
      <c r="O1481" s="82"/>
      <c r="P1481" s="81"/>
      <c r="Q1481" s="81"/>
      <c r="R1481" s="81"/>
      <c r="S1481" s="81"/>
      <c r="T1481" s="81"/>
      <c r="U1481" s="81">
        <f t="shared" si="95"/>
        <v>0</v>
      </c>
      <c r="V1481" s="81">
        <f>IFERROR(VLOOKUP(A1481,'Competitors Links &amp; Pricings'!A:G,3,0),"")</f>
        <v>629.04999999999995</v>
      </c>
      <c r="W1481" s="81">
        <f>IFERROR(VLOOKUP(A1481,'Competitors Links &amp; Pricings'!A:G,5,0),"")</f>
        <v>558.99</v>
      </c>
      <c r="X1481" s="81">
        <f>IFERROR(VLOOKUP(A1481,'Competitors Links &amp; Pricings'!A:G,7,0),"")</f>
        <v>548</v>
      </c>
      <c r="Y1481" s="81">
        <f>IFERROR(VLOOKUP(A1481,'Competitors Links &amp; Pricings'!A:L,8,0),"")</f>
        <v>6</v>
      </c>
      <c r="Z1481" s="81">
        <f>IFERROR(VLOOKUP(A1481,'Competitors Links &amp; Pricings'!A:L,9,0),"")</f>
        <v>19</v>
      </c>
      <c r="AA1481" s="81">
        <f>IFERROR(VLOOKUP(A1481,'Competitors Links &amp; Pricings'!A:L,10,0),"")</f>
        <v>13</v>
      </c>
      <c r="AB1481" s="81">
        <f>IFERROR(VLOOKUP(A1481,'Competitors Links &amp; Pricings'!A:L,11,0),"")</f>
        <v>8.5</v>
      </c>
    </row>
    <row r="1482" spans="1:28" s="83" customFormat="1" ht="12" x14ac:dyDescent="0.25">
      <c r="A1482" s="81" t="s">
        <v>4544</v>
      </c>
      <c r="B1482" s="89">
        <v>195.94</v>
      </c>
      <c r="C1482" s="89">
        <v>231</v>
      </c>
      <c r="D1482" s="106">
        <f t="shared" si="92"/>
        <v>0.15177489177489178</v>
      </c>
      <c r="E1482" s="90">
        <f t="shared" si="93"/>
        <v>0</v>
      </c>
      <c r="F1482" s="90">
        <f t="shared" si="94"/>
        <v>220.99</v>
      </c>
      <c r="G1482" s="82" t="s">
        <v>34</v>
      </c>
      <c r="H1482" s="81" t="s">
        <v>4545</v>
      </c>
      <c r="I1482" s="81" t="s">
        <v>4546</v>
      </c>
      <c r="J1482" s="81" t="s">
        <v>439</v>
      </c>
      <c r="K1482" s="81"/>
      <c r="L1482" s="81"/>
      <c r="M1482" s="81"/>
      <c r="N1482" s="81"/>
      <c r="O1482" s="82"/>
      <c r="P1482" s="81"/>
      <c r="Q1482" s="81"/>
      <c r="R1482" s="81"/>
      <c r="S1482" s="81"/>
      <c r="T1482" s="81"/>
      <c r="U1482" s="81">
        <f t="shared" si="95"/>
        <v>0</v>
      </c>
      <c r="V1482" s="81">
        <f>IFERROR(VLOOKUP(A1482,'Competitors Links &amp; Pricings'!A:G,3,0),"")</f>
        <v>241.4</v>
      </c>
      <c r="W1482" s="81">
        <f>IFERROR(VLOOKUP(A1482,'Competitors Links &amp; Pricings'!A:G,5,0),"")</f>
        <v>220.99</v>
      </c>
      <c r="X1482" s="81">
        <f>IFERROR(VLOOKUP(A1482,'Competitors Links &amp; Pricings'!A:G,7,0),"")</f>
        <v>245.18</v>
      </c>
      <c r="Y1482" s="81">
        <f>IFERROR(VLOOKUP(A1482,'Competitors Links &amp; Pricings'!A:L,8,0),"")</f>
        <v>8.25</v>
      </c>
      <c r="Z1482" s="81">
        <f>IFERROR(VLOOKUP(A1482,'Competitors Links &amp; Pricings'!A:L,9,0),"")</f>
        <v>20</v>
      </c>
      <c r="AA1482" s="81">
        <f>IFERROR(VLOOKUP(A1482,'Competitors Links &amp; Pricings'!A:L,10,0),"")</f>
        <v>5.94</v>
      </c>
      <c r="AB1482" s="81">
        <f>IFERROR(VLOOKUP(A1482,'Competitors Links &amp; Pricings'!A:L,11,0),"")</f>
        <v>4.75</v>
      </c>
    </row>
    <row r="1483" spans="1:28" s="83" customFormat="1" ht="12" x14ac:dyDescent="0.25">
      <c r="A1483" s="81" t="s">
        <v>4547</v>
      </c>
      <c r="B1483" s="89">
        <v>87.5</v>
      </c>
      <c r="C1483" s="89">
        <v>103.04</v>
      </c>
      <c r="D1483" s="106">
        <f t="shared" si="92"/>
        <v>0.15081521739130441</v>
      </c>
      <c r="E1483" s="90">
        <f t="shared" si="93"/>
        <v>0</v>
      </c>
      <c r="F1483" s="90">
        <f t="shared" si="94"/>
        <v>96</v>
      </c>
      <c r="G1483" s="82" t="s">
        <v>34</v>
      </c>
      <c r="H1483" s="81" t="s">
        <v>4548</v>
      </c>
      <c r="I1483" s="81" t="s">
        <v>4549</v>
      </c>
      <c r="J1483" s="81" t="s">
        <v>439</v>
      </c>
      <c r="K1483" s="81"/>
      <c r="L1483" s="81"/>
      <c r="M1483" s="81"/>
      <c r="N1483" s="81"/>
      <c r="O1483" s="82"/>
      <c r="P1483" s="81"/>
      <c r="Q1483" s="81"/>
      <c r="R1483" s="81"/>
      <c r="S1483" s="81"/>
      <c r="T1483" s="81"/>
      <c r="U1483" s="81">
        <f t="shared" si="95"/>
        <v>0</v>
      </c>
      <c r="V1483" s="81">
        <f>IFERROR(VLOOKUP(A1483,'Competitors Links &amp; Pricings'!A:G,3,0),"")</f>
        <v>96</v>
      </c>
      <c r="W1483" s="81">
        <f>IFERROR(VLOOKUP(A1483,'Competitors Links &amp; Pricings'!A:G,5,0),"")</f>
        <v>111.65</v>
      </c>
      <c r="X1483" s="81">
        <f>IFERROR(VLOOKUP(A1483,'Competitors Links &amp; Pricings'!A:G,7,0),"")</f>
        <v>110.38</v>
      </c>
      <c r="Y1483" s="81">
        <f>IFERROR(VLOOKUP(A1483,'Competitors Links &amp; Pricings'!A:L,8,0),"")</f>
        <v>7.38</v>
      </c>
      <c r="Z1483" s="81">
        <f>IFERROR(VLOOKUP(A1483,'Competitors Links &amp; Pricings'!A:L,9,0),"")</f>
        <v>7.75</v>
      </c>
      <c r="AA1483" s="81">
        <f>IFERROR(VLOOKUP(A1483,'Competitors Links &amp; Pricings'!A:L,10,0),"")</f>
        <v>1.5</v>
      </c>
      <c r="AB1483" s="81">
        <f>IFERROR(VLOOKUP(A1483,'Competitors Links &amp; Pricings'!A:L,11,0),"")</f>
        <v>3.38</v>
      </c>
    </row>
    <row r="1484" spans="1:28" s="83" customFormat="1" ht="12" x14ac:dyDescent="0.25">
      <c r="A1484" s="81" t="s">
        <v>4550</v>
      </c>
      <c r="B1484" s="89">
        <v>624.38</v>
      </c>
      <c r="C1484" s="89">
        <v>705.38</v>
      </c>
      <c r="D1484" s="106">
        <f t="shared" si="92"/>
        <v>0.1148317219087584</v>
      </c>
      <c r="E1484" s="90">
        <f t="shared" si="93"/>
        <v>0</v>
      </c>
      <c r="F1484" s="90">
        <f t="shared" si="94"/>
        <v>742.5</v>
      </c>
      <c r="G1484" s="82" t="s">
        <v>34</v>
      </c>
      <c r="H1484" s="81" t="s">
        <v>4551</v>
      </c>
      <c r="I1484" s="81" t="s">
        <v>4552</v>
      </c>
      <c r="J1484" s="81" t="s">
        <v>439</v>
      </c>
      <c r="K1484" s="81"/>
      <c r="L1484" s="81"/>
      <c r="M1484" s="81"/>
      <c r="N1484" s="81"/>
      <c r="O1484" s="82"/>
      <c r="P1484" s="81"/>
      <c r="Q1484" s="81"/>
      <c r="R1484" s="81"/>
      <c r="S1484" s="81"/>
      <c r="T1484" s="81"/>
      <c r="U1484" s="81">
        <f t="shared" si="95"/>
        <v>0</v>
      </c>
      <c r="V1484" s="81">
        <f>IFERROR(VLOOKUP(A1484,'Competitors Links &amp; Pricings'!A:G,3,0),"")</f>
        <v>767.15</v>
      </c>
      <c r="W1484" s="81">
        <f>IFERROR(VLOOKUP(A1484,'Competitors Links &amp; Pricings'!A:G,5,0),"")</f>
        <v>742.5</v>
      </c>
      <c r="X1484" s="81" t="str">
        <f>IFERROR(VLOOKUP(A1484,'Competitors Links &amp; Pricings'!A:G,7,0),"")</f>
        <v xml:space="preserve"> </v>
      </c>
      <c r="Y1484" s="81">
        <f>IFERROR(VLOOKUP(A1484,'Competitors Links &amp; Pricings'!A:L,8,0),"")</f>
        <v>6</v>
      </c>
      <c r="Z1484" s="81">
        <f>IFERROR(VLOOKUP(A1484,'Competitors Links &amp; Pricings'!A:L,9,0),"")</f>
        <v>19</v>
      </c>
      <c r="AA1484" s="81">
        <f>IFERROR(VLOOKUP(A1484,'Competitors Links &amp; Pricings'!A:L,10,0),"")</f>
        <v>13</v>
      </c>
      <c r="AB1484" s="81">
        <f>IFERROR(VLOOKUP(A1484,'Competitors Links &amp; Pricings'!A:L,11,0),"")</f>
        <v>8.5</v>
      </c>
    </row>
    <row r="1485" spans="1:28" s="83" customFormat="1" ht="12" x14ac:dyDescent="0.25">
      <c r="A1485" s="81" t="s">
        <v>4553</v>
      </c>
      <c r="B1485" s="89">
        <v>1473.03</v>
      </c>
      <c r="C1485" s="89">
        <v>1743.28</v>
      </c>
      <c r="D1485" s="106">
        <f t="shared" si="92"/>
        <v>0.15502386306273233</v>
      </c>
      <c r="E1485" s="90">
        <f t="shared" si="93"/>
        <v>0</v>
      </c>
      <c r="F1485" s="90">
        <f t="shared" si="94"/>
        <v>1650.67</v>
      </c>
      <c r="G1485" s="82" t="s">
        <v>34</v>
      </c>
      <c r="H1485" s="81" t="s">
        <v>4554</v>
      </c>
      <c r="I1485" s="81" t="s">
        <v>4555</v>
      </c>
      <c r="J1485" s="81" t="s">
        <v>435</v>
      </c>
      <c r="K1485" s="81"/>
      <c r="L1485" s="81"/>
      <c r="M1485" s="81"/>
      <c r="N1485" s="81"/>
      <c r="O1485" s="82"/>
      <c r="P1485" s="81"/>
      <c r="Q1485" s="81"/>
      <c r="R1485" s="81"/>
      <c r="S1485" s="81"/>
      <c r="T1485" s="81"/>
      <c r="U1485" s="81">
        <f t="shared" si="95"/>
        <v>0</v>
      </c>
      <c r="V1485" s="81">
        <f>IFERROR(VLOOKUP(A1485,'Competitors Links &amp; Pricings'!A:G,3,0),"")</f>
        <v>1650.67</v>
      </c>
      <c r="W1485" s="81">
        <f>IFERROR(VLOOKUP(A1485,'Competitors Links &amp; Pricings'!A:G,5,0),"")</f>
        <v>1714</v>
      </c>
      <c r="X1485" s="81">
        <f>IFERROR(VLOOKUP(A1485,'Competitors Links &amp; Pricings'!A:G,7,0),"")</f>
        <v>1738</v>
      </c>
      <c r="Y1485" s="81">
        <f>IFERROR(VLOOKUP(A1485,'Competitors Links &amp; Pricings'!A:L,8,0),"")</f>
        <v>16</v>
      </c>
      <c r="Z1485" s="81">
        <f>IFERROR(VLOOKUP(A1485,'Competitors Links &amp; Pricings'!A:L,9,0),"")</f>
        <v>17</v>
      </c>
      <c r="AA1485" s="81">
        <f>IFERROR(VLOOKUP(A1485,'Competitors Links &amp; Pricings'!A:L,10,0),"")</f>
        <v>40</v>
      </c>
      <c r="AB1485" s="81">
        <f>IFERROR(VLOOKUP(A1485,'Competitors Links &amp; Pricings'!A:L,11,0),"")</f>
        <v>8.5</v>
      </c>
    </row>
    <row r="1486" spans="1:28" s="83" customFormat="1" ht="12" x14ac:dyDescent="0.25">
      <c r="A1486" s="81" t="s">
        <v>4556</v>
      </c>
      <c r="B1486" s="89">
        <v>28.44</v>
      </c>
      <c r="C1486" s="89">
        <v>33.630000000000003</v>
      </c>
      <c r="D1486" s="106">
        <f t="shared" si="92"/>
        <v>0.15432649420160574</v>
      </c>
      <c r="E1486" s="90">
        <f t="shared" si="93"/>
        <v>0</v>
      </c>
      <c r="F1486" s="90">
        <f t="shared" si="94"/>
        <v>30.3</v>
      </c>
      <c r="G1486" s="82" t="s">
        <v>34</v>
      </c>
      <c r="H1486" s="81" t="s">
        <v>4557</v>
      </c>
      <c r="I1486" s="81" t="s">
        <v>4558</v>
      </c>
      <c r="J1486" s="81" t="s">
        <v>439</v>
      </c>
      <c r="K1486" s="81"/>
      <c r="L1486" s="81"/>
      <c r="M1486" s="81"/>
      <c r="N1486" s="81"/>
      <c r="O1486" s="82"/>
      <c r="P1486" s="81"/>
      <c r="Q1486" s="81"/>
      <c r="R1486" s="81"/>
      <c r="S1486" s="81"/>
      <c r="T1486" s="81"/>
      <c r="U1486" s="81">
        <f t="shared" si="95"/>
        <v>0</v>
      </c>
      <c r="V1486" s="81">
        <f>IFERROR(VLOOKUP(A1486,'Competitors Links &amp; Pricings'!A:G,3,0),"")</f>
        <v>30.3</v>
      </c>
      <c r="W1486" s="81">
        <f>IFERROR(VLOOKUP(A1486,'Competitors Links &amp; Pricings'!A:G,5,0),"")</f>
        <v>40.270000000000003</v>
      </c>
      <c r="X1486" s="81">
        <f>IFERROR(VLOOKUP(A1486,'Competitors Links &amp; Pricings'!A:G,7,0),"")</f>
        <v>39.979999999999997</v>
      </c>
      <c r="Y1486" s="81">
        <f>IFERROR(VLOOKUP(A1486,'Competitors Links &amp; Pricings'!A:L,8,0),"")</f>
        <v>3</v>
      </c>
      <c r="Z1486" s="81">
        <f>IFERROR(VLOOKUP(A1486,'Competitors Links &amp; Pricings'!A:L,9,0),"")</f>
        <v>4</v>
      </c>
      <c r="AA1486" s="81">
        <f>IFERROR(VLOOKUP(A1486,'Competitors Links &amp; Pricings'!A:L,10,0),"")</f>
        <v>0.45</v>
      </c>
      <c r="AB1486" s="81">
        <f>IFERROR(VLOOKUP(A1486,'Competitors Links &amp; Pricings'!A:L,11,0),"")</f>
        <v>1</v>
      </c>
    </row>
    <row r="1487" spans="1:28" s="83" customFormat="1" ht="12" x14ac:dyDescent="0.25">
      <c r="A1487" s="81" t="s">
        <v>4559</v>
      </c>
      <c r="B1487" s="89">
        <v>1292.1300000000001</v>
      </c>
      <c r="C1487" s="89">
        <v>1537.96</v>
      </c>
      <c r="D1487" s="106">
        <f t="shared" si="92"/>
        <v>0.15984160836432673</v>
      </c>
      <c r="E1487" s="90">
        <f t="shared" si="93"/>
        <v>0</v>
      </c>
      <c r="F1487" s="90">
        <f t="shared" si="94"/>
        <v>1427.74</v>
      </c>
      <c r="G1487" s="82" t="s">
        <v>34</v>
      </c>
      <c r="H1487" s="81" t="s">
        <v>4560</v>
      </c>
      <c r="I1487" s="81" t="s">
        <v>4561</v>
      </c>
      <c r="J1487" s="81" t="s">
        <v>435</v>
      </c>
      <c r="K1487" s="81"/>
      <c r="L1487" s="81"/>
      <c r="M1487" s="81"/>
      <c r="N1487" s="81"/>
      <c r="O1487" s="82"/>
      <c r="P1487" s="81"/>
      <c r="Q1487" s="81"/>
      <c r="R1487" s="81"/>
      <c r="S1487" s="81"/>
      <c r="T1487" s="81"/>
      <c r="U1487" s="81">
        <f t="shared" si="95"/>
        <v>0</v>
      </c>
      <c r="V1487" s="81">
        <f>IFERROR(VLOOKUP(A1487,'Competitors Links &amp; Pricings'!A:G,3,0),"")</f>
        <v>1427.74</v>
      </c>
      <c r="W1487" s="81">
        <f>IFERROR(VLOOKUP(A1487,'Competitors Links &amp; Pricings'!A:G,5,0),"")</f>
        <v>1455</v>
      </c>
      <c r="X1487" s="81">
        <f>IFERROR(VLOOKUP(A1487,'Competitors Links &amp; Pricings'!A:G,7,0),"")</f>
        <v>1614.6</v>
      </c>
      <c r="Y1487" s="81">
        <f>IFERROR(VLOOKUP(A1487,'Competitors Links &amp; Pricings'!A:L,8,0),"")</f>
        <v>21</v>
      </c>
      <c r="Z1487" s="81">
        <f>IFERROR(VLOOKUP(A1487,'Competitors Links &amp; Pricings'!A:L,9,0),"")</f>
        <v>23</v>
      </c>
      <c r="AA1487" s="81">
        <f>IFERROR(VLOOKUP(A1487,'Competitors Links &amp; Pricings'!A:L,10,0),"")</f>
        <v>52</v>
      </c>
      <c r="AB1487" s="81">
        <f>IFERROR(VLOOKUP(A1487,'Competitors Links &amp; Pricings'!A:L,11,0),"")</f>
        <v>15</v>
      </c>
    </row>
    <row r="1488" spans="1:28" s="83" customFormat="1" ht="12" x14ac:dyDescent="0.25">
      <c r="A1488" s="81" t="s">
        <v>4562</v>
      </c>
      <c r="B1488" s="89">
        <v>13.59</v>
      </c>
      <c r="C1488" s="89">
        <v>16.760000000000002</v>
      </c>
      <c r="D1488" s="106">
        <f t="shared" si="92"/>
        <v>0.18914081145584735</v>
      </c>
      <c r="E1488" s="90">
        <f t="shared" si="93"/>
        <v>0</v>
      </c>
      <c r="F1488" s="90">
        <f t="shared" si="94"/>
        <v>19.25</v>
      </c>
      <c r="G1488" s="82" t="s">
        <v>34</v>
      </c>
      <c r="H1488" s="81" t="s">
        <v>4563</v>
      </c>
      <c r="I1488" s="81" t="s">
        <v>4564</v>
      </c>
      <c r="J1488" s="81" t="s">
        <v>439</v>
      </c>
      <c r="K1488" s="81"/>
      <c r="L1488" s="81"/>
      <c r="M1488" s="81"/>
      <c r="N1488" s="81"/>
      <c r="O1488" s="82"/>
      <c r="P1488" s="81"/>
      <c r="Q1488" s="81"/>
      <c r="R1488" s="81"/>
      <c r="S1488" s="81"/>
      <c r="T1488" s="81"/>
      <c r="U1488" s="81">
        <f t="shared" si="95"/>
        <v>0</v>
      </c>
      <c r="V1488" s="81">
        <f>IFERROR(VLOOKUP(A1488,'Competitors Links &amp; Pricings'!A:G,3,0),"")</f>
        <v>19.25</v>
      </c>
      <c r="W1488" s="81">
        <f>IFERROR(VLOOKUP(A1488,'Competitors Links &amp; Pricings'!A:G,5,0),"")</f>
        <v>19.25</v>
      </c>
      <c r="X1488" s="81">
        <f>IFERROR(VLOOKUP(A1488,'Competitors Links &amp; Pricings'!A:G,7,0),"")</f>
        <v>19.25</v>
      </c>
      <c r="Y1488" s="81">
        <f>IFERROR(VLOOKUP(A1488,'Competitors Links &amp; Pricings'!A:L,8,0),"")</f>
        <v>4</v>
      </c>
      <c r="Z1488" s="81">
        <f>IFERROR(VLOOKUP(A1488,'Competitors Links &amp; Pricings'!A:L,9,0),"")</f>
        <v>6</v>
      </c>
      <c r="AA1488" s="81">
        <f>IFERROR(VLOOKUP(A1488,'Competitors Links &amp; Pricings'!A:L,10,0),"")</f>
        <v>2</v>
      </c>
      <c r="AB1488" s="81">
        <f>IFERROR(VLOOKUP(A1488,'Competitors Links &amp; Pricings'!A:L,11,0),"")</f>
        <v>0.05</v>
      </c>
    </row>
    <row r="1489" spans="1:28" s="92" customFormat="1" ht="12" x14ac:dyDescent="0.25">
      <c r="A1489" s="91" t="s">
        <v>4565</v>
      </c>
      <c r="B1489" s="89">
        <v>1376.4</v>
      </c>
      <c r="C1489" s="89">
        <v>1803.08</v>
      </c>
      <c r="D1489" s="106">
        <f t="shared" si="92"/>
        <v>0.23663952791889425</v>
      </c>
      <c r="E1489" s="90">
        <f t="shared" si="93"/>
        <v>0</v>
      </c>
      <c r="F1489" s="90">
        <f t="shared" si="94"/>
        <v>1499</v>
      </c>
      <c r="G1489" s="100" t="s">
        <v>527</v>
      </c>
      <c r="H1489" s="101" t="s">
        <v>4566</v>
      </c>
      <c r="I1489" s="101" t="s">
        <v>4567</v>
      </c>
      <c r="J1489" s="101" t="s">
        <v>435</v>
      </c>
      <c r="K1489" s="101"/>
      <c r="L1489" s="101"/>
      <c r="M1489" s="101"/>
      <c r="N1489" s="101"/>
      <c r="O1489" s="100"/>
      <c r="P1489" s="101"/>
      <c r="Q1489" s="101"/>
      <c r="R1489" s="101"/>
      <c r="S1489" s="101"/>
      <c r="T1489" s="101"/>
      <c r="U1489" s="81">
        <f t="shared" si="95"/>
        <v>0</v>
      </c>
      <c r="V1489" s="101">
        <f>IFERROR(VLOOKUP(A1489,'Competitors Links &amp; Pricings'!A:G,3,0),"")</f>
        <v>1908</v>
      </c>
      <c r="W1489" s="101">
        <f>IFERROR(VLOOKUP(A1489,'Competitors Links &amp; Pricings'!A:G,5,0),"")</f>
        <v>2049.84</v>
      </c>
      <c r="X1489" s="101">
        <f>IFERROR(VLOOKUP(A1489,'Competitors Links &amp; Pricings'!A:G,7,0),"")</f>
        <v>1499</v>
      </c>
      <c r="Y1489" s="101">
        <f>IFERROR(VLOOKUP(A1489,'Competitors Links &amp; Pricings'!A:L,8,0),"")</f>
        <v>21</v>
      </c>
      <c r="Z1489" s="101">
        <f>IFERROR(VLOOKUP(A1489,'Competitors Links &amp; Pricings'!A:L,9,0),"")</f>
        <v>23</v>
      </c>
      <c r="AA1489" s="101">
        <f>IFERROR(VLOOKUP(A1489,'Competitors Links &amp; Pricings'!A:L,10,0),"")</f>
        <v>52</v>
      </c>
      <c r="AB1489" s="101">
        <f>IFERROR(VLOOKUP(A1489,'Competitors Links &amp; Pricings'!A:L,11,0),"")</f>
        <v>15</v>
      </c>
    </row>
    <row r="1490" spans="1:28" s="83" customFormat="1" ht="12" x14ac:dyDescent="0.25">
      <c r="A1490" s="81" t="s">
        <v>4568</v>
      </c>
      <c r="B1490" s="89">
        <v>13.59</v>
      </c>
      <c r="C1490" s="89">
        <v>32.65</v>
      </c>
      <c r="D1490" s="106">
        <f t="shared" si="92"/>
        <v>0.5837672281776416</v>
      </c>
      <c r="E1490" s="90">
        <f t="shared" si="93"/>
        <v>0</v>
      </c>
      <c r="F1490" s="90">
        <f t="shared" si="94"/>
        <v>35.49</v>
      </c>
      <c r="G1490" s="82" t="s">
        <v>34</v>
      </c>
      <c r="H1490" s="81" t="s">
        <v>4569</v>
      </c>
      <c r="I1490" s="81" t="s">
        <v>4570</v>
      </c>
      <c r="J1490" s="81" t="s">
        <v>439</v>
      </c>
      <c r="K1490" s="81"/>
      <c r="L1490" s="81"/>
      <c r="M1490" s="81"/>
      <c r="N1490" s="81"/>
      <c r="O1490" s="82"/>
      <c r="P1490" s="81"/>
      <c r="Q1490" s="81"/>
      <c r="R1490" s="81"/>
      <c r="S1490" s="81"/>
      <c r="T1490" s="81"/>
      <c r="U1490" s="81">
        <f t="shared" si="95"/>
        <v>0</v>
      </c>
      <c r="V1490" s="81">
        <f>IFERROR(VLOOKUP(A1490,'Competitors Links &amp; Pricings'!A:G,3,0),"")</f>
        <v>37.92</v>
      </c>
      <c r="W1490" s="81">
        <f>IFERROR(VLOOKUP(A1490,'Competitors Links &amp; Pricings'!A:G,5,0),"")</f>
        <v>39.979999999999997</v>
      </c>
      <c r="X1490" s="81">
        <f>IFERROR(VLOOKUP(A1490,'Competitors Links &amp; Pricings'!A:G,7,0),"")</f>
        <v>35.49</v>
      </c>
      <c r="Y1490" s="81">
        <f>IFERROR(VLOOKUP(A1490,'Competitors Links &amp; Pricings'!A:L,8,0),"")</f>
        <v>3</v>
      </c>
      <c r="Z1490" s="81">
        <f>IFERROR(VLOOKUP(A1490,'Competitors Links &amp; Pricings'!A:L,9,0),"")</f>
        <v>4</v>
      </c>
      <c r="AA1490" s="81">
        <f>IFERROR(VLOOKUP(A1490,'Competitors Links &amp; Pricings'!A:L,10,0),"")</f>
        <v>0.5</v>
      </c>
      <c r="AB1490" s="81">
        <f>IFERROR(VLOOKUP(A1490,'Competitors Links &amp; Pricings'!A:L,11,0),"")</f>
        <v>0.5</v>
      </c>
    </row>
    <row r="1491" spans="1:28" s="83" customFormat="1" ht="12" x14ac:dyDescent="0.25">
      <c r="A1491" s="81" t="s">
        <v>4571</v>
      </c>
      <c r="B1491" s="89">
        <v>1404.49</v>
      </c>
      <c r="C1491" s="89">
        <v>1654.73</v>
      </c>
      <c r="D1491" s="106">
        <f t="shared" si="92"/>
        <v>0.15122708840717217</v>
      </c>
      <c r="E1491" s="90">
        <f t="shared" si="93"/>
        <v>0</v>
      </c>
      <c r="F1491" s="90">
        <f t="shared" si="94"/>
        <v>1364</v>
      </c>
      <c r="G1491" s="82" t="s">
        <v>34</v>
      </c>
      <c r="H1491" s="81" t="s">
        <v>4572</v>
      </c>
      <c r="I1491" s="81" t="s">
        <v>4573</v>
      </c>
      <c r="J1491" s="81" t="s">
        <v>435</v>
      </c>
      <c r="K1491" s="81"/>
      <c r="L1491" s="81"/>
      <c r="M1491" s="81"/>
      <c r="N1491" s="81"/>
      <c r="O1491" s="82"/>
      <c r="P1491" s="81"/>
      <c r="Q1491" s="81"/>
      <c r="R1491" s="81"/>
      <c r="S1491" s="81"/>
      <c r="T1491" s="81"/>
      <c r="U1491" s="81">
        <f t="shared" si="95"/>
        <v>0</v>
      </c>
      <c r="V1491" s="81">
        <f>IFERROR(VLOOKUP(A1491,'Competitors Links &amp; Pricings'!A:G,3,0),"")</f>
        <v>1427.74</v>
      </c>
      <c r="W1491" s="81">
        <f>IFERROR(VLOOKUP(A1491,'Competitors Links &amp; Pricings'!A:G,5,0),"")</f>
        <v>1582</v>
      </c>
      <c r="X1491" s="81">
        <f>IFERROR(VLOOKUP(A1491,'Competitors Links &amp; Pricings'!A:G,7,0),"")</f>
        <v>1364</v>
      </c>
      <c r="Y1491" s="81">
        <f>IFERROR(VLOOKUP(A1491,'Competitors Links &amp; Pricings'!A:L,8,0),"")</f>
        <v>21</v>
      </c>
      <c r="Z1491" s="81">
        <f>IFERROR(VLOOKUP(A1491,'Competitors Links &amp; Pricings'!A:L,9,0),"")</f>
        <v>22</v>
      </c>
      <c r="AA1491" s="81">
        <f>IFERROR(VLOOKUP(A1491,'Competitors Links &amp; Pricings'!A:L,10,0),"")</f>
        <v>49</v>
      </c>
      <c r="AB1491" s="81">
        <f>IFERROR(VLOOKUP(A1491,'Competitors Links &amp; Pricings'!A:L,11,0),"")</f>
        <v>14</v>
      </c>
    </row>
    <row r="1492" spans="1:28" s="83" customFormat="1" ht="12" x14ac:dyDescent="0.25">
      <c r="A1492" s="81" t="s">
        <v>4574</v>
      </c>
      <c r="B1492" s="89">
        <v>28.44</v>
      </c>
      <c r="C1492" s="89">
        <v>34.28</v>
      </c>
      <c r="D1492" s="106">
        <f t="shared" si="92"/>
        <v>0.17036172695449239</v>
      </c>
      <c r="E1492" s="90">
        <f t="shared" si="93"/>
        <v>0</v>
      </c>
      <c r="F1492" s="90">
        <f t="shared" si="94"/>
        <v>30.25</v>
      </c>
      <c r="G1492" s="82" t="s">
        <v>34</v>
      </c>
      <c r="H1492" s="81" t="s">
        <v>4575</v>
      </c>
      <c r="I1492" s="81" t="s">
        <v>4576</v>
      </c>
      <c r="J1492" s="81" t="s">
        <v>439</v>
      </c>
      <c r="K1492" s="81"/>
      <c r="L1492" s="81"/>
      <c r="M1492" s="81"/>
      <c r="N1492" s="81"/>
      <c r="O1492" s="82"/>
      <c r="P1492" s="81"/>
      <c r="Q1492" s="81"/>
      <c r="R1492" s="81"/>
      <c r="S1492" s="81"/>
      <c r="T1492" s="81"/>
      <c r="U1492" s="81">
        <f t="shared" si="95"/>
        <v>0</v>
      </c>
      <c r="V1492" s="81">
        <f>IFERROR(VLOOKUP(A1492,'Competitors Links &amp; Pricings'!A:G,3,0),"")</f>
        <v>30.25</v>
      </c>
      <c r="W1492" s="81">
        <f>IFERROR(VLOOKUP(A1492,'Competitors Links &amp; Pricings'!A:G,5,0),"")</f>
        <v>39.979999999999997</v>
      </c>
      <c r="X1492" s="81">
        <f>IFERROR(VLOOKUP(A1492,'Competitors Links &amp; Pricings'!A:G,7,0),"")</f>
        <v>40.270000000000003</v>
      </c>
      <c r="Y1492" s="81">
        <f>IFERROR(VLOOKUP(A1492,'Competitors Links &amp; Pricings'!A:L,8,0),"")</f>
        <v>7</v>
      </c>
      <c r="Z1492" s="81">
        <f>IFERROR(VLOOKUP(A1492,'Competitors Links &amp; Pricings'!A:L,9,0),"")</f>
        <v>11</v>
      </c>
      <c r="AA1492" s="81">
        <f>IFERROR(VLOOKUP(A1492,'Competitors Links &amp; Pricings'!A:L,10,0),"")</f>
        <v>3.3</v>
      </c>
      <c r="AB1492" s="81">
        <f>IFERROR(VLOOKUP(A1492,'Competitors Links &amp; Pricings'!A:L,11,0),"")</f>
        <v>3</v>
      </c>
    </row>
    <row r="1493" spans="1:28" s="92" customFormat="1" ht="12" x14ac:dyDescent="0.25">
      <c r="A1493" s="91" t="s">
        <v>4577</v>
      </c>
      <c r="B1493" s="89">
        <v>1162.92</v>
      </c>
      <c r="C1493" s="89">
        <v>1330</v>
      </c>
      <c r="D1493" s="106">
        <f t="shared" si="92"/>
        <v>0.12562406015037589</v>
      </c>
      <c r="E1493" s="90">
        <f t="shared" si="93"/>
        <v>0</v>
      </c>
      <c r="F1493" s="90">
        <f t="shared" si="94"/>
        <v>1239</v>
      </c>
      <c r="G1493" s="100" t="s">
        <v>262</v>
      </c>
      <c r="H1493" s="101" t="s">
        <v>4578</v>
      </c>
      <c r="I1493" s="101" t="s">
        <v>4579</v>
      </c>
      <c r="J1493" s="101" t="s">
        <v>435</v>
      </c>
      <c r="K1493" s="101"/>
      <c r="L1493" s="101"/>
      <c r="M1493" s="101"/>
      <c r="N1493" s="101"/>
      <c r="O1493" s="100"/>
      <c r="P1493" s="101"/>
      <c r="Q1493" s="101"/>
      <c r="R1493" s="101"/>
      <c r="S1493" s="101"/>
      <c r="T1493" s="101"/>
      <c r="U1493" s="81">
        <f t="shared" si="95"/>
        <v>0</v>
      </c>
      <c r="V1493" s="101">
        <f>IFERROR(VLOOKUP(A1493,'Competitors Links &amp; Pricings'!A:G,3,0),"")</f>
        <v>1364</v>
      </c>
      <c r="W1493" s="101">
        <f>IFERROR(VLOOKUP(A1493,'Competitors Links &amp; Pricings'!A:G,5,0),"")</f>
        <v>1239</v>
      </c>
      <c r="X1493" s="101">
        <f>IFERROR(VLOOKUP(A1493,'Competitors Links &amp; Pricings'!A:G,7,0),"")</f>
        <v>1374.52</v>
      </c>
      <c r="Y1493" s="101">
        <f>IFERROR(VLOOKUP(A1493,'Competitors Links &amp; Pricings'!A:L,8,0),"")</f>
        <v>21</v>
      </c>
      <c r="Z1493" s="101">
        <f>IFERROR(VLOOKUP(A1493,'Competitors Links &amp; Pricings'!A:L,9,0),"")</f>
        <v>23</v>
      </c>
      <c r="AA1493" s="101">
        <f>IFERROR(VLOOKUP(A1493,'Competitors Links &amp; Pricings'!A:L,10,0),"")</f>
        <v>42</v>
      </c>
      <c r="AB1493" s="101">
        <f>IFERROR(VLOOKUP(A1493,'Competitors Links &amp; Pricings'!A:L,11,0),"")</f>
        <v>14</v>
      </c>
    </row>
    <row r="1494" spans="1:28" s="83" customFormat="1" ht="12" x14ac:dyDescent="0.25">
      <c r="A1494" s="81" t="s">
        <v>4580</v>
      </c>
      <c r="B1494" s="89">
        <v>95</v>
      </c>
      <c r="C1494" s="89">
        <v>111.76</v>
      </c>
      <c r="D1494" s="106">
        <f t="shared" si="92"/>
        <v>0.14996420901932717</v>
      </c>
      <c r="E1494" s="90">
        <f t="shared" si="93"/>
        <v>0</v>
      </c>
      <c r="F1494" s="90">
        <f t="shared" si="94"/>
        <v>109.5</v>
      </c>
      <c r="G1494" s="82" t="s">
        <v>34</v>
      </c>
      <c r="H1494" s="81" t="s">
        <v>4581</v>
      </c>
      <c r="I1494" s="81" t="s">
        <v>4582</v>
      </c>
      <c r="J1494" s="81" t="s">
        <v>439</v>
      </c>
      <c r="K1494" s="81"/>
      <c r="L1494" s="81"/>
      <c r="M1494" s="81"/>
      <c r="N1494" s="81"/>
      <c r="O1494" s="82"/>
      <c r="P1494" s="81"/>
      <c r="Q1494" s="81"/>
      <c r="R1494" s="81"/>
      <c r="S1494" s="81"/>
      <c r="T1494" s="81"/>
      <c r="U1494" s="81">
        <f t="shared" si="95"/>
        <v>0</v>
      </c>
      <c r="V1494" s="81">
        <f>IFERROR(VLOOKUP(A1494,'Competitors Links &amp; Pricings'!A:G,3,0),"")</f>
        <v>130.04</v>
      </c>
      <c r="W1494" s="81">
        <f>IFERROR(VLOOKUP(A1494,'Competitors Links &amp; Pricings'!A:G,5,0),"")</f>
        <v>109.5</v>
      </c>
      <c r="X1494" s="81">
        <f>IFERROR(VLOOKUP(A1494,'Competitors Links &amp; Pricings'!A:G,7,0),"")</f>
        <v>110.25</v>
      </c>
      <c r="Y1494" s="81">
        <f>IFERROR(VLOOKUP(A1494,'Competitors Links &amp; Pricings'!A:L,8,0),"")</f>
        <v>5.83</v>
      </c>
      <c r="Z1494" s="81">
        <f>IFERROR(VLOOKUP(A1494,'Competitors Links &amp; Pricings'!A:L,9,0),"")</f>
        <v>9.69</v>
      </c>
      <c r="AA1494" s="81">
        <f>IFERROR(VLOOKUP(A1494,'Competitors Links &amp; Pricings'!A:L,10,0),"")</f>
        <v>0.9</v>
      </c>
      <c r="AB1494" s="81">
        <f>IFERROR(VLOOKUP(A1494,'Competitors Links &amp; Pricings'!A:L,11,0),"")</f>
        <v>2.72</v>
      </c>
    </row>
    <row r="1495" spans="1:28" s="83" customFormat="1" ht="12" x14ac:dyDescent="0.25">
      <c r="A1495" s="81" t="s">
        <v>4583</v>
      </c>
      <c r="B1495" s="89">
        <v>95</v>
      </c>
      <c r="C1495" s="89">
        <v>111.76</v>
      </c>
      <c r="D1495" s="106">
        <f t="shared" si="92"/>
        <v>0.14996420901932717</v>
      </c>
      <c r="E1495" s="90">
        <f t="shared" si="93"/>
        <v>0</v>
      </c>
      <c r="F1495" s="90">
        <f t="shared" si="94"/>
        <v>109.5</v>
      </c>
      <c r="G1495" s="82" t="s">
        <v>34</v>
      </c>
      <c r="H1495" s="81" t="s">
        <v>4584</v>
      </c>
      <c r="I1495" s="81" t="s">
        <v>4585</v>
      </c>
      <c r="J1495" s="81" t="s">
        <v>439</v>
      </c>
      <c r="K1495" s="81"/>
      <c r="L1495" s="81"/>
      <c r="M1495" s="81"/>
      <c r="N1495" s="81"/>
      <c r="O1495" s="82"/>
      <c r="P1495" s="81"/>
      <c r="Q1495" s="81"/>
      <c r="R1495" s="81"/>
      <c r="S1495" s="81"/>
      <c r="T1495" s="81"/>
      <c r="U1495" s="81">
        <f t="shared" si="95"/>
        <v>0</v>
      </c>
      <c r="V1495" s="81">
        <f>IFERROR(VLOOKUP(A1495,'Competitors Links &amp; Pricings'!A:G,3,0),"")</f>
        <v>130.04</v>
      </c>
      <c r="W1495" s="81">
        <f>IFERROR(VLOOKUP(A1495,'Competitors Links &amp; Pricings'!A:G,5,0),"")</f>
        <v>126.67</v>
      </c>
      <c r="X1495" s="81">
        <f>IFERROR(VLOOKUP(A1495,'Competitors Links &amp; Pricings'!A:G,7,0),"")</f>
        <v>109.5</v>
      </c>
      <c r="Y1495" s="81">
        <f>IFERROR(VLOOKUP(A1495,'Competitors Links &amp; Pricings'!A:L,8,0),"")</f>
        <v>4</v>
      </c>
      <c r="Z1495" s="81">
        <f>IFERROR(VLOOKUP(A1495,'Competitors Links &amp; Pricings'!A:L,9,0),"")</f>
        <v>6</v>
      </c>
      <c r="AA1495" s="81">
        <f>IFERROR(VLOOKUP(A1495,'Competitors Links &amp; Pricings'!A:L,10,0),"")</f>
        <v>2</v>
      </c>
      <c r="AB1495" s="81">
        <f>IFERROR(VLOOKUP(A1495,'Competitors Links &amp; Pricings'!A:L,11,0),"")</f>
        <v>3</v>
      </c>
    </row>
    <row r="1496" spans="1:28" s="83" customFormat="1" ht="12" x14ac:dyDescent="0.25">
      <c r="A1496" s="81" t="s">
        <v>4586</v>
      </c>
      <c r="B1496" s="89">
        <v>28.75</v>
      </c>
      <c r="C1496" s="89">
        <v>33.090000000000003</v>
      </c>
      <c r="D1496" s="106">
        <f t="shared" si="92"/>
        <v>0.13115744938047758</v>
      </c>
      <c r="E1496" s="90">
        <f t="shared" si="93"/>
        <v>0</v>
      </c>
      <c r="F1496" s="90">
        <f t="shared" si="94"/>
        <v>35.97</v>
      </c>
      <c r="G1496" s="82" t="s">
        <v>34</v>
      </c>
      <c r="H1496" s="81" t="s">
        <v>4587</v>
      </c>
      <c r="I1496" s="81" t="s">
        <v>4588</v>
      </c>
      <c r="J1496" s="81" t="s">
        <v>439</v>
      </c>
      <c r="K1496" s="81"/>
      <c r="L1496" s="81"/>
      <c r="M1496" s="81"/>
      <c r="N1496" s="81"/>
      <c r="O1496" s="82"/>
      <c r="P1496" s="81"/>
      <c r="Q1496" s="81"/>
      <c r="R1496" s="81"/>
      <c r="S1496" s="81"/>
      <c r="T1496" s="81"/>
      <c r="U1496" s="81">
        <f t="shared" si="95"/>
        <v>0</v>
      </c>
      <c r="V1496" s="81">
        <f>IFERROR(VLOOKUP(A1496,'Competitors Links &amp; Pricings'!A:G,3,0),"")</f>
        <v>40.71</v>
      </c>
      <c r="W1496" s="81">
        <f>IFERROR(VLOOKUP(A1496,'Competitors Links &amp; Pricings'!A:G,5,0),"")</f>
        <v>40</v>
      </c>
      <c r="X1496" s="81">
        <f>IFERROR(VLOOKUP(A1496,'Competitors Links &amp; Pricings'!A:G,7,0),"")</f>
        <v>35.97</v>
      </c>
      <c r="Y1496" s="81">
        <f>IFERROR(VLOOKUP(A1496,'Competitors Links &amp; Pricings'!A:L,8,0),"")</f>
        <v>3</v>
      </c>
      <c r="Z1496" s="81">
        <f>IFERROR(VLOOKUP(A1496,'Competitors Links &amp; Pricings'!A:L,9,0),"")</f>
        <v>1</v>
      </c>
      <c r="AA1496" s="81">
        <f>IFERROR(VLOOKUP(A1496,'Competitors Links &amp; Pricings'!A:L,10,0),"")</f>
        <v>0.5</v>
      </c>
      <c r="AB1496" s="81">
        <f>IFERROR(VLOOKUP(A1496,'Competitors Links &amp; Pricings'!A:L,11,0),"")</f>
        <v>4</v>
      </c>
    </row>
    <row r="1497" spans="1:28" s="92" customFormat="1" ht="12" x14ac:dyDescent="0.25">
      <c r="A1497" s="91" t="s">
        <v>4589</v>
      </c>
      <c r="B1497" s="89">
        <v>36897.75</v>
      </c>
      <c r="C1497" s="89">
        <v>42366</v>
      </c>
      <c r="D1497" s="106">
        <f t="shared" si="92"/>
        <v>0.12907166123778502</v>
      </c>
      <c r="E1497" s="90">
        <f t="shared" si="93"/>
        <v>0</v>
      </c>
      <c r="F1497" s="90">
        <f t="shared" si="94"/>
        <v>22968</v>
      </c>
      <c r="G1497" s="100" t="s">
        <v>262</v>
      </c>
      <c r="H1497" s="101" t="s">
        <v>4590</v>
      </c>
      <c r="I1497" s="101" t="s">
        <v>4591</v>
      </c>
      <c r="J1497" s="101" t="s">
        <v>435</v>
      </c>
      <c r="K1497" s="101"/>
      <c r="L1497" s="101"/>
      <c r="M1497" s="101"/>
      <c r="N1497" s="101"/>
      <c r="O1497" s="100"/>
      <c r="P1497" s="101"/>
      <c r="Q1497" s="101"/>
      <c r="R1497" s="101"/>
      <c r="S1497" s="101"/>
      <c r="T1497" s="101"/>
      <c r="U1497" s="81">
        <f t="shared" si="95"/>
        <v>0</v>
      </c>
      <c r="V1497" s="101">
        <f>IFERROR(VLOOKUP(A1497,'Competitors Links &amp; Pricings'!A:G,3,0),"")</f>
        <v>22968</v>
      </c>
      <c r="W1497" s="101">
        <f>IFERROR(VLOOKUP(A1497,'Competitors Links &amp; Pricings'!A:G,5,0),"")</f>
        <v>35500</v>
      </c>
      <c r="X1497" s="101">
        <f>IFERROR(VLOOKUP(A1497,'Competitors Links &amp; Pricings'!A:G,7,0),"")</f>
        <v>32304.95</v>
      </c>
      <c r="Y1497" s="101">
        <f>IFERROR(VLOOKUP(A1497,'Competitors Links &amp; Pricings'!A:L,8,0),"")</f>
        <v>56.4</v>
      </c>
      <c r="Z1497" s="101">
        <f>IFERROR(VLOOKUP(A1497,'Competitors Links &amp; Pricings'!A:L,9,0),"")</f>
        <v>74.900000000000006</v>
      </c>
      <c r="AA1497" s="101">
        <f>IFERROR(VLOOKUP(A1497,'Competitors Links &amp; Pricings'!A:L,10,0),"")</f>
        <v>8266</v>
      </c>
      <c r="AB1497" s="101">
        <f>IFERROR(VLOOKUP(A1497,'Competitors Links &amp; Pricings'!A:L,11,0),"")</f>
        <v>27.5</v>
      </c>
    </row>
    <row r="1498" spans="1:28" s="83" customFormat="1" ht="12" x14ac:dyDescent="0.25">
      <c r="A1498" s="81" t="s">
        <v>4592</v>
      </c>
      <c r="B1498" s="89">
        <v>28.75</v>
      </c>
      <c r="C1498" s="89">
        <v>33.33</v>
      </c>
      <c r="D1498" s="106">
        <f t="shared" si="92"/>
        <v>0.13741374137413737</v>
      </c>
      <c r="E1498" s="90">
        <f t="shared" si="93"/>
        <v>0</v>
      </c>
      <c r="F1498" s="90">
        <f t="shared" si="94"/>
        <v>36.229999999999997</v>
      </c>
      <c r="G1498" s="82" t="s">
        <v>34</v>
      </c>
      <c r="H1498" s="81" t="s">
        <v>4593</v>
      </c>
      <c r="I1498" s="81" t="s">
        <v>4594</v>
      </c>
      <c r="J1498" s="81" t="s">
        <v>439</v>
      </c>
      <c r="K1498" s="81"/>
      <c r="L1498" s="81"/>
      <c r="M1498" s="81"/>
      <c r="N1498" s="81"/>
      <c r="O1498" s="82"/>
      <c r="P1498" s="81"/>
      <c r="Q1498" s="81"/>
      <c r="R1498" s="81"/>
      <c r="S1498" s="81"/>
      <c r="T1498" s="81"/>
      <c r="U1498" s="81">
        <f t="shared" si="95"/>
        <v>0</v>
      </c>
      <c r="V1498" s="81">
        <f>IFERROR(VLOOKUP(A1498,'Competitors Links &amp; Pricings'!A:G,3,0),"")</f>
        <v>36.229999999999997</v>
      </c>
      <c r="W1498" s="81">
        <f>IFERROR(VLOOKUP(A1498,'Competitors Links &amp; Pricings'!A:G,5,0),"")</f>
        <v>40</v>
      </c>
      <c r="X1498" s="81">
        <f>IFERROR(VLOOKUP(A1498,'Competitors Links &amp; Pricings'!A:G,7,0),"")</f>
        <v>38.75</v>
      </c>
      <c r="Y1498" s="81">
        <f>IFERROR(VLOOKUP(A1498,'Competitors Links &amp; Pricings'!A:L,8,0),"")</f>
        <v>1</v>
      </c>
      <c r="Z1498" s="81">
        <f>IFERROR(VLOOKUP(A1498,'Competitors Links &amp; Pricings'!A:L,9,0),"")</f>
        <v>4</v>
      </c>
      <c r="AA1498" s="81">
        <f>IFERROR(VLOOKUP(A1498,'Competitors Links &amp; Pricings'!A:L,10,0),"")</f>
        <v>1</v>
      </c>
      <c r="AB1498" s="81">
        <f>IFERROR(VLOOKUP(A1498,'Competitors Links &amp; Pricings'!A:L,11,0),"")</f>
        <v>2.75</v>
      </c>
    </row>
    <row r="1499" spans="1:28" s="83" customFormat="1" ht="12" x14ac:dyDescent="0.25">
      <c r="A1499" s="81" t="s">
        <v>4595</v>
      </c>
      <c r="B1499" s="89">
        <v>32550.560000000001</v>
      </c>
      <c r="C1499" s="89">
        <v>37370</v>
      </c>
      <c r="D1499" s="106">
        <f t="shared" si="92"/>
        <v>0.12896548033181693</v>
      </c>
      <c r="E1499" s="90">
        <f t="shared" si="93"/>
        <v>0</v>
      </c>
      <c r="F1499" s="90">
        <f t="shared" si="94"/>
        <v>18801.330000000002</v>
      </c>
      <c r="G1499" s="82" t="s">
        <v>60</v>
      </c>
      <c r="H1499" s="81" t="s">
        <v>4596</v>
      </c>
      <c r="I1499" s="81" t="s">
        <v>4597</v>
      </c>
      <c r="J1499" s="81" t="s">
        <v>435</v>
      </c>
      <c r="K1499" s="81"/>
      <c r="L1499" s="81"/>
      <c r="M1499" s="81"/>
      <c r="N1499" s="81"/>
      <c r="O1499" s="82"/>
      <c r="P1499" s="81"/>
      <c r="Q1499" s="81"/>
      <c r="R1499" s="81"/>
      <c r="S1499" s="81"/>
      <c r="T1499" s="81"/>
      <c r="U1499" s="81">
        <f t="shared" si="95"/>
        <v>0</v>
      </c>
      <c r="V1499" s="81">
        <f>IFERROR(VLOOKUP(A1499,'Competitors Links &amp; Pricings'!A:G,3,0),"")</f>
        <v>18801.330000000002</v>
      </c>
      <c r="W1499" s="81">
        <f>IFERROR(VLOOKUP(A1499,'Competitors Links &amp; Pricings'!A:G,5,0),"")</f>
        <v>37410</v>
      </c>
      <c r="X1499" s="81">
        <f>IFERROR(VLOOKUP(A1499,'Competitors Links &amp; Pricings'!A:G,7,0),"")</f>
        <v>19789.22</v>
      </c>
      <c r="Y1499" s="81">
        <f>IFERROR(VLOOKUP(A1499,'Competitors Links &amp; Pricings'!A:L,8,0),"")</f>
        <v>55.15</v>
      </c>
      <c r="Z1499" s="81">
        <f>IFERROR(VLOOKUP(A1499,'Competitors Links &amp; Pricings'!A:L,9,0),"")</f>
        <v>34.81</v>
      </c>
      <c r="AA1499" s="81">
        <f>IFERROR(VLOOKUP(A1499,'Competitors Links &amp; Pricings'!A:L,10,0),"")</f>
        <v>290.3</v>
      </c>
      <c r="AB1499" s="81">
        <f>IFERROR(VLOOKUP(A1499,'Competitors Links &amp; Pricings'!A:L,11,0),"")</f>
        <v>26.25</v>
      </c>
    </row>
    <row r="1500" spans="1:28" s="92" customFormat="1" ht="12" x14ac:dyDescent="0.25">
      <c r="A1500" s="91" t="s">
        <v>4598</v>
      </c>
      <c r="B1500" s="89">
        <v>30834.83</v>
      </c>
      <c r="C1500" s="89">
        <v>39148.6</v>
      </c>
      <c r="D1500" s="106">
        <f t="shared" si="92"/>
        <v>0.21236442682496939</v>
      </c>
      <c r="E1500" s="90">
        <f t="shared" si="93"/>
        <v>0</v>
      </c>
      <c r="F1500" s="90">
        <f t="shared" si="94"/>
        <v>12527.6</v>
      </c>
      <c r="G1500" s="100" t="s">
        <v>262</v>
      </c>
      <c r="H1500" s="101" t="s">
        <v>4599</v>
      </c>
      <c r="I1500" s="101" t="s">
        <v>4600</v>
      </c>
      <c r="J1500" s="101" t="s">
        <v>435</v>
      </c>
      <c r="K1500" s="101"/>
      <c r="L1500" s="101"/>
      <c r="M1500" s="101"/>
      <c r="N1500" s="101"/>
      <c r="O1500" s="100"/>
      <c r="P1500" s="101"/>
      <c r="Q1500" s="101"/>
      <c r="R1500" s="101"/>
      <c r="S1500" s="101"/>
      <c r="T1500" s="101"/>
      <c r="U1500" s="81">
        <f t="shared" si="95"/>
        <v>0</v>
      </c>
      <c r="V1500" s="101">
        <f>IFERROR(VLOOKUP(A1500,'Competitors Links &amp; Pricings'!A:G,3,0),"")</f>
        <v>17449.330000000002</v>
      </c>
      <c r="W1500" s="101">
        <f>IFERROR(VLOOKUP(A1500,'Competitors Links &amp; Pricings'!A:G,5,0),"")</f>
        <v>12527.6</v>
      </c>
      <c r="X1500" s="101">
        <f>IFERROR(VLOOKUP(A1500,'Competitors Links &amp; Pricings'!A:G,7,0),"")</f>
        <v>36600</v>
      </c>
      <c r="Y1500" s="101">
        <f>IFERROR(VLOOKUP(A1500,'Competitors Links &amp; Pricings'!A:L,8,0),"")</f>
        <v>44.4</v>
      </c>
      <c r="Z1500" s="101">
        <f>IFERROR(VLOOKUP(A1500,'Competitors Links &amp; Pricings'!A:L,9,0),"")</f>
        <v>74.92</v>
      </c>
      <c r="AA1500" s="101">
        <f>IFERROR(VLOOKUP(A1500,'Competitors Links &amp; Pricings'!A:L,10,0),"")</f>
        <v>6464</v>
      </c>
      <c r="AB1500" s="101">
        <f>IFERROR(VLOOKUP(A1500,'Competitors Links &amp; Pricings'!A:L,11,0),"")</f>
        <v>27.5</v>
      </c>
    </row>
    <row r="1501" spans="1:28" s="83" customFormat="1" ht="12" x14ac:dyDescent="0.25">
      <c r="A1501" s="81" t="s">
        <v>4601</v>
      </c>
      <c r="B1501" s="89">
        <v>28.75</v>
      </c>
      <c r="C1501" s="89">
        <v>36.799999999999997</v>
      </c>
      <c r="D1501" s="106">
        <f t="shared" si="92"/>
        <v>0.21874999999999994</v>
      </c>
      <c r="E1501" s="90">
        <f t="shared" si="93"/>
        <v>0</v>
      </c>
      <c r="F1501" s="90">
        <f t="shared" si="94"/>
        <v>40</v>
      </c>
      <c r="G1501" s="82" t="s">
        <v>34</v>
      </c>
      <c r="H1501" s="81" t="s">
        <v>4602</v>
      </c>
      <c r="I1501" s="81" t="s">
        <v>4603</v>
      </c>
      <c r="J1501" s="81" t="s">
        <v>439</v>
      </c>
      <c r="K1501" s="81"/>
      <c r="L1501" s="81"/>
      <c r="M1501" s="81"/>
      <c r="N1501" s="81"/>
      <c r="O1501" s="82"/>
      <c r="P1501" s="81"/>
      <c r="Q1501" s="81"/>
      <c r="R1501" s="81"/>
      <c r="S1501" s="81"/>
      <c r="T1501" s="81"/>
      <c r="U1501" s="81">
        <f t="shared" si="95"/>
        <v>0</v>
      </c>
      <c r="V1501" s="81">
        <f>IFERROR(VLOOKUP(A1501,'Competitors Links &amp; Pricings'!A:G,3,0),"")</f>
        <v>40.71</v>
      </c>
      <c r="W1501" s="81">
        <f>IFERROR(VLOOKUP(A1501,'Competitors Links &amp; Pricings'!A:G,5,0),"")</f>
        <v>43.6</v>
      </c>
      <c r="X1501" s="81">
        <f>IFERROR(VLOOKUP(A1501,'Competitors Links &amp; Pricings'!A:G,7,0),"")</f>
        <v>40</v>
      </c>
      <c r="Y1501" s="81">
        <f>IFERROR(VLOOKUP(A1501,'Competitors Links &amp; Pricings'!A:L,8,0),"")</f>
        <v>0.5</v>
      </c>
      <c r="Z1501" s="81">
        <f>IFERROR(VLOOKUP(A1501,'Competitors Links &amp; Pricings'!A:L,9,0),"")</f>
        <v>3</v>
      </c>
      <c r="AA1501" s="81">
        <f>IFERROR(VLOOKUP(A1501,'Competitors Links &amp; Pricings'!A:L,10,0),"")</f>
        <v>0.24</v>
      </c>
      <c r="AB1501" s="81">
        <f>IFERROR(VLOOKUP(A1501,'Competitors Links &amp; Pricings'!A:L,11,0),"")</f>
        <v>3.5</v>
      </c>
    </row>
    <row r="1502" spans="1:28" s="92" customFormat="1" ht="12" x14ac:dyDescent="0.25">
      <c r="A1502" s="91" t="s">
        <v>4604</v>
      </c>
      <c r="B1502" s="89">
        <v>24730.34</v>
      </c>
      <c r="C1502" s="89">
        <v>29306.59</v>
      </c>
      <c r="D1502" s="106">
        <f t="shared" si="92"/>
        <v>0.15615088619999801</v>
      </c>
      <c r="E1502" s="90">
        <f t="shared" si="93"/>
        <v>0</v>
      </c>
      <c r="F1502" s="90">
        <f t="shared" si="94"/>
        <v>10160</v>
      </c>
      <c r="G1502" s="100" t="s">
        <v>262</v>
      </c>
      <c r="H1502" s="101" t="s">
        <v>4605</v>
      </c>
      <c r="I1502" s="101" t="s">
        <v>4606</v>
      </c>
      <c r="J1502" s="101" t="s">
        <v>435</v>
      </c>
      <c r="K1502" s="101"/>
      <c r="L1502" s="101"/>
      <c r="M1502" s="101"/>
      <c r="N1502" s="101"/>
      <c r="O1502" s="100"/>
      <c r="P1502" s="101"/>
      <c r="Q1502" s="101"/>
      <c r="R1502" s="101"/>
      <c r="S1502" s="101"/>
      <c r="T1502" s="101"/>
      <c r="U1502" s="81">
        <f t="shared" si="95"/>
        <v>0</v>
      </c>
      <c r="V1502" s="101">
        <f>IFERROR(VLOOKUP(A1502,'Competitors Links &amp; Pricings'!A:G,3,0),"")</f>
        <v>29346.67</v>
      </c>
      <c r="W1502" s="101">
        <f>IFERROR(VLOOKUP(A1502,'Competitors Links &amp; Pricings'!A:G,5,0),"")</f>
        <v>13985</v>
      </c>
      <c r="X1502" s="101">
        <f>IFERROR(VLOOKUP(A1502,'Competitors Links &amp; Pricings'!A:G,7,0),"")</f>
        <v>10160</v>
      </c>
      <c r="Y1502" s="101">
        <f>IFERROR(VLOOKUP(A1502,'Competitors Links &amp; Pricings'!A:L,8,0),"")</f>
        <v>33.6</v>
      </c>
      <c r="Z1502" s="101">
        <f>IFERROR(VLOOKUP(A1502,'Competitors Links &amp; Pricings'!A:L,9,0),"")</f>
        <v>78</v>
      </c>
      <c r="AA1502" s="101">
        <f>IFERROR(VLOOKUP(A1502,'Competitors Links &amp; Pricings'!A:L,10,0),"")</f>
        <v>222.3</v>
      </c>
      <c r="AB1502" s="101">
        <f>IFERROR(VLOOKUP(A1502,'Competitors Links &amp; Pricings'!A:L,11,0),"")</f>
        <v>26.3</v>
      </c>
    </row>
    <row r="1503" spans="1:28" s="83" customFormat="1" ht="12" x14ac:dyDescent="0.25">
      <c r="A1503" s="81" t="s">
        <v>4607</v>
      </c>
      <c r="B1503" s="89">
        <v>21835.96</v>
      </c>
      <c r="C1503" s="89">
        <v>25871.93</v>
      </c>
      <c r="D1503" s="106">
        <f t="shared" si="92"/>
        <v>0.1559980256594696</v>
      </c>
      <c r="E1503" s="90">
        <f t="shared" si="93"/>
        <v>0</v>
      </c>
      <c r="F1503" s="90">
        <f t="shared" si="94"/>
        <v>8997.65</v>
      </c>
      <c r="G1503" s="82" t="s">
        <v>60</v>
      </c>
      <c r="H1503" s="81" t="s">
        <v>4608</v>
      </c>
      <c r="I1503" s="81" t="s">
        <v>4609</v>
      </c>
      <c r="J1503" s="81" t="s">
        <v>435</v>
      </c>
      <c r="K1503" s="81"/>
      <c r="L1503" s="81"/>
      <c r="M1503" s="81"/>
      <c r="N1503" s="81"/>
      <c r="O1503" s="82"/>
      <c r="P1503" s="81"/>
      <c r="Q1503" s="81"/>
      <c r="R1503" s="81"/>
      <c r="S1503" s="81"/>
      <c r="T1503" s="81"/>
      <c r="U1503" s="81">
        <f t="shared" si="95"/>
        <v>0</v>
      </c>
      <c r="V1503" s="81">
        <f>IFERROR(VLOOKUP(A1503,'Competitors Links &amp; Pricings'!A:G,3,0),"")</f>
        <v>25912</v>
      </c>
      <c r="W1503" s="81">
        <f>IFERROR(VLOOKUP(A1503,'Competitors Links &amp; Pricings'!A:G,5,0),"")</f>
        <v>8997.65</v>
      </c>
      <c r="X1503" s="81">
        <f>IFERROR(VLOOKUP(A1503,'Competitors Links &amp; Pricings'!A:G,7,0),"")</f>
        <v>25096</v>
      </c>
      <c r="Y1503" s="81">
        <f>IFERROR(VLOOKUP(A1503,'Competitors Links &amp; Pricings'!A:L,8,0),"")</f>
        <v>37</v>
      </c>
      <c r="Z1503" s="81">
        <f>IFERROR(VLOOKUP(A1503,'Competitors Links &amp; Pricings'!A:L,9,0),"")</f>
        <v>61</v>
      </c>
      <c r="AA1503" s="81">
        <f>IFERROR(VLOOKUP(A1503,'Competitors Links &amp; Pricings'!A:L,10,0),"")</f>
        <v>4330</v>
      </c>
      <c r="AB1503" s="81">
        <f>IFERROR(VLOOKUP(A1503,'Competitors Links &amp; Pricings'!A:L,11,0),"")</f>
        <v>26.25</v>
      </c>
    </row>
    <row r="1504" spans="1:28" s="83" customFormat="1" ht="12" x14ac:dyDescent="0.25">
      <c r="A1504" s="81" t="s">
        <v>4611</v>
      </c>
      <c r="B1504" s="89">
        <v>18831.46</v>
      </c>
      <c r="C1504" s="89">
        <v>22306.61</v>
      </c>
      <c r="D1504" s="106">
        <f t="shared" si="92"/>
        <v>0.15579014471495226</v>
      </c>
      <c r="E1504" s="90">
        <f t="shared" si="93"/>
        <v>0</v>
      </c>
      <c r="F1504" s="90">
        <f t="shared" si="94"/>
        <v>10742.67</v>
      </c>
      <c r="G1504" s="82" t="s">
        <v>60</v>
      </c>
      <c r="H1504" s="81" t="s">
        <v>4612</v>
      </c>
      <c r="I1504" s="81" t="s">
        <v>4613</v>
      </c>
      <c r="J1504" s="81" t="s">
        <v>435</v>
      </c>
      <c r="K1504" s="81"/>
      <c r="L1504" s="81"/>
      <c r="M1504" s="81"/>
      <c r="N1504" s="81"/>
      <c r="O1504" s="82"/>
      <c r="P1504" s="81"/>
      <c r="Q1504" s="81"/>
      <c r="R1504" s="81"/>
      <c r="S1504" s="81"/>
      <c r="T1504" s="81"/>
      <c r="U1504" s="81">
        <f t="shared" si="95"/>
        <v>0</v>
      </c>
      <c r="V1504" s="81">
        <f>IFERROR(VLOOKUP(A1504,'Competitors Links &amp; Pricings'!A:G,3,0),"")</f>
        <v>22346.67</v>
      </c>
      <c r="W1504" s="81">
        <f>IFERROR(VLOOKUP(A1504,'Competitors Links &amp; Pricings'!A:G,5,0),"")</f>
        <v>10742.67</v>
      </c>
      <c r="X1504" s="81">
        <f>IFERROR(VLOOKUP(A1504,'Competitors Links &amp; Pricings'!A:G,7,0),"")</f>
        <v>22932.81</v>
      </c>
      <c r="Y1504" s="81">
        <f>IFERROR(VLOOKUP(A1504,'Competitors Links &amp; Pricings'!A:L,8,0),"")</f>
        <v>3.15</v>
      </c>
      <c r="Z1504" s="81">
        <f>IFERROR(VLOOKUP(A1504,'Competitors Links &amp; Pricings'!A:L,9,0),"")</f>
        <v>60.7</v>
      </c>
      <c r="AA1504" s="81">
        <f>IFERROR(VLOOKUP(A1504,'Competitors Links &amp; Pricings'!A:L,10,0),"")</f>
        <v>3797</v>
      </c>
      <c r="AB1504" s="81">
        <f>IFERROR(VLOOKUP(A1504,'Competitors Links &amp; Pricings'!A:L,11,0),"")</f>
        <v>23.5</v>
      </c>
    </row>
    <row r="1505" spans="1:28" s="83" customFormat="1" ht="12" x14ac:dyDescent="0.25">
      <c r="A1505" s="81" t="s">
        <v>4614</v>
      </c>
      <c r="B1505" s="89">
        <v>12270.79</v>
      </c>
      <c r="C1505" s="89">
        <v>14063</v>
      </c>
      <c r="D1505" s="106">
        <f t="shared" si="92"/>
        <v>0.12744151319064204</v>
      </c>
      <c r="E1505" s="90">
        <f t="shared" si="93"/>
        <v>0</v>
      </c>
      <c r="F1505" s="90">
        <f t="shared" si="94"/>
        <v>7122.67</v>
      </c>
      <c r="G1505" s="82" t="s">
        <v>60</v>
      </c>
      <c r="H1505" s="81" t="s">
        <v>4615</v>
      </c>
      <c r="I1505" s="81" t="s">
        <v>4616</v>
      </c>
      <c r="J1505" s="81" t="s">
        <v>435</v>
      </c>
      <c r="K1505" s="81"/>
      <c r="L1505" s="81"/>
      <c r="M1505" s="81"/>
      <c r="N1505" s="81"/>
      <c r="O1505" s="82"/>
      <c r="P1505" s="81"/>
      <c r="Q1505" s="81"/>
      <c r="R1505" s="81"/>
      <c r="S1505" s="81"/>
      <c r="T1505" s="81"/>
      <c r="U1505" s="81">
        <f t="shared" si="95"/>
        <v>0</v>
      </c>
      <c r="V1505" s="81">
        <f>IFERROR(VLOOKUP(A1505,'Competitors Links &amp; Pricings'!A:G,3,0),"")</f>
        <v>7122.67</v>
      </c>
      <c r="W1505" s="81">
        <f>IFERROR(VLOOKUP(A1505,'Competitors Links &amp; Pricings'!A:G,5,0),"")</f>
        <v>14103</v>
      </c>
      <c r="X1505" s="81">
        <f>IFERROR(VLOOKUP(A1505,'Competitors Links &amp; Pricings'!A:G,7,0),"")</f>
        <v>14560</v>
      </c>
      <c r="Y1505" s="81">
        <f>IFERROR(VLOOKUP(A1505,'Competitors Links &amp; Pricings'!A:L,8,0),"")</f>
        <v>23.5</v>
      </c>
      <c r="Z1505" s="81">
        <f>IFERROR(VLOOKUP(A1505,'Competitors Links &amp; Pricings'!A:L,9,0),"")</f>
        <v>43.44</v>
      </c>
      <c r="AA1505" s="81">
        <f>IFERROR(VLOOKUP(A1505,'Competitors Links &amp; Pricings'!A:L,10,0),"")</f>
        <v>2262</v>
      </c>
      <c r="AB1505" s="81">
        <f>IFERROR(VLOOKUP(A1505,'Competitors Links &amp; Pricings'!A:L,11,0),"")</f>
        <v>39.4</v>
      </c>
    </row>
    <row r="1506" spans="1:28" s="92" customFormat="1" ht="12" x14ac:dyDescent="0.25">
      <c r="A1506" s="91" t="s">
        <v>4617</v>
      </c>
      <c r="B1506" s="89">
        <v>426.97</v>
      </c>
      <c r="C1506" s="89">
        <v>499.07</v>
      </c>
      <c r="D1506" s="106">
        <f t="shared" si="92"/>
        <v>0.14446871180395529</v>
      </c>
      <c r="E1506" s="90">
        <f t="shared" si="93"/>
        <v>0</v>
      </c>
      <c r="F1506" s="90">
        <f t="shared" si="94"/>
        <v>506.67</v>
      </c>
      <c r="G1506" s="100" t="s">
        <v>262</v>
      </c>
      <c r="H1506" s="101" t="s">
        <v>4618</v>
      </c>
      <c r="I1506" s="101" t="s">
        <v>4619</v>
      </c>
      <c r="J1506" s="101" t="s">
        <v>435</v>
      </c>
      <c r="K1506" s="101"/>
      <c r="L1506" s="101"/>
      <c r="M1506" s="101"/>
      <c r="N1506" s="101"/>
      <c r="O1506" s="100"/>
      <c r="P1506" s="101"/>
      <c r="Q1506" s="101"/>
      <c r="R1506" s="101"/>
      <c r="S1506" s="101"/>
      <c r="T1506" s="101"/>
      <c r="U1506" s="81">
        <f t="shared" si="95"/>
        <v>0</v>
      </c>
      <c r="V1506" s="101">
        <f>IFERROR(VLOOKUP(A1506,'Competitors Links &amp; Pricings'!A:G,3,0),"")</f>
        <v>553.28</v>
      </c>
      <c r="W1506" s="101">
        <f>IFERROR(VLOOKUP(A1506,'Competitors Links &amp; Pricings'!A:G,5,0),"")</f>
        <v>506.67</v>
      </c>
      <c r="X1506" s="101">
        <f>IFERROR(VLOOKUP(A1506,'Competitors Links &amp; Pricings'!A:G,7,0),"")</f>
        <v>540</v>
      </c>
      <c r="Y1506" s="101">
        <f>IFERROR(VLOOKUP(A1506,'Competitors Links &amp; Pricings'!A:L,8,0),"")</f>
        <v>4.9000000000000004</v>
      </c>
      <c r="Z1506" s="101">
        <f>IFERROR(VLOOKUP(A1506,'Competitors Links &amp; Pricings'!A:L,9,0),"")</f>
        <v>22</v>
      </c>
      <c r="AA1506" s="101">
        <f>IFERROR(VLOOKUP(A1506,'Competitors Links &amp; Pricings'!A:L,10,0),"")</f>
        <v>136</v>
      </c>
      <c r="AB1506" s="101">
        <f>IFERROR(VLOOKUP(A1506,'Competitors Links &amp; Pricings'!A:L,11,0),"")</f>
        <v>12.6</v>
      </c>
    </row>
    <row r="1507" spans="1:28" s="83" customFormat="1" ht="12" x14ac:dyDescent="0.25">
      <c r="A1507" s="81" t="s">
        <v>4620</v>
      </c>
      <c r="B1507" s="89">
        <v>28.75</v>
      </c>
      <c r="C1507" s="89">
        <v>33.89</v>
      </c>
      <c r="D1507" s="106">
        <f t="shared" si="92"/>
        <v>0.1516671584538212</v>
      </c>
      <c r="E1507" s="90">
        <f t="shared" si="93"/>
        <v>0</v>
      </c>
      <c r="F1507" s="90">
        <f t="shared" si="94"/>
        <v>28.9</v>
      </c>
      <c r="G1507" s="82" t="s">
        <v>34</v>
      </c>
      <c r="H1507" s="81" t="s">
        <v>4621</v>
      </c>
      <c r="I1507" s="81" t="s">
        <v>4622</v>
      </c>
      <c r="J1507" s="81" t="s">
        <v>439</v>
      </c>
      <c r="K1507" s="81"/>
      <c r="L1507" s="81"/>
      <c r="M1507" s="81"/>
      <c r="N1507" s="81"/>
      <c r="O1507" s="82"/>
      <c r="P1507" s="81"/>
      <c r="Q1507" s="81"/>
      <c r="R1507" s="81"/>
      <c r="S1507" s="81"/>
      <c r="T1507" s="81"/>
      <c r="U1507" s="81">
        <f t="shared" si="95"/>
        <v>0</v>
      </c>
      <c r="V1507" s="81">
        <f>IFERROR(VLOOKUP(A1507,'Competitors Links &amp; Pricings'!A:G,3,0),"")</f>
        <v>36.229999999999997</v>
      </c>
      <c r="W1507" s="81">
        <f>IFERROR(VLOOKUP(A1507,'Competitors Links &amp; Pricings'!A:G,5,0),"")</f>
        <v>28.9</v>
      </c>
      <c r="X1507" s="81">
        <f>IFERROR(VLOOKUP(A1507,'Competitors Links &amp; Pricings'!A:G,7,0),"")</f>
        <v>40</v>
      </c>
      <c r="Y1507" s="81">
        <f>IFERROR(VLOOKUP(A1507,'Competitors Links &amp; Pricings'!A:L,8,0),"")</f>
        <v>3</v>
      </c>
      <c r="Z1507" s="81">
        <f>IFERROR(VLOOKUP(A1507,'Competitors Links &amp; Pricings'!A:L,9,0),"")</f>
        <v>4</v>
      </c>
      <c r="AA1507" s="81">
        <f>IFERROR(VLOOKUP(A1507,'Competitors Links &amp; Pricings'!A:L,10,0),"")</f>
        <v>0.4</v>
      </c>
      <c r="AB1507" s="81">
        <f>IFERROR(VLOOKUP(A1507,'Competitors Links &amp; Pricings'!A:L,11,0),"")</f>
        <v>1</v>
      </c>
    </row>
    <row r="1508" spans="1:28" s="83" customFormat="1" ht="12" x14ac:dyDescent="0.25">
      <c r="A1508" s="81" t="s">
        <v>4623</v>
      </c>
      <c r="B1508" s="89">
        <v>28.75</v>
      </c>
      <c r="C1508" s="89">
        <v>33.89</v>
      </c>
      <c r="D1508" s="106">
        <f t="shared" si="92"/>
        <v>0.1516671584538212</v>
      </c>
      <c r="E1508" s="90">
        <f t="shared" si="93"/>
        <v>0</v>
      </c>
      <c r="F1508" s="90">
        <f t="shared" si="94"/>
        <v>28.9</v>
      </c>
      <c r="G1508" s="82" t="s">
        <v>34</v>
      </c>
      <c r="H1508" s="81" t="s">
        <v>4624</v>
      </c>
      <c r="I1508" s="81" t="s">
        <v>4625</v>
      </c>
      <c r="J1508" s="81" t="s">
        <v>439</v>
      </c>
      <c r="K1508" s="81"/>
      <c r="L1508" s="81"/>
      <c r="M1508" s="81"/>
      <c r="N1508" s="81"/>
      <c r="O1508" s="82"/>
      <c r="P1508" s="81"/>
      <c r="Q1508" s="81"/>
      <c r="R1508" s="81"/>
      <c r="S1508" s="81"/>
      <c r="T1508" s="81"/>
      <c r="U1508" s="81">
        <f t="shared" si="95"/>
        <v>0</v>
      </c>
      <c r="V1508" s="81">
        <f>IFERROR(VLOOKUP(A1508,'Competitors Links &amp; Pricings'!A:G,3,0),"")</f>
        <v>40.71</v>
      </c>
      <c r="W1508" s="81">
        <f>IFERROR(VLOOKUP(A1508,'Competitors Links &amp; Pricings'!A:G,5,0),"")</f>
        <v>28.9</v>
      </c>
      <c r="X1508" s="81">
        <f>IFERROR(VLOOKUP(A1508,'Competitors Links &amp; Pricings'!A:G,7,0),"")</f>
        <v>40</v>
      </c>
      <c r="Y1508" s="81">
        <f>IFERROR(VLOOKUP(A1508,'Competitors Links &amp; Pricings'!A:L,8,0),"")</f>
        <v>3</v>
      </c>
      <c r="Z1508" s="81">
        <f>IFERROR(VLOOKUP(A1508,'Competitors Links &amp; Pricings'!A:L,9,0),"")</f>
        <v>1</v>
      </c>
      <c r="AA1508" s="81">
        <f>IFERROR(VLOOKUP(A1508,'Competitors Links &amp; Pricings'!A:L,10,0),"")</f>
        <v>1</v>
      </c>
      <c r="AB1508" s="81">
        <f>IFERROR(VLOOKUP(A1508,'Competitors Links &amp; Pricings'!A:L,11,0),"")</f>
        <v>4</v>
      </c>
    </row>
    <row r="1509" spans="1:28" s="83" customFormat="1" ht="12" x14ac:dyDescent="0.25">
      <c r="A1509" s="81" t="s">
        <v>4626</v>
      </c>
      <c r="B1509" s="89">
        <v>28.75</v>
      </c>
      <c r="C1509" s="89">
        <v>36.799999999999997</v>
      </c>
      <c r="D1509" s="106">
        <f t="shared" si="92"/>
        <v>0.21874999999999994</v>
      </c>
      <c r="E1509" s="90">
        <f t="shared" si="93"/>
        <v>0</v>
      </c>
      <c r="F1509" s="90">
        <f t="shared" si="94"/>
        <v>40</v>
      </c>
      <c r="G1509" s="82" t="s">
        <v>34</v>
      </c>
      <c r="H1509" s="81" t="s">
        <v>4627</v>
      </c>
      <c r="I1509" s="81" t="s">
        <v>4628</v>
      </c>
      <c r="J1509" s="81" t="s">
        <v>439</v>
      </c>
      <c r="K1509" s="81"/>
      <c r="L1509" s="81"/>
      <c r="M1509" s="81"/>
      <c r="N1509" s="81"/>
      <c r="O1509" s="82"/>
      <c r="P1509" s="81"/>
      <c r="Q1509" s="81"/>
      <c r="R1509" s="81"/>
      <c r="S1509" s="81"/>
      <c r="T1509" s="81"/>
      <c r="U1509" s="81">
        <f t="shared" si="95"/>
        <v>0</v>
      </c>
      <c r="V1509" s="81">
        <f>IFERROR(VLOOKUP(A1509,'Competitors Links &amp; Pricings'!A:G,3,0),"")</f>
        <v>40.71</v>
      </c>
      <c r="W1509" s="81">
        <f>IFERROR(VLOOKUP(A1509,'Competitors Links &amp; Pricings'!A:G,5,0),"")</f>
        <v>40</v>
      </c>
      <c r="X1509" s="81">
        <f>IFERROR(VLOOKUP(A1509,'Competitors Links &amp; Pricings'!A:G,7,0),"")</f>
        <v>40</v>
      </c>
      <c r="Y1509" s="81">
        <f>IFERROR(VLOOKUP(A1509,'Competitors Links &amp; Pricings'!A:L,8,0),"")</f>
        <v>3</v>
      </c>
      <c r="Z1509" s="81">
        <f>IFERROR(VLOOKUP(A1509,'Competitors Links &amp; Pricings'!A:L,9,0),"")</f>
        <v>1</v>
      </c>
      <c r="AA1509" s="81">
        <f>IFERROR(VLOOKUP(A1509,'Competitors Links &amp; Pricings'!A:L,10,0),"")</f>
        <v>0.2</v>
      </c>
      <c r="AB1509" s="81">
        <f>IFERROR(VLOOKUP(A1509,'Competitors Links &amp; Pricings'!A:L,11,0),"")</f>
        <v>4</v>
      </c>
    </row>
    <row r="1510" spans="1:28" s="83" customFormat="1" ht="12" x14ac:dyDescent="0.25">
      <c r="A1510" s="81" t="s">
        <v>4629</v>
      </c>
      <c r="B1510" s="89">
        <v>28.75</v>
      </c>
      <c r="C1510" s="89">
        <v>33.89</v>
      </c>
      <c r="D1510" s="106">
        <f t="shared" si="92"/>
        <v>0.1516671584538212</v>
      </c>
      <c r="E1510" s="90">
        <f t="shared" si="93"/>
        <v>0</v>
      </c>
      <c r="F1510" s="90">
        <f t="shared" si="94"/>
        <v>28.9</v>
      </c>
      <c r="G1510" s="82" t="s">
        <v>34</v>
      </c>
      <c r="H1510" s="81" t="s">
        <v>4630</v>
      </c>
      <c r="I1510" s="81" t="s">
        <v>4631</v>
      </c>
      <c r="J1510" s="81" t="s">
        <v>439</v>
      </c>
      <c r="K1510" s="81"/>
      <c r="L1510" s="81"/>
      <c r="M1510" s="81"/>
      <c r="N1510" s="81"/>
      <c r="O1510" s="82"/>
      <c r="P1510" s="81"/>
      <c r="Q1510" s="81"/>
      <c r="R1510" s="81"/>
      <c r="S1510" s="81"/>
      <c r="T1510" s="81"/>
      <c r="U1510" s="81">
        <f t="shared" si="95"/>
        <v>0</v>
      </c>
      <c r="V1510" s="81">
        <f>IFERROR(VLOOKUP(A1510,'Competitors Links &amp; Pricings'!A:G,3,0),"")</f>
        <v>28.9</v>
      </c>
      <c r="W1510" s="81">
        <f>IFERROR(VLOOKUP(A1510,'Competitors Links &amp; Pricings'!A:G,5,0),"")</f>
        <v>35.97</v>
      </c>
      <c r="X1510" s="81">
        <f>IFERROR(VLOOKUP(A1510,'Competitors Links &amp; Pricings'!A:G,7,0),"")</f>
        <v>33.049999999999997</v>
      </c>
      <c r="Y1510" s="81">
        <f>IFERROR(VLOOKUP(A1510,'Competitors Links &amp; Pricings'!A:L,8,0),"")</f>
        <v>0.51</v>
      </c>
      <c r="Z1510" s="81">
        <f>IFERROR(VLOOKUP(A1510,'Competitors Links &amp; Pricings'!A:L,9,0),"")</f>
        <v>1</v>
      </c>
      <c r="AA1510" s="81">
        <f>IFERROR(VLOOKUP(A1510,'Competitors Links &amp; Pricings'!A:L,10,0),"")</f>
        <v>1</v>
      </c>
      <c r="AB1510" s="81">
        <f>IFERROR(VLOOKUP(A1510,'Competitors Links &amp; Pricings'!A:L,11,0),"")</f>
        <v>0.25</v>
      </c>
    </row>
    <row r="1511" spans="1:28" s="83" customFormat="1" ht="12" x14ac:dyDescent="0.25">
      <c r="A1511" s="81" t="s">
        <v>4632</v>
      </c>
      <c r="B1511" s="89">
        <v>40.630000000000003</v>
      </c>
      <c r="C1511" s="89">
        <v>47.92</v>
      </c>
      <c r="D1511" s="106">
        <f t="shared" si="92"/>
        <v>0.15212854757929881</v>
      </c>
      <c r="E1511" s="90">
        <f t="shared" si="93"/>
        <v>0</v>
      </c>
      <c r="F1511" s="90">
        <f t="shared" si="94"/>
        <v>41.5</v>
      </c>
      <c r="G1511" s="82" t="s">
        <v>34</v>
      </c>
      <c r="H1511" s="81" t="s">
        <v>4633</v>
      </c>
      <c r="I1511" s="81" t="s">
        <v>4634</v>
      </c>
      <c r="J1511" s="81" t="s">
        <v>439</v>
      </c>
      <c r="K1511" s="81"/>
      <c r="L1511" s="81"/>
      <c r="M1511" s="81"/>
      <c r="N1511" s="81"/>
      <c r="O1511" s="82"/>
      <c r="P1511" s="81"/>
      <c r="Q1511" s="81"/>
      <c r="R1511" s="81"/>
      <c r="S1511" s="81"/>
      <c r="T1511" s="81"/>
      <c r="U1511" s="81">
        <f t="shared" si="95"/>
        <v>0</v>
      </c>
      <c r="V1511" s="81">
        <f>IFERROR(VLOOKUP(A1511,'Competitors Links &amp; Pricings'!A:G,3,0),"")</f>
        <v>65</v>
      </c>
      <c r="W1511" s="81">
        <f>IFERROR(VLOOKUP(A1511,'Competitors Links &amp; Pricings'!A:G,5,0),"")</f>
        <v>41.5</v>
      </c>
      <c r="X1511" s="81">
        <f>IFERROR(VLOOKUP(A1511,'Competitors Links &amp; Pricings'!A:G,7,0),"")</f>
        <v>51.07</v>
      </c>
      <c r="Y1511" s="81">
        <f>IFERROR(VLOOKUP(A1511,'Competitors Links &amp; Pricings'!A:L,8,0),"")</f>
        <v>5</v>
      </c>
      <c r="Z1511" s="81">
        <f>IFERROR(VLOOKUP(A1511,'Competitors Links &amp; Pricings'!A:L,9,0),"")</f>
        <v>3</v>
      </c>
      <c r="AA1511" s="81">
        <f>IFERROR(VLOOKUP(A1511,'Competitors Links &amp; Pricings'!A:L,10,0),"")</f>
        <v>0.4</v>
      </c>
      <c r="AB1511" s="81">
        <f>IFERROR(VLOOKUP(A1511,'Competitors Links &amp; Pricings'!A:L,11,0),"")</f>
        <v>1</v>
      </c>
    </row>
    <row r="1512" spans="1:28" s="83" customFormat="1" ht="12" x14ac:dyDescent="0.25">
      <c r="A1512" s="81" t="s">
        <v>4635</v>
      </c>
      <c r="B1512" s="89">
        <v>40.630000000000003</v>
      </c>
      <c r="C1512" s="89">
        <v>47.92</v>
      </c>
      <c r="D1512" s="106">
        <f t="shared" si="92"/>
        <v>0.15212854757929881</v>
      </c>
      <c r="E1512" s="90">
        <f t="shared" si="93"/>
        <v>0</v>
      </c>
      <c r="F1512" s="90">
        <f t="shared" si="94"/>
        <v>41.35</v>
      </c>
      <c r="G1512" s="82" t="s">
        <v>34</v>
      </c>
      <c r="H1512" s="81" t="s">
        <v>4636</v>
      </c>
      <c r="I1512" s="81" t="s">
        <v>4637</v>
      </c>
      <c r="J1512" s="81" t="s">
        <v>439</v>
      </c>
      <c r="K1512" s="81"/>
      <c r="L1512" s="81"/>
      <c r="M1512" s="81"/>
      <c r="N1512" s="81"/>
      <c r="O1512" s="82"/>
      <c r="P1512" s="81"/>
      <c r="Q1512" s="81"/>
      <c r="R1512" s="81"/>
      <c r="S1512" s="81"/>
      <c r="T1512" s="81"/>
      <c r="U1512" s="81">
        <f t="shared" si="95"/>
        <v>0</v>
      </c>
      <c r="V1512" s="81">
        <f>IFERROR(VLOOKUP(A1512,'Competitors Links &amp; Pricings'!A:G,3,0),"")</f>
        <v>41.35</v>
      </c>
      <c r="W1512" s="81">
        <f>IFERROR(VLOOKUP(A1512,'Competitors Links &amp; Pricings'!A:G,5,0),"")</f>
        <v>57.53</v>
      </c>
      <c r="X1512" s="81">
        <f>IFERROR(VLOOKUP(A1512,'Competitors Links &amp; Pricings'!A:G,7,0),"")</f>
        <v>51.2</v>
      </c>
      <c r="Y1512" s="81">
        <f>IFERROR(VLOOKUP(A1512,'Competitors Links &amp; Pricings'!A:L,8,0),"")</f>
        <v>4</v>
      </c>
      <c r="Z1512" s="81">
        <f>IFERROR(VLOOKUP(A1512,'Competitors Links &amp; Pricings'!A:L,9,0),"")</f>
        <v>5.5</v>
      </c>
      <c r="AA1512" s="81">
        <f>IFERROR(VLOOKUP(A1512,'Competitors Links &amp; Pricings'!A:L,10,0),"")</f>
        <v>0.5</v>
      </c>
      <c r="AB1512" s="81">
        <f>IFERROR(VLOOKUP(A1512,'Competitors Links &amp; Pricings'!A:L,11,0),"")</f>
        <v>1</v>
      </c>
    </row>
    <row r="1513" spans="1:28" s="83" customFormat="1" ht="12" x14ac:dyDescent="0.25">
      <c r="A1513" s="81" t="s">
        <v>4638</v>
      </c>
      <c r="B1513" s="89">
        <v>12.5</v>
      </c>
      <c r="C1513" s="89">
        <v>14.73</v>
      </c>
      <c r="D1513" s="106">
        <f t="shared" si="92"/>
        <v>0.15139171758316364</v>
      </c>
      <c r="E1513" s="90">
        <f t="shared" si="93"/>
        <v>0</v>
      </c>
      <c r="F1513" s="90">
        <f t="shared" si="94"/>
        <v>14.56</v>
      </c>
      <c r="G1513" s="82" t="s">
        <v>34</v>
      </c>
      <c r="H1513" s="81" t="s">
        <v>4639</v>
      </c>
      <c r="I1513" s="81" t="s">
        <v>4640</v>
      </c>
      <c r="J1513" s="81" t="s">
        <v>439</v>
      </c>
      <c r="K1513" s="81"/>
      <c r="L1513" s="81"/>
      <c r="M1513" s="81"/>
      <c r="N1513" s="81"/>
      <c r="O1513" s="82"/>
      <c r="P1513" s="81"/>
      <c r="Q1513" s="81"/>
      <c r="R1513" s="81"/>
      <c r="S1513" s="81"/>
      <c r="T1513" s="81"/>
      <c r="U1513" s="81">
        <f t="shared" si="95"/>
        <v>0</v>
      </c>
      <c r="V1513" s="81">
        <f>IFERROR(VLOOKUP(A1513,'Competitors Links &amp; Pricings'!A:G,3,0),"")</f>
        <v>18.5</v>
      </c>
      <c r="W1513" s="81">
        <f>IFERROR(VLOOKUP(A1513,'Competitors Links &amp; Pricings'!A:G,5,0),"")</f>
        <v>14.56</v>
      </c>
      <c r="X1513" s="81">
        <f>IFERROR(VLOOKUP(A1513,'Competitors Links &amp; Pricings'!A:G,7,0),"")</f>
        <v>18.329999999999998</v>
      </c>
      <c r="Y1513" s="81">
        <f>IFERROR(VLOOKUP(A1513,'Competitors Links &amp; Pricings'!A:L,8,0),"")</f>
        <v>2.75</v>
      </c>
      <c r="Z1513" s="81">
        <f>IFERROR(VLOOKUP(A1513,'Competitors Links &amp; Pricings'!A:L,9,0),"")</f>
        <v>4</v>
      </c>
      <c r="AA1513" s="81">
        <f>IFERROR(VLOOKUP(A1513,'Competitors Links &amp; Pricings'!A:L,10,0),"")</f>
        <v>0.2</v>
      </c>
      <c r="AB1513" s="81">
        <f>IFERROR(VLOOKUP(A1513,'Competitors Links &amp; Pricings'!A:L,11,0),"")</f>
        <v>0.5</v>
      </c>
    </row>
    <row r="1514" spans="1:28" s="83" customFormat="1" ht="12" x14ac:dyDescent="0.25">
      <c r="A1514" s="81" t="s">
        <v>4641</v>
      </c>
      <c r="B1514" s="89">
        <v>12.5</v>
      </c>
      <c r="C1514" s="89">
        <v>14.35</v>
      </c>
      <c r="D1514" s="106">
        <f t="shared" si="92"/>
        <v>0.12891986062717767</v>
      </c>
      <c r="E1514" s="90">
        <f t="shared" si="93"/>
        <v>0</v>
      </c>
      <c r="F1514" s="90">
        <f t="shared" si="94"/>
        <v>15.6</v>
      </c>
      <c r="G1514" s="82" t="s">
        <v>34</v>
      </c>
      <c r="H1514" s="81" t="s">
        <v>4642</v>
      </c>
      <c r="I1514" s="81" t="s">
        <v>4643</v>
      </c>
      <c r="J1514" s="81" t="s">
        <v>439</v>
      </c>
      <c r="K1514" s="81"/>
      <c r="L1514" s="81"/>
      <c r="M1514" s="81"/>
      <c r="N1514" s="81"/>
      <c r="O1514" s="82"/>
      <c r="P1514" s="81"/>
      <c r="Q1514" s="81"/>
      <c r="R1514" s="81"/>
      <c r="S1514" s="81"/>
      <c r="T1514" s="81"/>
      <c r="U1514" s="81">
        <f t="shared" si="95"/>
        <v>0</v>
      </c>
      <c r="V1514" s="81">
        <f>IFERROR(VLOOKUP(A1514,'Competitors Links &amp; Pricings'!A:G,3,0),"")</f>
        <v>25</v>
      </c>
      <c r="W1514" s="81">
        <f>IFERROR(VLOOKUP(A1514,'Competitors Links &amp; Pricings'!A:G,5,0),"")</f>
        <v>19.47</v>
      </c>
      <c r="X1514" s="81">
        <f>IFERROR(VLOOKUP(A1514,'Competitors Links &amp; Pricings'!A:G,7,0),"")</f>
        <v>15.6</v>
      </c>
      <c r="Y1514" s="81">
        <f>IFERROR(VLOOKUP(A1514,'Competitors Links &amp; Pricings'!A:L,8,0),"")</f>
        <v>3</v>
      </c>
      <c r="Z1514" s="81">
        <f>IFERROR(VLOOKUP(A1514,'Competitors Links &amp; Pricings'!A:L,9,0),"")</f>
        <v>4</v>
      </c>
      <c r="AA1514" s="81">
        <f>IFERROR(VLOOKUP(A1514,'Competitors Links &amp; Pricings'!A:L,10,0),"")</f>
        <v>0.24</v>
      </c>
      <c r="AB1514" s="81">
        <f>IFERROR(VLOOKUP(A1514,'Competitors Links &amp; Pricings'!A:L,11,0),"")</f>
        <v>0.5</v>
      </c>
    </row>
    <row r="1515" spans="1:28" s="83" customFormat="1" ht="12" x14ac:dyDescent="0.25">
      <c r="A1515" s="81" t="s">
        <v>4644</v>
      </c>
      <c r="B1515" s="89">
        <v>12.5</v>
      </c>
      <c r="C1515" s="89">
        <v>14.73</v>
      </c>
      <c r="D1515" s="106">
        <f t="shared" si="92"/>
        <v>0.15139171758316364</v>
      </c>
      <c r="E1515" s="90">
        <f t="shared" si="93"/>
        <v>0</v>
      </c>
      <c r="F1515" s="90">
        <f t="shared" si="94"/>
        <v>12.75</v>
      </c>
      <c r="G1515" s="82" t="s">
        <v>34</v>
      </c>
      <c r="H1515" s="81" t="s">
        <v>4645</v>
      </c>
      <c r="I1515" s="81" t="s">
        <v>4646</v>
      </c>
      <c r="J1515" s="81" t="s">
        <v>439</v>
      </c>
      <c r="K1515" s="81"/>
      <c r="L1515" s="81"/>
      <c r="M1515" s="81"/>
      <c r="N1515" s="81"/>
      <c r="O1515" s="82"/>
      <c r="P1515" s="81"/>
      <c r="Q1515" s="81"/>
      <c r="R1515" s="81"/>
      <c r="S1515" s="81"/>
      <c r="T1515" s="81"/>
      <c r="U1515" s="81">
        <f t="shared" si="95"/>
        <v>0</v>
      </c>
      <c r="V1515" s="81">
        <f>IFERROR(VLOOKUP(A1515,'Competitors Links &amp; Pricings'!A:G,3,0),"")</f>
        <v>33.47</v>
      </c>
      <c r="W1515" s="81">
        <f>IFERROR(VLOOKUP(A1515,'Competitors Links &amp; Pricings'!A:G,5,0),"")</f>
        <v>12.75</v>
      </c>
      <c r="X1515" s="81">
        <f>IFERROR(VLOOKUP(A1515,'Competitors Links &amp; Pricings'!A:G,7,0),"")</f>
        <v>17.89</v>
      </c>
      <c r="Y1515" s="81">
        <f>IFERROR(VLOOKUP(A1515,'Competitors Links &amp; Pricings'!A:L,8,0),"")</f>
        <v>3</v>
      </c>
      <c r="Z1515" s="81">
        <f>IFERROR(VLOOKUP(A1515,'Competitors Links &amp; Pricings'!A:L,9,0),"")</f>
        <v>4</v>
      </c>
      <c r="AA1515" s="81">
        <f>IFERROR(VLOOKUP(A1515,'Competitors Links &amp; Pricings'!A:L,10,0),"")</f>
        <v>0.5</v>
      </c>
      <c r="AB1515" s="81">
        <f>IFERROR(VLOOKUP(A1515,'Competitors Links &amp; Pricings'!A:L,11,0),"")</f>
        <v>1</v>
      </c>
    </row>
    <row r="1516" spans="1:28" s="83" customFormat="1" ht="12" x14ac:dyDescent="0.25">
      <c r="A1516" s="81" t="s">
        <v>4647</v>
      </c>
      <c r="B1516" s="89">
        <v>12.5</v>
      </c>
      <c r="C1516" s="89">
        <v>14.73</v>
      </c>
      <c r="D1516" s="106">
        <f t="shared" si="92"/>
        <v>0.15139171758316364</v>
      </c>
      <c r="E1516" s="90">
        <f t="shared" si="93"/>
        <v>0</v>
      </c>
      <c r="F1516" s="90">
        <f t="shared" si="94"/>
        <v>12.75</v>
      </c>
      <c r="G1516" s="82" t="s">
        <v>34</v>
      </c>
      <c r="H1516" s="81" t="s">
        <v>4648</v>
      </c>
      <c r="I1516" s="81" t="s">
        <v>4649</v>
      </c>
      <c r="J1516" s="81" t="s">
        <v>439</v>
      </c>
      <c r="K1516" s="81"/>
      <c r="L1516" s="81"/>
      <c r="M1516" s="81"/>
      <c r="N1516" s="81"/>
      <c r="O1516" s="82"/>
      <c r="P1516" s="81"/>
      <c r="Q1516" s="81"/>
      <c r="R1516" s="81"/>
      <c r="S1516" s="81"/>
      <c r="T1516" s="81"/>
      <c r="U1516" s="81">
        <f t="shared" si="95"/>
        <v>0</v>
      </c>
      <c r="V1516" s="81">
        <f>IFERROR(VLOOKUP(A1516,'Competitors Links &amp; Pricings'!A:G,3,0),"")</f>
        <v>19.47</v>
      </c>
      <c r="W1516" s="81">
        <f>IFERROR(VLOOKUP(A1516,'Competitors Links &amp; Pricings'!A:G,5,0),"")</f>
        <v>12.75</v>
      </c>
      <c r="X1516" s="81">
        <f>IFERROR(VLOOKUP(A1516,'Competitors Links &amp; Pricings'!A:G,7,0),"")</f>
        <v>33.47</v>
      </c>
      <c r="Y1516" s="81">
        <f>IFERROR(VLOOKUP(A1516,'Competitors Links &amp; Pricings'!A:L,8,0),"")</f>
        <v>3</v>
      </c>
      <c r="Z1516" s="81">
        <f>IFERROR(VLOOKUP(A1516,'Competitors Links &amp; Pricings'!A:L,9,0),"")</f>
        <v>4</v>
      </c>
      <c r="AA1516" s="81">
        <f>IFERROR(VLOOKUP(A1516,'Competitors Links &amp; Pricings'!A:L,10,0),"")</f>
        <v>0.5</v>
      </c>
      <c r="AB1516" s="81">
        <f>IFERROR(VLOOKUP(A1516,'Competitors Links &amp; Pricings'!A:L,11,0),"")</f>
        <v>1</v>
      </c>
    </row>
    <row r="1517" spans="1:28" s="83" customFormat="1" ht="12" x14ac:dyDescent="0.25">
      <c r="A1517" s="81" t="s">
        <v>4650</v>
      </c>
      <c r="B1517" s="89">
        <v>12.5</v>
      </c>
      <c r="C1517" s="89">
        <v>18.95</v>
      </c>
      <c r="D1517" s="106">
        <f t="shared" si="92"/>
        <v>0.34036939313984166</v>
      </c>
      <c r="E1517" s="90">
        <f t="shared" si="93"/>
        <v>0</v>
      </c>
      <c r="F1517" s="90">
        <f t="shared" si="94"/>
        <v>20.6</v>
      </c>
      <c r="G1517" s="82" t="s">
        <v>34</v>
      </c>
      <c r="H1517" s="81" t="s">
        <v>4651</v>
      </c>
      <c r="I1517" s="81" t="s">
        <v>4652</v>
      </c>
      <c r="J1517" s="81" t="s">
        <v>439</v>
      </c>
      <c r="K1517" s="81"/>
      <c r="L1517" s="81"/>
      <c r="M1517" s="81"/>
      <c r="N1517" s="81"/>
      <c r="O1517" s="82"/>
      <c r="P1517" s="81"/>
      <c r="Q1517" s="81"/>
      <c r="R1517" s="81"/>
      <c r="S1517" s="81"/>
      <c r="T1517" s="81"/>
      <c r="U1517" s="81">
        <f t="shared" si="95"/>
        <v>0</v>
      </c>
      <c r="V1517" s="81">
        <f>IFERROR(VLOOKUP(A1517,'Competitors Links &amp; Pricings'!A:G,3,0),"")</f>
        <v>40.71</v>
      </c>
      <c r="W1517" s="81">
        <f>IFERROR(VLOOKUP(A1517,'Competitors Links &amp; Pricings'!A:G,5,0),"")</f>
        <v>20.6</v>
      </c>
      <c r="X1517" s="81">
        <f>IFERROR(VLOOKUP(A1517,'Competitors Links &amp; Pricings'!A:G,7,0),"")</f>
        <v>36.229999999999997</v>
      </c>
      <c r="Y1517" s="81">
        <f>IFERROR(VLOOKUP(A1517,'Competitors Links &amp; Pricings'!A:L,8,0),"")</f>
        <v>0.5</v>
      </c>
      <c r="Z1517" s="81">
        <f>IFERROR(VLOOKUP(A1517,'Competitors Links &amp; Pricings'!A:L,9,0),"")</f>
        <v>3</v>
      </c>
      <c r="AA1517" s="81">
        <f>IFERROR(VLOOKUP(A1517,'Competitors Links &amp; Pricings'!A:L,10,0),"")</f>
        <v>0.5</v>
      </c>
      <c r="AB1517" s="81">
        <f>IFERROR(VLOOKUP(A1517,'Competitors Links &amp; Pricings'!A:L,11,0),"")</f>
        <v>4</v>
      </c>
    </row>
    <row r="1518" spans="1:28" s="83" customFormat="1" ht="12" x14ac:dyDescent="0.25">
      <c r="A1518" s="81" t="s">
        <v>4653</v>
      </c>
      <c r="B1518" s="89">
        <v>12.5</v>
      </c>
      <c r="C1518" s="89">
        <v>14.35</v>
      </c>
      <c r="D1518" s="106">
        <f t="shared" si="92"/>
        <v>0.12891986062717767</v>
      </c>
      <c r="E1518" s="90">
        <f t="shared" si="93"/>
        <v>0</v>
      </c>
      <c r="F1518" s="90">
        <f t="shared" si="94"/>
        <v>15.6</v>
      </c>
      <c r="G1518" s="82" t="s">
        <v>34</v>
      </c>
      <c r="H1518" s="81" t="s">
        <v>4654</v>
      </c>
      <c r="I1518" s="81" t="s">
        <v>4655</v>
      </c>
      <c r="J1518" s="81" t="s">
        <v>439</v>
      </c>
      <c r="K1518" s="81"/>
      <c r="L1518" s="81"/>
      <c r="M1518" s="81"/>
      <c r="N1518" s="81"/>
      <c r="O1518" s="82"/>
      <c r="P1518" s="81"/>
      <c r="Q1518" s="81"/>
      <c r="R1518" s="81"/>
      <c r="S1518" s="81"/>
      <c r="T1518" s="81"/>
      <c r="U1518" s="81">
        <f t="shared" si="95"/>
        <v>0</v>
      </c>
      <c r="V1518" s="81">
        <f>IFERROR(VLOOKUP(A1518,'Competitors Links &amp; Pricings'!A:G,3,0),"")</f>
        <v>130.04</v>
      </c>
      <c r="W1518" s="81">
        <f>IFERROR(VLOOKUP(A1518,'Competitors Links &amp; Pricings'!A:G,5,0),"")</f>
        <v>29.24</v>
      </c>
      <c r="X1518" s="81">
        <f>IFERROR(VLOOKUP(A1518,'Competitors Links &amp; Pricings'!A:G,7,0),"")</f>
        <v>15.6</v>
      </c>
      <c r="Y1518" s="81">
        <f>IFERROR(VLOOKUP(A1518,'Competitors Links &amp; Pricings'!A:L,8,0),"")</f>
        <v>3</v>
      </c>
      <c r="Z1518" s="81">
        <f>IFERROR(VLOOKUP(A1518,'Competitors Links &amp; Pricings'!A:L,9,0),"")</f>
        <v>4</v>
      </c>
      <c r="AA1518" s="81">
        <f>IFERROR(VLOOKUP(A1518,'Competitors Links &amp; Pricings'!A:L,10,0),"")</f>
        <v>0.8</v>
      </c>
      <c r="AB1518" s="81">
        <f>IFERROR(VLOOKUP(A1518,'Competitors Links &amp; Pricings'!A:L,11,0),"")</f>
        <v>0.5</v>
      </c>
    </row>
    <row r="1519" spans="1:28" s="83" customFormat="1" ht="12" x14ac:dyDescent="0.25">
      <c r="A1519" s="81" t="s">
        <v>4656</v>
      </c>
      <c r="B1519" s="89">
        <v>12.5</v>
      </c>
      <c r="C1519" s="89">
        <v>15.94</v>
      </c>
      <c r="D1519" s="106">
        <f t="shared" si="92"/>
        <v>0.21580928481806774</v>
      </c>
      <c r="E1519" s="90">
        <f t="shared" si="93"/>
        <v>0</v>
      </c>
      <c r="F1519" s="90">
        <f t="shared" si="94"/>
        <v>17.329999999999998</v>
      </c>
      <c r="G1519" s="82" t="s">
        <v>34</v>
      </c>
      <c r="H1519" s="81" t="s">
        <v>4657</v>
      </c>
      <c r="I1519" s="81" t="s">
        <v>4658</v>
      </c>
      <c r="J1519" s="81" t="s">
        <v>439</v>
      </c>
      <c r="K1519" s="81"/>
      <c r="L1519" s="81"/>
      <c r="M1519" s="81"/>
      <c r="N1519" s="81"/>
      <c r="O1519" s="82"/>
      <c r="P1519" s="81"/>
      <c r="Q1519" s="81"/>
      <c r="R1519" s="81"/>
      <c r="S1519" s="81"/>
      <c r="T1519" s="81"/>
      <c r="U1519" s="81">
        <f t="shared" si="95"/>
        <v>0</v>
      </c>
      <c r="V1519" s="81">
        <f>IFERROR(VLOOKUP(A1519,'Competitors Links &amp; Pricings'!A:G,3,0),"")</f>
        <v>19.75</v>
      </c>
      <c r="W1519" s="81">
        <f>IFERROR(VLOOKUP(A1519,'Competitors Links &amp; Pricings'!A:G,5,0),"")</f>
        <v>17.329999999999998</v>
      </c>
      <c r="X1519" s="81">
        <f>IFERROR(VLOOKUP(A1519,'Competitors Links &amp; Pricings'!A:G,7,0),"")</f>
        <v>19.100000000000001</v>
      </c>
      <c r="Y1519" s="81">
        <f>IFERROR(VLOOKUP(A1519,'Competitors Links &amp; Pricings'!A:L,8,0),"")</f>
        <v>3</v>
      </c>
      <c r="Z1519" s="81">
        <f>IFERROR(VLOOKUP(A1519,'Competitors Links &amp; Pricings'!A:L,9,0),"")</f>
        <v>3.75</v>
      </c>
      <c r="AA1519" s="81">
        <f>IFERROR(VLOOKUP(A1519,'Competitors Links &amp; Pricings'!A:L,10,0),"")</f>
        <v>0.3</v>
      </c>
      <c r="AB1519" s="81">
        <f>IFERROR(VLOOKUP(A1519,'Competitors Links &amp; Pricings'!A:L,11,0),"")</f>
        <v>0.75</v>
      </c>
    </row>
    <row r="1520" spans="1:28" s="83" customFormat="1" ht="12" x14ac:dyDescent="0.25">
      <c r="A1520" s="81" t="s">
        <v>4659</v>
      </c>
      <c r="B1520" s="89">
        <v>12.5</v>
      </c>
      <c r="C1520" s="89">
        <v>15.94</v>
      </c>
      <c r="D1520" s="106">
        <f t="shared" si="92"/>
        <v>0.21580928481806774</v>
      </c>
      <c r="E1520" s="90">
        <f t="shared" si="93"/>
        <v>0</v>
      </c>
      <c r="F1520" s="90">
        <f t="shared" si="94"/>
        <v>17.329999999999998</v>
      </c>
      <c r="G1520" s="82" t="s">
        <v>34</v>
      </c>
      <c r="H1520" s="81" t="s">
        <v>4660</v>
      </c>
      <c r="I1520" s="81" t="s">
        <v>4661</v>
      </c>
      <c r="J1520" s="81" t="s">
        <v>439</v>
      </c>
      <c r="K1520" s="81"/>
      <c r="L1520" s="81"/>
      <c r="M1520" s="81"/>
      <c r="N1520" s="81"/>
      <c r="O1520" s="82"/>
      <c r="P1520" s="81"/>
      <c r="Q1520" s="81"/>
      <c r="R1520" s="81"/>
      <c r="S1520" s="81"/>
      <c r="T1520" s="81"/>
      <c r="U1520" s="81">
        <f t="shared" si="95"/>
        <v>0</v>
      </c>
      <c r="V1520" s="81">
        <f>IFERROR(VLOOKUP(A1520,'Competitors Links &amp; Pricings'!A:G,3,0),"")</f>
        <v>17.329999999999998</v>
      </c>
      <c r="W1520" s="81">
        <f>IFERROR(VLOOKUP(A1520,'Competitors Links &amp; Pricings'!A:G,5,0),"")</f>
        <v>29.24</v>
      </c>
      <c r="X1520" s="81">
        <f>IFERROR(VLOOKUP(A1520,'Competitors Links &amp; Pricings'!A:G,7,0),"")</f>
        <v>18.899999999999999</v>
      </c>
      <c r="Y1520" s="81">
        <f>IFERROR(VLOOKUP(A1520,'Competitors Links &amp; Pricings'!A:L,8,0),"")</f>
        <v>3.7</v>
      </c>
      <c r="Z1520" s="81">
        <f>IFERROR(VLOOKUP(A1520,'Competitors Links &amp; Pricings'!A:L,9,0),"")</f>
        <v>6</v>
      </c>
      <c r="AA1520" s="81">
        <f>IFERROR(VLOOKUP(A1520,'Competitors Links &amp; Pricings'!A:L,10,0),"")</f>
        <v>0.12</v>
      </c>
      <c r="AB1520" s="81">
        <f>IFERROR(VLOOKUP(A1520,'Competitors Links &amp; Pricings'!A:L,11,0),"")</f>
        <v>0.6</v>
      </c>
    </row>
    <row r="1521" spans="1:28" s="83" customFormat="1" ht="12" x14ac:dyDescent="0.25">
      <c r="A1521" s="81" t="s">
        <v>4662</v>
      </c>
      <c r="B1521" s="89">
        <v>12.5</v>
      </c>
      <c r="C1521" s="89">
        <v>17.91</v>
      </c>
      <c r="D1521" s="106">
        <f t="shared" si="92"/>
        <v>0.30206588498045783</v>
      </c>
      <c r="E1521" s="90">
        <f t="shared" si="93"/>
        <v>0</v>
      </c>
      <c r="F1521" s="90">
        <f t="shared" si="94"/>
        <v>19.47</v>
      </c>
      <c r="G1521" s="82" t="s">
        <v>34</v>
      </c>
      <c r="H1521" s="81" t="s">
        <v>4663</v>
      </c>
      <c r="I1521" s="81" t="s">
        <v>4664</v>
      </c>
      <c r="J1521" s="81" t="s">
        <v>439</v>
      </c>
      <c r="K1521" s="81"/>
      <c r="L1521" s="81"/>
      <c r="M1521" s="81"/>
      <c r="N1521" s="81"/>
      <c r="O1521" s="82"/>
      <c r="P1521" s="81"/>
      <c r="Q1521" s="81"/>
      <c r="R1521" s="81"/>
      <c r="S1521" s="81"/>
      <c r="T1521" s="81"/>
      <c r="U1521" s="81">
        <f t="shared" si="95"/>
        <v>0</v>
      </c>
      <c r="V1521" s="81">
        <f>IFERROR(VLOOKUP(A1521,'Competitors Links &amp; Pricings'!A:G,3,0),"")</f>
        <v>19.47</v>
      </c>
      <c r="W1521" s="81" t="str">
        <f>IFERROR(VLOOKUP(A1521,'Competitors Links &amp; Pricings'!A:G,5,0),"")</f>
        <v xml:space="preserve"> </v>
      </c>
      <c r="X1521" s="81" t="str">
        <f>IFERROR(VLOOKUP(A1521,'Competitors Links &amp; Pricings'!A:G,7,0),"")</f>
        <v xml:space="preserve"> </v>
      </c>
      <c r="Y1521" s="81">
        <f>IFERROR(VLOOKUP(A1521,'Competitors Links &amp; Pricings'!A:L,8,0),"")</f>
        <v>3</v>
      </c>
      <c r="Z1521" s="81">
        <f>IFERROR(VLOOKUP(A1521,'Competitors Links &amp; Pricings'!A:L,9,0),"")</f>
        <v>4</v>
      </c>
      <c r="AA1521" s="81">
        <f>IFERROR(VLOOKUP(A1521,'Competitors Links &amp; Pricings'!A:L,10,0),"")</f>
        <v>0.2</v>
      </c>
      <c r="AB1521" s="81">
        <f>IFERROR(VLOOKUP(A1521,'Competitors Links &amp; Pricings'!A:L,11,0),"")</f>
        <v>1</v>
      </c>
    </row>
    <row r="1522" spans="1:28" s="83" customFormat="1" ht="12" x14ac:dyDescent="0.25">
      <c r="A1522" s="81" t="s">
        <v>4665</v>
      </c>
      <c r="B1522" s="89">
        <v>12.5</v>
      </c>
      <c r="C1522" s="89">
        <v>16.46</v>
      </c>
      <c r="D1522" s="106">
        <f t="shared" si="92"/>
        <v>0.2405832320777643</v>
      </c>
      <c r="E1522" s="90">
        <f t="shared" si="93"/>
        <v>0</v>
      </c>
      <c r="F1522" s="90">
        <f t="shared" si="94"/>
        <v>17.89</v>
      </c>
      <c r="G1522" s="82" t="s">
        <v>34</v>
      </c>
      <c r="H1522" s="81" t="s">
        <v>4666</v>
      </c>
      <c r="I1522" s="81" t="s">
        <v>4667</v>
      </c>
      <c r="J1522" s="81" t="s">
        <v>439</v>
      </c>
      <c r="K1522" s="81"/>
      <c r="L1522" s="81"/>
      <c r="M1522" s="81"/>
      <c r="N1522" s="81"/>
      <c r="O1522" s="82"/>
      <c r="P1522" s="81"/>
      <c r="Q1522" s="81"/>
      <c r="R1522" s="81"/>
      <c r="S1522" s="81"/>
      <c r="T1522" s="81"/>
      <c r="U1522" s="81">
        <f t="shared" si="95"/>
        <v>0</v>
      </c>
      <c r="V1522" s="81">
        <f>IFERROR(VLOOKUP(A1522,'Competitors Links &amp; Pricings'!A:G,3,0),"")</f>
        <v>17.89</v>
      </c>
      <c r="W1522" s="81">
        <f>IFERROR(VLOOKUP(A1522,'Competitors Links &amp; Pricings'!A:G,5,0),"")</f>
        <v>19.47</v>
      </c>
      <c r="X1522" s="81" t="str">
        <f>IFERROR(VLOOKUP(A1522,'Competitors Links &amp; Pricings'!A:G,7,0),"")</f>
        <v xml:space="preserve"> </v>
      </c>
      <c r="Y1522" s="81">
        <f>IFERROR(VLOOKUP(A1522,'Competitors Links &amp; Pricings'!A:L,8,0),"")</f>
        <v>3</v>
      </c>
      <c r="Z1522" s="81">
        <f>IFERROR(VLOOKUP(A1522,'Competitors Links &amp; Pricings'!A:L,9,0),"")</f>
        <v>4</v>
      </c>
      <c r="AA1522" s="81">
        <f>IFERROR(VLOOKUP(A1522,'Competitors Links &amp; Pricings'!A:L,10,0),"")</f>
        <v>0.23</v>
      </c>
      <c r="AB1522" s="81">
        <f>IFERROR(VLOOKUP(A1522,'Competitors Links &amp; Pricings'!A:L,11,0),"")</f>
        <v>0.5</v>
      </c>
    </row>
    <row r="1523" spans="1:28" s="83" customFormat="1" ht="12" x14ac:dyDescent="0.25">
      <c r="A1523" s="81" t="s">
        <v>4668</v>
      </c>
      <c r="B1523" s="89">
        <v>12.5</v>
      </c>
      <c r="C1523" s="89">
        <v>14.73</v>
      </c>
      <c r="D1523" s="106">
        <f t="shared" si="92"/>
        <v>0.15139171758316364</v>
      </c>
      <c r="E1523" s="90">
        <f t="shared" si="93"/>
        <v>0</v>
      </c>
      <c r="F1523" s="90">
        <f t="shared" si="94"/>
        <v>11.66</v>
      </c>
      <c r="G1523" s="82" t="s">
        <v>34</v>
      </c>
      <c r="H1523" s="81" t="s">
        <v>4669</v>
      </c>
      <c r="I1523" s="81" t="s">
        <v>4670</v>
      </c>
      <c r="J1523" s="81" t="s">
        <v>439</v>
      </c>
      <c r="K1523" s="81"/>
      <c r="L1523" s="81"/>
      <c r="M1523" s="81"/>
      <c r="N1523" s="81"/>
      <c r="O1523" s="82"/>
      <c r="P1523" s="81"/>
      <c r="Q1523" s="81"/>
      <c r="R1523" s="81"/>
      <c r="S1523" s="81"/>
      <c r="T1523" s="81"/>
      <c r="U1523" s="81">
        <f t="shared" si="95"/>
        <v>0</v>
      </c>
      <c r="V1523" s="81">
        <f>IFERROR(VLOOKUP(A1523,'Competitors Links &amp; Pricings'!A:G,3,0),"")</f>
        <v>35.71</v>
      </c>
      <c r="W1523" s="81">
        <f>IFERROR(VLOOKUP(A1523,'Competitors Links &amp; Pricings'!A:G,5,0),"")</f>
        <v>17.89</v>
      </c>
      <c r="X1523" s="81">
        <f>IFERROR(VLOOKUP(A1523,'Competitors Links &amp; Pricings'!A:G,7,0),"")</f>
        <v>11.66</v>
      </c>
      <c r="Y1523" s="81">
        <f>IFERROR(VLOOKUP(A1523,'Competitors Links &amp; Pricings'!A:L,8,0),"")</f>
        <v>3</v>
      </c>
      <c r="Z1523" s="81">
        <f>IFERROR(VLOOKUP(A1523,'Competitors Links &amp; Pricings'!A:L,9,0),"")</f>
        <v>4</v>
      </c>
      <c r="AA1523" s="81">
        <f>IFERROR(VLOOKUP(A1523,'Competitors Links &amp; Pricings'!A:L,10,0),"")</f>
        <v>0.24</v>
      </c>
      <c r="AB1523" s="81">
        <f>IFERROR(VLOOKUP(A1523,'Competitors Links &amp; Pricings'!A:L,11,0),"")</f>
        <v>0.5</v>
      </c>
    </row>
    <row r="1524" spans="1:28" s="83" customFormat="1" ht="12" x14ac:dyDescent="0.25">
      <c r="A1524" s="81" t="s">
        <v>4671</v>
      </c>
      <c r="B1524" s="89">
        <v>12.5</v>
      </c>
      <c r="C1524" s="89">
        <v>14.8</v>
      </c>
      <c r="D1524" s="106">
        <f t="shared" si="92"/>
        <v>0.15540540540540546</v>
      </c>
      <c r="E1524" s="90">
        <f t="shared" si="93"/>
        <v>0</v>
      </c>
      <c r="F1524" s="90">
        <f t="shared" si="94"/>
        <v>12.75</v>
      </c>
      <c r="G1524" s="82" t="s">
        <v>34</v>
      </c>
      <c r="H1524" s="81" t="s">
        <v>4672</v>
      </c>
      <c r="I1524" s="81" t="s">
        <v>4673</v>
      </c>
      <c r="J1524" s="81" t="s">
        <v>439</v>
      </c>
      <c r="K1524" s="81"/>
      <c r="L1524" s="81"/>
      <c r="M1524" s="81"/>
      <c r="N1524" s="81"/>
      <c r="O1524" s="82"/>
      <c r="P1524" s="81"/>
      <c r="Q1524" s="81"/>
      <c r="R1524" s="81"/>
      <c r="S1524" s="81"/>
      <c r="T1524" s="81"/>
      <c r="U1524" s="81">
        <f t="shared" si="95"/>
        <v>0</v>
      </c>
      <c r="V1524" s="81">
        <f>IFERROR(VLOOKUP(A1524,'Competitors Links &amp; Pricings'!A:G,3,0),"")</f>
        <v>12.75</v>
      </c>
      <c r="W1524" s="81">
        <f>IFERROR(VLOOKUP(A1524,'Competitors Links &amp; Pricings'!A:G,5,0),"")</f>
        <v>17.89</v>
      </c>
      <c r="X1524" s="81">
        <f>IFERROR(VLOOKUP(A1524,'Competitors Links &amp; Pricings'!A:G,7,0),"")</f>
        <v>22.87</v>
      </c>
      <c r="Y1524" s="81">
        <f>IFERROR(VLOOKUP(A1524,'Competitors Links &amp; Pricings'!A:L,8,0),"")</f>
        <v>9</v>
      </c>
      <c r="Z1524" s="81">
        <f>IFERROR(VLOOKUP(A1524,'Competitors Links &amp; Pricings'!A:L,9,0),"")</f>
        <v>1</v>
      </c>
      <c r="AA1524" s="81">
        <f>IFERROR(VLOOKUP(A1524,'Competitors Links &amp; Pricings'!A:L,10,0),"")</f>
        <v>0.22</v>
      </c>
      <c r="AB1524" s="81">
        <f>IFERROR(VLOOKUP(A1524,'Competitors Links &amp; Pricings'!A:L,11,0),"")</f>
        <v>6</v>
      </c>
    </row>
    <row r="1525" spans="1:28" s="83" customFormat="1" ht="12" x14ac:dyDescent="0.25">
      <c r="A1525" s="81" t="s">
        <v>4674</v>
      </c>
      <c r="B1525" s="89">
        <v>12.5</v>
      </c>
      <c r="C1525" s="89">
        <v>14.8</v>
      </c>
      <c r="D1525" s="106">
        <f t="shared" si="92"/>
        <v>0.15540540540540546</v>
      </c>
      <c r="E1525" s="90">
        <f t="shared" si="93"/>
        <v>0</v>
      </c>
      <c r="F1525" s="90">
        <f t="shared" si="94"/>
        <v>13.8</v>
      </c>
      <c r="G1525" s="82" t="s">
        <v>34</v>
      </c>
      <c r="H1525" s="81" t="s">
        <v>4675</v>
      </c>
      <c r="I1525" s="81" t="s">
        <v>4676</v>
      </c>
      <c r="J1525" s="81" t="s">
        <v>439</v>
      </c>
      <c r="K1525" s="81"/>
      <c r="L1525" s="81"/>
      <c r="M1525" s="81"/>
      <c r="N1525" s="81"/>
      <c r="O1525" s="82"/>
      <c r="P1525" s="81"/>
      <c r="Q1525" s="81"/>
      <c r="R1525" s="81"/>
      <c r="S1525" s="81"/>
      <c r="T1525" s="81"/>
      <c r="U1525" s="81">
        <f t="shared" si="95"/>
        <v>0</v>
      </c>
      <c r="V1525" s="81">
        <f>IFERROR(VLOOKUP(A1525,'Competitors Links &amp; Pricings'!A:G,3,0),"")</f>
        <v>17.89</v>
      </c>
      <c r="W1525" s="81">
        <f>IFERROR(VLOOKUP(A1525,'Competitors Links &amp; Pricings'!A:G,5,0),"")</f>
        <v>13.8</v>
      </c>
      <c r="X1525" s="81">
        <f>IFERROR(VLOOKUP(A1525,'Competitors Links &amp; Pricings'!A:G,7,0),"")</f>
        <v>17.329999999999998</v>
      </c>
      <c r="Y1525" s="81">
        <f>IFERROR(VLOOKUP(A1525,'Competitors Links &amp; Pricings'!A:L,8,0),"")</f>
        <v>3.39</v>
      </c>
      <c r="Z1525" s="81">
        <f>IFERROR(VLOOKUP(A1525,'Competitors Links &amp; Pricings'!A:L,9,0),"")</f>
        <v>5.31</v>
      </c>
      <c r="AA1525" s="81">
        <f>IFERROR(VLOOKUP(A1525,'Competitors Links &amp; Pricings'!A:L,10,0),"")</f>
        <v>0.24</v>
      </c>
      <c r="AB1525" s="81">
        <f>IFERROR(VLOOKUP(A1525,'Competitors Links &amp; Pricings'!A:L,11,0),"")</f>
        <v>0.71</v>
      </c>
    </row>
    <row r="1526" spans="1:28" s="83" customFormat="1" ht="12" x14ac:dyDescent="0.25">
      <c r="A1526" s="81" t="s">
        <v>4677</v>
      </c>
      <c r="B1526" s="89">
        <v>12.5</v>
      </c>
      <c r="C1526" s="89">
        <v>14.73</v>
      </c>
      <c r="D1526" s="106">
        <f t="shared" si="92"/>
        <v>0.15139171758316364</v>
      </c>
      <c r="E1526" s="90">
        <f t="shared" si="93"/>
        <v>0</v>
      </c>
      <c r="F1526" s="90">
        <f t="shared" si="94"/>
        <v>14.56</v>
      </c>
      <c r="G1526" s="82" t="s">
        <v>34</v>
      </c>
      <c r="H1526" s="81" t="s">
        <v>4678</v>
      </c>
      <c r="I1526" s="81" t="s">
        <v>4679</v>
      </c>
      <c r="J1526" s="81" t="s">
        <v>439</v>
      </c>
      <c r="K1526" s="81"/>
      <c r="L1526" s="81"/>
      <c r="M1526" s="81"/>
      <c r="N1526" s="81"/>
      <c r="O1526" s="82"/>
      <c r="P1526" s="81"/>
      <c r="Q1526" s="81"/>
      <c r="R1526" s="81"/>
      <c r="S1526" s="81"/>
      <c r="T1526" s="81"/>
      <c r="U1526" s="81">
        <f t="shared" si="95"/>
        <v>0</v>
      </c>
      <c r="V1526" s="81">
        <f>IFERROR(VLOOKUP(A1526,'Competitors Links &amp; Pricings'!A:G,3,0),"")</f>
        <v>17.89</v>
      </c>
      <c r="W1526" s="81">
        <f>IFERROR(VLOOKUP(A1526,'Competitors Links &amp; Pricings'!A:G,5,0),"")</f>
        <v>19.47</v>
      </c>
      <c r="X1526" s="81">
        <f>IFERROR(VLOOKUP(A1526,'Competitors Links &amp; Pricings'!A:G,7,0),"")</f>
        <v>14.56</v>
      </c>
      <c r="Y1526" s="81">
        <f>IFERROR(VLOOKUP(A1526,'Competitors Links &amp; Pricings'!A:L,8,0),"")</f>
        <v>3.5</v>
      </c>
      <c r="Z1526" s="81">
        <f>IFERROR(VLOOKUP(A1526,'Competitors Links &amp; Pricings'!A:L,9,0),"")</f>
        <v>3.75</v>
      </c>
      <c r="AA1526" s="81">
        <f>IFERROR(VLOOKUP(A1526,'Competitors Links &amp; Pricings'!A:L,10,0),"")</f>
        <v>0.24</v>
      </c>
      <c r="AB1526" s="81">
        <f>IFERROR(VLOOKUP(A1526,'Competitors Links &amp; Pricings'!A:L,11,0),"")</f>
        <v>0.5</v>
      </c>
    </row>
    <row r="1527" spans="1:28" s="83" customFormat="1" ht="12" x14ac:dyDescent="0.25">
      <c r="A1527" s="81" t="s">
        <v>4680</v>
      </c>
      <c r="B1527" s="89">
        <v>12.5</v>
      </c>
      <c r="C1527" s="89">
        <v>16.46</v>
      </c>
      <c r="D1527" s="106">
        <f t="shared" si="92"/>
        <v>0.2405832320777643</v>
      </c>
      <c r="E1527" s="90">
        <f t="shared" si="93"/>
        <v>0</v>
      </c>
      <c r="F1527" s="90">
        <f t="shared" si="94"/>
        <v>17.89</v>
      </c>
      <c r="G1527" s="82" t="s">
        <v>34</v>
      </c>
      <c r="H1527" s="81" t="s">
        <v>4681</v>
      </c>
      <c r="I1527" s="81" t="s">
        <v>4682</v>
      </c>
      <c r="J1527" s="81" t="s">
        <v>439</v>
      </c>
      <c r="K1527" s="81"/>
      <c r="L1527" s="81"/>
      <c r="M1527" s="81"/>
      <c r="N1527" s="81"/>
      <c r="O1527" s="82"/>
      <c r="P1527" s="81"/>
      <c r="Q1527" s="81"/>
      <c r="R1527" s="81"/>
      <c r="S1527" s="81"/>
      <c r="T1527" s="81"/>
      <c r="U1527" s="81">
        <f t="shared" si="95"/>
        <v>0</v>
      </c>
      <c r="V1527" s="81">
        <f>IFERROR(VLOOKUP(A1527,'Competitors Links &amp; Pricings'!A:G,3,0),"")</f>
        <v>17.89</v>
      </c>
      <c r="W1527" s="81">
        <f>IFERROR(VLOOKUP(A1527,'Competitors Links &amp; Pricings'!A:G,5,0),"")</f>
        <v>19.47</v>
      </c>
      <c r="X1527" s="81">
        <f>IFERROR(VLOOKUP(A1527,'Competitors Links &amp; Pricings'!A:G,7,0),"")</f>
        <v>22.87</v>
      </c>
      <c r="Y1527" s="81">
        <f>IFERROR(VLOOKUP(A1527,'Competitors Links &amp; Pricings'!A:L,8,0),"")</f>
        <v>0.75</v>
      </c>
      <c r="Z1527" s="81">
        <f>IFERROR(VLOOKUP(A1527,'Competitors Links &amp; Pricings'!A:L,9,0),"")</f>
        <v>3.5</v>
      </c>
      <c r="AA1527" s="81">
        <f>IFERROR(VLOOKUP(A1527,'Competitors Links &amp; Pricings'!A:L,10,0),"")</f>
        <v>0.22</v>
      </c>
      <c r="AB1527" s="81">
        <f>IFERROR(VLOOKUP(A1527,'Competitors Links &amp; Pricings'!A:L,11,0),"")</f>
        <v>3.5</v>
      </c>
    </row>
    <row r="1528" spans="1:28" s="83" customFormat="1" ht="12" x14ac:dyDescent="0.25">
      <c r="A1528" s="81" t="s">
        <v>4683</v>
      </c>
      <c r="B1528" s="89">
        <v>12.5</v>
      </c>
      <c r="C1528" s="89">
        <v>14.75</v>
      </c>
      <c r="D1528" s="106">
        <f t="shared" si="92"/>
        <v>0.15254237288135594</v>
      </c>
      <c r="E1528" s="90">
        <f t="shared" si="93"/>
        <v>0</v>
      </c>
      <c r="F1528" s="90">
        <f t="shared" si="94"/>
        <v>12.75</v>
      </c>
      <c r="G1528" s="82" t="s">
        <v>34</v>
      </c>
      <c r="H1528" s="81" t="s">
        <v>4684</v>
      </c>
      <c r="I1528" s="81" t="s">
        <v>4685</v>
      </c>
      <c r="J1528" s="81" t="s">
        <v>439</v>
      </c>
      <c r="K1528" s="81"/>
      <c r="L1528" s="81"/>
      <c r="M1528" s="81"/>
      <c r="N1528" s="81"/>
      <c r="O1528" s="82"/>
      <c r="P1528" s="81"/>
      <c r="Q1528" s="81"/>
      <c r="R1528" s="81"/>
      <c r="S1528" s="81"/>
      <c r="T1528" s="81"/>
      <c r="U1528" s="81">
        <f t="shared" si="95"/>
        <v>0</v>
      </c>
      <c r="V1528" s="81">
        <f>IFERROR(VLOOKUP(A1528,'Competitors Links &amp; Pricings'!A:G,3,0),"")</f>
        <v>17.89</v>
      </c>
      <c r="W1528" s="81">
        <f>IFERROR(VLOOKUP(A1528,'Competitors Links &amp; Pricings'!A:G,5,0),"")</f>
        <v>12.75</v>
      </c>
      <c r="X1528" s="81">
        <f>IFERROR(VLOOKUP(A1528,'Competitors Links &amp; Pricings'!A:G,7,0),"")</f>
        <v>22.87</v>
      </c>
      <c r="Y1528" s="81">
        <f>IFERROR(VLOOKUP(A1528,'Competitors Links &amp; Pricings'!A:L,8,0),"")</f>
        <v>3</v>
      </c>
      <c r="Z1528" s="81">
        <f>IFERROR(VLOOKUP(A1528,'Competitors Links &amp; Pricings'!A:L,9,0),"")</f>
        <v>4</v>
      </c>
      <c r="AA1528" s="81">
        <f>IFERROR(VLOOKUP(A1528,'Competitors Links &amp; Pricings'!A:L,10,0),"")</f>
        <v>2</v>
      </c>
      <c r="AB1528" s="81">
        <f>IFERROR(VLOOKUP(A1528,'Competitors Links &amp; Pricings'!A:L,11,0),"")</f>
        <v>1</v>
      </c>
    </row>
    <row r="1529" spans="1:28" s="83" customFormat="1" ht="12" x14ac:dyDescent="0.25">
      <c r="A1529" s="81" t="s">
        <v>4686</v>
      </c>
      <c r="B1529" s="89">
        <v>12.5</v>
      </c>
      <c r="C1529" s="89">
        <v>14.75</v>
      </c>
      <c r="D1529" s="106">
        <f t="shared" si="92"/>
        <v>0.15254237288135594</v>
      </c>
      <c r="E1529" s="90">
        <f t="shared" si="93"/>
        <v>0</v>
      </c>
      <c r="F1529" s="90">
        <f t="shared" si="94"/>
        <v>12.75</v>
      </c>
      <c r="G1529" s="82" t="s">
        <v>34</v>
      </c>
      <c r="H1529" s="81" t="s">
        <v>4687</v>
      </c>
      <c r="I1529" s="81" t="s">
        <v>4688</v>
      </c>
      <c r="J1529" s="81" t="s">
        <v>439</v>
      </c>
      <c r="K1529" s="81"/>
      <c r="L1529" s="81"/>
      <c r="M1529" s="81"/>
      <c r="N1529" s="81"/>
      <c r="O1529" s="82"/>
      <c r="P1529" s="81"/>
      <c r="Q1529" s="81"/>
      <c r="R1529" s="81"/>
      <c r="S1529" s="81"/>
      <c r="T1529" s="81"/>
      <c r="U1529" s="81">
        <f t="shared" si="95"/>
        <v>0</v>
      </c>
      <c r="V1529" s="81">
        <f>IFERROR(VLOOKUP(A1529,'Competitors Links &amp; Pricings'!A:G,3,0),"")</f>
        <v>17.89</v>
      </c>
      <c r="W1529" s="81">
        <f>IFERROR(VLOOKUP(A1529,'Competitors Links &amp; Pricings'!A:G,5,0),"")</f>
        <v>12.75</v>
      </c>
      <c r="X1529" s="81">
        <f>IFERROR(VLOOKUP(A1529,'Competitors Links &amp; Pricings'!A:G,7,0),"")</f>
        <v>19.47</v>
      </c>
      <c r="Y1529" s="81">
        <f>IFERROR(VLOOKUP(A1529,'Competitors Links &amp; Pricings'!A:L,8,0),"")</f>
        <v>0.52</v>
      </c>
      <c r="Z1529" s="81">
        <f>IFERROR(VLOOKUP(A1529,'Competitors Links &amp; Pricings'!A:L,9,0),"")</f>
        <v>3.98</v>
      </c>
      <c r="AA1529" s="81">
        <f>IFERROR(VLOOKUP(A1529,'Competitors Links &amp; Pricings'!A:L,10,0),"")</f>
        <v>0.49</v>
      </c>
      <c r="AB1529" s="81">
        <f>IFERROR(VLOOKUP(A1529,'Competitors Links &amp; Pricings'!A:L,11,0),"")</f>
        <v>3.08</v>
      </c>
    </row>
    <row r="1530" spans="1:28" s="83" customFormat="1" ht="12" x14ac:dyDescent="0.25">
      <c r="A1530" s="81" t="s">
        <v>4689</v>
      </c>
      <c r="B1530" s="89">
        <v>84</v>
      </c>
      <c r="C1530" s="89">
        <v>110</v>
      </c>
      <c r="D1530" s="106">
        <f t="shared" si="92"/>
        <v>0.23636363636363636</v>
      </c>
      <c r="E1530" s="90">
        <f t="shared" si="93"/>
        <v>0</v>
      </c>
      <c r="F1530" s="90">
        <f t="shared" si="94"/>
        <v>0.44</v>
      </c>
      <c r="G1530" s="82" t="s">
        <v>50</v>
      </c>
      <c r="H1530" s="81" t="s">
        <v>4690</v>
      </c>
      <c r="I1530" s="81" t="s">
        <v>4691</v>
      </c>
      <c r="J1530" s="81" t="s">
        <v>169</v>
      </c>
      <c r="K1530" s="81"/>
      <c r="L1530" s="81"/>
      <c r="M1530" s="81"/>
      <c r="N1530" s="81"/>
      <c r="O1530" s="82"/>
      <c r="P1530" s="81"/>
      <c r="Q1530" s="81"/>
      <c r="R1530" s="81"/>
      <c r="S1530" s="81"/>
      <c r="T1530" s="81"/>
      <c r="U1530" s="81">
        <f t="shared" si="95"/>
        <v>0</v>
      </c>
      <c r="V1530" s="81">
        <f>IFERROR(VLOOKUP(A1530,'Competitors Links &amp; Pricings'!A:G,3,0),"")</f>
        <v>0.44</v>
      </c>
      <c r="W1530" s="81" t="str">
        <f>IFERROR(VLOOKUP(A1530,'Competitors Links &amp; Pricings'!A:G,5,0),"")</f>
        <v xml:space="preserve"> </v>
      </c>
      <c r="X1530" s="81" t="str">
        <f>IFERROR(VLOOKUP(A1530,'Competitors Links &amp; Pricings'!A:G,7,0),"")</f>
        <v xml:space="preserve"> </v>
      </c>
      <c r="Y1530" s="81">
        <f>IFERROR(VLOOKUP(A1530,'Competitors Links &amp; Pricings'!A:L,8,0),"")</f>
        <v>5</v>
      </c>
      <c r="Z1530" s="81">
        <f>IFERROR(VLOOKUP(A1530,'Competitors Links &amp; Pricings'!A:L,9,0),"")</f>
        <v>5.25</v>
      </c>
      <c r="AA1530" s="81">
        <f>IFERROR(VLOOKUP(A1530,'Competitors Links &amp; Pricings'!A:L,10,0),"")</f>
        <v>2.04</v>
      </c>
      <c r="AB1530" s="81">
        <f>IFERROR(VLOOKUP(A1530,'Competitors Links &amp; Pricings'!A:L,11,0),"")</f>
        <v>5</v>
      </c>
    </row>
    <row r="1531" spans="1:28" s="83" customFormat="1" ht="12" x14ac:dyDescent="0.25">
      <c r="A1531" s="81" t="s">
        <v>4692</v>
      </c>
      <c r="B1531" s="89">
        <v>109.38</v>
      </c>
      <c r="C1531" s="89">
        <v>123.49</v>
      </c>
      <c r="D1531" s="106">
        <f t="shared" si="92"/>
        <v>0.11426026398898696</v>
      </c>
      <c r="E1531" s="90">
        <f t="shared" si="93"/>
        <v>0</v>
      </c>
      <c r="F1531" s="90">
        <f t="shared" si="94"/>
        <v>129.99</v>
      </c>
      <c r="G1531" s="82" t="s">
        <v>34</v>
      </c>
      <c r="H1531" s="81" t="s">
        <v>4693</v>
      </c>
      <c r="I1531" s="81" t="s">
        <v>4694</v>
      </c>
      <c r="J1531" s="81" t="s">
        <v>439</v>
      </c>
      <c r="K1531" s="81"/>
      <c r="L1531" s="81"/>
      <c r="M1531" s="81"/>
      <c r="N1531" s="81"/>
      <c r="O1531" s="82"/>
      <c r="P1531" s="81"/>
      <c r="Q1531" s="81"/>
      <c r="R1531" s="81"/>
      <c r="S1531" s="81"/>
      <c r="T1531" s="81"/>
      <c r="U1531" s="81">
        <f t="shared" si="95"/>
        <v>0</v>
      </c>
      <c r="V1531" s="81">
        <f>IFERROR(VLOOKUP(A1531,'Competitors Links &amp; Pricings'!A:G,3,0),"")</f>
        <v>130.07</v>
      </c>
      <c r="W1531" s="81">
        <f>IFERROR(VLOOKUP(A1531,'Competitors Links &amp; Pricings'!A:G,5,0),"")</f>
        <v>129.99</v>
      </c>
      <c r="X1531" s="81">
        <f>IFERROR(VLOOKUP(A1531,'Competitors Links &amp; Pricings'!A:G,7,0),"")</f>
        <v>144.55000000000001</v>
      </c>
      <c r="Y1531" s="81">
        <f>IFERROR(VLOOKUP(A1531,'Competitors Links &amp; Pricings'!A:L,8,0),"")</f>
        <v>8</v>
      </c>
      <c r="Z1531" s="81">
        <f>IFERROR(VLOOKUP(A1531,'Competitors Links &amp; Pricings'!A:L,9,0),"")</f>
        <v>12</v>
      </c>
      <c r="AA1531" s="81">
        <f>IFERROR(VLOOKUP(A1531,'Competitors Links &amp; Pricings'!A:L,10,0),"")</f>
        <v>2.44</v>
      </c>
      <c r="AB1531" s="81">
        <f>IFERROR(VLOOKUP(A1531,'Competitors Links &amp; Pricings'!A:L,11,0),"")</f>
        <v>2</v>
      </c>
    </row>
    <row r="1532" spans="1:28" s="83" customFormat="1" ht="12" x14ac:dyDescent="0.25">
      <c r="A1532" s="81" t="s">
        <v>4695</v>
      </c>
      <c r="B1532" s="89">
        <v>109.38</v>
      </c>
      <c r="C1532" s="89">
        <v>129.07</v>
      </c>
      <c r="D1532" s="106">
        <f t="shared" ref="D1532:D1595" si="96">(C1532-B1532)/C1532</f>
        <v>0.15255287828310218</v>
      </c>
      <c r="E1532" s="90">
        <f t="shared" si="93"/>
        <v>0</v>
      </c>
      <c r="F1532" s="90">
        <f t="shared" si="94"/>
        <v>90.5</v>
      </c>
      <c r="G1532" s="82" t="s">
        <v>34</v>
      </c>
      <c r="H1532" s="81" t="s">
        <v>4696</v>
      </c>
      <c r="I1532" s="81" t="s">
        <v>4697</v>
      </c>
      <c r="J1532" s="81" t="s">
        <v>439</v>
      </c>
      <c r="K1532" s="81"/>
      <c r="L1532" s="81"/>
      <c r="M1532" s="81"/>
      <c r="N1532" s="81"/>
      <c r="O1532" s="82"/>
      <c r="P1532" s="81"/>
      <c r="Q1532" s="81"/>
      <c r="R1532" s="81"/>
      <c r="S1532" s="81"/>
      <c r="T1532" s="81"/>
      <c r="U1532" s="81">
        <f t="shared" si="95"/>
        <v>0</v>
      </c>
      <c r="V1532" s="81">
        <f>IFERROR(VLOOKUP(A1532,'Competitors Links &amp; Pricings'!A:G,3,0),"")</f>
        <v>144.55000000000001</v>
      </c>
      <c r="W1532" s="81">
        <f>IFERROR(VLOOKUP(A1532,'Competitors Links &amp; Pricings'!A:G,5,0),"")</f>
        <v>90.5</v>
      </c>
      <c r="X1532" s="81">
        <f>IFERROR(VLOOKUP(A1532,'Competitors Links &amp; Pricings'!A:G,7,0),"")</f>
        <v>93.25</v>
      </c>
      <c r="Y1532" s="81">
        <f>IFERROR(VLOOKUP(A1532,'Competitors Links &amp; Pricings'!A:L,8,0),"")</f>
        <v>7</v>
      </c>
      <c r="Z1532" s="81">
        <f>IFERROR(VLOOKUP(A1532,'Competitors Links &amp; Pricings'!A:L,9,0),"")</f>
        <v>12</v>
      </c>
      <c r="AA1532" s="81">
        <f>IFERROR(VLOOKUP(A1532,'Competitors Links &amp; Pricings'!A:L,10,0),"")</f>
        <v>2.44</v>
      </c>
      <c r="AB1532" s="81">
        <f>IFERROR(VLOOKUP(A1532,'Competitors Links &amp; Pricings'!A:L,11,0),"")</f>
        <v>2</v>
      </c>
    </row>
    <row r="1533" spans="1:28" s="92" customFormat="1" ht="12" x14ac:dyDescent="0.25">
      <c r="A1533" s="91" t="s">
        <v>4698</v>
      </c>
      <c r="B1533" s="89">
        <v>1.99</v>
      </c>
      <c r="C1533" s="89">
        <v>2.4700000000000002</v>
      </c>
      <c r="D1533" s="106">
        <f t="shared" si="96"/>
        <v>0.19433198380566807</v>
      </c>
      <c r="E1533" s="90">
        <f t="shared" si="93"/>
        <v>0</v>
      </c>
      <c r="F1533" s="90">
        <f t="shared" si="94"/>
        <v>2.63</v>
      </c>
      <c r="G1533" s="100" t="s">
        <v>34</v>
      </c>
      <c r="H1533" s="101" t="s">
        <v>4699</v>
      </c>
      <c r="I1533" s="101" t="s">
        <v>4700</v>
      </c>
      <c r="J1533" s="101" t="s">
        <v>169</v>
      </c>
      <c r="K1533" s="101"/>
      <c r="L1533" s="101"/>
      <c r="M1533" s="101"/>
      <c r="N1533" s="101"/>
      <c r="O1533" s="100"/>
      <c r="P1533" s="101"/>
      <c r="Q1533" s="101"/>
      <c r="R1533" s="101"/>
      <c r="S1533" s="101"/>
      <c r="T1533" s="101"/>
      <c r="U1533" s="81">
        <f t="shared" si="95"/>
        <v>0</v>
      </c>
      <c r="V1533" s="101">
        <f>IFERROR(VLOOKUP(A1533,'Competitors Links &amp; Pricings'!A:G,3,0),"")</f>
        <v>2.63</v>
      </c>
      <c r="W1533" s="101">
        <f>IFERROR(VLOOKUP(A1533,'Competitors Links &amp; Pricings'!A:G,5,0),"")</f>
        <v>2.63</v>
      </c>
      <c r="X1533" s="101">
        <f>IFERROR(VLOOKUP(A1533,'Competitors Links &amp; Pricings'!A:G,7,0),"")</f>
        <v>2.63</v>
      </c>
      <c r="Y1533" s="101">
        <f>IFERROR(VLOOKUP(A1533,'Competitors Links &amp; Pricings'!A:L,8,0),"")</f>
        <v>0.3</v>
      </c>
      <c r="Z1533" s="101">
        <f>IFERROR(VLOOKUP(A1533,'Competitors Links &amp; Pricings'!A:L,9,0),"")</f>
        <v>1.5</v>
      </c>
      <c r="AA1533" s="101">
        <f>IFERROR(VLOOKUP(A1533,'Competitors Links &amp; Pricings'!A:L,10,0),"")</f>
        <v>0.01</v>
      </c>
      <c r="AB1533" s="101">
        <f>IFERROR(VLOOKUP(A1533,'Competitors Links &amp; Pricings'!A:L,11,0),"")</f>
        <v>0.15</v>
      </c>
    </row>
    <row r="1534" spans="1:28" s="83" customFormat="1" ht="12" x14ac:dyDescent="0.25">
      <c r="A1534" s="81" t="s">
        <v>4701</v>
      </c>
      <c r="B1534" s="89">
        <v>1.99</v>
      </c>
      <c r="C1534" s="89">
        <v>2.4700000000000002</v>
      </c>
      <c r="D1534" s="106">
        <f t="shared" si="96"/>
        <v>0.19433198380566807</v>
      </c>
      <c r="E1534" s="90">
        <f t="shared" si="93"/>
        <v>0</v>
      </c>
      <c r="F1534" s="90">
        <f t="shared" si="94"/>
        <v>2.76</v>
      </c>
      <c r="G1534" s="82" t="s">
        <v>50</v>
      </c>
      <c r="H1534" s="81" t="s">
        <v>4702</v>
      </c>
      <c r="I1534" s="81" t="s">
        <v>4703</v>
      </c>
      <c r="J1534" s="81" t="s">
        <v>169</v>
      </c>
      <c r="K1534" s="81"/>
      <c r="L1534" s="81"/>
      <c r="M1534" s="81"/>
      <c r="N1534" s="81"/>
      <c r="O1534" s="82"/>
      <c r="P1534" s="81"/>
      <c r="Q1534" s="81"/>
      <c r="R1534" s="81"/>
      <c r="S1534" s="81"/>
      <c r="T1534" s="81"/>
      <c r="U1534" s="81">
        <f t="shared" si="95"/>
        <v>0</v>
      </c>
      <c r="V1534" s="81">
        <f>IFERROR(VLOOKUP(A1534,'Competitors Links &amp; Pricings'!A:G,3,0),"")</f>
        <v>2.76</v>
      </c>
      <c r="W1534" s="81">
        <f>IFERROR(VLOOKUP(A1534,'Competitors Links &amp; Pricings'!A:G,5,0),"")</f>
        <v>3.61</v>
      </c>
      <c r="X1534" s="81" t="str">
        <f>IFERROR(VLOOKUP(A1534,'Competitors Links &amp; Pricings'!A:G,7,0),"")</f>
        <v xml:space="preserve"> </v>
      </c>
      <c r="Y1534" s="81">
        <f>IFERROR(VLOOKUP(A1534,'Competitors Links &amp; Pricings'!A:L,8,0),"")</f>
        <v>0.3</v>
      </c>
      <c r="Z1534" s="81">
        <f>IFERROR(VLOOKUP(A1534,'Competitors Links &amp; Pricings'!A:L,9,0),"")</f>
        <v>1.5</v>
      </c>
      <c r="AA1534" s="81">
        <f>IFERROR(VLOOKUP(A1534,'Competitors Links &amp; Pricings'!A:L,10,0),"")</f>
        <v>0.01</v>
      </c>
      <c r="AB1534" s="81">
        <f>IFERROR(VLOOKUP(A1534,'Competitors Links &amp; Pricings'!A:L,11,0),"")</f>
        <v>0.15</v>
      </c>
    </row>
    <row r="1535" spans="1:28" s="83" customFormat="1" ht="12" x14ac:dyDescent="0.25">
      <c r="A1535" s="81" t="s">
        <v>4704</v>
      </c>
      <c r="B1535" s="89">
        <v>43.75</v>
      </c>
      <c r="C1535" s="89">
        <v>47.83</v>
      </c>
      <c r="D1535" s="106">
        <f t="shared" si="96"/>
        <v>8.5302111645410794E-2</v>
      </c>
      <c r="E1535" s="90">
        <f t="shared" si="93"/>
        <v>0</v>
      </c>
      <c r="F1535" s="90">
        <f t="shared" si="94"/>
        <v>51.99</v>
      </c>
      <c r="G1535" s="82" t="s">
        <v>34</v>
      </c>
      <c r="H1535" s="81" t="s">
        <v>4705</v>
      </c>
      <c r="I1535" s="81" t="s">
        <v>4706</v>
      </c>
      <c r="J1535" s="81" t="s">
        <v>439</v>
      </c>
      <c r="K1535" s="81"/>
      <c r="L1535" s="81"/>
      <c r="M1535" s="81"/>
      <c r="N1535" s="81"/>
      <c r="O1535" s="82"/>
      <c r="P1535" s="81"/>
      <c r="Q1535" s="81"/>
      <c r="R1535" s="81"/>
      <c r="S1535" s="81"/>
      <c r="T1535" s="81"/>
      <c r="U1535" s="81">
        <f t="shared" si="95"/>
        <v>0</v>
      </c>
      <c r="V1535" s="81">
        <f>IFERROR(VLOOKUP(A1535,'Competitors Links &amp; Pricings'!A:G,3,0),"")</f>
        <v>52.03</v>
      </c>
      <c r="W1535" s="81">
        <f>IFERROR(VLOOKUP(A1535,'Competitors Links &amp; Pricings'!A:G,5,0),"")</f>
        <v>62</v>
      </c>
      <c r="X1535" s="81">
        <f>IFERROR(VLOOKUP(A1535,'Competitors Links &amp; Pricings'!A:G,7,0),"")</f>
        <v>51.99</v>
      </c>
      <c r="Y1535" s="81">
        <f>IFERROR(VLOOKUP(A1535,'Competitors Links &amp; Pricings'!A:L,8,0),"")</f>
        <v>3</v>
      </c>
      <c r="Z1535" s="81">
        <f>IFERROR(VLOOKUP(A1535,'Competitors Links &amp; Pricings'!A:L,9,0),"")</f>
        <v>7</v>
      </c>
      <c r="AA1535" s="81">
        <f>IFERROR(VLOOKUP(A1535,'Competitors Links &amp; Pricings'!A:L,10,0),"")</f>
        <v>2</v>
      </c>
      <c r="AB1535" s="81">
        <f>IFERROR(VLOOKUP(A1535,'Competitors Links &amp; Pricings'!A:L,11,0),"")</f>
        <v>7.25</v>
      </c>
    </row>
    <row r="1536" spans="1:28" s="83" customFormat="1" ht="12" x14ac:dyDescent="0.25">
      <c r="A1536" s="81" t="s">
        <v>4707</v>
      </c>
      <c r="B1536" s="89">
        <v>4.5</v>
      </c>
      <c r="C1536" s="89">
        <v>5.58</v>
      </c>
      <c r="D1536" s="106">
        <f t="shared" si="96"/>
        <v>0.19354838709677422</v>
      </c>
      <c r="E1536" s="90">
        <f t="shared" si="93"/>
        <v>0</v>
      </c>
      <c r="F1536" s="90">
        <f t="shared" si="94"/>
        <v>5.96</v>
      </c>
      <c r="G1536" s="82" t="s">
        <v>34</v>
      </c>
      <c r="H1536" s="81" t="s">
        <v>4708</v>
      </c>
      <c r="I1536" s="81" t="s">
        <v>4709</v>
      </c>
      <c r="J1536" s="81" t="s">
        <v>169</v>
      </c>
      <c r="K1536" s="81"/>
      <c r="L1536" s="81"/>
      <c r="M1536" s="81"/>
      <c r="N1536" s="81"/>
      <c r="O1536" s="82"/>
      <c r="P1536" s="81"/>
      <c r="Q1536" s="81"/>
      <c r="R1536" s="81"/>
      <c r="S1536" s="81"/>
      <c r="T1536" s="81"/>
      <c r="U1536" s="81">
        <f t="shared" si="95"/>
        <v>0</v>
      </c>
      <c r="V1536" s="81">
        <f>IFERROR(VLOOKUP(A1536,'Competitors Links &amp; Pricings'!A:G,3,0),"")</f>
        <v>5.96</v>
      </c>
      <c r="W1536" s="81">
        <f>IFERROR(VLOOKUP(A1536,'Competitors Links &amp; Pricings'!A:G,5,0),"")</f>
        <v>5.96</v>
      </c>
      <c r="X1536" s="81">
        <f>IFERROR(VLOOKUP(A1536,'Competitors Links &amp; Pricings'!A:G,7,0),"")</f>
        <v>5.96</v>
      </c>
      <c r="Y1536" s="81">
        <f>IFERROR(VLOOKUP(A1536,'Competitors Links &amp; Pricings'!A:L,8,0),"")</f>
        <v>0.96</v>
      </c>
      <c r="Z1536" s="81">
        <f>IFERROR(VLOOKUP(A1536,'Competitors Links &amp; Pricings'!A:L,9,0),"")</f>
        <v>1.46</v>
      </c>
      <c r="AA1536" s="81">
        <f>IFERROR(VLOOKUP(A1536,'Competitors Links &amp; Pricings'!A:L,10,0),"")</f>
        <v>0.36</v>
      </c>
      <c r="AB1536" s="81">
        <f>IFERROR(VLOOKUP(A1536,'Competitors Links &amp; Pricings'!A:L,11,0),"")</f>
        <v>0.9</v>
      </c>
    </row>
    <row r="1537" spans="1:28" s="83" customFormat="1" ht="12" x14ac:dyDescent="0.25">
      <c r="A1537" s="81" t="s">
        <v>4710</v>
      </c>
      <c r="B1537" s="89">
        <v>4.5</v>
      </c>
      <c r="C1537" s="89">
        <v>5.58</v>
      </c>
      <c r="D1537" s="106">
        <f t="shared" si="96"/>
        <v>0.19354838709677422</v>
      </c>
      <c r="E1537" s="90">
        <f t="shared" si="93"/>
        <v>0</v>
      </c>
      <c r="F1537" s="90">
        <f t="shared" si="94"/>
        <v>6.26</v>
      </c>
      <c r="G1537" s="82" t="s">
        <v>50</v>
      </c>
      <c r="H1537" s="81" t="s">
        <v>4711</v>
      </c>
      <c r="I1537" s="81" t="s">
        <v>4712</v>
      </c>
      <c r="J1537" s="81" t="s">
        <v>169</v>
      </c>
      <c r="K1537" s="81"/>
      <c r="L1537" s="81"/>
      <c r="M1537" s="81"/>
      <c r="N1537" s="81"/>
      <c r="O1537" s="82"/>
      <c r="P1537" s="81"/>
      <c r="Q1537" s="81"/>
      <c r="R1537" s="81"/>
      <c r="S1537" s="81"/>
      <c r="T1537" s="81"/>
      <c r="U1537" s="81">
        <f t="shared" si="95"/>
        <v>0</v>
      </c>
      <c r="V1537" s="81">
        <f>IFERROR(VLOOKUP(A1537,'Competitors Links &amp; Pricings'!A:G,3,0),"")</f>
        <v>6.26</v>
      </c>
      <c r="W1537" s="81" t="str">
        <f>IFERROR(VLOOKUP(A1537,'Competitors Links &amp; Pricings'!A:G,5,0),"")</f>
        <v xml:space="preserve"> </v>
      </c>
      <c r="X1537" s="81" t="str">
        <f>IFERROR(VLOOKUP(A1537,'Competitors Links &amp; Pricings'!A:G,7,0),"")</f>
        <v xml:space="preserve"> </v>
      </c>
      <c r="Y1537" s="81">
        <f>IFERROR(VLOOKUP(A1537,'Competitors Links &amp; Pricings'!A:L,8,0),"")</f>
        <v>0.96</v>
      </c>
      <c r="Z1537" s="81">
        <f>IFERROR(VLOOKUP(A1537,'Competitors Links &amp; Pricings'!A:L,9,0),"")</f>
        <v>1.46</v>
      </c>
      <c r="AA1537" s="81">
        <f>IFERROR(VLOOKUP(A1537,'Competitors Links &amp; Pricings'!A:L,10,0),"")</f>
        <v>0.36</v>
      </c>
      <c r="AB1537" s="81">
        <f>IFERROR(VLOOKUP(A1537,'Competitors Links &amp; Pricings'!A:L,11,0),"")</f>
        <v>0.9</v>
      </c>
    </row>
    <row r="1538" spans="1:28" s="83" customFormat="1" ht="12" x14ac:dyDescent="0.25">
      <c r="A1538" s="81" t="s">
        <v>4713</v>
      </c>
      <c r="B1538" s="89">
        <v>33.75</v>
      </c>
      <c r="C1538" s="89">
        <v>39.83</v>
      </c>
      <c r="D1538" s="106">
        <f t="shared" si="96"/>
        <v>0.15264875721817722</v>
      </c>
      <c r="E1538" s="90">
        <f t="shared" ref="E1538:E1601" si="97">MIN(K1538:T1538)</f>
        <v>0</v>
      </c>
      <c r="F1538" s="90">
        <f t="shared" ref="F1538:F1601" si="98">MIN(V1538:X1538)</f>
        <v>33.450000000000003</v>
      </c>
      <c r="G1538" s="82" t="s">
        <v>34</v>
      </c>
      <c r="H1538" s="81" t="s">
        <v>4714</v>
      </c>
      <c r="I1538" s="81" t="s">
        <v>4715</v>
      </c>
      <c r="J1538" s="81" t="s">
        <v>439</v>
      </c>
      <c r="K1538" s="81"/>
      <c r="L1538" s="81"/>
      <c r="M1538" s="81"/>
      <c r="N1538" s="81"/>
      <c r="O1538" s="82"/>
      <c r="P1538" s="81"/>
      <c r="Q1538" s="81"/>
      <c r="R1538" s="81"/>
      <c r="S1538" s="81"/>
      <c r="T1538" s="81"/>
      <c r="U1538" s="81">
        <f t="shared" si="95"/>
        <v>0</v>
      </c>
      <c r="V1538" s="81">
        <f>IFERROR(VLOOKUP(A1538,'Competitors Links &amp; Pricings'!A:G,3,0),"")</f>
        <v>33.450000000000003</v>
      </c>
      <c r="W1538" s="81">
        <f>IFERROR(VLOOKUP(A1538,'Competitors Links &amp; Pricings'!A:G,5,0),"")</f>
        <v>35.53</v>
      </c>
      <c r="X1538" s="81">
        <f>IFERROR(VLOOKUP(A1538,'Competitors Links &amp; Pricings'!A:G,7,0),"")</f>
        <v>43.92</v>
      </c>
      <c r="Y1538" s="81">
        <f>IFERROR(VLOOKUP(A1538,'Competitors Links &amp; Pricings'!A:L,8,0),"")</f>
        <v>2.5</v>
      </c>
      <c r="Z1538" s="81">
        <f>IFERROR(VLOOKUP(A1538,'Competitors Links &amp; Pricings'!A:L,9,0),"")</f>
        <v>3</v>
      </c>
      <c r="AA1538" s="81">
        <f>IFERROR(VLOOKUP(A1538,'Competitors Links &amp; Pricings'!A:L,10,0),"")</f>
        <v>1</v>
      </c>
      <c r="AB1538" s="81">
        <f>IFERROR(VLOOKUP(A1538,'Competitors Links &amp; Pricings'!A:L,11,0),"")</f>
        <v>1</v>
      </c>
    </row>
    <row r="1539" spans="1:28" s="83" customFormat="1" ht="12" x14ac:dyDescent="0.25">
      <c r="A1539" s="81" t="s">
        <v>4716</v>
      </c>
      <c r="B1539" s="89">
        <v>33.75</v>
      </c>
      <c r="C1539" s="89">
        <v>36.93</v>
      </c>
      <c r="D1539" s="106">
        <f t="shared" si="96"/>
        <v>8.6108854589764416E-2</v>
      </c>
      <c r="E1539" s="90">
        <f t="shared" si="97"/>
        <v>0</v>
      </c>
      <c r="F1539" s="90">
        <f t="shared" si="98"/>
        <v>40.14</v>
      </c>
      <c r="G1539" s="82" t="s">
        <v>34</v>
      </c>
      <c r="H1539" s="81" t="s">
        <v>4717</v>
      </c>
      <c r="I1539" s="81" t="s">
        <v>4718</v>
      </c>
      <c r="J1539" s="81" t="s">
        <v>439</v>
      </c>
      <c r="K1539" s="81"/>
      <c r="L1539" s="81"/>
      <c r="M1539" s="81"/>
      <c r="N1539" s="81"/>
      <c r="O1539" s="82"/>
      <c r="P1539" s="81"/>
      <c r="Q1539" s="81"/>
      <c r="R1539" s="81"/>
      <c r="S1539" s="81"/>
      <c r="T1539" s="81"/>
      <c r="U1539" s="81">
        <f t="shared" ref="U1539:U1602" si="99">COUNTIF(K1539:T1539,"&gt;0")</f>
        <v>0</v>
      </c>
      <c r="V1539" s="81">
        <f>IFERROR(VLOOKUP(A1539,'Competitors Links &amp; Pricings'!A:G,3,0),"")</f>
        <v>43.92</v>
      </c>
      <c r="W1539" s="81">
        <f>IFERROR(VLOOKUP(A1539,'Competitors Links &amp; Pricings'!A:G,5,0),"")</f>
        <v>40.14</v>
      </c>
      <c r="X1539" s="81">
        <f>IFERROR(VLOOKUP(A1539,'Competitors Links &amp; Pricings'!A:G,7,0),"")</f>
        <v>50</v>
      </c>
      <c r="Y1539" s="81">
        <f>IFERROR(VLOOKUP(A1539,'Competitors Links &amp; Pricings'!A:L,8,0),"")</f>
        <v>2.75</v>
      </c>
      <c r="Z1539" s="81">
        <f>IFERROR(VLOOKUP(A1539,'Competitors Links &amp; Pricings'!A:L,9,0),"")</f>
        <v>2.5</v>
      </c>
      <c r="AA1539" s="81">
        <f>IFERROR(VLOOKUP(A1539,'Competitors Links &amp; Pricings'!A:L,10,0),"")</f>
        <v>0.52</v>
      </c>
      <c r="AB1539" s="81">
        <f>IFERROR(VLOOKUP(A1539,'Competitors Links &amp; Pricings'!A:L,11,0),"")</f>
        <v>1.5</v>
      </c>
    </row>
    <row r="1540" spans="1:28" s="83" customFormat="1" ht="12" x14ac:dyDescent="0.25">
      <c r="A1540" s="81" t="s">
        <v>4719</v>
      </c>
      <c r="B1540" s="89">
        <v>33.75</v>
      </c>
      <c r="C1540" s="89">
        <v>36.93</v>
      </c>
      <c r="D1540" s="106">
        <f t="shared" si="96"/>
        <v>8.6108854589764416E-2</v>
      </c>
      <c r="E1540" s="90">
        <f t="shared" si="97"/>
        <v>0</v>
      </c>
      <c r="F1540" s="90">
        <f t="shared" si="98"/>
        <v>40.14</v>
      </c>
      <c r="G1540" s="82" t="s">
        <v>34</v>
      </c>
      <c r="H1540" s="81" t="s">
        <v>4720</v>
      </c>
      <c r="I1540" s="81" t="s">
        <v>4721</v>
      </c>
      <c r="J1540" s="81" t="s">
        <v>439</v>
      </c>
      <c r="K1540" s="81"/>
      <c r="L1540" s="81"/>
      <c r="M1540" s="81"/>
      <c r="N1540" s="81"/>
      <c r="O1540" s="82"/>
      <c r="P1540" s="81"/>
      <c r="Q1540" s="81"/>
      <c r="R1540" s="81"/>
      <c r="S1540" s="81"/>
      <c r="T1540" s="81"/>
      <c r="U1540" s="81">
        <f t="shared" si="99"/>
        <v>0</v>
      </c>
      <c r="V1540" s="81">
        <f>IFERROR(VLOOKUP(A1540,'Competitors Links &amp; Pricings'!A:G,3,0),"")</f>
        <v>47.79</v>
      </c>
      <c r="W1540" s="81">
        <f>IFERROR(VLOOKUP(A1540,'Competitors Links &amp; Pricings'!A:G,5,0),"")</f>
        <v>54</v>
      </c>
      <c r="X1540" s="81">
        <f>IFERROR(VLOOKUP(A1540,'Competitors Links &amp; Pricings'!A:G,7,0),"")</f>
        <v>40.14</v>
      </c>
      <c r="Y1540" s="81">
        <f>IFERROR(VLOOKUP(A1540,'Competitors Links &amp; Pricings'!A:L,8,0),"")</f>
        <v>3</v>
      </c>
      <c r="Z1540" s="81">
        <f>IFERROR(VLOOKUP(A1540,'Competitors Links &amp; Pricings'!A:L,9,0),"")</f>
        <v>5</v>
      </c>
      <c r="AA1540" s="81">
        <f>IFERROR(VLOOKUP(A1540,'Competitors Links &amp; Pricings'!A:L,10,0),"")</f>
        <v>1</v>
      </c>
      <c r="AB1540" s="81">
        <f>IFERROR(VLOOKUP(A1540,'Competitors Links &amp; Pricings'!A:L,11,0),"")</f>
        <v>3</v>
      </c>
    </row>
    <row r="1541" spans="1:28" s="83" customFormat="1" ht="12" x14ac:dyDescent="0.25">
      <c r="A1541" s="81" t="s">
        <v>4722</v>
      </c>
      <c r="B1541" s="89">
        <v>88.75</v>
      </c>
      <c r="C1541" s="89">
        <v>104.01</v>
      </c>
      <c r="D1541" s="106">
        <f t="shared" si="96"/>
        <v>0.14671666185943663</v>
      </c>
      <c r="E1541" s="90">
        <f t="shared" si="97"/>
        <v>0</v>
      </c>
      <c r="F1541" s="90">
        <f t="shared" si="98"/>
        <v>93.25</v>
      </c>
      <c r="G1541" s="82" t="s">
        <v>34</v>
      </c>
      <c r="H1541" s="81" t="s">
        <v>4723</v>
      </c>
      <c r="I1541" s="81" t="s">
        <v>4724</v>
      </c>
      <c r="J1541" s="81" t="s">
        <v>439</v>
      </c>
      <c r="K1541" s="81"/>
      <c r="L1541" s="81"/>
      <c r="M1541" s="81"/>
      <c r="N1541" s="81"/>
      <c r="O1541" s="82"/>
      <c r="P1541" s="81"/>
      <c r="Q1541" s="81"/>
      <c r="R1541" s="81"/>
      <c r="S1541" s="81"/>
      <c r="T1541" s="81"/>
      <c r="U1541" s="81">
        <f t="shared" si="99"/>
        <v>0</v>
      </c>
      <c r="V1541" s="81">
        <f>IFERROR(VLOOKUP(A1541,'Competitors Links &amp; Pricings'!A:G,3,0),"")</f>
        <v>121.48</v>
      </c>
      <c r="W1541" s="81">
        <f>IFERROR(VLOOKUP(A1541,'Competitors Links &amp; Pricings'!A:G,5,0),"")</f>
        <v>135.5</v>
      </c>
      <c r="X1541" s="81">
        <f>IFERROR(VLOOKUP(A1541,'Competitors Links &amp; Pricings'!A:G,7,0),"")</f>
        <v>93.25</v>
      </c>
      <c r="Y1541" s="81">
        <f>IFERROR(VLOOKUP(A1541,'Competitors Links &amp; Pricings'!A:L,8,0),"")</f>
        <v>7.5</v>
      </c>
      <c r="Z1541" s="81">
        <f>IFERROR(VLOOKUP(A1541,'Competitors Links &amp; Pricings'!A:L,9,0),"")</f>
        <v>11.5</v>
      </c>
      <c r="AA1541" s="81">
        <f>IFERROR(VLOOKUP(A1541,'Competitors Links &amp; Pricings'!A:L,10,0),"")</f>
        <v>2.5</v>
      </c>
      <c r="AB1541" s="81">
        <f>IFERROR(VLOOKUP(A1541,'Competitors Links &amp; Pricings'!A:L,11,0),"")</f>
        <v>2</v>
      </c>
    </row>
    <row r="1542" spans="1:28" s="83" customFormat="1" ht="12" x14ac:dyDescent="0.25">
      <c r="A1542" s="81" t="s">
        <v>4725</v>
      </c>
      <c r="B1542" s="89">
        <v>19.96</v>
      </c>
      <c r="C1542" s="89">
        <v>24.34</v>
      </c>
      <c r="D1542" s="106">
        <f t="shared" si="96"/>
        <v>0.17995069843878386</v>
      </c>
      <c r="E1542" s="90">
        <f t="shared" si="97"/>
        <v>0</v>
      </c>
      <c r="F1542" s="90">
        <f t="shared" si="98"/>
        <v>21.31</v>
      </c>
      <c r="G1542" s="82" t="s">
        <v>34</v>
      </c>
      <c r="H1542" s="81" t="s">
        <v>4726</v>
      </c>
      <c r="I1542" s="81" t="s">
        <v>4727</v>
      </c>
      <c r="J1542" s="81" t="s">
        <v>169</v>
      </c>
      <c r="K1542" s="81"/>
      <c r="L1542" s="81"/>
      <c r="M1542" s="81"/>
      <c r="N1542" s="81"/>
      <c r="O1542" s="82"/>
      <c r="P1542" s="81"/>
      <c r="Q1542" s="81"/>
      <c r="R1542" s="81"/>
      <c r="S1542" s="81"/>
      <c r="T1542" s="81"/>
      <c r="U1542" s="81">
        <f t="shared" si="99"/>
        <v>0</v>
      </c>
      <c r="V1542" s="81">
        <f>IFERROR(VLOOKUP(A1542,'Competitors Links &amp; Pricings'!A:G,3,0),"")</f>
        <v>21.31</v>
      </c>
      <c r="W1542" s="81">
        <f>IFERROR(VLOOKUP(A1542,'Competitors Links &amp; Pricings'!A:G,5,0),"")</f>
        <v>26.42</v>
      </c>
      <c r="X1542" s="81">
        <f>IFERROR(VLOOKUP(A1542,'Competitors Links &amp; Pricings'!A:G,7,0),"")</f>
        <v>26.42</v>
      </c>
      <c r="Y1542" s="81">
        <f>IFERROR(VLOOKUP(A1542,'Competitors Links &amp; Pricings'!A:L,8,0),"")</f>
        <v>18</v>
      </c>
      <c r="Z1542" s="81">
        <f>IFERROR(VLOOKUP(A1542,'Competitors Links &amp; Pricings'!A:L,9,0),"")</f>
        <v>18</v>
      </c>
      <c r="AA1542" s="81">
        <f>IFERROR(VLOOKUP(A1542,'Competitors Links &amp; Pricings'!A:L,10,0),"")</f>
        <v>0.5</v>
      </c>
      <c r="AB1542" s="81">
        <f>IFERROR(VLOOKUP(A1542,'Competitors Links &amp; Pricings'!A:L,11,0),"")</f>
        <v>3</v>
      </c>
    </row>
    <row r="1543" spans="1:28" s="83" customFormat="1" ht="12" x14ac:dyDescent="0.25">
      <c r="A1543" s="81" t="s">
        <v>4728</v>
      </c>
      <c r="B1543" s="89">
        <v>88.75</v>
      </c>
      <c r="C1543" s="89">
        <v>104.69</v>
      </c>
      <c r="D1543" s="106">
        <f t="shared" si="96"/>
        <v>0.15225905053013658</v>
      </c>
      <c r="E1543" s="90">
        <f t="shared" si="97"/>
        <v>0</v>
      </c>
      <c r="F1543" s="90">
        <f t="shared" si="98"/>
        <v>90.5</v>
      </c>
      <c r="G1543" s="82" t="s">
        <v>34</v>
      </c>
      <c r="H1543" s="81" t="s">
        <v>19153</v>
      </c>
      <c r="I1543" s="81" t="s">
        <v>4729</v>
      </c>
      <c r="J1543" s="81" t="s">
        <v>439</v>
      </c>
      <c r="K1543" s="81"/>
      <c r="L1543" s="81"/>
      <c r="M1543" s="81"/>
      <c r="N1543" s="81"/>
      <c r="O1543" s="82"/>
      <c r="P1543" s="81"/>
      <c r="Q1543" s="81"/>
      <c r="R1543" s="81"/>
      <c r="S1543" s="81"/>
      <c r="T1543" s="81"/>
      <c r="U1543" s="81">
        <f t="shared" si="99"/>
        <v>0</v>
      </c>
      <c r="V1543" s="81">
        <f>IFERROR(VLOOKUP(A1543,'Competitors Links &amp; Pricings'!A:G,3,0),"")</f>
        <v>90.5</v>
      </c>
      <c r="W1543" s="81">
        <f>IFERROR(VLOOKUP(A1543,'Competitors Links &amp; Pricings'!A:G,5,0),"")</f>
        <v>120.15</v>
      </c>
      <c r="X1543" s="81" t="str">
        <f>IFERROR(VLOOKUP(A1543,'Competitors Links &amp; Pricings'!A:G,7,0),"")</f>
        <v xml:space="preserve"> </v>
      </c>
      <c r="Y1543" s="81">
        <f>IFERROR(VLOOKUP(A1543,'Competitors Links &amp; Pricings'!A:L,8,0),"")</f>
        <v>2</v>
      </c>
      <c r="Z1543" s="81">
        <f>IFERROR(VLOOKUP(A1543,'Competitors Links &amp; Pricings'!A:L,9,0),"")</f>
        <v>12</v>
      </c>
      <c r="AA1543" s="81">
        <f>IFERROR(VLOOKUP(A1543,'Competitors Links &amp; Pricings'!A:L,10,0),"")</f>
        <v>2.2999999999999998</v>
      </c>
      <c r="AB1543" s="81">
        <f>IFERROR(VLOOKUP(A1543,'Competitors Links &amp; Pricings'!A:L,11,0),"")</f>
        <v>7</v>
      </c>
    </row>
    <row r="1544" spans="1:28" s="83" customFormat="1" ht="12" x14ac:dyDescent="0.25">
      <c r="A1544" s="81" t="s">
        <v>4730</v>
      </c>
      <c r="B1544" s="89">
        <v>16.88</v>
      </c>
      <c r="C1544" s="89">
        <v>21.59</v>
      </c>
      <c r="D1544" s="106">
        <f t="shared" si="96"/>
        <v>0.21815655396016678</v>
      </c>
      <c r="E1544" s="90">
        <f t="shared" si="97"/>
        <v>0</v>
      </c>
      <c r="F1544" s="90">
        <f t="shared" si="98"/>
        <v>16.7</v>
      </c>
      <c r="G1544" s="82" t="s">
        <v>34</v>
      </c>
      <c r="H1544" s="81" t="s">
        <v>4731</v>
      </c>
      <c r="I1544" s="81" t="s">
        <v>4732</v>
      </c>
      <c r="J1544" s="81" t="s">
        <v>439</v>
      </c>
      <c r="K1544" s="81"/>
      <c r="L1544" s="81"/>
      <c r="M1544" s="81"/>
      <c r="N1544" s="81"/>
      <c r="O1544" s="82"/>
      <c r="P1544" s="81"/>
      <c r="Q1544" s="81"/>
      <c r="R1544" s="81"/>
      <c r="S1544" s="81"/>
      <c r="T1544" s="81"/>
      <c r="U1544" s="81">
        <f t="shared" si="99"/>
        <v>0</v>
      </c>
      <c r="V1544" s="81">
        <f>IFERROR(VLOOKUP(A1544,'Competitors Links &amp; Pricings'!A:G,3,0),"")</f>
        <v>16.7</v>
      </c>
      <c r="W1544" s="81">
        <f>IFERROR(VLOOKUP(A1544,'Competitors Links &amp; Pricings'!A:G,5,0),"")</f>
        <v>22.14</v>
      </c>
      <c r="X1544" s="81" t="str">
        <f>IFERROR(VLOOKUP(A1544,'Competitors Links &amp; Pricings'!A:G,7,0),"")</f>
        <v xml:space="preserve"> </v>
      </c>
      <c r="Y1544" s="81">
        <f>IFERROR(VLOOKUP(A1544,'Competitors Links &amp; Pricings'!A:L,8,0),"")</f>
        <v>3.25</v>
      </c>
      <c r="Z1544" s="81">
        <f>IFERROR(VLOOKUP(A1544,'Competitors Links &amp; Pricings'!A:L,9,0),"")</f>
        <v>2.5</v>
      </c>
      <c r="AA1544" s="81">
        <f>IFERROR(VLOOKUP(A1544,'Competitors Links &amp; Pricings'!A:L,10,0),"")</f>
        <v>30</v>
      </c>
      <c r="AB1544" s="81">
        <f>IFERROR(VLOOKUP(A1544,'Competitors Links &amp; Pricings'!A:L,11,0),"")</f>
        <v>0.75</v>
      </c>
    </row>
    <row r="1545" spans="1:28" s="83" customFormat="1" ht="12" x14ac:dyDescent="0.25">
      <c r="A1545" s="81" t="s">
        <v>4733</v>
      </c>
      <c r="B1545" s="89">
        <v>16.88</v>
      </c>
      <c r="C1545" s="89">
        <v>19.920000000000002</v>
      </c>
      <c r="D1545" s="106">
        <f t="shared" si="96"/>
        <v>0.15261044176706839</v>
      </c>
      <c r="E1545" s="90">
        <f t="shared" si="97"/>
        <v>0</v>
      </c>
      <c r="F1545" s="90">
        <f t="shared" si="98"/>
        <v>19.64</v>
      </c>
      <c r="G1545" s="82" t="s">
        <v>34</v>
      </c>
      <c r="H1545" s="81" t="s">
        <v>4734</v>
      </c>
      <c r="I1545" s="81" t="s">
        <v>4735</v>
      </c>
      <c r="J1545" s="81" t="s">
        <v>439</v>
      </c>
      <c r="K1545" s="81"/>
      <c r="L1545" s="81"/>
      <c r="M1545" s="81"/>
      <c r="N1545" s="81"/>
      <c r="O1545" s="82"/>
      <c r="P1545" s="81"/>
      <c r="Q1545" s="81"/>
      <c r="R1545" s="81"/>
      <c r="S1545" s="81"/>
      <c r="T1545" s="81"/>
      <c r="U1545" s="81">
        <f t="shared" si="99"/>
        <v>0</v>
      </c>
      <c r="V1545" s="81">
        <f>IFERROR(VLOOKUP(A1545,'Competitors Links &amp; Pricings'!A:G,3,0),"")</f>
        <v>23.9</v>
      </c>
      <c r="W1545" s="81">
        <f>IFERROR(VLOOKUP(A1545,'Competitors Links &amp; Pricings'!A:G,5,0),"")</f>
        <v>19.64</v>
      </c>
      <c r="X1545" s="81">
        <f>IFERROR(VLOOKUP(A1545,'Competitors Links &amp; Pricings'!A:G,7,0),"")</f>
        <v>22.14</v>
      </c>
      <c r="Y1545" s="81">
        <f>IFERROR(VLOOKUP(A1545,'Competitors Links &amp; Pricings'!A:L,8,0),"")</f>
        <v>3</v>
      </c>
      <c r="Z1545" s="81">
        <f>IFERROR(VLOOKUP(A1545,'Competitors Links &amp; Pricings'!A:L,9,0),"")</f>
        <v>4</v>
      </c>
      <c r="AA1545" s="81">
        <f>IFERROR(VLOOKUP(A1545,'Competitors Links &amp; Pricings'!A:L,10,0),"")</f>
        <v>30</v>
      </c>
      <c r="AB1545" s="81">
        <f>IFERROR(VLOOKUP(A1545,'Competitors Links &amp; Pricings'!A:L,11,0),"")</f>
        <v>1</v>
      </c>
    </row>
    <row r="1546" spans="1:28" s="83" customFormat="1" ht="12" x14ac:dyDescent="0.25">
      <c r="A1546" s="81" t="s">
        <v>4736</v>
      </c>
      <c r="B1546" s="89">
        <v>16.88</v>
      </c>
      <c r="C1546" s="89">
        <v>19.57</v>
      </c>
      <c r="D1546" s="106">
        <f t="shared" si="96"/>
        <v>0.13745528870720497</v>
      </c>
      <c r="E1546" s="90">
        <f t="shared" si="97"/>
        <v>0</v>
      </c>
      <c r="F1546" s="90">
        <f t="shared" si="98"/>
        <v>21.27</v>
      </c>
      <c r="G1546" s="82" t="s">
        <v>34</v>
      </c>
      <c r="H1546" s="81" t="s">
        <v>4737</v>
      </c>
      <c r="I1546" s="81" t="s">
        <v>4738</v>
      </c>
      <c r="J1546" s="81" t="s">
        <v>439</v>
      </c>
      <c r="K1546" s="81"/>
      <c r="L1546" s="81"/>
      <c r="M1546" s="81"/>
      <c r="N1546" s="81"/>
      <c r="O1546" s="82"/>
      <c r="P1546" s="81"/>
      <c r="Q1546" s="81"/>
      <c r="R1546" s="81"/>
      <c r="S1546" s="81"/>
      <c r="T1546" s="81"/>
      <c r="U1546" s="81">
        <f t="shared" si="99"/>
        <v>0</v>
      </c>
      <c r="V1546" s="81">
        <f>IFERROR(VLOOKUP(A1546,'Competitors Links &amp; Pricings'!A:G,3,0),"")</f>
        <v>23.9</v>
      </c>
      <c r="W1546" s="81">
        <f>IFERROR(VLOOKUP(A1546,'Competitors Links &amp; Pricings'!A:G,5,0),"")</f>
        <v>22.14</v>
      </c>
      <c r="X1546" s="81">
        <f>IFERROR(VLOOKUP(A1546,'Competitors Links &amp; Pricings'!A:G,7,0),"")</f>
        <v>21.27</v>
      </c>
      <c r="Y1546" s="81">
        <f>IFERROR(VLOOKUP(A1546,'Competitors Links &amp; Pricings'!A:L,8,0),"")</f>
        <v>1</v>
      </c>
      <c r="Z1546" s="81">
        <f>IFERROR(VLOOKUP(A1546,'Competitors Links &amp; Pricings'!A:L,9,0),"")</f>
        <v>3</v>
      </c>
      <c r="AA1546" s="81">
        <f>IFERROR(VLOOKUP(A1546,'Competitors Links &amp; Pricings'!A:L,10,0),"")</f>
        <v>0.5</v>
      </c>
      <c r="AB1546" s="81">
        <f>IFERROR(VLOOKUP(A1546,'Competitors Links &amp; Pricings'!A:L,11,0),"")</f>
        <v>3</v>
      </c>
    </row>
    <row r="1547" spans="1:28" s="83" customFormat="1" ht="12" x14ac:dyDescent="0.25">
      <c r="A1547" s="81" t="s">
        <v>4739</v>
      </c>
      <c r="B1547" s="89">
        <v>16.88</v>
      </c>
      <c r="C1547" s="89">
        <v>19.920000000000002</v>
      </c>
      <c r="D1547" s="106">
        <f t="shared" si="96"/>
        <v>0.15261044176706839</v>
      </c>
      <c r="E1547" s="90">
        <f t="shared" si="97"/>
        <v>0</v>
      </c>
      <c r="F1547" s="90">
        <f t="shared" si="98"/>
        <v>15.17</v>
      </c>
      <c r="G1547" s="82" t="s">
        <v>34</v>
      </c>
      <c r="H1547" s="81" t="s">
        <v>4740</v>
      </c>
      <c r="I1547" s="81" t="s">
        <v>4741</v>
      </c>
      <c r="J1547" s="81" t="s">
        <v>439</v>
      </c>
      <c r="K1547" s="81"/>
      <c r="L1547" s="81"/>
      <c r="M1547" s="81"/>
      <c r="N1547" s="81"/>
      <c r="O1547" s="82"/>
      <c r="P1547" s="81"/>
      <c r="Q1547" s="81"/>
      <c r="R1547" s="81"/>
      <c r="S1547" s="81"/>
      <c r="T1547" s="81"/>
      <c r="U1547" s="81">
        <f t="shared" si="99"/>
        <v>0</v>
      </c>
      <c r="V1547" s="81">
        <f>IFERROR(VLOOKUP(A1547,'Competitors Links &amp; Pricings'!A:G,3,0),"")</f>
        <v>15.17</v>
      </c>
      <c r="W1547" s="81">
        <f>IFERROR(VLOOKUP(A1547,'Competitors Links &amp; Pricings'!A:G,5,0),"")</f>
        <v>19.64</v>
      </c>
      <c r="X1547" s="81">
        <f>IFERROR(VLOOKUP(A1547,'Competitors Links &amp; Pricings'!A:G,7,0),"")</f>
        <v>17.13</v>
      </c>
      <c r="Y1547" s="81">
        <f>IFERROR(VLOOKUP(A1547,'Competitors Links &amp; Pricings'!A:L,8,0),"")</f>
        <v>0.5</v>
      </c>
      <c r="Z1547" s="81">
        <f>IFERROR(VLOOKUP(A1547,'Competitors Links &amp; Pricings'!A:L,9,0),"")</f>
        <v>4</v>
      </c>
      <c r="AA1547" s="81">
        <f>IFERROR(VLOOKUP(A1547,'Competitors Links &amp; Pricings'!A:L,10,0),"")</f>
        <v>0.5</v>
      </c>
      <c r="AB1547" s="81">
        <f>IFERROR(VLOOKUP(A1547,'Competitors Links &amp; Pricings'!A:L,11,0),"")</f>
        <v>4</v>
      </c>
    </row>
    <row r="1548" spans="1:28" s="83" customFormat="1" ht="12" x14ac:dyDescent="0.25">
      <c r="A1548" s="81" t="s">
        <v>4742</v>
      </c>
      <c r="B1548" s="89">
        <v>16.88</v>
      </c>
      <c r="C1548" s="89">
        <v>19.38</v>
      </c>
      <c r="D1548" s="106">
        <f t="shared" si="96"/>
        <v>0.12899896800825594</v>
      </c>
      <c r="E1548" s="90">
        <f t="shared" si="97"/>
        <v>0</v>
      </c>
      <c r="F1548" s="90">
        <f t="shared" si="98"/>
        <v>21.06</v>
      </c>
      <c r="G1548" s="82" t="s">
        <v>34</v>
      </c>
      <c r="H1548" s="81" t="s">
        <v>4743</v>
      </c>
      <c r="I1548" s="81" t="s">
        <v>4744</v>
      </c>
      <c r="J1548" s="81" t="s">
        <v>439</v>
      </c>
      <c r="K1548" s="81"/>
      <c r="L1548" s="81"/>
      <c r="M1548" s="81"/>
      <c r="N1548" s="81"/>
      <c r="O1548" s="82"/>
      <c r="P1548" s="81"/>
      <c r="Q1548" s="81"/>
      <c r="R1548" s="81"/>
      <c r="S1548" s="81"/>
      <c r="T1548" s="81"/>
      <c r="U1548" s="81">
        <f t="shared" si="99"/>
        <v>0</v>
      </c>
      <c r="V1548" s="81">
        <f>IFERROR(VLOOKUP(A1548,'Competitors Links &amp; Pricings'!A:G,3,0),"")</f>
        <v>23.9</v>
      </c>
      <c r="W1548" s="81">
        <f>IFERROR(VLOOKUP(A1548,'Competitors Links &amp; Pricings'!A:G,5,0),"")</f>
        <v>21.06</v>
      </c>
      <c r="X1548" s="81">
        <f>IFERROR(VLOOKUP(A1548,'Competitors Links &amp; Pricings'!A:G,7,0),"")</f>
        <v>22.5</v>
      </c>
      <c r="Y1548" s="81">
        <f>IFERROR(VLOOKUP(A1548,'Competitors Links &amp; Pricings'!A:L,8,0),"")</f>
        <v>3.25</v>
      </c>
      <c r="Z1548" s="81">
        <f>IFERROR(VLOOKUP(A1548,'Competitors Links &amp; Pricings'!A:L,9,0),"")</f>
        <v>2.2000000000000002</v>
      </c>
      <c r="AA1548" s="81">
        <f>IFERROR(VLOOKUP(A1548,'Competitors Links &amp; Pricings'!A:L,10,0),"")</f>
        <v>30</v>
      </c>
      <c r="AB1548" s="81">
        <f>IFERROR(VLOOKUP(A1548,'Competitors Links &amp; Pricings'!A:L,11,0),"")</f>
        <v>0.75</v>
      </c>
    </row>
    <row r="1549" spans="1:28" s="83" customFormat="1" ht="12" x14ac:dyDescent="0.25">
      <c r="A1549" s="81" t="s">
        <v>4745</v>
      </c>
      <c r="B1549" s="89">
        <v>410.11</v>
      </c>
      <c r="C1549" s="89">
        <v>462.34</v>
      </c>
      <c r="D1549" s="106">
        <f t="shared" si="96"/>
        <v>0.11296881083185527</v>
      </c>
      <c r="E1549" s="90">
        <f t="shared" si="97"/>
        <v>0</v>
      </c>
      <c r="F1549" s="90">
        <f t="shared" si="98"/>
        <v>486.67</v>
      </c>
      <c r="G1549" s="82" t="s">
        <v>34</v>
      </c>
      <c r="H1549" s="81" t="s">
        <v>4746</v>
      </c>
      <c r="I1549" s="81" t="s">
        <v>4747</v>
      </c>
      <c r="J1549" s="81" t="s">
        <v>435</v>
      </c>
      <c r="K1549" s="81"/>
      <c r="L1549" s="81"/>
      <c r="M1549" s="81"/>
      <c r="N1549" s="81"/>
      <c r="O1549" s="82"/>
      <c r="P1549" s="81"/>
      <c r="Q1549" s="81"/>
      <c r="R1549" s="81"/>
      <c r="S1549" s="81"/>
      <c r="T1549" s="81"/>
      <c r="U1549" s="81">
        <f t="shared" si="99"/>
        <v>0</v>
      </c>
      <c r="V1549" s="81">
        <f>IFERROR(VLOOKUP(A1549,'Competitors Links &amp; Pricings'!A:G,3,0),"")</f>
        <v>531.44000000000005</v>
      </c>
      <c r="W1549" s="81">
        <f>IFERROR(VLOOKUP(A1549,'Competitors Links &amp; Pricings'!A:G,5,0),"")</f>
        <v>486.67</v>
      </c>
      <c r="X1549" s="81">
        <f>IFERROR(VLOOKUP(A1549,'Competitors Links &amp; Pricings'!A:G,7,0),"")</f>
        <v>584.01</v>
      </c>
      <c r="Y1549" s="81">
        <f>IFERROR(VLOOKUP(A1549,'Competitors Links &amp; Pricings'!A:L,8,0),"")</f>
        <v>22</v>
      </c>
      <c r="Z1549" s="81">
        <f>IFERROR(VLOOKUP(A1549,'Competitors Links &amp; Pricings'!A:L,9,0),"")</f>
        <v>12.6</v>
      </c>
      <c r="AA1549" s="81">
        <f>IFERROR(VLOOKUP(A1549,'Competitors Links &amp; Pricings'!A:L,10,0),"")</f>
        <v>132</v>
      </c>
      <c r="AB1549" s="81">
        <f>IFERROR(VLOOKUP(A1549,'Competitors Links &amp; Pricings'!A:L,11,0),"")</f>
        <v>4.9000000000000004</v>
      </c>
    </row>
    <row r="1550" spans="1:28" s="83" customFormat="1" ht="12" x14ac:dyDescent="0.25">
      <c r="A1550" s="81" t="s">
        <v>4748</v>
      </c>
      <c r="B1550" s="89">
        <v>16.88</v>
      </c>
      <c r="C1550" s="89">
        <v>19.38</v>
      </c>
      <c r="D1550" s="106">
        <f t="shared" si="96"/>
        <v>0.12899896800825594</v>
      </c>
      <c r="E1550" s="90">
        <f t="shared" si="97"/>
        <v>0</v>
      </c>
      <c r="F1550" s="90">
        <f t="shared" si="98"/>
        <v>21.06</v>
      </c>
      <c r="G1550" s="82" t="s">
        <v>34</v>
      </c>
      <c r="H1550" s="81" t="s">
        <v>4749</v>
      </c>
      <c r="I1550" s="81" t="s">
        <v>4750</v>
      </c>
      <c r="J1550" s="81" t="s">
        <v>439</v>
      </c>
      <c r="K1550" s="81"/>
      <c r="L1550" s="81"/>
      <c r="M1550" s="81"/>
      <c r="N1550" s="81"/>
      <c r="O1550" s="82"/>
      <c r="P1550" s="81"/>
      <c r="Q1550" s="81"/>
      <c r="R1550" s="81"/>
      <c r="S1550" s="81"/>
      <c r="T1550" s="81"/>
      <c r="U1550" s="81">
        <f t="shared" si="99"/>
        <v>0</v>
      </c>
      <c r="V1550" s="81">
        <f>IFERROR(VLOOKUP(A1550,'Competitors Links &amp; Pricings'!A:G,3,0),"")</f>
        <v>23.9</v>
      </c>
      <c r="W1550" s="81">
        <f>IFERROR(VLOOKUP(A1550,'Competitors Links &amp; Pricings'!A:G,5,0),"")</f>
        <v>21.06</v>
      </c>
      <c r="X1550" s="81">
        <f>IFERROR(VLOOKUP(A1550,'Competitors Links &amp; Pricings'!A:G,7,0),"")</f>
        <v>22.14</v>
      </c>
      <c r="Y1550" s="81">
        <f>IFERROR(VLOOKUP(A1550,'Competitors Links &amp; Pricings'!A:L,8,0),"")</f>
        <v>3</v>
      </c>
      <c r="Z1550" s="81">
        <f>IFERROR(VLOOKUP(A1550,'Competitors Links &amp; Pricings'!A:L,9,0),"")</f>
        <v>2.5</v>
      </c>
      <c r="AA1550" s="81">
        <f>IFERROR(VLOOKUP(A1550,'Competitors Links &amp; Pricings'!A:L,10,0),"")</f>
        <v>30</v>
      </c>
      <c r="AB1550" s="81">
        <f>IFERROR(VLOOKUP(A1550,'Competitors Links &amp; Pricings'!A:L,11,0),"")</f>
        <v>0.75</v>
      </c>
    </row>
    <row r="1551" spans="1:28" s="83" customFormat="1" ht="12" x14ac:dyDescent="0.25">
      <c r="A1551" s="81" t="s">
        <v>4751</v>
      </c>
      <c r="B1551" s="89">
        <v>303.37</v>
      </c>
      <c r="C1551" s="89">
        <v>364.04</v>
      </c>
      <c r="D1551" s="106">
        <f t="shared" si="96"/>
        <v>0.1666575101637183</v>
      </c>
      <c r="E1551" s="90">
        <f t="shared" si="97"/>
        <v>0</v>
      </c>
      <c r="F1551" s="90">
        <f t="shared" si="98"/>
        <v>360</v>
      </c>
      <c r="G1551" s="82" t="s">
        <v>34</v>
      </c>
      <c r="H1551" s="81" t="s">
        <v>4752</v>
      </c>
      <c r="I1551" s="81" t="s">
        <v>4753</v>
      </c>
      <c r="J1551" s="81" t="s">
        <v>435</v>
      </c>
      <c r="K1551" s="81"/>
      <c r="L1551" s="81"/>
      <c r="M1551" s="81"/>
      <c r="N1551" s="81"/>
      <c r="O1551" s="82"/>
      <c r="P1551" s="81"/>
      <c r="Q1551" s="81"/>
      <c r="R1551" s="81"/>
      <c r="S1551" s="81"/>
      <c r="T1551" s="81"/>
      <c r="U1551" s="81">
        <f t="shared" si="99"/>
        <v>0</v>
      </c>
      <c r="V1551" s="81">
        <f>IFERROR(VLOOKUP(A1551,'Competitors Links &amp; Pricings'!A:G,3,0),"")</f>
        <v>360</v>
      </c>
      <c r="W1551" s="81">
        <f>IFERROR(VLOOKUP(A1551,'Competitors Links &amp; Pricings'!A:G,5,0),"")</f>
        <v>371.23</v>
      </c>
      <c r="X1551" s="81">
        <f>IFERROR(VLOOKUP(A1551,'Competitors Links &amp; Pricings'!A:G,7,0),"")</f>
        <v>393.12</v>
      </c>
      <c r="Y1551" s="81">
        <f>IFERROR(VLOOKUP(A1551,'Competitors Links &amp; Pricings'!A:L,8,0),"")</f>
        <v>15.6</v>
      </c>
      <c r="Z1551" s="81">
        <f>IFERROR(VLOOKUP(A1551,'Competitors Links &amp; Pricings'!A:L,9,0),"")</f>
        <v>11.3</v>
      </c>
      <c r="AA1551" s="81">
        <f>IFERROR(VLOOKUP(A1551,'Competitors Links &amp; Pricings'!A:L,10,0),"")</f>
        <v>74</v>
      </c>
      <c r="AB1551" s="81">
        <f>IFERROR(VLOOKUP(A1551,'Competitors Links &amp; Pricings'!A:L,11,0),"")</f>
        <v>4.2</v>
      </c>
    </row>
    <row r="1552" spans="1:28" s="92" customFormat="1" ht="12" x14ac:dyDescent="0.25">
      <c r="A1552" s="91" t="s">
        <v>4754</v>
      </c>
      <c r="B1552" s="89">
        <v>251.69</v>
      </c>
      <c r="C1552" s="89">
        <v>305</v>
      </c>
      <c r="D1552" s="106">
        <f t="shared" si="96"/>
        <v>0.17478688524590164</v>
      </c>
      <c r="E1552" s="90">
        <f t="shared" si="97"/>
        <v>0</v>
      </c>
      <c r="F1552" s="90">
        <f t="shared" si="98"/>
        <v>283.56</v>
      </c>
      <c r="G1552" s="100" t="s">
        <v>262</v>
      </c>
      <c r="H1552" s="101" t="s">
        <v>4755</v>
      </c>
      <c r="I1552" s="101" t="s">
        <v>4756</v>
      </c>
      <c r="J1552" s="101" t="s">
        <v>435</v>
      </c>
      <c r="K1552" s="101"/>
      <c r="L1552" s="101"/>
      <c r="M1552" s="101"/>
      <c r="N1552" s="101"/>
      <c r="O1552" s="100"/>
      <c r="P1552" s="101"/>
      <c r="Q1552" s="101"/>
      <c r="R1552" s="101"/>
      <c r="S1552" s="101"/>
      <c r="T1552" s="101"/>
      <c r="U1552" s="81">
        <f t="shared" si="99"/>
        <v>0</v>
      </c>
      <c r="V1552" s="101">
        <f>IFERROR(VLOOKUP(A1552,'Competitors Links &amp; Pricings'!A:G,3,0),"")</f>
        <v>283.56</v>
      </c>
      <c r="W1552" s="101">
        <f>IFERROR(VLOOKUP(A1552,'Competitors Links &amp; Pricings'!A:G,5,0),"")</f>
        <v>283.56</v>
      </c>
      <c r="X1552" s="101">
        <f>IFERROR(VLOOKUP(A1552,'Competitors Links &amp; Pricings'!A:G,7,0),"")</f>
        <v>298.67</v>
      </c>
      <c r="Y1552" s="101">
        <f>IFERROR(VLOOKUP(A1552,'Competitors Links &amp; Pricings'!A:L,8,0),"")</f>
        <v>9.8000000000000007</v>
      </c>
      <c r="Z1552" s="101">
        <f>IFERROR(VLOOKUP(A1552,'Competitors Links &amp; Pricings'!A:L,9,0),"")</f>
        <v>8.1999999999999993</v>
      </c>
      <c r="AA1552" s="101">
        <f>IFERROR(VLOOKUP(A1552,'Competitors Links &amp; Pricings'!A:L,10,0),"")</f>
        <v>31</v>
      </c>
      <c r="AB1552" s="101">
        <f>IFERROR(VLOOKUP(A1552,'Competitors Links &amp; Pricings'!A:L,11,0),"")</f>
        <v>3.8</v>
      </c>
    </row>
    <row r="1553" spans="1:28" s="83" customFormat="1" ht="12" x14ac:dyDescent="0.25">
      <c r="A1553" s="81" t="s">
        <v>4758</v>
      </c>
      <c r="B1553" s="89">
        <v>9.2799999999999994</v>
      </c>
      <c r="C1553" s="89">
        <v>11.32</v>
      </c>
      <c r="D1553" s="106">
        <f t="shared" si="96"/>
        <v>0.18021201413427571</v>
      </c>
      <c r="E1553" s="90">
        <f t="shared" si="97"/>
        <v>0</v>
      </c>
      <c r="F1553" s="90">
        <f t="shared" si="98"/>
        <v>9.83</v>
      </c>
      <c r="G1553" s="82" t="s">
        <v>34</v>
      </c>
      <c r="H1553" s="81" t="s">
        <v>4759</v>
      </c>
      <c r="I1553" s="81" t="s">
        <v>4760</v>
      </c>
      <c r="J1553" s="81" t="s">
        <v>169</v>
      </c>
      <c r="K1553" s="81"/>
      <c r="L1553" s="81"/>
      <c r="M1553" s="81"/>
      <c r="N1553" s="81"/>
      <c r="O1553" s="82"/>
      <c r="P1553" s="81"/>
      <c r="Q1553" s="81"/>
      <c r="R1553" s="81"/>
      <c r="S1553" s="81"/>
      <c r="T1553" s="81"/>
      <c r="U1553" s="81">
        <f t="shared" si="99"/>
        <v>0</v>
      </c>
      <c r="V1553" s="81">
        <f>IFERROR(VLOOKUP(A1553,'Competitors Links &amp; Pricings'!A:G,3,0),"")</f>
        <v>11.27</v>
      </c>
      <c r="W1553" s="81">
        <f>IFERROR(VLOOKUP(A1553,'Competitors Links &amp; Pricings'!A:G,5,0),"")</f>
        <v>12.27</v>
      </c>
      <c r="X1553" s="81">
        <f>IFERROR(VLOOKUP(A1553,'Competitors Links &amp; Pricings'!A:G,7,0),"")</f>
        <v>9.83</v>
      </c>
      <c r="Y1553" s="81">
        <f>IFERROR(VLOOKUP(A1553,'Competitors Links &amp; Pricings'!A:L,8,0),"")</f>
        <v>9</v>
      </c>
      <c r="Z1553" s="81">
        <f>IFERROR(VLOOKUP(A1553,'Competitors Links &amp; Pricings'!A:L,9,0),"")</f>
        <v>12</v>
      </c>
      <c r="AA1553" s="81">
        <f>IFERROR(VLOOKUP(A1553,'Competitors Links &amp; Pricings'!A:L,10,0),"")</f>
        <v>0.5</v>
      </c>
      <c r="AB1553" s="81">
        <f>IFERROR(VLOOKUP(A1553,'Competitors Links &amp; Pricings'!A:L,11,0),"")</f>
        <v>3</v>
      </c>
    </row>
    <row r="1554" spans="1:28" s="83" customFormat="1" ht="12" x14ac:dyDescent="0.25">
      <c r="A1554" s="81" t="s">
        <v>4761</v>
      </c>
      <c r="B1554" s="89">
        <v>16.88</v>
      </c>
      <c r="C1554" s="89">
        <v>36.93</v>
      </c>
      <c r="D1554" s="106">
        <f t="shared" si="96"/>
        <v>0.54291903601408076</v>
      </c>
      <c r="E1554" s="90">
        <f t="shared" si="97"/>
        <v>0</v>
      </c>
      <c r="F1554" s="90">
        <f t="shared" si="98"/>
        <v>40.14</v>
      </c>
      <c r="G1554" s="82" t="s">
        <v>34</v>
      </c>
      <c r="H1554" s="81" t="s">
        <v>4762</v>
      </c>
      <c r="I1554" s="81" t="s">
        <v>4763</v>
      </c>
      <c r="J1554" s="81" t="s">
        <v>439</v>
      </c>
      <c r="K1554" s="81"/>
      <c r="L1554" s="81"/>
      <c r="M1554" s="81"/>
      <c r="N1554" s="81"/>
      <c r="O1554" s="82"/>
      <c r="P1554" s="81"/>
      <c r="Q1554" s="81"/>
      <c r="R1554" s="81"/>
      <c r="S1554" s="81"/>
      <c r="T1554" s="81"/>
      <c r="U1554" s="81">
        <f t="shared" si="99"/>
        <v>0</v>
      </c>
      <c r="V1554" s="81">
        <f>IFERROR(VLOOKUP(A1554,'Competitors Links &amp; Pricings'!A:G,3,0),"")</f>
        <v>47.79</v>
      </c>
      <c r="W1554" s="81">
        <f>IFERROR(VLOOKUP(A1554,'Competitors Links &amp; Pricings'!A:G,5,0),"")</f>
        <v>40.14</v>
      </c>
      <c r="X1554" s="81">
        <f>IFERROR(VLOOKUP(A1554,'Competitors Links &amp; Pricings'!A:G,7,0),"")</f>
        <v>43.63</v>
      </c>
      <c r="Y1554" s="81">
        <f>IFERROR(VLOOKUP(A1554,'Competitors Links &amp; Pricings'!A:L,8,0),"")</f>
        <v>3.25</v>
      </c>
      <c r="Z1554" s="81">
        <f>IFERROR(VLOOKUP(A1554,'Competitors Links &amp; Pricings'!A:L,9,0),"")</f>
        <v>2.5</v>
      </c>
      <c r="AA1554" s="81">
        <f>IFERROR(VLOOKUP(A1554,'Competitors Links &amp; Pricings'!A:L,10,0),"")</f>
        <v>30</v>
      </c>
      <c r="AB1554" s="81">
        <f>IFERROR(VLOOKUP(A1554,'Competitors Links &amp; Pricings'!A:L,11,0),"")</f>
        <v>0.75</v>
      </c>
    </row>
    <row r="1555" spans="1:28" s="83" customFormat="1" ht="12" x14ac:dyDescent="0.25">
      <c r="A1555" s="81" t="s">
        <v>4764</v>
      </c>
      <c r="B1555" s="89">
        <v>450</v>
      </c>
      <c r="C1555" s="89">
        <v>550</v>
      </c>
      <c r="D1555" s="106">
        <f t="shared" si="96"/>
        <v>0.18181818181818182</v>
      </c>
      <c r="E1555" s="90">
        <f t="shared" si="97"/>
        <v>0</v>
      </c>
      <c r="F1555" s="90">
        <f t="shared" si="98"/>
        <v>550.79999999999995</v>
      </c>
      <c r="G1555" s="82" t="s">
        <v>34</v>
      </c>
      <c r="H1555" s="81" t="s">
        <v>4765</v>
      </c>
      <c r="I1555" s="81" t="s">
        <v>4766</v>
      </c>
      <c r="J1555" s="81" t="s">
        <v>435</v>
      </c>
      <c r="K1555" s="81"/>
      <c r="L1555" s="81"/>
      <c r="M1555" s="81"/>
      <c r="N1555" s="81"/>
      <c r="O1555" s="82"/>
      <c r="P1555" s="81"/>
      <c r="Q1555" s="81"/>
      <c r="R1555" s="81"/>
      <c r="S1555" s="81"/>
      <c r="T1555" s="81"/>
      <c r="U1555" s="81">
        <f t="shared" si="99"/>
        <v>0</v>
      </c>
      <c r="V1555" s="81">
        <f>IFERROR(VLOOKUP(A1555,'Competitors Links &amp; Pricings'!A:G,3,0),"")</f>
        <v>550.79999999999995</v>
      </c>
      <c r="W1555" s="81">
        <f>IFERROR(VLOOKUP(A1555,'Competitors Links &amp; Pricings'!A:G,5,0),"")</f>
        <v>622</v>
      </c>
      <c r="X1555" s="81">
        <f>IFERROR(VLOOKUP(A1555,'Competitors Links &amp; Pricings'!A:G,7,0),"")</f>
        <v>575</v>
      </c>
      <c r="Y1555" s="81">
        <f>IFERROR(VLOOKUP(A1555,'Competitors Links &amp; Pricings'!A:L,8,0),"")</f>
        <v>22.87</v>
      </c>
      <c r="Z1555" s="81">
        <f>IFERROR(VLOOKUP(A1555,'Competitors Links &amp; Pricings'!A:L,9,0),"")</f>
        <v>12.46</v>
      </c>
      <c r="AA1555" s="81">
        <f>IFERROR(VLOOKUP(A1555,'Competitors Links &amp; Pricings'!A:L,10,0),"")</f>
        <v>132.30000000000001</v>
      </c>
      <c r="AB1555" s="81">
        <f>IFERROR(VLOOKUP(A1555,'Competitors Links &amp; Pricings'!A:L,11,0),"")</f>
        <v>4.92</v>
      </c>
    </row>
    <row r="1556" spans="1:28" s="83" customFormat="1" ht="12" x14ac:dyDescent="0.25">
      <c r="A1556" s="81" t="s">
        <v>4767</v>
      </c>
      <c r="B1556" s="89">
        <v>7.12</v>
      </c>
      <c r="C1556" s="89">
        <v>8.69</v>
      </c>
      <c r="D1556" s="106">
        <f t="shared" si="96"/>
        <v>0.18066743383199074</v>
      </c>
      <c r="E1556" s="90">
        <f t="shared" si="97"/>
        <v>0</v>
      </c>
      <c r="F1556" s="90">
        <f t="shared" si="98"/>
        <v>6.5</v>
      </c>
      <c r="G1556" s="82" t="s">
        <v>34</v>
      </c>
      <c r="H1556" s="81" t="s">
        <v>4768</v>
      </c>
      <c r="I1556" s="81" t="s">
        <v>4769</v>
      </c>
      <c r="J1556" s="81" t="s">
        <v>169</v>
      </c>
      <c r="K1556" s="81"/>
      <c r="L1556" s="81"/>
      <c r="M1556" s="81"/>
      <c r="N1556" s="81"/>
      <c r="O1556" s="82"/>
      <c r="P1556" s="81"/>
      <c r="Q1556" s="81"/>
      <c r="R1556" s="81"/>
      <c r="S1556" s="81"/>
      <c r="T1556" s="81"/>
      <c r="U1556" s="81">
        <f t="shared" si="99"/>
        <v>0</v>
      </c>
      <c r="V1556" s="81">
        <f>IFERROR(VLOOKUP(A1556,'Competitors Links &amp; Pricings'!A:G,3,0),"")</f>
        <v>6.5</v>
      </c>
      <c r="W1556" s="81">
        <f>IFERROR(VLOOKUP(A1556,'Competitors Links &amp; Pricings'!A:G,5,0),"")</f>
        <v>9.36</v>
      </c>
      <c r="X1556" s="81">
        <f>IFERROR(VLOOKUP(A1556,'Competitors Links &amp; Pricings'!A:G,7,0),"")</f>
        <v>9.36</v>
      </c>
      <c r="Y1556" s="81">
        <f>IFERROR(VLOOKUP(A1556,'Competitors Links &amp; Pricings'!A:L,8,0),"")</f>
        <v>13.25</v>
      </c>
      <c r="Z1556" s="81">
        <f>IFERROR(VLOOKUP(A1556,'Competitors Links &amp; Pricings'!A:L,9,0),"")</f>
        <v>18.5</v>
      </c>
      <c r="AA1556" s="81">
        <f>IFERROR(VLOOKUP(A1556,'Competitors Links &amp; Pricings'!A:L,10,0),"")</f>
        <v>8</v>
      </c>
      <c r="AB1556" s="81">
        <f>IFERROR(VLOOKUP(A1556,'Competitors Links &amp; Pricings'!A:L,11,0),"")</f>
        <v>2.75</v>
      </c>
    </row>
    <row r="1557" spans="1:28" s="83" customFormat="1" ht="12" x14ac:dyDescent="0.25">
      <c r="A1557" s="81" t="s">
        <v>4770</v>
      </c>
      <c r="B1557" s="89">
        <v>395.51</v>
      </c>
      <c r="C1557" s="89">
        <v>445.86</v>
      </c>
      <c r="D1557" s="106">
        <f t="shared" si="96"/>
        <v>0.11292782487776437</v>
      </c>
      <c r="E1557" s="90">
        <f t="shared" si="97"/>
        <v>0</v>
      </c>
      <c r="F1557" s="90">
        <f t="shared" si="98"/>
        <v>469.33</v>
      </c>
      <c r="G1557" s="82" t="s">
        <v>34</v>
      </c>
      <c r="H1557" s="81" t="s">
        <v>4771</v>
      </c>
      <c r="I1557" s="81" t="s">
        <v>4772</v>
      </c>
      <c r="J1557" s="81" t="s">
        <v>435</v>
      </c>
      <c r="K1557" s="81"/>
      <c r="L1557" s="81"/>
      <c r="M1557" s="81"/>
      <c r="N1557" s="81"/>
      <c r="O1557" s="82"/>
      <c r="P1557" s="81"/>
      <c r="Q1557" s="81"/>
      <c r="R1557" s="81"/>
      <c r="S1557" s="81"/>
      <c r="T1557" s="81"/>
      <c r="U1557" s="81">
        <f t="shared" si="99"/>
        <v>0</v>
      </c>
      <c r="V1557" s="81">
        <f>IFERROR(VLOOKUP(A1557,'Competitors Links &amp; Pricings'!A:G,3,0),"")</f>
        <v>469.33</v>
      </c>
      <c r="W1557" s="81">
        <f>IFERROR(VLOOKUP(A1557,'Competitors Links &amp; Pricings'!A:G,5,0),"")</f>
        <v>488.89</v>
      </c>
      <c r="X1557" s="81">
        <f>IFERROR(VLOOKUP(A1557,'Competitors Links &amp; Pricings'!A:G,7,0),"")</f>
        <v>499</v>
      </c>
      <c r="Y1557" s="81">
        <f>IFERROR(VLOOKUP(A1557,'Competitors Links &amp; Pricings'!A:L,8,0),"")</f>
        <v>7.19</v>
      </c>
      <c r="Z1557" s="81">
        <f>IFERROR(VLOOKUP(A1557,'Competitors Links &amp; Pricings'!A:L,9,0),"")</f>
        <v>16.13</v>
      </c>
      <c r="AA1557" s="81">
        <f>IFERROR(VLOOKUP(A1557,'Competitors Links &amp; Pricings'!A:L,10,0),"")</f>
        <v>122</v>
      </c>
      <c r="AB1557" s="81">
        <f>IFERROR(VLOOKUP(A1557,'Competitors Links &amp; Pricings'!A:L,11,0),"")</f>
        <v>12.38</v>
      </c>
    </row>
    <row r="1558" spans="1:28" s="83" customFormat="1" ht="12" x14ac:dyDescent="0.25">
      <c r="A1558" s="81" t="s">
        <v>4773</v>
      </c>
      <c r="B1558" s="89">
        <v>192.13</v>
      </c>
      <c r="C1558" s="89">
        <v>226.91</v>
      </c>
      <c r="D1558" s="106">
        <f t="shared" si="96"/>
        <v>0.1532766295006831</v>
      </c>
      <c r="E1558" s="90">
        <f t="shared" si="97"/>
        <v>0</v>
      </c>
      <c r="F1558" s="90">
        <f t="shared" si="98"/>
        <v>220</v>
      </c>
      <c r="G1558" s="82" t="s">
        <v>34</v>
      </c>
      <c r="H1558" s="81" t="s">
        <v>4774</v>
      </c>
      <c r="I1558" s="81" t="s">
        <v>4775</v>
      </c>
      <c r="J1558" s="81" t="s">
        <v>435</v>
      </c>
      <c r="K1558" s="81"/>
      <c r="L1558" s="81"/>
      <c r="M1558" s="81"/>
      <c r="N1558" s="81"/>
      <c r="O1558" s="82"/>
      <c r="P1558" s="81"/>
      <c r="Q1558" s="81"/>
      <c r="R1558" s="81"/>
      <c r="S1558" s="81"/>
      <c r="T1558" s="81"/>
      <c r="U1558" s="81">
        <f t="shared" si="99"/>
        <v>0</v>
      </c>
      <c r="V1558" s="81">
        <f>IFERROR(VLOOKUP(A1558,'Competitors Links &amp; Pricings'!A:G,3,0),"")</f>
        <v>220</v>
      </c>
      <c r="W1558" s="81">
        <f>IFERROR(VLOOKUP(A1558,'Competitors Links &amp; Pricings'!A:G,5,0),"")</f>
        <v>228</v>
      </c>
      <c r="X1558" s="81" t="str">
        <f>IFERROR(VLOOKUP(A1558,'Competitors Links &amp; Pricings'!A:G,7,0),"")</f>
        <v xml:space="preserve"> </v>
      </c>
      <c r="Y1558" s="81">
        <f>IFERROR(VLOOKUP(A1558,'Competitors Links &amp; Pricings'!A:L,8,0),"")</f>
        <v>7.06</v>
      </c>
      <c r="Z1558" s="81">
        <f>IFERROR(VLOOKUP(A1558,'Competitors Links &amp; Pricings'!A:L,9,0),"")</f>
        <v>10.94</v>
      </c>
      <c r="AA1558" s="81">
        <f>IFERROR(VLOOKUP(A1558,'Competitors Links &amp; Pricings'!A:L,10,0),"")</f>
        <v>63</v>
      </c>
      <c r="AB1558" s="81">
        <f>IFERROR(VLOOKUP(A1558,'Competitors Links &amp; Pricings'!A:L,11,0),"")</f>
        <v>10.25</v>
      </c>
    </row>
    <row r="1559" spans="1:28" s="83" customFormat="1" ht="12" x14ac:dyDescent="0.25">
      <c r="A1559" s="81" t="s">
        <v>4776</v>
      </c>
      <c r="B1559" s="89">
        <v>7.12</v>
      </c>
      <c r="C1559" s="89">
        <v>10.199999999999999</v>
      </c>
      <c r="D1559" s="106">
        <f t="shared" si="96"/>
        <v>0.30196078431372542</v>
      </c>
      <c r="E1559" s="90">
        <f t="shared" si="97"/>
        <v>0</v>
      </c>
      <c r="F1559" s="90">
        <f t="shared" si="98"/>
        <v>9.36</v>
      </c>
      <c r="G1559" s="82" t="s">
        <v>34</v>
      </c>
      <c r="H1559" s="81" t="s">
        <v>4777</v>
      </c>
      <c r="I1559" s="81" t="s">
        <v>4778</v>
      </c>
      <c r="J1559" s="81" t="s">
        <v>169</v>
      </c>
      <c r="K1559" s="81"/>
      <c r="L1559" s="81"/>
      <c r="M1559" s="81"/>
      <c r="N1559" s="81"/>
      <c r="O1559" s="82"/>
      <c r="P1559" s="81"/>
      <c r="Q1559" s="81"/>
      <c r="R1559" s="81"/>
      <c r="S1559" s="81"/>
      <c r="T1559" s="81"/>
      <c r="U1559" s="81">
        <f t="shared" si="99"/>
        <v>0</v>
      </c>
      <c r="V1559" s="81">
        <f>IFERROR(VLOOKUP(A1559,'Competitors Links &amp; Pricings'!A:G,3,0),"")</f>
        <v>9.36</v>
      </c>
      <c r="W1559" s="81">
        <f>IFERROR(VLOOKUP(A1559,'Competitors Links &amp; Pricings'!A:G,5,0),"")</f>
        <v>12</v>
      </c>
      <c r="X1559" s="81">
        <f>IFERROR(VLOOKUP(A1559,'Competitors Links &amp; Pricings'!A:G,7,0),"")</f>
        <v>9.36</v>
      </c>
      <c r="Y1559" s="81">
        <f>IFERROR(VLOOKUP(A1559,'Competitors Links &amp; Pricings'!A:L,8,0),"")</f>
        <v>12.5</v>
      </c>
      <c r="Z1559" s="81">
        <f>IFERROR(VLOOKUP(A1559,'Competitors Links &amp; Pricings'!A:L,9,0),"")</f>
        <v>19</v>
      </c>
      <c r="AA1559" s="81">
        <f>IFERROR(VLOOKUP(A1559,'Competitors Links &amp; Pricings'!A:L,10,0),"")</f>
        <v>0.05</v>
      </c>
      <c r="AB1559" s="81">
        <f>IFERROR(VLOOKUP(A1559,'Competitors Links &amp; Pricings'!A:L,11,0),"")</f>
        <v>0.2</v>
      </c>
    </row>
    <row r="1560" spans="1:28" s="83" customFormat="1" ht="12" x14ac:dyDescent="0.25">
      <c r="A1560" s="81" t="s">
        <v>4779</v>
      </c>
      <c r="B1560" s="89">
        <v>4034.83</v>
      </c>
      <c r="C1560" s="89">
        <v>4813</v>
      </c>
      <c r="D1560" s="106">
        <f t="shared" si="96"/>
        <v>0.16168086432578435</v>
      </c>
      <c r="E1560" s="90">
        <f t="shared" si="97"/>
        <v>0</v>
      </c>
      <c r="F1560" s="90">
        <f t="shared" si="98"/>
        <v>2719</v>
      </c>
      <c r="G1560" s="82" t="s">
        <v>60</v>
      </c>
      <c r="H1560" s="81" t="s">
        <v>4780</v>
      </c>
      <c r="I1560" s="81" t="s">
        <v>4781</v>
      </c>
      <c r="J1560" s="81" t="s">
        <v>435</v>
      </c>
      <c r="K1560" s="81"/>
      <c r="L1560" s="81"/>
      <c r="M1560" s="81"/>
      <c r="N1560" s="81"/>
      <c r="O1560" s="82"/>
      <c r="P1560" s="81"/>
      <c r="Q1560" s="81"/>
      <c r="R1560" s="81"/>
      <c r="S1560" s="81"/>
      <c r="T1560" s="81"/>
      <c r="U1560" s="81">
        <f t="shared" si="99"/>
        <v>0</v>
      </c>
      <c r="V1560" s="81">
        <f>IFERROR(VLOOKUP(A1560,'Competitors Links &amp; Pricings'!A:G,3,0),"")</f>
        <v>6609.49</v>
      </c>
      <c r="W1560" s="81">
        <f>IFERROR(VLOOKUP(A1560,'Competitors Links &amp; Pricings'!A:G,5,0),"")</f>
        <v>2719</v>
      </c>
      <c r="X1560" s="81">
        <f>IFERROR(VLOOKUP(A1560,'Competitors Links &amp; Pricings'!A:G,7,0),"")</f>
        <v>4902.04</v>
      </c>
      <c r="Y1560" s="81">
        <f>IFERROR(VLOOKUP(A1560,'Competitors Links &amp; Pricings'!A:L,8,0),"")</f>
        <v>16</v>
      </c>
      <c r="Z1560" s="81">
        <f>IFERROR(VLOOKUP(A1560,'Competitors Links &amp; Pricings'!A:L,9,0),"")</f>
        <v>28</v>
      </c>
      <c r="AA1560" s="81">
        <f>IFERROR(VLOOKUP(A1560,'Competitors Links &amp; Pricings'!A:L,10,0),"")</f>
        <v>93</v>
      </c>
      <c r="AB1560" s="81">
        <f>IFERROR(VLOOKUP(A1560,'Competitors Links &amp; Pricings'!A:L,11,0),"")</f>
        <v>8.6999999999999993</v>
      </c>
    </row>
    <row r="1561" spans="1:28" s="83" customFormat="1" ht="12" x14ac:dyDescent="0.25">
      <c r="A1561" s="81" t="s">
        <v>4782</v>
      </c>
      <c r="B1561" s="89">
        <v>2286.52</v>
      </c>
      <c r="C1561" s="89">
        <v>2709.38</v>
      </c>
      <c r="D1561" s="106">
        <f t="shared" si="96"/>
        <v>0.1560726070171036</v>
      </c>
      <c r="E1561" s="90">
        <f t="shared" si="97"/>
        <v>0</v>
      </c>
      <c r="F1561" s="90">
        <f t="shared" si="98"/>
        <v>2152.38</v>
      </c>
      <c r="G1561" s="82" t="s">
        <v>34</v>
      </c>
      <c r="H1561" s="81" t="s">
        <v>4783</v>
      </c>
      <c r="I1561" s="81" t="s">
        <v>4784</v>
      </c>
      <c r="J1561" s="81" t="s">
        <v>435</v>
      </c>
      <c r="K1561" s="81"/>
      <c r="L1561" s="81"/>
      <c r="M1561" s="81"/>
      <c r="N1561" s="81"/>
      <c r="O1561" s="82"/>
      <c r="P1561" s="81"/>
      <c r="Q1561" s="81"/>
      <c r="R1561" s="81"/>
      <c r="S1561" s="81"/>
      <c r="T1561" s="81"/>
      <c r="U1561" s="81">
        <f t="shared" si="99"/>
        <v>0</v>
      </c>
      <c r="V1561" s="81">
        <f>IFERROR(VLOOKUP(A1561,'Competitors Links &amp; Pricings'!A:G,3,0),"")</f>
        <v>2684.63</v>
      </c>
      <c r="W1561" s="81">
        <f>IFERROR(VLOOKUP(A1561,'Competitors Links &amp; Pricings'!A:G,5,0),"")</f>
        <v>2152.38</v>
      </c>
      <c r="X1561" s="81" t="str">
        <f>IFERROR(VLOOKUP(A1561,'Competitors Links &amp; Pricings'!A:G,7,0),"")</f>
        <v xml:space="preserve"> </v>
      </c>
      <c r="Y1561" s="81">
        <f>IFERROR(VLOOKUP(A1561,'Competitors Links &amp; Pricings'!A:L,8,0),"")</f>
        <v>16</v>
      </c>
      <c r="Z1561" s="81">
        <f>IFERROR(VLOOKUP(A1561,'Competitors Links &amp; Pricings'!A:L,9,0),"")</f>
        <v>28</v>
      </c>
      <c r="AA1561" s="81">
        <f>IFERROR(VLOOKUP(A1561,'Competitors Links &amp; Pricings'!A:L,10,0),"")</f>
        <v>93</v>
      </c>
      <c r="AB1561" s="81">
        <f>IFERROR(VLOOKUP(A1561,'Competitors Links &amp; Pricings'!A:L,11,0),"")</f>
        <v>8.6999999999999993</v>
      </c>
    </row>
    <row r="1562" spans="1:28" s="83" customFormat="1" ht="12" x14ac:dyDescent="0.25">
      <c r="A1562" s="81" t="s">
        <v>4785</v>
      </c>
      <c r="B1562" s="89">
        <v>4888.76</v>
      </c>
      <c r="C1562" s="89">
        <v>6449.04</v>
      </c>
      <c r="D1562" s="106">
        <f t="shared" si="96"/>
        <v>0.24193988562638777</v>
      </c>
      <c r="E1562" s="90">
        <f t="shared" si="97"/>
        <v>0</v>
      </c>
      <c r="F1562" s="90">
        <f t="shared" si="98"/>
        <v>6580.65</v>
      </c>
      <c r="G1562" s="82" t="s">
        <v>34</v>
      </c>
      <c r="H1562" s="81" t="s">
        <v>4786</v>
      </c>
      <c r="I1562" s="81" t="s">
        <v>4787</v>
      </c>
      <c r="J1562" s="81" t="s">
        <v>435</v>
      </c>
      <c r="K1562" s="81"/>
      <c r="L1562" s="81"/>
      <c r="M1562" s="81"/>
      <c r="N1562" s="81"/>
      <c r="O1562" s="82"/>
      <c r="P1562" s="81"/>
      <c r="Q1562" s="81"/>
      <c r="R1562" s="81"/>
      <c r="S1562" s="81"/>
      <c r="T1562" s="81"/>
      <c r="U1562" s="81">
        <f t="shared" si="99"/>
        <v>0</v>
      </c>
      <c r="V1562" s="81">
        <f>IFERROR(VLOOKUP(A1562,'Competitors Links &amp; Pricings'!A:G,3,0),"")</f>
        <v>6580.65</v>
      </c>
      <c r="W1562" s="81">
        <f>IFERROR(VLOOKUP(A1562,'Competitors Links &amp; Pricings'!A:G,5,0),"")</f>
        <v>6707.64</v>
      </c>
      <c r="X1562" s="81" t="str">
        <f>IFERROR(VLOOKUP(A1562,'Competitors Links &amp; Pricings'!A:G,7,0),"")</f>
        <v xml:space="preserve"> </v>
      </c>
      <c r="Y1562" s="81">
        <f>IFERROR(VLOOKUP(A1562,'Competitors Links &amp; Pricings'!A:L,8,0),"")</f>
        <v>16</v>
      </c>
      <c r="Z1562" s="81">
        <f>IFERROR(VLOOKUP(A1562,'Competitors Links &amp; Pricings'!A:L,9,0),"")</f>
        <v>28</v>
      </c>
      <c r="AA1562" s="81">
        <f>IFERROR(VLOOKUP(A1562,'Competitors Links &amp; Pricings'!A:L,10,0),"")</f>
        <v>125</v>
      </c>
      <c r="AB1562" s="81">
        <f>IFERROR(VLOOKUP(A1562,'Competitors Links &amp; Pricings'!A:L,11,0),"")</f>
        <v>8.6999999999999993</v>
      </c>
    </row>
    <row r="1563" spans="1:28" s="83" customFormat="1" ht="12" x14ac:dyDescent="0.25">
      <c r="A1563" s="81" t="s">
        <v>4788</v>
      </c>
      <c r="B1563" s="89">
        <v>3611.24</v>
      </c>
      <c r="C1563" s="89">
        <v>4141.2</v>
      </c>
      <c r="D1563" s="106">
        <f t="shared" si="96"/>
        <v>0.12797256833767992</v>
      </c>
      <c r="E1563" s="90">
        <f t="shared" si="97"/>
        <v>0</v>
      </c>
      <c r="F1563" s="90">
        <f t="shared" si="98"/>
        <v>3790.72</v>
      </c>
      <c r="G1563" s="82" t="s">
        <v>34</v>
      </c>
      <c r="H1563" s="81" t="s">
        <v>4789</v>
      </c>
      <c r="I1563" s="81" t="s">
        <v>4790</v>
      </c>
      <c r="J1563" s="81" t="s">
        <v>435</v>
      </c>
      <c r="K1563" s="81"/>
      <c r="L1563" s="81"/>
      <c r="M1563" s="81"/>
      <c r="N1563" s="81"/>
      <c r="O1563" s="82"/>
      <c r="P1563" s="81"/>
      <c r="Q1563" s="81"/>
      <c r="R1563" s="81"/>
      <c r="S1563" s="81"/>
      <c r="T1563" s="81"/>
      <c r="U1563" s="81">
        <f t="shared" si="99"/>
        <v>0</v>
      </c>
      <c r="V1563" s="81">
        <f>IFERROR(VLOOKUP(A1563,'Competitors Links &amp; Pricings'!A:G,3,0),"")</f>
        <v>3790.72</v>
      </c>
      <c r="W1563" s="81">
        <f>IFERROR(VLOOKUP(A1563,'Competitors Links &amp; Pricings'!A:G,5,0),"")</f>
        <v>5275.5</v>
      </c>
      <c r="X1563" s="81" t="str">
        <f>IFERROR(VLOOKUP(A1563,'Competitors Links &amp; Pricings'!A:G,7,0),"")</f>
        <v xml:space="preserve"> </v>
      </c>
      <c r="Y1563" s="81">
        <f>IFERROR(VLOOKUP(A1563,'Competitors Links &amp; Pricings'!A:L,8,0),"")</f>
        <v>16</v>
      </c>
      <c r="Z1563" s="81">
        <f>IFERROR(VLOOKUP(A1563,'Competitors Links &amp; Pricings'!A:L,9,0),"")</f>
        <v>28</v>
      </c>
      <c r="AA1563" s="81">
        <f>IFERROR(VLOOKUP(A1563,'Competitors Links &amp; Pricings'!A:L,10,0),"")</f>
        <v>82</v>
      </c>
      <c r="AB1563" s="81">
        <f>IFERROR(VLOOKUP(A1563,'Competitors Links &amp; Pricings'!A:L,11,0),"")</f>
        <v>8.6999999999999993</v>
      </c>
    </row>
    <row r="1564" spans="1:28" s="83" customFormat="1" ht="12" x14ac:dyDescent="0.25">
      <c r="A1564" s="81" t="s">
        <v>4791</v>
      </c>
      <c r="B1564" s="89">
        <v>1579.78</v>
      </c>
      <c r="C1564" s="89">
        <v>1883.99</v>
      </c>
      <c r="D1564" s="106">
        <f t="shared" si="96"/>
        <v>0.16147113307395478</v>
      </c>
      <c r="E1564" s="90">
        <f t="shared" si="97"/>
        <v>0</v>
      </c>
      <c r="F1564" s="90">
        <f t="shared" si="98"/>
        <v>1738</v>
      </c>
      <c r="G1564" s="82" t="s">
        <v>34</v>
      </c>
      <c r="H1564" s="81" t="s">
        <v>4792</v>
      </c>
      <c r="I1564" s="81" t="s">
        <v>4793</v>
      </c>
      <c r="J1564" s="81" t="s">
        <v>435</v>
      </c>
      <c r="K1564" s="81"/>
      <c r="L1564" s="81"/>
      <c r="M1564" s="81"/>
      <c r="N1564" s="81"/>
      <c r="O1564" s="82"/>
      <c r="P1564" s="81"/>
      <c r="Q1564" s="81"/>
      <c r="R1564" s="81"/>
      <c r="S1564" s="81"/>
      <c r="T1564" s="81"/>
      <c r="U1564" s="81">
        <f t="shared" si="99"/>
        <v>0</v>
      </c>
      <c r="V1564" s="81">
        <f>IFERROR(VLOOKUP(A1564,'Competitors Links &amp; Pricings'!A:G,3,0),"")</f>
        <v>2047.72</v>
      </c>
      <c r="W1564" s="81">
        <f>IFERROR(VLOOKUP(A1564,'Competitors Links &amp; Pricings'!A:G,5,0),"")</f>
        <v>1738</v>
      </c>
      <c r="X1564" s="81" t="str">
        <f>IFERROR(VLOOKUP(A1564,'Competitors Links &amp; Pricings'!A:G,7,0),"")</f>
        <v xml:space="preserve"> </v>
      </c>
      <c r="Y1564" s="81">
        <f>IFERROR(VLOOKUP(A1564,'Competitors Links &amp; Pricings'!A:L,8,0),"")</f>
        <v>8.25</v>
      </c>
      <c r="Z1564" s="81">
        <f>IFERROR(VLOOKUP(A1564,'Competitors Links &amp; Pricings'!A:L,9,0),"")</f>
        <v>13</v>
      </c>
      <c r="AA1564" s="81">
        <f>IFERROR(VLOOKUP(A1564,'Competitors Links &amp; Pricings'!A:L,10,0),"")</f>
        <v>61</v>
      </c>
      <c r="AB1564" s="81">
        <f>IFERROR(VLOOKUP(A1564,'Competitors Links &amp; Pricings'!A:L,11,0),"")</f>
        <v>16.25</v>
      </c>
    </row>
    <row r="1565" spans="1:28" s="83" customFormat="1" ht="12" x14ac:dyDescent="0.25">
      <c r="A1565" s="81" t="s">
        <v>4794</v>
      </c>
      <c r="B1565" s="89">
        <v>1275.28</v>
      </c>
      <c r="C1565" s="89">
        <v>1555.22</v>
      </c>
      <c r="D1565" s="106">
        <f t="shared" si="96"/>
        <v>0.18000025719833854</v>
      </c>
      <c r="E1565" s="90">
        <f t="shared" si="97"/>
        <v>0</v>
      </c>
      <c r="F1565" s="90">
        <f t="shared" si="98"/>
        <v>1690.46</v>
      </c>
      <c r="G1565" s="82" t="s">
        <v>34</v>
      </c>
      <c r="H1565" s="81" t="s">
        <v>4795</v>
      </c>
      <c r="I1565" s="81" t="s">
        <v>4796</v>
      </c>
      <c r="J1565" s="81" t="s">
        <v>435</v>
      </c>
      <c r="K1565" s="81"/>
      <c r="L1565" s="81"/>
      <c r="M1565" s="81"/>
      <c r="N1565" s="81"/>
      <c r="O1565" s="82"/>
      <c r="P1565" s="81"/>
      <c r="Q1565" s="81"/>
      <c r="R1565" s="81"/>
      <c r="S1565" s="81"/>
      <c r="T1565" s="81"/>
      <c r="U1565" s="81">
        <f t="shared" si="99"/>
        <v>0</v>
      </c>
      <c r="V1565" s="81">
        <f>IFERROR(VLOOKUP(A1565,'Competitors Links &amp; Pricings'!A:G,3,0),"")</f>
        <v>1690.46</v>
      </c>
      <c r="W1565" s="81">
        <f>IFERROR(VLOOKUP(A1565,'Competitors Links &amp; Pricings'!A:G,5,0),"")</f>
        <v>1850</v>
      </c>
      <c r="X1565" s="81" t="str">
        <f>IFERROR(VLOOKUP(A1565,'Competitors Links &amp; Pricings'!A:G,7,0),"")</f>
        <v xml:space="preserve"> </v>
      </c>
      <c r="Y1565" s="81">
        <f>IFERROR(VLOOKUP(A1565,'Competitors Links &amp; Pricings'!A:L,8,0),"")</f>
        <v>8.25</v>
      </c>
      <c r="Z1565" s="81">
        <f>IFERROR(VLOOKUP(A1565,'Competitors Links &amp; Pricings'!A:L,9,0),"")</f>
        <v>13</v>
      </c>
      <c r="AA1565" s="81">
        <f>IFERROR(VLOOKUP(A1565,'Competitors Links &amp; Pricings'!A:L,10,0),"")</f>
        <v>62</v>
      </c>
      <c r="AB1565" s="81">
        <f>IFERROR(VLOOKUP(A1565,'Competitors Links &amp; Pricings'!A:L,11,0),"")</f>
        <v>16.25</v>
      </c>
    </row>
    <row r="1566" spans="1:28" s="83" customFormat="1" ht="12" x14ac:dyDescent="0.25">
      <c r="A1566" s="81" t="s">
        <v>4797</v>
      </c>
      <c r="B1566" s="89">
        <v>1548.31</v>
      </c>
      <c r="C1566" s="89">
        <v>1690.34</v>
      </c>
      <c r="D1566" s="106">
        <f t="shared" si="96"/>
        <v>8.4024515777890829E-2</v>
      </c>
      <c r="E1566" s="90">
        <f t="shared" si="97"/>
        <v>0</v>
      </c>
      <c r="F1566" s="90">
        <f t="shared" si="98"/>
        <v>1561</v>
      </c>
      <c r="G1566" s="82" t="s">
        <v>34</v>
      </c>
      <c r="H1566" s="81" t="s">
        <v>4798</v>
      </c>
      <c r="I1566" s="81" t="s">
        <v>4799</v>
      </c>
      <c r="J1566" s="81" t="s">
        <v>435</v>
      </c>
      <c r="K1566" s="81"/>
      <c r="L1566" s="81"/>
      <c r="M1566" s="81"/>
      <c r="N1566" s="81"/>
      <c r="O1566" s="82"/>
      <c r="P1566" s="81"/>
      <c r="Q1566" s="81"/>
      <c r="R1566" s="81"/>
      <c r="S1566" s="81"/>
      <c r="T1566" s="81"/>
      <c r="U1566" s="81">
        <f t="shared" si="99"/>
        <v>0</v>
      </c>
      <c r="V1566" s="81">
        <f>IFERROR(VLOOKUP(A1566,'Competitors Links &amp; Pricings'!A:G,3,0),"")</f>
        <v>1561</v>
      </c>
      <c r="W1566" s="81">
        <f>IFERROR(VLOOKUP(A1566,'Competitors Links &amp; Pricings'!A:G,5,0),"")</f>
        <v>1837.33</v>
      </c>
      <c r="X1566" s="81">
        <f>IFERROR(VLOOKUP(A1566,'Competitors Links &amp; Pricings'!A:G,7,0),"")</f>
        <v>1874.08</v>
      </c>
      <c r="Y1566" s="81">
        <f>IFERROR(VLOOKUP(A1566,'Competitors Links &amp; Pricings'!A:L,8,0),"")</f>
        <v>8.25</v>
      </c>
      <c r="Z1566" s="81">
        <f>IFERROR(VLOOKUP(A1566,'Competitors Links &amp; Pricings'!A:L,9,0),"")</f>
        <v>13</v>
      </c>
      <c r="AA1566" s="81">
        <f>IFERROR(VLOOKUP(A1566,'Competitors Links &amp; Pricings'!A:L,10,0),"")</f>
        <v>62</v>
      </c>
      <c r="AB1566" s="81">
        <f>IFERROR(VLOOKUP(A1566,'Competitors Links &amp; Pricings'!A:L,11,0),"")</f>
        <v>16.25</v>
      </c>
    </row>
    <row r="1567" spans="1:28" s="83" customFormat="1" ht="12" x14ac:dyDescent="0.25">
      <c r="A1567" s="81" t="s">
        <v>4800</v>
      </c>
      <c r="B1567" s="89">
        <v>13604.49</v>
      </c>
      <c r="C1567" s="89">
        <v>14863.65</v>
      </c>
      <c r="D1567" s="106">
        <f t="shared" si="96"/>
        <v>8.4714050721054382E-2</v>
      </c>
      <c r="E1567" s="90">
        <f t="shared" si="97"/>
        <v>0</v>
      </c>
      <c r="F1567" s="90">
        <f t="shared" si="98"/>
        <v>12256.36</v>
      </c>
      <c r="G1567" s="82" t="s">
        <v>34</v>
      </c>
      <c r="H1567" s="81" t="s">
        <v>4801</v>
      </c>
      <c r="I1567" s="81" t="s">
        <v>4802</v>
      </c>
      <c r="J1567" s="81" t="s">
        <v>435</v>
      </c>
      <c r="K1567" s="81"/>
      <c r="L1567" s="81"/>
      <c r="M1567" s="81"/>
      <c r="N1567" s="81"/>
      <c r="O1567" s="82"/>
      <c r="P1567" s="81"/>
      <c r="Q1567" s="81"/>
      <c r="R1567" s="81"/>
      <c r="S1567" s="81"/>
      <c r="T1567" s="81"/>
      <c r="U1567" s="81">
        <f t="shared" si="99"/>
        <v>0</v>
      </c>
      <c r="V1567" s="81">
        <f>IFERROR(VLOOKUP(A1567,'Competitors Links &amp; Pricings'!A:G,3,0),"")</f>
        <v>14650</v>
      </c>
      <c r="W1567" s="81">
        <f>IFERROR(VLOOKUP(A1567,'Competitors Links &amp; Pricings'!A:G,5,0),"")</f>
        <v>12256.36</v>
      </c>
      <c r="X1567" s="81" t="str">
        <f>IFERROR(VLOOKUP(A1567,'Competitors Links &amp; Pricings'!A:G,7,0),"")</f>
        <v xml:space="preserve"> </v>
      </c>
      <c r="Y1567" s="81">
        <f>IFERROR(VLOOKUP(A1567,'Competitors Links &amp; Pricings'!A:L,8,0),"")</f>
        <v>58.4</v>
      </c>
      <c r="Z1567" s="81">
        <f>IFERROR(VLOOKUP(A1567,'Competitors Links &amp; Pricings'!A:L,9,0),"")</f>
        <v>46</v>
      </c>
      <c r="AA1567" s="81">
        <f>IFERROR(VLOOKUP(A1567,'Competitors Links &amp; Pricings'!A:L,10,0),"")</f>
        <v>433</v>
      </c>
      <c r="AB1567" s="81">
        <f>IFERROR(VLOOKUP(A1567,'Competitors Links &amp; Pricings'!A:L,11,0),"")</f>
        <v>13</v>
      </c>
    </row>
    <row r="1568" spans="1:28" s="83" customFormat="1" ht="12" x14ac:dyDescent="0.25">
      <c r="A1568" s="81" t="s">
        <v>4803</v>
      </c>
      <c r="B1568" s="89">
        <v>7535.56</v>
      </c>
      <c r="C1568" s="89">
        <v>12253.7</v>
      </c>
      <c r="D1568" s="106">
        <f t="shared" si="96"/>
        <v>0.38503798852591464</v>
      </c>
      <c r="E1568" s="90">
        <f t="shared" si="97"/>
        <v>0</v>
      </c>
      <c r="F1568" s="90">
        <f t="shared" si="98"/>
        <v>14299</v>
      </c>
      <c r="G1568" s="82" t="s">
        <v>34</v>
      </c>
      <c r="H1568" s="81" t="s">
        <v>4804</v>
      </c>
      <c r="I1568" s="81" t="s">
        <v>4805</v>
      </c>
      <c r="J1568" s="81" t="s">
        <v>435</v>
      </c>
      <c r="K1568" s="81"/>
      <c r="L1568" s="81"/>
      <c r="M1568" s="81"/>
      <c r="N1568" s="81"/>
      <c r="O1568" s="82"/>
      <c r="P1568" s="81"/>
      <c r="Q1568" s="81"/>
      <c r="R1568" s="81"/>
      <c r="S1568" s="81"/>
      <c r="T1568" s="81"/>
      <c r="U1568" s="81">
        <f t="shared" si="99"/>
        <v>0</v>
      </c>
      <c r="V1568" s="81">
        <f>IFERROR(VLOOKUP(A1568,'Competitors Links &amp; Pricings'!A:G,3,0),"")</f>
        <v>17704.09</v>
      </c>
      <c r="W1568" s="81">
        <f>IFERROR(VLOOKUP(A1568,'Competitors Links &amp; Pricings'!A:G,5,0),"")</f>
        <v>14650</v>
      </c>
      <c r="X1568" s="81">
        <f>IFERROR(VLOOKUP(A1568,'Competitors Links &amp; Pricings'!A:G,7,0),"")</f>
        <v>14299</v>
      </c>
      <c r="Y1568" s="81">
        <f>IFERROR(VLOOKUP(A1568,'Competitors Links &amp; Pricings'!A:L,8,0),"")</f>
        <v>58.42</v>
      </c>
      <c r="Z1568" s="81">
        <f>IFERROR(VLOOKUP(A1568,'Competitors Links &amp; Pricings'!A:L,9,0),"")</f>
        <v>46</v>
      </c>
      <c r="AA1568" s="81">
        <f>IFERROR(VLOOKUP(A1568,'Competitors Links &amp; Pricings'!A:L,10,0),"")</f>
        <v>433</v>
      </c>
      <c r="AB1568" s="81">
        <f>IFERROR(VLOOKUP(A1568,'Competitors Links &amp; Pricings'!A:L,11,0),"")</f>
        <v>13</v>
      </c>
    </row>
    <row r="1569" spans="1:28" s="83" customFormat="1" ht="12" x14ac:dyDescent="0.25">
      <c r="A1569" s="81" t="s">
        <v>4806</v>
      </c>
      <c r="B1569" s="89">
        <v>4204.4399999999996</v>
      </c>
      <c r="C1569" s="89">
        <v>7600.7</v>
      </c>
      <c r="D1569" s="106">
        <f t="shared" si="96"/>
        <v>0.44683515991948114</v>
      </c>
      <c r="E1569" s="90">
        <f t="shared" si="97"/>
        <v>0</v>
      </c>
      <c r="F1569" s="90">
        <f t="shared" si="98"/>
        <v>7465.15</v>
      </c>
      <c r="G1569" s="82" t="s">
        <v>34</v>
      </c>
      <c r="H1569" s="81" t="s">
        <v>4807</v>
      </c>
      <c r="I1569" s="81" t="s">
        <v>4808</v>
      </c>
      <c r="J1569" s="81" t="s">
        <v>435</v>
      </c>
      <c r="K1569" s="81"/>
      <c r="L1569" s="81"/>
      <c r="M1569" s="81"/>
      <c r="N1569" s="81"/>
      <c r="O1569" s="82"/>
      <c r="P1569" s="81"/>
      <c r="Q1569" s="81"/>
      <c r="R1569" s="81"/>
      <c r="S1569" s="81"/>
      <c r="T1569" s="81"/>
      <c r="U1569" s="81">
        <f t="shared" si="99"/>
        <v>0</v>
      </c>
      <c r="V1569" s="81">
        <f>IFERROR(VLOOKUP(A1569,'Competitors Links &amp; Pricings'!A:G,3,0),"")</f>
        <v>7465.15</v>
      </c>
      <c r="W1569" s="81" t="str">
        <f>IFERROR(VLOOKUP(A1569,'Competitors Links &amp; Pricings'!A:G,5,0),"")</f>
        <v xml:space="preserve"> </v>
      </c>
      <c r="X1569" s="81" t="str">
        <f>IFERROR(VLOOKUP(A1569,'Competitors Links &amp; Pricings'!A:G,7,0),"")</f>
        <v xml:space="preserve"> </v>
      </c>
      <c r="Y1569" s="81">
        <f>IFERROR(VLOOKUP(A1569,'Competitors Links &amp; Pricings'!A:L,8,0),"")</f>
        <v>20.25</v>
      </c>
      <c r="Z1569" s="81">
        <f>IFERROR(VLOOKUP(A1569,'Competitors Links &amp; Pricings'!A:L,9,0),"")</f>
        <v>46.5</v>
      </c>
      <c r="AA1569" s="81">
        <f>IFERROR(VLOOKUP(A1569,'Competitors Links &amp; Pricings'!A:L,10,0),"")</f>
        <v>256</v>
      </c>
      <c r="AB1569" s="81">
        <f>IFERROR(VLOOKUP(A1569,'Competitors Links &amp; Pricings'!A:L,11,0),"")</f>
        <v>13</v>
      </c>
    </row>
    <row r="1570" spans="1:28" s="83" customFormat="1" ht="12" x14ac:dyDescent="0.25">
      <c r="A1570" s="81" t="s">
        <v>4809</v>
      </c>
      <c r="B1570" s="89">
        <v>4253.93</v>
      </c>
      <c r="C1570" s="89">
        <v>5064.3900000000003</v>
      </c>
      <c r="D1570" s="106">
        <f t="shared" si="96"/>
        <v>0.16003111924634555</v>
      </c>
      <c r="E1570" s="90">
        <f t="shared" si="97"/>
        <v>0</v>
      </c>
      <c r="F1570" s="90">
        <f t="shared" si="98"/>
        <v>4139.99</v>
      </c>
      <c r="G1570" s="82" t="s">
        <v>34</v>
      </c>
      <c r="H1570" s="81" t="s">
        <v>4810</v>
      </c>
      <c r="I1570" s="81" t="s">
        <v>4811</v>
      </c>
      <c r="J1570" s="81" t="s">
        <v>435</v>
      </c>
      <c r="K1570" s="81"/>
      <c r="L1570" s="81"/>
      <c r="M1570" s="81"/>
      <c r="N1570" s="81"/>
      <c r="O1570" s="82"/>
      <c r="P1570" s="81"/>
      <c r="Q1570" s="81"/>
      <c r="R1570" s="81"/>
      <c r="S1570" s="81"/>
      <c r="T1570" s="81"/>
      <c r="U1570" s="81">
        <f t="shared" si="99"/>
        <v>0</v>
      </c>
      <c r="V1570" s="81">
        <f>IFERROR(VLOOKUP(A1570,'Competitors Links &amp; Pricings'!A:G,3,0),"")</f>
        <v>4139.99</v>
      </c>
      <c r="W1570" s="81" t="str">
        <f>IFERROR(VLOOKUP(A1570,'Competitors Links &amp; Pricings'!A:G,5,0),"")</f>
        <v xml:space="preserve"> </v>
      </c>
      <c r="X1570" s="81" t="str">
        <f>IFERROR(VLOOKUP(A1570,'Competitors Links &amp; Pricings'!A:G,7,0),"")</f>
        <v xml:space="preserve"> </v>
      </c>
      <c r="Y1570" s="81">
        <f>IFERROR(VLOOKUP(A1570,'Competitors Links &amp; Pricings'!A:L,8,0),"")</f>
        <v>23</v>
      </c>
      <c r="Z1570" s="81">
        <f>IFERROR(VLOOKUP(A1570,'Competitors Links &amp; Pricings'!A:L,9,0),"")</f>
        <v>36</v>
      </c>
      <c r="AA1570" s="81">
        <f>IFERROR(VLOOKUP(A1570,'Competitors Links &amp; Pricings'!A:L,10,0),"")</f>
        <v>113</v>
      </c>
      <c r="AB1570" s="81">
        <f>IFERROR(VLOOKUP(A1570,'Competitors Links &amp; Pricings'!A:L,11,0),"")</f>
        <v>18</v>
      </c>
    </row>
    <row r="1571" spans="1:28" s="83" customFormat="1" ht="12" x14ac:dyDescent="0.25">
      <c r="A1571" s="81" t="s">
        <v>4812</v>
      </c>
      <c r="B1571" s="89">
        <v>7035.96</v>
      </c>
      <c r="C1571" s="89">
        <v>8005.62</v>
      </c>
      <c r="D1571" s="106">
        <f t="shared" si="96"/>
        <v>0.12112241150591707</v>
      </c>
      <c r="E1571" s="90">
        <f t="shared" si="97"/>
        <v>0</v>
      </c>
      <c r="F1571" s="90">
        <f t="shared" si="98"/>
        <v>8169</v>
      </c>
      <c r="G1571" s="82" t="s">
        <v>34</v>
      </c>
      <c r="H1571" s="81" t="s">
        <v>4813</v>
      </c>
      <c r="I1571" s="81" t="s">
        <v>4814</v>
      </c>
      <c r="J1571" s="81" t="s">
        <v>435</v>
      </c>
      <c r="K1571" s="81"/>
      <c r="L1571" s="81"/>
      <c r="M1571" s="81"/>
      <c r="N1571" s="81"/>
      <c r="O1571" s="82"/>
      <c r="P1571" s="81"/>
      <c r="Q1571" s="81"/>
      <c r="R1571" s="81"/>
      <c r="S1571" s="81"/>
      <c r="T1571" s="81"/>
      <c r="U1571" s="81">
        <f t="shared" si="99"/>
        <v>0</v>
      </c>
      <c r="V1571" s="81">
        <f>IFERROR(VLOOKUP(A1571,'Competitors Links &amp; Pricings'!A:G,3,0),"")</f>
        <v>8169</v>
      </c>
      <c r="W1571" s="81">
        <f>IFERROR(VLOOKUP(A1571,'Competitors Links &amp; Pricings'!A:G,5,0),"")</f>
        <v>8265.89</v>
      </c>
      <c r="X1571" s="81">
        <f>IFERROR(VLOOKUP(A1571,'Competitors Links &amp; Pricings'!A:G,7,0),"")</f>
        <v>8890</v>
      </c>
      <c r="Y1571" s="81">
        <f>IFERROR(VLOOKUP(A1571,'Competitors Links &amp; Pricings'!A:L,8,0),"")</f>
        <v>30</v>
      </c>
      <c r="Z1571" s="81">
        <f>IFERROR(VLOOKUP(A1571,'Competitors Links &amp; Pricings'!A:L,9,0),"")</f>
        <v>54</v>
      </c>
      <c r="AA1571" s="81">
        <f>IFERROR(VLOOKUP(A1571,'Competitors Links &amp; Pricings'!A:L,10,0),"")</f>
        <v>36</v>
      </c>
      <c r="AB1571" s="81">
        <f>IFERROR(VLOOKUP(A1571,'Competitors Links &amp; Pricings'!A:L,11,0),"")</f>
        <v>34</v>
      </c>
    </row>
    <row r="1572" spans="1:28" s="83" customFormat="1" ht="12" x14ac:dyDescent="0.25">
      <c r="A1572" s="81" t="s">
        <v>4815</v>
      </c>
      <c r="B1572" s="89">
        <v>3855.06</v>
      </c>
      <c r="C1572" s="89">
        <v>4383.8599999999997</v>
      </c>
      <c r="D1572" s="106">
        <f t="shared" si="96"/>
        <v>0.1206242900092612</v>
      </c>
      <c r="E1572" s="90">
        <f t="shared" si="97"/>
        <v>0</v>
      </c>
      <c r="F1572" s="90">
        <f t="shared" si="98"/>
        <v>4473.33</v>
      </c>
      <c r="G1572" s="82" t="s">
        <v>34</v>
      </c>
      <c r="H1572" s="81" t="s">
        <v>4816</v>
      </c>
      <c r="I1572" s="81" t="s">
        <v>4817</v>
      </c>
      <c r="J1572" s="81" t="s">
        <v>435</v>
      </c>
      <c r="K1572" s="81"/>
      <c r="L1572" s="81"/>
      <c r="M1572" s="81"/>
      <c r="N1572" s="81"/>
      <c r="O1572" s="82"/>
      <c r="P1572" s="81"/>
      <c r="Q1572" s="81"/>
      <c r="R1572" s="81"/>
      <c r="S1572" s="81"/>
      <c r="T1572" s="81"/>
      <c r="U1572" s="81">
        <f t="shared" si="99"/>
        <v>0</v>
      </c>
      <c r="V1572" s="81">
        <f>IFERROR(VLOOKUP(A1572,'Competitors Links &amp; Pricings'!A:G,3,0),"")</f>
        <v>4473.33</v>
      </c>
      <c r="W1572" s="81">
        <f>IFERROR(VLOOKUP(A1572,'Competitors Links &amp; Pricings'!A:G,5,0),"")</f>
        <v>4569</v>
      </c>
      <c r="X1572" s="81">
        <f>IFERROR(VLOOKUP(A1572,'Competitors Links &amp; Pricings'!A:G,7,0),"")</f>
        <v>4655.28</v>
      </c>
      <c r="Y1572" s="81">
        <f>IFERROR(VLOOKUP(A1572,'Competitors Links &amp; Pricings'!A:L,8,0),"")</f>
        <v>23</v>
      </c>
      <c r="Z1572" s="81">
        <f>IFERROR(VLOOKUP(A1572,'Competitors Links &amp; Pricings'!A:L,9,0),"")</f>
        <v>36</v>
      </c>
      <c r="AA1572" s="81">
        <f>IFERROR(VLOOKUP(A1572,'Competitors Links &amp; Pricings'!A:L,10,0),"")</f>
        <v>98</v>
      </c>
      <c r="AB1572" s="81">
        <f>IFERROR(VLOOKUP(A1572,'Competitors Links &amp; Pricings'!A:L,11,0),"")</f>
        <v>18</v>
      </c>
    </row>
    <row r="1573" spans="1:28" s="92" customFormat="1" ht="12" x14ac:dyDescent="0.25">
      <c r="A1573" s="91" t="s">
        <v>4818</v>
      </c>
      <c r="B1573" s="89">
        <v>27497.78</v>
      </c>
      <c r="C1573" s="89">
        <v>33822.85</v>
      </c>
      <c r="D1573" s="106">
        <f t="shared" si="96"/>
        <v>0.18700582594311241</v>
      </c>
      <c r="E1573" s="90">
        <f t="shared" si="97"/>
        <v>0</v>
      </c>
      <c r="F1573" s="90">
        <f t="shared" si="98"/>
        <v>32768</v>
      </c>
      <c r="G1573" s="100" t="s">
        <v>34</v>
      </c>
      <c r="H1573" s="101" t="s">
        <v>4819</v>
      </c>
      <c r="I1573" s="101" t="s">
        <v>4820</v>
      </c>
      <c r="J1573" s="101" t="s">
        <v>435</v>
      </c>
      <c r="K1573" s="101"/>
      <c r="L1573" s="101"/>
      <c r="M1573" s="101"/>
      <c r="N1573" s="101"/>
      <c r="O1573" s="100"/>
      <c r="P1573" s="101"/>
      <c r="Q1573" s="101"/>
      <c r="R1573" s="101"/>
      <c r="S1573" s="101"/>
      <c r="T1573" s="101"/>
      <c r="U1573" s="81">
        <f t="shared" si="99"/>
        <v>0</v>
      </c>
      <c r="V1573" s="101">
        <f>IFERROR(VLOOKUP(A1573,'Competitors Links &amp; Pricings'!A:G,3,0),"")</f>
        <v>32768</v>
      </c>
      <c r="W1573" s="101">
        <f>IFERROR(VLOOKUP(A1573,'Competitors Links &amp; Pricings'!A:G,5,0),"")</f>
        <v>33862.85</v>
      </c>
      <c r="X1573" s="101">
        <f>IFERROR(VLOOKUP(A1573,'Competitors Links &amp; Pricings'!A:G,7,0),"")</f>
        <v>39940</v>
      </c>
      <c r="Y1573" s="101">
        <f>IFERROR(VLOOKUP(A1573,'Competitors Links &amp; Pricings'!A:L,8,0),"")</f>
        <v>44.2</v>
      </c>
      <c r="Z1573" s="101">
        <f>IFERROR(VLOOKUP(A1573,'Competitors Links &amp; Pricings'!A:L,9,0),"")</f>
        <v>67.3</v>
      </c>
      <c r="AA1573" s="101">
        <f>IFERROR(VLOOKUP(A1573,'Competitors Links &amp; Pricings'!A:L,10,0),"")</f>
        <v>4425.12</v>
      </c>
      <c r="AB1573" s="101">
        <f>IFERROR(VLOOKUP(A1573,'Competitors Links &amp; Pricings'!A:L,11,0),"")</f>
        <v>21.8</v>
      </c>
    </row>
    <row r="1574" spans="1:28" s="92" customFormat="1" ht="12" x14ac:dyDescent="0.25">
      <c r="A1574" s="91" t="s">
        <v>4821</v>
      </c>
      <c r="B1574" s="89">
        <v>14.07</v>
      </c>
      <c r="C1574" s="89">
        <v>18.43</v>
      </c>
      <c r="D1574" s="106">
        <f t="shared" si="96"/>
        <v>0.2365708084644601</v>
      </c>
      <c r="E1574" s="90">
        <f t="shared" si="97"/>
        <v>0</v>
      </c>
      <c r="F1574" s="90">
        <f t="shared" si="98"/>
        <v>20.66</v>
      </c>
      <c r="G1574" s="100" t="s">
        <v>527</v>
      </c>
      <c r="H1574" s="101" t="s">
        <v>4822</v>
      </c>
      <c r="I1574" s="101" t="s">
        <v>4823</v>
      </c>
      <c r="J1574" s="101" t="s">
        <v>169</v>
      </c>
      <c r="K1574" s="101"/>
      <c r="L1574" s="101"/>
      <c r="M1574" s="101"/>
      <c r="N1574" s="101"/>
      <c r="O1574" s="100"/>
      <c r="P1574" s="101"/>
      <c r="Q1574" s="101"/>
      <c r="R1574" s="101"/>
      <c r="S1574" s="101"/>
      <c r="T1574" s="101"/>
      <c r="U1574" s="81">
        <f t="shared" si="99"/>
        <v>0</v>
      </c>
      <c r="V1574" s="101">
        <f>IFERROR(VLOOKUP(A1574,'Competitors Links &amp; Pricings'!A:G,3,0),"")</f>
        <v>20.66</v>
      </c>
      <c r="W1574" s="101">
        <f>IFERROR(VLOOKUP(A1574,'Competitors Links &amp; Pricings'!A:G,5,0),"")</f>
        <v>20.66</v>
      </c>
      <c r="X1574" s="101">
        <f>IFERROR(VLOOKUP(A1574,'Competitors Links &amp; Pricings'!A:G,7,0),"")</f>
        <v>20.66</v>
      </c>
      <c r="Y1574" s="101">
        <f>IFERROR(VLOOKUP(A1574,'Competitors Links &amp; Pricings'!A:L,8,0),"")</f>
        <v>2.5</v>
      </c>
      <c r="Z1574" s="101">
        <f>IFERROR(VLOOKUP(A1574,'Competitors Links &amp; Pricings'!A:L,9,0),"")</f>
        <v>12</v>
      </c>
      <c r="AA1574" s="101">
        <f>IFERROR(VLOOKUP(A1574,'Competitors Links &amp; Pricings'!A:L,10,0),"")</f>
        <v>3.7</v>
      </c>
      <c r="AB1574" s="101">
        <f>IFERROR(VLOOKUP(A1574,'Competitors Links &amp; Pricings'!A:L,11,0),"")</f>
        <v>2</v>
      </c>
    </row>
    <row r="1575" spans="1:28" s="92" customFormat="1" ht="12" x14ac:dyDescent="0.25">
      <c r="A1575" s="91" t="s">
        <v>4824</v>
      </c>
      <c r="B1575" s="89">
        <v>1.93</v>
      </c>
      <c r="C1575" s="89">
        <v>2.72</v>
      </c>
      <c r="D1575" s="106">
        <f t="shared" si="96"/>
        <v>0.29044117647058831</v>
      </c>
      <c r="E1575" s="90">
        <f t="shared" si="97"/>
        <v>0</v>
      </c>
      <c r="F1575" s="90">
        <f t="shared" si="98"/>
        <v>2.77</v>
      </c>
      <c r="G1575" s="100" t="s">
        <v>527</v>
      </c>
      <c r="H1575" s="101" t="s">
        <v>4825</v>
      </c>
      <c r="I1575" s="101" t="s">
        <v>4826</v>
      </c>
      <c r="J1575" s="101" t="s">
        <v>169</v>
      </c>
      <c r="K1575" s="101"/>
      <c r="L1575" s="101"/>
      <c r="M1575" s="101"/>
      <c r="N1575" s="101"/>
      <c r="O1575" s="100"/>
      <c r="P1575" s="101"/>
      <c r="Q1575" s="101"/>
      <c r="R1575" s="101"/>
      <c r="S1575" s="101"/>
      <c r="T1575" s="101"/>
      <c r="U1575" s="81">
        <f t="shared" si="99"/>
        <v>0</v>
      </c>
      <c r="V1575" s="101">
        <f>IFERROR(VLOOKUP(A1575,'Competitors Links &amp; Pricings'!A:G,3,0),"")</f>
        <v>2.77</v>
      </c>
      <c r="W1575" s="101">
        <f>IFERROR(VLOOKUP(A1575,'Competitors Links &amp; Pricings'!A:G,5,0),"")</f>
        <v>2.84</v>
      </c>
      <c r="X1575" s="101">
        <f>IFERROR(VLOOKUP(A1575,'Competitors Links &amp; Pricings'!A:G,7,0),"")</f>
        <v>2.84</v>
      </c>
      <c r="Y1575" s="101">
        <f>IFERROR(VLOOKUP(A1575,'Competitors Links &amp; Pricings'!A:L,8,0),"")</f>
        <v>15.6</v>
      </c>
      <c r="Z1575" s="101">
        <f>IFERROR(VLOOKUP(A1575,'Competitors Links &amp; Pricings'!A:L,9,0),"")</f>
        <v>18.899999999999999</v>
      </c>
      <c r="AA1575" s="101">
        <f>IFERROR(VLOOKUP(A1575,'Competitors Links &amp; Pricings'!A:L,10,0),"")</f>
        <v>11</v>
      </c>
      <c r="AB1575" s="101">
        <f>IFERROR(VLOOKUP(A1575,'Competitors Links &amp; Pricings'!A:L,11,0),"")</f>
        <v>4.3</v>
      </c>
    </row>
    <row r="1576" spans="1:28" s="92" customFormat="1" ht="12" x14ac:dyDescent="0.25">
      <c r="A1576" s="91" t="s">
        <v>4827</v>
      </c>
      <c r="B1576" s="89">
        <v>61.99</v>
      </c>
      <c r="C1576" s="89">
        <v>77.83</v>
      </c>
      <c r="D1576" s="106">
        <f t="shared" si="96"/>
        <v>0.20352049338301423</v>
      </c>
      <c r="E1576" s="90">
        <f t="shared" si="97"/>
        <v>0</v>
      </c>
      <c r="F1576" s="90">
        <f t="shared" si="98"/>
        <v>88.02</v>
      </c>
      <c r="G1576" s="100" t="s">
        <v>60</v>
      </c>
      <c r="H1576" s="101" t="s">
        <v>4828</v>
      </c>
      <c r="I1576" s="101" t="s">
        <v>4829</v>
      </c>
      <c r="J1576" s="101" t="s">
        <v>169</v>
      </c>
      <c r="K1576" s="101"/>
      <c r="L1576" s="101"/>
      <c r="M1576" s="101"/>
      <c r="N1576" s="101"/>
      <c r="O1576" s="100"/>
      <c r="P1576" s="101"/>
      <c r="Q1576" s="101"/>
      <c r="R1576" s="101"/>
      <c r="S1576" s="101"/>
      <c r="T1576" s="101"/>
      <c r="U1576" s="81">
        <f t="shared" si="99"/>
        <v>0</v>
      </c>
      <c r="V1576" s="101">
        <f>IFERROR(VLOOKUP(A1576,'Competitors Links &amp; Pricings'!A:G,3,0),"")</f>
        <v>88.02</v>
      </c>
      <c r="W1576" s="101">
        <f>IFERROR(VLOOKUP(A1576,'Competitors Links &amp; Pricings'!A:G,5,0),"")</f>
        <v>88.76</v>
      </c>
      <c r="X1576" s="101">
        <f>IFERROR(VLOOKUP(A1576,'Competitors Links &amp; Pricings'!A:G,7,0),"")</f>
        <v>93</v>
      </c>
      <c r="Y1576" s="101">
        <f>IFERROR(VLOOKUP(A1576,'Competitors Links &amp; Pricings'!A:L,8,0),"")</f>
        <v>7</v>
      </c>
      <c r="Z1576" s="101">
        <f>IFERROR(VLOOKUP(A1576,'Competitors Links &amp; Pricings'!A:L,9,0),"")</f>
        <v>48</v>
      </c>
      <c r="AA1576" s="101">
        <f>IFERROR(VLOOKUP(A1576,'Competitors Links &amp; Pricings'!A:L,10,0),"")</f>
        <v>19.2</v>
      </c>
      <c r="AB1576" s="101">
        <f>IFERROR(VLOOKUP(A1576,'Competitors Links &amp; Pricings'!A:L,11,0),"")</f>
        <v>2</v>
      </c>
    </row>
    <row r="1577" spans="1:28" s="83" customFormat="1" ht="12" x14ac:dyDescent="0.25">
      <c r="A1577" s="81" t="s">
        <v>4830</v>
      </c>
      <c r="B1577" s="89">
        <v>16.88</v>
      </c>
      <c r="C1577" s="89">
        <v>20.37</v>
      </c>
      <c r="D1577" s="106">
        <f t="shared" si="96"/>
        <v>0.17133038782523327</v>
      </c>
      <c r="E1577" s="90">
        <f t="shared" si="97"/>
        <v>0</v>
      </c>
      <c r="F1577" s="90">
        <f t="shared" si="98"/>
        <v>22.14</v>
      </c>
      <c r="G1577" s="82" t="s">
        <v>34</v>
      </c>
      <c r="H1577" s="81" t="s">
        <v>4831</v>
      </c>
      <c r="I1577" s="81" t="s">
        <v>4832</v>
      </c>
      <c r="J1577" s="81" t="s">
        <v>439</v>
      </c>
      <c r="K1577" s="81"/>
      <c r="L1577" s="81"/>
      <c r="M1577" s="81"/>
      <c r="N1577" s="81"/>
      <c r="O1577" s="82"/>
      <c r="P1577" s="81"/>
      <c r="Q1577" s="81"/>
      <c r="R1577" s="81"/>
      <c r="S1577" s="81"/>
      <c r="T1577" s="81"/>
      <c r="U1577" s="81">
        <f t="shared" si="99"/>
        <v>0</v>
      </c>
      <c r="V1577" s="81">
        <f>IFERROR(VLOOKUP(A1577,'Competitors Links &amp; Pricings'!A:G,3,0),"")</f>
        <v>23.9</v>
      </c>
      <c r="W1577" s="81">
        <f>IFERROR(VLOOKUP(A1577,'Competitors Links &amp; Pricings'!A:G,5,0),"")</f>
        <v>22.14</v>
      </c>
      <c r="X1577" s="81">
        <f>IFERROR(VLOOKUP(A1577,'Competitors Links &amp; Pricings'!A:G,7,0),"")</f>
        <v>22.5</v>
      </c>
      <c r="Y1577" s="81">
        <f>IFERROR(VLOOKUP(A1577,'Competitors Links &amp; Pricings'!A:L,8,0),"")</f>
        <v>3.25</v>
      </c>
      <c r="Z1577" s="81">
        <f>IFERROR(VLOOKUP(A1577,'Competitors Links &amp; Pricings'!A:L,9,0),"")</f>
        <v>2.5</v>
      </c>
      <c r="AA1577" s="81">
        <f>IFERROR(VLOOKUP(A1577,'Competitors Links &amp; Pricings'!A:L,10,0),"")</f>
        <v>30</v>
      </c>
      <c r="AB1577" s="81">
        <f>IFERROR(VLOOKUP(A1577,'Competitors Links &amp; Pricings'!A:L,11,0),"")</f>
        <v>0.75</v>
      </c>
    </row>
    <row r="1578" spans="1:28" s="83" customFormat="1" ht="12" x14ac:dyDescent="0.25">
      <c r="A1578" s="81" t="s">
        <v>4833</v>
      </c>
      <c r="B1578" s="89">
        <v>12.16</v>
      </c>
      <c r="C1578" s="89">
        <v>13.24</v>
      </c>
      <c r="D1578" s="106">
        <f t="shared" si="96"/>
        <v>8.1570996978851965E-2</v>
      </c>
      <c r="E1578" s="90">
        <f t="shared" si="97"/>
        <v>0</v>
      </c>
      <c r="F1578" s="90">
        <f t="shared" si="98"/>
        <v>14.39</v>
      </c>
      <c r="G1578" s="82" t="s">
        <v>34</v>
      </c>
      <c r="H1578" s="81" t="s">
        <v>4834</v>
      </c>
      <c r="I1578" s="81" t="s">
        <v>4835</v>
      </c>
      <c r="J1578" s="81" t="s">
        <v>169</v>
      </c>
      <c r="K1578" s="81"/>
      <c r="L1578" s="81"/>
      <c r="M1578" s="81"/>
      <c r="N1578" s="81"/>
      <c r="O1578" s="82"/>
      <c r="P1578" s="81"/>
      <c r="Q1578" s="81"/>
      <c r="R1578" s="81"/>
      <c r="S1578" s="81"/>
      <c r="T1578" s="81"/>
      <c r="U1578" s="81">
        <f t="shared" si="99"/>
        <v>0</v>
      </c>
      <c r="V1578" s="81">
        <f>IFERROR(VLOOKUP(A1578,'Competitors Links &amp; Pricings'!A:G,3,0),"")</f>
        <v>15.87</v>
      </c>
      <c r="W1578" s="81">
        <f>IFERROR(VLOOKUP(A1578,'Competitors Links &amp; Pricings'!A:G,5,0),"")</f>
        <v>14.39</v>
      </c>
      <c r="X1578" s="81">
        <f>IFERROR(VLOOKUP(A1578,'Competitors Links &amp; Pricings'!A:G,7,0),"")</f>
        <v>15.87</v>
      </c>
      <c r="Y1578" s="81">
        <f>IFERROR(VLOOKUP(A1578,'Competitors Links &amp; Pricings'!A:L,8,0),"")</f>
        <v>18.5</v>
      </c>
      <c r="Z1578" s="81">
        <f>IFERROR(VLOOKUP(A1578,'Competitors Links &amp; Pricings'!A:L,9,0),"")</f>
        <v>13.5</v>
      </c>
      <c r="AA1578" s="81">
        <f>IFERROR(VLOOKUP(A1578,'Competitors Links &amp; Pricings'!A:L,10,0),"")</f>
        <v>1</v>
      </c>
      <c r="AB1578" s="81">
        <f>IFERROR(VLOOKUP(A1578,'Competitors Links &amp; Pricings'!A:L,11,0),"")</f>
        <v>0.2</v>
      </c>
    </row>
    <row r="1579" spans="1:28" s="83" customFormat="1" ht="12" x14ac:dyDescent="0.25">
      <c r="A1579" s="81" t="s">
        <v>4836</v>
      </c>
      <c r="B1579" s="89">
        <v>11.76</v>
      </c>
      <c r="C1579" s="89">
        <v>13.88</v>
      </c>
      <c r="D1579" s="106">
        <f t="shared" si="96"/>
        <v>0.15273775216138336</v>
      </c>
      <c r="E1579" s="90">
        <f t="shared" si="97"/>
        <v>0</v>
      </c>
      <c r="F1579" s="90">
        <f t="shared" si="98"/>
        <v>12.38</v>
      </c>
      <c r="G1579" s="82" t="s">
        <v>34</v>
      </c>
      <c r="H1579" s="81" t="s">
        <v>4837</v>
      </c>
      <c r="I1579" s="81" t="s">
        <v>4838</v>
      </c>
      <c r="J1579" s="81" t="s">
        <v>169</v>
      </c>
      <c r="K1579" s="81"/>
      <c r="L1579" s="81"/>
      <c r="M1579" s="81"/>
      <c r="N1579" s="81"/>
      <c r="O1579" s="82"/>
      <c r="P1579" s="81"/>
      <c r="Q1579" s="81"/>
      <c r="R1579" s="81"/>
      <c r="S1579" s="81"/>
      <c r="T1579" s="81"/>
      <c r="U1579" s="81">
        <f t="shared" si="99"/>
        <v>0</v>
      </c>
      <c r="V1579" s="81">
        <f>IFERROR(VLOOKUP(A1579,'Competitors Links &amp; Pricings'!A:G,3,0),"")</f>
        <v>12.38</v>
      </c>
      <c r="W1579" s="81">
        <f>IFERROR(VLOOKUP(A1579,'Competitors Links &amp; Pricings'!A:G,5,0),"")</f>
        <v>15.35</v>
      </c>
      <c r="X1579" s="81">
        <f>IFERROR(VLOOKUP(A1579,'Competitors Links &amp; Pricings'!A:G,7,0),"")</f>
        <v>15.35</v>
      </c>
      <c r="Y1579" s="81">
        <f>IFERROR(VLOOKUP(A1579,'Competitors Links &amp; Pricings'!A:L,8,0),"")</f>
        <v>13.25</v>
      </c>
      <c r="Z1579" s="81">
        <f>IFERROR(VLOOKUP(A1579,'Competitors Links &amp; Pricings'!A:L,9,0),"")</f>
        <v>18</v>
      </c>
      <c r="AA1579" s="81">
        <f>IFERROR(VLOOKUP(A1579,'Competitors Links &amp; Pricings'!A:L,10,0),"")</f>
        <v>1</v>
      </c>
      <c r="AB1579" s="81">
        <f>IFERROR(VLOOKUP(A1579,'Competitors Links &amp; Pricings'!A:L,11,0),"")</f>
        <v>3</v>
      </c>
    </row>
    <row r="1580" spans="1:28" s="83" customFormat="1" ht="12" x14ac:dyDescent="0.25">
      <c r="A1580" s="81" t="s">
        <v>4839</v>
      </c>
      <c r="B1580" s="89">
        <v>16.88</v>
      </c>
      <c r="C1580" s="89">
        <v>19.38</v>
      </c>
      <c r="D1580" s="106">
        <f t="shared" si="96"/>
        <v>0.12899896800825594</v>
      </c>
      <c r="E1580" s="90">
        <f t="shared" si="97"/>
        <v>0</v>
      </c>
      <c r="F1580" s="90">
        <f t="shared" si="98"/>
        <v>21.06</v>
      </c>
      <c r="G1580" s="82" t="s">
        <v>34</v>
      </c>
      <c r="H1580" s="81" t="s">
        <v>4840</v>
      </c>
      <c r="I1580" s="81" t="s">
        <v>4841</v>
      </c>
      <c r="J1580" s="81" t="s">
        <v>439</v>
      </c>
      <c r="K1580" s="81"/>
      <c r="L1580" s="81"/>
      <c r="M1580" s="81"/>
      <c r="N1580" s="81"/>
      <c r="O1580" s="82"/>
      <c r="P1580" s="81"/>
      <c r="Q1580" s="81"/>
      <c r="R1580" s="81"/>
      <c r="S1580" s="81"/>
      <c r="T1580" s="81"/>
      <c r="U1580" s="81">
        <f t="shared" si="99"/>
        <v>0</v>
      </c>
      <c r="V1580" s="81">
        <f>IFERROR(VLOOKUP(A1580,'Competitors Links &amp; Pricings'!A:G,3,0),"")</f>
        <v>23.9</v>
      </c>
      <c r="W1580" s="81">
        <f>IFERROR(VLOOKUP(A1580,'Competitors Links &amp; Pricings'!A:G,5,0),"")</f>
        <v>22.14</v>
      </c>
      <c r="X1580" s="81">
        <f>IFERROR(VLOOKUP(A1580,'Competitors Links &amp; Pricings'!A:G,7,0),"")</f>
        <v>21.06</v>
      </c>
      <c r="Y1580" s="81">
        <f>IFERROR(VLOOKUP(A1580,'Competitors Links &amp; Pricings'!A:L,8,0),"")</f>
        <v>3.25</v>
      </c>
      <c r="Z1580" s="81">
        <f>IFERROR(VLOOKUP(A1580,'Competitors Links &amp; Pricings'!A:L,9,0),"")</f>
        <v>2.5</v>
      </c>
      <c r="AA1580" s="81">
        <f>IFERROR(VLOOKUP(A1580,'Competitors Links &amp; Pricings'!A:L,10,0),"")</f>
        <v>30</v>
      </c>
      <c r="AB1580" s="81">
        <f>IFERROR(VLOOKUP(A1580,'Competitors Links &amp; Pricings'!A:L,11,0),"")</f>
        <v>0.75</v>
      </c>
    </row>
    <row r="1581" spans="1:28" s="83" customFormat="1" ht="12" x14ac:dyDescent="0.25">
      <c r="A1581" s="81" t="s">
        <v>4842</v>
      </c>
      <c r="B1581" s="89">
        <v>11.76</v>
      </c>
      <c r="C1581" s="89">
        <v>13.88</v>
      </c>
      <c r="D1581" s="106">
        <f t="shared" si="96"/>
        <v>0.15273775216138336</v>
      </c>
      <c r="E1581" s="90">
        <f t="shared" si="97"/>
        <v>0</v>
      </c>
      <c r="F1581" s="90">
        <f t="shared" si="98"/>
        <v>12.38</v>
      </c>
      <c r="G1581" s="82" t="s">
        <v>34</v>
      </c>
      <c r="H1581" s="81" t="s">
        <v>4843</v>
      </c>
      <c r="I1581" s="81" t="s">
        <v>4844</v>
      </c>
      <c r="J1581" s="81" t="s">
        <v>169</v>
      </c>
      <c r="K1581" s="81"/>
      <c r="L1581" s="81"/>
      <c r="M1581" s="81"/>
      <c r="N1581" s="81"/>
      <c r="O1581" s="82"/>
      <c r="P1581" s="81"/>
      <c r="Q1581" s="81"/>
      <c r="R1581" s="81"/>
      <c r="S1581" s="81"/>
      <c r="T1581" s="81"/>
      <c r="U1581" s="81">
        <f t="shared" si="99"/>
        <v>0</v>
      </c>
      <c r="V1581" s="81">
        <f>IFERROR(VLOOKUP(A1581,'Competitors Links &amp; Pricings'!A:G,3,0),"")</f>
        <v>14.06</v>
      </c>
      <c r="W1581" s="81">
        <f>IFERROR(VLOOKUP(A1581,'Competitors Links &amp; Pricings'!A:G,5,0),"")</f>
        <v>12.38</v>
      </c>
      <c r="X1581" s="81">
        <f>IFERROR(VLOOKUP(A1581,'Competitors Links &amp; Pricings'!A:G,7,0),"")</f>
        <v>15.35</v>
      </c>
      <c r="Y1581" s="81">
        <f>IFERROR(VLOOKUP(A1581,'Competitors Links &amp; Pricings'!A:L,8,0),"")</f>
        <v>14</v>
      </c>
      <c r="Z1581" s="81">
        <f>IFERROR(VLOOKUP(A1581,'Competitors Links &amp; Pricings'!A:L,9,0),"")</f>
        <v>19</v>
      </c>
      <c r="AA1581" s="81">
        <f>IFERROR(VLOOKUP(A1581,'Competitors Links &amp; Pricings'!A:L,10,0),"")</f>
        <v>0.05</v>
      </c>
      <c r="AB1581" s="81">
        <f>IFERROR(VLOOKUP(A1581,'Competitors Links &amp; Pricings'!A:L,11,0),"")</f>
        <v>1.5</v>
      </c>
    </row>
    <row r="1582" spans="1:28" s="83" customFormat="1" ht="12" x14ac:dyDescent="0.25">
      <c r="A1582" s="81" t="s">
        <v>4845</v>
      </c>
      <c r="B1582" s="89">
        <v>12.16</v>
      </c>
      <c r="C1582" s="89">
        <v>13.24</v>
      </c>
      <c r="D1582" s="106">
        <f t="shared" si="96"/>
        <v>8.1570996978851965E-2</v>
      </c>
      <c r="E1582" s="90">
        <f t="shared" si="97"/>
        <v>0</v>
      </c>
      <c r="F1582" s="90">
        <f t="shared" si="98"/>
        <v>14.39</v>
      </c>
      <c r="G1582" s="82" t="s">
        <v>34</v>
      </c>
      <c r="H1582" s="81" t="s">
        <v>4846</v>
      </c>
      <c r="I1582" s="81" t="s">
        <v>4847</v>
      </c>
      <c r="J1582" s="81" t="s">
        <v>169</v>
      </c>
      <c r="K1582" s="81"/>
      <c r="L1582" s="81"/>
      <c r="M1582" s="81"/>
      <c r="N1582" s="81"/>
      <c r="O1582" s="82"/>
      <c r="P1582" s="81"/>
      <c r="Q1582" s="81"/>
      <c r="R1582" s="81"/>
      <c r="S1582" s="81"/>
      <c r="T1582" s="81"/>
      <c r="U1582" s="81">
        <f t="shared" si="99"/>
        <v>0</v>
      </c>
      <c r="V1582" s="81">
        <f>IFERROR(VLOOKUP(A1582,'Competitors Links &amp; Pricings'!A:G,3,0),"")</f>
        <v>14.39</v>
      </c>
      <c r="W1582" s="81">
        <f>IFERROR(VLOOKUP(A1582,'Competitors Links &amp; Pricings'!A:G,5,0),"")</f>
        <v>15.87</v>
      </c>
      <c r="X1582" s="81">
        <f>IFERROR(VLOOKUP(A1582,'Competitors Links &amp; Pricings'!A:G,7,0),"")</f>
        <v>17.12</v>
      </c>
      <c r="Y1582" s="81">
        <f>IFERROR(VLOOKUP(A1582,'Competitors Links &amp; Pricings'!A:L,8,0),"")</f>
        <v>13</v>
      </c>
      <c r="Z1582" s="81">
        <f>IFERROR(VLOOKUP(A1582,'Competitors Links &amp; Pricings'!A:L,9,0),"")</f>
        <v>19</v>
      </c>
      <c r="AA1582" s="81">
        <f>IFERROR(VLOOKUP(A1582,'Competitors Links &amp; Pricings'!A:L,10,0),"")</f>
        <v>0.5</v>
      </c>
      <c r="AB1582" s="81">
        <f>IFERROR(VLOOKUP(A1582,'Competitors Links &amp; Pricings'!A:L,11,0),"")</f>
        <v>0.2</v>
      </c>
    </row>
    <row r="1583" spans="1:28" s="83" customFormat="1" ht="12" x14ac:dyDescent="0.25">
      <c r="A1583" s="81" t="s">
        <v>4848</v>
      </c>
      <c r="B1583" s="89">
        <v>11.44</v>
      </c>
      <c r="C1583" s="89">
        <v>12.94</v>
      </c>
      <c r="D1583" s="106">
        <f t="shared" si="96"/>
        <v>0.11591962905718702</v>
      </c>
      <c r="E1583" s="90">
        <f t="shared" si="97"/>
        <v>0</v>
      </c>
      <c r="F1583" s="90">
        <f t="shared" si="98"/>
        <v>14.06</v>
      </c>
      <c r="G1583" s="82" t="s">
        <v>34</v>
      </c>
      <c r="H1583" s="81" t="s">
        <v>4849</v>
      </c>
      <c r="I1583" s="81" t="s">
        <v>4850</v>
      </c>
      <c r="J1583" s="81" t="s">
        <v>169</v>
      </c>
      <c r="K1583" s="81"/>
      <c r="L1583" s="81"/>
      <c r="M1583" s="81"/>
      <c r="N1583" s="81"/>
      <c r="O1583" s="82"/>
      <c r="P1583" s="81"/>
      <c r="Q1583" s="81"/>
      <c r="R1583" s="81"/>
      <c r="S1583" s="81"/>
      <c r="T1583" s="81"/>
      <c r="U1583" s="81">
        <f t="shared" si="99"/>
        <v>0</v>
      </c>
      <c r="V1583" s="81">
        <f>IFERROR(VLOOKUP(A1583,'Competitors Links &amp; Pricings'!A:G,3,0),"")</f>
        <v>15.35</v>
      </c>
      <c r="W1583" s="81">
        <f>IFERROR(VLOOKUP(A1583,'Competitors Links &amp; Pricings'!A:G,5,0),"")</f>
        <v>14.06</v>
      </c>
      <c r="X1583" s="81">
        <f>IFERROR(VLOOKUP(A1583,'Competitors Links &amp; Pricings'!A:G,7,0),"")</f>
        <v>15.35</v>
      </c>
      <c r="Y1583" s="81">
        <f>IFERROR(VLOOKUP(A1583,'Competitors Links &amp; Pricings'!A:L,8,0),"")</f>
        <v>13</v>
      </c>
      <c r="Z1583" s="81">
        <f>IFERROR(VLOOKUP(A1583,'Competitors Links &amp; Pricings'!A:L,9,0),"")</f>
        <v>19</v>
      </c>
      <c r="AA1583" s="81">
        <f>IFERROR(VLOOKUP(A1583,'Competitors Links &amp; Pricings'!A:L,10,0),"")</f>
        <v>1</v>
      </c>
      <c r="AB1583" s="81">
        <f>IFERROR(VLOOKUP(A1583,'Competitors Links &amp; Pricings'!A:L,11,0),"")</f>
        <v>3</v>
      </c>
    </row>
    <row r="1584" spans="1:28" s="83" customFormat="1" ht="12" x14ac:dyDescent="0.25">
      <c r="A1584" s="81" t="s">
        <v>4851</v>
      </c>
      <c r="B1584" s="89">
        <v>16.88</v>
      </c>
      <c r="C1584" s="89">
        <v>20.7</v>
      </c>
      <c r="D1584" s="106">
        <f t="shared" si="96"/>
        <v>0.18454106280193239</v>
      </c>
      <c r="E1584" s="90">
        <f t="shared" si="97"/>
        <v>0</v>
      </c>
      <c r="F1584" s="90">
        <f t="shared" si="98"/>
        <v>22.5</v>
      </c>
      <c r="G1584" s="82" t="s">
        <v>34</v>
      </c>
      <c r="H1584" s="81" t="s">
        <v>4852</v>
      </c>
      <c r="I1584" s="81" t="s">
        <v>4853</v>
      </c>
      <c r="J1584" s="81" t="s">
        <v>439</v>
      </c>
      <c r="K1584" s="81"/>
      <c r="L1584" s="81"/>
      <c r="M1584" s="81"/>
      <c r="N1584" s="81"/>
      <c r="O1584" s="82"/>
      <c r="P1584" s="81"/>
      <c r="Q1584" s="81"/>
      <c r="R1584" s="81"/>
      <c r="S1584" s="81"/>
      <c r="T1584" s="81"/>
      <c r="U1584" s="81">
        <f t="shared" si="99"/>
        <v>0</v>
      </c>
      <c r="V1584" s="81">
        <f>IFERROR(VLOOKUP(A1584,'Competitors Links &amp; Pricings'!A:G,3,0),"")</f>
        <v>23.9</v>
      </c>
      <c r="W1584" s="81">
        <f>IFERROR(VLOOKUP(A1584,'Competitors Links &amp; Pricings'!A:G,5,0),"")</f>
        <v>23</v>
      </c>
      <c r="X1584" s="81">
        <f>IFERROR(VLOOKUP(A1584,'Competitors Links &amp; Pricings'!A:G,7,0),"")</f>
        <v>22.5</v>
      </c>
      <c r="Y1584" s="81">
        <f>IFERROR(VLOOKUP(A1584,'Competitors Links &amp; Pricings'!A:L,8,0),"")</f>
        <v>3</v>
      </c>
      <c r="Z1584" s="81">
        <f>IFERROR(VLOOKUP(A1584,'Competitors Links &amp; Pricings'!A:L,9,0),"")</f>
        <v>4</v>
      </c>
      <c r="AA1584" s="81">
        <f>IFERROR(VLOOKUP(A1584,'Competitors Links &amp; Pricings'!A:L,10,0),"")</f>
        <v>30</v>
      </c>
      <c r="AB1584" s="81">
        <f>IFERROR(VLOOKUP(A1584,'Competitors Links &amp; Pricings'!A:L,11,0),"")</f>
        <v>1</v>
      </c>
    </row>
    <row r="1585" spans="1:28" s="83" customFormat="1" ht="12" x14ac:dyDescent="0.25">
      <c r="A1585" s="81" t="s">
        <v>4854</v>
      </c>
      <c r="B1585" s="89">
        <v>14.38</v>
      </c>
      <c r="C1585" s="89">
        <v>16.97</v>
      </c>
      <c r="D1585" s="106">
        <f t="shared" si="96"/>
        <v>0.15262227460223915</v>
      </c>
      <c r="E1585" s="90">
        <f t="shared" si="97"/>
        <v>0</v>
      </c>
      <c r="F1585" s="90">
        <f t="shared" si="98"/>
        <v>15</v>
      </c>
      <c r="G1585" s="82" t="s">
        <v>34</v>
      </c>
      <c r="H1585" s="81" t="s">
        <v>4855</v>
      </c>
      <c r="I1585" s="81" t="s">
        <v>4856</v>
      </c>
      <c r="J1585" s="81" t="s">
        <v>169</v>
      </c>
      <c r="K1585" s="81"/>
      <c r="L1585" s="81"/>
      <c r="M1585" s="81"/>
      <c r="N1585" s="81"/>
      <c r="O1585" s="82"/>
      <c r="P1585" s="81"/>
      <c r="Q1585" s="81"/>
      <c r="R1585" s="81"/>
      <c r="S1585" s="81"/>
      <c r="T1585" s="81"/>
      <c r="U1585" s="81">
        <f t="shared" si="99"/>
        <v>0</v>
      </c>
      <c r="V1585" s="81">
        <f>IFERROR(VLOOKUP(A1585,'Competitors Links &amp; Pricings'!A:G,3,0),"")</f>
        <v>18.260000000000002</v>
      </c>
      <c r="W1585" s="81">
        <f>IFERROR(VLOOKUP(A1585,'Competitors Links &amp; Pricings'!A:G,5,0),"")</f>
        <v>15</v>
      </c>
      <c r="X1585" s="81">
        <f>IFERROR(VLOOKUP(A1585,'Competitors Links &amp; Pricings'!A:G,7,0),"")</f>
        <v>19.91</v>
      </c>
      <c r="Y1585" s="81">
        <f>IFERROR(VLOOKUP(A1585,'Competitors Links &amp; Pricings'!A:L,8,0),"")</f>
        <v>75</v>
      </c>
      <c r="Z1585" s="81">
        <f>IFERROR(VLOOKUP(A1585,'Competitors Links &amp; Pricings'!A:L,9,0),"")</f>
        <v>12</v>
      </c>
      <c r="AA1585" s="81">
        <f>IFERROR(VLOOKUP(A1585,'Competitors Links &amp; Pricings'!A:L,10,0),"")</f>
        <v>2</v>
      </c>
      <c r="AB1585" s="81">
        <f>IFERROR(VLOOKUP(A1585,'Competitors Links &amp; Pricings'!A:L,11,0),"")</f>
        <v>4.25</v>
      </c>
    </row>
    <row r="1586" spans="1:28" s="83" customFormat="1" ht="12" x14ac:dyDescent="0.25">
      <c r="A1586" s="81" t="s">
        <v>4857</v>
      </c>
      <c r="B1586" s="89">
        <v>16.88</v>
      </c>
      <c r="C1586" s="89">
        <v>18.46</v>
      </c>
      <c r="D1586" s="106">
        <f t="shared" si="96"/>
        <v>8.5590465872156116E-2</v>
      </c>
      <c r="E1586" s="90">
        <f t="shared" si="97"/>
        <v>0</v>
      </c>
      <c r="F1586" s="90">
        <f t="shared" si="98"/>
        <v>20.07</v>
      </c>
      <c r="G1586" s="82" t="s">
        <v>34</v>
      </c>
      <c r="H1586" s="81" t="s">
        <v>4858</v>
      </c>
      <c r="I1586" s="81" t="s">
        <v>4859</v>
      </c>
      <c r="J1586" s="81" t="s">
        <v>439</v>
      </c>
      <c r="K1586" s="81"/>
      <c r="L1586" s="81"/>
      <c r="M1586" s="81"/>
      <c r="N1586" s="81"/>
      <c r="O1586" s="82"/>
      <c r="P1586" s="81"/>
      <c r="Q1586" s="81"/>
      <c r="R1586" s="81"/>
      <c r="S1586" s="81"/>
      <c r="T1586" s="81"/>
      <c r="U1586" s="81">
        <f t="shared" si="99"/>
        <v>0</v>
      </c>
      <c r="V1586" s="81">
        <f>IFERROR(VLOOKUP(A1586,'Competitors Links &amp; Pricings'!A:G,3,0),"")</f>
        <v>20.07</v>
      </c>
      <c r="W1586" s="81">
        <f>IFERROR(VLOOKUP(A1586,'Competitors Links &amp; Pricings'!A:G,5,0),"")</f>
        <v>23.9</v>
      </c>
      <c r="X1586" s="81">
        <f>IFERROR(VLOOKUP(A1586,'Competitors Links &amp; Pricings'!A:G,7,0),"")</f>
        <v>21.06</v>
      </c>
      <c r="Y1586" s="81">
        <f>IFERROR(VLOOKUP(A1586,'Competitors Links &amp; Pricings'!A:L,8,0),"")</f>
        <v>1.6</v>
      </c>
      <c r="Z1586" s="81">
        <f>IFERROR(VLOOKUP(A1586,'Competitors Links &amp; Pricings'!A:L,9,0),"")</f>
        <v>2.5</v>
      </c>
      <c r="AA1586" s="81">
        <f>IFERROR(VLOOKUP(A1586,'Competitors Links &amp; Pricings'!A:L,10,0),"")</f>
        <v>0.3</v>
      </c>
      <c r="AB1586" s="81">
        <f>IFERROR(VLOOKUP(A1586,'Competitors Links &amp; Pricings'!A:L,11,0),"")</f>
        <v>1.2</v>
      </c>
    </row>
    <row r="1587" spans="1:28" s="83" customFormat="1" ht="12" x14ac:dyDescent="0.25">
      <c r="A1587" s="81" t="s">
        <v>4860</v>
      </c>
      <c r="B1587" s="89">
        <v>30.46</v>
      </c>
      <c r="C1587" s="89">
        <v>33.630000000000003</v>
      </c>
      <c r="D1587" s="106">
        <f t="shared" si="96"/>
        <v>9.4261076419863254E-2</v>
      </c>
      <c r="E1587" s="90">
        <f t="shared" si="97"/>
        <v>0</v>
      </c>
      <c r="F1587" s="90">
        <f t="shared" si="98"/>
        <v>36.549999999999997</v>
      </c>
      <c r="G1587" s="82" t="s">
        <v>34</v>
      </c>
      <c r="H1587" s="81" t="s">
        <v>4861</v>
      </c>
      <c r="I1587" s="81" t="s">
        <v>4862</v>
      </c>
      <c r="J1587" s="81" t="s">
        <v>169</v>
      </c>
      <c r="K1587" s="81"/>
      <c r="L1587" s="81"/>
      <c r="M1587" s="81"/>
      <c r="N1587" s="81"/>
      <c r="O1587" s="82"/>
      <c r="P1587" s="81"/>
      <c r="Q1587" s="81"/>
      <c r="R1587" s="81"/>
      <c r="S1587" s="81"/>
      <c r="T1587" s="81"/>
      <c r="U1587" s="81">
        <f t="shared" si="99"/>
        <v>0</v>
      </c>
      <c r="V1587" s="81">
        <f>IFERROR(VLOOKUP(A1587,'Competitors Links &amp; Pricings'!A:G,3,0),"")</f>
        <v>36.549999999999997</v>
      </c>
      <c r="W1587" s="81">
        <f>IFERROR(VLOOKUP(A1587,'Competitors Links &amp; Pricings'!A:G,5,0),"")</f>
        <v>36.950000000000003</v>
      </c>
      <c r="X1587" s="81">
        <f>IFERROR(VLOOKUP(A1587,'Competitors Links &amp; Pricings'!A:G,7,0),"")</f>
        <v>40.32</v>
      </c>
      <c r="Y1587" s="81">
        <f>IFERROR(VLOOKUP(A1587,'Competitors Links &amp; Pricings'!A:L,8,0),"")</f>
        <v>1.8</v>
      </c>
      <c r="Z1587" s="81">
        <f>IFERROR(VLOOKUP(A1587,'Competitors Links &amp; Pricings'!A:L,9,0),"")</f>
        <v>18</v>
      </c>
      <c r="AA1587" s="81">
        <f>IFERROR(VLOOKUP(A1587,'Competitors Links &amp; Pricings'!A:L,10,0),"")</f>
        <v>1</v>
      </c>
      <c r="AB1587" s="81">
        <f>IFERROR(VLOOKUP(A1587,'Competitors Links &amp; Pricings'!A:L,11,0),"")</f>
        <v>1</v>
      </c>
    </row>
    <row r="1588" spans="1:28" s="83" customFormat="1" ht="12" x14ac:dyDescent="0.25">
      <c r="A1588" s="81" t="s">
        <v>4863</v>
      </c>
      <c r="B1588" s="89">
        <v>12.58</v>
      </c>
      <c r="C1588" s="89">
        <v>15.6</v>
      </c>
      <c r="D1588" s="106">
        <f t="shared" si="96"/>
        <v>0.19358974358974357</v>
      </c>
      <c r="E1588" s="90">
        <f t="shared" si="97"/>
        <v>0</v>
      </c>
      <c r="F1588" s="90">
        <f t="shared" si="98"/>
        <v>16.649999999999999</v>
      </c>
      <c r="G1588" s="82" t="s">
        <v>34</v>
      </c>
      <c r="H1588" s="81" t="s">
        <v>4864</v>
      </c>
      <c r="I1588" s="81" t="s">
        <v>4865</v>
      </c>
      <c r="J1588" s="81" t="s">
        <v>169</v>
      </c>
      <c r="K1588" s="81"/>
      <c r="L1588" s="81"/>
      <c r="M1588" s="81"/>
      <c r="N1588" s="81"/>
      <c r="O1588" s="82"/>
      <c r="P1588" s="81"/>
      <c r="Q1588" s="81"/>
      <c r="R1588" s="81"/>
      <c r="S1588" s="81"/>
      <c r="T1588" s="81"/>
      <c r="U1588" s="81">
        <f t="shared" si="99"/>
        <v>0</v>
      </c>
      <c r="V1588" s="81">
        <f>IFERROR(VLOOKUP(A1588,'Competitors Links &amp; Pricings'!A:G,3,0),"")</f>
        <v>16.649999999999999</v>
      </c>
      <c r="W1588" s="81">
        <f>IFERROR(VLOOKUP(A1588,'Competitors Links &amp; Pricings'!A:G,5,0),"")</f>
        <v>16.649999999999999</v>
      </c>
      <c r="X1588" s="81">
        <f>IFERROR(VLOOKUP(A1588,'Competitors Links &amp; Pricings'!A:G,7,0),"")</f>
        <v>16.649999999999999</v>
      </c>
      <c r="Y1588" s="81">
        <f>IFERROR(VLOOKUP(A1588,'Competitors Links &amp; Pricings'!A:L,8,0),"")</f>
        <v>9.75</v>
      </c>
      <c r="Z1588" s="81">
        <f>IFERROR(VLOOKUP(A1588,'Competitors Links &amp; Pricings'!A:L,9,0),"")</f>
        <v>14.25</v>
      </c>
      <c r="AA1588" s="81">
        <f>IFERROR(VLOOKUP(A1588,'Competitors Links &amp; Pricings'!A:L,10,0),"")</f>
        <v>1.4</v>
      </c>
      <c r="AB1588" s="81">
        <f>IFERROR(VLOOKUP(A1588,'Competitors Links &amp; Pricings'!A:L,11,0),"")</f>
        <v>5.5</v>
      </c>
    </row>
    <row r="1589" spans="1:28" s="83" customFormat="1" ht="12" x14ac:dyDescent="0.25">
      <c r="A1589" s="81" t="s">
        <v>4866</v>
      </c>
      <c r="B1589" s="89">
        <v>32.64</v>
      </c>
      <c r="C1589" s="89">
        <v>39.380000000000003</v>
      </c>
      <c r="D1589" s="106">
        <f t="shared" si="96"/>
        <v>0.17115286947689187</v>
      </c>
      <c r="E1589" s="90">
        <f t="shared" si="97"/>
        <v>0</v>
      </c>
      <c r="F1589" s="90">
        <f t="shared" si="98"/>
        <v>34.86</v>
      </c>
      <c r="G1589" s="82" t="s">
        <v>34</v>
      </c>
      <c r="H1589" s="81" t="s">
        <v>4867</v>
      </c>
      <c r="I1589" s="81" t="s">
        <v>4868</v>
      </c>
      <c r="J1589" s="81" t="s">
        <v>169</v>
      </c>
      <c r="K1589" s="81"/>
      <c r="L1589" s="81"/>
      <c r="M1589" s="81"/>
      <c r="N1589" s="81"/>
      <c r="O1589" s="82"/>
      <c r="P1589" s="81"/>
      <c r="Q1589" s="81"/>
      <c r="R1589" s="81"/>
      <c r="S1589" s="81"/>
      <c r="T1589" s="81"/>
      <c r="U1589" s="81">
        <f t="shared" si="99"/>
        <v>0</v>
      </c>
      <c r="V1589" s="81">
        <f>IFERROR(VLOOKUP(A1589,'Competitors Links &amp; Pricings'!A:G,3,0),"")</f>
        <v>34.86</v>
      </c>
      <c r="W1589" s="81">
        <f>IFERROR(VLOOKUP(A1589,'Competitors Links &amp; Pricings'!A:G,5,0),"")</f>
        <v>43.17</v>
      </c>
      <c r="X1589" s="81">
        <f>IFERROR(VLOOKUP(A1589,'Competitors Links &amp; Pricings'!A:G,7,0),"")</f>
        <v>43.17</v>
      </c>
      <c r="Y1589" s="81">
        <f>IFERROR(VLOOKUP(A1589,'Competitors Links &amp; Pricings'!A:L,8,0),"")</f>
        <v>18</v>
      </c>
      <c r="Z1589" s="81">
        <f>IFERROR(VLOOKUP(A1589,'Competitors Links &amp; Pricings'!A:L,9,0),"")</f>
        <v>18</v>
      </c>
      <c r="AA1589" s="81">
        <f>IFERROR(VLOOKUP(A1589,'Competitors Links &amp; Pricings'!A:L,10,0),"")</f>
        <v>2</v>
      </c>
      <c r="AB1589" s="81">
        <f>IFERROR(VLOOKUP(A1589,'Competitors Links &amp; Pricings'!A:L,11,0),"")</f>
        <v>3</v>
      </c>
    </row>
    <row r="1590" spans="1:28" s="83" customFormat="1" ht="12" x14ac:dyDescent="0.25">
      <c r="A1590" s="81" t="s">
        <v>4869</v>
      </c>
      <c r="B1590" s="89">
        <v>30.38</v>
      </c>
      <c r="C1590" s="89">
        <v>37.67</v>
      </c>
      <c r="D1590" s="106">
        <f t="shared" si="96"/>
        <v>0.19352269710645081</v>
      </c>
      <c r="E1590" s="90">
        <f t="shared" si="97"/>
        <v>0</v>
      </c>
      <c r="F1590" s="90">
        <f t="shared" si="98"/>
        <v>42.27</v>
      </c>
      <c r="G1590" s="82" t="s">
        <v>34</v>
      </c>
      <c r="H1590" s="81" t="s">
        <v>4870</v>
      </c>
      <c r="I1590" s="81" t="s">
        <v>4871</v>
      </c>
      <c r="J1590" s="81" t="s">
        <v>169</v>
      </c>
      <c r="K1590" s="81"/>
      <c r="L1590" s="81"/>
      <c r="M1590" s="81"/>
      <c r="N1590" s="81"/>
      <c r="O1590" s="82"/>
      <c r="P1590" s="81"/>
      <c r="Q1590" s="81"/>
      <c r="R1590" s="81"/>
      <c r="S1590" s="81"/>
      <c r="T1590" s="81"/>
      <c r="U1590" s="81">
        <f t="shared" si="99"/>
        <v>0</v>
      </c>
      <c r="V1590" s="81">
        <f>IFERROR(VLOOKUP(A1590,'Competitors Links &amp; Pricings'!A:G,3,0),"")</f>
        <v>42.27</v>
      </c>
      <c r="W1590" s="81">
        <f>IFERROR(VLOOKUP(A1590,'Competitors Links &amp; Pricings'!A:G,5,0),"")</f>
        <v>50</v>
      </c>
      <c r="X1590" s="81" t="str">
        <f>IFERROR(VLOOKUP(A1590,'Competitors Links &amp; Pricings'!A:G,7,0),"")</f>
        <v xml:space="preserve"> </v>
      </c>
      <c r="Y1590" s="81">
        <f>IFERROR(VLOOKUP(A1590,'Competitors Links &amp; Pricings'!A:L,8,0),"")</f>
        <v>18</v>
      </c>
      <c r="Z1590" s="81">
        <f>IFERROR(VLOOKUP(A1590,'Competitors Links &amp; Pricings'!A:L,9,0),"")</f>
        <v>18</v>
      </c>
      <c r="AA1590" s="81">
        <f>IFERROR(VLOOKUP(A1590,'Competitors Links &amp; Pricings'!A:L,10,0),"")</f>
        <v>2</v>
      </c>
      <c r="AB1590" s="81">
        <f>IFERROR(VLOOKUP(A1590,'Competitors Links &amp; Pricings'!A:L,11,0),"")</f>
        <v>6</v>
      </c>
    </row>
    <row r="1591" spans="1:28" s="83" customFormat="1" ht="12" x14ac:dyDescent="0.25">
      <c r="A1591" s="81" t="s">
        <v>4872</v>
      </c>
      <c r="B1591" s="89">
        <v>103.13</v>
      </c>
      <c r="C1591" s="89">
        <v>121.7</v>
      </c>
      <c r="D1591" s="106">
        <f t="shared" si="96"/>
        <v>0.15258833196384558</v>
      </c>
      <c r="E1591" s="90">
        <f t="shared" si="97"/>
        <v>0</v>
      </c>
      <c r="F1591" s="90">
        <f t="shared" si="98"/>
        <v>117.99</v>
      </c>
      <c r="G1591" s="82" t="s">
        <v>34</v>
      </c>
      <c r="H1591" s="81" t="s">
        <v>4873</v>
      </c>
      <c r="I1591" s="81" t="s">
        <v>4874</v>
      </c>
      <c r="J1591" s="81" t="s">
        <v>439</v>
      </c>
      <c r="K1591" s="81"/>
      <c r="L1591" s="81"/>
      <c r="M1591" s="81"/>
      <c r="N1591" s="81"/>
      <c r="O1591" s="82"/>
      <c r="P1591" s="81"/>
      <c r="Q1591" s="81"/>
      <c r="R1591" s="81"/>
      <c r="S1591" s="81"/>
      <c r="T1591" s="81"/>
      <c r="U1591" s="81">
        <f t="shared" si="99"/>
        <v>0</v>
      </c>
      <c r="V1591" s="81">
        <f>IFERROR(VLOOKUP(A1591,'Competitors Links &amp; Pricings'!A:G,3,0),"")</f>
        <v>122.64</v>
      </c>
      <c r="W1591" s="81">
        <f>IFERROR(VLOOKUP(A1591,'Competitors Links &amp; Pricings'!A:G,5,0),"")</f>
        <v>121</v>
      </c>
      <c r="X1591" s="81">
        <f>IFERROR(VLOOKUP(A1591,'Competitors Links &amp; Pricings'!A:G,7,0),"")</f>
        <v>117.99</v>
      </c>
      <c r="Y1591" s="81">
        <f>IFERROR(VLOOKUP(A1591,'Competitors Links &amp; Pricings'!A:L,8,0),"")</f>
        <v>4</v>
      </c>
      <c r="Z1591" s="81">
        <f>IFERROR(VLOOKUP(A1591,'Competitors Links &amp; Pricings'!A:L,9,0),"")</f>
        <v>4</v>
      </c>
      <c r="AA1591" s="81">
        <f>IFERROR(VLOOKUP(A1591,'Competitors Links &amp; Pricings'!A:L,10,0),"")</f>
        <v>1.3</v>
      </c>
      <c r="AB1591" s="81">
        <f>IFERROR(VLOOKUP(A1591,'Competitors Links &amp; Pricings'!A:L,11,0),"")</f>
        <v>3</v>
      </c>
    </row>
    <row r="1592" spans="1:28" s="83" customFormat="1" ht="12" x14ac:dyDescent="0.25">
      <c r="A1592" s="81" t="s">
        <v>4875</v>
      </c>
      <c r="B1592" s="89">
        <v>22.46</v>
      </c>
      <c r="C1592" s="89">
        <v>27.85</v>
      </c>
      <c r="D1592" s="106">
        <f t="shared" si="96"/>
        <v>0.19353680430879713</v>
      </c>
      <c r="E1592" s="90">
        <f t="shared" si="97"/>
        <v>0</v>
      </c>
      <c r="F1592" s="90">
        <f t="shared" si="98"/>
        <v>29.75</v>
      </c>
      <c r="G1592" s="82" t="s">
        <v>34</v>
      </c>
      <c r="H1592" s="81" t="s">
        <v>4876</v>
      </c>
      <c r="I1592" s="81" t="s">
        <v>4877</v>
      </c>
      <c r="J1592" s="81" t="s">
        <v>169</v>
      </c>
      <c r="K1592" s="81"/>
      <c r="L1592" s="81"/>
      <c r="M1592" s="81"/>
      <c r="N1592" s="81"/>
      <c r="O1592" s="82"/>
      <c r="P1592" s="81"/>
      <c r="Q1592" s="81"/>
      <c r="R1592" s="81"/>
      <c r="S1592" s="81"/>
      <c r="T1592" s="81"/>
      <c r="U1592" s="81">
        <f t="shared" si="99"/>
        <v>0</v>
      </c>
      <c r="V1592" s="81">
        <f>IFERROR(VLOOKUP(A1592,'Competitors Links &amp; Pricings'!A:G,3,0),"")</f>
        <v>29.75</v>
      </c>
      <c r="W1592" s="81">
        <f>IFERROR(VLOOKUP(A1592,'Competitors Links &amp; Pricings'!A:G,5,0),"")</f>
        <v>29.75</v>
      </c>
      <c r="X1592" s="81">
        <f>IFERROR(VLOOKUP(A1592,'Competitors Links &amp; Pricings'!A:G,7,0),"")</f>
        <v>29.75</v>
      </c>
      <c r="Y1592" s="81">
        <f>IFERROR(VLOOKUP(A1592,'Competitors Links &amp; Pricings'!A:L,8,0),"")</f>
        <v>12</v>
      </c>
      <c r="Z1592" s="81">
        <f>IFERROR(VLOOKUP(A1592,'Competitors Links &amp; Pricings'!A:L,9,0),"")</f>
        <v>12</v>
      </c>
      <c r="AA1592" s="81">
        <f>IFERROR(VLOOKUP(A1592,'Competitors Links &amp; Pricings'!A:L,10,0),"")</f>
        <v>1</v>
      </c>
      <c r="AB1592" s="81">
        <f>IFERROR(VLOOKUP(A1592,'Competitors Links &amp; Pricings'!A:L,11,0),"")</f>
        <v>3</v>
      </c>
    </row>
    <row r="1593" spans="1:28" s="92" customFormat="1" ht="12" x14ac:dyDescent="0.25">
      <c r="A1593" s="91" t="s">
        <v>4878</v>
      </c>
      <c r="B1593" s="89">
        <v>42.15</v>
      </c>
      <c r="C1593" s="89">
        <v>55.22</v>
      </c>
      <c r="D1593" s="106">
        <f t="shared" si="96"/>
        <v>0.23668960521550164</v>
      </c>
      <c r="E1593" s="90">
        <f t="shared" si="97"/>
        <v>0</v>
      </c>
      <c r="F1593" s="90">
        <f t="shared" si="98"/>
        <v>64.8</v>
      </c>
      <c r="G1593" s="100" t="s">
        <v>527</v>
      </c>
      <c r="H1593" s="101" t="s">
        <v>4879</v>
      </c>
      <c r="I1593" s="101" t="s">
        <v>4880</v>
      </c>
      <c r="J1593" s="101" t="s">
        <v>169</v>
      </c>
      <c r="K1593" s="101"/>
      <c r="L1593" s="101"/>
      <c r="M1593" s="101"/>
      <c r="N1593" s="101"/>
      <c r="O1593" s="100"/>
      <c r="P1593" s="101"/>
      <c r="Q1593" s="101"/>
      <c r="R1593" s="101"/>
      <c r="S1593" s="101"/>
      <c r="T1593" s="101"/>
      <c r="U1593" s="81">
        <f t="shared" si="99"/>
        <v>0</v>
      </c>
      <c r="V1593" s="101">
        <f>IFERROR(VLOOKUP(A1593,'Competitors Links &amp; Pricings'!A:G,3,0),"")</f>
        <v>64.8</v>
      </c>
      <c r="W1593" s="101">
        <f>IFERROR(VLOOKUP(A1593,'Competitors Links &amp; Pricings'!A:G,5,0),"")</f>
        <v>64.8</v>
      </c>
      <c r="X1593" s="101">
        <f>IFERROR(VLOOKUP(A1593,'Competitors Links &amp; Pricings'!A:G,7,0),"")</f>
        <v>64.8</v>
      </c>
      <c r="Y1593" s="101">
        <f>IFERROR(VLOOKUP(A1593,'Competitors Links &amp; Pricings'!A:L,8,0),"")</f>
        <v>1</v>
      </c>
      <c r="Z1593" s="101">
        <f>IFERROR(VLOOKUP(A1593,'Competitors Links &amp; Pricings'!A:L,9,0),"")</f>
        <v>16</v>
      </c>
      <c r="AA1593" s="101">
        <f>IFERROR(VLOOKUP(A1593,'Competitors Links &amp; Pricings'!A:L,10,0),"")</f>
        <v>7.3</v>
      </c>
      <c r="AB1593" s="101">
        <f>IFERROR(VLOOKUP(A1593,'Competitors Links &amp; Pricings'!A:L,11,0),"")</f>
        <v>1.5</v>
      </c>
    </row>
    <row r="1594" spans="1:28" s="83" customFormat="1" ht="12" x14ac:dyDescent="0.25">
      <c r="A1594" s="81" t="s">
        <v>4881</v>
      </c>
      <c r="B1594" s="89">
        <v>2.06</v>
      </c>
      <c r="C1594" s="89">
        <v>2.62</v>
      </c>
      <c r="D1594" s="106">
        <f t="shared" si="96"/>
        <v>0.2137404580152672</v>
      </c>
      <c r="E1594" s="90">
        <f t="shared" si="97"/>
        <v>0</v>
      </c>
      <c r="F1594" s="90">
        <f t="shared" si="98"/>
        <v>2.65</v>
      </c>
      <c r="G1594" s="82" t="s">
        <v>34</v>
      </c>
      <c r="H1594" s="81" t="s">
        <v>4882</v>
      </c>
      <c r="I1594" s="81" t="s">
        <v>4883</v>
      </c>
      <c r="J1594" s="81" t="s">
        <v>169</v>
      </c>
      <c r="K1594" s="81"/>
      <c r="L1594" s="81"/>
      <c r="M1594" s="81"/>
      <c r="N1594" s="81"/>
      <c r="O1594" s="82"/>
      <c r="P1594" s="81"/>
      <c r="Q1594" s="81"/>
      <c r="R1594" s="81"/>
      <c r="S1594" s="81"/>
      <c r="T1594" s="81"/>
      <c r="U1594" s="81">
        <f t="shared" si="99"/>
        <v>0</v>
      </c>
      <c r="V1594" s="81">
        <f>IFERROR(VLOOKUP(A1594,'Competitors Links &amp; Pricings'!A:G,3,0),"")</f>
        <v>2.65</v>
      </c>
      <c r="W1594" s="81">
        <f>IFERROR(VLOOKUP(A1594,'Competitors Links &amp; Pricings'!A:G,5,0),"")</f>
        <v>2.79</v>
      </c>
      <c r="X1594" s="81" t="str">
        <f>IFERROR(VLOOKUP(A1594,'Competitors Links &amp; Pricings'!A:G,7,0),"")</f>
        <v xml:space="preserve"> </v>
      </c>
      <c r="Y1594" s="81">
        <f>IFERROR(VLOOKUP(A1594,'Competitors Links &amp; Pricings'!A:L,8,0),"")</f>
        <v>2</v>
      </c>
      <c r="Z1594" s="81">
        <f>IFERROR(VLOOKUP(A1594,'Competitors Links &amp; Pricings'!A:L,9,0),"")</f>
        <v>3.25</v>
      </c>
      <c r="AA1594" s="81">
        <f>IFERROR(VLOOKUP(A1594,'Competitors Links &amp; Pricings'!A:L,10,0),"")</f>
        <v>0.28000000000000003</v>
      </c>
      <c r="AB1594" s="81">
        <f>IFERROR(VLOOKUP(A1594,'Competitors Links &amp; Pricings'!A:L,11,0),"")</f>
        <v>2</v>
      </c>
    </row>
    <row r="1595" spans="1:28" s="83" customFormat="1" ht="12" x14ac:dyDescent="0.25">
      <c r="A1595" s="81" t="s">
        <v>4884</v>
      </c>
      <c r="B1595" s="89">
        <v>1.62</v>
      </c>
      <c r="C1595" s="89">
        <v>2.0099999999999998</v>
      </c>
      <c r="D1595" s="106">
        <f t="shared" si="96"/>
        <v>0.19402985074626852</v>
      </c>
      <c r="E1595" s="90">
        <f t="shared" si="97"/>
        <v>0</v>
      </c>
      <c r="F1595" s="90">
        <f t="shared" si="98"/>
        <v>2.65</v>
      </c>
      <c r="G1595" s="82" t="s">
        <v>34</v>
      </c>
      <c r="H1595" s="81" t="s">
        <v>4885</v>
      </c>
      <c r="I1595" s="81" t="s">
        <v>4886</v>
      </c>
      <c r="J1595" s="81" t="s">
        <v>169</v>
      </c>
      <c r="K1595" s="81"/>
      <c r="L1595" s="81"/>
      <c r="M1595" s="81"/>
      <c r="N1595" s="81"/>
      <c r="O1595" s="82"/>
      <c r="P1595" s="81"/>
      <c r="Q1595" s="81"/>
      <c r="R1595" s="81"/>
      <c r="S1595" s="81"/>
      <c r="T1595" s="81"/>
      <c r="U1595" s="81">
        <f t="shared" si="99"/>
        <v>0</v>
      </c>
      <c r="V1595" s="81">
        <f>IFERROR(VLOOKUP(A1595,'Competitors Links &amp; Pricings'!A:G,3,0),"")</f>
        <v>2.67</v>
      </c>
      <c r="W1595" s="81">
        <f>IFERROR(VLOOKUP(A1595,'Competitors Links &amp; Pricings'!A:G,5,0),"")</f>
        <v>2.65</v>
      </c>
      <c r="X1595" s="81" t="str">
        <f>IFERROR(VLOOKUP(A1595,'Competitors Links &amp; Pricings'!A:G,7,0),"")</f>
        <v xml:space="preserve"> </v>
      </c>
      <c r="Y1595" s="81">
        <f>IFERROR(VLOOKUP(A1595,'Competitors Links &amp; Pricings'!A:L,8,0),"")</f>
        <v>3</v>
      </c>
      <c r="Z1595" s="81">
        <f>IFERROR(VLOOKUP(A1595,'Competitors Links &amp; Pricings'!A:L,9,0),"")</f>
        <v>3</v>
      </c>
      <c r="AA1595" s="81">
        <f>IFERROR(VLOOKUP(A1595,'Competitors Links &amp; Pricings'!A:L,10,0),"")</f>
        <v>0.27</v>
      </c>
      <c r="AB1595" s="81">
        <f>IFERROR(VLOOKUP(A1595,'Competitors Links &amp; Pricings'!A:L,11,0),"")</f>
        <v>3</v>
      </c>
    </row>
    <row r="1596" spans="1:28" s="92" customFormat="1" ht="12" x14ac:dyDescent="0.25">
      <c r="A1596" s="91" t="s">
        <v>4887</v>
      </c>
      <c r="B1596" s="89">
        <v>33.590000000000003</v>
      </c>
      <c r="C1596" s="89">
        <v>41.65</v>
      </c>
      <c r="D1596" s="106">
        <f t="shared" ref="D1596:D1659" si="100">(C1596-B1596)/C1596</f>
        <v>0.19351740696278499</v>
      </c>
      <c r="E1596" s="90">
        <f t="shared" si="97"/>
        <v>0</v>
      </c>
      <c r="F1596" s="90">
        <f t="shared" si="98"/>
        <v>46</v>
      </c>
      <c r="G1596" s="100" t="s">
        <v>34</v>
      </c>
      <c r="H1596" s="101" t="s">
        <v>4888</v>
      </c>
      <c r="I1596" s="101" t="s">
        <v>4889</v>
      </c>
      <c r="J1596" s="101" t="s">
        <v>169</v>
      </c>
      <c r="K1596" s="101"/>
      <c r="L1596" s="101"/>
      <c r="M1596" s="101"/>
      <c r="N1596" s="101"/>
      <c r="O1596" s="100"/>
      <c r="P1596" s="101"/>
      <c r="Q1596" s="101"/>
      <c r="R1596" s="101"/>
      <c r="S1596" s="101"/>
      <c r="T1596" s="101"/>
      <c r="U1596" s="81">
        <f t="shared" si="99"/>
        <v>0</v>
      </c>
      <c r="V1596" s="101">
        <f>IFERROR(VLOOKUP(A1596,'Competitors Links &amp; Pricings'!A:G,3,0),"")</f>
        <v>46.52</v>
      </c>
      <c r="W1596" s="101">
        <f>IFERROR(VLOOKUP(A1596,'Competitors Links &amp; Pricings'!A:G,5,0),"")</f>
        <v>46</v>
      </c>
      <c r="X1596" s="101">
        <f>IFERROR(VLOOKUP(A1596,'Competitors Links &amp; Pricings'!A:G,7,0),"")</f>
        <v>48.91</v>
      </c>
      <c r="Y1596" s="101">
        <f>IFERROR(VLOOKUP(A1596,'Competitors Links &amp; Pricings'!A:L,8,0),"")</f>
        <v>5</v>
      </c>
      <c r="Z1596" s="101">
        <f>IFERROR(VLOOKUP(A1596,'Competitors Links &amp; Pricings'!A:L,9,0),"")</f>
        <v>5</v>
      </c>
      <c r="AA1596" s="101">
        <f>IFERROR(VLOOKUP(A1596,'Competitors Links &amp; Pricings'!A:L,10,0),"")</f>
        <v>2.04</v>
      </c>
      <c r="AB1596" s="101">
        <f>IFERROR(VLOOKUP(A1596,'Competitors Links &amp; Pricings'!A:L,11,0),"")</f>
        <v>5</v>
      </c>
    </row>
    <row r="1597" spans="1:28" s="83" customFormat="1" ht="12" x14ac:dyDescent="0.25">
      <c r="A1597" s="81" t="s">
        <v>4890</v>
      </c>
      <c r="B1597" s="89">
        <v>3.54</v>
      </c>
      <c r="C1597" s="89">
        <v>4.3899999999999997</v>
      </c>
      <c r="D1597" s="106">
        <f t="shared" si="100"/>
        <v>0.19362186788154892</v>
      </c>
      <c r="E1597" s="90">
        <f t="shared" si="97"/>
        <v>0</v>
      </c>
      <c r="F1597" s="90">
        <f t="shared" si="98"/>
        <v>4.68</v>
      </c>
      <c r="G1597" s="82" t="s">
        <v>34</v>
      </c>
      <c r="H1597" s="81" t="s">
        <v>4891</v>
      </c>
      <c r="I1597" s="81" t="s">
        <v>4892</v>
      </c>
      <c r="J1597" s="81" t="s">
        <v>169</v>
      </c>
      <c r="K1597" s="81"/>
      <c r="L1597" s="81"/>
      <c r="M1597" s="81"/>
      <c r="N1597" s="81"/>
      <c r="O1597" s="82"/>
      <c r="P1597" s="81"/>
      <c r="Q1597" s="81"/>
      <c r="R1597" s="81"/>
      <c r="S1597" s="81"/>
      <c r="T1597" s="81"/>
      <c r="U1597" s="81">
        <f t="shared" si="99"/>
        <v>0</v>
      </c>
      <c r="V1597" s="81">
        <f>IFERROR(VLOOKUP(A1597,'Competitors Links &amp; Pricings'!A:G,3,0),"")</f>
        <v>4.68</v>
      </c>
      <c r="W1597" s="81">
        <f>IFERROR(VLOOKUP(A1597,'Competitors Links &amp; Pricings'!A:G,5,0),"")</f>
        <v>4.96</v>
      </c>
      <c r="X1597" s="81">
        <f>IFERROR(VLOOKUP(A1597,'Competitors Links &amp; Pricings'!A:G,7,0),"")</f>
        <v>4.68</v>
      </c>
      <c r="Y1597" s="81">
        <f>IFERROR(VLOOKUP(A1597,'Competitors Links &amp; Pricings'!A:L,8,0),"")</f>
        <v>5</v>
      </c>
      <c r="Z1597" s="81">
        <f>IFERROR(VLOOKUP(A1597,'Competitors Links &amp; Pricings'!A:L,9,0),"")</f>
        <v>5</v>
      </c>
      <c r="AA1597" s="81">
        <f>IFERROR(VLOOKUP(A1597,'Competitors Links &amp; Pricings'!A:L,10,0),"")</f>
        <v>3.42</v>
      </c>
      <c r="AB1597" s="81">
        <f>IFERROR(VLOOKUP(A1597,'Competitors Links &amp; Pricings'!A:L,11,0),"")</f>
        <v>5.25</v>
      </c>
    </row>
    <row r="1598" spans="1:28" s="83" customFormat="1" ht="12" x14ac:dyDescent="0.25">
      <c r="A1598" s="81" t="s">
        <v>4893</v>
      </c>
      <c r="B1598" s="89">
        <v>55</v>
      </c>
      <c r="C1598" s="89">
        <v>64.91</v>
      </c>
      <c r="D1598" s="106">
        <f t="shared" si="100"/>
        <v>0.15267293175165608</v>
      </c>
      <c r="E1598" s="90">
        <f t="shared" si="97"/>
        <v>0</v>
      </c>
      <c r="F1598" s="90">
        <f t="shared" si="98"/>
        <v>56.3</v>
      </c>
      <c r="G1598" s="82" t="s">
        <v>34</v>
      </c>
      <c r="H1598" s="81" t="s">
        <v>4894</v>
      </c>
      <c r="I1598" s="81" t="s">
        <v>4895</v>
      </c>
      <c r="J1598" s="81" t="s">
        <v>439</v>
      </c>
      <c r="K1598" s="81"/>
      <c r="L1598" s="81"/>
      <c r="M1598" s="81"/>
      <c r="N1598" s="81"/>
      <c r="O1598" s="82"/>
      <c r="P1598" s="81"/>
      <c r="Q1598" s="81"/>
      <c r="R1598" s="81"/>
      <c r="S1598" s="81"/>
      <c r="T1598" s="81"/>
      <c r="U1598" s="81">
        <f t="shared" si="99"/>
        <v>0</v>
      </c>
      <c r="V1598" s="81">
        <f>IFERROR(VLOOKUP(A1598,'Competitors Links &amp; Pricings'!A:G,3,0),"")</f>
        <v>65.41</v>
      </c>
      <c r="W1598" s="81">
        <f>IFERROR(VLOOKUP(A1598,'Competitors Links &amp; Pricings'!A:G,5,0),"")</f>
        <v>75.28</v>
      </c>
      <c r="X1598" s="81">
        <f>IFERROR(VLOOKUP(A1598,'Competitors Links &amp; Pricings'!A:G,7,0),"")</f>
        <v>56.3</v>
      </c>
      <c r="Y1598" s="81">
        <f>IFERROR(VLOOKUP(A1598,'Competitors Links &amp; Pricings'!A:L,8,0),"")</f>
        <v>1.9</v>
      </c>
      <c r="Z1598" s="81">
        <f>IFERROR(VLOOKUP(A1598,'Competitors Links &amp; Pricings'!A:L,9,0),"")</f>
        <v>4.4000000000000004</v>
      </c>
      <c r="AA1598" s="81">
        <f>IFERROR(VLOOKUP(A1598,'Competitors Links &amp; Pricings'!A:L,10,0),"")</f>
        <v>0.5</v>
      </c>
      <c r="AB1598" s="81">
        <f>IFERROR(VLOOKUP(A1598,'Competitors Links &amp; Pricings'!A:L,11,0),"")</f>
        <v>1</v>
      </c>
    </row>
    <row r="1599" spans="1:28" s="92" customFormat="1" ht="12" x14ac:dyDescent="0.25">
      <c r="A1599" s="91" t="s">
        <v>4896</v>
      </c>
      <c r="B1599" s="89">
        <v>2.5</v>
      </c>
      <c r="C1599" s="89">
        <v>3.25</v>
      </c>
      <c r="D1599" s="106">
        <f t="shared" si="100"/>
        <v>0.23076923076923078</v>
      </c>
      <c r="E1599" s="90">
        <f t="shared" si="97"/>
        <v>0</v>
      </c>
      <c r="F1599" s="90">
        <f t="shared" si="98"/>
        <v>3.32</v>
      </c>
      <c r="G1599" s="100" t="s">
        <v>262</v>
      </c>
      <c r="H1599" s="101" t="s">
        <v>4897</v>
      </c>
      <c r="I1599" s="101" t="s">
        <v>4898</v>
      </c>
      <c r="J1599" s="101" t="s">
        <v>169</v>
      </c>
      <c r="K1599" s="101"/>
      <c r="L1599" s="101"/>
      <c r="M1599" s="101"/>
      <c r="N1599" s="101"/>
      <c r="O1599" s="100"/>
      <c r="P1599" s="101"/>
      <c r="Q1599" s="101"/>
      <c r="R1599" s="101"/>
      <c r="S1599" s="101"/>
      <c r="T1599" s="101"/>
      <c r="U1599" s="81">
        <f t="shared" si="99"/>
        <v>0</v>
      </c>
      <c r="V1599" s="101">
        <f>IFERROR(VLOOKUP(A1599,'Competitors Links &amp; Pricings'!A:G,3,0),"")</f>
        <v>3.32</v>
      </c>
      <c r="W1599" s="101">
        <f>IFERROR(VLOOKUP(A1599,'Competitors Links &amp; Pricings'!A:G,5,0),"")</f>
        <v>3.32</v>
      </c>
      <c r="X1599" s="101">
        <f>IFERROR(VLOOKUP(A1599,'Competitors Links &amp; Pricings'!A:G,7,0),"")</f>
        <v>3.32</v>
      </c>
      <c r="Y1599" s="101">
        <f>IFERROR(VLOOKUP(A1599,'Competitors Links &amp; Pricings'!A:L,8,0),"")</f>
        <v>5</v>
      </c>
      <c r="Z1599" s="101">
        <f>IFERROR(VLOOKUP(A1599,'Competitors Links &amp; Pricings'!A:L,9,0),"")</f>
        <v>5.25</v>
      </c>
      <c r="AA1599" s="101">
        <f>IFERROR(VLOOKUP(A1599,'Competitors Links &amp; Pricings'!A:L,10,0),"")</f>
        <v>0.12</v>
      </c>
      <c r="AB1599" s="101">
        <f>IFERROR(VLOOKUP(A1599,'Competitors Links &amp; Pricings'!A:L,11,0),"")</f>
        <v>5</v>
      </c>
    </row>
    <row r="1600" spans="1:28" s="83" customFormat="1" ht="12" x14ac:dyDescent="0.25">
      <c r="A1600" s="81" t="s">
        <v>4899</v>
      </c>
      <c r="B1600" s="89">
        <v>2.5099999999999998</v>
      </c>
      <c r="C1600" s="89">
        <v>3.33</v>
      </c>
      <c r="D1600" s="106">
        <f t="shared" si="100"/>
        <v>0.24624624624624633</v>
      </c>
      <c r="E1600" s="90">
        <f t="shared" si="97"/>
        <v>0</v>
      </c>
      <c r="F1600" s="90">
        <f t="shared" si="98"/>
        <v>3.62</v>
      </c>
      <c r="G1600" s="82" t="s">
        <v>34</v>
      </c>
      <c r="H1600" s="81" t="s">
        <v>4900</v>
      </c>
      <c r="I1600" s="81" t="s">
        <v>4901</v>
      </c>
      <c r="J1600" s="81" t="s">
        <v>169</v>
      </c>
      <c r="K1600" s="81"/>
      <c r="L1600" s="81"/>
      <c r="M1600" s="81"/>
      <c r="N1600" s="81"/>
      <c r="O1600" s="82"/>
      <c r="P1600" s="81"/>
      <c r="Q1600" s="81"/>
      <c r="R1600" s="81"/>
      <c r="S1600" s="81"/>
      <c r="T1600" s="81"/>
      <c r="U1600" s="81">
        <f t="shared" si="99"/>
        <v>0</v>
      </c>
      <c r="V1600" s="81">
        <f>IFERROR(VLOOKUP(A1600,'Competitors Links &amp; Pricings'!A:G,3,0),"")</f>
        <v>3.62</v>
      </c>
      <c r="W1600" s="81" t="str">
        <f>IFERROR(VLOOKUP(A1600,'Competitors Links &amp; Pricings'!A:G,5,0),"")</f>
        <v xml:space="preserve"> </v>
      </c>
      <c r="X1600" s="81" t="str">
        <f>IFERROR(VLOOKUP(A1600,'Competitors Links &amp; Pricings'!A:G,7,0),"")</f>
        <v xml:space="preserve"> </v>
      </c>
      <c r="Y1600" s="81">
        <f>IFERROR(VLOOKUP(A1600,'Competitors Links &amp; Pricings'!A:L,8,0),"")</f>
        <v>5</v>
      </c>
      <c r="Z1600" s="81">
        <f>IFERROR(VLOOKUP(A1600,'Competitors Links &amp; Pricings'!A:L,9,0),"")</f>
        <v>5</v>
      </c>
      <c r="AA1600" s="81">
        <f>IFERROR(VLOOKUP(A1600,'Competitors Links &amp; Pricings'!A:L,10,0),"")</f>
        <v>0.1</v>
      </c>
      <c r="AB1600" s="81">
        <f>IFERROR(VLOOKUP(A1600,'Competitors Links &amp; Pricings'!A:L,11,0),"")</f>
        <v>5.25</v>
      </c>
    </row>
    <row r="1601" spans="1:28" s="83" customFormat="1" ht="12" x14ac:dyDescent="0.25">
      <c r="A1601" s="81" t="s">
        <v>4902</v>
      </c>
      <c r="B1601" s="89">
        <v>55</v>
      </c>
      <c r="C1601" s="89">
        <v>60.18</v>
      </c>
      <c r="D1601" s="106">
        <f t="shared" si="100"/>
        <v>8.6075108009305415E-2</v>
      </c>
      <c r="E1601" s="90">
        <f t="shared" si="97"/>
        <v>0</v>
      </c>
      <c r="F1601" s="90">
        <f t="shared" si="98"/>
        <v>65.41</v>
      </c>
      <c r="G1601" s="82" t="s">
        <v>34</v>
      </c>
      <c r="H1601" s="81" t="s">
        <v>4903</v>
      </c>
      <c r="I1601" s="81" t="s">
        <v>4904</v>
      </c>
      <c r="J1601" s="81" t="s">
        <v>439</v>
      </c>
      <c r="K1601" s="81"/>
      <c r="L1601" s="81"/>
      <c r="M1601" s="81"/>
      <c r="N1601" s="81"/>
      <c r="O1601" s="82"/>
      <c r="P1601" s="81"/>
      <c r="Q1601" s="81"/>
      <c r="R1601" s="81"/>
      <c r="S1601" s="81"/>
      <c r="T1601" s="81"/>
      <c r="U1601" s="81">
        <f t="shared" si="99"/>
        <v>0</v>
      </c>
      <c r="V1601" s="81">
        <f>IFERROR(VLOOKUP(A1601,'Competitors Links &amp; Pricings'!A:G,3,0),"")</f>
        <v>65.819999999999993</v>
      </c>
      <c r="W1601" s="81">
        <f>IFERROR(VLOOKUP(A1601,'Competitors Links &amp; Pricings'!A:G,5,0),"")</f>
        <v>75.28</v>
      </c>
      <c r="X1601" s="81">
        <f>IFERROR(VLOOKUP(A1601,'Competitors Links &amp; Pricings'!A:G,7,0),"")</f>
        <v>65.41</v>
      </c>
      <c r="Y1601" s="81">
        <f>IFERROR(VLOOKUP(A1601,'Competitors Links &amp; Pricings'!A:L,8,0),"")</f>
        <v>3</v>
      </c>
      <c r="Z1601" s="81">
        <f>IFERROR(VLOOKUP(A1601,'Competitors Links &amp; Pricings'!A:L,9,0),"")</f>
        <v>4</v>
      </c>
      <c r="AA1601" s="81">
        <f>IFERROR(VLOOKUP(A1601,'Competitors Links &amp; Pricings'!A:L,10,0),"")</f>
        <v>0.09</v>
      </c>
      <c r="AB1601" s="81">
        <f>IFERROR(VLOOKUP(A1601,'Competitors Links &amp; Pricings'!A:L,11,0),"")</f>
        <v>1.5</v>
      </c>
    </row>
    <row r="1602" spans="1:28" s="83" customFormat="1" ht="12" x14ac:dyDescent="0.25">
      <c r="A1602" s="81" t="s">
        <v>4905</v>
      </c>
      <c r="B1602" s="89">
        <v>1.01</v>
      </c>
      <c r="C1602" s="89">
        <v>1.25</v>
      </c>
      <c r="D1602" s="106">
        <f t="shared" si="100"/>
        <v>0.192</v>
      </c>
      <c r="E1602" s="90">
        <f t="shared" ref="E1602:E1665" si="101">MIN(K1602:T1602)</f>
        <v>0</v>
      </c>
      <c r="F1602" s="90">
        <f t="shared" ref="F1602:F1665" si="102">MIN(V1602:X1602)</f>
        <v>1.84</v>
      </c>
      <c r="G1602" s="82" t="s">
        <v>50</v>
      </c>
      <c r="H1602" s="81" t="s">
        <v>4906</v>
      </c>
      <c r="I1602" s="81" t="s">
        <v>4907</v>
      </c>
      <c r="J1602" s="81" t="s">
        <v>169</v>
      </c>
      <c r="K1602" s="81"/>
      <c r="L1602" s="81"/>
      <c r="M1602" s="81"/>
      <c r="N1602" s="81"/>
      <c r="O1602" s="82"/>
      <c r="P1602" s="81"/>
      <c r="Q1602" s="81"/>
      <c r="R1602" s="81"/>
      <c r="S1602" s="81"/>
      <c r="T1602" s="81"/>
      <c r="U1602" s="81">
        <f t="shared" si="99"/>
        <v>0</v>
      </c>
      <c r="V1602" s="81">
        <f>IFERROR(VLOOKUP(A1602,'Competitors Links &amp; Pricings'!A:G,3,0),"")</f>
        <v>1.84</v>
      </c>
      <c r="W1602" s="81" t="str">
        <f>IFERROR(VLOOKUP(A1602,'Competitors Links &amp; Pricings'!A:G,5,0),"")</f>
        <v xml:space="preserve"> </v>
      </c>
      <c r="X1602" s="81" t="str">
        <f>IFERROR(VLOOKUP(A1602,'Competitors Links &amp; Pricings'!A:G,7,0),"")</f>
        <v xml:space="preserve"> </v>
      </c>
      <c r="Y1602" s="81">
        <f>IFERROR(VLOOKUP(A1602,'Competitors Links &amp; Pricings'!A:L,8,0),"")</f>
        <v>5</v>
      </c>
      <c r="Z1602" s="81">
        <f>IFERROR(VLOOKUP(A1602,'Competitors Links &amp; Pricings'!A:L,9,0),"")</f>
        <v>5.25</v>
      </c>
      <c r="AA1602" s="81">
        <f>IFERROR(VLOOKUP(A1602,'Competitors Links &amp; Pricings'!A:L,10,0),"")</f>
        <v>0.5</v>
      </c>
      <c r="AB1602" s="81">
        <f>IFERROR(VLOOKUP(A1602,'Competitors Links &amp; Pricings'!A:L,11,0),"")</f>
        <v>5</v>
      </c>
    </row>
    <row r="1603" spans="1:28" s="83" customFormat="1" ht="12" x14ac:dyDescent="0.25">
      <c r="A1603" s="81" t="s">
        <v>4908</v>
      </c>
      <c r="B1603" s="89">
        <v>9.3800000000000008</v>
      </c>
      <c r="C1603" s="89">
        <v>10.26</v>
      </c>
      <c r="D1603" s="106">
        <f t="shared" si="100"/>
        <v>8.576998050682251E-2</v>
      </c>
      <c r="E1603" s="90">
        <f t="shared" si="101"/>
        <v>0</v>
      </c>
      <c r="F1603" s="90">
        <f t="shared" si="102"/>
        <v>11.15</v>
      </c>
      <c r="G1603" s="82" t="s">
        <v>34</v>
      </c>
      <c r="H1603" s="81" t="s">
        <v>4909</v>
      </c>
      <c r="I1603" s="81" t="s">
        <v>4910</v>
      </c>
      <c r="J1603" s="81" t="s">
        <v>439</v>
      </c>
      <c r="K1603" s="81"/>
      <c r="L1603" s="81"/>
      <c r="M1603" s="81"/>
      <c r="N1603" s="81"/>
      <c r="O1603" s="82"/>
      <c r="P1603" s="81"/>
      <c r="Q1603" s="81"/>
      <c r="R1603" s="81"/>
      <c r="S1603" s="81"/>
      <c r="T1603" s="81"/>
      <c r="U1603" s="81">
        <f t="shared" ref="U1603:U1666" si="103">COUNTIF(K1603:T1603,"&gt;0")</f>
        <v>0</v>
      </c>
      <c r="V1603" s="81">
        <f>IFERROR(VLOOKUP(A1603,'Competitors Links &amp; Pricings'!A:G,3,0),"")</f>
        <v>11.15</v>
      </c>
      <c r="W1603" s="81" t="str">
        <f>IFERROR(VLOOKUP(A1603,'Competitors Links &amp; Pricings'!A:G,5,0),"")</f>
        <v xml:space="preserve"> </v>
      </c>
      <c r="X1603" s="81" t="str">
        <f>IFERROR(VLOOKUP(A1603,'Competitors Links &amp; Pricings'!A:G,7,0),"")</f>
        <v xml:space="preserve"> </v>
      </c>
      <c r="Y1603" s="81">
        <f>IFERROR(VLOOKUP(A1603,'Competitors Links &amp; Pricings'!A:L,8,0),"")</f>
        <v>1</v>
      </c>
      <c r="Z1603" s="81">
        <f>IFERROR(VLOOKUP(A1603,'Competitors Links &amp; Pricings'!A:L,9,0),"")</f>
        <v>1</v>
      </c>
      <c r="AA1603" s="81">
        <f>IFERROR(VLOOKUP(A1603,'Competitors Links &amp; Pricings'!A:L,10,0),"")</f>
        <v>0.09</v>
      </c>
      <c r="AB1603" s="81">
        <f>IFERROR(VLOOKUP(A1603,'Competitors Links &amp; Pricings'!A:L,11,0),"")</f>
        <v>4</v>
      </c>
    </row>
    <row r="1604" spans="1:28" s="92" customFormat="1" ht="12" x14ac:dyDescent="0.25">
      <c r="A1604" s="91" t="s">
        <v>4911</v>
      </c>
      <c r="B1604" s="89">
        <v>26.61</v>
      </c>
      <c r="C1604" s="89">
        <v>34.06</v>
      </c>
      <c r="D1604" s="106">
        <f t="shared" si="100"/>
        <v>0.21873165002936001</v>
      </c>
      <c r="E1604" s="90">
        <f t="shared" si="101"/>
        <v>0</v>
      </c>
      <c r="F1604" s="90">
        <f t="shared" si="102"/>
        <v>36.83</v>
      </c>
      <c r="G1604" s="100" t="s">
        <v>527</v>
      </c>
      <c r="H1604" s="101" t="s">
        <v>4912</v>
      </c>
      <c r="I1604" s="101" t="s">
        <v>4913</v>
      </c>
      <c r="J1604" s="101" t="s">
        <v>169</v>
      </c>
      <c r="K1604" s="101"/>
      <c r="L1604" s="101"/>
      <c r="M1604" s="101"/>
      <c r="N1604" s="101"/>
      <c r="O1604" s="100"/>
      <c r="P1604" s="101"/>
      <c r="Q1604" s="101"/>
      <c r="R1604" s="101"/>
      <c r="S1604" s="101"/>
      <c r="T1604" s="101"/>
      <c r="U1604" s="81">
        <f t="shared" si="103"/>
        <v>0</v>
      </c>
      <c r="V1604" s="101">
        <f>IFERROR(VLOOKUP(A1604,'Competitors Links &amp; Pricings'!A:G,3,0),"")</f>
        <v>36.83</v>
      </c>
      <c r="W1604" s="101">
        <f>IFERROR(VLOOKUP(A1604,'Competitors Links &amp; Pricings'!A:G,5,0),"")</f>
        <v>36.83</v>
      </c>
      <c r="X1604" s="101">
        <f>IFERROR(VLOOKUP(A1604,'Competitors Links &amp; Pricings'!A:G,7,0),"")</f>
        <v>36.83</v>
      </c>
      <c r="Y1604" s="101">
        <f>IFERROR(VLOOKUP(A1604,'Competitors Links &amp; Pricings'!A:L,8,0),"")</f>
        <v>5</v>
      </c>
      <c r="Z1604" s="101">
        <f>IFERROR(VLOOKUP(A1604,'Competitors Links &amp; Pricings'!A:L,9,0),"")</f>
        <v>5</v>
      </c>
      <c r="AA1604" s="101">
        <f>IFERROR(VLOOKUP(A1604,'Competitors Links &amp; Pricings'!A:L,10,0),"")</f>
        <v>2.04</v>
      </c>
      <c r="AB1604" s="101">
        <f>IFERROR(VLOOKUP(A1604,'Competitors Links &amp; Pricings'!A:L,11,0),"")</f>
        <v>5</v>
      </c>
    </row>
    <row r="1605" spans="1:28" s="83" customFormat="1" ht="12" x14ac:dyDescent="0.25">
      <c r="A1605" s="81" t="s">
        <v>4914</v>
      </c>
      <c r="B1605" s="89">
        <v>141.88</v>
      </c>
      <c r="C1605" s="89">
        <v>167.44</v>
      </c>
      <c r="D1605" s="106">
        <f t="shared" si="100"/>
        <v>0.15265169612995702</v>
      </c>
      <c r="E1605" s="90">
        <f t="shared" si="101"/>
        <v>0</v>
      </c>
      <c r="F1605" s="90">
        <f t="shared" si="102"/>
        <v>164.99</v>
      </c>
      <c r="G1605" s="82" t="s">
        <v>34</v>
      </c>
      <c r="H1605" s="81" t="s">
        <v>4915</v>
      </c>
      <c r="I1605" s="81" t="s">
        <v>4916</v>
      </c>
      <c r="J1605" s="81" t="s">
        <v>439</v>
      </c>
      <c r="K1605" s="81"/>
      <c r="L1605" s="81"/>
      <c r="M1605" s="81"/>
      <c r="N1605" s="81"/>
      <c r="O1605" s="82"/>
      <c r="P1605" s="81"/>
      <c r="Q1605" s="81"/>
      <c r="R1605" s="81"/>
      <c r="S1605" s="81"/>
      <c r="T1605" s="81"/>
      <c r="U1605" s="81">
        <f t="shared" si="103"/>
        <v>0</v>
      </c>
      <c r="V1605" s="81">
        <f>IFERROR(VLOOKUP(A1605,'Competitors Links &amp; Pricings'!A:G,3,0),"")</f>
        <v>168.72</v>
      </c>
      <c r="W1605" s="81">
        <f>IFERROR(VLOOKUP(A1605,'Competitors Links &amp; Pricings'!A:G,5,0),"")</f>
        <v>164.99</v>
      </c>
      <c r="X1605" s="81">
        <f>IFERROR(VLOOKUP(A1605,'Competitors Links &amp; Pricings'!A:G,7,0),"")</f>
        <v>177.06</v>
      </c>
      <c r="Y1605" s="81">
        <f>IFERROR(VLOOKUP(A1605,'Competitors Links &amp; Pricings'!A:L,8,0),"")</f>
        <v>10</v>
      </c>
      <c r="Z1605" s="81">
        <f>IFERROR(VLOOKUP(A1605,'Competitors Links &amp; Pricings'!A:L,9,0),"")</f>
        <v>10</v>
      </c>
      <c r="AA1605" s="81">
        <f>IFERROR(VLOOKUP(A1605,'Competitors Links &amp; Pricings'!A:L,10,0),"")</f>
        <v>3.72</v>
      </c>
      <c r="AB1605" s="81">
        <f>IFERROR(VLOOKUP(A1605,'Competitors Links &amp; Pricings'!A:L,11,0),"")</f>
        <v>4</v>
      </c>
    </row>
    <row r="1606" spans="1:28" s="83" customFormat="1" ht="12" x14ac:dyDescent="0.25">
      <c r="A1606" s="81" t="s">
        <v>4917</v>
      </c>
      <c r="B1606" s="89">
        <v>11.88</v>
      </c>
      <c r="C1606" s="89">
        <v>14.49</v>
      </c>
      <c r="D1606" s="106">
        <f t="shared" si="100"/>
        <v>0.18012422360248442</v>
      </c>
      <c r="E1606" s="90">
        <f t="shared" si="101"/>
        <v>0</v>
      </c>
      <c r="F1606" s="90">
        <f t="shared" si="102"/>
        <v>12.58</v>
      </c>
      <c r="G1606" s="82" t="s">
        <v>34</v>
      </c>
      <c r="H1606" s="81" t="s">
        <v>4918</v>
      </c>
      <c r="I1606" s="81" t="s">
        <v>4919</v>
      </c>
      <c r="J1606" s="81" t="s">
        <v>169</v>
      </c>
      <c r="K1606" s="81"/>
      <c r="L1606" s="81"/>
      <c r="M1606" s="81"/>
      <c r="N1606" s="81"/>
      <c r="O1606" s="82"/>
      <c r="P1606" s="81"/>
      <c r="Q1606" s="81"/>
      <c r="R1606" s="81"/>
      <c r="S1606" s="81"/>
      <c r="T1606" s="81"/>
      <c r="U1606" s="81">
        <f t="shared" si="103"/>
        <v>0</v>
      </c>
      <c r="V1606" s="81">
        <f>IFERROR(VLOOKUP(A1606,'Competitors Links &amp; Pricings'!A:G,3,0),"")</f>
        <v>14.41</v>
      </c>
      <c r="W1606" s="81">
        <f>IFERROR(VLOOKUP(A1606,'Competitors Links &amp; Pricings'!A:G,5,0),"")</f>
        <v>12.58</v>
      </c>
      <c r="X1606" s="81">
        <f>IFERROR(VLOOKUP(A1606,'Competitors Links &amp; Pricings'!A:G,7,0),"")</f>
        <v>15.74</v>
      </c>
      <c r="Y1606" s="81">
        <f>IFERROR(VLOOKUP(A1606,'Competitors Links &amp; Pricings'!A:L,8,0),"")</f>
        <v>12</v>
      </c>
      <c r="Z1606" s="81">
        <f>IFERROR(VLOOKUP(A1606,'Competitors Links &amp; Pricings'!A:L,9,0),"")</f>
        <v>12</v>
      </c>
      <c r="AA1606" s="81">
        <f>IFERROR(VLOOKUP(A1606,'Competitors Links &amp; Pricings'!A:L,10,0),"")</f>
        <v>0.5</v>
      </c>
      <c r="AB1606" s="81">
        <f>IFERROR(VLOOKUP(A1606,'Competitors Links &amp; Pricings'!A:L,11,0),"")</f>
        <v>3.5</v>
      </c>
    </row>
    <row r="1607" spans="1:28" s="92" customFormat="1" ht="12" x14ac:dyDescent="0.25">
      <c r="A1607" s="91" t="s">
        <v>4920</v>
      </c>
      <c r="B1607" s="89">
        <v>708.75</v>
      </c>
      <c r="C1607" s="89">
        <v>869.25</v>
      </c>
      <c r="D1607" s="106">
        <f t="shared" si="100"/>
        <v>0.18464193270060397</v>
      </c>
      <c r="E1607" s="90">
        <f t="shared" si="101"/>
        <v>0</v>
      </c>
      <c r="F1607" s="90">
        <f t="shared" si="102"/>
        <v>825</v>
      </c>
      <c r="G1607" s="100" t="s">
        <v>527</v>
      </c>
      <c r="H1607" s="101" t="s">
        <v>4921</v>
      </c>
      <c r="I1607" s="101" t="s">
        <v>4922</v>
      </c>
      <c r="J1607" s="101" t="s">
        <v>439</v>
      </c>
      <c r="K1607" s="101"/>
      <c r="L1607" s="101"/>
      <c r="M1607" s="101"/>
      <c r="N1607" s="101"/>
      <c r="O1607" s="100"/>
      <c r="P1607" s="101"/>
      <c r="Q1607" s="101"/>
      <c r="R1607" s="101"/>
      <c r="S1607" s="101"/>
      <c r="T1607" s="101"/>
      <c r="U1607" s="81">
        <f t="shared" si="103"/>
        <v>0</v>
      </c>
      <c r="V1607" s="101">
        <f>IFERROR(VLOOKUP(A1607,'Competitors Links &amp; Pricings'!A:G,3,0),"")</f>
        <v>825</v>
      </c>
      <c r="W1607" s="101">
        <f>IFERROR(VLOOKUP(A1607,'Competitors Links &amp; Pricings'!A:G,5,0),"")</f>
        <v>936.68</v>
      </c>
      <c r="X1607" s="101">
        <f>IFERROR(VLOOKUP(A1607,'Competitors Links &amp; Pricings'!A:G,7,0),"")</f>
        <v>1134</v>
      </c>
      <c r="Y1607" s="101">
        <f>IFERROR(VLOOKUP(A1607,'Competitors Links &amp; Pricings'!A:L,8,0),"")</f>
        <v>22</v>
      </c>
      <c r="Z1607" s="101">
        <f>IFERROR(VLOOKUP(A1607,'Competitors Links &amp; Pricings'!A:L,9,0),"")</f>
        <v>35.1</v>
      </c>
      <c r="AA1607" s="101">
        <f>IFERROR(VLOOKUP(A1607,'Competitors Links &amp; Pricings'!A:L,10,0),"")</f>
        <v>50</v>
      </c>
      <c r="AB1607" s="101">
        <f>IFERROR(VLOOKUP(A1607,'Competitors Links &amp; Pricings'!A:L,11,0),"")</f>
        <v>9.3000000000000007</v>
      </c>
    </row>
    <row r="1608" spans="1:28" s="83" customFormat="1" ht="12" x14ac:dyDescent="0.25">
      <c r="A1608" s="81" t="s">
        <v>4923</v>
      </c>
      <c r="B1608" s="89">
        <v>708.75</v>
      </c>
      <c r="C1608" s="89">
        <v>800.7</v>
      </c>
      <c r="D1608" s="106">
        <f t="shared" si="100"/>
        <v>0.11483701760959165</v>
      </c>
      <c r="E1608" s="90">
        <f t="shared" si="101"/>
        <v>0</v>
      </c>
      <c r="F1608" s="90">
        <f t="shared" si="102"/>
        <v>842.84</v>
      </c>
      <c r="G1608" s="82" t="s">
        <v>34</v>
      </c>
      <c r="H1608" s="81" t="s">
        <v>4924</v>
      </c>
      <c r="I1608" s="81" t="s">
        <v>4925</v>
      </c>
      <c r="J1608" s="81" t="s">
        <v>439</v>
      </c>
      <c r="K1608" s="81"/>
      <c r="L1608" s="81"/>
      <c r="M1608" s="81"/>
      <c r="N1608" s="81"/>
      <c r="O1608" s="82"/>
      <c r="P1608" s="81"/>
      <c r="Q1608" s="81"/>
      <c r="R1608" s="81"/>
      <c r="S1608" s="81"/>
      <c r="T1608" s="81"/>
      <c r="U1608" s="81">
        <f t="shared" si="103"/>
        <v>0</v>
      </c>
      <c r="V1608" s="81">
        <f>IFERROR(VLOOKUP(A1608,'Competitors Links &amp; Pricings'!A:G,3,0),"")</f>
        <v>842.84</v>
      </c>
      <c r="W1608" s="81">
        <f>IFERROR(VLOOKUP(A1608,'Competitors Links &amp; Pricings'!A:G,5,0),"")</f>
        <v>936.68</v>
      </c>
      <c r="X1608" s="81">
        <f>IFERROR(VLOOKUP(A1608,'Competitors Links &amp; Pricings'!A:G,7,0),"")</f>
        <v>1074.5999999999999</v>
      </c>
      <c r="Y1608" s="81">
        <f>IFERROR(VLOOKUP(A1608,'Competitors Links &amp; Pricings'!A:L,8,0),"")</f>
        <v>22</v>
      </c>
      <c r="Z1608" s="81">
        <f>IFERROR(VLOOKUP(A1608,'Competitors Links &amp; Pricings'!A:L,9,0),"")</f>
        <v>35.1</v>
      </c>
      <c r="AA1608" s="81">
        <f>IFERROR(VLOOKUP(A1608,'Competitors Links &amp; Pricings'!A:L,10,0),"")</f>
        <v>50</v>
      </c>
      <c r="AB1608" s="81">
        <f>IFERROR(VLOOKUP(A1608,'Competitors Links &amp; Pricings'!A:L,11,0),"")</f>
        <v>9.3000000000000007</v>
      </c>
    </row>
    <row r="1609" spans="1:28" s="83" customFormat="1" ht="12" x14ac:dyDescent="0.25">
      <c r="A1609" s="81" t="s">
        <v>4926</v>
      </c>
      <c r="B1609" s="89">
        <v>31.25</v>
      </c>
      <c r="C1609" s="89">
        <v>34.19</v>
      </c>
      <c r="D1609" s="106">
        <f t="shared" si="100"/>
        <v>8.5990055571804558E-2</v>
      </c>
      <c r="E1609" s="90">
        <f t="shared" si="101"/>
        <v>0</v>
      </c>
      <c r="F1609" s="90">
        <f t="shared" si="102"/>
        <v>37.159999999999997</v>
      </c>
      <c r="G1609" s="82" t="s">
        <v>34</v>
      </c>
      <c r="H1609" s="81" t="s">
        <v>4927</v>
      </c>
      <c r="I1609" s="81" t="s">
        <v>4928</v>
      </c>
      <c r="J1609" s="81" t="s">
        <v>439</v>
      </c>
      <c r="K1609" s="81"/>
      <c r="L1609" s="81"/>
      <c r="M1609" s="81"/>
      <c r="N1609" s="81"/>
      <c r="O1609" s="82"/>
      <c r="P1609" s="81"/>
      <c r="Q1609" s="81"/>
      <c r="R1609" s="81"/>
      <c r="S1609" s="81"/>
      <c r="T1609" s="81"/>
      <c r="U1609" s="81">
        <f t="shared" si="103"/>
        <v>0</v>
      </c>
      <c r="V1609" s="81">
        <f>IFERROR(VLOOKUP(A1609,'Competitors Links &amp; Pricings'!A:G,3,0),"")</f>
        <v>37.159999999999997</v>
      </c>
      <c r="W1609" s="81">
        <f>IFERROR(VLOOKUP(A1609,'Competitors Links &amp; Pricings'!A:G,5,0),"")</f>
        <v>37.159999999999997</v>
      </c>
      <c r="X1609" s="81" t="str">
        <f>IFERROR(VLOOKUP(A1609,'Competitors Links &amp; Pricings'!A:G,7,0),"")</f>
        <v xml:space="preserve"> </v>
      </c>
      <c r="Y1609" s="81">
        <f>IFERROR(VLOOKUP(A1609,'Competitors Links &amp; Pricings'!A:L,8,0),"")</f>
        <v>4.25</v>
      </c>
      <c r="Z1609" s="81">
        <f>IFERROR(VLOOKUP(A1609,'Competitors Links &amp; Pricings'!A:L,9,0),"")</f>
        <v>5.25</v>
      </c>
      <c r="AA1609" s="81">
        <f>IFERROR(VLOOKUP(A1609,'Competitors Links &amp; Pricings'!A:L,10,0),"")</f>
        <v>0.31</v>
      </c>
      <c r="AB1609" s="81">
        <f>IFERROR(VLOOKUP(A1609,'Competitors Links &amp; Pricings'!A:L,11,0),"")</f>
        <v>1.5</v>
      </c>
    </row>
    <row r="1610" spans="1:28" s="83" customFormat="1" ht="12" x14ac:dyDescent="0.25">
      <c r="A1610" s="81" t="s">
        <v>4929</v>
      </c>
      <c r="B1610" s="89">
        <v>7.5</v>
      </c>
      <c r="C1610" s="89">
        <v>8.85</v>
      </c>
      <c r="D1610" s="106">
        <f t="shared" si="100"/>
        <v>0.15254237288135589</v>
      </c>
      <c r="E1610" s="90">
        <f t="shared" si="101"/>
        <v>0</v>
      </c>
      <c r="F1610" s="90">
        <f t="shared" si="102"/>
        <v>8</v>
      </c>
      <c r="G1610" s="82" t="s">
        <v>34</v>
      </c>
      <c r="H1610" s="81" t="s">
        <v>25675</v>
      </c>
      <c r="I1610" s="81" t="s">
        <v>4931</v>
      </c>
      <c r="J1610" s="81" t="s">
        <v>439</v>
      </c>
      <c r="K1610" s="81"/>
      <c r="L1610" s="81"/>
      <c r="M1610" s="81"/>
      <c r="N1610" s="81"/>
      <c r="O1610" s="82"/>
      <c r="P1610" s="81"/>
      <c r="Q1610" s="81"/>
      <c r="R1610" s="81"/>
      <c r="S1610" s="81"/>
      <c r="T1610" s="81"/>
      <c r="U1610" s="81">
        <f t="shared" si="103"/>
        <v>0</v>
      </c>
      <c r="V1610" s="81">
        <f>IFERROR(VLOOKUP(A1610,'Competitors Links &amp; Pricings'!A:G,3,0),"")</f>
        <v>8.08</v>
      </c>
      <c r="W1610" s="81">
        <f>IFERROR(VLOOKUP(A1610,'Competitors Links &amp; Pricings'!A:G,5,0),"")</f>
        <v>8</v>
      </c>
      <c r="X1610" s="81">
        <f>IFERROR(VLOOKUP(A1610,'Competitors Links &amp; Pricings'!A:G,7,0),"")</f>
        <v>8.08</v>
      </c>
      <c r="Y1610" s="81">
        <f>IFERROR(VLOOKUP(A1610,'Competitors Links &amp; Pricings'!A:L,8,0),"")</f>
        <v>1</v>
      </c>
      <c r="Z1610" s="81">
        <f>IFERROR(VLOOKUP(A1610,'Competitors Links &amp; Pricings'!A:L,9,0),"")</f>
        <v>2</v>
      </c>
      <c r="AA1610" s="81">
        <f>IFERROR(VLOOKUP(A1610,'Competitors Links &amp; Pricings'!A:L,10,0),"")</f>
        <v>0.1</v>
      </c>
      <c r="AB1610" s="81">
        <f>IFERROR(VLOOKUP(A1610,'Competitors Links &amp; Pricings'!A:L,11,0),"")</f>
        <v>1.8</v>
      </c>
    </row>
    <row r="1611" spans="1:28" s="92" customFormat="1" ht="12" x14ac:dyDescent="0.25">
      <c r="A1611" s="91" t="s">
        <v>4932</v>
      </c>
      <c r="B1611" s="89">
        <v>13.38</v>
      </c>
      <c r="C1611" s="89">
        <v>17.53</v>
      </c>
      <c r="D1611" s="106">
        <f t="shared" si="100"/>
        <v>0.23673702224757559</v>
      </c>
      <c r="E1611" s="90">
        <f t="shared" si="101"/>
        <v>0</v>
      </c>
      <c r="F1611" s="90">
        <f t="shared" si="102"/>
        <v>0</v>
      </c>
      <c r="G1611" s="100" t="s">
        <v>527</v>
      </c>
      <c r="H1611" s="101" t="s">
        <v>4933</v>
      </c>
      <c r="I1611" s="101" t="s">
        <v>4934</v>
      </c>
      <c r="J1611" s="101" t="s">
        <v>169</v>
      </c>
      <c r="K1611" s="101"/>
      <c r="L1611" s="101"/>
      <c r="M1611" s="101"/>
      <c r="N1611" s="101"/>
      <c r="O1611" s="100"/>
      <c r="P1611" s="101"/>
      <c r="Q1611" s="101"/>
      <c r="R1611" s="101"/>
      <c r="S1611" s="101"/>
      <c r="T1611" s="101"/>
      <c r="U1611" s="81">
        <f t="shared" si="103"/>
        <v>0</v>
      </c>
      <c r="V1611" s="101" t="str">
        <f>IFERROR(VLOOKUP(A1611,'Competitors Links &amp; Pricings'!A:G,3,0),"")</f>
        <v xml:space="preserve"> </v>
      </c>
      <c r="W1611" s="101" t="str">
        <f>IFERROR(VLOOKUP(A1611,'Competitors Links &amp; Pricings'!A:G,5,0),"")</f>
        <v xml:space="preserve"> </v>
      </c>
      <c r="X1611" s="101" t="str">
        <f>IFERROR(VLOOKUP(A1611,'Competitors Links &amp; Pricings'!A:G,7,0),"")</f>
        <v xml:space="preserve"> </v>
      </c>
      <c r="Y1611" s="101">
        <f>IFERROR(VLOOKUP(A1611,'Competitors Links &amp; Pricings'!A:L,8,0),"")</f>
        <v>18</v>
      </c>
      <c r="Z1611" s="101">
        <f>IFERROR(VLOOKUP(A1611,'Competitors Links &amp; Pricings'!A:L,9,0),"")</f>
        <v>18</v>
      </c>
      <c r="AA1611" s="101">
        <f>IFERROR(VLOOKUP(A1611,'Competitors Links &amp; Pricings'!A:L,10,0),"")</f>
        <v>2</v>
      </c>
      <c r="AB1611" s="101">
        <f>IFERROR(VLOOKUP(A1611,'Competitors Links &amp; Pricings'!A:L,11,0),"")</f>
        <v>1.8</v>
      </c>
    </row>
    <row r="1612" spans="1:28" s="92" customFormat="1" ht="12" x14ac:dyDescent="0.25">
      <c r="A1612" s="91" t="s">
        <v>4935</v>
      </c>
      <c r="B1612" s="89">
        <v>9.56</v>
      </c>
      <c r="C1612" s="89">
        <v>12.52</v>
      </c>
      <c r="D1612" s="106">
        <f t="shared" si="100"/>
        <v>0.23642172523961655</v>
      </c>
      <c r="E1612" s="90">
        <f t="shared" si="101"/>
        <v>0</v>
      </c>
      <c r="F1612" s="90">
        <f t="shared" si="102"/>
        <v>13.95</v>
      </c>
      <c r="G1612" s="100" t="s">
        <v>527</v>
      </c>
      <c r="H1612" s="101" t="s">
        <v>4936</v>
      </c>
      <c r="I1612" s="101" t="s">
        <v>4937</v>
      </c>
      <c r="J1612" s="101" t="s">
        <v>169</v>
      </c>
      <c r="K1612" s="101"/>
      <c r="L1612" s="101"/>
      <c r="M1612" s="101"/>
      <c r="N1612" s="101"/>
      <c r="O1612" s="100"/>
      <c r="P1612" s="101"/>
      <c r="Q1612" s="101"/>
      <c r="R1612" s="101"/>
      <c r="S1612" s="101"/>
      <c r="T1612" s="101"/>
      <c r="U1612" s="81">
        <f t="shared" si="103"/>
        <v>0</v>
      </c>
      <c r="V1612" s="101">
        <f>IFERROR(VLOOKUP(A1612,'Competitors Links &amp; Pricings'!A:G,3,0),"")</f>
        <v>13.95</v>
      </c>
      <c r="W1612" s="101" t="str">
        <f>IFERROR(VLOOKUP(A1612,'Competitors Links &amp; Pricings'!A:G,5,0),"")</f>
        <v xml:space="preserve"> </v>
      </c>
      <c r="X1612" s="101" t="str">
        <f>IFERROR(VLOOKUP(A1612,'Competitors Links &amp; Pricings'!A:G,7,0),"")</f>
        <v xml:space="preserve"> </v>
      </c>
      <c r="Y1612" s="101">
        <f>IFERROR(VLOOKUP(A1612,'Competitors Links &amp; Pricings'!A:L,8,0),"")</f>
        <v>12</v>
      </c>
      <c r="Z1612" s="101">
        <f>IFERROR(VLOOKUP(A1612,'Competitors Links &amp; Pricings'!A:L,9,0),"")</f>
        <v>12</v>
      </c>
      <c r="AA1612" s="101">
        <f>IFERROR(VLOOKUP(A1612,'Competitors Links &amp; Pricings'!A:L,10,0),"")</f>
        <v>2</v>
      </c>
      <c r="AB1612" s="101">
        <f>IFERROR(VLOOKUP(A1612,'Competitors Links &amp; Pricings'!A:L,11,0),"")</f>
        <v>1.8</v>
      </c>
    </row>
    <row r="1613" spans="1:28" s="83" customFormat="1" ht="12" x14ac:dyDescent="0.25">
      <c r="A1613" s="81" t="s">
        <v>4938</v>
      </c>
      <c r="B1613" s="89">
        <v>82.5</v>
      </c>
      <c r="C1613" s="89">
        <v>97.68</v>
      </c>
      <c r="D1613" s="106">
        <f t="shared" si="100"/>
        <v>0.15540540540540546</v>
      </c>
      <c r="E1613" s="90">
        <f t="shared" si="101"/>
        <v>0</v>
      </c>
      <c r="F1613" s="90">
        <f t="shared" si="102"/>
        <v>102.82</v>
      </c>
      <c r="G1613" s="82" t="s">
        <v>34</v>
      </c>
      <c r="H1613" s="81" t="s">
        <v>4939</v>
      </c>
      <c r="I1613" s="81" t="s">
        <v>4940</v>
      </c>
      <c r="J1613" s="81" t="s">
        <v>439</v>
      </c>
      <c r="K1613" s="81"/>
      <c r="L1613" s="81"/>
      <c r="M1613" s="81"/>
      <c r="N1613" s="81"/>
      <c r="O1613" s="82"/>
      <c r="P1613" s="81"/>
      <c r="Q1613" s="81"/>
      <c r="R1613" s="81"/>
      <c r="S1613" s="81"/>
      <c r="T1613" s="81"/>
      <c r="U1613" s="81">
        <f t="shared" si="103"/>
        <v>0</v>
      </c>
      <c r="V1613" s="81">
        <f>IFERROR(VLOOKUP(A1613,'Competitors Links &amp; Pricings'!A:G,3,0),"")</f>
        <v>128.55000000000001</v>
      </c>
      <c r="W1613" s="81">
        <f>IFERROR(VLOOKUP(A1613,'Competitors Links &amp; Pricings'!A:G,5,0),"")</f>
        <v>102.82</v>
      </c>
      <c r="X1613" s="81">
        <f>IFERROR(VLOOKUP(A1613,'Competitors Links &amp; Pricings'!A:G,7,0),"")</f>
        <v>102.82</v>
      </c>
      <c r="Y1613" s="81">
        <f>IFERROR(VLOOKUP(A1613,'Competitors Links &amp; Pricings'!A:L,8,0),"")</f>
        <v>3</v>
      </c>
      <c r="Z1613" s="81">
        <f>IFERROR(VLOOKUP(A1613,'Competitors Links &amp; Pricings'!A:L,9,0),"")</f>
        <v>12</v>
      </c>
      <c r="AA1613" s="81">
        <f>IFERROR(VLOOKUP(A1613,'Competitors Links &amp; Pricings'!A:L,10,0),"")</f>
        <v>0.9</v>
      </c>
      <c r="AB1613" s="81">
        <f>IFERROR(VLOOKUP(A1613,'Competitors Links &amp; Pricings'!A:L,11,0),"")</f>
        <v>2</v>
      </c>
    </row>
    <row r="1614" spans="1:28" s="83" customFormat="1" ht="12" x14ac:dyDescent="0.25">
      <c r="A1614" s="81" t="s">
        <v>4941</v>
      </c>
      <c r="B1614" s="89">
        <v>17322.22</v>
      </c>
      <c r="C1614" s="89">
        <v>19316.560000000001</v>
      </c>
      <c r="D1614" s="106">
        <f t="shared" si="100"/>
        <v>0.10324509125848495</v>
      </c>
      <c r="E1614" s="90">
        <f t="shared" si="101"/>
        <v>0</v>
      </c>
      <c r="F1614" s="90">
        <f t="shared" si="102"/>
        <v>20516</v>
      </c>
      <c r="G1614" s="82" t="s">
        <v>34</v>
      </c>
      <c r="H1614" s="81" t="s">
        <v>4942</v>
      </c>
      <c r="I1614" s="81" t="s">
        <v>4943</v>
      </c>
      <c r="J1614" s="81" t="s">
        <v>435</v>
      </c>
      <c r="K1614" s="81"/>
      <c r="L1614" s="81"/>
      <c r="M1614" s="81"/>
      <c r="N1614" s="81"/>
      <c r="O1614" s="82"/>
      <c r="P1614" s="81"/>
      <c r="Q1614" s="81"/>
      <c r="R1614" s="81"/>
      <c r="S1614" s="81"/>
      <c r="T1614" s="81"/>
      <c r="U1614" s="81">
        <f t="shared" si="103"/>
        <v>0</v>
      </c>
      <c r="V1614" s="81">
        <f>IFERROR(VLOOKUP(A1614,'Competitors Links &amp; Pricings'!A:G,3,0),"")</f>
        <v>20516</v>
      </c>
      <c r="W1614" s="81">
        <f>IFERROR(VLOOKUP(A1614,'Competitors Links &amp; Pricings'!A:G,5,0),"")</f>
        <v>22135</v>
      </c>
      <c r="X1614" s="81">
        <f>IFERROR(VLOOKUP(A1614,'Competitors Links &amp; Pricings'!A:G,7,0),"")</f>
        <v>21878.87</v>
      </c>
      <c r="Y1614" s="81">
        <f>IFERROR(VLOOKUP(A1614,'Competitors Links &amp; Pricings'!A:L,8,0),"")</f>
        <v>22.87</v>
      </c>
      <c r="Z1614" s="81">
        <f>IFERROR(VLOOKUP(A1614,'Competitors Links &amp; Pricings'!A:L,9,0),"")</f>
        <v>4.92</v>
      </c>
      <c r="AA1614" s="81">
        <f>IFERROR(VLOOKUP(A1614,'Competitors Links &amp; Pricings'!A:L,10,0),"")</f>
        <v>132.30000000000001</v>
      </c>
      <c r="AB1614" s="81">
        <f>IFERROR(VLOOKUP(A1614,'Competitors Links &amp; Pricings'!A:L,11,0),"")</f>
        <v>12.46</v>
      </c>
    </row>
    <row r="1615" spans="1:28" s="83" customFormat="1" ht="12" x14ac:dyDescent="0.25">
      <c r="A1615" s="81" t="s">
        <v>4944</v>
      </c>
      <c r="B1615" s="89">
        <v>1.19</v>
      </c>
      <c r="C1615" s="89">
        <v>1.42</v>
      </c>
      <c r="D1615" s="106">
        <f t="shared" si="100"/>
        <v>0.1619718309859155</v>
      </c>
      <c r="E1615" s="90">
        <f t="shared" si="101"/>
        <v>0</v>
      </c>
      <c r="F1615" s="90">
        <f t="shared" si="102"/>
        <v>1.54</v>
      </c>
      <c r="G1615" s="82" t="s">
        <v>34</v>
      </c>
      <c r="H1615" s="81" t="s">
        <v>4945</v>
      </c>
      <c r="I1615" s="81" t="s">
        <v>4946</v>
      </c>
      <c r="J1615" s="81" t="s">
        <v>169</v>
      </c>
      <c r="K1615" s="81"/>
      <c r="L1615" s="81"/>
      <c r="M1615" s="81"/>
      <c r="N1615" s="81"/>
      <c r="O1615" s="82"/>
      <c r="P1615" s="81"/>
      <c r="Q1615" s="81"/>
      <c r="R1615" s="81"/>
      <c r="S1615" s="81"/>
      <c r="T1615" s="81"/>
      <c r="U1615" s="81">
        <f t="shared" si="103"/>
        <v>0</v>
      </c>
      <c r="V1615" s="81">
        <f>IFERROR(VLOOKUP(A1615,'Competitors Links &amp; Pricings'!A:G,3,0),"")</f>
        <v>1.54</v>
      </c>
      <c r="W1615" s="81">
        <f>IFERROR(VLOOKUP(A1615,'Competitors Links &amp; Pricings'!A:G,5,0),"")</f>
        <v>1.55</v>
      </c>
      <c r="X1615" s="81">
        <f>IFERROR(VLOOKUP(A1615,'Competitors Links &amp; Pricings'!A:G,7,0),"")</f>
        <v>1.55</v>
      </c>
      <c r="Y1615" s="81">
        <f>IFERROR(VLOOKUP(A1615,'Competitors Links &amp; Pricings'!A:L,8,0),"")</f>
        <v>1.5</v>
      </c>
      <c r="Z1615" s="81">
        <f>IFERROR(VLOOKUP(A1615,'Competitors Links &amp; Pricings'!A:L,9,0),"")</f>
        <v>2.0499999999999998</v>
      </c>
      <c r="AA1615" s="81">
        <f>IFERROR(VLOOKUP(A1615,'Competitors Links &amp; Pricings'!A:L,10,0),"")</f>
        <v>0.05</v>
      </c>
      <c r="AB1615" s="81">
        <f>IFERROR(VLOOKUP(A1615,'Competitors Links &amp; Pricings'!A:L,11,0),"")</f>
        <v>1.5</v>
      </c>
    </row>
    <row r="1616" spans="1:28" s="83" customFormat="1" ht="12" x14ac:dyDescent="0.25">
      <c r="A1616" s="81" t="s">
        <v>4947</v>
      </c>
      <c r="B1616" s="89">
        <v>12567.78</v>
      </c>
      <c r="C1616" s="89">
        <v>15550</v>
      </c>
      <c r="D1616" s="106">
        <f t="shared" si="100"/>
        <v>0.19178263665594852</v>
      </c>
      <c r="E1616" s="90">
        <f t="shared" si="101"/>
        <v>0</v>
      </c>
      <c r="F1616" s="90">
        <f t="shared" si="102"/>
        <v>14043.74</v>
      </c>
      <c r="G1616" s="82" t="s">
        <v>34</v>
      </c>
      <c r="H1616" s="81" t="s">
        <v>4948</v>
      </c>
      <c r="I1616" s="81" t="s">
        <v>4949</v>
      </c>
      <c r="J1616" s="81" t="s">
        <v>435</v>
      </c>
      <c r="K1616" s="81"/>
      <c r="L1616" s="81"/>
      <c r="M1616" s="81"/>
      <c r="N1616" s="81"/>
      <c r="O1616" s="82"/>
      <c r="P1616" s="81"/>
      <c r="Q1616" s="81"/>
      <c r="R1616" s="81"/>
      <c r="S1616" s="81"/>
      <c r="T1616" s="81"/>
      <c r="U1616" s="81">
        <f t="shared" si="103"/>
        <v>0</v>
      </c>
      <c r="V1616" s="81">
        <f>IFERROR(VLOOKUP(A1616,'Competitors Links &amp; Pricings'!A:G,3,0),"")</f>
        <v>14881.33</v>
      </c>
      <c r="W1616" s="81">
        <f>IFERROR(VLOOKUP(A1616,'Competitors Links &amp; Pricings'!A:G,5,0),"")</f>
        <v>15476.91</v>
      </c>
      <c r="X1616" s="81">
        <f>IFERROR(VLOOKUP(A1616,'Competitors Links &amp; Pricings'!A:G,7,0),"")</f>
        <v>14043.74</v>
      </c>
      <c r="Y1616" s="81">
        <f>IFERROR(VLOOKUP(A1616,'Competitors Links &amp; Pricings'!A:L,8,0),"")</f>
        <v>33.5</v>
      </c>
      <c r="Z1616" s="81">
        <f>IFERROR(VLOOKUP(A1616,'Competitors Links &amp; Pricings'!A:L,9,0),"")</f>
        <v>47</v>
      </c>
      <c r="AA1616" s="81">
        <f>IFERROR(VLOOKUP(A1616,'Competitors Links &amp; Pricings'!A:L,10,0),"")</f>
        <v>258</v>
      </c>
      <c r="AB1616" s="81">
        <f>IFERROR(VLOOKUP(A1616,'Competitors Links &amp; Pricings'!A:L,11,0),"")</f>
        <v>9.84</v>
      </c>
    </row>
    <row r="1617" spans="1:28" s="92" customFormat="1" ht="12" x14ac:dyDescent="0.25">
      <c r="A1617" s="91" t="s">
        <v>4950</v>
      </c>
      <c r="B1617" s="89">
        <v>6.23</v>
      </c>
      <c r="C1617" s="89">
        <v>7.73</v>
      </c>
      <c r="D1617" s="106">
        <f t="shared" si="100"/>
        <v>0.19404915912031045</v>
      </c>
      <c r="E1617" s="90">
        <f t="shared" si="101"/>
        <v>0</v>
      </c>
      <c r="F1617" s="90">
        <f t="shared" si="102"/>
        <v>9.08</v>
      </c>
      <c r="G1617" s="100" t="s">
        <v>34</v>
      </c>
      <c r="H1617" s="101" t="s">
        <v>4951</v>
      </c>
      <c r="I1617" s="101" t="s">
        <v>4952</v>
      </c>
      <c r="J1617" s="101" t="s">
        <v>169</v>
      </c>
      <c r="K1617" s="101"/>
      <c r="L1617" s="101"/>
      <c r="M1617" s="101"/>
      <c r="N1617" s="101"/>
      <c r="O1617" s="100"/>
      <c r="P1617" s="101"/>
      <c r="Q1617" s="101"/>
      <c r="R1617" s="101"/>
      <c r="S1617" s="101"/>
      <c r="T1617" s="101"/>
      <c r="U1617" s="81">
        <f t="shared" si="103"/>
        <v>0</v>
      </c>
      <c r="V1617" s="101">
        <f>IFERROR(VLOOKUP(A1617,'Competitors Links &amp; Pricings'!A:G,3,0),"")</f>
        <v>9.1300000000000008</v>
      </c>
      <c r="W1617" s="101">
        <f>IFERROR(VLOOKUP(A1617,'Competitors Links &amp; Pricings'!A:G,5,0),"")</f>
        <v>9.08</v>
      </c>
      <c r="X1617" s="101" t="str">
        <f>IFERROR(VLOOKUP(A1617,'Competitors Links &amp; Pricings'!A:G,7,0),"")</f>
        <v xml:space="preserve"> </v>
      </c>
      <c r="Y1617" s="101">
        <f>IFERROR(VLOOKUP(A1617,'Competitors Links &amp; Pricings'!A:L,8,0),"")</f>
        <v>9</v>
      </c>
      <c r="Z1617" s="101">
        <f>IFERROR(VLOOKUP(A1617,'Competitors Links &amp; Pricings'!A:L,9,0),"")</f>
        <v>9</v>
      </c>
      <c r="AA1617" s="101">
        <f>IFERROR(VLOOKUP(A1617,'Competitors Links &amp; Pricings'!A:L,10,0),"")</f>
        <v>0.17</v>
      </c>
      <c r="AB1617" s="101">
        <f>IFERROR(VLOOKUP(A1617,'Competitors Links &amp; Pricings'!A:L,11,0),"")</f>
        <v>1.8</v>
      </c>
    </row>
    <row r="1618" spans="1:28" s="92" customFormat="1" ht="12" x14ac:dyDescent="0.25">
      <c r="A1618" s="91" t="s">
        <v>4953</v>
      </c>
      <c r="B1618" s="89">
        <v>17066.29</v>
      </c>
      <c r="C1618" s="89">
        <v>19351.63</v>
      </c>
      <c r="D1618" s="106">
        <f t="shared" si="100"/>
        <v>0.11809547826203788</v>
      </c>
      <c r="E1618" s="90">
        <f t="shared" si="101"/>
        <v>0</v>
      </c>
      <c r="F1618" s="90">
        <f t="shared" si="102"/>
        <v>19391.63</v>
      </c>
      <c r="G1618" s="100" t="s">
        <v>262</v>
      </c>
      <c r="H1618" s="101" t="s">
        <v>4954</v>
      </c>
      <c r="I1618" s="101" t="s">
        <v>4955</v>
      </c>
      <c r="J1618" s="101" t="s">
        <v>435</v>
      </c>
      <c r="K1618" s="101"/>
      <c r="L1618" s="101"/>
      <c r="M1618" s="101"/>
      <c r="N1618" s="101"/>
      <c r="O1618" s="100"/>
      <c r="P1618" s="101"/>
      <c r="Q1618" s="101"/>
      <c r="R1618" s="101"/>
      <c r="S1618" s="101"/>
      <c r="T1618" s="101"/>
      <c r="U1618" s="81">
        <f t="shared" si="103"/>
        <v>0</v>
      </c>
      <c r="V1618" s="101">
        <f>IFERROR(VLOOKUP(A1618,'Competitors Links &amp; Pricings'!A:G,3,0),"")</f>
        <v>21200</v>
      </c>
      <c r="W1618" s="101">
        <f>IFERROR(VLOOKUP(A1618,'Competitors Links &amp; Pricings'!A:G,5,0),"")</f>
        <v>19391.63</v>
      </c>
      <c r="X1618" s="101">
        <f>IFERROR(VLOOKUP(A1618,'Competitors Links &amp; Pricings'!A:G,7,0),"")</f>
        <v>19748</v>
      </c>
      <c r="Y1618" s="101">
        <f>IFERROR(VLOOKUP(A1618,'Competitors Links &amp; Pricings'!A:L,8,0),"")</f>
        <v>21</v>
      </c>
      <c r="Z1618" s="101">
        <f>IFERROR(VLOOKUP(A1618,'Competitors Links &amp; Pricings'!A:L,9,0),"")</f>
        <v>9.4</v>
      </c>
      <c r="AA1618" s="101">
        <f>IFERROR(VLOOKUP(A1618,'Competitors Links &amp; Pricings'!A:L,10,0),"")</f>
        <v>110.6</v>
      </c>
      <c r="AB1618" s="101">
        <f>IFERROR(VLOOKUP(A1618,'Competitors Links &amp; Pricings'!A:L,11,0),"")</f>
        <v>47</v>
      </c>
    </row>
    <row r="1619" spans="1:28" s="92" customFormat="1" ht="12" x14ac:dyDescent="0.25">
      <c r="A1619" s="91" t="s">
        <v>4956</v>
      </c>
      <c r="B1619" s="89">
        <v>11477.53</v>
      </c>
      <c r="C1619" s="89">
        <v>14193.6</v>
      </c>
      <c r="D1619" s="106">
        <f t="shared" si="100"/>
        <v>0.19135878142261298</v>
      </c>
      <c r="E1619" s="90">
        <f t="shared" si="101"/>
        <v>0</v>
      </c>
      <c r="F1619" s="90">
        <f t="shared" si="102"/>
        <v>14233.6</v>
      </c>
      <c r="G1619" s="100" t="s">
        <v>527</v>
      </c>
      <c r="H1619" s="101" t="s">
        <v>16976</v>
      </c>
      <c r="I1619" s="101" t="s">
        <v>4957</v>
      </c>
      <c r="J1619" s="101" t="s">
        <v>435</v>
      </c>
      <c r="K1619" s="101"/>
      <c r="L1619" s="101"/>
      <c r="M1619" s="101"/>
      <c r="N1619" s="101"/>
      <c r="O1619" s="100"/>
      <c r="P1619" s="101"/>
      <c r="Q1619" s="101"/>
      <c r="R1619" s="101"/>
      <c r="S1619" s="101"/>
      <c r="T1619" s="101"/>
      <c r="U1619" s="81">
        <f t="shared" si="103"/>
        <v>0</v>
      </c>
      <c r="V1619" s="101">
        <f>IFERROR(VLOOKUP(A1619,'Competitors Links &amp; Pricings'!A:G,3,0),"")</f>
        <v>14945.33</v>
      </c>
      <c r="W1619" s="101">
        <f>IFERROR(VLOOKUP(A1619,'Competitors Links &amp; Pricings'!A:G,5,0),"")</f>
        <v>14233.6</v>
      </c>
      <c r="X1619" s="101">
        <f>IFERROR(VLOOKUP(A1619,'Competitors Links &amp; Pricings'!A:G,7,0),"")</f>
        <v>15948.13</v>
      </c>
      <c r="Y1619" s="101">
        <f>IFERROR(VLOOKUP(A1619,'Competitors Links &amp; Pricings'!A:L,8,0),"")</f>
        <v>80</v>
      </c>
      <c r="Z1619" s="101">
        <f>IFERROR(VLOOKUP(A1619,'Competitors Links &amp; Pricings'!A:L,9,0),"")</f>
        <v>48</v>
      </c>
      <c r="AA1619" s="101">
        <f>IFERROR(VLOOKUP(A1619,'Competitors Links &amp; Pricings'!A:L,10,0),"")</f>
        <v>365</v>
      </c>
      <c r="AB1619" s="101">
        <f>IFERROR(VLOOKUP(A1619,'Competitors Links &amp; Pricings'!A:L,11,0),"")</f>
        <v>39</v>
      </c>
    </row>
    <row r="1620" spans="1:28" s="83" customFormat="1" ht="12" x14ac:dyDescent="0.25">
      <c r="A1620" s="81" t="s">
        <v>4958</v>
      </c>
      <c r="B1620" s="89">
        <v>12626.67</v>
      </c>
      <c r="C1620" s="89">
        <v>14610</v>
      </c>
      <c r="D1620" s="106">
        <f t="shared" si="100"/>
        <v>0.13575154004106776</v>
      </c>
      <c r="E1620" s="90">
        <f t="shared" si="101"/>
        <v>0</v>
      </c>
      <c r="F1620" s="90">
        <f t="shared" si="102"/>
        <v>14650</v>
      </c>
      <c r="G1620" s="82" t="s">
        <v>34</v>
      </c>
      <c r="H1620" s="81" t="s">
        <v>4959</v>
      </c>
      <c r="I1620" s="81" t="s">
        <v>4960</v>
      </c>
      <c r="J1620" s="81" t="s">
        <v>435</v>
      </c>
      <c r="K1620" s="81"/>
      <c r="L1620" s="81"/>
      <c r="M1620" s="81"/>
      <c r="N1620" s="81"/>
      <c r="O1620" s="82"/>
      <c r="P1620" s="81"/>
      <c r="Q1620" s="81"/>
      <c r="R1620" s="81"/>
      <c r="S1620" s="81"/>
      <c r="T1620" s="81"/>
      <c r="U1620" s="81">
        <f t="shared" si="103"/>
        <v>0</v>
      </c>
      <c r="V1620" s="81">
        <f>IFERROR(VLOOKUP(A1620,'Competitors Links &amp; Pricings'!A:G,3,0),"")</f>
        <v>14650</v>
      </c>
      <c r="W1620" s="81">
        <f>IFERROR(VLOOKUP(A1620,'Competitors Links &amp; Pricings'!A:G,5,0),"")</f>
        <v>17684.830000000002</v>
      </c>
      <c r="X1620" s="81" t="str">
        <f>IFERROR(VLOOKUP(A1620,'Competitors Links &amp; Pricings'!A:G,7,0),"")</f>
        <v xml:space="preserve"> </v>
      </c>
      <c r="Y1620" s="81">
        <f>IFERROR(VLOOKUP(A1620,'Competitors Links &amp; Pricings'!A:L,8,0),"")</f>
        <v>58.4</v>
      </c>
      <c r="Z1620" s="81">
        <f>IFERROR(VLOOKUP(A1620,'Competitors Links &amp; Pricings'!A:L,9,0),"")</f>
        <v>46</v>
      </c>
      <c r="AA1620" s="81">
        <f>IFERROR(VLOOKUP(A1620,'Competitors Links &amp; Pricings'!A:L,10,0),"")</f>
        <v>433</v>
      </c>
      <c r="AB1620" s="81">
        <f>IFERROR(VLOOKUP(A1620,'Competitors Links &amp; Pricings'!A:L,11,0),"")</f>
        <v>13</v>
      </c>
    </row>
    <row r="1621" spans="1:28" s="83" customFormat="1" ht="12" x14ac:dyDescent="0.25">
      <c r="A1621" s="81" t="s">
        <v>4961</v>
      </c>
      <c r="B1621" s="89">
        <v>7200</v>
      </c>
      <c r="C1621" s="89">
        <v>8896</v>
      </c>
      <c r="D1621" s="106">
        <f t="shared" si="100"/>
        <v>0.1906474820143885</v>
      </c>
      <c r="E1621" s="90">
        <f t="shared" si="101"/>
        <v>0</v>
      </c>
      <c r="F1621" s="90">
        <f t="shared" si="102"/>
        <v>7080.15</v>
      </c>
      <c r="G1621" s="82" t="s">
        <v>34</v>
      </c>
      <c r="H1621" s="81" t="s">
        <v>4962</v>
      </c>
      <c r="I1621" s="81" t="s">
        <v>4963</v>
      </c>
      <c r="J1621" s="81" t="s">
        <v>435</v>
      </c>
      <c r="K1621" s="81"/>
      <c r="L1621" s="81"/>
      <c r="M1621" s="81"/>
      <c r="N1621" s="81"/>
      <c r="O1621" s="82"/>
      <c r="P1621" s="81"/>
      <c r="Q1621" s="81"/>
      <c r="R1621" s="81"/>
      <c r="S1621" s="81"/>
      <c r="T1621" s="81"/>
      <c r="U1621" s="81">
        <f t="shared" si="103"/>
        <v>0</v>
      </c>
      <c r="V1621" s="81">
        <f>IFERROR(VLOOKUP(A1621,'Competitors Links &amp; Pricings'!A:G,3,0),"")</f>
        <v>7080.15</v>
      </c>
      <c r="W1621" s="81">
        <f>IFERROR(VLOOKUP(A1621,'Competitors Links &amp; Pricings'!A:G,5,0),"")</f>
        <v>8635</v>
      </c>
      <c r="X1621" s="81">
        <f>IFERROR(VLOOKUP(A1621,'Competitors Links &amp; Pricings'!A:G,7,0),"")</f>
        <v>8060</v>
      </c>
      <c r="Y1621" s="81">
        <f>IFERROR(VLOOKUP(A1621,'Competitors Links &amp; Pricings'!A:L,8,0),"")</f>
        <v>20.25</v>
      </c>
      <c r="Z1621" s="81">
        <f>IFERROR(VLOOKUP(A1621,'Competitors Links &amp; Pricings'!A:L,9,0),"")</f>
        <v>46.5</v>
      </c>
      <c r="AA1621" s="81">
        <f>IFERROR(VLOOKUP(A1621,'Competitors Links &amp; Pricings'!A:L,10,0),"")</f>
        <v>256</v>
      </c>
      <c r="AB1621" s="81">
        <f>IFERROR(VLOOKUP(A1621,'Competitors Links &amp; Pricings'!A:L,11,0),"")</f>
        <v>13</v>
      </c>
    </row>
    <row r="1622" spans="1:28" s="83" customFormat="1" ht="12" x14ac:dyDescent="0.25">
      <c r="A1622" s="81" t="s">
        <v>4964</v>
      </c>
      <c r="B1622" s="89">
        <v>3951.11</v>
      </c>
      <c r="C1622" s="89">
        <v>4881.8100000000004</v>
      </c>
      <c r="D1622" s="106">
        <f t="shared" si="100"/>
        <v>0.19064650201462166</v>
      </c>
      <c r="E1622" s="90">
        <f t="shared" si="101"/>
        <v>0</v>
      </c>
      <c r="F1622" s="90">
        <f t="shared" si="102"/>
        <v>3899.99</v>
      </c>
      <c r="G1622" s="82" t="s">
        <v>34</v>
      </c>
      <c r="H1622" s="81" t="s">
        <v>4965</v>
      </c>
      <c r="I1622" s="81" t="s">
        <v>4966</v>
      </c>
      <c r="J1622" s="81" t="s">
        <v>435</v>
      </c>
      <c r="K1622" s="81"/>
      <c r="L1622" s="81"/>
      <c r="M1622" s="81"/>
      <c r="N1622" s="81"/>
      <c r="O1622" s="82"/>
      <c r="P1622" s="81"/>
      <c r="Q1622" s="81"/>
      <c r="R1622" s="81"/>
      <c r="S1622" s="81"/>
      <c r="T1622" s="81"/>
      <c r="U1622" s="81">
        <f t="shared" si="103"/>
        <v>0</v>
      </c>
      <c r="V1622" s="81">
        <f>IFERROR(VLOOKUP(A1622,'Competitors Links &amp; Pricings'!A:G,3,0),"")</f>
        <v>3899.99</v>
      </c>
      <c r="W1622" s="81" t="str">
        <f>IFERROR(VLOOKUP(A1622,'Competitors Links &amp; Pricings'!A:G,5,0),"")</f>
        <v xml:space="preserve"> </v>
      </c>
      <c r="X1622" s="81" t="str">
        <f>IFERROR(VLOOKUP(A1622,'Competitors Links &amp; Pricings'!A:G,7,0),"")</f>
        <v xml:space="preserve"> </v>
      </c>
      <c r="Y1622" s="81">
        <f>IFERROR(VLOOKUP(A1622,'Competitors Links &amp; Pricings'!A:L,8,0),"")</f>
        <v>33.5</v>
      </c>
      <c r="Z1622" s="81">
        <f>IFERROR(VLOOKUP(A1622,'Competitors Links &amp; Pricings'!A:L,9,0),"")</f>
        <v>19.75</v>
      </c>
      <c r="AA1622" s="81">
        <f>IFERROR(VLOOKUP(A1622,'Competitors Links &amp; Pricings'!A:L,10,0),"")</f>
        <v>98</v>
      </c>
      <c r="AB1622" s="81">
        <f>IFERROR(VLOOKUP(A1622,'Competitors Links &amp; Pricings'!A:L,11,0),"")</f>
        <v>13</v>
      </c>
    </row>
    <row r="1623" spans="1:28" s="83" customFormat="1" ht="12" x14ac:dyDescent="0.25">
      <c r="A1623" s="81" t="s">
        <v>4967</v>
      </c>
      <c r="B1623" s="89">
        <v>15134.44</v>
      </c>
      <c r="C1623" s="89">
        <v>17216.439999999999</v>
      </c>
      <c r="D1623" s="106">
        <f t="shared" si="100"/>
        <v>0.12093092416318346</v>
      </c>
      <c r="E1623" s="90">
        <f t="shared" si="101"/>
        <v>0</v>
      </c>
      <c r="F1623" s="90">
        <f t="shared" si="102"/>
        <v>17537</v>
      </c>
      <c r="G1623" s="82" t="s">
        <v>34</v>
      </c>
      <c r="H1623" s="81" t="s">
        <v>4968</v>
      </c>
      <c r="I1623" s="81" t="s">
        <v>4969</v>
      </c>
      <c r="J1623" s="81" t="s">
        <v>435</v>
      </c>
      <c r="K1623" s="81"/>
      <c r="L1623" s="81"/>
      <c r="M1623" s="81"/>
      <c r="N1623" s="81"/>
      <c r="O1623" s="82"/>
      <c r="P1623" s="81"/>
      <c r="Q1623" s="81"/>
      <c r="R1623" s="81"/>
      <c r="S1623" s="81"/>
      <c r="T1623" s="81"/>
      <c r="U1623" s="81">
        <f t="shared" si="103"/>
        <v>0</v>
      </c>
      <c r="V1623" s="81">
        <f>IFERROR(VLOOKUP(A1623,'Competitors Links &amp; Pricings'!A:G,3,0),"")</f>
        <v>19540</v>
      </c>
      <c r="W1623" s="81">
        <f>IFERROR(VLOOKUP(A1623,'Competitors Links &amp; Pricings'!A:G,5,0),"")</f>
        <v>17537</v>
      </c>
      <c r="X1623" s="81">
        <f>IFERROR(VLOOKUP(A1623,'Competitors Links &amp; Pricings'!A:G,7,0),"")</f>
        <v>18161.2</v>
      </c>
      <c r="Y1623" s="81">
        <f>IFERROR(VLOOKUP(A1623,'Competitors Links &amp; Pricings'!A:L,8,0),"")</f>
        <v>46</v>
      </c>
      <c r="Z1623" s="81">
        <f>IFERROR(VLOOKUP(A1623,'Competitors Links &amp; Pricings'!A:L,9,0),"")</f>
        <v>58.4</v>
      </c>
      <c r="AA1623" s="81">
        <f>IFERROR(VLOOKUP(A1623,'Competitors Links &amp; Pricings'!A:L,10,0),"")</f>
        <v>500</v>
      </c>
      <c r="AB1623" s="81">
        <f>IFERROR(VLOOKUP(A1623,'Competitors Links &amp; Pricings'!A:L,11,0),"")</f>
        <v>13</v>
      </c>
    </row>
    <row r="1624" spans="1:28" s="83" customFormat="1" ht="12" x14ac:dyDescent="0.25">
      <c r="A1624" s="81" t="s">
        <v>4970</v>
      </c>
      <c r="B1624" s="89">
        <v>486.91</v>
      </c>
      <c r="C1624" s="89">
        <v>594</v>
      </c>
      <c r="D1624" s="106">
        <f t="shared" si="100"/>
        <v>0.18028619528619524</v>
      </c>
      <c r="E1624" s="90">
        <f t="shared" si="101"/>
        <v>0</v>
      </c>
      <c r="F1624" s="90">
        <f t="shared" si="102"/>
        <v>515</v>
      </c>
      <c r="G1624" s="82" t="s">
        <v>34</v>
      </c>
      <c r="H1624" s="81" t="s">
        <v>4971</v>
      </c>
      <c r="I1624" s="81" t="s">
        <v>4972</v>
      </c>
      <c r="J1624" s="81" t="s">
        <v>125</v>
      </c>
      <c r="K1624" s="81"/>
      <c r="L1624" s="81"/>
      <c r="M1624" s="81"/>
      <c r="N1624" s="81"/>
      <c r="O1624" s="82"/>
      <c r="P1624" s="81"/>
      <c r="Q1624" s="81"/>
      <c r="R1624" s="81"/>
      <c r="S1624" s="81"/>
      <c r="T1624" s="81"/>
      <c r="U1624" s="81">
        <f t="shared" si="103"/>
        <v>0</v>
      </c>
      <c r="V1624" s="81">
        <f>IFERROR(VLOOKUP(A1624,'Competitors Links &amp; Pricings'!A:G,3,0),"")</f>
        <v>515</v>
      </c>
      <c r="W1624" s="81" t="str">
        <f>IFERROR(VLOOKUP(A1624,'Competitors Links &amp; Pricings'!A:G,5,0),"")</f>
        <v xml:space="preserve"> </v>
      </c>
      <c r="X1624" s="81" t="str">
        <f>IFERROR(VLOOKUP(A1624,'Competitors Links &amp; Pricings'!A:G,7,0),"")</f>
        <v xml:space="preserve"> </v>
      </c>
      <c r="Y1624" s="81">
        <f>IFERROR(VLOOKUP(A1624,'Competitors Links &amp; Pricings'!A:L,8,0),"")</f>
        <v>4.92</v>
      </c>
      <c r="Z1624" s="81">
        <f>IFERROR(VLOOKUP(A1624,'Competitors Links &amp; Pricings'!A:L,9,0),"")</f>
        <v>22</v>
      </c>
      <c r="AA1624" s="81">
        <f>IFERROR(VLOOKUP(A1624,'Competitors Links &amp; Pricings'!A:L,10,0),"")</f>
        <v>127</v>
      </c>
      <c r="AB1624" s="81">
        <f>IFERROR(VLOOKUP(A1624,'Competitors Links &amp; Pricings'!A:L,11,0),"")</f>
        <v>12.6</v>
      </c>
    </row>
    <row r="1625" spans="1:28" s="83" customFormat="1" ht="12" x14ac:dyDescent="0.25">
      <c r="A1625" s="81" t="s">
        <v>4973</v>
      </c>
      <c r="B1625" s="89">
        <v>14492.22</v>
      </c>
      <c r="C1625" s="89">
        <v>17147</v>
      </c>
      <c r="D1625" s="106">
        <f t="shared" si="100"/>
        <v>0.15482475068525109</v>
      </c>
      <c r="E1625" s="90">
        <f t="shared" si="101"/>
        <v>0</v>
      </c>
      <c r="F1625" s="90">
        <f t="shared" si="102"/>
        <v>17187</v>
      </c>
      <c r="G1625" s="82" t="s">
        <v>34</v>
      </c>
      <c r="H1625" s="81" t="s">
        <v>4974</v>
      </c>
      <c r="I1625" s="81" t="s">
        <v>4975</v>
      </c>
      <c r="J1625" s="81" t="s">
        <v>435</v>
      </c>
      <c r="K1625" s="81"/>
      <c r="L1625" s="81"/>
      <c r="M1625" s="81"/>
      <c r="N1625" s="81"/>
      <c r="O1625" s="82"/>
      <c r="P1625" s="81"/>
      <c r="Q1625" s="81"/>
      <c r="R1625" s="81"/>
      <c r="S1625" s="81"/>
      <c r="T1625" s="81"/>
      <c r="U1625" s="81">
        <f t="shared" si="103"/>
        <v>0</v>
      </c>
      <c r="V1625" s="81">
        <f>IFERROR(VLOOKUP(A1625,'Competitors Links &amp; Pricings'!A:G,3,0),"")</f>
        <v>17390.689999999999</v>
      </c>
      <c r="W1625" s="81">
        <f>IFERROR(VLOOKUP(A1625,'Competitors Links &amp; Pricings'!A:G,5,0),"")</f>
        <v>17187</v>
      </c>
      <c r="X1625" s="81">
        <f>IFERROR(VLOOKUP(A1625,'Competitors Links &amp; Pricings'!A:G,7,0),"")</f>
        <v>18715</v>
      </c>
      <c r="Y1625" s="81">
        <f>IFERROR(VLOOKUP(A1625,'Competitors Links &amp; Pricings'!A:L,8,0),"")</f>
        <v>46</v>
      </c>
      <c r="Z1625" s="81">
        <f>IFERROR(VLOOKUP(A1625,'Competitors Links &amp; Pricings'!A:L,9,0),"")</f>
        <v>58.4</v>
      </c>
      <c r="AA1625" s="81">
        <f>IFERROR(VLOOKUP(A1625,'Competitors Links &amp; Pricings'!A:L,10,0),"")</f>
        <v>500</v>
      </c>
      <c r="AB1625" s="81">
        <f>IFERROR(VLOOKUP(A1625,'Competitors Links &amp; Pricings'!A:L,11,0),"")</f>
        <v>13</v>
      </c>
    </row>
    <row r="1626" spans="1:28" s="83" customFormat="1" ht="12" x14ac:dyDescent="0.25">
      <c r="A1626" s="81" t="s">
        <v>4976</v>
      </c>
      <c r="B1626" s="89">
        <v>213.69</v>
      </c>
      <c r="C1626" s="89">
        <v>264.98</v>
      </c>
      <c r="D1626" s="106">
        <f t="shared" si="100"/>
        <v>0.19356177824741497</v>
      </c>
      <c r="E1626" s="90">
        <f t="shared" si="101"/>
        <v>0</v>
      </c>
      <c r="F1626" s="90">
        <f t="shared" si="102"/>
        <v>342.4</v>
      </c>
      <c r="G1626" s="82" t="s">
        <v>34</v>
      </c>
      <c r="H1626" s="81" t="s">
        <v>4977</v>
      </c>
      <c r="I1626" s="81" t="s">
        <v>4978</v>
      </c>
      <c r="J1626" s="81" t="s">
        <v>125</v>
      </c>
      <c r="K1626" s="81"/>
      <c r="L1626" s="81"/>
      <c r="M1626" s="81"/>
      <c r="N1626" s="81"/>
      <c r="O1626" s="82"/>
      <c r="P1626" s="81"/>
      <c r="Q1626" s="81"/>
      <c r="R1626" s="81"/>
      <c r="S1626" s="81"/>
      <c r="T1626" s="81"/>
      <c r="U1626" s="81">
        <f t="shared" si="103"/>
        <v>0</v>
      </c>
      <c r="V1626" s="81">
        <f>IFERROR(VLOOKUP(A1626,'Competitors Links &amp; Pricings'!A:G,3,0),"")</f>
        <v>342.4</v>
      </c>
      <c r="W1626" s="81" t="str">
        <f>IFERROR(VLOOKUP(A1626,'Competitors Links &amp; Pricings'!A:G,5,0),"")</f>
        <v xml:space="preserve"> </v>
      </c>
      <c r="X1626" s="81" t="str">
        <f>IFERROR(VLOOKUP(A1626,'Competitors Links &amp; Pricings'!A:G,7,0),"")</f>
        <v xml:space="preserve"> </v>
      </c>
      <c r="Y1626" s="81">
        <f>IFERROR(VLOOKUP(A1626,'Competitors Links &amp; Pricings'!A:L,8,0),"")</f>
        <v>6.29</v>
      </c>
      <c r="Z1626" s="81">
        <f>IFERROR(VLOOKUP(A1626,'Competitors Links &amp; Pricings'!A:L,9,0),"")</f>
        <v>9.44</v>
      </c>
      <c r="AA1626" s="81">
        <f>IFERROR(VLOOKUP(A1626,'Competitors Links &amp; Pricings'!A:L,10,0),"")</f>
        <v>1.62</v>
      </c>
      <c r="AB1626" s="81">
        <f>IFERROR(VLOOKUP(A1626,'Competitors Links &amp; Pricings'!A:L,11,0),"")</f>
        <v>4.72</v>
      </c>
    </row>
    <row r="1627" spans="1:28" s="83" customFormat="1" ht="12" x14ac:dyDescent="0.25">
      <c r="A1627" s="81" t="s">
        <v>4979</v>
      </c>
      <c r="B1627" s="89">
        <v>11.99</v>
      </c>
      <c r="C1627" s="89">
        <v>14.27</v>
      </c>
      <c r="D1627" s="106">
        <f t="shared" si="100"/>
        <v>0.15977575332866148</v>
      </c>
      <c r="E1627" s="90">
        <f t="shared" si="101"/>
        <v>0</v>
      </c>
      <c r="F1627" s="90">
        <f t="shared" si="102"/>
        <v>14.39</v>
      </c>
      <c r="G1627" s="82" t="s">
        <v>50</v>
      </c>
      <c r="H1627" s="81" t="s">
        <v>4980</v>
      </c>
      <c r="I1627" s="81" t="s">
        <v>4981</v>
      </c>
      <c r="J1627" s="81" t="s">
        <v>169</v>
      </c>
      <c r="K1627" s="81"/>
      <c r="L1627" s="81"/>
      <c r="M1627" s="81"/>
      <c r="N1627" s="81"/>
      <c r="O1627" s="82"/>
      <c r="P1627" s="81"/>
      <c r="Q1627" s="81"/>
      <c r="R1627" s="81"/>
      <c r="S1627" s="81"/>
      <c r="T1627" s="81"/>
      <c r="U1627" s="81">
        <f t="shared" si="103"/>
        <v>0</v>
      </c>
      <c r="V1627" s="81">
        <f>IFERROR(VLOOKUP(A1627,'Competitors Links &amp; Pricings'!A:G,3,0),"")</f>
        <v>14.39</v>
      </c>
      <c r="W1627" s="81">
        <f>IFERROR(VLOOKUP(A1627,'Competitors Links &amp; Pricings'!A:G,5,0),"")</f>
        <v>201.17</v>
      </c>
      <c r="X1627" s="81">
        <f>IFERROR(VLOOKUP(A1627,'Competitors Links &amp; Pricings'!A:G,7,0),"")</f>
        <v>16.68</v>
      </c>
      <c r="Y1627" s="81">
        <f>IFERROR(VLOOKUP(A1627,'Competitors Links &amp; Pricings'!A:L,8,0),"")</f>
        <v>18.5</v>
      </c>
      <c r="Z1627" s="81">
        <f>IFERROR(VLOOKUP(A1627,'Competitors Links &amp; Pricings'!A:L,9,0),"")</f>
        <v>13.5</v>
      </c>
      <c r="AA1627" s="81">
        <f>IFERROR(VLOOKUP(A1627,'Competitors Links &amp; Pricings'!A:L,10,0),"")</f>
        <v>1</v>
      </c>
      <c r="AB1627" s="81">
        <f>IFERROR(VLOOKUP(A1627,'Competitors Links &amp; Pricings'!A:L,11,0),"")</f>
        <v>0.2</v>
      </c>
    </row>
    <row r="1628" spans="1:28" s="83" customFormat="1" ht="12" x14ac:dyDescent="0.25">
      <c r="A1628" s="81" t="s">
        <v>4982</v>
      </c>
      <c r="B1628" s="89">
        <v>13147.19</v>
      </c>
      <c r="C1628" s="89">
        <v>14966.56</v>
      </c>
      <c r="D1628" s="106">
        <f t="shared" si="100"/>
        <v>0.12156233630172859</v>
      </c>
      <c r="E1628" s="90">
        <f t="shared" si="101"/>
        <v>0</v>
      </c>
      <c r="F1628" s="90">
        <f t="shared" si="102"/>
        <v>15272</v>
      </c>
      <c r="G1628" s="82" t="s">
        <v>34</v>
      </c>
      <c r="H1628" s="81" t="s">
        <v>4983</v>
      </c>
      <c r="I1628" s="81" t="s">
        <v>4984</v>
      </c>
      <c r="J1628" s="81" t="s">
        <v>435</v>
      </c>
      <c r="K1628" s="81"/>
      <c r="L1628" s="81"/>
      <c r="M1628" s="81"/>
      <c r="N1628" s="81"/>
      <c r="O1628" s="82"/>
      <c r="P1628" s="81"/>
      <c r="Q1628" s="81"/>
      <c r="R1628" s="81"/>
      <c r="S1628" s="81"/>
      <c r="T1628" s="81"/>
      <c r="U1628" s="81">
        <f t="shared" si="103"/>
        <v>0</v>
      </c>
      <c r="V1628" s="81">
        <f>IFERROR(VLOOKUP(A1628,'Competitors Links &amp; Pricings'!A:G,3,0),"")</f>
        <v>15453.31</v>
      </c>
      <c r="W1628" s="81">
        <f>IFERROR(VLOOKUP(A1628,'Competitors Links &amp; Pricings'!A:G,5,0),"")</f>
        <v>15272</v>
      </c>
      <c r="X1628" s="81">
        <f>IFERROR(VLOOKUP(A1628,'Competitors Links &amp; Pricings'!A:G,7,0),"")</f>
        <v>16630</v>
      </c>
      <c r="Y1628" s="81">
        <f>IFERROR(VLOOKUP(A1628,'Competitors Links &amp; Pricings'!A:L,8,0),"")</f>
        <v>58.4</v>
      </c>
      <c r="Z1628" s="81">
        <f>IFERROR(VLOOKUP(A1628,'Competitors Links &amp; Pricings'!A:L,9,0),"")</f>
        <v>46</v>
      </c>
      <c r="AA1628" s="81">
        <f>IFERROR(VLOOKUP(A1628,'Competitors Links &amp; Pricings'!A:L,10,0),"")</f>
        <v>433</v>
      </c>
      <c r="AB1628" s="81">
        <f>IFERROR(VLOOKUP(A1628,'Competitors Links &amp; Pricings'!A:L,11,0),"")</f>
        <v>13</v>
      </c>
    </row>
    <row r="1629" spans="1:28" s="83" customFormat="1" ht="12" x14ac:dyDescent="0.25">
      <c r="A1629" s="81" t="s">
        <v>4985</v>
      </c>
      <c r="B1629" s="89">
        <v>51.33</v>
      </c>
      <c r="C1629" s="89">
        <v>63.65</v>
      </c>
      <c r="D1629" s="106">
        <f t="shared" si="100"/>
        <v>0.19355852317360567</v>
      </c>
      <c r="E1629" s="90">
        <f t="shared" si="101"/>
        <v>0</v>
      </c>
      <c r="F1629" s="90">
        <f t="shared" si="102"/>
        <v>82.21</v>
      </c>
      <c r="G1629" s="82" t="s">
        <v>34</v>
      </c>
      <c r="H1629" s="81" t="s">
        <v>4986</v>
      </c>
      <c r="I1629" s="81" t="s">
        <v>4987</v>
      </c>
      <c r="J1629" s="81" t="s">
        <v>125</v>
      </c>
      <c r="K1629" s="81"/>
      <c r="L1629" s="81"/>
      <c r="M1629" s="81"/>
      <c r="N1629" s="81"/>
      <c r="O1629" s="82"/>
      <c r="P1629" s="81"/>
      <c r="Q1629" s="81"/>
      <c r="R1629" s="81"/>
      <c r="S1629" s="81"/>
      <c r="T1629" s="81"/>
      <c r="U1629" s="81">
        <f t="shared" si="103"/>
        <v>0</v>
      </c>
      <c r="V1629" s="81">
        <f>IFERROR(VLOOKUP(A1629,'Competitors Links &amp; Pricings'!A:G,3,0),"")</f>
        <v>82.21</v>
      </c>
      <c r="W1629" s="81">
        <f>IFERROR(VLOOKUP(A1629,'Competitors Links &amp; Pricings'!A:G,5,0),"")</f>
        <v>82.95</v>
      </c>
      <c r="X1629" s="81" t="str">
        <f>IFERROR(VLOOKUP(A1629,'Competitors Links &amp; Pricings'!A:G,7,0),"")</f>
        <v xml:space="preserve"> </v>
      </c>
      <c r="Y1629" s="81">
        <f>IFERROR(VLOOKUP(A1629,'Competitors Links &amp; Pricings'!A:L,8,0),"")</f>
        <v>4.21</v>
      </c>
      <c r="Z1629" s="81">
        <f>IFERROR(VLOOKUP(A1629,'Competitors Links &amp; Pricings'!A:L,9,0),"")</f>
        <v>7.08</v>
      </c>
      <c r="AA1629" s="81">
        <f>IFERROR(VLOOKUP(A1629,'Competitors Links &amp; Pricings'!A:L,10,0),"")</f>
        <v>0.42</v>
      </c>
      <c r="AB1629" s="81">
        <f>IFERROR(VLOOKUP(A1629,'Competitors Links &amp; Pricings'!A:L,11,0),"")</f>
        <v>3.85</v>
      </c>
    </row>
    <row r="1630" spans="1:28" s="83" customFormat="1" ht="12" x14ac:dyDescent="0.25">
      <c r="A1630" s="81" t="s">
        <v>4988</v>
      </c>
      <c r="B1630" s="89">
        <v>12568.54</v>
      </c>
      <c r="C1630" s="89">
        <v>14313.88</v>
      </c>
      <c r="D1630" s="106">
        <f t="shared" si="100"/>
        <v>0.12193339611621716</v>
      </c>
      <c r="E1630" s="90">
        <f t="shared" si="101"/>
        <v>0</v>
      </c>
      <c r="F1630" s="90">
        <f t="shared" si="102"/>
        <v>14606</v>
      </c>
      <c r="G1630" s="82" t="s">
        <v>34</v>
      </c>
      <c r="H1630" s="81" t="s">
        <v>4989</v>
      </c>
      <c r="I1630" s="81" t="s">
        <v>4990</v>
      </c>
      <c r="J1630" s="81" t="s">
        <v>435</v>
      </c>
      <c r="K1630" s="81"/>
      <c r="L1630" s="81"/>
      <c r="M1630" s="81"/>
      <c r="N1630" s="81"/>
      <c r="O1630" s="82"/>
      <c r="P1630" s="81"/>
      <c r="Q1630" s="81"/>
      <c r="R1630" s="81"/>
      <c r="S1630" s="81"/>
      <c r="T1630" s="81"/>
      <c r="U1630" s="81">
        <f t="shared" si="103"/>
        <v>0</v>
      </c>
      <c r="V1630" s="81">
        <f>IFERROR(VLOOKUP(A1630,'Competitors Links &amp; Pricings'!A:G,3,0),"")</f>
        <v>14606</v>
      </c>
      <c r="W1630" s="81">
        <f>IFERROR(VLOOKUP(A1630,'Competitors Links &amp; Pricings'!A:G,5,0),"")</f>
        <v>14779.32</v>
      </c>
      <c r="X1630" s="81">
        <f>IFERROR(VLOOKUP(A1630,'Competitors Links &amp; Pricings'!A:G,7,0),"")</f>
        <v>15900</v>
      </c>
      <c r="Y1630" s="81">
        <f>IFERROR(VLOOKUP(A1630,'Competitors Links &amp; Pricings'!A:L,8,0),"")</f>
        <v>13</v>
      </c>
      <c r="Z1630" s="81">
        <f>IFERROR(VLOOKUP(A1630,'Competitors Links &amp; Pricings'!A:L,9,0),"")</f>
        <v>22</v>
      </c>
      <c r="AA1630" s="81">
        <f>IFERROR(VLOOKUP(A1630,'Competitors Links &amp; Pricings'!A:L,10,0),"")</f>
        <v>67</v>
      </c>
      <c r="AB1630" s="81">
        <f>IFERROR(VLOOKUP(A1630,'Competitors Links &amp; Pricings'!A:L,11,0),"")</f>
        <v>22</v>
      </c>
    </row>
    <row r="1631" spans="1:28" s="83" customFormat="1" ht="12" x14ac:dyDescent="0.25">
      <c r="A1631" s="81" t="s">
        <v>4991</v>
      </c>
      <c r="B1631" s="89">
        <v>52.01</v>
      </c>
      <c r="C1631" s="89">
        <v>64.489999999999995</v>
      </c>
      <c r="D1631" s="106">
        <f t="shared" si="100"/>
        <v>0.19351837494185142</v>
      </c>
      <c r="E1631" s="90">
        <f t="shared" si="101"/>
        <v>0</v>
      </c>
      <c r="F1631" s="90">
        <f t="shared" si="102"/>
        <v>77</v>
      </c>
      <c r="G1631" s="82" t="s">
        <v>34</v>
      </c>
      <c r="H1631" s="81" t="s">
        <v>4992</v>
      </c>
      <c r="I1631" s="81" t="s">
        <v>4993</v>
      </c>
      <c r="J1631" s="81" t="s">
        <v>125</v>
      </c>
      <c r="K1631" s="81"/>
      <c r="L1631" s="81"/>
      <c r="M1631" s="81"/>
      <c r="N1631" s="81"/>
      <c r="O1631" s="82"/>
      <c r="P1631" s="81"/>
      <c r="Q1631" s="81"/>
      <c r="R1631" s="81"/>
      <c r="S1631" s="81"/>
      <c r="T1631" s="81"/>
      <c r="U1631" s="81">
        <f t="shared" si="103"/>
        <v>0</v>
      </c>
      <c r="V1631" s="81">
        <f>IFERROR(VLOOKUP(A1631,'Competitors Links &amp; Pricings'!A:G,3,0),"")</f>
        <v>85.88</v>
      </c>
      <c r="W1631" s="81">
        <f>IFERROR(VLOOKUP(A1631,'Competitors Links &amp; Pricings'!A:G,5,0),"")</f>
        <v>85.88</v>
      </c>
      <c r="X1631" s="81">
        <f>IFERROR(VLOOKUP(A1631,'Competitors Links &amp; Pricings'!A:G,7,0),"")</f>
        <v>77</v>
      </c>
      <c r="Y1631" s="81">
        <f>IFERROR(VLOOKUP(A1631,'Competitors Links &amp; Pricings'!A:L,8,0),"")</f>
        <v>13.5</v>
      </c>
      <c r="Z1631" s="81">
        <f>IFERROR(VLOOKUP(A1631,'Competitors Links &amp; Pricings'!A:L,9,0),"")</f>
        <v>17.5</v>
      </c>
      <c r="AA1631" s="81">
        <f>IFERROR(VLOOKUP(A1631,'Competitors Links &amp; Pricings'!A:L,10,0),"")</f>
        <v>13.2</v>
      </c>
      <c r="AB1631" s="81">
        <f>IFERROR(VLOOKUP(A1631,'Competitors Links &amp; Pricings'!A:L,11,0),"")</f>
        <v>5.3</v>
      </c>
    </row>
    <row r="1632" spans="1:28" s="83" customFormat="1" ht="12" x14ac:dyDescent="0.25">
      <c r="A1632" s="81" t="s">
        <v>4994</v>
      </c>
      <c r="B1632" s="89">
        <v>3806.74</v>
      </c>
      <c r="C1632" s="89">
        <v>4498.63</v>
      </c>
      <c r="D1632" s="106">
        <f t="shared" si="100"/>
        <v>0.15380015693666746</v>
      </c>
      <c r="E1632" s="90">
        <f t="shared" si="101"/>
        <v>0</v>
      </c>
      <c r="F1632" s="90">
        <f t="shared" si="102"/>
        <v>4399</v>
      </c>
      <c r="G1632" s="82" t="s">
        <v>34</v>
      </c>
      <c r="H1632" s="81" t="s">
        <v>4995</v>
      </c>
      <c r="I1632" s="81" t="s">
        <v>4996</v>
      </c>
      <c r="J1632" s="81" t="s">
        <v>435</v>
      </c>
      <c r="K1632" s="81"/>
      <c r="L1632" s="81"/>
      <c r="M1632" s="81"/>
      <c r="N1632" s="81"/>
      <c r="O1632" s="82"/>
      <c r="P1632" s="81"/>
      <c r="Q1632" s="81"/>
      <c r="R1632" s="81"/>
      <c r="S1632" s="81"/>
      <c r="T1632" s="81"/>
      <c r="U1632" s="81">
        <f t="shared" si="103"/>
        <v>0</v>
      </c>
      <c r="V1632" s="81">
        <f>IFERROR(VLOOKUP(A1632,'Competitors Links &amp; Pricings'!A:G,3,0),"")</f>
        <v>4417.33</v>
      </c>
      <c r="W1632" s="81">
        <f>IFERROR(VLOOKUP(A1632,'Competitors Links &amp; Pricings'!A:G,5,0),"")</f>
        <v>4512</v>
      </c>
      <c r="X1632" s="81">
        <f>IFERROR(VLOOKUP(A1632,'Competitors Links &amp; Pricings'!A:G,7,0),"")</f>
        <v>4399</v>
      </c>
      <c r="Y1632" s="81">
        <f>IFERROR(VLOOKUP(A1632,'Competitors Links &amp; Pricings'!A:L,8,0),"")</f>
        <v>19.25</v>
      </c>
      <c r="Z1632" s="81">
        <f>IFERROR(VLOOKUP(A1632,'Competitors Links &amp; Pricings'!A:L,9,0),"")</f>
        <v>33.5</v>
      </c>
      <c r="AA1632" s="81">
        <f>IFERROR(VLOOKUP(A1632,'Competitors Links &amp; Pricings'!A:L,10,0),"")</f>
        <v>98</v>
      </c>
      <c r="AB1632" s="81">
        <f>IFERROR(VLOOKUP(A1632,'Competitors Links &amp; Pricings'!A:L,11,0),"")</f>
        <v>13</v>
      </c>
    </row>
    <row r="1633" spans="1:28" s="83" customFormat="1" ht="12" x14ac:dyDescent="0.25">
      <c r="A1633" s="81" t="s">
        <v>4997</v>
      </c>
      <c r="B1633" s="89">
        <v>16.25</v>
      </c>
      <c r="C1633" s="89">
        <v>19.22</v>
      </c>
      <c r="D1633" s="106">
        <f t="shared" si="100"/>
        <v>0.15452653485952128</v>
      </c>
      <c r="E1633" s="90">
        <f t="shared" si="101"/>
        <v>0</v>
      </c>
      <c r="F1633" s="90">
        <f t="shared" si="102"/>
        <v>18.52</v>
      </c>
      <c r="G1633" s="82" t="s">
        <v>34</v>
      </c>
      <c r="H1633" s="81" t="s">
        <v>4998</v>
      </c>
      <c r="I1633" s="81" t="s">
        <v>4999</v>
      </c>
      <c r="J1633" s="81" t="s">
        <v>439</v>
      </c>
      <c r="K1633" s="81"/>
      <c r="L1633" s="81"/>
      <c r="M1633" s="81"/>
      <c r="N1633" s="81"/>
      <c r="O1633" s="82"/>
      <c r="P1633" s="81"/>
      <c r="Q1633" s="81"/>
      <c r="R1633" s="81"/>
      <c r="S1633" s="81"/>
      <c r="T1633" s="81"/>
      <c r="U1633" s="81">
        <f t="shared" si="103"/>
        <v>0</v>
      </c>
      <c r="V1633" s="81">
        <f>IFERROR(VLOOKUP(A1633,'Competitors Links &amp; Pricings'!A:G,3,0),"")</f>
        <v>22.66</v>
      </c>
      <c r="W1633" s="81">
        <f>IFERROR(VLOOKUP(A1633,'Competitors Links &amp; Pricings'!A:G,5,0),"")</f>
        <v>21.99</v>
      </c>
      <c r="X1633" s="81">
        <f>IFERROR(VLOOKUP(A1633,'Competitors Links &amp; Pricings'!A:G,7,0),"")</f>
        <v>18.52</v>
      </c>
      <c r="Y1633" s="81">
        <f>IFERROR(VLOOKUP(A1633,'Competitors Links &amp; Pricings'!A:L,8,0),"")</f>
        <v>9</v>
      </c>
      <c r="Z1633" s="81">
        <f>IFERROR(VLOOKUP(A1633,'Competitors Links &amp; Pricings'!A:L,9,0),"")</f>
        <v>14</v>
      </c>
      <c r="AA1633" s="81">
        <f>IFERROR(VLOOKUP(A1633,'Competitors Links &amp; Pricings'!A:L,10,0),"")</f>
        <v>5</v>
      </c>
      <c r="AB1633" s="81">
        <f>IFERROR(VLOOKUP(A1633,'Competitors Links &amp; Pricings'!A:L,11,0),"")</f>
        <v>4.5</v>
      </c>
    </row>
    <row r="1634" spans="1:28" s="83" customFormat="1" ht="12" x14ac:dyDescent="0.25">
      <c r="A1634" s="81" t="s">
        <v>5000</v>
      </c>
      <c r="B1634" s="89">
        <v>16.25</v>
      </c>
      <c r="C1634" s="89">
        <v>19.22</v>
      </c>
      <c r="D1634" s="106">
        <f t="shared" si="100"/>
        <v>0.15452653485952128</v>
      </c>
      <c r="E1634" s="90">
        <f t="shared" si="101"/>
        <v>0</v>
      </c>
      <c r="F1634" s="90">
        <f t="shared" si="102"/>
        <v>19.07</v>
      </c>
      <c r="G1634" s="82" t="s">
        <v>34</v>
      </c>
      <c r="H1634" s="81" t="s">
        <v>5001</v>
      </c>
      <c r="I1634" s="81" t="s">
        <v>5002</v>
      </c>
      <c r="J1634" s="81" t="s">
        <v>439</v>
      </c>
      <c r="K1634" s="81"/>
      <c r="L1634" s="81"/>
      <c r="M1634" s="81"/>
      <c r="N1634" s="81"/>
      <c r="O1634" s="82"/>
      <c r="P1634" s="81"/>
      <c r="Q1634" s="81"/>
      <c r="R1634" s="81"/>
      <c r="S1634" s="81"/>
      <c r="T1634" s="81"/>
      <c r="U1634" s="81">
        <f t="shared" si="103"/>
        <v>0</v>
      </c>
      <c r="V1634" s="81">
        <f>IFERROR(VLOOKUP(A1634,'Competitors Links &amp; Pricings'!A:G,3,0),"")</f>
        <v>19.07</v>
      </c>
      <c r="W1634" s="81">
        <f>IFERROR(VLOOKUP(A1634,'Competitors Links &amp; Pricings'!A:G,5,0),"")</f>
        <v>21.99</v>
      </c>
      <c r="X1634" s="81" t="str">
        <f>IFERROR(VLOOKUP(A1634,'Competitors Links &amp; Pricings'!A:G,7,0),"")</f>
        <v xml:space="preserve"> </v>
      </c>
      <c r="Y1634" s="81">
        <f>IFERROR(VLOOKUP(A1634,'Competitors Links &amp; Pricings'!A:L,8,0),"")</f>
        <v>1.75</v>
      </c>
      <c r="Z1634" s="81">
        <f>IFERROR(VLOOKUP(A1634,'Competitors Links &amp; Pricings'!A:L,9,0),"")</f>
        <v>5</v>
      </c>
      <c r="AA1634" s="81">
        <f>IFERROR(VLOOKUP(A1634,'Competitors Links &amp; Pricings'!A:L,10,0),"")</f>
        <v>0.25</v>
      </c>
      <c r="AB1634" s="81">
        <f>IFERROR(VLOOKUP(A1634,'Competitors Links &amp; Pricings'!A:L,11,0),"")</f>
        <v>0.25</v>
      </c>
    </row>
    <row r="1635" spans="1:28" s="83" customFormat="1" ht="12" x14ac:dyDescent="0.25">
      <c r="A1635" s="81" t="s">
        <v>5003</v>
      </c>
      <c r="B1635" s="89">
        <v>16.25</v>
      </c>
      <c r="C1635" s="89">
        <v>27.88</v>
      </c>
      <c r="D1635" s="106">
        <f t="shared" si="100"/>
        <v>0.41714490674318505</v>
      </c>
      <c r="E1635" s="90">
        <f t="shared" si="101"/>
        <v>0</v>
      </c>
      <c r="F1635" s="90">
        <f t="shared" si="102"/>
        <v>30.3</v>
      </c>
      <c r="G1635" s="82" t="s">
        <v>34</v>
      </c>
      <c r="H1635" s="81" t="s">
        <v>5004</v>
      </c>
      <c r="I1635" s="81" t="s">
        <v>5005</v>
      </c>
      <c r="J1635" s="81" t="s">
        <v>439</v>
      </c>
      <c r="K1635" s="81"/>
      <c r="L1635" s="81"/>
      <c r="M1635" s="81"/>
      <c r="N1635" s="81"/>
      <c r="O1635" s="82"/>
      <c r="P1635" s="81"/>
      <c r="Q1635" s="81"/>
      <c r="R1635" s="81"/>
      <c r="S1635" s="81"/>
      <c r="T1635" s="81"/>
      <c r="U1635" s="81">
        <f t="shared" si="103"/>
        <v>0</v>
      </c>
      <c r="V1635" s="81">
        <f>IFERROR(VLOOKUP(A1635,'Competitors Links &amp; Pricings'!A:G,3,0),"")</f>
        <v>39.979999999999997</v>
      </c>
      <c r="W1635" s="81">
        <f>IFERROR(VLOOKUP(A1635,'Competitors Links &amp; Pricings'!A:G,5,0),"")</f>
        <v>40.270000000000003</v>
      </c>
      <c r="X1635" s="81">
        <f>IFERROR(VLOOKUP(A1635,'Competitors Links &amp; Pricings'!A:G,7,0),"")</f>
        <v>30.3</v>
      </c>
      <c r="Y1635" s="81">
        <f>IFERROR(VLOOKUP(A1635,'Competitors Links &amp; Pricings'!A:L,8,0),"")</f>
        <v>1.75</v>
      </c>
      <c r="Z1635" s="81">
        <f>IFERROR(VLOOKUP(A1635,'Competitors Links &amp; Pricings'!A:L,9,0),"")</f>
        <v>4</v>
      </c>
      <c r="AA1635" s="81">
        <f>IFERROR(VLOOKUP(A1635,'Competitors Links &amp; Pricings'!A:L,10,0),"")</f>
        <v>0.05</v>
      </c>
      <c r="AB1635" s="81">
        <f>IFERROR(VLOOKUP(A1635,'Competitors Links &amp; Pricings'!A:L,11,0),"")</f>
        <v>1</v>
      </c>
    </row>
    <row r="1636" spans="1:28" s="83" customFormat="1" ht="12" x14ac:dyDescent="0.25">
      <c r="A1636" s="81" t="s">
        <v>5006</v>
      </c>
      <c r="B1636" s="89">
        <v>10</v>
      </c>
      <c r="C1636" s="89">
        <v>11.89</v>
      </c>
      <c r="D1636" s="106">
        <f t="shared" si="100"/>
        <v>0.15895710681244749</v>
      </c>
      <c r="E1636" s="90">
        <f t="shared" si="101"/>
        <v>0</v>
      </c>
      <c r="F1636" s="90">
        <f t="shared" si="102"/>
        <v>10.99</v>
      </c>
      <c r="G1636" s="82" t="s">
        <v>34</v>
      </c>
      <c r="H1636" s="81" t="s">
        <v>5007</v>
      </c>
      <c r="I1636" s="81" t="s">
        <v>5008</v>
      </c>
      <c r="J1636" s="81" t="s">
        <v>439</v>
      </c>
      <c r="K1636" s="81"/>
      <c r="L1636" s="81"/>
      <c r="M1636" s="81"/>
      <c r="N1636" s="81"/>
      <c r="O1636" s="82"/>
      <c r="P1636" s="81"/>
      <c r="Q1636" s="81"/>
      <c r="R1636" s="81"/>
      <c r="S1636" s="81"/>
      <c r="T1636" s="81"/>
      <c r="U1636" s="81">
        <f t="shared" si="103"/>
        <v>0</v>
      </c>
      <c r="V1636" s="81">
        <f>IFERROR(VLOOKUP(A1636,'Competitors Links &amp; Pricings'!A:G,3,0),"")</f>
        <v>12.62</v>
      </c>
      <c r="W1636" s="81">
        <f>IFERROR(VLOOKUP(A1636,'Competitors Links &amp; Pricings'!A:G,5,0),"")</f>
        <v>14.16</v>
      </c>
      <c r="X1636" s="81">
        <f>IFERROR(VLOOKUP(A1636,'Competitors Links &amp; Pricings'!A:G,7,0),"")</f>
        <v>10.99</v>
      </c>
      <c r="Y1636" s="81">
        <f>IFERROR(VLOOKUP(A1636,'Competitors Links &amp; Pricings'!A:L,8,0),"")</f>
        <v>4</v>
      </c>
      <c r="Z1636" s="81">
        <f>IFERROR(VLOOKUP(A1636,'Competitors Links &amp; Pricings'!A:L,9,0),"")</f>
        <v>8</v>
      </c>
      <c r="AA1636" s="81">
        <f>IFERROR(VLOOKUP(A1636,'Competitors Links &amp; Pricings'!A:L,10,0),"")</f>
        <v>1</v>
      </c>
      <c r="AB1636" s="81">
        <f>IFERROR(VLOOKUP(A1636,'Competitors Links &amp; Pricings'!A:L,11,0),"")</f>
        <v>2</v>
      </c>
    </row>
    <row r="1637" spans="1:28" s="83" customFormat="1" ht="12" x14ac:dyDescent="0.25">
      <c r="A1637" s="81" t="s">
        <v>5009</v>
      </c>
      <c r="B1637" s="89">
        <v>20</v>
      </c>
      <c r="C1637" s="89">
        <v>21.88</v>
      </c>
      <c r="D1637" s="106">
        <f t="shared" si="100"/>
        <v>8.5923217550274184E-2</v>
      </c>
      <c r="E1637" s="90">
        <f t="shared" si="101"/>
        <v>0</v>
      </c>
      <c r="F1637" s="90">
        <f t="shared" si="102"/>
        <v>23.78</v>
      </c>
      <c r="G1637" s="82" t="s">
        <v>34</v>
      </c>
      <c r="H1637" s="81" t="s">
        <v>5010</v>
      </c>
      <c r="I1637" s="81" t="s">
        <v>5011</v>
      </c>
      <c r="J1637" s="81" t="s">
        <v>439</v>
      </c>
      <c r="K1637" s="81"/>
      <c r="L1637" s="81"/>
      <c r="M1637" s="81"/>
      <c r="N1637" s="81"/>
      <c r="O1637" s="82"/>
      <c r="P1637" s="81"/>
      <c r="Q1637" s="81"/>
      <c r="R1637" s="81"/>
      <c r="S1637" s="81"/>
      <c r="T1637" s="81"/>
      <c r="U1637" s="81">
        <f t="shared" si="103"/>
        <v>0</v>
      </c>
      <c r="V1637" s="81">
        <f>IFERROR(VLOOKUP(A1637,'Competitors Links &amp; Pricings'!A:G,3,0),"")</f>
        <v>26.03</v>
      </c>
      <c r="W1637" s="81">
        <f>IFERROR(VLOOKUP(A1637,'Competitors Links &amp; Pricings'!A:G,5,0),"")</f>
        <v>23.78</v>
      </c>
      <c r="X1637" s="81" t="str">
        <f>IFERROR(VLOOKUP(A1637,'Competitors Links &amp; Pricings'!A:G,7,0),"")</f>
        <v xml:space="preserve"> </v>
      </c>
      <c r="Y1637" s="81">
        <f>IFERROR(VLOOKUP(A1637,'Competitors Links &amp; Pricings'!A:L,8,0),"")</f>
        <v>3.5</v>
      </c>
      <c r="Z1637" s="81">
        <f>IFERROR(VLOOKUP(A1637,'Competitors Links &amp; Pricings'!A:L,9,0),"")</f>
        <v>2</v>
      </c>
      <c r="AA1637" s="81">
        <f>IFERROR(VLOOKUP(A1637,'Competitors Links &amp; Pricings'!A:L,10,0),"")</f>
        <v>0.12</v>
      </c>
      <c r="AB1637" s="81">
        <f>IFERROR(VLOOKUP(A1637,'Competitors Links &amp; Pricings'!A:L,11,0),"")</f>
        <v>1</v>
      </c>
    </row>
    <row r="1638" spans="1:28" s="83" customFormat="1" ht="12" x14ac:dyDescent="0.25">
      <c r="A1638" s="81" t="s">
        <v>5012</v>
      </c>
      <c r="B1638" s="89">
        <v>19.38</v>
      </c>
      <c r="C1638" s="89">
        <v>22.88</v>
      </c>
      <c r="D1638" s="106">
        <f t="shared" si="100"/>
        <v>0.15297202797202797</v>
      </c>
      <c r="E1638" s="90">
        <f t="shared" si="101"/>
        <v>0</v>
      </c>
      <c r="F1638" s="90">
        <f t="shared" si="102"/>
        <v>17.5</v>
      </c>
      <c r="G1638" s="82" t="s">
        <v>34</v>
      </c>
      <c r="H1638" s="81" t="s">
        <v>5013</v>
      </c>
      <c r="I1638" s="81" t="s">
        <v>5014</v>
      </c>
      <c r="J1638" s="81" t="s">
        <v>439</v>
      </c>
      <c r="K1638" s="81"/>
      <c r="L1638" s="81"/>
      <c r="M1638" s="81"/>
      <c r="N1638" s="81"/>
      <c r="O1638" s="82"/>
      <c r="P1638" s="81"/>
      <c r="Q1638" s="81"/>
      <c r="R1638" s="81"/>
      <c r="S1638" s="81"/>
      <c r="T1638" s="81"/>
      <c r="U1638" s="81">
        <f t="shared" si="103"/>
        <v>0</v>
      </c>
      <c r="V1638" s="81">
        <f>IFERROR(VLOOKUP(A1638,'Competitors Links &amp; Pricings'!A:G,3,0),"")</f>
        <v>27.44</v>
      </c>
      <c r="W1638" s="81">
        <f>IFERROR(VLOOKUP(A1638,'Competitors Links &amp; Pricings'!A:G,5,0),"")</f>
        <v>17.5</v>
      </c>
      <c r="X1638" s="81">
        <f>IFERROR(VLOOKUP(A1638,'Competitors Links &amp; Pricings'!A:G,7,0),"")</f>
        <v>19.72</v>
      </c>
      <c r="Y1638" s="81">
        <f>IFERROR(VLOOKUP(A1638,'Competitors Links &amp; Pricings'!A:L,8,0),"")</f>
        <v>3.5</v>
      </c>
      <c r="Z1638" s="81">
        <f>IFERROR(VLOOKUP(A1638,'Competitors Links &amp; Pricings'!A:L,9,0),"")</f>
        <v>2</v>
      </c>
      <c r="AA1638" s="81">
        <f>IFERROR(VLOOKUP(A1638,'Competitors Links &amp; Pricings'!A:L,10,0),"")</f>
        <v>0.12</v>
      </c>
      <c r="AB1638" s="81">
        <f>IFERROR(VLOOKUP(A1638,'Competitors Links &amp; Pricings'!A:L,11,0),"")</f>
        <v>1</v>
      </c>
    </row>
    <row r="1639" spans="1:28" s="83" customFormat="1" ht="12" x14ac:dyDescent="0.25">
      <c r="A1639" s="81" t="s">
        <v>5015</v>
      </c>
      <c r="B1639" s="89">
        <v>67.5</v>
      </c>
      <c r="C1639" s="89">
        <v>79.650000000000006</v>
      </c>
      <c r="D1639" s="106">
        <f t="shared" si="100"/>
        <v>0.152542372881356</v>
      </c>
      <c r="E1639" s="90">
        <f t="shared" si="101"/>
        <v>0</v>
      </c>
      <c r="F1639" s="90">
        <f t="shared" si="102"/>
        <v>76.05</v>
      </c>
      <c r="G1639" s="82" t="s">
        <v>34</v>
      </c>
      <c r="H1639" s="81" t="s">
        <v>5016</v>
      </c>
      <c r="I1639" s="81" t="s">
        <v>5017</v>
      </c>
      <c r="J1639" s="81" t="s">
        <v>439</v>
      </c>
      <c r="K1639" s="81"/>
      <c r="L1639" s="81"/>
      <c r="M1639" s="81"/>
      <c r="N1639" s="81"/>
      <c r="O1639" s="82"/>
      <c r="P1639" s="81"/>
      <c r="Q1639" s="81"/>
      <c r="R1639" s="81"/>
      <c r="S1639" s="81"/>
      <c r="T1639" s="81"/>
      <c r="U1639" s="81">
        <f t="shared" si="103"/>
        <v>0</v>
      </c>
      <c r="V1639" s="81">
        <f>IFERROR(VLOOKUP(A1639,'Competitors Links &amp; Pricings'!A:G,3,0),"")</f>
        <v>78.75</v>
      </c>
      <c r="W1639" s="81">
        <f>IFERROR(VLOOKUP(A1639,'Competitors Links &amp; Pricings'!A:G,5,0),"")</f>
        <v>92.39</v>
      </c>
      <c r="X1639" s="81">
        <f>IFERROR(VLOOKUP(A1639,'Competitors Links &amp; Pricings'!A:G,7,0),"")</f>
        <v>76.05</v>
      </c>
      <c r="Y1639" s="81">
        <f>IFERROR(VLOOKUP(A1639,'Competitors Links &amp; Pricings'!A:L,8,0),"")</f>
        <v>1.75</v>
      </c>
      <c r="Z1639" s="81">
        <f>IFERROR(VLOOKUP(A1639,'Competitors Links &amp; Pricings'!A:L,9,0),"")</f>
        <v>2.25</v>
      </c>
      <c r="AA1639" s="81">
        <f>IFERROR(VLOOKUP(A1639,'Competitors Links &amp; Pricings'!A:L,10,0),"")</f>
        <v>0.5</v>
      </c>
      <c r="AB1639" s="81">
        <f>IFERROR(VLOOKUP(A1639,'Competitors Links &amp; Pricings'!A:L,11,0),"")</f>
        <v>0.25</v>
      </c>
    </row>
    <row r="1640" spans="1:28" s="83" customFormat="1" ht="12" x14ac:dyDescent="0.25">
      <c r="A1640" s="81" t="s">
        <v>5018</v>
      </c>
      <c r="B1640" s="89">
        <v>21.25</v>
      </c>
      <c r="C1640" s="89">
        <v>23.25</v>
      </c>
      <c r="D1640" s="106">
        <f t="shared" si="100"/>
        <v>8.6021505376344093E-2</v>
      </c>
      <c r="E1640" s="90">
        <f t="shared" si="101"/>
        <v>0</v>
      </c>
      <c r="F1640" s="90">
        <f t="shared" si="102"/>
        <v>25.27</v>
      </c>
      <c r="G1640" s="82" t="s">
        <v>34</v>
      </c>
      <c r="H1640" s="81" t="s">
        <v>5019</v>
      </c>
      <c r="I1640" s="81" t="s">
        <v>5020</v>
      </c>
      <c r="J1640" s="81" t="s">
        <v>439</v>
      </c>
      <c r="K1640" s="81"/>
      <c r="L1640" s="81"/>
      <c r="M1640" s="81"/>
      <c r="N1640" s="81"/>
      <c r="O1640" s="82"/>
      <c r="P1640" s="81"/>
      <c r="Q1640" s="81"/>
      <c r="R1640" s="81"/>
      <c r="S1640" s="81"/>
      <c r="T1640" s="81"/>
      <c r="U1640" s="81">
        <f t="shared" si="103"/>
        <v>0</v>
      </c>
      <c r="V1640" s="81">
        <f>IFERROR(VLOOKUP(A1640,'Competitors Links &amp; Pricings'!A:G,3,0),"")</f>
        <v>32.450000000000003</v>
      </c>
      <c r="W1640" s="81">
        <f>IFERROR(VLOOKUP(A1640,'Competitors Links &amp; Pricings'!A:G,5,0),"")</f>
        <v>44.74</v>
      </c>
      <c r="X1640" s="81">
        <f>IFERROR(VLOOKUP(A1640,'Competitors Links &amp; Pricings'!A:G,7,0),"")</f>
        <v>25.27</v>
      </c>
      <c r="Y1640" s="81">
        <f>IFERROR(VLOOKUP(A1640,'Competitors Links &amp; Pricings'!A:L,8,0),"")</f>
        <v>1.75</v>
      </c>
      <c r="Z1640" s="81">
        <f>IFERROR(VLOOKUP(A1640,'Competitors Links &amp; Pricings'!A:L,9,0),"")</f>
        <v>2.25</v>
      </c>
      <c r="AA1640" s="81">
        <f>IFERROR(VLOOKUP(A1640,'Competitors Links &amp; Pricings'!A:L,10,0),"")</f>
        <v>0.5</v>
      </c>
      <c r="AB1640" s="81">
        <f>IFERROR(VLOOKUP(A1640,'Competitors Links &amp; Pricings'!A:L,11,0),"")</f>
        <v>0.25</v>
      </c>
    </row>
    <row r="1641" spans="1:28" s="83" customFormat="1" ht="12" x14ac:dyDescent="0.25">
      <c r="A1641" s="81" t="s">
        <v>5021</v>
      </c>
      <c r="B1641" s="89">
        <v>11.99</v>
      </c>
      <c r="C1641" s="89">
        <v>14.27</v>
      </c>
      <c r="D1641" s="106">
        <f t="shared" si="100"/>
        <v>0.15977575332866148</v>
      </c>
      <c r="E1641" s="90">
        <f t="shared" si="101"/>
        <v>0</v>
      </c>
      <c r="F1641" s="90">
        <f t="shared" si="102"/>
        <v>14.39</v>
      </c>
      <c r="G1641" s="82" t="s">
        <v>50</v>
      </c>
      <c r="H1641" s="81" t="s">
        <v>5022</v>
      </c>
      <c r="I1641" s="81" t="s">
        <v>5023</v>
      </c>
      <c r="J1641" s="81" t="s">
        <v>169</v>
      </c>
      <c r="K1641" s="81"/>
      <c r="L1641" s="81"/>
      <c r="M1641" s="81"/>
      <c r="N1641" s="81"/>
      <c r="O1641" s="82"/>
      <c r="P1641" s="81"/>
      <c r="Q1641" s="81"/>
      <c r="R1641" s="81"/>
      <c r="S1641" s="81"/>
      <c r="T1641" s="81"/>
      <c r="U1641" s="81">
        <f t="shared" si="103"/>
        <v>0</v>
      </c>
      <c r="V1641" s="81">
        <f>IFERROR(VLOOKUP(A1641,'Competitors Links &amp; Pricings'!A:G,3,0),"")</f>
        <v>14.39</v>
      </c>
      <c r="W1641" s="81">
        <f>IFERROR(VLOOKUP(A1641,'Competitors Links &amp; Pricings'!A:G,5,0),"")</f>
        <v>17</v>
      </c>
      <c r="X1641" s="81" t="str">
        <f>IFERROR(VLOOKUP(A1641,'Competitors Links &amp; Pricings'!A:G,7,0),"")</f>
        <v xml:space="preserve"> </v>
      </c>
      <c r="Y1641" s="81">
        <f>IFERROR(VLOOKUP(A1641,'Competitors Links &amp; Pricings'!A:L,8,0),"")</f>
        <v>13</v>
      </c>
      <c r="Z1641" s="81">
        <f>IFERROR(VLOOKUP(A1641,'Competitors Links &amp; Pricings'!A:L,9,0),"")</f>
        <v>19</v>
      </c>
      <c r="AA1641" s="81">
        <f>IFERROR(VLOOKUP(A1641,'Competitors Links &amp; Pricings'!A:L,10,0),"")</f>
        <v>0.5</v>
      </c>
      <c r="AB1641" s="81">
        <f>IFERROR(VLOOKUP(A1641,'Competitors Links &amp; Pricings'!A:L,11,0),"")</f>
        <v>0.2</v>
      </c>
    </row>
    <row r="1642" spans="1:28" s="83" customFormat="1" ht="12" x14ac:dyDescent="0.25">
      <c r="A1642" s="81" t="s">
        <v>5024</v>
      </c>
      <c r="B1642" s="89">
        <v>14.38</v>
      </c>
      <c r="C1642" s="89">
        <v>17.5</v>
      </c>
      <c r="D1642" s="106">
        <f t="shared" si="100"/>
        <v>0.17828571428571424</v>
      </c>
      <c r="E1642" s="90">
        <f t="shared" si="101"/>
        <v>0</v>
      </c>
      <c r="F1642" s="90">
        <f t="shared" si="102"/>
        <v>16.07</v>
      </c>
      <c r="G1642" s="82" t="s">
        <v>50</v>
      </c>
      <c r="H1642" s="81" t="s">
        <v>4855</v>
      </c>
      <c r="I1642" s="81" t="s">
        <v>5025</v>
      </c>
      <c r="J1642" s="81" t="s">
        <v>169</v>
      </c>
      <c r="K1642" s="81"/>
      <c r="L1642" s="81"/>
      <c r="M1642" s="81"/>
      <c r="N1642" s="81"/>
      <c r="O1642" s="82"/>
      <c r="P1642" s="81"/>
      <c r="Q1642" s="81"/>
      <c r="R1642" s="81"/>
      <c r="S1642" s="81"/>
      <c r="T1642" s="81"/>
      <c r="U1642" s="81">
        <f t="shared" si="103"/>
        <v>0</v>
      </c>
      <c r="V1642" s="81">
        <f>IFERROR(VLOOKUP(A1642,'Competitors Links &amp; Pricings'!A:G,3,0),"")</f>
        <v>16.07</v>
      </c>
      <c r="W1642" s="81">
        <f>IFERROR(VLOOKUP(A1642,'Competitors Links &amp; Pricings'!A:G,5,0),"")</f>
        <v>17.489999999999998</v>
      </c>
      <c r="X1642" s="81" t="str">
        <f>IFERROR(VLOOKUP(A1642,'Competitors Links &amp; Pricings'!A:G,7,0),"")</f>
        <v xml:space="preserve"> </v>
      </c>
      <c r="Y1642" s="81">
        <f>IFERROR(VLOOKUP(A1642,'Competitors Links &amp; Pricings'!A:L,8,0),"")</f>
        <v>75</v>
      </c>
      <c r="Z1642" s="81">
        <f>IFERROR(VLOOKUP(A1642,'Competitors Links &amp; Pricings'!A:L,9,0),"")</f>
        <v>12</v>
      </c>
      <c r="AA1642" s="81">
        <f>IFERROR(VLOOKUP(A1642,'Competitors Links &amp; Pricings'!A:L,10,0),"")</f>
        <v>2</v>
      </c>
      <c r="AB1642" s="81">
        <f>IFERROR(VLOOKUP(A1642,'Competitors Links &amp; Pricings'!A:L,11,0),"")</f>
        <v>4.25</v>
      </c>
    </row>
    <row r="1643" spans="1:28" s="83" customFormat="1" ht="12" x14ac:dyDescent="0.25">
      <c r="A1643" s="81" t="s">
        <v>5026</v>
      </c>
      <c r="B1643" s="89">
        <v>26.54</v>
      </c>
      <c r="C1643" s="89">
        <v>32.909999999999997</v>
      </c>
      <c r="D1643" s="106">
        <f t="shared" si="100"/>
        <v>0.1935581890003038</v>
      </c>
      <c r="E1643" s="90">
        <f t="shared" si="101"/>
        <v>0</v>
      </c>
      <c r="F1643" s="90">
        <f t="shared" si="102"/>
        <v>44.07</v>
      </c>
      <c r="G1643" s="82" t="s">
        <v>34</v>
      </c>
      <c r="H1643" s="81" t="s">
        <v>5027</v>
      </c>
      <c r="I1643" s="81" t="s">
        <v>5028</v>
      </c>
      <c r="J1643" s="81" t="s">
        <v>125</v>
      </c>
      <c r="K1643" s="81"/>
      <c r="L1643" s="81"/>
      <c r="M1643" s="81"/>
      <c r="N1643" s="81"/>
      <c r="O1643" s="82"/>
      <c r="P1643" s="81"/>
      <c r="Q1643" s="81"/>
      <c r="R1643" s="81"/>
      <c r="S1643" s="81"/>
      <c r="T1643" s="81"/>
      <c r="U1643" s="81">
        <f t="shared" si="103"/>
        <v>0</v>
      </c>
      <c r="V1643" s="81">
        <f>IFERROR(VLOOKUP(A1643,'Competitors Links &amp; Pricings'!A:G,3,0),"")</f>
        <v>62.45</v>
      </c>
      <c r="W1643" s="81">
        <f>IFERROR(VLOOKUP(A1643,'Competitors Links &amp; Pricings'!A:G,5,0),"")</f>
        <v>44.07</v>
      </c>
      <c r="X1643" s="81" t="str">
        <f>IFERROR(VLOOKUP(A1643,'Competitors Links &amp; Pricings'!A:G,7,0),"")</f>
        <v xml:space="preserve"> </v>
      </c>
      <c r="Y1643" s="81">
        <f>IFERROR(VLOOKUP(A1643,'Competitors Links &amp; Pricings'!A:L,8,0),"")</f>
        <v>11.5</v>
      </c>
      <c r="Z1643" s="81">
        <f>IFERROR(VLOOKUP(A1643,'Competitors Links &amp; Pricings'!A:L,9,0),"")</f>
        <v>5.5</v>
      </c>
      <c r="AA1643" s="81">
        <f>IFERROR(VLOOKUP(A1643,'Competitors Links &amp; Pricings'!A:L,10,0),"")</f>
        <v>10.9</v>
      </c>
      <c r="AB1643" s="81">
        <f>IFERROR(VLOOKUP(A1643,'Competitors Links &amp; Pricings'!A:L,11,0),"")</f>
        <v>5.3</v>
      </c>
    </row>
    <row r="1644" spans="1:28" s="83" customFormat="1" ht="12" x14ac:dyDescent="0.25">
      <c r="A1644" s="81" t="s">
        <v>5029</v>
      </c>
      <c r="B1644" s="89">
        <v>145.11000000000001</v>
      </c>
      <c r="C1644" s="89">
        <v>179.94</v>
      </c>
      <c r="D1644" s="106">
        <f t="shared" si="100"/>
        <v>0.19356452150716896</v>
      </c>
      <c r="E1644" s="90">
        <f t="shared" si="101"/>
        <v>0</v>
      </c>
      <c r="F1644" s="90">
        <f t="shared" si="102"/>
        <v>213</v>
      </c>
      <c r="G1644" s="82" t="s">
        <v>34</v>
      </c>
      <c r="H1644" s="81" t="s">
        <v>5030</v>
      </c>
      <c r="I1644" s="81" t="s">
        <v>5031</v>
      </c>
      <c r="J1644" s="81" t="s">
        <v>125</v>
      </c>
      <c r="K1644" s="81"/>
      <c r="L1644" s="81"/>
      <c r="M1644" s="81"/>
      <c r="N1644" s="81"/>
      <c r="O1644" s="82"/>
      <c r="P1644" s="81"/>
      <c r="Q1644" s="81"/>
      <c r="R1644" s="81"/>
      <c r="S1644" s="81"/>
      <c r="T1644" s="81"/>
      <c r="U1644" s="81">
        <f t="shared" si="103"/>
        <v>0</v>
      </c>
      <c r="V1644" s="81">
        <f>IFERROR(VLOOKUP(A1644,'Competitors Links &amp; Pricings'!A:G,3,0),"")</f>
        <v>238</v>
      </c>
      <c r="W1644" s="81">
        <f>IFERROR(VLOOKUP(A1644,'Competitors Links &amp; Pricings'!A:G,5,0),"")</f>
        <v>213</v>
      </c>
      <c r="X1644" s="81" t="str">
        <f>IFERROR(VLOOKUP(A1644,'Competitors Links &amp; Pricings'!A:G,7,0),"")</f>
        <v xml:space="preserve"> </v>
      </c>
      <c r="Y1644" s="81">
        <f>IFERROR(VLOOKUP(A1644,'Competitors Links &amp; Pricings'!A:L,8,0),"")</f>
        <v>15.5</v>
      </c>
      <c r="Z1644" s="81">
        <f>IFERROR(VLOOKUP(A1644,'Competitors Links &amp; Pricings'!A:L,9,0),"")</f>
        <v>20.100000000000001</v>
      </c>
      <c r="AA1644" s="81">
        <f>IFERROR(VLOOKUP(A1644,'Competitors Links &amp; Pricings'!A:L,10,0),"")</f>
        <v>18.3</v>
      </c>
      <c r="AB1644" s="81">
        <f>IFERROR(VLOOKUP(A1644,'Competitors Links &amp; Pricings'!A:L,11,0),"")</f>
        <v>5.3</v>
      </c>
    </row>
    <row r="1645" spans="1:28" s="83" customFormat="1" ht="12" x14ac:dyDescent="0.25">
      <c r="A1645" s="81" t="s">
        <v>5032</v>
      </c>
      <c r="B1645" s="89">
        <v>4.24</v>
      </c>
      <c r="C1645" s="89">
        <v>5.26</v>
      </c>
      <c r="D1645" s="106">
        <f t="shared" si="100"/>
        <v>0.19391634980988587</v>
      </c>
      <c r="E1645" s="90">
        <f t="shared" si="101"/>
        <v>0</v>
      </c>
      <c r="F1645" s="90">
        <f t="shared" si="102"/>
        <v>6</v>
      </c>
      <c r="G1645" s="82" t="s">
        <v>34</v>
      </c>
      <c r="H1645" s="81" t="s">
        <v>5033</v>
      </c>
      <c r="I1645" s="81" t="s">
        <v>5034</v>
      </c>
      <c r="J1645" s="81" t="s">
        <v>435</v>
      </c>
      <c r="K1645" s="81"/>
      <c r="L1645" s="81"/>
      <c r="M1645" s="81"/>
      <c r="N1645" s="81"/>
      <c r="O1645" s="82"/>
      <c r="P1645" s="81"/>
      <c r="Q1645" s="81"/>
      <c r="R1645" s="81"/>
      <c r="S1645" s="81"/>
      <c r="T1645" s="81"/>
      <c r="U1645" s="81">
        <f t="shared" si="103"/>
        <v>0</v>
      </c>
      <c r="V1645" s="81">
        <f>IFERROR(VLOOKUP(A1645,'Competitors Links &amp; Pricings'!A:G,3,0),"")</f>
        <v>6.2</v>
      </c>
      <c r="W1645" s="81">
        <f>IFERROR(VLOOKUP(A1645,'Competitors Links &amp; Pricings'!A:G,5,0),"")</f>
        <v>6</v>
      </c>
      <c r="X1645" s="81">
        <f>IFERROR(VLOOKUP(A1645,'Competitors Links &amp; Pricings'!A:G,7,0),"")</f>
        <v>8.75</v>
      </c>
      <c r="Y1645" s="81">
        <f>IFERROR(VLOOKUP(A1645,'Competitors Links &amp; Pricings'!A:L,8,0),"")</f>
        <v>2</v>
      </c>
      <c r="Z1645" s="81">
        <f>IFERROR(VLOOKUP(A1645,'Competitors Links &amp; Pricings'!A:L,9,0),"")</f>
        <v>70</v>
      </c>
      <c r="AA1645" s="81">
        <f>IFERROR(VLOOKUP(A1645,'Competitors Links &amp; Pricings'!A:L,10,0),"")</f>
        <v>0.88</v>
      </c>
      <c r="AB1645" s="81">
        <f>IFERROR(VLOOKUP(A1645,'Competitors Links &amp; Pricings'!A:L,11,0),"")</f>
        <v>2</v>
      </c>
    </row>
    <row r="1646" spans="1:28" s="92" customFormat="1" ht="12" x14ac:dyDescent="0.25">
      <c r="A1646" s="91" t="s">
        <v>5035</v>
      </c>
      <c r="B1646" s="89">
        <v>89.16</v>
      </c>
      <c r="C1646" s="89">
        <v>110.56</v>
      </c>
      <c r="D1646" s="106">
        <f t="shared" si="100"/>
        <v>0.19356005788712016</v>
      </c>
      <c r="E1646" s="90">
        <f t="shared" si="101"/>
        <v>0</v>
      </c>
      <c r="F1646" s="90">
        <f t="shared" si="102"/>
        <v>157</v>
      </c>
      <c r="G1646" s="100" t="s">
        <v>50</v>
      </c>
      <c r="H1646" s="101" t="s">
        <v>5036</v>
      </c>
      <c r="I1646" s="101" t="s">
        <v>5037</v>
      </c>
      <c r="J1646" s="101" t="s">
        <v>435</v>
      </c>
      <c r="K1646" s="101"/>
      <c r="L1646" s="101"/>
      <c r="M1646" s="101"/>
      <c r="N1646" s="101"/>
      <c r="O1646" s="100"/>
      <c r="P1646" s="101"/>
      <c r="Q1646" s="101"/>
      <c r="R1646" s="101"/>
      <c r="S1646" s="101"/>
      <c r="T1646" s="101"/>
      <c r="U1646" s="81">
        <f t="shared" si="103"/>
        <v>0</v>
      </c>
      <c r="V1646" s="101">
        <f>IFERROR(VLOOKUP(A1646,'Competitors Links &amp; Pricings'!A:G,3,0),"")</f>
        <v>157</v>
      </c>
      <c r="W1646" s="101" t="str">
        <f>IFERROR(VLOOKUP(A1646,'Competitors Links &amp; Pricings'!A:G,5,0),"")</f>
        <v xml:space="preserve"> </v>
      </c>
      <c r="X1646" s="101" t="str">
        <f>IFERROR(VLOOKUP(A1646,'Competitors Links &amp; Pricings'!A:G,7,0),"")</f>
        <v xml:space="preserve"> </v>
      </c>
      <c r="Y1646" s="101">
        <f>IFERROR(VLOOKUP(A1646,'Competitors Links &amp; Pricings'!A:L,8,0),"")</f>
        <v>4.92</v>
      </c>
      <c r="Z1646" s="101">
        <f>IFERROR(VLOOKUP(A1646,'Competitors Links &amp; Pricings'!A:L,9,0),"")</f>
        <v>4.92</v>
      </c>
      <c r="AA1646" s="101">
        <f>IFERROR(VLOOKUP(A1646,'Competitors Links &amp; Pricings'!A:L,10,0),"")</f>
        <v>4</v>
      </c>
      <c r="AB1646" s="101">
        <f>IFERROR(VLOOKUP(A1646,'Competitors Links &amp; Pricings'!A:L,11,0),"")</f>
        <v>2.95</v>
      </c>
    </row>
    <row r="1647" spans="1:28" s="83" customFormat="1" ht="12" x14ac:dyDescent="0.25">
      <c r="A1647" s="81" t="s">
        <v>5038</v>
      </c>
      <c r="B1647" s="89">
        <v>28.31</v>
      </c>
      <c r="C1647" s="89">
        <v>35.1</v>
      </c>
      <c r="D1647" s="106">
        <f t="shared" si="100"/>
        <v>0.19344729344729353</v>
      </c>
      <c r="E1647" s="90">
        <f t="shared" si="101"/>
        <v>0</v>
      </c>
      <c r="F1647" s="90">
        <f t="shared" si="102"/>
        <v>41.81</v>
      </c>
      <c r="G1647" s="82" t="s">
        <v>34</v>
      </c>
      <c r="H1647" s="81" t="s">
        <v>5039</v>
      </c>
      <c r="I1647" s="81" t="s">
        <v>5040</v>
      </c>
      <c r="J1647" s="81" t="s">
        <v>125</v>
      </c>
      <c r="K1647" s="81"/>
      <c r="L1647" s="81"/>
      <c r="M1647" s="81"/>
      <c r="N1647" s="81"/>
      <c r="O1647" s="82"/>
      <c r="P1647" s="81"/>
      <c r="Q1647" s="81"/>
      <c r="R1647" s="81"/>
      <c r="S1647" s="81"/>
      <c r="T1647" s="81"/>
      <c r="U1647" s="81">
        <f t="shared" si="103"/>
        <v>0</v>
      </c>
      <c r="V1647" s="81">
        <f>IFERROR(VLOOKUP(A1647,'Competitors Links &amp; Pricings'!A:G,3,0),"")</f>
        <v>41.81</v>
      </c>
      <c r="W1647" s="81">
        <f>IFERROR(VLOOKUP(A1647,'Competitors Links &amp; Pricings'!A:G,5,0),"")</f>
        <v>50.27</v>
      </c>
      <c r="X1647" s="81">
        <f>IFERROR(VLOOKUP(A1647,'Competitors Links &amp; Pricings'!A:G,7,0),"")</f>
        <v>50.27</v>
      </c>
      <c r="Y1647" s="81">
        <f>IFERROR(VLOOKUP(A1647,'Competitors Links &amp; Pricings'!A:L,8,0),"")</f>
        <v>2.75</v>
      </c>
      <c r="Z1647" s="81">
        <f>IFERROR(VLOOKUP(A1647,'Competitors Links &amp; Pricings'!A:L,9,0),"")</f>
        <v>3</v>
      </c>
      <c r="AA1647" s="81">
        <f>IFERROR(VLOOKUP(A1647,'Competitors Links &amp; Pricings'!A:L,10,0),"")</f>
        <v>0.14000000000000001</v>
      </c>
      <c r="AB1647" s="81">
        <f>IFERROR(VLOOKUP(A1647,'Competitors Links &amp; Pricings'!A:L,11,0),"")</f>
        <v>3</v>
      </c>
    </row>
    <row r="1648" spans="1:28" s="92" customFormat="1" ht="12" x14ac:dyDescent="0.25">
      <c r="A1648" s="91" t="s">
        <v>5041</v>
      </c>
      <c r="B1648" s="89">
        <v>135.76</v>
      </c>
      <c r="C1648" s="89">
        <v>168.34</v>
      </c>
      <c r="D1648" s="106">
        <f t="shared" si="100"/>
        <v>0.19353688962813362</v>
      </c>
      <c r="E1648" s="90">
        <f t="shared" si="101"/>
        <v>0</v>
      </c>
      <c r="F1648" s="90">
        <f t="shared" si="102"/>
        <v>200</v>
      </c>
      <c r="G1648" s="100" t="s">
        <v>50</v>
      </c>
      <c r="H1648" s="101" t="s">
        <v>5042</v>
      </c>
      <c r="I1648" s="101" t="s">
        <v>5043</v>
      </c>
      <c r="J1648" s="101" t="s">
        <v>435</v>
      </c>
      <c r="K1648" s="101"/>
      <c r="L1648" s="101"/>
      <c r="M1648" s="101"/>
      <c r="N1648" s="101"/>
      <c r="O1648" s="100"/>
      <c r="P1648" s="101"/>
      <c r="Q1648" s="101"/>
      <c r="R1648" s="101"/>
      <c r="S1648" s="101"/>
      <c r="T1648" s="101"/>
      <c r="U1648" s="81">
        <f t="shared" si="103"/>
        <v>0</v>
      </c>
      <c r="V1648" s="101">
        <f>IFERROR(VLOOKUP(A1648,'Competitors Links &amp; Pricings'!A:G,3,0),"")</f>
        <v>200</v>
      </c>
      <c r="W1648" s="101" t="str">
        <f>IFERROR(VLOOKUP(A1648,'Competitors Links &amp; Pricings'!A:G,5,0),"")</f>
        <v xml:space="preserve"> </v>
      </c>
      <c r="X1648" s="101" t="str">
        <f>IFERROR(VLOOKUP(A1648,'Competitors Links &amp; Pricings'!A:G,7,0),"")</f>
        <v xml:space="preserve"> </v>
      </c>
      <c r="Y1648" s="101">
        <f>IFERROR(VLOOKUP(A1648,'Competitors Links &amp; Pricings'!A:L,8,0),"")</f>
        <v>4.92</v>
      </c>
      <c r="Z1648" s="101">
        <f>IFERROR(VLOOKUP(A1648,'Competitors Links &amp; Pricings'!A:L,9,0),"")</f>
        <v>2.95</v>
      </c>
      <c r="AA1648" s="101">
        <f>IFERROR(VLOOKUP(A1648,'Competitors Links &amp; Pricings'!A:L,10,0),"")</f>
        <v>0.88</v>
      </c>
      <c r="AB1648" s="101">
        <f>IFERROR(VLOOKUP(A1648,'Competitors Links &amp; Pricings'!A:L,11,0),"")</f>
        <v>6.89</v>
      </c>
    </row>
    <row r="1649" spans="1:28" s="92" customFormat="1" ht="12" x14ac:dyDescent="0.25">
      <c r="A1649" s="91" t="s">
        <v>5044</v>
      </c>
      <c r="B1649" s="89">
        <v>11.23</v>
      </c>
      <c r="C1649" s="89">
        <v>14.71</v>
      </c>
      <c r="D1649" s="106">
        <f t="shared" si="100"/>
        <v>0.23657375934738276</v>
      </c>
      <c r="E1649" s="90">
        <f t="shared" si="101"/>
        <v>0</v>
      </c>
      <c r="F1649" s="90">
        <f t="shared" si="102"/>
        <v>16</v>
      </c>
      <c r="G1649" s="100" t="s">
        <v>262</v>
      </c>
      <c r="H1649" s="101" t="s">
        <v>5045</v>
      </c>
      <c r="I1649" s="101" t="s">
        <v>5046</v>
      </c>
      <c r="J1649" s="101" t="s">
        <v>169</v>
      </c>
      <c r="K1649" s="101"/>
      <c r="L1649" s="101"/>
      <c r="M1649" s="101"/>
      <c r="N1649" s="101"/>
      <c r="O1649" s="100"/>
      <c r="P1649" s="101"/>
      <c r="Q1649" s="101"/>
      <c r="R1649" s="101"/>
      <c r="S1649" s="101"/>
      <c r="T1649" s="101"/>
      <c r="U1649" s="81">
        <f t="shared" si="103"/>
        <v>0</v>
      </c>
      <c r="V1649" s="101">
        <f>IFERROR(VLOOKUP(A1649,'Competitors Links &amp; Pricings'!A:G,3,0),"")</f>
        <v>16</v>
      </c>
      <c r="W1649" s="101">
        <f>IFERROR(VLOOKUP(A1649,'Competitors Links &amp; Pricings'!A:G,5,0),"")</f>
        <v>16.649999999999999</v>
      </c>
      <c r="X1649" s="101">
        <f>IFERROR(VLOOKUP(A1649,'Competitors Links &amp; Pricings'!A:G,7,0),"")</f>
        <v>16.649999999999999</v>
      </c>
      <c r="Y1649" s="101">
        <f>IFERROR(VLOOKUP(A1649,'Competitors Links &amp; Pricings'!A:L,8,0),"")</f>
        <v>9.75</v>
      </c>
      <c r="Z1649" s="101">
        <f>IFERROR(VLOOKUP(A1649,'Competitors Links &amp; Pricings'!A:L,9,0),"")</f>
        <v>14.25</v>
      </c>
      <c r="AA1649" s="101">
        <f>IFERROR(VLOOKUP(A1649,'Competitors Links &amp; Pricings'!A:L,10,0),"")</f>
        <v>1.4</v>
      </c>
      <c r="AB1649" s="101">
        <f>IFERROR(VLOOKUP(A1649,'Competitors Links &amp; Pricings'!A:L,11,0),"")</f>
        <v>5.5</v>
      </c>
    </row>
    <row r="1650" spans="1:28" s="83" customFormat="1" ht="12" x14ac:dyDescent="0.25">
      <c r="A1650" s="81" t="s">
        <v>5047</v>
      </c>
      <c r="B1650" s="89">
        <v>29.61</v>
      </c>
      <c r="C1650" s="89">
        <v>36.53</v>
      </c>
      <c r="D1650" s="106">
        <f t="shared" si="100"/>
        <v>0.18943334245825352</v>
      </c>
      <c r="E1650" s="90">
        <f t="shared" si="101"/>
        <v>0</v>
      </c>
      <c r="F1650" s="90">
        <f t="shared" si="102"/>
        <v>35</v>
      </c>
      <c r="G1650" s="82" t="s">
        <v>34</v>
      </c>
      <c r="H1650" s="81" t="s">
        <v>5048</v>
      </c>
      <c r="I1650" s="81" t="s">
        <v>5049</v>
      </c>
      <c r="J1650" s="81" t="s">
        <v>169</v>
      </c>
      <c r="K1650" s="81"/>
      <c r="L1650" s="81"/>
      <c r="M1650" s="81"/>
      <c r="N1650" s="81"/>
      <c r="O1650" s="82"/>
      <c r="P1650" s="81"/>
      <c r="Q1650" s="81"/>
      <c r="R1650" s="81"/>
      <c r="S1650" s="81"/>
      <c r="T1650" s="81"/>
      <c r="U1650" s="81">
        <f t="shared" si="103"/>
        <v>0</v>
      </c>
      <c r="V1650" s="81">
        <f>IFERROR(VLOOKUP(A1650,'Competitors Links &amp; Pricings'!A:G,3,0),"")</f>
        <v>35</v>
      </c>
      <c r="W1650" s="81">
        <f>IFERROR(VLOOKUP(A1650,'Competitors Links &amp; Pricings'!A:G,5,0),"")</f>
        <v>40.729999999999997</v>
      </c>
      <c r="X1650" s="81">
        <f>IFERROR(VLOOKUP(A1650,'Competitors Links &amp; Pricings'!A:G,7,0),"")</f>
        <v>40.729999999999997</v>
      </c>
      <c r="Y1650" s="81">
        <f>IFERROR(VLOOKUP(A1650,'Competitors Links &amp; Pricings'!A:L,8,0),"")</f>
        <v>5.4</v>
      </c>
      <c r="Z1650" s="81">
        <f>IFERROR(VLOOKUP(A1650,'Competitors Links &amp; Pricings'!A:L,9,0),"")</f>
        <v>85</v>
      </c>
      <c r="AA1650" s="81">
        <f>IFERROR(VLOOKUP(A1650,'Competitors Links &amp; Pricings'!A:L,10,0),"")</f>
        <v>3.6</v>
      </c>
      <c r="AB1650" s="81">
        <f>IFERROR(VLOOKUP(A1650,'Competitors Links &amp; Pricings'!A:L,11,0),"")</f>
        <v>4.3</v>
      </c>
    </row>
    <row r="1651" spans="1:28" s="83" customFormat="1" ht="12" x14ac:dyDescent="0.25">
      <c r="A1651" s="81" t="s">
        <v>5050</v>
      </c>
      <c r="B1651" s="89">
        <v>1.81</v>
      </c>
      <c r="C1651" s="89">
        <v>2.33</v>
      </c>
      <c r="D1651" s="106">
        <f t="shared" si="100"/>
        <v>0.22317596566523606</v>
      </c>
      <c r="E1651" s="90">
        <f t="shared" si="101"/>
        <v>0</v>
      </c>
      <c r="F1651" s="90">
        <f t="shared" si="102"/>
        <v>2</v>
      </c>
      <c r="G1651" s="82" t="s">
        <v>34</v>
      </c>
      <c r="H1651" s="81" t="s">
        <v>5051</v>
      </c>
      <c r="I1651" s="81" t="s">
        <v>5052</v>
      </c>
      <c r="J1651" s="81" t="s">
        <v>169</v>
      </c>
      <c r="K1651" s="81"/>
      <c r="L1651" s="81"/>
      <c r="M1651" s="81"/>
      <c r="N1651" s="81"/>
      <c r="O1651" s="82"/>
      <c r="P1651" s="81"/>
      <c r="Q1651" s="81"/>
      <c r="R1651" s="81"/>
      <c r="S1651" s="81"/>
      <c r="T1651" s="81"/>
      <c r="U1651" s="81">
        <f t="shared" si="103"/>
        <v>0</v>
      </c>
      <c r="V1651" s="81">
        <f>IFERROR(VLOOKUP(A1651,'Competitors Links &amp; Pricings'!A:G,3,0),"")</f>
        <v>2.4900000000000002</v>
      </c>
      <c r="W1651" s="81">
        <f>IFERROR(VLOOKUP(A1651,'Competitors Links &amp; Pricings'!A:G,5,0),"")</f>
        <v>2.4500000000000002</v>
      </c>
      <c r="X1651" s="81">
        <f>IFERROR(VLOOKUP(A1651,'Competitors Links &amp; Pricings'!A:G,7,0),"")</f>
        <v>2</v>
      </c>
      <c r="Y1651" s="81">
        <f>IFERROR(VLOOKUP(A1651,'Competitors Links &amp; Pricings'!A:L,8,0),"")</f>
        <v>5.7</v>
      </c>
      <c r="Z1651" s="81">
        <f>IFERROR(VLOOKUP(A1651,'Competitors Links &amp; Pricings'!A:L,9,0),"")</f>
        <v>3.4</v>
      </c>
      <c r="AA1651" s="81">
        <f>IFERROR(VLOOKUP(A1651,'Competitors Links &amp; Pricings'!A:L,10,0),"")</f>
        <v>7.0000000000000007E-2</v>
      </c>
      <c r="AB1651" s="81">
        <f>IFERROR(VLOOKUP(A1651,'Competitors Links &amp; Pricings'!A:L,11,0),"")</f>
        <v>5.4</v>
      </c>
    </row>
    <row r="1652" spans="1:28" s="83" customFormat="1" ht="12" x14ac:dyDescent="0.25">
      <c r="A1652" s="81" t="s">
        <v>5053</v>
      </c>
      <c r="B1652" s="89">
        <v>27.16</v>
      </c>
      <c r="C1652" s="89">
        <v>33.68</v>
      </c>
      <c r="D1652" s="106">
        <f t="shared" si="100"/>
        <v>0.19358669833729214</v>
      </c>
      <c r="E1652" s="90">
        <f t="shared" si="101"/>
        <v>0</v>
      </c>
      <c r="F1652" s="90">
        <f t="shared" si="102"/>
        <v>37.369999999999997</v>
      </c>
      <c r="G1652" s="82" t="s">
        <v>34</v>
      </c>
      <c r="H1652" s="81" t="s">
        <v>5054</v>
      </c>
      <c r="I1652" s="81" t="s">
        <v>5055</v>
      </c>
      <c r="J1652" s="81" t="s">
        <v>169</v>
      </c>
      <c r="K1652" s="81"/>
      <c r="L1652" s="81"/>
      <c r="M1652" s="81"/>
      <c r="N1652" s="81"/>
      <c r="O1652" s="82"/>
      <c r="P1652" s="81"/>
      <c r="Q1652" s="81"/>
      <c r="R1652" s="81"/>
      <c r="S1652" s="81"/>
      <c r="T1652" s="81"/>
      <c r="U1652" s="81">
        <f t="shared" si="103"/>
        <v>0</v>
      </c>
      <c r="V1652" s="81">
        <f>IFERROR(VLOOKUP(A1652,'Competitors Links &amp; Pricings'!A:G,3,0),"")</f>
        <v>37.369999999999997</v>
      </c>
      <c r="W1652" s="81">
        <f>IFERROR(VLOOKUP(A1652,'Competitors Links &amp; Pricings'!A:G,5,0),"")</f>
        <v>50</v>
      </c>
      <c r="X1652" s="81">
        <f>IFERROR(VLOOKUP(A1652,'Competitors Links &amp; Pricings'!A:G,7,0),"")</f>
        <v>50</v>
      </c>
      <c r="Y1652" s="81">
        <f>IFERROR(VLOOKUP(A1652,'Competitors Links &amp; Pricings'!A:L,8,0),"")</f>
        <v>9.4</v>
      </c>
      <c r="Z1652" s="81">
        <f>IFERROR(VLOOKUP(A1652,'Competitors Links &amp; Pricings'!A:L,9,0),"")</f>
        <v>7</v>
      </c>
      <c r="AA1652" s="81">
        <f>IFERROR(VLOOKUP(A1652,'Competitors Links &amp; Pricings'!A:L,10,0),"")</f>
        <v>0.37</v>
      </c>
      <c r="AB1652" s="81">
        <f>IFERROR(VLOOKUP(A1652,'Competitors Links &amp; Pricings'!A:L,11,0),"")</f>
        <v>12.4</v>
      </c>
    </row>
    <row r="1653" spans="1:28" s="83" customFormat="1" ht="12" x14ac:dyDescent="0.25">
      <c r="A1653" s="81" t="s">
        <v>5056</v>
      </c>
      <c r="B1653" s="89">
        <v>9.99</v>
      </c>
      <c r="C1653" s="89">
        <v>11.35</v>
      </c>
      <c r="D1653" s="106">
        <f t="shared" si="100"/>
        <v>0.11982378854625546</v>
      </c>
      <c r="E1653" s="90">
        <f t="shared" si="101"/>
        <v>0</v>
      </c>
      <c r="F1653" s="90">
        <f t="shared" si="102"/>
        <v>10.51</v>
      </c>
      <c r="G1653" s="82" t="s">
        <v>34</v>
      </c>
      <c r="H1653" s="81" t="s">
        <v>5057</v>
      </c>
      <c r="I1653" s="81" t="s">
        <v>5058</v>
      </c>
      <c r="J1653" s="81" t="s">
        <v>169</v>
      </c>
      <c r="K1653" s="82"/>
      <c r="L1653" s="81"/>
      <c r="M1653" s="82"/>
      <c r="N1653" s="82"/>
      <c r="O1653" s="82"/>
      <c r="P1653" s="81"/>
      <c r="Q1653" s="81"/>
      <c r="R1653" s="81"/>
      <c r="S1653" s="81"/>
      <c r="T1653" s="81"/>
      <c r="U1653" s="81">
        <f t="shared" si="103"/>
        <v>0</v>
      </c>
      <c r="V1653" s="81">
        <f>IFERROR(VLOOKUP(A1653,'Competitors Links &amp; Pricings'!A:G,3,0),"")</f>
        <v>12.8</v>
      </c>
      <c r="W1653" s="81">
        <f>IFERROR(VLOOKUP(A1653,'Competitors Links &amp; Pricings'!A:G,5,0),"")</f>
        <v>10.51</v>
      </c>
      <c r="X1653" s="81">
        <f>IFERROR(VLOOKUP(A1653,'Competitors Links &amp; Pricings'!A:G,7,0),"")</f>
        <v>13.02</v>
      </c>
      <c r="Y1653" s="81">
        <f>IFERROR(VLOOKUP(A1653,'Competitors Links &amp; Pricings'!A:L,8,0),"")</f>
        <v>6</v>
      </c>
      <c r="Z1653" s="81">
        <f>IFERROR(VLOOKUP(A1653,'Competitors Links &amp; Pricings'!A:L,9,0),"")</f>
        <v>7</v>
      </c>
      <c r="AA1653" s="81">
        <f>IFERROR(VLOOKUP(A1653,'Competitors Links &amp; Pricings'!A:L,10,0),"")</f>
        <v>0.26</v>
      </c>
      <c r="AB1653" s="81">
        <f>IFERROR(VLOOKUP(A1653,'Competitors Links &amp; Pricings'!A:L,11,0),"")</f>
        <v>0.05</v>
      </c>
    </row>
    <row r="1654" spans="1:28" s="92" customFormat="1" ht="12" x14ac:dyDescent="0.25">
      <c r="A1654" s="91" t="s">
        <v>5059</v>
      </c>
      <c r="B1654" s="89">
        <v>15294.86</v>
      </c>
      <c r="C1654" s="89">
        <v>20110.2</v>
      </c>
      <c r="D1654" s="106">
        <f t="shared" si="100"/>
        <v>0.23944764348440095</v>
      </c>
      <c r="E1654" s="90">
        <f t="shared" si="101"/>
        <v>0</v>
      </c>
      <c r="F1654" s="90">
        <f t="shared" si="102"/>
        <v>20150.2</v>
      </c>
      <c r="G1654" s="100" t="s">
        <v>34</v>
      </c>
      <c r="H1654" s="101" t="s">
        <v>5060</v>
      </c>
      <c r="I1654" s="101" t="s">
        <v>5061</v>
      </c>
      <c r="J1654" s="101" t="s">
        <v>3502</v>
      </c>
      <c r="K1654" s="101"/>
      <c r="L1654" s="101"/>
      <c r="M1654" s="101"/>
      <c r="N1654" s="101"/>
      <c r="O1654" s="100"/>
      <c r="P1654" s="101"/>
      <c r="Q1654" s="101"/>
      <c r="R1654" s="101"/>
      <c r="S1654" s="101"/>
      <c r="T1654" s="101"/>
      <c r="U1654" s="81">
        <f t="shared" si="103"/>
        <v>0</v>
      </c>
      <c r="V1654" s="101">
        <f>IFERROR(VLOOKUP(A1654,'Competitors Links &amp; Pricings'!A:G,3,0),"")</f>
        <v>20150.2</v>
      </c>
      <c r="W1654" s="101">
        <f>IFERROR(VLOOKUP(A1654,'Competitors Links &amp; Pricings'!A:G,5,0),"")</f>
        <v>20150.2</v>
      </c>
      <c r="X1654" s="101">
        <f>IFERROR(VLOOKUP(A1654,'Competitors Links &amp; Pricings'!A:G,7,0),"")</f>
        <v>20150.2</v>
      </c>
      <c r="Y1654" s="101">
        <f>IFERROR(VLOOKUP(A1654,'Competitors Links &amp; Pricings'!A:L,8,0),"")</f>
        <v>24</v>
      </c>
      <c r="Z1654" s="101">
        <f>IFERROR(VLOOKUP(A1654,'Competitors Links &amp; Pricings'!A:L,9,0),"")</f>
        <v>24</v>
      </c>
      <c r="AA1654" s="101">
        <f>IFERROR(VLOOKUP(A1654,'Competitors Links &amp; Pricings'!A:L,10,0),"")</f>
        <v>37</v>
      </c>
      <c r="AB1654" s="101">
        <f>IFERROR(VLOOKUP(A1654,'Competitors Links &amp; Pricings'!A:L,11,0),"")</f>
        <v>12</v>
      </c>
    </row>
    <row r="1655" spans="1:28" s="83" customFormat="1" ht="12" x14ac:dyDescent="0.25">
      <c r="A1655" s="81" t="s">
        <v>5062</v>
      </c>
      <c r="B1655" s="89">
        <v>90.14</v>
      </c>
      <c r="C1655" s="89">
        <v>109.93</v>
      </c>
      <c r="D1655" s="106">
        <f t="shared" si="100"/>
        <v>0.18002365141453658</v>
      </c>
      <c r="E1655" s="90">
        <f t="shared" si="101"/>
        <v>0</v>
      </c>
      <c r="F1655" s="90">
        <f t="shared" si="102"/>
        <v>101.43</v>
      </c>
      <c r="G1655" s="82" t="s">
        <v>34</v>
      </c>
      <c r="H1655" s="81" t="s">
        <v>5063</v>
      </c>
      <c r="I1655" s="81" t="s">
        <v>5064</v>
      </c>
      <c r="J1655" s="81" t="s">
        <v>169</v>
      </c>
      <c r="K1655" s="81"/>
      <c r="L1655" s="81"/>
      <c r="M1655" s="81"/>
      <c r="N1655" s="81"/>
      <c r="O1655" s="82"/>
      <c r="P1655" s="81"/>
      <c r="Q1655" s="81"/>
      <c r="R1655" s="81"/>
      <c r="S1655" s="81"/>
      <c r="T1655" s="81"/>
      <c r="U1655" s="81">
        <f t="shared" si="103"/>
        <v>0</v>
      </c>
      <c r="V1655" s="81">
        <f>IFERROR(VLOOKUP(A1655,'Competitors Links &amp; Pricings'!A:G,3,0),"")</f>
        <v>101.43</v>
      </c>
      <c r="W1655" s="81">
        <f>IFERROR(VLOOKUP(A1655,'Competitors Links &amp; Pricings'!A:G,5,0),"")</f>
        <v>121.77</v>
      </c>
      <c r="X1655" s="81">
        <f>IFERROR(VLOOKUP(A1655,'Competitors Links &amp; Pricings'!A:G,7,0),"")</f>
        <v>132.68</v>
      </c>
      <c r="Y1655" s="81">
        <f>IFERROR(VLOOKUP(A1655,'Competitors Links &amp; Pricings'!A:L,8,0),"")</f>
        <v>2.5</v>
      </c>
      <c r="Z1655" s="81">
        <f>IFERROR(VLOOKUP(A1655,'Competitors Links &amp; Pricings'!A:L,9,0),"")</f>
        <v>2.5</v>
      </c>
      <c r="AA1655" s="81">
        <f>IFERROR(VLOOKUP(A1655,'Competitors Links &amp; Pricings'!A:L,10,0),"")</f>
        <v>19.07</v>
      </c>
      <c r="AB1655" s="81">
        <f>IFERROR(VLOOKUP(A1655,'Competitors Links &amp; Pricings'!A:L,11,0),"")</f>
        <v>87</v>
      </c>
    </row>
    <row r="1656" spans="1:28" s="83" customFormat="1" ht="12" x14ac:dyDescent="0.25">
      <c r="A1656" s="81" t="s">
        <v>5065</v>
      </c>
      <c r="B1656" s="89">
        <v>21.91</v>
      </c>
      <c r="C1656" s="89">
        <v>26.72</v>
      </c>
      <c r="D1656" s="106">
        <f t="shared" si="100"/>
        <v>0.18001497005988021</v>
      </c>
      <c r="E1656" s="90">
        <f t="shared" si="101"/>
        <v>0</v>
      </c>
      <c r="F1656" s="90">
        <f t="shared" si="102"/>
        <v>10.32</v>
      </c>
      <c r="G1656" s="82" t="s">
        <v>34</v>
      </c>
      <c r="H1656" s="81" t="s">
        <v>5066</v>
      </c>
      <c r="I1656" s="81" t="s">
        <v>5067</v>
      </c>
      <c r="J1656" s="81" t="s">
        <v>169</v>
      </c>
      <c r="K1656" s="81"/>
      <c r="L1656" s="81"/>
      <c r="M1656" s="81"/>
      <c r="N1656" s="81"/>
      <c r="O1656" s="82"/>
      <c r="P1656" s="81"/>
      <c r="Q1656" s="81"/>
      <c r="R1656" s="81"/>
      <c r="S1656" s="81"/>
      <c r="T1656" s="81"/>
      <c r="U1656" s="81">
        <f t="shared" si="103"/>
        <v>0</v>
      </c>
      <c r="V1656" s="81">
        <f>IFERROR(VLOOKUP(A1656,'Competitors Links &amp; Pricings'!A:G,3,0),"")</f>
        <v>10.32</v>
      </c>
      <c r="W1656" s="81">
        <f>IFERROR(VLOOKUP(A1656,'Competitors Links &amp; Pricings'!A:G,5,0),"")</f>
        <v>32.25</v>
      </c>
      <c r="X1656" s="81">
        <f>IFERROR(VLOOKUP(A1656,'Competitors Links &amp; Pricings'!A:G,7,0),"")</f>
        <v>62.5</v>
      </c>
      <c r="Y1656" s="81">
        <f>IFERROR(VLOOKUP(A1656,'Competitors Links &amp; Pricings'!A:L,8,0),"")</f>
        <v>2.5</v>
      </c>
      <c r="Z1656" s="81">
        <f>IFERROR(VLOOKUP(A1656,'Competitors Links &amp; Pricings'!A:L,9,0),"")</f>
        <v>3.55</v>
      </c>
      <c r="AA1656" s="81">
        <f>IFERROR(VLOOKUP(A1656,'Competitors Links &amp; Pricings'!A:L,10,0),"")</f>
        <v>2.58</v>
      </c>
      <c r="AB1656" s="81">
        <f>IFERROR(VLOOKUP(A1656,'Competitors Links &amp; Pricings'!A:L,11,0),"")</f>
        <v>3</v>
      </c>
    </row>
    <row r="1657" spans="1:28" s="83" customFormat="1" ht="12" x14ac:dyDescent="0.25">
      <c r="A1657" s="81" t="s">
        <v>5068</v>
      </c>
      <c r="B1657" s="89">
        <v>1269.71</v>
      </c>
      <c r="C1657" s="89">
        <v>1574.44</v>
      </c>
      <c r="D1657" s="106">
        <f t="shared" si="100"/>
        <v>0.19354818221081782</v>
      </c>
      <c r="E1657" s="90">
        <f t="shared" si="101"/>
        <v>0</v>
      </c>
      <c r="F1657" s="90">
        <f t="shared" si="102"/>
        <v>1616</v>
      </c>
      <c r="G1657" s="82" t="s">
        <v>34</v>
      </c>
      <c r="H1657" s="81" t="s">
        <v>5069</v>
      </c>
      <c r="I1657" s="81" t="s">
        <v>5070</v>
      </c>
      <c r="J1657" s="81" t="s">
        <v>3502</v>
      </c>
      <c r="K1657" s="81"/>
      <c r="L1657" s="81"/>
      <c r="M1657" s="81"/>
      <c r="N1657" s="81"/>
      <c r="O1657" s="82"/>
      <c r="P1657" s="81"/>
      <c r="Q1657" s="81"/>
      <c r="R1657" s="81"/>
      <c r="S1657" s="81"/>
      <c r="T1657" s="81"/>
      <c r="U1657" s="81">
        <f t="shared" si="103"/>
        <v>0</v>
      </c>
      <c r="V1657" s="81">
        <f>IFERROR(VLOOKUP(A1657,'Competitors Links &amp; Pricings'!A:G,3,0),"")</f>
        <v>1616</v>
      </c>
      <c r="W1657" s="81">
        <f>IFERROR(VLOOKUP(A1657,'Competitors Links &amp; Pricings'!A:G,5,0),"")</f>
        <v>1768.2</v>
      </c>
      <c r="X1657" s="81">
        <f>IFERROR(VLOOKUP(A1657,'Competitors Links &amp; Pricings'!A:G,7,0),"")</f>
        <v>1768.2</v>
      </c>
      <c r="Y1657" s="81">
        <f>IFERROR(VLOOKUP(A1657,'Competitors Links &amp; Pricings'!A:L,8,0),"")</f>
        <v>29</v>
      </c>
      <c r="Z1657" s="81">
        <f>IFERROR(VLOOKUP(A1657,'Competitors Links &amp; Pricings'!A:L,9,0),"")</f>
        <v>15.75</v>
      </c>
      <c r="AA1657" s="81">
        <f>IFERROR(VLOOKUP(A1657,'Competitors Links &amp; Pricings'!A:L,10,0),"")</f>
        <v>972</v>
      </c>
      <c r="AB1657" s="81">
        <f>IFERROR(VLOOKUP(A1657,'Competitors Links &amp; Pricings'!A:L,11,0),"")</f>
        <v>68.25</v>
      </c>
    </row>
    <row r="1658" spans="1:28" s="83" customFormat="1" ht="12" x14ac:dyDescent="0.25">
      <c r="A1658" s="81" t="s">
        <v>5071</v>
      </c>
      <c r="B1658" s="89">
        <v>108.23</v>
      </c>
      <c r="C1658" s="89">
        <v>131.99</v>
      </c>
      <c r="D1658" s="106">
        <f t="shared" si="100"/>
        <v>0.18001363739677251</v>
      </c>
      <c r="E1658" s="90">
        <f t="shared" si="101"/>
        <v>0</v>
      </c>
      <c r="F1658" s="90">
        <f t="shared" si="102"/>
        <v>121.77</v>
      </c>
      <c r="G1658" s="82" t="s">
        <v>34</v>
      </c>
      <c r="H1658" s="81" t="s">
        <v>5072</v>
      </c>
      <c r="I1658" s="81" t="s">
        <v>5073</v>
      </c>
      <c r="J1658" s="81" t="s">
        <v>169</v>
      </c>
      <c r="K1658" s="81"/>
      <c r="L1658" s="81"/>
      <c r="M1658" s="81"/>
      <c r="N1658" s="81"/>
      <c r="O1658" s="82"/>
      <c r="P1658" s="81"/>
      <c r="Q1658" s="81"/>
      <c r="R1658" s="81"/>
      <c r="S1658" s="81"/>
      <c r="T1658" s="81"/>
      <c r="U1658" s="81">
        <f t="shared" si="103"/>
        <v>0</v>
      </c>
      <c r="V1658" s="81">
        <f>IFERROR(VLOOKUP(A1658,'Competitors Links &amp; Pricings'!A:G,3,0),"")</f>
        <v>121.77</v>
      </c>
      <c r="W1658" s="81" t="str">
        <f>IFERROR(VLOOKUP(A1658,'Competitors Links &amp; Pricings'!A:G,5,0),"")</f>
        <v xml:space="preserve"> </v>
      </c>
      <c r="X1658" s="81" t="str">
        <f>IFERROR(VLOOKUP(A1658,'Competitors Links &amp; Pricings'!A:G,7,0),"")</f>
        <v xml:space="preserve"> </v>
      </c>
      <c r="Y1658" s="81">
        <f>IFERROR(VLOOKUP(A1658,'Competitors Links &amp; Pricings'!A:L,8,0),"")</f>
        <v>2</v>
      </c>
      <c r="Z1658" s="81">
        <f>IFERROR(VLOOKUP(A1658,'Competitors Links &amp; Pricings'!A:L,9,0),"")</f>
        <v>2</v>
      </c>
      <c r="AA1658" s="81">
        <f>IFERROR(VLOOKUP(A1658,'Competitors Links &amp; Pricings'!A:L,10,0),"")</f>
        <v>18.149999999999999</v>
      </c>
      <c r="AB1658" s="81">
        <f>IFERROR(VLOOKUP(A1658,'Competitors Links &amp; Pricings'!A:L,11,0),"")</f>
        <v>106.5</v>
      </c>
    </row>
    <row r="1659" spans="1:28" s="83" customFormat="1" ht="12" x14ac:dyDescent="0.25">
      <c r="A1659" s="81" t="s">
        <v>5074</v>
      </c>
      <c r="B1659" s="89">
        <v>30.38</v>
      </c>
      <c r="C1659" s="89">
        <v>38.89</v>
      </c>
      <c r="D1659" s="106">
        <f t="shared" si="100"/>
        <v>0.21882231936230398</v>
      </c>
      <c r="E1659" s="90">
        <f t="shared" si="101"/>
        <v>0</v>
      </c>
      <c r="F1659" s="90">
        <f t="shared" si="102"/>
        <v>39.200000000000003</v>
      </c>
      <c r="G1659" s="82" t="s">
        <v>50</v>
      </c>
      <c r="H1659" s="81" t="s">
        <v>5075</v>
      </c>
      <c r="I1659" s="81" t="s">
        <v>5076</v>
      </c>
      <c r="J1659" s="81" t="s">
        <v>169</v>
      </c>
      <c r="K1659" s="81"/>
      <c r="L1659" s="81"/>
      <c r="M1659" s="81"/>
      <c r="N1659" s="81"/>
      <c r="O1659" s="82"/>
      <c r="P1659" s="81"/>
      <c r="Q1659" s="81"/>
      <c r="R1659" s="81"/>
      <c r="S1659" s="81"/>
      <c r="T1659" s="81"/>
      <c r="U1659" s="81">
        <f t="shared" si="103"/>
        <v>0</v>
      </c>
      <c r="V1659" s="81">
        <f>IFERROR(VLOOKUP(A1659,'Competitors Links &amp; Pricings'!A:G,3,0),"")</f>
        <v>39.200000000000003</v>
      </c>
      <c r="W1659" s="81" t="str">
        <f>IFERROR(VLOOKUP(A1659,'Competitors Links &amp; Pricings'!A:G,5,0),"")</f>
        <v xml:space="preserve"> </v>
      </c>
      <c r="X1659" s="81" t="str">
        <f>IFERROR(VLOOKUP(A1659,'Competitors Links &amp; Pricings'!A:G,7,0),"")</f>
        <v xml:space="preserve"> </v>
      </c>
      <c r="Y1659" s="81">
        <f>IFERROR(VLOOKUP(A1659,'Competitors Links &amp; Pricings'!A:L,8,0),"")</f>
        <v>18</v>
      </c>
      <c r="Z1659" s="81">
        <f>IFERROR(VLOOKUP(A1659,'Competitors Links &amp; Pricings'!A:L,9,0),"")</f>
        <v>18</v>
      </c>
      <c r="AA1659" s="81">
        <f>IFERROR(VLOOKUP(A1659,'Competitors Links &amp; Pricings'!A:L,10,0),"")</f>
        <v>2</v>
      </c>
      <c r="AB1659" s="81">
        <f>IFERROR(VLOOKUP(A1659,'Competitors Links &amp; Pricings'!A:L,11,0),"")</f>
        <v>6</v>
      </c>
    </row>
    <row r="1660" spans="1:28" s="83" customFormat="1" ht="12" x14ac:dyDescent="0.25">
      <c r="A1660" s="81" t="s">
        <v>5077</v>
      </c>
      <c r="B1660" s="89">
        <v>75.41</v>
      </c>
      <c r="C1660" s="89">
        <v>93.51</v>
      </c>
      <c r="D1660" s="106">
        <f t="shared" ref="D1660:D1723" si="104">(C1660-B1660)/C1660</f>
        <v>0.19356218586247467</v>
      </c>
      <c r="E1660" s="90">
        <f t="shared" si="101"/>
        <v>0</v>
      </c>
      <c r="F1660" s="90">
        <f t="shared" si="102"/>
        <v>121.77</v>
      </c>
      <c r="G1660" s="82" t="s">
        <v>34</v>
      </c>
      <c r="H1660" s="81" t="s">
        <v>5078</v>
      </c>
      <c r="I1660" s="81" t="s">
        <v>5079</v>
      </c>
      <c r="J1660" s="81" t="s">
        <v>169</v>
      </c>
      <c r="K1660" s="81"/>
      <c r="L1660" s="81"/>
      <c r="M1660" s="81"/>
      <c r="N1660" s="81"/>
      <c r="O1660" s="82"/>
      <c r="P1660" s="81"/>
      <c r="Q1660" s="81"/>
      <c r="R1660" s="81"/>
      <c r="S1660" s="81"/>
      <c r="T1660" s="81"/>
      <c r="U1660" s="81">
        <f t="shared" si="103"/>
        <v>0</v>
      </c>
      <c r="V1660" s="81">
        <f>IFERROR(VLOOKUP(A1660,'Competitors Links &amp; Pricings'!A:G,3,0),"")</f>
        <v>121.77</v>
      </c>
      <c r="W1660" s="81" t="str">
        <f>IFERROR(VLOOKUP(A1660,'Competitors Links &amp; Pricings'!A:G,5,0),"")</f>
        <v xml:space="preserve"> </v>
      </c>
      <c r="X1660" s="81" t="str">
        <f>IFERROR(VLOOKUP(A1660,'Competitors Links &amp; Pricings'!A:G,7,0),"")</f>
        <v xml:space="preserve"> </v>
      </c>
      <c r="Y1660" s="81">
        <f>IFERROR(VLOOKUP(A1660,'Competitors Links &amp; Pricings'!A:L,8,0),"")</f>
        <v>2</v>
      </c>
      <c r="Z1660" s="81">
        <f>IFERROR(VLOOKUP(A1660,'Competitors Links &amp; Pricings'!A:L,9,0),"")</f>
        <v>2</v>
      </c>
      <c r="AA1660" s="81">
        <f>IFERROR(VLOOKUP(A1660,'Competitors Links &amp; Pricings'!A:L,10,0),"")</f>
        <v>15.08</v>
      </c>
      <c r="AB1660" s="81">
        <f>IFERROR(VLOOKUP(A1660,'Competitors Links &amp; Pricings'!A:L,11,0),"")</f>
        <v>88.5</v>
      </c>
    </row>
    <row r="1661" spans="1:28" s="83" customFormat="1" ht="12" x14ac:dyDescent="0.25">
      <c r="A1661" s="81" t="s">
        <v>5080</v>
      </c>
      <c r="B1661" s="89">
        <v>27.16</v>
      </c>
      <c r="C1661" s="89">
        <v>32.06</v>
      </c>
      <c r="D1661" s="106">
        <f t="shared" si="104"/>
        <v>0.1528384279475983</v>
      </c>
      <c r="E1661" s="90">
        <f t="shared" si="101"/>
        <v>0</v>
      </c>
      <c r="F1661" s="90">
        <f t="shared" si="102"/>
        <v>30.17</v>
      </c>
      <c r="G1661" s="82" t="s">
        <v>34</v>
      </c>
      <c r="H1661" s="81" t="s">
        <v>5081</v>
      </c>
      <c r="I1661" s="81" t="s">
        <v>5082</v>
      </c>
      <c r="J1661" s="81" t="s">
        <v>169</v>
      </c>
      <c r="K1661" s="81"/>
      <c r="L1661" s="81"/>
      <c r="M1661" s="81"/>
      <c r="N1661" s="81"/>
      <c r="O1661" s="82"/>
      <c r="P1661" s="81"/>
      <c r="Q1661" s="81"/>
      <c r="R1661" s="81"/>
      <c r="S1661" s="81"/>
      <c r="T1661" s="81"/>
      <c r="U1661" s="81">
        <f t="shared" si="103"/>
        <v>0</v>
      </c>
      <c r="V1661" s="81">
        <f>IFERROR(VLOOKUP(A1661,'Competitors Links &amp; Pricings'!A:G,3,0),"")</f>
        <v>30.17</v>
      </c>
      <c r="W1661" s="81">
        <f>IFERROR(VLOOKUP(A1661,'Competitors Links &amp; Pricings'!A:G,5,0),"")</f>
        <v>37.369999999999997</v>
      </c>
      <c r="X1661" s="81">
        <f>IFERROR(VLOOKUP(A1661,'Competitors Links &amp; Pricings'!A:G,7,0),"")</f>
        <v>39.29</v>
      </c>
      <c r="Y1661" s="81">
        <f>IFERROR(VLOOKUP(A1661,'Competitors Links &amp; Pricings'!A:L,8,0),"")</f>
        <v>9.4</v>
      </c>
      <c r="Z1661" s="81">
        <f>IFERROR(VLOOKUP(A1661,'Competitors Links &amp; Pricings'!A:L,9,0),"")</f>
        <v>7</v>
      </c>
      <c r="AA1661" s="81">
        <f>IFERROR(VLOOKUP(A1661,'Competitors Links &amp; Pricings'!A:L,10,0),"")</f>
        <v>0.37</v>
      </c>
      <c r="AB1661" s="81">
        <f>IFERROR(VLOOKUP(A1661,'Competitors Links &amp; Pricings'!A:L,11,0),"")</f>
        <v>12.4</v>
      </c>
    </row>
    <row r="1662" spans="1:28" s="83" customFormat="1" ht="12" x14ac:dyDescent="0.25">
      <c r="A1662" s="81" t="s">
        <v>5083</v>
      </c>
      <c r="B1662" s="89">
        <v>2828.57</v>
      </c>
      <c r="C1662" s="89">
        <v>3722.4</v>
      </c>
      <c r="D1662" s="106">
        <f t="shared" si="104"/>
        <v>0.24012196432409197</v>
      </c>
      <c r="E1662" s="90">
        <f t="shared" si="101"/>
        <v>0</v>
      </c>
      <c r="F1662" s="90">
        <f t="shared" si="102"/>
        <v>2732.4</v>
      </c>
      <c r="G1662" s="82" t="s">
        <v>34</v>
      </c>
      <c r="H1662" s="81" t="s">
        <v>5084</v>
      </c>
      <c r="I1662" s="81" t="s">
        <v>5085</v>
      </c>
      <c r="J1662" s="81" t="s">
        <v>3502</v>
      </c>
      <c r="K1662" s="81"/>
      <c r="L1662" s="81"/>
      <c r="M1662" s="81"/>
      <c r="N1662" s="81"/>
      <c r="O1662" s="82"/>
      <c r="P1662" s="81"/>
      <c r="Q1662" s="81"/>
      <c r="R1662" s="81"/>
      <c r="S1662" s="81"/>
      <c r="T1662" s="81"/>
      <c r="U1662" s="81">
        <f t="shared" si="103"/>
        <v>0</v>
      </c>
      <c r="V1662" s="81">
        <f>IFERROR(VLOOKUP(A1662,'Competitors Links &amp; Pricings'!A:G,3,0),"")</f>
        <v>2732.4</v>
      </c>
      <c r="W1662" s="81">
        <f>IFERROR(VLOOKUP(A1662,'Competitors Links &amp; Pricings'!A:G,5,0),"")</f>
        <v>3100</v>
      </c>
      <c r="X1662" s="81">
        <f>IFERROR(VLOOKUP(A1662,'Competitors Links &amp; Pricings'!A:G,7,0),"")</f>
        <v>3330</v>
      </c>
      <c r="Y1662" s="81">
        <f>IFERROR(VLOOKUP(A1662,'Competitors Links &amp; Pricings'!A:L,8,0),"")</f>
        <v>18.899999999999999</v>
      </c>
      <c r="Z1662" s="81">
        <f>IFERROR(VLOOKUP(A1662,'Competitors Links &amp; Pricings'!A:L,9,0),"")</f>
        <v>23.6</v>
      </c>
      <c r="AA1662" s="81">
        <f>IFERROR(VLOOKUP(A1662,'Competitors Links &amp; Pricings'!A:L,10,0),"")</f>
        <v>128</v>
      </c>
      <c r="AB1662" s="81">
        <f>IFERROR(VLOOKUP(A1662,'Competitors Links &amp; Pricings'!A:L,11,0),"")</f>
        <v>5.3</v>
      </c>
    </row>
    <row r="1663" spans="1:28" s="92" customFormat="1" ht="12" x14ac:dyDescent="0.25">
      <c r="A1663" s="91" t="s">
        <v>5086</v>
      </c>
      <c r="B1663" s="89">
        <v>14.2</v>
      </c>
      <c r="C1663" s="89">
        <v>18.02</v>
      </c>
      <c r="D1663" s="106">
        <f t="shared" si="104"/>
        <v>0.21198668146503888</v>
      </c>
      <c r="E1663" s="90">
        <f t="shared" si="101"/>
        <v>0</v>
      </c>
      <c r="F1663" s="90">
        <f t="shared" si="102"/>
        <v>18.98</v>
      </c>
      <c r="G1663" s="100" t="s">
        <v>527</v>
      </c>
      <c r="H1663" s="101" t="s">
        <v>5087</v>
      </c>
      <c r="I1663" s="101" t="s">
        <v>5088</v>
      </c>
      <c r="J1663" s="101" t="s">
        <v>169</v>
      </c>
      <c r="K1663" s="101"/>
      <c r="L1663" s="101"/>
      <c r="M1663" s="101"/>
      <c r="N1663" s="101"/>
      <c r="O1663" s="100"/>
      <c r="P1663" s="101"/>
      <c r="Q1663" s="101"/>
      <c r="R1663" s="101"/>
      <c r="S1663" s="101"/>
      <c r="T1663" s="101"/>
      <c r="U1663" s="81">
        <f t="shared" si="103"/>
        <v>0</v>
      </c>
      <c r="V1663" s="101">
        <f>IFERROR(VLOOKUP(A1663,'Competitors Links &amp; Pricings'!A:G,3,0),"")</f>
        <v>18.98</v>
      </c>
      <c r="W1663" s="101">
        <f>IFERROR(VLOOKUP(A1663,'Competitors Links &amp; Pricings'!A:G,5,0),"")</f>
        <v>18.98</v>
      </c>
      <c r="X1663" s="101">
        <f>IFERROR(VLOOKUP(A1663,'Competitors Links &amp; Pricings'!A:G,7,0),"")</f>
        <v>18.98</v>
      </c>
      <c r="Y1663" s="101">
        <f>IFERROR(VLOOKUP(A1663,'Competitors Links &amp; Pricings'!A:L,8,0),"")</f>
        <v>0.73</v>
      </c>
      <c r="Z1663" s="101">
        <f>IFERROR(VLOOKUP(A1663,'Competitors Links &amp; Pricings'!A:L,9,0),"")</f>
        <v>0.23</v>
      </c>
      <c r="AA1663" s="101">
        <f>IFERROR(VLOOKUP(A1663,'Competitors Links &amp; Pricings'!A:L,10,0),"")</f>
        <v>1.48</v>
      </c>
      <c r="AB1663" s="101">
        <f>IFERROR(VLOOKUP(A1663,'Competitors Links &amp; Pricings'!A:L,11,0),"")</f>
        <v>7</v>
      </c>
    </row>
    <row r="1664" spans="1:28" s="83" customFormat="1" ht="12" x14ac:dyDescent="0.25">
      <c r="A1664" s="81" t="s">
        <v>5089</v>
      </c>
      <c r="B1664" s="89">
        <v>19.36</v>
      </c>
      <c r="C1664" s="89">
        <v>25.5</v>
      </c>
      <c r="D1664" s="106">
        <f t="shared" si="104"/>
        <v>0.24078431372549022</v>
      </c>
      <c r="E1664" s="90">
        <f t="shared" si="101"/>
        <v>0</v>
      </c>
      <c r="F1664" s="90">
        <f t="shared" si="102"/>
        <v>26.6</v>
      </c>
      <c r="G1664" s="82" t="s">
        <v>34</v>
      </c>
      <c r="H1664" s="81" t="s">
        <v>5090</v>
      </c>
      <c r="I1664" s="81" t="s">
        <v>5091</v>
      </c>
      <c r="J1664" s="81" t="s">
        <v>169</v>
      </c>
      <c r="K1664" s="81"/>
      <c r="L1664" s="81"/>
      <c r="M1664" s="81"/>
      <c r="N1664" s="81"/>
      <c r="O1664" s="82"/>
      <c r="P1664" s="81"/>
      <c r="Q1664" s="81"/>
      <c r="R1664" s="81"/>
      <c r="S1664" s="81"/>
      <c r="T1664" s="81"/>
      <c r="U1664" s="81">
        <f t="shared" si="103"/>
        <v>0</v>
      </c>
      <c r="V1664" s="81">
        <f>IFERROR(VLOOKUP(A1664,'Competitors Links &amp; Pricings'!A:G,3,0),"")</f>
        <v>26.6</v>
      </c>
      <c r="W1664" s="81" t="str">
        <f>IFERROR(VLOOKUP(A1664,'Competitors Links &amp; Pricings'!A:G,5,0),"")</f>
        <v xml:space="preserve"> </v>
      </c>
      <c r="X1664" s="81" t="str">
        <f>IFERROR(VLOOKUP(A1664,'Competitors Links &amp; Pricings'!A:G,7,0),"")</f>
        <v xml:space="preserve"> </v>
      </c>
      <c r="Y1664" s="81">
        <f>IFERROR(VLOOKUP(A1664,'Competitors Links &amp; Pricings'!A:L,8,0),"")</f>
        <v>2.5</v>
      </c>
      <c r="Z1664" s="81">
        <f>IFERROR(VLOOKUP(A1664,'Competitors Links &amp; Pricings'!A:L,9,0),"")</f>
        <v>2.4300000000000002</v>
      </c>
      <c r="AA1664" s="81">
        <f>IFERROR(VLOOKUP(A1664,'Competitors Links &amp; Pricings'!A:L,10,0),"")</f>
        <v>2.42</v>
      </c>
      <c r="AB1664" s="81">
        <f>IFERROR(VLOOKUP(A1664,'Competitors Links &amp; Pricings'!A:L,11,0),"")</f>
        <v>2</v>
      </c>
    </row>
    <row r="1665" spans="1:28" s="83" customFormat="1" ht="12" x14ac:dyDescent="0.25">
      <c r="A1665" s="81" t="s">
        <v>5092</v>
      </c>
      <c r="B1665" s="89">
        <v>5.66</v>
      </c>
      <c r="C1665" s="89">
        <v>6.72</v>
      </c>
      <c r="D1665" s="106">
        <f t="shared" si="104"/>
        <v>0.15773809523809518</v>
      </c>
      <c r="E1665" s="90">
        <f t="shared" si="101"/>
        <v>0</v>
      </c>
      <c r="F1665" s="90">
        <f t="shared" si="102"/>
        <v>6.29</v>
      </c>
      <c r="G1665" s="82" t="s">
        <v>34</v>
      </c>
      <c r="H1665" s="81" t="s">
        <v>5093</v>
      </c>
      <c r="I1665" s="81" t="s">
        <v>5094</v>
      </c>
      <c r="J1665" s="81" t="s">
        <v>169</v>
      </c>
      <c r="K1665" s="81"/>
      <c r="L1665" s="81"/>
      <c r="M1665" s="81"/>
      <c r="N1665" s="81"/>
      <c r="O1665" s="82"/>
      <c r="P1665" s="81"/>
      <c r="Q1665" s="81"/>
      <c r="R1665" s="81"/>
      <c r="S1665" s="81"/>
      <c r="T1665" s="81"/>
      <c r="U1665" s="81">
        <f t="shared" si="103"/>
        <v>0</v>
      </c>
      <c r="V1665" s="81">
        <f>IFERROR(VLOOKUP(A1665,'Competitors Links &amp; Pricings'!A:G,3,0),"")</f>
        <v>7.77</v>
      </c>
      <c r="W1665" s="81">
        <f>IFERROR(VLOOKUP(A1665,'Competitors Links &amp; Pricings'!A:G,5,0),"")</f>
        <v>6.29</v>
      </c>
      <c r="X1665" s="81">
        <f>IFERROR(VLOOKUP(A1665,'Competitors Links &amp; Pricings'!A:G,7,0),"")</f>
        <v>11</v>
      </c>
      <c r="Y1665" s="81">
        <f>IFERROR(VLOOKUP(A1665,'Competitors Links &amp; Pricings'!A:L,8,0),"")</f>
        <v>7</v>
      </c>
      <c r="Z1665" s="81">
        <f>IFERROR(VLOOKUP(A1665,'Competitors Links &amp; Pricings'!A:L,9,0),"")</f>
        <v>5.7</v>
      </c>
      <c r="AA1665" s="81">
        <f>IFERROR(VLOOKUP(A1665,'Competitors Links &amp; Pricings'!A:L,10,0),"")</f>
        <v>0.2</v>
      </c>
      <c r="AB1665" s="81">
        <f>IFERROR(VLOOKUP(A1665,'Competitors Links &amp; Pricings'!A:L,11,0),"")</f>
        <v>5</v>
      </c>
    </row>
    <row r="1666" spans="1:28" s="83" customFormat="1" ht="12" x14ac:dyDescent="0.25">
      <c r="A1666" s="81" t="s">
        <v>5095</v>
      </c>
      <c r="B1666" s="89">
        <v>2.06</v>
      </c>
      <c r="C1666" s="89">
        <v>2.5499999999999998</v>
      </c>
      <c r="D1666" s="106">
        <f t="shared" si="104"/>
        <v>0.19215686274509797</v>
      </c>
      <c r="E1666" s="90">
        <f t="shared" ref="E1666:E1729" si="105">MIN(K1666:T1666)</f>
        <v>0</v>
      </c>
      <c r="F1666" s="90">
        <f t="shared" ref="F1666:F1729" si="106">MIN(V1666:X1666)</f>
        <v>3.02</v>
      </c>
      <c r="G1666" s="82" t="s">
        <v>50</v>
      </c>
      <c r="H1666" s="81" t="s">
        <v>4882</v>
      </c>
      <c r="I1666" s="81" t="s">
        <v>5096</v>
      </c>
      <c r="J1666" s="81" t="s">
        <v>169</v>
      </c>
      <c r="K1666" s="81"/>
      <c r="L1666" s="81"/>
      <c r="M1666" s="81"/>
      <c r="N1666" s="81"/>
      <c r="O1666" s="82"/>
      <c r="P1666" s="81"/>
      <c r="Q1666" s="81"/>
      <c r="R1666" s="81"/>
      <c r="S1666" s="81"/>
      <c r="T1666" s="81"/>
      <c r="U1666" s="81">
        <f t="shared" si="103"/>
        <v>0</v>
      </c>
      <c r="V1666" s="81">
        <f>IFERROR(VLOOKUP(A1666,'Competitors Links &amp; Pricings'!A:G,3,0),"")</f>
        <v>3.02</v>
      </c>
      <c r="W1666" s="81" t="str">
        <f>IFERROR(VLOOKUP(A1666,'Competitors Links &amp; Pricings'!A:G,5,0),"")</f>
        <v xml:space="preserve"> </v>
      </c>
      <c r="X1666" s="81" t="str">
        <f>IFERROR(VLOOKUP(A1666,'Competitors Links &amp; Pricings'!A:G,7,0),"")</f>
        <v xml:space="preserve"> </v>
      </c>
      <c r="Y1666" s="81">
        <f>IFERROR(VLOOKUP(A1666,'Competitors Links &amp; Pricings'!A:L,8,0),"")</f>
        <v>2</v>
      </c>
      <c r="Z1666" s="81">
        <f>IFERROR(VLOOKUP(A1666,'Competitors Links &amp; Pricings'!A:L,9,0),"")</f>
        <v>3.25</v>
      </c>
      <c r="AA1666" s="81">
        <f>IFERROR(VLOOKUP(A1666,'Competitors Links &amp; Pricings'!A:L,10,0),"")</f>
        <v>0.28000000000000003</v>
      </c>
      <c r="AB1666" s="81">
        <f>IFERROR(VLOOKUP(A1666,'Competitors Links &amp; Pricings'!A:L,11,0),"")</f>
        <v>2</v>
      </c>
    </row>
    <row r="1667" spans="1:28" s="83" customFormat="1" ht="12" x14ac:dyDescent="0.25">
      <c r="A1667" s="81" t="s">
        <v>5097</v>
      </c>
      <c r="B1667" s="89">
        <v>160.13999999999999</v>
      </c>
      <c r="C1667" s="89">
        <v>196.5</v>
      </c>
      <c r="D1667" s="106">
        <f t="shared" si="104"/>
        <v>0.18503816793893138</v>
      </c>
      <c r="E1667" s="90">
        <f t="shared" si="105"/>
        <v>0</v>
      </c>
      <c r="F1667" s="90">
        <f t="shared" si="106"/>
        <v>196.65</v>
      </c>
      <c r="G1667" s="82" t="s">
        <v>34</v>
      </c>
      <c r="H1667" s="81" t="s">
        <v>5098</v>
      </c>
      <c r="I1667" s="81" t="s">
        <v>5099</v>
      </c>
      <c r="J1667" s="81" t="s">
        <v>169</v>
      </c>
      <c r="K1667" s="81"/>
      <c r="L1667" s="81"/>
      <c r="M1667" s="81"/>
      <c r="N1667" s="81"/>
      <c r="O1667" s="82"/>
      <c r="P1667" s="81"/>
      <c r="Q1667" s="81"/>
      <c r="R1667" s="81"/>
      <c r="S1667" s="81"/>
      <c r="T1667" s="81"/>
      <c r="U1667" s="81">
        <f t="shared" ref="U1667:U1730" si="107">COUNTIF(K1667:T1667,"&gt;0")</f>
        <v>0</v>
      </c>
      <c r="V1667" s="81">
        <f>IFERROR(VLOOKUP(A1667,'Competitors Links &amp; Pricings'!A:G,3,0),"")</f>
        <v>211</v>
      </c>
      <c r="W1667" s="81">
        <f>IFERROR(VLOOKUP(A1667,'Competitors Links &amp; Pricings'!A:G,5,0),"")</f>
        <v>203</v>
      </c>
      <c r="X1667" s="81">
        <f>IFERROR(VLOOKUP(A1667,'Competitors Links &amp; Pricings'!A:G,7,0),"")</f>
        <v>196.65</v>
      </c>
      <c r="Y1667" s="81">
        <f>IFERROR(VLOOKUP(A1667,'Competitors Links &amp; Pricings'!A:L,8,0),"")</f>
        <v>2</v>
      </c>
      <c r="Z1667" s="81">
        <f>IFERROR(VLOOKUP(A1667,'Competitors Links &amp; Pricings'!A:L,9,0),"")</f>
        <v>18.5</v>
      </c>
      <c r="AA1667" s="81">
        <f>IFERROR(VLOOKUP(A1667,'Competitors Links &amp; Pricings'!A:L,10,0),"")</f>
        <v>22</v>
      </c>
      <c r="AB1667" s="81">
        <f>IFERROR(VLOOKUP(A1667,'Competitors Links &amp; Pricings'!A:L,11,0),"")</f>
        <v>2</v>
      </c>
    </row>
    <row r="1668" spans="1:28" s="83" customFormat="1" ht="12" x14ac:dyDescent="0.25">
      <c r="A1668" s="81" t="s">
        <v>5100</v>
      </c>
      <c r="B1668" s="89">
        <v>27.84</v>
      </c>
      <c r="C1668" s="89">
        <v>31.16</v>
      </c>
      <c r="D1668" s="106">
        <f t="shared" si="104"/>
        <v>0.10654685494223363</v>
      </c>
      <c r="E1668" s="90">
        <f t="shared" si="105"/>
        <v>0</v>
      </c>
      <c r="F1668" s="90">
        <f t="shared" si="106"/>
        <v>33.869999999999997</v>
      </c>
      <c r="G1668" s="82" t="s">
        <v>34</v>
      </c>
      <c r="H1668" s="81" t="s">
        <v>5101</v>
      </c>
      <c r="I1668" s="81" t="s">
        <v>5102</v>
      </c>
      <c r="J1668" s="81" t="s">
        <v>169</v>
      </c>
      <c r="K1668" s="81"/>
      <c r="L1668" s="81"/>
      <c r="M1668" s="81"/>
      <c r="N1668" s="81"/>
      <c r="O1668" s="82"/>
      <c r="P1668" s="81"/>
      <c r="Q1668" s="81"/>
      <c r="R1668" s="81"/>
      <c r="S1668" s="81"/>
      <c r="T1668" s="81"/>
      <c r="U1668" s="81">
        <f t="shared" si="107"/>
        <v>0</v>
      </c>
      <c r="V1668" s="81">
        <f>IFERROR(VLOOKUP(A1668,'Competitors Links &amp; Pricings'!A:G,3,0),"")</f>
        <v>36.200000000000003</v>
      </c>
      <c r="W1668" s="81">
        <f>IFERROR(VLOOKUP(A1668,'Competitors Links &amp; Pricings'!A:G,5,0),"")</f>
        <v>33.869999999999997</v>
      </c>
      <c r="X1668" s="81">
        <f>IFERROR(VLOOKUP(A1668,'Competitors Links &amp; Pricings'!A:G,7,0),"")</f>
        <v>36.83</v>
      </c>
      <c r="Y1668" s="81">
        <f>IFERROR(VLOOKUP(A1668,'Competitors Links &amp; Pricings'!A:L,8,0),"")</f>
        <v>2</v>
      </c>
      <c r="Z1668" s="81">
        <f>IFERROR(VLOOKUP(A1668,'Competitors Links &amp; Pricings'!A:L,9,0),"")</f>
        <v>20</v>
      </c>
      <c r="AA1668" s="81">
        <f>IFERROR(VLOOKUP(A1668,'Competitors Links &amp; Pricings'!A:L,10,0),"")</f>
        <v>2.5</v>
      </c>
      <c r="AB1668" s="81">
        <f>IFERROR(VLOOKUP(A1668,'Competitors Links &amp; Pricings'!A:L,11,0),"")</f>
        <v>3</v>
      </c>
    </row>
    <row r="1669" spans="1:28" s="83" customFormat="1" ht="12" x14ac:dyDescent="0.25">
      <c r="A1669" s="81" t="s">
        <v>5103</v>
      </c>
      <c r="B1669" s="89">
        <v>26.01</v>
      </c>
      <c r="C1669" s="89">
        <v>30.7</v>
      </c>
      <c r="D1669" s="106">
        <f t="shared" si="104"/>
        <v>0.15276872964169375</v>
      </c>
      <c r="E1669" s="90">
        <f t="shared" si="105"/>
        <v>0</v>
      </c>
      <c r="F1669" s="90">
        <f t="shared" si="106"/>
        <v>27.79</v>
      </c>
      <c r="G1669" s="82" t="s">
        <v>34</v>
      </c>
      <c r="H1669" s="81" t="s">
        <v>5104</v>
      </c>
      <c r="I1669" s="81" t="s">
        <v>5105</v>
      </c>
      <c r="J1669" s="81" t="s">
        <v>169</v>
      </c>
      <c r="K1669" s="81"/>
      <c r="L1669" s="81"/>
      <c r="M1669" s="81"/>
      <c r="N1669" s="81"/>
      <c r="O1669" s="82"/>
      <c r="P1669" s="81"/>
      <c r="Q1669" s="81"/>
      <c r="R1669" s="81"/>
      <c r="S1669" s="81"/>
      <c r="T1669" s="81"/>
      <c r="U1669" s="81">
        <f t="shared" si="107"/>
        <v>0</v>
      </c>
      <c r="V1669" s="81">
        <f>IFERROR(VLOOKUP(A1669,'Competitors Links &amp; Pricings'!A:G,3,0),"")</f>
        <v>31.65</v>
      </c>
      <c r="W1669" s="81">
        <f>IFERROR(VLOOKUP(A1669,'Competitors Links &amp; Pricings'!A:G,5,0),"")</f>
        <v>27.79</v>
      </c>
      <c r="X1669" s="81">
        <f>IFERROR(VLOOKUP(A1669,'Competitors Links &amp; Pricings'!A:G,7,0),"")</f>
        <v>34.43</v>
      </c>
      <c r="Y1669" s="81">
        <f>IFERROR(VLOOKUP(A1669,'Competitors Links &amp; Pricings'!A:L,8,0),"")</f>
        <v>2</v>
      </c>
      <c r="Z1669" s="81">
        <f>IFERROR(VLOOKUP(A1669,'Competitors Links &amp; Pricings'!A:L,9,0),"")</f>
        <v>18.5</v>
      </c>
      <c r="AA1669" s="81">
        <f>IFERROR(VLOOKUP(A1669,'Competitors Links &amp; Pricings'!A:L,10,0),"")</f>
        <v>2.6</v>
      </c>
      <c r="AB1669" s="81">
        <f>IFERROR(VLOOKUP(A1669,'Competitors Links &amp; Pricings'!A:L,11,0),"")</f>
        <v>2.25</v>
      </c>
    </row>
    <row r="1670" spans="1:28" s="83" customFormat="1" ht="12" x14ac:dyDescent="0.25">
      <c r="A1670" s="81" t="s">
        <v>5106</v>
      </c>
      <c r="B1670" s="89">
        <v>19.690000000000001</v>
      </c>
      <c r="C1670" s="89">
        <v>27.44</v>
      </c>
      <c r="D1670" s="106">
        <f t="shared" si="104"/>
        <v>0.2824344023323615</v>
      </c>
      <c r="E1670" s="90">
        <f t="shared" si="105"/>
        <v>0</v>
      </c>
      <c r="F1670" s="90">
        <f t="shared" si="106"/>
        <v>29.83</v>
      </c>
      <c r="G1670" s="82" t="s">
        <v>34</v>
      </c>
      <c r="H1670" s="81" t="s">
        <v>5107</v>
      </c>
      <c r="I1670" s="81" t="s">
        <v>5108</v>
      </c>
      <c r="J1670" s="81" t="s">
        <v>169</v>
      </c>
      <c r="K1670" s="81"/>
      <c r="L1670" s="81"/>
      <c r="M1670" s="81"/>
      <c r="N1670" s="81"/>
      <c r="O1670" s="82"/>
      <c r="P1670" s="81"/>
      <c r="Q1670" s="81"/>
      <c r="R1670" s="81"/>
      <c r="S1670" s="81"/>
      <c r="T1670" s="81"/>
      <c r="U1670" s="81">
        <f t="shared" si="107"/>
        <v>0</v>
      </c>
      <c r="V1670" s="81">
        <f>IFERROR(VLOOKUP(A1670,'Competitors Links &amp; Pricings'!A:G,3,0),"")</f>
        <v>30.65</v>
      </c>
      <c r="W1670" s="81">
        <f>IFERROR(VLOOKUP(A1670,'Competitors Links &amp; Pricings'!A:G,5,0),"")</f>
        <v>29.83</v>
      </c>
      <c r="X1670" s="81">
        <f>IFERROR(VLOOKUP(A1670,'Competitors Links &amp; Pricings'!A:G,7,0),"")</f>
        <v>32.450000000000003</v>
      </c>
      <c r="Y1670" s="81">
        <f>IFERROR(VLOOKUP(A1670,'Competitors Links &amp; Pricings'!A:L,8,0),"")</f>
        <v>3</v>
      </c>
      <c r="Z1670" s="81">
        <f>IFERROR(VLOOKUP(A1670,'Competitors Links &amp; Pricings'!A:L,9,0),"")</f>
        <v>12</v>
      </c>
      <c r="AA1670" s="81">
        <f>IFERROR(VLOOKUP(A1670,'Competitors Links &amp; Pricings'!A:L,10,0),"")</f>
        <v>3</v>
      </c>
      <c r="AB1670" s="81">
        <f>IFERROR(VLOOKUP(A1670,'Competitors Links &amp; Pricings'!A:L,11,0),"")</f>
        <v>2</v>
      </c>
    </row>
    <row r="1671" spans="1:28" s="83" customFormat="1" ht="12" x14ac:dyDescent="0.25">
      <c r="A1671" s="81" t="s">
        <v>5109</v>
      </c>
      <c r="B1671" s="89">
        <v>15953.14</v>
      </c>
      <c r="C1671" s="89">
        <v>18540.669999999998</v>
      </c>
      <c r="D1671" s="106">
        <f t="shared" si="104"/>
        <v>0.13955968150018305</v>
      </c>
      <c r="E1671" s="90">
        <f t="shared" si="105"/>
        <v>0</v>
      </c>
      <c r="F1671" s="90">
        <f t="shared" si="106"/>
        <v>16980</v>
      </c>
      <c r="G1671" s="82" t="s">
        <v>34</v>
      </c>
      <c r="H1671" s="81" t="s">
        <v>5110</v>
      </c>
      <c r="I1671" s="81" t="s">
        <v>5111</v>
      </c>
      <c r="J1671" s="81" t="s">
        <v>3502</v>
      </c>
      <c r="K1671" s="81"/>
      <c r="L1671" s="81"/>
      <c r="M1671" s="81"/>
      <c r="N1671" s="81"/>
      <c r="O1671" s="82"/>
      <c r="P1671" s="81"/>
      <c r="Q1671" s="81"/>
      <c r="R1671" s="81"/>
      <c r="S1671" s="81"/>
      <c r="T1671" s="81"/>
      <c r="U1671" s="81">
        <f t="shared" si="107"/>
        <v>0</v>
      </c>
      <c r="V1671" s="81">
        <f>IFERROR(VLOOKUP(A1671,'Competitors Links &amp; Pricings'!A:G,3,0),"")</f>
        <v>18858.669999999998</v>
      </c>
      <c r="W1671" s="81">
        <f>IFERROR(VLOOKUP(A1671,'Competitors Links &amp; Pricings'!A:G,5,0),"")</f>
        <v>16980</v>
      </c>
      <c r="X1671" s="81">
        <f>IFERROR(VLOOKUP(A1671,'Competitors Links &amp; Pricings'!A:G,7,0),"")</f>
        <v>18612</v>
      </c>
      <c r="Y1671" s="81">
        <f>IFERROR(VLOOKUP(A1671,'Competitors Links &amp; Pricings'!A:L,8,0),"")</f>
        <v>29</v>
      </c>
      <c r="Z1671" s="81">
        <f>IFERROR(VLOOKUP(A1671,'Competitors Links &amp; Pricings'!A:L,9,0),"")</f>
        <v>15.75</v>
      </c>
      <c r="AA1671" s="81">
        <f>IFERROR(VLOOKUP(A1671,'Competitors Links &amp; Pricings'!A:L,10,0),"")</f>
        <v>736</v>
      </c>
      <c r="AB1671" s="81">
        <f>IFERROR(VLOOKUP(A1671,'Competitors Links &amp; Pricings'!A:L,11,0),"")</f>
        <v>46.25</v>
      </c>
    </row>
    <row r="1672" spans="1:28" s="83" customFormat="1" ht="12" x14ac:dyDescent="0.25">
      <c r="A1672" s="81" t="s">
        <v>5112</v>
      </c>
      <c r="B1672" s="89">
        <v>1.62</v>
      </c>
      <c r="C1672" s="89">
        <v>2.12</v>
      </c>
      <c r="D1672" s="106">
        <f t="shared" si="104"/>
        <v>0.23584905660377356</v>
      </c>
      <c r="E1672" s="90">
        <f t="shared" si="105"/>
        <v>0</v>
      </c>
      <c r="F1672" s="90">
        <f t="shared" si="106"/>
        <v>2.86</v>
      </c>
      <c r="G1672" s="82" t="s">
        <v>50</v>
      </c>
      <c r="H1672" s="81" t="s">
        <v>5113</v>
      </c>
      <c r="I1672" s="81" t="s">
        <v>5114</v>
      </c>
      <c r="J1672" s="81" t="s">
        <v>169</v>
      </c>
      <c r="K1672" s="81"/>
      <c r="L1672" s="81"/>
      <c r="M1672" s="81"/>
      <c r="N1672" s="81"/>
      <c r="O1672" s="82"/>
      <c r="P1672" s="81"/>
      <c r="Q1672" s="81"/>
      <c r="R1672" s="81"/>
      <c r="S1672" s="81"/>
      <c r="T1672" s="81"/>
      <c r="U1672" s="81">
        <f t="shared" si="107"/>
        <v>0</v>
      </c>
      <c r="V1672" s="81">
        <f>IFERROR(VLOOKUP(A1672,'Competitors Links &amp; Pricings'!A:G,3,0),"")</f>
        <v>2.86</v>
      </c>
      <c r="W1672" s="81" t="str">
        <f>IFERROR(VLOOKUP(A1672,'Competitors Links &amp; Pricings'!A:G,5,0),"")</f>
        <v xml:space="preserve"> </v>
      </c>
      <c r="X1672" s="81" t="str">
        <f>IFERROR(VLOOKUP(A1672,'Competitors Links &amp; Pricings'!A:G,7,0),"")</f>
        <v xml:space="preserve"> </v>
      </c>
      <c r="Y1672" s="81">
        <f>IFERROR(VLOOKUP(A1672,'Competitors Links &amp; Pricings'!A:L,8,0),"")</f>
        <v>3</v>
      </c>
      <c r="Z1672" s="81">
        <f>IFERROR(VLOOKUP(A1672,'Competitors Links &amp; Pricings'!A:L,9,0),"")</f>
        <v>3</v>
      </c>
      <c r="AA1672" s="81">
        <f>IFERROR(VLOOKUP(A1672,'Competitors Links &amp; Pricings'!A:L,10,0),"")</f>
        <v>0.27</v>
      </c>
      <c r="AB1672" s="81">
        <f>IFERROR(VLOOKUP(A1672,'Competitors Links &amp; Pricings'!A:L,11,0),"")</f>
        <v>3</v>
      </c>
    </row>
    <row r="1673" spans="1:28" s="83" customFormat="1" ht="12" x14ac:dyDescent="0.25">
      <c r="A1673" s="81" t="s">
        <v>5115</v>
      </c>
      <c r="B1673" s="89">
        <v>3.54</v>
      </c>
      <c r="C1673" s="89">
        <v>4.6500000000000004</v>
      </c>
      <c r="D1673" s="106">
        <f t="shared" si="104"/>
        <v>0.23870967741935489</v>
      </c>
      <c r="E1673" s="90">
        <f t="shared" si="105"/>
        <v>0</v>
      </c>
      <c r="F1673" s="90">
        <f t="shared" si="106"/>
        <v>4.92</v>
      </c>
      <c r="G1673" s="82" t="s">
        <v>50</v>
      </c>
      <c r="H1673" s="81" t="s">
        <v>4891</v>
      </c>
      <c r="I1673" s="81" t="s">
        <v>5116</v>
      </c>
      <c r="J1673" s="81" t="s">
        <v>169</v>
      </c>
      <c r="K1673" s="81"/>
      <c r="L1673" s="81"/>
      <c r="M1673" s="81"/>
      <c r="N1673" s="81"/>
      <c r="O1673" s="82"/>
      <c r="P1673" s="81"/>
      <c r="Q1673" s="81"/>
      <c r="R1673" s="81"/>
      <c r="S1673" s="81"/>
      <c r="T1673" s="81"/>
      <c r="U1673" s="81">
        <f t="shared" si="107"/>
        <v>0</v>
      </c>
      <c r="V1673" s="81">
        <f>IFERROR(VLOOKUP(A1673,'Competitors Links &amp; Pricings'!A:G,3,0),"")</f>
        <v>4.96</v>
      </c>
      <c r="W1673" s="81">
        <f>IFERROR(VLOOKUP(A1673,'Competitors Links &amp; Pricings'!A:G,5,0),"")</f>
        <v>4.92</v>
      </c>
      <c r="X1673" s="81" t="str">
        <f>IFERROR(VLOOKUP(A1673,'Competitors Links &amp; Pricings'!A:G,7,0),"")</f>
        <v xml:space="preserve"> </v>
      </c>
      <c r="Y1673" s="81">
        <f>IFERROR(VLOOKUP(A1673,'Competitors Links &amp; Pricings'!A:L,8,0),"")</f>
        <v>5</v>
      </c>
      <c r="Z1673" s="81">
        <f>IFERROR(VLOOKUP(A1673,'Competitors Links &amp; Pricings'!A:L,9,0),"")</f>
        <v>5</v>
      </c>
      <c r="AA1673" s="81">
        <f>IFERROR(VLOOKUP(A1673,'Competitors Links &amp; Pricings'!A:L,10,0),"")</f>
        <v>3.42</v>
      </c>
      <c r="AB1673" s="81">
        <f>IFERROR(VLOOKUP(A1673,'Competitors Links &amp; Pricings'!A:L,11,0),"")</f>
        <v>5.25</v>
      </c>
    </row>
    <row r="1674" spans="1:28" s="83" customFormat="1" ht="12" x14ac:dyDescent="0.25">
      <c r="A1674" s="81" t="s">
        <v>5117</v>
      </c>
      <c r="B1674" s="89">
        <v>11107.43</v>
      </c>
      <c r="C1674" s="89">
        <v>13740.67</v>
      </c>
      <c r="D1674" s="106">
        <f t="shared" si="104"/>
        <v>0.19163839900092206</v>
      </c>
      <c r="E1674" s="90">
        <f t="shared" si="105"/>
        <v>0</v>
      </c>
      <c r="F1674" s="90">
        <f t="shared" si="106"/>
        <v>12191</v>
      </c>
      <c r="G1674" s="82" t="s">
        <v>34</v>
      </c>
      <c r="H1674" s="81" t="s">
        <v>5118</v>
      </c>
      <c r="I1674" s="81" t="s">
        <v>5119</v>
      </c>
      <c r="J1674" s="81" t="s">
        <v>3502</v>
      </c>
      <c r="K1674" s="81"/>
      <c r="L1674" s="81"/>
      <c r="M1674" s="81"/>
      <c r="N1674" s="81"/>
      <c r="O1674" s="82"/>
      <c r="P1674" s="81"/>
      <c r="Q1674" s="81"/>
      <c r="R1674" s="81"/>
      <c r="S1674" s="81"/>
      <c r="T1674" s="81"/>
      <c r="U1674" s="81">
        <f t="shared" si="107"/>
        <v>0</v>
      </c>
      <c r="V1674" s="81">
        <f>IFERROR(VLOOKUP(A1674,'Competitors Links &amp; Pricings'!A:G,3,0),"")</f>
        <v>20420</v>
      </c>
      <c r="W1674" s="81">
        <f>IFERROR(VLOOKUP(A1674,'Competitors Links &amp; Pricings'!A:G,5,0),"")</f>
        <v>12191</v>
      </c>
      <c r="X1674" s="81" t="str">
        <f>IFERROR(VLOOKUP(A1674,'Competitors Links &amp; Pricings'!A:G,7,0),"")</f>
        <v xml:space="preserve"> </v>
      </c>
      <c r="Y1674" s="81">
        <f>IFERROR(VLOOKUP(A1674,'Competitors Links &amp; Pricings'!A:L,8,0),"")</f>
        <v>29</v>
      </c>
      <c r="Z1674" s="81">
        <f>IFERROR(VLOOKUP(A1674,'Competitors Links &amp; Pricings'!A:L,9,0),"")</f>
        <v>15.75</v>
      </c>
      <c r="AA1674" s="81">
        <f>IFERROR(VLOOKUP(A1674,'Competitors Links &amp; Pricings'!A:L,10,0),"")</f>
        <v>520</v>
      </c>
      <c r="AB1674" s="81">
        <f>IFERROR(VLOOKUP(A1674,'Competitors Links &amp; Pricings'!A:L,11,0),"")</f>
        <v>35.75</v>
      </c>
    </row>
    <row r="1675" spans="1:28" s="92" customFormat="1" ht="12" x14ac:dyDescent="0.25">
      <c r="A1675" s="91" t="s">
        <v>5120</v>
      </c>
      <c r="B1675" s="89">
        <v>11.99</v>
      </c>
      <c r="C1675" s="89">
        <v>14.17</v>
      </c>
      <c r="D1675" s="106">
        <f t="shared" si="104"/>
        <v>0.15384615384615383</v>
      </c>
      <c r="E1675" s="90">
        <f t="shared" si="105"/>
        <v>0</v>
      </c>
      <c r="F1675" s="90">
        <f t="shared" si="106"/>
        <v>14.46</v>
      </c>
      <c r="G1675" s="100" t="s">
        <v>262</v>
      </c>
      <c r="H1675" s="101" t="s">
        <v>5121</v>
      </c>
      <c r="I1675" s="101" t="s">
        <v>5122</v>
      </c>
      <c r="J1675" s="101" t="s">
        <v>169</v>
      </c>
      <c r="K1675" s="101"/>
      <c r="L1675" s="101"/>
      <c r="M1675" s="101"/>
      <c r="N1675" s="101"/>
      <c r="O1675" s="100"/>
      <c r="P1675" s="101"/>
      <c r="Q1675" s="101"/>
      <c r="R1675" s="101"/>
      <c r="S1675" s="101"/>
      <c r="T1675" s="101"/>
      <c r="U1675" s="81">
        <f t="shared" si="107"/>
        <v>0</v>
      </c>
      <c r="V1675" s="101">
        <f>IFERROR(VLOOKUP(A1675,'Competitors Links &amp; Pricings'!A:G,3,0),"")</f>
        <v>15.87</v>
      </c>
      <c r="W1675" s="101">
        <f>IFERROR(VLOOKUP(A1675,'Competitors Links &amp; Pricings'!A:G,5,0),"")</f>
        <v>14.46</v>
      </c>
      <c r="X1675" s="101">
        <f>IFERROR(VLOOKUP(A1675,'Competitors Links &amp; Pricings'!A:G,7,0),"")</f>
        <v>15.87</v>
      </c>
      <c r="Y1675" s="101">
        <f>IFERROR(VLOOKUP(A1675,'Competitors Links &amp; Pricings'!A:L,8,0),"")</f>
        <v>12.05</v>
      </c>
      <c r="Z1675" s="101">
        <f>IFERROR(VLOOKUP(A1675,'Competitors Links &amp; Pricings'!A:L,9,0),"")</f>
        <v>12.05</v>
      </c>
      <c r="AA1675" s="101">
        <f>IFERROR(VLOOKUP(A1675,'Competitors Links &amp; Pricings'!A:L,10,0),"")</f>
        <v>0.35</v>
      </c>
      <c r="AB1675" s="101">
        <f>IFERROR(VLOOKUP(A1675,'Competitors Links &amp; Pricings'!A:L,11,0),"")</f>
        <v>12.5</v>
      </c>
    </row>
    <row r="1676" spans="1:28" s="83" customFormat="1" ht="12" x14ac:dyDescent="0.25">
      <c r="A1676" s="81" t="s">
        <v>5123</v>
      </c>
      <c r="B1676" s="89">
        <v>11.68</v>
      </c>
      <c r="C1676" s="89">
        <v>14.06</v>
      </c>
      <c r="D1676" s="106">
        <f t="shared" si="104"/>
        <v>0.16927453769559037</v>
      </c>
      <c r="E1676" s="90">
        <f t="shared" si="105"/>
        <v>0</v>
      </c>
      <c r="F1676" s="90">
        <f t="shared" si="106"/>
        <v>10.43</v>
      </c>
      <c r="G1676" s="82" t="s">
        <v>34</v>
      </c>
      <c r="H1676" s="81" t="s">
        <v>5124</v>
      </c>
      <c r="I1676" s="81" t="s">
        <v>5125</v>
      </c>
      <c r="J1676" s="81" t="s">
        <v>169</v>
      </c>
      <c r="K1676" s="81"/>
      <c r="L1676" s="81"/>
      <c r="M1676" s="81"/>
      <c r="N1676" s="81"/>
      <c r="O1676" s="82"/>
      <c r="P1676" s="81"/>
      <c r="Q1676" s="81"/>
      <c r="R1676" s="81"/>
      <c r="S1676" s="81"/>
      <c r="T1676" s="81"/>
      <c r="U1676" s="81">
        <f t="shared" si="107"/>
        <v>0</v>
      </c>
      <c r="V1676" s="81">
        <f>IFERROR(VLOOKUP(A1676,'Competitors Links &amp; Pricings'!A:G,3,0),"")</f>
        <v>10.43</v>
      </c>
      <c r="W1676" s="81">
        <f>IFERROR(VLOOKUP(A1676,'Competitors Links &amp; Pricings'!A:G,5,0),"")</f>
        <v>16.739999999999998</v>
      </c>
      <c r="X1676" s="81">
        <f>IFERROR(VLOOKUP(A1676,'Competitors Links &amp; Pricings'!A:G,7,0),"")</f>
        <v>16.739999999999998</v>
      </c>
      <c r="Y1676" s="81">
        <f>IFERROR(VLOOKUP(A1676,'Competitors Links &amp; Pricings'!A:L,8,0),"")</f>
        <v>3</v>
      </c>
      <c r="Z1676" s="81">
        <f>IFERROR(VLOOKUP(A1676,'Competitors Links &amp; Pricings'!A:L,9,0),"")</f>
        <v>7</v>
      </c>
      <c r="AA1676" s="81">
        <f>IFERROR(VLOOKUP(A1676,'Competitors Links &amp; Pricings'!A:L,10,0),"")</f>
        <v>0.99</v>
      </c>
      <c r="AB1676" s="81">
        <f>IFERROR(VLOOKUP(A1676,'Competitors Links &amp; Pricings'!A:L,11,0),"")</f>
        <v>2</v>
      </c>
    </row>
    <row r="1677" spans="1:28" s="92" customFormat="1" ht="12" x14ac:dyDescent="0.25">
      <c r="A1677" s="91" t="s">
        <v>5126</v>
      </c>
      <c r="B1677" s="89">
        <v>13.9</v>
      </c>
      <c r="C1677" s="89">
        <v>16.39</v>
      </c>
      <c r="D1677" s="106">
        <f t="shared" si="104"/>
        <v>0.15192190359975596</v>
      </c>
      <c r="E1677" s="90">
        <f t="shared" si="105"/>
        <v>0</v>
      </c>
      <c r="F1677" s="90">
        <f t="shared" si="106"/>
        <v>16.52</v>
      </c>
      <c r="G1677" s="100" t="s">
        <v>262</v>
      </c>
      <c r="H1677" s="101" t="s">
        <v>5127</v>
      </c>
      <c r="I1677" s="101" t="s">
        <v>5128</v>
      </c>
      <c r="J1677" s="101" t="s">
        <v>169</v>
      </c>
      <c r="K1677" s="101"/>
      <c r="L1677" s="101"/>
      <c r="M1677" s="101"/>
      <c r="N1677" s="101"/>
      <c r="O1677" s="100"/>
      <c r="P1677" s="101"/>
      <c r="Q1677" s="101"/>
      <c r="R1677" s="101"/>
      <c r="S1677" s="101"/>
      <c r="T1677" s="101"/>
      <c r="U1677" s="81">
        <f t="shared" si="107"/>
        <v>0</v>
      </c>
      <c r="V1677" s="101">
        <f>IFERROR(VLOOKUP(A1677,'Competitors Links &amp; Pricings'!A:G,3,0),"")</f>
        <v>18.14</v>
      </c>
      <c r="W1677" s="101">
        <f>IFERROR(VLOOKUP(A1677,'Competitors Links &amp; Pricings'!A:G,5,0),"")</f>
        <v>16.52</v>
      </c>
      <c r="X1677" s="101">
        <f>IFERROR(VLOOKUP(A1677,'Competitors Links &amp; Pricings'!A:G,7,0),"")</f>
        <v>18.14</v>
      </c>
      <c r="Y1677" s="101">
        <f>IFERROR(VLOOKUP(A1677,'Competitors Links &amp; Pricings'!A:L,8,0),"")</f>
        <v>2.15</v>
      </c>
      <c r="Z1677" s="101">
        <f>IFERROR(VLOOKUP(A1677,'Competitors Links &amp; Pricings'!A:L,9,0),"")</f>
        <v>7</v>
      </c>
      <c r="AA1677" s="101">
        <f>IFERROR(VLOOKUP(A1677,'Competitors Links &amp; Pricings'!A:L,10,0),"")</f>
        <v>0.35</v>
      </c>
      <c r="AB1677" s="101">
        <f>IFERROR(VLOOKUP(A1677,'Competitors Links &amp; Pricings'!A:L,11,0),"")</f>
        <v>1</v>
      </c>
    </row>
    <row r="1678" spans="1:28" s="92" customFormat="1" ht="12" x14ac:dyDescent="0.25">
      <c r="A1678" s="91" t="s">
        <v>5129</v>
      </c>
      <c r="B1678" s="89">
        <v>12.16</v>
      </c>
      <c r="C1678" s="89">
        <v>14.24</v>
      </c>
      <c r="D1678" s="106">
        <f t="shared" si="104"/>
        <v>0.14606741573033707</v>
      </c>
      <c r="E1678" s="90">
        <f t="shared" si="105"/>
        <v>0</v>
      </c>
      <c r="F1678" s="90">
        <f t="shared" si="106"/>
        <v>14.53</v>
      </c>
      <c r="G1678" s="100" t="s">
        <v>262</v>
      </c>
      <c r="H1678" s="101" t="s">
        <v>5130</v>
      </c>
      <c r="I1678" s="101" t="s">
        <v>5131</v>
      </c>
      <c r="J1678" s="101" t="s">
        <v>169</v>
      </c>
      <c r="K1678" s="101"/>
      <c r="L1678" s="101"/>
      <c r="M1678" s="101"/>
      <c r="N1678" s="101"/>
      <c r="O1678" s="100"/>
      <c r="P1678" s="101"/>
      <c r="Q1678" s="101"/>
      <c r="R1678" s="101"/>
      <c r="S1678" s="101"/>
      <c r="T1678" s="101"/>
      <c r="U1678" s="81">
        <f t="shared" si="107"/>
        <v>0</v>
      </c>
      <c r="V1678" s="101">
        <f>IFERROR(VLOOKUP(A1678,'Competitors Links &amp; Pricings'!A:G,3,0),"")</f>
        <v>15.87</v>
      </c>
      <c r="W1678" s="101">
        <f>IFERROR(VLOOKUP(A1678,'Competitors Links &amp; Pricings'!A:G,5,0),"")</f>
        <v>14.53</v>
      </c>
      <c r="X1678" s="101">
        <f>IFERROR(VLOOKUP(A1678,'Competitors Links &amp; Pricings'!A:G,7,0),"")</f>
        <v>15.87</v>
      </c>
      <c r="Y1678" s="101">
        <f>IFERROR(VLOOKUP(A1678,'Competitors Links &amp; Pricings'!A:L,8,0),"")</f>
        <v>2.15</v>
      </c>
      <c r="Z1678" s="101">
        <f>IFERROR(VLOOKUP(A1678,'Competitors Links &amp; Pricings'!A:L,9,0),"")</f>
        <v>7</v>
      </c>
      <c r="AA1678" s="101">
        <f>IFERROR(VLOOKUP(A1678,'Competitors Links &amp; Pricings'!A:L,10,0),"")</f>
        <v>0.25</v>
      </c>
      <c r="AB1678" s="101">
        <f>IFERROR(VLOOKUP(A1678,'Competitors Links &amp; Pricings'!A:L,11,0),"")</f>
        <v>1</v>
      </c>
    </row>
    <row r="1679" spans="1:28" s="83" customFormat="1" ht="12" x14ac:dyDescent="0.25">
      <c r="A1679" s="81" t="s">
        <v>5132</v>
      </c>
      <c r="B1679" s="89">
        <v>9.4700000000000006</v>
      </c>
      <c r="C1679" s="89">
        <v>10.67</v>
      </c>
      <c r="D1679" s="106">
        <f t="shared" si="104"/>
        <v>0.1124648547328959</v>
      </c>
      <c r="E1679" s="90">
        <f t="shared" si="105"/>
        <v>0</v>
      </c>
      <c r="F1679" s="90">
        <f t="shared" si="106"/>
        <v>11.6</v>
      </c>
      <c r="G1679" s="82" t="s">
        <v>34</v>
      </c>
      <c r="H1679" s="81" t="s">
        <v>5133</v>
      </c>
      <c r="I1679" s="81" t="s">
        <v>5134</v>
      </c>
      <c r="J1679" s="81" t="s">
        <v>169</v>
      </c>
      <c r="K1679" s="81"/>
      <c r="L1679" s="81"/>
      <c r="M1679" s="81"/>
      <c r="N1679" s="81"/>
      <c r="O1679" s="82"/>
      <c r="P1679" s="81"/>
      <c r="Q1679" s="81"/>
      <c r="R1679" s="81"/>
      <c r="S1679" s="81"/>
      <c r="T1679" s="81"/>
      <c r="U1679" s="81">
        <f t="shared" si="107"/>
        <v>0</v>
      </c>
      <c r="V1679" s="81">
        <f>IFERROR(VLOOKUP(A1679,'Competitors Links &amp; Pricings'!A:G,3,0),"")</f>
        <v>12.3</v>
      </c>
      <c r="W1679" s="81">
        <f>IFERROR(VLOOKUP(A1679,'Competitors Links &amp; Pricings'!A:G,5,0),"")</f>
        <v>11.6</v>
      </c>
      <c r="X1679" s="81">
        <f>IFERROR(VLOOKUP(A1679,'Competitors Links &amp; Pricings'!A:G,7,0),"")</f>
        <v>12.54</v>
      </c>
      <c r="Y1679" s="81">
        <f>IFERROR(VLOOKUP(A1679,'Competitors Links &amp; Pricings'!A:L,8,0),"")</f>
        <v>1.03</v>
      </c>
      <c r="Z1679" s="81">
        <f>IFERROR(VLOOKUP(A1679,'Competitors Links &amp; Pricings'!A:L,9,0),"")</f>
        <v>1.35</v>
      </c>
      <c r="AA1679" s="81">
        <f>IFERROR(VLOOKUP(A1679,'Competitors Links &amp; Pricings'!A:L,10,0),"")</f>
        <v>0.1</v>
      </c>
      <c r="AB1679" s="81">
        <f>IFERROR(VLOOKUP(A1679,'Competitors Links &amp; Pricings'!A:L,11,0),"")</f>
        <v>0.72</v>
      </c>
    </row>
    <row r="1680" spans="1:28" s="83" customFormat="1" ht="12" x14ac:dyDescent="0.25">
      <c r="A1680" s="81" t="s">
        <v>5136</v>
      </c>
      <c r="B1680" s="89">
        <v>12.33</v>
      </c>
      <c r="C1680" s="89">
        <v>15.32</v>
      </c>
      <c r="D1680" s="106">
        <f t="shared" si="104"/>
        <v>0.19516971279373369</v>
      </c>
      <c r="E1680" s="90">
        <f t="shared" si="105"/>
        <v>0</v>
      </c>
      <c r="F1680" s="90">
        <f t="shared" si="106"/>
        <v>12.92</v>
      </c>
      <c r="G1680" s="82" t="s">
        <v>34</v>
      </c>
      <c r="H1680" s="81" t="s">
        <v>5137</v>
      </c>
      <c r="I1680" s="81" t="s">
        <v>5138</v>
      </c>
      <c r="J1680" s="81" t="s">
        <v>169</v>
      </c>
      <c r="K1680" s="81"/>
      <c r="L1680" s="81"/>
      <c r="M1680" s="81"/>
      <c r="N1680" s="81"/>
      <c r="O1680" s="82"/>
      <c r="P1680" s="81"/>
      <c r="Q1680" s="81"/>
      <c r="R1680" s="81"/>
      <c r="S1680" s="81"/>
      <c r="T1680" s="81"/>
      <c r="U1680" s="81">
        <f t="shared" si="107"/>
        <v>0</v>
      </c>
      <c r="V1680" s="81">
        <f>IFERROR(VLOOKUP(A1680,'Competitors Links &amp; Pricings'!A:G,3,0),"")</f>
        <v>14.58</v>
      </c>
      <c r="W1680" s="81">
        <f>IFERROR(VLOOKUP(A1680,'Competitors Links &amp; Pricings'!A:G,5,0),"")</f>
        <v>12.92</v>
      </c>
      <c r="X1680" s="81">
        <f>IFERROR(VLOOKUP(A1680,'Competitors Links &amp; Pricings'!A:G,7,0),"")</f>
        <v>15.45</v>
      </c>
      <c r="Y1680" s="81">
        <f>IFERROR(VLOOKUP(A1680,'Competitors Links &amp; Pricings'!A:L,8,0),"")</f>
        <v>9</v>
      </c>
      <c r="Z1680" s="81">
        <f>IFERROR(VLOOKUP(A1680,'Competitors Links &amp; Pricings'!A:L,9,0),"")</f>
        <v>12</v>
      </c>
      <c r="AA1680" s="81">
        <f>IFERROR(VLOOKUP(A1680,'Competitors Links &amp; Pricings'!A:L,10,0),"")</f>
        <v>9</v>
      </c>
      <c r="AB1680" s="81">
        <f>IFERROR(VLOOKUP(A1680,'Competitors Links &amp; Pricings'!A:L,11,0),"")</f>
        <v>1</v>
      </c>
    </row>
    <row r="1681" spans="1:28" s="83" customFormat="1" ht="12" x14ac:dyDescent="0.25">
      <c r="A1681" s="81" t="s">
        <v>5139</v>
      </c>
      <c r="B1681" s="89">
        <v>11.39</v>
      </c>
      <c r="C1681" s="89">
        <v>14.3</v>
      </c>
      <c r="D1681" s="106">
        <f t="shared" si="104"/>
        <v>0.2034965034965035</v>
      </c>
      <c r="E1681" s="90">
        <f t="shared" si="105"/>
        <v>0</v>
      </c>
      <c r="F1681" s="90">
        <f t="shared" si="106"/>
        <v>12.92</v>
      </c>
      <c r="G1681" s="82" t="s">
        <v>34</v>
      </c>
      <c r="H1681" s="81" t="s">
        <v>5140</v>
      </c>
      <c r="I1681" s="81" t="s">
        <v>5141</v>
      </c>
      <c r="J1681" s="81" t="s">
        <v>169</v>
      </c>
      <c r="K1681" s="81"/>
      <c r="L1681" s="81"/>
      <c r="M1681" s="81"/>
      <c r="N1681" s="81"/>
      <c r="O1681" s="82"/>
      <c r="P1681" s="81"/>
      <c r="Q1681" s="81"/>
      <c r="R1681" s="81"/>
      <c r="S1681" s="81"/>
      <c r="T1681" s="81"/>
      <c r="U1681" s="81">
        <f t="shared" si="107"/>
        <v>0</v>
      </c>
      <c r="V1681" s="81">
        <f>IFERROR(VLOOKUP(A1681,'Competitors Links &amp; Pricings'!A:G,3,0),"")</f>
        <v>14.58</v>
      </c>
      <c r="W1681" s="81">
        <f>IFERROR(VLOOKUP(A1681,'Competitors Links &amp; Pricings'!A:G,5,0),"")</f>
        <v>12.92</v>
      </c>
      <c r="X1681" s="81">
        <f>IFERROR(VLOOKUP(A1681,'Competitors Links &amp; Pricings'!A:G,7,0),"")</f>
        <v>15.08</v>
      </c>
      <c r="Y1681" s="81">
        <f>IFERROR(VLOOKUP(A1681,'Competitors Links &amp; Pricings'!A:L,8,0),"")</f>
        <v>9</v>
      </c>
      <c r="Z1681" s="81">
        <f>IFERROR(VLOOKUP(A1681,'Competitors Links &amp; Pricings'!A:L,9,0),"")</f>
        <v>12</v>
      </c>
      <c r="AA1681" s="81">
        <f>IFERROR(VLOOKUP(A1681,'Competitors Links &amp; Pricings'!A:L,10,0),"")</f>
        <v>9</v>
      </c>
      <c r="AB1681" s="81">
        <f>IFERROR(VLOOKUP(A1681,'Competitors Links &amp; Pricings'!A:L,11,0),"")</f>
        <v>1</v>
      </c>
    </row>
    <row r="1682" spans="1:28" s="83" customFormat="1" ht="12" x14ac:dyDescent="0.25">
      <c r="A1682" s="81" t="s">
        <v>5142</v>
      </c>
      <c r="B1682" s="89">
        <v>2.93</v>
      </c>
      <c r="C1682" s="89">
        <v>3.58</v>
      </c>
      <c r="D1682" s="106">
        <f t="shared" si="104"/>
        <v>0.18156424581005584</v>
      </c>
      <c r="E1682" s="90">
        <f t="shared" si="105"/>
        <v>0</v>
      </c>
      <c r="F1682" s="90">
        <f t="shared" si="106"/>
        <v>3.26</v>
      </c>
      <c r="G1682" s="82" t="s">
        <v>34</v>
      </c>
      <c r="H1682" s="81" t="s">
        <v>5143</v>
      </c>
      <c r="I1682" s="81" t="s">
        <v>5144</v>
      </c>
      <c r="J1682" s="81" t="s">
        <v>169</v>
      </c>
      <c r="K1682" s="81"/>
      <c r="L1682" s="81"/>
      <c r="M1682" s="81"/>
      <c r="N1682" s="81"/>
      <c r="O1682" s="82"/>
      <c r="P1682" s="81"/>
      <c r="Q1682" s="81"/>
      <c r="R1682" s="81"/>
      <c r="S1682" s="81"/>
      <c r="T1682" s="81"/>
      <c r="U1682" s="81">
        <f t="shared" si="107"/>
        <v>0</v>
      </c>
      <c r="V1682" s="81">
        <f>IFERROR(VLOOKUP(A1682,'Competitors Links &amp; Pricings'!A:G,3,0),"")</f>
        <v>3.26</v>
      </c>
      <c r="W1682" s="81">
        <f>IFERROR(VLOOKUP(A1682,'Competitors Links &amp; Pricings'!A:G,5,0),"")</f>
        <v>4.0199999999999996</v>
      </c>
      <c r="X1682" s="81">
        <f>IFERROR(VLOOKUP(A1682,'Competitors Links &amp; Pricings'!A:G,7,0),"")</f>
        <v>5.75</v>
      </c>
      <c r="Y1682" s="81">
        <f>IFERROR(VLOOKUP(A1682,'Competitors Links &amp; Pricings'!A:L,8,0),"")</f>
        <v>4.9000000000000004</v>
      </c>
      <c r="Z1682" s="81">
        <f>IFERROR(VLOOKUP(A1682,'Competitors Links &amp; Pricings'!A:L,9,0),"")</f>
        <v>5.5</v>
      </c>
      <c r="AA1682" s="81">
        <f>IFERROR(VLOOKUP(A1682,'Competitors Links &amp; Pricings'!A:L,10,0),"")</f>
        <v>7.0000000000000007E-2</v>
      </c>
      <c r="AB1682" s="81">
        <f>IFERROR(VLOOKUP(A1682,'Competitors Links &amp; Pricings'!A:L,11,0),"")</f>
        <v>8.6999999999999993</v>
      </c>
    </row>
    <row r="1683" spans="1:28" s="83" customFormat="1" ht="12" x14ac:dyDescent="0.25">
      <c r="A1683" s="81" t="s">
        <v>5145</v>
      </c>
      <c r="B1683" s="89">
        <v>9.6</v>
      </c>
      <c r="C1683" s="89">
        <v>11.71</v>
      </c>
      <c r="D1683" s="106">
        <f t="shared" si="104"/>
        <v>0.18018787361229727</v>
      </c>
      <c r="E1683" s="90">
        <f t="shared" si="105"/>
        <v>0</v>
      </c>
      <c r="F1683" s="90">
        <f t="shared" si="106"/>
        <v>9.5299999999999994</v>
      </c>
      <c r="G1683" s="82" t="s">
        <v>34</v>
      </c>
      <c r="H1683" s="81" t="s">
        <v>5146</v>
      </c>
      <c r="I1683" s="81" t="s">
        <v>5147</v>
      </c>
      <c r="J1683" s="81" t="s">
        <v>169</v>
      </c>
      <c r="K1683" s="81"/>
      <c r="L1683" s="81"/>
      <c r="M1683" s="81"/>
      <c r="N1683" s="81"/>
      <c r="O1683" s="82"/>
      <c r="P1683" s="81"/>
      <c r="Q1683" s="81"/>
      <c r="R1683" s="81"/>
      <c r="S1683" s="81"/>
      <c r="T1683" s="81"/>
      <c r="U1683" s="81">
        <f t="shared" si="107"/>
        <v>0</v>
      </c>
      <c r="V1683" s="81">
        <f>IFERROR(VLOOKUP(A1683,'Competitors Links &amp; Pricings'!A:G,3,0),"")</f>
        <v>10.6</v>
      </c>
      <c r="W1683" s="81">
        <f>IFERROR(VLOOKUP(A1683,'Competitors Links &amp; Pricings'!A:G,5,0),"")</f>
        <v>17</v>
      </c>
      <c r="X1683" s="81">
        <f>IFERROR(VLOOKUP(A1683,'Competitors Links &amp; Pricings'!A:G,7,0),"")</f>
        <v>9.5299999999999994</v>
      </c>
      <c r="Y1683" s="81">
        <f>IFERROR(VLOOKUP(A1683,'Competitors Links &amp; Pricings'!A:L,8,0),"")</f>
        <v>6</v>
      </c>
      <c r="Z1683" s="81">
        <f>IFERROR(VLOOKUP(A1683,'Competitors Links &amp; Pricings'!A:L,9,0),"")</f>
        <v>12</v>
      </c>
      <c r="AA1683" s="81">
        <f>IFERROR(VLOOKUP(A1683,'Competitors Links &amp; Pricings'!A:L,10,0),"")</f>
        <v>0.51</v>
      </c>
      <c r="AB1683" s="81">
        <f>IFERROR(VLOOKUP(A1683,'Competitors Links &amp; Pricings'!A:L,11,0),"")</f>
        <v>10.25</v>
      </c>
    </row>
    <row r="1684" spans="1:28" s="83" customFormat="1" ht="12" x14ac:dyDescent="0.25">
      <c r="A1684" s="81" t="s">
        <v>5148</v>
      </c>
      <c r="B1684" s="89">
        <v>2.6</v>
      </c>
      <c r="C1684" s="89">
        <v>3.33</v>
      </c>
      <c r="D1684" s="106">
        <f t="shared" si="104"/>
        <v>0.21921921921921922</v>
      </c>
      <c r="E1684" s="90">
        <f t="shared" si="105"/>
        <v>0</v>
      </c>
      <c r="F1684" s="90">
        <f t="shared" si="106"/>
        <v>3.62</v>
      </c>
      <c r="G1684" s="82" t="s">
        <v>34</v>
      </c>
      <c r="H1684" s="81" t="s">
        <v>5149</v>
      </c>
      <c r="I1684" s="81" t="s">
        <v>5150</v>
      </c>
      <c r="J1684" s="81" t="s">
        <v>169</v>
      </c>
      <c r="K1684" s="81"/>
      <c r="L1684" s="81"/>
      <c r="M1684" s="81"/>
      <c r="N1684" s="81"/>
      <c r="O1684" s="82"/>
      <c r="P1684" s="81"/>
      <c r="Q1684" s="81"/>
      <c r="R1684" s="81"/>
      <c r="S1684" s="81"/>
      <c r="T1684" s="81"/>
      <c r="U1684" s="81">
        <f t="shared" si="107"/>
        <v>0</v>
      </c>
      <c r="V1684" s="81">
        <f>IFERROR(VLOOKUP(A1684,'Competitors Links &amp; Pricings'!A:G,3,0),"")</f>
        <v>3.62</v>
      </c>
      <c r="W1684" s="81" t="str">
        <f>IFERROR(VLOOKUP(A1684,'Competitors Links &amp; Pricings'!A:G,5,0),"")</f>
        <v xml:space="preserve"> </v>
      </c>
      <c r="X1684" s="81" t="str">
        <f>IFERROR(VLOOKUP(A1684,'Competitors Links &amp; Pricings'!A:G,7,0),"")</f>
        <v xml:space="preserve"> </v>
      </c>
      <c r="Y1684" s="81">
        <f>IFERROR(VLOOKUP(A1684,'Competitors Links &amp; Pricings'!A:L,8,0),"")</f>
        <v>5</v>
      </c>
      <c r="Z1684" s="81">
        <f>IFERROR(VLOOKUP(A1684,'Competitors Links &amp; Pricings'!A:L,9,0),"")</f>
        <v>5</v>
      </c>
      <c r="AA1684" s="81">
        <f>IFERROR(VLOOKUP(A1684,'Competitors Links &amp; Pricings'!A:L,10,0),"")</f>
        <v>2.04</v>
      </c>
      <c r="AB1684" s="81">
        <f>IFERROR(VLOOKUP(A1684,'Competitors Links &amp; Pricings'!A:L,11,0),"")</f>
        <v>5</v>
      </c>
    </row>
    <row r="1685" spans="1:28" s="83" customFormat="1" ht="12" x14ac:dyDescent="0.25">
      <c r="A1685" s="81" t="s">
        <v>5151</v>
      </c>
      <c r="B1685" s="89">
        <v>8684.57</v>
      </c>
      <c r="C1685" s="89">
        <v>10600</v>
      </c>
      <c r="D1685" s="106">
        <f t="shared" si="104"/>
        <v>0.18070094339622644</v>
      </c>
      <c r="E1685" s="90">
        <f t="shared" si="105"/>
        <v>0</v>
      </c>
      <c r="F1685" s="90">
        <f t="shared" si="106"/>
        <v>9100</v>
      </c>
      <c r="G1685" s="82" t="s">
        <v>34</v>
      </c>
      <c r="H1685" s="81" t="s">
        <v>5152</v>
      </c>
      <c r="I1685" s="81" t="s">
        <v>5153</v>
      </c>
      <c r="J1685" s="81" t="s">
        <v>3502</v>
      </c>
      <c r="K1685" s="81"/>
      <c r="L1685" s="81"/>
      <c r="M1685" s="81"/>
      <c r="N1685" s="81"/>
      <c r="O1685" s="82"/>
      <c r="P1685" s="81"/>
      <c r="Q1685" s="81"/>
      <c r="R1685" s="81"/>
      <c r="S1685" s="81"/>
      <c r="T1685" s="81"/>
      <c r="U1685" s="81">
        <f t="shared" si="107"/>
        <v>0</v>
      </c>
      <c r="V1685" s="81">
        <f>IFERROR(VLOOKUP(A1685,'Competitors Links &amp; Pricings'!A:G,3,0),"")</f>
        <v>9747</v>
      </c>
      <c r="W1685" s="81">
        <f>IFERROR(VLOOKUP(A1685,'Competitors Links &amp; Pricings'!A:G,5,0),"")</f>
        <v>10495</v>
      </c>
      <c r="X1685" s="81">
        <f>IFERROR(VLOOKUP(A1685,'Competitors Links &amp; Pricings'!A:G,7,0),"")</f>
        <v>9100</v>
      </c>
      <c r="Y1685" s="81">
        <f>IFERROR(VLOOKUP(A1685,'Competitors Links &amp; Pricings'!A:L,8,0),"")</f>
        <v>29</v>
      </c>
      <c r="Z1685" s="81">
        <f>IFERROR(VLOOKUP(A1685,'Competitors Links &amp; Pricings'!A:L,9,0),"")</f>
        <v>15.75</v>
      </c>
      <c r="AA1685" s="81">
        <f>IFERROR(VLOOKUP(A1685,'Competitors Links &amp; Pricings'!A:L,10,0),"")</f>
        <v>412</v>
      </c>
      <c r="AB1685" s="81">
        <f>IFERROR(VLOOKUP(A1685,'Competitors Links &amp; Pricings'!A:L,11,0),"")</f>
        <v>30.5</v>
      </c>
    </row>
    <row r="1686" spans="1:28" s="83" customFormat="1" ht="12" x14ac:dyDescent="0.25">
      <c r="A1686" s="81" t="s">
        <v>5154</v>
      </c>
      <c r="B1686" s="89">
        <v>6261.71</v>
      </c>
      <c r="C1686" s="89">
        <v>7600</v>
      </c>
      <c r="D1686" s="106">
        <f t="shared" si="104"/>
        <v>0.1760907894736842</v>
      </c>
      <c r="E1686" s="90">
        <f t="shared" si="105"/>
        <v>0</v>
      </c>
      <c r="F1686" s="90">
        <f t="shared" si="106"/>
        <v>7028</v>
      </c>
      <c r="G1686" s="82" t="s">
        <v>34</v>
      </c>
      <c r="H1686" s="81" t="s">
        <v>5155</v>
      </c>
      <c r="I1686" s="81" t="s">
        <v>5156</v>
      </c>
      <c r="J1686" s="81" t="s">
        <v>3502</v>
      </c>
      <c r="K1686" s="81"/>
      <c r="L1686" s="81"/>
      <c r="M1686" s="81"/>
      <c r="N1686" s="81"/>
      <c r="O1686" s="82"/>
      <c r="P1686" s="81"/>
      <c r="Q1686" s="81"/>
      <c r="R1686" s="81"/>
      <c r="S1686" s="81"/>
      <c r="T1686" s="81"/>
      <c r="U1686" s="81">
        <f t="shared" si="107"/>
        <v>0</v>
      </c>
      <c r="V1686" s="81">
        <f>IFERROR(VLOOKUP(A1686,'Competitors Links &amp; Pricings'!A:G,3,0),"")</f>
        <v>7402.67</v>
      </c>
      <c r="W1686" s="81">
        <f>IFERROR(VLOOKUP(A1686,'Competitors Links &amp; Pricings'!A:G,5,0),"")</f>
        <v>7028</v>
      </c>
      <c r="X1686" s="81">
        <f>IFERROR(VLOOKUP(A1686,'Competitors Links &amp; Pricings'!A:G,7,0),"")</f>
        <v>8495</v>
      </c>
      <c r="Y1686" s="81">
        <f>IFERROR(VLOOKUP(A1686,'Competitors Links &amp; Pricings'!A:L,8,0),"")</f>
        <v>29</v>
      </c>
      <c r="Z1686" s="81">
        <f>IFERROR(VLOOKUP(A1686,'Competitors Links &amp; Pricings'!A:L,9,0),"")</f>
        <v>15.75</v>
      </c>
      <c r="AA1686" s="81">
        <f>IFERROR(VLOOKUP(A1686,'Competitors Links &amp; Pricings'!A:L,10,0),"")</f>
        <v>304</v>
      </c>
      <c r="AB1686" s="81">
        <f>IFERROR(VLOOKUP(A1686,'Competitors Links &amp; Pricings'!A:L,11,0),"")</f>
        <v>25.25</v>
      </c>
    </row>
    <row r="1687" spans="1:28" s="83" customFormat="1" ht="12" x14ac:dyDescent="0.25">
      <c r="A1687" s="81" t="s">
        <v>5157</v>
      </c>
      <c r="B1687" s="89">
        <v>2.46</v>
      </c>
      <c r="C1687" s="89">
        <v>3.04</v>
      </c>
      <c r="D1687" s="106">
        <f t="shared" si="104"/>
        <v>0.19078947368421054</v>
      </c>
      <c r="E1687" s="90">
        <f t="shared" si="105"/>
        <v>0</v>
      </c>
      <c r="F1687" s="90">
        <f t="shared" si="106"/>
        <v>0</v>
      </c>
      <c r="G1687" s="82" t="s">
        <v>34</v>
      </c>
      <c r="H1687" s="81" t="s">
        <v>5158</v>
      </c>
      <c r="I1687" s="81" t="s">
        <v>5159</v>
      </c>
      <c r="J1687" s="81" t="s">
        <v>169</v>
      </c>
      <c r="K1687" s="82"/>
      <c r="L1687" s="81"/>
      <c r="M1687" s="82"/>
      <c r="N1687" s="82"/>
      <c r="O1687" s="82"/>
      <c r="P1687" s="81"/>
      <c r="Q1687" s="81"/>
      <c r="R1687" s="81"/>
      <c r="S1687" s="81"/>
      <c r="T1687" s="81"/>
      <c r="U1687" s="81">
        <f t="shared" si="107"/>
        <v>0</v>
      </c>
      <c r="V1687" s="81" t="str">
        <f>IFERROR(VLOOKUP(A1687,'Competitors Links &amp; Pricings'!A:G,3,0),"")</f>
        <v xml:space="preserve"> </v>
      </c>
      <c r="W1687" s="81" t="str">
        <f>IFERROR(VLOOKUP(A1687,'Competitors Links &amp; Pricings'!A:G,5,0),"")</f>
        <v xml:space="preserve"> </v>
      </c>
      <c r="X1687" s="81" t="str">
        <f>IFERROR(VLOOKUP(A1687,'Competitors Links &amp; Pricings'!A:G,7,0),"")</f>
        <v xml:space="preserve"> </v>
      </c>
      <c r="Y1687" s="81">
        <f>IFERROR(VLOOKUP(A1687,'Competitors Links &amp; Pricings'!A:L,8,0),"")</f>
        <v>5</v>
      </c>
      <c r="Z1687" s="81">
        <f>IFERROR(VLOOKUP(A1687,'Competitors Links &amp; Pricings'!A:L,9,0),"")</f>
        <v>5</v>
      </c>
      <c r="AA1687" s="81">
        <f>IFERROR(VLOOKUP(A1687,'Competitors Links &amp; Pricings'!A:L,10,0),"")</f>
        <v>2.04</v>
      </c>
      <c r="AB1687" s="81">
        <f>IFERROR(VLOOKUP(A1687,'Competitors Links &amp; Pricings'!A:L,11,0),"")</f>
        <v>5</v>
      </c>
    </row>
    <row r="1688" spans="1:28" s="83" customFormat="1" ht="12" x14ac:dyDescent="0.25">
      <c r="A1688" s="81" t="s">
        <v>5160</v>
      </c>
      <c r="B1688" s="89">
        <v>51.56</v>
      </c>
      <c r="C1688" s="89">
        <v>61.86</v>
      </c>
      <c r="D1688" s="106">
        <f t="shared" si="104"/>
        <v>0.1665050113158745</v>
      </c>
      <c r="E1688" s="90">
        <f t="shared" si="105"/>
        <v>0</v>
      </c>
      <c r="F1688" s="90">
        <f t="shared" si="106"/>
        <v>62.36</v>
      </c>
      <c r="G1688" s="82" t="s">
        <v>34</v>
      </c>
      <c r="H1688" s="81" t="s">
        <v>5161</v>
      </c>
      <c r="I1688" s="81" t="s">
        <v>5162</v>
      </c>
      <c r="J1688" s="81" t="s">
        <v>505</v>
      </c>
      <c r="K1688" s="81"/>
      <c r="L1688" s="81"/>
      <c r="M1688" s="81"/>
      <c r="N1688" s="81"/>
      <c r="O1688" s="82"/>
      <c r="P1688" s="81"/>
      <c r="Q1688" s="81"/>
      <c r="R1688" s="81"/>
      <c r="S1688" s="81"/>
      <c r="T1688" s="81"/>
      <c r="U1688" s="81">
        <f t="shared" si="107"/>
        <v>0</v>
      </c>
      <c r="V1688" s="81">
        <f>IFERROR(VLOOKUP(A1688,'Competitors Links &amp; Pricings'!A:G,3,0),"")</f>
        <v>69.95</v>
      </c>
      <c r="W1688" s="81">
        <f>IFERROR(VLOOKUP(A1688,'Competitors Links &amp; Pricings'!A:G,5,0),"")</f>
        <v>62.36</v>
      </c>
      <c r="X1688" s="81" t="str">
        <f>IFERROR(VLOOKUP(A1688,'Competitors Links &amp; Pricings'!A:G,7,0),"")</f>
        <v xml:space="preserve"> </v>
      </c>
      <c r="Y1688" s="81">
        <f>IFERROR(VLOOKUP(A1688,'Competitors Links &amp; Pricings'!A:L,8,0),"")</f>
        <v>0.45600000000000002</v>
      </c>
      <c r="Z1688" s="81">
        <f>IFERROR(VLOOKUP(A1688,'Competitors Links &amp; Pricings'!A:L,9,0),"")</f>
        <v>0.72599999999999998</v>
      </c>
      <c r="AA1688" s="81">
        <f>IFERROR(VLOOKUP(A1688,'Competitors Links &amp; Pricings'!A:L,10,0),"")</f>
        <v>0.46</v>
      </c>
      <c r="AB1688" s="81">
        <f>IFERROR(VLOOKUP(A1688,'Competitors Links &amp; Pricings'!A:L,11,0),"")</f>
        <v>0.3</v>
      </c>
    </row>
    <row r="1689" spans="1:28" s="83" customFormat="1" ht="12" x14ac:dyDescent="0.25">
      <c r="A1689" s="81" t="s">
        <v>5163</v>
      </c>
      <c r="B1689" s="89">
        <v>42.94</v>
      </c>
      <c r="C1689" s="89">
        <v>52.2</v>
      </c>
      <c r="D1689" s="106">
        <f t="shared" si="104"/>
        <v>0.17739463601532576</v>
      </c>
      <c r="E1689" s="90">
        <f t="shared" si="105"/>
        <v>0</v>
      </c>
      <c r="F1689" s="90">
        <f t="shared" si="106"/>
        <v>35.950000000000003</v>
      </c>
      <c r="G1689" s="82" t="s">
        <v>34</v>
      </c>
      <c r="H1689" s="81" t="s">
        <v>5164</v>
      </c>
      <c r="I1689" s="81" t="s">
        <v>5165</v>
      </c>
      <c r="J1689" s="81" t="s">
        <v>505</v>
      </c>
      <c r="K1689" s="81"/>
      <c r="L1689" s="81"/>
      <c r="M1689" s="81"/>
      <c r="N1689" s="81"/>
      <c r="O1689" s="82"/>
      <c r="P1689" s="81"/>
      <c r="Q1689" s="81"/>
      <c r="R1689" s="81"/>
      <c r="S1689" s="81"/>
      <c r="T1689" s="81"/>
      <c r="U1689" s="81">
        <f t="shared" si="107"/>
        <v>0</v>
      </c>
      <c r="V1689" s="81">
        <f>IFERROR(VLOOKUP(A1689,'Competitors Links &amp; Pricings'!A:G,3,0),"")</f>
        <v>58.95</v>
      </c>
      <c r="W1689" s="81">
        <f>IFERROR(VLOOKUP(A1689,'Competitors Links &amp; Pricings'!A:G,5,0),"")</f>
        <v>58.13</v>
      </c>
      <c r="X1689" s="81">
        <f>IFERROR(VLOOKUP(A1689,'Competitors Links &amp; Pricings'!A:G,7,0),"")</f>
        <v>35.950000000000003</v>
      </c>
      <c r="Y1689" s="81">
        <f>IFERROR(VLOOKUP(A1689,'Competitors Links &amp; Pricings'!A:L,8,0),"")</f>
        <v>0.37</v>
      </c>
      <c r="Z1689" s="81">
        <f>IFERROR(VLOOKUP(A1689,'Competitors Links &amp; Pricings'!A:L,9,0),"")</f>
        <v>0.67</v>
      </c>
      <c r="AA1689" s="81">
        <f>IFERROR(VLOOKUP(A1689,'Competitors Links &amp; Pricings'!A:L,10,0),"")</f>
        <v>0.57999999999999996</v>
      </c>
      <c r="AB1689" s="81">
        <f>IFERROR(VLOOKUP(A1689,'Competitors Links &amp; Pricings'!A:L,11,0),"")</f>
        <v>0.3</v>
      </c>
    </row>
    <row r="1690" spans="1:28" s="83" customFormat="1" ht="12" x14ac:dyDescent="0.25">
      <c r="A1690" s="81" t="s">
        <v>5166</v>
      </c>
      <c r="B1690" s="89">
        <v>65.02</v>
      </c>
      <c r="C1690" s="89">
        <v>79.650000000000006</v>
      </c>
      <c r="D1690" s="106">
        <f t="shared" si="104"/>
        <v>0.18367859384808549</v>
      </c>
      <c r="E1690" s="90">
        <f t="shared" si="105"/>
        <v>0</v>
      </c>
      <c r="F1690" s="90">
        <f t="shared" si="106"/>
        <v>51</v>
      </c>
      <c r="G1690" s="82" t="s">
        <v>34</v>
      </c>
      <c r="H1690" s="81" t="s">
        <v>5167</v>
      </c>
      <c r="I1690" s="81" t="s">
        <v>5168</v>
      </c>
      <c r="J1690" s="81" t="s">
        <v>505</v>
      </c>
      <c r="K1690" s="81"/>
      <c r="L1690" s="81"/>
      <c r="M1690" s="81"/>
      <c r="N1690" s="81"/>
      <c r="O1690" s="82"/>
      <c r="P1690" s="81"/>
      <c r="Q1690" s="81"/>
      <c r="R1690" s="81"/>
      <c r="S1690" s="81"/>
      <c r="T1690" s="81"/>
      <c r="U1690" s="81">
        <f t="shared" si="107"/>
        <v>0</v>
      </c>
      <c r="V1690" s="81">
        <f>IFERROR(VLOOKUP(A1690,'Competitors Links &amp; Pricings'!A:G,3,0),"")</f>
        <v>78.599999999999994</v>
      </c>
      <c r="W1690" s="81">
        <f>IFERROR(VLOOKUP(A1690,'Competitors Links &amp; Pricings'!A:G,5,0),"")</f>
        <v>51</v>
      </c>
      <c r="X1690" s="81">
        <f>IFERROR(VLOOKUP(A1690,'Competitors Links &amp; Pricings'!A:G,7,0),"")</f>
        <v>74.66</v>
      </c>
      <c r="Y1690" s="81">
        <f>IFERROR(VLOOKUP(A1690,'Competitors Links &amp; Pricings'!A:L,8,0),"")</f>
        <v>0.5</v>
      </c>
      <c r="Z1690" s="81">
        <f>IFERROR(VLOOKUP(A1690,'Competitors Links &amp; Pricings'!A:L,9,0),"")</f>
        <v>0.95</v>
      </c>
      <c r="AA1690" s="81">
        <f>IFERROR(VLOOKUP(A1690,'Competitors Links &amp; Pricings'!A:L,10,0),"")</f>
        <v>0.02</v>
      </c>
      <c r="AB1690" s="81">
        <f>IFERROR(VLOOKUP(A1690,'Competitors Links &amp; Pricings'!A:L,11,0),"")</f>
        <v>0.3</v>
      </c>
    </row>
    <row r="1691" spans="1:28" s="92" customFormat="1" ht="12" x14ac:dyDescent="0.25">
      <c r="A1691" s="91" t="s">
        <v>5169</v>
      </c>
      <c r="B1691" s="89">
        <v>1.05</v>
      </c>
      <c r="C1691" s="89">
        <v>1.38</v>
      </c>
      <c r="D1691" s="106">
        <f t="shared" si="104"/>
        <v>0.23913043478260859</v>
      </c>
      <c r="E1691" s="90">
        <f t="shared" si="105"/>
        <v>0</v>
      </c>
      <c r="F1691" s="90">
        <f t="shared" si="106"/>
        <v>1.58</v>
      </c>
      <c r="G1691" s="100" t="s">
        <v>527</v>
      </c>
      <c r="H1691" s="101" t="s">
        <v>5170</v>
      </c>
      <c r="I1691" s="101" t="s">
        <v>5171</v>
      </c>
      <c r="J1691" s="101" t="s">
        <v>169</v>
      </c>
      <c r="K1691" s="101"/>
      <c r="L1691" s="101"/>
      <c r="M1691" s="101"/>
      <c r="N1691" s="101"/>
      <c r="O1691" s="100"/>
      <c r="P1691" s="101"/>
      <c r="Q1691" s="101"/>
      <c r="R1691" s="101"/>
      <c r="S1691" s="101"/>
      <c r="T1691" s="101"/>
      <c r="U1691" s="81">
        <f t="shared" si="107"/>
        <v>0</v>
      </c>
      <c r="V1691" s="101">
        <f>IFERROR(VLOOKUP(A1691,'Competitors Links &amp; Pricings'!A:G,3,0),"")</f>
        <v>1.58</v>
      </c>
      <c r="W1691" s="101">
        <f>IFERROR(VLOOKUP(A1691,'Competitors Links &amp; Pricings'!A:G,5,0),"")</f>
        <v>1.62</v>
      </c>
      <c r="X1691" s="101">
        <f>IFERROR(VLOOKUP(A1691,'Competitors Links &amp; Pricings'!A:G,7,0),"")</f>
        <v>1.62</v>
      </c>
      <c r="Y1691" s="101">
        <f>IFERROR(VLOOKUP(A1691,'Competitors Links &amp; Pricings'!A:L,8,0),"")</f>
        <v>5</v>
      </c>
      <c r="Z1691" s="101">
        <f>IFERROR(VLOOKUP(A1691,'Competitors Links &amp; Pricings'!A:L,9,0),"")</f>
        <v>5.25</v>
      </c>
      <c r="AA1691" s="101">
        <f>IFERROR(VLOOKUP(A1691,'Competitors Links &amp; Pricings'!A:L,10,0),"")</f>
        <v>0.54</v>
      </c>
      <c r="AB1691" s="101">
        <f>IFERROR(VLOOKUP(A1691,'Competitors Links &amp; Pricings'!A:L,11,0),"")</f>
        <v>5</v>
      </c>
    </row>
    <row r="1692" spans="1:28" s="83" customFormat="1" ht="12" x14ac:dyDescent="0.25">
      <c r="A1692" s="81" t="s">
        <v>5172</v>
      </c>
      <c r="B1692" s="89">
        <v>2.1800000000000002</v>
      </c>
      <c r="C1692" s="89">
        <v>2.66</v>
      </c>
      <c r="D1692" s="106">
        <f t="shared" si="104"/>
        <v>0.18045112781954886</v>
      </c>
      <c r="E1692" s="90">
        <f t="shared" si="105"/>
        <v>0</v>
      </c>
      <c r="F1692" s="90">
        <f t="shared" si="106"/>
        <v>2.35</v>
      </c>
      <c r="G1692" s="82" t="s">
        <v>34</v>
      </c>
      <c r="H1692" s="81" t="s">
        <v>5173</v>
      </c>
      <c r="I1692" s="81" t="s">
        <v>5174</v>
      </c>
      <c r="J1692" s="81" t="s">
        <v>169</v>
      </c>
      <c r="K1692" s="81"/>
      <c r="L1692" s="81"/>
      <c r="M1692" s="81"/>
      <c r="N1692" s="81"/>
      <c r="O1692" s="82"/>
      <c r="P1692" s="81"/>
      <c r="Q1692" s="81"/>
      <c r="R1692" s="81"/>
      <c r="S1692" s="81"/>
      <c r="T1692" s="81"/>
      <c r="U1692" s="81">
        <f t="shared" si="107"/>
        <v>0</v>
      </c>
      <c r="V1692" s="81">
        <f>IFERROR(VLOOKUP(A1692,'Competitors Links &amp; Pricings'!A:G,3,0),"")</f>
        <v>3.13</v>
      </c>
      <c r="W1692" s="81">
        <f>IFERROR(VLOOKUP(A1692,'Competitors Links &amp; Pricings'!A:G,5,0),"")</f>
        <v>3.17</v>
      </c>
      <c r="X1692" s="81">
        <f>IFERROR(VLOOKUP(A1692,'Competitors Links &amp; Pricings'!A:G,7,0),"")</f>
        <v>2.35</v>
      </c>
      <c r="Y1692" s="81">
        <f>IFERROR(VLOOKUP(A1692,'Competitors Links &amp; Pricings'!A:L,8,0),"")</f>
        <v>8.5</v>
      </c>
      <c r="Z1692" s="81">
        <f>IFERROR(VLOOKUP(A1692,'Competitors Links &amp; Pricings'!A:L,9,0),"")</f>
        <v>17</v>
      </c>
      <c r="AA1692" s="81">
        <f>IFERROR(VLOOKUP(A1692,'Competitors Links &amp; Pricings'!A:L,10,0),"")</f>
        <v>0.26</v>
      </c>
      <c r="AB1692" s="81">
        <f>IFERROR(VLOOKUP(A1692,'Competitors Links &amp; Pricings'!A:L,11,0),"")</f>
        <v>5</v>
      </c>
    </row>
    <row r="1693" spans="1:28" s="83" customFormat="1" ht="12" x14ac:dyDescent="0.25">
      <c r="A1693" s="81" t="s">
        <v>5175</v>
      </c>
      <c r="B1693" s="89">
        <v>43.19</v>
      </c>
      <c r="C1693" s="89">
        <v>52.6</v>
      </c>
      <c r="D1693" s="106">
        <f t="shared" si="104"/>
        <v>0.17889733840304189</v>
      </c>
      <c r="E1693" s="90">
        <f t="shared" si="105"/>
        <v>0</v>
      </c>
      <c r="F1693" s="90">
        <f t="shared" si="106"/>
        <v>42.5</v>
      </c>
      <c r="G1693" s="82" t="s">
        <v>34</v>
      </c>
      <c r="H1693" s="81" t="s">
        <v>5176</v>
      </c>
      <c r="I1693" s="81" t="s">
        <v>5177</v>
      </c>
      <c r="J1693" s="81" t="s">
        <v>505</v>
      </c>
      <c r="K1693" s="81"/>
      <c r="L1693" s="81"/>
      <c r="M1693" s="81"/>
      <c r="N1693" s="81"/>
      <c r="O1693" s="82"/>
      <c r="P1693" s="81"/>
      <c r="Q1693" s="81"/>
      <c r="R1693" s="81"/>
      <c r="S1693" s="81"/>
      <c r="T1693" s="81"/>
      <c r="U1693" s="81">
        <f t="shared" si="107"/>
        <v>0</v>
      </c>
      <c r="V1693" s="81">
        <f>IFERROR(VLOOKUP(A1693,'Competitors Links &amp; Pricings'!A:G,3,0),"")</f>
        <v>42.5</v>
      </c>
      <c r="W1693" s="81" t="str">
        <f>IFERROR(VLOOKUP(A1693,'Competitors Links &amp; Pricings'!A:G,5,0),"")</f>
        <v xml:space="preserve"> </v>
      </c>
      <c r="X1693" s="81" t="str">
        <f>IFERROR(VLOOKUP(A1693,'Competitors Links &amp; Pricings'!A:G,7,0),"")</f>
        <v xml:space="preserve"> </v>
      </c>
      <c r="Y1693" s="81">
        <f>IFERROR(VLOOKUP(A1693,'Competitors Links &amp; Pricings'!A:L,8,0),"")</f>
        <v>20</v>
      </c>
      <c r="Z1693" s="81">
        <f>IFERROR(VLOOKUP(A1693,'Competitors Links &amp; Pricings'!A:L,9,0),"")</f>
        <v>14</v>
      </c>
      <c r="AA1693" s="81">
        <f>IFERROR(VLOOKUP(A1693,'Competitors Links &amp; Pricings'!A:L,10,0),"")</f>
        <v>2.3599999999999999E-2</v>
      </c>
      <c r="AB1693" s="81">
        <f>IFERROR(VLOOKUP(A1693,'Competitors Links &amp; Pricings'!A:L,11,0),"")</f>
        <v>0.3</v>
      </c>
    </row>
    <row r="1694" spans="1:28" s="83" customFormat="1" ht="12" x14ac:dyDescent="0.25">
      <c r="A1694" s="81" t="s">
        <v>5178</v>
      </c>
      <c r="B1694" s="89">
        <v>22.56</v>
      </c>
      <c r="C1694" s="89">
        <v>27.52</v>
      </c>
      <c r="D1694" s="106">
        <f t="shared" si="104"/>
        <v>0.18023255813953493</v>
      </c>
      <c r="E1694" s="90">
        <f t="shared" si="105"/>
        <v>0</v>
      </c>
      <c r="F1694" s="90">
        <f t="shared" si="106"/>
        <v>8.9499999999999993</v>
      </c>
      <c r="G1694" s="82" t="s">
        <v>34</v>
      </c>
      <c r="H1694" s="81" t="s">
        <v>5179</v>
      </c>
      <c r="I1694" s="81" t="s">
        <v>5180</v>
      </c>
      <c r="J1694" s="81" t="s">
        <v>505</v>
      </c>
      <c r="K1694" s="81"/>
      <c r="L1694" s="81"/>
      <c r="M1694" s="81"/>
      <c r="N1694" s="81"/>
      <c r="O1694" s="82"/>
      <c r="P1694" s="81"/>
      <c r="Q1694" s="81"/>
      <c r="R1694" s="81"/>
      <c r="S1694" s="81"/>
      <c r="T1694" s="81"/>
      <c r="U1694" s="81">
        <f t="shared" si="107"/>
        <v>0</v>
      </c>
      <c r="V1694" s="81">
        <f>IFERROR(VLOOKUP(A1694,'Competitors Links &amp; Pricings'!A:G,3,0),"")</f>
        <v>8.9499999999999993</v>
      </c>
      <c r="W1694" s="81">
        <f>IFERROR(VLOOKUP(A1694,'Competitors Links &amp; Pricings'!A:G,5,0),"")</f>
        <v>25.57</v>
      </c>
      <c r="X1694" s="81" t="str">
        <f>IFERROR(VLOOKUP(A1694,'Competitors Links &amp; Pricings'!A:G,7,0),"")</f>
        <v xml:space="preserve"> </v>
      </c>
      <c r="Y1694" s="81">
        <f>IFERROR(VLOOKUP(A1694,'Competitors Links &amp; Pricings'!A:L,8,0),"")</f>
        <v>10.6</v>
      </c>
      <c r="Z1694" s="81">
        <f>IFERROR(VLOOKUP(A1694,'Competitors Links &amp; Pricings'!A:L,9,0),"")</f>
        <v>13.4</v>
      </c>
      <c r="AA1694" s="81">
        <f>IFERROR(VLOOKUP(A1694,'Competitors Links &amp; Pricings'!A:L,10,0),"")</f>
        <v>9.3000000000000007</v>
      </c>
      <c r="AB1694" s="81">
        <f>IFERROR(VLOOKUP(A1694,'Competitors Links &amp; Pricings'!A:L,11,0),"")</f>
        <v>7.9</v>
      </c>
    </row>
    <row r="1695" spans="1:28" s="83" customFormat="1" ht="12" x14ac:dyDescent="0.25">
      <c r="A1695" s="81" t="s">
        <v>5181</v>
      </c>
      <c r="B1695" s="89">
        <v>5.09</v>
      </c>
      <c r="C1695" s="89">
        <v>6.2</v>
      </c>
      <c r="D1695" s="106">
        <f t="shared" si="104"/>
        <v>0.17903225806451617</v>
      </c>
      <c r="E1695" s="90">
        <f t="shared" si="105"/>
        <v>0</v>
      </c>
      <c r="F1695" s="90">
        <f t="shared" si="106"/>
        <v>0.28999999999999998</v>
      </c>
      <c r="G1695" s="82" t="s">
        <v>34</v>
      </c>
      <c r="H1695" s="81" t="s">
        <v>5182</v>
      </c>
      <c r="I1695" s="81" t="s">
        <v>5183</v>
      </c>
      <c r="J1695" s="81" t="s">
        <v>505</v>
      </c>
      <c r="K1695" s="81"/>
      <c r="L1695" s="81"/>
      <c r="M1695" s="81"/>
      <c r="N1695" s="81"/>
      <c r="O1695" s="82"/>
      <c r="P1695" s="81"/>
      <c r="Q1695" s="81"/>
      <c r="R1695" s="81"/>
      <c r="S1695" s="81"/>
      <c r="T1695" s="81"/>
      <c r="U1695" s="81">
        <f t="shared" si="107"/>
        <v>0</v>
      </c>
      <c r="V1695" s="81">
        <f>IFERROR(VLOOKUP(A1695,'Competitors Links &amp; Pricings'!A:G,3,0),"")</f>
        <v>0.28999999999999998</v>
      </c>
      <c r="W1695" s="81">
        <f>IFERROR(VLOOKUP(A1695,'Competitors Links &amp; Pricings'!A:G,5,0),"")</f>
        <v>104.95</v>
      </c>
      <c r="X1695" s="81" t="str">
        <f>IFERROR(VLOOKUP(A1695,'Competitors Links &amp; Pricings'!A:G,7,0),"")</f>
        <v xml:space="preserve"> </v>
      </c>
      <c r="Y1695" s="81">
        <f>IFERROR(VLOOKUP(A1695,'Competitors Links &amp; Pricings'!A:L,8,0),"")</f>
        <v>0.18</v>
      </c>
      <c r="Z1695" s="81">
        <f>IFERROR(VLOOKUP(A1695,'Competitors Links &amp; Pricings'!A:L,9,0),"")</f>
        <v>1.97</v>
      </c>
      <c r="AA1695" s="81">
        <f>IFERROR(VLOOKUP(A1695,'Competitors Links &amp; Pricings'!A:L,10,0),"")</f>
        <v>0.02</v>
      </c>
      <c r="AB1695" s="81">
        <f>IFERROR(VLOOKUP(A1695,'Competitors Links &amp; Pricings'!A:L,11,0),"")</f>
        <v>0.66</v>
      </c>
    </row>
    <row r="1696" spans="1:28" s="83" customFormat="1" ht="12" x14ac:dyDescent="0.25">
      <c r="A1696" s="81" t="s">
        <v>5184</v>
      </c>
      <c r="B1696" s="89">
        <v>15.53</v>
      </c>
      <c r="C1696" s="89">
        <v>19</v>
      </c>
      <c r="D1696" s="106">
        <f t="shared" si="104"/>
        <v>0.18263157894736845</v>
      </c>
      <c r="E1696" s="90">
        <f t="shared" si="105"/>
        <v>0</v>
      </c>
      <c r="F1696" s="90">
        <f t="shared" si="106"/>
        <v>0.76</v>
      </c>
      <c r="G1696" s="82" t="s">
        <v>34</v>
      </c>
      <c r="H1696" s="81" t="s">
        <v>5185</v>
      </c>
      <c r="I1696" s="81" t="s">
        <v>5186</v>
      </c>
      <c r="J1696" s="81" t="s">
        <v>505</v>
      </c>
      <c r="K1696" s="81"/>
      <c r="L1696" s="81"/>
      <c r="M1696" s="81"/>
      <c r="N1696" s="81"/>
      <c r="O1696" s="82"/>
      <c r="P1696" s="81"/>
      <c r="Q1696" s="81"/>
      <c r="R1696" s="81"/>
      <c r="S1696" s="81"/>
      <c r="T1696" s="81"/>
      <c r="U1696" s="81">
        <f t="shared" si="107"/>
        <v>0</v>
      </c>
      <c r="V1696" s="81">
        <f>IFERROR(VLOOKUP(A1696,'Competitors Links &amp; Pricings'!A:G,3,0),"")</f>
        <v>315</v>
      </c>
      <c r="W1696" s="81">
        <f>IFERROR(VLOOKUP(A1696,'Competitors Links &amp; Pricings'!A:G,5,0),"")</f>
        <v>62.03</v>
      </c>
      <c r="X1696" s="81">
        <f>IFERROR(VLOOKUP(A1696,'Competitors Links &amp; Pricings'!A:G,7,0),"")</f>
        <v>0.76</v>
      </c>
      <c r="Y1696" s="81">
        <f>IFERROR(VLOOKUP(A1696,'Competitors Links &amp; Pricings'!A:L,8,0),"")</f>
        <v>7</v>
      </c>
      <c r="Z1696" s="81">
        <f>IFERROR(VLOOKUP(A1696,'Competitors Links &amp; Pricings'!A:L,9,0),"")</f>
        <v>7.5</v>
      </c>
      <c r="AA1696" s="81">
        <f>IFERROR(VLOOKUP(A1696,'Competitors Links &amp; Pricings'!A:L,10,0),"")</f>
        <v>7.0000000000000001E-3</v>
      </c>
      <c r="AB1696" s="81">
        <f>IFERROR(VLOOKUP(A1696,'Competitors Links &amp; Pricings'!A:L,11,0),"")</f>
        <v>7</v>
      </c>
    </row>
    <row r="1697" spans="1:28" s="83" customFormat="1" ht="12" x14ac:dyDescent="0.25">
      <c r="A1697" s="81" t="s">
        <v>5187</v>
      </c>
      <c r="B1697" s="89">
        <v>15.53</v>
      </c>
      <c r="C1697" s="89">
        <v>19</v>
      </c>
      <c r="D1697" s="106">
        <f t="shared" si="104"/>
        <v>0.18263157894736845</v>
      </c>
      <c r="E1697" s="90">
        <f t="shared" si="105"/>
        <v>0</v>
      </c>
      <c r="F1697" s="90">
        <f t="shared" si="106"/>
        <v>0.77</v>
      </c>
      <c r="G1697" s="82" t="s">
        <v>34</v>
      </c>
      <c r="H1697" s="81" t="s">
        <v>5188</v>
      </c>
      <c r="I1697" s="81" t="s">
        <v>5189</v>
      </c>
      <c r="J1697" s="81" t="s">
        <v>505</v>
      </c>
      <c r="K1697" s="81"/>
      <c r="L1697" s="81"/>
      <c r="M1697" s="81"/>
      <c r="N1697" s="81"/>
      <c r="O1697" s="82"/>
      <c r="P1697" s="81"/>
      <c r="Q1697" s="81"/>
      <c r="R1697" s="81"/>
      <c r="S1697" s="81"/>
      <c r="T1697" s="81"/>
      <c r="U1697" s="81">
        <f t="shared" si="107"/>
        <v>0</v>
      </c>
      <c r="V1697" s="81">
        <f>IFERROR(VLOOKUP(A1697,'Competitors Links &amp; Pricings'!A:G,3,0),"")</f>
        <v>1.58</v>
      </c>
      <c r="W1697" s="81">
        <f>IFERROR(VLOOKUP(A1697,'Competitors Links &amp; Pricings'!A:G,5,0),"")</f>
        <v>88</v>
      </c>
      <c r="X1697" s="81">
        <f>IFERROR(VLOOKUP(A1697,'Competitors Links &amp; Pricings'!A:G,7,0),"")</f>
        <v>0.77</v>
      </c>
      <c r="Y1697" s="81">
        <f>IFERROR(VLOOKUP(A1697,'Competitors Links &amp; Pricings'!A:L,8,0),"")</f>
        <v>7</v>
      </c>
      <c r="Z1697" s="81">
        <f>IFERROR(VLOOKUP(A1697,'Competitors Links &amp; Pricings'!A:L,9,0),"")</f>
        <v>7.5</v>
      </c>
      <c r="AA1697" s="81">
        <f>IFERROR(VLOOKUP(A1697,'Competitors Links &amp; Pricings'!A:L,10,0),"")</f>
        <v>7.0000000000000001E-3</v>
      </c>
      <c r="AB1697" s="81">
        <f>IFERROR(VLOOKUP(A1697,'Competitors Links &amp; Pricings'!A:L,11,0),"")</f>
        <v>7</v>
      </c>
    </row>
    <row r="1698" spans="1:28" s="83" customFormat="1" ht="12" x14ac:dyDescent="0.25">
      <c r="A1698" s="81" t="s">
        <v>5190</v>
      </c>
      <c r="B1698" s="89">
        <v>272.73</v>
      </c>
      <c r="C1698" s="89">
        <v>325.37</v>
      </c>
      <c r="D1698" s="106">
        <f t="shared" si="104"/>
        <v>0.16178504471832064</v>
      </c>
      <c r="E1698" s="90">
        <f t="shared" si="105"/>
        <v>0</v>
      </c>
      <c r="F1698" s="90">
        <f t="shared" si="106"/>
        <v>299.99</v>
      </c>
      <c r="G1698" s="82" t="s">
        <v>34</v>
      </c>
      <c r="H1698" s="81" t="s">
        <v>5191</v>
      </c>
      <c r="I1698" s="81" t="s">
        <v>5192</v>
      </c>
      <c r="J1698" s="81" t="s">
        <v>5193</v>
      </c>
      <c r="K1698" s="81"/>
      <c r="L1698" s="81"/>
      <c r="M1698" s="81"/>
      <c r="N1698" s="81"/>
      <c r="O1698" s="82"/>
      <c r="P1698" s="81"/>
      <c r="Q1698" s="81"/>
      <c r="R1698" s="81"/>
      <c r="S1698" s="81"/>
      <c r="T1698" s="81"/>
      <c r="U1698" s="81">
        <f t="shared" si="107"/>
        <v>0</v>
      </c>
      <c r="V1698" s="81">
        <f>IFERROR(VLOOKUP(A1698,'Competitors Links &amp; Pricings'!A:G,3,0),"")</f>
        <v>316.13</v>
      </c>
      <c r="W1698" s="81">
        <f>IFERROR(VLOOKUP(A1698,'Competitors Links &amp; Pricings'!A:G,5,0),"")</f>
        <v>299.99</v>
      </c>
      <c r="X1698" s="81" t="str">
        <f>IFERROR(VLOOKUP(A1698,'Competitors Links &amp; Pricings'!A:G,7,0),"")</f>
        <v xml:space="preserve"> </v>
      </c>
      <c r="Y1698" s="81">
        <f>IFERROR(VLOOKUP(A1698,'Competitors Links &amp; Pricings'!A:L,8,0),"")</f>
        <v>13.6</v>
      </c>
      <c r="Z1698" s="81">
        <f>IFERROR(VLOOKUP(A1698,'Competitors Links &amp; Pricings'!A:L,9,0),"")</f>
        <v>6.9</v>
      </c>
      <c r="AA1698" s="81">
        <f>IFERROR(VLOOKUP(A1698,'Competitors Links &amp; Pricings'!A:L,10,0),"")</f>
        <v>48.5</v>
      </c>
      <c r="AB1698" s="81">
        <f>IFERROR(VLOOKUP(A1698,'Competitors Links &amp; Pricings'!A:L,11,0),"")</f>
        <v>10.9</v>
      </c>
    </row>
    <row r="1699" spans="1:28" s="83" customFormat="1" ht="12" x14ac:dyDescent="0.25">
      <c r="A1699" s="81" t="s">
        <v>5194</v>
      </c>
      <c r="B1699" s="89">
        <v>2954.26</v>
      </c>
      <c r="C1699" s="89">
        <v>3905.79</v>
      </c>
      <c r="D1699" s="106">
        <f t="shared" si="104"/>
        <v>0.24362036873462212</v>
      </c>
      <c r="E1699" s="90">
        <f t="shared" si="105"/>
        <v>0</v>
      </c>
      <c r="F1699" s="90">
        <f t="shared" si="106"/>
        <v>3985.5</v>
      </c>
      <c r="G1699" s="82" t="s">
        <v>34</v>
      </c>
      <c r="H1699" s="81" t="s">
        <v>5195</v>
      </c>
      <c r="I1699" s="81" t="s">
        <v>5196</v>
      </c>
      <c r="J1699" s="81" t="s">
        <v>5193</v>
      </c>
      <c r="K1699" s="81"/>
      <c r="L1699" s="81"/>
      <c r="M1699" s="81"/>
      <c r="N1699" s="81"/>
      <c r="O1699" s="82"/>
      <c r="P1699" s="81"/>
      <c r="Q1699" s="81"/>
      <c r="R1699" s="81"/>
      <c r="S1699" s="81"/>
      <c r="T1699" s="81"/>
      <c r="U1699" s="81">
        <f t="shared" si="107"/>
        <v>0</v>
      </c>
      <c r="V1699" s="81">
        <f>IFERROR(VLOOKUP(A1699,'Competitors Links &amp; Pricings'!A:G,3,0),"")</f>
        <v>3985.5</v>
      </c>
      <c r="W1699" s="81" t="str">
        <f>IFERROR(VLOOKUP(A1699,'Competitors Links &amp; Pricings'!A:G,5,0),"")</f>
        <v xml:space="preserve"> </v>
      </c>
      <c r="X1699" s="81" t="str">
        <f>IFERROR(VLOOKUP(A1699,'Competitors Links &amp; Pricings'!A:G,7,0),"")</f>
        <v xml:space="preserve"> </v>
      </c>
      <c r="Y1699" s="81">
        <f>IFERROR(VLOOKUP(A1699,'Competitors Links &amp; Pricings'!A:L,8,0),"")</f>
        <v>16.3</v>
      </c>
      <c r="Z1699" s="81">
        <f>IFERROR(VLOOKUP(A1699,'Competitors Links &amp; Pricings'!A:L,9,0),"")</f>
        <v>6.9</v>
      </c>
      <c r="AA1699" s="81">
        <f>IFERROR(VLOOKUP(A1699,'Competitors Links &amp; Pricings'!A:L,10,0),"")</f>
        <v>70.5</v>
      </c>
      <c r="AB1699" s="81">
        <f>IFERROR(VLOOKUP(A1699,'Competitors Links &amp; Pricings'!A:L,11,0),"")</f>
        <v>33.6</v>
      </c>
    </row>
    <row r="1700" spans="1:28" s="83" customFormat="1" ht="12" x14ac:dyDescent="0.25">
      <c r="A1700" s="81" t="s">
        <v>5197</v>
      </c>
      <c r="B1700" s="89">
        <v>0.53</v>
      </c>
      <c r="C1700" s="89">
        <v>0.64</v>
      </c>
      <c r="D1700" s="106">
        <f t="shared" si="104"/>
        <v>0.17187499999999997</v>
      </c>
      <c r="E1700" s="90">
        <f t="shared" si="105"/>
        <v>0</v>
      </c>
      <c r="F1700" s="90">
        <f t="shared" si="106"/>
        <v>0.63</v>
      </c>
      <c r="G1700" s="82" t="s">
        <v>34</v>
      </c>
      <c r="H1700" s="81" t="s">
        <v>5198</v>
      </c>
      <c r="I1700" s="81" t="s">
        <v>5199</v>
      </c>
      <c r="J1700" s="81" t="s">
        <v>169</v>
      </c>
      <c r="K1700" s="81"/>
      <c r="L1700" s="81"/>
      <c r="M1700" s="81"/>
      <c r="N1700" s="81"/>
      <c r="O1700" s="82"/>
      <c r="P1700" s="81"/>
      <c r="Q1700" s="81"/>
      <c r="R1700" s="81"/>
      <c r="S1700" s="81"/>
      <c r="T1700" s="81"/>
      <c r="U1700" s="81">
        <f t="shared" si="107"/>
        <v>0</v>
      </c>
      <c r="V1700" s="81">
        <f>IFERROR(VLOOKUP(A1700,'Competitors Links &amp; Pricings'!A:G,3,0),"")</f>
        <v>0.69</v>
      </c>
      <c r="W1700" s="81">
        <f>IFERROR(VLOOKUP(A1700,'Competitors Links &amp; Pricings'!A:G,5,0),"")</f>
        <v>0.85</v>
      </c>
      <c r="X1700" s="81">
        <f>IFERROR(VLOOKUP(A1700,'Competitors Links &amp; Pricings'!A:G,7,0),"")</f>
        <v>0.63</v>
      </c>
      <c r="Y1700" s="81">
        <f>IFERROR(VLOOKUP(A1700,'Competitors Links &amp; Pricings'!A:L,8,0),"")</f>
        <v>2</v>
      </c>
      <c r="Z1700" s="81">
        <f>IFERROR(VLOOKUP(A1700,'Competitors Links &amp; Pricings'!A:L,9,0),"")</f>
        <v>5</v>
      </c>
      <c r="AA1700" s="81">
        <f>IFERROR(VLOOKUP(A1700,'Competitors Links &amp; Pricings'!A:L,10,0),"")</f>
        <v>0.03</v>
      </c>
      <c r="AB1700" s="81">
        <f>IFERROR(VLOOKUP(A1700,'Competitors Links &amp; Pricings'!A:L,11,0),"")</f>
        <v>2</v>
      </c>
    </row>
    <row r="1701" spans="1:28" s="83" customFormat="1" ht="12" x14ac:dyDescent="0.25">
      <c r="A1701" s="81" t="s">
        <v>5200</v>
      </c>
      <c r="B1701" s="89">
        <v>0.33</v>
      </c>
      <c r="C1701" s="89">
        <v>0.41</v>
      </c>
      <c r="D1701" s="106">
        <f t="shared" si="104"/>
        <v>0.19512195121951212</v>
      </c>
      <c r="E1701" s="90">
        <f t="shared" si="105"/>
        <v>0</v>
      </c>
      <c r="F1701" s="90">
        <f t="shared" si="106"/>
        <v>0.31</v>
      </c>
      <c r="G1701" s="82" t="s">
        <v>34</v>
      </c>
      <c r="H1701" s="81" t="s">
        <v>5201</v>
      </c>
      <c r="I1701" s="81" t="s">
        <v>5202</v>
      </c>
      <c r="J1701" s="81" t="s">
        <v>169</v>
      </c>
      <c r="K1701" s="81"/>
      <c r="L1701" s="81"/>
      <c r="M1701" s="81"/>
      <c r="N1701" s="81"/>
      <c r="O1701" s="82"/>
      <c r="P1701" s="81"/>
      <c r="Q1701" s="81"/>
      <c r="R1701" s="81"/>
      <c r="S1701" s="81"/>
      <c r="T1701" s="81"/>
      <c r="U1701" s="81">
        <f t="shared" si="107"/>
        <v>0</v>
      </c>
      <c r="V1701" s="81">
        <f>IFERROR(VLOOKUP(A1701,'Competitors Links &amp; Pricings'!A:G,3,0),"")</f>
        <v>0.5</v>
      </c>
      <c r="W1701" s="81">
        <f>IFERROR(VLOOKUP(A1701,'Competitors Links &amp; Pricings'!A:G,5,0),"")</f>
        <v>0.31</v>
      </c>
      <c r="X1701" s="81">
        <f>IFERROR(VLOOKUP(A1701,'Competitors Links &amp; Pricings'!A:G,7,0),"")</f>
        <v>0.6</v>
      </c>
      <c r="Y1701" s="81">
        <f>IFERROR(VLOOKUP(A1701,'Competitors Links &amp; Pricings'!A:L,8,0),"")</f>
        <v>0.04</v>
      </c>
      <c r="Z1701" s="81">
        <f>IFERROR(VLOOKUP(A1701,'Competitors Links &amp; Pricings'!A:L,9,0),"")</f>
        <v>0.03</v>
      </c>
      <c r="AA1701" s="81">
        <f>IFERROR(VLOOKUP(A1701,'Competitors Links &amp; Pricings'!A:L,10,0),"")</f>
        <v>0.09</v>
      </c>
      <c r="AB1701" s="81">
        <f>IFERROR(VLOOKUP(A1701,'Competitors Links &amp; Pricings'!A:L,11,0),"")</f>
        <v>1.65</v>
      </c>
    </row>
    <row r="1702" spans="1:28" s="83" customFormat="1" ht="12" x14ac:dyDescent="0.25">
      <c r="A1702" s="81" t="s">
        <v>5203</v>
      </c>
      <c r="B1702" s="89">
        <v>0.3</v>
      </c>
      <c r="C1702" s="89">
        <v>0.37</v>
      </c>
      <c r="D1702" s="106">
        <f t="shared" si="104"/>
        <v>0.1891891891891892</v>
      </c>
      <c r="E1702" s="90">
        <f t="shared" si="105"/>
        <v>0</v>
      </c>
      <c r="F1702" s="90">
        <f t="shared" si="106"/>
        <v>0.33</v>
      </c>
      <c r="G1702" s="82" t="s">
        <v>34</v>
      </c>
      <c r="H1702" s="81" t="s">
        <v>5204</v>
      </c>
      <c r="I1702" s="81" t="s">
        <v>5205</v>
      </c>
      <c r="J1702" s="81" t="s">
        <v>169</v>
      </c>
      <c r="K1702" s="81"/>
      <c r="L1702" s="81"/>
      <c r="M1702" s="81"/>
      <c r="N1702" s="81"/>
      <c r="O1702" s="82"/>
      <c r="P1702" s="81"/>
      <c r="Q1702" s="81"/>
      <c r="R1702" s="81"/>
      <c r="S1702" s="81"/>
      <c r="T1702" s="81"/>
      <c r="U1702" s="81">
        <f t="shared" si="107"/>
        <v>0</v>
      </c>
      <c r="V1702" s="81">
        <f>IFERROR(VLOOKUP(A1702,'Competitors Links &amp; Pricings'!A:G,3,0),"")</f>
        <v>0.33</v>
      </c>
      <c r="W1702" s="81" t="str">
        <f>IFERROR(VLOOKUP(A1702,'Competitors Links &amp; Pricings'!A:G,5,0),"")</f>
        <v xml:space="preserve"> </v>
      </c>
      <c r="X1702" s="81" t="str">
        <f>IFERROR(VLOOKUP(A1702,'Competitors Links &amp; Pricings'!A:G,7,0),"")</f>
        <v xml:space="preserve"> </v>
      </c>
      <c r="Y1702" s="81">
        <f>IFERROR(VLOOKUP(A1702,'Competitors Links &amp; Pricings'!A:L,8,0),"")</f>
        <v>0.04</v>
      </c>
      <c r="Z1702" s="81">
        <f>IFERROR(VLOOKUP(A1702,'Competitors Links &amp; Pricings'!A:L,9,0),"")</f>
        <v>0.03</v>
      </c>
      <c r="AA1702" s="81">
        <f>IFERROR(VLOOKUP(A1702,'Competitors Links &amp; Pricings'!A:L,10,0),"")</f>
        <v>0.09</v>
      </c>
      <c r="AB1702" s="81">
        <f>IFERROR(VLOOKUP(A1702,'Competitors Links &amp; Pricings'!A:L,11,0),"")</f>
        <v>1.65</v>
      </c>
    </row>
    <row r="1703" spans="1:28" s="83" customFormat="1" ht="12" x14ac:dyDescent="0.25">
      <c r="A1703" s="81" t="s">
        <v>5206</v>
      </c>
      <c r="B1703" s="89">
        <v>0.46</v>
      </c>
      <c r="C1703" s="89">
        <v>0.56000000000000005</v>
      </c>
      <c r="D1703" s="106">
        <f t="shared" si="104"/>
        <v>0.1785714285714286</v>
      </c>
      <c r="E1703" s="90">
        <f t="shared" si="105"/>
        <v>0</v>
      </c>
      <c r="F1703" s="90">
        <f t="shared" si="106"/>
        <v>0.6</v>
      </c>
      <c r="G1703" s="82" t="s">
        <v>34</v>
      </c>
      <c r="H1703" s="81" t="s">
        <v>5207</v>
      </c>
      <c r="I1703" s="81" t="s">
        <v>5208</v>
      </c>
      <c r="J1703" s="81" t="s">
        <v>169</v>
      </c>
      <c r="K1703" s="81"/>
      <c r="L1703" s="81"/>
      <c r="M1703" s="81"/>
      <c r="N1703" s="81"/>
      <c r="O1703" s="82"/>
      <c r="P1703" s="81"/>
      <c r="Q1703" s="81"/>
      <c r="R1703" s="81"/>
      <c r="S1703" s="81"/>
      <c r="T1703" s="81"/>
      <c r="U1703" s="81">
        <f t="shared" si="107"/>
        <v>0</v>
      </c>
      <c r="V1703" s="81">
        <f>IFERROR(VLOOKUP(A1703,'Competitors Links &amp; Pricings'!A:G,3,0),"")</f>
        <v>0.6</v>
      </c>
      <c r="W1703" s="81">
        <f>IFERROR(VLOOKUP(A1703,'Competitors Links &amp; Pricings'!A:G,5,0),"")</f>
        <v>1.72</v>
      </c>
      <c r="X1703" s="81">
        <f>IFERROR(VLOOKUP(A1703,'Competitors Links &amp; Pricings'!A:G,7,0),"")</f>
        <v>0.85</v>
      </c>
      <c r="Y1703" s="81">
        <f>IFERROR(VLOOKUP(A1703,'Competitors Links &amp; Pricings'!A:L,8,0),"")</f>
        <v>6</v>
      </c>
      <c r="Z1703" s="81">
        <f>IFERROR(VLOOKUP(A1703,'Competitors Links &amp; Pricings'!A:L,9,0),"")</f>
        <v>9</v>
      </c>
      <c r="AA1703" s="81">
        <f>IFERROR(VLOOKUP(A1703,'Competitors Links &amp; Pricings'!A:L,10,0),"")</f>
        <v>0.02</v>
      </c>
      <c r="AB1703" s="81">
        <f>IFERROR(VLOOKUP(A1703,'Competitors Links &amp; Pricings'!A:L,11,0),"")</f>
        <v>6</v>
      </c>
    </row>
    <row r="1704" spans="1:28" s="83" customFormat="1" ht="12" x14ac:dyDescent="0.25">
      <c r="A1704" s="81" t="s">
        <v>5209</v>
      </c>
      <c r="B1704" s="89">
        <v>1514.29</v>
      </c>
      <c r="C1704" s="89">
        <v>1950</v>
      </c>
      <c r="D1704" s="106">
        <f t="shared" si="104"/>
        <v>0.22344102564102566</v>
      </c>
      <c r="E1704" s="90">
        <f t="shared" si="105"/>
        <v>0</v>
      </c>
      <c r="F1704" s="90">
        <f t="shared" si="106"/>
        <v>2313.9</v>
      </c>
      <c r="G1704" s="82" t="s">
        <v>60</v>
      </c>
      <c r="H1704" s="81" t="s">
        <v>5210</v>
      </c>
      <c r="I1704" s="81" t="s">
        <v>5211</v>
      </c>
      <c r="J1704" s="81" t="s">
        <v>251</v>
      </c>
      <c r="K1704" s="81"/>
      <c r="L1704" s="81"/>
      <c r="M1704" s="81"/>
      <c r="N1704" s="81"/>
      <c r="O1704" s="82"/>
      <c r="P1704" s="81"/>
      <c r="Q1704" s="81"/>
      <c r="R1704" s="81"/>
      <c r="S1704" s="81"/>
      <c r="T1704" s="81"/>
      <c r="U1704" s="81">
        <f t="shared" si="107"/>
        <v>0</v>
      </c>
      <c r="V1704" s="81">
        <f>IFERROR(VLOOKUP(A1704,'Competitors Links &amp; Pricings'!A:G,3,0),"")</f>
        <v>2313.9</v>
      </c>
      <c r="W1704" s="81" t="str">
        <f>IFERROR(VLOOKUP(A1704,'Competitors Links &amp; Pricings'!A:G,5,0),"")</f>
        <v xml:space="preserve"> </v>
      </c>
      <c r="X1704" s="81" t="str">
        <f>IFERROR(VLOOKUP(A1704,'Competitors Links &amp; Pricings'!A:G,7,0),"")</f>
        <v xml:space="preserve"> </v>
      </c>
      <c r="Y1704" s="81">
        <f>IFERROR(VLOOKUP(A1704,'Competitors Links &amp; Pricings'!A:L,8,0),"")</f>
        <v>5.12</v>
      </c>
      <c r="Z1704" s="81">
        <f>IFERROR(VLOOKUP(A1704,'Competitors Links &amp; Pricings'!A:L,9,0),"")</f>
        <v>5.0999999999999996</v>
      </c>
      <c r="AA1704" s="81">
        <f>IFERROR(VLOOKUP(A1704,'Competitors Links &amp; Pricings'!A:L,10,0),"")</f>
        <v>73.2</v>
      </c>
      <c r="AB1704" s="81">
        <f>IFERROR(VLOOKUP(A1704,'Competitors Links &amp; Pricings'!A:L,11,0),"")</f>
        <v>31.8</v>
      </c>
    </row>
    <row r="1705" spans="1:28" s="83" customFormat="1" ht="12" x14ac:dyDescent="0.25">
      <c r="A1705" s="81" t="s">
        <v>5212</v>
      </c>
      <c r="B1705" s="89">
        <v>5.26</v>
      </c>
      <c r="C1705" s="89">
        <v>6.18</v>
      </c>
      <c r="D1705" s="106">
        <f t="shared" si="104"/>
        <v>0.14886731391585761</v>
      </c>
      <c r="E1705" s="90">
        <f t="shared" si="105"/>
        <v>0</v>
      </c>
      <c r="F1705" s="90">
        <f t="shared" si="106"/>
        <v>6.23</v>
      </c>
      <c r="G1705" s="82" t="s">
        <v>34</v>
      </c>
      <c r="H1705" s="81" t="s">
        <v>5213</v>
      </c>
      <c r="I1705" s="81" t="s">
        <v>5214</v>
      </c>
      <c r="J1705" s="81" t="s">
        <v>169</v>
      </c>
      <c r="K1705" s="81"/>
      <c r="L1705" s="81"/>
      <c r="M1705" s="81"/>
      <c r="N1705" s="81"/>
      <c r="O1705" s="82"/>
      <c r="P1705" s="81"/>
      <c r="Q1705" s="81"/>
      <c r="R1705" s="81"/>
      <c r="S1705" s="81"/>
      <c r="T1705" s="81"/>
      <c r="U1705" s="81">
        <f t="shared" si="107"/>
        <v>0</v>
      </c>
      <c r="V1705" s="81">
        <f>IFERROR(VLOOKUP(A1705,'Competitors Links &amp; Pricings'!A:G,3,0),"")</f>
        <v>6.23</v>
      </c>
      <c r="W1705" s="81">
        <f>IFERROR(VLOOKUP(A1705,'Competitors Links &amp; Pricings'!A:G,5,0),"")</f>
        <v>12</v>
      </c>
      <c r="X1705" s="81">
        <f>IFERROR(VLOOKUP(A1705,'Competitors Links &amp; Pricings'!A:G,7,0),"")</f>
        <v>10.050000000000001</v>
      </c>
      <c r="Y1705" s="81">
        <f>IFERROR(VLOOKUP(A1705,'Competitors Links &amp; Pricings'!A:L,8,0),"")</f>
        <v>3</v>
      </c>
      <c r="Z1705" s="81">
        <f>IFERROR(VLOOKUP(A1705,'Competitors Links &amp; Pricings'!A:L,9,0),"")</f>
        <v>2</v>
      </c>
      <c r="AA1705" s="81">
        <f>IFERROR(VLOOKUP(A1705,'Competitors Links &amp; Pricings'!A:L,10,0),"")</f>
        <v>0.55000000000000004</v>
      </c>
      <c r="AB1705" s="81">
        <f>IFERROR(VLOOKUP(A1705,'Competitors Links &amp; Pricings'!A:L,11,0),"")</f>
        <v>2</v>
      </c>
    </row>
    <row r="1706" spans="1:28" s="83" customFormat="1" ht="12" x14ac:dyDescent="0.25">
      <c r="A1706" s="81" t="s">
        <v>5215</v>
      </c>
      <c r="B1706" s="89">
        <v>496.82</v>
      </c>
      <c r="C1706" s="89">
        <v>591.45000000000005</v>
      </c>
      <c r="D1706" s="106">
        <f t="shared" si="104"/>
        <v>0.15999661848000685</v>
      </c>
      <c r="E1706" s="90">
        <f t="shared" si="105"/>
        <v>0</v>
      </c>
      <c r="F1706" s="90">
        <f t="shared" si="106"/>
        <v>509</v>
      </c>
      <c r="G1706" s="82" t="s">
        <v>34</v>
      </c>
      <c r="H1706" s="81" t="s">
        <v>5216</v>
      </c>
      <c r="I1706" s="81" t="s">
        <v>5217</v>
      </c>
      <c r="J1706" s="81" t="s">
        <v>5218</v>
      </c>
      <c r="K1706" s="81"/>
      <c r="L1706" s="81"/>
      <c r="M1706" s="81"/>
      <c r="N1706" s="81"/>
      <c r="O1706" s="82"/>
      <c r="P1706" s="81"/>
      <c r="Q1706" s="81"/>
      <c r="R1706" s="81"/>
      <c r="S1706" s="81"/>
      <c r="T1706" s="81"/>
      <c r="U1706" s="81">
        <f t="shared" si="107"/>
        <v>0</v>
      </c>
      <c r="V1706" s="81">
        <f>IFERROR(VLOOKUP(A1706,'Competitors Links &amp; Pricings'!A:G,3,0),"")</f>
        <v>519</v>
      </c>
      <c r="W1706" s="81">
        <f>IFERROR(VLOOKUP(A1706,'Competitors Links &amp; Pricings'!A:G,5,0),"")</f>
        <v>509</v>
      </c>
      <c r="X1706" s="81">
        <f>IFERROR(VLOOKUP(A1706,'Competitors Links &amp; Pricings'!A:G,7,0),"")</f>
        <v>604.91</v>
      </c>
      <c r="Y1706" s="81">
        <f>IFERROR(VLOOKUP(A1706,'Competitors Links &amp; Pricings'!A:L,8,0),"")</f>
        <v>10</v>
      </c>
      <c r="Z1706" s="81">
        <f>IFERROR(VLOOKUP(A1706,'Competitors Links &amp; Pricings'!A:L,9,0),"")</f>
        <v>22</v>
      </c>
      <c r="AA1706" s="81">
        <f>IFERROR(VLOOKUP(A1706,'Competitors Links &amp; Pricings'!A:L,10,0),"")</f>
        <v>280</v>
      </c>
      <c r="AB1706" s="81">
        <f>IFERROR(VLOOKUP(A1706,'Competitors Links &amp; Pricings'!A:L,11,0),"")</f>
        <v>69</v>
      </c>
    </row>
    <row r="1707" spans="1:28" s="83" customFormat="1" ht="12" x14ac:dyDescent="0.25">
      <c r="A1707" s="81" t="s">
        <v>5219</v>
      </c>
      <c r="B1707" s="89">
        <v>820.97</v>
      </c>
      <c r="C1707" s="89">
        <v>974.19</v>
      </c>
      <c r="D1707" s="106">
        <f t="shared" si="104"/>
        <v>0.15727938081893678</v>
      </c>
      <c r="E1707" s="90">
        <f t="shared" si="105"/>
        <v>0</v>
      </c>
      <c r="F1707" s="90">
        <f t="shared" si="106"/>
        <v>909</v>
      </c>
      <c r="G1707" s="82" t="s">
        <v>34</v>
      </c>
      <c r="H1707" s="81" t="s">
        <v>5220</v>
      </c>
      <c r="I1707" s="81" t="s">
        <v>5221</v>
      </c>
      <c r="J1707" s="81" t="s">
        <v>5218</v>
      </c>
      <c r="K1707" s="81"/>
      <c r="L1707" s="81"/>
      <c r="M1707" s="81"/>
      <c r="N1707" s="81"/>
      <c r="O1707" s="82"/>
      <c r="P1707" s="81"/>
      <c r="Q1707" s="81"/>
      <c r="R1707" s="81"/>
      <c r="S1707" s="81"/>
      <c r="T1707" s="81"/>
      <c r="U1707" s="81">
        <f t="shared" si="107"/>
        <v>0</v>
      </c>
      <c r="V1707" s="81">
        <f>IFERROR(VLOOKUP(A1707,'Competitors Links &amp; Pricings'!A:G,3,0),"")</f>
        <v>909</v>
      </c>
      <c r="W1707" s="81">
        <f>IFERROR(VLOOKUP(A1707,'Competitors Links &amp; Pricings'!A:G,5,0),"")</f>
        <v>929</v>
      </c>
      <c r="X1707" s="81">
        <f>IFERROR(VLOOKUP(A1707,'Competitors Links &amp; Pricings'!A:G,7,0),"")</f>
        <v>1298.3900000000001</v>
      </c>
      <c r="Y1707" s="81">
        <f>IFERROR(VLOOKUP(A1707,'Competitors Links &amp; Pricings'!A:L,8,0),"")</f>
        <v>13.5</v>
      </c>
      <c r="Z1707" s="81">
        <f>IFERROR(VLOOKUP(A1707,'Competitors Links &amp; Pricings'!A:L,9,0),"")</f>
        <v>6.3</v>
      </c>
      <c r="AA1707" s="81">
        <f>IFERROR(VLOOKUP(A1707,'Competitors Links &amp; Pricings'!A:L,10,0),"")</f>
        <v>39</v>
      </c>
      <c r="AB1707" s="81">
        <f>IFERROR(VLOOKUP(A1707,'Competitors Links &amp; Pricings'!A:L,11,0),"")</f>
        <v>30</v>
      </c>
    </row>
    <row r="1708" spans="1:28" s="83" customFormat="1" ht="12" x14ac:dyDescent="0.25">
      <c r="A1708" s="81" t="s">
        <v>5222</v>
      </c>
      <c r="B1708" s="89">
        <v>40.450000000000003</v>
      </c>
      <c r="C1708" s="89">
        <v>49.9</v>
      </c>
      <c r="D1708" s="106">
        <f t="shared" si="104"/>
        <v>0.18937875751502997</v>
      </c>
      <c r="E1708" s="90">
        <f t="shared" si="105"/>
        <v>0</v>
      </c>
      <c r="F1708" s="90">
        <f t="shared" si="106"/>
        <v>46.99</v>
      </c>
      <c r="G1708" s="82" t="s">
        <v>888</v>
      </c>
      <c r="H1708" s="111" t="s">
        <v>5223</v>
      </c>
      <c r="I1708" s="81" t="s">
        <v>5224</v>
      </c>
      <c r="J1708" s="81" t="s">
        <v>5218</v>
      </c>
      <c r="K1708" s="81"/>
      <c r="L1708" s="81"/>
      <c r="M1708" s="81"/>
      <c r="N1708" s="81"/>
      <c r="O1708" s="82"/>
      <c r="P1708" s="81"/>
      <c r="Q1708" s="81"/>
      <c r="R1708" s="81"/>
      <c r="S1708" s="81"/>
      <c r="T1708" s="81"/>
      <c r="U1708" s="81">
        <f t="shared" si="107"/>
        <v>0</v>
      </c>
      <c r="V1708" s="81">
        <f>IFERROR(VLOOKUP(A1708,'Competitors Links &amp; Pricings'!A:G,3,0),"")</f>
        <v>46.99</v>
      </c>
      <c r="W1708" s="81">
        <f>IFERROR(VLOOKUP(A1708,'Competitors Links &amp; Pricings'!A:G,5,0),"")</f>
        <v>48.83</v>
      </c>
      <c r="X1708" s="81" t="str">
        <f>IFERROR(VLOOKUP(A1708,'Competitors Links &amp; Pricings'!A:G,7,0),"")</f>
        <v xml:space="preserve"> </v>
      </c>
      <c r="Y1708" s="81">
        <f>IFERROR(VLOOKUP(A1708,'Competitors Links &amp; Pricings'!A:L,8,0),"")</f>
        <v>1</v>
      </c>
      <c r="Z1708" s="81">
        <f>IFERROR(VLOOKUP(A1708,'Competitors Links &amp; Pricings'!A:L,9,0),"")</f>
        <v>3</v>
      </c>
      <c r="AA1708" s="81">
        <f>IFERROR(VLOOKUP(A1708,'Competitors Links &amp; Pricings'!A:L,10,0),"")</f>
        <v>0.5</v>
      </c>
      <c r="AB1708" s="81">
        <f>IFERROR(VLOOKUP(A1708,'Competitors Links &amp; Pricings'!A:L,11,0),"")</f>
        <v>1.5</v>
      </c>
    </row>
    <row r="1709" spans="1:28" s="92" customFormat="1" ht="12" x14ac:dyDescent="0.25">
      <c r="A1709" s="91" t="s">
        <v>5225</v>
      </c>
      <c r="B1709" s="89">
        <v>205.39</v>
      </c>
      <c r="C1709" s="89">
        <v>255.85</v>
      </c>
      <c r="D1709" s="106">
        <f t="shared" si="104"/>
        <v>0.19722493648622244</v>
      </c>
      <c r="E1709" s="90">
        <f t="shared" si="105"/>
        <v>0</v>
      </c>
      <c r="F1709" s="90">
        <f t="shared" si="106"/>
        <v>239.99</v>
      </c>
      <c r="G1709" s="100" t="s">
        <v>527</v>
      </c>
      <c r="H1709" s="101" t="s">
        <v>5226</v>
      </c>
      <c r="I1709" s="101" t="s">
        <v>5227</v>
      </c>
      <c r="J1709" s="101" t="s">
        <v>5218</v>
      </c>
      <c r="K1709" s="101"/>
      <c r="L1709" s="101"/>
      <c r="M1709" s="101"/>
      <c r="N1709" s="101"/>
      <c r="O1709" s="100"/>
      <c r="P1709" s="101"/>
      <c r="Q1709" s="101"/>
      <c r="R1709" s="101"/>
      <c r="S1709" s="101"/>
      <c r="T1709" s="101"/>
      <c r="U1709" s="81">
        <f t="shared" si="107"/>
        <v>0</v>
      </c>
      <c r="V1709" s="101">
        <f>IFERROR(VLOOKUP(A1709,'Competitors Links &amp; Pricings'!A:G,3,0),"")</f>
        <v>282</v>
      </c>
      <c r="W1709" s="101">
        <f>IFERROR(VLOOKUP(A1709,'Competitors Links &amp; Pricings'!A:G,5,0),"")</f>
        <v>239.99</v>
      </c>
      <c r="X1709" s="101">
        <f>IFERROR(VLOOKUP(A1709,'Competitors Links &amp; Pricings'!A:G,7,0),"")</f>
        <v>308.7</v>
      </c>
      <c r="Y1709" s="101">
        <f>IFERROR(VLOOKUP(A1709,'Competitors Links &amp; Pricings'!A:L,8,0),"")</f>
        <v>5.5</v>
      </c>
      <c r="Z1709" s="101">
        <f>IFERROR(VLOOKUP(A1709,'Competitors Links &amp; Pricings'!A:L,9,0),"")</f>
        <v>6.75</v>
      </c>
      <c r="AA1709" s="101">
        <f>IFERROR(VLOOKUP(A1709,'Competitors Links &amp; Pricings'!A:L,10,0),"")</f>
        <v>1.5</v>
      </c>
      <c r="AB1709" s="101">
        <f>IFERROR(VLOOKUP(A1709,'Competitors Links &amp; Pricings'!A:L,11,0),"")</f>
        <v>2.5</v>
      </c>
    </row>
    <row r="1710" spans="1:28" s="83" customFormat="1" ht="12" x14ac:dyDescent="0.25">
      <c r="A1710" s="81" t="s">
        <v>5228</v>
      </c>
      <c r="B1710" s="89">
        <v>2.1800000000000002</v>
      </c>
      <c r="C1710" s="89">
        <v>2.7</v>
      </c>
      <c r="D1710" s="106">
        <f t="shared" si="104"/>
        <v>0.19259259259259259</v>
      </c>
      <c r="E1710" s="90">
        <f t="shared" si="105"/>
        <v>0</v>
      </c>
      <c r="F1710" s="90">
        <f t="shared" si="106"/>
        <v>3.17</v>
      </c>
      <c r="G1710" s="82" t="s">
        <v>34</v>
      </c>
      <c r="H1710" s="81" t="s">
        <v>5229</v>
      </c>
      <c r="I1710" s="81" t="s">
        <v>5230</v>
      </c>
      <c r="J1710" s="81" t="s">
        <v>169</v>
      </c>
      <c r="K1710" s="81"/>
      <c r="L1710" s="81"/>
      <c r="M1710" s="81"/>
      <c r="N1710" s="81"/>
      <c r="O1710" s="82"/>
      <c r="P1710" s="81"/>
      <c r="Q1710" s="81"/>
      <c r="R1710" s="81"/>
      <c r="S1710" s="81"/>
      <c r="T1710" s="81"/>
      <c r="U1710" s="81">
        <f t="shared" si="107"/>
        <v>0</v>
      </c>
      <c r="V1710" s="81">
        <f>IFERROR(VLOOKUP(A1710,'Competitors Links &amp; Pricings'!A:G,3,0),"")</f>
        <v>3.17</v>
      </c>
      <c r="W1710" s="81" t="str">
        <f>IFERROR(VLOOKUP(A1710,'Competitors Links &amp; Pricings'!A:G,5,0),"")</f>
        <v xml:space="preserve"> </v>
      </c>
      <c r="X1710" s="81" t="str">
        <f>IFERROR(VLOOKUP(A1710,'Competitors Links &amp; Pricings'!A:G,7,0),"")</f>
        <v xml:space="preserve"> </v>
      </c>
      <c r="Y1710" s="81">
        <f>IFERROR(VLOOKUP(A1710,'Competitors Links &amp; Pricings'!A:L,8,0),"")</f>
        <v>8.25</v>
      </c>
      <c r="Z1710" s="81">
        <f>IFERROR(VLOOKUP(A1710,'Competitors Links &amp; Pricings'!A:L,9,0),"")</f>
        <v>18</v>
      </c>
      <c r="AA1710" s="81">
        <f>IFERROR(VLOOKUP(A1710,'Competitors Links &amp; Pricings'!A:L,10,0),"")</f>
        <v>0.02</v>
      </c>
      <c r="AB1710" s="81">
        <f>IFERROR(VLOOKUP(A1710,'Competitors Links &amp; Pricings'!A:L,11,0),"")</f>
        <v>5</v>
      </c>
    </row>
    <row r="1711" spans="1:28" s="83" customFormat="1" ht="12" x14ac:dyDescent="0.25">
      <c r="A1711" s="81" t="s">
        <v>5231</v>
      </c>
      <c r="B1711" s="89">
        <v>2796.59</v>
      </c>
      <c r="C1711" s="89">
        <v>3467.77</v>
      </c>
      <c r="D1711" s="106">
        <f t="shared" si="104"/>
        <v>0.19354801500676222</v>
      </c>
      <c r="E1711" s="90">
        <f t="shared" si="105"/>
        <v>0</v>
      </c>
      <c r="F1711" s="90">
        <f t="shared" si="106"/>
        <v>3691.5</v>
      </c>
      <c r="G1711" s="82" t="s">
        <v>34</v>
      </c>
      <c r="H1711" s="81" t="s">
        <v>5232</v>
      </c>
      <c r="I1711" s="81" t="s">
        <v>5233</v>
      </c>
      <c r="J1711" s="81" t="s">
        <v>5193</v>
      </c>
      <c r="K1711" s="81"/>
      <c r="L1711" s="81"/>
      <c r="M1711" s="81"/>
      <c r="N1711" s="81"/>
      <c r="O1711" s="82"/>
      <c r="P1711" s="81"/>
      <c r="Q1711" s="81"/>
      <c r="R1711" s="81"/>
      <c r="S1711" s="81"/>
      <c r="T1711" s="81"/>
      <c r="U1711" s="81">
        <f t="shared" si="107"/>
        <v>0</v>
      </c>
      <c r="V1711" s="81">
        <f>IFERROR(VLOOKUP(A1711,'Competitors Links &amp; Pricings'!A:G,3,0),"")</f>
        <v>3691.5</v>
      </c>
      <c r="W1711" s="81" t="str">
        <f>IFERROR(VLOOKUP(A1711,'Competitors Links &amp; Pricings'!A:G,5,0),"")</f>
        <v xml:space="preserve"> </v>
      </c>
      <c r="X1711" s="81" t="str">
        <f>IFERROR(VLOOKUP(A1711,'Competitors Links &amp; Pricings'!A:G,7,0),"")</f>
        <v xml:space="preserve"> </v>
      </c>
      <c r="Y1711" s="81">
        <f>IFERROR(VLOOKUP(A1711,'Competitors Links &amp; Pricings'!A:L,8,0),"")</f>
        <v>16.3</v>
      </c>
      <c r="Z1711" s="81">
        <f>IFERROR(VLOOKUP(A1711,'Competitors Links &amp; Pricings'!A:L,9,0),"")</f>
        <v>6.9</v>
      </c>
      <c r="AA1711" s="81">
        <f>IFERROR(VLOOKUP(A1711,'Competitors Links &amp; Pricings'!A:L,10,0),"")</f>
        <v>70.5</v>
      </c>
      <c r="AB1711" s="81">
        <f>IFERROR(VLOOKUP(A1711,'Competitors Links &amp; Pricings'!A:L,11,0),"")</f>
        <v>33.5</v>
      </c>
    </row>
    <row r="1712" spans="1:28" s="83" customFormat="1" ht="12" x14ac:dyDescent="0.25">
      <c r="A1712" s="81" t="s">
        <v>5234</v>
      </c>
      <c r="B1712" s="89">
        <v>2569.5100000000002</v>
      </c>
      <c r="C1712" s="89">
        <v>3397.17</v>
      </c>
      <c r="D1712" s="106">
        <f t="shared" si="104"/>
        <v>0.24363219974272698</v>
      </c>
      <c r="E1712" s="90">
        <f t="shared" si="105"/>
        <v>0</v>
      </c>
      <c r="F1712" s="90">
        <f t="shared" si="106"/>
        <v>3466.5</v>
      </c>
      <c r="G1712" s="82" t="s">
        <v>34</v>
      </c>
      <c r="H1712" s="81" t="s">
        <v>5235</v>
      </c>
      <c r="I1712" s="81" t="s">
        <v>5236</v>
      </c>
      <c r="J1712" s="81" t="s">
        <v>5193</v>
      </c>
      <c r="K1712" s="81"/>
      <c r="L1712" s="81"/>
      <c r="M1712" s="81"/>
      <c r="N1712" s="81"/>
      <c r="O1712" s="82"/>
      <c r="P1712" s="81"/>
      <c r="Q1712" s="81"/>
      <c r="R1712" s="81"/>
      <c r="S1712" s="81"/>
      <c r="T1712" s="81"/>
      <c r="U1712" s="81">
        <f t="shared" si="107"/>
        <v>0</v>
      </c>
      <c r="V1712" s="81">
        <f>IFERROR(VLOOKUP(A1712,'Competitors Links &amp; Pricings'!A:G,3,0),"")</f>
        <v>3466.5</v>
      </c>
      <c r="W1712" s="81" t="str">
        <f>IFERROR(VLOOKUP(A1712,'Competitors Links &amp; Pricings'!A:G,5,0),"")</f>
        <v xml:space="preserve"> </v>
      </c>
      <c r="X1712" s="81" t="str">
        <f>IFERROR(VLOOKUP(A1712,'Competitors Links &amp; Pricings'!A:G,7,0),"")</f>
        <v xml:space="preserve"> </v>
      </c>
      <c r="Y1712" s="81">
        <f>IFERROR(VLOOKUP(A1712,'Competitors Links &amp; Pricings'!A:L,8,0),"")</f>
        <v>16.3</v>
      </c>
      <c r="Z1712" s="81">
        <f>IFERROR(VLOOKUP(A1712,'Competitors Links &amp; Pricings'!A:L,9,0),"")</f>
        <v>6.9</v>
      </c>
      <c r="AA1712" s="81">
        <f>IFERROR(VLOOKUP(A1712,'Competitors Links &amp; Pricings'!A:L,10,0),"")</f>
        <v>70.5</v>
      </c>
      <c r="AB1712" s="81">
        <f>IFERROR(VLOOKUP(A1712,'Competitors Links &amp; Pricings'!A:L,11,0),"")</f>
        <v>33.4</v>
      </c>
    </row>
    <row r="1713" spans="1:28" s="83" customFormat="1" ht="12" x14ac:dyDescent="0.25">
      <c r="A1713" s="81" t="s">
        <v>5237</v>
      </c>
      <c r="B1713" s="89">
        <v>2456.8200000000002</v>
      </c>
      <c r="C1713" s="89">
        <v>3046.46</v>
      </c>
      <c r="D1713" s="106">
        <f t="shared" si="104"/>
        <v>0.19354923419312903</v>
      </c>
      <c r="E1713" s="90">
        <f t="shared" si="105"/>
        <v>0</v>
      </c>
      <c r="F1713" s="90">
        <f t="shared" si="106"/>
        <v>3243</v>
      </c>
      <c r="G1713" s="82" t="s">
        <v>34</v>
      </c>
      <c r="H1713" s="81" t="s">
        <v>5238</v>
      </c>
      <c r="I1713" s="81" t="s">
        <v>5239</v>
      </c>
      <c r="J1713" s="81" t="s">
        <v>5193</v>
      </c>
      <c r="K1713" s="81"/>
      <c r="L1713" s="81"/>
      <c r="M1713" s="81"/>
      <c r="N1713" s="81"/>
      <c r="O1713" s="82"/>
      <c r="P1713" s="81"/>
      <c r="Q1713" s="81"/>
      <c r="R1713" s="81"/>
      <c r="S1713" s="81"/>
      <c r="T1713" s="81"/>
      <c r="U1713" s="81">
        <f t="shared" si="107"/>
        <v>0</v>
      </c>
      <c r="V1713" s="81">
        <f>IFERROR(VLOOKUP(A1713,'Competitors Links &amp; Pricings'!A:G,3,0),"")</f>
        <v>3243</v>
      </c>
      <c r="W1713" s="81" t="str">
        <f>IFERROR(VLOOKUP(A1713,'Competitors Links &amp; Pricings'!A:G,5,0),"")</f>
        <v xml:space="preserve"> </v>
      </c>
      <c r="X1713" s="81" t="str">
        <f>IFERROR(VLOOKUP(A1713,'Competitors Links &amp; Pricings'!A:G,7,0),"")</f>
        <v xml:space="preserve"> </v>
      </c>
      <c r="Y1713" s="81">
        <f>IFERROR(VLOOKUP(A1713,'Competitors Links &amp; Pricings'!A:L,8,0),"")</f>
        <v>16.3</v>
      </c>
      <c r="Z1713" s="81">
        <f>IFERROR(VLOOKUP(A1713,'Competitors Links &amp; Pricings'!A:L,9,0),"")</f>
        <v>6.9</v>
      </c>
      <c r="AA1713" s="81">
        <f>IFERROR(VLOOKUP(A1713,'Competitors Links &amp; Pricings'!A:L,10,0),"")</f>
        <v>70.5</v>
      </c>
      <c r="AB1713" s="81">
        <f>IFERROR(VLOOKUP(A1713,'Competitors Links &amp; Pricings'!A:L,11,0),"")</f>
        <v>33.299999999999997</v>
      </c>
    </row>
    <row r="1714" spans="1:28" s="83" customFormat="1" ht="12" x14ac:dyDescent="0.25">
      <c r="A1714" s="81" t="s">
        <v>5240</v>
      </c>
      <c r="B1714" s="89">
        <v>2297.73</v>
      </c>
      <c r="C1714" s="89">
        <v>2972.34</v>
      </c>
      <c r="D1714" s="106">
        <f t="shared" si="104"/>
        <v>0.22696259512707162</v>
      </c>
      <c r="E1714" s="90">
        <f t="shared" si="105"/>
        <v>0</v>
      </c>
      <c r="F1714" s="90">
        <f t="shared" si="106"/>
        <v>3033</v>
      </c>
      <c r="G1714" s="82" t="s">
        <v>34</v>
      </c>
      <c r="H1714" s="81" t="s">
        <v>5241</v>
      </c>
      <c r="I1714" s="81" t="s">
        <v>5242</v>
      </c>
      <c r="J1714" s="81" t="s">
        <v>5193</v>
      </c>
      <c r="K1714" s="81"/>
      <c r="L1714" s="81"/>
      <c r="M1714" s="81"/>
      <c r="N1714" s="81"/>
      <c r="O1714" s="82"/>
      <c r="P1714" s="81"/>
      <c r="Q1714" s="81"/>
      <c r="R1714" s="81"/>
      <c r="S1714" s="81"/>
      <c r="T1714" s="81"/>
      <c r="U1714" s="81">
        <f t="shared" si="107"/>
        <v>0</v>
      </c>
      <c r="V1714" s="81">
        <f>IFERROR(VLOOKUP(A1714,'Competitors Links &amp; Pricings'!A:G,3,0),"")</f>
        <v>3033</v>
      </c>
      <c r="W1714" s="81" t="str">
        <f>IFERROR(VLOOKUP(A1714,'Competitors Links &amp; Pricings'!A:G,5,0),"")</f>
        <v xml:space="preserve"> </v>
      </c>
      <c r="X1714" s="81" t="str">
        <f>IFERROR(VLOOKUP(A1714,'Competitors Links &amp; Pricings'!A:G,7,0),"")</f>
        <v xml:space="preserve"> </v>
      </c>
      <c r="Y1714" s="81">
        <f>IFERROR(VLOOKUP(A1714,'Competitors Links &amp; Pricings'!A:L,8,0),"")</f>
        <v>16.3</v>
      </c>
      <c r="Z1714" s="81">
        <f>IFERROR(VLOOKUP(A1714,'Competitors Links &amp; Pricings'!A:L,9,0),"")</f>
        <v>6.9</v>
      </c>
      <c r="AA1714" s="81">
        <f>IFERROR(VLOOKUP(A1714,'Competitors Links &amp; Pricings'!A:L,10,0),"")</f>
        <v>68.2</v>
      </c>
      <c r="AB1714" s="81">
        <f>IFERROR(VLOOKUP(A1714,'Competitors Links &amp; Pricings'!A:L,11,0),"")</f>
        <v>33.299999999999997</v>
      </c>
    </row>
    <row r="1715" spans="1:28" s="83" customFormat="1" ht="12" x14ac:dyDescent="0.25">
      <c r="A1715" s="81" t="s">
        <v>5243</v>
      </c>
      <c r="B1715" s="89">
        <v>9.17</v>
      </c>
      <c r="C1715" s="89">
        <v>11.18</v>
      </c>
      <c r="D1715" s="106">
        <f t="shared" si="104"/>
        <v>0.17978533094812163</v>
      </c>
      <c r="E1715" s="90">
        <f t="shared" si="105"/>
        <v>0</v>
      </c>
      <c r="F1715" s="90">
        <f t="shared" si="106"/>
        <v>10.32</v>
      </c>
      <c r="G1715" s="82" t="s">
        <v>34</v>
      </c>
      <c r="H1715" s="81" t="s">
        <v>5244</v>
      </c>
      <c r="I1715" s="81" t="s">
        <v>5245</v>
      </c>
      <c r="J1715" s="81" t="s">
        <v>169</v>
      </c>
      <c r="K1715" s="81"/>
      <c r="L1715" s="81"/>
      <c r="M1715" s="81"/>
      <c r="N1715" s="81"/>
      <c r="O1715" s="82"/>
      <c r="P1715" s="81"/>
      <c r="Q1715" s="81"/>
      <c r="R1715" s="81"/>
      <c r="S1715" s="81"/>
      <c r="T1715" s="81"/>
      <c r="U1715" s="81">
        <f t="shared" si="107"/>
        <v>0</v>
      </c>
      <c r="V1715" s="81">
        <f>IFERROR(VLOOKUP(A1715,'Competitors Links &amp; Pricings'!A:G,3,0),"")</f>
        <v>10.32</v>
      </c>
      <c r="W1715" s="81" t="str">
        <f>IFERROR(VLOOKUP(A1715,'Competitors Links &amp; Pricings'!A:G,5,0),"")</f>
        <v xml:space="preserve"> </v>
      </c>
      <c r="X1715" s="81" t="str">
        <f>IFERROR(VLOOKUP(A1715,'Competitors Links &amp; Pricings'!A:G,7,0),"")</f>
        <v xml:space="preserve"> </v>
      </c>
      <c r="Y1715" s="81">
        <f>IFERROR(VLOOKUP(A1715,'Competitors Links &amp; Pricings'!A:L,8,0),"")</f>
        <v>4.5</v>
      </c>
      <c r="Z1715" s="81">
        <f>IFERROR(VLOOKUP(A1715,'Competitors Links &amp; Pricings'!A:L,9,0),"")</f>
        <v>6.5</v>
      </c>
      <c r="AA1715" s="81">
        <f>IFERROR(VLOOKUP(A1715,'Competitors Links &amp; Pricings'!A:L,10,0),"")</f>
        <v>1.19</v>
      </c>
      <c r="AB1715" s="81">
        <f>IFERROR(VLOOKUP(A1715,'Competitors Links &amp; Pricings'!A:L,11,0),"")</f>
        <v>3</v>
      </c>
    </row>
    <row r="1716" spans="1:28" s="83" customFormat="1" ht="12" x14ac:dyDescent="0.25">
      <c r="A1716" s="81" t="s">
        <v>5246</v>
      </c>
      <c r="B1716" s="89">
        <v>2161.36</v>
      </c>
      <c r="C1716" s="89">
        <v>2680.09</v>
      </c>
      <c r="D1716" s="106">
        <f t="shared" si="104"/>
        <v>0.19354947035360753</v>
      </c>
      <c r="E1716" s="90">
        <f t="shared" si="105"/>
        <v>0</v>
      </c>
      <c r="F1716" s="90">
        <f t="shared" si="106"/>
        <v>2853</v>
      </c>
      <c r="G1716" s="82" t="s">
        <v>34</v>
      </c>
      <c r="H1716" s="81" t="s">
        <v>5247</v>
      </c>
      <c r="I1716" s="81" t="s">
        <v>5248</v>
      </c>
      <c r="J1716" s="81" t="s">
        <v>5193</v>
      </c>
      <c r="K1716" s="81"/>
      <c r="L1716" s="81"/>
      <c r="M1716" s="81"/>
      <c r="N1716" s="81"/>
      <c r="O1716" s="82"/>
      <c r="P1716" s="81"/>
      <c r="Q1716" s="81"/>
      <c r="R1716" s="81"/>
      <c r="S1716" s="81"/>
      <c r="T1716" s="81"/>
      <c r="U1716" s="81">
        <f t="shared" si="107"/>
        <v>0</v>
      </c>
      <c r="V1716" s="81">
        <f>IFERROR(VLOOKUP(A1716,'Competitors Links &amp; Pricings'!A:G,3,0),"")</f>
        <v>2853</v>
      </c>
      <c r="W1716" s="81" t="str">
        <f>IFERROR(VLOOKUP(A1716,'Competitors Links &amp; Pricings'!A:G,5,0),"")</f>
        <v xml:space="preserve"> </v>
      </c>
      <c r="X1716" s="81" t="str">
        <f>IFERROR(VLOOKUP(A1716,'Competitors Links &amp; Pricings'!A:G,7,0),"")</f>
        <v xml:space="preserve"> </v>
      </c>
      <c r="Y1716" s="81">
        <f>IFERROR(VLOOKUP(A1716,'Competitors Links &amp; Pricings'!A:L,8,0),"")</f>
        <v>16.3</v>
      </c>
      <c r="Z1716" s="81">
        <f>IFERROR(VLOOKUP(A1716,'Competitors Links &amp; Pricings'!A:L,9,0),"")</f>
        <v>6.9</v>
      </c>
      <c r="AA1716" s="81">
        <f>IFERROR(VLOOKUP(A1716,'Competitors Links &amp; Pricings'!A:L,10,0),"")</f>
        <v>68.2</v>
      </c>
      <c r="AB1716" s="81">
        <f>IFERROR(VLOOKUP(A1716,'Competitors Links &amp; Pricings'!A:L,11,0),"")</f>
        <v>33.200000000000003</v>
      </c>
    </row>
    <row r="1717" spans="1:28" s="83" customFormat="1" ht="12" x14ac:dyDescent="0.25">
      <c r="A1717" s="81" t="s">
        <v>5249</v>
      </c>
      <c r="B1717" s="89">
        <v>3192.33</v>
      </c>
      <c r="C1717" s="89">
        <v>4218.8999999999996</v>
      </c>
      <c r="D1717" s="106">
        <f t="shared" si="104"/>
        <v>0.24332645950366205</v>
      </c>
      <c r="E1717" s="90">
        <f t="shared" si="105"/>
        <v>0</v>
      </c>
      <c r="F1717" s="90">
        <f t="shared" si="106"/>
        <v>4211.42</v>
      </c>
      <c r="G1717" s="82" t="s">
        <v>34</v>
      </c>
      <c r="H1717" s="81" t="s">
        <v>5250</v>
      </c>
      <c r="I1717" s="81" t="s">
        <v>5251</v>
      </c>
      <c r="J1717" s="81" t="s">
        <v>5193</v>
      </c>
      <c r="K1717" s="81"/>
      <c r="L1717" s="81"/>
      <c r="M1717" s="81"/>
      <c r="N1717" s="81"/>
      <c r="O1717" s="82"/>
      <c r="P1717" s="81"/>
      <c r="Q1717" s="81"/>
      <c r="R1717" s="81"/>
      <c r="S1717" s="81"/>
      <c r="T1717" s="81"/>
      <c r="U1717" s="81">
        <f t="shared" si="107"/>
        <v>0</v>
      </c>
      <c r="V1717" s="81">
        <f>IFERROR(VLOOKUP(A1717,'Competitors Links &amp; Pricings'!A:G,3,0),"")</f>
        <v>4211.42</v>
      </c>
      <c r="W1717" s="81">
        <f>IFERROR(VLOOKUP(A1717,'Competitors Links &amp; Pricings'!A:G,5,0),"")</f>
        <v>4211.42</v>
      </c>
      <c r="X1717" s="81">
        <f>IFERROR(VLOOKUP(A1717,'Competitors Links &amp; Pricings'!A:G,7,0),"")</f>
        <v>4211.42</v>
      </c>
      <c r="Y1717" s="81">
        <f>IFERROR(VLOOKUP(A1717,'Competitors Links &amp; Pricings'!A:L,8,0),"")</f>
        <v>16.3</v>
      </c>
      <c r="Z1717" s="81">
        <f>IFERROR(VLOOKUP(A1717,'Competitors Links &amp; Pricings'!A:L,9,0),"")</f>
        <v>6.9</v>
      </c>
      <c r="AA1717" s="81">
        <f>IFERROR(VLOOKUP(A1717,'Competitors Links &amp; Pricings'!A:L,10,0),"")</f>
        <v>70.5</v>
      </c>
      <c r="AB1717" s="81">
        <f>IFERROR(VLOOKUP(A1717,'Competitors Links &amp; Pricings'!A:L,11,0),"")</f>
        <v>33.1</v>
      </c>
    </row>
    <row r="1718" spans="1:28" s="83" customFormat="1" ht="12" x14ac:dyDescent="0.25">
      <c r="A1718" s="81" t="s">
        <v>5252</v>
      </c>
      <c r="B1718" s="89">
        <v>3031.82</v>
      </c>
      <c r="C1718" s="89">
        <v>3759.46</v>
      </c>
      <c r="D1718" s="106">
        <f t="shared" si="104"/>
        <v>0.19354907353715689</v>
      </c>
      <c r="E1718" s="90">
        <f t="shared" si="105"/>
        <v>0</v>
      </c>
      <c r="F1718" s="90">
        <f t="shared" si="106"/>
        <v>3915</v>
      </c>
      <c r="G1718" s="82" t="s">
        <v>34</v>
      </c>
      <c r="H1718" s="81" t="s">
        <v>5253</v>
      </c>
      <c r="I1718" s="81" t="s">
        <v>5254</v>
      </c>
      <c r="J1718" s="81" t="s">
        <v>5193</v>
      </c>
      <c r="K1718" s="81"/>
      <c r="L1718" s="81"/>
      <c r="M1718" s="81"/>
      <c r="N1718" s="81"/>
      <c r="O1718" s="82"/>
      <c r="P1718" s="81"/>
      <c r="Q1718" s="81"/>
      <c r="R1718" s="81"/>
      <c r="S1718" s="81"/>
      <c r="T1718" s="81"/>
      <c r="U1718" s="81">
        <f t="shared" si="107"/>
        <v>0</v>
      </c>
      <c r="V1718" s="81">
        <f>IFERROR(VLOOKUP(A1718,'Competitors Links &amp; Pricings'!A:G,3,0),"")</f>
        <v>3915</v>
      </c>
      <c r="W1718" s="81">
        <f>IFERROR(VLOOKUP(A1718,'Competitors Links &amp; Pricings'!A:G,5,0),"")</f>
        <v>3915</v>
      </c>
      <c r="X1718" s="81">
        <f>IFERROR(VLOOKUP(A1718,'Competitors Links &amp; Pricings'!A:G,7,0),"")</f>
        <v>3915</v>
      </c>
      <c r="Y1718" s="81">
        <f>IFERROR(VLOOKUP(A1718,'Competitors Links &amp; Pricings'!A:L,8,0),"")</f>
        <v>16.3</v>
      </c>
      <c r="Z1718" s="81">
        <f>IFERROR(VLOOKUP(A1718,'Competitors Links &amp; Pricings'!A:L,9,0),"")</f>
        <v>6.9</v>
      </c>
      <c r="AA1718" s="81">
        <f>IFERROR(VLOOKUP(A1718,'Competitors Links &amp; Pricings'!A:L,10,0),"")</f>
        <v>70.5</v>
      </c>
      <c r="AB1718" s="81">
        <f>IFERROR(VLOOKUP(A1718,'Competitors Links &amp; Pricings'!A:L,11,0),"")</f>
        <v>33.1</v>
      </c>
    </row>
    <row r="1719" spans="1:28" s="83" customFormat="1" ht="12" x14ac:dyDescent="0.25">
      <c r="A1719" s="81" t="s">
        <v>5255</v>
      </c>
      <c r="B1719" s="89">
        <v>132.41</v>
      </c>
      <c r="C1719" s="89">
        <v>161.5</v>
      </c>
      <c r="D1719" s="106">
        <f t="shared" si="104"/>
        <v>0.18012383900928794</v>
      </c>
      <c r="E1719" s="90">
        <f t="shared" si="105"/>
        <v>0</v>
      </c>
      <c r="F1719" s="90">
        <f t="shared" si="106"/>
        <v>148</v>
      </c>
      <c r="G1719" s="82" t="s">
        <v>34</v>
      </c>
      <c r="H1719" s="81" t="s">
        <v>5256</v>
      </c>
      <c r="I1719" s="81" t="s">
        <v>5257</v>
      </c>
      <c r="J1719" s="81" t="s">
        <v>169</v>
      </c>
      <c r="K1719" s="81"/>
      <c r="L1719" s="81"/>
      <c r="M1719" s="81"/>
      <c r="N1719" s="81"/>
      <c r="O1719" s="82"/>
      <c r="P1719" s="81"/>
      <c r="Q1719" s="81"/>
      <c r="R1719" s="81"/>
      <c r="S1719" s="81"/>
      <c r="T1719" s="81"/>
      <c r="U1719" s="81">
        <f t="shared" si="107"/>
        <v>0</v>
      </c>
      <c r="V1719" s="81">
        <f>IFERROR(VLOOKUP(A1719,'Competitors Links &amp; Pricings'!A:G,3,0),"")</f>
        <v>148</v>
      </c>
      <c r="W1719" s="81" t="str">
        <f>IFERROR(VLOOKUP(A1719,'Competitors Links &amp; Pricings'!A:G,5,0),"")</f>
        <v xml:space="preserve"> </v>
      </c>
      <c r="X1719" s="81" t="str">
        <f>IFERROR(VLOOKUP(A1719,'Competitors Links &amp; Pricings'!A:G,7,0),"")</f>
        <v xml:space="preserve"> </v>
      </c>
      <c r="Y1719" s="81">
        <f>IFERROR(VLOOKUP(A1719,'Competitors Links &amp; Pricings'!A:L,8,0),"")</f>
        <v>2.5</v>
      </c>
      <c r="Z1719" s="81">
        <f>IFERROR(VLOOKUP(A1719,'Competitors Links &amp; Pricings'!A:L,9,0),"")</f>
        <v>2.5</v>
      </c>
      <c r="AA1719" s="81">
        <f>IFERROR(VLOOKUP(A1719,'Competitors Links &amp; Pricings'!A:L,10,0),"")</f>
        <v>23.02</v>
      </c>
      <c r="AB1719" s="81">
        <f>IFERROR(VLOOKUP(A1719,'Competitors Links &amp; Pricings'!A:L,11,0),"")</f>
        <v>105</v>
      </c>
    </row>
    <row r="1720" spans="1:28" s="83" customFormat="1" ht="12" x14ac:dyDescent="0.25">
      <c r="A1720" s="81" t="s">
        <v>5258</v>
      </c>
      <c r="B1720" s="89">
        <v>2770.45</v>
      </c>
      <c r="C1720" s="89">
        <v>3429.99</v>
      </c>
      <c r="D1720" s="106">
        <f t="shared" si="104"/>
        <v>0.19228627488709879</v>
      </c>
      <c r="E1720" s="90">
        <f t="shared" si="105"/>
        <v>0</v>
      </c>
      <c r="F1720" s="90">
        <f t="shared" si="106"/>
        <v>3499.99</v>
      </c>
      <c r="G1720" s="82" t="s">
        <v>34</v>
      </c>
      <c r="H1720" s="81" t="s">
        <v>5259</v>
      </c>
      <c r="I1720" s="81" t="s">
        <v>5260</v>
      </c>
      <c r="J1720" s="81" t="s">
        <v>5193</v>
      </c>
      <c r="K1720" s="81"/>
      <c r="L1720" s="81"/>
      <c r="M1720" s="81"/>
      <c r="N1720" s="81"/>
      <c r="O1720" s="82"/>
      <c r="P1720" s="81"/>
      <c r="Q1720" s="81"/>
      <c r="R1720" s="81"/>
      <c r="S1720" s="81"/>
      <c r="T1720" s="81"/>
      <c r="U1720" s="81">
        <f t="shared" si="107"/>
        <v>0</v>
      </c>
      <c r="V1720" s="81">
        <f>IFERROR(VLOOKUP(A1720,'Competitors Links &amp; Pricings'!A:G,3,0),"")</f>
        <v>3689.02</v>
      </c>
      <c r="W1720" s="81">
        <f>IFERROR(VLOOKUP(A1720,'Competitors Links &amp; Pricings'!A:G,5,0),"")</f>
        <v>3499.99</v>
      </c>
      <c r="X1720" s="81">
        <f>IFERROR(VLOOKUP(A1720,'Competitors Links &amp; Pricings'!A:G,7,0),"")</f>
        <v>3689.02</v>
      </c>
      <c r="Y1720" s="81">
        <f>IFERROR(VLOOKUP(A1720,'Competitors Links &amp; Pricings'!A:L,8,0),"")</f>
        <v>16.3</v>
      </c>
      <c r="Z1720" s="81">
        <f>IFERROR(VLOOKUP(A1720,'Competitors Links &amp; Pricings'!A:L,9,0),"")</f>
        <v>6.9</v>
      </c>
      <c r="AA1720" s="81">
        <f>IFERROR(VLOOKUP(A1720,'Competitors Links &amp; Pricings'!A:L,10,0),"")</f>
        <v>70.5</v>
      </c>
      <c r="AB1720" s="81">
        <f>IFERROR(VLOOKUP(A1720,'Competitors Links &amp; Pricings'!A:L,11,0),"")</f>
        <v>33.1</v>
      </c>
    </row>
    <row r="1721" spans="1:28" s="83" customFormat="1" ht="12" x14ac:dyDescent="0.25">
      <c r="A1721" s="81" t="s">
        <v>5261</v>
      </c>
      <c r="B1721" s="89">
        <v>2680.68</v>
      </c>
      <c r="C1721" s="89">
        <v>3451.58</v>
      </c>
      <c r="D1721" s="106">
        <f t="shared" si="104"/>
        <v>0.22334698891522148</v>
      </c>
      <c r="E1721" s="90">
        <f t="shared" si="105"/>
        <v>0</v>
      </c>
      <c r="F1721" s="90">
        <f t="shared" si="106"/>
        <v>3461.58</v>
      </c>
      <c r="G1721" s="82" t="s">
        <v>34</v>
      </c>
      <c r="H1721" s="81" t="s">
        <v>5262</v>
      </c>
      <c r="I1721" s="81" t="s">
        <v>5263</v>
      </c>
      <c r="J1721" s="81" t="s">
        <v>5193</v>
      </c>
      <c r="K1721" s="81"/>
      <c r="L1721" s="81"/>
      <c r="M1721" s="81"/>
      <c r="N1721" s="81"/>
      <c r="O1721" s="82"/>
      <c r="P1721" s="81"/>
      <c r="Q1721" s="81"/>
      <c r="R1721" s="81"/>
      <c r="S1721" s="81"/>
      <c r="T1721" s="81"/>
      <c r="U1721" s="81">
        <f t="shared" si="107"/>
        <v>0</v>
      </c>
      <c r="V1721" s="81">
        <f>IFERROR(VLOOKUP(A1721,'Competitors Links &amp; Pricings'!A:G,3,0),"")</f>
        <v>3461.58</v>
      </c>
      <c r="W1721" s="81">
        <f>IFERROR(VLOOKUP(A1721,'Competitors Links &amp; Pricings'!A:G,5,0),"")</f>
        <v>3461.58</v>
      </c>
      <c r="X1721" s="81">
        <f>IFERROR(VLOOKUP(A1721,'Competitors Links &amp; Pricings'!A:G,7,0),"")</f>
        <v>3461.58</v>
      </c>
      <c r="Y1721" s="81">
        <f>IFERROR(VLOOKUP(A1721,'Competitors Links &amp; Pricings'!A:L,8,0),"")</f>
        <v>16.3</v>
      </c>
      <c r="Z1721" s="81">
        <f>IFERROR(VLOOKUP(A1721,'Competitors Links &amp; Pricings'!A:L,9,0),"")</f>
        <v>6.9</v>
      </c>
      <c r="AA1721" s="81">
        <f>IFERROR(VLOOKUP(A1721,'Competitors Links &amp; Pricings'!A:L,10,0),"")</f>
        <v>70.5</v>
      </c>
      <c r="AB1721" s="81">
        <f>IFERROR(VLOOKUP(A1721,'Competitors Links &amp; Pricings'!A:L,11,0),"")</f>
        <v>33.1</v>
      </c>
    </row>
    <row r="1722" spans="1:28" s="83" customFormat="1" ht="12" x14ac:dyDescent="0.25">
      <c r="A1722" s="81" t="s">
        <v>5264</v>
      </c>
      <c r="B1722" s="89">
        <v>2517.0500000000002</v>
      </c>
      <c r="C1722" s="89">
        <v>3240.27</v>
      </c>
      <c r="D1722" s="106">
        <f t="shared" si="104"/>
        <v>0.22319744959524973</v>
      </c>
      <c r="E1722" s="90">
        <f t="shared" si="105"/>
        <v>0</v>
      </c>
      <c r="F1722" s="90">
        <f t="shared" si="106"/>
        <v>3250.27</v>
      </c>
      <c r="G1722" s="82" t="s">
        <v>34</v>
      </c>
      <c r="H1722" s="81" t="s">
        <v>5265</v>
      </c>
      <c r="I1722" s="81" t="s">
        <v>5266</v>
      </c>
      <c r="J1722" s="81" t="s">
        <v>5193</v>
      </c>
      <c r="K1722" s="81"/>
      <c r="L1722" s="81"/>
      <c r="M1722" s="81"/>
      <c r="N1722" s="81"/>
      <c r="O1722" s="82"/>
      <c r="P1722" s="81"/>
      <c r="Q1722" s="81"/>
      <c r="R1722" s="81"/>
      <c r="S1722" s="81"/>
      <c r="T1722" s="81"/>
      <c r="U1722" s="81">
        <f t="shared" si="107"/>
        <v>0</v>
      </c>
      <c r="V1722" s="81">
        <f>IFERROR(VLOOKUP(A1722,'Competitors Links &amp; Pricings'!A:G,3,0),"")</f>
        <v>3250.27</v>
      </c>
      <c r="W1722" s="81">
        <f>IFERROR(VLOOKUP(A1722,'Competitors Links &amp; Pricings'!A:G,5,0),"")</f>
        <v>3250.27</v>
      </c>
      <c r="X1722" s="81">
        <f>IFERROR(VLOOKUP(A1722,'Competitors Links &amp; Pricings'!A:G,7,0),"")</f>
        <v>3250.27</v>
      </c>
      <c r="Y1722" s="81">
        <f>IFERROR(VLOOKUP(A1722,'Competitors Links &amp; Pricings'!A:L,8,0),"")</f>
        <v>16.3</v>
      </c>
      <c r="Z1722" s="81">
        <f>IFERROR(VLOOKUP(A1722,'Competitors Links &amp; Pricings'!A:L,9,0),"")</f>
        <v>6.9</v>
      </c>
      <c r="AA1722" s="81">
        <f>IFERROR(VLOOKUP(A1722,'Competitors Links &amp; Pricings'!A:L,10,0),"")</f>
        <v>70.2</v>
      </c>
      <c r="AB1722" s="81">
        <f>IFERROR(VLOOKUP(A1722,'Competitors Links &amp; Pricings'!A:L,11,0),"")</f>
        <v>33.1</v>
      </c>
    </row>
    <row r="1723" spans="1:28" s="83" customFormat="1" ht="12" x14ac:dyDescent="0.25">
      <c r="A1723" s="81" t="s">
        <v>5267</v>
      </c>
      <c r="B1723" s="89">
        <v>2377.27</v>
      </c>
      <c r="C1723" s="89">
        <v>3059.78</v>
      </c>
      <c r="D1723" s="106">
        <f t="shared" si="104"/>
        <v>0.22305852054722894</v>
      </c>
      <c r="E1723" s="90">
        <f t="shared" si="105"/>
        <v>0</v>
      </c>
      <c r="F1723" s="90">
        <f t="shared" si="106"/>
        <v>3069.78</v>
      </c>
      <c r="G1723" s="82" t="s">
        <v>34</v>
      </c>
      <c r="H1723" s="81" t="s">
        <v>5268</v>
      </c>
      <c r="I1723" s="81" t="s">
        <v>5269</v>
      </c>
      <c r="J1723" s="81" t="s">
        <v>5193</v>
      </c>
      <c r="K1723" s="81"/>
      <c r="L1723" s="81"/>
      <c r="M1723" s="81"/>
      <c r="N1723" s="81"/>
      <c r="O1723" s="82"/>
      <c r="P1723" s="81"/>
      <c r="Q1723" s="81"/>
      <c r="R1723" s="81"/>
      <c r="S1723" s="81"/>
      <c r="T1723" s="81"/>
      <c r="U1723" s="81">
        <f t="shared" si="107"/>
        <v>0</v>
      </c>
      <c r="V1723" s="81">
        <f>IFERROR(VLOOKUP(A1723,'Competitors Links &amp; Pricings'!A:G,3,0),"")</f>
        <v>3069.78</v>
      </c>
      <c r="W1723" s="81">
        <f>IFERROR(VLOOKUP(A1723,'Competitors Links &amp; Pricings'!A:G,5,0),"")</f>
        <v>3069.78</v>
      </c>
      <c r="X1723" s="81">
        <f>IFERROR(VLOOKUP(A1723,'Competitors Links &amp; Pricings'!A:G,7,0),"")</f>
        <v>3069.78</v>
      </c>
      <c r="Y1723" s="81">
        <f>IFERROR(VLOOKUP(A1723,'Competitors Links &amp; Pricings'!A:L,8,0),"")</f>
        <v>16.3</v>
      </c>
      <c r="Z1723" s="81">
        <f>IFERROR(VLOOKUP(A1723,'Competitors Links &amp; Pricings'!A:L,9,0),"")</f>
        <v>6.9</v>
      </c>
      <c r="AA1723" s="81">
        <f>IFERROR(VLOOKUP(A1723,'Competitors Links &amp; Pricings'!A:L,10,0),"")</f>
        <v>70.5</v>
      </c>
      <c r="AB1723" s="81">
        <f>IFERROR(VLOOKUP(A1723,'Competitors Links &amp; Pricings'!A:L,11,0),"")</f>
        <v>33.1</v>
      </c>
    </row>
    <row r="1724" spans="1:28" s="83" customFormat="1" ht="12" x14ac:dyDescent="0.25">
      <c r="A1724" s="81" t="s">
        <v>5270</v>
      </c>
      <c r="B1724" s="89">
        <v>136.69</v>
      </c>
      <c r="C1724" s="89">
        <v>162.38</v>
      </c>
      <c r="D1724" s="106">
        <f t="shared" ref="D1724:D1787" si="108">(C1724-B1724)/C1724</f>
        <v>0.15820913905653405</v>
      </c>
      <c r="E1724" s="90">
        <f t="shared" si="105"/>
        <v>0</v>
      </c>
      <c r="F1724" s="90">
        <f t="shared" si="106"/>
        <v>134.99</v>
      </c>
      <c r="G1724" s="82" t="s">
        <v>34</v>
      </c>
      <c r="H1724" s="81">
        <v>8006</v>
      </c>
      <c r="I1724" s="81" t="s">
        <v>5271</v>
      </c>
      <c r="J1724" s="81" t="s">
        <v>5218</v>
      </c>
      <c r="K1724" s="81"/>
      <c r="L1724" s="81"/>
      <c r="M1724" s="81"/>
      <c r="N1724" s="81"/>
      <c r="O1724" s="82"/>
      <c r="P1724" s="81"/>
      <c r="Q1724" s="81"/>
      <c r="R1724" s="81"/>
      <c r="S1724" s="81"/>
      <c r="T1724" s="81"/>
      <c r="U1724" s="81">
        <f t="shared" si="107"/>
        <v>0</v>
      </c>
      <c r="V1724" s="81">
        <f>IFERROR(VLOOKUP(A1724,'Competitors Links &amp; Pricings'!A:G,3,0),"")</f>
        <v>134.99</v>
      </c>
      <c r="W1724" s="81">
        <f>IFERROR(VLOOKUP(A1724,'Competitors Links &amp; Pricings'!A:G,5,0),"")</f>
        <v>228.11</v>
      </c>
      <c r="X1724" s="81">
        <f>IFERROR(VLOOKUP(A1724,'Competitors Links &amp; Pricings'!A:G,7,0),"")</f>
        <v>180.47</v>
      </c>
      <c r="Y1724" s="81">
        <f>IFERROR(VLOOKUP(A1724,'Competitors Links &amp; Pricings'!A:L,8,0),"")</f>
        <v>1.75</v>
      </c>
      <c r="Z1724" s="81">
        <f>IFERROR(VLOOKUP(A1724,'Competitors Links &amp; Pricings'!A:L,9,0),"")</f>
        <v>3.5</v>
      </c>
      <c r="AA1724" s="81">
        <f>IFERROR(VLOOKUP(A1724,'Competitors Links &amp; Pricings'!A:L,10,0),"")</f>
        <v>0.5</v>
      </c>
      <c r="AB1724" s="81">
        <f>IFERROR(VLOOKUP(A1724,'Competitors Links &amp; Pricings'!A:L,11,0),"")</f>
        <v>1.5</v>
      </c>
    </row>
    <row r="1725" spans="1:28" s="92" customFormat="1" ht="12" x14ac:dyDescent="0.25">
      <c r="A1725" s="91" t="s">
        <v>5272</v>
      </c>
      <c r="B1725" s="89">
        <v>5780.83</v>
      </c>
      <c r="C1725" s="89">
        <v>7590.67</v>
      </c>
      <c r="D1725" s="106">
        <f t="shared" si="108"/>
        <v>0.23842954574497377</v>
      </c>
      <c r="E1725" s="90">
        <f t="shared" si="105"/>
        <v>0</v>
      </c>
      <c r="F1725" s="90">
        <f t="shared" si="106"/>
        <v>6399</v>
      </c>
      <c r="G1725" s="100" t="s">
        <v>262</v>
      </c>
      <c r="H1725" s="101">
        <v>8005</v>
      </c>
      <c r="I1725" s="101" t="s">
        <v>5273</v>
      </c>
      <c r="J1725" s="101" t="s">
        <v>5218</v>
      </c>
      <c r="K1725" s="101"/>
      <c r="L1725" s="101"/>
      <c r="M1725" s="101"/>
      <c r="N1725" s="101"/>
      <c r="O1725" s="100"/>
      <c r="P1725" s="101"/>
      <c r="Q1725" s="101"/>
      <c r="R1725" s="101"/>
      <c r="S1725" s="101"/>
      <c r="T1725" s="101"/>
      <c r="U1725" s="81">
        <f t="shared" si="107"/>
        <v>0</v>
      </c>
      <c r="V1725" s="101">
        <f>IFERROR(VLOOKUP(A1725,'Competitors Links &amp; Pricings'!A:G,3,0),"")</f>
        <v>6399</v>
      </c>
      <c r="W1725" s="101" t="str">
        <f>IFERROR(VLOOKUP(A1725,'Competitors Links &amp; Pricings'!A:G,5,0),"")</f>
        <v xml:space="preserve"> </v>
      </c>
      <c r="X1725" s="101" t="str">
        <f>IFERROR(VLOOKUP(A1725,'Competitors Links &amp; Pricings'!A:G,7,0),"")</f>
        <v xml:space="preserve"> </v>
      </c>
      <c r="Y1725" s="101">
        <f>IFERROR(VLOOKUP(A1725,'Competitors Links &amp; Pricings'!A:L,8,0),"")</f>
        <v>25.1</v>
      </c>
      <c r="Z1725" s="101">
        <f>IFERROR(VLOOKUP(A1725,'Competitors Links &amp; Pricings'!A:L,9,0),"")</f>
        <v>48</v>
      </c>
      <c r="AA1725" s="101">
        <f>IFERROR(VLOOKUP(A1725,'Competitors Links &amp; Pricings'!A:L,10,0),"")</f>
        <v>385</v>
      </c>
      <c r="AB1725" s="101">
        <f>IFERROR(VLOOKUP(A1725,'Competitors Links &amp; Pricings'!A:L,11,0),"")</f>
        <v>28.6</v>
      </c>
    </row>
    <row r="1726" spans="1:28" s="83" customFormat="1" ht="12" x14ac:dyDescent="0.25">
      <c r="A1726" s="81" t="s">
        <v>5274</v>
      </c>
      <c r="B1726" s="89">
        <v>98.47</v>
      </c>
      <c r="C1726" s="89">
        <v>122.6</v>
      </c>
      <c r="D1726" s="106">
        <f t="shared" si="108"/>
        <v>0.19681892332789558</v>
      </c>
      <c r="E1726" s="90">
        <f t="shared" si="105"/>
        <v>0</v>
      </c>
      <c r="F1726" s="90">
        <f t="shared" si="106"/>
        <v>109</v>
      </c>
      <c r="G1726" s="82" t="s">
        <v>34</v>
      </c>
      <c r="H1726" s="81" t="s">
        <v>5275</v>
      </c>
      <c r="I1726" s="81" t="s">
        <v>5276</v>
      </c>
      <c r="J1726" s="81" t="s">
        <v>5218</v>
      </c>
      <c r="K1726" s="81"/>
      <c r="L1726" s="81"/>
      <c r="M1726" s="81"/>
      <c r="N1726" s="81"/>
      <c r="O1726" s="82"/>
      <c r="P1726" s="81"/>
      <c r="Q1726" s="81"/>
      <c r="R1726" s="81"/>
      <c r="S1726" s="81"/>
      <c r="T1726" s="81"/>
      <c r="U1726" s="81">
        <f t="shared" si="107"/>
        <v>0</v>
      </c>
      <c r="V1726" s="81">
        <f>IFERROR(VLOOKUP(A1726,'Competitors Links &amp; Pricings'!A:G,3,0),"")</f>
        <v>139.65</v>
      </c>
      <c r="W1726" s="81">
        <f>IFERROR(VLOOKUP(A1726,'Competitors Links &amp; Pricings'!A:G,5,0),"")</f>
        <v>136.41</v>
      </c>
      <c r="X1726" s="81">
        <f>IFERROR(VLOOKUP(A1726,'Competitors Links &amp; Pricings'!A:G,7,0),"")</f>
        <v>109</v>
      </c>
      <c r="Y1726" s="81">
        <f>IFERROR(VLOOKUP(A1726,'Competitors Links &amp; Pricings'!A:L,8,0),"")</f>
        <v>9.44</v>
      </c>
      <c r="Z1726" s="81">
        <f>IFERROR(VLOOKUP(A1726,'Competitors Links &amp; Pricings'!A:L,9,0),"")</f>
        <v>28.54</v>
      </c>
      <c r="AA1726" s="81">
        <f>IFERROR(VLOOKUP(A1726,'Competitors Links &amp; Pricings'!A:L,10,0),"")</f>
        <v>2.64</v>
      </c>
      <c r="AB1726" s="81">
        <f>IFERROR(VLOOKUP(A1726,'Competitors Links &amp; Pricings'!A:L,11,0),"")</f>
        <v>10.82</v>
      </c>
    </row>
    <row r="1727" spans="1:28" s="83" customFormat="1" ht="12" x14ac:dyDescent="0.25">
      <c r="A1727" s="81" t="s">
        <v>5277</v>
      </c>
      <c r="B1727" s="89">
        <v>2548.85</v>
      </c>
      <c r="C1727" s="89">
        <v>2759.08</v>
      </c>
      <c r="D1727" s="106">
        <f t="shared" si="108"/>
        <v>7.6195688417878438E-2</v>
      </c>
      <c r="E1727" s="90">
        <f t="shared" si="105"/>
        <v>0</v>
      </c>
      <c r="F1727" s="90">
        <f t="shared" si="106"/>
        <v>2999</v>
      </c>
      <c r="G1727" s="82" t="s">
        <v>34</v>
      </c>
      <c r="H1727" s="81" t="s">
        <v>5278</v>
      </c>
      <c r="I1727" s="81" t="s">
        <v>5279</v>
      </c>
      <c r="J1727" s="81" t="s">
        <v>5218</v>
      </c>
      <c r="K1727" s="81"/>
      <c r="L1727" s="81"/>
      <c r="M1727" s="81"/>
      <c r="N1727" s="81"/>
      <c r="O1727" s="82"/>
      <c r="P1727" s="81"/>
      <c r="Q1727" s="81"/>
      <c r="R1727" s="81"/>
      <c r="S1727" s="81"/>
      <c r="T1727" s="81"/>
      <c r="U1727" s="81">
        <f t="shared" si="107"/>
        <v>0</v>
      </c>
      <c r="V1727" s="81">
        <f>IFERROR(VLOOKUP(A1727,'Competitors Links &amp; Pricings'!A:G,3,0),"")</f>
        <v>2999</v>
      </c>
      <c r="W1727" s="81">
        <f>IFERROR(VLOOKUP(A1727,'Competitors Links &amp; Pricings'!A:G,5,0),"")</f>
        <v>3365.32</v>
      </c>
      <c r="X1727" s="81">
        <f>IFERROR(VLOOKUP(A1727,'Competitors Links &amp; Pricings'!A:G,7,0),"")</f>
        <v>3135</v>
      </c>
      <c r="Y1727" s="81">
        <f>IFERROR(VLOOKUP(A1727,'Competitors Links &amp; Pricings'!A:L,8,0),"")</f>
        <v>10.5</v>
      </c>
      <c r="Z1727" s="81">
        <f>IFERROR(VLOOKUP(A1727,'Competitors Links &amp; Pricings'!A:L,9,0),"")</f>
        <v>22</v>
      </c>
      <c r="AA1727" s="81">
        <f>IFERROR(VLOOKUP(A1727,'Competitors Links &amp; Pricings'!A:L,10,0),"")</f>
        <v>115</v>
      </c>
      <c r="AB1727" s="81">
        <f>IFERROR(VLOOKUP(A1727,'Competitors Links &amp; Pricings'!A:L,11,0),"")</f>
        <v>68.819999999999993</v>
      </c>
    </row>
    <row r="1728" spans="1:28" s="83" customFormat="1" ht="12" x14ac:dyDescent="0.25">
      <c r="A1728" s="81" t="s">
        <v>5280</v>
      </c>
      <c r="B1728" s="89">
        <v>471.83</v>
      </c>
      <c r="C1728" s="89">
        <v>580.85</v>
      </c>
      <c r="D1728" s="106">
        <f t="shared" si="108"/>
        <v>0.18769045364551956</v>
      </c>
      <c r="E1728" s="90">
        <f t="shared" si="105"/>
        <v>0</v>
      </c>
      <c r="F1728" s="90">
        <f t="shared" si="106"/>
        <v>319.99</v>
      </c>
      <c r="G1728" s="82" t="s">
        <v>34</v>
      </c>
      <c r="H1728" s="81" t="s">
        <v>5281</v>
      </c>
      <c r="I1728" s="81" t="s">
        <v>5282</v>
      </c>
      <c r="J1728" s="81" t="s">
        <v>5218</v>
      </c>
      <c r="K1728" s="81"/>
      <c r="L1728" s="81"/>
      <c r="M1728" s="81"/>
      <c r="N1728" s="81"/>
      <c r="O1728" s="82"/>
      <c r="P1728" s="81"/>
      <c r="Q1728" s="81"/>
      <c r="R1728" s="81"/>
      <c r="S1728" s="81"/>
      <c r="T1728" s="81"/>
      <c r="U1728" s="81">
        <f t="shared" si="107"/>
        <v>0</v>
      </c>
      <c r="V1728" s="81">
        <f>IFERROR(VLOOKUP(A1728,'Competitors Links &amp; Pricings'!A:G,3,0),"")</f>
        <v>634.21</v>
      </c>
      <c r="W1728" s="81">
        <f>IFERROR(VLOOKUP(A1728,'Competitors Links &amp; Pricings'!A:G,5,0),"")</f>
        <v>319.99</v>
      </c>
      <c r="X1728" s="81" t="str">
        <f>IFERROR(VLOOKUP(A1728,'Competitors Links &amp; Pricings'!A:G,7,0),"")</f>
        <v xml:space="preserve"> </v>
      </c>
      <c r="Y1728" s="81">
        <f>IFERROR(VLOOKUP(A1728,'Competitors Links &amp; Pricings'!A:L,8,0),"")</f>
        <v>9.8000000000000007</v>
      </c>
      <c r="Z1728" s="81">
        <f>IFERROR(VLOOKUP(A1728,'Competitors Links &amp; Pricings'!A:L,9,0),"")</f>
        <v>11</v>
      </c>
      <c r="AA1728" s="81">
        <f>IFERROR(VLOOKUP(A1728,'Competitors Links &amp; Pricings'!A:L,10,0),"")</f>
        <v>5.5</v>
      </c>
      <c r="AB1728" s="81">
        <f>IFERROR(VLOOKUP(A1728,'Competitors Links &amp; Pricings'!A:L,11,0),"")</f>
        <v>1.3</v>
      </c>
    </row>
    <row r="1729" spans="1:28" s="83" customFormat="1" ht="12" x14ac:dyDescent="0.25">
      <c r="A1729" s="81" t="s">
        <v>5283</v>
      </c>
      <c r="B1729" s="89">
        <v>1652.97</v>
      </c>
      <c r="C1729" s="89">
        <v>1867.4</v>
      </c>
      <c r="D1729" s="106">
        <f t="shared" si="108"/>
        <v>0.11482810324515372</v>
      </c>
      <c r="E1729" s="90">
        <f t="shared" si="105"/>
        <v>0</v>
      </c>
      <c r="F1729" s="90">
        <f t="shared" si="106"/>
        <v>1877.4</v>
      </c>
      <c r="G1729" s="82" t="s">
        <v>34</v>
      </c>
      <c r="H1729" s="81" t="s">
        <v>5284</v>
      </c>
      <c r="I1729" s="81" t="s">
        <v>5285</v>
      </c>
      <c r="J1729" s="81" t="s">
        <v>5218</v>
      </c>
      <c r="K1729" s="81"/>
      <c r="L1729" s="81"/>
      <c r="M1729" s="81"/>
      <c r="N1729" s="81"/>
      <c r="O1729" s="82"/>
      <c r="P1729" s="81"/>
      <c r="Q1729" s="81"/>
      <c r="R1729" s="81"/>
      <c r="S1729" s="81"/>
      <c r="T1729" s="81"/>
      <c r="U1729" s="81">
        <f t="shared" si="107"/>
        <v>0</v>
      </c>
      <c r="V1729" s="81">
        <f>IFERROR(VLOOKUP(A1729,'Competitors Links &amp; Pricings'!A:G,3,0),"")</f>
        <v>1877.4</v>
      </c>
      <c r="W1729" s="81">
        <f>IFERROR(VLOOKUP(A1729,'Competitors Links &amp; Pricings'!A:G,5,0),"")</f>
        <v>1989</v>
      </c>
      <c r="X1729" s="81">
        <f>IFERROR(VLOOKUP(A1729,'Competitors Links &amp; Pricings'!A:G,7,0),"")</f>
        <v>1949</v>
      </c>
      <c r="Y1729" s="81">
        <f>IFERROR(VLOOKUP(A1729,'Competitors Links &amp; Pricings'!A:L,8,0),"")</f>
        <v>18</v>
      </c>
      <c r="Z1729" s="81">
        <f>IFERROR(VLOOKUP(A1729,'Competitors Links &amp; Pricings'!A:L,9,0),"")</f>
        <v>17.5</v>
      </c>
      <c r="AA1729" s="81">
        <f>IFERROR(VLOOKUP(A1729,'Competitors Links &amp; Pricings'!A:L,10,0),"")</f>
        <v>55</v>
      </c>
      <c r="AB1729" s="81">
        <f>IFERROR(VLOOKUP(A1729,'Competitors Links &amp; Pricings'!A:L,11,0),"")</f>
        <v>3.5</v>
      </c>
    </row>
    <row r="1730" spans="1:28" s="83" customFormat="1" ht="12" x14ac:dyDescent="0.25">
      <c r="A1730" s="81" t="s">
        <v>5286</v>
      </c>
      <c r="B1730" s="89">
        <v>1685.36</v>
      </c>
      <c r="C1730" s="89">
        <v>2199.67</v>
      </c>
      <c r="D1730" s="106">
        <f t="shared" si="108"/>
        <v>0.23381234457895964</v>
      </c>
      <c r="E1730" s="90">
        <f t="shared" ref="E1730:E1793" si="109">MIN(K1730:T1730)</f>
        <v>0</v>
      </c>
      <c r="F1730" s="90">
        <f t="shared" ref="F1730:F1793" si="110">MIN(V1730:X1730)</f>
        <v>1149</v>
      </c>
      <c r="G1730" s="82" t="s">
        <v>60</v>
      </c>
      <c r="H1730" s="81" t="s">
        <v>5287</v>
      </c>
      <c r="I1730" s="81" t="s">
        <v>5288</v>
      </c>
      <c r="J1730" s="81" t="s">
        <v>5218</v>
      </c>
      <c r="K1730" s="81"/>
      <c r="L1730" s="81"/>
      <c r="M1730" s="81"/>
      <c r="N1730" s="81"/>
      <c r="O1730" s="82"/>
      <c r="P1730" s="81"/>
      <c r="Q1730" s="81"/>
      <c r="R1730" s="81"/>
      <c r="S1730" s="81"/>
      <c r="T1730" s="81"/>
      <c r="U1730" s="81">
        <f t="shared" si="107"/>
        <v>0</v>
      </c>
      <c r="V1730" s="81">
        <f>IFERROR(VLOOKUP(A1730,'Competitors Links &amp; Pricings'!A:G,3,0),"")</f>
        <v>1149</v>
      </c>
      <c r="W1730" s="81" t="str">
        <f>IFERROR(VLOOKUP(A1730,'Competitors Links &amp; Pricings'!A:G,5,0),"")</f>
        <v xml:space="preserve"> </v>
      </c>
      <c r="X1730" s="81" t="str">
        <f>IFERROR(VLOOKUP(A1730,'Competitors Links &amp; Pricings'!A:G,7,0),"")</f>
        <v xml:space="preserve"> </v>
      </c>
      <c r="Y1730" s="81">
        <f>IFERROR(VLOOKUP(A1730,'Competitors Links &amp; Pricings'!A:L,8,0),"")</f>
        <v>17.7</v>
      </c>
      <c r="Z1730" s="81">
        <f>IFERROR(VLOOKUP(A1730,'Competitors Links &amp; Pricings'!A:L,9,0),"")</f>
        <v>17.3</v>
      </c>
      <c r="AA1730" s="81">
        <f>IFERROR(VLOOKUP(A1730,'Competitors Links &amp; Pricings'!A:L,10,0),"")</f>
        <v>58.6</v>
      </c>
      <c r="AB1730" s="81">
        <f>IFERROR(VLOOKUP(A1730,'Competitors Links &amp; Pricings'!A:L,11,0),"")</f>
        <v>3.5</v>
      </c>
    </row>
    <row r="1731" spans="1:28" s="83" customFormat="1" ht="12" x14ac:dyDescent="0.25">
      <c r="A1731" s="81" t="s">
        <v>5289</v>
      </c>
      <c r="B1731" s="89">
        <v>14.47</v>
      </c>
      <c r="C1731" s="89">
        <v>17.07</v>
      </c>
      <c r="D1731" s="106">
        <f t="shared" si="108"/>
        <v>0.15231400117164615</v>
      </c>
      <c r="E1731" s="90">
        <f t="shared" si="109"/>
        <v>0</v>
      </c>
      <c r="F1731" s="90">
        <f t="shared" si="110"/>
        <v>18.55</v>
      </c>
      <c r="G1731" s="82" t="s">
        <v>34</v>
      </c>
      <c r="H1731" s="81" t="s">
        <v>5290</v>
      </c>
      <c r="I1731" s="81" t="s">
        <v>5291</v>
      </c>
      <c r="J1731" s="81" t="s">
        <v>107</v>
      </c>
      <c r="K1731" s="81"/>
      <c r="L1731" s="81"/>
      <c r="M1731" s="81"/>
      <c r="N1731" s="81"/>
      <c r="O1731" s="82"/>
      <c r="P1731" s="81"/>
      <c r="Q1731" s="81"/>
      <c r="R1731" s="81"/>
      <c r="S1731" s="81"/>
      <c r="T1731" s="81"/>
      <c r="U1731" s="81">
        <f t="shared" ref="U1731:U1794" si="111">COUNTIF(K1731:T1731,"&gt;0")</f>
        <v>0</v>
      </c>
      <c r="V1731" s="81">
        <f>IFERROR(VLOOKUP(A1731,'Competitors Links &amp; Pricings'!A:G,3,0),"")</f>
        <v>19.100000000000001</v>
      </c>
      <c r="W1731" s="81">
        <f>IFERROR(VLOOKUP(A1731,'Competitors Links &amp; Pricings'!A:G,5,0),"")</f>
        <v>18.55</v>
      </c>
      <c r="X1731" s="81" t="str">
        <f>IFERROR(VLOOKUP(A1731,'Competitors Links &amp; Pricings'!A:G,7,0),"")</f>
        <v xml:space="preserve"> </v>
      </c>
      <c r="Y1731" s="81">
        <f>IFERROR(VLOOKUP(A1731,'Competitors Links &amp; Pricings'!A:L,8,0),"")</f>
        <v>6</v>
      </c>
      <c r="Z1731" s="81">
        <f>IFERROR(VLOOKUP(A1731,'Competitors Links &amp; Pricings'!A:L,9,0),"")</f>
        <v>12</v>
      </c>
      <c r="AA1731" s="81">
        <f>IFERROR(VLOOKUP(A1731,'Competitors Links &amp; Pricings'!A:L,10,0),"")</f>
        <v>0.5</v>
      </c>
      <c r="AB1731" s="81">
        <f>IFERROR(VLOOKUP(A1731,'Competitors Links &amp; Pricings'!A:L,11,0),"")</f>
        <v>2</v>
      </c>
    </row>
    <row r="1732" spans="1:28" s="83" customFormat="1" ht="12" x14ac:dyDescent="0.25">
      <c r="A1732" s="81" t="s">
        <v>5292</v>
      </c>
      <c r="B1732" s="89">
        <v>4233.28</v>
      </c>
      <c r="C1732" s="89">
        <v>5326.97</v>
      </c>
      <c r="D1732" s="106">
        <f t="shared" si="108"/>
        <v>0.20531183768633959</v>
      </c>
      <c r="E1732" s="90">
        <f t="shared" si="109"/>
        <v>0</v>
      </c>
      <c r="F1732" s="90">
        <f t="shared" si="110"/>
        <v>3463.5</v>
      </c>
      <c r="G1732" s="82" t="s">
        <v>60</v>
      </c>
      <c r="H1732" s="81" t="s">
        <v>5293</v>
      </c>
      <c r="I1732" s="81" t="s">
        <v>5294</v>
      </c>
      <c r="J1732" s="81" t="s">
        <v>5218</v>
      </c>
      <c r="K1732" s="81"/>
      <c r="L1732" s="81"/>
      <c r="M1732" s="81"/>
      <c r="N1732" s="81"/>
      <c r="O1732" s="82"/>
      <c r="P1732" s="81"/>
      <c r="Q1732" s="81"/>
      <c r="R1732" s="81"/>
      <c r="S1732" s="81"/>
      <c r="T1732" s="81"/>
      <c r="U1732" s="81">
        <f t="shared" si="111"/>
        <v>0</v>
      </c>
      <c r="V1732" s="81">
        <f>IFERROR(VLOOKUP(A1732,'Competitors Links &amp; Pricings'!A:G,3,0),"")</f>
        <v>5800.15</v>
      </c>
      <c r="W1732" s="81">
        <f>IFERROR(VLOOKUP(A1732,'Competitors Links &amp; Pricings'!A:G,5,0),"")</f>
        <v>4839</v>
      </c>
      <c r="X1732" s="81">
        <f>IFERROR(VLOOKUP(A1732,'Competitors Links &amp; Pricings'!A:G,7,0),"")</f>
        <v>3463.5</v>
      </c>
      <c r="Y1732" s="81">
        <f>IFERROR(VLOOKUP(A1732,'Competitors Links &amp; Pricings'!A:L,8,0),"")</f>
        <v>19.25</v>
      </c>
      <c r="Z1732" s="81">
        <f>IFERROR(VLOOKUP(A1732,'Competitors Links &amp; Pricings'!A:L,9,0),"")</f>
        <v>24.5</v>
      </c>
      <c r="AA1732" s="81">
        <f>IFERROR(VLOOKUP(A1732,'Competitors Links &amp; Pricings'!A:L,10,0),"")</f>
        <v>62.7</v>
      </c>
      <c r="AB1732" s="81">
        <f>IFERROR(VLOOKUP(A1732,'Competitors Links &amp; Pricings'!A:L,11,0),"")</f>
        <v>8</v>
      </c>
    </row>
    <row r="1733" spans="1:28" s="83" customFormat="1" ht="12" x14ac:dyDescent="0.25">
      <c r="A1733" s="81" t="s">
        <v>5295</v>
      </c>
      <c r="B1733" s="89">
        <v>78.22</v>
      </c>
      <c r="C1733" s="89">
        <v>84.63</v>
      </c>
      <c r="D1733" s="106">
        <f t="shared" si="108"/>
        <v>7.5741462838236989E-2</v>
      </c>
      <c r="E1733" s="90">
        <f t="shared" si="109"/>
        <v>0</v>
      </c>
      <c r="F1733" s="90">
        <f t="shared" si="110"/>
        <v>91.99</v>
      </c>
      <c r="G1733" s="82" t="s">
        <v>34</v>
      </c>
      <c r="H1733" s="81" t="s">
        <v>5296</v>
      </c>
      <c r="I1733" s="81" t="s">
        <v>5297</v>
      </c>
      <c r="J1733" s="81" t="s">
        <v>530</v>
      </c>
      <c r="K1733" s="81"/>
      <c r="L1733" s="81"/>
      <c r="M1733" s="81"/>
      <c r="N1733" s="81"/>
      <c r="O1733" s="82"/>
      <c r="P1733" s="81"/>
      <c r="Q1733" s="81"/>
      <c r="R1733" s="81"/>
      <c r="S1733" s="81"/>
      <c r="T1733" s="81"/>
      <c r="U1733" s="81">
        <f t="shared" si="111"/>
        <v>0</v>
      </c>
      <c r="V1733" s="81">
        <f>IFERROR(VLOOKUP(A1733,'Competitors Links &amp; Pricings'!A:G,3,0),"")</f>
        <v>259.72000000000003</v>
      </c>
      <c r="W1733" s="81">
        <f>IFERROR(VLOOKUP(A1733,'Competitors Links &amp; Pricings'!A:G,5,0),"")</f>
        <v>91.99</v>
      </c>
      <c r="X1733" s="81">
        <f>IFERROR(VLOOKUP(A1733,'Competitors Links &amp; Pricings'!A:G,7,0),"")</f>
        <v>319.77</v>
      </c>
      <c r="Y1733" s="81">
        <f>IFERROR(VLOOKUP(A1733,'Competitors Links &amp; Pricings'!A:L,8,0),"")</f>
        <v>35</v>
      </c>
      <c r="Z1733" s="81">
        <f>IFERROR(VLOOKUP(A1733,'Competitors Links &amp; Pricings'!A:L,9,0),"")</f>
        <v>28</v>
      </c>
      <c r="AA1733" s="81">
        <f>IFERROR(VLOOKUP(A1733,'Competitors Links &amp; Pricings'!A:L,10,0),"")</f>
        <v>8</v>
      </c>
      <c r="AB1733" s="81">
        <f>IFERROR(VLOOKUP(A1733,'Competitors Links &amp; Pricings'!A:L,11,0),"")</f>
        <v>11</v>
      </c>
    </row>
    <row r="1734" spans="1:28" s="83" customFormat="1" ht="12" x14ac:dyDescent="0.25">
      <c r="A1734" s="81" t="s">
        <v>5298</v>
      </c>
      <c r="B1734" s="89">
        <v>17.82</v>
      </c>
      <c r="C1734" s="89">
        <v>20.67</v>
      </c>
      <c r="D1734" s="106">
        <f t="shared" si="108"/>
        <v>0.13788098693759077</v>
      </c>
      <c r="E1734" s="90">
        <f t="shared" si="109"/>
        <v>0</v>
      </c>
      <c r="F1734" s="90">
        <f t="shared" si="110"/>
        <v>22.47</v>
      </c>
      <c r="G1734" s="82" t="s">
        <v>34</v>
      </c>
      <c r="H1734" s="81" t="s">
        <v>5299</v>
      </c>
      <c r="I1734" s="81" t="s">
        <v>5300</v>
      </c>
      <c r="J1734" s="81" t="s">
        <v>107</v>
      </c>
      <c r="K1734" s="81"/>
      <c r="L1734" s="81"/>
      <c r="M1734" s="81"/>
      <c r="N1734" s="81"/>
      <c r="O1734" s="82"/>
      <c r="P1734" s="81"/>
      <c r="Q1734" s="81"/>
      <c r="R1734" s="81"/>
      <c r="S1734" s="81"/>
      <c r="T1734" s="81"/>
      <c r="U1734" s="81">
        <f t="shared" si="111"/>
        <v>0</v>
      </c>
      <c r="V1734" s="81">
        <f>IFERROR(VLOOKUP(A1734,'Competitors Links &amp; Pricings'!A:G,3,0),"")</f>
        <v>22.47</v>
      </c>
      <c r="W1734" s="81">
        <f>IFERROR(VLOOKUP(A1734,'Competitors Links &amp; Pricings'!A:G,5,0),"")</f>
        <v>25</v>
      </c>
      <c r="X1734" s="81" t="str">
        <f>IFERROR(VLOOKUP(A1734,'Competitors Links &amp; Pricings'!A:G,7,0),"")</f>
        <v xml:space="preserve"> </v>
      </c>
      <c r="Y1734" s="81">
        <f>IFERROR(VLOOKUP(A1734,'Competitors Links &amp; Pricings'!A:L,8,0),"")</f>
        <v>7.5</v>
      </c>
      <c r="Z1734" s="81">
        <f>IFERROR(VLOOKUP(A1734,'Competitors Links &amp; Pricings'!A:L,9,0),"")</f>
        <v>9</v>
      </c>
      <c r="AA1734" s="81">
        <f>IFERROR(VLOOKUP(A1734,'Competitors Links &amp; Pricings'!A:L,10,0),"")</f>
        <v>0.5</v>
      </c>
      <c r="AB1734" s="81">
        <f>IFERROR(VLOOKUP(A1734,'Competitors Links &amp; Pricings'!A:L,11,0),"")</f>
        <v>3.2</v>
      </c>
    </row>
    <row r="1735" spans="1:28" s="83" customFormat="1" ht="12" x14ac:dyDescent="0.25">
      <c r="A1735" s="81" t="s">
        <v>5301</v>
      </c>
      <c r="B1735" s="89">
        <v>39.78</v>
      </c>
      <c r="C1735" s="89">
        <v>49.8</v>
      </c>
      <c r="D1735" s="106">
        <f t="shared" si="108"/>
        <v>0.20120481927710837</v>
      </c>
      <c r="E1735" s="90">
        <f t="shared" si="109"/>
        <v>0</v>
      </c>
      <c r="F1735" s="90">
        <f t="shared" si="110"/>
        <v>57.72</v>
      </c>
      <c r="G1735" s="82" t="s">
        <v>34</v>
      </c>
      <c r="H1735" s="81">
        <v>4300045998</v>
      </c>
      <c r="I1735" s="81" t="s">
        <v>5302</v>
      </c>
      <c r="J1735" s="81" t="s">
        <v>530</v>
      </c>
      <c r="K1735" s="81"/>
      <c r="L1735" s="81"/>
      <c r="M1735" s="81"/>
      <c r="N1735" s="81"/>
      <c r="O1735" s="82"/>
      <c r="P1735" s="81"/>
      <c r="Q1735" s="81"/>
      <c r="R1735" s="81"/>
      <c r="S1735" s="81"/>
      <c r="T1735" s="81"/>
      <c r="U1735" s="81">
        <f t="shared" si="111"/>
        <v>0</v>
      </c>
      <c r="V1735" s="81">
        <f>IFERROR(VLOOKUP(A1735,'Competitors Links &amp; Pricings'!A:G,3,0),"")</f>
        <v>57.72</v>
      </c>
      <c r="W1735" s="81">
        <f>IFERROR(VLOOKUP(A1735,'Competitors Links &amp; Pricings'!A:G,5,0),"")</f>
        <v>57.72</v>
      </c>
      <c r="X1735" s="81">
        <f>IFERROR(VLOOKUP(A1735,'Competitors Links &amp; Pricings'!A:G,7,0),"")</f>
        <v>57.72</v>
      </c>
      <c r="Y1735" s="81">
        <f>IFERROR(VLOOKUP(A1735,'Competitors Links &amp; Pricings'!A:L,8,0),"")</f>
        <v>28</v>
      </c>
      <c r="Z1735" s="81">
        <f>IFERROR(VLOOKUP(A1735,'Competitors Links &amp; Pricings'!A:L,9,0),"")</f>
        <v>11</v>
      </c>
      <c r="AA1735" s="81">
        <f>IFERROR(VLOOKUP(A1735,'Competitors Links &amp; Pricings'!A:L,10,0),"")</f>
        <v>1</v>
      </c>
      <c r="AB1735" s="81">
        <f>IFERROR(VLOOKUP(A1735,'Competitors Links &amp; Pricings'!A:L,11,0),"")</f>
        <v>35</v>
      </c>
    </row>
    <row r="1736" spans="1:28" s="83" customFormat="1" ht="12" x14ac:dyDescent="0.25">
      <c r="A1736" s="81" t="s">
        <v>5303</v>
      </c>
      <c r="B1736" s="89">
        <v>2691.1</v>
      </c>
      <c r="C1736" s="89">
        <v>3179.99</v>
      </c>
      <c r="D1736" s="106">
        <f t="shared" si="108"/>
        <v>0.15373947716816716</v>
      </c>
      <c r="E1736" s="90">
        <f t="shared" si="109"/>
        <v>0</v>
      </c>
      <c r="F1736" s="90">
        <f t="shared" si="110"/>
        <v>3189.99</v>
      </c>
      <c r="G1736" s="82" t="s">
        <v>34</v>
      </c>
      <c r="H1736" s="81" t="s">
        <v>5304</v>
      </c>
      <c r="I1736" s="81" t="s">
        <v>5305</v>
      </c>
      <c r="J1736" s="81" t="s">
        <v>530</v>
      </c>
      <c r="K1736" s="81"/>
      <c r="L1736" s="81"/>
      <c r="M1736" s="81"/>
      <c r="N1736" s="81"/>
      <c r="O1736" s="82"/>
      <c r="P1736" s="81"/>
      <c r="Q1736" s="81"/>
      <c r="R1736" s="81"/>
      <c r="S1736" s="81"/>
      <c r="T1736" s="81"/>
      <c r="U1736" s="81">
        <f t="shared" si="111"/>
        <v>0</v>
      </c>
      <c r="V1736" s="81">
        <f>IFERROR(VLOOKUP(A1736,'Competitors Links &amp; Pricings'!A:G,3,0),"")</f>
        <v>3189.99</v>
      </c>
      <c r="W1736" s="81">
        <f>IFERROR(VLOOKUP(A1736,'Competitors Links &amp; Pricings'!A:G,5,0),"")</f>
        <v>3435.8</v>
      </c>
      <c r="X1736" s="81">
        <f>IFERROR(VLOOKUP(A1736,'Competitors Links &amp; Pricings'!A:G,7,0),"")</f>
        <v>3417.31</v>
      </c>
      <c r="Y1736" s="81">
        <f>IFERROR(VLOOKUP(A1736,'Competitors Links &amp; Pricings'!A:L,8,0),"")</f>
        <v>20.100000000000001</v>
      </c>
      <c r="Z1736" s="81">
        <f>IFERROR(VLOOKUP(A1736,'Competitors Links &amp; Pricings'!A:L,9,0),"")</f>
        <v>28.5</v>
      </c>
      <c r="AA1736" s="81">
        <f>IFERROR(VLOOKUP(A1736,'Competitors Links &amp; Pricings'!A:L,10,0),"")</f>
        <v>95.7</v>
      </c>
      <c r="AB1736" s="81">
        <f>IFERROR(VLOOKUP(A1736,'Competitors Links &amp; Pricings'!A:L,11,0),"")</f>
        <v>8.9</v>
      </c>
    </row>
    <row r="1737" spans="1:28" s="83" customFormat="1" ht="12" x14ac:dyDescent="0.25">
      <c r="A1737" s="81" t="s">
        <v>5306</v>
      </c>
      <c r="B1737" s="89">
        <v>2.61</v>
      </c>
      <c r="C1737" s="89">
        <v>3.24</v>
      </c>
      <c r="D1737" s="106">
        <f t="shared" si="108"/>
        <v>0.19444444444444453</v>
      </c>
      <c r="E1737" s="90">
        <f t="shared" si="109"/>
        <v>0</v>
      </c>
      <c r="F1737" s="90">
        <f t="shared" si="110"/>
        <v>3.8</v>
      </c>
      <c r="G1737" s="82" t="s">
        <v>34</v>
      </c>
      <c r="H1737" s="81" t="s">
        <v>5307</v>
      </c>
      <c r="I1737" s="81" t="s">
        <v>5308</v>
      </c>
      <c r="J1737" s="81" t="s">
        <v>107</v>
      </c>
      <c r="K1737" s="81"/>
      <c r="L1737" s="81"/>
      <c r="M1737" s="81"/>
      <c r="N1737" s="81"/>
      <c r="O1737" s="82"/>
      <c r="P1737" s="81"/>
      <c r="Q1737" s="81"/>
      <c r="R1737" s="81"/>
      <c r="S1737" s="81"/>
      <c r="T1737" s="81"/>
      <c r="U1737" s="81">
        <f t="shared" si="111"/>
        <v>0</v>
      </c>
      <c r="V1737" s="81">
        <f>IFERROR(VLOOKUP(A1737,'Competitors Links &amp; Pricings'!A:G,3,0),"")</f>
        <v>3.8</v>
      </c>
      <c r="W1737" s="81">
        <f>IFERROR(VLOOKUP(A1737,'Competitors Links &amp; Pricings'!A:G,5,0),"")</f>
        <v>4.43</v>
      </c>
      <c r="X1737" s="81">
        <f>IFERROR(VLOOKUP(A1737,'Competitors Links &amp; Pricings'!A:G,7,0),"")</f>
        <v>4.2</v>
      </c>
      <c r="Y1737" s="81">
        <f>IFERROR(VLOOKUP(A1737,'Competitors Links &amp; Pricings'!A:L,8,0),"")</f>
        <v>10.38</v>
      </c>
      <c r="Z1737" s="81">
        <f>IFERROR(VLOOKUP(A1737,'Competitors Links &amp; Pricings'!A:L,9,0),"")</f>
        <v>15.38</v>
      </c>
      <c r="AA1737" s="81">
        <f>IFERROR(VLOOKUP(A1737,'Competitors Links &amp; Pricings'!A:L,10,0),"")</f>
        <v>3</v>
      </c>
      <c r="AB1737" s="81">
        <f>IFERROR(VLOOKUP(A1737,'Competitors Links &amp; Pricings'!A:L,11,0),"")</f>
        <v>4.38</v>
      </c>
    </row>
    <row r="1738" spans="1:28" s="92" customFormat="1" ht="12" x14ac:dyDescent="0.25">
      <c r="A1738" s="91" t="s">
        <v>5309</v>
      </c>
      <c r="B1738" s="89">
        <v>2249.17</v>
      </c>
      <c r="C1738" s="89">
        <v>3137.01</v>
      </c>
      <c r="D1738" s="106">
        <f t="shared" si="108"/>
        <v>0.28302109333409842</v>
      </c>
      <c r="E1738" s="90">
        <f t="shared" si="109"/>
        <v>0</v>
      </c>
      <c r="F1738" s="90">
        <f t="shared" si="110"/>
        <v>2999.95</v>
      </c>
      <c r="G1738" s="100" t="s">
        <v>527</v>
      </c>
      <c r="H1738" s="101" t="s">
        <v>5310</v>
      </c>
      <c r="I1738" s="101" t="s">
        <v>5311</v>
      </c>
      <c r="J1738" s="101" t="s">
        <v>530</v>
      </c>
      <c r="K1738" s="101"/>
      <c r="L1738" s="101"/>
      <c r="M1738" s="101"/>
      <c r="N1738" s="101"/>
      <c r="O1738" s="100"/>
      <c r="P1738" s="101"/>
      <c r="Q1738" s="101"/>
      <c r="R1738" s="101"/>
      <c r="S1738" s="101"/>
      <c r="T1738" s="101"/>
      <c r="U1738" s="81">
        <f t="shared" si="111"/>
        <v>0</v>
      </c>
      <c r="V1738" s="101">
        <f>IFERROR(VLOOKUP(A1738,'Competitors Links &amp; Pricings'!A:G,3,0),"")</f>
        <v>3266.37</v>
      </c>
      <c r="W1738" s="101">
        <f>IFERROR(VLOOKUP(A1738,'Competitors Links &amp; Pricings'!A:G,5,0),"")</f>
        <v>3924.76</v>
      </c>
      <c r="X1738" s="101">
        <f>IFERROR(VLOOKUP(A1738,'Competitors Links &amp; Pricings'!A:G,7,0),"")</f>
        <v>2999.95</v>
      </c>
      <c r="Y1738" s="101">
        <f>IFERROR(VLOOKUP(A1738,'Competitors Links &amp; Pricings'!A:L,8,0),"")</f>
        <v>20.100000000000001</v>
      </c>
      <c r="Z1738" s="101">
        <f>IFERROR(VLOOKUP(A1738,'Competitors Links &amp; Pricings'!A:L,9,0),"")</f>
        <v>28.5</v>
      </c>
      <c r="AA1738" s="101">
        <f>IFERROR(VLOOKUP(A1738,'Competitors Links &amp; Pricings'!A:L,10,0),"")</f>
        <v>95.7</v>
      </c>
      <c r="AB1738" s="101">
        <f>IFERROR(VLOOKUP(A1738,'Competitors Links &amp; Pricings'!A:L,11,0),"")</f>
        <v>8.9</v>
      </c>
    </row>
    <row r="1739" spans="1:28" s="83" customFormat="1" ht="12" x14ac:dyDescent="0.25">
      <c r="A1739" s="81" t="s">
        <v>5312</v>
      </c>
      <c r="B1739" s="89">
        <v>2421.98</v>
      </c>
      <c r="C1739" s="89">
        <v>3188.6</v>
      </c>
      <c r="D1739" s="106">
        <f t="shared" si="108"/>
        <v>0.24042526500658593</v>
      </c>
      <c r="E1739" s="90">
        <f t="shared" si="109"/>
        <v>0</v>
      </c>
      <c r="F1739" s="90">
        <f t="shared" si="110"/>
        <v>2854.99</v>
      </c>
      <c r="G1739" s="82" t="s">
        <v>34</v>
      </c>
      <c r="H1739" s="81" t="s">
        <v>5313</v>
      </c>
      <c r="I1739" s="81" t="s">
        <v>5314</v>
      </c>
      <c r="J1739" s="81" t="s">
        <v>530</v>
      </c>
      <c r="K1739" s="81"/>
      <c r="L1739" s="81"/>
      <c r="M1739" s="81"/>
      <c r="N1739" s="81"/>
      <c r="O1739" s="82"/>
      <c r="P1739" s="81"/>
      <c r="Q1739" s="81"/>
      <c r="R1739" s="81"/>
      <c r="S1739" s="81"/>
      <c r="T1739" s="81"/>
      <c r="U1739" s="81">
        <f t="shared" si="111"/>
        <v>0</v>
      </c>
      <c r="V1739" s="81">
        <f>IFERROR(VLOOKUP(A1739,'Competitors Links &amp; Pricings'!A:G,3,0),"")</f>
        <v>3017.53</v>
      </c>
      <c r="W1739" s="81">
        <f>IFERROR(VLOOKUP(A1739,'Competitors Links &amp; Pricings'!A:G,5,0),"")</f>
        <v>2854.99</v>
      </c>
      <c r="X1739" s="81">
        <f>IFERROR(VLOOKUP(A1739,'Competitors Links &amp; Pricings'!A:G,7,0),"")</f>
        <v>3403.35</v>
      </c>
      <c r="Y1739" s="81">
        <f>IFERROR(VLOOKUP(A1739,'Competitors Links &amp; Pricings'!A:L,8,0),"")</f>
        <v>20.100000000000001</v>
      </c>
      <c r="Z1739" s="81">
        <f>IFERROR(VLOOKUP(A1739,'Competitors Links &amp; Pricings'!A:L,9,0),"")</f>
        <v>28.5</v>
      </c>
      <c r="AA1739" s="81">
        <f>IFERROR(VLOOKUP(A1739,'Competitors Links &amp; Pricings'!A:L,10,0),"")</f>
        <v>95.7</v>
      </c>
      <c r="AB1739" s="81">
        <f>IFERROR(VLOOKUP(A1739,'Competitors Links &amp; Pricings'!A:L,11,0),"")</f>
        <v>8.9</v>
      </c>
    </row>
    <row r="1740" spans="1:28" s="83" customFormat="1" ht="12" x14ac:dyDescent="0.25">
      <c r="A1740" s="81" t="s">
        <v>5315</v>
      </c>
      <c r="B1740" s="89">
        <v>2770.1</v>
      </c>
      <c r="C1740" s="89">
        <v>3434.07</v>
      </c>
      <c r="D1740" s="106">
        <f t="shared" si="108"/>
        <v>0.19334783507616332</v>
      </c>
      <c r="E1740" s="90">
        <f t="shared" si="109"/>
        <v>0</v>
      </c>
      <c r="F1740" s="90">
        <f t="shared" si="110"/>
        <v>3504.15</v>
      </c>
      <c r="G1740" s="82" t="s">
        <v>34</v>
      </c>
      <c r="H1740" s="81">
        <v>4210091801</v>
      </c>
      <c r="I1740" s="81" t="s">
        <v>5316</v>
      </c>
      <c r="J1740" s="81" t="s">
        <v>530</v>
      </c>
      <c r="K1740" s="81"/>
      <c r="L1740" s="81"/>
      <c r="M1740" s="81"/>
      <c r="N1740" s="81"/>
      <c r="O1740" s="82"/>
      <c r="P1740" s="81"/>
      <c r="Q1740" s="81"/>
      <c r="R1740" s="81"/>
      <c r="S1740" s="81"/>
      <c r="T1740" s="81"/>
      <c r="U1740" s="81">
        <f t="shared" si="111"/>
        <v>0</v>
      </c>
      <c r="V1740" s="81">
        <f>IFERROR(VLOOKUP(A1740,'Competitors Links &amp; Pricings'!A:G,3,0),"")</f>
        <v>3714.39</v>
      </c>
      <c r="W1740" s="81">
        <f>IFERROR(VLOOKUP(A1740,'Competitors Links &amp; Pricings'!A:G,5,0),"")</f>
        <v>3504.15</v>
      </c>
      <c r="X1740" s="81">
        <f>IFERROR(VLOOKUP(A1740,'Competitors Links &amp; Pricings'!A:G,7,0),"")</f>
        <v>5210.67</v>
      </c>
      <c r="Y1740" s="81">
        <f>IFERROR(VLOOKUP(A1740,'Competitors Links &amp; Pricings'!A:L,8,0),"")</f>
        <v>20.100000000000001</v>
      </c>
      <c r="Z1740" s="81">
        <f>IFERROR(VLOOKUP(A1740,'Competitors Links &amp; Pricings'!A:L,9,0),"")</f>
        <v>28.5</v>
      </c>
      <c r="AA1740" s="81">
        <f>IFERROR(VLOOKUP(A1740,'Competitors Links &amp; Pricings'!A:L,10,0),"")</f>
        <v>91.9</v>
      </c>
      <c r="AB1740" s="81">
        <f>IFERROR(VLOOKUP(A1740,'Competitors Links &amp; Pricings'!A:L,11,0),"")</f>
        <v>8.9</v>
      </c>
    </row>
    <row r="1741" spans="1:28" s="83" customFormat="1" ht="12" x14ac:dyDescent="0.25">
      <c r="A1741" s="81" t="s">
        <v>5317</v>
      </c>
      <c r="B1741" s="89">
        <v>246.07</v>
      </c>
      <c r="C1741" s="89">
        <v>305.29000000000002</v>
      </c>
      <c r="D1741" s="106">
        <f t="shared" si="108"/>
        <v>0.19397949490648245</v>
      </c>
      <c r="E1741" s="90">
        <f t="shared" si="109"/>
        <v>0</v>
      </c>
      <c r="F1741" s="90">
        <f t="shared" si="110"/>
        <v>321.36</v>
      </c>
      <c r="G1741" s="82" t="s">
        <v>34</v>
      </c>
      <c r="H1741" s="81" t="s">
        <v>5318</v>
      </c>
      <c r="I1741" s="81" t="s">
        <v>5319</v>
      </c>
      <c r="J1741" s="81" t="s">
        <v>530</v>
      </c>
      <c r="K1741" s="81"/>
      <c r="L1741" s="81"/>
      <c r="M1741" s="81"/>
      <c r="N1741" s="81"/>
      <c r="O1741" s="82"/>
      <c r="P1741" s="81"/>
      <c r="Q1741" s="81"/>
      <c r="R1741" s="81"/>
      <c r="S1741" s="81"/>
      <c r="T1741" s="81"/>
      <c r="U1741" s="81">
        <f t="shared" si="111"/>
        <v>0</v>
      </c>
      <c r="V1741" s="81">
        <f>IFERROR(VLOOKUP(A1741,'Competitors Links &amp; Pricings'!A:G,3,0),"")</f>
        <v>321.36</v>
      </c>
      <c r="W1741" s="81">
        <f>IFERROR(VLOOKUP(A1741,'Competitors Links &amp; Pricings'!A:G,5,0),"")</f>
        <v>354.99</v>
      </c>
      <c r="X1741" s="81">
        <f>IFERROR(VLOOKUP(A1741,'Competitors Links &amp; Pricings'!A:G,7,0),"")</f>
        <v>362.04</v>
      </c>
      <c r="Y1741" s="81">
        <f>IFERROR(VLOOKUP(A1741,'Competitors Links &amp; Pricings'!A:L,8,0),"")</f>
        <v>3.35</v>
      </c>
      <c r="Z1741" s="81">
        <f>IFERROR(VLOOKUP(A1741,'Competitors Links &amp; Pricings'!A:L,9,0),"")</f>
        <v>6.02</v>
      </c>
      <c r="AA1741" s="81">
        <f>IFERROR(VLOOKUP(A1741,'Competitors Links &amp; Pricings'!A:L,10,0),"")</f>
        <v>233</v>
      </c>
      <c r="AB1741" s="81">
        <f>IFERROR(VLOOKUP(A1741,'Competitors Links &amp; Pricings'!A:L,11,0),"")</f>
        <v>1.5</v>
      </c>
    </row>
    <row r="1742" spans="1:28" s="83" customFormat="1" ht="12" x14ac:dyDescent="0.25">
      <c r="A1742" s="81" t="s">
        <v>5321</v>
      </c>
      <c r="B1742" s="89">
        <v>2819.57</v>
      </c>
      <c r="C1742" s="89">
        <v>3502.82</v>
      </c>
      <c r="D1742" s="106">
        <f t="shared" si="108"/>
        <v>0.1950571254018191</v>
      </c>
      <c r="E1742" s="90">
        <f t="shared" si="109"/>
        <v>0</v>
      </c>
      <c r="F1742" s="90">
        <f t="shared" si="110"/>
        <v>0</v>
      </c>
      <c r="G1742" s="82" t="s">
        <v>34</v>
      </c>
      <c r="H1742" s="81" t="s">
        <v>5322</v>
      </c>
      <c r="I1742" s="81" t="s">
        <v>5323</v>
      </c>
      <c r="J1742" s="81" t="s">
        <v>530</v>
      </c>
      <c r="K1742" s="81"/>
      <c r="L1742" s="81"/>
      <c r="M1742" s="81"/>
      <c r="N1742" s="81"/>
      <c r="O1742" s="82"/>
      <c r="P1742" s="81"/>
      <c r="Q1742" s="81"/>
      <c r="R1742" s="81"/>
      <c r="S1742" s="81"/>
      <c r="T1742" s="81"/>
      <c r="U1742" s="81">
        <f t="shared" si="111"/>
        <v>0</v>
      </c>
      <c r="V1742" s="81" t="str">
        <f>IFERROR(VLOOKUP(A1742,'Competitors Links &amp; Pricings'!A:G,3,0),"")</f>
        <v xml:space="preserve"> </v>
      </c>
      <c r="W1742" s="81" t="str">
        <f>IFERROR(VLOOKUP(A1742,'Competitors Links &amp; Pricings'!A:G,5,0),"")</f>
        <v xml:space="preserve"> </v>
      </c>
      <c r="X1742" s="81" t="str">
        <f>IFERROR(VLOOKUP(A1742,'Competitors Links &amp; Pricings'!A:G,7,0),"")</f>
        <v xml:space="preserve"> </v>
      </c>
      <c r="Y1742" s="81">
        <f>IFERROR(VLOOKUP(A1742,'Competitors Links &amp; Pricings'!A:L,8,0),"")</f>
        <v>28.5</v>
      </c>
      <c r="Z1742" s="81">
        <f>IFERROR(VLOOKUP(A1742,'Competitors Links &amp; Pricings'!A:L,9,0),"")</f>
        <v>20.100000000000001</v>
      </c>
      <c r="AA1742" s="81">
        <f>IFERROR(VLOOKUP(A1742,'Competitors Links &amp; Pricings'!A:L,10,0),"")</f>
        <v>82.5</v>
      </c>
      <c r="AB1742" s="81">
        <f>IFERROR(VLOOKUP(A1742,'Competitors Links &amp; Pricings'!A:L,11,0),"")</f>
        <v>8.9</v>
      </c>
    </row>
    <row r="1743" spans="1:28" s="83" customFormat="1" ht="12" x14ac:dyDescent="0.25">
      <c r="A1743" s="81" t="s">
        <v>5324</v>
      </c>
      <c r="B1743" s="89">
        <v>2013.7</v>
      </c>
      <c r="C1743" s="89">
        <v>2479.0700000000002</v>
      </c>
      <c r="D1743" s="106">
        <f t="shared" si="108"/>
        <v>0.18771958839403491</v>
      </c>
      <c r="E1743" s="90">
        <f t="shared" si="109"/>
        <v>0</v>
      </c>
      <c r="F1743" s="90">
        <f t="shared" si="110"/>
        <v>2463.9899999999998</v>
      </c>
      <c r="G1743" s="82" t="s">
        <v>34</v>
      </c>
      <c r="H1743" s="81" t="s">
        <v>5325</v>
      </c>
      <c r="I1743" s="81" t="s">
        <v>5326</v>
      </c>
      <c r="J1743" s="81" t="s">
        <v>530</v>
      </c>
      <c r="K1743" s="81"/>
      <c r="L1743" s="81"/>
      <c r="M1743" s="81"/>
      <c r="N1743" s="81"/>
      <c r="O1743" s="82"/>
      <c r="P1743" s="81"/>
      <c r="Q1743" s="81"/>
      <c r="R1743" s="81"/>
      <c r="S1743" s="81"/>
      <c r="T1743" s="81"/>
      <c r="U1743" s="81">
        <f t="shared" si="111"/>
        <v>0</v>
      </c>
      <c r="V1743" s="81">
        <f>IFERROR(VLOOKUP(A1743,'Competitors Links &amp; Pricings'!A:G,3,0),"")</f>
        <v>2611.58</v>
      </c>
      <c r="W1743" s="81">
        <f>IFERROR(VLOOKUP(A1743,'Competitors Links &amp; Pricings'!A:G,5,0),"")</f>
        <v>2463.9899999999998</v>
      </c>
      <c r="X1743" s="81">
        <f>IFERROR(VLOOKUP(A1743,'Competitors Links &amp; Pricings'!A:G,7,0),"")</f>
        <v>3756.42</v>
      </c>
      <c r="Y1743" s="81">
        <f>IFERROR(VLOOKUP(A1743,'Competitors Links &amp; Pricings'!A:L,8,0),"")</f>
        <v>28.5</v>
      </c>
      <c r="Z1743" s="81">
        <f>IFERROR(VLOOKUP(A1743,'Competitors Links &amp; Pricings'!A:L,9,0),"")</f>
        <v>20.100000000000001</v>
      </c>
      <c r="AA1743" s="81">
        <f>IFERROR(VLOOKUP(A1743,'Competitors Links &amp; Pricings'!A:L,10,0),"")</f>
        <v>82.5</v>
      </c>
      <c r="AB1743" s="81">
        <f>IFERROR(VLOOKUP(A1743,'Competitors Links &amp; Pricings'!A:L,11,0),"")</f>
        <v>8.9</v>
      </c>
    </row>
    <row r="1744" spans="1:28" s="83" customFormat="1" ht="12" x14ac:dyDescent="0.25">
      <c r="A1744" s="81" t="s">
        <v>5327</v>
      </c>
      <c r="B1744" s="89">
        <v>1511.15</v>
      </c>
      <c r="C1744" s="89">
        <v>1747.95</v>
      </c>
      <c r="D1744" s="106">
        <f t="shared" si="108"/>
        <v>0.13547298263680307</v>
      </c>
      <c r="E1744" s="90">
        <f t="shared" si="109"/>
        <v>0</v>
      </c>
      <c r="F1744" s="90">
        <f t="shared" si="110"/>
        <v>1867</v>
      </c>
      <c r="G1744" s="82" t="s">
        <v>34</v>
      </c>
      <c r="H1744" s="81" t="s">
        <v>5328</v>
      </c>
      <c r="I1744" s="81" t="s">
        <v>5329</v>
      </c>
      <c r="J1744" s="81" t="s">
        <v>530</v>
      </c>
      <c r="K1744" s="81"/>
      <c r="L1744" s="81"/>
      <c r="M1744" s="81"/>
      <c r="N1744" s="81"/>
      <c r="O1744" s="82"/>
      <c r="P1744" s="81"/>
      <c r="Q1744" s="81"/>
      <c r="R1744" s="81"/>
      <c r="S1744" s="81"/>
      <c r="T1744" s="81"/>
      <c r="U1744" s="81">
        <f t="shared" si="111"/>
        <v>0</v>
      </c>
      <c r="V1744" s="81">
        <f>IFERROR(VLOOKUP(A1744,'Competitors Links &amp; Pricings'!A:G,3,0),"")</f>
        <v>1867</v>
      </c>
      <c r="W1744" s="81">
        <f>IFERROR(VLOOKUP(A1744,'Competitors Links &amp; Pricings'!A:G,5,0),"")</f>
        <v>1899.95</v>
      </c>
      <c r="X1744" s="81">
        <f>IFERROR(VLOOKUP(A1744,'Competitors Links &amp; Pricings'!A:G,7,0),"")</f>
        <v>2217</v>
      </c>
      <c r="Y1744" s="81">
        <f>IFERROR(VLOOKUP(A1744,'Competitors Links &amp; Pricings'!A:L,8,0),"")</f>
        <v>24.7</v>
      </c>
      <c r="Z1744" s="81">
        <f>IFERROR(VLOOKUP(A1744,'Competitors Links &amp; Pricings'!A:L,9,0),"")</f>
        <v>16.899999999999999</v>
      </c>
      <c r="AA1744" s="81">
        <f>IFERROR(VLOOKUP(A1744,'Competitors Links &amp; Pricings'!A:L,10,0),"")</f>
        <v>47.29</v>
      </c>
      <c r="AB1744" s="81">
        <f>IFERROR(VLOOKUP(A1744,'Competitors Links &amp; Pricings'!A:L,11,0),"")</f>
        <v>8.1</v>
      </c>
    </row>
    <row r="1745" spans="1:28" s="83" customFormat="1" ht="12" x14ac:dyDescent="0.25">
      <c r="A1745" s="81" t="s">
        <v>5330</v>
      </c>
      <c r="B1745" s="89">
        <v>37.99</v>
      </c>
      <c r="C1745" s="89">
        <v>49.55</v>
      </c>
      <c r="D1745" s="106">
        <f t="shared" si="108"/>
        <v>0.23329969727547922</v>
      </c>
      <c r="E1745" s="90">
        <f t="shared" si="109"/>
        <v>0</v>
      </c>
      <c r="F1745" s="90">
        <f t="shared" si="110"/>
        <v>45.89</v>
      </c>
      <c r="G1745" s="82" t="s">
        <v>60</v>
      </c>
      <c r="H1745" s="81" t="s">
        <v>17922</v>
      </c>
      <c r="I1745" s="81" t="s">
        <v>5331</v>
      </c>
      <c r="J1745" s="81" t="s">
        <v>107</v>
      </c>
      <c r="K1745" s="81"/>
      <c r="L1745" s="81"/>
      <c r="M1745" s="81"/>
      <c r="N1745" s="81"/>
      <c r="O1745" s="82"/>
      <c r="P1745" s="81"/>
      <c r="Q1745" s="81"/>
      <c r="R1745" s="81"/>
      <c r="S1745" s="81"/>
      <c r="T1745" s="81"/>
      <c r="U1745" s="81">
        <f t="shared" si="111"/>
        <v>0</v>
      </c>
      <c r="V1745" s="81">
        <f>IFERROR(VLOOKUP(A1745,'Competitors Links &amp; Pricings'!A:G,3,0),"")</f>
        <v>45.89</v>
      </c>
      <c r="W1745" s="81">
        <f>IFERROR(VLOOKUP(A1745,'Competitors Links &amp; Pricings'!A:G,5,0),"")</f>
        <v>63</v>
      </c>
      <c r="X1745" s="81">
        <f>IFERROR(VLOOKUP(A1745,'Competitors Links &amp; Pricings'!A:G,7,0),"")</f>
        <v>56.75</v>
      </c>
      <c r="Y1745" s="81">
        <f>IFERROR(VLOOKUP(A1745,'Competitors Links &amp; Pricings'!A:L,8,0),"")</f>
        <v>5</v>
      </c>
      <c r="Z1745" s="81">
        <f>IFERROR(VLOOKUP(A1745,'Competitors Links &amp; Pricings'!A:L,9,0),"")</f>
        <v>9</v>
      </c>
      <c r="AA1745" s="81">
        <f>IFERROR(VLOOKUP(A1745,'Competitors Links &amp; Pricings'!A:L,10,0),"")</f>
        <v>1.1000000000000001</v>
      </c>
      <c r="AB1745" s="81">
        <f>IFERROR(VLOOKUP(A1745,'Competitors Links &amp; Pricings'!A:L,11,0),"")</f>
        <v>3.2</v>
      </c>
    </row>
    <row r="1746" spans="1:28" s="83" customFormat="1" ht="12" x14ac:dyDescent="0.25">
      <c r="A1746" s="81" t="s">
        <v>5332</v>
      </c>
      <c r="B1746" s="89">
        <v>1241.27</v>
      </c>
      <c r="C1746" s="89">
        <v>1539.17</v>
      </c>
      <c r="D1746" s="106">
        <f t="shared" si="108"/>
        <v>0.19354587212588609</v>
      </c>
      <c r="E1746" s="90">
        <f t="shared" si="109"/>
        <v>0</v>
      </c>
      <c r="F1746" s="90">
        <f t="shared" si="110"/>
        <v>1.73</v>
      </c>
      <c r="G1746" s="82" t="s">
        <v>34</v>
      </c>
      <c r="H1746" s="81" t="s">
        <v>5333</v>
      </c>
      <c r="I1746" s="81" t="s">
        <v>5334</v>
      </c>
      <c r="J1746" s="81" t="s">
        <v>107</v>
      </c>
      <c r="K1746" s="81"/>
      <c r="L1746" s="81"/>
      <c r="M1746" s="81"/>
      <c r="N1746" s="81"/>
      <c r="O1746" s="82"/>
      <c r="P1746" s="81"/>
      <c r="Q1746" s="81"/>
      <c r="R1746" s="81"/>
      <c r="S1746" s="81"/>
      <c r="T1746" s="81"/>
      <c r="U1746" s="81">
        <f t="shared" si="111"/>
        <v>0</v>
      </c>
      <c r="V1746" s="81">
        <f>IFERROR(VLOOKUP(A1746,'Competitors Links &amp; Pricings'!A:G,3,0),"")</f>
        <v>1.73</v>
      </c>
      <c r="W1746" s="81">
        <f>IFERROR(VLOOKUP(A1746,'Competitors Links &amp; Pricings'!A:G,5,0),"")</f>
        <v>1481</v>
      </c>
      <c r="X1746" s="81">
        <f>IFERROR(VLOOKUP(A1746,'Competitors Links &amp; Pricings'!A:G,7,0),"")</f>
        <v>1379.22</v>
      </c>
      <c r="Y1746" s="81">
        <f>IFERROR(VLOOKUP(A1746,'Competitors Links &amp; Pricings'!A:L,8,0),"")</f>
        <v>7.5</v>
      </c>
      <c r="Z1746" s="81">
        <f>IFERROR(VLOOKUP(A1746,'Competitors Links &amp; Pricings'!A:L,9,0),"")</f>
        <v>9</v>
      </c>
      <c r="AA1746" s="81">
        <f>IFERROR(VLOOKUP(A1746,'Competitors Links &amp; Pricings'!A:L,10,0),"")</f>
        <v>80</v>
      </c>
      <c r="AB1746" s="81">
        <f>IFERROR(VLOOKUP(A1746,'Competitors Links &amp; Pricings'!A:L,11,0),"")</f>
        <v>3.2</v>
      </c>
    </row>
    <row r="1747" spans="1:28" s="83" customFormat="1" ht="12" x14ac:dyDescent="0.25">
      <c r="A1747" s="81" t="s">
        <v>5335</v>
      </c>
      <c r="B1747" s="89">
        <v>72.47</v>
      </c>
      <c r="C1747" s="89">
        <v>89.86</v>
      </c>
      <c r="D1747" s="106">
        <f t="shared" si="108"/>
        <v>0.19352325840195861</v>
      </c>
      <c r="E1747" s="90">
        <f t="shared" si="109"/>
        <v>0</v>
      </c>
      <c r="F1747" s="90">
        <f t="shared" si="110"/>
        <v>97.2</v>
      </c>
      <c r="G1747" s="82" t="s">
        <v>34</v>
      </c>
      <c r="H1747" s="81" t="s">
        <v>5336</v>
      </c>
      <c r="I1747" s="81" t="s">
        <v>5337</v>
      </c>
      <c r="J1747" s="81" t="s">
        <v>107</v>
      </c>
      <c r="K1747" s="81"/>
      <c r="L1747" s="81"/>
      <c r="M1747" s="81"/>
      <c r="N1747" s="81"/>
      <c r="O1747" s="82"/>
      <c r="P1747" s="81"/>
      <c r="Q1747" s="81"/>
      <c r="R1747" s="81"/>
      <c r="S1747" s="81"/>
      <c r="T1747" s="81"/>
      <c r="U1747" s="81">
        <f t="shared" si="111"/>
        <v>0</v>
      </c>
      <c r="V1747" s="81">
        <f>IFERROR(VLOOKUP(A1747,'Competitors Links &amp; Pricings'!A:G,3,0),"")</f>
        <v>97.2</v>
      </c>
      <c r="W1747" s="81">
        <f>IFERROR(VLOOKUP(A1747,'Competitors Links &amp; Pricings'!A:G,5,0),"")</f>
        <v>109.24</v>
      </c>
      <c r="X1747" s="81">
        <f>IFERROR(VLOOKUP(A1747,'Competitors Links &amp; Pricings'!A:G,7,0),"")</f>
        <v>592.35</v>
      </c>
      <c r="Y1747" s="81">
        <f>IFERROR(VLOOKUP(A1747,'Competitors Links &amp; Pricings'!A:L,8,0),"")</f>
        <v>4.5</v>
      </c>
      <c r="Z1747" s="81">
        <f>IFERROR(VLOOKUP(A1747,'Competitors Links &amp; Pricings'!A:L,9,0),"")</f>
        <v>8</v>
      </c>
      <c r="AA1747" s="81">
        <f>IFERROR(VLOOKUP(A1747,'Competitors Links &amp; Pricings'!A:L,10,0),"")</f>
        <v>1.2</v>
      </c>
      <c r="AB1747" s="81">
        <f>IFERROR(VLOOKUP(A1747,'Competitors Links &amp; Pricings'!A:L,11,0),"")</f>
        <v>4.5</v>
      </c>
    </row>
    <row r="1748" spans="1:28" s="83" customFormat="1" ht="12" x14ac:dyDescent="0.25">
      <c r="A1748" s="81" t="s">
        <v>5338</v>
      </c>
      <c r="B1748" s="89">
        <v>1150.79</v>
      </c>
      <c r="C1748" s="89">
        <v>1379.95</v>
      </c>
      <c r="D1748" s="106">
        <f t="shared" si="108"/>
        <v>0.16606398782564591</v>
      </c>
      <c r="E1748" s="90">
        <f t="shared" si="109"/>
        <v>0</v>
      </c>
      <c r="F1748" s="90">
        <f t="shared" si="110"/>
        <v>1499.95</v>
      </c>
      <c r="G1748" s="82" t="s">
        <v>34</v>
      </c>
      <c r="H1748" s="81" t="s">
        <v>5339</v>
      </c>
      <c r="I1748" s="81" t="s">
        <v>5340</v>
      </c>
      <c r="J1748" s="81" t="s">
        <v>530</v>
      </c>
      <c r="K1748" s="81"/>
      <c r="L1748" s="81"/>
      <c r="M1748" s="81"/>
      <c r="N1748" s="81"/>
      <c r="O1748" s="82"/>
      <c r="P1748" s="81"/>
      <c r="Q1748" s="81"/>
      <c r="R1748" s="81"/>
      <c r="S1748" s="81"/>
      <c r="T1748" s="81"/>
      <c r="U1748" s="81">
        <f t="shared" si="111"/>
        <v>0</v>
      </c>
      <c r="V1748" s="81">
        <f>IFERROR(VLOOKUP(A1748,'Competitors Links &amp; Pricings'!A:G,3,0),"")</f>
        <v>1521.14</v>
      </c>
      <c r="W1748" s="81">
        <f>IFERROR(VLOOKUP(A1748,'Competitors Links &amp; Pricings'!A:G,5,0),"")</f>
        <v>1499.95</v>
      </c>
      <c r="X1748" s="81">
        <f>IFERROR(VLOOKUP(A1748,'Competitors Links &amp; Pricings'!A:G,7,0),"")</f>
        <v>2132.87</v>
      </c>
      <c r="Y1748" s="81">
        <f>IFERROR(VLOOKUP(A1748,'Competitors Links &amp; Pricings'!A:L,8,0),"")</f>
        <v>24.7</v>
      </c>
      <c r="Z1748" s="81">
        <f>IFERROR(VLOOKUP(A1748,'Competitors Links &amp; Pricings'!A:L,9,0),"")</f>
        <v>16.899999999999999</v>
      </c>
      <c r="AA1748" s="81">
        <f>IFERROR(VLOOKUP(A1748,'Competitors Links &amp; Pricings'!A:L,10,0),"")</f>
        <v>47.29</v>
      </c>
      <c r="AB1748" s="81">
        <f>IFERROR(VLOOKUP(A1748,'Competitors Links &amp; Pricings'!A:L,11,0),"")</f>
        <v>8.1</v>
      </c>
    </row>
    <row r="1749" spans="1:28" s="83" customFormat="1" ht="12" x14ac:dyDescent="0.25">
      <c r="A1749" s="81" t="s">
        <v>5341</v>
      </c>
      <c r="B1749" s="89">
        <v>1063.67</v>
      </c>
      <c r="C1749" s="89">
        <v>1287.95</v>
      </c>
      <c r="D1749" s="106">
        <f t="shared" si="108"/>
        <v>0.17413719476687756</v>
      </c>
      <c r="E1749" s="90">
        <f t="shared" si="109"/>
        <v>0</v>
      </c>
      <c r="F1749" s="90">
        <f t="shared" si="110"/>
        <v>1399.95</v>
      </c>
      <c r="G1749" s="82" t="s">
        <v>34</v>
      </c>
      <c r="H1749" s="81" t="s">
        <v>5342</v>
      </c>
      <c r="I1749" s="81" t="s">
        <v>5343</v>
      </c>
      <c r="J1749" s="81" t="s">
        <v>530</v>
      </c>
      <c r="K1749" s="81"/>
      <c r="L1749" s="81"/>
      <c r="M1749" s="81"/>
      <c r="N1749" s="81"/>
      <c r="O1749" s="82"/>
      <c r="P1749" s="81"/>
      <c r="Q1749" s="81"/>
      <c r="R1749" s="81"/>
      <c r="S1749" s="81"/>
      <c r="T1749" s="81"/>
      <c r="U1749" s="81">
        <f t="shared" si="111"/>
        <v>0</v>
      </c>
      <c r="V1749" s="81">
        <f>IFERROR(VLOOKUP(A1749,'Competitors Links &amp; Pricings'!A:G,3,0),"")</f>
        <v>1406</v>
      </c>
      <c r="W1749" s="81">
        <f>IFERROR(VLOOKUP(A1749,'Competitors Links &amp; Pricings'!A:G,5,0),"")</f>
        <v>1399.95</v>
      </c>
      <c r="X1749" s="81">
        <f>IFERROR(VLOOKUP(A1749,'Competitors Links &amp; Pricings'!A:G,7,0),"")</f>
        <v>1971.42</v>
      </c>
      <c r="Y1749" s="81">
        <f>IFERROR(VLOOKUP(A1749,'Competitors Links &amp; Pricings'!A:L,8,0),"")</f>
        <v>24.7</v>
      </c>
      <c r="Z1749" s="81">
        <f>IFERROR(VLOOKUP(A1749,'Competitors Links &amp; Pricings'!A:L,9,0),"")</f>
        <v>16.899999999999999</v>
      </c>
      <c r="AA1749" s="81">
        <f>IFERROR(VLOOKUP(A1749,'Competitors Links &amp; Pricings'!A:L,10,0),"")</f>
        <v>47.29</v>
      </c>
      <c r="AB1749" s="81">
        <f>IFERROR(VLOOKUP(A1749,'Competitors Links &amp; Pricings'!A:L,11,0),"")</f>
        <v>8.1</v>
      </c>
    </row>
    <row r="1750" spans="1:28" s="83" customFormat="1" ht="12" x14ac:dyDescent="0.25">
      <c r="A1750" s="81" t="s">
        <v>5344</v>
      </c>
      <c r="B1750" s="89">
        <v>988.48</v>
      </c>
      <c r="C1750" s="89">
        <v>1230.5999999999999</v>
      </c>
      <c r="D1750" s="106">
        <f t="shared" si="108"/>
        <v>0.19674955306354616</v>
      </c>
      <c r="E1750" s="90">
        <f t="shared" si="109"/>
        <v>0</v>
      </c>
      <c r="F1750" s="90">
        <f t="shared" si="110"/>
        <v>1337.61</v>
      </c>
      <c r="G1750" s="82" t="s">
        <v>34</v>
      </c>
      <c r="H1750" s="81" t="s">
        <v>5345</v>
      </c>
      <c r="I1750" s="81" t="s">
        <v>5346</v>
      </c>
      <c r="J1750" s="81" t="s">
        <v>530</v>
      </c>
      <c r="K1750" s="81"/>
      <c r="L1750" s="81"/>
      <c r="M1750" s="81"/>
      <c r="N1750" s="81"/>
      <c r="O1750" s="82"/>
      <c r="P1750" s="81"/>
      <c r="Q1750" s="81"/>
      <c r="R1750" s="81"/>
      <c r="S1750" s="81"/>
      <c r="T1750" s="81"/>
      <c r="U1750" s="81">
        <f t="shared" si="111"/>
        <v>0</v>
      </c>
      <c r="V1750" s="81">
        <f>IFERROR(VLOOKUP(A1750,'Competitors Links &amp; Pricings'!A:G,3,0),"")</f>
        <v>1337.61</v>
      </c>
      <c r="W1750" s="81" t="str">
        <f>IFERROR(VLOOKUP(A1750,'Competitors Links &amp; Pricings'!A:G,5,0),"")</f>
        <v xml:space="preserve"> </v>
      </c>
      <c r="X1750" s="81" t="str">
        <f>IFERROR(VLOOKUP(A1750,'Competitors Links &amp; Pricings'!A:G,7,0),"")</f>
        <v xml:space="preserve"> </v>
      </c>
      <c r="Y1750" s="81">
        <f>IFERROR(VLOOKUP(A1750,'Competitors Links &amp; Pricings'!A:L,8,0),"")</f>
        <v>24.7</v>
      </c>
      <c r="Z1750" s="81">
        <f>IFERROR(VLOOKUP(A1750,'Competitors Links &amp; Pricings'!A:L,9,0),"")</f>
        <v>16.899999999999999</v>
      </c>
      <c r="AA1750" s="81">
        <f>IFERROR(VLOOKUP(A1750,'Competitors Links &amp; Pricings'!A:L,10,0),"")</f>
        <v>47.29</v>
      </c>
      <c r="AB1750" s="81">
        <f>IFERROR(VLOOKUP(A1750,'Competitors Links &amp; Pricings'!A:L,11,0),"")</f>
        <v>8.1</v>
      </c>
    </row>
    <row r="1751" spans="1:28" s="83" customFormat="1" ht="12" x14ac:dyDescent="0.25">
      <c r="A1751" s="81" t="s">
        <v>5347</v>
      </c>
      <c r="B1751" s="89">
        <v>228.57</v>
      </c>
      <c r="C1751" s="89">
        <v>302</v>
      </c>
      <c r="D1751" s="106">
        <f t="shared" si="108"/>
        <v>0.24314569536423844</v>
      </c>
      <c r="E1751" s="90">
        <f t="shared" si="109"/>
        <v>0</v>
      </c>
      <c r="F1751" s="90">
        <f t="shared" si="110"/>
        <v>289</v>
      </c>
      <c r="G1751" s="82" t="s">
        <v>34</v>
      </c>
      <c r="H1751" s="81" t="s">
        <v>5348</v>
      </c>
      <c r="I1751" s="81" t="s">
        <v>5349</v>
      </c>
      <c r="J1751" s="81" t="s">
        <v>5350</v>
      </c>
      <c r="K1751" s="81"/>
      <c r="L1751" s="81"/>
      <c r="M1751" s="81"/>
      <c r="N1751" s="81"/>
      <c r="O1751" s="82"/>
      <c r="P1751" s="81"/>
      <c r="Q1751" s="81"/>
      <c r="R1751" s="81"/>
      <c r="S1751" s="81"/>
      <c r="T1751" s="81"/>
      <c r="U1751" s="81">
        <f t="shared" si="111"/>
        <v>0</v>
      </c>
      <c r="V1751" s="81">
        <f>IFERROR(VLOOKUP(A1751,'Competitors Links &amp; Pricings'!A:G,3,0),"")</f>
        <v>293.48</v>
      </c>
      <c r="W1751" s="81">
        <f>IFERROR(VLOOKUP(A1751,'Competitors Links &amp; Pricings'!A:G,5,0),"")</f>
        <v>289</v>
      </c>
      <c r="X1751" s="81">
        <f>IFERROR(VLOOKUP(A1751,'Competitors Links &amp; Pricings'!A:G,7,0),"")</f>
        <v>293.48</v>
      </c>
      <c r="Y1751" s="81">
        <f>IFERROR(VLOOKUP(A1751,'Competitors Links &amp; Pricings'!A:L,8,0),"")</f>
        <v>6.8</v>
      </c>
      <c r="Z1751" s="81">
        <f>IFERROR(VLOOKUP(A1751,'Competitors Links &amp; Pricings'!A:L,9,0),"")</f>
        <v>7.5</v>
      </c>
      <c r="AA1751" s="81">
        <f>IFERROR(VLOOKUP(A1751,'Competitors Links &amp; Pricings'!A:L,10,0),"")</f>
        <v>1.98</v>
      </c>
      <c r="AB1751" s="81">
        <f>IFERROR(VLOOKUP(A1751,'Competitors Links &amp; Pricings'!A:L,11,0),"")</f>
        <v>3.3</v>
      </c>
    </row>
    <row r="1752" spans="1:28" s="83" customFormat="1" ht="12" x14ac:dyDescent="0.25">
      <c r="A1752" s="81" t="s">
        <v>5351</v>
      </c>
      <c r="B1752" s="89">
        <v>1371.43</v>
      </c>
      <c r="C1752" s="89">
        <v>1710.99</v>
      </c>
      <c r="D1752" s="106">
        <f t="shared" si="108"/>
        <v>0.19845820256109034</v>
      </c>
      <c r="E1752" s="90">
        <f t="shared" si="109"/>
        <v>0</v>
      </c>
      <c r="F1752" s="90">
        <f t="shared" si="110"/>
        <v>1760.87</v>
      </c>
      <c r="G1752" s="82" t="s">
        <v>34</v>
      </c>
      <c r="H1752" s="81" t="s">
        <v>5352</v>
      </c>
      <c r="I1752" s="81" t="s">
        <v>5353</v>
      </c>
      <c r="J1752" s="81" t="s">
        <v>5350</v>
      </c>
      <c r="K1752" s="81"/>
      <c r="L1752" s="81"/>
      <c r="M1752" s="81"/>
      <c r="N1752" s="81"/>
      <c r="O1752" s="82"/>
      <c r="P1752" s="81"/>
      <c r="Q1752" s="81"/>
      <c r="R1752" s="81"/>
      <c r="S1752" s="81"/>
      <c r="T1752" s="81"/>
      <c r="U1752" s="81">
        <f t="shared" si="111"/>
        <v>0</v>
      </c>
      <c r="V1752" s="81">
        <f>IFERROR(VLOOKUP(A1752,'Competitors Links &amp; Pricings'!A:G,3,0),"")</f>
        <v>1760.87</v>
      </c>
      <c r="W1752" s="81">
        <f>IFERROR(VLOOKUP(A1752,'Competitors Links &amp; Pricings'!A:G,5,0),"")</f>
        <v>1837.5</v>
      </c>
      <c r="X1752" s="81">
        <f>IFERROR(VLOOKUP(A1752,'Competitors Links &amp; Pricings'!A:G,7,0),"")</f>
        <v>2120</v>
      </c>
      <c r="Y1752" s="81">
        <f>IFERROR(VLOOKUP(A1752,'Competitors Links &amp; Pricings'!A:L,8,0),"")</f>
        <v>21.7</v>
      </c>
      <c r="Z1752" s="81">
        <f>IFERROR(VLOOKUP(A1752,'Competitors Links &amp; Pricings'!A:L,9,0),"")</f>
        <v>31.5</v>
      </c>
      <c r="AA1752" s="81">
        <f>IFERROR(VLOOKUP(A1752,'Competitors Links &amp; Pricings'!A:L,10,0),"")</f>
        <v>50</v>
      </c>
      <c r="AB1752" s="81">
        <f>IFERROR(VLOOKUP(A1752,'Competitors Links &amp; Pricings'!A:L,11,0),"")</f>
        <v>6.3</v>
      </c>
    </row>
    <row r="1753" spans="1:28" s="83" customFormat="1" ht="12" x14ac:dyDescent="0.25">
      <c r="A1753" s="81" t="s">
        <v>5354</v>
      </c>
      <c r="B1753" s="89">
        <v>8571.43</v>
      </c>
      <c r="C1753" s="89">
        <v>10965.43</v>
      </c>
      <c r="D1753" s="106">
        <f t="shared" si="108"/>
        <v>0.21832249168523257</v>
      </c>
      <c r="E1753" s="90">
        <f t="shared" si="109"/>
        <v>0</v>
      </c>
      <c r="F1753" s="90">
        <f t="shared" si="110"/>
        <v>11005.43</v>
      </c>
      <c r="G1753" s="82" t="s">
        <v>34</v>
      </c>
      <c r="H1753" s="81" t="s">
        <v>5355</v>
      </c>
      <c r="I1753" s="81" t="s">
        <v>5356</v>
      </c>
      <c r="J1753" s="81" t="s">
        <v>5350</v>
      </c>
      <c r="K1753" s="81"/>
      <c r="L1753" s="81"/>
      <c r="M1753" s="81"/>
      <c r="N1753" s="81"/>
      <c r="O1753" s="82"/>
      <c r="P1753" s="81"/>
      <c r="Q1753" s="81"/>
      <c r="R1753" s="81"/>
      <c r="S1753" s="81"/>
      <c r="T1753" s="81"/>
      <c r="U1753" s="81">
        <f t="shared" si="111"/>
        <v>0</v>
      </c>
      <c r="V1753" s="81">
        <f>IFERROR(VLOOKUP(A1753,'Competitors Links &amp; Pricings'!A:G,3,0),"")</f>
        <v>11005.43</v>
      </c>
      <c r="W1753" s="81">
        <f>IFERROR(VLOOKUP(A1753,'Competitors Links &amp; Pricings'!A:G,5,0),"")</f>
        <v>11125</v>
      </c>
      <c r="X1753" s="81">
        <f>IFERROR(VLOOKUP(A1753,'Competitors Links &amp; Pricings'!A:G,7,0),"")</f>
        <v>11600</v>
      </c>
      <c r="Y1753" s="81">
        <f>IFERROR(VLOOKUP(A1753,'Competitors Links &amp; Pricings'!A:L,8,0),"")</f>
        <v>29.5</v>
      </c>
      <c r="Z1753" s="81">
        <f>IFERROR(VLOOKUP(A1753,'Competitors Links &amp; Pricings'!A:L,9,0),"")</f>
        <v>45.3</v>
      </c>
      <c r="AA1753" s="81">
        <f>IFERROR(VLOOKUP(A1753,'Competitors Links &amp; Pricings'!A:L,10,0),"")</f>
        <v>408</v>
      </c>
      <c r="AB1753" s="81">
        <f>IFERROR(VLOOKUP(A1753,'Competitors Links &amp; Pricings'!A:L,11,0),"")</f>
        <v>11.4</v>
      </c>
    </row>
    <row r="1754" spans="1:28" s="83" customFormat="1" ht="12" x14ac:dyDescent="0.25">
      <c r="A1754" s="81" t="s">
        <v>5357</v>
      </c>
      <c r="B1754" s="89">
        <v>285.70999999999998</v>
      </c>
      <c r="C1754" s="89">
        <v>350.99</v>
      </c>
      <c r="D1754" s="106">
        <f t="shared" si="108"/>
        <v>0.18598820479215941</v>
      </c>
      <c r="E1754" s="90">
        <f t="shared" si="109"/>
        <v>0</v>
      </c>
      <c r="F1754" s="90">
        <f t="shared" si="110"/>
        <v>335</v>
      </c>
      <c r="G1754" s="82" t="s">
        <v>34</v>
      </c>
      <c r="H1754" s="81" t="s">
        <v>5358</v>
      </c>
      <c r="I1754" s="81" t="s">
        <v>5359</v>
      </c>
      <c r="J1754" s="81" t="s">
        <v>535</v>
      </c>
      <c r="K1754" s="81"/>
      <c r="L1754" s="81"/>
      <c r="M1754" s="81"/>
      <c r="N1754" s="81"/>
      <c r="O1754" s="82"/>
      <c r="P1754" s="81"/>
      <c r="Q1754" s="81"/>
      <c r="R1754" s="81"/>
      <c r="S1754" s="81"/>
      <c r="T1754" s="81"/>
      <c r="U1754" s="81">
        <f t="shared" si="111"/>
        <v>0</v>
      </c>
      <c r="V1754" s="81">
        <f>IFERROR(VLOOKUP(A1754,'Competitors Links &amp; Pricings'!A:G,3,0),"")</f>
        <v>335</v>
      </c>
      <c r="W1754" s="81">
        <f>IFERROR(VLOOKUP(A1754,'Competitors Links &amp; Pricings'!A:G,5,0),"")</f>
        <v>351</v>
      </c>
      <c r="X1754" s="81">
        <f>IFERROR(VLOOKUP(A1754,'Competitors Links &amp; Pricings'!A:G,7,0),"")</f>
        <v>335</v>
      </c>
      <c r="Y1754" s="81">
        <f>IFERROR(VLOOKUP(A1754,'Competitors Links &amp; Pricings'!A:L,8,0),"")</f>
        <v>7.25</v>
      </c>
      <c r="Z1754" s="81">
        <f>IFERROR(VLOOKUP(A1754,'Competitors Links &amp; Pricings'!A:L,9,0),"")</f>
        <v>1.25</v>
      </c>
      <c r="AA1754" s="81">
        <f>IFERROR(VLOOKUP(A1754,'Competitors Links &amp; Pricings'!A:L,10,0),"")</f>
        <v>3.11</v>
      </c>
      <c r="AB1754" s="81">
        <f>IFERROR(VLOOKUP(A1754,'Competitors Links &amp; Pricings'!A:L,11,0),"")</f>
        <v>6</v>
      </c>
    </row>
    <row r="1755" spans="1:28" s="83" customFormat="1" ht="12" x14ac:dyDescent="0.25">
      <c r="A1755" s="81" t="s">
        <v>5360</v>
      </c>
      <c r="B1755" s="89">
        <v>36.81</v>
      </c>
      <c r="C1755" s="89">
        <v>50.55</v>
      </c>
      <c r="D1755" s="106">
        <f t="shared" si="108"/>
        <v>0.27181008902077142</v>
      </c>
      <c r="E1755" s="90">
        <f t="shared" si="109"/>
        <v>0</v>
      </c>
      <c r="F1755" s="90">
        <f t="shared" si="110"/>
        <v>54.95</v>
      </c>
      <c r="G1755" s="82" t="s">
        <v>34</v>
      </c>
      <c r="H1755" s="81" t="s">
        <v>5361</v>
      </c>
      <c r="I1755" s="81" t="s">
        <v>5362</v>
      </c>
      <c r="J1755" s="81" t="s">
        <v>5363</v>
      </c>
      <c r="K1755" s="81"/>
      <c r="L1755" s="81"/>
      <c r="M1755" s="81"/>
      <c r="N1755" s="81"/>
      <c r="O1755" s="82"/>
      <c r="P1755" s="81"/>
      <c r="Q1755" s="81"/>
      <c r="R1755" s="81"/>
      <c r="S1755" s="81"/>
      <c r="T1755" s="81"/>
      <c r="U1755" s="81">
        <f t="shared" si="111"/>
        <v>0</v>
      </c>
      <c r="V1755" s="81">
        <f>IFERROR(VLOOKUP(A1755,'Competitors Links &amp; Pricings'!A:G,3,0),"")</f>
        <v>54.95</v>
      </c>
      <c r="W1755" s="81">
        <f>IFERROR(VLOOKUP(A1755,'Competitors Links &amp; Pricings'!A:G,5,0),"")</f>
        <v>56.93</v>
      </c>
      <c r="X1755" s="81" t="str">
        <f>IFERROR(VLOOKUP(A1755,'Competitors Links &amp; Pricings'!A:G,7,0),"")</f>
        <v xml:space="preserve"> </v>
      </c>
      <c r="Y1755" s="81">
        <f>IFERROR(VLOOKUP(A1755,'Competitors Links &amp; Pricings'!A:L,8,0),"")</f>
        <v>12</v>
      </c>
      <c r="Z1755" s="81">
        <f>IFERROR(VLOOKUP(A1755,'Competitors Links &amp; Pricings'!A:L,9,0),"")</f>
        <v>12</v>
      </c>
      <c r="AA1755" s="81">
        <f>IFERROR(VLOOKUP(A1755,'Competitors Links &amp; Pricings'!A:L,10,0),"")</f>
        <v>1.9</v>
      </c>
      <c r="AB1755" s="81">
        <f>IFERROR(VLOOKUP(A1755,'Competitors Links &amp; Pricings'!A:L,11,0),"")</f>
        <v>3.25</v>
      </c>
    </row>
    <row r="1756" spans="1:28" s="83" customFormat="1" ht="12" x14ac:dyDescent="0.25">
      <c r="A1756" s="81" t="s">
        <v>5364</v>
      </c>
      <c r="B1756" s="89">
        <v>34.6</v>
      </c>
      <c r="C1756" s="89">
        <v>45.5</v>
      </c>
      <c r="D1756" s="106">
        <f t="shared" si="108"/>
        <v>0.23956043956043954</v>
      </c>
      <c r="E1756" s="90">
        <f t="shared" si="109"/>
        <v>0</v>
      </c>
      <c r="F1756" s="90">
        <f t="shared" si="110"/>
        <v>48.5</v>
      </c>
      <c r="G1756" s="82" t="s">
        <v>34</v>
      </c>
      <c r="H1756" s="81" t="s">
        <v>5365</v>
      </c>
      <c r="I1756" s="81" t="s">
        <v>5366</v>
      </c>
      <c r="J1756" s="81" t="s">
        <v>5363</v>
      </c>
      <c r="K1756" s="81"/>
      <c r="L1756" s="81"/>
      <c r="M1756" s="81"/>
      <c r="N1756" s="81"/>
      <c r="O1756" s="82"/>
      <c r="P1756" s="81"/>
      <c r="Q1756" s="81"/>
      <c r="R1756" s="81"/>
      <c r="S1756" s="81"/>
      <c r="T1756" s="81"/>
      <c r="U1756" s="81">
        <f t="shared" si="111"/>
        <v>0</v>
      </c>
      <c r="V1756" s="81">
        <f>IFERROR(VLOOKUP(A1756,'Competitors Links &amp; Pricings'!A:G,3,0),"")</f>
        <v>48.5</v>
      </c>
      <c r="W1756" s="81">
        <f>IFERROR(VLOOKUP(A1756,'Competitors Links &amp; Pricings'!A:G,5,0),"")</f>
        <v>55.47</v>
      </c>
      <c r="X1756" s="81" t="str">
        <f>IFERROR(VLOOKUP(A1756,'Competitors Links &amp; Pricings'!A:G,7,0),"")</f>
        <v xml:space="preserve"> </v>
      </c>
      <c r="Y1756" s="81">
        <f>IFERROR(VLOOKUP(A1756,'Competitors Links &amp; Pricings'!A:L,8,0),"")</f>
        <v>10.88</v>
      </c>
      <c r="Z1756" s="81">
        <f>IFERROR(VLOOKUP(A1756,'Competitors Links &amp; Pricings'!A:L,9,0),"")</f>
        <v>10.44</v>
      </c>
      <c r="AA1756" s="81">
        <f>IFERROR(VLOOKUP(A1756,'Competitors Links &amp; Pricings'!A:L,10,0),"")</f>
        <v>1.45</v>
      </c>
      <c r="AB1756" s="81">
        <f>IFERROR(VLOOKUP(A1756,'Competitors Links &amp; Pricings'!A:L,11,0),"")</f>
        <v>10.88</v>
      </c>
    </row>
    <row r="1757" spans="1:28" s="83" customFormat="1" ht="12" x14ac:dyDescent="0.25">
      <c r="A1757" s="81" t="s">
        <v>5367</v>
      </c>
      <c r="B1757" s="89">
        <v>479.53</v>
      </c>
      <c r="C1757" s="89">
        <v>585</v>
      </c>
      <c r="D1757" s="106">
        <f t="shared" si="108"/>
        <v>0.18029059829059835</v>
      </c>
      <c r="E1757" s="90">
        <f t="shared" si="109"/>
        <v>0</v>
      </c>
      <c r="F1757" s="90">
        <f t="shared" si="110"/>
        <v>0</v>
      </c>
      <c r="G1757" s="82" t="s">
        <v>34</v>
      </c>
      <c r="H1757" s="81" t="s">
        <v>25672</v>
      </c>
      <c r="I1757" s="81" t="s">
        <v>5369</v>
      </c>
      <c r="J1757" s="81" t="s">
        <v>107</v>
      </c>
      <c r="K1757" s="81"/>
      <c r="L1757" s="81"/>
      <c r="M1757" s="81"/>
      <c r="N1757" s="81"/>
      <c r="O1757" s="82"/>
      <c r="P1757" s="81"/>
      <c r="Q1757" s="81"/>
      <c r="R1757" s="81"/>
      <c r="S1757" s="81"/>
      <c r="T1757" s="81"/>
      <c r="U1757" s="81">
        <f t="shared" si="111"/>
        <v>0</v>
      </c>
      <c r="V1757" s="81">
        <f>IFERROR(VLOOKUP(A1757,'Competitors Links &amp; Pricings'!A:G,3,0),"")</f>
        <v>500</v>
      </c>
      <c r="W1757" s="81">
        <f>IFERROR(VLOOKUP(A1757,'Competitors Links &amp; Pricings'!A:G,5,0),"")</f>
        <v>0</v>
      </c>
      <c r="X1757" s="81" t="str">
        <f>IFERROR(VLOOKUP(A1757,'Competitors Links &amp; Pricings'!A:G,7,0),"")</f>
        <v xml:space="preserve"> </v>
      </c>
      <c r="Y1757" s="81">
        <f>IFERROR(VLOOKUP(A1757,'Competitors Links &amp; Pricings'!A:L,8,0),"")</f>
        <v>18.3</v>
      </c>
      <c r="Z1757" s="81">
        <f>IFERROR(VLOOKUP(A1757,'Competitors Links &amp; Pricings'!A:L,9,0),"")</f>
        <v>19.399999999999999</v>
      </c>
      <c r="AA1757" s="81">
        <f>IFERROR(VLOOKUP(A1757,'Competitors Links &amp; Pricings'!A:L,10,0),"")</f>
        <v>16.5</v>
      </c>
      <c r="AB1757" s="81">
        <f>IFERROR(VLOOKUP(A1757,'Competitors Links &amp; Pricings'!A:L,11,0),"")</f>
        <v>6.3</v>
      </c>
    </row>
    <row r="1758" spans="1:28" s="92" customFormat="1" ht="12" x14ac:dyDescent="0.25">
      <c r="A1758" s="91" t="s">
        <v>5370</v>
      </c>
      <c r="B1758" s="89">
        <v>988.8</v>
      </c>
      <c r="C1758" s="89">
        <v>1211</v>
      </c>
      <c r="D1758" s="106">
        <f t="shared" si="108"/>
        <v>0.18348472336911648</v>
      </c>
      <c r="E1758" s="90">
        <f t="shared" si="109"/>
        <v>0</v>
      </c>
      <c r="F1758" s="90">
        <f t="shared" si="110"/>
        <v>1140</v>
      </c>
      <c r="G1758" s="100" t="s">
        <v>34</v>
      </c>
      <c r="H1758" s="101" t="s">
        <v>18293</v>
      </c>
      <c r="I1758" s="101" t="s">
        <v>25673</v>
      </c>
      <c r="J1758" s="101" t="s">
        <v>107</v>
      </c>
      <c r="K1758" s="101"/>
      <c r="L1758" s="101"/>
      <c r="M1758" s="101"/>
      <c r="N1758" s="101"/>
      <c r="O1758" s="100"/>
      <c r="P1758" s="101"/>
      <c r="Q1758" s="101"/>
      <c r="R1758" s="101"/>
      <c r="S1758" s="101"/>
      <c r="T1758" s="101"/>
      <c r="U1758" s="81">
        <f t="shared" si="111"/>
        <v>0</v>
      </c>
      <c r="V1758" s="101">
        <f>IFERROR(VLOOKUP(A1758,'Competitors Links &amp; Pricings'!A:G,3,0),"")</f>
        <v>1295</v>
      </c>
      <c r="W1758" s="101">
        <f>IFERROR(VLOOKUP(A1758,'Competitors Links &amp; Pricings'!A:G,5,0),"")</f>
        <v>1179.99</v>
      </c>
      <c r="X1758" s="101">
        <f>IFERROR(VLOOKUP(A1758,'Competitors Links &amp; Pricings'!A:G,7,0),"")</f>
        <v>1140</v>
      </c>
      <c r="Y1758" s="101">
        <f>IFERROR(VLOOKUP(A1758,'Competitors Links &amp; Pricings'!A:L,8,0),"")</f>
        <v>15.7</v>
      </c>
      <c r="Z1758" s="101">
        <f>IFERROR(VLOOKUP(A1758,'Competitors Links &amp; Pricings'!A:L,9,0),"")</f>
        <v>21.6</v>
      </c>
      <c r="AA1758" s="101">
        <f>IFERROR(VLOOKUP(A1758,'Competitors Links &amp; Pricings'!A:L,10,0),"")</f>
        <v>16.5</v>
      </c>
      <c r="AB1758" s="101">
        <f>IFERROR(VLOOKUP(A1758,'Competitors Links &amp; Pricings'!A:L,11,0),"")</f>
        <v>15.4</v>
      </c>
    </row>
    <row r="1759" spans="1:28" s="83" customFormat="1" ht="12" x14ac:dyDescent="0.25">
      <c r="A1759" s="81" t="s">
        <v>5371</v>
      </c>
      <c r="B1759" s="89">
        <v>631.57000000000005</v>
      </c>
      <c r="C1759" s="89">
        <v>776</v>
      </c>
      <c r="D1759" s="106">
        <f t="shared" si="108"/>
        <v>0.1861211340206185</v>
      </c>
      <c r="E1759" s="90">
        <f t="shared" si="109"/>
        <v>0</v>
      </c>
      <c r="F1759" s="90">
        <f t="shared" si="110"/>
        <v>670</v>
      </c>
      <c r="G1759" s="82" t="s">
        <v>34</v>
      </c>
      <c r="H1759" s="81" t="s">
        <v>18239</v>
      </c>
      <c r="I1759" s="81" t="s">
        <v>5373</v>
      </c>
      <c r="J1759" s="81" t="s">
        <v>107</v>
      </c>
      <c r="K1759" s="81"/>
      <c r="L1759" s="81"/>
      <c r="M1759" s="81"/>
      <c r="N1759" s="81"/>
      <c r="O1759" s="82"/>
      <c r="P1759" s="81"/>
      <c r="Q1759" s="81"/>
      <c r="R1759" s="81"/>
      <c r="S1759" s="81"/>
      <c r="T1759" s="81"/>
      <c r="U1759" s="81">
        <f t="shared" si="111"/>
        <v>0</v>
      </c>
      <c r="V1759" s="81">
        <f>IFERROR(VLOOKUP(A1759,'Competitors Links &amp; Pricings'!A:G,3,0),"")</f>
        <v>791.67</v>
      </c>
      <c r="W1759" s="81">
        <f>IFERROR(VLOOKUP(A1759,'Competitors Links &amp; Pricings'!A:G,5,0),"")</f>
        <v>727.3</v>
      </c>
      <c r="X1759" s="81">
        <f>IFERROR(VLOOKUP(A1759,'Competitors Links &amp; Pricings'!A:G,7,0),"")</f>
        <v>670</v>
      </c>
      <c r="Y1759" s="81">
        <f>IFERROR(VLOOKUP(A1759,'Competitors Links &amp; Pricings'!A:L,8,0),"")</f>
        <v>19.5</v>
      </c>
      <c r="Z1759" s="81">
        <f>IFERROR(VLOOKUP(A1759,'Competitors Links &amp; Pricings'!A:L,9,0),"")</f>
        <v>14.75</v>
      </c>
      <c r="AA1759" s="81">
        <f>IFERROR(VLOOKUP(A1759,'Competitors Links &amp; Pricings'!A:L,10,0),"")</f>
        <v>16.5</v>
      </c>
      <c r="AB1759" s="81">
        <f>IFERROR(VLOOKUP(A1759,'Competitors Links &amp; Pricings'!A:L,11,0),"")</f>
        <v>6.63</v>
      </c>
    </row>
    <row r="1760" spans="1:28" s="83" customFormat="1" ht="12" x14ac:dyDescent="0.25">
      <c r="A1760" s="81" t="s">
        <v>5374</v>
      </c>
      <c r="B1760" s="89">
        <v>2.74</v>
      </c>
      <c r="C1760" s="89">
        <v>3.49</v>
      </c>
      <c r="D1760" s="106">
        <f t="shared" si="108"/>
        <v>0.2148997134670487</v>
      </c>
      <c r="E1760" s="90">
        <f t="shared" si="109"/>
        <v>0</v>
      </c>
      <c r="F1760" s="90">
        <f t="shared" si="110"/>
        <v>3.79</v>
      </c>
      <c r="G1760" s="82" t="s">
        <v>34</v>
      </c>
      <c r="H1760" s="81" t="s">
        <v>5375</v>
      </c>
      <c r="I1760" s="81" t="s">
        <v>5376</v>
      </c>
      <c r="J1760" s="81" t="s">
        <v>107</v>
      </c>
      <c r="K1760" s="81"/>
      <c r="L1760" s="81"/>
      <c r="M1760" s="81"/>
      <c r="N1760" s="81"/>
      <c r="O1760" s="82"/>
      <c r="P1760" s="81"/>
      <c r="Q1760" s="81"/>
      <c r="R1760" s="81"/>
      <c r="S1760" s="81"/>
      <c r="T1760" s="81"/>
      <c r="U1760" s="81">
        <f t="shared" si="111"/>
        <v>0</v>
      </c>
      <c r="V1760" s="81">
        <f>IFERROR(VLOOKUP(A1760,'Competitors Links &amp; Pricings'!A:G,3,0),"")</f>
        <v>3.79</v>
      </c>
      <c r="W1760" s="81">
        <f>IFERROR(VLOOKUP(A1760,'Competitors Links &amp; Pricings'!A:G,5,0),"")</f>
        <v>3.8</v>
      </c>
      <c r="X1760" s="81">
        <f>IFERROR(VLOOKUP(A1760,'Competitors Links &amp; Pricings'!A:G,7,0),"")</f>
        <v>4.3099999999999996</v>
      </c>
      <c r="Y1760" s="81">
        <f>IFERROR(VLOOKUP(A1760,'Competitors Links &amp; Pricings'!A:L,8,0),"")</f>
        <v>3.2</v>
      </c>
      <c r="Z1760" s="81">
        <f>IFERROR(VLOOKUP(A1760,'Competitors Links &amp; Pricings'!A:L,9,0),"")</f>
        <v>7.5</v>
      </c>
      <c r="AA1760" s="81">
        <f>IFERROR(VLOOKUP(A1760,'Competitors Links &amp; Pricings'!A:L,10,0),"")</f>
        <v>15</v>
      </c>
      <c r="AB1760" s="81">
        <f>IFERROR(VLOOKUP(A1760,'Competitors Links &amp; Pricings'!A:L,11,0),"")</f>
        <v>9</v>
      </c>
    </row>
    <row r="1761" spans="1:28" s="83" customFormat="1" ht="12" x14ac:dyDescent="0.25">
      <c r="A1761" s="81" t="s">
        <v>5377</v>
      </c>
      <c r="B1761" s="89">
        <v>379.37</v>
      </c>
      <c r="C1761" s="89">
        <v>470.42</v>
      </c>
      <c r="D1761" s="106">
        <f t="shared" si="108"/>
        <v>0.19355044428383147</v>
      </c>
      <c r="E1761" s="90">
        <f t="shared" si="109"/>
        <v>0</v>
      </c>
      <c r="F1761" s="90">
        <f t="shared" si="110"/>
        <v>526.6</v>
      </c>
      <c r="G1761" s="82" t="s">
        <v>34</v>
      </c>
      <c r="H1761" s="81" t="s">
        <v>5378</v>
      </c>
      <c r="I1761" s="81" t="s">
        <v>5379</v>
      </c>
      <c r="J1761" s="81" t="s">
        <v>107</v>
      </c>
      <c r="K1761" s="81"/>
      <c r="L1761" s="81"/>
      <c r="M1761" s="81"/>
      <c r="N1761" s="81"/>
      <c r="O1761" s="82"/>
      <c r="P1761" s="81"/>
      <c r="Q1761" s="81"/>
      <c r="R1761" s="81"/>
      <c r="S1761" s="81"/>
      <c r="T1761" s="81"/>
      <c r="U1761" s="81">
        <f t="shared" si="111"/>
        <v>0</v>
      </c>
      <c r="V1761" s="81">
        <f>IFERROR(VLOOKUP(A1761,'Competitors Links &amp; Pricings'!A:G,3,0),"")</f>
        <v>553.35</v>
      </c>
      <c r="W1761" s="81">
        <f>IFERROR(VLOOKUP(A1761,'Competitors Links &amp; Pricings'!A:G,5,0),"")</f>
        <v>526.6</v>
      </c>
      <c r="X1761" s="81" t="str">
        <f>IFERROR(VLOOKUP(A1761,'Competitors Links &amp; Pricings'!A:G,7,0),"")</f>
        <v xml:space="preserve"> </v>
      </c>
      <c r="Y1761" s="81">
        <f>IFERROR(VLOOKUP(A1761,'Competitors Links &amp; Pricings'!A:L,8,0),"")</f>
        <v>3.15</v>
      </c>
      <c r="Z1761" s="81">
        <f>IFERROR(VLOOKUP(A1761,'Competitors Links &amp; Pricings'!A:L,9,0),"")</f>
        <v>7.08</v>
      </c>
      <c r="AA1761" s="81">
        <f>IFERROR(VLOOKUP(A1761,'Competitors Links &amp; Pricings'!A:L,10,0),"")</f>
        <v>4</v>
      </c>
      <c r="AB1761" s="81">
        <f>IFERROR(VLOOKUP(A1761,'Competitors Links &amp; Pricings'!A:L,11,0),"")</f>
        <v>2.56</v>
      </c>
    </row>
    <row r="1762" spans="1:28" s="83" customFormat="1" ht="12" x14ac:dyDescent="0.25">
      <c r="A1762" s="81" t="s">
        <v>5380</v>
      </c>
      <c r="B1762" s="89">
        <v>1661.73</v>
      </c>
      <c r="C1762" s="89">
        <v>2374.6999999999998</v>
      </c>
      <c r="D1762" s="106">
        <f t="shared" si="108"/>
        <v>0.30023581926138032</v>
      </c>
      <c r="E1762" s="90">
        <f t="shared" si="109"/>
        <v>0</v>
      </c>
      <c r="F1762" s="90">
        <f t="shared" si="110"/>
        <v>2581.1999999999998</v>
      </c>
      <c r="G1762" s="82" t="s">
        <v>34</v>
      </c>
      <c r="H1762" s="81" t="s">
        <v>5381</v>
      </c>
      <c r="I1762" s="81" t="s">
        <v>5382</v>
      </c>
      <c r="J1762" s="81" t="s">
        <v>107</v>
      </c>
      <c r="K1762" s="81"/>
      <c r="L1762" s="81"/>
      <c r="M1762" s="81"/>
      <c r="N1762" s="81"/>
      <c r="O1762" s="82"/>
      <c r="P1762" s="81"/>
      <c r="Q1762" s="81"/>
      <c r="R1762" s="81"/>
      <c r="S1762" s="81"/>
      <c r="T1762" s="81"/>
      <c r="U1762" s="81">
        <f t="shared" si="111"/>
        <v>0</v>
      </c>
      <c r="V1762" s="81">
        <f>IFERROR(VLOOKUP(A1762,'Competitors Links &amp; Pricings'!A:G,3,0),"")</f>
        <v>3040.08</v>
      </c>
      <c r="W1762" s="81">
        <f>IFERROR(VLOOKUP(A1762,'Competitors Links &amp; Pricings'!A:G,5,0),"")</f>
        <v>2581.1999999999998</v>
      </c>
      <c r="X1762" s="81" t="str">
        <f>IFERROR(VLOOKUP(A1762,'Competitors Links &amp; Pricings'!A:G,7,0),"")</f>
        <v xml:space="preserve"> </v>
      </c>
      <c r="Y1762" s="81">
        <f>IFERROR(VLOOKUP(A1762,'Competitors Links &amp; Pricings'!A:L,8,0),"")</f>
        <v>30.5</v>
      </c>
      <c r="Z1762" s="81">
        <f>IFERROR(VLOOKUP(A1762,'Competitors Links &amp; Pricings'!A:L,9,0),"")</f>
        <v>50.5</v>
      </c>
      <c r="AA1762" s="81">
        <f>IFERROR(VLOOKUP(A1762,'Competitors Links &amp; Pricings'!A:L,10,0),"")</f>
        <v>89.3</v>
      </c>
      <c r="AB1762" s="81">
        <f>IFERROR(VLOOKUP(A1762,'Competitors Links &amp; Pricings'!A:L,11,0),"")</f>
        <v>7.4</v>
      </c>
    </row>
    <row r="1763" spans="1:28" s="83" customFormat="1" ht="12" x14ac:dyDescent="0.25">
      <c r="A1763" s="81" t="s">
        <v>5383</v>
      </c>
      <c r="B1763" s="89">
        <v>541.09</v>
      </c>
      <c r="C1763" s="89">
        <v>673</v>
      </c>
      <c r="D1763" s="106">
        <f t="shared" si="108"/>
        <v>0.19600297176820203</v>
      </c>
      <c r="E1763" s="90">
        <f t="shared" si="109"/>
        <v>0</v>
      </c>
      <c r="F1763" s="90">
        <f t="shared" si="110"/>
        <v>675</v>
      </c>
      <c r="G1763" s="82" t="s">
        <v>34</v>
      </c>
      <c r="H1763" s="81" t="s">
        <v>5384</v>
      </c>
      <c r="I1763" s="81" t="s">
        <v>5385</v>
      </c>
      <c r="J1763" s="81" t="s">
        <v>107</v>
      </c>
      <c r="K1763" s="81"/>
      <c r="L1763" s="81"/>
      <c r="M1763" s="81"/>
      <c r="N1763" s="81"/>
      <c r="O1763" s="82"/>
      <c r="P1763" s="81"/>
      <c r="Q1763" s="81"/>
      <c r="R1763" s="81"/>
      <c r="S1763" s="81"/>
      <c r="T1763" s="81"/>
      <c r="U1763" s="81">
        <f t="shared" si="111"/>
        <v>0</v>
      </c>
      <c r="V1763" s="81">
        <f>IFERROR(VLOOKUP(A1763,'Competitors Links &amp; Pricings'!A:G,3,0),"")</f>
        <v>697</v>
      </c>
      <c r="W1763" s="81">
        <f>IFERROR(VLOOKUP(A1763,'Competitors Links &amp; Pricings'!A:G,5,0),"")</f>
        <v>675</v>
      </c>
      <c r="X1763" s="81" t="str">
        <f>IFERROR(VLOOKUP(A1763,'Competitors Links &amp; Pricings'!A:G,7,0),"")</f>
        <v xml:space="preserve"> </v>
      </c>
      <c r="Y1763" s="81">
        <f>IFERROR(VLOOKUP(A1763,'Competitors Links &amp; Pricings'!A:L,8,0),"")</f>
        <v>34</v>
      </c>
      <c r="Z1763" s="81">
        <f>IFERROR(VLOOKUP(A1763,'Competitors Links &amp; Pricings'!A:L,9,0),"")</f>
        <v>53</v>
      </c>
      <c r="AA1763" s="81">
        <f>IFERROR(VLOOKUP(A1763,'Competitors Links &amp; Pricings'!A:L,10,0),"")</f>
        <v>58.4</v>
      </c>
      <c r="AB1763" s="81">
        <f>IFERROR(VLOOKUP(A1763,'Competitors Links &amp; Pricings'!A:L,11,0),"")</f>
        <v>11</v>
      </c>
    </row>
    <row r="1764" spans="1:28" s="92" customFormat="1" ht="12" x14ac:dyDescent="0.25">
      <c r="A1764" s="91" t="s">
        <v>5386</v>
      </c>
      <c r="B1764" s="89">
        <v>854.81</v>
      </c>
      <c r="C1764" s="89">
        <v>1068</v>
      </c>
      <c r="D1764" s="106">
        <f t="shared" si="108"/>
        <v>0.1996161048689139</v>
      </c>
      <c r="E1764" s="90">
        <f t="shared" si="109"/>
        <v>0</v>
      </c>
      <c r="F1764" s="90">
        <f t="shared" si="110"/>
        <v>1155</v>
      </c>
      <c r="G1764" s="100" t="s">
        <v>34</v>
      </c>
      <c r="H1764" s="101" t="s">
        <v>5387</v>
      </c>
      <c r="I1764" s="101" t="s">
        <v>5388</v>
      </c>
      <c r="J1764" s="101" t="s">
        <v>107</v>
      </c>
      <c r="K1764" s="101"/>
      <c r="L1764" s="101"/>
      <c r="M1764" s="101"/>
      <c r="N1764" s="101"/>
      <c r="O1764" s="100"/>
      <c r="P1764" s="101"/>
      <c r="Q1764" s="101"/>
      <c r="R1764" s="101"/>
      <c r="S1764" s="101"/>
      <c r="T1764" s="101"/>
      <c r="U1764" s="81">
        <f t="shared" si="111"/>
        <v>0</v>
      </c>
      <c r="V1764" s="101">
        <f>IFERROR(VLOOKUP(A1764,'Competitors Links &amp; Pricings'!A:G,3,0),"")</f>
        <v>1155</v>
      </c>
      <c r="W1764" s="101">
        <f>IFERROR(VLOOKUP(A1764,'Competitors Links &amp; Pricings'!A:G,5,0),"")</f>
        <v>1240</v>
      </c>
      <c r="X1764" s="101">
        <f>IFERROR(VLOOKUP(A1764,'Competitors Links &amp; Pricings'!A:G,7,0),"")</f>
        <v>1372.48</v>
      </c>
      <c r="Y1764" s="101">
        <f>IFERROR(VLOOKUP(A1764,'Competitors Links &amp; Pricings'!A:L,8,0),"")</f>
        <v>162</v>
      </c>
      <c r="Z1764" s="101">
        <f>IFERROR(VLOOKUP(A1764,'Competitors Links &amp; Pricings'!A:L,9,0),"")</f>
        <v>400.1</v>
      </c>
      <c r="AA1764" s="101">
        <f>IFERROR(VLOOKUP(A1764,'Competitors Links &amp; Pricings'!A:L,10,0),"")</f>
        <v>30.09</v>
      </c>
      <c r="AB1764" s="101">
        <f>IFERROR(VLOOKUP(A1764,'Competitors Links &amp; Pricings'!A:L,11,0),"")</f>
        <v>114.3</v>
      </c>
    </row>
    <row r="1765" spans="1:28" s="83" customFormat="1" ht="12" x14ac:dyDescent="0.25">
      <c r="A1765" s="81" t="s">
        <v>5389</v>
      </c>
      <c r="B1765" s="89">
        <v>0</v>
      </c>
      <c r="C1765" s="89">
        <v>27</v>
      </c>
      <c r="D1765" s="106">
        <f t="shared" si="108"/>
        <v>1</v>
      </c>
      <c r="E1765" s="90">
        <f t="shared" si="109"/>
        <v>0</v>
      </c>
      <c r="F1765" s="90">
        <f t="shared" si="110"/>
        <v>0</v>
      </c>
      <c r="G1765" s="82" t="s">
        <v>34</v>
      </c>
      <c r="H1765" s="81" t="s">
        <v>5390</v>
      </c>
      <c r="I1765" s="81" t="s">
        <v>5391</v>
      </c>
      <c r="J1765" s="81" t="s">
        <v>5392</v>
      </c>
      <c r="K1765" s="81"/>
      <c r="L1765" s="81"/>
      <c r="M1765" s="81"/>
      <c r="N1765" s="81"/>
      <c r="O1765" s="82"/>
      <c r="P1765" s="81"/>
      <c r="Q1765" s="81"/>
      <c r="R1765" s="81"/>
      <c r="S1765" s="81"/>
      <c r="T1765" s="81"/>
      <c r="U1765" s="81">
        <f t="shared" si="111"/>
        <v>0</v>
      </c>
      <c r="V1765" s="81" t="str">
        <f>IFERROR(VLOOKUP(A1765,'Competitors Links &amp; Pricings'!A:G,3,0),"")</f>
        <v xml:space="preserve"> </v>
      </c>
      <c r="W1765" s="81" t="str">
        <f>IFERROR(VLOOKUP(A1765,'Competitors Links &amp; Pricings'!A:G,5,0),"")</f>
        <v xml:space="preserve"> </v>
      </c>
      <c r="X1765" s="81" t="str">
        <f>IFERROR(VLOOKUP(A1765,'Competitors Links &amp; Pricings'!A:G,7,0),"")</f>
        <v xml:space="preserve"> </v>
      </c>
      <c r="Y1765" s="81">
        <f>IFERROR(VLOOKUP(A1765,'Competitors Links &amp; Pricings'!A:L,8,0),"")</f>
        <v>0.25</v>
      </c>
      <c r="Z1765" s="81">
        <f>IFERROR(VLOOKUP(A1765,'Competitors Links &amp; Pricings'!A:L,9,0),"")</f>
        <v>77</v>
      </c>
      <c r="AA1765" s="81">
        <f>IFERROR(VLOOKUP(A1765,'Competitors Links &amp; Pricings'!A:L,10,0),"")</f>
        <v>0.5</v>
      </c>
      <c r="AB1765" s="81">
        <f>IFERROR(VLOOKUP(A1765,'Competitors Links &amp; Pricings'!A:L,11,0),"")</f>
        <v>0.25</v>
      </c>
    </row>
    <row r="1766" spans="1:28" s="83" customFormat="1" ht="12" x14ac:dyDescent="0.25">
      <c r="A1766" s="81" t="s">
        <v>5393</v>
      </c>
      <c r="B1766" s="89">
        <v>100</v>
      </c>
      <c r="C1766" s="89">
        <v>125</v>
      </c>
      <c r="D1766" s="106">
        <f t="shared" si="108"/>
        <v>0.2</v>
      </c>
      <c r="E1766" s="90">
        <f t="shared" si="109"/>
        <v>0</v>
      </c>
      <c r="F1766" s="90">
        <f t="shared" si="110"/>
        <v>0</v>
      </c>
      <c r="G1766" s="82" t="s">
        <v>34</v>
      </c>
      <c r="H1766" s="81" t="s">
        <v>5394</v>
      </c>
      <c r="I1766" s="81" t="s">
        <v>5395</v>
      </c>
      <c r="J1766" s="81" t="s">
        <v>2796</v>
      </c>
      <c r="K1766" s="81"/>
      <c r="L1766" s="81"/>
      <c r="M1766" s="81"/>
      <c r="N1766" s="81"/>
      <c r="O1766" s="82"/>
      <c r="P1766" s="81"/>
      <c r="Q1766" s="81"/>
      <c r="R1766" s="81"/>
      <c r="S1766" s="81"/>
      <c r="T1766" s="81"/>
      <c r="U1766" s="81">
        <f t="shared" si="111"/>
        <v>0</v>
      </c>
      <c r="V1766" s="81" t="str">
        <f>IFERROR(VLOOKUP(A1766,'Competitors Links &amp; Pricings'!A:G,3,0),"")</f>
        <v xml:space="preserve"> </v>
      </c>
      <c r="W1766" s="81" t="str">
        <f>IFERROR(VLOOKUP(A1766,'Competitors Links &amp; Pricings'!A:G,5,0),"")</f>
        <v xml:space="preserve"> </v>
      </c>
      <c r="X1766" s="81" t="str">
        <f>IFERROR(VLOOKUP(A1766,'Competitors Links &amp; Pricings'!A:G,7,0),"")</f>
        <v xml:space="preserve"> </v>
      </c>
      <c r="Y1766" s="81">
        <f>IFERROR(VLOOKUP(A1766,'Competitors Links &amp; Pricings'!A:L,8,0),"")</f>
        <v>4.72</v>
      </c>
      <c r="Z1766" s="81">
        <f>IFERROR(VLOOKUP(A1766,'Competitors Links &amp; Pricings'!A:L,9,0),"")</f>
        <v>8.66</v>
      </c>
      <c r="AA1766" s="81">
        <f>IFERROR(VLOOKUP(A1766,'Competitors Links &amp; Pricings'!A:L,10,0),"")</f>
        <v>1.32</v>
      </c>
      <c r="AB1766" s="81">
        <f>IFERROR(VLOOKUP(A1766,'Competitors Links &amp; Pricings'!A:L,11,0),"")</f>
        <v>0.98</v>
      </c>
    </row>
    <row r="1767" spans="1:28" s="83" customFormat="1" ht="12" x14ac:dyDescent="0.25">
      <c r="A1767" s="81" t="s">
        <v>5396</v>
      </c>
      <c r="B1767" s="89">
        <v>4.57</v>
      </c>
      <c r="C1767" s="89">
        <v>5.99</v>
      </c>
      <c r="D1767" s="106">
        <f t="shared" si="108"/>
        <v>0.23706176961602668</v>
      </c>
      <c r="E1767" s="90">
        <f t="shared" si="109"/>
        <v>0</v>
      </c>
      <c r="F1767" s="90">
        <f t="shared" si="110"/>
        <v>15</v>
      </c>
      <c r="G1767" s="82" t="s">
        <v>34</v>
      </c>
      <c r="H1767" s="81" t="s">
        <v>5397</v>
      </c>
      <c r="I1767" s="81" t="s">
        <v>5398</v>
      </c>
      <c r="J1767" s="81" t="s">
        <v>2796</v>
      </c>
      <c r="K1767" s="81"/>
      <c r="L1767" s="81"/>
      <c r="M1767" s="81"/>
      <c r="N1767" s="81"/>
      <c r="O1767" s="82"/>
      <c r="P1767" s="81"/>
      <c r="Q1767" s="81"/>
      <c r="R1767" s="81"/>
      <c r="S1767" s="81"/>
      <c r="T1767" s="81"/>
      <c r="U1767" s="81">
        <f t="shared" si="111"/>
        <v>0</v>
      </c>
      <c r="V1767" s="81">
        <f>IFERROR(VLOOKUP(A1767,'Competitors Links &amp; Pricings'!A:G,3,0),"")</f>
        <v>15</v>
      </c>
      <c r="W1767" s="81" t="str">
        <f>IFERROR(VLOOKUP(A1767,'Competitors Links &amp; Pricings'!A:G,5,0),"")</f>
        <v xml:space="preserve"> </v>
      </c>
      <c r="X1767" s="81" t="str">
        <f>IFERROR(VLOOKUP(A1767,'Competitors Links &amp; Pricings'!A:G,7,0),"")</f>
        <v xml:space="preserve"> </v>
      </c>
      <c r="Y1767" s="81">
        <f>IFERROR(VLOOKUP(A1767,'Competitors Links &amp; Pricings'!A:L,8,0),"")</f>
        <v>0.2</v>
      </c>
      <c r="Z1767" s="81">
        <f>IFERROR(VLOOKUP(A1767,'Competitors Links &amp; Pricings'!A:L,9,0),"")</f>
        <v>3.5</v>
      </c>
      <c r="AA1767" s="81">
        <f>IFERROR(VLOOKUP(A1767,'Competitors Links &amp; Pricings'!A:L,10,0),"")</f>
        <v>0.4</v>
      </c>
      <c r="AB1767" s="81">
        <f>IFERROR(VLOOKUP(A1767,'Competitors Links &amp; Pricings'!A:L,11,0),"")</f>
        <v>0.2</v>
      </c>
    </row>
    <row r="1768" spans="1:28" s="83" customFormat="1" ht="12" x14ac:dyDescent="0.25">
      <c r="A1768" s="81" t="s">
        <v>5399</v>
      </c>
      <c r="B1768" s="89">
        <v>42.29</v>
      </c>
      <c r="C1768" s="89">
        <v>55.5</v>
      </c>
      <c r="D1768" s="106">
        <f t="shared" si="108"/>
        <v>0.23801801801801803</v>
      </c>
      <c r="E1768" s="90">
        <f t="shared" si="109"/>
        <v>0</v>
      </c>
      <c r="F1768" s="90">
        <f t="shared" si="110"/>
        <v>0</v>
      </c>
      <c r="G1768" s="82" t="s">
        <v>34</v>
      </c>
      <c r="H1768" s="81" t="s">
        <v>5400</v>
      </c>
      <c r="I1768" s="81" t="s">
        <v>5401</v>
      </c>
      <c r="J1768" s="81" t="s">
        <v>2796</v>
      </c>
      <c r="K1768" s="81"/>
      <c r="L1768" s="81"/>
      <c r="M1768" s="81"/>
      <c r="N1768" s="81"/>
      <c r="O1768" s="82"/>
      <c r="P1768" s="81"/>
      <c r="Q1768" s="81"/>
      <c r="R1768" s="81"/>
      <c r="S1768" s="81"/>
      <c r="T1768" s="81"/>
      <c r="U1768" s="81">
        <f t="shared" si="111"/>
        <v>0</v>
      </c>
      <c r="V1768" s="81" t="str">
        <f>IFERROR(VLOOKUP(A1768,'Competitors Links &amp; Pricings'!A:G,3,0),"")</f>
        <v xml:space="preserve"> </v>
      </c>
      <c r="W1768" s="81" t="str">
        <f>IFERROR(VLOOKUP(A1768,'Competitors Links &amp; Pricings'!A:G,5,0),"")</f>
        <v xml:space="preserve"> </v>
      </c>
      <c r="X1768" s="81" t="str">
        <f>IFERROR(VLOOKUP(A1768,'Competitors Links &amp; Pricings'!A:G,7,0),"")</f>
        <v xml:space="preserve"> </v>
      </c>
      <c r="Y1768" s="81">
        <f>IFERROR(VLOOKUP(A1768,'Competitors Links &amp; Pricings'!A:L,8,0),"")</f>
        <v>28.5</v>
      </c>
      <c r="Z1768" s="81">
        <f>IFERROR(VLOOKUP(A1768,'Competitors Links &amp; Pricings'!A:L,9,0),"")</f>
        <v>20.9</v>
      </c>
      <c r="AA1768" s="81">
        <f>IFERROR(VLOOKUP(A1768,'Competitors Links &amp; Pricings'!A:L,10,0),"")</f>
        <v>17</v>
      </c>
      <c r="AB1768" s="81">
        <f>IFERROR(VLOOKUP(A1768,'Competitors Links &amp; Pricings'!A:L,11,0),"")</f>
        <v>5.3</v>
      </c>
    </row>
    <row r="1769" spans="1:28" s="83" customFormat="1" ht="12" x14ac:dyDescent="0.25">
      <c r="A1769" s="81" t="s">
        <v>5402</v>
      </c>
      <c r="B1769" s="89">
        <v>2400</v>
      </c>
      <c r="C1769" s="89">
        <v>3100</v>
      </c>
      <c r="D1769" s="106">
        <f t="shared" si="108"/>
        <v>0.22580645161290322</v>
      </c>
      <c r="E1769" s="90">
        <f t="shared" si="109"/>
        <v>0</v>
      </c>
      <c r="F1769" s="90">
        <f t="shared" si="110"/>
        <v>0</v>
      </c>
      <c r="G1769" s="82" t="s">
        <v>34</v>
      </c>
      <c r="H1769" s="81" t="s">
        <v>5403</v>
      </c>
      <c r="I1769" s="81" t="s">
        <v>5404</v>
      </c>
      <c r="J1769" s="81" t="s">
        <v>3387</v>
      </c>
      <c r="K1769" s="81"/>
      <c r="L1769" s="81"/>
      <c r="M1769" s="81"/>
      <c r="N1769" s="81"/>
      <c r="O1769" s="82"/>
      <c r="P1769" s="81"/>
      <c r="Q1769" s="81"/>
      <c r="R1769" s="81"/>
      <c r="S1769" s="81"/>
      <c r="T1769" s="81"/>
      <c r="U1769" s="81">
        <f t="shared" si="111"/>
        <v>0</v>
      </c>
      <c r="V1769" s="81" t="str">
        <f>IFERROR(VLOOKUP(A1769,'Competitors Links &amp; Pricings'!A:G,3,0),"")</f>
        <v xml:space="preserve"> </v>
      </c>
      <c r="W1769" s="81" t="str">
        <f>IFERROR(VLOOKUP(A1769,'Competitors Links &amp; Pricings'!A:G,5,0),"")</f>
        <v xml:space="preserve"> </v>
      </c>
      <c r="X1769" s="81" t="str">
        <f>IFERROR(VLOOKUP(A1769,'Competitors Links &amp; Pricings'!A:G,7,0),"")</f>
        <v xml:space="preserve"> </v>
      </c>
      <c r="Y1769" s="81">
        <f>IFERROR(VLOOKUP(A1769,'Competitors Links &amp; Pricings'!A:L,8,0),"")</f>
        <v>27.6</v>
      </c>
      <c r="Z1769" s="81">
        <f>IFERROR(VLOOKUP(A1769,'Competitors Links &amp; Pricings'!A:L,9,0),"")</f>
        <v>35.4</v>
      </c>
      <c r="AA1769" s="81">
        <f>IFERROR(VLOOKUP(A1769,'Competitors Links &amp; Pricings'!A:L,10,0),"")</f>
        <v>100</v>
      </c>
      <c r="AB1769" s="81">
        <f>IFERROR(VLOOKUP(A1769,'Competitors Links &amp; Pricings'!A:L,11,0),"")</f>
        <v>9.8000000000000007</v>
      </c>
    </row>
    <row r="1770" spans="1:28" s="83" customFormat="1" ht="12" x14ac:dyDescent="0.25">
      <c r="A1770" s="81" t="s">
        <v>5405</v>
      </c>
      <c r="B1770" s="89">
        <v>4526.4799999999996</v>
      </c>
      <c r="C1770" s="89">
        <v>5616.18</v>
      </c>
      <c r="D1770" s="106">
        <f t="shared" si="108"/>
        <v>0.19402868141690627</v>
      </c>
      <c r="E1770" s="90">
        <f t="shared" si="109"/>
        <v>0</v>
      </c>
      <c r="F1770" s="90">
        <f t="shared" si="110"/>
        <v>0</v>
      </c>
      <c r="G1770" s="82" t="s">
        <v>34</v>
      </c>
      <c r="H1770" s="81" t="s">
        <v>5406</v>
      </c>
      <c r="I1770" s="81" t="s">
        <v>5407</v>
      </c>
      <c r="J1770" s="81" t="s">
        <v>3387</v>
      </c>
      <c r="K1770" s="81"/>
      <c r="L1770" s="81"/>
      <c r="M1770" s="81"/>
      <c r="N1770" s="81"/>
      <c r="O1770" s="82"/>
      <c r="P1770" s="81"/>
      <c r="Q1770" s="81"/>
      <c r="R1770" s="81"/>
      <c r="S1770" s="81"/>
      <c r="T1770" s="81"/>
      <c r="U1770" s="81">
        <f t="shared" si="111"/>
        <v>0</v>
      </c>
      <c r="V1770" s="81" t="str">
        <f>IFERROR(VLOOKUP(A1770,'Competitors Links &amp; Pricings'!A:G,3,0),"")</f>
        <v xml:space="preserve"> </v>
      </c>
      <c r="W1770" s="81" t="str">
        <f>IFERROR(VLOOKUP(A1770,'Competitors Links &amp; Pricings'!A:G,5,0),"")</f>
        <v xml:space="preserve"> </v>
      </c>
      <c r="X1770" s="81" t="str">
        <f>IFERROR(VLOOKUP(A1770,'Competitors Links &amp; Pricings'!A:G,7,0),"")</f>
        <v xml:space="preserve"> </v>
      </c>
      <c r="Y1770" s="81">
        <f>IFERROR(VLOOKUP(A1770,'Competitors Links &amp; Pricings'!A:L,8,0),"")</f>
        <v>23.6</v>
      </c>
      <c r="Z1770" s="81">
        <f>IFERROR(VLOOKUP(A1770,'Competitors Links &amp; Pricings'!A:L,9,0),"")</f>
        <v>39.4</v>
      </c>
      <c r="AA1770" s="81">
        <f>IFERROR(VLOOKUP(A1770,'Competitors Links &amp; Pricings'!A:L,10,0),"")</f>
        <v>156.5</v>
      </c>
      <c r="AB1770" s="81">
        <f>IFERROR(VLOOKUP(A1770,'Competitors Links &amp; Pricings'!A:L,11,0),"")</f>
        <v>10.24</v>
      </c>
    </row>
    <row r="1771" spans="1:28" s="83" customFormat="1" ht="12" x14ac:dyDescent="0.25">
      <c r="A1771" s="81" t="s">
        <v>5408</v>
      </c>
      <c r="B1771" s="89">
        <v>818</v>
      </c>
      <c r="C1771" s="89">
        <v>1076</v>
      </c>
      <c r="D1771" s="106">
        <f t="shared" si="108"/>
        <v>0.23977695167286245</v>
      </c>
      <c r="E1771" s="90">
        <f t="shared" si="109"/>
        <v>0</v>
      </c>
      <c r="F1771" s="90">
        <f t="shared" si="110"/>
        <v>0</v>
      </c>
      <c r="G1771" s="82" t="s">
        <v>34</v>
      </c>
      <c r="H1771" s="81" t="s">
        <v>5409</v>
      </c>
      <c r="I1771" s="81" t="s">
        <v>5410</v>
      </c>
      <c r="J1771" s="81" t="s">
        <v>2796</v>
      </c>
      <c r="K1771" s="81"/>
      <c r="L1771" s="81"/>
      <c r="M1771" s="81"/>
      <c r="N1771" s="81"/>
      <c r="O1771" s="82"/>
      <c r="P1771" s="81"/>
      <c r="Q1771" s="81"/>
      <c r="R1771" s="81"/>
      <c r="S1771" s="81"/>
      <c r="T1771" s="81"/>
      <c r="U1771" s="81">
        <f t="shared" si="111"/>
        <v>0</v>
      </c>
      <c r="V1771" s="81" t="str">
        <f>IFERROR(VLOOKUP(A1771,'Competitors Links &amp; Pricings'!A:G,3,0),"")</f>
        <v xml:space="preserve"> </v>
      </c>
      <c r="W1771" s="81" t="str">
        <f>IFERROR(VLOOKUP(A1771,'Competitors Links &amp; Pricings'!A:G,5,0),"")</f>
        <v xml:space="preserve"> </v>
      </c>
      <c r="X1771" s="81" t="str">
        <f>IFERROR(VLOOKUP(A1771,'Competitors Links &amp; Pricings'!A:G,7,0),"")</f>
        <v xml:space="preserve"> </v>
      </c>
      <c r="Y1771" s="81">
        <f>IFERROR(VLOOKUP(A1771,'Competitors Links &amp; Pricings'!A:L,8,0),"")</f>
        <v>24.41</v>
      </c>
      <c r="Z1771" s="81">
        <f>IFERROR(VLOOKUP(A1771,'Competitors Links &amp; Pricings'!A:L,9,0),"")</f>
        <v>17.32</v>
      </c>
      <c r="AA1771" s="81">
        <f>IFERROR(VLOOKUP(A1771,'Competitors Links &amp; Pricings'!A:L,10,0),"")</f>
        <v>112.5</v>
      </c>
      <c r="AB1771" s="81">
        <f>IFERROR(VLOOKUP(A1771,'Competitors Links &amp; Pricings'!A:L,11,0),"")</f>
        <v>4.6100000000000003</v>
      </c>
    </row>
    <row r="1772" spans="1:28" s="83" customFormat="1" ht="12" x14ac:dyDescent="0.25">
      <c r="A1772" s="81" t="s">
        <v>5411</v>
      </c>
      <c r="B1772" s="89">
        <v>4171.43</v>
      </c>
      <c r="C1772" s="89">
        <v>5350</v>
      </c>
      <c r="D1772" s="106">
        <f t="shared" si="108"/>
        <v>0.22029345794392519</v>
      </c>
      <c r="E1772" s="90">
        <f t="shared" si="109"/>
        <v>0</v>
      </c>
      <c r="F1772" s="90">
        <f t="shared" si="110"/>
        <v>0</v>
      </c>
      <c r="G1772" s="82" t="s">
        <v>34</v>
      </c>
      <c r="H1772" s="81" t="s">
        <v>5412</v>
      </c>
      <c r="I1772" s="81" t="s">
        <v>5413</v>
      </c>
      <c r="J1772" s="81" t="s">
        <v>3387</v>
      </c>
      <c r="K1772" s="81"/>
      <c r="L1772" s="81"/>
      <c r="M1772" s="81"/>
      <c r="N1772" s="81"/>
      <c r="O1772" s="82"/>
      <c r="P1772" s="81"/>
      <c r="Q1772" s="81"/>
      <c r="R1772" s="81"/>
      <c r="S1772" s="81"/>
      <c r="T1772" s="81"/>
      <c r="U1772" s="81">
        <f t="shared" si="111"/>
        <v>0</v>
      </c>
      <c r="V1772" s="81" t="str">
        <f>IFERROR(VLOOKUP(A1772,'Competitors Links &amp; Pricings'!A:G,3,0),"")</f>
        <v xml:space="preserve"> </v>
      </c>
      <c r="W1772" s="81" t="str">
        <f>IFERROR(VLOOKUP(A1772,'Competitors Links &amp; Pricings'!A:G,5,0),"")</f>
        <v xml:space="preserve"> </v>
      </c>
      <c r="X1772" s="81" t="str">
        <f>IFERROR(VLOOKUP(A1772,'Competitors Links &amp; Pricings'!A:G,7,0),"")</f>
        <v xml:space="preserve"> </v>
      </c>
      <c r="Y1772" s="81">
        <f>IFERROR(VLOOKUP(A1772,'Competitors Links &amp; Pricings'!A:L,8,0),"")</f>
        <v>23.6</v>
      </c>
      <c r="Z1772" s="81">
        <f>IFERROR(VLOOKUP(A1772,'Competitors Links &amp; Pricings'!A:L,9,0),"")</f>
        <v>39.4</v>
      </c>
      <c r="AA1772" s="81">
        <f>IFERROR(VLOOKUP(A1772,'Competitors Links &amp; Pricings'!A:L,10,0),"")</f>
        <v>156.5</v>
      </c>
      <c r="AB1772" s="81">
        <f>IFERROR(VLOOKUP(A1772,'Competitors Links &amp; Pricings'!A:L,11,0),"")</f>
        <v>10.24</v>
      </c>
    </row>
    <row r="1773" spans="1:28" s="83" customFormat="1" ht="12" x14ac:dyDescent="0.25">
      <c r="A1773" s="81" t="s">
        <v>5414</v>
      </c>
      <c r="B1773" s="89">
        <v>450</v>
      </c>
      <c r="C1773" s="89">
        <v>555</v>
      </c>
      <c r="D1773" s="106">
        <f t="shared" si="108"/>
        <v>0.1891891891891892</v>
      </c>
      <c r="E1773" s="90">
        <f t="shared" si="109"/>
        <v>0</v>
      </c>
      <c r="F1773" s="90">
        <f t="shared" si="110"/>
        <v>566.66999999999996</v>
      </c>
      <c r="G1773" s="82" t="s">
        <v>34</v>
      </c>
      <c r="H1773" s="81" t="s">
        <v>5415</v>
      </c>
      <c r="I1773" s="81" t="s">
        <v>5416</v>
      </c>
      <c r="J1773" s="81" t="s">
        <v>2796</v>
      </c>
      <c r="K1773" s="81"/>
      <c r="L1773" s="81"/>
      <c r="M1773" s="81"/>
      <c r="N1773" s="81"/>
      <c r="O1773" s="82"/>
      <c r="P1773" s="81"/>
      <c r="Q1773" s="81"/>
      <c r="R1773" s="81"/>
      <c r="S1773" s="81"/>
      <c r="T1773" s="81"/>
      <c r="U1773" s="81">
        <f t="shared" si="111"/>
        <v>0</v>
      </c>
      <c r="V1773" s="81">
        <f>IFERROR(VLOOKUP(A1773,'Competitors Links &amp; Pricings'!A:G,3,0),"")</f>
        <v>566.66999999999996</v>
      </c>
      <c r="W1773" s="81">
        <f>IFERROR(VLOOKUP(A1773,'Competitors Links &amp; Pricings'!A:G,5,0),"")</f>
        <v>630</v>
      </c>
      <c r="X1773" s="81" t="str">
        <f>IFERROR(VLOOKUP(A1773,'Competitors Links &amp; Pricings'!A:G,7,0),"")</f>
        <v xml:space="preserve"> </v>
      </c>
      <c r="Y1773" s="81">
        <f>IFERROR(VLOOKUP(A1773,'Competitors Links &amp; Pricings'!A:L,8,0),"")</f>
        <v>24.41</v>
      </c>
      <c r="Z1773" s="81">
        <f>IFERROR(VLOOKUP(A1773,'Competitors Links &amp; Pricings'!A:L,9,0),"")</f>
        <v>17.32</v>
      </c>
      <c r="AA1773" s="81">
        <f>IFERROR(VLOOKUP(A1773,'Competitors Links &amp; Pricings'!A:L,10,0),"")</f>
        <v>112.5</v>
      </c>
      <c r="AB1773" s="81">
        <f>IFERROR(VLOOKUP(A1773,'Competitors Links &amp; Pricings'!A:L,11,0),"")</f>
        <v>4.6100000000000003</v>
      </c>
    </row>
    <row r="1774" spans="1:28" s="83" customFormat="1" ht="12" x14ac:dyDescent="0.25">
      <c r="A1774" s="81" t="s">
        <v>5417</v>
      </c>
      <c r="B1774" s="89">
        <v>2400</v>
      </c>
      <c r="C1774" s="89">
        <v>3100</v>
      </c>
      <c r="D1774" s="106">
        <f t="shared" si="108"/>
        <v>0.22580645161290322</v>
      </c>
      <c r="E1774" s="90">
        <f t="shared" si="109"/>
        <v>0</v>
      </c>
      <c r="F1774" s="90">
        <f t="shared" si="110"/>
        <v>0</v>
      </c>
      <c r="G1774" s="82" t="s">
        <v>34</v>
      </c>
      <c r="H1774" s="81" t="s">
        <v>5418</v>
      </c>
      <c r="I1774" s="81" t="s">
        <v>5419</v>
      </c>
      <c r="J1774" s="81" t="s">
        <v>3387</v>
      </c>
      <c r="K1774" s="81"/>
      <c r="L1774" s="81"/>
      <c r="M1774" s="81"/>
      <c r="N1774" s="81"/>
      <c r="O1774" s="82"/>
      <c r="P1774" s="81"/>
      <c r="Q1774" s="81"/>
      <c r="R1774" s="81"/>
      <c r="S1774" s="81"/>
      <c r="T1774" s="81"/>
      <c r="U1774" s="81">
        <f t="shared" si="111"/>
        <v>0</v>
      </c>
      <c r="V1774" s="81" t="str">
        <f>IFERROR(VLOOKUP(A1774,'Competitors Links &amp; Pricings'!A:G,3,0),"")</f>
        <v xml:space="preserve"> </v>
      </c>
      <c r="W1774" s="81" t="str">
        <f>IFERROR(VLOOKUP(A1774,'Competitors Links &amp; Pricings'!A:G,5,0),"")</f>
        <v xml:space="preserve"> </v>
      </c>
      <c r="X1774" s="81" t="str">
        <f>IFERROR(VLOOKUP(A1774,'Competitors Links &amp; Pricings'!A:G,7,0),"")</f>
        <v xml:space="preserve"> </v>
      </c>
      <c r="Y1774" s="81">
        <f>IFERROR(VLOOKUP(A1774,'Competitors Links &amp; Pricings'!A:L,8,0),"")</f>
        <v>15.75</v>
      </c>
      <c r="Z1774" s="81">
        <f>IFERROR(VLOOKUP(A1774,'Competitors Links &amp; Pricings'!A:L,9,0),"")</f>
        <v>15.95</v>
      </c>
      <c r="AA1774" s="81">
        <f>IFERROR(VLOOKUP(A1774,'Competitors Links &amp; Pricings'!A:L,10,0),"")</f>
        <v>62.5</v>
      </c>
      <c r="AB1774" s="81">
        <f>IFERROR(VLOOKUP(A1774,'Competitors Links &amp; Pricings'!A:L,11,0),"")</f>
        <v>7.87</v>
      </c>
    </row>
    <row r="1775" spans="1:28" s="83" customFormat="1" ht="12" x14ac:dyDescent="0.25">
      <c r="A1775" s="81" t="s">
        <v>5420</v>
      </c>
      <c r="B1775" s="89">
        <v>2400</v>
      </c>
      <c r="C1775" s="89">
        <v>3280</v>
      </c>
      <c r="D1775" s="106">
        <f t="shared" si="108"/>
        <v>0.26829268292682928</v>
      </c>
      <c r="E1775" s="90">
        <f t="shared" si="109"/>
        <v>0</v>
      </c>
      <c r="F1775" s="90">
        <f t="shared" si="110"/>
        <v>0</v>
      </c>
      <c r="G1775" s="82" t="s">
        <v>34</v>
      </c>
      <c r="H1775" s="81" t="s">
        <v>5421</v>
      </c>
      <c r="I1775" s="81" t="s">
        <v>5422</v>
      </c>
      <c r="J1775" s="81" t="s">
        <v>3387</v>
      </c>
      <c r="K1775" s="81"/>
      <c r="L1775" s="81"/>
      <c r="M1775" s="81"/>
      <c r="N1775" s="81"/>
      <c r="O1775" s="82"/>
      <c r="P1775" s="81"/>
      <c r="Q1775" s="81"/>
      <c r="R1775" s="81"/>
      <c r="S1775" s="81"/>
      <c r="T1775" s="81"/>
      <c r="U1775" s="81">
        <f t="shared" si="111"/>
        <v>0</v>
      </c>
      <c r="V1775" s="81" t="str">
        <f>IFERROR(VLOOKUP(A1775,'Competitors Links &amp; Pricings'!A:G,3,0),"")</f>
        <v xml:space="preserve"> </v>
      </c>
      <c r="W1775" s="81" t="str">
        <f>IFERROR(VLOOKUP(A1775,'Competitors Links &amp; Pricings'!A:G,5,0),"")</f>
        <v xml:space="preserve"> </v>
      </c>
      <c r="X1775" s="81" t="str">
        <f>IFERROR(VLOOKUP(A1775,'Competitors Links &amp; Pricings'!A:G,7,0),"")</f>
        <v xml:space="preserve"> </v>
      </c>
      <c r="Y1775" s="81">
        <f>IFERROR(VLOOKUP(A1775,'Competitors Links &amp; Pricings'!A:L,8,0),"")</f>
        <v>15.75</v>
      </c>
      <c r="Z1775" s="81">
        <f>IFERROR(VLOOKUP(A1775,'Competitors Links &amp; Pricings'!A:L,9,0),"")</f>
        <v>15.95</v>
      </c>
      <c r="AA1775" s="81">
        <f>IFERROR(VLOOKUP(A1775,'Competitors Links &amp; Pricings'!A:L,10,0),"")</f>
        <v>62.5</v>
      </c>
      <c r="AB1775" s="81">
        <f>IFERROR(VLOOKUP(A1775,'Competitors Links &amp; Pricings'!A:L,11,0),"")</f>
        <v>7.87</v>
      </c>
    </row>
    <row r="1776" spans="1:28" s="83" customFormat="1" ht="12" x14ac:dyDescent="0.25">
      <c r="A1776" s="81" t="s">
        <v>5423</v>
      </c>
      <c r="B1776" s="89">
        <v>4000</v>
      </c>
      <c r="C1776" s="89">
        <v>4677</v>
      </c>
      <c r="D1776" s="106">
        <f t="shared" si="108"/>
        <v>0.14475090870215951</v>
      </c>
      <c r="E1776" s="90">
        <f t="shared" si="109"/>
        <v>0</v>
      </c>
      <c r="F1776" s="90">
        <f t="shared" si="110"/>
        <v>4687</v>
      </c>
      <c r="G1776" s="82" t="s">
        <v>34</v>
      </c>
      <c r="H1776" s="81" t="s">
        <v>5424</v>
      </c>
      <c r="I1776" s="81" t="s">
        <v>5425</v>
      </c>
      <c r="J1776" s="81" t="s">
        <v>3387</v>
      </c>
      <c r="K1776" s="81"/>
      <c r="L1776" s="81"/>
      <c r="M1776" s="81"/>
      <c r="N1776" s="81"/>
      <c r="O1776" s="82"/>
      <c r="P1776" s="81"/>
      <c r="Q1776" s="81"/>
      <c r="R1776" s="81"/>
      <c r="S1776" s="81"/>
      <c r="T1776" s="81"/>
      <c r="U1776" s="81">
        <f t="shared" si="111"/>
        <v>0</v>
      </c>
      <c r="V1776" s="81">
        <f>IFERROR(VLOOKUP(A1776,'Competitors Links &amp; Pricings'!A:G,3,0),"")</f>
        <v>4687</v>
      </c>
      <c r="W1776" s="81" t="str">
        <f>IFERROR(VLOOKUP(A1776,'Competitors Links &amp; Pricings'!A:G,5,0),"")</f>
        <v xml:space="preserve"> </v>
      </c>
      <c r="X1776" s="81" t="str">
        <f>IFERROR(VLOOKUP(A1776,'Competitors Links &amp; Pricings'!A:G,7,0),"")</f>
        <v xml:space="preserve"> </v>
      </c>
      <c r="Y1776" s="81">
        <f>IFERROR(VLOOKUP(A1776,'Competitors Links &amp; Pricings'!A:L,8,0),"")</f>
        <v>23.6</v>
      </c>
      <c r="Z1776" s="81">
        <f>IFERROR(VLOOKUP(A1776,'Competitors Links &amp; Pricings'!A:L,9,0),"")</f>
        <v>26</v>
      </c>
      <c r="AA1776" s="81">
        <f>IFERROR(VLOOKUP(A1776,'Competitors Links &amp; Pricings'!A:L,10,0),"")</f>
        <v>145</v>
      </c>
      <c r="AB1776" s="81">
        <f>IFERROR(VLOOKUP(A1776,'Competitors Links &amp; Pricings'!A:L,11,0),"")</f>
        <v>9.1</v>
      </c>
    </row>
    <row r="1777" spans="1:28" s="83" customFormat="1" ht="12" x14ac:dyDescent="0.25">
      <c r="A1777" s="81" t="s">
        <v>5426</v>
      </c>
      <c r="B1777" s="89">
        <v>4742.8599999999997</v>
      </c>
      <c r="C1777" s="89">
        <v>6150</v>
      </c>
      <c r="D1777" s="106">
        <f t="shared" si="108"/>
        <v>0.22880325203252039</v>
      </c>
      <c r="E1777" s="90">
        <f t="shared" si="109"/>
        <v>0</v>
      </c>
      <c r="F1777" s="90">
        <f t="shared" si="110"/>
        <v>0</v>
      </c>
      <c r="G1777" s="82" t="s">
        <v>34</v>
      </c>
      <c r="H1777" s="81" t="s">
        <v>5427</v>
      </c>
      <c r="I1777" s="81" t="s">
        <v>5428</v>
      </c>
      <c r="J1777" s="81" t="s">
        <v>3387</v>
      </c>
      <c r="K1777" s="81"/>
      <c r="L1777" s="81"/>
      <c r="M1777" s="81"/>
      <c r="N1777" s="81"/>
      <c r="O1777" s="82"/>
      <c r="P1777" s="81"/>
      <c r="Q1777" s="81"/>
      <c r="R1777" s="81"/>
      <c r="S1777" s="81"/>
      <c r="T1777" s="81"/>
      <c r="U1777" s="81">
        <f t="shared" si="111"/>
        <v>0</v>
      </c>
      <c r="V1777" s="81" t="str">
        <f>IFERROR(VLOOKUP(A1777,'Competitors Links &amp; Pricings'!A:G,3,0),"")</f>
        <v xml:space="preserve"> </v>
      </c>
      <c r="W1777" s="81" t="str">
        <f>IFERROR(VLOOKUP(A1777,'Competitors Links &amp; Pricings'!A:G,5,0),"")</f>
        <v xml:space="preserve"> </v>
      </c>
      <c r="X1777" s="81" t="str">
        <f>IFERROR(VLOOKUP(A1777,'Competitors Links &amp; Pricings'!A:G,7,0),"")</f>
        <v xml:space="preserve"> </v>
      </c>
      <c r="Y1777" s="81">
        <f>IFERROR(VLOOKUP(A1777,'Competitors Links &amp; Pricings'!A:L,8,0),"")</f>
        <v>23.6</v>
      </c>
      <c r="Z1777" s="81">
        <f>IFERROR(VLOOKUP(A1777,'Competitors Links &amp; Pricings'!A:L,9,0),"")</f>
        <v>39.4</v>
      </c>
      <c r="AA1777" s="81">
        <f>IFERROR(VLOOKUP(A1777,'Competitors Links &amp; Pricings'!A:L,10,0),"")</f>
        <v>156.5</v>
      </c>
      <c r="AB1777" s="81">
        <f>IFERROR(VLOOKUP(A1777,'Competitors Links &amp; Pricings'!A:L,11,0),"")</f>
        <v>10.24</v>
      </c>
    </row>
    <row r="1778" spans="1:28" s="83" customFormat="1" ht="12" x14ac:dyDescent="0.25">
      <c r="A1778" s="81" t="s">
        <v>5429</v>
      </c>
      <c r="B1778" s="89">
        <v>4742.8599999999997</v>
      </c>
      <c r="C1778" s="89">
        <v>6200</v>
      </c>
      <c r="D1778" s="106">
        <f t="shared" si="108"/>
        <v>0.23502258064516135</v>
      </c>
      <c r="E1778" s="90">
        <f t="shared" si="109"/>
        <v>0</v>
      </c>
      <c r="F1778" s="90">
        <f t="shared" si="110"/>
        <v>0</v>
      </c>
      <c r="G1778" s="82" t="s">
        <v>34</v>
      </c>
      <c r="H1778" s="81" t="s">
        <v>5430</v>
      </c>
      <c r="I1778" s="81" t="s">
        <v>5431</v>
      </c>
      <c r="J1778" s="81" t="s">
        <v>3387</v>
      </c>
      <c r="K1778" s="81"/>
      <c r="L1778" s="81"/>
      <c r="M1778" s="81"/>
      <c r="N1778" s="81"/>
      <c r="O1778" s="82"/>
      <c r="P1778" s="81"/>
      <c r="Q1778" s="81"/>
      <c r="R1778" s="81"/>
      <c r="S1778" s="81"/>
      <c r="T1778" s="81"/>
      <c r="U1778" s="81">
        <f t="shared" si="111"/>
        <v>0</v>
      </c>
      <c r="V1778" s="81" t="str">
        <f>IFERROR(VLOOKUP(A1778,'Competitors Links &amp; Pricings'!A:G,3,0),"")</f>
        <v xml:space="preserve"> </v>
      </c>
      <c r="W1778" s="81" t="str">
        <f>IFERROR(VLOOKUP(A1778,'Competitors Links &amp; Pricings'!A:G,5,0),"")</f>
        <v xml:space="preserve"> </v>
      </c>
      <c r="X1778" s="81" t="str">
        <f>IFERROR(VLOOKUP(A1778,'Competitors Links &amp; Pricings'!A:G,7,0),"")</f>
        <v xml:space="preserve"> </v>
      </c>
      <c r="Y1778" s="81">
        <f>IFERROR(VLOOKUP(A1778,'Competitors Links &amp; Pricings'!A:L,8,0),"")</f>
        <v>23.6</v>
      </c>
      <c r="Z1778" s="81">
        <f>IFERROR(VLOOKUP(A1778,'Competitors Links &amp; Pricings'!A:L,9,0),"")</f>
        <v>39.4</v>
      </c>
      <c r="AA1778" s="81">
        <f>IFERROR(VLOOKUP(A1778,'Competitors Links &amp; Pricings'!A:L,10,0),"")</f>
        <v>156.5</v>
      </c>
      <c r="AB1778" s="81">
        <f>IFERROR(VLOOKUP(A1778,'Competitors Links &amp; Pricings'!A:L,11,0),"")</f>
        <v>10.24</v>
      </c>
    </row>
    <row r="1779" spans="1:28" s="83" customFormat="1" ht="12" x14ac:dyDescent="0.25">
      <c r="A1779" s="81" t="s">
        <v>5432</v>
      </c>
      <c r="B1779" s="89">
        <v>4685.71</v>
      </c>
      <c r="C1779" s="89">
        <v>5750</v>
      </c>
      <c r="D1779" s="106">
        <f t="shared" si="108"/>
        <v>0.18509391304347825</v>
      </c>
      <c r="E1779" s="90">
        <f t="shared" si="109"/>
        <v>0</v>
      </c>
      <c r="F1779" s="90">
        <f t="shared" si="110"/>
        <v>0</v>
      </c>
      <c r="G1779" s="82" t="s">
        <v>34</v>
      </c>
      <c r="H1779" s="81" t="s">
        <v>5433</v>
      </c>
      <c r="I1779" s="81" t="s">
        <v>5434</v>
      </c>
      <c r="J1779" s="81" t="s">
        <v>3387</v>
      </c>
      <c r="K1779" s="81"/>
      <c r="L1779" s="81"/>
      <c r="M1779" s="81"/>
      <c r="N1779" s="81"/>
      <c r="O1779" s="82"/>
      <c r="P1779" s="81"/>
      <c r="Q1779" s="81"/>
      <c r="R1779" s="81"/>
      <c r="S1779" s="81"/>
      <c r="T1779" s="81"/>
      <c r="U1779" s="81">
        <f t="shared" si="111"/>
        <v>0</v>
      </c>
      <c r="V1779" s="81" t="str">
        <f>IFERROR(VLOOKUP(A1779,'Competitors Links &amp; Pricings'!A:G,3,0),"")</f>
        <v xml:space="preserve"> </v>
      </c>
      <c r="W1779" s="81" t="str">
        <f>IFERROR(VLOOKUP(A1779,'Competitors Links &amp; Pricings'!A:G,5,0),"")</f>
        <v xml:space="preserve"> </v>
      </c>
      <c r="X1779" s="81" t="str">
        <f>IFERROR(VLOOKUP(A1779,'Competitors Links &amp; Pricings'!A:G,7,0),"")</f>
        <v xml:space="preserve"> </v>
      </c>
      <c r="Y1779" s="81">
        <f>IFERROR(VLOOKUP(A1779,'Competitors Links &amp; Pricings'!A:L,8,0),"")</f>
        <v>23.6</v>
      </c>
      <c r="Z1779" s="81">
        <f>IFERROR(VLOOKUP(A1779,'Competitors Links &amp; Pricings'!A:L,9,0),"")</f>
        <v>39.4</v>
      </c>
      <c r="AA1779" s="81">
        <f>IFERROR(VLOOKUP(A1779,'Competitors Links &amp; Pricings'!A:L,10,0),"")</f>
        <v>156.5</v>
      </c>
      <c r="AB1779" s="81">
        <f>IFERROR(VLOOKUP(A1779,'Competitors Links &amp; Pricings'!A:L,11,0),"")</f>
        <v>10.24</v>
      </c>
    </row>
    <row r="1780" spans="1:28" s="83" customFormat="1" ht="12" x14ac:dyDescent="0.25">
      <c r="A1780" s="81" t="s">
        <v>5435</v>
      </c>
      <c r="B1780" s="89">
        <v>4685.71</v>
      </c>
      <c r="C1780" s="89">
        <v>6050</v>
      </c>
      <c r="D1780" s="106">
        <f t="shared" si="108"/>
        <v>0.22550247933884296</v>
      </c>
      <c r="E1780" s="90">
        <f t="shared" si="109"/>
        <v>0</v>
      </c>
      <c r="F1780" s="90">
        <f t="shared" si="110"/>
        <v>0</v>
      </c>
      <c r="G1780" s="82" t="s">
        <v>34</v>
      </c>
      <c r="H1780" s="81" t="s">
        <v>5436</v>
      </c>
      <c r="I1780" s="81" t="s">
        <v>5437</v>
      </c>
      <c r="J1780" s="81" t="s">
        <v>3387</v>
      </c>
      <c r="K1780" s="81"/>
      <c r="L1780" s="81"/>
      <c r="M1780" s="81"/>
      <c r="N1780" s="81"/>
      <c r="O1780" s="82"/>
      <c r="P1780" s="81"/>
      <c r="Q1780" s="81"/>
      <c r="R1780" s="81"/>
      <c r="S1780" s="81"/>
      <c r="T1780" s="81"/>
      <c r="U1780" s="81">
        <f t="shared" si="111"/>
        <v>0</v>
      </c>
      <c r="V1780" s="81" t="str">
        <f>IFERROR(VLOOKUP(A1780,'Competitors Links &amp; Pricings'!A:G,3,0),"")</f>
        <v xml:space="preserve"> </v>
      </c>
      <c r="W1780" s="81" t="str">
        <f>IFERROR(VLOOKUP(A1780,'Competitors Links &amp; Pricings'!A:G,5,0),"")</f>
        <v xml:space="preserve"> </v>
      </c>
      <c r="X1780" s="81" t="str">
        <f>IFERROR(VLOOKUP(A1780,'Competitors Links &amp; Pricings'!A:G,7,0),"")</f>
        <v xml:space="preserve"> </v>
      </c>
      <c r="Y1780" s="81">
        <f>IFERROR(VLOOKUP(A1780,'Competitors Links &amp; Pricings'!A:L,8,0),"")</f>
        <v>23.6</v>
      </c>
      <c r="Z1780" s="81">
        <f>IFERROR(VLOOKUP(A1780,'Competitors Links &amp; Pricings'!A:L,9,0),"")</f>
        <v>39.4</v>
      </c>
      <c r="AA1780" s="81">
        <f>IFERROR(VLOOKUP(A1780,'Competitors Links &amp; Pricings'!A:L,10,0),"")</f>
        <v>156.5</v>
      </c>
      <c r="AB1780" s="81">
        <f>IFERROR(VLOOKUP(A1780,'Competitors Links &amp; Pricings'!A:L,11,0),"")</f>
        <v>10.24</v>
      </c>
    </row>
    <row r="1781" spans="1:28" s="83" customFormat="1" ht="12" x14ac:dyDescent="0.25">
      <c r="A1781" s="81" t="s">
        <v>5438</v>
      </c>
      <c r="B1781" s="89">
        <v>4514.29</v>
      </c>
      <c r="C1781" s="89">
        <v>5442.13</v>
      </c>
      <c r="D1781" s="106">
        <f t="shared" si="108"/>
        <v>0.17049206836293879</v>
      </c>
      <c r="E1781" s="90">
        <f t="shared" si="109"/>
        <v>0</v>
      </c>
      <c r="F1781" s="90">
        <f t="shared" si="110"/>
        <v>5525</v>
      </c>
      <c r="G1781" s="82" t="s">
        <v>34</v>
      </c>
      <c r="H1781" s="81" t="s">
        <v>5439</v>
      </c>
      <c r="I1781" s="81" t="s">
        <v>5440</v>
      </c>
      <c r="J1781" s="81" t="s">
        <v>3387</v>
      </c>
      <c r="K1781" s="81"/>
      <c r="L1781" s="81"/>
      <c r="M1781" s="81"/>
      <c r="N1781" s="81"/>
      <c r="O1781" s="82"/>
      <c r="P1781" s="81"/>
      <c r="Q1781" s="81"/>
      <c r="R1781" s="81"/>
      <c r="S1781" s="81"/>
      <c r="T1781" s="81"/>
      <c r="U1781" s="81">
        <f t="shared" si="111"/>
        <v>0</v>
      </c>
      <c r="V1781" s="81">
        <f>IFERROR(VLOOKUP(A1781,'Competitors Links &amp; Pricings'!A:G,3,0),"")</f>
        <v>5525</v>
      </c>
      <c r="W1781" s="81" t="str">
        <f>IFERROR(VLOOKUP(A1781,'Competitors Links &amp; Pricings'!A:G,5,0),"")</f>
        <v xml:space="preserve"> </v>
      </c>
      <c r="X1781" s="81" t="str">
        <f>IFERROR(VLOOKUP(A1781,'Competitors Links &amp; Pricings'!A:G,7,0),"")</f>
        <v xml:space="preserve"> </v>
      </c>
      <c r="Y1781" s="81">
        <f>IFERROR(VLOOKUP(A1781,'Competitors Links &amp; Pricings'!A:L,8,0),"")</f>
        <v>10.24</v>
      </c>
      <c r="Z1781" s="81">
        <f>IFERROR(VLOOKUP(A1781,'Competitors Links &amp; Pricings'!A:L,9,0),"")</f>
        <v>39.4</v>
      </c>
      <c r="AA1781" s="81">
        <f>IFERROR(VLOOKUP(A1781,'Competitors Links &amp; Pricings'!A:L,10,0),"")</f>
        <v>156.5</v>
      </c>
      <c r="AB1781" s="81">
        <f>IFERROR(VLOOKUP(A1781,'Competitors Links &amp; Pricings'!A:L,11,0),"")</f>
        <v>23.6</v>
      </c>
    </row>
    <row r="1782" spans="1:28" s="83" customFormat="1" ht="12" x14ac:dyDescent="0.25">
      <c r="A1782" s="81" t="s">
        <v>5441</v>
      </c>
      <c r="B1782" s="89">
        <v>4685.71</v>
      </c>
      <c r="C1782" s="89">
        <v>5900</v>
      </c>
      <c r="D1782" s="106">
        <f t="shared" si="108"/>
        <v>0.20581186440677965</v>
      </c>
      <c r="E1782" s="90">
        <f t="shared" si="109"/>
        <v>0</v>
      </c>
      <c r="F1782" s="90">
        <f t="shared" si="110"/>
        <v>0</v>
      </c>
      <c r="G1782" s="82" t="s">
        <v>34</v>
      </c>
      <c r="H1782" s="81" t="s">
        <v>5442</v>
      </c>
      <c r="I1782" s="81" t="s">
        <v>5443</v>
      </c>
      <c r="J1782" s="81" t="s">
        <v>3387</v>
      </c>
      <c r="K1782" s="81"/>
      <c r="L1782" s="81"/>
      <c r="M1782" s="81"/>
      <c r="N1782" s="81"/>
      <c r="O1782" s="82"/>
      <c r="P1782" s="81"/>
      <c r="Q1782" s="81"/>
      <c r="R1782" s="81"/>
      <c r="S1782" s="81"/>
      <c r="T1782" s="81"/>
      <c r="U1782" s="81">
        <f t="shared" si="111"/>
        <v>0</v>
      </c>
      <c r="V1782" s="81" t="str">
        <f>IFERROR(VLOOKUP(A1782,'Competitors Links &amp; Pricings'!A:G,3,0),"")</f>
        <v xml:space="preserve"> </v>
      </c>
      <c r="W1782" s="81" t="str">
        <f>IFERROR(VLOOKUP(A1782,'Competitors Links &amp; Pricings'!A:G,5,0),"")</f>
        <v xml:space="preserve"> </v>
      </c>
      <c r="X1782" s="81" t="str">
        <f>IFERROR(VLOOKUP(A1782,'Competitors Links &amp; Pricings'!A:G,7,0),"")</f>
        <v xml:space="preserve"> </v>
      </c>
      <c r="Y1782" s="81">
        <f>IFERROR(VLOOKUP(A1782,'Competitors Links &amp; Pricings'!A:L,8,0),"")</f>
        <v>21.65</v>
      </c>
      <c r="Z1782" s="81">
        <f>IFERROR(VLOOKUP(A1782,'Competitors Links &amp; Pricings'!A:L,9,0),"")</f>
        <v>13.77</v>
      </c>
      <c r="AA1782" s="81">
        <f>IFERROR(VLOOKUP(A1782,'Competitors Links &amp; Pricings'!A:L,10,0),"")</f>
        <v>26.45</v>
      </c>
      <c r="AB1782" s="81">
        <f>IFERROR(VLOOKUP(A1782,'Competitors Links &amp; Pricings'!A:L,11,0),"")</f>
        <v>7.4</v>
      </c>
    </row>
    <row r="1783" spans="1:28" s="83" customFormat="1" ht="12" x14ac:dyDescent="0.25">
      <c r="A1783" s="81" t="s">
        <v>5444</v>
      </c>
      <c r="B1783" s="89">
        <v>4514.29</v>
      </c>
      <c r="C1783" s="89">
        <v>5577.84</v>
      </c>
      <c r="D1783" s="106">
        <f t="shared" si="108"/>
        <v>0.19067416777820809</v>
      </c>
      <c r="E1783" s="90">
        <f t="shared" si="109"/>
        <v>0</v>
      </c>
      <c r="F1783" s="90">
        <f t="shared" si="110"/>
        <v>0</v>
      </c>
      <c r="G1783" s="82" t="s">
        <v>34</v>
      </c>
      <c r="H1783" s="81" t="s">
        <v>5445</v>
      </c>
      <c r="I1783" s="81" t="s">
        <v>5446</v>
      </c>
      <c r="J1783" s="81" t="s">
        <v>3387</v>
      </c>
      <c r="K1783" s="81"/>
      <c r="L1783" s="81"/>
      <c r="M1783" s="81"/>
      <c r="N1783" s="81"/>
      <c r="O1783" s="82"/>
      <c r="P1783" s="81"/>
      <c r="Q1783" s="81"/>
      <c r="R1783" s="81"/>
      <c r="S1783" s="81"/>
      <c r="T1783" s="81"/>
      <c r="U1783" s="81">
        <f t="shared" si="111"/>
        <v>0</v>
      </c>
      <c r="V1783" s="81" t="str">
        <f>IFERROR(VLOOKUP(A1783,'Competitors Links &amp; Pricings'!A:G,3,0),"")</f>
        <v xml:space="preserve"> </v>
      </c>
      <c r="W1783" s="81" t="str">
        <f>IFERROR(VLOOKUP(A1783,'Competitors Links &amp; Pricings'!A:G,5,0),"")</f>
        <v xml:space="preserve"> </v>
      </c>
      <c r="X1783" s="81" t="str">
        <f>IFERROR(VLOOKUP(A1783,'Competitors Links &amp; Pricings'!A:G,7,0),"")</f>
        <v xml:space="preserve"> </v>
      </c>
      <c r="Y1783" s="81">
        <f>IFERROR(VLOOKUP(A1783,'Competitors Links &amp; Pricings'!A:L,8,0),"")</f>
        <v>23.6</v>
      </c>
      <c r="Z1783" s="81">
        <f>IFERROR(VLOOKUP(A1783,'Competitors Links &amp; Pricings'!A:L,9,0),"")</f>
        <v>39.4</v>
      </c>
      <c r="AA1783" s="81">
        <f>IFERROR(VLOOKUP(A1783,'Competitors Links &amp; Pricings'!A:L,10,0),"")</f>
        <v>156.5</v>
      </c>
      <c r="AB1783" s="81">
        <f>IFERROR(VLOOKUP(A1783,'Competitors Links &amp; Pricings'!A:L,11,0),"")</f>
        <v>10.24</v>
      </c>
    </row>
    <row r="1784" spans="1:28" s="83" customFormat="1" ht="12" x14ac:dyDescent="0.25">
      <c r="A1784" s="81" t="s">
        <v>5447</v>
      </c>
      <c r="B1784" s="89">
        <v>3657.14</v>
      </c>
      <c r="C1784" s="89">
        <v>4650</v>
      </c>
      <c r="D1784" s="106">
        <f t="shared" si="108"/>
        <v>0.2135182795698925</v>
      </c>
      <c r="E1784" s="90">
        <f t="shared" si="109"/>
        <v>0</v>
      </c>
      <c r="F1784" s="90">
        <f t="shared" si="110"/>
        <v>0</v>
      </c>
      <c r="G1784" s="82" t="s">
        <v>34</v>
      </c>
      <c r="H1784" s="81" t="s">
        <v>5448</v>
      </c>
      <c r="I1784" s="81" t="s">
        <v>5449</v>
      </c>
      <c r="J1784" s="81" t="s">
        <v>3387</v>
      </c>
      <c r="K1784" s="81"/>
      <c r="L1784" s="81"/>
      <c r="M1784" s="81"/>
      <c r="N1784" s="81"/>
      <c r="O1784" s="82"/>
      <c r="P1784" s="81"/>
      <c r="Q1784" s="81"/>
      <c r="R1784" s="81"/>
      <c r="S1784" s="81"/>
      <c r="T1784" s="81"/>
      <c r="U1784" s="81">
        <f t="shared" si="111"/>
        <v>0</v>
      </c>
      <c r="V1784" s="81" t="str">
        <f>IFERROR(VLOOKUP(A1784,'Competitors Links &amp; Pricings'!A:G,3,0),"")</f>
        <v xml:space="preserve"> </v>
      </c>
      <c r="W1784" s="81" t="str">
        <f>IFERROR(VLOOKUP(A1784,'Competitors Links &amp; Pricings'!A:G,5,0),"")</f>
        <v xml:space="preserve"> </v>
      </c>
      <c r="X1784" s="81" t="str">
        <f>IFERROR(VLOOKUP(A1784,'Competitors Links &amp; Pricings'!A:G,7,0),"")</f>
        <v xml:space="preserve"> </v>
      </c>
      <c r="Y1784" s="81">
        <f>IFERROR(VLOOKUP(A1784,'Competitors Links &amp; Pricings'!A:L,8,0),"")</f>
        <v>41.3</v>
      </c>
      <c r="Z1784" s="81">
        <f>IFERROR(VLOOKUP(A1784,'Competitors Links &amp; Pricings'!A:L,9,0),"")</f>
        <v>26.8</v>
      </c>
      <c r="AA1784" s="81">
        <f>IFERROR(VLOOKUP(A1784,'Competitors Links &amp; Pricings'!A:L,10,0),"")</f>
        <v>26.45</v>
      </c>
      <c r="AB1784" s="81">
        <f>IFERROR(VLOOKUP(A1784,'Competitors Links &amp; Pricings'!A:L,11,0),"")</f>
        <v>15.7</v>
      </c>
    </row>
    <row r="1785" spans="1:28" s="83" customFormat="1" ht="12" x14ac:dyDescent="0.25">
      <c r="A1785" s="81" t="s">
        <v>5450</v>
      </c>
      <c r="B1785" s="89">
        <v>1478</v>
      </c>
      <c r="C1785" s="89">
        <v>1950</v>
      </c>
      <c r="D1785" s="106">
        <f t="shared" si="108"/>
        <v>0.24205128205128204</v>
      </c>
      <c r="E1785" s="90">
        <f t="shared" si="109"/>
        <v>0</v>
      </c>
      <c r="F1785" s="90">
        <f t="shared" si="110"/>
        <v>2247</v>
      </c>
      <c r="G1785" s="82" t="s">
        <v>34</v>
      </c>
      <c r="H1785" s="81" t="s">
        <v>5451</v>
      </c>
      <c r="I1785" s="81" t="s">
        <v>5451</v>
      </c>
      <c r="J1785" s="81" t="s">
        <v>5452</v>
      </c>
      <c r="K1785" s="81"/>
      <c r="L1785" s="81"/>
      <c r="M1785" s="81"/>
      <c r="N1785" s="81"/>
      <c r="O1785" s="82"/>
      <c r="P1785" s="81"/>
      <c r="Q1785" s="81"/>
      <c r="R1785" s="81"/>
      <c r="S1785" s="81"/>
      <c r="T1785" s="81"/>
      <c r="U1785" s="81">
        <f t="shared" si="111"/>
        <v>0</v>
      </c>
      <c r="V1785" s="81">
        <f>IFERROR(VLOOKUP(A1785,'Competitors Links &amp; Pricings'!A:G,3,0),"")</f>
        <v>2247</v>
      </c>
      <c r="W1785" s="81" t="str">
        <f>IFERROR(VLOOKUP(A1785,'Competitors Links &amp; Pricings'!A:G,5,0),"")</f>
        <v xml:space="preserve"> </v>
      </c>
      <c r="X1785" s="81" t="str">
        <f>IFERROR(VLOOKUP(A1785,'Competitors Links &amp; Pricings'!A:G,7,0),"")</f>
        <v xml:space="preserve"> </v>
      </c>
      <c r="Y1785" s="81">
        <f>IFERROR(VLOOKUP(A1785,'Competitors Links &amp; Pricings'!A:L,8,0),"")</f>
        <v>18.899999999999999</v>
      </c>
      <c r="Z1785" s="81">
        <f>IFERROR(VLOOKUP(A1785,'Competitors Links &amp; Pricings'!A:L,9,0),"")</f>
        <v>6.7</v>
      </c>
      <c r="AA1785" s="81">
        <f>IFERROR(VLOOKUP(A1785,'Competitors Links &amp; Pricings'!A:L,10,0),"")</f>
        <v>119</v>
      </c>
      <c r="AB1785" s="81">
        <f>IFERROR(VLOOKUP(A1785,'Competitors Links &amp; Pricings'!A:L,11,0),"")</f>
        <v>22</v>
      </c>
    </row>
    <row r="1786" spans="1:28" s="83" customFormat="1" ht="12" x14ac:dyDescent="0.25">
      <c r="A1786" s="81" t="s">
        <v>5453</v>
      </c>
      <c r="B1786" s="89">
        <v>1575</v>
      </c>
      <c r="C1786" s="89">
        <v>1885</v>
      </c>
      <c r="D1786" s="106">
        <f t="shared" si="108"/>
        <v>0.16445623342175067</v>
      </c>
      <c r="E1786" s="90">
        <f t="shared" si="109"/>
        <v>0</v>
      </c>
      <c r="F1786" s="90">
        <f t="shared" si="110"/>
        <v>0</v>
      </c>
      <c r="G1786" s="82" t="s">
        <v>34</v>
      </c>
      <c r="H1786" s="81" t="s">
        <v>5454</v>
      </c>
      <c r="I1786" s="81" t="s">
        <v>5455</v>
      </c>
      <c r="J1786" s="81" t="s">
        <v>5452</v>
      </c>
      <c r="K1786" s="81"/>
      <c r="L1786" s="81"/>
      <c r="M1786" s="81"/>
      <c r="N1786" s="81"/>
      <c r="O1786" s="82"/>
      <c r="P1786" s="81"/>
      <c r="Q1786" s="81"/>
      <c r="R1786" s="81"/>
      <c r="S1786" s="81"/>
      <c r="T1786" s="81"/>
      <c r="U1786" s="81">
        <f t="shared" si="111"/>
        <v>0</v>
      </c>
      <c r="V1786" s="81" t="str">
        <f>IFERROR(VLOOKUP(A1786,'Competitors Links &amp; Pricings'!A:G,3,0),"")</f>
        <v xml:space="preserve"> </v>
      </c>
      <c r="W1786" s="81" t="str">
        <f>IFERROR(VLOOKUP(A1786,'Competitors Links &amp; Pricings'!A:G,5,0),"")</f>
        <v xml:space="preserve"> </v>
      </c>
      <c r="X1786" s="81" t="str">
        <f>IFERROR(VLOOKUP(A1786,'Competitors Links &amp; Pricings'!A:G,7,0),"")</f>
        <v xml:space="preserve"> </v>
      </c>
      <c r="Y1786" s="81">
        <f>IFERROR(VLOOKUP(A1786,'Competitors Links &amp; Pricings'!A:L,8,0),"")</f>
        <v>17.3</v>
      </c>
      <c r="Z1786" s="81">
        <f>IFERROR(VLOOKUP(A1786,'Competitors Links &amp; Pricings'!A:L,9,0),"")</f>
        <v>16.5</v>
      </c>
      <c r="AA1786" s="81">
        <f>IFERROR(VLOOKUP(A1786,'Competitors Links &amp; Pricings'!A:L,10,0),"")</f>
        <v>99</v>
      </c>
      <c r="AB1786" s="81">
        <f>IFERROR(VLOOKUP(A1786,'Competitors Links &amp; Pricings'!A:L,11,0),"")</f>
        <v>5.2</v>
      </c>
    </row>
    <row r="1787" spans="1:28" s="83" customFormat="1" ht="12" x14ac:dyDescent="0.25">
      <c r="A1787" s="81" t="s">
        <v>5456</v>
      </c>
      <c r="B1787" s="89">
        <v>499</v>
      </c>
      <c r="C1787" s="89">
        <v>618.76</v>
      </c>
      <c r="D1787" s="106">
        <f t="shared" si="108"/>
        <v>0.19354838709677419</v>
      </c>
      <c r="E1787" s="90">
        <f t="shared" si="109"/>
        <v>0</v>
      </c>
      <c r="F1787" s="90">
        <f t="shared" si="110"/>
        <v>698.6</v>
      </c>
      <c r="G1787" s="82" t="s">
        <v>34</v>
      </c>
      <c r="H1787" s="81" t="s">
        <v>5457</v>
      </c>
      <c r="I1787" s="81" t="s">
        <v>5458</v>
      </c>
      <c r="J1787" s="81" t="s">
        <v>2796</v>
      </c>
      <c r="K1787" s="81"/>
      <c r="L1787" s="81"/>
      <c r="M1787" s="81"/>
      <c r="N1787" s="81"/>
      <c r="O1787" s="82"/>
      <c r="P1787" s="81"/>
      <c r="Q1787" s="81"/>
      <c r="R1787" s="81"/>
      <c r="S1787" s="81"/>
      <c r="T1787" s="81"/>
      <c r="U1787" s="81">
        <f t="shared" si="111"/>
        <v>0</v>
      </c>
      <c r="V1787" s="81">
        <f>IFERROR(VLOOKUP(A1787,'Competitors Links &amp; Pricings'!A:G,3,0),"")</f>
        <v>5099</v>
      </c>
      <c r="W1787" s="81">
        <f>IFERROR(VLOOKUP(A1787,'Competitors Links &amp; Pricings'!A:G,5,0),"")</f>
        <v>698.6</v>
      </c>
      <c r="X1787" s="81">
        <f>IFERROR(VLOOKUP(A1787,'Competitors Links &amp; Pricings'!A:G,7,0),"")</f>
        <v>749</v>
      </c>
      <c r="Y1787" s="81">
        <f>IFERROR(VLOOKUP(A1787,'Competitors Links &amp; Pricings'!A:L,8,0),"")</f>
        <v>20.9</v>
      </c>
      <c r="Z1787" s="81">
        <f>IFERROR(VLOOKUP(A1787,'Competitors Links &amp; Pricings'!A:L,9,0),"")</f>
        <v>12.2</v>
      </c>
      <c r="AA1787" s="81">
        <f>IFERROR(VLOOKUP(A1787,'Competitors Links &amp; Pricings'!A:L,10,0),"")</f>
        <v>264</v>
      </c>
      <c r="AB1787" s="81">
        <f>IFERROR(VLOOKUP(A1787,'Competitors Links &amp; Pricings'!A:L,11,0),"")</f>
        <v>29</v>
      </c>
    </row>
    <row r="1788" spans="1:28" s="83" customFormat="1" ht="12" x14ac:dyDescent="0.25">
      <c r="A1788" s="81" t="s">
        <v>5459</v>
      </c>
      <c r="B1788" s="89">
        <v>6742.86</v>
      </c>
      <c r="C1788" s="89">
        <v>8980</v>
      </c>
      <c r="D1788" s="106">
        <f t="shared" ref="D1788:D1851" si="112">(C1788-B1788)/C1788</f>
        <v>0.2491247216035635</v>
      </c>
      <c r="E1788" s="90">
        <f t="shared" si="109"/>
        <v>0</v>
      </c>
      <c r="F1788" s="90">
        <f t="shared" si="110"/>
        <v>0</v>
      </c>
      <c r="G1788" s="82" t="s">
        <v>34</v>
      </c>
      <c r="H1788" s="81" t="s">
        <v>5460</v>
      </c>
      <c r="I1788" s="81" t="s">
        <v>5461</v>
      </c>
      <c r="J1788" s="81" t="s">
        <v>3387</v>
      </c>
      <c r="K1788" s="81"/>
      <c r="L1788" s="81"/>
      <c r="M1788" s="81"/>
      <c r="N1788" s="81"/>
      <c r="O1788" s="82"/>
      <c r="P1788" s="81"/>
      <c r="Q1788" s="81"/>
      <c r="R1788" s="81"/>
      <c r="S1788" s="81"/>
      <c r="T1788" s="81"/>
      <c r="U1788" s="81">
        <f t="shared" si="111"/>
        <v>0</v>
      </c>
      <c r="V1788" s="81" t="str">
        <f>IFERROR(VLOOKUP(A1788,'Competitors Links &amp; Pricings'!A:G,3,0),"")</f>
        <v xml:space="preserve"> </v>
      </c>
      <c r="W1788" s="81" t="str">
        <f>IFERROR(VLOOKUP(A1788,'Competitors Links &amp; Pricings'!A:G,5,0),"")</f>
        <v xml:space="preserve"> </v>
      </c>
      <c r="X1788" s="81" t="str">
        <f>IFERROR(VLOOKUP(A1788,'Competitors Links &amp; Pricings'!A:G,7,0),"")</f>
        <v xml:space="preserve"> </v>
      </c>
      <c r="Y1788" s="81">
        <f>IFERROR(VLOOKUP(A1788,'Competitors Links &amp; Pricings'!A:L,8,0),"")</f>
        <v>24.25</v>
      </c>
      <c r="Z1788" s="81">
        <f>IFERROR(VLOOKUP(A1788,'Competitors Links &amp; Pricings'!A:L,9,0),"")</f>
        <v>39.369999999999997</v>
      </c>
      <c r="AA1788" s="81">
        <f>IFERROR(VLOOKUP(A1788,'Competitors Links &amp; Pricings'!A:L,10,0),"")</f>
        <v>154</v>
      </c>
      <c r="AB1788" s="81">
        <f>IFERROR(VLOOKUP(A1788,'Competitors Links &amp; Pricings'!A:L,11,0),"")</f>
        <v>9.84</v>
      </c>
    </row>
    <row r="1789" spans="1:28" s="83" customFormat="1" ht="12" x14ac:dyDescent="0.25">
      <c r="A1789" s="81" t="s">
        <v>5462</v>
      </c>
      <c r="B1789" s="89">
        <v>6857.14</v>
      </c>
      <c r="C1789" s="89">
        <v>8980</v>
      </c>
      <c r="D1789" s="106">
        <f t="shared" si="112"/>
        <v>0.23639866369710463</v>
      </c>
      <c r="E1789" s="90">
        <f t="shared" si="109"/>
        <v>0</v>
      </c>
      <c r="F1789" s="90">
        <f t="shared" si="110"/>
        <v>0</v>
      </c>
      <c r="G1789" s="82" t="s">
        <v>34</v>
      </c>
      <c r="H1789" s="81" t="s">
        <v>5463</v>
      </c>
      <c r="I1789" s="81" t="s">
        <v>5464</v>
      </c>
      <c r="J1789" s="81" t="s">
        <v>3387</v>
      </c>
      <c r="K1789" s="81"/>
      <c r="L1789" s="81"/>
      <c r="M1789" s="81"/>
      <c r="N1789" s="81"/>
      <c r="O1789" s="82"/>
      <c r="P1789" s="81"/>
      <c r="Q1789" s="81"/>
      <c r="R1789" s="81"/>
      <c r="S1789" s="81"/>
      <c r="T1789" s="81"/>
      <c r="U1789" s="81">
        <f t="shared" si="111"/>
        <v>0</v>
      </c>
      <c r="V1789" s="81" t="str">
        <f>IFERROR(VLOOKUP(A1789,'Competitors Links &amp; Pricings'!A:G,3,0),"")</f>
        <v xml:space="preserve"> </v>
      </c>
      <c r="W1789" s="81" t="str">
        <f>IFERROR(VLOOKUP(A1789,'Competitors Links &amp; Pricings'!A:G,5,0),"")</f>
        <v xml:space="preserve"> </v>
      </c>
      <c r="X1789" s="81" t="str">
        <f>IFERROR(VLOOKUP(A1789,'Competitors Links &amp; Pricings'!A:G,7,0),"")</f>
        <v xml:space="preserve"> </v>
      </c>
      <c r="Y1789" s="81">
        <f>IFERROR(VLOOKUP(A1789,'Competitors Links &amp; Pricings'!A:L,8,0),"")</f>
        <v>24.25</v>
      </c>
      <c r="Z1789" s="81">
        <f>IFERROR(VLOOKUP(A1789,'Competitors Links &amp; Pricings'!A:L,9,0),"")</f>
        <v>45.28</v>
      </c>
      <c r="AA1789" s="81">
        <f>IFERROR(VLOOKUP(A1789,'Competitors Links &amp; Pricings'!A:L,10,0),"")</f>
        <v>176</v>
      </c>
      <c r="AB1789" s="81">
        <f>IFERROR(VLOOKUP(A1789,'Competitors Links &amp; Pricings'!A:L,11,0),"")</f>
        <v>9.84</v>
      </c>
    </row>
    <row r="1790" spans="1:28" s="83" customFormat="1" ht="12" x14ac:dyDescent="0.25">
      <c r="A1790" s="81" t="s">
        <v>5465</v>
      </c>
      <c r="B1790" s="89">
        <v>6514.29</v>
      </c>
      <c r="C1790" s="89">
        <v>8700</v>
      </c>
      <c r="D1790" s="106">
        <f t="shared" si="112"/>
        <v>0.25123103448275863</v>
      </c>
      <c r="E1790" s="90">
        <f t="shared" si="109"/>
        <v>0</v>
      </c>
      <c r="F1790" s="90">
        <f t="shared" si="110"/>
        <v>0</v>
      </c>
      <c r="G1790" s="82" t="s">
        <v>34</v>
      </c>
      <c r="H1790" s="81" t="s">
        <v>5466</v>
      </c>
      <c r="I1790" s="81" t="s">
        <v>5467</v>
      </c>
      <c r="J1790" s="81" t="s">
        <v>3387</v>
      </c>
      <c r="K1790" s="81"/>
      <c r="L1790" s="81"/>
      <c r="M1790" s="81"/>
      <c r="N1790" s="81"/>
      <c r="O1790" s="82"/>
      <c r="P1790" s="81"/>
      <c r="Q1790" s="81"/>
      <c r="R1790" s="81"/>
      <c r="S1790" s="81"/>
      <c r="T1790" s="81"/>
      <c r="U1790" s="81">
        <f t="shared" si="111"/>
        <v>0</v>
      </c>
      <c r="V1790" s="81" t="str">
        <f>IFERROR(VLOOKUP(A1790,'Competitors Links &amp; Pricings'!A:G,3,0),"")</f>
        <v xml:space="preserve"> </v>
      </c>
      <c r="W1790" s="81" t="str">
        <f>IFERROR(VLOOKUP(A1790,'Competitors Links &amp; Pricings'!A:G,5,0),"")</f>
        <v xml:space="preserve"> </v>
      </c>
      <c r="X1790" s="81" t="str">
        <f>IFERROR(VLOOKUP(A1790,'Competitors Links &amp; Pricings'!A:G,7,0),"")</f>
        <v xml:space="preserve"> </v>
      </c>
      <c r="Y1790" s="81">
        <f>IFERROR(VLOOKUP(A1790,'Competitors Links &amp; Pricings'!A:L,8,0),"")</f>
        <v>24.25</v>
      </c>
      <c r="Z1790" s="81">
        <f>IFERROR(VLOOKUP(A1790,'Competitors Links &amp; Pricings'!A:L,9,0),"")</f>
        <v>39.369999999999997</v>
      </c>
      <c r="AA1790" s="81">
        <f>IFERROR(VLOOKUP(A1790,'Competitors Links &amp; Pricings'!A:L,10,0),"")</f>
        <v>154</v>
      </c>
      <c r="AB1790" s="81">
        <f>IFERROR(VLOOKUP(A1790,'Competitors Links &amp; Pricings'!A:L,11,0),"")</f>
        <v>9.84</v>
      </c>
    </row>
    <row r="1791" spans="1:28" s="83" customFormat="1" ht="12" x14ac:dyDescent="0.25">
      <c r="A1791" s="81" t="s">
        <v>5468</v>
      </c>
      <c r="B1791" s="89">
        <v>6628.57</v>
      </c>
      <c r="C1791" s="89">
        <v>8900</v>
      </c>
      <c r="D1791" s="106">
        <f t="shared" si="112"/>
        <v>0.25521685393258431</v>
      </c>
      <c r="E1791" s="90">
        <f t="shared" si="109"/>
        <v>0</v>
      </c>
      <c r="F1791" s="90">
        <f t="shared" si="110"/>
        <v>0</v>
      </c>
      <c r="G1791" s="82" t="s">
        <v>34</v>
      </c>
      <c r="H1791" s="81" t="s">
        <v>5469</v>
      </c>
      <c r="I1791" s="81" t="s">
        <v>5470</v>
      </c>
      <c r="J1791" s="81" t="s">
        <v>3387</v>
      </c>
      <c r="K1791" s="81"/>
      <c r="L1791" s="81"/>
      <c r="M1791" s="81"/>
      <c r="N1791" s="81"/>
      <c r="O1791" s="82"/>
      <c r="P1791" s="81"/>
      <c r="Q1791" s="81"/>
      <c r="R1791" s="81"/>
      <c r="S1791" s="81"/>
      <c r="T1791" s="81"/>
      <c r="U1791" s="81">
        <f t="shared" si="111"/>
        <v>0</v>
      </c>
      <c r="V1791" s="81" t="str">
        <f>IFERROR(VLOOKUP(A1791,'Competitors Links &amp; Pricings'!A:G,3,0),"")</f>
        <v xml:space="preserve"> </v>
      </c>
      <c r="W1791" s="81" t="str">
        <f>IFERROR(VLOOKUP(A1791,'Competitors Links &amp; Pricings'!A:G,5,0),"")</f>
        <v xml:space="preserve"> </v>
      </c>
      <c r="X1791" s="81" t="str">
        <f>IFERROR(VLOOKUP(A1791,'Competitors Links &amp; Pricings'!A:G,7,0),"")</f>
        <v xml:space="preserve"> </v>
      </c>
      <c r="Y1791" s="81">
        <f>IFERROR(VLOOKUP(A1791,'Competitors Links &amp; Pricings'!A:L,8,0),"")</f>
        <v>24.25</v>
      </c>
      <c r="Z1791" s="81">
        <f>IFERROR(VLOOKUP(A1791,'Competitors Links &amp; Pricings'!A:L,9,0),"")</f>
        <v>45.28</v>
      </c>
      <c r="AA1791" s="81">
        <f>IFERROR(VLOOKUP(A1791,'Competitors Links &amp; Pricings'!A:L,10,0),"")</f>
        <v>176</v>
      </c>
      <c r="AB1791" s="81">
        <f>IFERROR(VLOOKUP(A1791,'Competitors Links &amp; Pricings'!A:L,11,0),"")</f>
        <v>9.84</v>
      </c>
    </row>
    <row r="1792" spans="1:28" s="83" customFormat="1" ht="12" x14ac:dyDescent="0.25">
      <c r="A1792" s="81" t="s">
        <v>5471</v>
      </c>
      <c r="B1792" s="89">
        <v>6571.43</v>
      </c>
      <c r="C1792" s="89">
        <v>7860</v>
      </c>
      <c r="D1792" s="106">
        <f t="shared" si="112"/>
        <v>0.16394020356234093</v>
      </c>
      <c r="E1792" s="90">
        <f t="shared" si="109"/>
        <v>0</v>
      </c>
      <c r="F1792" s="90">
        <f t="shared" si="110"/>
        <v>0</v>
      </c>
      <c r="G1792" s="82" t="s">
        <v>34</v>
      </c>
      <c r="H1792" s="81" t="s">
        <v>5472</v>
      </c>
      <c r="I1792" s="81" t="s">
        <v>5473</v>
      </c>
      <c r="J1792" s="81" t="s">
        <v>3387</v>
      </c>
      <c r="K1792" s="81"/>
      <c r="L1792" s="81"/>
      <c r="M1792" s="81"/>
      <c r="N1792" s="81"/>
      <c r="O1792" s="82"/>
      <c r="P1792" s="81"/>
      <c r="Q1792" s="81"/>
      <c r="R1792" s="81"/>
      <c r="S1792" s="81"/>
      <c r="T1792" s="81"/>
      <c r="U1792" s="81">
        <f t="shared" si="111"/>
        <v>0</v>
      </c>
      <c r="V1792" s="81" t="str">
        <f>IFERROR(VLOOKUP(A1792,'Competitors Links &amp; Pricings'!A:G,3,0),"")</f>
        <v xml:space="preserve"> </v>
      </c>
      <c r="W1792" s="81" t="str">
        <f>IFERROR(VLOOKUP(A1792,'Competitors Links &amp; Pricings'!A:G,5,0),"")</f>
        <v xml:space="preserve"> </v>
      </c>
      <c r="X1792" s="81" t="str">
        <f>IFERROR(VLOOKUP(A1792,'Competitors Links &amp; Pricings'!A:G,7,0),"")</f>
        <v xml:space="preserve"> </v>
      </c>
      <c r="Y1792" s="81">
        <f>IFERROR(VLOOKUP(A1792,'Competitors Links &amp; Pricings'!A:L,8,0),"")</f>
        <v>24.25</v>
      </c>
      <c r="Z1792" s="81">
        <f>IFERROR(VLOOKUP(A1792,'Competitors Links &amp; Pricings'!A:L,9,0),"")</f>
        <v>39.369999999999997</v>
      </c>
      <c r="AA1792" s="81">
        <f>IFERROR(VLOOKUP(A1792,'Competitors Links &amp; Pricings'!A:L,10,0),"")</f>
        <v>154</v>
      </c>
      <c r="AB1792" s="81">
        <f>IFERROR(VLOOKUP(A1792,'Competitors Links &amp; Pricings'!A:L,11,0),"")</f>
        <v>9.84</v>
      </c>
    </row>
    <row r="1793" spans="1:28" s="83" customFormat="1" ht="12" x14ac:dyDescent="0.25">
      <c r="A1793" s="81" t="s">
        <v>5474</v>
      </c>
      <c r="B1793" s="89">
        <v>6685.71</v>
      </c>
      <c r="C1793" s="89">
        <v>8930</v>
      </c>
      <c r="D1793" s="106">
        <f t="shared" si="112"/>
        <v>0.25132026875699887</v>
      </c>
      <c r="E1793" s="90">
        <f t="shared" si="109"/>
        <v>0</v>
      </c>
      <c r="F1793" s="90">
        <f t="shared" si="110"/>
        <v>0</v>
      </c>
      <c r="G1793" s="82" t="s">
        <v>34</v>
      </c>
      <c r="H1793" s="81" t="s">
        <v>5475</v>
      </c>
      <c r="I1793" s="81" t="s">
        <v>5476</v>
      </c>
      <c r="J1793" s="81" t="s">
        <v>3387</v>
      </c>
      <c r="K1793" s="81"/>
      <c r="L1793" s="81"/>
      <c r="M1793" s="81"/>
      <c r="N1793" s="81"/>
      <c r="O1793" s="82"/>
      <c r="P1793" s="81"/>
      <c r="Q1793" s="81"/>
      <c r="R1793" s="81"/>
      <c r="S1793" s="81"/>
      <c r="T1793" s="81"/>
      <c r="U1793" s="81">
        <f t="shared" si="111"/>
        <v>0</v>
      </c>
      <c r="V1793" s="81" t="str">
        <f>IFERROR(VLOOKUP(A1793,'Competitors Links &amp; Pricings'!A:G,3,0),"")</f>
        <v xml:space="preserve"> </v>
      </c>
      <c r="W1793" s="81" t="str">
        <f>IFERROR(VLOOKUP(A1793,'Competitors Links &amp; Pricings'!A:G,5,0),"")</f>
        <v xml:space="preserve"> </v>
      </c>
      <c r="X1793" s="81" t="str">
        <f>IFERROR(VLOOKUP(A1793,'Competitors Links &amp; Pricings'!A:G,7,0),"")</f>
        <v xml:space="preserve"> </v>
      </c>
      <c r="Y1793" s="81">
        <f>IFERROR(VLOOKUP(A1793,'Competitors Links &amp; Pricings'!A:L,8,0),"")</f>
        <v>24.25</v>
      </c>
      <c r="Z1793" s="81">
        <f>IFERROR(VLOOKUP(A1793,'Competitors Links &amp; Pricings'!A:L,9,0),"")</f>
        <v>45.28</v>
      </c>
      <c r="AA1793" s="81">
        <f>IFERROR(VLOOKUP(A1793,'Competitors Links &amp; Pricings'!A:L,10,0),"")</f>
        <v>176</v>
      </c>
      <c r="AB1793" s="81">
        <f>IFERROR(VLOOKUP(A1793,'Competitors Links &amp; Pricings'!A:L,11,0),"")</f>
        <v>9.84</v>
      </c>
    </row>
    <row r="1794" spans="1:28" s="83" customFormat="1" ht="12" x14ac:dyDescent="0.25">
      <c r="A1794" s="81" t="s">
        <v>5477</v>
      </c>
      <c r="B1794" s="89">
        <v>15122.29</v>
      </c>
      <c r="C1794" s="89">
        <v>18657.39</v>
      </c>
      <c r="D1794" s="106">
        <f t="shared" si="112"/>
        <v>0.18947451921195829</v>
      </c>
      <c r="E1794" s="90">
        <f t="shared" ref="E1794:E1857" si="113">MIN(K1794:T1794)</f>
        <v>0</v>
      </c>
      <c r="F1794" s="90">
        <f t="shared" ref="F1794:F1857" si="114">MIN(V1794:X1794)</f>
        <v>18697.39</v>
      </c>
      <c r="G1794" s="82" t="s">
        <v>34</v>
      </c>
      <c r="H1794" s="81" t="s">
        <v>5478</v>
      </c>
      <c r="I1794" s="81" t="s">
        <v>5479</v>
      </c>
      <c r="J1794" s="81" t="s">
        <v>5480</v>
      </c>
      <c r="K1794" s="81"/>
      <c r="L1794" s="81"/>
      <c r="M1794" s="81"/>
      <c r="N1794" s="81"/>
      <c r="O1794" s="82"/>
      <c r="P1794" s="81"/>
      <c r="Q1794" s="81"/>
      <c r="R1794" s="81"/>
      <c r="S1794" s="81"/>
      <c r="T1794" s="81"/>
      <c r="U1794" s="81">
        <f t="shared" si="111"/>
        <v>0</v>
      </c>
      <c r="V1794" s="81">
        <f>IFERROR(VLOOKUP(A1794,'Competitors Links &amp; Pricings'!A:G,3,0),"")</f>
        <v>18697.39</v>
      </c>
      <c r="W1794" s="81">
        <f>IFERROR(VLOOKUP(A1794,'Competitors Links &amp; Pricings'!A:G,5,0),"")</f>
        <v>18697.39</v>
      </c>
      <c r="X1794" s="81">
        <f>IFERROR(VLOOKUP(A1794,'Competitors Links &amp; Pricings'!A:G,7,0),"")</f>
        <v>18697.39</v>
      </c>
      <c r="Y1794" s="81">
        <f>IFERROR(VLOOKUP(A1794,'Competitors Links &amp; Pricings'!A:L,8,0),"")</f>
        <v>23</v>
      </c>
      <c r="Z1794" s="81">
        <f>IFERROR(VLOOKUP(A1794,'Competitors Links &amp; Pricings'!A:L,9,0),"")</f>
        <v>85</v>
      </c>
      <c r="AA1794" s="81">
        <f>IFERROR(VLOOKUP(A1794,'Competitors Links &amp; Pricings'!A:L,10,0),"")</f>
        <v>826.7</v>
      </c>
      <c r="AB1794" s="81">
        <f>IFERROR(VLOOKUP(A1794,'Competitors Links &amp; Pricings'!A:L,11,0),"")</f>
        <v>11.7</v>
      </c>
    </row>
    <row r="1795" spans="1:28" s="83" customFormat="1" ht="12" x14ac:dyDescent="0.25">
      <c r="A1795" s="81" t="s">
        <v>5481</v>
      </c>
      <c r="B1795" s="89">
        <v>299</v>
      </c>
      <c r="C1795" s="89">
        <v>373.75</v>
      </c>
      <c r="D1795" s="106">
        <f t="shared" si="112"/>
        <v>0.2</v>
      </c>
      <c r="E1795" s="90">
        <f t="shared" si="113"/>
        <v>0</v>
      </c>
      <c r="F1795" s="90">
        <f t="shared" si="114"/>
        <v>0</v>
      </c>
      <c r="G1795" s="82" t="s">
        <v>34</v>
      </c>
      <c r="H1795" s="81" t="s">
        <v>5482</v>
      </c>
      <c r="I1795" s="81" t="s">
        <v>5483</v>
      </c>
      <c r="J1795" s="81" t="s">
        <v>2796</v>
      </c>
      <c r="K1795" s="81"/>
      <c r="L1795" s="81"/>
      <c r="M1795" s="81"/>
      <c r="N1795" s="81"/>
      <c r="O1795" s="82"/>
      <c r="P1795" s="81"/>
      <c r="Q1795" s="81"/>
      <c r="R1795" s="81"/>
      <c r="S1795" s="81"/>
      <c r="T1795" s="81"/>
      <c r="U1795" s="81">
        <f t="shared" ref="U1795:U1858" si="115">COUNTIF(K1795:T1795,"&gt;0")</f>
        <v>0</v>
      </c>
      <c r="V1795" s="81" t="str">
        <f>IFERROR(VLOOKUP(A1795,'Competitors Links &amp; Pricings'!A:G,3,0),"")</f>
        <v xml:space="preserve"> </v>
      </c>
      <c r="W1795" s="81" t="str">
        <f>IFERROR(VLOOKUP(A1795,'Competitors Links &amp; Pricings'!A:G,5,0),"")</f>
        <v xml:space="preserve"> </v>
      </c>
      <c r="X1795" s="81" t="str">
        <f>IFERROR(VLOOKUP(A1795,'Competitors Links &amp; Pricings'!A:G,7,0),"")</f>
        <v xml:space="preserve"> </v>
      </c>
      <c r="Y1795" s="81">
        <f>IFERROR(VLOOKUP(A1795,'Competitors Links &amp; Pricings'!A:L,8,0),"")</f>
        <v>20.100000000000001</v>
      </c>
      <c r="Z1795" s="81">
        <f>IFERROR(VLOOKUP(A1795,'Competitors Links &amp; Pricings'!A:L,9,0),"")</f>
        <v>11</v>
      </c>
      <c r="AA1795" s="81">
        <f>IFERROR(VLOOKUP(A1795,'Competitors Links &amp; Pricings'!A:L,10,0),"")</f>
        <v>264</v>
      </c>
      <c r="AB1795" s="81">
        <f>IFERROR(VLOOKUP(A1795,'Competitors Links &amp; Pricings'!A:L,11,0),"")</f>
        <v>27.5</v>
      </c>
    </row>
    <row r="1796" spans="1:28" s="83" customFormat="1" ht="12" x14ac:dyDescent="0.25">
      <c r="A1796" s="81" t="s">
        <v>5484</v>
      </c>
      <c r="B1796" s="89">
        <v>13316.57</v>
      </c>
      <c r="C1796" s="89">
        <v>16424.79</v>
      </c>
      <c r="D1796" s="106">
        <f t="shared" si="112"/>
        <v>0.18923955800956974</v>
      </c>
      <c r="E1796" s="90">
        <f t="shared" si="113"/>
        <v>0</v>
      </c>
      <c r="F1796" s="90">
        <f t="shared" si="114"/>
        <v>16464.78</v>
      </c>
      <c r="G1796" s="82" t="s">
        <v>34</v>
      </c>
      <c r="H1796" s="81" t="s">
        <v>5485</v>
      </c>
      <c r="I1796" s="81" t="s">
        <v>5486</v>
      </c>
      <c r="J1796" s="81" t="s">
        <v>5480</v>
      </c>
      <c r="K1796" s="81"/>
      <c r="L1796" s="81"/>
      <c r="M1796" s="81"/>
      <c r="N1796" s="81"/>
      <c r="O1796" s="82"/>
      <c r="P1796" s="81"/>
      <c r="Q1796" s="81"/>
      <c r="R1796" s="81"/>
      <c r="S1796" s="81"/>
      <c r="T1796" s="81"/>
      <c r="U1796" s="81">
        <f t="shared" si="115"/>
        <v>0</v>
      </c>
      <c r="V1796" s="81">
        <f>IFERROR(VLOOKUP(A1796,'Competitors Links &amp; Pricings'!A:G,3,0),"")</f>
        <v>16464.78</v>
      </c>
      <c r="W1796" s="81">
        <f>IFERROR(VLOOKUP(A1796,'Competitors Links &amp; Pricings'!A:G,5,0),"")</f>
        <v>16464.79</v>
      </c>
      <c r="X1796" s="81">
        <f>IFERROR(VLOOKUP(A1796,'Competitors Links &amp; Pricings'!A:G,7,0),"")</f>
        <v>16464.79</v>
      </c>
      <c r="Y1796" s="81">
        <f>IFERROR(VLOOKUP(A1796,'Competitors Links &amp; Pricings'!A:L,8,0),"")</f>
        <v>23</v>
      </c>
      <c r="Z1796" s="81">
        <f>IFERROR(VLOOKUP(A1796,'Competitors Links &amp; Pricings'!A:L,9,0),"")</f>
        <v>11.7</v>
      </c>
      <c r="AA1796" s="81">
        <f>IFERROR(VLOOKUP(A1796,'Competitors Links &amp; Pricings'!A:L,10,0),"")</f>
        <v>727.5</v>
      </c>
      <c r="AB1796" s="81">
        <f>IFERROR(VLOOKUP(A1796,'Competitors Links &amp; Pricings'!A:L,11,0),"")</f>
        <v>75.900000000000006</v>
      </c>
    </row>
    <row r="1797" spans="1:28" s="83" customFormat="1" ht="12" x14ac:dyDescent="0.25">
      <c r="A1797" s="81" t="s">
        <v>5487</v>
      </c>
      <c r="B1797" s="89">
        <v>7899.43</v>
      </c>
      <c r="C1797" s="89">
        <v>9726.9500000000007</v>
      </c>
      <c r="D1797" s="106">
        <f t="shared" si="112"/>
        <v>0.18788212132271681</v>
      </c>
      <c r="E1797" s="90">
        <f t="shared" si="113"/>
        <v>0</v>
      </c>
      <c r="F1797" s="90">
        <f t="shared" si="114"/>
        <v>9766.9500000000007</v>
      </c>
      <c r="G1797" s="82" t="s">
        <v>34</v>
      </c>
      <c r="H1797" s="81" t="s">
        <v>5488</v>
      </c>
      <c r="I1797" s="81" t="s">
        <v>5489</v>
      </c>
      <c r="J1797" s="81" t="s">
        <v>5480</v>
      </c>
      <c r="K1797" s="81"/>
      <c r="L1797" s="81"/>
      <c r="M1797" s="81"/>
      <c r="N1797" s="81"/>
      <c r="O1797" s="82"/>
      <c r="P1797" s="81"/>
      <c r="Q1797" s="81"/>
      <c r="R1797" s="81"/>
      <c r="S1797" s="81"/>
      <c r="T1797" s="81"/>
      <c r="U1797" s="81">
        <f t="shared" si="115"/>
        <v>0</v>
      </c>
      <c r="V1797" s="81">
        <f>IFERROR(VLOOKUP(A1797,'Competitors Links &amp; Pricings'!A:G,3,0),"")</f>
        <v>9766.9500000000007</v>
      </c>
      <c r="W1797" s="81">
        <f>IFERROR(VLOOKUP(A1797,'Competitors Links &amp; Pricings'!A:G,5,0),"")</f>
        <v>9766.9500000000007</v>
      </c>
      <c r="X1797" s="81">
        <f>IFERROR(VLOOKUP(A1797,'Competitors Links &amp; Pricings'!A:G,7,0),"")</f>
        <v>9766.9500000000007</v>
      </c>
      <c r="Y1797" s="81">
        <f>IFERROR(VLOOKUP(A1797,'Competitors Links &amp; Pricings'!A:L,8,0),"")</f>
        <v>23</v>
      </c>
      <c r="Z1797" s="81">
        <f>IFERROR(VLOOKUP(A1797,'Competitors Links &amp; Pricings'!A:L,9,0),"")</f>
        <v>11.7</v>
      </c>
      <c r="AA1797" s="81">
        <f>IFERROR(VLOOKUP(A1797,'Competitors Links &amp; Pricings'!A:L,10,0),"")</f>
        <v>429.9</v>
      </c>
      <c r="AB1797" s="81">
        <f>IFERROR(VLOOKUP(A1797,'Competitors Links &amp; Pricings'!A:L,11,0),"")</f>
        <v>48.3</v>
      </c>
    </row>
    <row r="1798" spans="1:28" s="83" customFormat="1" ht="12" x14ac:dyDescent="0.25">
      <c r="A1798" s="81" t="s">
        <v>5490</v>
      </c>
      <c r="B1798" s="89">
        <v>11510.86</v>
      </c>
      <c r="C1798" s="89">
        <v>14192.18</v>
      </c>
      <c r="D1798" s="106">
        <f t="shared" si="112"/>
        <v>0.18892939632952793</v>
      </c>
      <c r="E1798" s="90">
        <f t="shared" si="113"/>
        <v>0</v>
      </c>
      <c r="F1798" s="90">
        <f t="shared" si="114"/>
        <v>14232.17</v>
      </c>
      <c r="G1798" s="82" t="s">
        <v>34</v>
      </c>
      <c r="H1798" s="81" t="s">
        <v>5491</v>
      </c>
      <c r="I1798" s="81" t="s">
        <v>5492</v>
      </c>
      <c r="J1798" s="81" t="s">
        <v>5480</v>
      </c>
      <c r="K1798" s="81"/>
      <c r="L1798" s="81"/>
      <c r="M1798" s="81"/>
      <c r="N1798" s="81"/>
      <c r="O1798" s="82"/>
      <c r="P1798" s="81"/>
      <c r="Q1798" s="81"/>
      <c r="R1798" s="81"/>
      <c r="S1798" s="81"/>
      <c r="T1798" s="81"/>
      <c r="U1798" s="81">
        <f t="shared" si="115"/>
        <v>0</v>
      </c>
      <c r="V1798" s="81">
        <f>IFERROR(VLOOKUP(A1798,'Competitors Links &amp; Pricings'!A:G,3,0),"")</f>
        <v>14232.17</v>
      </c>
      <c r="W1798" s="81">
        <f>IFERROR(VLOOKUP(A1798,'Competitors Links &amp; Pricings'!A:G,5,0),"")</f>
        <v>14232.18</v>
      </c>
      <c r="X1798" s="81">
        <f>IFERROR(VLOOKUP(A1798,'Competitors Links &amp; Pricings'!A:G,7,0),"")</f>
        <v>14232.18</v>
      </c>
      <c r="Y1798" s="81">
        <f>IFERROR(VLOOKUP(A1798,'Competitors Links &amp; Pricings'!A:L,8,0),"")</f>
        <v>23</v>
      </c>
      <c r="Z1798" s="81">
        <f>IFERROR(VLOOKUP(A1798,'Competitors Links &amp; Pricings'!A:L,9,0),"")</f>
        <v>11.7</v>
      </c>
      <c r="AA1798" s="81">
        <f>IFERROR(VLOOKUP(A1798,'Competitors Links &amp; Pricings'!A:L,10,0),"")</f>
        <v>628.29999999999995</v>
      </c>
      <c r="AB1798" s="81">
        <f>IFERROR(VLOOKUP(A1798,'Competitors Links &amp; Pricings'!A:L,11,0),"")</f>
        <v>66.7</v>
      </c>
    </row>
    <row r="1799" spans="1:28" s="83" customFormat="1" ht="12" x14ac:dyDescent="0.25">
      <c r="A1799" s="81" t="s">
        <v>5493</v>
      </c>
      <c r="B1799" s="89">
        <v>1600</v>
      </c>
      <c r="C1799" s="89">
        <v>1972</v>
      </c>
      <c r="D1799" s="106">
        <f t="shared" si="112"/>
        <v>0.18864097363083165</v>
      </c>
      <c r="E1799" s="90">
        <f t="shared" si="113"/>
        <v>0</v>
      </c>
      <c r="F1799" s="90">
        <f t="shared" si="114"/>
        <v>2100</v>
      </c>
      <c r="G1799" s="82" t="s">
        <v>34</v>
      </c>
      <c r="H1799" s="81" t="s">
        <v>5494</v>
      </c>
      <c r="I1799" s="81" t="s">
        <v>5495</v>
      </c>
      <c r="J1799" s="81" t="s">
        <v>2796</v>
      </c>
      <c r="K1799" s="81"/>
      <c r="L1799" s="81"/>
      <c r="M1799" s="81"/>
      <c r="N1799" s="81"/>
      <c r="O1799" s="82"/>
      <c r="P1799" s="81"/>
      <c r="Q1799" s="81"/>
      <c r="R1799" s="81"/>
      <c r="S1799" s="81"/>
      <c r="T1799" s="81"/>
      <c r="U1799" s="81">
        <f t="shared" si="115"/>
        <v>0</v>
      </c>
      <c r="V1799" s="81">
        <f>IFERROR(VLOOKUP(A1799,'Competitors Links &amp; Pricings'!A:G,3,0),"")</f>
        <v>2100</v>
      </c>
      <c r="W1799" s="81">
        <f>IFERROR(VLOOKUP(A1799,'Competitors Links &amp; Pricings'!A:G,5,0),"")</f>
        <v>2670</v>
      </c>
      <c r="X1799" s="81">
        <f>IFERROR(VLOOKUP(A1799,'Competitors Links &amp; Pricings'!A:G,7,0),"")</f>
        <v>2100</v>
      </c>
      <c r="Y1799" s="81">
        <f>IFERROR(VLOOKUP(A1799,'Competitors Links &amp; Pricings'!A:L,8,0),"")</f>
        <v>24.41</v>
      </c>
      <c r="Z1799" s="81">
        <f>IFERROR(VLOOKUP(A1799,'Competitors Links &amp; Pricings'!A:L,9,0),"")</f>
        <v>17.32</v>
      </c>
      <c r="AA1799" s="81">
        <f>IFERROR(VLOOKUP(A1799,'Competitors Links &amp; Pricings'!A:L,10,0),"")</f>
        <v>112.5</v>
      </c>
      <c r="AB1799" s="81">
        <f>IFERROR(VLOOKUP(A1799,'Competitors Links &amp; Pricings'!A:L,11,0),"")</f>
        <v>4.6100000000000003</v>
      </c>
    </row>
    <row r="1800" spans="1:28" s="83" customFormat="1" ht="12" x14ac:dyDescent="0.25">
      <c r="A1800" s="81" t="s">
        <v>5496</v>
      </c>
      <c r="B1800" s="89">
        <v>305.3</v>
      </c>
      <c r="C1800" s="89">
        <v>365</v>
      </c>
      <c r="D1800" s="106">
        <f t="shared" si="112"/>
        <v>0.16356164383561642</v>
      </c>
      <c r="E1800" s="90">
        <f t="shared" si="113"/>
        <v>0</v>
      </c>
      <c r="F1800" s="90">
        <f t="shared" si="114"/>
        <v>0</v>
      </c>
      <c r="G1800" s="82" t="s">
        <v>34</v>
      </c>
      <c r="H1800" s="81" t="s">
        <v>5497</v>
      </c>
      <c r="I1800" s="81" t="s">
        <v>5498</v>
      </c>
      <c r="J1800" s="81" t="s">
        <v>5499</v>
      </c>
      <c r="K1800" s="81"/>
      <c r="L1800" s="81"/>
      <c r="M1800" s="81"/>
      <c r="N1800" s="81"/>
      <c r="O1800" s="82"/>
      <c r="P1800" s="81"/>
      <c r="Q1800" s="81"/>
      <c r="R1800" s="81"/>
      <c r="S1800" s="81"/>
      <c r="T1800" s="81"/>
      <c r="U1800" s="81">
        <f t="shared" si="115"/>
        <v>0</v>
      </c>
      <c r="V1800" s="81" t="str">
        <f>IFERROR(VLOOKUP(A1800,'Competitors Links &amp; Pricings'!A:G,3,0),"")</f>
        <v xml:space="preserve"> </v>
      </c>
      <c r="W1800" s="81" t="str">
        <f>IFERROR(VLOOKUP(A1800,'Competitors Links &amp; Pricings'!A:G,5,0),"")</f>
        <v xml:space="preserve"> </v>
      </c>
      <c r="X1800" s="81" t="str">
        <f>IFERROR(VLOOKUP(A1800,'Competitors Links &amp; Pricings'!A:G,7,0),"")</f>
        <v xml:space="preserve"> </v>
      </c>
      <c r="Y1800" s="81">
        <f>IFERROR(VLOOKUP(A1800,'Competitors Links &amp; Pricings'!A:L,8,0),"")</f>
        <v>40.909999999999997</v>
      </c>
      <c r="Z1800" s="81">
        <f>IFERROR(VLOOKUP(A1800,'Competitors Links &amp; Pricings'!A:L,9,0),"")</f>
        <v>82.5</v>
      </c>
      <c r="AA1800" s="81">
        <f>IFERROR(VLOOKUP(A1800,'Competitors Links &amp; Pricings'!A:L,10,0),"")</f>
        <v>56.15</v>
      </c>
      <c r="AB1800" s="81">
        <f>IFERROR(VLOOKUP(A1800,'Competitors Links &amp; Pricings'!A:L,11,0),"")</f>
        <v>23.4</v>
      </c>
    </row>
    <row r="1801" spans="1:28" s="83" customFormat="1" ht="12" x14ac:dyDescent="0.25">
      <c r="A1801" s="81" t="s">
        <v>5500</v>
      </c>
      <c r="B1801" s="89">
        <v>291.10000000000002</v>
      </c>
      <c r="C1801" s="89">
        <v>355</v>
      </c>
      <c r="D1801" s="106">
        <f t="shared" si="112"/>
        <v>0.17999999999999994</v>
      </c>
      <c r="E1801" s="90">
        <f t="shared" si="113"/>
        <v>0</v>
      </c>
      <c r="F1801" s="90">
        <f t="shared" si="114"/>
        <v>328.99</v>
      </c>
      <c r="G1801" s="82" t="s">
        <v>34</v>
      </c>
      <c r="H1801" s="81" t="s">
        <v>5501</v>
      </c>
      <c r="I1801" s="81" t="s">
        <v>5502</v>
      </c>
      <c r="J1801" s="81" t="s">
        <v>5499</v>
      </c>
      <c r="K1801" s="81"/>
      <c r="L1801" s="81"/>
      <c r="M1801" s="81"/>
      <c r="N1801" s="81"/>
      <c r="O1801" s="82"/>
      <c r="P1801" s="81"/>
      <c r="Q1801" s="81"/>
      <c r="R1801" s="81"/>
      <c r="S1801" s="81"/>
      <c r="T1801" s="81"/>
      <c r="U1801" s="81">
        <f t="shared" si="115"/>
        <v>0</v>
      </c>
      <c r="V1801" s="81">
        <f>IFERROR(VLOOKUP(A1801,'Competitors Links &amp; Pricings'!A:G,3,0),"")</f>
        <v>328.99</v>
      </c>
      <c r="W1801" s="81" t="str">
        <f>IFERROR(VLOOKUP(A1801,'Competitors Links &amp; Pricings'!A:G,5,0),"")</f>
        <v xml:space="preserve"> </v>
      </c>
      <c r="X1801" s="81" t="str">
        <f>IFERROR(VLOOKUP(A1801,'Competitors Links &amp; Pricings'!A:G,7,0),"")</f>
        <v xml:space="preserve"> </v>
      </c>
      <c r="Y1801" s="81">
        <f>IFERROR(VLOOKUP(A1801,'Competitors Links &amp; Pricings'!A:L,8,0),"")</f>
        <v>39.450000000000003</v>
      </c>
      <c r="Z1801" s="81">
        <f>IFERROR(VLOOKUP(A1801,'Competitors Links &amp; Pricings'!A:L,9,0),"")</f>
        <v>79.06</v>
      </c>
      <c r="AA1801" s="81">
        <f>IFERROR(VLOOKUP(A1801,'Competitors Links &amp; Pricings'!A:L,10,0),"")</f>
        <v>49.6</v>
      </c>
      <c r="AB1801" s="81">
        <f>IFERROR(VLOOKUP(A1801,'Competitors Links &amp; Pricings'!A:L,11,0),"")</f>
        <v>1.5</v>
      </c>
    </row>
    <row r="1802" spans="1:28" s="83" customFormat="1" ht="12" x14ac:dyDescent="0.25">
      <c r="A1802" s="81" t="s">
        <v>5503</v>
      </c>
      <c r="B1802" s="89">
        <v>347.8</v>
      </c>
      <c r="C1802" s="89">
        <v>425</v>
      </c>
      <c r="D1802" s="106">
        <f t="shared" si="112"/>
        <v>0.18164705882352938</v>
      </c>
      <c r="E1802" s="90">
        <f t="shared" si="113"/>
        <v>0</v>
      </c>
      <c r="F1802" s="90">
        <f t="shared" si="114"/>
        <v>393.13</v>
      </c>
      <c r="G1802" s="82" t="s">
        <v>34</v>
      </c>
      <c r="H1802" s="81" t="s">
        <v>5504</v>
      </c>
      <c r="I1802" s="81" t="s">
        <v>5505</v>
      </c>
      <c r="J1802" s="81" t="s">
        <v>5506</v>
      </c>
      <c r="K1802" s="81"/>
      <c r="L1802" s="81"/>
      <c r="M1802" s="81"/>
      <c r="N1802" s="81"/>
      <c r="O1802" s="82"/>
      <c r="P1802" s="81"/>
      <c r="Q1802" s="81"/>
      <c r="R1802" s="81"/>
      <c r="S1802" s="81"/>
      <c r="T1802" s="81"/>
      <c r="U1802" s="81">
        <f t="shared" si="115"/>
        <v>0</v>
      </c>
      <c r="V1802" s="81">
        <f>IFERROR(VLOOKUP(A1802,'Competitors Links &amp; Pricings'!A:G,3,0),"")</f>
        <v>393.13</v>
      </c>
      <c r="W1802" s="81">
        <f>IFERROR(VLOOKUP(A1802,'Competitors Links &amp; Pricings'!A:G,5,0),"")</f>
        <v>406.54</v>
      </c>
      <c r="X1802" s="81" t="str">
        <f>IFERROR(VLOOKUP(A1802,'Competitors Links &amp; Pricings'!A:G,7,0),"")</f>
        <v xml:space="preserve"> </v>
      </c>
      <c r="Y1802" s="81">
        <f>IFERROR(VLOOKUP(A1802,'Competitors Links &amp; Pricings'!A:L,8,0),"")</f>
        <v>40.94</v>
      </c>
      <c r="Z1802" s="81">
        <f>IFERROR(VLOOKUP(A1802,'Competitors Links &amp; Pricings'!A:L,9,0),"")</f>
        <v>691</v>
      </c>
      <c r="AA1802" s="81">
        <f>IFERROR(VLOOKUP(A1802,'Competitors Links &amp; Pricings'!A:L,10,0),"")</f>
        <v>43</v>
      </c>
      <c r="AB1802" s="81">
        <f>IFERROR(VLOOKUP(A1802,'Competitors Links &amp; Pricings'!A:L,11,0),"")</f>
        <v>1.2</v>
      </c>
    </row>
    <row r="1803" spans="1:28" s="83" customFormat="1" ht="12" x14ac:dyDescent="0.25">
      <c r="A1803" s="81" t="s">
        <v>5507</v>
      </c>
      <c r="B1803" s="89">
        <v>315</v>
      </c>
      <c r="C1803" s="89">
        <v>369</v>
      </c>
      <c r="D1803" s="106">
        <f t="shared" si="112"/>
        <v>0.14634146341463414</v>
      </c>
      <c r="E1803" s="90">
        <f t="shared" si="113"/>
        <v>0</v>
      </c>
      <c r="F1803" s="90">
        <f t="shared" si="114"/>
        <v>360</v>
      </c>
      <c r="G1803" s="82" t="s">
        <v>34</v>
      </c>
      <c r="H1803" s="81" t="s">
        <v>5508</v>
      </c>
      <c r="I1803" s="81" t="s">
        <v>5509</v>
      </c>
      <c r="J1803" s="81" t="s">
        <v>3427</v>
      </c>
      <c r="K1803" s="81"/>
      <c r="L1803" s="81"/>
      <c r="M1803" s="81"/>
      <c r="N1803" s="81"/>
      <c r="O1803" s="82"/>
      <c r="P1803" s="81"/>
      <c r="Q1803" s="81"/>
      <c r="R1803" s="81"/>
      <c r="S1803" s="81"/>
      <c r="T1803" s="81"/>
      <c r="U1803" s="81">
        <f t="shared" si="115"/>
        <v>0</v>
      </c>
      <c r="V1803" s="81">
        <f>IFERROR(VLOOKUP(A1803,'Competitors Links &amp; Pricings'!A:G,3,0),"")</f>
        <v>388.16</v>
      </c>
      <c r="W1803" s="81">
        <f>IFERROR(VLOOKUP(A1803,'Competitors Links &amp; Pricings'!A:G,5,0),"")</f>
        <v>360</v>
      </c>
      <c r="X1803" s="81" t="str">
        <f>IFERROR(VLOOKUP(A1803,'Competitors Links &amp; Pricings'!A:G,7,0),"")</f>
        <v xml:space="preserve"> </v>
      </c>
      <c r="Y1803" s="81">
        <f>IFERROR(VLOOKUP(A1803,'Competitors Links &amp; Pricings'!A:L,8,0),"")</f>
        <v>41.5</v>
      </c>
      <c r="Z1803" s="81">
        <f>IFERROR(VLOOKUP(A1803,'Competitors Links &amp; Pricings'!A:L,9,0),"")</f>
        <v>82.1</v>
      </c>
      <c r="AA1803" s="81">
        <f>IFERROR(VLOOKUP(A1803,'Competitors Links &amp; Pricings'!A:L,10,0),"")</f>
        <v>51.6</v>
      </c>
      <c r="AB1803" s="81">
        <f>IFERROR(VLOOKUP(A1803,'Competitors Links &amp; Pricings'!A:L,11,0),"")</f>
        <v>1.6</v>
      </c>
    </row>
    <row r="1804" spans="1:28" s="83" customFormat="1" ht="12" x14ac:dyDescent="0.25">
      <c r="A1804" s="81" t="s">
        <v>5510</v>
      </c>
      <c r="B1804" s="89">
        <v>9705.14</v>
      </c>
      <c r="C1804" s="89">
        <v>11959.56</v>
      </c>
      <c r="D1804" s="106">
        <f t="shared" si="112"/>
        <v>0.18850359043309287</v>
      </c>
      <c r="E1804" s="90">
        <f t="shared" si="113"/>
        <v>0</v>
      </c>
      <c r="F1804" s="90">
        <f t="shared" si="114"/>
        <v>11999.56</v>
      </c>
      <c r="G1804" s="82" t="s">
        <v>34</v>
      </c>
      <c r="H1804" s="81" t="s">
        <v>5511</v>
      </c>
      <c r="I1804" s="81" t="s">
        <v>5512</v>
      </c>
      <c r="J1804" s="81" t="s">
        <v>5480</v>
      </c>
      <c r="K1804" s="81"/>
      <c r="L1804" s="81"/>
      <c r="M1804" s="81"/>
      <c r="N1804" s="81"/>
      <c r="O1804" s="82"/>
      <c r="P1804" s="81"/>
      <c r="Q1804" s="81"/>
      <c r="R1804" s="81"/>
      <c r="S1804" s="81"/>
      <c r="T1804" s="81"/>
      <c r="U1804" s="81">
        <f t="shared" si="115"/>
        <v>0</v>
      </c>
      <c r="V1804" s="81">
        <f>IFERROR(VLOOKUP(A1804,'Competitors Links &amp; Pricings'!A:G,3,0),"")</f>
        <v>11999.56</v>
      </c>
      <c r="W1804" s="81">
        <f>IFERROR(VLOOKUP(A1804,'Competitors Links &amp; Pricings'!A:G,5,0),"")</f>
        <v>11999.56</v>
      </c>
      <c r="X1804" s="81">
        <f>IFERROR(VLOOKUP(A1804,'Competitors Links &amp; Pricings'!A:G,7,0),"")</f>
        <v>11999.56</v>
      </c>
      <c r="Y1804" s="81">
        <f>IFERROR(VLOOKUP(A1804,'Competitors Links &amp; Pricings'!A:L,8,0),"")</f>
        <v>23</v>
      </c>
      <c r="Z1804" s="81">
        <f>IFERROR(VLOOKUP(A1804,'Competitors Links &amp; Pricings'!A:L,9,0),"")</f>
        <v>11.7</v>
      </c>
      <c r="AA1804" s="81">
        <f>IFERROR(VLOOKUP(A1804,'Competitors Links &amp; Pricings'!A:L,10,0),"")</f>
        <v>529.1</v>
      </c>
      <c r="AB1804" s="81">
        <f>IFERROR(VLOOKUP(A1804,'Competitors Links &amp; Pricings'!A:L,11,0),"")</f>
        <v>57.5</v>
      </c>
    </row>
    <row r="1805" spans="1:28" s="83" customFormat="1" ht="12" x14ac:dyDescent="0.25">
      <c r="A1805" s="81" t="s">
        <v>5513</v>
      </c>
      <c r="B1805" s="89">
        <v>265.64999999999998</v>
      </c>
      <c r="C1805" s="89">
        <v>314.45</v>
      </c>
      <c r="D1805" s="106">
        <f t="shared" si="112"/>
        <v>0.1551916043886151</v>
      </c>
      <c r="E1805" s="90">
        <f t="shared" si="113"/>
        <v>0</v>
      </c>
      <c r="F1805" s="90">
        <f t="shared" si="114"/>
        <v>331</v>
      </c>
      <c r="G1805" s="82" t="s">
        <v>34</v>
      </c>
      <c r="H1805" s="81" t="s">
        <v>5514</v>
      </c>
      <c r="I1805" s="81" t="s">
        <v>5515</v>
      </c>
      <c r="J1805" s="81" t="s">
        <v>3427</v>
      </c>
      <c r="K1805" s="81"/>
      <c r="L1805" s="81"/>
      <c r="M1805" s="81"/>
      <c r="N1805" s="81"/>
      <c r="O1805" s="82"/>
      <c r="P1805" s="81"/>
      <c r="Q1805" s="81"/>
      <c r="R1805" s="81"/>
      <c r="S1805" s="81"/>
      <c r="T1805" s="81"/>
      <c r="U1805" s="81">
        <f t="shared" si="115"/>
        <v>0</v>
      </c>
      <c r="V1805" s="81">
        <f>IFERROR(VLOOKUP(A1805,'Competitors Links &amp; Pricings'!A:G,3,0),"")</f>
        <v>355.81</v>
      </c>
      <c r="W1805" s="81">
        <f>IFERROR(VLOOKUP(A1805,'Competitors Links &amp; Pricings'!A:G,5,0),"")</f>
        <v>331</v>
      </c>
      <c r="X1805" s="81" t="str">
        <f>IFERROR(VLOOKUP(A1805,'Competitors Links &amp; Pricings'!A:G,7,0),"")</f>
        <v xml:space="preserve"> </v>
      </c>
      <c r="Y1805" s="81">
        <f>IFERROR(VLOOKUP(A1805,'Competitors Links &amp; Pricings'!A:L,8,0),"")</f>
        <v>41.5</v>
      </c>
      <c r="Z1805" s="81">
        <f>IFERROR(VLOOKUP(A1805,'Competitors Links &amp; Pricings'!A:L,9,0),"")</f>
        <v>75.099999999999994</v>
      </c>
      <c r="AA1805" s="81">
        <f>IFERROR(VLOOKUP(A1805,'Competitors Links &amp; Pricings'!A:L,10,0),"")</f>
        <v>49</v>
      </c>
      <c r="AB1805" s="81">
        <f>IFERROR(VLOOKUP(A1805,'Competitors Links &amp; Pricings'!A:L,11,0),"")</f>
        <v>1.6</v>
      </c>
    </row>
    <row r="1806" spans="1:28" s="83" customFormat="1" ht="12" x14ac:dyDescent="0.25">
      <c r="A1806" s="81" t="s">
        <v>5516</v>
      </c>
      <c r="B1806" s="89">
        <v>1835</v>
      </c>
      <c r="C1806" s="89">
        <v>2293.75</v>
      </c>
      <c r="D1806" s="106">
        <f t="shared" si="112"/>
        <v>0.2</v>
      </c>
      <c r="E1806" s="90">
        <f t="shared" si="113"/>
        <v>0</v>
      </c>
      <c r="F1806" s="90">
        <f t="shared" si="114"/>
        <v>0</v>
      </c>
      <c r="G1806" s="82" t="s">
        <v>34</v>
      </c>
      <c r="H1806" s="81" t="s">
        <v>5517</v>
      </c>
      <c r="I1806" s="81" t="s">
        <v>5518</v>
      </c>
      <c r="J1806" s="81" t="s">
        <v>5452</v>
      </c>
      <c r="K1806" s="81"/>
      <c r="L1806" s="81"/>
      <c r="M1806" s="81"/>
      <c r="N1806" s="81"/>
      <c r="O1806" s="82"/>
      <c r="P1806" s="81"/>
      <c r="Q1806" s="81"/>
      <c r="R1806" s="81"/>
      <c r="S1806" s="81"/>
      <c r="T1806" s="81"/>
      <c r="U1806" s="81">
        <f t="shared" si="115"/>
        <v>0</v>
      </c>
      <c r="V1806" s="81" t="str">
        <f>IFERROR(VLOOKUP(A1806,'Competitors Links &amp; Pricings'!A:G,3,0),"")</f>
        <v xml:space="preserve"> </v>
      </c>
      <c r="W1806" s="81" t="str">
        <f>IFERROR(VLOOKUP(A1806,'Competitors Links &amp; Pricings'!A:G,5,0),"")</f>
        <v xml:space="preserve"> </v>
      </c>
      <c r="X1806" s="81" t="str">
        <f>IFERROR(VLOOKUP(A1806,'Competitors Links &amp; Pricings'!A:G,7,0),"")</f>
        <v xml:space="preserve"> </v>
      </c>
      <c r="Y1806" s="81">
        <f>IFERROR(VLOOKUP(A1806,'Competitors Links &amp; Pricings'!A:L,8,0),"")</f>
        <v>25</v>
      </c>
      <c r="Z1806" s="81">
        <f>IFERROR(VLOOKUP(A1806,'Competitors Links &amp; Pricings'!A:L,9,0),"")</f>
        <v>10.6</v>
      </c>
      <c r="AA1806" s="81">
        <f>IFERROR(VLOOKUP(A1806,'Competitors Links &amp; Pricings'!A:L,10,0),"")</f>
        <v>542.33000000000004</v>
      </c>
      <c r="AB1806" s="81">
        <f>IFERROR(VLOOKUP(A1806,'Competitors Links &amp; Pricings'!A:L,11,0),"")</f>
        <v>31.3</v>
      </c>
    </row>
    <row r="1807" spans="1:28" s="83" customFormat="1" ht="12" x14ac:dyDescent="0.25">
      <c r="A1807" s="81" t="s">
        <v>5519</v>
      </c>
      <c r="B1807" s="89">
        <v>6093.71</v>
      </c>
      <c r="C1807" s="89">
        <v>7494.35</v>
      </c>
      <c r="D1807" s="106">
        <f t="shared" si="112"/>
        <v>0.18689279257040306</v>
      </c>
      <c r="E1807" s="90">
        <f t="shared" si="113"/>
        <v>0</v>
      </c>
      <c r="F1807" s="90">
        <f t="shared" si="114"/>
        <v>7534.35</v>
      </c>
      <c r="G1807" s="82" t="s">
        <v>34</v>
      </c>
      <c r="H1807" s="81" t="s">
        <v>5520</v>
      </c>
      <c r="I1807" s="81" t="s">
        <v>5521</v>
      </c>
      <c r="J1807" s="81" t="s">
        <v>5480</v>
      </c>
      <c r="K1807" s="81"/>
      <c r="L1807" s="81"/>
      <c r="M1807" s="81"/>
      <c r="N1807" s="81"/>
      <c r="O1807" s="82"/>
      <c r="P1807" s="81"/>
      <c r="Q1807" s="81"/>
      <c r="R1807" s="81"/>
      <c r="S1807" s="81"/>
      <c r="T1807" s="81"/>
      <c r="U1807" s="81">
        <f t="shared" si="115"/>
        <v>0</v>
      </c>
      <c r="V1807" s="81">
        <f>IFERROR(VLOOKUP(A1807,'Competitors Links &amp; Pricings'!A:G,3,0),"")</f>
        <v>7534.35</v>
      </c>
      <c r="W1807" s="81">
        <f>IFERROR(VLOOKUP(A1807,'Competitors Links &amp; Pricings'!A:G,5,0),"")</f>
        <v>7534.35</v>
      </c>
      <c r="X1807" s="81">
        <f>IFERROR(VLOOKUP(A1807,'Competitors Links &amp; Pricings'!A:G,7,0),"")</f>
        <v>7534.35</v>
      </c>
      <c r="Y1807" s="81">
        <f>IFERROR(VLOOKUP(A1807,'Competitors Links &amp; Pricings'!A:L,8,0),"")</f>
        <v>39.200000000000003</v>
      </c>
      <c r="Z1807" s="81">
        <f>IFERROR(VLOOKUP(A1807,'Competitors Links &amp; Pricings'!A:L,9,0),"")</f>
        <v>11.7</v>
      </c>
      <c r="AA1807" s="81">
        <f>IFERROR(VLOOKUP(A1807,'Competitors Links &amp; Pricings'!A:L,10,0),"")</f>
        <v>330.7</v>
      </c>
      <c r="AB1807" s="81">
        <f>IFERROR(VLOOKUP(A1807,'Competitors Links &amp; Pricings'!A:L,11,0),"")</f>
        <v>23</v>
      </c>
    </row>
    <row r="1808" spans="1:28" s="83" customFormat="1" ht="12" x14ac:dyDescent="0.25">
      <c r="A1808" s="81" t="s">
        <v>5522</v>
      </c>
      <c r="B1808" s="89">
        <v>1805.71</v>
      </c>
      <c r="C1808" s="89">
        <v>2190.83</v>
      </c>
      <c r="D1808" s="106">
        <f t="shared" si="112"/>
        <v>0.17578725871016915</v>
      </c>
      <c r="E1808" s="90">
        <f t="shared" si="113"/>
        <v>0</v>
      </c>
      <c r="F1808" s="90">
        <f t="shared" si="114"/>
        <v>2200.83</v>
      </c>
      <c r="G1808" s="82" t="s">
        <v>34</v>
      </c>
      <c r="H1808" s="81" t="s">
        <v>5523</v>
      </c>
      <c r="I1808" s="81" t="s">
        <v>5524</v>
      </c>
      <c r="J1808" s="81" t="s">
        <v>5480</v>
      </c>
      <c r="K1808" s="81"/>
      <c r="L1808" s="81"/>
      <c r="M1808" s="81"/>
      <c r="N1808" s="81"/>
      <c r="O1808" s="82"/>
      <c r="P1808" s="81"/>
      <c r="Q1808" s="81"/>
      <c r="R1808" s="81"/>
      <c r="S1808" s="81"/>
      <c r="T1808" s="81"/>
      <c r="U1808" s="81">
        <f t="shared" si="115"/>
        <v>0</v>
      </c>
      <c r="V1808" s="81">
        <f>IFERROR(VLOOKUP(A1808,'Competitors Links &amp; Pricings'!A:G,3,0),"")</f>
        <v>2200.83</v>
      </c>
      <c r="W1808" s="81">
        <f>IFERROR(VLOOKUP(A1808,'Competitors Links &amp; Pricings'!A:G,5,0),"")</f>
        <v>2232.61</v>
      </c>
      <c r="X1808" s="81">
        <f>IFERROR(VLOOKUP(A1808,'Competitors Links &amp; Pricings'!A:G,7,0),"")</f>
        <v>2257</v>
      </c>
      <c r="Y1808" s="81">
        <f>IFERROR(VLOOKUP(A1808,'Competitors Links &amp; Pricings'!A:L,8,0),"")</f>
        <v>15</v>
      </c>
      <c r="Z1808" s="81">
        <f>IFERROR(VLOOKUP(A1808,'Competitors Links &amp; Pricings'!A:L,9,0),"")</f>
        <v>26</v>
      </c>
      <c r="AA1808" s="81">
        <f>IFERROR(VLOOKUP(A1808,'Competitors Links &amp; Pricings'!A:L,10,0),"")</f>
        <v>94</v>
      </c>
      <c r="AB1808" s="81">
        <f>IFERROR(VLOOKUP(A1808,'Competitors Links &amp; Pricings'!A:L,11,0),"")</f>
        <v>12</v>
      </c>
    </row>
    <row r="1809" spans="1:28" s="83" customFormat="1" ht="12" x14ac:dyDescent="0.25">
      <c r="A1809" s="81" t="s">
        <v>5525</v>
      </c>
      <c r="B1809" s="89">
        <v>523.45000000000005</v>
      </c>
      <c r="C1809" s="89">
        <v>688.75</v>
      </c>
      <c r="D1809" s="106">
        <f t="shared" si="112"/>
        <v>0.23999999999999994</v>
      </c>
      <c r="E1809" s="90">
        <f t="shared" si="113"/>
        <v>0</v>
      </c>
      <c r="F1809" s="90">
        <f t="shared" si="114"/>
        <v>725</v>
      </c>
      <c r="G1809" s="82" t="s">
        <v>34</v>
      </c>
      <c r="H1809" s="81" t="s">
        <v>5526</v>
      </c>
      <c r="I1809" s="81" t="s">
        <v>5527</v>
      </c>
      <c r="J1809" s="81" t="s">
        <v>5480</v>
      </c>
      <c r="K1809" s="81"/>
      <c r="L1809" s="81"/>
      <c r="M1809" s="81"/>
      <c r="N1809" s="81"/>
      <c r="O1809" s="82"/>
      <c r="P1809" s="81"/>
      <c r="Q1809" s="81"/>
      <c r="R1809" s="81"/>
      <c r="S1809" s="81"/>
      <c r="T1809" s="81"/>
      <c r="U1809" s="81">
        <f t="shared" si="115"/>
        <v>0</v>
      </c>
      <c r="V1809" s="81">
        <f>IFERROR(VLOOKUP(A1809,'Competitors Links &amp; Pricings'!A:G,3,0),"")</f>
        <v>836.52</v>
      </c>
      <c r="W1809" s="81">
        <f>IFERROR(VLOOKUP(A1809,'Competitors Links &amp; Pricings'!A:G,5,0),"")</f>
        <v>725</v>
      </c>
      <c r="X1809" s="81">
        <f>IFERROR(VLOOKUP(A1809,'Competitors Links &amp; Pricings'!A:G,7,0),"")</f>
        <v>835.52</v>
      </c>
      <c r="Y1809" s="81">
        <f>IFERROR(VLOOKUP(A1809,'Competitors Links &amp; Pricings'!A:L,8,0),"")</f>
        <v>15</v>
      </c>
      <c r="Z1809" s="81">
        <f>IFERROR(VLOOKUP(A1809,'Competitors Links &amp; Pricings'!A:L,9,0),"")</f>
        <v>13</v>
      </c>
      <c r="AA1809" s="81">
        <f>IFERROR(VLOOKUP(A1809,'Competitors Links &amp; Pricings'!A:L,10,0),"")</f>
        <v>42</v>
      </c>
      <c r="AB1809" s="81">
        <f>IFERROR(VLOOKUP(A1809,'Competitors Links &amp; Pricings'!A:L,11,0),"")</f>
        <v>29</v>
      </c>
    </row>
    <row r="1810" spans="1:28" s="83" customFormat="1" ht="12" x14ac:dyDescent="0.25">
      <c r="A1810" s="81" t="s">
        <v>5529</v>
      </c>
      <c r="B1810" s="89">
        <v>132.56</v>
      </c>
      <c r="C1810" s="89">
        <v>190.31</v>
      </c>
      <c r="D1810" s="106">
        <f t="shared" si="112"/>
        <v>0.30345226209868109</v>
      </c>
      <c r="E1810" s="90">
        <f t="shared" si="113"/>
        <v>0</v>
      </c>
      <c r="F1810" s="90">
        <f t="shared" si="114"/>
        <v>200.33</v>
      </c>
      <c r="G1810" s="82" t="s">
        <v>34</v>
      </c>
      <c r="H1810" s="81">
        <v>408005</v>
      </c>
      <c r="I1810" s="81" t="s">
        <v>5530</v>
      </c>
      <c r="J1810" s="81" t="s">
        <v>125</v>
      </c>
      <c r="K1810" s="81"/>
      <c r="L1810" s="81"/>
      <c r="M1810" s="81"/>
      <c r="N1810" s="81"/>
      <c r="O1810" s="82"/>
      <c r="P1810" s="81"/>
      <c r="Q1810" s="81"/>
      <c r="R1810" s="81"/>
      <c r="S1810" s="81"/>
      <c r="T1810" s="81"/>
      <c r="U1810" s="81">
        <f t="shared" si="115"/>
        <v>0</v>
      </c>
      <c r="V1810" s="81">
        <f>IFERROR(VLOOKUP(A1810,'Competitors Links &amp; Pricings'!A:G,3,0),"")</f>
        <v>200.33</v>
      </c>
      <c r="W1810" s="81" t="str">
        <f>IFERROR(VLOOKUP(A1810,'Competitors Links &amp; Pricings'!A:G,5,0),"")</f>
        <v xml:space="preserve"> </v>
      </c>
      <c r="X1810" s="81" t="str">
        <f>IFERROR(VLOOKUP(A1810,'Competitors Links &amp; Pricings'!A:G,7,0),"")</f>
        <v xml:space="preserve"> </v>
      </c>
      <c r="Y1810" s="81">
        <f>IFERROR(VLOOKUP(A1810,'Competitors Links &amp; Pricings'!A:L,8,0),"")</f>
        <v>8.94</v>
      </c>
      <c r="Z1810" s="81">
        <f>IFERROR(VLOOKUP(A1810,'Competitors Links &amp; Pricings'!A:L,9,0),"")</f>
        <v>12.1</v>
      </c>
      <c r="AA1810" s="81">
        <f>IFERROR(VLOOKUP(A1810,'Competitors Links &amp; Pricings'!A:L,10,0),"")</f>
        <v>7.59</v>
      </c>
      <c r="AB1810" s="81">
        <f>IFERROR(VLOOKUP(A1810,'Competitors Links &amp; Pricings'!A:L,11,0),"")</f>
        <v>7.83</v>
      </c>
    </row>
    <row r="1811" spans="1:28" s="83" customFormat="1" ht="12" x14ac:dyDescent="0.25">
      <c r="A1811" s="81" t="s">
        <v>5531</v>
      </c>
      <c r="B1811" s="89">
        <v>100.11</v>
      </c>
      <c r="C1811" s="89">
        <v>133.94</v>
      </c>
      <c r="D1811" s="106">
        <f t="shared" si="112"/>
        <v>0.25257578020008958</v>
      </c>
      <c r="E1811" s="90">
        <f t="shared" si="113"/>
        <v>0</v>
      </c>
      <c r="F1811" s="90">
        <f t="shared" si="114"/>
        <v>140.99</v>
      </c>
      <c r="G1811" s="82" t="s">
        <v>34</v>
      </c>
      <c r="H1811" s="81">
        <v>408006</v>
      </c>
      <c r="I1811" s="81" t="s">
        <v>5532</v>
      </c>
      <c r="J1811" s="81" t="s">
        <v>125</v>
      </c>
      <c r="K1811" s="81"/>
      <c r="L1811" s="81"/>
      <c r="M1811" s="81"/>
      <c r="N1811" s="81"/>
      <c r="O1811" s="82"/>
      <c r="P1811" s="81"/>
      <c r="Q1811" s="81"/>
      <c r="R1811" s="81"/>
      <c r="S1811" s="81"/>
      <c r="T1811" s="81"/>
      <c r="U1811" s="81">
        <f t="shared" si="115"/>
        <v>0</v>
      </c>
      <c r="V1811" s="81">
        <f>IFERROR(VLOOKUP(A1811,'Competitors Links &amp; Pricings'!A:G,3,0),"")</f>
        <v>161.08000000000001</v>
      </c>
      <c r="W1811" s="81">
        <f>IFERROR(VLOOKUP(A1811,'Competitors Links &amp; Pricings'!A:G,5,0),"")</f>
        <v>140.99</v>
      </c>
      <c r="X1811" s="81">
        <f>IFERROR(VLOOKUP(A1811,'Competitors Links &amp; Pricings'!A:G,7,0),"")</f>
        <v>190.04</v>
      </c>
      <c r="Y1811" s="81">
        <f>IFERROR(VLOOKUP(A1811,'Competitors Links &amp; Pricings'!A:L,8,0),"")</f>
        <v>7.8</v>
      </c>
      <c r="Z1811" s="81">
        <f>IFERROR(VLOOKUP(A1811,'Competitors Links &amp; Pricings'!A:L,9,0),"")</f>
        <v>7.04</v>
      </c>
      <c r="AA1811" s="81">
        <f>IFERROR(VLOOKUP(A1811,'Competitors Links &amp; Pricings'!A:L,10,0),"")</f>
        <v>6.05</v>
      </c>
      <c r="AB1811" s="81">
        <f>IFERROR(VLOOKUP(A1811,'Competitors Links &amp; Pricings'!A:L,11,0),"")</f>
        <v>11.7</v>
      </c>
    </row>
    <row r="1812" spans="1:28" s="83" customFormat="1" ht="12" x14ac:dyDescent="0.25">
      <c r="A1812" s="81" t="s">
        <v>5533</v>
      </c>
      <c r="B1812" s="89">
        <v>32.78</v>
      </c>
      <c r="C1812" s="89">
        <v>43.05</v>
      </c>
      <c r="D1812" s="106">
        <f t="shared" si="112"/>
        <v>0.2385598141695702</v>
      </c>
      <c r="E1812" s="90">
        <f t="shared" si="113"/>
        <v>0</v>
      </c>
      <c r="F1812" s="90">
        <f t="shared" si="114"/>
        <v>46.79</v>
      </c>
      <c r="G1812" s="82" t="s">
        <v>34</v>
      </c>
      <c r="H1812" s="81">
        <v>406000</v>
      </c>
      <c r="I1812" s="81" t="s">
        <v>5534</v>
      </c>
      <c r="J1812" s="81" t="s">
        <v>125</v>
      </c>
      <c r="K1812" s="81"/>
      <c r="L1812" s="81"/>
      <c r="M1812" s="81"/>
      <c r="N1812" s="81"/>
      <c r="O1812" s="82"/>
      <c r="P1812" s="81"/>
      <c r="Q1812" s="81"/>
      <c r="R1812" s="81"/>
      <c r="S1812" s="81"/>
      <c r="T1812" s="81"/>
      <c r="U1812" s="81">
        <f t="shared" si="115"/>
        <v>0</v>
      </c>
      <c r="V1812" s="81">
        <f>IFERROR(VLOOKUP(A1812,'Competitors Links &amp; Pricings'!A:G,3,0),"")</f>
        <v>50</v>
      </c>
      <c r="W1812" s="81">
        <f>IFERROR(VLOOKUP(A1812,'Competitors Links &amp; Pricings'!A:G,5,0),"")</f>
        <v>50.77</v>
      </c>
      <c r="X1812" s="81">
        <f>IFERROR(VLOOKUP(A1812,'Competitors Links &amp; Pricings'!A:G,7,0),"")</f>
        <v>46.79</v>
      </c>
      <c r="Y1812" s="81">
        <f>IFERROR(VLOOKUP(A1812,'Competitors Links &amp; Pricings'!A:L,8,0),"")</f>
        <v>4.72</v>
      </c>
      <c r="Z1812" s="81">
        <f>IFERROR(VLOOKUP(A1812,'Competitors Links &amp; Pricings'!A:L,9,0),"")</f>
        <v>5.51</v>
      </c>
      <c r="AA1812" s="81">
        <f>IFERROR(VLOOKUP(A1812,'Competitors Links &amp; Pricings'!A:L,10,0),"")</f>
        <v>0.99</v>
      </c>
      <c r="AB1812" s="81">
        <f>IFERROR(VLOOKUP(A1812,'Competitors Links &amp; Pricings'!A:L,11,0),"")</f>
        <v>3.66</v>
      </c>
    </row>
    <row r="1813" spans="1:28" s="83" customFormat="1" ht="12" x14ac:dyDescent="0.25">
      <c r="A1813" s="81" t="s">
        <v>5535</v>
      </c>
      <c r="B1813" s="89">
        <v>28.78</v>
      </c>
      <c r="C1813" s="89">
        <v>38.6</v>
      </c>
      <c r="D1813" s="106">
        <f t="shared" si="112"/>
        <v>0.25440414507772019</v>
      </c>
      <c r="E1813" s="90">
        <f t="shared" si="113"/>
        <v>0</v>
      </c>
      <c r="F1813" s="90">
        <f t="shared" si="114"/>
        <v>41.96</v>
      </c>
      <c r="G1813" s="82" t="s">
        <v>34</v>
      </c>
      <c r="H1813" s="81">
        <v>406001</v>
      </c>
      <c r="I1813" s="81" t="s">
        <v>5536</v>
      </c>
      <c r="J1813" s="81" t="s">
        <v>125</v>
      </c>
      <c r="K1813" s="81"/>
      <c r="L1813" s="81"/>
      <c r="M1813" s="81"/>
      <c r="N1813" s="81"/>
      <c r="O1813" s="82"/>
      <c r="P1813" s="81"/>
      <c r="Q1813" s="81"/>
      <c r="R1813" s="81"/>
      <c r="S1813" s="81"/>
      <c r="T1813" s="81"/>
      <c r="U1813" s="81">
        <f t="shared" si="115"/>
        <v>0</v>
      </c>
      <c r="V1813" s="81">
        <f>IFERROR(VLOOKUP(A1813,'Competitors Links &amp; Pricings'!A:G,3,0),"")</f>
        <v>41.96</v>
      </c>
      <c r="W1813" s="81">
        <f>IFERROR(VLOOKUP(A1813,'Competitors Links &amp; Pricings'!A:G,5,0),"")</f>
        <v>41.96</v>
      </c>
      <c r="X1813" s="81">
        <f>IFERROR(VLOOKUP(A1813,'Competitors Links &amp; Pricings'!A:G,7,0),"")</f>
        <v>48</v>
      </c>
      <c r="Y1813" s="81">
        <f>IFERROR(VLOOKUP(A1813,'Competitors Links &amp; Pricings'!A:L,8,0),"")</f>
        <v>4.72</v>
      </c>
      <c r="Z1813" s="81">
        <f>IFERROR(VLOOKUP(A1813,'Competitors Links &amp; Pricings'!A:L,9,0),"")</f>
        <v>5.51</v>
      </c>
      <c r="AA1813" s="81">
        <f>IFERROR(VLOOKUP(A1813,'Competitors Links &amp; Pricings'!A:L,10,0),"")</f>
        <v>0.64</v>
      </c>
      <c r="AB1813" s="81">
        <f>IFERROR(VLOOKUP(A1813,'Competitors Links &amp; Pricings'!A:L,11,0),"")</f>
        <v>3.66</v>
      </c>
    </row>
    <row r="1814" spans="1:28" s="83" customFormat="1" ht="12" x14ac:dyDescent="0.25">
      <c r="A1814" s="81" t="s">
        <v>5537</v>
      </c>
      <c r="B1814" s="89">
        <v>41.11</v>
      </c>
      <c r="C1814" s="89">
        <v>50.39</v>
      </c>
      <c r="D1814" s="106">
        <f t="shared" si="112"/>
        <v>0.18416352450883114</v>
      </c>
      <c r="E1814" s="90">
        <f t="shared" si="113"/>
        <v>0</v>
      </c>
      <c r="F1814" s="90">
        <f t="shared" si="114"/>
        <v>0</v>
      </c>
      <c r="G1814" s="82" t="s">
        <v>34</v>
      </c>
      <c r="H1814" s="81" t="s">
        <v>5538</v>
      </c>
      <c r="I1814" s="81" t="s">
        <v>5539</v>
      </c>
      <c r="J1814" s="81" t="s">
        <v>125</v>
      </c>
      <c r="K1814" s="81"/>
      <c r="L1814" s="81"/>
      <c r="M1814" s="81"/>
      <c r="N1814" s="81"/>
      <c r="O1814" s="82"/>
      <c r="P1814" s="81"/>
      <c r="Q1814" s="81"/>
      <c r="R1814" s="81"/>
      <c r="S1814" s="81"/>
      <c r="T1814" s="81"/>
      <c r="U1814" s="81">
        <f t="shared" si="115"/>
        <v>0</v>
      </c>
      <c r="V1814" s="81" t="str">
        <f>IFERROR(VLOOKUP(A1814,'Competitors Links &amp; Pricings'!A:G,3,0),"")</f>
        <v xml:space="preserve"> </v>
      </c>
      <c r="W1814" s="81" t="str">
        <f>IFERROR(VLOOKUP(A1814,'Competitors Links &amp; Pricings'!A:G,5,0),"")</f>
        <v xml:space="preserve"> </v>
      </c>
      <c r="X1814" s="81" t="str">
        <f>IFERROR(VLOOKUP(A1814,'Competitors Links &amp; Pricings'!A:G,7,0),"")</f>
        <v xml:space="preserve"> </v>
      </c>
      <c r="Y1814" s="81">
        <f>IFERROR(VLOOKUP(A1814,'Competitors Links &amp; Pricings'!A:L,8,0),"")</f>
        <v>1.2</v>
      </c>
      <c r="Z1814" s="81">
        <f>IFERROR(VLOOKUP(A1814,'Competitors Links &amp; Pricings'!A:L,9,0),"")</f>
        <v>5</v>
      </c>
      <c r="AA1814" s="81">
        <f>IFERROR(VLOOKUP(A1814,'Competitors Links &amp; Pricings'!A:L,10,0),"")</f>
        <v>1</v>
      </c>
      <c r="AB1814" s="81">
        <f>IFERROR(VLOOKUP(A1814,'Competitors Links &amp; Pricings'!A:L,11,0),"")</f>
        <v>0.5</v>
      </c>
    </row>
    <row r="1815" spans="1:28" s="83" customFormat="1" ht="12" x14ac:dyDescent="0.25">
      <c r="A1815" s="81" t="s">
        <v>5540</v>
      </c>
      <c r="B1815" s="89">
        <v>354.44</v>
      </c>
      <c r="C1815" s="89">
        <v>419.71</v>
      </c>
      <c r="D1815" s="106">
        <f t="shared" si="112"/>
        <v>0.15551213933430222</v>
      </c>
      <c r="E1815" s="90">
        <f t="shared" si="113"/>
        <v>0</v>
      </c>
      <c r="F1815" s="90">
        <f t="shared" si="114"/>
        <v>393</v>
      </c>
      <c r="G1815" s="82" t="s">
        <v>34</v>
      </c>
      <c r="H1815" s="81" t="s">
        <v>5541</v>
      </c>
      <c r="I1815" s="81" t="s">
        <v>5542</v>
      </c>
      <c r="J1815" s="81" t="s">
        <v>125</v>
      </c>
      <c r="K1815" s="81"/>
      <c r="L1815" s="81"/>
      <c r="M1815" s="81"/>
      <c r="N1815" s="81"/>
      <c r="O1815" s="82"/>
      <c r="P1815" s="81"/>
      <c r="Q1815" s="81"/>
      <c r="R1815" s="81"/>
      <c r="S1815" s="81"/>
      <c r="T1815" s="81"/>
      <c r="U1815" s="81">
        <f t="shared" si="115"/>
        <v>0</v>
      </c>
      <c r="V1815" s="81">
        <f>IFERROR(VLOOKUP(A1815,'Competitors Links &amp; Pricings'!A:G,3,0),"")</f>
        <v>535.91999999999996</v>
      </c>
      <c r="W1815" s="81">
        <f>IFERROR(VLOOKUP(A1815,'Competitors Links &amp; Pricings'!A:G,5,0),"")</f>
        <v>527.30999999999995</v>
      </c>
      <c r="X1815" s="81">
        <f>IFERROR(VLOOKUP(A1815,'Competitors Links &amp; Pricings'!A:G,7,0),"")</f>
        <v>393</v>
      </c>
      <c r="Y1815" s="81">
        <f>IFERROR(VLOOKUP(A1815,'Competitors Links &amp; Pricings'!A:L,8,0),"")</f>
        <v>7</v>
      </c>
      <c r="Z1815" s="81">
        <f>IFERROR(VLOOKUP(A1815,'Competitors Links &amp; Pricings'!A:L,9,0),"")</f>
        <v>9</v>
      </c>
      <c r="AA1815" s="81">
        <f>IFERROR(VLOOKUP(A1815,'Competitors Links &amp; Pricings'!A:L,10,0),"")</f>
        <v>2.25</v>
      </c>
      <c r="AB1815" s="81">
        <f>IFERROR(VLOOKUP(A1815,'Competitors Links &amp; Pricings'!A:L,11,0),"")</f>
        <v>2</v>
      </c>
    </row>
    <row r="1816" spans="1:28" s="83" customFormat="1" ht="12" x14ac:dyDescent="0.25">
      <c r="A1816" s="81" t="s">
        <v>5543</v>
      </c>
      <c r="B1816" s="89">
        <v>2108.58</v>
      </c>
      <c r="C1816" s="89">
        <v>2780</v>
      </c>
      <c r="D1816" s="106">
        <f t="shared" si="112"/>
        <v>0.2415179856115108</v>
      </c>
      <c r="E1816" s="90">
        <f t="shared" si="113"/>
        <v>0</v>
      </c>
      <c r="F1816" s="90">
        <f t="shared" si="114"/>
        <v>2961.93</v>
      </c>
      <c r="G1816" s="82" t="s">
        <v>50</v>
      </c>
      <c r="H1816" s="81" t="s">
        <v>5544</v>
      </c>
      <c r="I1816" s="81" t="s">
        <v>5545</v>
      </c>
      <c r="J1816" s="81" t="s">
        <v>1523</v>
      </c>
      <c r="K1816" s="81"/>
      <c r="L1816" s="81"/>
      <c r="M1816" s="81"/>
      <c r="N1816" s="81"/>
      <c r="O1816" s="82"/>
      <c r="P1816" s="81"/>
      <c r="Q1816" s="81"/>
      <c r="R1816" s="81"/>
      <c r="S1816" s="81"/>
      <c r="T1816" s="81"/>
      <c r="U1816" s="81">
        <f t="shared" si="115"/>
        <v>0</v>
      </c>
      <c r="V1816" s="81">
        <f>IFERROR(VLOOKUP(A1816,'Competitors Links &amp; Pricings'!A:G,3,0),"")</f>
        <v>2961.93</v>
      </c>
      <c r="W1816" s="81" t="str">
        <f>IFERROR(VLOOKUP(A1816,'Competitors Links &amp; Pricings'!A:G,5,0),"")</f>
        <v xml:space="preserve"> </v>
      </c>
      <c r="X1816" s="81" t="str">
        <f>IFERROR(VLOOKUP(A1816,'Competitors Links &amp; Pricings'!A:G,7,0),"")</f>
        <v xml:space="preserve"> </v>
      </c>
      <c r="Y1816" s="81">
        <f>IFERROR(VLOOKUP(A1816,'Competitors Links &amp; Pricings'!A:L,8,0),"")</f>
        <v>24.7</v>
      </c>
      <c r="Z1816" s="81">
        <f>IFERROR(VLOOKUP(A1816,'Competitors Links &amp; Pricings'!A:L,9,0),"")</f>
        <v>16.899999999999999</v>
      </c>
      <c r="AA1816" s="81">
        <f>IFERROR(VLOOKUP(A1816,'Competitors Links &amp; Pricings'!A:L,10,0),"")</f>
        <v>47.4</v>
      </c>
      <c r="AB1816" s="81">
        <f>IFERROR(VLOOKUP(A1816,'Competitors Links &amp; Pricings'!A:L,11,0),"")</f>
        <v>8.1</v>
      </c>
    </row>
    <row r="1817" spans="1:28" s="83" customFormat="1" ht="12" x14ac:dyDescent="0.25">
      <c r="A1817" s="81" t="s">
        <v>5546</v>
      </c>
      <c r="B1817" s="89">
        <v>1421.5</v>
      </c>
      <c r="C1817" s="89">
        <v>1674.84</v>
      </c>
      <c r="D1817" s="106">
        <f t="shared" si="112"/>
        <v>0.15126221012156382</v>
      </c>
      <c r="E1817" s="90">
        <f t="shared" si="113"/>
        <v>0</v>
      </c>
      <c r="F1817" s="90">
        <f t="shared" si="114"/>
        <v>1557.25</v>
      </c>
      <c r="G1817" s="82" t="s">
        <v>262</v>
      </c>
      <c r="H1817" s="81" t="s">
        <v>5547</v>
      </c>
      <c r="I1817" s="81" t="s">
        <v>5548</v>
      </c>
      <c r="J1817" s="81" t="s">
        <v>530</v>
      </c>
      <c r="K1817" s="81"/>
      <c r="L1817" s="81"/>
      <c r="M1817" s="81"/>
      <c r="N1817" s="81"/>
      <c r="O1817" s="82"/>
      <c r="P1817" s="81"/>
      <c r="Q1817" s="81"/>
      <c r="R1817" s="81"/>
      <c r="S1817" s="81"/>
      <c r="T1817" s="81"/>
      <c r="U1817" s="81">
        <f t="shared" si="115"/>
        <v>0</v>
      </c>
      <c r="V1817" s="81">
        <f>IFERROR(VLOOKUP(A1817,'Competitors Links &amp; Pricings'!A:G,3,0),"")</f>
        <v>1557.25</v>
      </c>
      <c r="W1817" s="81">
        <f>IFERROR(VLOOKUP(A1817,'Competitors Links &amp; Pricings'!A:G,5,0),"")</f>
        <v>1697</v>
      </c>
      <c r="X1817" s="81" t="str">
        <f>IFERROR(VLOOKUP(A1817,'Competitors Links &amp; Pricings'!A:G,7,0),"")</f>
        <v xml:space="preserve"> </v>
      </c>
      <c r="Y1817" s="81">
        <f>IFERROR(VLOOKUP(A1817,'Competitors Links &amp; Pricings'!A:L,8,0),"")</f>
        <v>24.7</v>
      </c>
      <c r="Z1817" s="81">
        <f>IFERROR(VLOOKUP(A1817,'Competitors Links &amp; Pricings'!A:L,9,0),"")</f>
        <v>16.899999999999999</v>
      </c>
      <c r="AA1817" s="81">
        <f>IFERROR(VLOOKUP(A1817,'Competitors Links &amp; Pricings'!A:L,10,0),"")</f>
        <v>47.29</v>
      </c>
      <c r="AB1817" s="81">
        <f>IFERROR(VLOOKUP(A1817,'Competitors Links &amp; Pricings'!A:L,11,0),"")</f>
        <v>8.1</v>
      </c>
    </row>
    <row r="1818" spans="1:28" s="92" customFormat="1" ht="12" x14ac:dyDescent="0.25">
      <c r="A1818" s="91" t="s">
        <v>5549</v>
      </c>
      <c r="B1818" s="89">
        <v>242.44</v>
      </c>
      <c r="C1818" s="89">
        <v>317.60000000000002</v>
      </c>
      <c r="D1818" s="106">
        <f t="shared" si="112"/>
        <v>0.23664987405541568</v>
      </c>
      <c r="E1818" s="90">
        <f t="shared" si="113"/>
        <v>0</v>
      </c>
      <c r="F1818" s="90">
        <f t="shared" si="114"/>
        <v>363.66</v>
      </c>
      <c r="G1818" s="100" t="s">
        <v>527</v>
      </c>
      <c r="H1818" s="101" t="s">
        <v>5550</v>
      </c>
      <c r="I1818" s="101" t="s">
        <v>5551</v>
      </c>
      <c r="J1818" s="101" t="s">
        <v>125</v>
      </c>
      <c r="K1818" s="101"/>
      <c r="L1818" s="101"/>
      <c r="M1818" s="101"/>
      <c r="N1818" s="101"/>
      <c r="O1818" s="100"/>
      <c r="P1818" s="101"/>
      <c r="Q1818" s="101"/>
      <c r="R1818" s="101"/>
      <c r="S1818" s="101"/>
      <c r="T1818" s="101"/>
      <c r="U1818" s="81">
        <f t="shared" si="115"/>
        <v>0</v>
      </c>
      <c r="V1818" s="101">
        <f>IFERROR(VLOOKUP(A1818,'Competitors Links &amp; Pricings'!A:G,3,0),"")</f>
        <v>639.9</v>
      </c>
      <c r="W1818" s="101">
        <f>IFERROR(VLOOKUP(A1818,'Competitors Links &amp; Pricings'!A:G,5,0),"")</f>
        <v>363.66</v>
      </c>
      <c r="X1818" s="101" t="str">
        <f>IFERROR(VLOOKUP(A1818,'Competitors Links &amp; Pricings'!A:G,7,0),"")</f>
        <v xml:space="preserve"> </v>
      </c>
      <c r="Y1818" s="101">
        <f>IFERROR(VLOOKUP(A1818,'Competitors Links &amp; Pricings'!A:L,8,0),"")</f>
        <v>14</v>
      </c>
      <c r="Z1818" s="101">
        <f>IFERROR(VLOOKUP(A1818,'Competitors Links &amp; Pricings'!A:L,9,0),"")</f>
        <v>9.5</v>
      </c>
      <c r="AA1818" s="101">
        <f>IFERROR(VLOOKUP(A1818,'Competitors Links &amp; Pricings'!A:L,10,0),"")</f>
        <v>13</v>
      </c>
      <c r="AB1818" s="101">
        <f>IFERROR(VLOOKUP(A1818,'Competitors Links &amp; Pricings'!A:L,11,0),"")</f>
        <v>1.8</v>
      </c>
    </row>
    <row r="1819" spans="1:28" s="83" customFormat="1" ht="12" x14ac:dyDescent="0.25">
      <c r="A1819" s="81" t="s">
        <v>5552</v>
      </c>
      <c r="B1819" s="89">
        <v>220.4</v>
      </c>
      <c r="C1819" s="89">
        <v>369.04</v>
      </c>
      <c r="D1819" s="106">
        <f t="shared" si="112"/>
        <v>0.40277476696293085</v>
      </c>
      <c r="E1819" s="90">
        <f t="shared" si="113"/>
        <v>0</v>
      </c>
      <c r="F1819" s="90">
        <f t="shared" si="114"/>
        <v>388.46</v>
      </c>
      <c r="G1819" s="82" t="s">
        <v>34</v>
      </c>
      <c r="H1819" s="81" t="s">
        <v>5553</v>
      </c>
      <c r="I1819" s="81" t="s">
        <v>5554</v>
      </c>
      <c r="J1819" s="81" t="s">
        <v>125</v>
      </c>
      <c r="K1819" s="81"/>
      <c r="L1819" s="81"/>
      <c r="M1819" s="81"/>
      <c r="N1819" s="81"/>
      <c r="O1819" s="82"/>
      <c r="P1819" s="81"/>
      <c r="Q1819" s="81"/>
      <c r="R1819" s="81"/>
      <c r="S1819" s="81"/>
      <c r="T1819" s="81"/>
      <c r="U1819" s="81">
        <f t="shared" si="115"/>
        <v>0</v>
      </c>
      <c r="V1819" s="81">
        <f>IFERROR(VLOOKUP(A1819,'Competitors Links &amp; Pricings'!A:G,3,0),"")</f>
        <v>526.5</v>
      </c>
      <c r="W1819" s="81">
        <f>IFERROR(VLOOKUP(A1819,'Competitors Links &amp; Pricings'!A:G,5,0),"")</f>
        <v>388.46</v>
      </c>
      <c r="X1819" s="81" t="str">
        <f>IFERROR(VLOOKUP(A1819,'Competitors Links &amp; Pricings'!A:G,7,0),"")</f>
        <v xml:space="preserve"> </v>
      </c>
      <c r="Y1819" s="81">
        <f>IFERROR(VLOOKUP(A1819,'Competitors Links &amp; Pricings'!A:L,8,0),"")</f>
        <v>14</v>
      </c>
      <c r="Z1819" s="81">
        <f>IFERROR(VLOOKUP(A1819,'Competitors Links &amp; Pricings'!A:L,9,0),"")</f>
        <v>9.5</v>
      </c>
      <c r="AA1819" s="81">
        <f>IFERROR(VLOOKUP(A1819,'Competitors Links &amp; Pricings'!A:L,10,0),"")</f>
        <v>13</v>
      </c>
      <c r="AB1819" s="81">
        <f>IFERROR(VLOOKUP(A1819,'Competitors Links &amp; Pricings'!A:L,11,0),"")</f>
        <v>1.8</v>
      </c>
    </row>
    <row r="1820" spans="1:28" s="83" customFormat="1" ht="12" x14ac:dyDescent="0.25">
      <c r="A1820" s="81" t="s">
        <v>5555</v>
      </c>
      <c r="B1820" s="89">
        <v>25.56</v>
      </c>
      <c r="C1820" s="89">
        <v>35.57</v>
      </c>
      <c r="D1820" s="106">
        <f t="shared" si="112"/>
        <v>0.28141692437447291</v>
      </c>
      <c r="E1820" s="90">
        <f t="shared" si="113"/>
        <v>0</v>
      </c>
      <c r="F1820" s="90">
        <f t="shared" si="114"/>
        <v>38.659999999999997</v>
      </c>
      <c r="G1820" s="82" t="s">
        <v>34</v>
      </c>
      <c r="H1820" s="81" t="s">
        <v>5556</v>
      </c>
      <c r="I1820" s="81" t="s">
        <v>5557</v>
      </c>
      <c r="J1820" s="81" t="s">
        <v>125</v>
      </c>
      <c r="K1820" s="81"/>
      <c r="L1820" s="81"/>
      <c r="M1820" s="81"/>
      <c r="N1820" s="81"/>
      <c r="O1820" s="82"/>
      <c r="P1820" s="81"/>
      <c r="Q1820" s="81"/>
      <c r="R1820" s="81"/>
      <c r="S1820" s="81"/>
      <c r="T1820" s="81"/>
      <c r="U1820" s="81">
        <f t="shared" si="115"/>
        <v>0</v>
      </c>
      <c r="V1820" s="81">
        <f>IFERROR(VLOOKUP(A1820,'Competitors Links &amp; Pricings'!A:G,3,0),"")</f>
        <v>39.979999999999997</v>
      </c>
      <c r="W1820" s="81">
        <f>IFERROR(VLOOKUP(A1820,'Competitors Links &amp; Pricings'!A:G,5,0),"")</f>
        <v>71</v>
      </c>
      <c r="X1820" s="81">
        <f>IFERROR(VLOOKUP(A1820,'Competitors Links &amp; Pricings'!A:G,7,0),"")</f>
        <v>38.659999999999997</v>
      </c>
      <c r="Y1820" s="81">
        <f>IFERROR(VLOOKUP(A1820,'Competitors Links &amp; Pricings'!A:L,8,0),"")</f>
        <v>0.08</v>
      </c>
      <c r="Z1820" s="81">
        <f>IFERROR(VLOOKUP(A1820,'Competitors Links &amp; Pricings'!A:L,9,0),"")</f>
        <v>157</v>
      </c>
      <c r="AA1820" s="81">
        <f>IFERROR(VLOOKUP(A1820,'Competitors Links &amp; Pricings'!A:L,10,0),"")</f>
        <v>2</v>
      </c>
      <c r="AB1820" s="81">
        <f>IFERROR(VLOOKUP(A1820,'Competitors Links &amp; Pricings'!A:L,11,0),"")</f>
        <v>0.09</v>
      </c>
    </row>
    <row r="1821" spans="1:28" s="83" customFormat="1" ht="12" x14ac:dyDescent="0.25">
      <c r="A1821" s="81" t="s">
        <v>5558</v>
      </c>
      <c r="B1821" s="89">
        <v>21.11</v>
      </c>
      <c r="C1821" s="89">
        <v>24.61</v>
      </c>
      <c r="D1821" s="106">
        <f t="shared" si="112"/>
        <v>0.14221861032100772</v>
      </c>
      <c r="E1821" s="90">
        <f t="shared" si="113"/>
        <v>0</v>
      </c>
      <c r="F1821" s="90">
        <f t="shared" si="114"/>
        <v>26.75</v>
      </c>
      <c r="G1821" s="82" t="s">
        <v>34</v>
      </c>
      <c r="H1821" s="81" t="s">
        <v>5559</v>
      </c>
      <c r="I1821" s="81" t="s">
        <v>5560</v>
      </c>
      <c r="J1821" s="81" t="s">
        <v>125</v>
      </c>
      <c r="K1821" s="81"/>
      <c r="L1821" s="81"/>
      <c r="M1821" s="81"/>
      <c r="N1821" s="81"/>
      <c r="O1821" s="82"/>
      <c r="P1821" s="81"/>
      <c r="Q1821" s="81"/>
      <c r="R1821" s="81"/>
      <c r="S1821" s="81"/>
      <c r="T1821" s="81"/>
      <c r="U1821" s="81">
        <f t="shared" si="115"/>
        <v>0</v>
      </c>
      <c r="V1821" s="81">
        <f>IFERROR(VLOOKUP(A1821,'Competitors Links &amp; Pricings'!A:G,3,0),"")</f>
        <v>29.98</v>
      </c>
      <c r="W1821" s="81">
        <f>IFERROR(VLOOKUP(A1821,'Competitors Links &amp; Pricings'!A:G,5,0),"")</f>
        <v>26.75</v>
      </c>
      <c r="X1821" s="81" t="str">
        <f>IFERROR(VLOOKUP(A1821,'Competitors Links &amp; Pricings'!A:G,7,0),"")</f>
        <v xml:space="preserve"> </v>
      </c>
      <c r="Y1821" s="81">
        <f>IFERROR(VLOOKUP(A1821,'Competitors Links &amp; Pricings'!A:L,8,0),"")</f>
        <v>0.08</v>
      </c>
      <c r="Z1821" s="81">
        <f>IFERROR(VLOOKUP(A1821,'Competitors Links &amp; Pricings'!A:L,9,0),"")</f>
        <v>78</v>
      </c>
      <c r="AA1821" s="81">
        <f>IFERROR(VLOOKUP(A1821,'Competitors Links &amp; Pricings'!A:L,10,0),"")</f>
        <v>2</v>
      </c>
      <c r="AB1821" s="81">
        <f>IFERROR(VLOOKUP(A1821,'Competitors Links &amp; Pricings'!A:L,11,0),"")</f>
        <v>0.09</v>
      </c>
    </row>
    <row r="1822" spans="1:28" s="83" customFormat="1" ht="12" x14ac:dyDescent="0.25">
      <c r="A1822" s="81" t="s">
        <v>5561</v>
      </c>
      <c r="B1822" s="89">
        <v>258.97000000000003</v>
      </c>
      <c r="C1822" s="89">
        <v>316.73</v>
      </c>
      <c r="D1822" s="106">
        <f t="shared" si="112"/>
        <v>0.18236352729454106</v>
      </c>
      <c r="E1822" s="90">
        <f t="shared" si="113"/>
        <v>0</v>
      </c>
      <c r="F1822" s="90">
        <f t="shared" si="114"/>
        <v>355</v>
      </c>
      <c r="G1822" s="82" t="s">
        <v>60</v>
      </c>
      <c r="H1822" s="81" t="s">
        <v>5562</v>
      </c>
      <c r="I1822" s="81" t="s">
        <v>5563</v>
      </c>
      <c r="J1822" s="81" t="s">
        <v>125</v>
      </c>
      <c r="K1822" s="81"/>
      <c r="L1822" s="81"/>
      <c r="M1822" s="81"/>
      <c r="N1822" s="81"/>
      <c r="O1822" s="82"/>
      <c r="P1822" s="81"/>
      <c r="Q1822" s="81"/>
      <c r="R1822" s="81"/>
      <c r="S1822" s="81"/>
      <c r="T1822" s="81"/>
      <c r="U1822" s="81">
        <f t="shared" si="115"/>
        <v>0</v>
      </c>
      <c r="V1822" s="81">
        <f>IFERROR(VLOOKUP(A1822,'Competitors Links &amp; Pricings'!A:G,3,0),"")</f>
        <v>388.46</v>
      </c>
      <c r="W1822" s="81">
        <f>IFERROR(VLOOKUP(A1822,'Competitors Links &amp; Pricings'!A:G,5,0),"")</f>
        <v>355</v>
      </c>
      <c r="X1822" s="81" t="str">
        <f>IFERROR(VLOOKUP(A1822,'Competitors Links &amp; Pricings'!A:G,7,0),"")</f>
        <v xml:space="preserve"> </v>
      </c>
      <c r="Y1822" s="81">
        <f>IFERROR(VLOOKUP(A1822,'Competitors Links &amp; Pricings'!A:L,8,0),"")</f>
        <v>11.1</v>
      </c>
      <c r="Z1822" s="81">
        <f>IFERROR(VLOOKUP(A1822,'Competitors Links &amp; Pricings'!A:L,9,0),"")</f>
        <v>9.1</v>
      </c>
      <c r="AA1822" s="81">
        <f>IFERROR(VLOOKUP(A1822,'Competitors Links &amp; Pricings'!A:L,10,0),"")</f>
        <v>11</v>
      </c>
      <c r="AB1822" s="81">
        <f>IFERROR(VLOOKUP(A1822,'Competitors Links &amp; Pricings'!A:L,11,0),"")</f>
        <v>1.6</v>
      </c>
    </row>
    <row r="1823" spans="1:28" s="83" customFormat="1" ht="12" x14ac:dyDescent="0.25">
      <c r="A1823" s="81" t="s">
        <v>5564</v>
      </c>
      <c r="B1823" s="89">
        <v>36.24</v>
      </c>
      <c r="C1823" s="89">
        <v>44.2</v>
      </c>
      <c r="D1823" s="106">
        <f t="shared" si="112"/>
        <v>0.18009049773755656</v>
      </c>
      <c r="E1823" s="90">
        <f t="shared" si="113"/>
        <v>0</v>
      </c>
      <c r="F1823" s="90">
        <f t="shared" si="114"/>
        <v>36</v>
      </c>
      <c r="G1823" s="82" t="s">
        <v>34</v>
      </c>
      <c r="H1823" s="81" t="s">
        <v>5565</v>
      </c>
      <c r="I1823" s="81" t="s">
        <v>5566</v>
      </c>
      <c r="J1823" s="81" t="s">
        <v>251</v>
      </c>
      <c r="K1823" s="81"/>
      <c r="L1823" s="81"/>
      <c r="M1823" s="81"/>
      <c r="N1823" s="81"/>
      <c r="O1823" s="82"/>
      <c r="P1823" s="81"/>
      <c r="Q1823" s="81"/>
      <c r="R1823" s="81"/>
      <c r="S1823" s="81"/>
      <c r="T1823" s="81"/>
      <c r="U1823" s="81">
        <f t="shared" si="115"/>
        <v>0</v>
      </c>
      <c r="V1823" s="81">
        <f>IFERROR(VLOOKUP(A1823,'Competitors Links &amp; Pricings'!A:G,3,0),"")</f>
        <v>42.91</v>
      </c>
      <c r="W1823" s="81">
        <f>IFERROR(VLOOKUP(A1823,'Competitors Links &amp; Pricings'!A:G,5,0),"")</f>
        <v>41.24</v>
      </c>
      <c r="X1823" s="81">
        <f>IFERROR(VLOOKUP(A1823,'Competitors Links &amp; Pricings'!A:G,7,0),"")</f>
        <v>36</v>
      </c>
      <c r="Y1823" s="81">
        <f>IFERROR(VLOOKUP(A1823,'Competitors Links &amp; Pricings'!A:L,8,0),"")</f>
        <v>2.8</v>
      </c>
      <c r="Z1823" s="81">
        <f>IFERROR(VLOOKUP(A1823,'Competitors Links &amp; Pricings'!A:L,9,0),"")</f>
        <v>1</v>
      </c>
      <c r="AA1823" s="81">
        <f>IFERROR(VLOOKUP(A1823,'Competitors Links &amp; Pricings'!A:L,10,0),"")</f>
        <v>0.5</v>
      </c>
      <c r="AB1823" s="81">
        <f>IFERROR(VLOOKUP(A1823,'Competitors Links &amp; Pricings'!A:L,11,0),"")</f>
        <v>3.3</v>
      </c>
    </row>
    <row r="1824" spans="1:28" s="83" customFormat="1" ht="12" x14ac:dyDescent="0.25">
      <c r="A1824" s="81" t="s">
        <v>5567</v>
      </c>
      <c r="B1824" s="89">
        <v>35.97</v>
      </c>
      <c r="C1824" s="89">
        <v>42.8</v>
      </c>
      <c r="D1824" s="106">
        <f t="shared" si="112"/>
        <v>0.15957943925233642</v>
      </c>
      <c r="E1824" s="90">
        <f t="shared" si="113"/>
        <v>0</v>
      </c>
      <c r="F1824" s="90">
        <f t="shared" si="114"/>
        <v>39.99</v>
      </c>
      <c r="G1824" s="82" t="s">
        <v>34</v>
      </c>
      <c r="H1824" s="81" t="s">
        <v>5568</v>
      </c>
      <c r="I1824" s="81" t="s">
        <v>5569</v>
      </c>
      <c r="J1824" s="81" t="s">
        <v>5218</v>
      </c>
      <c r="K1824" s="81"/>
      <c r="L1824" s="81"/>
      <c r="M1824" s="81"/>
      <c r="N1824" s="81"/>
      <c r="O1824" s="82"/>
      <c r="P1824" s="81"/>
      <c r="Q1824" s="81"/>
      <c r="R1824" s="81"/>
      <c r="S1824" s="81"/>
      <c r="T1824" s="81"/>
      <c r="U1824" s="81">
        <f t="shared" si="115"/>
        <v>0</v>
      </c>
      <c r="V1824" s="81">
        <f>IFERROR(VLOOKUP(A1824,'Competitors Links &amp; Pricings'!A:G,3,0),"")</f>
        <v>41.08</v>
      </c>
      <c r="W1824" s="81">
        <f>IFERROR(VLOOKUP(A1824,'Competitors Links &amp; Pricings'!A:G,5,0),"")</f>
        <v>48.44</v>
      </c>
      <c r="X1824" s="81">
        <f>IFERROR(VLOOKUP(A1824,'Competitors Links &amp; Pricings'!A:G,7,0),"")</f>
        <v>39.99</v>
      </c>
      <c r="Y1824" s="81">
        <f>IFERROR(VLOOKUP(A1824,'Competitors Links &amp; Pricings'!A:L,8,0),"")</f>
        <v>25.4</v>
      </c>
      <c r="Z1824" s="81">
        <f>IFERROR(VLOOKUP(A1824,'Competitors Links &amp; Pricings'!A:L,9,0),"")</f>
        <v>177.8</v>
      </c>
      <c r="AA1824" s="81">
        <f>IFERROR(VLOOKUP(A1824,'Competitors Links &amp; Pricings'!A:L,10,0),"")</f>
        <v>0.17</v>
      </c>
      <c r="AB1824" s="81">
        <f>IFERROR(VLOOKUP(A1824,'Competitors Links &amp; Pricings'!A:L,11,0),"")</f>
        <v>25.4</v>
      </c>
    </row>
    <row r="1825" spans="1:28" s="83" customFormat="1" ht="12" x14ac:dyDescent="0.25">
      <c r="A1825" s="81" t="s">
        <v>5570</v>
      </c>
      <c r="B1825" s="89">
        <v>6.6</v>
      </c>
      <c r="C1825" s="89">
        <v>8</v>
      </c>
      <c r="D1825" s="106">
        <f t="shared" si="112"/>
        <v>0.17500000000000004</v>
      </c>
      <c r="E1825" s="90">
        <f t="shared" si="113"/>
        <v>0</v>
      </c>
      <c r="F1825" s="90">
        <f t="shared" si="114"/>
        <v>8.6999999999999993</v>
      </c>
      <c r="G1825" s="82" t="s">
        <v>34</v>
      </c>
      <c r="H1825" s="81" t="s">
        <v>5571</v>
      </c>
      <c r="I1825" s="81" t="s">
        <v>5572</v>
      </c>
      <c r="J1825" s="81" t="s">
        <v>107</v>
      </c>
      <c r="K1825" s="81"/>
      <c r="L1825" s="81"/>
      <c r="M1825" s="81"/>
      <c r="N1825" s="81"/>
      <c r="O1825" s="82"/>
      <c r="P1825" s="81"/>
      <c r="Q1825" s="81"/>
      <c r="R1825" s="81"/>
      <c r="S1825" s="81"/>
      <c r="T1825" s="81"/>
      <c r="U1825" s="81">
        <f t="shared" si="115"/>
        <v>0</v>
      </c>
      <c r="V1825" s="81">
        <f>IFERROR(VLOOKUP(A1825,'Competitors Links &amp; Pricings'!A:G,3,0),"")</f>
        <v>8.6999999999999993</v>
      </c>
      <c r="W1825" s="81">
        <f>IFERROR(VLOOKUP(A1825,'Competitors Links &amp; Pricings'!A:G,5,0),"")</f>
        <v>15.5</v>
      </c>
      <c r="X1825" s="81">
        <f>IFERROR(VLOOKUP(A1825,'Competitors Links &amp; Pricings'!A:G,7,0),"")</f>
        <v>10.98</v>
      </c>
      <c r="Y1825" s="81">
        <f>IFERROR(VLOOKUP(A1825,'Competitors Links &amp; Pricings'!A:L,8,0),"")</f>
        <v>4</v>
      </c>
      <c r="Z1825" s="81">
        <f>IFERROR(VLOOKUP(A1825,'Competitors Links &amp; Pricings'!A:L,9,0),"")</f>
        <v>6</v>
      </c>
      <c r="AA1825" s="81">
        <f>IFERROR(VLOOKUP(A1825,'Competitors Links &amp; Pricings'!A:L,10,0),"")</f>
        <v>7.0000000000000007E-2</v>
      </c>
      <c r="AB1825" s="81">
        <f>IFERROR(VLOOKUP(A1825,'Competitors Links &amp; Pricings'!A:L,11,0),"")</f>
        <v>4</v>
      </c>
    </row>
    <row r="1826" spans="1:28" s="83" customFormat="1" ht="12" x14ac:dyDescent="0.25">
      <c r="A1826" s="81" t="s">
        <v>5573</v>
      </c>
      <c r="B1826" s="89">
        <v>55.06</v>
      </c>
      <c r="C1826" s="89">
        <v>68.27</v>
      </c>
      <c r="D1826" s="106">
        <f t="shared" si="112"/>
        <v>0.19349641130804152</v>
      </c>
      <c r="E1826" s="90">
        <f t="shared" si="113"/>
        <v>0</v>
      </c>
      <c r="F1826" s="90">
        <f t="shared" si="114"/>
        <v>78.94</v>
      </c>
      <c r="G1826" s="82" t="s">
        <v>34</v>
      </c>
      <c r="H1826" s="81" t="s">
        <v>5574</v>
      </c>
      <c r="I1826" s="81" t="s">
        <v>5575</v>
      </c>
      <c r="J1826" s="81" t="s">
        <v>177</v>
      </c>
      <c r="K1826" s="81"/>
      <c r="L1826" s="81"/>
      <c r="M1826" s="81"/>
      <c r="N1826" s="81"/>
      <c r="O1826" s="82"/>
      <c r="P1826" s="81"/>
      <c r="Q1826" s="81"/>
      <c r="R1826" s="81"/>
      <c r="S1826" s="81"/>
      <c r="T1826" s="81"/>
      <c r="U1826" s="81">
        <f t="shared" si="115"/>
        <v>0</v>
      </c>
      <c r="V1826" s="81">
        <f>IFERROR(VLOOKUP(A1826,'Competitors Links &amp; Pricings'!A:G,3,0),"")</f>
        <v>78.94</v>
      </c>
      <c r="W1826" s="81">
        <f>IFERROR(VLOOKUP(A1826,'Competitors Links &amp; Pricings'!A:G,5,0),"")</f>
        <v>1025</v>
      </c>
      <c r="X1826" s="81" t="str">
        <f>IFERROR(VLOOKUP(A1826,'Competitors Links &amp; Pricings'!A:G,7,0),"")</f>
        <v xml:space="preserve"> </v>
      </c>
      <c r="Y1826" s="81">
        <f>IFERROR(VLOOKUP(A1826,'Competitors Links &amp; Pricings'!A:L,8,0),"")</f>
        <v>1.69</v>
      </c>
      <c r="Z1826" s="81">
        <f>IFERROR(VLOOKUP(A1826,'Competitors Links &amp; Pricings'!A:L,9,0),"")</f>
        <v>4.13</v>
      </c>
      <c r="AA1826" s="81">
        <f>IFERROR(VLOOKUP(A1826,'Competitors Links &amp; Pricings'!A:L,10,0),"")</f>
        <v>0.12</v>
      </c>
      <c r="AB1826" s="81">
        <f>IFERROR(VLOOKUP(A1826,'Competitors Links &amp; Pricings'!A:L,11,0),"")</f>
        <v>1.69</v>
      </c>
    </row>
    <row r="1827" spans="1:28" s="92" customFormat="1" ht="12" x14ac:dyDescent="0.25">
      <c r="A1827" s="91" t="s">
        <v>5576</v>
      </c>
      <c r="B1827" s="89">
        <v>673.11</v>
      </c>
      <c r="C1827" s="89">
        <v>834.66</v>
      </c>
      <c r="D1827" s="106">
        <f t="shared" si="112"/>
        <v>0.19355186543023503</v>
      </c>
      <c r="E1827" s="90">
        <f t="shared" si="113"/>
        <v>0</v>
      </c>
      <c r="F1827" s="90">
        <f t="shared" si="114"/>
        <v>868.65</v>
      </c>
      <c r="G1827" s="100" t="s">
        <v>34</v>
      </c>
      <c r="H1827" s="101" t="s">
        <v>5577</v>
      </c>
      <c r="I1827" s="101" t="s">
        <v>5578</v>
      </c>
      <c r="J1827" s="101" t="s">
        <v>251</v>
      </c>
      <c r="K1827" s="101"/>
      <c r="L1827" s="101"/>
      <c r="M1827" s="101"/>
      <c r="N1827" s="101"/>
      <c r="O1827" s="100"/>
      <c r="P1827" s="101"/>
      <c r="Q1827" s="101"/>
      <c r="R1827" s="101"/>
      <c r="S1827" s="101"/>
      <c r="T1827" s="101"/>
      <c r="U1827" s="81">
        <f t="shared" si="115"/>
        <v>0</v>
      </c>
      <c r="V1827" s="101">
        <f>IFERROR(VLOOKUP(A1827,'Competitors Links &amp; Pricings'!A:G,3,0),"")</f>
        <v>868.65</v>
      </c>
      <c r="W1827" s="101" t="str">
        <f>IFERROR(VLOOKUP(A1827,'Competitors Links &amp; Pricings'!A:G,5,0),"")</f>
        <v xml:space="preserve"> </v>
      </c>
      <c r="X1827" s="101" t="str">
        <f>IFERROR(VLOOKUP(A1827,'Competitors Links &amp; Pricings'!A:G,7,0),"")</f>
        <v xml:space="preserve"> </v>
      </c>
      <c r="Y1827" s="101">
        <f>IFERROR(VLOOKUP(A1827,'Competitors Links &amp; Pricings'!A:L,8,0),"")</f>
        <v>12</v>
      </c>
      <c r="Z1827" s="101">
        <f>IFERROR(VLOOKUP(A1827,'Competitors Links &amp; Pricings'!A:L,9,0),"")</f>
        <v>6</v>
      </c>
      <c r="AA1827" s="101">
        <f>IFERROR(VLOOKUP(A1827,'Competitors Links &amp; Pricings'!A:L,10,0),"")</f>
        <v>1</v>
      </c>
      <c r="AB1827" s="101">
        <f>IFERROR(VLOOKUP(A1827,'Competitors Links &amp; Pricings'!A:L,11,0),"")</f>
        <v>3</v>
      </c>
    </row>
    <row r="1828" spans="1:28" s="83" customFormat="1" ht="12" x14ac:dyDescent="0.25">
      <c r="A1828" s="81" t="s">
        <v>5579</v>
      </c>
      <c r="B1828" s="89">
        <v>186.38</v>
      </c>
      <c r="C1828" s="89">
        <v>231.11</v>
      </c>
      <c r="D1828" s="106">
        <f t="shared" si="112"/>
        <v>0.19354419973172954</v>
      </c>
      <c r="E1828" s="90">
        <f t="shared" si="113"/>
        <v>0</v>
      </c>
      <c r="F1828" s="90">
        <f t="shared" si="114"/>
        <v>188.21</v>
      </c>
      <c r="G1828" s="82" t="s">
        <v>50</v>
      </c>
      <c r="H1828" s="81" t="s">
        <v>5580</v>
      </c>
      <c r="I1828" s="81" t="s">
        <v>5581</v>
      </c>
      <c r="J1828" s="81" t="s">
        <v>63</v>
      </c>
      <c r="K1828" s="81"/>
      <c r="L1828" s="81"/>
      <c r="M1828" s="81"/>
      <c r="N1828" s="81"/>
      <c r="O1828" s="82"/>
      <c r="P1828" s="81"/>
      <c r="Q1828" s="81"/>
      <c r="R1828" s="81"/>
      <c r="S1828" s="81"/>
      <c r="T1828" s="81"/>
      <c r="U1828" s="81">
        <f t="shared" si="115"/>
        <v>0</v>
      </c>
      <c r="V1828" s="81">
        <f>IFERROR(VLOOKUP(A1828,'Competitors Links &amp; Pricings'!A:G,3,0),"")</f>
        <v>188.21</v>
      </c>
      <c r="W1828" s="81">
        <f>IFERROR(VLOOKUP(A1828,'Competitors Links &amp; Pricings'!A:G,5,0),"")</f>
        <v>346.75</v>
      </c>
      <c r="X1828" s="81">
        <f>IFERROR(VLOOKUP(A1828,'Competitors Links &amp; Pricings'!A:G,7,0),"")</f>
        <v>188.21</v>
      </c>
      <c r="Y1828" s="81">
        <f>IFERROR(VLOOKUP(A1828,'Competitors Links &amp; Pricings'!A:L,8,0),"")</f>
        <v>39.21</v>
      </c>
      <c r="Z1828" s="81">
        <f>IFERROR(VLOOKUP(A1828,'Competitors Links &amp; Pricings'!A:L,9,0),"")</f>
        <v>72.91</v>
      </c>
      <c r="AA1828" s="81">
        <f>IFERROR(VLOOKUP(A1828,'Competitors Links &amp; Pricings'!A:L,10,0),"")</f>
        <v>43.4</v>
      </c>
      <c r="AB1828" s="81">
        <f>IFERROR(VLOOKUP(A1828,'Competitors Links &amp; Pricings'!A:L,11,0),"")</f>
        <v>1.38</v>
      </c>
    </row>
    <row r="1829" spans="1:28" s="83" customFormat="1" ht="12" x14ac:dyDescent="0.25">
      <c r="A1829" s="81" t="s">
        <v>5582</v>
      </c>
      <c r="B1829" s="89">
        <v>254</v>
      </c>
      <c r="C1829" s="89">
        <v>332.74</v>
      </c>
      <c r="D1829" s="106">
        <f t="shared" si="112"/>
        <v>0.23664122137404583</v>
      </c>
      <c r="E1829" s="90">
        <f t="shared" si="113"/>
        <v>0</v>
      </c>
      <c r="F1829" s="90">
        <f t="shared" si="114"/>
        <v>380</v>
      </c>
      <c r="G1829" s="82" t="s">
        <v>34</v>
      </c>
      <c r="H1829" s="81" t="s">
        <v>5583</v>
      </c>
      <c r="I1829" s="81" t="s">
        <v>5584</v>
      </c>
      <c r="J1829" s="81" t="s">
        <v>57</v>
      </c>
      <c r="K1829" s="81"/>
      <c r="L1829" s="81"/>
      <c r="M1829" s="81"/>
      <c r="N1829" s="81"/>
      <c r="O1829" s="82"/>
      <c r="P1829" s="81"/>
      <c r="Q1829" s="81"/>
      <c r="R1829" s="81"/>
      <c r="S1829" s="81"/>
      <c r="T1829" s="81"/>
      <c r="U1829" s="81">
        <f t="shared" si="115"/>
        <v>0</v>
      </c>
      <c r="V1829" s="81">
        <f>IFERROR(VLOOKUP(A1829,'Competitors Links &amp; Pricings'!A:G,3,0),"")</f>
        <v>442.88</v>
      </c>
      <c r="W1829" s="81">
        <f>IFERROR(VLOOKUP(A1829,'Competitors Links &amp; Pricings'!A:G,5,0),"")</f>
        <v>494</v>
      </c>
      <c r="X1829" s="81">
        <f>IFERROR(VLOOKUP(A1829,'Competitors Links &amp; Pricings'!A:G,7,0),"")</f>
        <v>380</v>
      </c>
      <c r="Y1829" s="81">
        <f>IFERROR(VLOOKUP(A1829,'Competitors Links &amp; Pricings'!A:L,8,0),"")</f>
        <v>40.9</v>
      </c>
      <c r="Z1829" s="81">
        <f>IFERROR(VLOOKUP(A1829,'Competitors Links &amp; Pricings'!A:L,9,0),"")</f>
        <v>74.8</v>
      </c>
      <c r="AA1829" s="81">
        <f>IFERROR(VLOOKUP(A1829,'Competitors Links &amp; Pricings'!A:L,10,0),"")</f>
        <v>47</v>
      </c>
      <c r="AB1829" s="81">
        <f>IFERROR(VLOOKUP(A1829,'Competitors Links &amp; Pricings'!A:L,11,0),"")</f>
        <v>1.2</v>
      </c>
    </row>
    <row r="1830" spans="1:28" s="83" customFormat="1" ht="12" x14ac:dyDescent="0.25">
      <c r="A1830" s="81" t="s">
        <v>5585</v>
      </c>
      <c r="B1830" s="89">
        <v>0.56999999999999995</v>
      </c>
      <c r="C1830" s="89">
        <v>0.69</v>
      </c>
      <c r="D1830" s="106">
        <f t="shared" si="112"/>
        <v>0.17391304347826086</v>
      </c>
      <c r="E1830" s="90">
        <f t="shared" si="113"/>
        <v>0</v>
      </c>
      <c r="F1830" s="90">
        <f t="shared" si="114"/>
        <v>0.68</v>
      </c>
      <c r="G1830" s="82" t="s">
        <v>34</v>
      </c>
      <c r="H1830" s="81" t="s">
        <v>5586</v>
      </c>
      <c r="I1830" s="81" t="s">
        <v>5587</v>
      </c>
      <c r="J1830" s="81" t="s">
        <v>5588</v>
      </c>
      <c r="K1830" s="81"/>
      <c r="L1830" s="81"/>
      <c r="M1830" s="81"/>
      <c r="N1830" s="81"/>
      <c r="O1830" s="82"/>
      <c r="P1830" s="81"/>
      <c r="Q1830" s="81"/>
      <c r="R1830" s="81"/>
      <c r="S1830" s="81"/>
      <c r="T1830" s="81"/>
      <c r="U1830" s="81">
        <f t="shared" si="115"/>
        <v>0</v>
      </c>
      <c r="V1830" s="81">
        <f>IFERROR(VLOOKUP(A1830,'Competitors Links &amp; Pricings'!A:G,3,0),"")</f>
        <v>0.68</v>
      </c>
      <c r="W1830" s="81" t="str">
        <f>IFERROR(VLOOKUP(A1830,'Competitors Links &amp; Pricings'!A:G,5,0),"")</f>
        <v xml:space="preserve"> </v>
      </c>
      <c r="X1830" s="81" t="str">
        <f>IFERROR(VLOOKUP(A1830,'Competitors Links &amp; Pricings'!A:G,7,0),"")</f>
        <v xml:space="preserve"> </v>
      </c>
      <c r="Y1830" s="81">
        <f>IFERROR(VLOOKUP(A1830,'Competitors Links &amp; Pricings'!A:L,8,0),"")</f>
        <v>2</v>
      </c>
      <c r="Z1830" s="81">
        <f>IFERROR(VLOOKUP(A1830,'Competitors Links &amp; Pricings'!A:L,9,0),"")</f>
        <v>3</v>
      </c>
      <c r="AA1830" s="81">
        <f>IFERROR(VLOOKUP(A1830,'Competitors Links &amp; Pricings'!A:L,10,0),"")</f>
        <v>0.1</v>
      </c>
      <c r="AB1830" s="81">
        <f>IFERROR(VLOOKUP(A1830,'Competitors Links &amp; Pricings'!A:L,11,0),"")</f>
        <v>2</v>
      </c>
    </row>
    <row r="1831" spans="1:28" s="83" customFormat="1" ht="12" x14ac:dyDescent="0.25">
      <c r="A1831" s="81" t="s">
        <v>5589</v>
      </c>
      <c r="B1831" s="89">
        <v>0.74</v>
      </c>
      <c r="C1831" s="89">
        <v>0.88</v>
      </c>
      <c r="D1831" s="106">
        <f t="shared" si="112"/>
        <v>0.15909090909090912</v>
      </c>
      <c r="E1831" s="90">
        <f t="shared" si="113"/>
        <v>0</v>
      </c>
      <c r="F1831" s="90">
        <f t="shared" si="114"/>
        <v>0.78</v>
      </c>
      <c r="G1831" s="82" t="s">
        <v>34</v>
      </c>
      <c r="H1831" s="81" t="s">
        <v>5590</v>
      </c>
      <c r="I1831" s="81" t="s">
        <v>5591</v>
      </c>
      <c r="J1831" s="81" t="s">
        <v>5588</v>
      </c>
      <c r="K1831" s="81"/>
      <c r="L1831" s="81"/>
      <c r="M1831" s="81"/>
      <c r="N1831" s="81"/>
      <c r="O1831" s="82"/>
      <c r="P1831" s="81"/>
      <c r="Q1831" s="81"/>
      <c r="R1831" s="81"/>
      <c r="S1831" s="81"/>
      <c r="T1831" s="81"/>
      <c r="U1831" s="81">
        <f t="shared" si="115"/>
        <v>0</v>
      </c>
      <c r="V1831" s="81">
        <f>IFERROR(VLOOKUP(A1831,'Competitors Links &amp; Pricings'!A:G,3,0),"")</f>
        <v>0.78</v>
      </c>
      <c r="W1831" s="81" t="str">
        <f>IFERROR(VLOOKUP(A1831,'Competitors Links &amp; Pricings'!A:G,5,0),"")</f>
        <v xml:space="preserve"> </v>
      </c>
      <c r="X1831" s="81" t="str">
        <f>IFERROR(VLOOKUP(A1831,'Competitors Links &amp; Pricings'!A:G,7,0),"")</f>
        <v xml:space="preserve"> </v>
      </c>
      <c r="Y1831" s="81">
        <f>IFERROR(VLOOKUP(A1831,'Competitors Links &amp; Pricings'!A:L,8,0),"")</f>
        <v>2</v>
      </c>
      <c r="Z1831" s="81">
        <f>IFERROR(VLOOKUP(A1831,'Competitors Links &amp; Pricings'!A:L,9,0),"")</f>
        <v>3</v>
      </c>
      <c r="AA1831" s="81">
        <f>IFERROR(VLOOKUP(A1831,'Competitors Links &amp; Pricings'!A:L,10,0),"")</f>
        <v>1</v>
      </c>
      <c r="AB1831" s="81">
        <f>IFERROR(VLOOKUP(A1831,'Competitors Links &amp; Pricings'!A:L,11,0),"")</f>
        <v>2</v>
      </c>
    </row>
    <row r="1832" spans="1:28" s="83" customFormat="1" ht="12" x14ac:dyDescent="0.25">
      <c r="A1832" s="81" t="s">
        <v>5592</v>
      </c>
      <c r="B1832" s="89">
        <v>3.96</v>
      </c>
      <c r="C1832" s="89">
        <v>4.79</v>
      </c>
      <c r="D1832" s="106">
        <f t="shared" si="112"/>
        <v>0.1732776617954071</v>
      </c>
      <c r="E1832" s="90">
        <f t="shared" si="113"/>
        <v>0</v>
      </c>
      <c r="F1832" s="90">
        <f t="shared" si="114"/>
        <v>3.65</v>
      </c>
      <c r="G1832" s="82" t="s">
        <v>34</v>
      </c>
      <c r="H1832" s="81">
        <v>15890</v>
      </c>
      <c r="I1832" s="81" t="s">
        <v>5593</v>
      </c>
      <c r="J1832" s="81" t="s">
        <v>162</v>
      </c>
      <c r="K1832" s="81"/>
      <c r="L1832" s="81"/>
      <c r="M1832" s="81"/>
      <c r="N1832" s="81"/>
      <c r="O1832" s="82"/>
      <c r="P1832" s="81"/>
      <c r="Q1832" s="81"/>
      <c r="R1832" s="81"/>
      <c r="S1832" s="81"/>
      <c r="T1832" s="81"/>
      <c r="U1832" s="81">
        <f t="shared" si="115"/>
        <v>0</v>
      </c>
      <c r="V1832" s="81">
        <f>IFERROR(VLOOKUP(A1832,'Competitors Links &amp; Pricings'!A:G,3,0),"")</f>
        <v>109.89</v>
      </c>
      <c r="W1832" s="81">
        <f>IFERROR(VLOOKUP(A1832,'Competitors Links &amp; Pricings'!A:G,5,0),"")</f>
        <v>21.94</v>
      </c>
      <c r="X1832" s="81">
        <f>IFERROR(VLOOKUP(A1832,'Competitors Links &amp; Pricings'!A:G,7,0),"")</f>
        <v>3.65</v>
      </c>
      <c r="Y1832" s="81">
        <f>IFERROR(VLOOKUP(A1832,'Competitors Links &amp; Pricings'!A:L,8,0),"")</f>
        <v>9</v>
      </c>
      <c r="Z1832" s="81">
        <f>IFERROR(VLOOKUP(A1832,'Competitors Links &amp; Pricings'!A:L,9,0),"")</f>
        <v>10</v>
      </c>
      <c r="AA1832" s="81">
        <f>IFERROR(VLOOKUP(A1832,'Competitors Links &amp; Pricings'!A:L,10,0),"")</f>
        <v>0.4</v>
      </c>
      <c r="AB1832" s="81">
        <f>IFERROR(VLOOKUP(A1832,'Competitors Links &amp; Pricings'!A:L,11,0),"")</f>
        <v>15</v>
      </c>
    </row>
    <row r="1833" spans="1:28" s="83" customFormat="1" ht="12" x14ac:dyDescent="0.25">
      <c r="A1833" s="81" t="s">
        <v>5594</v>
      </c>
      <c r="B1833" s="89">
        <v>2.5099999999999998</v>
      </c>
      <c r="C1833" s="89">
        <v>3.06</v>
      </c>
      <c r="D1833" s="106">
        <f t="shared" si="112"/>
        <v>0.17973856209150335</v>
      </c>
      <c r="E1833" s="90">
        <f t="shared" si="113"/>
        <v>0</v>
      </c>
      <c r="F1833" s="90">
        <f t="shared" si="114"/>
        <v>2.89</v>
      </c>
      <c r="G1833" s="82" t="s">
        <v>34</v>
      </c>
      <c r="H1833" s="81" t="s">
        <v>5595</v>
      </c>
      <c r="I1833" s="81" t="s">
        <v>5596</v>
      </c>
      <c r="J1833" s="81" t="s">
        <v>169</v>
      </c>
      <c r="K1833" s="81"/>
      <c r="L1833" s="81"/>
      <c r="M1833" s="81"/>
      <c r="N1833" s="81"/>
      <c r="O1833" s="82"/>
      <c r="P1833" s="81"/>
      <c r="Q1833" s="81"/>
      <c r="R1833" s="81"/>
      <c r="S1833" s="81"/>
      <c r="T1833" s="81"/>
      <c r="U1833" s="81">
        <f t="shared" si="115"/>
        <v>0</v>
      </c>
      <c r="V1833" s="81">
        <f>IFERROR(VLOOKUP(A1833,'Competitors Links &amp; Pricings'!A:G,3,0),"")</f>
        <v>3.59</v>
      </c>
      <c r="W1833" s="81">
        <f>IFERROR(VLOOKUP(A1833,'Competitors Links &amp; Pricings'!A:G,5,0),"")</f>
        <v>2.94</v>
      </c>
      <c r="X1833" s="81">
        <f>IFERROR(VLOOKUP(A1833,'Competitors Links &amp; Pricings'!A:G,7,0),"")</f>
        <v>2.89</v>
      </c>
      <c r="Y1833" s="81">
        <f>IFERROR(VLOOKUP(A1833,'Competitors Links &amp; Pricings'!A:L,8,0),"")</f>
        <v>1</v>
      </c>
      <c r="Z1833" s="81">
        <f>IFERROR(VLOOKUP(A1833,'Competitors Links &amp; Pricings'!A:L,9,0),"")</f>
        <v>5.5</v>
      </c>
      <c r="AA1833" s="81">
        <f>IFERROR(VLOOKUP(A1833,'Competitors Links &amp; Pricings'!A:L,10,0),"")</f>
        <v>0.5</v>
      </c>
      <c r="AB1833" s="81">
        <f>IFERROR(VLOOKUP(A1833,'Competitors Links &amp; Pricings'!A:L,11,0),"")</f>
        <v>1</v>
      </c>
    </row>
    <row r="1834" spans="1:28" s="83" customFormat="1" ht="12" x14ac:dyDescent="0.25">
      <c r="A1834" s="81" t="s">
        <v>5597</v>
      </c>
      <c r="B1834" s="89">
        <v>0.71</v>
      </c>
      <c r="C1834" s="89">
        <v>0.9</v>
      </c>
      <c r="D1834" s="106">
        <f t="shared" si="112"/>
        <v>0.21111111111111117</v>
      </c>
      <c r="E1834" s="90">
        <f t="shared" si="113"/>
        <v>0</v>
      </c>
      <c r="F1834" s="90">
        <f t="shared" si="114"/>
        <v>1.08</v>
      </c>
      <c r="G1834" s="82" t="s">
        <v>34</v>
      </c>
      <c r="H1834" s="81" t="s">
        <v>5598</v>
      </c>
      <c r="I1834" s="81" t="s">
        <v>5599</v>
      </c>
      <c r="J1834" s="81" t="s">
        <v>135</v>
      </c>
      <c r="K1834" s="81"/>
      <c r="L1834" s="81"/>
      <c r="M1834" s="81"/>
      <c r="N1834" s="81"/>
      <c r="O1834" s="82"/>
      <c r="P1834" s="81"/>
      <c r="Q1834" s="81"/>
      <c r="R1834" s="81"/>
      <c r="S1834" s="81"/>
      <c r="T1834" s="81"/>
      <c r="U1834" s="81">
        <f t="shared" si="115"/>
        <v>0</v>
      </c>
      <c r="V1834" s="81">
        <f>IFERROR(VLOOKUP(A1834,'Competitors Links &amp; Pricings'!A:G,3,0),"")</f>
        <v>1.08</v>
      </c>
      <c r="W1834" s="81" t="str">
        <f>IFERROR(VLOOKUP(A1834,'Competitors Links &amp; Pricings'!A:G,5,0),"")</f>
        <v xml:space="preserve"> </v>
      </c>
      <c r="X1834" s="81" t="str">
        <f>IFERROR(VLOOKUP(A1834,'Competitors Links &amp; Pricings'!A:G,7,0),"")</f>
        <v xml:space="preserve"> </v>
      </c>
      <c r="Y1834" s="81">
        <f>IFERROR(VLOOKUP(A1834,'Competitors Links &amp; Pricings'!A:L,8,0),"")</f>
        <v>1</v>
      </c>
      <c r="Z1834" s="81">
        <f>IFERROR(VLOOKUP(A1834,'Competitors Links &amp; Pricings'!A:L,9,0),"")</f>
        <v>2.75</v>
      </c>
      <c r="AA1834" s="81">
        <f>IFERROR(VLOOKUP(A1834,'Competitors Links &amp; Pricings'!A:L,10,0),"")</f>
        <v>0.3</v>
      </c>
      <c r="AB1834" s="81">
        <f>IFERROR(VLOOKUP(A1834,'Competitors Links &amp; Pricings'!A:L,11,0),"")</f>
        <v>0.75</v>
      </c>
    </row>
    <row r="1835" spans="1:28" s="83" customFormat="1" ht="12" x14ac:dyDescent="0.25">
      <c r="A1835" s="81" t="s">
        <v>5600</v>
      </c>
      <c r="B1835" s="89">
        <v>0.8</v>
      </c>
      <c r="C1835" s="89">
        <v>0.96</v>
      </c>
      <c r="D1835" s="106">
        <f t="shared" si="112"/>
        <v>0.1666666666666666</v>
      </c>
      <c r="E1835" s="90">
        <f t="shared" si="113"/>
        <v>0</v>
      </c>
      <c r="F1835" s="90">
        <f t="shared" si="114"/>
        <v>0.96</v>
      </c>
      <c r="G1835" s="82" t="s">
        <v>34</v>
      </c>
      <c r="H1835" s="81" t="s">
        <v>5601</v>
      </c>
      <c r="I1835" s="81" t="s">
        <v>5602</v>
      </c>
      <c r="J1835" s="81" t="s">
        <v>5588</v>
      </c>
      <c r="K1835" s="81"/>
      <c r="L1835" s="81"/>
      <c r="M1835" s="81"/>
      <c r="N1835" s="81"/>
      <c r="O1835" s="82"/>
      <c r="P1835" s="81"/>
      <c r="Q1835" s="81"/>
      <c r="R1835" s="81"/>
      <c r="S1835" s="81"/>
      <c r="T1835" s="81"/>
      <c r="U1835" s="81">
        <f t="shared" si="115"/>
        <v>0</v>
      </c>
      <c r="V1835" s="81">
        <f>IFERROR(VLOOKUP(A1835,'Competitors Links &amp; Pricings'!A:G,3,0),"")</f>
        <v>0.96</v>
      </c>
      <c r="W1835" s="81" t="str">
        <f>IFERROR(VLOOKUP(A1835,'Competitors Links &amp; Pricings'!A:G,5,0),"")</f>
        <v xml:space="preserve"> </v>
      </c>
      <c r="X1835" s="81" t="str">
        <f>IFERROR(VLOOKUP(A1835,'Competitors Links &amp; Pricings'!A:G,7,0),"")</f>
        <v xml:space="preserve"> </v>
      </c>
      <c r="Y1835" s="81">
        <f>IFERROR(VLOOKUP(A1835,'Competitors Links &amp; Pricings'!A:L,8,0),"")</f>
        <v>2</v>
      </c>
      <c r="Z1835" s="81">
        <f>IFERROR(VLOOKUP(A1835,'Competitors Links &amp; Pricings'!A:L,9,0),"")</f>
        <v>3</v>
      </c>
      <c r="AA1835" s="81">
        <f>IFERROR(VLOOKUP(A1835,'Competitors Links &amp; Pricings'!A:L,10,0),"")</f>
        <v>0.5</v>
      </c>
      <c r="AB1835" s="81">
        <f>IFERROR(VLOOKUP(A1835,'Competitors Links &amp; Pricings'!A:L,11,0),"")</f>
        <v>2</v>
      </c>
    </row>
    <row r="1836" spans="1:28" s="83" customFormat="1" ht="12" x14ac:dyDescent="0.25">
      <c r="A1836" s="81" t="s">
        <v>5603</v>
      </c>
      <c r="B1836" s="89">
        <v>1.57</v>
      </c>
      <c r="C1836" s="89">
        <v>2</v>
      </c>
      <c r="D1836" s="106">
        <f t="shared" si="112"/>
        <v>0.21499999999999997</v>
      </c>
      <c r="E1836" s="90">
        <f t="shared" si="113"/>
        <v>0</v>
      </c>
      <c r="F1836" s="90">
        <f t="shared" si="114"/>
        <v>3.5</v>
      </c>
      <c r="G1836" s="82" t="s">
        <v>34</v>
      </c>
      <c r="H1836" s="81" t="s">
        <v>5604</v>
      </c>
      <c r="I1836" s="81" t="s">
        <v>5605</v>
      </c>
      <c r="J1836" s="81" t="s">
        <v>5588</v>
      </c>
      <c r="K1836" s="81"/>
      <c r="L1836" s="81"/>
      <c r="M1836" s="81"/>
      <c r="N1836" s="81"/>
      <c r="O1836" s="82"/>
      <c r="P1836" s="81"/>
      <c r="Q1836" s="81"/>
      <c r="R1836" s="81"/>
      <c r="S1836" s="81"/>
      <c r="T1836" s="81"/>
      <c r="U1836" s="81">
        <f t="shared" si="115"/>
        <v>0</v>
      </c>
      <c r="V1836" s="81">
        <f>IFERROR(VLOOKUP(A1836,'Competitors Links &amp; Pricings'!A:G,3,0),"")</f>
        <v>3.5</v>
      </c>
      <c r="W1836" s="81" t="str">
        <f>IFERROR(VLOOKUP(A1836,'Competitors Links &amp; Pricings'!A:G,5,0),"")</f>
        <v xml:space="preserve"> </v>
      </c>
      <c r="X1836" s="81" t="str">
        <f>IFERROR(VLOOKUP(A1836,'Competitors Links &amp; Pricings'!A:G,7,0),"")</f>
        <v xml:space="preserve"> </v>
      </c>
      <c r="Y1836" s="81">
        <f>IFERROR(VLOOKUP(A1836,'Competitors Links &amp; Pricings'!A:L,8,0),"")</f>
        <v>2</v>
      </c>
      <c r="Z1836" s="81">
        <f>IFERROR(VLOOKUP(A1836,'Competitors Links &amp; Pricings'!A:L,9,0),"")</f>
        <v>1.5</v>
      </c>
      <c r="AA1836" s="81">
        <f>IFERROR(VLOOKUP(A1836,'Competitors Links &amp; Pricings'!A:L,10,0),"")</f>
        <v>0.3</v>
      </c>
      <c r="AB1836" s="81">
        <f>IFERROR(VLOOKUP(A1836,'Competitors Links &amp; Pricings'!A:L,11,0),"")</f>
        <v>1.75</v>
      </c>
    </row>
    <row r="1837" spans="1:28" s="83" customFormat="1" ht="12" x14ac:dyDescent="0.25">
      <c r="A1837" s="81" t="s">
        <v>5606</v>
      </c>
      <c r="B1837" s="89">
        <v>1.71</v>
      </c>
      <c r="C1837" s="89">
        <v>2.08</v>
      </c>
      <c r="D1837" s="106">
        <f t="shared" si="112"/>
        <v>0.17788461538461542</v>
      </c>
      <c r="E1837" s="90">
        <f t="shared" si="113"/>
        <v>0</v>
      </c>
      <c r="F1837" s="90">
        <f t="shared" si="114"/>
        <v>2.0499999999999998</v>
      </c>
      <c r="G1837" s="82" t="s">
        <v>34</v>
      </c>
      <c r="H1837" s="81" t="s">
        <v>5607</v>
      </c>
      <c r="I1837" s="81" t="s">
        <v>5608</v>
      </c>
      <c r="J1837" s="81" t="s">
        <v>5588</v>
      </c>
      <c r="K1837" s="81"/>
      <c r="L1837" s="81"/>
      <c r="M1837" s="81"/>
      <c r="N1837" s="81"/>
      <c r="O1837" s="82"/>
      <c r="P1837" s="81"/>
      <c r="Q1837" s="81"/>
      <c r="R1837" s="81"/>
      <c r="S1837" s="81"/>
      <c r="T1837" s="81"/>
      <c r="U1837" s="81">
        <f t="shared" si="115"/>
        <v>0</v>
      </c>
      <c r="V1837" s="81">
        <f>IFERROR(VLOOKUP(A1837,'Competitors Links &amp; Pricings'!A:G,3,0),"")</f>
        <v>2.0499999999999998</v>
      </c>
      <c r="W1837" s="81" t="str">
        <f>IFERROR(VLOOKUP(A1837,'Competitors Links &amp; Pricings'!A:G,5,0),"")</f>
        <v xml:space="preserve"> </v>
      </c>
      <c r="X1837" s="81" t="str">
        <f>IFERROR(VLOOKUP(A1837,'Competitors Links &amp; Pricings'!A:G,7,0),"")</f>
        <v xml:space="preserve"> </v>
      </c>
      <c r="Y1837" s="81">
        <f>IFERROR(VLOOKUP(A1837,'Competitors Links &amp; Pricings'!A:L,8,0),"")</f>
        <v>2</v>
      </c>
      <c r="Z1837" s="81">
        <f>IFERROR(VLOOKUP(A1837,'Competitors Links &amp; Pricings'!A:L,9,0),"")</f>
        <v>3</v>
      </c>
      <c r="AA1837" s="81">
        <f>IFERROR(VLOOKUP(A1837,'Competitors Links &amp; Pricings'!A:L,10,0),"")</f>
        <v>0.4</v>
      </c>
      <c r="AB1837" s="81">
        <f>IFERROR(VLOOKUP(A1837,'Competitors Links &amp; Pricings'!A:L,11,0),"")</f>
        <v>1</v>
      </c>
    </row>
    <row r="1838" spans="1:28" s="83" customFormat="1" ht="12" x14ac:dyDescent="0.25">
      <c r="A1838" s="81" t="s">
        <v>5609</v>
      </c>
      <c r="B1838" s="89">
        <v>64.2</v>
      </c>
      <c r="C1838" s="89">
        <v>82.25</v>
      </c>
      <c r="D1838" s="106">
        <f t="shared" si="112"/>
        <v>0.21945288753799388</v>
      </c>
      <c r="E1838" s="90">
        <f t="shared" si="113"/>
        <v>0</v>
      </c>
      <c r="F1838" s="90">
        <f t="shared" si="114"/>
        <v>0</v>
      </c>
      <c r="G1838" s="82" t="s">
        <v>34</v>
      </c>
      <c r="H1838" s="81" t="s">
        <v>5610</v>
      </c>
      <c r="I1838" s="81" t="s">
        <v>5611</v>
      </c>
      <c r="J1838" s="81" t="s">
        <v>5612</v>
      </c>
      <c r="K1838" s="81"/>
      <c r="L1838" s="81"/>
      <c r="M1838" s="81"/>
      <c r="N1838" s="81"/>
      <c r="O1838" s="82"/>
      <c r="P1838" s="81"/>
      <c r="Q1838" s="81"/>
      <c r="R1838" s="81"/>
      <c r="S1838" s="81"/>
      <c r="T1838" s="81"/>
      <c r="U1838" s="81">
        <f t="shared" si="115"/>
        <v>0</v>
      </c>
      <c r="V1838" s="81" t="str">
        <f>IFERROR(VLOOKUP(A1838,'Competitors Links &amp; Pricings'!A:G,3,0),"")</f>
        <v xml:space="preserve"> </v>
      </c>
      <c r="W1838" s="81" t="str">
        <f>IFERROR(VLOOKUP(A1838,'Competitors Links &amp; Pricings'!A:G,5,0),"")</f>
        <v xml:space="preserve"> </v>
      </c>
      <c r="X1838" s="81" t="str">
        <f>IFERROR(VLOOKUP(A1838,'Competitors Links &amp; Pricings'!A:G,7,0),"")</f>
        <v xml:space="preserve"> </v>
      </c>
      <c r="Y1838" s="81">
        <f>IFERROR(VLOOKUP(A1838,'Competitors Links &amp; Pricings'!A:L,8,0),"")</f>
        <v>1.42</v>
      </c>
      <c r="Z1838" s="81">
        <f>IFERROR(VLOOKUP(A1838,'Competitors Links &amp; Pricings'!A:L,9,0),"")</f>
        <v>206</v>
      </c>
      <c r="AA1838" s="81">
        <f>IFERROR(VLOOKUP(A1838,'Competitors Links &amp; Pricings'!A:L,10,0),"")</f>
        <v>14.78</v>
      </c>
      <c r="AB1838" s="81">
        <f>IFERROR(VLOOKUP(A1838,'Competitors Links &amp; Pricings'!A:L,11,0),"")</f>
        <v>2.75</v>
      </c>
    </row>
    <row r="1839" spans="1:28" s="83" customFormat="1" ht="12" x14ac:dyDescent="0.25">
      <c r="A1839" s="81" t="s">
        <v>5613</v>
      </c>
      <c r="B1839" s="89">
        <v>9.6199999999999992</v>
      </c>
      <c r="C1839" s="89">
        <v>157.69999999999999</v>
      </c>
      <c r="D1839" s="106">
        <f t="shared" si="112"/>
        <v>0.93899809765377296</v>
      </c>
      <c r="E1839" s="90">
        <f t="shared" si="113"/>
        <v>0</v>
      </c>
      <c r="F1839" s="90">
        <f t="shared" si="114"/>
        <v>10.11</v>
      </c>
      <c r="G1839" s="82" t="s">
        <v>34</v>
      </c>
      <c r="H1839" s="81" t="s">
        <v>14413</v>
      </c>
      <c r="I1839" s="81" t="s">
        <v>5614</v>
      </c>
      <c r="J1839" s="81" t="s">
        <v>135</v>
      </c>
      <c r="K1839" s="81"/>
      <c r="L1839" s="81"/>
      <c r="M1839" s="81"/>
      <c r="N1839" s="81"/>
      <c r="O1839" s="82"/>
      <c r="P1839" s="81"/>
      <c r="Q1839" s="81"/>
      <c r="R1839" s="81"/>
      <c r="S1839" s="81"/>
      <c r="T1839" s="81"/>
      <c r="U1839" s="81">
        <f t="shared" si="115"/>
        <v>0</v>
      </c>
      <c r="V1839" s="81">
        <f>IFERROR(VLOOKUP(A1839,'Competitors Links &amp; Pricings'!A:G,3,0),"")</f>
        <v>10.11</v>
      </c>
      <c r="W1839" s="81">
        <f>IFERROR(VLOOKUP(A1839,'Competitors Links &amp; Pricings'!A:G,5,0),"")</f>
        <v>10.53</v>
      </c>
      <c r="X1839" s="81">
        <f>IFERROR(VLOOKUP(A1839,'Competitors Links &amp; Pricings'!A:G,7,0),"")</f>
        <v>11.37</v>
      </c>
      <c r="Y1839" s="81">
        <f>IFERROR(VLOOKUP(A1839,'Competitors Links &amp; Pricings'!A:L,8,0),"")</f>
        <v>5</v>
      </c>
      <c r="Z1839" s="81">
        <f>IFERROR(VLOOKUP(A1839,'Competitors Links &amp; Pricings'!A:L,9,0),"")</f>
        <v>14.5</v>
      </c>
      <c r="AA1839" s="81">
        <f>IFERROR(VLOOKUP(A1839,'Competitors Links &amp; Pricings'!A:L,10,0),"")</f>
        <v>11</v>
      </c>
      <c r="AB1839" s="81">
        <f>IFERROR(VLOOKUP(A1839,'Competitors Links &amp; Pricings'!A:L,11,0),"")</f>
        <v>8.75</v>
      </c>
    </row>
    <row r="1840" spans="1:28" s="83" customFormat="1" ht="12" x14ac:dyDescent="0.25">
      <c r="A1840" s="81" t="s">
        <v>5615</v>
      </c>
      <c r="B1840" s="89">
        <v>0.37</v>
      </c>
      <c r="C1840" s="89">
        <v>0.45</v>
      </c>
      <c r="D1840" s="106">
        <f t="shared" si="112"/>
        <v>0.17777777777777781</v>
      </c>
      <c r="E1840" s="90">
        <f t="shared" si="113"/>
        <v>0</v>
      </c>
      <c r="F1840" s="90">
        <f t="shared" si="114"/>
        <v>0.44</v>
      </c>
      <c r="G1840" s="82" t="s">
        <v>34</v>
      </c>
      <c r="H1840" s="81" t="s">
        <v>5616</v>
      </c>
      <c r="I1840" s="81" t="s">
        <v>5617</v>
      </c>
      <c r="J1840" s="81" t="s">
        <v>135</v>
      </c>
      <c r="K1840" s="81"/>
      <c r="L1840" s="81"/>
      <c r="M1840" s="81"/>
      <c r="N1840" s="81"/>
      <c r="O1840" s="82"/>
      <c r="P1840" s="81"/>
      <c r="Q1840" s="81"/>
      <c r="R1840" s="81"/>
      <c r="S1840" s="81"/>
      <c r="T1840" s="81"/>
      <c r="U1840" s="81">
        <f t="shared" si="115"/>
        <v>0</v>
      </c>
      <c r="V1840" s="81">
        <f>IFERROR(VLOOKUP(A1840,'Competitors Links &amp; Pricings'!A:G,3,0),"")</f>
        <v>0.54</v>
      </c>
      <c r="W1840" s="81">
        <f>IFERROR(VLOOKUP(A1840,'Competitors Links &amp; Pricings'!A:G,5,0),"")</f>
        <v>0.44</v>
      </c>
      <c r="X1840" s="81">
        <f>IFERROR(VLOOKUP(A1840,'Competitors Links &amp; Pricings'!A:G,7,0),"")</f>
        <v>0.44</v>
      </c>
      <c r="Y1840" s="81">
        <f>IFERROR(VLOOKUP(A1840,'Competitors Links &amp; Pricings'!A:L,8,0),"")</f>
        <v>9</v>
      </c>
      <c r="Z1840" s="81">
        <f>IFERROR(VLOOKUP(A1840,'Competitors Links &amp; Pricings'!A:L,9,0),"")</f>
        <v>13</v>
      </c>
      <c r="AA1840" s="81">
        <f>IFERROR(VLOOKUP(A1840,'Competitors Links &amp; Pricings'!A:L,10,0),"")</f>
        <v>0.4</v>
      </c>
      <c r="AB1840" s="81">
        <f>IFERROR(VLOOKUP(A1840,'Competitors Links &amp; Pricings'!A:L,11,0),"")</f>
        <v>5</v>
      </c>
    </row>
    <row r="1841" spans="1:28" s="83" customFormat="1" ht="12" x14ac:dyDescent="0.25">
      <c r="A1841" s="81" t="s">
        <v>5618</v>
      </c>
      <c r="B1841" s="89">
        <v>0.08</v>
      </c>
      <c r="C1841" s="89">
        <v>0.1</v>
      </c>
      <c r="D1841" s="106">
        <f t="shared" si="112"/>
        <v>0.20000000000000004</v>
      </c>
      <c r="E1841" s="90">
        <f t="shared" si="113"/>
        <v>0</v>
      </c>
      <c r="F1841" s="90">
        <f t="shared" si="114"/>
        <v>0.1</v>
      </c>
      <c r="G1841" s="82" t="s">
        <v>34</v>
      </c>
      <c r="H1841" s="81" t="s">
        <v>5619</v>
      </c>
      <c r="I1841" s="81" t="s">
        <v>5620</v>
      </c>
      <c r="J1841" s="81" t="s">
        <v>5621</v>
      </c>
      <c r="K1841" s="81"/>
      <c r="L1841" s="81"/>
      <c r="M1841" s="81"/>
      <c r="N1841" s="81"/>
      <c r="O1841" s="82"/>
      <c r="P1841" s="81"/>
      <c r="Q1841" s="81"/>
      <c r="R1841" s="81"/>
      <c r="S1841" s="81"/>
      <c r="T1841" s="81"/>
      <c r="U1841" s="81">
        <f t="shared" si="115"/>
        <v>0</v>
      </c>
      <c r="V1841" s="81">
        <f>IFERROR(VLOOKUP(A1841,'Competitors Links &amp; Pricings'!A:G,3,0),"")</f>
        <v>0.1</v>
      </c>
      <c r="W1841" s="81">
        <f>IFERROR(VLOOKUP(A1841,'Competitors Links &amp; Pricings'!A:G,5,0),"")</f>
        <v>0.15</v>
      </c>
      <c r="X1841" s="81" t="str">
        <f>IFERROR(VLOOKUP(A1841,'Competitors Links &amp; Pricings'!A:G,7,0),"")</f>
        <v xml:space="preserve"> </v>
      </c>
      <c r="Y1841" s="81">
        <f>IFERROR(VLOOKUP(A1841,'Competitors Links &amp; Pricings'!A:L,8,0),"")</f>
        <v>1</v>
      </c>
      <c r="Z1841" s="81">
        <f>IFERROR(VLOOKUP(A1841,'Competitors Links &amp; Pricings'!A:L,9,0),"")</f>
        <v>1</v>
      </c>
      <c r="AA1841" s="81">
        <f>IFERROR(VLOOKUP(A1841,'Competitors Links &amp; Pricings'!A:L,10,0),"")</f>
        <v>0.01</v>
      </c>
      <c r="AB1841" s="81">
        <f>IFERROR(VLOOKUP(A1841,'Competitors Links &amp; Pricings'!A:L,11,0),"")</f>
        <v>1</v>
      </c>
    </row>
    <row r="1842" spans="1:28" s="92" customFormat="1" ht="12" x14ac:dyDescent="0.25">
      <c r="A1842" s="91" t="s">
        <v>5622</v>
      </c>
      <c r="B1842" s="89">
        <v>0.51</v>
      </c>
      <c r="C1842" s="89">
        <v>0.7</v>
      </c>
      <c r="D1842" s="106">
        <f t="shared" si="112"/>
        <v>0.27142857142857135</v>
      </c>
      <c r="E1842" s="90">
        <f t="shared" si="113"/>
        <v>0</v>
      </c>
      <c r="F1842" s="90">
        <f t="shared" si="114"/>
        <v>0.98</v>
      </c>
      <c r="G1842" s="100" t="s">
        <v>527</v>
      </c>
      <c r="H1842" s="101" t="s">
        <v>5623</v>
      </c>
      <c r="I1842" s="101" t="s">
        <v>5624</v>
      </c>
      <c r="J1842" s="101" t="s">
        <v>135</v>
      </c>
      <c r="K1842" s="101"/>
      <c r="L1842" s="101"/>
      <c r="M1842" s="101"/>
      <c r="N1842" s="101"/>
      <c r="O1842" s="100"/>
      <c r="P1842" s="101"/>
      <c r="Q1842" s="101"/>
      <c r="R1842" s="101"/>
      <c r="S1842" s="101"/>
      <c r="T1842" s="101"/>
      <c r="U1842" s="81">
        <f t="shared" si="115"/>
        <v>0</v>
      </c>
      <c r="V1842" s="101">
        <f>IFERROR(VLOOKUP(A1842,'Competitors Links &amp; Pricings'!A:G,3,0),"")</f>
        <v>0.98</v>
      </c>
      <c r="W1842" s="101" t="str">
        <f>IFERROR(VLOOKUP(A1842,'Competitors Links &amp; Pricings'!A:G,5,0),"")</f>
        <v xml:space="preserve"> </v>
      </c>
      <c r="X1842" s="101" t="str">
        <f>IFERROR(VLOOKUP(A1842,'Competitors Links &amp; Pricings'!A:G,7,0),"")</f>
        <v xml:space="preserve"> </v>
      </c>
      <c r="Y1842" s="101">
        <f>IFERROR(VLOOKUP(A1842,'Competitors Links &amp; Pricings'!A:L,8,0),"")</f>
        <v>0.25</v>
      </c>
      <c r="Z1842" s="101">
        <f>IFERROR(VLOOKUP(A1842,'Competitors Links &amp; Pricings'!A:L,9,0),"")</f>
        <v>0.25</v>
      </c>
      <c r="AA1842" s="101">
        <f>IFERROR(VLOOKUP(A1842,'Competitors Links &amp; Pricings'!A:L,10,0),"")</f>
        <v>0.5</v>
      </c>
      <c r="AB1842" s="101">
        <f>IFERROR(VLOOKUP(A1842,'Competitors Links &amp; Pricings'!A:L,11,0),"")</f>
        <v>1</v>
      </c>
    </row>
    <row r="1843" spans="1:28" s="83" customFormat="1" ht="12" x14ac:dyDescent="0.25">
      <c r="A1843" s="81" t="s">
        <v>5625</v>
      </c>
      <c r="B1843" s="89">
        <v>6.46</v>
      </c>
      <c r="C1843" s="89">
        <v>8.01</v>
      </c>
      <c r="D1843" s="106">
        <f t="shared" si="112"/>
        <v>0.19350811485642944</v>
      </c>
      <c r="E1843" s="90">
        <f t="shared" si="113"/>
        <v>0</v>
      </c>
      <c r="F1843" s="90">
        <f t="shared" si="114"/>
        <v>9.08</v>
      </c>
      <c r="G1843" s="82" t="s">
        <v>34</v>
      </c>
      <c r="H1843" s="81" t="s">
        <v>5626</v>
      </c>
      <c r="I1843" s="81" t="s">
        <v>5627</v>
      </c>
      <c r="J1843" s="81" t="s">
        <v>135</v>
      </c>
      <c r="K1843" s="81"/>
      <c r="L1843" s="81"/>
      <c r="M1843" s="81"/>
      <c r="N1843" s="81"/>
      <c r="O1843" s="82"/>
      <c r="P1843" s="81"/>
      <c r="Q1843" s="81"/>
      <c r="R1843" s="81"/>
      <c r="S1843" s="81"/>
      <c r="T1843" s="81"/>
      <c r="U1843" s="81">
        <f t="shared" si="115"/>
        <v>0</v>
      </c>
      <c r="V1843" s="81">
        <f>IFERROR(VLOOKUP(A1843,'Competitors Links &amp; Pricings'!A:G,3,0),"")</f>
        <v>9.08</v>
      </c>
      <c r="W1843" s="81">
        <f>IFERROR(VLOOKUP(A1843,'Competitors Links &amp; Pricings'!A:G,5,0),"")</f>
        <v>9.75</v>
      </c>
      <c r="X1843" s="81">
        <f>IFERROR(VLOOKUP(A1843,'Competitors Links &amp; Pricings'!A:G,7,0),"")</f>
        <v>9.08</v>
      </c>
      <c r="Y1843" s="81">
        <f>IFERROR(VLOOKUP(A1843,'Competitors Links &amp; Pricings'!A:L,8,0),"")</f>
        <v>1.18</v>
      </c>
      <c r="Z1843" s="81">
        <f>IFERROR(VLOOKUP(A1843,'Competitors Links &amp; Pricings'!A:L,9,0),"")</f>
        <v>9.5</v>
      </c>
      <c r="AA1843" s="81">
        <f>IFERROR(VLOOKUP(A1843,'Competitors Links &amp; Pricings'!A:L,10,0),"")</f>
        <v>1.07</v>
      </c>
      <c r="AB1843" s="81">
        <f>IFERROR(VLOOKUP(A1843,'Competitors Links &amp; Pricings'!A:L,11,0),"")</f>
        <v>6.25</v>
      </c>
    </row>
    <row r="1844" spans="1:28" s="83" customFormat="1" ht="12" x14ac:dyDescent="0.25">
      <c r="A1844" s="81" t="s">
        <v>5628</v>
      </c>
      <c r="B1844" s="89">
        <v>7.16</v>
      </c>
      <c r="C1844" s="89">
        <v>8.6999999999999993</v>
      </c>
      <c r="D1844" s="106">
        <f t="shared" si="112"/>
        <v>0.17701149425287349</v>
      </c>
      <c r="E1844" s="90">
        <f t="shared" si="113"/>
        <v>0</v>
      </c>
      <c r="F1844" s="90">
        <f t="shared" si="114"/>
        <v>8</v>
      </c>
      <c r="G1844" s="82" t="s">
        <v>34</v>
      </c>
      <c r="H1844" s="81" t="s">
        <v>5629</v>
      </c>
      <c r="I1844" s="81" t="s">
        <v>5630</v>
      </c>
      <c r="J1844" s="81" t="s">
        <v>5588</v>
      </c>
      <c r="K1844" s="81"/>
      <c r="L1844" s="81"/>
      <c r="M1844" s="81"/>
      <c r="N1844" s="81"/>
      <c r="O1844" s="82"/>
      <c r="P1844" s="81"/>
      <c r="Q1844" s="81"/>
      <c r="R1844" s="81"/>
      <c r="S1844" s="81"/>
      <c r="T1844" s="81"/>
      <c r="U1844" s="81">
        <f t="shared" si="115"/>
        <v>0</v>
      </c>
      <c r="V1844" s="81">
        <f>IFERROR(VLOOKUP(A1844,'Competitors Links &amp; Pricings'!A:G,3,0),"")</f>
        <v>8.59</v>
      </c>
      <c r="W1844" s="81">
        <f>IFERROR(VLOOKUP(A1844,'Competitors Links &amp; Pricings'!A:G,5,0),"")</f>
        <v>8</v>
      </c>
      <c r="X1844" s="81">
        <f>IFERROR(VLOOKUP(A1844,'Competitors Links &amp; Pricings'!A:G,7,0),"")</f>
        <v>10.29</v>
      </c>
      <c r="Y1844" s="81">
        <f>IFERROR(VLOOKUP(A1844,'Competitors Links &amp; Pricings'!A:L,8,0),"")</f>
        <v>0.5</v>
      </c>
      <c r="Z1844" s="81">
        <f>IFERROR(VLOOKUP(A1844,'Competitors Links &amp; Pricings'!A:L,9,0),"")</f>
        <v>1.5</v>
      </c>
      <c r="AA1844" s="81">
        <f>IFERROR(VLOOKUP(A1844,'Competitors Links &amp; Pricings'!A:L,10,0),"")</f>
        <v>0.06</v>
      </c>
      <c r="AB1844" s="81">
        <f>IFERROR(VLOOKUP(A1844,'Competitors Links &amp; Pricings'!A:L,11,0),"")</f>
        <v>1.25</v>
      </c>
    </row>
    <row r="1845" spans="1:28" s="83" customFormat="1" ht="12" x14ac:dyDescent="0.25">
      <c r="A1845" s="81" t="s">
        <v>5631</v>
      </c>
      <c r="B1845" s="89">
        <v>1.02</v>
      </c>
      <c r="C1845" s="89">
        <v>1.34</v>
      </c>
      <c r="D1845" s="106">
        <f t="shared" si="112"/>
        <v>0.23880597014925375</v>
      </c>
      <c r="E1845" s="90">
        <f t="shared" si="113"/>
        <v>0</v>
      </c>
      <c r="F1845" s="90">
        <f t="shared" si="114"/>
        <v>2.0499999999999998</v>
      </c>
      <c r="G1845" s="82" t="s">
        <v>60</v>
      </c>
      <c r="H1845" s="81" t="s">
        <v>5632</v>
      </c>
      <c r="I1845" s="81" t="s">
        <v>5633</v>
      </c>
      <c r="J1845" s="81" t="s">
        <v>3591</v>
      </c>
      <c r="K1845" s="81"/>
      <c r="L1845" s="81"/>
      <c r="M1845" s="81"/>
      <c r="N1845" s="81"/>
      <c r="O1845" s="82"/>
      <c r="P1845" s="81"/>
      <c r="Q1845" s="81"/>
      <c r="R1845" s="81"/>
      <c r="S1845" s="81"/>
      <c r="T1845" s="81"/>
      <c r="U1845" s="81">
        <f t="shared" si="115"/>
        <v>0</v>
      </c>
      <c r="V1845" s="81">
        <f>IFERROR(VLOOKUP(A1845,'Competitors Links &amp; Pricings'!A:G,3,0),"")</f>
        <v>2.0499999999999998</v>
      </c>
      <c r="W1845" s="81">
        <f>IFERROR(VLOOKUP(A1845,'Competitors Links &amp; Pricings'!A:G,5,0),"")</f>
        <v>2.06</v>
      </c>
      <c r="X1845" s="81">
        <f>IFERROR(VLOOKUP(A1845,'Competitors Links &amp; Pricings'!A:G,7,0),"")</f>
        <v>2.4</v>
      </c>
      <c r="Y1845" s="81">
        <f>IFERROR(VLOOKUP(A1845,'Competitors Links &amp; Pricings'!A:L,8,0),"")</f>
        <v>2.25</v>
      </c>
      <c r="Z1845" s="81">
        <f>IFERROR(VLOOKUP(A1845,'Competitors Links &amp; Pricings'!A:L,9,0),"")</f>
        <v>6</v>
      </c>
      <c r="AA1845" s="81">
        <f>IFERROR(VLOOKUP(A1845,'Competitors Links &amp; Pricings'!A:L,10,0),"")</f>
        <v>0.52</v>
      </c>
      <c r="AB1845" s="81">
        <f>IFERROR(VLOOKUP(A1845,'Competitors Links &amp; Pricings'!A:L,11,0),"")</f>
        <v>1.64</v>
      </c>
    </row>
    <row r="1846" spans="1:28" s="83" customFormat="1" ht="12" x14ac:dyDescent="0.25">
      <c r="A1846" s="81" t="s">
        <v>5634</v>
      </c>
      <c r="B1846" s="89">
        <v>0.48</v>
      </c>
      <c r="C1846" s="89">
        <v>0.57999999999999996</v>
      </c>
      <c r="D1846" s="106">
        <f t="shared" si="112"/>
        <v>0.17241379310344826</v>
      </c>
      <c r="E1846" s="90">
        <f t="shared" si="113"/>
        <v>0</v>
      </c>
      <c r="F1846" s="90">
        <f t="shared" si="114"/>
        <v>0.5</v>
      </c>
      <c r="G1846" s="82" t="s">
        <v>34</v>
      </c>
      <c r="H1846" s="81" t="s">
        <v>5635</v>
      </c>
      <c r="I1846" s="81" t="s">
        <v>5636</v>
      </c>
      <c r="J1846" s="81" t="s">
        <v>169</v>
      </c>
      <c r="K1846" s="81"/>
      <c r="L1846" s="81"/>
      <c r="M1846" s="81"/>
      <c r="N1846" s="81"/>
      <c r="O1846" s="82"/>
      <c r="P1846" s="81"/>
      <c r="Q1846" s="81"/>
      <c r="R1846" s="81"/>
      <c r="S1846" s="81"/>
      <c r="T1846" s="81"/>
      <c r="U1846" s="81">
        <f t="shared" si="115"/>
        <v>0</v>
      </c>
      <c r="V1846" s="81">
        <f>IFERROR(VLOOKUP(A1846,'Competitors Links &amp; Pricings'!A:G,3,0),"")</f>
        <v>0.62</v>
      </c>
      <c r="W1846" s="81">
        <f>IFERROR(VLOOKUP(A1846,'Competitors Links &amp; Pricings'!A:G,5,0),"")</f>
        <v>0.56999999999999995</v>
      </c>
      <c r="X1846" s="81">
        <f>IFERROR(VLOOKUP(A1846,'Competitors Links &amp; Pricings'!A:G,7,0),"")</f>
        <v>0.5</v>
      </c>
      <c r="Y1846" s="81">
        <f>IFERROR(VLOOKUP(A1846,'Competitors Links &amp; Pricings'!A:L,8,0),"")</f>
        <v>1</v>
      </c>
      <c r="Z1846" s="81">
        <f>IFERROR(VLOOKUP(A1846,'Competitors Links &amp; Pricings'!A:L,9,0),"")</f>
        <v>2</v>
      </c>
      <c r="AA1846" s="81">
        <f>IFERROR(VLOOKUP(A1846,'Competitors Links &amp; Pricings'!A:L,10,0),"")</f>
        <v>0.25</v>
      </c>
      <c r="AB1846" s="81">
        <f>IFERROR(VLOOKUP(A1846,'Competitors Links &amp; Pricings'!A:L,11,0),"")</f>
        <v>1</v>
      </c>
    </row>
    <row r="1847" spans="1:28" s="83" customFormat="1" ht="12" x14ac:dyDescent="0.25">
      <c r="A1847" s="81" t="s">
        <v>5637</v>
      </c>
      <c r="B1847" s="89">
        <v>2.46</v>
      </c>
      <c r="C1847" s="89">
        <v>2.95</v>
      </c>
      <c r="D1847" s="106">
        <f t="shared" si="112"/>
        <v>0.16610169491525431</v>
      </c>
      <c r="E1847" s="90">
        <f t="shared" si="113"/>
        <v>0</v>
      </c>
      <c r="F1847" s="90">
        <f t="shared" si="114"/>
        <v>2.99</v>
      </c>
      <c r="G1847" s="82" t="s">
        <v>34</v>
      </c>
      <c r="H1847" s="81" t="s">
        <v>5638</v>
      </c>
      <c r="I1847" s="81" t="s">
        <v>5639</v>
      </c>
      <c r="J1847" s="81" t="s">
        <v>135</v>
      </c>
      <c r="K1847" s="81"/>
      <c r="L1847" s="81"/>
      <c r="M1847" s="81"/>
      <c r="N1847" s="81"/>
      <c r="O1847" s="82"/>
      <c r="P1847" s="81"/>
      <c r="Q1847" s="81"/>
      <c r="R1847" s="81"/>
      <c r="S1847" s="81"/>
      <c r="T1847" s="81"/>
      <c r="U1847" s="81">
        <f t="shared" si="115"/>
        <v>0</v>
      </c>
      <c r="V1847" s="81">
        <f>IFERROR(VLOOKUP(A1847,'Competitors Links &amp; Pricings'!A:G,3,0),"")</f>
        <v>2.99</v>
      </c>
      <c r="W1847" s="81">
        <f>IFERROR(VLOOKUP(A1847,'Competitors Links &amp; Pricings'!A:G,5,0),"")</f>
        <v>2.99</v>
      </c>
      <c r="X1847" s="81">
        <f>IFERROR(VLOOKUP(A1847,'Competitors Links &amp; Pricings'!A:G,7,0),"")</f>
        <v>3.57</v>
      </c>
      <c r="Y1847" s="81">
        <f>IFERROR(VLOOKUP(A1847,'Competitors Links &amp; Pricings'!A:L,8,0),"")</f>
        <v>2</v>
      </c>
      <c r="Z1847" s="81">
        <f>IFERROR(VLOOKUP(A1847,'Competitors Links &amp; Pricings'!A:L,9,0),"")</f>
        <v>3</v>
      </c>
      <c r="AA1847" s="81">
        <f>IFERROR(VLOOKUP(A1847,'Competitors Links &amp; Pricings'!A:L,10,0),"")</f>
        <v>0.1</v>
      </c>
      <c r="AB1847" s="81">
        <f>IFERROR(VLOOKUP(A1847,'Competitors Links &amp; Pricings'!A:L,11,0),"")</f>
        <v>2</v>
      </c>
    </row>
    <row r="1848" spans="1:28" s="83" customFormat="1" ht="12" x14ac:dyDescent="0.25">
      <c r="A1848" s="81" t="s">
        <v>5640</v>
      </c>
      <c r="B1848" s="89">
        <v>5.31</v>
      </c>
      <c r="C1848" s="89">
        <v>5.93</v>
      </c>
      <c r="D1848" s="106">
        <f t="shared" si="112"/>
        <v>0.10455311973018552</v>
      </c>
      <c r="E1848" s="90">
        <f t="shared" si="113"/>
        <v>0</v>
      </c>
      <c r="F1848" s="90">
        <f t="shared" si="114"/>
        <v>6.45</v>
      </c>
      <c r="G1848" s="82" t="s">
        <v>34</v>
      </c>
      <c r="H1848" s="81" t="s">
        <v>5641</v>
      </c>
      <c r="I1848" s="81" t="s">
        <v>5642</v>
      </c>
      <c r="J1848" s="81" t="s">
        <v>135</v>
      </c>
      <c r="K1848" s="81"/>
      <c r="L1848" s="81"/>
      <c r="M1848" s="81"/>
      <c r="N1848" s="81"/>
      <c r="O1848" s="82"/>
      <c r="P1848" s="81"/>
      <c r="Q1848" s="81"/>
      <c r="R1848" s="81"/>
      <c r="S1848" s="81"/>
      <c r="T1848" s="81"/>
      <c r="U1848" s="81">
        <f t="shared" si="115"/>
        <v>0</v>
      </c>
      <c r="V1848" s="81">
        <f>IFERROR(VLOOKUP(A1848,'Competitors Links &amp; Pricings'!A:G,3,0),"")</f>
        <v>120.5</v>
      </c>
      <c r="W1848" s="81">
        <f>IFERROR(VLOOKUP(A1848,'Competitors Links &amp; Pricings'!A:G,5,0),"")</f>
        <v>6.45</v>
      </c>
      <c r="X1848" s="81">
        <f>IFERROR(VLOOKUP(A1848,'Competitors Links &amp; Pricings'!A:G,7,0),"")</f>
        <v>9</v>
      </c>
      <c r="Y1848" s="81">
        <f>IFERROR(VLOOKUP(A1848,'Competitors Links &amp; Pricings'!A:L,8,0),"")</f>
        <v>2</v>
      </c>
      <c r="Z1848" s="81">
        <f>IFERROR(VLOOKUP(A1848,'Competitors Links &amp; Pricings'!A:L,9,0),"")</f>
        <v>2</v>
      </c>
      <c r="AA1848" s="81">
        <f>IFERROR(VLOOKUP(A1848,'Competitors Links &amp; Pricings'!A:L,10,0),"")</f>
        <v>0.7</v>
      </c>
      <c r="AB1848" s="81">
        <f>IFERROR(VLOOKUP(A1848,'Competitors Links &amp; Pricings'!A:L,11,0),"")</f>
        <v>2</v>
      </c>
    </row>
    <row r="1849" spans="1:28" s="83" customFormat="1" ht="12" x14ac:dyDescent="0.25">
      <c r="A1849" s="81" t="s">
        <v>5643</v>
      </c>
      <c r="B1849" s="89">
        <v>0.46</v>
      </c>
      <c r="C1849" s="89">
        <v>0.56999999999999995</v>
      </c>
      <c r="D1849" s="106">
        <f t="shared" si="112"/>
        <v>0.19298245614035078</v>
      </c>
      <c r="E1849" s="90">
        <f t="shared" si="113"/>
        <v>0</v>
      </c>
      <c r="F1849" s="90">
        <f t="shared" si="114"/>
        <v>0.56000000000000005</v>
      </c>
      <c r="G1849" s="82" t="s">
        <v>34</v>
      </c>
      <c r="H1849" s="81" t="s">
        <v>5644</v>
      </c>
      <c r="I1849" s="81" t="s">
        <v>5645</v>
      </c>
      <c r="J1849" s="81" t="s">
        <v>169</v>
      </c>
      <c r="K1849" s="81"/>
      <c r="L1849" s="81"/>
      <c r="M1849" s="81"/>
      <c r="N1849" s="81"/>
      <c r="O1849" s="82"/>
      <c r="P1849" s="81"/>
      <c r="Q1849" s="81"/>
      <c r="R1849" s="81"/>
      <c r="S1849" s="81"/>
      <c r="T1849" s="81"/>
      <c r="U1849" s="81">
        <f t="shared" si="115"/>
        <v>0</v>
      </c>
      <c r="V1849" s="81">
        <f>IFERROR(VLOOKUP(A1849,'Competitors Links &amp; Pricings'!A:G,3,0),"")</f>
        <v>0.56000000000000005</v>
      </c>
      <c r="W1849" s="81">
        <f>IFERROR(VLOOKUP(A1849,'Competitors Links &amp; Pricings'!A:G,5,0),"")</f>
        <v>0.6</v>
      </c>
      <c r="X1849" s="81">
        <f>IFERROR(VLOOKUP(A1849,'Competitors Links &amp; Pricings'!A:G,7,0),"")</f>
        <v>0.82</v>
      </c>
      <c r="Y1849" s="81">
        <f>IFERROR(VLOOKUP(A1849,'Competitors Links &amp; Pricings'!A:L,8,0),"")</f>
        <v>1</v>
      </c>
      <c r="Z1849" s="81">
        <f>IFERROR(VLOOKUP(A1849,'Competitors Links &amp; Pricings'!A:L,9,0),"")</f>
        <v>2</v>
      </c>
      <c r="AA1849" s="81">
        <f>IFERROR(VLOOKUP(A1849,'Competitors Links &amp; Pricings'!A:L,10,0),"")</f>
        <v>0.02</v>
      </c>
      <c r="AB1849" s="81">
        <f>IFERROR(VLOOKUP(A1849,'Competitors Links &amp; Pricings'!A:L,11,0),"")</f>
        <v>1</v>
      </c>
    </row>
    <row r="1850" spans="1:28" s="83" customFormat="1" ht="12" x14ac:dyDescent="0.25">
      <c r="A1850" s="81" t="s">
        <v>5646</v>
      </c>
      <c r="B1850" s="89">
        <v>1.0900000000000001</v>
      </c>
      <c r="C1850" s="89">
        <v>1.43</v>
      </c>
      <c r="D1850" s="106">
        <f t="shared" si="112"/>
        <v>0.23776223776223768</v>
      </c>
      <c r="E1850" s="90">
        <f t="shared" si="113"/>
        <v>0</v>
      </c>
      <c r="F1850" s="90">
        <f t="shared" si="114"/>
        <v>1.39</v>
      </c>
      <c r="G1850" s="82" t="s">
        <v>34</v>
      </c>
      <c r="H1850" s="81" t="s">
        <v>5647</v>
      </c>
      <c r="I1850" s="81" t="s">
        <v>5648</v>
      </c>
      <c r="J1850" s="81" t="s">
        <v>135</v>
      </c>
      <c r="K1850" s="81"/>
      <c r="L1850" s="81"/>
      <c r="M1850" s="81"/>
      <c r="N1850" s="81"/>
      <c r="O1850" s="82"/>
      <c r="P1850" s="81"/>
      <c r="Q1850" s="81"/>
      <c r="R1850" s="81"/>
      <c r="S1850" s="81"/>
      <c r="T1850" s="81"/>
      <c r="U1850" s="81">
        <f t="shared" si="115"/>
        <v>0</v>
      </c>
      <c r="V1850" s="81">
        <f>IFERROR(VLOOKUP(A1850,'Competitors Links &amp; Pricings'!A:G,3,0),"")</f>
        <v>1.39</v>
      </c>
      <c r="W1850" s="81">
        <f>IFERROR(VLOOKUP(A1850,'Competitors Links &amp; Pricings'!A:G,5,0),"")</f>
        <v>1.69</v>
      </c>
      <c r="X1850" s="81" t="str">
        <f>IFERROR(VLOOKUP(A1850,'Competitors Links &amp; Pricings'!A:G,7,0),"")</f>
        <v xml:space="preserve"> </v>
      </c>
      <c r="Y1850" s="81">
        <f>IFERROR(VLOOKUP(A1850,'Competitors Links &amp; Pricings'!A:L,8,0),"")</f>
        <v>0.5</v>
      </c>
      <c r="Z1850" s="81">
        <f>IFERROR(VLOOKUP(A1850,'Competitors Links &amp; Pricings'!A:L,9,0),"")</f>
        <v>0.5</v>
      </c>
      <c r="AA1850" s="81">
        <f>IFERROR(VLOOKUP(A1850,'Competitors Links &amp; Pricings'!A:L,10,0),"")</f>
        <v>0.25</v>
      </c>
      <c r="AB1850" s="81">
        <f>IFERROR(VLOOKUP(A1850,'Competitors Links &amp; Pricings'!A:L,11,0),"")</f>
        <v>2.5</v>
      </c>
    </row>
    <row r="1851" spans="1:28" s="83" customFormat="1" ht="12" x14ac:dyDescent="0.25">
      <c r="A1851" s="81" t="s">
        <v>5649</v>
      </c>
      <c r="B1851" s="89">
        <v>0.36</v>
      </c>
      <c r="C1851" s="89">
        <v>0.44</v>
      </c>
      <c r="D1851" s="106">
        <f t="shared" si="112"/>
        <v>0.18181818181818185</v>
      </c>
      <c r="E1851" s="90">
        <f t="shared" si="113"/>
        <v>0</v>
      </c>
      <c r="F1851" s="90">
        <f t="shared" si="114"/>
        <v>0.41</v>
      </c>
      <c r="G1851" s="82" t="s">
        <v>34</v>
      </c>
      <c r="H1851" s="81">
        <v>310861</v>
      </c>
      <c r="I1851" s="81" t="s">
        <v>5650</v>
      </c>
      <c r="J1851" s="81" t="s">
        <v>135</v>
      </c>
      <c r="K1851" s="81"/>
      <c r="L1851" s="81"/>
      <c r="M1851" s="81"/>
      <c r="N1851" s="81"/>
      <c r="O1851" s="82"/>
      <c r="P1851" s="81"/>
      <c r="Q1851" s="81"/>
      <c r="R1851" s="81"/>
      <c r="S1851" s="81"/>
      <c r="T1851" s="81"/>
      <c r="U1851" s="81">
        <f t="shared" si="115"/>
        <v>0</v>
      </c>
      <c r="V1851" s="81">
        <f>IFERROR(VLOOKUP(A1851,'Competitors Links &amp; Pricings'!A:G,3,0),"")</f>
        <v>0.5</v>
      </c>
      <c r="W1851" s="81">
        <f>IFERROR(VLOOKUP(A1851,'Competitors Links &amp; Pricings'!A:G,5,0),"")</f>
        <v>0.54</v>
      </c>
      <c r="X1851" s="81">
        <f>IFERROR(VLOOKUP(A1851,'Competitors Links &amp; Pricings'!A:G,7,0),"")</f>
        <v>0.41</v>
      </c>
      <c r="Y1851" s="81">
        <f>IFERROR(VLOOKUP(A1851,'Competitors Links &amp; Pricings'!A:L,8,0),"")</f>
        <v>1.5</v>
      </c>
      <c r="Z1851" s="81">
        <f>IFERROR(VLOOKUP(A1851,'Competitors Links &amp; Pricings'!A:L,9,0),"")</f>
        <v>1.5</v>
      </c>
      <c r="AA1851" s="81">
        <f>IFERROR(VLOOKUP(A1851,'Competitors Links &amp; Pricings'!A:L,10,0),"")</f>
        <v>0.25</v>
      </c>
      <c r="AB1851" s="81">
        <f>IFERROR(VLOOKUP(A1851,'Competitors Links &amp; Pricings'!A:L,11,0),"")</f>
        <v>1</v>
      </c>
    </row>
    <row r="1852" spans="1:28" s="83" customFormat="1" ht="12" x14ac:dyDescent="0.25">
      <c r="A1852" s="81" t="s">
        <v>5651</v>
      </c>
      <c r="B1852" s="89">
        <v>15.79</v>
      </c>
      <c r="C1852" s="89">
        <v>18.63</v>
      </c>
      <c r="D1852" s="106">
        <f t="shared" ref="D1852:D1915" si="116">(C1852-B1852)/C1852</f>
        <v>0.15244229736983361</v>
      </c>
      <c r="E1852" s="90">
        <f t="shared" si="113"/>
        <v>0</v>
      </c>
      <c r="F1852" s="90">
        <f t="shared" si="114"/>
        <v>16.45</v>
      </c>
      <c r="G1852" s="82" t="s">
        <v>34</v>
      </c>
      <c r="H1852" s="81">
        <v>14050</v>
      </c>
      <c r="I1852" s="81" t="s">
        <v>5652</v>
      </c>
      <c r="J1852" s="81" t="s">
        <v>5653</v>
      </c>
      <c r="K1852" s="81"/>
      <c r="L1852" s="81"/>
      <c r="M1852" s="81"/>
      <c r="N1852" s="81"/>
      <c r="O1852" s="82"/>
      <c r="P1852" s="81"/>
      <c r="Q1852" s="81"/>
      <c r="R1852" s="81"/>
      <c r="S1852" s="81"/>
      <c r="T1852" s="81"/>
      <c r="U1852" s="81">
        <f t="shared" si="115"/>
        <v>0</v>
      </c>
      <c r="V1852" s="81">
        <f>IFERROR(VLOOKUP(A1852,'Competitors Links &amp; Pricings'!A:G,3,0),"")</f>
        <v>18.41</v>
      </c>
      <c r="W1852" s="81">
        <f>IFERROR(VLOOKUP(A1852,'Competitors Links &amp; Pricings'!A:G,5,0),"")</f>
        <v>16.45</v>
      </c>
      <c r="X1852" s="81">
        <f>IFERROR(VLOOKUP(A1852,'Competitors Links &amp; Pricings'!A:G,7,0),"")</f>
        <v>20.5</v>
      </c>
      <c r="Y1852" s="81">
        <f>IFERROR(VLOOKUP(A1852,'Competitors Links &amp; Pricings'!A:L,8,0),"")</f>
        <v>1.25</v>
      </c>
      <c r="Z1852" s="81">
        <f>IFERROR(VLOOKUP(A1852,'Competitors Links &amp; Pricings'!A:L,9,0),"")</f>
        <v>2</v>
      </c>
      <c r="AA1852" s="81">
        <f>IFERROR(VLOOKUP(A1852,'Competitors Links &amp; Pricings'!A:L,10,0),"")</f>
        <v>1</v>
      </c>
      <c r="AB1852" s="81">
        <f>IFERROR(VLOOKUP(A1852,'Competitors Links &amp; Pricings'!A:L,11,0),"")</f>
        <v>4</v>
      </c>
    </row>
    <row r="1853" spans="1:28" s="83" customFormat="1" ht="12" x14ac:dyDescent="0.25">
      <c r="A1853" s="81" t="s">
        <v>5654</v>
      </c>
      <c r="B1853" s="89">
        <v>0.26</v>
      </c>
      <c r="C1853" s="89">
        <v>0.34</v>
      </c>
      <c r="D1853" s="106">
        <f t="shared" si="116"/>
        <v>0.23529411764705885</v>
      </c>
      <c r="E1853" s="90">
        <f t="shared" si="113"/>
        <v>0</v>
      </c>
      <c r="F1853" s="90">
        <f t="shared" si="114"/>
        <v>0.36</v>
      </c>
      <c r="G1853" s="82" t="s">
        <v>34</v>
      </c>
      <c r="H1853" s="81" t="s">
        <v>5655</v>
      </c>
      <c r="I1853" s="81" t="s">
        <v>5656</v>
      </c>
      <c r="J1853" s="81" t="s">
        <v>169</v>
      </c>
      <c r="K1853" s="81"/>
      <c r="L1853" s="81"/>
      <c r="M1853" s="81"/>
      <c r="N1853" s="81"/>
      <c r="O1853" s="82"/>
      <c r="P1853" s="81"/>
      <c r="Q1853" s="81"/>
      <c r="R1853" s="81"/>
      <c r="S1853" s="81"/>
      <c r="T1853" s="81"/>
      <c r="U1853" s="81">
        <f t="shared" si="115"/>
        <v>0</v>
      </c>
      <c r="V1853" s="81">
        <f>IFERROR(VLOOKUP(A1853,'Competitors Links &amp; Pricings'!A:G,3,0),"")</f>
        <v>0.36</v>
      </c>
      <c r="W1853" s="81">
        <f>IFERROR(VLOOKUP(A1853,'Competitors Links &amp; Pricings'!A:G,5,0),"")</f>
        <v>0.36</v>
      </c>
      <c r="X1853" s="81">
        <f>IFERROR(VLOOKUP(A1853,'Competitors Links &amp; Pricings'!A:G,7,0),"")</f>
        <v>0.36</v>
      </c>
      <c r="Y1853" s="81">
        <f>IFERROR(VLOOKUP(A1853,'Competitors Links &amp; Pricings'!A:L,8,0),"")</f>
        <v>0.3</v>
      </c>
      <c r="Z1853" s="81">
        <f>IFERROR(VLOOKUP(A1853,'Competitors Links &amp; Pricings'!A:L,9,0),"")</f>
        <v>1.5</v>
      </c>
      <c r="AA1853" s="81">
        <f>IFERROR(VLOOKUP(A1853,'Competitors Links &amp; Pricings'!A:L,10,0),"")</f>
        <v>0.01</v>
      </c>
      <c r="AB1853" s="81">
        <f>IFERROR(VLOOKUP(A1853,'Competitors Links &amp; Pricings'!A:L,11,0),"")</f>
        <v>0.15</v>
      </c>
    </row>
    <row r="1854" spans="1:28" s="83" customFormat="1" ht="12" x14ac:dyDescent="0.25">
      <c r="A1854" s="81" t="s">
        <v>5657</v>
      </c>
      <c r="B1854" s="89">
        <v>0.37</v>
      </c>
      <c r="C1854" s="89">
        <v>0.45</v>
      </c>
      <c r="D1854" s="106">
        <f t="shared" si="116"/>
        <v>0.17777777777777781</v>
      </c>
      <c r="E1854" s="90">
        <f t="shared" si="113"/>
        <v>0</v>
      </c>
      <c r="F1854" s="90">
        <f t="shared" si="114"/>
        <v>0.49</v>
      </c>
      <c r="G1854" s="82" t="s">
        <v>34</v>
      </c>
      <c r="H1854" s="81" t="s">
        <v>5658</v>
      </c>
      <c r="I1854" s="81" t="s">
        <v>5659</v>
      </c>
      <c r="J1854" s="81" t="s">
        <v>5621</v>
      </c>
      <c r="K1854" s="81"/>
      <c r="L1854" s="81"/>
      <c r="M1854" s="81"/>
      <c r="N1854" s="81"/>
      <c r="O1854" s="82"/>
      <c r="P1854" s="81"/>
      <c r="Q1854" s="81"/>
      <c r="R1854" s="81"/>
      <c r="S1854" s="81"/>
      <c r="T1854" s="81"/>
      <c r="U1854" s="81">
        <f t="shared" si="115"/>
        <v>0</v>
      </c>
      <c r="V1854" s="81">
        <f>IFERROR(VLOOKUP(A1854,'Competitors Links &amp; Pricings'!A:G,3,0),"")</f>
        <v>0.49</v>
      </c>
      <c r="W1854" s="81" t="str">
        <f>IFERROR(VLOOKUP(A1854,'Competitors Links &amp; Pricings'!A:G,5,0),"")</f>
        <v xml:space="preserve"> </v>
      </c>
      <c r="X1854" s="81" t="str">
        <f>IFERROR(VLOOKUP(A1854,'Competitors Links &amp; Pricings'!A:G,7,0),"")</f>
        <v xml:space="preserve"> </v>
      </c>
      <c r="Y1854" s="81">
        <f>IFERROR(VLOOKUP(A1854,'Competitors Links &amp; Pricings'!A:L,8,0),"")</f>
        <v>0.3</v>
      </c>
      <c r="Z1854" s="81">
        <f>IFERROR(VLOOKUP(A1854,'Competitors Links &amp; Pricings'!A:L,9,0),"")</f>
        <v>1.5</v>
      </c>
      <c r="AA1854" s="81">
        <f>IFERROR(VLOOKUP(A1854,'Competitors Links &amp; Pricings'!A:L,10,0),"")</f>
        <v>0.01</v>
      </c>
      <c r="AB1854" s="81">
        <f>IFERROR(VLOOKUP(A1854,'Competitors Links &amp; Pricings'!A:L,11,0),"")</f>
        <v>0.15</v>
      </c>
    </row>
    <row r="1855" spans="1:28" s="83" customFormat="1" ht="12" x14ac:dyDescent="0.25">
      <c r="A1855" s="81" t="s">
        <v>5660</v>
      </c>
      <c r="B1855" s="89">
        <v>68.59</v>
      </c>
      <c r="C1855" s="89">
        <v>81.650000000000006</v>
      </c>
      <c r="D1855" s="106">
        <f t="shared" si="116"/>
        <v>0.15995101041028784</v>
      </c>
      <c r="E1855" s="90">
        <f t="shared" si="113"/>
        <v>0</v>
      </c>
      <c r="F1855" s="90">
        <f t="shared" si="114"/>
        <v>88.75</v>
      </c>
      <c r="G1855" s="82" t="s">
        <v>34</v>
      </c>
      <c r="H1855" s="81" t="s">
        <v>5661</v>
      </c>
      <c r="I1855" s="81" t="s">
        <v>5662</v>
      </c>
      <c r="J1855" s="81" t="s">
        <v>135</v>
      </c>
      <c r="K1855" s="81"/>
      <c r="L1855" s="81"/>
      <c r="M1855" s="81"/>
      <c r="N1855" s="81"/>
      <c r="O1855" s="82"/>
      <c r="P1855" s="81"/>
      <c r="Q1855" s="81"/>
      <c r="R1855" s="81"/>
      <c r="S1855" s="81"/>
      <c r="T1855" s="81"/>
      <c r="U1855" s="81">
        <f t="shared" si="115"/>
        <v>0</v>
      </c>
      <c r="V1855" s="81">
        <f>IFERROR(VLOOKUP(A1855,'Competitors Links &amp; Pricings'!A:G,3,0),"")</f>
        <v>88.75</v>
      </c>
      <c r="W1855" s="81">
        <f>IFERROR(VLOOKUP(A1855,'Competitors Links &amp; Pricings'!A:G,5,0),"")</f>
        <v>120.47</v>
      </c>
      <c r="X1855" s="81">
        <f>IFERROR(VLOOKUP(A1855,'Competitors Links &amp; Pricings'!A:G,7,0),"")</f>
        <v>106.33</v>
      </c>
      <c r="Y1855" s="81">
        <f>IFERROR(VLOOKUP(A1855,'Competitors Links &amp; Pricings'!A:L,8,0),"")</f>
        <v>4</v>
      </c>
      <c r="Z1855" s="81">
        <f>IFERROR(VLOOKUP(A1855,'Competitors Links &amp; Pricings'!A:L,9,0),"")</f>
        <v>147</v>
      </c>
      <c r="AA1855" s="81">
        <f>IFERROR(VLOOKUP(A1855,'Competitors Links &amp; Pricings'!A:L,10,0),"")</f>
        <v>15</v>
      </c>
      <c r="AB1855" s="81">
        <f>IFERROR(VLOOKUP(A1855,'Competitors Links &amp; Pricings'!A:L,11,0),"")</f>
        <v>4</v>
      </c>
    </row>
    <row r="1856" spans="1:28" s="92" customFormat="1" ht="12" x14ac:dyDescent="0.25">
      <c r="A1856" s="91" t="s">
        <v>5663</v>
      </c>
      <c r="B1856" s="89">
        <v>56.69</v>
      </c>
      <c r="C1856" s="89">
        <v>69.099999999999994</v>
      </c>
      <c r="D1856" s="106">
        <f t="shared" si="116"/>
        <v>0.17959479015918955</v>
      </c>
      <c r="E1856" s="90">
        <f t="shared" si="113"/>
        <v>0</v>
      </c>
      <c r="F1856" s="90">
        <f t="shared" si="114"/>
        <v>65.84</v>
      </c>
      <c r="G1856" s="100" t="s">
        <v>34</v>
      </c>
      <c r="H1856" s="101" t="s">
        <v>5664</v>
      </c>
      <c r="I1856" s="101" t="s">
        <v>5665</v>
      </c>
      <c r="J1856" s="101" t="s">
        <v>5666</v>
      </c>
      <c r="K1856" s="101"/>
      <c r="L1856" s="101"/>
      <c r="M1856" s="101"/>
      <c r="N1856" s="101"/>
      <c r="O1856" s="100"/>
      <c r="P1856" s="101"/>
      <c r="Q1856" s="101"/>
      <c r="R1856" s="101"/>
      <c r="S1856" s="101"/>
      <c r="T1856" s="101"/>
      <c r="U1856" s="81">
        <f t="shared" si="115"/>
        <v>0</v>
      </c>
      <c r="V1856" s="101">
        <f>IFERROR(VLOOKUP(A1856,'Competitors Links &amp; Pricings'!A:G,3,0),"")</f>
        <v>65.84</v>
      </c>
      <c r="W1856" s="101" t="str">
        <f>IFERROR(VLOOKUP(A1856,'Competitors Links &amp; Pricings'!A:G,5,0),"")</f>
        <v xml:space="preserve"> </v>
      </c>
      <c r="X1856" s="101" t="str">
        <f>IFERROR(VLOOKUP(A1856,'Competitors Links &amp; Pricings'!A:G,7,0),"")</f>
        <v xml:space="preserve"> </v>
      </c>
      <c r="Y1856" s="101">
        <f>IFERROR(VLOOKUP(A1856,'Competitors Links &amp; Pricings'!A:L,8,0),"")</f>
        <v>4</v>
      </c>
      <c r="Z1856" s="101">
        <f>IFERROR(VLOOKUP(A1856,'Competitors Links &amp; Pricings'!A:L,9,0),"")</f>
        <v>4</v>
      </c>
      <c r="AA1856" s="101">
        <f>IFERROR(VLOOKUP(A1856,'Competitors Links &amp; Pricings'!A:L,10,0),"")</f>
        <v>1.5</v>
      </c>
      <c r="AB1856" s="101">
        <f>IFERROR(VLOOKUP(A1856,'Competitors Links &amp; Pricings'!A:L,11,0),"")</f>
        <v>7.5</v>
      </c>
    </row>
    <row r="1857" spans="1:28" s="83" customFormat="1" ht="12" x14ac:dyDescent="0.25">
      <c r="A1857" s="81" t="s">
        <v>5667</v>
      </c>
      <c r="B1857" s="89">
        <v>5.42</v>
      </c>
      <c r="C1857" s="89">
        <v>6.45</v>
      </c>
      <c r="D1857" s="106">
        <f t="shared" si="116"/>
        <v>0.15968992248062019</v>
      </c>
      <c r="E1857" s="90">
        <f t="shared" si="113"/>
        <v>0</v>
      </c>
      <c r="F1857" s="90">
        <f t="shared" si="114"/>
        <v>6.59</v>
      </c>
      <c r="G1857" s="82" t="s">
        <v>34</v>
      </c>
      <c r="H1857" s="81" t="s">
        <v>5668</v>
      </c>
      <c r="I1857" s="81" t="s">
        <v>5669</v>
      </c>
      <c r="J1857" s="81" t="s">
        <v>5588</v>
      </c>
      <c r="K1857" s="81"/>
      <c r="L1857" s="81"/>
      <c r="M1857" s="81"/>
      <c r="N1857" s="81"/>
      <c r="O1857" s="82"/>
      <c r="P1857" s="81"/>
      <c r="Q1857" s="81"/>
      <c r="R1857" s="81"/>
      <c r="S1857" s="81"/>
      <c r="T1857" s="81"/>
      <c r="U1857" s="81">
        <f t="shared" si="115"/>
        <v>0</v>
      </c>
      <c r="V1857" s="81">
        <f>IFERROR(VLOOKUP(A1857,'Competitors Links &amp; Pricings'!A:G,3,0),"")</f>
        <v>7.41</v>
      </c>
      <c r="W1857" s="81">
        <f>IFERROR(VLOOKUP(A1857,'Competitors Links &amp; Pricings'!A:G,5,0),"")</f>
        <v>6.59</v>
      </c>
      <c r="X1857" s="81" t="str">
        <f>IFERROR(VLOOKUP(A1857,'Competitors Links &amp; Pricings'!A:G,7,0),"")</f>
        <v xml:space="preserve"> </v>
      </c>
      <c r="Y1857" s="81">
        <f>IFERROR(VLOOKUP(A1857,'Competitors Links &amp; Pricings'!A:L,8,0),"")</f>
        <v>0.5</v>
      </c>
      <c r="Z1857" s="81">
        <f>IFERROR(VLOOKUP(A1857,'Competitors Links &amp; Pricings'!A:L,9,0),"")</f>
        <v>1.5</v>
      </c>
      <c r="AA1857" s="81">
        <f>IFERROR(VLOOKUP(A1857,'Competitors Links &amp; Pricings'!A:L,10,0),"")</f>
        <v>0.06</v>
      </c>
      <c r="AB1857" s="81">
        <f>IFERROR(VLOOKUP(A1857,'Competitors Links &amp; Pricings'!A:L,11,0),"")</f>
        <v>1.25</v>
      </c>
    </row>
    <row r="1858" spans="1:28" s="92" customFormat="1" ht="12" x14ac:dyDescent="0.25">
      <c r="A1858" s="91" t="s">
        <v>5670</v>
      </c>
      <c r="B1858" s="89">
        <v>22.36</v>
      </c>
      <c r="C1858" s="89">
        <v>28.83</v>
      </c>
      <c r="D1858" s="106">
        <f t="shared" si="116"/>
        <v>0.22441900797780087</v>
      </c>
      <c r="E1858" s="90">
        <f t="shared" ref="E1858:E1921" si="117">MIN(K1858:T1858)</f>
        <v>0</v>
      </c>
      <c r="F1858" s="90">
        <f t="shared" ref="F1858:F1921" si="118">MIN(V1858:X1858)</f>
        <v>0</v>
      </c>
      <c r="G1858" s="100" t="s">
        <v>527</v>
      </c>
      <c r="H1858" s="101" t="s">
        <v>5671</v>
      </c>
      <c r="I1858" s="101" t="s">
        <v>5672</v>
      </c>
      <c r="J1858" s="101" t="s">
        <v>5666</v>
      </c>
      <c r="K1858" s="101"/>
      <c r="L1858" s="101"/>
      <c r="M1858" s="101"/>
      <c r="N1858" s="101"/>
      <c r="O1858" s="100"/>
      <c r="P1858" s="101"/>
      <c r="Q1858" s="101"/>
      <c r="R1858" s="101"/>
      <c r="S1858" s="101"/>
      <c r="T1858" s="101"/>
      <c r="U1858" s="81">
        <f t="shared" si="115"/>
        <v>0</v>
      </c>
      <c r="V1858" s="101" t="str">
        <f>IFERROR(VLOOKUP(A1858,'Competitors Links &amp; Pricings'!A:G,3,0),"")</f>
        <v xml:space="preserve"> </v>
      </c>
      <c r="W1858" s="101" t="str">
        <f>IFERROR(VLOOKUP(A1858,'Competitors Links &amp; Pricings'!A:G,5,0),"")</f>
        <v xml:space="preserve"> </v>
      </c>
      <c r="X1858" s="101" t="str">
        <f>IFERROR(VLOOKUP(A1858,'Competitors Links &amp; Pricings'!A:G,7,0),"")</f>
        <v xml:space="preserve"> </v>
      </c>
      <c r="Y1858" s="101">
        <f>IFERROR(VLOOKUP(A1858,'Competitors Links &amp; Pricings'!A:L,8,0),"")</f>
        <v>2.75</v>
      </c>
      <c r="Z1858" s="101">
        <f>IFERROR(VLOOKUP(A1858,'Competitors Links &amp; Pricings'!A:L,9,0),"")</f>
        <v>6</v>
      </c>
      <c r="AA1858" s="101">
        <f>IFERROR(VLOOKUP(A1858,'Competitors Links &amp; Pricings'!A:L,10,0),"")</f>
        <v>1</v>
      </c>
      <c r="AB1858" s="101">
        <f>IFERROR(VLOOKUP(A1858,'Competitors Links &amp; Pricings'!A:L,11,0),"")</f>
        <v>2.75</v>
      </c>
    </row>
    <row r="1859" spans="1:28" s="83" customFormat="1" ht="12" x14ac:dyDescent="0.25">
      <c r="A1859" s="81" t="s">
        <v>5673</v>
      </c>
      <c r="B1859" s="89">
        <v>1.01</v>
      </c>
      <c r="C1859" s="89">
        <v>1.34</v>
      </c>
      <c r="D1859" s="106">
        <f t="shared" si="116"/>
        <v>0.24626865671641796</v>
      </c>
      <c r="E1859" s="90">
        <f t="shared" si="117"/>
        <v>0</v>
      </c>
      <c r="F1859" s="90">
        <f t="shared" si="118"/>
        <v>1.43</v>
      </c>
      <c r="G1859" s="82" t="s">
        <v>60</v>
      </c>
      <c r="H1859" s="81" t="s">
        <v>5674</v>
      </c>
      <c r="I1859" s="81" t="s">
        <v>5675</v>
      </c>
      <c r="J1859" s="81" t="s">
        <v>169</v>
      </c>
      <c r="K1859" s="81"/>
      <c r="L1859" s="81"/>
      <c r="M1859" s="81"/>
      <c r="N1859" s="81"/>
      <c r="O1859" s="82"/>
      <c r="P1859" s="81"/>
      <c r="Q1859" s="81"/>
      <c r="R1859" s="81"/>
      <c r="S1859" s="81"/>
      <c r="T1859" s="81"/>
      <c r="U1859" s="81">
        <f t="shared" ref="U1859:U1922" si="119">COUNTIF(K1859:T1859,"&gt;0")</f>
        <v>0</v>
      </c>
      <c r="V1859" s="81">
        <f>IFERROR(VLOOKUP(A1859,'Competitors Links &amp; Pricings'!A:G,3,0),"")</f>
        <v>1.43</v>
      </c>
      <c r="W1859" s="81">
        <f>IFERROR(VLOOKUP(A1859,'Competitors Links &amp; Pricings'!A:G,5,0),"")</f>
        <v>1.43</v>
      </c>
      <c r="X1859" s="81">
        <f>IFERROR(VLOOKUP(A1859,'Competitors Links &amp; Pricings'!A:G,7,0),"")</f>
        <v>1.43</v>
      </c>
      <c r="Y1859" s="81">
        <f>IFERROR(VLOOKUP(A1859,'Competitors Links &amp; Pricings'!A:L,8,0),"")</f>
        <v>5</v>
      </c>
      <c r="Z1859" s="81">
        <f>IFERROR(VLOOKUP(A1859,'Competitors Links &amp; Pricings'!A:L,9,0),"")</f>
        <v>5</v>
      </c>
      <c r="AA1859" s="81">
        <f>IFERROR(VLOOKUP(A1859,'Competitors Links &amp; Pricings'!A:L,10,0),"")</f>
        <v>0.1</v>
      </c>
      <c r="AB1859" s="81">
        <f>IFERROR(VLOOKUP(A1859,'Competitors Links &amp; Pricings'!A:L,11,0),"")</f>
        <v>5.25</v>
      </c>
    </row>
    <row r="1860" spans="1:28" s="83" customFormat="1" ht="12" x14ac:dyDescent="0.25">
      <c r="A1860" s="81" t="s">
        <v>5676</v>
      </c>
      <c r="B1860" s="89">
        <v>4.0999999999999996</v>
      </c>
      <c r="C1860" s="89">
        <v>4.53</v>
      </c>
      <c r="D1860" s="106">
        <f t="shared" si="116"/>
        <v>9.4922737306843391E-2</v>
      </c>
      <c r="E1860" s="90">
        <f t="shared" si="117"/>
        <v>0</v>
      </c>
      <c r="F1860" s="90">
        <f t="shared" si="118"/>
        <v>4.92</v>
      </c>
      <c r="G1860" s="82" t="s">
        <v>34</v>
      </c>
      <c r="H1860" s="81" t="s">
        <v>5677</v>
      </c>
      <c r="I1860" s="81" t="s">
        <v>5678</v>
      </c>
      <c r="J1860" s="81" t="s">
        <v>5666</v>
      </c>
      <c r="K1860" s="81"/>
      <c r="L1860" s="81"/>
      <c r="M1860" s="81"/>
      <c r="N1860" s="81"/>
      <c r="O1860" s="82"/>
      <c r="P1860" s="81"/>
      <c r="Q1860" s="81"/>
      <c r="R1860" s="81"/>
      <c r="S1860" s="81"/>
      <c r="T1860" s="81"/>
      <c r="U1860" s="81">
        <f t="shared" si="119"/>
        <v>0</v>
      </c>
      <c r="V1860" s="81">
        <f>IFERROR(VLOOKUP(A1860,'Competitors Links &amp; Pricings'!A:G,3,0),"")</f>
        <v>4.92</v>
      </c>
      <c r="W1860" s="81">
        <f>IFERROR(VLOOKUP(A1860,'Competitors Links &amp; Pricings'!A:G,5,0),"")</f>
        <v>6.96</v>
      </c>
      <c r="X1860" s="81">
        <f>IFERROR(VLOOKUP(A1860,'Competitors Links &amp; Pricings'!A:G,7,0),"")</f>
        <v>5.41</v>
      </c>
      <c r="Y1860" s="81">
        <f>IFERROR(VLOOKUP(A1860,'Competitors Links &amp; Pricings'!A:L,8,0),"")</f>
        <v>1.5</v>
      </c>
      <c r="Z1860" s="81">
        <f>IFERROR(VLOOKUP(A1860,'Competitors Links &amp; Pricings'!A:L,9,0),"")</f>
        <v>3.42</v>
      </c>
      <c r="AA1860" s="81">
        <f>IFERROR(VLOOKUP(A1860,'Competitors Links &amp; Pricings'!A:L,10,0),"")</f>
        <v>0.37</v>
      </c>
      <c r="AB1860" s="81">
        <f>IFERROR(VLOOKUP(A1860,'Competitors Links &amp; Pricings'!A:L,11,0),"")</f>
        <v>3.25</v>
      </c>
    </row>
    <row r="1861" spans="1:28" s="92" customFormat="1" ht="12" x14ac:dyDescent="0.25">
      <c r="A1861" s="91" t="s">
        <v>5679</v>
      </c>
      <c r="B1861" s="89">
        <v>32.47</v>
      </c>
      <c r="C1861" s="89">
        <v>38.25</v>
      </c>
      <c r="D1861" s="106">
        <f t="shared" si="116"/>
        <v>0.15111111111111114</v>
      </c>
      <c r="E1861" s="90">
        <f t="shared" si="117"/>
        <v>0</v>
      </c>
      <c r="F1861" s="90">
        <f t="shared" si="118"/>
        <v>38.56</v>
      </c>
      <c r="G1861" s="100" t="s">
        <v>34</v>
      </c>
      <c r="H1861" s="101" t="s">
        <v>5680</v>
      </c>
      <c r="I1861" s="101" t="s">
        <v>5681</v>
      </c>
      <c r="J1861" s="101" t="s">
        <v>5682</v>
      </c>
      <c r="K1861" s="101"/>
      <c r="L1861" s="101"/>
      <c r="M1861" s="101"/>
      <c r="N1861" s="101"/>
      <c r="O1861" s="100"/>
      <c r="P1861" s="101"/>
      <c r="Q1861" s="101"/>
      <c r="R1861" s="101"/>
      <c r="S1861" s="101"/>
      <c r="T1861" s="101"/>
      <c r="U1861" s="81">
        <f t="shared" si="119"/>
        <v>0</v>
      </c>
      <c r="V1861" s="101">
        <f>IFERROR(VLOOKUP(A1861,'Competitors Links &amp; Pricings'!A:G,3,0),"")</f>
        <v>38.56</v>
      </c>
      <c r="W1861" s="101" t="str">
        <f>IFERROR(VLOOKUP(A1861,'Competitors Links &amp; Pricings'!A:G,5,0),"")</f>
        <v xml:space="preserve"> </v>
      </c>
      <c r="X1861" s="101" t="str">
        <f>IFERROR(VLOOKUP(A1861,'Competitors Links &amp; Pricings'!A:G,7,0),"")</f>
        <v xml:space="preserve"> </v>
      </c>
      <c r="Y1861" s="101">
        <f>IFERROR(VLOOKUP(A1861,'Competitors Links &amp; Pricings'!A:L,8,0),"")</f>
        <v>5</v>
      </c>
      <c r="Z1861" s="101">
        <f>IFERROR(VLOOKUP(A1861,'Competitors Links &amp; Pricings'!A:L,9,0),"")</f>
        <v>1</v>
      </c>
      <c r="AA1861" s="101">
        <f>IFERROR(VLOOKUP(A1861,'Competitors Links &amp; Pricings'!A:L,10,0),"")</f>
        <v>0.03</v>
      </c>
      <c r="AB1861" s="101">
        <f>IFERROR(VLOOKUP(A1861,'Competitors Links &amp; Pricings'!A:L,11,0),"")</f>
        <v>5</v>
      </c>
    </row>
    <row r="1862" spans="1:28" s="83" customFormat="1" ht="12" x14ac:dyDescent="0.25">
      <c r="A1862" s="81" t="s">
        <v>5683</v>
      </c>
      <c r="B1862" s="89">
        <v>13.76</v>
      </c>
      <c r="C1862" s="89">
        <v>17.059999999999999</v>
      </c>
      <c r="D1862" s="106">
        <f t="shared" si="116"/>
        <v>0.19343493552168811</v>
      </c>
      <c r="E1862" s="90">
        <f t="shared" si="117"/>
        <v>0</v>
      </c>
      <c r="F1862" s="90">
        <f t="shared" si="118"/>
        <v>18.600000000000001</v>
      </c>
      <c r="G1862" s="82" t="s">
        <v>34</v>
      </c>
      <c r="H1862" s="81" t="s">
        <v>5684</v>
      </c>
      <c r="I1862" s="81" t="s">
        <v>5685</v>
      </c>
      <c r="J1862" s="81" t="s">
        <v>5682</v>
      </c>
      <c r="K1862" s="81"/>
      <c r="L1862" s="81"/>
      <c r="M1862" s="81"/>
      <c r="N1862" s="81"/>
      <c r="O1862" s="82"/>
      <c r="P1862" s="81"/>
      <c r="Q1862" s="81"/>
      <c r="R1862" s="81"/>
      <c r="S1862" s="81"/>
      <c r="T1862" s="81"/>
      <c r="U1862" s="81">
        <f t="shared" si="119"/>
        <v>0</v>
      </c>
      <c r="V1862" s="81">
        <f>IFERROR(VLOOKUP(A1862,'Competitors Links &amp; Pricings'!A:G,3,0),"")</f>
        <v>18.600000000000001</v>
      </c>
      <c r="W1862" s="81" t="str">
        <f>IFERROR(VLOOKUP(A1862,'Competitors Links &amp; Pricings'!A:G,5,0),"")</f>
        <v xml:space="preserve"> </v>
      </c>
      <c r="X1862" s="81" t="str">
        <f>IFERROR(VLOOKUP(A1862,'Competitors Links &amp; Pricings'!A:G,7,0),"")</f>
        <v xml:space="preserve"> </v>
      </c>
      <c r="Y1862" s="81">
        <f>IFERROR(VLOOKUP(A1862,'Competitors Links &amp; Pricings'!A:L,8,0),"")</f>
        <v>1.31</v>
      </c>
      <c r="Z1862" s="81">
        <f>IFERROR(VLOOKUP(A1862,'Competitors Links &amp; Pricings'!A:L,9,0),"")</f>
        <v>1.31</v>
      </c>
      <c r="AA1862" s="81">
        <f>IFERROR(VLOOKUP(A1862,'Competitors Links &amp; Pricings'!A:L,10,0),"")</f>
        <v>0.94</v>
      </c>
      <c r="AB1862" s="81">
        <f>IFERROR(VLOOKUP(A1862,'Competitors Links &amp; Pricings'!A:L,11,0),"")</f>
        <v>4</v>
      </c>
    </row>
    <row r="1863" spans="1:28" s="83" customFormat="1" ht="12" x14ac:dyDescent="0.25">
      <c r="A1863" s="81" t="s">
        <v>5686</v>
      </c>
      <c r="B1863" s="89">
        <v>3.42</v>
      </c>
      <c r="C1863" s="89">
        <v>4.5</v>
      </c>
      <c r="D1863" s="106">
        <f t="shared" si="116"/>
        <v>0.24000000000000002</v>
      </c>
      <c r="E1863" s="90">
        <f t="shared" si="117"/>
        <v>0</v>
      </c>
      <c r="F1863" s="90">
        <f t="shared" si="118"/>
        <v>3.8</v>
      </c>
      <c r="G1863" s="82" t="s">
        <v>34</v>
      </c>
      <c r="H1863" s="81" t="s">
        <v>5687</v>
      </c>
      <c r="I1863" s="81" t="s">
        <v>5688</v>
      </c>
      <c r="J1863" s="81" t="s">
        <v>169</v>
      </c>
      <c r="K1863" s="81"/>
      <c r="L1863" s="81"/>
      <c r="M1863" s="81"/>
      <c r="N1863" s="81"/>
      <c r="O1863" s="82"/>
      <c r="P1863" s="81"/>
      <c r="Q1863" s="81"/>
      <c r="R1863" s="81"/>
      <c r="S1863" s="81"/>
      <c r="T1863" s="81"/>
      <c r="U1863" s="81">
        <f t="shared" si="119"/>
        <v>0</v>
      </c>
      <c r="V1863" s="81">
        <f>IFERROR(VLOOKUP(A1863,'Competitors Links &amp; Pricings'!A:G,3,0),"")</f>
        <v>3.8</v>
      </c>
      <c r="W1863" s="81">
        <f>IFERROR(VLOOKUP(A1863,'Competitors Links &amp; Pricings'!A:G,5,0),"")</f>
        <v>4.83</v>
      </c>
      <c r="X1863" s="81">
        <f>IFERROR(VLOOKUP(A1863,'Competitors Links &amp; Pricings'!A:G,7,0),"")</f>
        <v>4.43</v>
      </c>
      <c r="Y1863" s="81">
        <f>IFERROR(VLOOKUP(A1863,'Competitors Links &amp; Pricings'!A:L,8,0),"")</f>
        <v>7</v>
      </c>
      <c r="Z1863" s="81">
        <f>IFERROR(VLOOKUP(A1863,'Competitors Links &amp; Pricings'!A:L,9,0),"")</f>
        <v>7.5</v>
      </c>
      <c r="AA1863" s="81">
        <f>IFERROR(VLOOKUP(A1863,'Competitors Links &amp; Pricings'!A:L,10,0),"")</f>
        <v>0.02</v>
      </c>
      <c r="AB1863" s="81">
        <f>IFERROR(VLOOKUP(A1863,'Competitors Links &amp; Pricings'!A:L,11,0),"")</f>
        <v>7</v>
      </c>
    </row>
    <row r="1864" spans="1:28" s="92" customFormat="1" ht="12" x14ac:dyDescent="0.25">
      <c r="A1864" s="91" t="s">
        <v>5689</v>
      </c>
      <c r="B1864" s="89">
        <v>812.62</v>
      </c>
      <c r="C1864" s="89">
        <v>990</v>
      </c>
      <c r="D1864" s="106">
        <f t="shared" si="116"/>
        <v>0.17917171717171718</v>
      </c>
      <c r="E1864" s="90">
        <f t="shared" si="117"/>
        <v>0</v>
      </c>
      <c r="F1864" s="90">
        <f t="shared" si="118"/>
        <v>550</v>
      </c>
      <c r="G1864" s="100" t="s">
        <v>34</v>
      </c>
      <c r="H1864" s="101" t="s">
        <v>5690</v>
      </c>
      <c r="I1864" s="101" t="s">
        <v>5691</v>
      </c>
      <c r="J1864" s="101" t="s">
        <v>5682</v>
      </c>
      <c r="K1864" s="101"/>
      <c r="L1864" s="101"/>
      <c r="M1864" s="101"/>
      <c r="N1864" s="101"/>
      <c r="O1864" s="100"/>
      <c r="P1864" s="101"/>
      <c r="Q1864" s="101"/>
      <c r="R1864" s="101"/>
      <c r="S1864" s="101"/>
      <c r="T1864" s="101"/>
      <c r="U1864" s="81">
        <f t="shared" si="119"/>
        <v>0</v>
      </c>
      <c r="V1864" s="101">
        <f>IFERROR(VLOOKUP(A1864,'Competitors Links &amp; Pricings'!A:G,3,0),"")</f>
        <v>1070</v>
      </c>
      <c r="W1864" s="101">
        <f>IFERROR(VLOOKUP(A1864,'Competitors Links &amp; Pricings'!A:G,5,0),"")</f>
        <v>1008.54</v>
      </c>
      <c r="X1864" s="101">
        <f>IFERROR(VLOOKUP(A1864,'Competitors Links &amp; Pricings'!A:G,7,0),"")</f>
        <v>550</v>
      </c>
      <c r="Y1864" s="101">
        <f>IFERROR(VLOOKUP(A1864,'Competitors Links &amp; Pricings'!A:L,8,0),"")</f>
        <v>14</v>
      </c>
      <c r="Z1864" s="101">
        <f>IFERROR(VLOOKUP(A1864,'Competitors Links &amp; Pricings'!A:L,9,0),"")</f>
        <v>81</v>
      </c>
      <c r="AA1864" s="101">
        <f>IFERROR(VLOOKUP(A1864,'Competitors Links &amp; Pricings'!A:L,10,0),"")</f>
        <v>45</v>
      </c>
      <c r="AB1864" s="101">
        <f>IFERROR(VLOOKUP(A1864,'Competitors Links &amp; Pricings'!A:L,11,0),"")</f>
        <v>7</v>
      </c>
    </row>
    <row r="1865" spans="1:28" s="83" customFormat="1" ht="12" x14ac:dyDescent="0.25">
      <c r="A1865" s="81" t="s">
        <v>5692</v>
      </c>
      <c r="B1865" s="89">
        <v>29.31</v>
      </c>
      <c r="C1865" s="89">
        <v>34.590000000000003</v>
      </c>
      <c r="D1865" s="106">
        <f t="shared" si="116"/>
        <v>0.15264527320034704</v>
      </c>
      <c r="E1865" s="90">
        <f t="shared" si="117"/>
        <v>0</v>
      </c>
      <c r="F1865" s="90">
        <f t="shared" si="118"/>
        <v>31.31</v>
      </c>
      <c r="G1865" s="82" t="s">
        <v>34</v>
      </c>
      <c r="H1865" s="81" t="s">
        <v>5693</v>
      </c>
      <c r="I1865" s="81" t="s">
        <v>5694</v>
      </c>
      <c r="J1865" s="81" t="s">
        <v>169</v>
      </c>
      <c r="K1865" s="81"/>
      <c r="L1865" s="81"/>
      <c r="M1865" s="81"/>
      <c r="N1865" s="81"/>
      <c r="O1865" s="82"/>
      <c r="P1865" s="81"/>
      <c r="Q1865" s="81"/>
      <c r="R1865" s="81"/>
      <c r="S1865" s="81"/>
      <c r="T1865" s="81"/>
      <c r="U1865" s="81">
        <f t="shared" si="119"/>
        <v>0</v>
      </c>
      <c r="V1865" s="81">
        <f>IFERROR(VLOOKUP(A1865,'Competitors Links &amp; Pricings'!A:G,3,0),"")</f>
        <v>38.1</v>
      </c>
      <c r="W1865" s="81">
        <f>IFERROR(VLOOKUP(A1865,'Competitors Links &amp; Pricings'!A:G,5,0),"")</f>
        <v>31.31</v>
      </c>
      <c r="X1865" s="81">
        <f>IFERROR(VLOOKUP(A1865,'Competitors Links &amp; Pricings'!A:G,7,0),"")</f>
        <v>38.79</v>
      </c>
      <c r="Y1865" s="81">
        <f>IFERROR(VLOOKUP(A1865,'Competitors Links &amp; Pricings'!A:L,8,0),"")</f>
        <v>2</v>
      </c>
      <c r="Z1865" s="81">
        <f>IFERROR(VLOOKUP(A1865,'Competitors Links &amp; Pricings'!A:L,9,0),"")</f>
        <v>25</v>
      </c>
      <c r="AA1865" s="81">
        <f>IFERROR(VLOOKUP(A1865,'Competitors Links &amp; Pricings'!A:L,10,0),"")</f>
        <v>3</v>
      </c>
      <c r="AB1865" s="81">
        <f>IFERROR(VLOOKUP(A1865,'Competitors Links &amp; Pricings'!A:L,11,0),"")</f>
        <v>3</v>
      </c>
    </row>
    <row r="1866" spans="1:28" s="83" customFormat="1" ht="12" x14ac:dyDescent="0.25">
      <c r="A1866" s="81" t="s">
        <v>5695</v>
      </c>
      <c r="B1866" s="89">
        <v>18.43</v>
      </c>
      <c r="C1866" s="89">
        <v>22.1</v>
      </c>
      <c r="D1866" s="106">
        <f t="shared" si="116"/>
        <v>0.16606334841628967</v>
      </c>
      <c r="E1866" s="90">
        <f t="shared" si="117"/>
        <v>0</v>
      </c>
      <c r="F1866" s="90">
        <f t="shared" si="118"/>
        <v>6</v>
      </c>
      <c r="G1866" s="82" t="s">
        <v>34</v>
      </c>
      <c r="H1866" s="81" t="s">
        <v>5696</v>
      </c>
      <c r="I1866" s="81" t="s">
        <v>5697</v>
      </c>
      <c r="J1866" s="81" t="s">
        <v>5612</v>
      </c>
      <c r="K1866" s="81"/>
      <c r="L1866" s="81"/>
      <c r="M1866" s="81"/>
      <c r="N1866" s="81"/>
      <c r="O1866" s="82"/>
      <c r="P1866" s="81"/>
      <c r="Q1866" s="81"/>
      <c r="R1866" s="81"/>
      <c r="S1866" s="81"/>
      <c r="T1866" s="81"/>
      <c r="U1866" s="81">
        <f t="shared" si="119"/>
        <v>0</v>
      </c>
      <c r="V1866" s="81">
        <f>IFERROR(VLOOKUP(A1866,'Competitors Links &amp; Pricings'!A:G,3,0),"")</f>
        <v>6</v>
      </c>
      <c r="W1866" s="81" t="str">
        <f>IFERROR(VLOOKUP(A1866,'Competitors Links &amp; Pricings'!A:G,5,0),"")</f>
        <v xml:space="preserve"> </v>
      </c>
      <c r="X1866" s="81" t="str">
        <f>IFERROR(VLOOKUP(A1866,'Competitors Links &amp; Pricings'!A:G,7,0),"")</f>
        <v xml:space="preserve"> </v>
      </c>
      <c r="Y1866" s="81">
        <f>IFERROR(VLOOKUP(A1866,'Competitors Links &amp; Pricings'!A:L,8,0),"")</f>
        <v>0.5</v>
      </c>
      <c r="Z1866" s="81">
        <f>IFERROR(VLOOKUP(A1866,'Competitors Links &amp; Pricings'!A:L,9,0),"")</f>
        <v>1</v>
      </c>
      <c r="AA1866" s="81">
        <f>IFERROR(VLOOKUP(A1866,'Competitors Links &amp; Pricings'!A:L,10,0),"")</f>
        <v>0.03</v>
      </c>
      <c r="AB1866" s="81">
        <f>IFERROR(VLOOKUP(A1866,'Competitors Links &amp; Pricings'!A:L,11,0),"")</f>
        <v>0.5</v>
      </c>
    </row>
    <row r="1867" spans="1:28" s="92" customFormat="1" ht="12" x14ac:dyDescent="0.25">
      <c r="A1867" s="91" t="s">
        <v>5698</v>
      </c>
      <c r="B1867" s="89">
        <v>2346.6999999999998</v>
      </c>
      <c r="C1867" s="89">
        <v>2909.91</v>
      </c>
      <c r="D1867" s="106">
        <f t="shared" si="116"/>
        <v>0.1935489413761938</v>
      </c>
      <c r="E1867" s="90">
        <f t="shared" si="117"/>
        <v>0</v>
      </c>
      <c r="F1867" s="90">
        <f t="shared" si="118"/>
        <v>3242</v>
      </c>
      <c r="G1867" s="100" t="s">
        <v>34</v>
      </c>
      <c r="H1867" s="101" t="s">
        <v>5699</v>
      </c>
      <c r="I1867" s="101" t="s">
        <v>5700</v>
      </c>
      <c r="J1867" s="101" t="s">
        <v>5682</v>
      </c>
      <c r="K1867" s="101"/>
      <c r="L1867" s="101"/>
      <c r="M1867" s="101"/>
      <c r="N1867" s="101"/>
      <c r="O1867" s="100"/>
      <c r="P1867" s="101"/>
      <c r="Q1867" s="101"/>
      <c r="R1867" s="101"/>
      <c r="S1867" s="101"/>
      <c r="T1867" s="101"/>
      <c r="U1867" s="81">
        <f t="shared" si="119"/>
        <v>0</v>
      </c>
      <c r="V1867" s="101">
        <f>IFERROR(VLOOKUP(A1867,'Competitors Links &amp; Pricings'!A:G,3,0),"")</f>
        <v>3242</v>
      </c>
      <c r="W1867" s="101" t="str">
        <f>IFERROR(VLOOKUP(A1867,'Competitors Links &amp; Pricings'!A:G,5,0),"")</f>
        <v xml:space="preserve"> </v>
      </c>
      <c r="X1867" s="101" t="str">
        <f>IFERROR(VLOOKUP(A1867,'Competitors Links &amp; Pricings'!A:G,7,0),"")</f>
        <v xml:space="preserve"> </v>
      </c>
      <c r="Y1867" s="101">
        <f>IFERROR(VLOOKUP(A1867,'Competitors Links &amp; Pricings'!A:L,8,0),"")</f>
        <v>0.5</v>
      </c>
      <c r="Z1867" s="101">
        <f>IFERROR(VLOOKUP(A1867,'Competitors Links &amp; Pricings'!A:L,9,0),"")</f>
        <v>1</v>
      </c>
      <c r="AA1867" s="101">
        <f>IFERROR(VLOOKUP(A1867,'Competitors Links &amp; Pricings'!A:L,10,0),"")</f>
        <v>433</v>
      </c>
      <c r="AB1867" s="101">
        <f>IFERROR(VLOOKUP(A1867,'Competitors Links &amp; Pricings'!A:L,11,0),"")</f>
        <v>0.5</v>
      </c>
    </row>
    <row r="1868" spans="1:28" s="92" customFormat="1" ht="12" x14ac:dyDescent="0.25">
      <c r="A1868" s="91" t="s">
        <v>5701</v>
      </c>
      <c r="B1868" s="89">
        <v>2234.38</v>
      </c>
      <c r="C1868" s="89">
        <v>2770.63</v>
      </c>
      <c r="D1868" s="106">
        <f t="shared" si="116"/>
        <v>0.193548037810895</v>
      </c>
      <c r="E1868" s="90">
        <f t="shared" si="117"/>
        <v>0</v>
      </c>
      <c r="F1868" s="90">
        <f t="shared" si="118"/>
        <v>3087</v>
      </c>
      <c r="G1868" s="100" t="s">
        <v>34</v>
      </c>
      <c r="H1868" s="101" t="s">
        <v>5702</v>
      </c>
      <c r="I1868" s="101" t="s">
        <v>5703</v>
      </c>
      <c r="J1868" s="101" t="s">
        <v>5682</v>
      </c>
      <c r="K1868" s="101"/>
      <c r="L1868" s="101"/>
      <c r="M1868" s="101"/>
      <c r="N1868" s="101"/>
      <c r="O1868" s="100"/>
      <c r="P1868" s="101"/>
      <c r="Q1868" s="101"/>
      <c r="R1868" s="101"/>
      <c r="S1868" s="101"/>
      <c r="T1868" s="101"/>
      <c r="U1868" s="81">
        <f t="shared" si="119"/>
        <v>0</v>
      </c>
      <c r="V1868" s="101">
        <f>IFERROR(VLOOKUP(A1868,'Competitors Links &amp; Pricings'!A:G,3,0),"")</f>
        <v>3087</v>
      </c>
      <c r="W1868" s="101" t="str">
        <f>IFERROR(VLOOKUP(A1868,'Competitors Links &amp; Pricings'!A:G,5,0),"")</f>
        <v xml:space="preserve"> </v>
      </c>
      <c r="X1868" s="101" t="str">
        <f>IFERROR(VLOOKUP(A1868,'Competitors Links &amp; Pricings'!A:G,7,0),"")</f>
        <v xml:space="preserve"> </v>
      </c>
      <c r="Y1868" s="101">
        <f>IFERROR(VLOOKUP(A1868,'Competitors Links &amp; Pricings'!A:L,8,0),"")</f>
        <v>30</v>
      </c>
      <c r="Z1868" s="101">
        <f>IFERROR(VLOOKUP(A1868,'Competitors Links &amp; Pricings'!A:L,9,0),"")</f>
        <v>144</v>
      </c>
      <c r="AA1868" s="101">
        <f>IFERROR(VLOOKUP(A1868,'Competitors Links &amp; Pricings'!A:L,10,0),"")</f>
        <v>20</v>
      </c>
      <c r="AB1868" s="101">
        <f>IFERROR(VLOOKUP(A1868,'Competitors Links &amp; Pricings'!A:L,11,0),"")</f>
        <v>27</v>
      </c>
    </row>
    <row r="1869" spans="1:28" s="92" customFormat="1" ht="12" x14ac:dyDescent="0.25">
      <c r="A1869" s="91" t="s">
        <v>5704</v>
      </c>
      <c r="B1869" s="89">
        <v>1668.64</v>
      </c>
      <c r="C1869" s="89">
        <v>2069.11</v>
      </c>
      <c r="D1869" s="106">
        <f t="shared" si="116"/>
        <v>0.19354698396895284</v>
      </c>
      <c r="E1869" s="90">
        <f t="shared" si="117"/>
        <v>0</v>
      </c>
      <c r="F1869" s="90">
        <f t="shared" si="118"/>
        <v>2305</v>
      </c>
      <c r="G1869" s="100" t="s">
        <v>34</v>
      </c>
      <c r="H1869" s="101" t="s">
        <v>5705</v>
      </c>
      <c r="I1869" s="101" t="s">
        <v>5706</v>
      </c>
      <c r="J1869" s="101" t="s">
        <v>5682</v>
      </c>
      <c r="K1869" s="101"/>
      <c r="L1869" s="101"/>
      <c r="M1869" s="101"/>
      <c r="N1869" s="101"/>
      <c r="O1869" s="100"/>
      <c r="P1869" s="101"/>
      <c r="Q1869" s="101"/>
      <c r="R1869" s="101"/>
      <c r="S1869" s="101"/>
      <c r="T1869" s="101"/>
      <c r="U1869" s="81">
        <f t="shared" si="119"/>
        <v>0</v>
      </c>
      <c r="V1869" s="101">
        <f>IFERROR(VLOOKUP(A1869,'Competitors Links &amp; Pricings'!A:G,3,0),"")</f>
        <v>2305</v>
      </c>
      <c r="W1869" s="101" t="str">
        <f>IFERROR(VLOOKUP(A1869,'Competitors Links &amp; Pricings'!A:G,5,0),"")</f>
        <v xml:space="preserve"> </v>
      </c>
      <c r="X1869" s="101" t="str">
        <f>IFERROR(VLOOKUP(A1869,'Competitors Links &amp; Pricings'!A:G,7,0),"")</f>
        <v xml:space="preserve"> </v>
      </c>
      <c r="Y1869" s="101">
        <f>IFERROR(VLOOKUP(A1869,'Competitors Links &amp; Pricings'!A:L,8,0),"")</f>
        <v>30</v>
      </c>
      <c r="Z1869" s="101">
        <f>IFERROR(VLOOKUP(A1869,'Competitors Links &amp; Pricings'!A:L,9,0),"")</f>
        <v>144</v>
      </c>
      <c r="AA1869" s="101">
        <f>IFERROR(VLOOKUP(A1869,'Competitors Links &amp; Pricings'!A:L,10,0),"")</f>
        <v>149</v>
      </c>
      <c r="AB1869" s="101">
        <f>IFERROR(VLOOKUP(A1869,'Competitors Links &amp; Pricings'!A:L,11,0),"")</f>
        <v>27</v>
      </c>
    </row>
    <row r="1870" spans="1:28" s="92" customFormat="1" ht="12" x14ac:dyDescent="0.25">
      <c r="A1870" s="91" t="s">
        <v>5707</v>
      </c>
      <c r="B1870" s="89">
        <v>1067.75</v>
      </c>
      <c r="C1870" s="89">
        <v>1324.01</v>
      </c>
      <c r="D1870" s="106">
        <f t="shared" si="116"/>
        <v>0.19354838709677419</v>
      </c>
      <c r="E1870" s="90">
        <f t="shared" si="117"/>
        <v>0</v>
      </c>
      <c r="F1870" s="90">
        <f t="shared" si="118"/>
        <v>1475</v>
      </c>
      <c r="G1870" s="100" t="s">
        <v>34</v>
      </c>
      <c r="H1870" s="101" t="s">
        <v>5708</v>
      </c>
      <c r="I1870" s="101" t="s">
        <v>5709</v>
      </c>
      <c r="J1870" s="101" t="s">
        <v>5682</v>
      </c>
      <c r="K1870" s="101"/>
      <c r="L1870" s="101"/>
      <c r="M1870" s="101"/>
      <c r="N1870" s="101"/>
      <c r="O1870" s="100"/>
      <c r="P1870" s="101"/>
      <c r="Q1870" s="101"/>
      <c r="R1870" s="101"/>
      <c r="S1870" s="101"/>
      <c r="T1870" s="101"/>
      <c r="U1870" s="81">
        <f t="shared" si="119"/>
        <v>0</v>
      </c>
      <c r="V1870" s="101">
        <f>IFERROR(VLOOKUP(A1870,'Competitors Links &amp; Pricings'!A:G,3,0),"")</f>
        <v>2132</v>
      </c>
      <c r="W1870" s="101">
        <f>IFERROR(VLOOKUP(A1870,'Competitors Links &amp; Pricings'!A:G,5,0),"")</f>
        <v>1475</v>
      </c>
      <c r="X1870" s="101" t="str">
        <f>IFERROR(VLOOKUP(A1870,'Competitors Links &amp; Pricings'!A:G,7,0),"")</f>
        <v xml:space="preserve"> </v>
      </c>
      <c r="Y1870" s="101">
        <f>IFERROR(VLOOKUP(A1870,'Competitors Links &amp; Pricings'!A:L,8,0),"")</f>
        <v>30</v>
      </c>
      <c r="Z1870" s="101">
        <f>IFERROR(VLOOKUP(A1870,'Competitors Links &amp; Pricings'!A:L,9,0),"")</f>
        <v>108</v>
      </c>
      <c r="AA1870" s="101">
        <f>IFERROR(VLOOKUP(A1870,'Competitors Links &amp; Pricings'!A:L,10,0),"")</f>
        <v>243</v>
      </c>
      <c r="AB1870" s="101">
        <f>IFERROR(VLOOKUP(A1870,'Competitors Links &amp; Pricings'!A:L,11,0),"")</f>
        <v>24</v>
      </c>
    </row>
    <row r="1871" spans="1:28" s="92" customFormat="1" ht="12" x14ac:dyDescent="0.25">
      <c r="A1871" s="91" t="s">
        <v>5710</v>
      </c>
      <c r="B1871" s="89">
        <v>889.54</v>
      </c>
      <c r="C1871" s="89">
        <v>1103.03</v>
      </c>
      <c r="D1871" s="106">
        <f t="shared" si="116"/>
        <v>0.19354867954634056</v>
      </c>
      <c r="E1871" s="90">
        <f t="shared" si="117"/>
        <v>0</v>
      </c>
      <c r="F1871" s="90">
        <f t="shared" si="118"/>
        <v>1229</v>
      </c>
      <c r="G1871" s="100" t="s">
        <v>34</v>
      </c>
      <c r="H1871" s="101" t="s">
        <v>5711</v>
      </c>
      <c r="I1871" s="101" t="s">
        <v>5712</v>
      </c>
      <c r="J1871" s="101" t="s">
        <v>5682</v>
      </c>
      <c r="K1871" s="101"/>
      <c r="L1871" s="101"/>
      <c r="M1871" s="101"/>
      <c r="N1871" s="101"/>
      <c r="O1871" s="100"/>
      <c r="P1871" s="101"/>
      <c r="Q1871" s="101"/>
      <c r="R1871" s="101"/>
      <c r="S1871" s="101"/>
      <c r="T1871" s="101"/>
      <c r="U1871" s="81">
        <f t="shared" si="119"/>
        <v>0</v>
      </c>
      <c r="V1871" s="101">
        <f>IFERROR(VLOOKUP(A1871,'Competitors Links &amp; Pricings'!A:G,3,0),"")</f>
        <v>1229</v>
      </c>
      <c r="W1871" s="101" t="str">
        <f>IFERROR(VLOOKUP(A1871,'Competitors Links &amp; Pricings'!A:G,5,0),"")</f>
        <v xml:space="preserve"> </v>
      </c>
      <c r="X1871" s="101" t="str">
        <f>IFERROR(VLOOKUP(A1871,'Competitors Links &amp; Pricings'!A:G,7,0),"")</f>
        <v xml:space="preserve"> </v>
      </c>
      <c r="Y1871" s="101">
        <f>IFERROR(VLOOKUP(A1871,'Competitors Links &amp; Pricings'!A:L,8,0),"")</f>
        <v>30</v>
      </c>
      <c r="Z1871" s="101">
        <f>IFERROR(VLOOKUP(A1871,'Competitors Links &amp; Pricings'!A:L,9,0),"")</f>
        <v>72</v>
      </c>
      <c r="AA1871" s="101">
        <f>IFERROR(VLOOKUP(A1871,'Competitors Links &amp; Pricings'!A:L,10,0),"")</f>
        <v>131</v>
      </c>
      <c r="AB1871" s="101">
        <f>IFERROR(VLOOKUP(A1871,'Competitors Links &amp; Pricings'!A:L,11,0),"")</f>
        <v>27</v>
      </c>
    </row>
    <row r="1872" spans="1:28" s="92" customFormat="1" ht="12" x14ac:dyDescent="0.25">
      <c r="A1872" s="91" t="s">
        <v>5713</v>
      </c>
      <c r="B1872" s="89">
        <v>689.22</v>
      </c>
      <c r="C1872" s="89">
        <v>854.63</v>
      </c>
      <c r="D1872" s="106">
        <f t="shared" si="116"/>
        <v>0.19354574494225568</v>
      </c>
      <c r="E1872" s="90">
        <f t="shared" si="117"/>
        <v>0</v>
      </c>
      <c r="F1872" s="90">
        <f t="shared" si="118"/>
        <v>953</v>
      </c>
      <c r="G1872" s="100" t="s">
        <v>34</v>
      </c>
      <c r="H1872" s="101" t="s">
        <v>5714</v>
      </c>
      <c r="I1872" s="101" t="s">
        <v>5715</v>
      </c>
      <c r="J1872" s="101" t="s">
        <v>5682</v>
      </c>
      <c r="K1872" s="101"/>
      <c r="L1872" s="101"/>
      <c r="M1872" s="101"/>
      <c r="N1872" s="101"/>
      <c r="O1872" s="100"/>
      <c r="P1872" s="101"/>
      <c r="Q1872" s="101"/>
      <c r="R1872" s="101"/>
      <c r="S1872" s="101"/>
      <c r="T1872" s="101"/>
      <c r="U1872" s="81">
        <f t="shared" si="119"/>
        <v>0</v>
      </c>
      <c r="V1872" s="101">
        <f>IFERROR(VLOOKUP(A1872,'Competitors Links &amp; Pricings'!A:G,3,0),"")</f>
        <v>953</v>
      </c>
      <c r="W1872" s="101" t="str">
        <f>IFERROR(VLOOKUP(A1872,'Competitors Links &amp; Pricings'!A:G,5,0),"")</f>
        <v xml:space="preserve"> </v>
      </c>
      <c r="X1872" s="101" t="str">
        <f>IFERROR(VLOOKUP(A1872,'Competitors Links &amp; Pricings'!A:G,7,0),"")</f>
        <v xml:space="preserve"> </v>
      </c>
      <c r="Y1872" s="101">
        <f>IFERROR(VLOOKUP(A1872,'Competitors Links &amp; Pricings'!A:L,8,0),"")</f>
        <v>14</v>
      </c>
      <c r="Z1872" s="101">
        <f>IFERROR(VLOOKUP(A1872,'Competitors Links &amp; Pricings'!A:L,9,0),"")</f>
        <v>81</v>
      </c>
      <c r="AA1872" s="101">
        <f>IFERROR(VLOOKUP(A1872,'Competitors Links &amp; Pricings'!A:L,10,0),"")</f>
        <v>45</v>
      </c>
      <c r="AB1872" s="101">
        <f>IFERROR(VLOOKUP(A1872,'Competitors Links &amp; Pricings'!A:L,11,0),"")</f>
        <v>7</v>
      </c>
    </row>
    <row r="1873" spans="1:28" s="83" customFormat="1" ht="12" x14ac:dyDescent="0.25">
      <c r="A1873" s="81" t="s">
        <v>5716</v>
      </c>
      <c r="B1873" s="89">
        <v>126.77</v>
      </c>
      <c r="C1873" s="89">
        <v>154.68</v>
      </c>
      <c r="D1873" s="106">
        <f t="shared" si="116"/>
        <v>0.18043703129040606</v>
      </c>
      <c r="E1873" s="90">
        <f t="shared" si="117"/>
        <v>0</v>
      </c>
      <c r="F1873" s="90">
        <f t="shared" si="118"/>
        <v>155</v>
      </c>
      <c r="G1873" s="82" t="s">
        <v>34</v>
      </c>
      <c r="H1873" s="81" t="s">
        <v>5717</v>
      </c>
      <c r="I1873" s="81" t="s">
        <v>5718</v>
      </c>
      <c r="J1873" s="81" t="s">
        <v>169</v>
      </c>
      <c r="K1873" s="81"/>
      <c r="L1873" s="81"/>
      <c r="M1873" s="81"/>
      <c r="N1873" s="81"/>
      <c r="O1873" s="82"/>
      <c r="P1873" s="81"/>
      <c r="Q1873" s="81"/>
      <c r="R1873" s="81"/>
      <c r="S1873" s="81"/>
      <c r="T1873" s="81"/>
      <c r="U1873" s="81">
        <f t="shared" si="119"/>
        <v>0</v>
      </c>
      <c r="V1873" s="81">
        <f>IFERROR(VLOOKUP(A1873,'Competitors Links &amp; Pricings'!A:G,3,0),"")</f>
        <v>167.05</v>
      </c>
      <c r="W1873" s="81">
        <f>IFERROR(VLOOKUP(A1873,'Competitors Links &amp; Pricings'!A:G,5,0),"")</f>
        <v>163.9</v>
      </c>
      <c r="X1873" s="81">
        <f>IFERROR(VLOOKUP(A1873,'Competitors Links &amp; Pricings'!A:G,7,0),"")</f>
        <v>155</v>
      </c>
      <c r="Y1873" s="81">
        <f>IFERROR(VLOOKUP(A1873,'Competitors Links &amp; Pricings'!A:L,8,0),"")</f>
        <v>5</v>
      </c>
      <c r="Z1873" s="81">
        <f>IFERROR(VLOOKUP(A1873,'Competitors Links &amp; Pricings'!A:L,9,0),"")</f>
        <v>5</v>
      </c>
      <c r="AA1873" s="81">
        <f>IFERROR(VLOOKUP(A1873,'Competitors Links &amp; Pricings'!A:L,10,0),"")</f>
        <v>0.21</v>
      </c>
      <c r="AB1873" s="81">
        <f>IFERROR(VLOOKUP(A1873,'Competitors Links &amp; Pricings'!A:L,11,0),"")</f>
        <v>88</v>
      </c>
    </row>
    <row r="1874" spans="1:28" s="83" customFormat="1" ht="12" x14ac:dyDescent="0.25">
      <c r="A1874" s="81" t="s">
        <v>5719</v>
      </c>
      <c r="B1874" s="89">
        <v>10.99</v>
      </c>
      <c r="C1874" s="89">
        <v>12.75</v>
      </c>
      <c r="D1874" s="106">
        <f t="shared" si="116"/>
        <v>0.1380392156862745</v>
      </c>
      <c r="E1874" s="90">
        <f t="shared" si="117"/>
        <v>0</v>
      </c>
      <c r="F1874" s="90">
        <f t="shared" si="118"/>
        <v>12.68</v>
      </c>
      <c r="G1874" s="82" t="s">
        <v>34</v>
      </c>
      <c r="H1874" s="81">
        <v>11859</v>
      </c>
      <c r="I1874" s="81" t="s">
        <v>5720</v>
      </c>
      <c r="J1874" s="81" t="s">
        <v>5653</v>
      </c>
      <c r="K1874" s="81"/>
      <c r="L1874" s="81"/>
      <c r="M1874" s="81"/>
      <c r="N1874" s="81"/>
      <c r="O1874" s="82"/>
      <c r="P1874" s="81"/>
      <c r="Q1874" s="81"/>
      <c r="R1874" s="81"/>
      <c r="S1874" s="81"/>
      <c r="T1874" s="81"/>
      <c r="U1874" s="81">
        <f t="shared" si="119"/>
        <v>0</v>
      </c>
      <c r="V1874" s="81">
        <f>IFERROR(VLOOKUP(A1874,'Competitors Links &amp; Pricings'!A:G,3,0),"")</f>
        <v>12.68</v>
      </c>
      <c r="W1874" s="81">
        <f>IFERROR(VLOOKUP(A1874,'Competitors Links &amp; Pricings'!A:G,5,0),"")</f>
        <v>17.850000000000001</v>
      </c>
      <c r="X1874" s="81" t="str">
        <f>IFERROR(VLOOKUP(A1874,'Competitors Links &amp; Pricings'!A:G,7,0),"")</f>
        <v xml:space="preserve"> </v>
      </c>
      <c r="Y1874" s="81">
        <f>IFERROR(VLOOKUP(A1874,'Competitors Links &amp; Pricings'!A:L,8,0),"")</f>
        <v>8.75</v>
      </c>
      <c r="Z1874" s="81">
        <f>IFERROR(VLOOKUP(A1874,'Competitors Links &amp; Pricings'!A:L,9,0),"")</f>
        <v>12.5</v>
      </c>
      <c r="AA1874" s="81">
        <f>IFERROR(VLOOKUP(A1874,'Competitors Links &amp; Pricings'!A:L,10,0),"")</f>
        <v>0.6</v>
      </c>
      <c r="AB1874" s="81">
        <f>IFERROR(VLOOKUP(A1874,'Competitors Links &amp; Pricings'!A:L,11,0),"")</f>
        <v>2</v>
      </c>
    </row>
    <row r="1875" spans="1:28" s="83" customFormat="1" ht="12" x14ac:dyDescent="0.25">
      <c r="A1875" s="81" t="s">
        <v>5721</v>
      </c>
      <c r="B1875" s="89">
        <v>12.93</v>
      </c>
      <c r="C1875" s="89">
        <v>15.4</v>
      </c>
      <c r="D1875" s="106">
        <f t="shared" si="116"/>
        <v>0.16038961038961042</v>
      </c>
      <c r="E1875" s="90">
        <f t="shared" si="117"/>
        <v>0</v>
      </c>
      <c r="F1875" s="90">
        <f t="shared" si="118"/>
        <v>15.52</v>
      </c>
      <c r="G1875" s="82" t="s">
        <v>34</v>
      </c>
      <c r="H1875" s="81">
        <v>11831</v>
      </c>
      <c r="I1875" s="81" t="s">
        <v>5722</v>
      </c>
      <c r="J1875" s="81" t="s">
        <v>5653</v>
      </c>
      <c r="K1875" s="81"/>
      <c r="L1875" s="81"/>
      <c r="M1875" s="81"/>
      <c r="N1875" s="81"/>
      <c r="O1875" s="82"/>
      <c r="P1875" s="81"/>
      <c r="Q1875" s="81"/>
      <c r="R1875" s="81"/>
      <c r="S1875" s="81"/>
      <c r="T1875" s="81"/>
      <c r="U1875" s="81">
        <f t="shared" si="119"/>
        <v>0</v>
      </c>
      <c r="V1875" s="81">
        <f>IFERROR(VLOOKUP(A1875,'Competitors Links &amp; Pricings'!A:G,3,0),"")</f>
        <v>15.52</v>
      </c>
      <c r="W1875" s="81">
        <f>IFERROR(VLOOKUP(A1875,'Competitors Links &amp; Pricings'!A:G,5,0),"")</f>
        <v>17</v>
      </c>
      <c r="X1875" s="81" t="str">
        <f>IFERROR(VLOOKUP(A1875,'Competitors Links &amp; Pricings'!A:G,7,0),"")</f>
        <v xml:space="preserve"> </v>
      </c>
      <c r="Y1875" s="81">
        <f>IFERROR(VLOOKUP(A1875,'Competitors Links &amp; Pricings'!A:L,8,0),"")</f>
        <v>18</v>
      </c>
      <c r="Z1875" s="81">
        <f>IFERROR(VLOOKUP(A1875,'Competitors Links &amp; Pricings'!A:L,9,0),"")</f>
        <v>18</v>
      </c>
      <c r="AA1875" s="81">
        <f>IFERROR(VLOOKUP(A1875,'Competitors Links &amp; Pricings'!A:L,10,0),"")</f>
        <v>0.5</v>
      </c>
      <c r="AB1875" s="81">
        <f>IFERROR(VLOOKUP(A1875,'Competitors Links &amp; Pricings'!A:L,11,0),"")</f>
        <v>0.1</v>
      </c>
    </row>
    <row r="1876" spans="1:28" s="83" customFormat="1" ht="12" x14ac:dyDescent="0.25">
      <c r="A1876" s="81" t="s">
        <v>5723</v>
      </c>
      <c r="B1876" s="89">
        <v>0.53</v>
      </c>
      <c r="C1876" s="89">
        <v>0.69</v>
      </c>
      <c r="D1876" s="106">
        <f t="shared" si="116"/>
        <v>0.23188405797101438</v>
      </c>
      <c r="E1876" s="90">
        <f t="shared" si="117"/>
        <v>0</v>
      </c>
      <c r="F1876" s="90">
        <f t="shared" si="118"/>
        <v>0.99</v>
      </c>
      <c r="G1876" s="82" t="s">
        <v>34</v>
      </c>
      <c r="H1876" s="81" t="s">
        <v>5724</v>
      </c>
      <c r="I1876" s="81" t="s">
        <v>5725</v>
      </c>
      <c r="J1876" s="81" t="s">
        <v>135</v>
      </c>
      <c r="K1876" s="81"/>
      <c r="L1876" s="81"/>
      <c r="M1876" s="81"/>
      <c r="N1876" s="81"/>
      <c r="O1876" s="82"/>
      <c r="P1876" s="81"/>
      <c r="Q1876" s="81"/>
      <c r="R1876" s="81"/>
      <c r="S1876" s="81"/>
      <c r="T1876" s="81"/>
      <c r="U1876" s="81">
        <f t="shared" si="119"/>
        <v>0</v>
      </c>
      <c r="V1876" s="81">
        <f>IFERROR(VLOOKUP(A1876,'Competitors Links &amp; Pricings'!A:G,3,0),"")</f>
        <v>0.99</v>
      </c>
      <c r="W1876" s="81" t="str">
        <f>IFERROR(VLOOKUP(A1876,'Competitors Links &amp; Pricings'!A:G,5,0),"")</f>
        <v xml:space="preserve"> </v>
      </c>
      <c r="X1876" s="81" t="str">
        <f>IFERROR(VLOOKUP(A1876,'Competitors Links &amp; Pricings'!A:G,7,0),"")</f>
        <v xml:space="preserve"> </v>
      </c>
      <c r="Y1876" s="81">
        <f>IFERROR(VLOOKUP(A1876,'Competitors Links &amp; Pricings'!A:L,8,0),"")</f>
        <v>4</v>
      </c>
      <c r="Z1876" s="81">
        <f>IFERROR(VLOOKUP(A1876,'Competitors Links &amp; Pricings'!A:L,9,0),"")</f>
        <v>5</v>
      </c>
      <c r="AA1876" s="81">
        <f>IFERROR(VLOOKUP(A1876,'Competitors Links &amp; Pricings'!A:L,10,0),"")</f>
        <v>0.2</v>
      </c>
      <c r="AB1876" s="81">
        <f>IFERROR(VLOOKUP(A1876,'Competitors Links &amp; Pricings'!A:L,11,0),"")</f>
        <v>0.5</v>
      </c>
    </row>
    <row r="1877" spans="1:28" s="83" customFormat="1" ht="12" x14ac:dyDescent="0.25">
      <c r="A1877" s="81" t="s">
        <v>5726</v>
      </c>
      <c r="B1877" s="89">
        <v>66.17</v>
      </c>
      <c r="C1877" s="89">
        <v>80.5</v>
      </c>
      <c r="D1877" s="106">
        <f t="shared" si="116"/>
        <v>0.17801242236024842</v>
      </c>
      <c r="E1877" s="90">
        <f t="shared" si="117"/>
        <v>0</v>
      </c>
      <c r="F1877" s="90">
        <f t="shared" si="118"/>
        <v>64.06</v>
      </c>
      <c r="G1877" s="82" t="s">
        <v>34</v>
      </c>
      <c r="H1877" s="81" t="s">
        <v>5727</v>
      </c>
      <c r="I1877" s="81" t="s">
        <v>5728</v>
      </c>
      <c r="J1877" s="81" t="s">
        <v>135</v>
      </c>
      <c r="K1877" s="81"/>
      <c r="L1877" s="81"/>
      <c r="M1877" s="81"/>
      <c r="N1877" s="81"/>
      <c r="O1877" s="82"/>
      <c r="P1877" s="81"/>
      <c r="Q1877" s="81"/>
      <c r="R1877" s="81"/>
      <c r="S1877" s="81"/>
      <c r="T1877" s="81"/>
      <c r="U1877" s="81">
        <f t="shared" si="119"/>
        <v>0</v>
      </c>
      <c r="V1877" s="81">
        <f>IFERROR(VLOOKUP(A1877,'Competitors Links &amp; Pricings'!A:G,3,0),"")</f>
        <v>64.06</v>
      </c>
      <c r="W1877" s="81">
        <f>IFERROR(VLOOKUP(A1877,'Competitors Links &amp; Pricings'!A:G,5,0),"")</f>
        <v>76.95</v>
      </c>
      <c r="X1877" s="81">
        <f>IFERROR(VLOOKUP(A1877,'Competitors Links &amp; Pricings'!A:G,7,0),"")</f>
        <v>76.099999999999994</v>
      </c>
      <c r="Y1877" s="81">
        <f>IFERROR(VLOOKUP(A1877,'Competitors Links &amp; Pricings'!A:L,8,0),"")</f>
        <v>2</v>
      </c>
      <c r="Z1877" s="81">
        <f>IFERROR(VLOOKUP(A1877,'Competitors Links &amp; Pricings'!A:L,9,0),"")</f>
        <v>170</v>
      </c>
      <c r="AA1877" s="81">
        <f>IFERROR(VLOOKUP(A1877,'Competitors Links &amp; Pricings'!A:L,10,0),"")</f>
        <v>22</v>
      </c>
      <c r="AB1877" s="81">
        <f>IFERROR(VLOOKUP(A1877,'Competitors Links &amp; Pricings'!A:L,11,0),"")</f>
        <v>2</v>
      </c>
    </row>
    <row r="1878" spans="1:28" s="83" customFormat="1" ht="12" x14ac:dyDescent="0.25">
      <c r="A1878" s="81" t="s">
        <v>5729</v>
      </c>
      <c r="B1878" s="89">
        <v>34.880000000000003</v>
      </c>
      <c r="C1878" s="89">
        <v>42.5</v>
      </c>
      <c r="D1878" s="106">
        <f t="shared" si="116"/>
        <v>0.17929411764705877</v>
      </c>
      <c r="E1878" s="90">
        <f t="shared" si="117"/>
        <v>0</v>
      </c>
      <c r="F1878" s="90">
        <f t="shared" si="118"/>
        <v>35.32</v>
      </c>
      <c r="G1878" s="82" t="s">
        <v>34</v>
      </c>
      <c r="H1878" s="81" t="s">
        <v>5730</v>
      </c>
      <c r="I1878" s="81" t="s">
        <v>5731</v>
      </c>
      <c r="J1878" s="81" t="s">
        <v>135</v>
      </c>
      <c r="K1878" s="81"/>
      <c r="L1878" s="81"/>
      <c r="M1878" s="81"/>
      <c r="N1878" s="81"/>
      <c r="O1878" s="82"/>
      <c r="P1878" s="81"/>
      <c r="Q1878" s="81"/>
      <c r="R1878" s="81"/>
      <c r="S1878" s="81"/>
      <c r="T1878" s="81"/>
      <c r="U1878" s="81">
        <f t="shared" si="119"/>
        <v>0</v>
      </c>
      <c r="V1878" s="81">
        <f>IFERROR(VLOOKUP(A1878,'Competitors Links &amp; Pricings'!A:G,3,0),"")</f>
        <v>40.549999999999997</v>
      </c>
      <c r="W1878" s="81">
        <f>IFERROR(VLOOKUP(A1878,'Competitors Links &amp; Pricings'!A:G,5,0),"")</f>
        <v>41.86</v>
      </c>
      <c r="X1878" s="81">
        <f>IFERROR(VLOOKUP(A1878,'Competitors Links &amp; Pricings'!A:G,7,0),"")</f>
        <v>35.32</v>
      </c>
      <c r="Y1878" s="81">
        <f>IFERROR(VLOOKUP(A1878,'Competitors Links &amp; Pricings'!A:L,8,0),"")</f>
        <v>2</v>
      </c>
      <c r="Z1878" s="81">
        <f>IFERROR(VLOOKUP(A1878,'Competitors Links &amp; Pricings'!A:L,9,0),"")</f>
        <v>84</v>
      </c>
      <c r="AA1878" s="81">
        <f>IFERROR(VLOOKUP(A1878,'Competitors Links &amp; Pricings'!A:L,10,0),"")</f>
        <v>10</v>
      </c>
      <c r="AB1878" s="81">
        <f>IFERROR(VLOOKUP(A1878,'Competitors Links &amp; Pricings'!A:L,11,0),"")</f>
        <v>2</v>
      </c>
    </row>
    <row r="1879" spans="1:28" s="83" customFormat="1" ht="12" x14ac:dyDescent="0.25">
      <c r="A1879" s="81" t="s">
        <v>5732</v>
      </c>
      <c r="B1879" s="89">
        <v>6.05</v>
      </c>
      <c r="C1879" s="89">
        <v>7.35</v>
      </c>
      <c r="D1879" s="106">
        <f t="shared" si="116"/>
        <v>0.1768707482993197</v>
      </c>
      <c r="E1879" s="90">
        <f t="shared" si="117"/>
        <v>0</v>
      </c>
      <c r="F1879" s="90">
        <f t="shared" si="118"/>
        <v>7.26</v>
      </c>
      <c r="G1879" s="82" t="s">
        <v>34</v>
      </c>
      <c r="H1879" s="81">
        <v>11840</v>
      </c>
      <c r="I1879" s="81" t="s">
        <v>5733</v>
      </c>
      <c r="J1879" s="81" t="s">
        <v>5653</v>
      </c>
      <c r="K1879" s="81"/>
      <c r="L1879" s="81"/>
      <c r="M1879" s="81"/>
      <c r="N1879" s="81"/>
      <c r="O1879" s="82"/>
      <c r="P1879" s="81"/>
      <c r="Q1879" s="81"/>
      <c r="R1879" s="81"/>
      <c r="S1879" s="81"/>
      <c r="T1879" s="81"/>
      <c r="U1879" s="81">
        <f t="shared" si="119"/>
        <v>0</v>
      </c>
      <c r="V1879" s="81">
        <f>IFERROR(VLOOKUP(A1879,'Competitors Links &amp; Pricings'!A:G,3,0),"")</f>
        <v>7.26</v>
      </c>
      <c r="W1879" s="81">
        <f>IFERROR(VLOOKUP(A1879,'Competitors Links &amp; Pricings'!A:G,5,0),"")</f>
        <v>8.52</v>
      </c>
      <c r="X1879" s="81" t="str">
        <f>IFERROR(VLOOKUP(A1879,'Competitors Links &amp; Pricings'!A:G,7,0),"")</f>
        <v xml:space="preserve"> </v>
      </c>
      <c r="Y1879" s="81">
        <f>IFERROR(VLOOKUP(A1879,'Competitors Links &amp; Pricings'!A:L,8,0),"")</f>
        <v>9</v>
      </c>
      <c r="Z1879" s="81">
        <f>IFERROR(VLOOKUP(A1879,'Competitors Links &amp; Pricings'!A:L,9,0),"")</f>
        <v>13</v>
      </c>
      <c r="AA1879" s="81">
        <f>IFERROR(VLOOKUP(A1879,'Competitors Links &amp; Pricings'!A:L,10,0),"")</f>
        <v>1</v>
      </c>
      <c r="AB1879" s="81">
        <f>IFERROR(VLOOKUP(A1879,'Competitors Links &amp; Pricings'!A:L,11,0),"")</f>
        <v>1</v>
      </c>
    </row>
    <row r="1880" spans="1:28" s="83" customFormat="1" ht="12" x14ac:dyDescent="0.25">
      <c r="A1880" s="81" t="s">
        <v>5734</v>
      </c>
      <c r="B1880" s="89">
        <v>61.96</v>
      </c>
      <c r="C1880" s="89">
        <v>82</v>
      </c>
      <c r="D1880" s="106">
        <f t="shared" si="116"/>
        <v>0.24439024390243902</v>
      </c>
      <c r="E1880" s="90">
        <f t="shared" si="117"/>
        <v>0</v>
      </c>
      <c r="F1880" s="90">
        <f t="shared" si="118"/>
        <v>0</v>
      </c>
      <c r="G1880" s="82" t="s">
        <v>34</v>
      </c>
      <c r="H1880" s="81" t="s">
        <v>5735</v>
      </c>
      <c r="I1880" s="81" t="s">
        <v>5736</v>
      </c>
      <c r="J1880" s="81" t="s">
        <v>5588</v>
      </c>
      <c r="K1880" s="81"/>
      <c r="L1880" s="81"/>
      <c r="M1880" s="81"/>
      <c r="N1880" s="81"/>
      <c r="O1880" s="82"/>
      <c r="P1880" s="81"/>
      <c r="Q1880" s="81"/>
      <c r="R1880" s="81"/>
      <c r="S1880" s="81"/>
      <c r="T1880" s="81"/>
      <c r="U1880" s="81">
        <f t="shared" si="119"/>
        <v>0</v>
      </c>
      <c r="V1880" s="81" t="str">
        <f>IFERROR(VLOOKUP(A1880,'Competitors Links &amp; Pricings'!A:G,3,0),"")</f>
        <v xml:space="preserve"> </v>
      </c>
      <c r="W1880" s="81" t="str">
        <f>IFERROR(VLOOKUP(A1880,'Competitors Links &amp; Pricings'!A:G,5,0),"")</f>
        <v xml:space="preserve"> </v>
      </c>
      <c r="X1880" s="81" t="str">
        <f>IFERROR(VLOOKUP(A1880,'Competitors Links &amp; Pricings'!A:G,7,0),"")</f>
        <v xml:space="preserve"> </v>
      </c>
      <c r="Y1880" s="81">
        <f>IFERROR(VLOOKUP(A1880,'Competitors Links &amp; Pricings'!A:L,8,0),"")</f>
        <v>0.5</v>
      </c>
      <c r="Z1880" s="81">
        <f>IFERROR(VLOOKUP(A1880,'Competitors Links &amp; Pricings'!A:L,9,0),"")</f>
        <v>1.5</v>
      </c>
      <c r="AA1880" s="81">
        <f>IFERROR(VLOOKUP(A1880,'Competitors Links &amp; Pricings'!A:L,10,0),"")</f>
        <v>0.06</v>
      </c>
      <c r="AB1880" s="81">
        <f>IFERROR(VLOOKUP(A1880,'Competitors Links &amp; Pricings'!A:L,11,0),"")</f>
        <v>1.25</v>
      </c>
    </row>
    <row r="1881" spans="1:28" s="83" customFormat="1" ht="12" x14ac:dyDescent="0.25">
      <c r="A1881" s="81" t="s">
        <v>5737</v>
      </c>
      <c r="B1881" s="89">
        <v>0.65</v>
      </c>
      <c r="C1881" s="89">
        <v>0.74</v>
      </c>
      <c r="D1881" s="106">
        <f t="shared" si="116"/>
        <v>0.12162162162162159</v>
      </c>
      <c r="E1881" s="90">
        <f t="shared" si="117"/>
        <v>0</v>
      </c>
      <c r="F1881" s="90">
        <f t="shared" si="118"/>
        <v>0.8</v>
      </c>
      <c r="G1881" s="82" t="s">
        <v>34</v>
      </c>
      <c r="H1881" s="81" t="s">
        <v>5738</v>
      </c>
      <c r="I1881" s="81" t="s">
        <v>5739</v>
      </c>
      <c r="J1881" s="81" t="s">
        <v>135</v>
      </c>
      <c r="K1881" s="81"/>
      <c r="L1881" s="81"/>
      <c r="M1881" s="81"/>
      <c r="N1881" s="81"/>
      <c r="O1881" s="82"/>
      <c r="P1881" s="81"/>
      <c r="Q1881" s="81"/>
      <c r="R1881" s="81"/>
      <c r="S1881" s="81"/>
      <c r="T1881" s="81"/>
      <c r="U1881" s="81">
        <f t="shared" si="119"/>
        <v>0</v>
      </c>
      <c r="V1881" s="81">
        <f>IFERROR(VLOOKUP(A1881,'Competitors Links &amp; Pricings'!A:G,3,0),"")</f>
        <v>0.8</v>
      </c>
      <c r="W1881" s="81">
        <f>IFERROR(VLOOKUP(A1881,'Competitors Links &amp; Pricings'!A:G,5,0),"")</f>
        <v>0.82</v>
      </c>
      <c r="X1881" s="81" t="str">
        <f>IFERROR(VLOOKUP(A1881,'Competitors Links &amp; Pricings'!A:G,7,0),"")</f>
        <v xml:space="preserve"> </v>
      </c>
      <c r="Y1881" s="81">
        <f>IFERROR(VLOOKUP(A1881,'Competitors Links &amp; Pricings'!A:L,8,0),"")</f>
        <v>1.5</v>
      </c>
      <c r="Z1881" s="81">
        <f>IFERROR(VLOOKUP(A1881,'Competitors Links &amp; Pricings'!A:L,9,0),"")</f>
        <v>1.5</v>
      </c>
      <c r="AA1881" s="81">
        <f>IFERROR(VLOOKUP(A1881,'Competitors Links &amp; Pricings'!A:L,10,0),"")</f>
        <v>0.1</v>
      </c>
      <c r="AB1881" s="81">
        <f>IFERROR(VLOOKUP(A1881,'Competitors Links &amp; Pricings'!A:L,11,0),"")</f>
        <v>1</v>
      </c>
    </row>
    <row r="1882" spans="1:28" s="83" customFormat="1" ht="12" x14ac:dyDescent="0.25">
      <c r="A1882" s="81" t="s">
        <v>5740</v>
      </c>
      <c r="B1882" s="89">
        <v>0.87</v>
      </c>
      <c r="C1882" s="89">
        <v>0.96</v>
      </c>
      <c r="D1882" s="106">
        <f t="shared" si="116"/>
        <v>9.3749999999999972E-2</v>
      </c>
      <c r="E1882" s="90">
        <f t="shared" si="117"/>
        <v>0</v>
      </c>
      <c r="F1882" s="90">
        <f t="shared" si="118"/>
        <v>1.04</v>
      </c>
      <c r="G1882" s="82" t="s">
        <v>34</v>
      </c>
      <c r="H1882" s="81" t="s">
        <v>5741</v>
      </c>
      <c r="I1882" s="81" t="s">
        <v>5742</v>
      </c>
      <c r="J1882" s="81" t="s">
        <v>135</v>
      </c>
      <c r="K1882" s="81"/>
      <c r="L1882" s="81"/>
      <c r="M1882" s="81"/>
      <c r="N1882" s="81"/>
      <c r="O1882" s="82"/>
      <c r="P1882" s="81"/>
      <c r="Q1882" s="81"/>
      <c r="R1882" s="81"/>
      <c r="S1882" s="81"/>
      <c r="T1882" s="81"/>
      <c r="U1882" s="81">
        <f t="shared" si="119"/>
        <v>0</v>
      </c>
      <c r="V1882" s="81">
        <f>IFERROR(VLOOKUP(A1882,'Competitors Links &amp; Pricings'!A:G,3,0),"")</f>
        <v>1.04</v>
      </c>
      <c r="W1882" s="81">
        <f>IFERROR(VLOOKUP(A1882,'Competitors Links &amp; Pricings'!A:G,5,0),"")</f>
        <v>1.4</v>
      </c>
      <c r="X1882" s="81" t="str">
        <f>IFERROR(VLOOKUP(A1882,'Competitors Links &amp; Pricings'!A:G,7,0),"")</f>
        <v xml:space="preserve"> </v>
      </c>
      <c r="Y1882" s="81">
        <f>IFERROR(VLOOKUP(A1882,'Competitors Links &amp; Pricings'!A:L,8,0),"")</f>
        <v>1.5</v>
      </c>
      <c r="Z1882" s="81">
        <f>IFERROR(VLOOKUP(A1882,'Competitors Links &amp; Pricings'!A:L,9,0),"")</f>
        <v>1</v>
      </c>
      <c r="AA1882" s="81">
        <f>IFERROR(VLOOKUP(A1882,'Competitors Links &amp; Pricings'!A:L,10,0),"")</f>
        <v>0.5</v>
      </c>
      <c r="AB1882" s="81">
        <f>IFERROR(VLOOKUP(A1882,'Competitors Links &amp; Pricings'!A:L,11,0),"")</f>
        <v>2</v>
      </c>
    </row>
    <row r="1883" spans="1:28" s="83" customFormat="1" ht="12" x14ac:dyDescent="0.25">
      <c r="A1883" s="81" t="s">
        <v>5743</v>
      </c>
      <c r="B1883" s="89">
        <v>0.27</v>
      </c>
      <c r="C1883" s="89">
        <v>0.33</v>
      </c>
      <c r="D1883" s="106">
        <f t="shared" si="116"/>
        <v>0.1818181818181818</v>
      </c>
      <c r="E1883" s="90">
        <f t="shared" si="117"/>
        <v>0</v>
      </c>
      <c r="F1883" s="90">
        <f t="shared" si="118"/>
        <v>0.32</v>
      </c>
      <c r="G1883" s="82" t="s">
        <v>34</v>
      </c>
      <c r="H1883" s="81" t="s">
        <v>5744</v>
      </c>
      <c r="I1883" s="81" t="s">
        <v>5745</v>
      </c>
      <c r="J1883" s="81" t="s">
        <v>135</v>
      </c>
      <c r="K1883" s="81"/>
      <c r="L1883" s="81"/>
      <c r="M1883" s="81"/>
      <c r="N1883" s="81"/>
      <c r="O1883" s="82"/>
      <c r="P1883" s="81"/>
      <c r="Q1883" s="81"/>
      <c r="R1883" s="81"/>
      <c r="S1883" s="81"/>
      <c r="T1883" s="81"/>
      <c r="U1883" s="81">
        <f t="shared" si="119"/>
        <v>0</v>
      </c>
      <c r="V1883" s="81">
        <f>IFERROR(VLOOKUP(A1883,'Competitors Links &amp; Pricings'!A:G,3,0),"")</f>
        <v>0.32</v>
      </c>
      <c r="W1883" s="81" t="str">
        <f>IFERROR(VLOOKUP(A1883,'Competitors Links &amp; Pricings'!A:G,5,0),"")</f>
        <v xml:space="preserve"> </v>
      </c>
      <c r="X1883" s="81" t="str">
        <f>IFERROR(VLOOKUP(A1883,'Competitors Links &amp; Pricings'!A:G,7,0),"")</f>
        <v xml:space="preserve"> </v>
      </c>
      <c r="Y1883" s="81">
        <f>IFERROR(VLOOKUP(A1883,'Competitors Links &amp; Pricings'!A:L,8,0),"")</f>
        <v>0.5</v>
      </c>
      <c r="Z1883" s="81">
        <f>IFERROR(VLOOKUP(A1883,'Competitors Links &amp; Pricings'!A:L,9,0),"")</f>
        <v>0.5</v>
      </c>
      <c r="AA1883" s="81">
        <f>IFERROR(VLOOKUP(A1883,'Competitors Links &amp; Pricings'!A:L,10,0),"")</f>
        <v>0.3</v>
      </c>
      <c r="AB1883" s="81">
        <f>IFERROR(VLOOKUP(A1883,'Competitors Links &amp; Pricings'!A:L,11,0),"")</f>
        <v>1</v>
      </c>
    </row>
    <row r="1884" spans="1:28" s="83" customFormat="1" ht="12" x14ac:dyDescent="0.25">
      <c r="A1884" s="81" t="s">
        <v>5746</v>
      </c>
      <c r="B1884" s="89">
        <v>7.41</v>
      </c>
      <c r="C1884" s="89">
        <v>9.15</v>
      </c>
      <c r="D1884" s="106">
        <f t="shared" si="116"/>
        <v>0.19016393442622953</v>
      </c>
      <c r="E1884" s="90">
        <f t="shared" si="117"/>
        <v>0</v>
      </c>
      <c r="F1884" s="90">
        <f t="shared" si="118"/>
        <v>7.7</v>
      </c>
      <c r="G1884" s="82" t="s">
        <v>34</v>
      </c>
      <c r="H1884" s="81" t="s">
        <v>5747</v>
      </c>
      <c r="I1884" s="81" t="s">
        <v>5748</v>
      </c>
      <c r="J1884" s="81" t="s">
        <v>5653</v>
      </c>
      <c r="K1884" s="81"/>
      <c r="L1884" s="81"/>
      <c r="M1884" s="81"/>
      <c r="N1884" s="81"/>
      <c r="O1884" s="82"/>
      <c r="P1884" s="81"/>
      <c r="Q1884" s="81"/>
      <c r="R1884" s="81"/>
      <c r="S1884" s="81"/>
      <c r="T1884" s="81"/>
      <c r="U1884" s="81">
        <f t="shared" si="119"/>
        <v>0</v>
      </c>
      <c r="V1884" s="81">
        <f>IFERROR(VLOOKUP(A1884,'Competitors Links &amp; Pricings'!A:G,3,0),"")</f>
        <v>9</v>
      </c>
      <c r="W1884" s="81">
        <f>IFERROR(VLOOKUP(A1884,'Competitors Links &amp; Pricings'!A:G,5,0),"")</f>
        <v>7.7</v>
      </c>
      <c r="X1884" s="81" t="str">
        <f>IFERROR(VLOOKUP(A1884,'Competitors Links &amp; Pricings'!A:G,7,0),"")</f>
        <v xml:space="preserve"> </v>
      </c>
      <c r="Y1884" s="81">
        <f>IFERROR(VLOOKUP(A1884,'Competitors Links &amp; Pricings'!A:L,8,0),"")</f>
        <v>9.75</v>
      </c>
      <c r="Z1884" s="81">
        <f>IFERROR(VLOOKUP(A1884,'Competitors Links &amp; Pricings'!A:L,9,0),"")</f>
        <v>12.75</v>
      </c>
      <c r="AA1884" s="81">
        <f>IFERROR(VLOOKUP(A1884,'Competitors Links &amp; Pricings'!A:L,10,0),"")</f>
        <v>0.5</v>
      </c>
      <c r="AB1884" s="81">
        <f>IFERROR(VLOOKUP(A1884,'Competitors Links &amp; Pricings'!A:L,11,0),"")</f>
        <v>3</v>
      </c>
    </row>
    <row r="1885" spans="1:28" s="83" customFormat="1" ht="12" x14ac:dyDescent="0.25">
      <c r="A1885" s="81" t="s">
        <v>5749</v>
      </c>
      <c r="B1885" s="89">
        <v>3.11</v>
      </c>
      <c r="C1885" s="89">
        <v>4.0999999999999996</v>
      </c>
      <c r="D1885" s="106">
        <f t="shared" si="116"/>
        <v>0.24146341463414631</v>
      </c>
      <c r="E1885" s="90">
        <f t="shared" si="117"/>
        <v>0</v>
      </c>
      <c r="F1885" s="90">
        <f t="shared" si="118"/>
        <v>6.4</v>
      </c>
      <c r="G1885" s="82" t="s">
        <v>34</v>
      </c>
      <c r="H1885" s="81" t="s">
        <v>5750</v>
      </c>
      <c r="I1885" s="81" t="s">
        <v>5751</v>
      </c>
      <c r="J1885" s="81" t="s">
        <v>5621</v>
      </c>
      <c r="K1885" s="81"/>
      <c r="L1885" s="81"/>
      <c r="M1885" s="81"/>
      <c r="N1885" s="81"/>
      <c r="O1885" s="82"/>
      <c r="P1885" s="81"/>
      <c r="Q1885" s="81"/>
      <c r="R1885" s="81"/>
      <c r="S1885" s="81"/>
      <c r="T1885" s="81"/>
      <c r="U1885" s="81">
        <f t="shared" si="119"/>
        <v>0</v>
      </c>
      <c r="V1885" s="81">
        <f>IFERROR(VLOOKUP(A1885,'Competitors Links &amp; Pricings'!A:G,3,0),"")</f>
        <v>6.4</v>
      </c>
      <c r="W1885" s="81" t="str">
        <f>IFERROR(VLOOKUP(A1885,'Competitors Links &amp; Pricings'!A:G,5,0),"")</f>
        <v xml:space="preserve"> </v>
      </c>
      <c r="X1885" s="81" t="str">
        <f>IFERROR(VLOOKUP(A1885,'Competitors Links &amp; Pricings'!A:G,7,0),"")</f>
        <v xml:space="preserve"> </v>
      </c>
      <c r="Y1885" s="81">
        <f>IFERROR(VLOOKUP(A1885,'Competitors Links &amp; Pricings'!A:L,8,0),"")</f>
        <v>1</v>
      </c>
      <c r="Z1885" s="81">
        <f>IFERROR(VLOOKUP(A1885,'Competitors Links &amp; Pricings'!A:L,9,0),"")</f>
        <v>1</v>
      </c>
      <c r="AA1885" s="81">
        <f>IFERROR(VLOOKUP(A1885,'Competitors Links &amp; Pricings'!A:L,10,0),"")</f>
        <v>0.01</v>
      </c>
      <c r="AB1885" s="81">
        <f>IFERROR(VLOOKUP(A1885,'Competitors Links &amp; Pricings'!A:L,11,0),"")</f>
        <v>1</v>
      </c>
    </row>
    <row r="1886" spans="1:28" s="83" customFormat="1" ht="12" x14ac:dyDescent="0.25">
      <c r="A1886" s="81" t="s">
        <v>5752</v>
      </c>
      <c r="B1886" s="89">
        <v>192.74</v>
      </c>
      <c r="C1886" s="89">
        <v>227.43</v>
      </c>
      <c r="D1886" s="106">
        <f t="shared" si="116"/>
        <v>0.15253044892934089</v>
      </c>
      <c r="E1886" s="90">
        <f t="shared" si="117"/>
        <v>0</v>
      </c>
      <c r="F1886" s="90">
        <f t="shared" si="118"/>
        <v>188.45</v>
      </c>
      <c r="G1886" s="82" t="s">
        <v>34</v>
      </c>
      <c r="H1886" s="81" t="s">
        <v>5753</v>
      </c>
      <c r="I1886" s="81" t="s">
        <v>5754</v>
      </c>
      <c r="J1886" s="81" t="s">
        <v>169</v>
      </c>
      <c r="K1886" s="81"/>
      <c r="L1886" s="81"/>
      <c r="M1886" s="81"/>
      <c r="N1886" s="81"/>
      <c r="O1886" s="82"/>
      <c r="P1886" s="81"/>
      <c r="Q1886" s="81"/>
      <c r="R1886" s="81"/>
      <c r="S1886" s="81"/>
      <c r="T1886" s="81"/>
      <c r="U1886" s="81">
        <f t="shared" si="119"/>
        <v>0</v>
      </c>
      <c r="V1886" s="81">
        <f>IFERROR(VLOOKUP(A1886,'Competitors Links &amp; Pricings'!A:G,3,0),"")</f>
        <v>254.5</v>
      </c>
      <c r="W1886" s="81">
        <f>IFERROR(VLOOKUP(A1886,'Competitors Links &amp; Pricings'!A:G,5,0),"")</f>
        <v>233.42</v>
      </c>
      <c r="X1886" s="81">
        <f>IFERROR(VLOOKUP(A1886,'Competitors Links &amp; Pricings'!A:G,7,0),"")</f>
        <v>188.45</v>
      </c>
      <c r="Y1886" s="81">
        <f>IFERROR(VLOOKUP(A1886,'Competitors Links &amp; Pricings'!A:L,8,0),"")</f>
        <v>106</v>
      </c>
      <c r="Z1886" s="81">
        <f>IFERROR(VLOOKUP(A1886,'Competitors Links &amp; Pricings'!A:L,9,0),"")</f>
        <v>5.5</v>
      </c>
      <c r="AA1886" s="81">
        <f>IFERROR(VLOOKUP(A1886,'Competitors Links &amp; Pricings'!A:L,10,0),"")</f>
        <v>76</v>
      </c>
      <c r="AB1886" s="81">
        <f>IFERROR(VLOOKUP(A1886,'Competitors Links &amp; Pricings'!A:L,11,0),"")</f>
        <v>5.5</v>
      </c>
    </row>
    <row r="1887" spans="1:28" s="83" customFormat="1" ht="12" x14ac:dyDescent="0.25">
      <c r="A1887" s="81" t="s">
        <v>5755</v>
      </c>
      <c r="B1887" s="89">
        <v>5.22</v>
      </c>
      <c r="C1887" s="89">
        <v>6.36</v>
      </c>
      <c r="D1887" s="106">
        <f t="shared" si="116"/>
        <v>0.179245283018868</v>
      </c>
      <c r="E1887" s="90">
        <f t="shared" si="117"/>
        <v>0</v>
      </c>
      <c r="F1887" s="90">
        <f t="shared" si="118"/>
        <v>6</v>
      </c>
      <c r="G1887" s="82" t="s">
        <v>34</v>
      </c>
      <c r="H1887" s="81" t="s">
        <v>5756</v>
      </c>
      <c r="I1887" s="81" t="s">
        <v>5757</v>
      </c>
      <c r="J1887" s="81" t="s">
        <v>169</v>
      </c>
      <c r="K1887" s="81"/>
      <c r="L1887" s="81"/>
      <c r="M1887" s="81"/>
      <c r="N1887" s="81"/>
      <c r="O1887" s="82"/>
      <c r="P1887" s="81"/>
      <c r="Q1887" s="81"/>
      <c r="R1887" s="81"/>
      <c r="S1887" s="81"/>
      <c r="T1887" s="81"/>
      <c r="U1887" s="81">
        <f t="shared" si="119"/>
        <v>0</v>
      </c>
      <c r="V1887" s="81">
        <f>IFERROR(VLOOKUP(A1887,'Competitors Links &amp; Pricings'!A:G,3,0),"")</f>
        <v>6</v>
      </c>
      <c r="W1887" s="81" t="str">
        <f>IFERROR(VLOOKUP(A1887,'Competitors Links &amp; Pricings'!A:G,5,0),"")</f>
        <v xml:space="preserve"> </v>
      </c>
      <c r="X1887" s="81" t="str">
        <f>IFERROR(VLOOKUP(A1887,'Competitors Links &amp; Pricings'!A:G,7,0),"")</f>
        <v xml:space="preserve"> </v>
      </c>
      <c r="Y1887" s="81">
        <f>IFERROR(VLOOKUP(A1887,'Competitors Links &amp; Pricings'!A:L,8,0),"")</f>
        <v>3</v>
      </c>
      <c r="Z1887" s="81">
        <f>IFERROR(VLOOKUP(A1887,'Competitors Links &amp; Pricings'!A:L,9,0),"")</f>
        <v>3</v>
      </c>
      <c r="AA1887" s="81">
        <f>IFERROR(VLOOKUP(A1887,'Competitors Links &amp; Pricings'!A:L,10,0),"")</f>
        <v>0.27</v>
      </c>
      <c r="AB1887" s="81">
        <f>IFERROR(VLOOKUP(A1887,'Competitors Links &amp; Pricings'!A:L,11,0),"")</f>
        <v>3</v>
      </c>
    </row>
    <row r="1888" spans="1:28" s="83" customFormat="1" ht="12" x14ac:dyDescent="0.25">
      <c r="A1888" s="81" t="s">
        <v>5758</v>
      </c>
      <c r="B1888" s="89">
        <v>3.35</v>
      </c>
      <c r="C1888" s="89">
        <v>4.1900000000000004</v>
      </c>
      <c r="D1888" s="106">
        <f t="shared" si="116"/>
        <v>0.2004773269689738</v>
      </c>
      <c r="E1888" s="90">
        <f t="shared" si="117"/>
        <v>0</v>
      </c>
      <c r="F1888" s="90">
        <f t="shared" si="118"/>
        <v>6.25</v>
      </c>
      <c r="G1888" s="82" t="s">
        <v>50</v>
      </c>
      <c r="H1888" s="81" t="s">
        <v>5759</v>
      </c>
      <c r="I1888" s="81" t="s">
        <v>5760</v>
      </c>
      <c r="J1888" s="81" t="s">
        <v>2738</v>
      </c>
      <c r="K1888" s="81"/>
      <c r="L1888" s="81"/>
      <c r="M1888" s="81"/>
      <c r="N1888" s="81"/>
      <c r="O1888" s="82"/>
      <c r="P1888" s="81"/>
      <c r="Q1888" s="81"/>
      <c r="R1888" s="81"/>
      <c r="S1888" s="81"/>
      <c r="T1888" s="81"/>
      <c r="U1888" s="81">
        <f t="shared" si="119"/>
        <v>0</v>
      </c>
      <c r="V1888" s="81">
        <f>IFERROR(VLOOKUP(A1888,'Competitors Links &amp; Pricings'!A:G,3,0),"")</f>
        <v>6.49</v>
      </c>
      <c r="W1888" s="81">
        <f>IFERROR(VLOOKUP(A1888,'Competitors Links &amp; Pricings'!A:G,5,0),"")</f>
        <v>6.25</v>
      </c>
      <c r="X1888" s="81">
        <f>IFERROR(VLOOKUP(A1888,'Competitors Links &amp; Pricings'!A:G,7,0),"")</f>
        <v>7.59</v>
      </c>
      <c r="Y1888" s="81">
        <f>IFERROR(VLOOKUP(A1888,'Competitors Links &amp; Pricings'!A:L,8,0),"")</f>
        <v>2</v>
      </c>
      <c r="Z1888" s="81">
        <f>IFERROR(VLOOKUP(A1888,'Competitors Links &amp; Pricings'!A:L,9,0),"")</f>
        <v>2</v>
      </c>
      <c r="AA1888" s="81">
        <f>IFERROR(VLOOKUP(A1888,'Competitors Links &amp; Pricings'!A:L,10,0),"")</f>
        <v>0.05</v>
      </c>
      <c r="AB1888" s="81">
        <f>IFERROR(VLOOKUP(A1888,'Competitors Links &amp; Pricings'!A:L,11,0),"")</f>
        <v>2</v>
      </c>
    </row>
    <row r="1889" spans="1:28" s="83" customFormat="1" ht="12" x14ac:dyDescent="0.25">
      <c r="A1889" s="81" t="s">
        <v>5761</v>
      </c>
      <c r="B1889" s="89">
        <v>26.33</v>
      </c>
      <c r="C1889" s="89">
        <v>32.65</v>
      </c>
      <c r="D1889" s="106">
        <f t="shared" si="116"/>
        <v>0.19356814701378255</v>
      </c>
      <c r="E1889" s="90">
        <f t="shared" si="117"/>
        <v>0</v>
      </c>
      <c r="F1889" s="90">
        <f t="shared" si="118"/>
        <v>34.99</v>
      </c>
      <c r="G1889" s="82" t="s">
        <v>34</v>
      </c>
      <c r="H1889" s="81" t="s">
        <v>5762</v>
      </c>
      <c r="I1889" s="81" t="s">
        <v>5763</v>
      </c>
      <c r="J1889" s="81" t="s">
        <v>5588</v>
      </c>
      <c r="K1889" s="81"/>
      <c r="L1889" s="81"/>
      <c r="M1889" s="81"/>
      <c r="N1889" s="81"/>
      <c r="O1889" s="82"/>
      <c r="P1889" s="81"/>
      <c r="Q1889" s="81"/>
      <c r="R1889" s="81"/>
      <c r="S1889" s="81"/>
      <c r="T1889" s="81"/>
      <c r="U1889" s="81">
        <f t="shared" si="119"/>
        <v>0</v>
      </c>
      <c r="V1889" s="81">
        <f>IFERROR(VLOOKUP(A1889,'Competitors Links &amp; Pricings'!A:G,3,0),"")</f>
        <v>37.86</v>
      </c>
      <c r="W1889" s="81">
        <f>IFERROR(VLOOKUP(A1889,'Competitors Links &amp; Pricings'!A:G,5,0),"")</f>
        <v>34.99</v>
      </c>
      <c r="X1889" s="81" t="str">
        <f>IFERROR(VLOOKUP(A1889,'Competitors Links &amp; Pricings'!A:G,7,0),"")</f>
        <v xml:space="preserve"> </v>
      </c>
      <c r="Y1889" s="81">
        <f>IFERROR(VLOOKUP(A1889,'Competitors Links &amp; Pricings'!A:L,8,0),"")</f>
        <v>0.5</v>
      </c>
      <c r="Z1889" s="81">
        <f>IFERROR(VLOOKUP(A1889,'Competitors Links &amp; Pricings'!A:L,9,0),"")</f>
        <v>1.5</v>
      </c>
      <c r="AA1889" s="81">
        <f>IFERROR(VLOOKUP(A1889,'Competitors Links &amp; Pricings'!A:L,10,0),"")</f>
        <v>0.06</v>
      </c>
      <c r="AB1889" s="81">
        <f>IFERROR(VLOOKUP(A1889,'Competitors Links &amp; Pricings'!A:L,11,0),"")</f>
        <v>1.25</v>
      </c>
    </row>
    <row r="1890" spans="1:28" s="92" customFormat="1" ht="12" x14ac:dyDescent="0.25">
      <c r="A1890" s="91" t="s">
        <v>5764</v>
      </c>
      <c r="B1890" s="89">
        <v>10.61</v>
      </c>
      <c r="C1890" s="89">
        <v>14</v>
      </c>
      <c r="D1890" s="106">
        <f t="shared" si="116"/>
        <v>0.24214285714285719</v>
      </c>
      <c r="E1890" s="90">
        <f t="shared" si="117"/>
        <v>0</v>
      </c>
      <c r="F1890" s="90">
        <f t="shared" si="118"/>
        <v>23</v>
      </c>
      <c r="G1890" s="100" t="s">
        <v>34</v>
      </c>
      <c r="H1890" s="101" t="s">
        <v>5765</v>
      </c>
      <c r="I1890" s="101" t="s">
        <v>5766</v>
      </c>
      <c r="J1890" s="101" t="s">
        <v>5682</v>
      </c>
      <c r="K1890" s="101"/>
      <c r="L1890" s="101"/>
      <c r="M1890" s="101"/>
      <c r="N1890" s="101"/>
      <c r="O1890" s="100"/>
      <c r="P1890" s="101"/>
      <c r="Q1890" s="101"/>
      <c r="R1890" s="101"/>
      <c r="S1890" s="101"/>
      <c r="T1890" s="101"/>
      <c r="U1890" s="81">
        <f t="shared" si="119"/>
        <v>0</v>
      </c>
      <c r="V1890" s="101">
        <f>IFERROR(VLOOKUP(A1890,'Competitors Links &amp; Pricings'!A:G,3,0),"")</f>
        <v>23</v>
      </c>
      <c r="W1890" s="101" t="str">
        <f>IFERROR(VLOOKUP(A1890,'Competitors Links &amp; Pricings'!A:G,5,0),"")</f>
        <v xml:space="preserve"> </v>
      </c>
      <c r="X1890" s="101" t="str">
        <f>IFERROR(VLOOKUP(A1890,'Competitors Links &amp; Pricings'!A:G,7,0),"")</f>
        <v xml:space="preserve"> </v>
      </c>
      <c r="Y1890" s="101">
        <f>IFERROR(VLOOKUP(A1890,'Competitors Links &amp; Pricings'!A:L,8,0),"")</f>
        <v>4</v>
      </c>
      <c r="Z1890" s="101">
        <f>IFERROR(VLOOKUP(A1890,'Competitors Links &amp; Pricings'!A:L,9,0),"")</f>
        <v>6</v>
      </c>
      <c r="AA1890" s="101">
        <f>IFERROR(VLOOKUP(A1890,'Competitors Links &amp; Pricings'!A:L,10,0),"")</f>
        <v>0.76</v>
      </c>
      <c r="AB1890" s="101">
        <f>IFERROR(VLOOKUP(A1890,'Competitors Links &amp; Pricings'!A:L,11,0),"")</f>
        <v>4</v>
      </c>
    </row>
    <row r="1891" spans="1:28" s="92" customFormat="1" ht="12" x14ac:dyDescent="0.25">
      <c r="A1891" s="91" t="s">
        <v>5767</v>
      </c>
      <c r="B1891" s="89">
        <v>0.37</v>
      </c>
      <c r="C1891" s="89">
        <v>0.48</v>
      </c>
      <c r="D1891" s="106">
        <f t="shared" si="116"/>
        <v>0.22916666666666666</v>
      </c>
      <c r="E1891" s="90">
        <f t="shared" si="117"/>
        <v>0</v>
      </c>
      <c r="F1891" s="90">
        <f t="shared" si="118"/>
        <v>0.5</v>
      </c>
      <c r="G1891" s="100" t="s">
        <v>34</v>
      </c>
      <c r="H1891" s="101" t="s">
        <v>5768</v>
      </c>
      <c r="I1891" s="101" t="s">
        <v>5769</v>
      </c>
      <c r="J1891" s="101" t="s">
        <v>135</v>
      </c>
      <c r="K1891" s="101"/>
      <c r="L1891" s="101"/>
      <c r="M1891" s="101"/>
      <c r="N1891" s="101"/>
      <c r="O1891" s="100"/>
      <c r="P1891" s="101"/>
      <c r="Q1891" s="101"/>
      <c r="R1891" s="101"/>
      <c r="S1891" s="101"/>
      <c r="T1891" s="101"/>
      <c r="U1891" s="81">
        <f t="shared" si="119"/>
        <v>0</v>
      </c>
      <c r="V1891" s="101">
        <f>IFERROR(VLOOKUP(A1891,'Competitors Links &amp; Pricings'!A:G,3,0),"")</f>
        <v>0.54</v>
      </c>
      <c r="W1891" s="101">
        <f>IFERROR(VLOOKUP(A1891,'Competitors Links &amp; Pricings'!A:G,5,0),"")</f>
        <v>0.5</v>
      </c>
      <c r="X1891" s="101">
        <f>IFERROR(VLOOKUP(A1891,'Competitors Links &amp; Pricings'!A:G,7,0),"")</f>
        <v>40.700000000000003</v>
      </c>
      <c r="Y1891" s="101">
        <f>IFERROR(VLOOKUP(A1891,'Competitors Links &amp; Pricings'!A:L,8,0),"")</f>
        <v>0.7</v>
      </c>
      <c r="Z1891" s="101">
        <f>IFERROR(VLOOKUP(A1891,'Competitors Links &amp; Pricings'!A:L,9,0),"")</f>
        <v>2.4</v>
      </c>
      <c r="AA1891" s="101">
        <f>IFERROR(VLOOKUP(A1891,'Competitors Links &amp; Pricings'!A:L,10,0),"")</f>
        <v>0.16</v>
      </c>
      <c r="AB1891" s="101">
        <f>IFERROR(VLOOKUP(A1891,'Competitors Links &amp; Pricings'!A:L,11,0),"")</f>
        <v>0.3</v>
      </c>
    </row>
    <row r="1892" spans="1:28" s="83" customFormat="1" ht="12" x14ac:dyDescent="0.25">
      <c r="A1892" s="81" t="s">
        <v>5770</v>
      </c>
      <c r="B1892" s="89">
        <v>36.6</v>
      </c>
      <c r="C1892" s="89">
        <v>42.31</v>
      </c>
      <c r="D1892" s="106">
        <f t="shared" si="116"/>
        <v>0.13495627511226663</v>
      </c>
      <c r="E1892" s="90">
        <f t="shared" si="117"/>
        <v>0</v>
      </c>
      <c r="F1892" s="90">
        <f t="shared" si="118"/>
        <v>45.99</v>
      </c>
      <c r="G1892" s="82" t="s">
        <v>34</v>
      </c>
      <c r="H1892" s="81">
        <v>310801</v>
      </c>
      <c r="I1892" s="81" t="s">
        <v>5771</v>
      </c>
      <c r="J1892" s="81" t="s">
        <v>135</v>
      </c>
      <c r="K1892" s="81"/>
      <c r="L1892" s="81"/>
      <c r="M1892" s="81"/>
      <c r="N1892" s="81"/>
      <c r="O1892" s="82"/>
      <c r="P1892" s="81"/>
      <c r="Q1892" s="81"/>
      <c r="R1892" s="81"/>
      <c r="S1892" s="81"/>
      <c r="T1892" s="81"/>
      <c r="U1892" s="81">
        <f t="shared" si="119"/>
        <v>0</v>
      </c>
      <c r="V1892" s="81">
        <f>IFERROR(VLOOKUP(A1892,'Competitors Links &amp; Pricings'!A:G,3,0),"")</f>
        <v>45.99</v>
      </c>
      <c r="W1892" s="81">
        <f>IFERROR(VLOOKUP(A1892,'Competitors Links &amp; Pricings'!A:G,5,0),"")</f>
        <v>57.54</v>
      </c>
      <c r="X1892" s="81" t="str">
        <f>IFERROR(VLOOKUP(A1892,'Competitors Links &amp; Pricings'!A:G,7,0),"")</f>
        <v xml:space="preserve"> </v>
      </c>
      <c r="Y1892" s="81">
        <f>IFERROR(VLOOKUP(A1892,'Competitors Links &amp; Pricings'!A:L,8,0),"")</f>
        <v>16</v>
      </c>
      <c r="Z1892" s="81">
        <f>IFERROR(VLOOKUP(A1892,'Competitors Links &amp; Pricings'!A:L,9,0),"")</f>
        <v>26</v>
      </c>
      <c r="AA1892" s="81">
        <f>IFERROR(VLOOKUP(A1892,'Competitors Links &amp; Pricings'!A:L,10,0),"")</f>
        <v>8</v>
      </c>
      <c r="AB1892" s="81">
        <f>IFERROR(VLOOKUP(A1892,'Competitors Links &amp; Pricings'!A:L,11,0),"")</f>
        <v>11</v>
      </c>
    </row>
    <row r="1893" spans="1:28" s="83" customFormat="1" ht="12" x14ac:dyDescent="0.25">
      <c r="A1893" s="81" t="s">
        <v>5772</v>
      </c>
      <c r="B1893" s="89">
        <v>0.65</v>
      </c>
      <c r="C1893" s="89">
        <v>0.79</v>
      </c>
      <c r="D1893" s="106">
        <f t="shared" si="116"/>
        <v>0.17721518987341772</v>
      </c>
      <c r="E1893" s="90">
        <f t="shared" si="117"/>
        <v>0</v>
      </c>
      <c r="F1893" s="90">
        <f t="shared" si="118"/>
        <v>0.8</v>
      </c>
      <c r="G1893" s="82" t="s">
        <v>34</v>
      </c>
      <c r="H1893" s="81" t="s">
        <v>5773</v>
      </c>
      <c r="I1893" s="81" t="s">
        <v>5774</v>
      </c>
      <c r="J1893" s="81" t="s">
        <v>5588</v>
      </c>
      <c r="K1893" s="81"/>
      <c r="L1893" s="81"/>
      <c r="M1893" s="81"/>
      <c r="N1893" s="81"/>
      <c r="O1893" s="82"/>
      <c r="P1893" s="81"/>
      <c r="Q1893" s="81"/>
      <c r="R1893" s="81"/>
      <c r="S1893" s="81"/>
      <c r="T1893" s="81"/>
      <c r="U1893" s="81">
        <f t="shared" si="119"/>
        <v>0</v>
      </c>
      <c r="V1893" s="81">
        <f>IFERROR(VLOOKUP(A1893,'Competitors Links &amp; Pricings'!A:G,3,0),"")</f>
        <v>0.8</v>
      </c>
      <c r="W1893" s="81" t="str">
        <f>IFERROR(VLOOKUP(A1893,'Competitors Links &amp; Pricings'!A:G,5,0),"")</f>
        <v xml:space="preserve"> </v>
      </c>
      <c r="X1893" s="81" t="str">
        <f>IFERROR(VLOOKUP(A1893,'Competitors Links &amp; Pricings'!A:G,7,0),"")</f>
        <v xml:space="preserve"> </v>
      </c>
      <c r="Y1893" s="81">
        <f>IFERROR(VLOOKUP(A1893,'Competitors Links &amp; Pricings'!A:L,8,0),"")</f>
        <v>0.5</v>
      </c>
      <c r="Z1893" s="81">
        <f>IFERROR(VLOOKUP(A1893,'Competitors Links &amp; Pricings'!A:L,9,0),"")</f>
        <v>1.5</v>
      </c>
      <c r="AA1893" s="81">
        <f>IFERROR(VLOOKUP(A1893,'Competitors Links &amp; Pricings'!A:L,10,0),"")</f>
        <v>0.06</v>
      </c>
      <c r="AB1893" s="81">
        <f>IFERROR(VLOOKUP(A1893,'Competitors Links &amp; Pricings'!A:L,11,0),"")</f>
        <v>1.25</v>
      </c>
    </row>
    <row r="1894" spans="1:28" s="83" customFormat="1" ht="12" x14ac:dyDescent="0.25">
      <c r="A1894" s="81" t="s">
        <v>5775</v>
      </c>
      <c r="B1894" s="89">
        <v>40.72</v>
      </c>
      <c r="C1894" s="89">
        <v>57.21</v>
      </c>
      <c r="D1894" s="106">
        <f t="shared" si="116"/>
        <v>0.28823632232127255</v>
      </c>
      <c r="E1894" s="90">
        <f t="shared" si="117"/>
        <v>0</v>
      </c>
      <c r="F1894" s="90">
        <f t="shared" si="118"/>
        <v>62.18</v>
      </c>
      <c r="G1894" s="82" t="s">
        <v>34</v>
      </c>
      <c r="H1894" s="81" t="s">
        <v>5776</v>
      </c>
      <c r="I1894" s="81" t="s">
        <v>5777</v>
      </c>
      <c r="J1894" s="81" t="s">
        <v>5588</v>
      </c>
      <c r="K1894" s="81"/>
      <c r="L1894" s="81"/>
      <c r="M1894" s="81"/>
      <c r="N1894" s="81"/>
      <c r="O1894" s="82"/>
      <c r="P1894" s="81"/>
      <c r="Q1894" s="81"/>
      <c r="R1894" s="81"/>
      <c r="S1894" s="81"/>
      <c r="T1894" s="81"/>
      <c r="U1894" s="81">
        <f t="shared" si="119"/>
        <v>0</v>
      </c>
      <c r="V1894" s="81">
        <f>IFERROR(VLOOKUP(A1894,'Competitors Links &amp; Pricings'!A:G,3,0),"")</f>
        <v>62.18</v>
      </c>
      <c r="W1894" s="81">
        <f>IFERROR(VLOOKUP(A1894,'Competitors Links &amp; Pricings'!A:G,5,0),"")</f>
        <v>64</v>
      </c>
      <c r="X1894" s="81" t="str">
        <f>IFERROR(VLOOKUP(A1894,'Competitors Links &amp; Pricings'!A:G,7,0),"")</f>
        <v xml:space="preserve"> </v>
      </c>
      <c r="Y1894" s="81">
        <f>IFERROR(VLOOKUP(A1894,'Competitors Links &amp; Pricings'!A:L,8,0),"")</f>
        <v>1.5</v>
      </c>
      <c r="Z1894" s="81">
        <f>IFERROR(VLOOKUP(A1894,'Competitors Links &amp; Pricings'!A:L,9,0),"")</f>
        <v>164</v>
      </c>
      <c r="AA1894" s="81">
        <f>IFERROR(VLOOKUP(A1894,'Competitors Links &amp; Pricings'!A:L,10,0),"")</f>
        <v>10.78</v>
      </c>
      <c r="AB1894" s="81">
        <f>IFERROR(VLOOKUP(A1894,'Competitors Links &amp; Pricings'!A:L,11,0),"")</f>
        <v>3</v>
      </c>
    </row>
    <row r="1895" spans="1:28" s="83" customFormat="1" ht="12" x14ac:dyDescent="0.25">
      <c r="A1895" s="81" t="s">
        <v>5778</v>
      </c>
      <c r="B1895" s="89">
        <v>1.27</v>
      </c>
      <c r="C1895" s="89">
        <v>1.55</v>
      </c>
      <c r="D1895" s="106">
        <f t="shared" si="116"/>
        <v>0.1806451612903226</v>
      </c>
      <c r="E1895" s="90">
        <f t="shared" si="117"/>
        <v>0</v>
      </c>
      <c r="F1895" s="90">
        <f t="shared" si="118"/>
        <v>0.9</v>
      </c>
      <c r="G1895" s="82" t="s">
        <v>34</v>
      </c>
      <c r="H1895" s="81">
        <v>310851</v>
      </c>
      <c r="I1895" s="81" t="s">
        <v>5779</v>
      </c>
      <c r="J1895" s="81" t="s">
        <v>135</v>
      </c>
      <c r="K1895" s="81"/>
      <c r="L1895" s="81"/>
      <c r="M1895" s="81"/>
      <c r="N1895" s="81"/>
      <c r="O1895" s="82"/>
      <c r="P1895" s="81"/>
      <c r="Q1895" s="81"/>
      <c r="R1895" s="81"/>
      <c r="S1895" s="81"/>
      <c r="T1895" s="81"/>
      <c r="U1895" s="81">
        <f t="shared" si="119"/>
        <v>0</v>
      </c>
      <c r="V1895" s="81">
        <f>IFERROR(VLOOKUP(A1895,'Competitors Links &amp; Pricings'!A:G,3,0),"")</f>
        <v>0.9</v>
      </c>
      <c r="W1895" s="81">
        <f>IFERROR(VLOOKUP(A1895,'Competitors Links &amp; Pricings'!A:G,5,0),"")</f>
        <v>1.8</v>
      </c>
      <c r="X1895" s="81">
        <f>IFERROR(VLOOKUP(A1895,'Competitors Links &amp; Pricings'!A:G,7,0),"")</f>
        <v>1.79</v>
      </c>
      <c r="Y1895" s="81">
        <f>IFERROR(VLOOKUP(A1895,'Competitors Links &amp; Pricings'!A:L,8,0),"")</f>
        <v>7.5</v>
      </c>
      <c r="Z1895" s="81">
        <f>IFERROR(VLOOKUP(A1895,'Competitors Links &amp; Pricings'!A:L,9,0),"")</f>
        <v>4</v>
      </c>
      <c r="AA1895" s="81">
        <f>IFERROR(VLOOKUP(A1895,'Competitors Links &amp; Pricings'!A:L,10,0),"")</f>
        <v>0.5</v>
      </c>
      <c r="AB1895" s="81">
        <f>IFERROR(VLOOKUP(A1895,'Competitors Links &amp; Pricings'!A:L,11,0),"")</f>
        <v>0.25</v>
      </c>
    </row>
    <row r="1896" spans="1:28" s="83" customFormat="1" ht="12" x14ac:dyDescent="0.25">
      <c r="A1896" s="81" t="s">
        <v>5780</v>
      </c>
      <c r="B1896" s="89">
        <v>1.1499999999999999</v>
      </c>
      <c r="C1896" s="89">
        <v>1.4</v>
      </c>
      <c r="D1896" s="106">
        <f t="shared" si="116"/>
        <v>0.17857142857142858</v>
      </c>
      <c r="E1896" s="90">
        <f t="shared" si="117"/>
        <v>0</v>
      </c>
      <c r="F1896" s="90">
        <f t="shared" si="118"/>
        <v>1.5</v>
      </c>
      <c r="G1896" s="82" t="s">
        <v>34</v>
      </c>
      <c r="H1896" s="81" t="s">
        <v>5781</v>
      </c>
      <c r="I1896" s="81" t="s">
        <v>5782</v>
      </c>
      <c r="J1896" s="81" t="s">
        <v>5588</v>
      </c>
      <c r="K1896" s="81"/>
      <c r="L1896" s="81"/>
      <c r="M1896" s="81"/>
      <c r="N1896" s="81"/>
      <c r="O1896" s="82"/>
      <c r="P1896" s="81"/>
      <c r="Q1896" s="81"/>
      <c r="R1896" s="81"/>
      <c r="S1896" s="81"/>
      <c r="T1896" s="81"/>
      <c r="U1896" s="81">
        <f t="shared" si="119"/>
        <v>0</v>
      </c>
      <c r="V1896" s="81">
        <f>IFERROR(VLOOKUP(A1896,'Competitors Links &amp; Pricings'!A:G,3,0),"")</f>
        <v>1.5</v>
      </c>
      <c r="W1896" s="81" t="str">
        <f>IFERROR(VLOOKUP(A1896,'Competitors Links &amp; Pricings'!A:G,5,0),"")</f>
        <v xml:space="preserve"> </v>
      </c>
      <c r="X1896" s="81" t="str">
        <f>IFERROR(VLOOKUP(A1896,'Competitors Links &amp; Pricings'!A:G,7,0),"")</f>
        <v xml:space="preserve"> </v>
      </c>
      <c r="Y1896" s="81">
        <f>IFERROR(VLOOKUP(A1896,'Competitors Links &amp; Pricings'!A:L,8,0),"")</f>
        <v>2</v>
      </c>
      <c r="Z1896" s="81">
        <f>IFERROR(VLOOKUP(A1896,'Competitors Links &amp; Pricings'!A:L,9,0),"")</f>
        <v>4</v>
      </c>
      <c r="AA1896" s="81">
        <f>IFERROR(VLOOKUP(A1896,'Competitors Links &amp; Pricings'!A:L,10,0),"")</f>
        <v>0.05</v>
      </c>
      <c r="AB1896" s="81">
        <f>IFERROR(VLOOKUP(A1896,'Competitors Links &amp; Pricings'!A:L,11,0),"")</f>
        <v>1</v>
      </c>
    </row>
    <row r="1897" spans="1:28" s="83" customFormat="1" ht="12" x14ac:dyDescent="0.25">
      <c r="A1897" s="81" t="s">
        <v>5783</v>
      </c>
      <c r="B1897" s="89">
        <v>0.4</v>
      </c>
      <c r="C1897" s="89">
        <v>0.53</v>
      </c>
      <c r="D1897" s="106">
        <f t="shared" si="116"/>
        <v>0.24528301886792453</v>
      </c>
      <c r="E1897" s="90">
        <f t="shared" si="117"/>
        <v>0</v>
      </c>
      <c r="F1897" s="90">
        <f t="shared" si="118"/>
        <v>0.57999999999999996</v>
      </c>
      <c r="G1897" s="82" t="s">
        <v>34</v>
      </c>
      <c r="H1897" s="81" t="s">
        <v>5784</v>
      </c>
      <c r="I1897" s="81" t="s">
        <v>5785</v>
      </c>
      <c r="J1897" s="81" t="s">
        <v>169</v>
      </c>
      <c r="K1897" s="81"/>
      <c r="L1897" s="81"/>
      <c r="M1897" s="81"/>
      <c r="N1897" s="81"/>
      <c r="O1897" s="82"/>
      <c r="P1897" s="81"/>
      <c r="Q1897" s="81"/>
      <c r="R1897" s="81"/>
      <c r="S1897" s="81"/>
      <c r="T1897" s="81"/>
      <c r="U1897" s="81">
        <f t="shared" si="119"/>
        <v>0</v>
      </c>
      <c r="V1897" s="81">
        <f>IFERROR(VLOOKUP(A1897,'Competitors Links &amp; Pricings'!A:G,3,0),"")</f>
        <v>0.6</v>
      </c>
      <c r="W1897" s="81">
        <f>IFERROR(VLOOKUP(A1897,'Competitors Links &amp; Pricings'!A:G,5,0),"")</f>
        <v>0.59</v>
      </c>
      <c r="X1897" s="81">
        <f>IFERROR(VLOOKUP(A1897,'Competitors Links &amp; Pricings'!A:G,7,0),"")</f>
        <v>0.57999999999999996</v>
      </c>
      <c r="Y1897" s="81">
        <f>IFERROR(VLOOKUP(A1897,'Competitors Links &amp; Pricings'!A:L,8,0),"")</f>
        <v>1</v>
      </c>
      <c r="Z1897" s="81">
        <f>IFERROR(VLOOKUP(A1897,'Competitors Links &amp; Pricings'!A:L,9,0),"")</f>
        <v>1.5</v>
      </c>
      <c r="AA1897" s="81">
        <f>IFERROR(VLOOKUP(A1897,'Competitors Links &amp; Pricings'!A:L,10,0),"")</f>
        <v>0.5</v>
      </c>
      <c r="AB1897" s="81">
        <f>IFERROR(VLOOKUP(A1897,'Competitors Links &amp; Pricings'!A:L,11,0),"")</f>
        <v>1</v>
      </c>
    </row>
    <row r="1898" spans="1:28" s="83" customFormat="1" ht="12" x14ac:dyDescent="0.25">
      <c r="A1898" s="81" t="s">
        <v>5786</v>
      </c>
      <c r="B1898" s="89">
        <v>5.26</v>
      </c>
      <c r="C1898" s="89">
        <v>6.65</v>
      </c>
      <c r="D1898" s="106">
        <f t="shared" si="116"/>
        <v>0.20902255639097753</v>
      </c>
      <c r="E1898" s="90">
        <f t="shared" si="117"/>
        <v>0</v>
      </c>
      <c r="F1898" s="90">
        <f t="shared" si="118"/>
        <v>6.09</v>
      </c>
      <c r="G1898" s="82" t="s">
        <v>34</v>
      </c>
      <c r="H1898" s="81" t="s">
        <v>5787</v>
      </c>
      <c r="I1898" s="81" t="s">
        <v>5788</v>
      </c>
      <c r="J1898" s="81" t="s">
        <v>2738</v>
      </c>
      <c r="K1898" s="81"/>
      <c r="L1898" s="81"/>
      <c r="M1898" s="81"/>
      <c r="N1898" s="81"/>
      <c r="O1898" s="82"/>
      <c r="P1898" s="81"/>
      <c r="Q1898" s="81"/>
      <c r="R1898" s="81"/>
      <c r="S1898" s="81"/>
      <c r="T1898" s="81"/>
      <c r="U1898" s="81">
        <f t="shared" si="119"/>
        <v>0</v>
      </c>
      <c r="V1898" s="81">
        <f>IFERROR(VLOOKUP(A1898,'Competitors Links &amp; Pricings'!A:G,3,0),"")</f>
        <v>6.09</v>
      </c>
      <c r="W1898" s="81">
        <f>IFERROR(VLOOKUP(A1898,'Competitors Links &amp; Pricings'!A:G,5,0),"")</f>
        <v>7.99</v>
      </c>
      <c r="X1898" s="81" t="str">
        <f>IFERROR(VLOOKUP(A1898,'Competitors Links &amp; Pricings'!A:G,7,0),"")</f>
        <v xml:space="preserve"> </v>
      </c>
      <c r="Y1898" s="81">
        <f>IFERROR(VLOOKUP(A1898,'Competitors Links &amp; Pricings'!A:L,8,0),"")</f>
        <v>3</v>
      </c>
      <c r="Z1898" s="81">
        <f>IFERROR(VLOOKUP(A1898,'Competitors Links &amp; Pricings'!A:L,9,0),"")</f>
        <v>3.5</v>
      </c>
      <c r="AA1898" s="81">
        <f>IFERROR(VLOOKUP(A1898,'Competitors Links &amp; Pricings'!A:L,10,0),"")</f>
        <v>0.25</v>
      </c>
      <c r="AB1898" s="81">
        <f>IFERROR(VLOOKUP(A1898,'Competitors Links &amp; Pricings'!A:L,11,0),"")</f>
        <v>2.5</v>
      </c>
    </row>
    <row r="1899" spans="1:28" s="83" customFormat="1" ht="12" x14ac:dyDescent="0.25">
      <c r="A1899" s="81" t="s">
        <v>5789</v>
      </c>
      <c r="B1899" s="89">
        <v>38.64</v>
      </c>
      <c r="C1899" s="89">
        <v>50.62</v>
      </c>
      <c r="D1899" s="106">
        <f t="shared" si="116"/>
        <v>0.2366653496641643</v>
      </c>
      <c r="E1899" s="90">
        <f t="shared" si="117"/>
        <v>0</v>
      </c>
      <c r="F1899" s="90">
        <f t="shared" si="118"/>
        <v>3.15</v>
      </c>
      <c r="G1899" s="82" t="s">
        <v>60</v>
      </c>
      <c r="H1899" s="81" t="s">
        <v>5790</v>
      </c>
      <c r="I1899" s="81" t="s">
        <v>5791</v>
      </c>
      <c r="J1899" s="81" t="s">
        <v>5612</v>
      </c>
      <c r="K1899" s="81"/>
      <c r="L1899" s="81"/>
      <c r="M1899" s="81"/>
      <c r="N1899" s="81"/>
      <c r="O1899" s="82"/>
      <c r="P1899" s="81"/>
      <c r="Q1899" s="81"/>
      <c r="R1899" s="81"/>
      <c r="S1899" s="81"/>
      <c r="T1899" s="81"/>
      <c r="U1899" s="81">
        <f t="shared" si="119"/>
        <v>0</v>
      </c>
      <c r="V1899" s="81">
        <f>IFERROR(VLOOKUP(A1899,'Competitors Links &amp; Pricings'!A:G,3,0),"")</f>
        <v>3.61</v>
      </c>
      <c r="W1899" s="81">
        <f>IFERROR(VLOOKUP(A1899,'Competitors Links &amp; Pricings'!A:G,5,0),"")</f>
        <v>3.65</v>
      </c>
      <c r="X1899" s="81">
        <f>IFERROR(VLOOKUP(A1899,'Competitors Links &amp; Pricings'!A:G,7,0),"")</f>
        <v>3.15</v>
      </c>
      <c r="Y1899" s="81">
        <f>IFERROR(VLOOKUP(A1899,'Competitors Links &amp; Pricings'!A:L,8,0),"")</f>
        <v>1.5</v>
      </c>
      <c r="Z1899" s="81">
        <f>IFERROR(VLOOKUP(A1899,'Competitors Links &amp; Pricings'!A:L,9,0),"")</f>
        <v>168</v>
      </c>
      <c r="AA1899" s="81">
        <f>IFERROR(VLOOKUP(A1899,'Competitors Links &amp; Pricings'!A:L,10,0),"")</f>
        <v>12</v>
      </c>
      <c r="AB1899" s="81">
        <f>IFERROR(VLOOKUP(A1899,'Competitors Links &amp; Pricings'!A:L,11,0),"")</f>
        <v>2.75</v>
      </c>
    </row>
    <row r="1900" spans="1:28" s="83" customFormat="1" ht="12" x14ac:dyDescent="0.25">
      <c r="A1900" s="81" t="s">
        <v>5792</v>
      </c>
      <c r="B1900" s="89">
        <v>6.32</v>
      </c>
      <c r="C1900" s="89">
        <v>7.7</v>
      </c>
      <c r="D1900" s="106">
        <f t="shared" si="116"/>
        <v>0.1792207792207792</v>
      </c>
      <c r="E1900" s="90">
        <f t="shared" si="117"/>
        <v>0</v>
      </c>
      <c r="F1900" s="90">
        <f t="shared" si="118"/>
        <v>7.68</v>
      </c>
      <c r="G1900" s="82" t="s">
        <v>34</v>
      </c>
      <c r="H1900" s="81" t="s">
        <v>5793</v>
      </c>
      <c r="I1900" s="81" t="s">
        <v>5794</v>
      </c>
      <c r="J1900" s="81" t="s">
        <v>5588</v>
      </c>
      <c r="K1900" s="81"/>
      <c r="L1900" s="81"/>
      <c r="M1900" s="81"/>
      <c r="N1900" s="81"/>
      <c r="O1900" s="82"/>
      <c r="P1900" s="81"/>
      <c r="Q1900" s="81"/>
      <c r="R1900" s="81"/>
      <c r="S1900" s="81"/>
      <c r="T1900" s="81"/>
      <c r="U1900" s="81">
        <f t="shared" si="119"/>
        <v>0</v>
      </c>
      <c r="V1900" s="81">
        <f>IFERROR(VLOOKUP(A1900,'Competitors Links &amp; Pricings'!A:G,3,0),"")</f>
        <v>7.68</v>
      </c>
      <c r="W1900" s="81">
        <f>IFERROR(VLOOKUP(A1900,'Competitors Links &amp; Pricings'!A:G,5,0),"")</f>
        <v>8.0500000000000007</v>
      </c>
      <c r="X1900" s="81">
        <f>IFERROR(VLOOKUP(A1900,'Competitors Links &amp; Pricings'!A:G,7,0),"")</f>
        <v>9.99</v>
      </c>
      <c r="Y1900" s="81">
        <f>IFERROR(VLOOKUP(A1900,'Competitors Links &amp; Pricings'!A:L,8,0),"")</f>
        <v>4.5</v>
      </c>
      <c r="Z1900" s="81">
        <f>IFERROR(VLOOKUP(A1900,'Competitors Links &amp; Pricings'!A:L,9,0),"")</f>
        <v>3</v>
      </c>
      <c r="AA1900" s="81">
        <f>IFERROR(VLOOKUP(A1900,'Competitors Links &amp; Pricings'!A:L,10,0),"")</f>
        <v>0.61</v>
      </c>
      <c r="AB1900" s="81">
        <f>IFERROR(VLOOKUP(A1900,'Competitors Links &amp; Pricings'!A:L,11,0),"")</f>
        <v>3</v>
      </c>
    </row>
    <row r="1901" spans="1:28" s="83" customFormat="1" ht="12" x14ac:dyDescent="0.25">
      <c r="A1901" s="81" t="s">
        <v>5795</v>
      </c>
      <c r="B1901" s="89">
        <v>0.3</v>
      </c>
      <c r="C1901" s="89">
        <v>0.43</v>
      </c>
      <c r="D1901" s="106">
        <f t="shared" si="116"/>
        <v>0.30232558139534887</v>
      </c>
      <c r="E1901" s="90">
        <f t="shared" si="117"/>
        <v>0</v>
      </c>
      <c r="F1901" s="90">
        <f t="shared" si="118"/>
        <v>0.47</v>
      </c>
      <c r="G1901" s="82" t="s">
        <v>34</v>
      </c>
      <c r="H1901" s="81" t="s">
        <v>5796</v>
      </c>
      <c r="I1901" s="81" t="s">
        <v>5797</v>
      </c>
      <c r="J1901" s="81" t="s">
        <v>135</v>
      </c>
      <c r="K1901" s="81"/>
      <c r="L1901" s="81"/>
      <c r="M1901" s="81"/>
      <c r="N1901" s="81"/>
      <c r="O1901" s="82"/>
      <c r="P1901" s="81"/>
      <c r="Q1901" s="81"/>
      <c r="R1901" s="81"/>
      <c r="S1901" s="81"/>
      <c r="T1901" s="81"/>
      <c r="U1901" s="81">
        <f t="shared" si="119"/>
        <v>0</v>
      </c>
      <c r="V1901" s="81">
        <f>IFERROR(VLOOKUP(A1901,'Competitors Links &amp; Pricings'!A:G,3,0),"")</f>
        <v>0.62</v>
      </c>
      <c r="W1901" s="81">
        <f>IFERROR(VLOOKUP(A1901,'Competitors Links &amp; Pricings'!A:G,5,0),"")</f>
        <v>0.47</v>
      </c>
      <c r="X1901" s="81">
        <f>IFERROR(VLOOKUP(A1901,'Competitors Links &amp; Pricings'!A:G,7,0),"")</f>
        <v>0.57999999999999996</v>
      </c>
      <c r="Y1901" s="81">
        <f>IFERROR(VLOOKUP(A1901,'Competitors Links &amp; Pricings'!A:L,8,0),"")</f>
        <v>1</v>
      </c>
      <c r="Z1901" s="81">
        <f>IFERROR(VLOOKUP(A1901,'Competitors Links &amp; Pricings'!A:L,9,0),"")</f>
        <v>2.25</v>
      </c>
      <c r="AA1901" s="81">
        <f>IFERROR(VLOOKUP(A1901,'Competitors Links &amp; Pricings'!A:L,10,0),"")</f>
        <v>1</v>
      </c>
      <c r="AB1901" s="81">
        <f>IFERROR(VLOOKUP(A1901,'Competitors Links &amp; Pricings'!A:L,11,0),"")</f>
        <v>1</v>
      </c>
    </row>
    <row r="1902" spans="1:28" s="92" customFormat="1" ht="12" x14ac:dyDescent="0.25">
      <c r="A1902" s="91" t="s">
        <v>5798</v>
      </c>
      <c r="B1902" s="89">
        <v>8.69</v>
      </c>
      <c r="C1902" s="89">
        <v>10.35</v>
      </c>
      <c r="D1902" s="106">
        <f t="shared" si="116"/>
        <v>0.16038647342995171</v>
      </c>
      <c r="E1902" s="90">
        <f t="shared" si="117"/>
        <v>0</v>
      </c>
      <c r="F1902" s="90">
        <f t="shared" si="118"/>
        <v>10.43</v>
      </c>
      <c r="G1902" s="100" t="s">
        <v>34</v>
      </c>
      <c r="H1902" s="101" t="s">
        <v>5799</v>
      </c>
      <c r="I1902" s="101" t="s">
        <v>5800</v>
      </c>
      <c r="J1902" s="101" t="s">
        <v>135</v>
      </c>
      <c r="K1902" s="101"/>
      <c r="L1902" s="101"/>
      <c r="M1902" s="101"/>
      <c r="N1902" s="101"/>
      <c r="O1902" s="100"/>
      <c r="P1902" s="101"/>
      <c r="Q1902" s="101"/>
      <c r="R1902" s="101"/>
      <c r="S1902" s="101"/>
      <c r="T1902" s="101"/>
      <c r="U1902" s="81">
        <f t="shared" si="119"/>
        <v>0</v>
      </c>
      <c r="V1902" s="101">
        <f>IFERROR(VLOOKUP(A1902,'Competitors Links &amp; Pricings'!A:G,3,0),"")</f>
        <v>12.07</v>
      </c>
      <c r="W1902" s="101">
        <f>IFERROR(VLOOKUP(A1902,'Competitors Links &amp; Pricings'!A:G,5,0),"")</f>
        <v>10.43</v>
      </c>
      <c r="X1902" s="101">
        <f>IFERROR(VLOOKUP(A1902,'Competitors Links &amp; Pricings'!A:G,7,0),"")</f>
        <v>13.11</v>
      </c>
      <c r="Y1902" s="101">
        <f>IFERROR(VLOOKUP(A1902,'Competitors Links &amp; Pricings'!A:L,8,0),"")</f>
        <v>12</v>
      </c>
      <c r="Z1902" s="101">
        <f>IFERROR(VLOOKUP(A1902,'Competitors Links &amp; Pricings'!A:L,9,0),"")</f>
        <v>12</v>
      </c>
      <c r="AA1902" s="101">
        <f>IFERROR(VLOOKUP(A1902,'Competitors Links &amp; Pricings'!A:L,10,0),"")</f>
        <v>0.05</v>
      </c>
      <c r="AB1902" s="101">
        <f>IFERROR(VLOOKUP(A1902,'Competitors Links &amp; Pricings'!A:L,11,0),"")</f>
        <v>12</v>
      </c>
    </row>
    <row r="1903" spans="1:28" s="83" customFormat="1" ht="12" x14ac:dyDescent="0.25">
      <c r="A1903" s="81" t="s">
        <v>5801</v>
      </c>
      <c r="B1903" s="89">
        <v>2.97</v>
      </c>
      <c r="C1903" s="89">
        <v>3.53</v>
      </c>
      <c r="D1903" s="106">
        <f t="shared" si="116"/>
        <v>0.15864022662889507</v>
      </c>
      <c r="E1903" s="90">
        <f t="shared" si="117"/>
        <v>0</v>
      </c>
      <c r="F1903" s="90">
        <f t="shared" si="118"/>
        <v>3.56</v>
      </c>
      <c r="G1903" s="82" t="s">
        <v>34</v>
      </c>
      <c r="H1903" s="81" t="s">
        <v>5802</v>
      </c>
      <c r="I1903" s="81" t="s">
        <v>5803</v>
      </c>
      <c r="J1903" s="81" t="s">
        <v>5588</v>
      </c>
      <c r="K1903" s="81"/>
      <c r="L1903" s="81"/>
      <c r="M1903" s="81"/>
      <c r="N1903" s="81"/>
      <c r="O1903" s="82"/>
      <c r="P1903" s="81"/>
      <c r="Q1903" s="81"/>
      <c r="R1903" s="81"/>
      <c r="S1903" s="81"/>
      <c r="T1903" s="81"/>
      <c r="U1903" s="81">
        <f t="shared" si="119"/>
        <v>0</v>
      </c>
      <c r="V1903" s="81">
        <f>IFERROR(VLOOKUP(A1903,'Competitors Links &amp; Pricings'!A:G,3,0),"")</f>
        <v>3.56</v>
      </c>
      <c r="W1903" s="81" t="str">
        <f>IFERROR(VLOOKUP(A1903,'Competitors Links &amp; Pricings'!A:G,5,0),"")</f>
        <v xml:space="preserve"> </v>
      </c>
      <c r="X1903" s="81" t="str">
        <f>IFERROR(VLOOKUP(A1903,'Competitors Links &amp; Pricings'!A:G,7,0),"")</f>
        <v xml:space="preserve"> </v>
      </c>
      <c r="Y1903" s="81">
        <f>IFERROR(VLOOKUP(A1903,'Competitors Links &amp; Pricings'!A:L,8,0),"")</f>
        <v>2</v>
      </c>
      <c r="Z1903" s="81">
        <f>IFERROR(VLOOKUP(A1903,'Competitors Links &amp; Pricings'!A:L,9,0),"")</f>
        <v>2</v>
      </c>
      <c r="AA1903" s="81">
        <f>IFERROR(VLOOKUP(A1903,'Competitors Links &amp; Pricings'!A:L,10,0),"")</f>
        <v>0.2</v>
      </c>
      <c r="AB1903" s="81">
        <f>IFERROR(VLOOKUP(A1903,'Competitors Links &amp; Pricings'!A:L,11,0),"")</f>
        <v>1</v>
      </c>
    </row>
    <row r="1904" spans="1:28" s="83" customFormat="1" ht="12" x14ac:dyDescent="0.25">
      <c r="A1904" s="81" t="s">
        <v>5804</v>
      </c>
      <c r="B1904" s="89">
        <v>1.52</v>
      </c>
      <c r="C1904" s="89">
        <v>2.4700000000000002</v>
      </c>
      <c r="D1904" s="106">
        <f t="shared" si="116"/>
        <v>0.38461538461538464</v>
      </c>
      <c r="E1904" s="90">
        <f t="shared" si="117"/>
        <v>0</v>
      </c>
      <c r="F1904" s="90">
        <f t="shared" si="118"/>
        <v>2.68</v>
      </c>
      <c r="G1904" s="82" t="s">
        <v>34</v>
      </c>
      <c r="H1904" s="81">
        <v>310850</v>
      </c>
      <c r="I1904" s="81" t="s">
        <v>5805</v>
      </c>
      <c r="J1904" s="81" t="s">
        <v>135</v>
      </c>
      <c r="K1904" s="81"/>
      <c r="L1904" s="81"/>
      <c r="M1904" s="81"/>
      <c r="N1904" s="81"/>
      <c r="O1904" s="82"/>
      <c r="P1904" s="81"/>
      <c r="Q1904" s="81"/>
      <c r="R1904" s="81"/>
      <c r="S1904" s="81"/>
      <c r="T1904" s="81"/>
      <c r="U1904" s="81">
        <f t="shared" si="119"/>
        <v>0</v>
      </c>
      <c r="V1904" s="81">
        <f>IFERROR(VLOOKUP(A1904,'Competitors Links &amp; Pricings'!A:G,3,0),"")</f>
        <v>2.68</v>
      </c>
      <c r="W1904" s="81" t="str">
        <f>IFERROR(VLOOKUP(A1904,'Competitors Links &amp; Pricings'!A:G,5,0),"")</f>
        <v xml:space="preserve"> </v>
      </c>
      <c r="X1904" s="81" t="str">
        <f>IFERROR(VLOOKUP(A1904,'Competitors Links &amp; Pricings'!A:G,7,0),"")</f>
        <v xml:space="preserve"> </v>
      </c>
      <c r="Y1904" s="81">
        <f>IFERROR(VLOOKUP(A1904,'Competitors Links &amp; Pricings'!A:L,8,0),"")</f>
        <v>2</v>
      </c>
      <c r="Z1904" s="81">
        <f>IFERROR(VLOOKUP(A1904,'Competitors Links &amp; Pricings'!A:L,9,0),"")</f>
        <v>3</v>
      </c>
      <c r="AA1904" s="81">
        <f>IFERROR(VLOOKUP(A1904,'Competitors Links &amp; Pricings'!A:L,10,0),"")</f>
        <v>0.5</v>
      </c>
      <c r="AB1904" s="81">
        <f>IFERROR(VLOOKUP(A1904,'Competitors Links &amp; Pricings'!A:L,11,0),"")</f>
        <v>2</v>
      </c>
    </row>
    <row r="1905" spans="1:28" s="83" customFormat="1" ht="12" x14ac:dyDescent="0.25">
      <c r="A1905" s="81" t="s">
        <v>5806</v>
      </c>
      <c r="B1905" s="89">
        <v>28.92</v>
      </c>
      <c r="C1905" s="89">
        <v>32.99</v>
      </c>
      <c r="D1905" s="106">
        <f t="shared" si="116"/>
        <v>0.12337071839951501</v>
      </c>
      <c r="E1905" s="90">
        <f t="shared" si="117"/>
        <v>0</v>
      </c>
      <c r="F1905" s="90">
        <f t="shared" si="118"/>
        <v>35.86</v>
      </c>
      <c r="G1905" s="82" t="s">
        <v>34</v>
      </c>
      <c r="H1905" s="81" t="s">
        <v>5807</v>
      </c>
      <c r="I1905" s="81" t="s">
        <v>5808</v>
      </c>
      <c r="J1905" s="81" t="s">
        <v>135</v>
      </c>
      <c r="K1905" s="81"/>
      <c r="L1905" s="81"/>
      <c r="M1905" s="81"/>
      <c r="N1905" s="81"/>
      <c r="O1905" s="82"/>
      <c r="P1905" s="81"/>
      <c r="Q1905" s="81"/>
      <c r="R1905" s="81"/>
      <c r="S1905" s="81"/>
      <c r="T1905" s="81"/>
      <c r="U1905" s="81">
        <f t="shared" si="119"/>
        <v>0</v>
      </c>
      <c r="V1905" s="81">
        <f>IFERROR(VLOOKUP(A1905,'Competitors Links &amp; Pricings'!A:G,3,0),"")</f>
        <v>35.86</v>
      </c>
      <c r="W1905" s="81">
        <f>IFERROR(VLOOKUP(A1905,'Competitors Links &amp; Pricings'!A:G,5,0),"")</f>
        <v>40.68</v>
      </c>
      <c r="X1905" s="81">
        <f>IFERROR(VLOOKUP(A1905,'Competitors Links &amp; Pricings'!A:G,7,0),"")</f>
        <v>43.08</v>
      </c>
      <c r="Y1905" s="81">
        <f>IFERROR(VLOOKUP(A1905,'Competitors Links &amp; Pricings'!A:L,8,0),"")</f>
        <v>2</v>
      </c>
      <c r="Z1905" s="81">
        <f>IFERROR(VLOOKUP(A1905,'Competitors Links &amp; Pricings'!A:L,9,0),"")</f>
        <v>32</v>
      </c>
      <c r="AA1905" s="81">
        <f>IFERROR(VLOOKUP(A1905,'Competitors Links &amp; Pricings'!A:L,10,0),"")</f>
        <v>4</v>
      </c>
      <c r="AB1905" s="81">
        <f>IFERROR(VLOOKUP(A1905,'Competitors Links &amp; Pricings'!A:L,11,0),"")</f>
        <v>2</v>
      </c>
    </row>
    <row r="1906" spans="1:28" s="83" customFormat="1" ht="12" x14ac:dyDescent="0.25">
      <c r="A1906" s="81" t="s">
        <v>5809</v>
      </c>
      <c r="B1906" s="89">
        <v>3.03</v>
      </c>
      <c r="C1906" s="89">
        <v>3.76</v>
      </c>
      <c r="D1906" s="106">
        <f t="shared" si="116"/>
        <v>0.19414893617021278</v>
      </c>
      <c r="E1906" s="90">
        <f t="shared" si="117"/>
        <v>0</v>
      </c>
      <c r="F1906" s="90">
        <f t="shared" si="118"/>
        <v>4.07</v>
      </c>
      <c r="G1906" s="82" t="s">
        <v>34</v>
      </c>
      <c r="H1906" s="81" t="s">
        <v>5810</v>
      </c>
      <c r="I1906" s="81" t="s">
        <v>5811</v>
      </c>
      <c r="J1906" s="81" t="s">
        <v>135</v>
      </c>
      <c r="K1906" s="81"/>
      <c r="L1906" s="81"/>
      <c r="M1906" s="81"/>
      <c r="N1906" s="81"/>
      <c r="O1906" s="82"/>
      <c r="P1906" s="81"/>
      <c r="Q1906" s="81"/>
      <c r="R1906" s="81"/>
      <c r="S1906" s="81"/>
      <c r="T1906" s="81"/>
      <c r="U1906" s="81">
        <f t="shared" si="119"/>
        <v>0</v>
      </c>
      <c r="V1906" s="81">
        <f>IFERROR(VLOOKUP(A1906,'Competitors Links &amp; Pricings'!A:G,3,0),"")</f>
        <v>4.07</v>
      </c>
      <c r="W1906" s="81">
        <f>IFERROR(VLOOKUP(A1906,'Competitors Links &amp; Pricings'!A:G,5,0),"")</f>
        <v>4.18</v>
      </c>
      <c r="X1906" s="81">
        <f>IFERROR(VLOOKUP(A1906,'Competitors Links &amp; Pricings'!A:G,7,0),"")</f>
        <v>78.63</v>
      </c>
      <c r="Y1906" s="81">
        <f>IFERROR(VLOOKUP(A1906,'Competitors Links &amp; Pricings'!A:L,8,0),"")</f>
        <v>8.5</v>
      </c>
      <c r="Z1906" s="81">
        <f>IFERROR(VLOOKUP(A1906,'Competitors Links &amp; Pricings'!A:L,9,0),"")</f>
        <v>11</v>
      </c>
      <c r="AA1906" s="81">
        <f>IFERROR(VLOOKUP(A1906,'Competitors Links &amp; Pricings'!A:L,10,0),"")</f>
        <v>0.86</v>
      </c>
      <c r="AB1906" s="81">
        <f>IFERROR(VLOOKUP(A1906,'Competitors Links &amp; Pricings'!A:L,11,0),"")</f>
        <v>8.5</v>
      </c>
    </row>
    <row r="1907" spans="1:28" s="83" customFormat="1" ht="12" x14ac:dyDescent="0.25">
      <c r="A1907" s="81" t="s">
        <v>5812</v>
      </c>
      <c r="B1907" s="89">
        <v>1.52</v>
      </c>
      <c r="C1907" s="89">
        <v>1.88</v>
      </c>
      <c r="D1907" s="106">
        <f t="shared" si="116"/>
        <v>0.1914893617021276</v>
      </c>
      <c r="E1907" s="90">
        <f t="shared" si="117"/>
        <v>0</v>
      </c>
      <c r="F1907" s="90">
        <f t="shared" si="118"/>
        <v>2.2000000000000002</v>
      </c>
      <c r="G1907" s="82" t="s">
        <v>34</v>
      </c>
      <c r="H1907" s="81">
        <v>310821</v>
      </c>
      <c r="I1907" s="81" t="s">
        <v>5813</v>
      </c>
      <c r="J1907" s="81" t="s">
        <v>135</v>
      </c>
      <c r="K1907" s="81"/>
      <c r="L1907" s="81"/>
      <c r="M1907" s="81"/>
      <c r="N1907" s="81"/>
      <c r="O1907" s="82"/>
      <c r="P1907" s="81"/>
      <c r="Q1907" s="81"/>
      <c r="R1907" s="81"/>
      <c r="S1907" s="81"/>
      <c r="T1907" s="81"/>
      <c r="U1907" s="81">
        <f t="shared" si="119"/>
        <v>0</v>
      </c>
      <c r="V1907" s="81">
        <f>IFERROR(VLOOKUP(A1907,'Competitors Links &amp; Pricings'!A:G,3,0),"")</f>
        <v>2.2000000000000002</v>
      </c>
      <c r="W1907" s="81">
        <f>IFERROR(VLOOKUP(A1907,'Competitors Links &amp; Pricings'!A:G,5,0),"")</f>
        <v>4.1399999999999997</v>
      </c>
      <c r="X1907" s="81">
        <f>IFERROR(VLOOKUP(A1907,'Competitors Links &amp; Pricings'!A:G,7,0),"")</f>
        <v>4.1399999999999997</v>
      </c>
      <c r="Y1907" s="81">
        <f>IFERROR(VLOOKUP(A1907,'Competitors Links &amp; Pricings'!A:L,8,0),"")</f>
        <v>2.25</v>
      </c>
      <c r="Z1907" s="81">
        <f>IFERROR(VLOOKUP(A1907,'Competitors Links &amp; Pricings'!A:L,9,0),"")</f>
        <v>1.75</v>
      </c>
      <c r="AA1907" s="81">
        <f>IFERROR(VLOOKUP(A1907,'Competitors Links &amp; Pricings'!A:L,10,0),"")</f>
        <v>0.4</v>
      </c>
      <c r="AB1907" s="81">
        <f>IFERROR(VLOOKUP(A1907,'Competitors Links &amp; Pricings'!A:L,11,0),"")</f>
        <v>2</v>
      </c>
    </row>
    <row r="1908" spans="1:28" s="83" customFormat="1" ht="12" x14ac:dyDescent="0.25">
      <c r="A1908" s="81" t="s">
        <v>5814</v>
      </c>
      <c r="B1908" s="89">
        <v>7.71</v>
      </c>
      <c r="C1908" s="89">
        <v>9.18</v>
      </c>
      <c r="D1908" s="106">
        <f t="shared" si="116"/>
        <v>0.16013071895424835</v>
      </c>
      <c r="E1908" s="90">
        <f t="shared" si="117"/>
        <v>0</v>
      </c>
      <c r="F1908" s="90">
        <f t="shared" si="118"/>
        <v>9.25</v>
      </c>
      <c r="G1908" s="82" t="s">
        <v>34</v>
      </c>
      <c r="H1908" s="81">
        <v>11832</v>
      </c>
      <c r="I1908" s="81" t="s">
        <v>5815</v>
      </c>
      <c r="J1908" s="81" t="s">
        <v>5653</v>
      </c>
      <c r="K1908" s="81"/>
      <c r="L1908" s="81"/>
      <c r="M1908" s="81"/>
      <c r="N1908" s="81"/>
      <c r="O1908" s="82"/>
      <c r="P1908" s="81"/>
      <c r="Q1908" s="81"/>
      <c r="R1908" s="81"/>
      <c r="S1908" s="81"/>
      <c r="T1908" s="81"/>
      <c r="U1908" s="81">
        <f t="shared" si="119"/>
        <v>0</v>
      </c>
      <c r="V1908" s="81">
        <f>IFERROR(VLOOKUP(A1908,'Competitors Links &amp; Pricings'!A:G,3,0),"")</f>
        <v>9.25</v>
      </c>
      <c r="W1908" s="81">
        <f>IFERROR(VLOOKUP(A1908,'Competitors Links &amp; Pricings'!A:G,5,0),"")</f>
        <v>13.99</v>
      </c>
      <c r="X1908" s="81" t="str">
        <f>IFERROR(VLOOKUP(A1908,'Competitors Links &amp; Pricings'!A:G,7,0),"")</f>
        <v xml:space="preserve"> </v>
      </c>
      <c r="Y1908" s="81">
        <f>IFERROR(VLOOKUP(A1908,'Competitors Links &amp; Pricings'!A:L,8,0),"")</f>
        <v>3</v>
      </c>
      <c r="Z1908" s="81">
        <f>IFERROR(VLOOKUP(A1908,'Competitors Links &amp; Pricings'!A:L,9,0),"")</f>
        <v>9</v>
      </c>
      <c r="AA1908" s="81">
        <f>IFERROR(VLOOKUP(A1908,'Competitors Links &amp; Pricings'!A:L,10,0),"")</f>
        <v>0.92</v>
      </c>
      <c r="AB1908" s="81">
        <f>IFERROR(VLOOKUP(A1908,'Competitors Links &amp; Pricings'!A:L,11,0),"")</f>
        <v>12.5</v>
      </c>
    </row>
    <row r="1909" spans="1:28" s="83" customFormat="1" ht="12" x14ac:dyDescent="0.25">
      <c r="A1909" s="81" t="s">
        <v>5816</v>
      </c>
      <c r="B1909" s="89">
        <v>20.81</v>
      </c>
      <c r="C1909" s="89">
        <v>24.62</v>
      </c>
      <c r="D1909" s="106">
        <f t="shared" si="116"/>
        <v>0.1547522339561333</v>
      </c>
      <c r="E1909" s="90">
        <f t="shared" si="117"/>
        <v>0</v>
      </c>
      <c r="F1909" s="90">
        <f t="shared" si="118"/>
        <v>19.989999999999998</v>
      </c>
      <c r="G1909" s="82" t="s">
        <v>34</v>
      </c>
      <c r="H1909" s="81">
        <v>310810</v>
      </c>
      <c r="I1909" s="81" t="s">
        <v>5817</v>
      </c>
      <c r="J1909" s="81" t="s">
        <v>135</v>
      </c>
      <c r="K1909" s="81"/>
      <c r="L1909" s="81"/>
      <c r="M1909" s="81"/>
      <c r="N1909" s="81"/>
      <c r="O1909" s="82"/>
      <c r="P1909" s="81"/>
      <c r="Q1909" s="81"/>
      <c r="R1909" s="81"/>
      <c r="S1909" s="81"/>
      <c r="T1909" s="81"/>
      <c r="U1909" s="81">
        <f t="shared" si="119"/>
        <v>0</v>
      </c>
      <c r="V1909" s="81">
        <f>IFERROR(VLOOKUP(A1909,'Competitors Links &amp; Pricings'!A:G,3,0),"")</f>
        <v>19.989999999999998</v>
      </c>
      <c r="W1909" s="81">
        <f>IFERROR(VLOOKUP(A1909,'Competitors Links &amp; Pricings'!A:G,5,0),"")</f>
        <v>33</v>
      </c>
      <c r="X1909" s="81">
        <f>IFERROR(VLOOKUP(A1909,'Competitors Links &amp; Pricings'!A:G,7,0),"")</f>
        <v>23.91</v>
      </c>
      <c r="Y1909" s="81">
        <f>IFERROR(VLOOKUP(A1909,'Competitors Links &amp; Pricings'!A:L,8,0),"")</f>
        <v>5</v>
      </c>
      <c r="Z1909" s="81">
        <f>IFERROR(VLOOKUP(A1909,'Competitors Links &amp; Pricings'!A:L,9,0),"")</f>
        <v>84</v>
      </c>
      <c r="AA1909" s="81">
        <f>IFERROR(VLOOKUP(A1909,'Competitors Links &amp; Pricings'!A:L,10,0),"")</f>
        <v>5</v>
      </c>
      <c r="AB1909" s="81">
        <f>IFERROR(VLOOKUP(A1909,'Competitors Links &amp; Pricings'!A:L,11,0),"")</f>
        <v>1</v>
      </c>
    </row>
    <row r="1910" spans="1:28" s="83" customFormat="1" ht="12" x14ac:dyDescent="0.25">
      <c r="A1910" s="81" t="s">
        <v>5818</v>
      </c>
      <c r="B1910" s="89">
        <v>6.97</v>
      </c>
      <c r="C1910" s="89">
        <v>8.24</v>
      </c>
      <c r="D1910" s="106">
        <f t="shared" si="116"/>
        <v>0.15412621359223305</v>
      </c>
      <c r="E1910" s="90">
        <f t="shared" si="117"/>
        <v>0</v>
      </c>
      <c r="F1910" s="90">
        <f t="shared" si="118"/>
        <v>7.57</v>
      </c>
      <c r="G1910" s="82" t="s">
        <v>34</v>
      </c>
      <c r="H1910" s="81" t="s">
        <v>5819</v>
      </c>
      <c r="I1910" s="81" t="s">
        <v>5820</v>
      </c>
      <c r="J1910" s="81" t="s">
        <v>2738</v>
      </c>
      <c r="K1910" s="81"/>
      <c r="L1910" s="81"/>
      <c r="M1910" s="81"/>
      <c r="N1910" s="81"/>
      <c r="O1910" s="82"/>
      <c r="P1910" s="81"/>
      <c r="Q1910" s="81"/>
      <c r="R1910" s="81"/>
      <c r="S1910" s="81"/>
      <c r="T1910" s="81"/>
      <c r="U1910" s="81">
        <f t="shared" si="119"/>
        <v>0</v>
      </c>
      <c r="V1910" s="81">
        <f>IFERROR(VLOOKUP(A1910,'Competitors Links &amp; Pricings'!A:G,3,0),"")</f>
        <v>7.57</v>
      </c>
      <c r="W1910" s="81">
        <f>IFERROR(VLOOKUP(A1910,'Competitors Links &amp; Pricings'!A:G,5,0),"")</f>
        <v>9.57</v>
      </c>
      <c r="X1910" s="81" t="str">
        <f>IFERROR(VLOOKUP(A1910,'Competitors Links &amp; Pricings'!A:G,7,0),"")</f>
        <v xml:space="preserve"> </v>
      </c>
      <c r="Y1910" s="81">
        <f>IFERROR(VLOOKUP(A1910,'Competitors Links &amp; Pricings'!A:L,8,0),"")</f>
        <v>1.75</v>
      </c>
      <c r="Z1910" s="81">
        <f>IFERROR(VLOOKUP(A1910,'Competitors Links &amp; Pricings'!A:L,9,0),"")</f>
        <v>1.75</v>
      </c>
      <c r="AA1910" s="81">
        <f>IFERROR(VLOOKUP(A1910,'Competitors Links &amp; Pricings'!A:L,10,0),"")</f>
        <v>0.56999999999999995</v>
      </c>
      <c r="AB1910" s="81">
        <f>IFERROR(VLOOKUP(A1910,'Competitors Links &amp; Pricings'!A:L,11,0),"")</f>
        <v>1.75</v>
      </c>
    </row>
    <row r="1911" spans="1:28" s="83" customFormat="1" ht="12" x14ac:dyDescent="0.25">
      <c r="A1911" s="81" t="s">
        <v>5821</v>
      </c>
      <c r="B1911" s="89">
        <v>2.63</v>
      </c>
      <c r="C1911" s="89">
        <v>3.3</v>
      </c>
      <c r="D1911" s="106">
        <f t="shared" si="116"/>
        <v>0.20303030303030303</v>
      </c>
      <c r="E1911" s="90">
        <f t="shared" si="117"/>
        <v>0</v>
      </c>
      <c r="F1911" s="90">
        <f t="shared" si="118"/>
        <v>3.5</v>
      </c>
      <c r="G1911" s="82" t="s">
        <v>34</v>
      </c>
      <c r="H1911" s="81" t="s">
        <v>5822</v>
      </c>
      <c r="I1911" s="81" t="s">
        <v>5823</v>
      </c>
      <c r="J1911" s="81" t="s">
        <v>135</v>
      </c>
      <c r="K1911" s="81"/>
      <c r="L1911" s="81"/>
      <c r="M1911" s="81"/>
      <c r="N1911" s="81"/>
      <c r="O1911" s="82"/>
      <c r="P1911" s="81"/>
      <c r="Q1911" s="81"/>
      <c r="R1911" s="81"/>
      <c r="S1911" s="81"/>
      <c r="T1911" s="81"/>
      <c r="U1911" s="81">
        <f t="shared" si="119"/>
        <v>0</v>
      </c>
      <c r="V1911" s="81">
        <f>IFERROR(VLOOKUP(A1911,'Competitors Links &amp; Pricings'!A:G,3,0),"")</f>
        <v>70.650000000000006</v>
      </c>
      <c r="W1911" s="81">
        <f>IFERROR(VLOOKUP(A1911,'Competitors Links &amp; Pricings'!A:G,5,0),"")</f>
        <v>3.5</v>
      </c>
      <c r="X1911" s="81">
        <f>IFERROR(VLOOKUP(A1911,'Competitors Links &amp; Pricings'!A:G,7,0),"")</f>
        <v>3.63</v>
      </c>
      <c r="Y1911" s="81">
        <f>IFERROR(VLOOKUP(A1911,'Competitors Links &amp; Pricings'!A:L,8,0),"")</f>
        <v>8.5</v>
      </c>
      <c r="Z1911" s="81">
        <f>IFERROR(VLOOKUP(A1911,'Competitors Links &amp; Pricings'!A:L,9,0),"")</f>
        <v>11</v>
      </c>
      <c r="AA1911" s="81">
        <f>IFERROR(VLOOKUP(A1911,'Competitors Links &amp; Pricings'!A:L,10,0),"")</f>
        <v>0.86</v>
      </c>
      <c r="AB1911" s="81">
        <f>IFERROR(VLOOKUP(A1911,'Competitors Links &amp; Pricings'!A:L,11,0),"")</f>
        <v>8.5</v>
      </c>
    </row>
    <row r="1912" spans="1:28" s="83" customFormat="1" ht="12" x14ac:dyDescent="0.25">
      <c r="A1912" s="81" t="s">
        <v>5824</v>
      </c>
      <c r="B1912" s="89">
        <v>2.17</v>
      </c>
      <c r="C1912" s="89">
        <v>2.6</v>
      </c>
      <c r="D1912" s="106">
        <f t="shared" si="116"/>
        <v>0.16538461538461544</v>
      </c>
      <c r="E1912" s="90">
        <f t="shared" si="117"/>
        <v>0</v>
      </c>
      <c r="F1912" s="90">
        <f t="shared" si="118"/>
        <v>62.94</v>
      </c>
      <c r="G1912" s="82" t="s">
        <v>34</v>
      </c>
      <c r="H1912" s="81" t="s">
        <v>5825</v>
      </c>
      <c r="I1912" s="81" t="s">
        <v>5826</v>
      </c>
      <c r="J1912" s="81" t="s">
        <v>135</v>
      </c>
      <c r="K1912" s="81"/>
      <c r="L1912" s="81"/>
      <c r="M1912" s="81"/>
      <c r="N1912" s="81"/>
      <c r="O1912" s="82"/>
      <c r="P1912" s="81"/>
      <c r="Q1912" s="81"/>
      <c r="R1912" s="81"/>
      <c r="S1912" s="81"/>
      <c r="T1912" s="81"/>
      <c r="U1912" s="81">
        <f t="shared" si="119"/>
        <v>0</v>
      </c>
      <c r="V1912" s="81">
        <f>IFERROR(VLOOKUP(A1912,'Competitors Links &amp; Pricings'!A:G,3,0),"")</f>
        <v>62.94</v>
      </c>
      <c r="W1912" s="81">
        <f>IFERROR(VLOOKUP(A1912,'Competitors Links &amp; Pricings'!A:G,5,0),"")</f>
        <v>62.94</v>
      </c>
      <c r="X1912" s="81">
        <f>IFERROR(VLOOKUP(A1912,'Competitors Links &amp; Pricings'!A:G,7,0),"")</f>
        <v>62.94</v>
      </c>
      <c r="Y1912" s="81">
        <f>IFERROR(VLOOKUP(A1912,'Competitors Links &amp; Pricings'!A:L,8,0),"")</f>
        <v>1.75</v>
      </c>
      <c r="Z1912" s="81">
        <f>IFERROR(VLOOKUP(A1912,'Competitors Links &amp; Pricings'!A:L,9,0),"")</f>
        <v>3</v>
      </c>
      <c r="AA1912" s="81">
        <f>IFERROR(VLOOKUP(A1912,'Competitors Links &amp; Pricings'!A:L,10,0),"")</f>
        <v>0.5</v>
      </c>
      <c r="AB1912" s="81">
        <f>IFERROR(VLOOKUP(A1912,'Competitors Links &amp; Pricings'!A:L,11,0),"")</f>
        <v>1</v>
      </c>
    </row>
    <row r="1913" spans="1:28" s="83" customFormat="1" ht="12" x14ac:dyDescent="0.25">
      <c r="A1913" s="81" t="s">
        <v>5827</v>
      </c>
      <c r="B1913" s="89">
        <v>44.22</v>
      </c>
      <c r="C1913" s="89">
        <v>56.38</v>
      </c>
      <c r="D1913" s="106">
        <f t="shared" si="116"/>
        <v>0.21567931890741404</v>
      </c>
      <c r="E1913" s="90">
        <f t="shared" si="117"/>
        <v>0</v>
      </c>
      <c r="F1913" s="90">
        <f t="shared" si="118"/>
        <v>61.28</v>
      </c>
      <c r="G1913" s="82" t="s">
        <v>34</v>
      </c>
      <c r="H1913" s="81">
        <v>310800</v>
      </c>
      <c r="I1913" s="81" t="s">
        <v>5828</v>
      </c>
      <c r="J1913" s="81" t="s">
        <v>135</v>
      </c>
      <c r="K1913" s="81"/>
      <c r="L1913" s="81"/>
      <c r="M1913" s="81"/>
      <c r="N1913" s="81"/>
      <c r="O1913" s="82"/>
      <c r="P1913" s="81"/>
      <c r="Q1913" s="81"/>
      <c r="R1913" s="81"/>
      <c r="S1913" s="81"/>
      <c r="T1913" s="81"/>
      <c r="U1913" s="81">
        <f t="shared" si="119"/>
        <v>0</v>
      </c>
      <c r="V1913" s="81">
        <f>IFERROR(VLOOKUP(A1913,'Competitors Links &amp; Pricings'!A:G,3,0),"")</f>
        <v>61.28</v>
      </c>
      <c r="W1913" s="81" t="str">
        <f>IFERROR(VLOOKUP(A1913,'Competitors Links &amp; Pricings'!A:G,5,0),"")</f>
        <v xml:space="preserve"> </v>
      </c>
      <c r="X1913" s="81" t="str">
        <f>IFERROR(VLOOKUP(A1913,'Competitors Links &amp; Pricings'!A:G,7,0),"")</f>
        <v xml:space="preserve"> </v>
      </c>
      <c r="Y1913" s="81">
        <f>IFERROR(VLOOKUP(A1913,'Competitors Links &amp; Pricings'!A:L,8,0),"")</f>
        <v>21</v>
      </c>
      <c r="Z1913" s="81">
        <f>IFERROR(VLOOKUP(A1913,'Competitors Links &amp; Pricings'!A:L,9,0),"")</f>
        <v>21</v>
      </c>
      <c r="AA1913" s="81">
        <f>IFERROR(VLOOKUP(A1913,'Competitors Links &amp; Pricings'!A:L,10,0),"")</f>
        <v>7</v>
      </c>
      <c r="AB1913" s="81">
        <f>IFERROR(VLOOKUP(A1913,'Competitors Links &amp; Pricings'!A:L,11,0),"")</f>
        <v>8</v>
      </c>
    </row>
    <row r="1914" spans="1:28" s="83" customFormat="1" ht="12" x14ac:dyDescent="0.25">
      <c r="A1914" s="81" t="s">
        <v>5829</v>
      </c>
      <c r="B1914" s="89">
        <v>2.68</v>
      </c>
      <c r="C1914" s="89">
        <v>2.96</v>
      </c>
      <c r="D1914" s="106">
        <f t="shared" si="116"/>
        <v>9.459459459459453E-2</v>
      </c>
      <c r="E1914" s="90">
        <f t="shared" si="117"/>
        <v>0</v>
      </c>
      <c r="F1914" s="90">
        <f t="shared" si="118"/>
        <v>3.22</v>
      </c>
      <c r="G1914" s="82" t="s">
        <v>34</v>
      </c>
      <c r="H1914" s="81" t="s">
        <v>5830</v>
      </c>
      <c r="I1914" s="81" t="s">
        <v>5831</v>
      </c>
      <c r="J1914" s="81" t="s">
        <v>5588</v>
      </c>
      <c r="K1914" s="81"/>
      <c r="L1914" s="81"/>
      <c r="M1914" s="81"/>
      <c r="N1914" s="81"/>
      <c r="O1914" s="82"/>
      <c r="P1914" s="81"/>
      <c r="Q1914" s="81"/>
      <c r="R1914" s="81"/>
      <c r="S1914" s="81"/>
      <c r="T1914" s="81"/>
      <c r="U1914" s="81">
        <f t="shared" si="119"/>
        <v>0</v>
      </c>
      <c r="V1914" s="81">
        <f>IFERROR(VLOOKUP(A1914,'Competitors Links &amp; Pricings'!A:G,3,0),"")</f>
        <v>3.22</v>
      </c>
      <c r="W1914" s="81" t="str">
        <f>IFERROR(VLOOKUP(A1914,'Competitors Links &amp; Pricings'!A:G,5,0),"")</f>
        <v xml:space="preserve"> </v>
      </c>
      <c r="X1914" s="81" t="str">
        <f>IFERROR(VLOOKUP(A1914,'Competitors Links &amp; Pricings'!A:G,7,0),"")</f>
        <v xml:space="preserve"> </v>
      </c>
      <c r="Y1914" s="81">
        <f>IFERROR(VLOOKUP(A1914,'Competitors Links &amp; Pricings'!A:L,8,0),"")</f>
        <v>0.5</v>
      </c>
      <c r="Z1914" s="81">
        <f>IFERROR(VLOOKUP(A1914,'Competitors Links &amp; Pricings'!A:L,9,0),"")</f>
        <v>1.5</v>
      </c>
      <c r="AA1914" s="81">
        <f>IFERROR(VLOOKUP(A1914,'Competitors Links &amp; Pricings'!A:L,10,0),"")</f>
        <v>0.06</v>
      </c>
      <c r="AB1914" s="81">
        <f>IFERROR(VLOOKUP(A1914,'Competitors Links &amp; Pricings'!A:L,11,0),"")</f>
        <v>1.2</v>
      </c>
    </row>
    <row r="1915" spans="1:28" s="83" customFormat="1" ht="12" x14ac:dyDescent="0.25">
      <c r="A1915" s="81" t="s">
        <v>5832</v>
      </c>
      <c r="B1915" s="89">
        <v>43.66</v>
      </c>
      <c r="C1915" s="89">
        <v>53.2</v>
      </c>
      <c r="D1915" s="106">
        <f t="shared" si="116"/>
        <v>0.1793233082706768</v>
      </c>
      <c r="E1915" s="90">
        <f t="shared" si="117"/>
        <v>0</v>
      </c>
      <c r="F1915" s="90">
        <f t="shared" si="118"/>
        <v>49.48</v>
      </c>
      <c r="G1915" s="82" t="s">
        <v>34</v>
      </c>
      <c r="H1915" s="81" t="s">
        <v>5833</v>
      </c>
      <c r="I1915" s="81" t="s">
        <v>5834</v>
      </c>
      <c r="J1915" s="81" t="s">
        <v>5612</v>
      </c>
      <c r="K1915" s="81"/>
      <c r="L1915" s="81"/>
      <c r="M1915" s="81"/>
      <c r="N1915" s="81"/>
      <c r="O1915" s="82"/>
      <c r="P1915" s="81"/>
      <c r="Q1915" s="81"/>
      <c r="R1915" s="81"/>
      <c r="S1915" s="81"/>
      <c r="T1915" s="81"/>
      <c r="U1915" s="81">
        <f t="shared" si="119"/>
        <v>0</v>
      </c>
      <c r="V1915" s="81">
        <f>IFERROR(VLOOKUP(A1915,'Competitors Links &amp; Pricings'!A:G,3,0),"")</f>
        <v>49.48</v>
      </c>
      <c r="W1915" s="81" t="str">
        <f>IFERROR(VLOOKUP(A1915,'Competitors Links &amp; Pricings'!A:G,5,0),"")</f>
        <v xml:space="preserve"> </v>
      </c>
      <c r="X1915" s="81" t="str">
        <f>IFERROR(VLOOKUP(A1915,'Competitors Links &amp; Pricings'!A:G,7,0),"")</f>
        <v xml:space="preserve"> </v>
      </c>
      <c r="Y1915" s="81">
        <f>IFERROR(VLOOKUP(A1915,'Competitors Links &amp; Pricings'!A:L,8,0),"")</f>
        <v>5</v>
      </c>
      <c r="Z1915" s="81">
        <f>IFERROR(VLOOKUP(A1915,'Competitors Links &amp; Pricings'!A:L,9,0),"")</f>
        <v>80</v>
      </c>
      <c r="AA1915" s="81">
        <f>IFERROR(VLOOKUP(A1915,'Competitors Links &amp; Pricings'!A:L,10,0),"")</f>
        <v>3.3</v>
      </c>
      <c r="AB1915" s="81">
        <f>IFERROR(VLOOKUP(A1915,'Competitors Links &amp; Pricings'!A:L,11,0),"")</f>
        <v>9</v>
      </c>
    </row>
    <row r="1916" spans="1:28" s="83" customFormat="1" ht="12" x14ac:dyDescent="0.25">
      <c r="A1916" s="81" t="s">
        <v>5835</v>
      </c>
      <c r="B1916" s="89">
        <v>10.54</v>
      </c>
      <c r="C1916" s="89">
        <v>11.2</v>
      </c>
      <c r="D1916" s="106">
        <f t="shared" ref="D1916:D1979" si="120">(C1916-B1916)/C1916</f>
        <v>5.8928571428571448E-2</v>
      </c>
      <c r="E1916" s="90">
        <f t="shared" si="117"/>
        <v>0</v>
      </c>
      <c r="F1916" s="90">
        <f t="shared" si="118"/>
        <v>2.5499999999999998</v>
      </c>
      <c r="G1916" s="82" t="s">
        <v>60</v>
      </c>
      <c r="H1916" s="81" t="s">
        <v>5836</v>
      </c>
      <c r="I1916" s="81" t="s">
        <v>5837</v>
      </c>
      <c r="J1916" s="81" t="s">
        <v>169</v>
      </c>
      <c r="K1916" s="81"/>
      <c r="L1916" s="81"/>
      <c r="M1916" s="81"/>
      <c r="N1916" s="81"/>
      <c r="O1916" s="82"/>
      <c r="P1916" s="81"/>
      <c r="Q1916" s="81"/>
      <c r="R1916" s="81"/>
      <c r="S1916" s="81"/>
      <c r="T1916" s="81"/>
      <c r="U1916" s="81">
        <f t="shared" si="119"/>
        <v>0</v>
      </c>
      <c r="V1916" s="81">
        <f>IFERROR(VLOOKUP(A1916,'Competitors Links &amp; Pricings'!A:G,3,0),"")</f>
        <v>11.2</v>
      </c>
      <c r="W1916" s="81">
        <f>IFERROR(VLOOKUP(A1916,'Competitors Links &amp; Pricings'!A:G,5,0),"")</f>
        <v>11.27</v>
      </c>
      <c r="X1916" s="81">
        <f>IFERROR(VLOOKUP(A1916,'Competitors Links &amp; Pricings'!A:G,7,0),"")</f>
        <v>2.5499999999999998</v>
      </c>
      <c r="Y1916" s="81">
        <f>IFERROR(VLOOKUP(A1916,'Competitors Links &amp; Pricings'!A:L,8,0),"")</f>
        <v>10</v>
      </c>
      <c r="Z1916" s="81">
        <f>IFERROR(VLOOKUP(A1916,'Competitors Links &amp; Pricings'!A:L,9,0),"")</f>
        <v>12</v>
      </c>
      <c r="AA1916" s="81">
        <f>IFERROR(VLOOKUP(A1916,'Competitors Links &amp; Pricings'!A:L,10,0),"")</f>
        <v>0.16</v>
      </c>
      <c r="AB1916" s="81">
        <f>IFERROR(VLOOKUP(A1916,'Competitors Links &amp; Pricings'!A:L,11,0),"")</f>
        <v>6</v>
      </c>
    </row>
    <row r="1917" spans="1:28" s="83" customFormat="1" ht="12" x14ac:dyDescent="0.25">
      <c r="A1917" s="81" t="s">
        <v>5838</v>
      </c>
      <c r="B1917" s="89">
        <v>6.68</v>
      </c>
      <c r="C1917" s="89">
        <v>8.42</v>
      </c>
      <c r="D1917" s="106">
        <f t="shared" si="120"/>
        <v>0.20665083135391926</v>
      </c>
      <c r="E1917" s="90">
        <f t="shared" si="117"/>
        <v>0</v>
      </c>
      <c r="F1917" s="90">
        <f t="shared" si="118"/>
        <v>8.35</v>
      </c>
      <c r="G1917" s="82" t="s">
        <v>34</v>
      </c>
      <c r="H1917" s="81" t="s">
        <v>5839</v>
      </c>
      <c r="I1917" s="81" t="s">
        <v>5840</v>
      </c>
      <c r="J1917" s="81" t="s">
        <v>169</v>
      </c>
      <c r="K1917" s="81"/>
      <c r="L1917" s="81"/>
      <c r="M1917" s="81"/>
      <c r="N1917" s="81"/>
      <c r="O1917" s="82"/>
      <c r="P1917" s="81"/>
      <c r="Q1917" s="81"/>
      <c r="R1917" s="81"/>
      <c r="S1917" s="81"/>
      <c r="T1917" s="81"/>
      <c r="U1917" s="81">
        <f t="shared" si="119"/>
        <v>0</v>
      </c>
      <c r="V1917" s="81">
        <f>IFERROR(VLOOKUP(A1917,'Competitors Links &amp; Pricings'!A:G,3,0),"")</f>
        <v>8.35</v>
      </c>
      <c r="W1917" s="81">
        <f>IFERROR(VLOOKUP(A1917,'Competitors Links &amp; Pricings'!A:G,5,0),"")</f>
        <v>8.84</v>
      </c>
      <c r="X1917" s="81">
        <f>IFERROR(VLOOKUP(A1917,'Competitors Links &amp; Pricings'!A:G,7,0),"")</f>
        <v>9.2899999999999991</v>
      </c>
      <c r="Y1917" s="81">
        <f>IFERROR(VLOOKUP(A1917,'Competitors Links &amp; Pricings'!A:L,8,0),"")</f>
        <v>6.75</v>
      </c>
      <c r="Z1917" s="81">
        <f>IFERROR(VLOOKUP(A1917,'Competitors Links &amp; Pricings'!A:L,9,0),"")</f>
        <v>13</v>
      </c>
      <c r="AA1917" s="81">
        <f>IFERROR(VLOOKUP(A1917,'Competitors Links &amp; Pricings'!A:L,10,0),"")</f>
        <v>0.67500000000000004</v>
      </c>
      <c r="AB1917" s="81">
        <f>IFERROR(VLOOKUP(A1917,'Competitors Links &amp; Pricings'!A:L,11,0),"")</f>
        <v>7.5</v>
      </c>
    </row>
    <row r="1918" spans="1:28" s="83" customFormat="1" ht="12" x14ac:dyDescent="0.25">
      <c r="A1918" s="81" t="s">
        <v>5841</v>
      </c>
      <c r="B1918" s="89">
        <v>5.88</v>
      </c>
      <c r="C1918" s="89">
        <v>7.29</v>
      </c>
      <c r="D1918" s="106">
        <f t="shared" si="120"/>
        <v>0.19341563786008231</v>
      </c>
      <c r="E1918" s="90">
        <f t="shared" si="117"/>
        <v>0</v>
      </c>
      <c r="F1918" s="90">
        <f t="shared" si="118"/>
        <v>10.97</v>
      </c>
      <c r="G1918" s="82" t="s">
        <v>34</v>
      </c>
      <c r="H1918" s="81" t="s">
        <v>5842</v>
      </c>
      <c r="I1918" s="81" t="s">
        <v>5843</v>
      </c>
      <c r="J1918" s="81" t="s">
        <v>2738</v>
      </c>
      <c r="K1918" s="81"/>
      <c r="L1918" s="81"/>
      <c r="M1918" s="81"/>
      <c r="N1918" s="81"/>
      <c r="O1918" s="82"/>
      <c r="P1918" s="81"/>
      <c r="Q1918" s="81"/>
      <c r="R1918" s="81"/>
      <c r="S1918" s="81"/>
      <c r="T1918" s="81"/>
      <c r="U1918" s="81">
        <f t="shared" si="119"/>
        <v>0</v>
      </c>
      <c r="V1918" s="81">
        <f>IFERROR(VLOOKUP(A1918,'Competitors Links &amp; Pricings'!A:G,3,0),"")</f>
        <v>14.85</v>
      </c>
      <c r="W1918" s="81">
        <f>IFERROR(VLOOKUP(A1918,'Competitors Links &amp; Pricings'!A:G,5,0),"")</f>
        <v>10.97</v>
      </c>
      <c r="X1918" s="81" t="str">
        <f>IFERROR(VLOOKUP(A1918,'Competitors Links &amp; Pricings'!A:G,7,0),"")</f>
        <v xml:space="preserve"> </v>
      </c>
      <c r="Y1918" s="81">
        <f>IFERROR(VLOOKUP(A1918,'Competitors Links &amp; Pricings'!A:L,8,0),"")</f>
        <v>2</v>
      </c>
      <c r="Z1918" s="81">
        <f>IFERROR(VLOOKUP(A1918,'Competitors Links &amp; Pricings'!A:L,9,0),"")</f>
        <v>2</v>
      </c>
      <c r="AA1918" s="81">
        <f>IFERROR(VLOOKUP(A1918,'Competitors Links &amp; Pricings'!A:L,10,0),"")</f>
        <v>0.25</v>
      </c>
      <c r="AB1918" s="81">
        <f>IFERROR(VLOOKUP(A1918,'Competitors Links &amp; Pricings'!A:L,11,0),"")</f>
        <v>2</v>
      </c>
    </row>
    <row r="1919" spans="1:28" s="83" customFormat="1" ht="12" x14ac:dyDescent="0.25">
      <c r="A1919" s="81" t="s">
        <v>5844</v>
      </c>
      <c r="B1919" s="89">
        <v>0.77</v>
      </c>
      <c r="C1919" s="89">
        <v>0.86</v>
      </c>
      <c r="D1919" s="106">
        <f t="shared" si="120"/>
        <v>0.10465116279069764</v>
      </c>
      <c r="E1919" s="90">
        <f t="shared" si="117"/>
        <v>0</v>
      </c>
      <c r="F1919" s="90">
        <f t="shared" si="118"/>
        <v>0.93</v>
      </c>
      <c r="G1919" s="82" t="s">
        <v>34</v>
      </c>
      <c r="H1919" s="81" t="s">
        <v>5845</v>
      </c>
      <c r="I1919" s="81" t="s">
        <v>5846</v>
      </c>
      <c r="J1919" s="81" t="s">
        <v>5588</v>
      </c>
      <c r="K1919" s="81"/>
      <c r="L1919" s="81"/>
      <c r="M1919" s="81"/>
      <c r="N1919" s="81"/>
      <c r="O1919" s="82"/>
      <c r="P1919" s="81"/>
      <c r="Q1919" s="81"/>
      <c r="R1919" s="81"/>
      <c r="S1919" s="81"/>
      <c r="T1919" s="81"/>
      <c r="U1919" s="81">
        <f t="shared" si="119"/>
        <v>0</v>
      </c>
      <c r="V1919" s="81">
        <f>IFERROR(VLOOKUP(A1919,'Competitors Links &amp; Pricings'!A:G,3,0),"")</f>
        <v>0.93</v>
      </c>
      <c r="W1919" s="81" t="str">
        <f>IFERROR(VLOOKUP(A1919,'Competitors Links &amp; Pricings'!A:G,5,0),"")</f>
        <v xml:space="preserve"> </v>
      </c>
      <c r="X1919" s="81" t="str">
        <f>IFERROR(VLOOKUP(A1919,'Competitors Links &amp; Pricings'!A:G,7,0),"")</f>
        <v xml:space="preserve"> </v>
      </c>
      <c r="Y1919" s="81">
        <f>IFERROR(VLOOKUP(A1919,'Competitors Links &amp; Pricings'!A:L,8,0),"")</f>
        <v>0.5</v>
      </c>
      <c r="Z1919" s="81">
        <f>IFERROR(VLOOKUP(A1919,'Competitors Links &amp; Pricings'!A:L,9,0),"")</f>
        <v>1.5</v>
      </c>
      <c r="AA1919" s="81">
        <f>IFERROR(VLOOKUP(A1919,'Competitors Links &amp; Pricings'!A:L,10,0),"")</f>
        <v>0.06</v>
      </c>
      <c r="AB1919" s="81">
        <f>IFERROR(VLOOKUP(A1919,'Competitors Links &amp; Pricings'!A:L,11,0),"")</f>
        <v>1.2</v>
      </c>
    </row>
    <row r="1920" spans="1:28" s="83" customFormat="1" ht="12" x14ac:dyDescent="0.25">
      <c r="A1920" s="81" t="s">
        <v>5847</v>
      </c>
      <c r="B1920" s="89">
        <v>0.45</v>
      </c>
      <c r="C1920" s="89">
        <v>0.57999999999999996</v>
      </c>
      <c r="D1920" s="106">
        <f t="shared" si="120"/>
        <v>0.22413793103448268</v>
      </c>
      <c r="E1920" s="90">
        <f t="shared" si="117"/>
        <v>0</v>
      </c>
      <c r="F1920" s="90">
        <f t="shared" si="118"/>
        <v>0.49</v>
      </c>
      <c r="G1920" s="82" t="s">
        <v>34</v>
      </c>
      <c r="H1920" s="81" t="s">
        <v>5848</v>
      </c>
      <c r="I1920" s="81" t="s">
        <v>5849</v>
      </c>
      <c r="J1920" s="81" t="s">
        <v>169</v>
      </c>
      <c r="K1920" s="81"/>
      <c r="L1920" s="81"/>
      <c r="M1920" s="81"/>
      <c r="N1920" s="81"/>
      <c r="O1920" s="82"/>
      <c r="P1920" s="81"/>
      <c r="Q1920" s="81"/>
      <c r="R1920" s="81"/>
      <c r="S1920" s="81"/>
      <c r="T1920" s="81"/>
      <c r="U1920" s="81">
        <f t="shared" si="119"/>
        <v>0</v>
      </c>
      <c r="V1920" s="81">
        <f>IFERROR(VLOOKUP(A1920,'Competitors Links &amp; Pricings'!A:G,3,0),"")</f>
        <v>0.56000000000000005</v>
      </c>
      <c r="W1920" s="81">
        <f>IFERROR(VLOOKUP(A1920,'Competitors Links &amp; Pricings'!A:G,5,0),"")</f>
        <v>0.6</v>
      </c>
      <c r="X1920" s="81">
        <f>IFERROR(VLOOKUP(A1920,'Competitors Links &amp; Pricings'!A:G,7,0),"")</f>
        <v>0.49</v>
      </c>
      <c r="Y1920" s="81">
        <f>IFERROR(VLOOKUP(A1920,'Competitors Links &amp; Pricings'!A:L,8,0),"")</f>
        <v>2</v>
      </c>
      <c r="Z1920" s="81">
        <f>IFERROR(VLOOKUP(A1920,'Competitors Links &amp; Pricings'!A:L,9,0),"")</f>
        <v>1.75</v>
      </c>
      <c r="AA1920" s="81">
        <f>IFERROR(VLOOKUP(A1920,'Competitors Links &amp; Pricings'!A:L,10,0),"")</f>
        <v>0.03</v>
      </c>
      <c r="AB1920" s="81">
        <f>IFERROR(VLOOKUP(A1920,'Competitors Links &amp; Pricings'!A:L,11,0),"")</f>
        <v>0.4</v>
      </c>
    </row>
    <row r="1921" spans="1:28" s="83" customFormat="1" ht="12" x14ac:dyDescent="0.25">
      <c r="A1921" s="81" t="s">
        <v>5850</v>
      </c>
      <c r="B1921" s="89">
        <v>5.43</v>
      </c>
      <c r="C1921" s="89">
        <v>7.15</v>
      </c>
      <c r="D1921" s="106">
        <f t="shared" si="120"/>
        <v>0.24055944055944065</v>
      </c>
      <c r="E1921" s="90">
        <f t="shared" si="117"/>
        <v>0</v>
      </c>
      <c r="F1921" s="90">
        <f t="shared" si="118"/>
        <v>7.52</v>
      </c>
      <c r="G1921" s="82" t="s">
        <v>34</v>
      </c>
      <c r="H1921" s="81" t="s">
        <v>5851</v>
      </c>
      <c r="I1921" s="81" t="s">
        <v>5852</v>
      </c>
      <c r="J1921" s="81" t="s">
        <v>169</v>
      </c>
      <c r="K1921" s="81"/>
      <c r="L1921" s="81"/>
      <c r="M1921" s="81"/>
      <c r="N1921" s="81"/>
      <c r="O1921" s="82"/>
      <c r="P1921" s="81"/>
      <c r="Q1921" s="81"/>
      <c r="R1921" s="81"/>
      <c r="S1921" s="81"/>
      <c r="T1921" s="81"/>
      <c r="U1921" s="81">
        <f t="shared" si="119"/>
        <v>0</v>
      </c>
      <c r="V1921" s="81">
        <f>IFERROR(VLOOKUP(A1921,'Competitors Links &amp; Pricings'!A:G,3,0),"")</f>
        <v>7.52</v>
      </c>
      <c r="W1921" s="81">
        <f>IFERROR(VLOOKUP(A1921,'Competitors Links &amp; Pricings'!A:G,5,0),"")</f>
        <v>9.77</v>
      </c>
      <c r="X1921" s="81">
        <f>IFERROR(VLOOKUP(A1921,'Competitors Links &amp; Pricings'!A:G,7,0),"")</f>
        <v>8</v>
      </c>
      <c r="Y1921" s="81">
        <f>IFERROR(VLOOKUP(A1921,'Competitors Links &amp; Pricings'!A:L,8,0),"")</f>
        <v>7.25</v>
      </c>
      <c r="Z1921" s="81">
        <f>IFERROR(VLOOKUP(A1921,'Competitors Links &amp; Pricings'!A:L,9,0),"")</f>
        <v>5.25</v>
      </c>
      <c r="AA1921" s="81">
        <f>IFERROR(VLOOKUP(A1921,'Competitors Links &amp; Pricings'!A:L,10,0),"")</f>
        <v>9.58</v>
      </c>
      <c r="AB1921" s="81">
        <f>IFERROR(VLOOKUP(A1921,'Competitors Links &amp; Pricings'!A:L,11,0),"")</f>
        <v>10.25</v>
      </c>
    </row>
    <row r="1922" spans="1:28" s="83" customFormat="1" ht="12" x14ac:dyDescent="0.25">
      <c r="A1922" s="81" t="s">
        <v>5853</v>
      </c>
      <c r="B1922" s="89">
        <v>13.92</v>
      </c>
      <c r="C1922" s="89">
        <v>17.29</v>
      </c>
      <c r="D1922" s="106">
        <f t="shared" si="120"/>
        <v>0.19491035280508962</v>
      </c>
      <c r="E1922" s="90">
        <f t="shared" ref="E1922:E1985" si="121">MIN(K1922:T1922)</f>
        <v>0</v>
      </c>
      <c r="F1922" s="90">
        <f t="shared" ref="F1922:F1985" si="122">MIN(V1922:X1922)</f>
        <v>0</v>
      </c>
      <c r="G1922" s="82" t="s">
        <v>34</v>
      </c>
      <c r="H1922" s="81" t="s">
        <v>5854</v>
      </c>
      <c r="I1922" s="81" t="s">
        <v>5855</v>
      </c>
      <c r="J1922" s="81" t="s">
        <v>2738</v>
      </c>
      <c r="K1922" s="81"/>
      <c r="L1922" s="81"/>
      <c r="M1922" s="81"/>
      <c r="N1922" s="81"/>
      <c r="O1922" s="82"/>
      <c r="P1922" s="81"/>
      <c r="Q1922" s="81"/>
      <c r="R1922" s="81"/>
      <c r="S1922" s="81"/>
      <c r="T1922" s="81"/>
      <c r="U1922" s="81">
        <f t="shared" si="119"/>
        <v>0</v>
      </c>
      <c r="V1922" s="81" t="str">
        <f>IFERROR(VLOOKUP(A1922,'Competitors Links &amp; Pricings'!A:G,3,0),"")</f>
        <v xml:space="preserve"> </v>
      </c>
      <c r="W1922" s="81" t="str">
        <f>IFERROR(VLOOKUP(A1922,'Competitors Links &amp; Pricings'!A:G,5,0),"")</f>
        <v xml:space="preserve"> </v>
      </c>
      <c r="X1922" s="81" t="str">
        <f>IFERROR(VLOOKUP(A1922,'Competitors Links &amp; Pricings'!A:G,7,0),"")</f>
        <v xml:space="preserve"> </v>
      </c>
      <c r="Y1922" s="81">
        <f>IFERROR(VLOOKUP(A1922,'Competitors Links &amp; Pricings'!A:L,8,0),"")</f>
        <v>2</v>
      </c>
      <c r="Z1922" s="81">
        <f>IFERROR(VLOOKUP(A1922,'Competitors Links &amp; Pricings'!A:L,9,0),"")</f>
        <v>2</v>
      </c>
      <c r="AA1922" s="81">
        <f>IFERROR(VLOOKUP(A1922,'Competitors Links &amp; Pricings'!A:L,10,0),"")</f>
        <v>0.25</v>
      </c>
      <c r="AB1922" s="81">
        <f>IFERROR(VLOOKUP(A1922,'Competitors Links &amp; Pricings'!A:L,11,0),"")</f>
        <v>2</v>
      </c>
    </row>
    <row r="1923" spans="1:28" s="83" customFormat="1" ht="12" x14ac:dyDescent="0.25">
      <c r="A1923" s="81" t="s">
        <v>5856</v>
      </c>
      <c r="B1923" s="89">
        <v>19.96</v>
      </c>
      <c r="C1923" s="89">
        <v>24.35</v>
      </c>
      <c r="D1923" s="106">
        <f t="shared" si="120"/>
        <v>0.18028747433264888</v>
      </c>
      <c r="E1923" s="90">
        <f t="shared" si="121"/>
        <v>0</v>
      </c>
      <c r="F1923" s="90">
        <f t="shared" si="122"/>
        <v>21.31</v>
      </c>
      <c r="G1923" s="82" t="s">
        <v>50</v>
      </c>
      <c r="H1923" s="81" t="s">
        <v>5857</v>
      </c>
      <c r="I1923" s="81" t="s">
        <v>5858</v>
      </c>
      <c r="J1923" s="81" t="s">
        <v>169</v>
      </c>
      <c r="K1923" s="81"/>
      <c r="L1923" s="81"/>
      <c r="M1923" s="81"/>
      <c r="N1923" s="81"/>
      <c r="O1923" s="82"/>
      <c r="P1923" s="81"/>
      <c r="Q1923" s="81"/>
      <c r="R1923" s="81"/>
      <c r="S1923" s="81"/>
      <c r="T1923" s="81"/>
      <c r="U1923" s="81">
        <f t="shared" ref="U1923:U1986" si="123">COUNTIF(K1923:T1923,"&gt;0")</f>
        <v>0</v>
      </c>
      <c r="V1923" s="81">
        <f>IFERROR(VLOOKUP(A1923,'Competitors Links &amp; Pricings'!A:G,3,0),"")</f>
        <v>21.31</v>
      </c>
      <c r="W1923" s="81">
        <f>IFERROR(VLOOKUP(A1923,'Competitors Links &amp; Pricings'!A:G,5,0),"")</f>
        <v>387.83</v>
      </c>
      <c r="X1923" s="81">
        <f>IFERROR(VLOOKUP(A1923,'Competitors Links &amp; Pricings'!A:G,7,0),"")</f>
        <v>27</v>
      </c>
      <c r="Y1923" s="81">
        <f>IFERROR(VLOOKUP(A1923,'Competitors Links &amp; Pricings'!A:L,8,0),"")</f>
        <v>0.3</v>
      </c>
      <c r="Z1923" s="81">
        <f>IFERROR(VLOOKUP(A1923,'Competitors Links &amp; Pricings'!A:L,9,0),"")</f>
        <v>1.5</v>
      </c>
      <c r="AA1923" s="81">
        <f>IFERROR(VLOOKUP(A1923,'Competitors Links &amp; Pricings'!A:L,10,0),"")</f>
        <v>0.01</v>
      </c>
      <c r="AB1923" s="81">
        <f>IFERROR(VLOOKUP(A1923,'Competitors Links &amp; Pricings'!A:L,11,0),"")</f>
        <v>0.15</v>
      </c>
    </row>
    <row r="1924" spans="1:28" s="83" customFormat="1" ht="12" x14ac:dyDescent="0.25">
      <c r="A1924" s="81" t="s">
        <v>5859</v>
      </c>
      <c r="B1924" s="89">
        <v>5.62</v>
      </c>
      <c r="C1924" s="89">
        <v>7.31</v>
      </c>
      <c r="D1924" s="106">
        <f t="shared" si="120"/>
        <v>0.23119015047879612</v>
      </c>
      <c r="E1924" s="90">
        <f t="shared" si="121"/>
        <v>0</v>
      </c>
      <c r="F1924" s="90">
        <f t="shared" si="122"/>
        <v>7.95</v>
      </c>
      <c r="G1924" s="82" t="s">
        <v>34</v>
      </c>
      <c r="H1924" s="81" t="s">
        <v>5860</v>
      </c>
      <c r="I1924" s="81" t="s">
        <v>5861</v>
      </c>
      <c r="J1924" s="81" t="s">
        <v>169</v>
      </c>
      <c r="K1924" s="81"/>
      <c r="L1924" s="81"/>
      <c r="M1924" s="81"/>
      <c r="N1924" s="81"/>
      <c r="O1924" s="82"/>
      <c r="P1924" s="81"/>
      <c r="Q1924" s="81"/>
      <c r="R1924" s="81"/>
      <c r="S1924" s="81"/>
      <c r="T1924" s="81"/>
      <c r="U1924" s="81">
        <f t="shared" si="123"/>
        <v>0</v>
      </c>
      <c r="V1924" s="81">
        <f>IFERROR(VLOOKUP(A1924,'Competitors Links &amp; Pricings'!A:G,3,0),"")</f>
        <v>7.95</v>
      </c>
      <c r="W1924" s="81">
        <f>IFERROR(VLOOKUP(A1924,'Competitors Links &amp; Pricings'!A:G,5,0),"")</f>
        <v>12</v>
      </c>
      <c r="X1924" s="81" t="str">
        <f>IFERROR(VLOOKUP(A1924,'Competitors Links &amp; Pricings'!A:G,7,0),"")</f>
        <v xml:space="preserve"> </v>
      </c>
      <c r="Y1924" s="81">
        <f>IFERROR(VLOOKUP(A1924,'Competitors Links &amp; Pricings'!A:L,8,0),"")</f>
        <v>3</v>
      </c>
      <c r="Z1924" s="81">
        <f>IFERROR(VLOOKUP(A1924,'Competitors Links &amp; Pricings'!A:L,9,0),"")</f>
        <v>3</v>
      </c>
      <c r="AA1924" s="81">
        <f>IFERROR(VLOOKUP(A1924,'Competitors Links &amp; Pricings'!A:L,10,0),"")</f>
        <v>0.27</v>
      </c>
      <c r="AB1924" s="81">
        <f>IFERROR(VLOOKUP(A1924,'Competitors Links &amp; Pricings'!A:L,11,0),"")</f>
        <v>3</v>
      </c>
    </row>
    <row r="1925" spans="1:28" s="83" customFormat="1" ht="12" x14ac:dyDescent="0.25">
      <c r="A1925" s="81" t="s">
        <v>5862</v>
      </c>
      <c r="B1925" s="89">
        <v>2.4500000000000002</v>
      </c>
      <c r="C1925" s="89">
        <v>3.37</v>
      </c>
      <c r="D1925" s="106">
        <f t="shared" si="120"/>
        <v>0.27299703264094954</v>
      </c>
      <c r="E1925" s="90">
        <f t="shared" si="121"/>
        <v>0</v>
      </c>
      <c r="F1925" s="90">
        <f t="shared" si="122"/>
        <v>3.66</v>
      </c>
      <c r="G1925" s="82" t="s">
        <v>34</v>
      </c>
      <c r="H1925" s="81" t="s">
        <v>5863</v>
      </c>
      <c r="I1925" s="81" t="s">
        <v>5864</v>
      </c>
      <c r="J1925" s="81" t="s">
        <v>135</v>
      </c>
      <c r="K1925" s="81"/>
      <c r="L1925" s="81"/>
      <c r="M1925" s="81"/>
      <c r="N1925" s="81"/>
      <c r="O1925" s="82"/>
      <c r="P1925" s="81"/>
      <c r="Q1925" s="81"/>
      <c r="R1925" s="81"/>
      <c r="S1925" s="81"/>
      <c r="T1925" s="81"/>
      <c r="U1925" s="81">
        <f t="shared" si="123"/>
        <v>0</v>
      </c>
      <c r="V1925" s="81">
        <f>IFERROR(VLOOKUP(A1925,'Competitors Links &amp; Pricings'!A:G,3,0),"")</f>
        <v>3.66</v>
      </c>
      <c r="W1925" s="81">
        <f>IFERROR(VLOOKUP(A1925,'Competitors Links &amp; Pricings'!A:G,5,0),"")</f>
        <v>3.71</v>
      </c>
      <c r="X1925" s="81" t="str">
        <f>IFERROR(VLOOKUP(A1925,'Competitors Links &amp; Pricings'!A:G,7,0),"")</f>
        <v xml:space="preserve"> </v>
      </c>
      <c r="Y1925" s="81">
        <f>IFERROR(VLOOKUP(A1925,'Competitors Links &amp; Pricings'!A:L,8,0),"")</f>
        <v>8.5</v>
      </c>
      <c r="Z1925" s="81">
        <f>IFERROR(VLOOKUP(A1925,'Competitors Links &amp; Pricings'!A:L,9,0),"")</f>
        <v>11</v>
      </c>
      <c r="AA1925" s="81">
        <f>IFERROR(VLOOKUP(A1925,'Competitors Links &amp; Pricings'!A:L,10,0),"")</f>
        <v>0.22</v>
      </c>
      <c r="AB1925" s="81">
        <f>IFERROR(VLOOKUP(A1925,'Competitors Links &amp; Pricings'!A:L,11,0),"")</f>
        <v>8.8000000000000007</v>
      </c>
    </row>
    <row r="1926" spans="1:28" s="83" customFormat="1" ht="12" x14ac:dyDescent="0.25">
      <c r="A1926" s="81" t="s">
        <v>5865</v>
      </c>
      <c r="B1926" s="89">
        <v>57.39</v>
      </c>
      <c r="C1926" s="89">
        <v>71.16</v>
      </c>
      <c r="D1926" s="106">
        <f t="shared" si="120"/>
        <v>0.19350758853288361</v>
      </c>
      <c r="E1926" s="90">
        <f t="shared" si="121"/>
        <v>0</v>
      </c>
      <c r="F1926" s="90">
        <f t="shared" si="122"/>
        <v>78.86</v>
      </c>
      <c r="G1926" s="82" t="s">
        <v>34</v>
      </c>
      <c r="H1926" s="81" t="s">
        <v>5866</v>
      </c>
      <c r="I1926" s="81" t="s">
        <v>5867</v>
      </c>
      <c r="J1926" s="81" t="s">
        <v>169</v>
      </c>
      <c r="K1926" s="81"/>
      <c r="L1926" s="81"/>
      <c r="M1926" s="81"/>
      <c r="N1926" s="81"/>
      <c r="O1926" s="82"/>
      <c r="P1926" s="81"/>
      <c r="Q1926" s="81"/>
      <c r="R1926" s="81"/>
      <c r="S1926" s="81"/>
      <c r="T1926" s="81"/>
      <c r="U1926" s="81">
        <f t="shared" si="123"/>
        <v>0</v>
      </c>
      <c r="V1926" s="81">
        <f>IFERROR(VLOOKUP(A1926,'Competitors Links &amp; Pricings'!A:G,3,0),"")</f>
        <v>78.86</v>
      </c>
      <c r="W1926" s="81" t="str">
        <f>IFERROR(VLOOKUP(A1926,'Competitors Links &amp; Pricings'!A:G,5,0),"")</f>
        <v xml:space="preserve"> </v>
      </c>
      <c r="X1926" s="81" t="str">
        <f>IFERROR(VLOOKUP(A1926,'Competitors Links &amp; Pricings'!A:G,7,0),"")</f>
        <v xml:space="preserve"> </v>
      </c>
      <c r="Y1926" s="81">
        <f>IFERROR(VLOOKUP(A1926,'Competitors Links &amp; Pricings'!A:L,8,0),"")</f>
        <v>3</v>
      </c>
      <c r="Z1926" s="81">
        <f>IFERROR(VLOOKUP(A1926,'Competitors Links &amp; Pricings'!A:L,9,0),"")</f>
        <v>3</v>
      </c>
      <c r="AA1926" s="81">
        <f>IFERROR(VLOOKUP(A1926,'Competitors Links &amp; Pricings'!A:L,10,0),"")</f>
        <v>0.27</v>
      </c>
      <c r="AB1926" s="81">
        <f>IFERROR(VLOOKUP(A1926,'Competitors Links &amp; Pricings'!A:L,11,0),"")</f>
        <v>3</v>
      </c>
    </row>
    <row r="1927" spans="1:28" s="83" customFormat="1" ht="12" x14ac:dyDescent="0.25">
      <c r="A1927" s="81" t="s">
        <v>5868</v>
      </c>
      <c r="B1927" s="89">
        <v>10.86</v>
      </c>
      <c r="C1927" s="89">
        <v>13.31</v>
      </c>
      <c r="D1927" s="106">
        <f t="shared" si="120"/>
        <v>0.18407212622088662</v>
      </c>
      <c r="E1927" s="90">
        <f t="shared" si="121"/>
        <v>0</v>
      </c>
      <c r="F1927" s="90">
        <f t="shared" si="122"/>
        <v>13.58</v>
      </c>
      <c r="G1927" s="82" t="s">
        <v>50</v>
      </c>
      <c r="H1927" s="81" t="s">
        <v>5869</v>
      </c>
      <c r="I1927" s="81" t="s">
        <v>5870</v>
      </c>
      <c r="J1927" s="81" t="s">
        <v>169</v>
      </c>
      <c r="K1927" s="81"/>
      <c r="L1927" s="81"/>
      <c r="M1927" s="81"/>
      <c r="N1927" s="81"/>
      <c r="O1927" s="82"/>
      <c r="P1927" s="81"/>
      <c r="Q1927" s="81"/>
      <c r="R1927" s="81"/>
      <c r="S1927" s="81"/>
      <c r="T1927" s="81"/>
      <c r="U1927" s="81">
        <f t="shared" si="123"/>
        <v>0</v>
      </c>
      <c r="V1927" s="81">
        <f>IFERROR(VLOOKUP(A1927,'Competitors Links &amp; Pricings'!A:G,3,0),"")</f>
        <v>13.58</v>
      </c>
      <c r="W1927" s="81" t="str">
        <f>IFERROR(VLOOKUP(A1927,'Competitors Links &amp; Pricings'!A:G,5,0),"")</f>
        <v xml:space="preserve"> </v>
      </c>
      <c r="X1927" s="81" t="str">
        <f>IFERROR(VLOOKUP(A1927,'Competitors Links &amp; Pricings'!A:G,7,0),"")</f>
        <v xml:space="preserve"> </v>
      </c>
      <c r="Y1927" s="81">
        <f>IFERROR(VLOOKUP(A1927,'Competitors Links &amp; Pricings'!A:L,8,0),"")</f>
        <v>6</v>
      </c>
      <c r="Z1927" s="81">
        <f>IFERROR(VLOOKUP(A1927,'Competitors Links &amp; Pricings'!A:L,9,0),"")</f>
        <v>5</v>
      </c>
      <c r="AA1927" s="81">
        <f>IFERROR(VLOOKUP(A1927,'Competitors Links &amp; Pricings'!A:L,10,0),"")</f>
        <v>0.6</v>
      </c>
      <c r="AB1927" s="81">
        <f>IFERROR(VLOOKUP(A1927,'Competitors Links &amp; Pricings'!A:L,11,0),"")</f>
        <v>2</v>
      </c>
    </row>
    <row r="1928" spans="1:28" s="83" customFormat="1" ht="12" x14ac:dyDescent="0.25">
      <c r="A1928" s="81" t="s">
        <v>5871</v>
      </c>
      <c r="B1928" s="89">
        <v>10.59</v>
      </c>
      <c r="C1928" s="89">
        <v>13.13</v>
      </c>
      <c r="D1928" s="106">
        <f t="shared" si="120"/>
        <v>0.19345011424219352</v>
      </c>
      <c r="E1928" s="90">
        <f t="shared" si="121"/>
        <v>0</v>
      </c>
      <c r="F1928" s="90">
        <f t="shared" si="122"/>
        <v>16</v>
      </c>
      <c r="G1928" s="82" t="s">
        <v>34</v>
      </c>
      <c r="H1928" s="81" t="s">
        <v>5872</v>
      </c>
      <c r="I1928" s="81" t="s">
        <v>5873</v>
      </c>
      <c r="J1928" s="81" t="s">
        <v>135</v>
      </c>
      <c r="K1928" s="81"/>
      <c r="L1928" s="81"/>
      <c r="M1928" s="81"/>
      <c r="N1928" s="81"/>
      <c r="O1928" s="82"/>
      <c r="P1928" s="81"/>
      <c r="Q1928" s="81"/>
      <c r="R1928" s="81"/>
      <c r="S1928" s="81"/>
      <c r="T1928" s="81"/>
      <c r="U1928" s="81">
        <f t="shared" si="123"/>
        <v>0</v>
      </c>
      <c r="V1928" s="81">
        <f>IFERROR(VLOOKUP(A1928,'Competitors Links &amp; Pricings'!A:G,3,0),"")</f>
        <v>16</v>
      </c>
      <c r="W1928" s="81" t="str">
        <f>IFERROR(VLOOKUP(A1928,'Competitors Links &amp; Pricings'!A:G,5,0),"")</f>
        <v xml:space="preserve"> </v>
      </c>
      <c r="X1928" s="81" t="str">
        <f>IFERROR(VLOOKUP(A1928,'Competitors Links &amp; Pricings'!A:G,7,0),"")</f>
        <v xml:space="preserve"> </v>
      </c>
      <c r="Y1928" s="81">
        <f>IFERROR(VLOOKUP(A1928,'Competitors Links &amp; Pricings'!A:L,8,0),"")</f>
        <v>20</v>
      </c>
      <c r="Z1928" s="81">
        <f>IFERROR(VLOOKUP(A1928,'Competitors Links &amp; Pricings'!A:L,9,0),"")</f>
        <v>13</v>
      </c>
      <c r="AA1928" s="81">
        <f>IFERROR(VLOOKUP(A1928,'Competitors Links &amp; Pricings'!A:L,10,0),"")</f>
        <v>0.4</v>
      </c>
      <c r="AB1928" s="81">
        <f>IFERROR(VLOOKUP(A1928,'Competitors Links &amp; Pricings'!A:L,11,0),"")</f>
        <v>9</v>
      </c>
    </row>
    <row r="1929" spans="1:28" s="83" customFormat="1" ht="12" x14ac:dyDescent="0.25">
      <c r="A1929" s="81" t="s">
        <v>5874</v>
      </c>
      <c r="B1929" s="89">
        <v>2</v>
      </c>
      <c r="C1929" s="89">
        <v>2.48</v>
      </c>
      <c r="D1929" s="106">
        <f t="shared" si="120"/>
        <v>0.19354838709677419</v>
      </c>
      <c r="E1929" s="90">
        <f t="shared" si="121"/>
        <v>0</v>
      </c>
      <c r="F1929" s="90">
        <f t="shared" si="122"/>
        <v>3.11</v>
      </c>
      <c r="G1929" s="82" t="s">
        <v>34</v>
      </c>
      <c r="H1929" s="81" t="s">
        <v>5875</v>
      </c>
      <c r="I1929" s="81" t="s">
        <v>5876</v>
      </c>
      <c r="J1929" s="81" t="s">
        <v>135</v>
      </c>
      <c r="K1929" s="81"/>
      <c r="L1929" s="81"/>
      <c r="M1929" s="81"/>
      <c r="N1929" s="81"/>
      <c r="O1929" s="82"/>
      <c r="P1929" s="81"/>
      <c r="Q1929" s="81"/>
      <c r="R1929" s="81"/>
      <c r="S1929" s="81"/>
      <c r="T1929" s="81"/>
      <c r="U1929" s="81">
        <f t="shared" si="123"/>
        <v>0</v>
      </c>
      <c r="V1929" s="81">
        <f>IFERROR(VLOOKUP(A1929,'Competitors Links &amp; Pricings'!A:G,3,0),"")</f>
        <v>3.11</v>
      </c>
      <c r="W1929" s="81">
        <f>IFERROR(VLOOKUP(A1929,'Competitors Links &amp; Pricings'!A:G,5,0),"")</f>
        <v>6</v>
      </c>
      <c r="X1929" s="81" t="str">
        <f>IFERROR(VLOOKUP(A1929,'Competitors Links &amp; Pricings'!A:G,7,0),"")</f>
        <v xml:space="preserve"> </v>
      </c>
      <c r="Y1929" s="81">
        <f>IFERROR(VLOOKUP(A1929,'Competitors Links &amp; Pricings'!A:L,8,0),"")</f>
        <v>1</v>
      </c>
      <c r="Z1929" s="81">
        <f>IFERROR(VLOOKUP(A1929,'Competitors Links &amp; Pricings'!A:L,9,0),"")</f>
        <v>5</v>
      </c>
      <c r="AA1929" s="81">
        <f>IFERROR(VLOOKUP(A1929,'Competitors Links &amp; Pricings'!A:L,10,0),"")</f>
        <v>0.5</v>
      </c>
      <c r="AB1929" s="81">
        <f>IFERROR(VLOOKUP(A1929,'Competitors Links &amp; Pricings'!A:L,11,0),"")</f>
        <v>0.5</v>
      </c>
    </row>
    <row r="1930" spans="1:28" s="83" customFormat="1" ht="12" x14ac:dyDescent="0.25">
      <c r="A1930" s="81" t="s">
        <v>5877</v>
      </c>
      <c r="B1930" s="89">
        <v>3.04</v>
      </c>
      <c r="C1930" s="89">
        <v>3.86</v>
      </c>
      <c r="D1930" s="106">
        <f t="shared" si="120"/>
        <v>0.21243523316062174</v>
      </c>
      <c r="E1930" s="90">
        <f t="shared" si="121"/>
        <v>0</v>
      </c>
      <c r="F1930" s="90">
        <f t="shared" si="122"/>
        <v>4.2</v>
      </c>
      <c r="G1930" s="82" t="s">
        <v>34</v>
      </c>
      <c r="H1930" s="81">
        <v>404015</v>
      </c>
      <c r="I1930" s="81" t="s">
        <v>5878</v>
      </c>
      <c r="J1930" s="81" t="s">
        <v>135</v>
      </c>
      <c r="K1930" s="81"/>
      <c r="L1930" s="81"/>
      <c r="M1930" s="81"/>
      <c r="N1930" s="81"/>
      <c r="O1930" s="82"/>
      <c r="P1930" s="81"/>
      <c r="Q1930" s="81"/>
      <c r="R1930" s="81"/>
      <c r="S1930" s="81"/>
      <c r="T1930" s="81"/>
      <c r="U1930" s="81">
        <f t="shared" si="123"/>
        <v>0</v>
      </c>
      <c r="V1930" s="81">
        <f>IFERROR(VLOOKUP(A1930,'Competitors Links &amp; Pricings'!A:G,3,0),"")</f>
        <v>4.2</v>
      </c>
      <c r="W1930" s="81">
        <f>IFERROR(VLOOKUP(A1930,'Competitors Links &amp; Pricings'!A:G,5,0),"")</f>
        <v>4.2699999999999996</v>
      </c>
      <c r="X1930" s="81" t="str">
        <f>IFERROR(VLOOKUP(A1930,'Competitors Links &amp; Pricings'!A:G,7,0),"")</f>
        <v xml:space="preserve"> </v>
      </c>
      <c r="Y1930" s="81">
        <f>IFERROR(VLOOKUP(A1930,'Competitors Links &amp; Pricings'!A:L,8,0),"")</f>
        <v>12</v>
      </c>
      <c r="Z1930" s="81">
        <f>IFERROR(VLOOKUP(A1930,'Competitors Links &amp; Pricings'!A:L,9,0),"")</f>
        <v>12</v>
      </c>
      <c r="AA1930" s="81">
        <f>IFERROR(VLOOKUP(A1930,'Competitors Links &amp; Pricings'!A:L,10,0),"")</f>
        <v>0.05</v>
      </c>
      <c r="AB1930" s="81">
        <f>IFERROR(VLOOKUP(A1930,'Competitors Links &amp; Pricings'!A:L,11,0),"")</f>
        <v>12</v>
      </c>
    </row>
    <row r="1931" spans="1:28" s="83" customFormat="1" ht="12" x14ac:dyDescent="0.25">
      <c r="A1931" s="81" t="s">
        <v>5879</v>
      </c>
      <c r="B1931" s="89">
        <v>13.35</v>
      </c>
      <c r="C1931" s="89">
        <v>16.670000000000002</v>
      </c>
      <c r="D1931" s="106">
        <f t="shared" si="120"/>
        <v>0.19916016796640681</v>
      </c>
      <c r="E1931" s="90">
        <f t="shared" si="121"/>
        <v>0</v>
      </c>
      <c r="F1931" s="90">
        <f t="shared" si="122"/>
        <v>11.1</v>
      </c>
      <c r="G1931" s="82" t="s">
        <v>34</v>
      </c>
      <c r="H1931" s="81">
        <v>404014</v>
      </c>
      <c r="I1931" s="81" t="s">
        <v>5880</v>
      </c>
      <c r="J1931" s="81" t="s">
        <v>135</v>
      </c>
      <c r="K1931" s="81"/>
      <c r="L1931" s="81"/>
      <c r="M1931" s="81"/>
      <c r="N1931" s="81"/>
      <c r="O1931" s="82"/>
      <c r="P1931" s="81"/>
      <c r="Q1931" s="81"/>
      <c r="R1931" s="81"/>
      <c r="S1931" s="81"/>
      <c r="T1931" s="81"/>
      <c r="U1931" s="81">
        <f t="shared" si="123"/>
        <v>0</v>
      </c>
      <c r="V1931" s="81">
        <f>IFERROR(VLOOKUP(A1931,'Competitors Links &amp; Pricings'!A:G,3,0),"")</f>
        <v>11.1</v>
      </c>
      <c r="W1931" s="81">
        <f>IFERROR(VLOOKUP(A1931,'Competitors Links &amp; Pricings'!A:G,5,0),"")</f>
        <v>18.75</v>
      </c>
      <c r="X1931" s="81">
        <f>IFERROR(VLOOKUP(A1931,'Competitors Links &amp; Pricings'!A:G,7,0),"")</f>
        <v>19.03</v>
      </c>
      <c r="Y1931" s="81">
        <f>IFERROR(VLOOKUP(A1931,'Competitors Links &amp; Pricings'!A:L,8,0),"")</f>
        <v>40</v>
      </c>
      <c r="Z1931" s="81">
        <f>IFERROR(VLOOKUP(A1931,'Competitors Links &amp; Pricings'!A:L,9,0),"")</f>
        <v>48</v>
      </c>
      <c r="AA1931" s="81">
        <f>IFERROR(VLOOKUP(A1931,'Competitors Links &amp; Pricings'!A:L,10,0),"")</f>
        <v>3</v>
      </c>
      <c r="AB1931" s="81">
        <f>IFERROR(VLOOKUP(A1931,'Competitors Links &amp; Pricings'!A:L,11,0),"")</f>
        <v>20</v>
      </c>
    </row>
    <row r="1932" spans="1:28" s="83" customFormat="1" ht="12" x14ac:dyDescent="0.25">
      <c r="A1932" s="81" t="s">
        <v>5881</v>
      </c>
      <c r="B1932" s="89">
        <v>72.180000000000007</v>
      </c>
      <c r="C1932" s="89">
        <v>85.14</v>
      </c>
      <c r="D1932" s="106">
        <f t="shared" si="120"/>
        <v>0.15221987315010563</v>
      </c>
      <c r="E1932" s="90">
        <f t="shared" si="121"/>
        <v>0</v>
      </c>
      <c r="F1932" s="90">
        <f t="shared" si="122"/>
        <v>55.7</v>
      </c>
      <c r="G1932" s="82" t="s">
        <v>34</v>
      </c>
      <c r="H1932" s="81" t="s">
        <v>5882</v>
      </c>
      <c r="I1932" s="81" t="s">
        <v>5883</v>
      </c>
      <c r="J1932" s="81" t="s">
        <v>135</v>
      </c>
      <c r="K1932" s="81"/>
      <c r="L1932" s="81"/>
      <c r="M1932" s="81"/>
      <c r="N1932" s="81"/>
      <c r="O1932" s="82"/>
      <c r="P1932" s="81"/>
      <c r="Q1932" s="81"/>
      <c r="R1932" s="81"/>
      <c r="S1932" s="81"/>
      <c r="T1932" s="81"/>
      <c r="U1932" s="81">
        <f t="shared" si="123"/>
        <v>0</v>
      </c>
      <c r="V1932" s="81">
        <f>IFERROR(VLOOKUP(A1932,'Competitors Links &amp; Pricings'!A:G,3,0),"")</f>
        <v>55.7</v>
      </c>
      <c r="W1932" s="81">
        <f>IFERROR(VLOOKUP(A1932,'Competitors Links &amp; Pricings'!A:G,5,0),"")</f>
        <v>93.5</v>
      </c>
      <c r="X1932" s="81">
        <f>IFERROR(VLOOKUP(A1932,'Competitors Links &amp; Pricings'!A:G,7,0),"")</f>
        <v>100</v>
      </c>
      <c r="Y1932" s="81">
        <f>IFERROR(VLOOKUP(A1932,'Competitors Links &amp; Pricings'!A:L,8,0),"")</f>
        <v>2</v>
      </c>
      <c r="Z1932" s="81">
        <f>IFERROR(VLOOKUP(A1932,'Competitors Links &amp; Pricings'!A:L,9,0),"")</f>
        <v>168</v>
      </c>
      <c r="AA1932" s="81">
        <f>IFERROR(VLOOKUP(A1932,'Competitors Links &amp; Pricings'!A:L,10,0),"")</f>
        <v>14</v>
      </c>
      <c r="AB1932" s="81">
        <f>IFERROR(VLOOKUP(A1932,'Competitors Links &amp; Pricings'!A:L,11,0),"")</f>
        <v>3.25</v>
      </c>
    </row>
    <row r="1933" spans="1:28" s="83" customFormat="1" ht="12" x14ac:dyDescent="0.25">
      <c r="A1933" s="81" t="s">
        <v>5884</v>
      </c>
      <c r="B1933" s="89">
        <v>211.03</v>
      </c>
      <c r="C1933" s="89">
        <v>268.61</v>
      </c>
      <c r="D1933" s="106">
        <f t="shared" si="120"/>
        <v>0.21436283087003466</v>
      </c>
      <c r="E1933" s="90">
        <f t="shared" si="121"/>
        <v>0</v>
      </c>
      <c r="F1933" s="90">
        <f t="shared" si="122"/>
        <v>282.75</v>
      </c>
      <c r="G1933" s="82" t="s">
        <v>34</v>
      </c>
      <c r="H1933" s="81">
        <v>404001</v>
      </c>
      <c r="I1933" s="81" t="s">
        <v>5885</v>
      </c>
      <c r="J1933" s="81" t="s">
        <v>135</v>
      </c>
      <c r="K1933" s="81"/>
      <c r="L1933" s="81"/>
      <c r="M1933" s="81"/>
      <c r="N1933" s="81"/>
      <c r="O1933" s="82"/>
      <c r="P1933" s="81"/>
      <c r="Q1933" s="81"/>
      <c r="R1933" s="81"/>
      <c r="S1933" s="81"/>
      <c r="T1933" s="81"/>
      <c r="U1933" s="81">
        <f t="shared" si="123"/>
        <v>0</v>
      </c>
      <c r="V1933" s="81">
        <f>IFERROR(VLOOKUP(A1933,'Competitors Links &amp; Pricings'!A:G,3,0),"")</f>
        <v>282.75</v>
      </c>
      <c r="W1933" s="81">
        <f>IFERROR(VLOOKUP(A1933,'Competitors Links &amp; Pricings'!A:G,5,0),"")</f>
        <v>282.75</v>
      </c>
      <c r="X1933" s="81">
        <f>IFERROR(VLOOKUP(A1933,'Competitors Links &amp; Pricings'!A:G,7,0),"")</f>
        <v>282.75</v>
      </c>
      <c r="Y1933" s="81">
        <f>IFERROR(VLOOKUP(A1933,'Competitors Links &amp; Pricings'!A:L,8,0),"")</f>
        <v>40</v>
      </c>
      <c r="Z1933" s="81">
        <f>IFERROR(VLOOKUP(A1933,'Competitors Links &amp; Pricings'!A:L,9,0),"")</f>
        <v>153</v>
      </c>
      <c r="AA1933" s="81">
        <f>IFERROR(VLOOKUP(A1933,'Competitors Links &amp; Pricings'!A:L,10,0),"")</f>
        <v>80</v>
      </c>
      <c r="AB1933" s="81">
        <f>IFERROR(VLOOKUP(A1933,'Competitors Links &amp; Pricings'!A:L,11,0),"")</f>
        <v>36</v>
      </c>
    </row>
    <row r="1934" spans="1:28" s="83" customFormat="1" ht="12" x14ac:dyDescent="0.25">
      <c r="A1934" s="81" t="s">
        <v>5886</v>
      </c>
      <c r="B1934" s="89">
        <v>2.9</v>
      </c>
      <c r="C1934" s="89">
        <v>3.98</v>
      </c>
      <c r="D1934" s="106">
        <f t="shared" si="120"/>
        <v>0.271356783919598</v>
      </c>
      <c r="E1934" s="90">
        <f t="shared" si="121"/>
        <v>0</v>
      </c>
      <c r="F1934" s="90">
        <f t="shared" si="122"/>
        <v>4.33</v>
      </c>
      <c r="G1934" s="82" t="s">
        <v>34</v>
      </c>
      <c r="H1934" s="81" t="s">
        <v>5887</v>
      </c>
      <c r="I1934" s="81" t="s">
        <v>5888</v>
      </c>
      <c r="J1934" s="81" t="s">
        <v>135</v>
      </c>
      <c r="K1934" s="81"/>
      <c r="L1934" s="81"/>
      <c r="M1934" s="81"/>
      <c r="N1934" s="81"/>
      <c r="O1934" s="82"/>
      <c r="P1934" s="81"/>
      <c r="Q1934" s="81"/>
      <c r="R1934" s="81"/>
      <c r="S1934" s="81"/>
      <c r="T1934" s="81"/>
      <c r="U1934" s="81">
        <f t="shared" si="123"/>
        <v>0</v>
      </c>
      <c r="V1934" s="81">
        <f>IFERROR(VLOOKUP(A1934,'Competitors Links &amp; Pricings'!A:G,3,0),"")</f>
        <v>4.33</v>
      </c>
      <c r="W1934" s="81" t="str">
        <f>IFERROR(VLOOKUP(A1934,'Competitors Links &amp; Pricings'!A:G,5,0),"")</f>
        <v xml:space="preserve"> </v>
      </c>
      <c r="X1934" s="81" t="str">
        <f>IFERROR(VLOOKUP(A1934,'Competitors Links &amp; Pricings'!A:G,7,0),"")</f>
        <v xml:space="preserve"> </v>
      </c>
      <c r="Y1934" s="81">
        <f>IFERROR(VLOOKUP(A1934,'Competitors Links &amp; Pricings'!A:L,8,0),"")</f>
        <v>2</v>
      </c>
      <c r="Z1934" s="81">
        <f>IFERROR(VLOOKUP(A1934,'Competitors Links &amp; Pricings'!A:L,9,0),"")</f>
        <v>2</v>
      </c>
      <c r="AA1934" s="81">
        <f>IFERROR(VLOOKUP(A1934,'Competitors Links &amp; Pricings'!A:L,10,0),"")</f>
        <v>0.3</v>
      </c>
      <c r="AB1934" s="81">
        <f>IFERROR(VLOOKUP(A1934,'Competitors Links &amp; Pricings'!A:L,11,0),"")</f>
        <v>0.5</v>
      </c>
    </row>
    <row r="1935" spans="1:28" s="83" customFormat="1" ht="12" x14ac:dyDescent="0.25">
      <c r="A1935" s="81" t="s">
        <v>5889</v>
      </c>
      <c r="B1935" s="89">
        <v>2.5099999999999998</v>
      </c>
      <c r="C1935" s="89">
        <v>3.11</v>
      </c>
      <c r="D1935" s="106">
        <f t="shared" si="120"/>
        <v>0.19292604501607721</v>
      </c>
      <c r="E1935" s="90">
        <f t="shared" si="121"/>
        <v>0</v>
      </c>
      <c r="F1935" s="90">
        <f t="shared" si="122"/>
        <v>4.21</v>
      </c>
      <c r="G1935" s="82" t="s">
        <v>34</v>
      </c>
      <c r="H1935" s="81">
        <v>310825</v>
      </c>
      <c r="I1935" s="81" t="s">
        <v>5890</v>
      </c>
      <c r="J1935" s="81" t="s">
        <v>135</v>
      </c>
      <c r="K1935" s="81"/>
      <c r="L1935" s="81"/>
      <c r="M1935" s="81"/>
      <c r="N1935" s="81"/>
      <c r="O1935" s="82"/>
      <c r="P1935" s="81"/>
      <c r="Q1935" s="81"/>
      <c r="R1935" s="81"/>
      <c r="S1935" s="81"/>
      <c r="T1935" s="81"/>
      <c r="U1935" s="81">
        <f t="shared" si="123"/>
        <v>0</v>
      </c>
      <c r="V1935" s="81">
        <f>IFERROR(VLOOKUP(A1935,'Competitors Links &amp; Pricings'!A:G,3,0),"")</f>
        <v>4.21</v>
      </c>
      <c r="W1935" s="81" t="str">
        <f>IFERROR(VLOOKUP(A1935,'Competitors Links &amp; Pricings'!A:G,5,0),"")</f>
        <v xml:space="preserve"> </v>
      </c>
      <c r="X1935" s="81" t="str">
        <f>IFERROR(VLOOKUP(A1935,'Competitors Links &amp; Pricings'!A:G,7,0),"")</f>
        <v xml:space="preserve"> </v>
      </c>
      <c r="Y1935" s="81">
        <f>IFERROR(VLOOKUP(A1935,'Competitors Links &amp; Pricings'!A:L,8,0),"")</f>
        <v>2</v>
      </c>
      <c r="Z1935" s="81">
        <f>IFERROR(VLOOKUP(A1935,'Competitors Links &amp; Pricings'!A:L,9,0),"")</f>
        <v>2</v>
      </c>
      <c r="AA1935" s="81">
        <f>IFERROR(VLOOKUP(A1935,'Competitors Links &amp; Pricings'!A:L,10,0),"")</f>
        <v>0.5</v>
      </c>
      <c r="AB1935" s="81">
        <f>IFERROR(VLOOKUP(A1935,'Competitors Links &amp; Pricings'!A:L,11,0),"")</f>
        <v>2.5</v>
      </c>
    </row>
    <row r="1936" spans="1:28" s="83" customFormat="1" ht="12" x14ac:dyDescent="0.25">
      <c r="A1936" s="81" t="s">
        <v>5891</v>
      </c>
      <c r="B1936" s="89">
        <v>32.590000000000003</v>
      </c>
      <c r="C1936" s="89">
        <v>41.56</v>
      </c>
      <c r="D1936" s="106">
        <f t="shared" si="120"/>
        <v>0.21583253128007696</v>
      </c>
      <c r="E1936" s="90">
        <f t="shared" si="121"/>
        <v>0</v>
      </c>
      <c r="F1936" s="90">
        <f t="shared" si="122"/>
        <v>45.17</v>
      </c>
      <c r="G1936" s="82" t="s">
        <v>34</v>
      </c>
      <c r="H1936" s="81">
        <v>310802</v>
      </c>
      <c r="I1936" s="81" t="s">
        <v>5892</v>
      </c>
      <c r="J1936" s="81" t="s">
        <v>135</v>
      </c>
      <c r="K1936" s="81"/>
      <c r="L1936" s="81"/>
      <c r="M1936" s="81"/>
      <c r="N1936" s="81"/>
      <c r="O1936" s="82"/>
      <c r="P1936" s="81"/>
      <c r="Q1936" s="81"/>
      <c r="R1936" s="81"/>
      <c r="S1936" s="81"/>
      <c r="T1936" s="81"/>
      <c r="U1936" s="81">
        <f t="shared" si="123"/>
        <v>0</v>
      </c>
      <c r="V1936" s="81">
        <f>IFERROR(VLOOKUP(A1936,'Competitors Links &amp; Pricings'!A:G,3,0),"")</f>
        <v>51.25</v>
      </c>
      <c r="W1936" s="81">
        <f>IFERROR(VLOOKUP(A1936,'Competitors Links &amp; Pricings'!A:G,5,0),"")</f>
        <v>45.17</v>
      </c>
      <c r="X1936" s="81" t="str">
        <f>IFERROR(VLOOKUP(A1936,'Competitors Links &amp; Pricings'!A:G,7,0),"")</f>
        <v xml:space="preserve"> </v>
      </c>
      <c r="Y1936" s="81">
        <f>IFERROR(VLOOKUP(A1936,'Competitors Links &amp; Pricings'!A:L,8,0),"")</f>
        <v>21.5</v>
      </c>
      <c r="Z1936" s="81">
        <f>IFERROR(VLOOKUP(A1936,'Competitors Links &amp; Pricings'!A:L,9,0),"")</f>
        <v>20.5</v>
      </c>
      <c r="AA1936" s="81">
        <f>IFERROR(VLOOKUP(A1936,'Competitors Links &amp; Pricings'!A:L,10,0),"")</f>
        <v>6</v>
      </c>
      <c r="AB1936" s="81">
        <f>IFERROR(VLOOKUP(A1936,'Competitors Links &amp; Pricings'!A:L,11,0),"")</f>
        <v>5</v>
      </c>
    </row>
    <row r="1937" spans="1:28" s="83" customFormat="1" ht="12" x14ac:dyDescent="0.25">
      <c r="A1937" s="81" t="s">
        <v>5893</v>
      </c>
      <c r="B1937" s="89">
        <v>55.84</v>
      </c>
      <c r="C1937" s="89">
        <v>67.989999999999995</v>
      </c>
      <c r="D1937" s="106">
        <f t="shared" si="120"/>
        <v>0.17870275040447114</v>
      </c>
      <c r="E1937" s="90">
        <f t="shared" si="121"/>
        <v>0</v>
      </c>
      <c r="F1937" s="90">
        <f t="shared" si="122"/>
        <v>15.81</v>
      </c>
      <c r="G1937" s="82" t="s">
        <v>60</v>
      </c>
      <c r="H1937" s="81" t="s">
        <v>5894</v>
      </c>
      <c r="I1937" s="81" t="s">
        <v>5895</v>
      </c>
      <c r="J1937" s="81" t="s">
        <v>169</v>
      </c>
      <c r="K1937" s="81"/>
      <c r="L1937" s="81"/>
      <c r="M1937" s="81"/>
      <c r="N1937" s="81"/>
      <c r="O1937" s="82"/>
      <c r="P1937" s="81"/>
      <c r="Q1937" s="81"/>
      <c r="R1937" s="81"/>
      <c r="S1937" s="81"/>
      <c r="T1937" s="81"/>
      <c r="U1937" s="81">
        <f t="shared" si="123"/>
        <v>0</v>
      </c>
      <c r="V1937" s="81">
        <f>IFERROR(VLOOKUP(A1937,'Competitors Links &amp; Pricings'!A:G,3,0),"")</f>
        <v>72.599999999999994</v>
      </c>
      <c r="W1937" s="81">
        <f>IFERROR(VLOOKUP(A1937,'Competitors Links &amp; Pricings'!A:G,5,0),"")</f>
        <v>15.81</v>
      </c>
      <c r="X1937" s="81">
        <f>IFERROR(VLOOKUP(A1937,'Competitors Links &amp; Pricings'!A:G,7,0),"")</f>
        <v>59.65</v>
      </c>
      <c r="Y1937" s="81">
        <f>IFERROR(VLOOKUP(A1937,'Competitors Links &amp; Pricings'!A:L,8,0),"")</f>
        <v>9</v>
      </c>
      <c r="Z1937" s="81">
        <f>IFERROR(VLOOKUP(A1937,'Competitors Links &amp; Pricings'!A:L,9,0),"")</f>
        <v>12</v>
      </c>
      <c r="AA1937" s="81">
        <f>IFERROR(VLOOKUP(A1937,'Competitors Links &amp; Pricings'!A:L,10,0),"")</f>
        <v>14</v>
      </c>
      <c r="AB1937" s="81">
        <f>IFERROR(VLOOKUP(A1937,'Competitors Links &amp; Pricings'!A:L,11,0),"")</f>
        <v>2</v>
      </c>
    </row>
    <row r="1938" spans="1:28" s="83" customFormat="1" ht="12" x14ac:dyDescent="0.25">
      <c r="A1938" s="81" t="s">
        <v>5896</v>
      </c>
      <c r="B1938" s="89">
        <v>7.12</v>
      </c>
      <c r="C1938" s="89">
        <v>8.83</v>
      </c>
      <c r="D1938" s="106">
        <f t="shared" si="120"/>
        <v>0.19365798414496035</v>
      </c>
      <c r="E1938" s="90">
        <f t="shared" si="121"/>
        <v>0</v>
      </c>
      <c r="F1938" s="90">
        <f t="shared" si="122"/>
        <v>9.36</v>
      </c>
      <c r="G1938" s="82" t="s">
        <v>34</v>
      </c>
      <c r="H1938" s="81" t="s">
        <v>5897</v>
      </c>
      <c r="I1938" s="81" t="s">
        <v>5898</v>
      </c>
      <c r="J1938" s="81" t="s">
        <v>169</v>
      </c>
      <c r="K1938" s="81"/>
      <c r="L1938" s="81"/>
      <c r="M1938" s="81"/>
      <c r="N1938" s="81"/>
      <c r="O1938" s="82"/>
      <c r="P1938" s="81"/>
      <c r="Q1938" s="81"/>
      <c r="R1938" s="81"/>
      <c r="S1938" s="81"/>
      <c r="T1938" s="81"/>
      <c r="U1938" s="81">
        <f t="shared" si="123"/>
        <v>0</v>
      </c>
      <c r="V1938" s="81">
        <f>IFERROR(VLOOKUP(A1938,'Competitors Links &amp; Pricings'!A:G,3,0),"")</f>
        <v>9.36</v>
      </c>
      <c r="W1938" s="81">
        <f>IFERROR(VLOOKUP(A1938,'Competitors Links &amp; Pricings'!A:G,5,0),"")</f>
        <v>9.36</v>
      </c>
      <c r="X1938" s="81">
        <f>IFERROR(VLOOKUP(A1938,'Competitors Links &amp; Pricings'!A:G,7,0),"")</f>
        <v>9.36</v>
      </c>
      <c r="Y1938" s="81">
        <f>IFERROR(VLOOKUP(A1938,'Competitors Links &amp; Pricings'!A:L,8,0),"")</f>
        <v>14</v>
      </c>
      <c r="Z1938" s="81">
        <f>IFERROR(VLOOKUP(A1938,'Competitors Links &amp; Pricings'!A:L,9,0),"")</f>
        <v>19</v>
      </c>
      <c r="AA1938" s="81">
        <f>IFERROR(VLOOKUP(A1938,'Competitors Links &amp; Pricings'!A:L,10,0),"")</f>
        <v>0.5</v>
      </c>
      <c r="AB1938" s="81">
        <f>IFERROR(VLOOKUP(A1938,'Competitors Links &amp; Pricings'!A:L,11,0),"")</f>
        <v>2.5</v>
      </c>
    </row>
    <row r="1939" spans="1:28" s="83" customFormat="1" ht="12" x14ac:dyDescent="0.25">
      <c r="A1939" s="81" t="s">
        <v>5899</v>
      </c>
      <c r="B1939" s="89">
        <v>5.89</v>
      </c>
      <c r="C1939" s="89">
        <v>10.119999999999999</v>
      </c>
      <c r="D1939" s="106">
        <f t="shared" si="120"/>
        <v>0.41798418972332013</v>
      </c>
      <c r="E1939" s="90">
        <f t="shared" si="121"/>
        <v>0</v>
      </c>
      <c r="F1939" s="90">
        <f t="shared" si="122"/>
        <v>11</v>
      </c>
      <c r="G1939" s="82" t="s">
        <v>34</v>
      </c>
      <c r="H1939" s="81" t="s">
        <v>5900</v>
      </c>
      <c r="I1939" s="81" t="s">
        <v>5901</v>
      </c>
      <c r="J1939" s="81" t="s">
        <v>169</v>
      </c>
      <c r="K1939" s="81"/>
      <c r="L1939" s="81"/>
      <c r="M1939" s="81"/>
      <c r="N1939" s="81"/>
      <c r="O1939" s="82"/>
      <c r="P1939" s="81"/>
      <c r="Q1939" s="81"/>
      <c r="R1939" s="81"/>
      <c r="S1939" s="81"/>
      <c r="T1939" s="81"/>
      <c r="U1939" s="81">
        <f t="shared" si="123"/>
        <v>0</v>
      </c>
      <c r="V1939" s="81">
        <f>IFERROR(VLOOKUP(A1939,'Competitors Links &amp; Pricings'!A:G,3,0),"")</f>
        <v>11</v>
      </c>
      <c r="W1939" s="81" t="str">
        <f>IFERROR(VLOOKUP(A1939,'Competitors Links &amp; Pricings'!A:G,5,0),"")</f>
        <v xml:space="preserve"> </v>
      </c>
      <c r="X1939" s="81" t="str">
        <f>IFERROR(VLOOKUP(A1939,'Competitors Links &amp; Pricings'!A:G,7,0),"")</f>
        <v xml:space="preserve"> </v>
      </c>
      <c r="Y1939" s="81">
        <f>IFERROR(VLOOKUP(A1939,'Competitors Links &amp; Pricings'!A:L,8,0),"")</f>
        <v>3</v>
      </c>
      <c r="Z1939" s="81">
        <f>IFERROR(VLOOKUP(A1939,'Competitors Links &amp; Pricings'!A:L,9,0),"")</f>
        <v>3</v>
      </c>
      <c r="AA1939" s="81">
        <f>IFERROR(VLOOKUP(A1939,'Competitors Links &amp; Pricings'!A:L,10,0),"")</f>
        <v>0.5</v>
      </c>
      <c r="AB1939" s="81">
        <f>IFERROR(VLOOKUP(A1939,'Competitors Links &amp; Pricings'!A:L,11,0),"")</f>
        <v>3</v>
      </c>
    </row>
    <row r="1940" spans="1:28" s="83" customFormat="1" ht="12" x14ac:dyDescent="0.25">
      <c r="A1940" s="81" t="s">
        <v>5902</v>
      </c>
      <c r="B1940" s="89">
        <v>1.1100000000000001</v>
      </c>
      <c r="C1940" s="89">
        <v>1.35</v>
      </c>
      <c r="D1940" s="106">
        <f t="shared" si="120"/>
        <v>0.17777777777777776</v>
      </c>
      <c r="E1940" s="90">
        <f t="shared" si="121"/>
        <v>0</v>
      </c>
      <c r="F1940" s="90">
        <f t="shared" si="122"/>
        <v>1.49</v>
      </c>
      <c r="G1940" s="82" t="s">
        <v>34</v>
      </c>
      <c r="H1940" s="81" t="s">
        <v>5903</v>
      </c>
      <c r="I1940" s="81" t="s">
        <v>5904</v>
      </c>
      <c r="J1940" s="81" t="s">
        <v>169</v>
      </c>
      <c r="K1940" s="81"/>
      <c r="L1940" s="81"/>
      <c r="M1940" s="81"/>
      <c r="N1940" s="81"/>
      <c r="O1940" s="82"/>
      <c r="P1940" s="81"/>
      <c r="Q1940" s="81"/>
      <c r="R1940" s="81"/>
      <c r="S1940" s="81"/>
      <c r="T1940" s="81"/>
      <c r="U1940" s="81">
        <f t="shared" si="123"/>
        <v>0</v>
      </c>
      <c r="V1940" s="81">
        <f>IFERROR(VLOOKUP(A1940,'Competitors Links &amp; Pricings'!A:G,3,0),"")</f>
        <v>1.49</v>
      </c>
      <c r="W1940" s="81" t="str">
        <f>IFERROR(VLOOKUP(A1940,'Competitors Links &amp; Pricings'!A:G,5,0),"")</f>
        <v xml:space="preserve"> </v>
      </c>
      <c r="X1940" s="81" t="str">
        <f>IFERROR(VLOOKUP(A1940,'Competitors Links &amp; Pricings'!A:G,7,0),"")</f>
        <v xml:space="preserve"> </v>
      </c>
      <c r="Y1940" s="81">
        <f>IFERROR(VLOOKUP(A1940,'Competitors Links &amp; Pricings'!A:L,8,0),"")</f>
        <v>3.5</v>
      </c>
      <c r="Z1940" s="81">
        <f>IFERROR(VLOOKUP(A1940,'Competitors Links &amp; Pricings'!A:L,9,0),"")</f>
        <v>4.5</v>
      </c>
      <c r="AA1940" s="81">
        <f>IFERROR(VLOOKUP(A1940,'Competitors Links &amp; Pricings'!A:L,10,0),"")</f>
        <v>0.5</v>
      </c>
      <c r="AB1940" s="81">
        <f>IFERROR(VLOOKUP(A1940,'Competitors Links &amp; Pricings'!A:L,11,0),"")</f>
        <v>0.2</v>
      </c>
    </row>
    <row r="1941" spans="1:28" s="83" customFormat="1" ht="12" x14ac:dyDescent="0.25">
      <c r="A1941" s="81" t="s">
        <v>5905</v>
      </c>
      <c r="B1941" s="89">
        <v>29.28</v>
      </c>
      <c r="C1941" s="89">
        <v>36.700000000000003</v>
      </c>
      <c r="D1941" s="106">
        <f t="shared" si="120"/>
        <v>0.20217983651226162</v>
      </c>
      <c r="E1941" s="90">
        <f t="shared" si="121"/>
        <v>0</v>
      </c>
      <c r="F1941" s="90">
        <f t="shared" si="122"/>
        <v>36.75</v>
      </c>
      <c r="G1941" s="82" t="s">
        <v>50</v>
      </c>
      <c r="H1941" s="81" t="s">
        <v>5906</v>
      </c>
      <c r="I1941" s="81" t="s">
        <v>5907</v>
      </c>
      <c r="J1941" s="81" t="s">
        <v>169</v>
      </c>
      <c r="K1941" s="81"/>
      <c r="L1941" s="81"/>
      <c r="M1941" s="81"/>
      <c r="N1941" s="81"/>
      <c r="O1941" s="82"/>
      <c r="P1941" s="81"/>
      <c r="Q1941" s="81"/>
      <c r="R1941" s="81"/>
      <c r="S1941" s="81"/>
      <c r="T1941" s="81"/>
      <c r="U1941" s="81">
        <f t="shared" si="123"/>
        <v>0</v>
      </c>
      <c r="V1941" s="81">
        <f>IFERROR(VLOOKUP(A1941,'Competitors Links &amp; Pricings'!A:G,3,0),"")</f>
        <v>36.75</v>
      </c>
      <c r="W1941" s="81">
        <f>IFERROR(VLOOKUP(A1941,'Competitors Links &amp; Pricings'!A:G,5,0),"")</f>
        <v>36.99</v>
      </c>
      <c r="X1941" s="81" t="str">
        <f>IFERROR(VLOOKUP(A1941,'Competitors Links &amp; Pricings'!A:G,7,0),"")</f>
        <v xml:space="preserve"> </v>
      </c>
      <c r="Y1941" s="81">
        <f>IFERROR(VLOOKUP(A1941,'Competitors Links &amp; Pricings'!A:L,8,0),"")</f>
        <v>10.5</v>
      </c>
      <c r="Z1941" s="81">
        <f>IFERROR(VLOOKUP(A1941,'Competitors Links &amp; Pricings'!A:L,9,0),"")</f>
        <v>80</v>
      </c>
      <c r="AA1941" s="81">
        <f>IFERROR(VLOOKUP(A1941,'Competitors Links &amp; Pricings'!A:L,10,0),"")</f>
        <v>21.3</v>
      </c>
      <c r="AB1941" s="81">
        <f>IFERROR(VLOOKUP(A1941,'Competitors Links &amp; Pricings'!A:L,11,0),"")</f>
        <v>3.5</v>
      </c>
    </row>
    <row r="1942" spans="1:28" s="83" customFormat="1" ht="12" x14ac:dyDescent="0.25">
      <c r="A1942" s="81" t="s">
        <v>5908</v>
      </c>
      <c r="B1942" s="89">
        <v>3.34</v>
      </c>
      <c r="C1942" s="89">
        <v>4.38</v>
      </c>
      <c r="D1942" s="106">
        <f t="shared" si="120"/>
        <v>0.23744292237442924</v>
      </c>
      <c r="E1942" s="90">
        <f t="shared" si="121"/>
        <v>0</v>
      </c>
      <c r="F1942" s="90">
        <f t="shared" si="122"/>
        <v>0</v>
      </c>
      <c r="G1942" s="82" t="s">
        <v>34</v>
      </c>
      <c r="H1942" s="81" t="s">
        <v>5909</v>
      </c>
      <c r="I1942" s="81" t="s">
        <v>5910</v>
      </c>
      <c r="J1942" s="81" t="s">
        <v>169</v>
      </c>
      <c r="K1942" s="81"/>
      <c r="L1942" s="81"/>
      <c r="M1942" s="81"/>
      <c r="N1942" s="81"/>
      <c r="O1942" s="82"/>
      <c r="P1942" s="81"/>
      <c r="Q1942" s="81"/>
      <c r="R1942" s="81"/>
      <c r="S1942" s="81"/>
      <c r="T1942" s="81"/>
      <c r="U1942" s="81">
        <f t="shared" si="123"/>
        <v>0</v>
      </c>
      <c r="V1942" s="81" t="str">
        <f>IFERROR(VLOOKUP(A1942,'Competitors Links &amp; Pricings'!A:G,3,0),"")</f>
        <v xml:space="preserve"> </v>
      </c>
      <c r="W1942" s="81" t="str">
        <f>IFERROR(VLOOKUP(A1942,'Competitors Links &amp; Pricings'!A:G,5,0),"")</f>
        <v xml:space="preserve"> </v>
      </c>
      <c r="X1942" s="81" t="str">
        <f>IFERROR(VLOOKUP(A1942,'Competitors Links &amp; Pricings'!A:G,7,0),"")</f>
        <v xml:space="preserve"> </v>
      </c>
      <c r="Y1942" s="81">
        <f>IFERROR(VLOOKUP(A1942,'Competitors Links &amp; Pricings'!A:L,8,0),"")</f>
        <v>1</v>
      </c>
      <c r="Z1942" s="81">
        <f>IFERROR(VLOOKUP(A1942,'Competitors Links &amp; Pricings'!A:L,9,0),"")</f>
        <v>1</v>
      </c>
      <c r="AA1942" s="81">
        <f>IFERROR(VLOOKUP(A1942,'Competitors Links &amp; Pricings'!A:L,10,0),"")</f>
        <v>0.5</v>
      </c>
      <c r="AB1942" s="81">
        <f>IFERROR(VLOOKUP(A1942,'Competitors Links &amp; Pricings'!A:L,11,0),"")</f>
        <v>0.5</v>
      </c>
    </row>
    <row r="1943" spans="1:28" s="83" customFormat="1" ht="12" x14ac:dyDescent="0.25">
      <c r="A1943" s="81" t="s">
        <v>5911</v>
      </c>
      <c r="B1943" s="89">
        <v>8.01</v>
      </c>
      <c r="C1943" s="89">
        <v>10.48</v>
      </c>
      <c r="D1943" s="106">
        <f t="shared" si="120"/>
        <v>0.2356870229007634</v>
      </c>
      <c r="E1943" s="90">
        <f t="shared" si="121"/>
        <v>0</v>
      </c>
      <c r="F1943" s="90">
        <f t="shared" si="122"/>
        <v>0</v>
      </c>
      <c r="G1943" s="82" t="s">
        <v>34</v>
      </c>
      <c r="H1943" s="81" t="s">
        <v>5912</v>
      </c>
      <c r="I1943" s="81" t="s">
        <v>5913</v>
      </c>
      <c r="J1943" s="81" t="s">
        <v>169</v>
      </c>
      <c r="K1943" s="81"/>
      <c r="L1943" s="81"/>
      <c r="M1943" s="81"/>
      <c r="N1943" s="81"/>
      <c r="O1943" s="82"/>
      <c r="P1943" s="81"/>
      <c r="Q1943" s="81"/>
      <c r="R1943" s="81"/>
      <c r="S1943" s="81"/>
      <c r="T1943" s="81"/>
      <c r="U1943" s="81">
        <f t="shared" si="123"/>
        <v>0</v>
      </c>
      <c r="V1943" s="81" t="str">
        <f>IFERROR(VLOOKUP(A1943,'Competitors Links &amp; Pricings'!A:G,3,0),"")</f>
        <v xml:space="preserve"> </v>
      </c>
      <c r="W1943" s="81" t="str">
        <f>IFERROR(VLOOKUP(A1943,'Competitors Links &amp; Pricings'!A:G,5,0),"")</f>
        <v xml:space="preserve"> </v>
      </c>
      <c r="X1943" s="81" t="str">
        <f>IFERROR(VLOOKUP(A1943,'Competitors Links &amp; Pricings'!A:G,7,0),"")</f>
        <v xml:space="preserve"> </v>
      </c>
      <c r="Y1943" s="81">
        <f>IFERROR(VLOOKUP(A1943,'Competitors Links &amp; Pricings'!A:L,8,0),"")</f>
        <v>3</v>
      </c>
      <c r="Z1943" s="81">
        <f>IFERROR(VLOOKUP(A1943,'Competitors Links &amp; Pricings'!A:L,9,0),"")</f>
        <v>3</v>
      </c>
      <c r="AA1943" s="81">
        <f>IFERROR(VLOOKUP(A1943,'Competitors Links &amp; Pricings'!A:L,10,0),"")</f>
        <v>0.27</v>
      </c>
      <c r="AB1943" s="81">
        <f>IFERROR(VLOOKUP(A1943,'Competitors Links &amp; Pricings'!A:L,11,0),"")</f>
        <v>3</v>
      </c>
    </row>
    <row r="1944" spans="1:28" s="83" customFormat="1" ht="12" x14ac:dyDescent="0.25">
      <c r="A1944" s="81" t="s">
        <v>5914</v>
      </c>
      <c r="B1944" s="89">
        <v>46.37</v>
      </c>
      <c r="C1944" s="89">
        <v>57</v>
      </c>
      <c r="D1944" s="106">
        <f t="shared" si="120"/>
        <v>0.18649122807017549</v>
      </c>
      <c r="E1944" s="90">
        <f t="shared" si="121"/>
        <v>0</v>
      </c>
      <c r="F1944" s="90">
        <f t="shared" si="122"/>
        <v>57.46</v>
      </c>
      <c r="G1944" s="82" t="s">
        <v>34</v>
      </c>
      <c r="H1944" s="81" t="s">
        <v>5915</v>
      </c>
      <c r="I1944" s="81" t="s">
        <v>5916</v>
      </c>
      <c r="J1944" s="81" t="s">
        <v>169</v>
      </c>
      <c r="K1944" s="81"/>
      <c r="L1944" s="81"/>
      <c r="M1944" s="81"/>
      <c r="N1944" s="81"/>
      <c r="O1944" s="82"/>
      <c r="P1944" s="81"/>
      <c r="Q1944" s="81"/>
      <c r="R1944" s="81"/>
      <c r="S1944" s="81"/>
      <c r="T1944" s="81"/>
      <c r="U1944" s="81">
        <f t="shared" si="123"/>
        <v>0</v>
      </c>
      <c r="V1944" s="81">
        <f>IFERROR(VLOOKUP(A1944,'Competitors Links &amp; Pricings'!A:G,3,0),"")</f>
        <v>57.46</v>
      </c>
      <c r="W1944" s="81" t="str">
        <f>IFERROR(VLOOKUP(A1944,'Competitors Links &amp; Pricings'!A:G,5,0),"")</f>
        <v xml:space="preserve"> </v>
      </c>
      <c r="X1944" s="81" t="str">
        <f>IFERROR(VLOOKUP(A1944,'Competitors Links &amp; Pricings'!A:G,7,0),"")</f>
        <v xml:space="preserve"> </v>
      </c>
      <c r="Y1944" s="81">
        <f>IFERROR(VLOOKUP(A1944,'Competitors Links &amp; Pricings'!A:L,8,0),"")</f>
        <v>3</v>
      </c>
      <c r="Z1944" s="81">
        <f>IFERROR(VLOOKUP(A1944,'Competitors Links &amp; Pricings'!A:L,9,0),"")</f>
        <v>3</v>
      </c>
      <c r="AA1944" s="81">
        <f>IFERROR(VLOOKUP(A1944,'Competitors Links &amp; Pricings'!A:L,10,0),"")</f>
        <v>0.27</v>
      </c>
      <c r="AB1944" s="81">
        <f>IFERROR(VLOOKUP(A1944,'Competitors Links &amp; Pricings'!A:L,11,0),"")</f>
        <v>3</v>
      </c>
    </row>
    <row r="1945" spans="1:28" s="83" customFormat="1" ht="12" x14ac:dyDescent="0.25">
      <c r="A1945" s="81" t="s">
        <v>5917</v>
      </c>
      <c r="B1945" s="89">
        <v>4.45</v>
      </c>
      <c r="C1945" s="89">
        <v>5.05</v>
      </c>
      <c r="D1945" s="106">
        <f t="shared" si="120"/>
        <v>0.11881188118811875</v>
      </c>
      <c r="E1945" s="90">
        <f t="shared" si="121"/>
        <v>0</v>
      </c>
      <c r="F1945" s="90">
        <f t="shared" si="122"/>
        <v>5.49</v>
      </c>
      <c r="G1945" s="82" t="s">
        <v>34</v>
      </c>
      <c r="H1945" s="81" t="s">
        <v>5918</v>
      </c>
      <c r="I1945" s="81" t="s">
        <v>5919</v>
      </c>
      <c r="J1945" s="81" t="s">
        <v>169</v>
      </c>
      <c r="K1945" s="81"/>
      <c r="L1945" s="81"/>
      <c r="M1945" s="81"/>
      <c r="N1945" s="81"/>
      <c r="O1945" s="82"/>
      <c r="P1945" s="81"/>
      <c r="Q1945" s="81"/>
      <c r="R1945" s="81"/>
      <c r="S1945" s="81"/>
      <c r="T1945" s="81"/>
      <c r="U1945" s="81">
        <f t="shared" si="123"/>
        <v>0</v>
      </c>
      <c r="V1945" s="81">
        <f>IFERROR(VLOOKUP(A1945,'Competitors Links &amp; Pricings'!A:G,3,0),"")</f>
        <v>5.49</v>
      </c>
      <c r="W1945" s="81" t="str">
        <f>IFERROR(VLOOKUP(A1945,'Competitors Links &amp; Pricings'!A:G,5,0),"")</f>
        <v xml:space="preserve"> </v>
      </c>
      <c r="X1945" s="81" t="str">
        <f>IFERROR(VLOOKUP(A1945,'Competitors Links &amp; Pricings'!A:G,7,0),"")</f>
        <v xml:space="preserve"> </v>
      </c>
      <c r="Y1945" s="81">
        <f>IFERROR(VLOOKUP(A1945,'Competitors Links &amp; Pricings'!A:L,8,0),"")</f>
        <v>10</v>
      </c>
      <c r="Z1945" s="81">
        <f>IFERROR(VLOOKUP(A1945,'Competitors Links &amp; Pricings'!A:L,9,0),"")</f>
        <v>13</v>
      </c>
      <c r="AA1945" s="81">
        <f>IFERROR(VLOOKUP(A1945,'Competitors Links &amp; Pricings'!A:L,10,0),"")</f>
        <v>0.05</v>
      </c>
      <c r="AB1945" s="81">
        <f>IFERROR(VLOOKUP(A1945,'Competitors Links &amp; Pricings'!A:L,11,0),"")</f>
        <v>1</v>
      </c>
    </row>
    <row r="1946" spans="1:28" s="83" customFormat="1" ht="12" x14ac:dyDescent="0.25">
      <c r="A1946" s="81" t="s">
        <v>5920</v>
      </c>
      <c r="B1946" s="89">
        <v>10.73</v>
      </c>
      <c r="C1946" s="89">
        <v>13.5</v>
      </c>
      <c r="D1946" s="106">
        <f t="shared" si="120"/>
        <v>0.20518518518518516</v>
      </c>
      <c r="E1946" s="90">
        <f t="shared" si="121"/>
        <v>0</v>
      </c>
      <c r="F1946" s="90">
        <f t="shared" si="122"/>
        <v>13.58</v>
      </c>
      <c r="G1946" s="82" t="s">
        <v>50</v>
      </c>
      <c r="H1946" s="81" t="s">
        <v>5921</v>
      </c>
      <c r="I1946" s="81" t="s">
        <v>5922</v>
      </c>
      <c r="J1946" s="81" t="s">
        <v>169</v>
      </c>
      <c r="K1946" s="81"/>
      <c r="L1946" s="81"/>
      <c r="M1946" s="81"/>
      <c r="N1946" s="81"/>
      <c r="O1946" s="82"/>
      <c r="P1946" s="81"/>
      <c r="Q1946" s="81"/>
      <c r="R1946" s="81"/>
      <c r="S1946" s="81"/>
      <c r="T1946" s="81"/>
      <c r="U1946" s="81">
        <f t="shared" si="123"/>
        <v>0</v>
      </c>
      <c r="V1946" s="81">
        <f>IFERROR(VLOOKUP(A1946,'Competitors Links &amp; Pricings'!A:G,3,0),"")</f>
        <v>13.99</v>
      </c>
      <c r="W1946" s="81">
        <f>IFERROR(VLOOKUP(A1946,'Competitors Links &amp; Pricings'!A:G,5,0),"")</f>
        <v>13.58</v>
      </c>
      <c r="X1946" s="81" t="str">
        <f>IFERROR(VLOOKUP(A1946,'Competitors Links &amp; Pricings'!A:G,7,0),"")</f>
        <v xml:space="preserve"> </v>
      </c>
      <c r="Y1946" s="81">
        <f>IFERROR(VLOOKUP(A1946,'Competitors Links &amp; Pricings'!A:L,8,0),"")</f>
        <v>7</v>
      </c>
      <c r="Z1946" s="81">
        <f>IFERROR(VLOOKUP(A1946,'Competitors Links &amp; Pricings'!A:L,9,0),"")</f>
        <v>7</v>
      </c>
      <c r="AA1946" s="81">
        <f>IFERROR(VLOOKUP(A1946,'Competitors Links &amp; Pricings'!A:L,10,0),"")</f>
        <v>0.1</v>
      </c>
      <c r="AB1946" s="81">
        <f>IFERROR(VLOOKUP(A1946,'Competitors Links &amp; Pricings'!A:L,11,0),"")</f>
        <v>7</v>
      </c>
    </row>
    <row r="1947" spans="1:28" s="92" customFormat="1" ht="12" x14ac:dyDescent="0.25">
      <c r="A1947" s="91" t="s">
        <v>5923</v>
      </c>
      <c r="B1947" s="89">
        <v>67.09</v>
      </c>
      <c r="C1947" s="89">
        <v>84.9</v>
      </c>
      <c r="D1947" s="106">
        <f t="shared" si="120"/>
        <v>0.20977620730270907</v>
      </c>
      <c r="E1947" s="90">
        <f t="shared" si="121"/>
        <v>0</v>
      </c>
      <c r="F1947" s="90">
        <f t="shared" si="122"/>
        <v>0</v>
      </c>
      <c r="G1947" s="100" t="s">
        <v>34</v>
      </c>
      <c r="H1947" s="101" t="s">
        <v>5924</v>
      </c>
      <c r="I1947" s="101" t="s">
        <v>5925</v>
      </c>
      <c r="J1947" s="101" t="s">
        <v>5926</v>
      </c>
      <c r="K1947" s="101"/>
      <c r="L1947" s="101"/>
      <c r="M1947" s="101"/>
      <c r="N1947" s="101"/>
      <c r="O1947" s="100"/>
      <c r="P1947" s="101"/>
      <c r="Q1947" s="101"/>
      <c r="R1947" s="101"/>
      <c r="S1947" s="101"/>
      <c r="T1947" s="101"/>
      <c r="U1947" s="81">
        <f t="shared" si="123"/>
        <v>0</v>
      </c>
      <c r="V1947" s="101" t="str">
        <f>IFERROR(VLOOKUP(A1947,'Competitors Links &amp; Pricings'!A:G,3,0),"")</f>
        <v xml:space="preserve"> </v>
      </c>
      <c r="W1947" s="101" t="str">
        <f>IFERROR(VLOOKUP(A1947,'Competitors Links &amp; Pricings'!A:G,5,0),"")</f>
        <v xml:space="preserve"> </v>
      </c>
      <c r="X1947" s="101" t="str">
        <f>IFERROR(VLOOKUP(A1947,'Competitors Links &amp; Pricings'!A:G,7,0),"")</f>
        <v xml:space="preserve"> </v>
      </c>
      <c r="Y1947" s="101">
        <f>IFERROR(VLOOKUP(A1947,'Competitors Links &amp; Pricings'!A:L,8,0),"")</f>
        <v>0.25</v>
      </c>
      <c r="Z1947" s="101">
        <f>IFERROR(VLOOKUP(A1947,'Competitors Links &amp; Pricings'!A:L,9,0),"")</f>
        <v>2.5</v>
      </c>
      <c r="AA1947" s="101">
        <f>IFERROR(VLOOKUP(A1947,'Competitors Links &amp; Pricings'!A:L,10,0),"")</f>
        <v>1</v>
      </c>
      <c r="AB1947" s="101">
        <f>IFERROR(VLOOKUP(A1947,'Competitors Links &amp; Pricings'!A:L,11,0),"")</f>
        <v>0.25</v>
      </c>
    </row>
    <row r="1948" spans="1:28" s="83" customFormat="1" ht="12" x14ac:dyDescent="0.25">
      <c r="A1948" s="81" t="s">
        <v>5927</v>
      </c>
      <c r="B1948" s="89">
        <v>74.680000000000007</v>
      </c>
      <c r="C1948" s="89">
        <v>98</v>
      </c>
      <c r="D1948" s="106">
        <f t="shared" si="120"/>
        <v>0.23795918367346933</v>
      </c>
      <c r="E1948" s="90">
        <f t="shared" si="121"/>
        <v>0</v>
      </c>
      <c r="F1948" s="90">
        <f t="shared" si="122"/>
        <v>0</v>
      </c>
      <c r="G1948" s="82" t="s">
        <v>50</v>
      </c>
      <c r="H1948" s="81" t="s">
        <v>5928</v>
      </c>
      <c r="I1948" s="81" t="s">
        <v>5929</v>
      </c>
      <c r="J1948" s="81" t="s">
        <v>5926</v>
      </c>
      <c r="K1948" s="81"/>
      <c r="L1948" s="81"/>
      <c r="M1948" s="81"/>
      <c r="N1948" s="81"/>
      <c r="O1948" s="82"/>
      <c r="P1948" s="81"/>
      <c r="Q1948" s="81"/>
      <c r="R1948" s="81"/>
      <c r="S1948" s="81"/>
      <c r="T1948" s="81"/>
      <c r="U1948" s="81">
        <f t="shared" si="123"/>
        <v>0</v>
      </c>
      <c r="V1948" s="81" t="str">
        <f>IFERROR(VLOOKUP(A1948,'Competitors Links &amp; Pricings'!A:G,3,0),"")</f>
        <v xml:space="preserve"> </v>
      </c>
      <c r="W1948" s="81" t="str">
        <f>IFERROR(VLOOKUP(A1948,'Competitors Links &amp; Pricings'!A:G,5,0),"")</f>
        <v xml:space="preserve"> </v>
      </c>
      <c r="X1948" s="81" t="str">
        <f>IFERROR(VLOOKUP(A1948,'Competitors Links &amp; Pricings'!A:G,7,0),"")</f>
        <v xml:space="preserve"> </v>
      </c>
      <c r="Y1948" s="81">
        <f>IFERROR(VLOOKUP(A1948,'Competitors Links &amp; Pricings'!A:L,8,0),"")</f>
        <v>3</v>
      </c>
      <c r="Z1948" s="81">
        <f>IFERROR(VLOOKUP(A1948,'Competitors Links &amp; Pricings'!A:L,9,0),"")</f>
        <v>10</v>
      </c>
      <c r="AA1948" s="81">
        <f>IFERROR(VLOOKUP(A1948,'Competitors Links &amp; Pricings'!A:L,10,0),"")</f>
        <v>3</v>
      </c>
      <c r="AB1948" s="81">
        <f>IFERROR(VLOOKUP(A1948,'Competitors Links &amp; Pricings'!A:L,11,0),"")</f>
        <v>6</v>
      </c>
    </row>
    <row r="1949" spans="1:28" s="83" customFormat="1" ht="12" x14ac:dyDescent="0.25">
      <c r="A1949" s="81" t="s">
        <v>5930</v>
      </c>
      <c r="B1949" s="89">
        <v>7.78</v>
      </c>
      <c r="C1949" s="89">
        <v>9.65</v>
      </c>
      <c r="D1949" s="106">
        <f t="shared" si="120"/>
        <v>0.19378238341968912</v>
      </c>
      <c r="E1949" s="90">
        <f t="shared" si="121"/>
        <v>0</v>
      </c>
      <c r="F1949" s="90">
        <f t="shared" si="122"/>
        <v>11.49</v>
      </c>
      <c r="G1949" s="82" t="s">
        <v>34</v>
      </c>
      <c r="H1949" s="81" t="s">
        <v>5931</v>
      </c>
      <c r="I1949" s="81" t="s">
        <v>5932</v>
      </c>
      <c r="J1949" s="81" t="s">
        <v>135</v>
      </c>
      <c r="K1949" s="81"/>
      <c r="L1949" s="81"/>
      <c r="M1949" s="81"/>
      <c r="N1949" s="81"/>
      <c r="O1949" s="82"/>
      <c r="P1949" s="81"/>
      <c r="Q1949" s="81"/>
      <c r="R1949" s="81"/>
      <c r="S1949" s="81"/>
      <c r="T1949" s="81"/>
      <c r="U1949" s="81">
        <f t="shared" si="123"/>
        <v>0</v>
      </c>
      <c r="V1949" s="81">
        <f>IFERROR(VLOOKUP(A1949,'Competitors Links &amp; Pricings'!A:G,3,0),"")</f>
        <v>11.49</v>
      </c>
      <c r="W1949" s="81" t="str">
        <f>IFERROR(VLOOKUP(A1949,'Competitors Links &amp; Pricings'!A:G,5,0),"")</f>
        <v xml:space="preserve"> </v>
      </c>
      <c r="X1949" s="81" t="str">
        <f>IFERROR(VLOOKUP(A1949,'Competitors Links &amp; Pricings'!A:G,7,0),"")</f>
        <v xml:space="preserve"> </v>
      </c>
      <c r="Y1949" s="81">
        <f>IFERROR(VLOOKUP(A1949,'Competitors Links &amp; Pricings'!A:L,8,0),"")</f>
        <v>8.5</v>
      </c>
      <c r="Z1949" s="81">
        <f>IFERROR(VLOOKUP(A1949,'Competitors Links &amp; Pricings'!A:L,9,0),"")</f>
        <v>11</v>
      </c>
      <c r="AA1949" s="81">
        <f>IFERROR(VLOOKUP(A1949,'Competitors Links &amp; Pricings'!A:L,10,0),"")</f>
        <v>0.86</v>
      </c>
      <c r="AB1949" s="81">
        <f>IFERROR(VLOOKUP(A1949,'Competitors Links &amp; Pricings'!A:L,11,0),"")</f>
        <v>8.5</v>
      </c>
    </row>
    <row r="1950" spans="1:28" s="83" customFormat="1" ht="12" x14ac:dyDescent="0.25">
      <c r="A1950" s="81" t="s">
        <v>5933</v>
      </c>
      <c r="B1950" s="89">
        <v>103.13</v>
      </c>
      <c r="C1950" s="89">
        <v>129.9</v>
      </c>
      <c r="D1950" s="106">
        <f t="shared" si="120"/>
        <v>0.20608160123171679</v>
      </c>
      <c r="E1950" s="90">
        <f t="shared" si="121"/>
        <v>0</v>
      </c>
      <c r="F1950" s="90">
        <f t="shared" si="122"/>
        <v>61.5</v>
      </c>
      <c r="G1950" s="82" t="s">
        <v>60</v>
      </c>
      <c r="H1950" s="81">
        <v>404031</v>
      </c>
      <c r="I1950" s="81" t="s">
        <v>5934</v>
      </c>
      <c r="J1950" s="81" t="s">
        <v>135</v>
      </c>
      <c r="K1950" s="81"/>
      <c r="L1950" s="81"/>
      <c r="M1950" s="81"/>
      <c r="N1950" s="81"/>
      <c r="O1950" s="82"/>
      <c r="P1950" s="81"/>
      <c r="Q1950" s="81"/>
      <c r="R1950" s="81"/>
      <c r="S1950" s="81"/>
      <c r="T1950" s="81"/>
      <c r="U1950" s="81">
        <f t="shared" si="123"/>
        <v>0</v>
      </c>
      <c r="V1950" s="81">
        <f>IFERROR(VLOOKUP(A1950,'Competitors Links &amp; Pricings'!A:G,3,0),"")</f>
        <v>138.16999999999999</v>
      </c>
      <c r="W1950" s="81">
        <f>IFERROR(VLOOKUP(A1950,'Competitors Links &amp; Pricings'!A:G,5,0),"")</f>
        <v>61.5</v>
      </c>
      <c r="X1950" s="81">
        <f>IFERROR(VLOOKUP(A1950,'Competitors Links &amp; Pricings'!A:G,7,0),"")</f>
        <v>138.16999999999999</v>
      </c>
      <c r="Y1950" s="81">
        <f>IFERROR(VLOOKUP(A1950,'Competitors Links &amp; Pricings'!A:L,8,0),"")</f>
        <v>40</v>
      </c>
      <c r="Z1950" s="81">
        <f>IFERROR(VLOOKUP(A1950,'Competitors Links &amp; Pricings'!A:L,9,0),"")</f>
        <v>142</v>
      </c>
      <c r="AA1950" s="81">
        <f>IFERROR(VLOOKUP(A1950,'Competitors Links &amp; Pricings'!A:L,10,0),"")</f>
        <v>630</v>
      </c>
      <c r="AB1950" s="81">
        <f>IFERROR(VLOOKUP(A1950,'Competitors Links &amp; Pricings'!A:L,11,0),"")</f>
        <v>10</v>
      </c>
    </row>
    <row r="1951" spans="1:28" s="92" customFormat="1" ht="12" x14ac:dyDescent="0.25">
      <c r="A1951" s="91" t="s">
        <v>5935</v>
      </c>
      <c r="B1951" s="89">
        <v>34.61</v>
      </c>
      <c r="C1951" s="89">
        <v>45.34</v>
      </c>
      <c r="D1951" s="106">
        <f t="shared" si="120"/>
        <v>0.23665637406263793</v>
      </c>
      <c r="E1951" s="90">
        <f t="shared" si="121"/>
        <v>0</v>
      </c>
      <c r="F1951" s="90">
        <f t="shared" si="122"/>
        <v>47.93</v>
      </c>
      <c r="G1951" s="100" t="s">
        <v>262</v>
      </c>
      <c r="H1951" s="101" t="s">
        <v>5936</v>
      </c>
      <c r="I1951" s="101" t="s">
        <v>5937</v>
      </c>
      <c r="J1951" s="101" t="s">
        <v>169</v>
      </c>
      <c r="K1951" s="101"/>
      <c r="L1951" s="101"/>
      <c r="M1951" s="101"/>
      <c r="N1951" s="101"/>
      <c r="O1951" s="100"/>
      <c r="P1951" s="101"/>
      <c r="Q1951" s="101"/>
      <c r="R1951" s="101"/>
      <c r="S1951" s="101"/>
      <c r="T1951" s="101"/>
      <c r="U1951" s="81">
        <f t="shared" si="123"/>
        <v>0</v>
      </c>
      <c r="V1951" s="101">
        <f>IFERROR(VLOOKUP(A1951,'Competitors Links &amp; Pricings'!A:G,3,0),"")</f>
        <v>47.93</v>
      </c>
      <c r="W1951" s="101">
        <f>IFERROR(VLOOKUP(A1951,'Competitors Links &amp; Pricings'!A:G,5,0),"")</f>
        <v>59.23</v>
      </c>
      <c r="X1951" s="101">
        <f>IFERROR(VLOOKUP(A1951,'Competitors Links &amp; Pricings'!A:G,7,0),"")</f>
        <v>47.93</v>
      </c>
      <c r="Y1951" s="101">
        <f>IFERROR(VLOOKUP(A1951,'Competitors Links &amp; Pricings'!A:L,8,0),"")</f>
        <v>1</v>
      </c>
      <c r="Z1951" s="101">
        <f>IFERROR(VLOOKUP(A1951,'Competitors Links &amp; Pricings'!A:L,9,0),"")</f>
        <v>16</v>
      </c>
      <c r="AA1951" s="101">
        <f>IFERROR(VLOOKUP(A1951,'Competitors Links &amp; Pricings'!A:L,10,0),"")</f>
        <v>7.3</v>
      </c>
      <c r="AB1951" s="101">
        <f>IFERROR(VLOOKUP(A1951,'Competitors Links &amp; Pricings'!A:L,11,0),"")</f>
        <v>1.5</v>
      </c>
    </row>
    <row r="1952" spans="1:28" s="83" customFormat="1" ht="12" x14ac:dyDescent="0.25">
      <c r="A1952" s="81" t="s">
        <v>5938</v>
      </c>
      <c r="B1952" s="89">
        <v>0.49</v>
      </c>
      <c r="C1952" s="89">
        <v>0.6</v>
      </c>
      <c r="D1952" s="106">
        <f t="shared" si="120"/>
        <v>0.18333333333333332</v>
      </c>
      <c r="E1952" s="90">
        <f t="shared" si="121"/>
        <v>0</v>
      </c>
      <c r="F1952" s="90">
        <f t="shared" si="122"/>
        <v>0.5</v>
      </c>
      <c r="G1952" s="82" t="s">
        <v>34</v>
      </c>
      <c r="H1952" s="81" t="s">
        <v>5939</v>
      </c>
      <c r="I1952" s="81" t="s">
        <v>5940</v>
      </c>
      <c r="J1952" s="81" t="s">
        <v>169</v>
      </c>
      <c r="K1952" s="81"/>
      <c r="L1952" s="81"/>
      <c r="M1952" s="81"/>
      <c r="N1952" s="81"/>
      <c r="O1952" s="82"/>
      <c r="P1952" s="81"/>
      <c r="Q1952" s="81"/>
      <c r="R1952" s="81"/>
      <c r="S1952" s="81"/>
      <c r="T1952" s="81"/>
      <c r="U1952" s="81">
        <f t="shared" si="123"/>
        <v>0</v>
      </c>
      <c r="V1952" s="81">
        <f>IFERROR(VLOOKUP(A1952,'Competitors Links &amp; Pricings'!A:G,3,0),"")</f>
        <v>0.63</v>
      </c>
      <c r="W1952" s="81">
        <f>IFERROR(VLOOKUP(A1952,'Competitors Links &amp; Pricings'!A:G,5,0),"")</f>
        <v>0.59</v>
      </c>
      <c r="X1952" s="81">
        <f>IFERROR(VLOOKUP(A1952,'Competitors Links &amp; Pricings'!A:G,7,0),"")</f>
        <v>0.5</v>
      </c>
      <c r="Y1952" s="81">
        <f>IFERROR(VLOOKUP(A1952,'Competitors Links &amp; Pricings'!A:L,8,0),"")</f>
        <v>2</v>
      </c>
      <c r="Z1952" s="81">
        <f>IFERROR(VLOOKUP(A1952,'Competitors Links &amp; Pricings'!A:L,9,0),"")</f>
        <v>2</v>
      </c>
      <c r="AA1952" s="81">
        <f>IFERROR(VLOOKUP(A1952,'Competitors Links &amp; Pricings'!A:L,10,0),"")</f>
        <v>0.02</v>
      </c>
      <c r="AB1952" s="81">
        <f>IFERROR(VLOOKUP(A1952,'Competitors Links &amp; Pricings'!A:L,11,0),"")</f>
        <v>1</v>
      </c>
    </row>
    <row r="1953" spans="1:28" s="83" customFormat="1" ht="12" x14ac:dyDescent="0.25">
      <c r="A1953" s="81" t="s">
        <v>5941</v>
      </c>
      <c r="B1953" s="89">
        <v>0.46</v>
      </c>
      <c r="C1953" s="89">
        <v>0.6</v>
      </c>
      <c r="D1953" s="106">
        <f t="shared" si="120"/>
        <v>0.23333333333333328</v>
      </c>
      <c r="E1953" s="90">
        <f t="shared" si="121"/>
        <v>0</v>
      </c>
      <c r="F1953" s="90">
        <f t="shared" si="122"/>
        <v>0.56000000000000005</v>
      </c>
      <c r="G1953" s="82" t="s">
        <v>34</v>
      </c>
      <c r="H1953" s="81" t="s">
        <v>5942</v>
      </c>
      <c r="I1953" s="81" t="s">
        <v>5943</v>
      </c>
      <c r="J1953" s="81" t="s">
        <v>169</v>
      </c>
      <c r="K1953" s="81"/>
      <c r="L1953" s="81"/>
      <c r="M1953" s="81"/>
      <c r="N1953" s="81"/>
      <c r="O1953" s="82"/>
      <c r="P1953" s="81"/>
      <c r="Q1953" s="81"/>
      <c r="R1953" s="81"/>
      <c r="S1953" s="81"/>
      <c r="T1953" s="81"/>
      <c r="U1953" s="81">
        <f t="shared" si="123"/>
        <v>0</v>
      </c>
      <c r="V1953" s="81">
        <f>IFERROR(VLOOKUP(A1953,'Competitors Links &amp; Pricings'!A:G,3,0),"")</f>
        <v>0.56000000000000005</v>
      </c>
      <c r="W1953" s="81">
        <f>IFERROR(VLOOKUP(A1953,'Competitors Links &amp; Pricings'!A:G,5,0),"")</f>
        <v>0.6</v>
      </c>
      <c r="X1953" s="81">
        <f>IFERROR(VLOOKUP(A1953,'Competitors Links &amp; Pricings'!A:G,7,0),"")</f>
        <v>0.56000000000000005</v>
      </c>
      <c r="Y1953" s="81">
        <f>IFERROR(VLOOKUP(A1953,'Competitors Links &amp; Pricings'!A:L,8,0),"")</f>
        <v>1</v>
      </c>
      <c r="Z1953" s="81">
        <f>IFERROR(VLOOKUP(A1953,'Competitors Links &amp; Pricings'!A:L,9,0),"")</f>
        <v>2</v>
      </c>
      <c r="AA1953" s="81">
        <f>IFERROR(VLOOKUP(A1953,'Competitors Links &amp; Pricings'!A:L,10,0),"")</f>
        <v>0.25</v>
      </c>
      <c r="AB1953" s="81">
        <f>IFERROR(VLOOKUP(A1953,'Competitors Links &amp; Pricings'!A:L,11,0),"")</f>
        <v>1</v>
      </c>
    </row>
    <row r="1954" spans="1:28" s="83" customFormat="1" ht="12" x14ac:dyDescent="0.25">
      <c r="A1954" s="81" t="s">
        <v>5944</v>
      </c>
      <c r="B1954" s="89">
        <v>34.97</v>
      </c>
      <c r="C1954" s="89">
        <v>42.6</v>
      </c>
      <c r="D1954" s="106">
        <f t="shared" si="120"/>
        <v>0.17910798122065733</v>
      </c>
      <c r="E1954" s="90">
        <f t="shared" si="121"/>
        <v>0</v>
      </c>
      <c r="F1954" s="90">
        <f t="shared" si="122"/>
        <v>39.1</v>
      </c>
      <c r="G1954" s="82" t="s">
        <v>34</v>
      </c>
      <c r="H1954" s="81" t="s">
        <v>5945</v>
      </c>
      <c r="I1954" s="81" t="s">
        <v>5946</v>
      </c>
      <c r="J1954" s="81" t="s">
        <v>169</v>
      </c>
      <c r="K1954" s="81"/>
      <c r="L1954" s="81"/>
      <c r="M1954" s="81"/>
      <c r="N1954" s="81"/>
      <c r="O1954" s="82"/>
      <c r="P1954" s="81"/>
      <c r="Q1954" s="81"/>
      <c r="R1954" s="81"/>
      <c r="S1954" s="81"/>
      <c r="T1954" s="81"/>
      <c r="U1954" s="81">
        <f t="shared" si="123"/>
        <v>0</v>
      </c>
      <c r="V1954" s="81">
        <f>IFERROR(VLOOKUP(A1954,'Competitors Links &amp; Pricings'!A:G,3,0),"")</f>
        <v>39.1</v>
      </c>
      <c r="W1954" s="81">
        <f>IFERROR(VLOOKUP(A1954,'Competitors Links &amp; Pricings'!A:G,5,0),"")</f>
        <v>40.99</v>
      </c>
      <c r="X1954" s="81">
        <f>IFERROR(VLOOKUP(A1954,'Competitors Links &amp; Pricings'!A:G,7,0),"")</f>
        <v>48.42</v>
      </c>
      <c r="Y1954" s="81">
        <f>IFERROR(VLOOKUP(A1954,'Competitors Links &amp; Pricings'!A:L,8,0),"")</f>
        <v>5.75</v>
      </c>
      <c r="Z1954" s="81">
        <f>IFERROR(VLOOKUP(A1954,'Competitors Links &amp; Pricings'!A:L,9,0),"")</f>
        <v>10</v>
      </c>
      <c r="AA1954" s="81">
        <f>IFERROR(VLOOKUP(A1954,'Competitors Links &amp; Pricings'!A:L,10,0),"")</f>
        <v>9.75</v>
      </c>
      <c r="AB1954" s="81">
        <f>IFERROR(VLOOKUP(A1954,'Competitors Links &amp; Pricings'!A:L,11,0),"")</f>
        <v>14</v>
      </c>
    </row>
    <row r="1955" spans="1:28" s="83" customFormat="1" ht="12" x14ac:dyDescent="0.25">
      <c r="A1955" s="81" t="s">
        <v>5947</v>
      </c>
      <c r="B1955" s="89">
        <v>11.83</v>
      </c>
      <c r="C1955" s="89">
        <v>13.24</v>
      </c>
      <c r="D1955" s="106">
        <f t="shared" si="120"/>
        <v>0.10649546827794563</v>
      </c>
      <c r="E1955" s="90">
        <f t="shared" si="121"/>
        <v>0</v>
      </c>
      <c r="F1955" s="90">
        <f t="shared" si="122"/>
        <v>14.39</v>
      </c>
      <c r="G1955" s="82" t="s">
        <v>34</v>
      </c>
      <c r="H1955" s="81" t="s">
        <v>5948</v>
      </c>
      <c r="I1955" s="81" t="s">
        <v>5949</v>
      </c>
      <c r="J1955" s="81" t="s">
        <v>169</v>
      </c>
      <c r="K1955" s="81"/>
      <c r="L1955" s="81"/>
      <c r="M1955" s="81"/>
      <c r="N1955" s="81"/>
      <c r="O1955" s="82"/>
      <c r="P1955" s="81"/>
      <c r="Q1955" s="81"/>
      <c r="R1955" s="81"/>
      <c r="S1955" s="81"/>
      <c r="T1955" s="81"/>
      <c r="U1955" s="81">
        <f t="shared" si="123"/>
        <v>0</v>
      </c>
      <c r="V1955" s="81">
        <f>IFERROR(VLOOKUP(A1955,'Competitors Links &amp; Pricings'!A:G,3,0),"")</f>
        <v>14.39</v>
      </c>
      <c r="W1955" s="81">
        <f>IFERROR(VLOOKUP(A1955,'Competitors Links &amp; Pricings'!A:G,5,0),"")</f>
        <v>15.87</v>
      </c>
      <c r="X1955" s="81">
        <f>IFERROR(VLOOKUP(A1955,'Competitors Links &amp; Pricings'!A:G,7,0),"")</f>
        <v>15.87</v>
      </c>
      <c r="Y1955" s="81">
        <f>IFERROR(VLOOKUP(A1955,'Competitors Links &amp; Pricings'!A:L,8,0),"")</f>
        <v>14</v>
      </c>
      <c r="Z1955" s="81">
        <f>IFERROR(VLOOKUP(A1955,'Competitors Links &amp; Pricings'!A:L,9,0),"")</f>
        <v>19</v>
      </c>
      <c r="AA1955" s="81">
        <f>IFERROR(VLOOKUP(A1955,'Competitors Links &amp; Pricings'!A:L,10,0),"")</f>
        <v>0.5</v>
      </c>
      <c r="AB1955" s="81">
        <f>IFERROR(VLOOKUP(A1955,'Competitors Links &amp; Pricings'!A:L,11,0),"")</f>
        <v>3</v>
      </c>
    </row>
    <row r="1956" spans="1:28" s="83" customFormat="1" ht="12" x14ac:dyDescent="0.25">
      <c r="A1956" s="81" t="s">
        <v>5950</v>
      </c>
      <c r="B1956" s="89">
        <v>1.26</v>
      </c>
      <c r="C1956" s="89">
        <v>1.49</v>
      </c>
      <c r="D1956" s="106">
        <f t="shared" si="120"/>
        <v>0.15436241610738255</v>
      </c>
      <c r="E1956" s="90">
        <f t="shared" si="121"/>
        <v>0</v>
      </c>
      <c r="F1956" s="90">
        <f t="shared" si="122"/>
        <v>1.62</v>
      </c>
      <c r="G1956" s="82" t="s">
        <v>34</v>
      </c>
      <c r="H1956" s="81" t="s">
        <v>5951</v>
      </c>
      <c r="I1956" s="81" t="s">
        <v>5952</v>
      </c>
      <c r="J1956" s="81" t="s">
        <v>135</v>
      </c>
      <c r="K1956" s="81"/>
      <c r="L1956" s="81"/>
      <c r="M1956" s="81"/>
      <c r="N1956" s="81"/>
      <c r="O1956" s="82"/>
      <c r="P1956" s="81"/>
      <c r="Q1956" s="81"/>
      <c r="R1956" s="81"/>
      <c r="S1956" s="81"/>
      <c r="T1956" s="81"/>
      <c r="U1956" s="81">
        <f t="shared" si="123"/>
        <v>0</v>
      </c>
      <c r="V1956" s="81">
        <f>IFERROR(VLOOKUP(A1956,'Competitors Links &amp; Pricings'!A:G,3,0),"")</f>
        <v>1.88</v>
      </c>
      <c r="W1956" s="81">
        <f>IFERROR(VLOOKUP(A1956,'Competitors Links &amp; Pricings'!A:G,5,0),"")</f>
        <v>1.62</v>
      </c>
      <c r="X1956" s="81">
        <f>IFERROR(VLOOKUP(A1956,'Competitors Links &amp; Pricings'!A:G,7,0),"")</f>
        <v>1.69</v>
      </c>
      <c r="Y1956" s="81">
        <f>IFERROR(VLOOKUP(A1956,'Competitors Links &amp; Pricings'!A:L,8,0),"")</f>
        <v>2</v>
      </c>
      <c r="Z1956" s="81">
        <f>IFERROR(VLOOKUP(A1956,'Competitors Links &amp; Pricings'!A:L,9,0),"")</f>
        <v>2</v>
      </c>
      <c r="AA1956" s="81">
        <f>IFERROR(VLOOKUP(A1956,'Competitors Links &amp; Pricings'!A:L,10,0),"")</f>
        <v>0.5</v>
      </c>
      <c r="AB1956" s="81">
        <f>IFERROR(VLOOKUP(A1956,'Competitors Links &amp; Pricings'!A:L,11,0),"")</f>
        <v>2</v>
      </c>
    </row>
    <row r="1957" spans="1:28" s="83" customFormat="1" ht="12" x14ac:dyDescent="0.25">
      <c r="A1957" s="81" t="s">
        <v>5953</v>
      </c>
      <c r="B1957" s="89">
        <v>28.32</v>
      </c>
      <c r="C1957" s="89">
        <v>35.1</v>
      </c>
      <c r="D1957" s="106">
        <f t="shared" si="120"/>
        <v>0.1931623931623932</v>
      </c>
      <c r="E1957" s="90">
        <f t="shared" si="121"/>
        <v>0</v>
      </c>
      <c r="F1957" s="90">
        <f t="shared" si="122"/>
        <v>38.15</v>
      </c>
      <c r="G1957" s="82" t="s">
        <v>34</v>
      </c>
      <c r="H1957" s="81" t="s">
        <v>5954</v>
      </c>
      <c r="I1957" s="81" t="s">
        <v>5955</v>
      </c>
      <c r="J1957" s="81" t="s">
        <v>169</v>
      </c>
      <c r="K1957" s="81"/>
      <c r="L1957" s="81"/>
      <c r="M1957" s="81"/>
      <c r="N1957" s="81"/>
      <c r="O1957" s="82"/>
      <c r="P1957" s="81"/>
      <c r="Q1957" s="81"/>
      <c r="R1957" s="81"/>
      <c r="S1957" s="81"/>
      <c r="T1957" s="81"/>
      <c r="U1957" s="81">
        <f t="shared" si="123"/>
        <v>0</v>
      </c>
      <c r="V1957" s="81">
        <f>IFERROR(VLOOKUP(A1957,'Competitors Links &amp; Pricings'!A:G,3,0),"")</f>
        <v>45</v>
      </c>
      <c r="W1957" s="81">
        <f>IFERROR(VLOOKUP(A1957,'Competitors Links &amp; Pricings'!A:G,5,0),"")</f>
        <v>38.15</v>
      </c>
      <c r="X1957" s="81" t="str">
        <f>IFERROR(VLOOKUP(A1957,'Competitors Links &amp; Pricings'!A:G,7,0),"")</f>
        <v xml:space="preserve"> </v>
      </c>
      <c r="Y1957" s="81">
        <f>IFERROR(VLOOKUP(A1957,'Competitors Links &amp; Pricings'!A:L,8,0),"")</f>
        <v>2</v>
      </c>
      <c r="Z1957" s="81">
        <f>IFERROR(VLOOKUP(A1957,'Competitors Links &amp; Pricings'!A:L,9,0),"")</f>
        <v>168</v>
      </c>
      <c r="AA1957" s="81">
        <f>IFERROR(VLOOKUP(A1957,'Competitors Links &amp; Pricings'!A:L,10,0),"")</f>
        <v>6</v>
      </c>
      <c r="AB1957" s="81">
        <f>IFERROR(VLOOKUP(A1957,'Competitors Links &amp; Pricings'!A:L,11,0),"")</f>
        <v>1</v>
      </c>
    </row>
    <row r="1958" spans="1:28" s="83" customFormat="1" ht="12" x14ac:dyDescent="0.25">
      <c r="A1958" s="81" t="s">
        <v>5956</v>
      </c>
      <c r="B1958" s="89">
        <v>135.01</v>
      </c>
      <c r="C1958" s="89">
        <v>164.7</v>
      </c>
      <c r="D1958" s="106">
        <f t="shared" si="120"/>
        <v>0.18026715239829993</v>
      </c>
      <c r="E1958" s="90">
        <f t="shared" si="121"/>
        <v>0</v>
      </c>
      <c r="F1958" s="90">
        <f t="shared" si="122"/>
        <v>144.11000000000001</v>
      </c>
      <c r="G1958" s="82" t="s">
        <v>50</v>
      </c>
      <c r="H1958" s="81" t="s">
        <v>5957</v>
      </c>
      <c r="I1958" s="81" t="s">
        <v>5958</v>
      </c>
      <c r="J1958" s="81" t="s">
        <v>5959</v>
      </c>
      <c r="K1958" s="81"/>
      <c r="L1958" s="81"/>
      <c r="M1958" s="81"/>
      <c r="N1958" s="81"/>
      <c r="O1958" s="82"/>
      <c r="P1958" s="81"/>
      <c r="Q1958" s="81"/>
      <c r="R1958" s="81"/>
      <c r="S1958" s="81"/>
      <c r="T1958" s="81"/>
      <c r="U1958" s="81">
        <f t="shared" si="123"/>
        <v>0</v>
      </c>
      <c r="V1958" s="81">
        <f>IFERROR(VLOOKUP(A1958,'Competitors Links &amp; Pricings'!A:G,3,0),"")</f>
        <v>144.11000000000001</v>
      </c>
      <c r="W1958" s="81" t="str">
        <f>IFERROR(VLOOKUP(A1958,'Competitors Links &amp; Pricings'!A:G,5,0),"")</f>
        <v xml:space="preserve"> </v>
      </c>
      <c r="X1958" s="81" t="str">
        <f>IFERROR(VLOOKUP(A1958,'Competitors Links &amp; Pricings'!A:G,7,0),"")</f>
        <v xml:space="preserve"> </v>
      </c>
      <c r="Y1958" s="81">
        <f>IFERROR(VLOOKUP(A1958,'Competitors Links &amp; Pricings'!A:L,8,0),"")</f>
        <v>10.5</v>
      </c>
      <c r="Z1958" s="81">
        <f>IFERROR(VLOOKUP(A1958,'Competitors Links &amp; Pricings'!A:L,9,0),"")</f>
        <v>10.5</v>
      </c>
      <c r="AA1958" s="81">
        <f>IFERROR(VLOOKUP(A1958,'Competitors Links &amp; Pricings'!A:L,10,0),"")</f>
        <v>1367</v>
      </c>
      <c r="AB1958" s="81">
        <f>IFERROR(VLOOKUP(A1958,'Competitors Links &amp; Pricings'!A:L,11,0),"")</f>
        <v>15</v>
      </c>
    </row>
    <row r="1959" spans="1:28" s="83" customFormat="1" ht="12" x14ac:dyDescent="0.25">
      <c r="A1959" s="81" t="s">
        <v>5960</v>
      </c>
      <c r="B1959" s="89">
        <v>18.95</v>
      </c>
      <c r="C1959" s="89">
        <v>22.32</v>
      </c>
      <c r="D1959" s="106">
        <f t="shared" si="120"/>
        <v>0.15098566308243733</v>
      </c>
      <c r="E1959" s="90">
        <f t="shared" si="121"/>
        <v>0</v>
      </c>
      <c r="F1959" s="90">
        <f t="shared" si="122"/>
        <v>17.600000000000001</v>
      </c>
      <c r="G1959" s="82" t="s">
        <v>34</v>
      </c>
      <c r="H1959" s="81" t="s">
        <v>5961</v>
      </c>
      <c r="I1959" s="81" t="s">
        <v>5962</v>
      </c>
      <c r="J1959" s="81" t="s">
        <v>135</v>
      </c>
      <c r="K1959" s="81"/>
      <c r="L1959" s="81"/>
      <c r="M1959" s="81"/>
      <c r="N1959" s="81"/>
      <c r="O1959" s="82"/>
      <c r="P1959" s="81"/>
      <c r="Q1959" s="81"/>
      <c r="R1959" s="81"/>
      <c r="S1959" s="81"/>
      <c r="T1959" s="81"/>
      <c r="U1959" s="81">
        <f t="shared" si="123"/>
        <v>0</v>
      </c>
      <c r="V1959" s="81">
        <f>IFERROR(VLOOKUP(A1959,'Competitors Links &amp; Pricings'!A:G,3,0),"")</f>
        <v>17.600000000000001</v>
      </c>
      <c r="W1959" s="81">
        <f>IFERROR(VLOOKUP(A1959,'Competitors Links &amp; Pricings'!A:G,5,0),"")</f>
        <v>26.25</v>
      </c>
      <c r="X1959" s="81">
        <f>IFERROR(VLOOKUP(A1959,'Competitors Links &amp; Pricings'!A:G,7,0),"")</f>
        <v>28.14</v>
      </c>
      <c r="Y1959" s="81">
        <f>IFERROR(VLOOKUP(A1959,'Competitors Links &amp; Pricings'!A:L,8,0),"")</f>
        <v>12</v>
      </c>
      <c r="Z1959" s="81">
        <f>IFERROR(VLOOKUP(A1959,'Competitors Links &amp; Pricings'!A:L,9,0),"")</f>
        <v>12</v>
      </c>
      <c r="AA1959" s="81">
        <f>IFERROR(VLOOKUP(A1959,'Competitors Links &amp; Pricings'!A:L,10,0),"")</f>
        <v>9</v>
      </c>
      <c r="AB1959" s="81">
        <f>IFERROR(VLOOKUP(A1959,'Competitors Links &amp; Pricings'!A:L,11,0),"")</f>
        <v>12</v>
      </c>
    </row>
    <row r="1960" spans="1:28" s="83" customFormat="1" ht="12" x14ac:dyDescent="0.25">
      <c r="A1960" s="81" t="s">
        <v>5963</v>
      </c>
      <c r="B1960" s="89">
        <v>103.13</v>
      </c>
      <c r="C1960" s="89">
        <v>136.9</v>
      </c>
      <c r="D1960" s="106">
        <f t="shared" si="120"/>
        <v>0.24667640613586567</v>
      </c>
      <c r="E1960" s="90">
        <f t="shared" si="121"/>
        <v>0</v>
      </c>
      <c r="F1960" s="90">
        <f t="shared" si="122"/>
        <v>25.49</v>
      </c>
      <c r="G1960" s="82" t="s">
        <v>60</v>
      </c>
      <c r="H1960" s="81">
        <v>404032</v>
      </c>
      <c r="I1960" s="81" t="s">
        <v>5964</v>
      </c>
      <c r="J1960" s="81" t="s">
        <v>135</v>
      </c>
      <c r="K1960" s="81"/>
      <c r="L1960" s="81"/>
      <c r="M1960" s="81"/>
      <c r="N1960" s="81"/>
      <c r="O1960" s="82"/>
      <c r="P1960" s="81"/>
      <c r="Q1960" s="81"/>
      <c r="R1960" s="81"/>
      <c r="S1960" s="81"/>
      <c r="T1960" s="81"/>
      <c r="U1960" s="81">
        <f t="shared" si="123"/>
        <v>0</v>
      </c>
      <c r="V1960" s="81">
        <f>IFERROR(VLOOKUP(A1960,'Competitors Links &amp; Pricings'!A:G,3,0),"")</f>
        <v>30.21</v>
      </c>
      <c r="W1960" s="81">
        <f>IFERROR(VLOOKUP(A1960,'Competitors Links &amp; Pricings'!A:G,5,0),"")</f>
        <v>25.49</v>
      </c>
      <c r="X1960" s="81">
        <f>IFERROR(VLOOKUP(A1960,'Competitors Links &amp; Pricings'!A:G,7,0),"")</f>
        <v>74.28</v>
      </c>
      <c r="Y1960" s="81">
        <f>IFERROR(VLOOKUP(A1960,'Competitors Links &amp; Pricings'!A:L,8,0),"")</f>
        <v>40</v>
      </c>
      <c r="Z1960" s="81">
        <f>IFERROR(VLOOKUP(A1960,'Competitors Links &amp; Pricings'!A:L,9,0),"")</f>
        <v>90</v>
      </c>
      <c r="AA1960" s="81">
        <f>IFERROR(VLOOKUP(A1960,'Competitors Links &amp; Pricings'!A:L,10,0),"")</f>
        <v>25</v>
      </c>
      <c r="AB1960" s="81">
        <f>IFERROR(VLOOKUP(A1960,'Competitors Links &amp; Pricings'!A:L,11,0),"")</f>
        <v>21</v>
      </c>
    </row>
    <row r="1961" spans="1:28" s="83" customFormat="1" ht="12" x14ac:dyDescent="0.25">
      <c r="A1961" s="81" t="s">
        <v>5965</v>
      </c>
      <c r="B1961" s="89">
        <v>55.7</v>
      </c>
      <c r="C1961" s="89">
        <v>66.349999999999994</v>
      </c>
      <c r="D1961" s="106">
        <f t="shared" si="120"/>
        <v>0.16051243406179341</v>
      </c>
      <c r="E1961" s="90">
        <f t="shared" si="121"/>
        <v>0</v>
      </c>
      <c r="F1961" s="90">
        <f t="shared" si="122"/>
        <v>66</v>
      </c>
      <c r="G1961" s="82" t="s">
        <v>34</v>
      </c>
      <c r="H1961" s="81" t="s">
        <v>5966</v>
      </c>
      <c r="I1961" s="81" t="s">
        <v>5967</v>
      </c>
      <c r="J1961" s="81" t="s">
        <v>78</v>
      </c>
      <c r="K1961" s="81"/>
      <c r="L1961" s="81"/>
      <c r="M1961" s="81"/>
      <c r="N1961" s="81"/>
      <c r="O1961" s="82"/>
      <c r="P1961" s="81"/>
      <c r="Q1961" s="81"/>
      <c r="R1961" s="81"/>
      <c r="S1961" s="81"/>
      <c r="T1961" s="81"/>
      <c r="U1961" s="81">
        <f t="shared" si="123"/>
        <v>0</v>
      </c>
      <c r="V1961" s="81">
        <f>IFERROR(VLOOKUP(A1961,'Competitors Links &amp; Pricings'!A:G,3,0),"")</f>
        <v>66</v>
      </c>
      <c r="W1961" s="81" t="str">
        <f>IFERROR(VLOOKUP(A1961,'Competitors Links &amp; Pricings'!A:G,5,0),"")</f>
        <v xml:space="preserve"> </v>
      </c>
      <c r="X1961" s="81" t="str">
        <f>IFERROR(VLOOKUP(A1961,'Competitors Links &amp; Pricings'!A:G,7,0),"")</f>
        <v xml:space="preserve"> </v>
      </c>
      <c r="Y1961" s="81">
        <f>IFERROR(VLOOKUP(A1961,'Competitors Links &amp; Pricings'!A:L,8,0),"")</f>
        <v>0.31</v>
      </c>
      <c r="Z1961" s="81">
        <f>IFERROR(VLOOKUP(A1961,'Competitors Links &amp; Pricings'!A:L,9,0),"")</f>
        <v>0.31</v>
      </c>
      <c r="AA1961" s="81">
        <f>IFERROR(VLOOKUP(A1961,'Competitors Links &amp; Pricings'!A:L,10,0),"")</f>
        <v>2.87E-2</v>
      </c>
      <c r="AB1961" s="81">
        <f>IFERROR(VLOOKUP(A1961,'Competitors Links &amp; Pricings'!A:L,11,0),"")</f>
        <v>1.25</v>
      </c>
    </row>
    <row r="1962" spans="1:28" s="83" customFormat="1" ht="12" x14ac:dyDescent="0.25">
      <c r="A1962" s="81" t="s">
        <v>5968</v>
      </c>
      <c r="B1962" s="89">
        <v>5.54</v>
      </c>
      <c r="C1962" s="89">
        <v>7.3</v>
      </c>
      <c r="D1962" s="106">
        <f t="shared" si="120"/>
        <v>0.24109589041095889</v>
      </c>
      <c r="E1962" s="90">
        <f t="shared" si="121"/>
        <v>0</v>
      </c>
      <c r="F1962" s="90">
        <f t="shared" si="122"/>
        <v>12.87</v>
      </c>
      <c r="G1962" s="82" t="s">
        <v>34</v>
      </c>
      <c r="H1962" s="81" t="s">
        <v>5969</v>
      </c>
      <c r="I1962" s="81" t="s">
        <v>5970</v>
      </c>
      <c r="J1962" s="81" t="s">
        <v>2738</v>
      </c>
      <c r="K1962" s="81"/>
      <c r="L1962" s="81"/>
      <c r="M1962" s="81"/>
      <c r="N1962" s="81"/>
      <c r="O1962" s="82"/>
      <c r="P1962" s="81"/>
      <c r="Q1962" s="81"/>
      <c r="R1962" s="81"/>
      <c r="S1962" s="81"/>
      <c r="T1962" s="81"/>
      <c r="U1962" s="81">
        <f t="shared" si="123"/>
        <v>0</v>
      </c>
      <c r="V1962" s="81">
        <f>IFERROR(VLOOKUP(A1962,'Competitors Links &amp; Pricings'!A:G,3,0),"")</f>
        <v>12.87</v>
      </c>
      <c r="W1962" s="81">
        <f>IFERROR(VLOOKUP(A1962,'Competitors Links &amp; Pricings'!A:G,5,0),"")</f>
        <v>51.95</v>
      </c>
      <c r="X1962" s="81" t="str">
        <f>IFERROR(VLOOKUP(A1962,'Competitors Links &amp; Pricings'!A:G,7,0),"")</f>
        <v xml:space="preserve"> </v>
      </c>
      <c r="Y1962" s="81">
        <f>IFERROR(VLOOKUP(A1962,'Competitors Links &amp; Pricings'!A:L,8,0),"")</f>
        <v>2</v>
      </c>
      <c r="Z1962" s="81">
        <f>IFERROR(VLOOKUP(A1962,'Competitors Links &amp; Pricings'!A:L,9,0),"")</f>
        <v>2</v>
      </c>
      <c r="AA1962" s="81">
        <f>IFERROR(VLOOKUP(A1962,'Competitors Links &amp; Pricings'!A:L,10,0),"")</f>
        <v>0.25</v>
      </c>
      <c r="AB1962" s="81">
        <f>IFERROR(VLOOKUP(A1962,'Competitors Links &amp; Pricings'!A:L,11,0),"")</f>
        <v>2</v>
      </c>
    </row>
    <row r="1963" spans="1:28" s="83" customFormat="1" ht="12" x14ac:dyDescent="0.25">
      <c r="A1963" s="81" t="s">
        <v>5971</v>
      </c>
      <c r="B1963" s="89">
        <v>11.5</v>
      </c>
      <c r="C1963" s="89">
        <v>14.03</v>
      </c>
      <c r="D1963" s="106">
        <f t="shared" si="120"/>
        <v>0.18032786885245897</v>
      </c>
      <c r="E1963" s="90">
        <f t="shared" si="121"/>
        <v>0</v>
      </c>
      <c r="F1963" s="90">
        <f t="shared" si="122"/>
        <v>10</v>
      </c>
      <c r="G1963" s="82" t="s">
        <v>34</v>
      </c>
      <c r="H1963" s="81" t="s">
        <v>5972</v>
      </c>
      <c r="I1963" s="81" t="s">
        <v>5973</v>
      </c>
      <c r="J1963" s="81" t="s">
        <v>135</v>
      </c>
      <c r="K1963" s="81"/>
      <c r="L1963" s="81"/>
      <c r="M1963" s="81"/>
      <c r="N1963" s="81"/>
      <c r="O1963" s="82"/>
      <c r="P1963" s="81"/>
      <c r="Q1963" s="81"/>
      <c r="R1963" s="81"/>
      <c r="S1963" s="81"/>
      <c r="T1963" s="81"/>
      <c r="U1963" s="81">
        <f t="shared" si="123"/>
        <v>0</v>
      </c>
      <c r="V1963" s="81">
        <f>IFERROR(VLOOKUP(A1963,'Competitors Links &amp; Pricings'!A:G,3,0),"")</f>
        <v>15.42</v>
      </c>
      <c r="W1963" s="81">
        <f>IFERROR(VLOOKUP(A1963,'Competitors Links &amp; Pricings'!A:G,5,0),"")</f>
        <v>10</v>
      </c>
      <c r="X1963" s="81" t="str">
        <f>IFERROR(VLOOKUP(A1963,'Competitors Links &amp; Pricings'!A:G,7,0),"")</f>
        <v xml:space="preserve"> </v>
      </c>
      <c r="Y1963" s="81">
        <f>IFERROR(VLOOKUP(A1963,'Competitors Links &amp; Pricings'!A:L,8,0),"")</f>
        <v>9</v>
      </c>
      <c r="Z1963" s="81">
        <f>IFERROR(VLOOKUP(A1963,'Competitors Links &amp; Pricings'!A:L,9,0),"")</f>
        <v>9</v>
      </c>
      <c r="AA1963" s="81">
        <f>IFERROR(VLOOKUP(A1963,'Competitors Links &amp; Pricings'!A:L,10,0),"")</f>
        <v>9</v>
      </c>
      <c r="AB1963" s="81">
        <f>IFERROR(VLOOKUP(A1963,'Competitors Links &amp; Pricings'!A:L,11,0),"")</f>
        <v>9</v>
      </c>
    </row>
    <row r="1964" spans="1:28" s="83" customFormat="1" ht="12" x14ac:dyDescent="0.25">
      <c r="A1964" s="81" t="s">
        <v>5974</v>
      </c>
      <c r="B1964" s="89">
        <v>0.46</v>
      </c>
      <c r="C1964" s="89">
        <v>0.57999999999999996</v>
      </c>
      <c r="D1964" s="106">
        <f t="shared" si="120"/>
        <v>0.20689655172413784</v>
      </c>
      <c r="E1964" s="90">
        <f t="shared" si="121"/>
        <v>0</v>
      </c>
      <c r="F1964" s="90">
        <f t="shared" si="122"/>
        <v>0.49</v>
      </c>
      <c r="G1964" s="82" t="s">
        <v>34</v>
      </c>
      <c r="H1964" s="81" t="s">
        <v>5975</v>
      </c>
      <c r="I1964" s="81" t="s">
        <v>5976</v>
      </c>
      <c r="J1964" s="81" t="s">
        <v>169</v>
      </c>
      <c r="K1964" s="81"/>
      <c r="L1964" s="81"/>
      <c r="M1964" s="81"/>
      <c r="N1964" s="81"/>
      <c r="O1964" s="82"/>
      <c r="P1964" s="81"/>
      <c r="Q1964" s="81"/>
      <c r="R1964" s="81"/>
      <c r="S1964" s="81"/>
      <c r="T1964" s="81"/>
      <c r="U1964" s="81">
        <f t="shared" si="123"/>
        <v>0</v>
      </c>
      <c r="V1964" s="81">
        <f>IFERROR(VLOOKUP(A1964,'Competitors Links &amp; Pricings'!A:G,3,0),"")</f>
        <v>0.56000000000000005</v>
      </c>
      <c r="W1964" s="81">
        <f>IFERROR(VLOOKUP(A1964,'Competitors Links &amp; Pricings'!A:G,5,0),"")</f>
        <v>0.6</v>
      </c>
      <c r="X1964" s="81">
        <f>IFERROR(VLOOKUP(A1964,'Competitors Links &amp; Pricings'!A:G,7,0),"")</f>
        <v>0.49</v>
      </c>
      <c r="Y1964" s="81">
        <f>IFERROR(VLOOKUP(A1964,'Competitors Links &amp; Pricings'!A:L,8,0),"")</f>
        <v>1</v>
      </c>
      <c r="Z1964" s="81">
        <f>IFERROR(VLOOKUP(A1964,'Competitors Links &amp; Pricings'!A:L,9,0),"")</f>
        <v>2</v>
      </c>
      <c r="AA1964" s="81">
        <f>IFERROR(VLOOKUP(A1964,'Competitors Links &amp; Pricings'!A:L,10,0),"")</f>
        <v>0.1</v>
      </c>
      <c r="AB1964" s="81">
        <f>IFERROR(VLOOKUP(A1964,'Competitors Links &amp; Pricings'!A:L,11,0),"")</f>
        <v>1</v>
      </c>
    </row>
    <row r="1965" spans="1:28" s="83" customFormat="1" ht="12" x14ac:dyDescent="0.25">
      <c r="A1965" s="81" t="s">
        <v>5977</v>
      </c>
      <c r="B1965" s="89">
        <v>9.6999999999999993</v>
      </c>
      <c r="C1965" s="89">
        <v>12.02</v>
      </c>
      <c r="D1965" s="106">
        <f t="shared" si="120"/>
        <v>0.19301164725457573</v>
      </c>
      <c r="E1965" s="90">
        <f t="shared" si="121"/>
        <v>0</v>
      </c>
      <c r="F1965" s="90">
        <f t="shared" si="122"/>
        <v>13.98</v>
      </c>
      <c r="G1965" s="82" t="s">
        <v>34</v>
      </c>
      <c r="H1965" s="81" t="s">
        <v>5978</v>
      </c>
      <c r="I1965" s="81" t="s">
        <v>5979</v>
      </c>
      <c r="J1965" s="81" t="s">
        <v>135</v>
      </c>
      <c r="K1965" s="81"/>
      <c r="L1965" s="81"/>
      <c r="M1965" s="81"/>
      <c r="N1965" s="81"/>
      <c r="O1965" s="82"/>
      <c r="P1965" s="81"/>
      <c r="Q1965" s="81"/>
      <c r="R1965" s="81"/>
      <c r="S1965" s="81"/>
      <c r="T1965" s="81"/>
      <c r="U1965" s="81">
        <f t="shared" si="123"/>
        <v>0</v>
      </c>
      <c r="V1965" s="81">
        <f>IFERROR(VLOOKUP(A1965,'Competitors Links &amp; Pricings'!A:G,3,0),"")</f>
        <v>13.98</v>
      </c>
      <c r="W1965" s="81" t="str">
        <f>IFERROR(VLOOKUP(A1965,'Competitors Links &amp; Pricings'!A:G,5,0),"")</f>
        <v xml:space="preserve"> </v>
      </c>
      <c r="X1965" s="81" t="str">
        <f>IFERROR(VLOOKUP(A1965,'Competitors Links &amp; Pricings'!A:G,7,0),"")</f>
        <v xml:space="preserve"> </v>
      </c>
      <c r="Y1965" s="81">
        <f>IFERROR(VLOOKUP(A1965,'Competitors Links &amp; Pricings'!A:L,8,0),"")</f>
        <v>9</v>
      </c>
      <c r="Z1965" s="81">
        <f>IFERROR(VLOOKUP(A1965,'Competitors Links &amp; Pricings'!A:L,9,0),"")</f>
        <v>9</v>
      </c>
      <c r="AA1965" s="81">
        <f>IFERROR(VLOOKUP(A1965,'Competitors Links &amp; Pricings'!A:L,10,0),"")</f>
        <v>0.5</v>
      </c>
      <c r="AB1965" s="81">
        <f>IFERROR(VLOOKUP(A1965,'Competitors Links &amp; Pricings'!A:L,11,0),"")</f>
        <v>9</v>
      </c>
    </row>
    <row r="1966" spans="1:28" s="83" customFormat="1" ht="12" x14ac:dyDescent="0.25">
      <c r="A1966" s="81" t="s">
        <v>5980</v>
      </c>
      <c r="B1966" s="89">
        <v>0.96</v>
      </c>
      <c r="C1966" s="89">
        <v>1.19</v>
      </c>
      <c r="D1966" s="106">
        <f t="shared" si="120"/>
        <v>0.19327731092436976</v>
      </c>
      <c r="E1966" s="90">
        <f t="shared" si="121"/>
        <v>0</v>
      </c>
      <c r="F1966" s="90">
        <f t="shared" si="122"/>
        <v>1.33</v>
      </c>
      <c r="G1966" s="82" t="s">
        <v>34</v>
      </c>
      <c r="H1966" s="81" t="s">
        <v>5981</v>
      </c>
      <c r="I1966" s="81" t="s">
        <v>5982</v>
      </c>
      <c r="J1966" s="81" t="s">
        <v>135</v>
      </c>
      <c r="K1966" s="81"/>
      <c r="L1966" s="81"/>
      <c r="M1966" s="81"/>
      <c r="N1966" s="81"/>
      <c r="O1966" s="82"/>
      <c r="P1966" s="81"/>
      <c r="Q1966" s="81"/>
      <c r="R1966" s="81"/>
      <c r="S1966" s="81"/>
      <c r="T1966" s="81"/>
      <c r="U1966" s="81">
        <f t="shared" si="123"/>
        <v>0</v>
      </c>
      <c r="V1966" s="81">
        <f>IFERROR(VLOOKUP(A1966,'Competitors Links &amp; Pricings'!A:G,3,0),"")</f>
        <v>1.33</v>
      </c>
      <c r="W1966" s="81">
        <f>IFERROR(VLOOKUP(A1966,'Competitors Links &amp; Pricings'!A:G,5,0),"")</f>
        <v>13.43</v>
      </c>
      <c r="X1966" s="81">
        <f>IFERROR(VLOOKUP(A1966,'Competitors Links &amp; Pricings'!A:G,7,0),"")</f>
        <v>13.43</v>
      </c>
      <c r="Y1966" s="81">
        <f>IFERROR(VLOOKUP(A1966,'Competitors Links &amp; Pricings'!A:L,8,0),"")</f>
        <v>3</v>
      </c>
      <c r="Z1966" s="81">
        <f>IFERROR(VLOOKUP(A1966,'Competitors Links &amp; Pricings'!A:L,9,0),"")</f>
        <v>4</v>
      </c>
      <c r="AA1966" s="81">
        <f>IFERROR(VLOOKUP(A1966,'Competitors Links &amp; Pricings'!A:L,10,0),"")</f>
        <v>1</v>
      </c>
      <c r="AB1966" s="81">
        <f>IFERROR(VLOOKUP(A1966,'Competitors Links &amp; Pricings'!A:L,11,0),"")</f>
        <v>1</v>
      </c>
    </row>
    <row r="1967" spans="1:28" s="83" customFormat="1" ht="12" x14ac:dyDescent="0.25">
      <c r="A1967" s="81" t="s">
        <v>5983</v>
      </c>
      <c r="B1967" s="89">
        <v>40.74</v>
      </c>
      <c r="C1967" s="89">
        <v>49.7</v>
      </c>
      <c r="D1967" s="106">
        <f t="shared" si="120"/>
        <v>0.18028169014084508</v>
      </c>
      <c r="E1967" s="90">
        <f t="shared" si="121"/>
        <v>0</v>
      </c>
      <c r="F1967" s="90">
        <f t="shared" si="122"/>
        <v>2.99</v>
      </c>
      <c r="G1967" s="82" t="s">
        <v>34</v>
      </c>
      <c r="H1967" s="81" t="s">
        <v>14624</v>
      </c>
      <c r="I1967" s="81" t="s">
        <v>5984</v>
      </c>
      <c r="J1967" s="81" t="s">
        <v>135</v>
      </c>
      <c r="K1967" s="81"/>
      <c r="L1967" s="81"/>
      <c r="M1967" s="81"/>
      <c r="N1967" s="81"/>
      <c r="O1967" s="82"/>
      <c r="P1967" s="81"/>
      <c r="Q1967" s="81"/>
      <c r="R1967" s="81"/>
      <c r="S1967" s="81"/>
      <c r="T1967" s="81"/>
      <c r="U1967" s="81">
        <f t="shared" si="123"/>
        <v>0</v>
      </c>
      <c r="V1967" s="81">
        <f>IFERROR(VLOOKUP(A1967,'Competitors Links &amp; Pricings'!A:G,3,0),"")</f>
        <v>2.99</v>
      </c>
      <c r="W1967" s="81">
        <f>IFERROR(VLOOKUP(A1967,'Competitors Links &amp; Pricings'!A:G,5,0),"")</f>
        <v>73.89</v>
      </c>
      <c r="X1967" s="81">
        <f>IFERROR(VLOOKUP(A1967,'Competitors Links &amp; Pricings'!A:G,7,0),"")</f>
        <v>3.75</v>
      </c>
      <c r="Y1967" s="81">
        <f>IFERROR(VLOOKUP(A1967,'Competitors Links &amp; Pricings'!A:L,8,0),"")</f>
        <v>8.5</v>
      </c>
      <c r="Z1967" s="81">
        <f>IFERROR(VLOOKUP(A1967,'Competitors Links &amp; Pricings'!A:L,9,0),"")</f>
        <v>11</v>
      </c>
      <c r="AA1967" s="81">
        <f>IFERROR(VLOOKUP(A1967,'Competitors Links &amp; Pricings'!A:L,10,0),"")</f>
        <v>0.86</v>
      </c>
      <c r="AB1967" s="81">
        <f>IFERROR(VLOOKUP(A1967,'Competitors Links &amp; Pricings'!A:L,11,0),"")</f>
        <v>8.5</v>
      </c>
    </row>
    <row r="1968" spans="1:28" s="83" customFormat="1" ht="12" x14ac:dyDescent="0.25">
      <c r="A1968" s="81" t="s">
        <v>5985</v>
      </c>
      <c r="B1968" s="89">
        <v>11.76</v>
      </c>
      <c r="C1968" s="89">
        <v>13.05</v>
      </c>
      <c r="D1968" s="106">
        <f t="shared" si="120"/>
        <v>9.8850574712643746E-2</v>
      </c>
      <c r="E1968" s="90">
        <f t="shared" si="121"/>
        <v>0</v>
      </c>
      <c r="F1968" s="90">
        <f t="shared" si="122"/>
        <v>14.19</v>
      </c>
      <c r="G1968" s="82" t="s">
        <v>34</v>
      </c>
      <c r="H1968" s="81" t="s">
        <v>5986</v>
      </c>
      <c r="I1968" s="81" t="s">
        <v>5987</v>
      </c>
      <c r="J1968" s="81" t="s">
        <v>169</v>
      </c>
      <c r="K1968" s="81"/>
      <c r="L1968" s="81"/>
      <c r="M1968" s="81"/>
      <c r="N1968" s="81"/>
      <c r="O1968" s="82"/>
      <c r="P1968" s="81"/>
      <c r="Q1968" s="81"/>
      <c r="R1968" s="81"/>
      <c r="S1968" s="81"/>
      <c r="T1968" s="81"/>
      <c r="U1968" s="81">
        <f t="shared" si="123"/>
        <v>0</v>
      </c>
      <c r="V1968" s="81">
        <f>IFERROR(VLOOKUP(A1968,'Competitors Links &amp; Pricings'!A:G,3,0),"")</f>
        <v>15.3</v>
      </c>
      <c r="W1968" s="81">
        <f>IFERROR(VLOOKUP(A1968,'Competitors Links &amp; Pricings'!A:G,5,0),"")</f>
        <v>15.57</v>
      </c>
      <c r="X1968" s="81">
        <f>IFERROR(VLOOKUP(A1968,'Competitors Links &amp; Pricings'!A:G,7,0),"")</f>
        <v>14.19</v>
      </c>
      <c r="Y1968" s="81">
        <f>IFERROR(VLOOKUP(A1968,'Competitors Links &amp; Pricings'!A:L,8,0),"")</f>
        <v>13</v>
      </c>
      <c r="Z1968" s="81">
        <f>IFERROR(VLOOKUP(A1968,'Competitors Links &amp; Pricings'!A:L,9,0),"")</f>
        <v>17</v>
      </c>
      <c r="AA1968" s="81">
        <f>IFERROR(VLOOKUP(A1968,'Competitors Links &amp; Pricings'!A:L,10,0),"")</f>
        <v>0.5</v>
      </c>
      <c r="AB1968" s="81">
        <f>IFERROR(VLOOKUP(A1968,'Competitors Links &amp; Pricings'!A:L,11,0),"")</f>
        <v>2</v>
      </c>
    </row>
    <row r="1969" spans="1:28" s="83" customFormat="1" ht="12" x14ac:dyDescent="0.25">
      <c r="A1969" s="81" t="s">
        <v>5988</v>
      </c>
      <c r="B1969" s="89">
        <v>11.76</v>
      </c>
      <c r="C1969" s="89">
        <v>14.58</v>
      </c>
      <c r="D1969" s="106">
        <f t="shared" si="120"/>
        <v>0.19341563786008231</v>
      </c>
      <c r="E1969" s="90">
        <f t="shared" si="121"/>
        <v>0</v>
      </c>
      <c r="F1969" s="90">
        <f t="shared" si="122"/>
        <v>15.3</v>
      </c>
      <c r="G1969" s="82" t="s">
        <v>34</v>
      </c>
      <c r="H1969" s="81" t="s">
        <v>5989</v>
      </c>
      <c r="I1969" s="81" t="s">
        <v>5990</v>
      </c>
      <c r="J1969" s="81" t="s">
        <v>169</v>
      </c>
      <c r="K1969" s="81"/>
      <c r="L1969" s="81"/>
      <c r="M1969" s="81"/>
      <c r="N1969" s="81"/>
      <c r="O1969" s="82"/>
      <c r="P1969" s="81"/>
      <c r="Q1969" s="81"/>
      <c r="R1969" s="81"/>
      <c r="S1969" s="81"/>
      <c r="T1969" s="81"/>
      <c r="U1969" s="81">
        <f t="shared" si="123"/>
        <v>0</v>
      </c>
      <c r="V1969" s="81">
        <f>IFERROR(VLOOKUP(A1969,'Competitors Links &amp; Pricings'!A:G,3,0),"")</f>
        <v>15.3</v>
      </c>
      <c r="W1969" s="81">
        <f>IFERROR(VLOOKUP(A1969,'Competitors Links &amp; Pricings'!A:G,5,0),"")</f>
        <v>16.86</v>
      </c>
      <c r="X1969" s="81">
        <f>IFERROR(VLOOKUP(A1969,'Competitors Links &amp; Pricings'!A:G,7,0),"")</f>
        <v>16.86</v>
      </c>
      <c r="Y1969" s="81">
        <f>IFERROR(VLOOKUP(A1969,'Competitors Links &amp; Pricings'!A:L,8,0),"")</f>
        <v>8</v>
      </c>
      <c r="Z1969" s="81">
        <f>IFERROR(VLOOKUP(A1969,'Competitors Links &amp; Pricings'!A:L,9,0),"")</f>
        <v>1.5</v>
      </c>
      <c r="AA1969" s="81">
        <f>IFERROR(VLOOKUP(A1969,'Competitors Links &amp; Pricings'!A:L,10,0),"")</f>
        <v>0.1</v>
      </c>
      <c r="AB1969" s="81">
        <f>IFERROR(VLOOKUP(A1969,'Competitors Links &amp; Pricings'!A:L,11,0),"")</f>
        <v>1</v>
      </c>
    </row>
    <row r="1970" spans="1:28" s="83" customFormat="1" ht="12" x14ac:dyDescent="0.25">
      <c r="A1970" s="81" t="s">
        <v>5991</v>
      </c>
      <c r="B1970" s="89">
        <v>2.6</v>
      </c>
      <c r="C1970" s="89">
        <v>4.32</v>
      </c>
      <c r="D1970" s="106">
        <f t="shared" si="120"/>
        <v>0.39814814814814814</v>
      </c>
      <c r="E1970" s="90">
        <f t="shared" si="121"/>
        <v>0</v>
      </c>
      <c r="F1970" s="90">
        <f t="shared" si="122"/>
        <v>4.7</v>
      </c>
      <c r="G1970" s="82" t="s">
        <v>34</v>
      </c>
      <c r="H1970" s="81" t="s">
        <v>5992</v>
      </c>
      <c r="I1970" s="81" t="s">
        <v>5993</v>
      </c>
      <c r="J1970" s="81" t="s">
        <v>169</v>
      </c>
      <c r="K1970" s="81"/>
      <c r="L1970" s="81"/>
      <c r="M1970" s="81"/>
      <c r="N1970" s="81"/>
      <c r="O1970" s="82"/>
      <c r="P1970" s="81"/>
      <c r="Q1970" s="81"/>
      <c r="R1970" s="81"/>
      <c r="S1970" s="81"/>
      <c r="T1970" s="81"/>
      <c r="U1970" s="81">
        <f t="shared" si="123"/>
        <v>0</v>
      </c>
      <c r="V1970" s="81">
        <f>IFERROR(VLOOKUP(A1970,'Competitors Links &amp; Pricings'!A:G,3,0),"")</f>
        <v>4.7</v>
      </c>
      <c r="W1970" s="81" t="str">
        <f>IFERROR(VLOOKUP(A1970,'Competitors Links &amp; Pricings'!A:G,5,0),"")</f>
        <v xml:space="preserve"> </v>
      </c>
      <c r="X1970" s="81" t="str">
        <f>IFERROR(VLOOKUP(A1970,'Competitors Links &amp; Pricings'!A:G,7,0),"")</f>
        <v xml:space="preserve"> </v>
      </c>
      <c r="Y1970" s="81">
        <f>IFERROR(VLOOKUP(A1970,'Competitors Links &amp; Pricings'!A:L,8,0),"")</f>
        <v>5</v>
      </c>
      <c r="Z1970" s="81">
        <f>IFERROR(VLOOKUP(A1970,'Competitors Links &amp; Pricings'!A:L,9,0),"")</f>
        <v>5.25</v>
      </c>
      <c r="AA1970" s="81">
        <f>IFERROR(VLOOKUP(A1970,'Competitors Links &amp; Pricings'!A:L,10,0),"")</f>
        <v>2.04</v>
      </c>
      <c r="AB1970" s="81">
        <f>IFERROR(VLOOKUP(A1970,'Competitors Links &amp; Pricings'!A:L,11,0),"")</f>
        <v>5</v>
      </c>
    </row>
    <row r="1971" spans="1:28" s="83" customFormat="1" ht="12" x14ac:dyDescent="0.25">
      <c r="A1971" s="81" t="s">
        <v>5994</v>
      </c>
      <c r="B1971" s="89">
        <v>0.28999999999999998</v>
      </c>
      <c r="C1971" s="89">
        <v>0.35</v>
      </c>
      <c r="D1971" s="106">
        <f t="shared" si="120"/>
        <v>0.17142857142857143</v>
      </c>
      <c r="E1971" s="90">
        <f t="shared" si="121"/>
        <v>0</v>
      </c>
      <c r="F1971" s="90">
        <f t="shared" si="122"/>
        <v>0</v>
      </c>
      <c r="G1971" s="82" t="s">
        <v>34</v>
      </c>
      <c r="H1971" s="81" t="s">
        <v>16273</v>
      </c>
      <c r="I1971" s="81" t="s">
        <v>5995</v>
      </c>
      <c r="J1971" s="81" t="s">
        <v>2738</v>
      </c>
      <c r="K1971" s="81"/>
      <c r="L1971" s="81"/>
      <c r="M1971" s="81"/>
      <c r="N1971" s="81"/>
      <c r="O1971" s="82"/>
      <c r="P1971" s="81"/>
      <c r="Q1971" s="81"/>
      <c r="R1971" s="81"/>
      <c r="S1971" s="81"/>
      <c r="T1971" s="81"/>
      <c r="U1971" s="81">
        <f t="shared" si="123"/>
        <v>0</v>
      </c>
      <c r="V1971" s="81" t="str">
        <f>IFERROR(VLOOKUP(A1971,'Competitors Links &amp; Pricings'!A:G,3,0),"")</f>
        <v xml:space="preserve"> </v>
      </c>
      <c r="W1971" s="81" t="str">
        <f>IFERROR(VLOOKUP(A1971,'Competitors Links &amp; Pricings'!A:G,5,0),"")</f>
        <v xml:space="preserve"> </v>
      </c>
      <c r="X1971" s="81" t="str">
        <f>IFERROR(VLOOKUP(A1971,'Competitors Links &amp; Pricings'!A:G,7,0),"")</f>
        <v xml:space="preserve"> </v>
      </c>
      <c r="Y1971" s="81">
        <f>IFERROR(VLOOKUP(A1971,'Competitors Links &amp; Pricings'!A:L,8,0),"")</f>
        <v>1</v>
      </c>
      <c r="Z1971" s="81">
        <f>IFERROR(VLOOKUP(A1971,'Competitors Links &amp; Pricings'!A:L,9,0),"")</f>
        <v>1.5</v>
      </c>
      <c r="AA1971" s="81">
        <f>IFERROR(VLOOKUP(A1971,'Competitors Links &amp; Pricings'!A:L,10,0),"")</f>
        <v>0.55000000000000004</v>
      </c>
      <c r="AB1971" s="81">
        <f>IFERROR(VLOOKUP(A1971,'Competitors Links &amp; Pricings'!A:L,11,0),"")</f>
        <v>1</v>
      </c>
    </row>
    <row r="1972" spans="1:28" s="83" customFormat="1" ht="12" x14ac:dyDescent="0.25">
      <c r="A1972" s="81" t="s">
        <v>5996</v>
      </c>
      <c r="B1972" s="89">
        <v>31.42</v>
      </c>
      <c r="C1972" s="89">
        <v>41.5</v>
      </c>
      <c r="D1972" s="106">
        <f t="shared" si="120"/>
        <v>0.2428915662650602</v>
      </c>
      <c r="E1972" s="90">
        <f t="shared" si="121"/>
        <v>0</v>
      </c>
      <c r="F1972" s="90">
        <f t="shared" si="122"/>
        <v>0</v>
      </c>
      <c r="G1972" s="82" t="s">
        <v>34</v>
      </c>
      <c r="H1972" s="81" t="s">
        <v>14435</v>
      </c>
      <c r="I1972" s="81" t="s">
        <v>5997</v>
      </c>
      <c r="J1972" s="81" t="s">
        <v>169</v>
      </c>
      <c r="K1972" s="81"/>
      <c r="L1972" s="81"/>
      <c r="M1972" s="81"/>
      <c r="N1972" s="81"/>
      <c r="O1972" s="82"/>
      <c r="P1972" s="81"/>
      <c r="Q1972" s="81"/>
      <c r="R1972" s="81"/>
      <c r="S1972" s="81"/>
      <c r="T1972" s="81"/>
      <c r="U1972" s="81">
        <f t="shared" si="123"/>
        <v>0</v>
      </c>
      <c r="V1972" s="81" t="str">
        <f>IFERROR(VLOOKUP(A1972,'Competitors Links &amp; Pricings'!A:G,3,0),"")</f>
        <v xml:space="preserve"> </v>
      </c>
      <c r="W1972" s="81" t="str">
        <f>IFERROR(VLOOKUP(A1972,'Competitors Links &amp; Pricings'!A:G,5,0),"")</f>
        <v xml:space="preserve"> </v>
      </c>
      <c r="X1972" s="81" t="str">
        <f>IFERROR(VLOOKUP(A1972,'Competitors Links &amp; Pricings'!A:G,7,0),"")</f>
        <v xml:space="preserve"> </v>
      </c>
      <c r="Y1972" s="81">
        <f>IFERROR(VLOOKUP(A1972,'Competitors Links &amp; Pricings'!A:L,8,0),"")</f>
        <v>4</v>
      </c>
      <c r="Z1972" s="81">
        <f>IFERROR(VLOOKUP(A1972,'Competitors Links &amp; Pricings'!A:L,9,0),"")</f>
        <v>183</v>
      </c>
      <c r="AA1972" s="81">
        <f>IFERROR(VLOOKUP(A1972,'Competitors Links &amp; Pricings'!A:L,10,0),"")</f>
        <v>10</v>
      </c>
      <c r="AB1972" s="81">
        <f>IFERROR(VLOOKUP(A1972,'Competitors Links &amp; Pricings'!A:L,11,0),"")</f>
        <v>4</v>
      </c>
    </row>
    <row r="1973" spans="1:28" s="92" customFormat="1" ht="12" x14ac:dyDescent="0.25">
      <c r="A1973" s="91" t="s">
        <v>5998</v>
      </c>
      <c r="B1973" s="89">
        <v>13.9</v>
      </c>
      <c r="C1973" s="89">
        <v>16.75</v>
      </c>
      <c r="D1973" s="106">
        <f t="shared" si="120"/>
        <v>0.17014925373134326</v>
      </c>
      <c r="E1973" s="90">
        <f t="shared" si="121"/>
        <v>0</v>
      </c>
      <c r="F1973" s="90">
        <f t="shared" si="122"/>
        <v>17.25</v>
      </c>
      <c r="G1973" s="100" t="s">
        <v>262</v>
      </c>
      <c r="H1973" s="101" t="s">
        <v>5999</v>
      </c>
      <c r="I1973" s="101" t="s">
        <v>6000</v>
      </c>
      <c r="J1973" s="101" t="s">
        <v>169</v>
      </c>
      <c r="K1973" s="101"/>
      <c r="L1973" s="101"/>
      <c r="M1973" s="101"/>
      <c r="N1973" s="101"/>
      <c r="O1973" s="100"/>
      <c r="P1973" s="101"/>
      <c r="Q1973" s="101"/>
      <c r="R1973" s="101"/>
      <c r="S1973" s="101"/>
      <c r="T1973" s="101"/>
      <c r="U1973" s="81">
        <f t="shared" si="123"/>
        <v>0</v>
      </c>
      <c r="V1973" s="101">
        <f>IFERROR(VLOOKUP(A1973,'Competitors Links &amp; Pricings'!A:G,3,0),"")</f>
        <v>18.14</v>
      </c>
      <c r="W1973" s="101">
        <f>IFERROR(VLOOKUP(A1973,'Competitors Links &amp; Pricings'!A:G,5,0),"")</f>
        <v>17.25</v>
      </c>
      <c r="X1973" s="101">
        <f>IFERROR(VLOOKUP(A1973,'Competitors Links &amp; Pricings'!A:G,7,0),"")</f>
        <v>20</v>
      </c>
      <c r="Y1973" s="101">
        <f>IFERROR(VLOOKUP(A1973,'Competitors Links &amp; Pricings'!A:L,8,0),"")</f>
        <v>2.15</v>
      </c>
      <c r="Z1973" s="101">
        <f>IFERROR(VLOOKUP(A1973,'Competitors Links &amp; Pricings'!A:L,9,0),"")</f>
        <v>7</v>
      </c>
      <c r="AA1973" s="101">
        <f>IFERROR(VLOOKUP(A1973,'Competitors Links &amp; Pricings'!A:L,10,0),"")</f>
        <v>0.35</v>
      </c>
      <c r="AB1973" s="101">
        <f>IFERROR(VLOOKUP(A1973,'Competitors Links &amp; Pricings'!A:L,11,0),"")</f>
        <v>1</v>
      </c>
    </row>
    <row r="1974" spans="1:28" s="83" customFormat="1" ht="12" x14ac:dyDescent="0.25">
      <c r="A1974" s="81" t="s">
        <v>6001</v>
      </c>
      <c r="B1974" s="89">
        <v>13.9</v>
      </c>
      <c r="C1974" s="89">
        <v>16.559999999999999</v>
      </c>
      <c r="D1974" s="106">
        <f t="shared" si="120"/>
        <v>0.16062801932367141</v>
      </c>
      <c r="E1974" s="90">
        <f t="shared" si="121"/>
        <v>0</v>
      </c>
      <c r="F1974" s="90">
        <f t="shared" si="122"/>
        <v>15.6</v>
      </c>
      <c r="G1974" s="82" t="s">
        <v>34</v>
      </c>
      <c r="H1974" s="81" t="s">
        <v>6002</v>
      </c>
      <c r="I1974" s="81" t="s">
        <v>6003</v>
      </c>
      <c r="J1974" s="81" t="s">
        <v>169</v>
      </c>
      <c r="K1974" s="81"/>
      <c r="L1974" s="81"/>
      <c r="M1974" s="81"/>
      <c r="N1974" s="81"/>
      <c r="O1974" s="82"/>
      <c r="P1974" s="81"/>
      <c r="Q1974" s="81"/>
      <c r="R1974" s="81"/>
      <c r="S1974" s="81"/>
      <c r="T1974" s="81"/>
      <c r="U1974" s="81">
        <f t="shared" si="123"/>
        <v>0</v>
      </c>
      <c r="V1974" s="81">
        <f>IFERROR(VLOOKUP(A1974,'Competitors Links &amp; Pricings'!A:G,3,0),"")</f>
        <v>16.59</v>
      </c>
      <c r="W1974" s="81">
        <f>IFERROR(VLOOKUP(A1974,'Competitors Links &amp; Pricings'!A:G,5,0),"")</f>
        <v>15.6</v>
      </c>
      <c r="X1974" s="81">
        <f>IFERROR(VLOOKUP(A1974,'Competitors Links &amp; Pricings'!A:G,7,0),"")</f>
        <v>18.14</v>
      </c>
      <c r="Y1974" s="81">
        <f>IFERROR(VLOOKUP(A1974,'Competitors Links &amp; Pricings'!A:L,8,0),"")</f>
        <v>2.15</v>
      </c>
      <c r="Z1974" s="81">
        <f>IFERROR(VLOOKUP(A1974,'Competitors Links &amp; Pricings'!A:L,9,0),"")</f>
        <v>7</v>
      </c>
      <c r="AA1974" s="81">
        <f>IFERROR(VLOOKUP(A1974,'Competitors Links &amp; Pricings'!A:L,10,0),"")</f>
        <v>0.35</v>
      </c>
      <c r="AB1974" s="81">
        <f>IFERROR(VLOOKUP(A1974,'Competitors Links &amp; Pricings'!A:L,11,0),"")</f>
        <v>1</v>
      </c>
    </row>
    <row r="1975" spans="1:28" s="83" customFormat="1" ht="12" x14ac:dyDescent="0.25">
      <c r="A1975" s="81" t="s">
        <v>6004</v>
      </c>
      <c r="B1975" s="89">
        <v>0.47</v>
      </c>
      <c r="C1975" s="89">
        <v>0.56999999999999995</v>
      </c>
      <c r="D1975" s="106">
        <f t="shared" si="120"/>
        <v>0.17543859649122803</v>
      </c>
      <c r="E1975" s="90">
        <f t="shared" si="121"/>
        <v>0</v>
      </c>
      <c r="F1975" s="90">
        <f t="shared" si="122"/>
        <v>0.5</v>
      </c>
      <c r="G1975" s="82" t="s">
        <v>34</v>
      </c>
      <c r="H1975" s="81" t="s">
        <v>6005</v>
      </c>
      <c r="I1975" s="81" t="s">
        <v>6006</v>
      </c>
      <c r="J1975" s="81" t="s">
        <v>169</v>
      </c>
      <c r="K1975" s="81"/>
      <c r="L1975" s="81"/>
      <c r="M1975" s="81"/>
      <c r="N1975" s="81"/>
      <c r="O1975" s="82"/>
      <c r="P1975" s="81"/>
      <c r="Q1975" s="81"/>
      <c r="R1975" s="81"/>
      <c r="S1975" s="81"/>
      <c r="T1975" s="81"/>
      <c r="U1975" s="81">
        <f t="shared" si="123"/>
        <v>0</v>
      </c>
      <c r="V1975" s="81">
        <f>IFERROR(VLOOKUP(A1975,'Competitors Links &amp; Pricings'!A:G,3,0),"")</f>
        <v>0.56000000000000005</v>
      </c>
      <c r="W1975" s="81">
        <f>IFERROR(VLOOKUP(A1975,'Competitors Links &amp; Pricings'!A:G,5,0),"")</f>
        <v>0.5</v>
      </c>
      <c r="X1975" s="81">
        <f>IFERROR(VLOOKUP(A1975,'Competitors Links &amp; Pricings'!A:G,7,0),"")</f>
        <v>0.62</v>
      </c>
      <c r="Y1975" s="81">
        <f>IFERROR(VLOOKUP(A1975,'Competitors Links &amp; Pricings'!A:L,8,0),"")</f>
        <v>1</v>
      </c>
      <c r="Z1975" s="81">
        <f>IFERROR(VLOOKUP(A1975,'Competitors Links &amp; Pricings'!A:L,9,0),"")</f>
        <v>2</v>
      </c>
      <c r="AA1975" s="81">
        <f>IFERROR(VLOOKUP(A1975,'Competitors Links &amp; Pricings'!A:L,10,0),"")</f>
        <v>0.02</v>
      </c>
      <c r="AB1975" s="81">
        <f>IFERROR(VLOOKUP(A1975,'Competitors Links &amp; Pricings'!A:L,11,0),"")</f>
        <v>1</v>
      </c>
    </row>
    <row r="1976" spans="1:28" s="83" customFormat="1" ht="12" x14ac:dyDescent="0.25">
      <c r="A1976" s="81" t="s">
        <v>6007</v>
      </c>
      <c r="B1976" s="89">
        <v>2.54</v>
      </c>
      <c r="C1976" s="89">
        <v>3.45</v>
      </c>
      <c r="D1976" s="106">
        <f t="shared" si="120"/>
        <v>0.26376811594202904</v>
      </c>
      <c r="E1976" s="90">
        <f t="shared" si="121"/>
        <v>0</v>
      </c>
      <c r="F1976" s="90">
        <f t="shared" si="122"/>
        <v>3.79</v>
      </c>
      <c r="G1976" s="82" t="s">
        <v>527</v>
      </c>
      <c r="H1976" s="81" t="s">
        <v>6008</v>
      </c>
      <c r="I1976" s="81" t="s">
        <v>6009</v>
      </c>
      <c r="J1976" s="81" t="s">
        <v>6010</v>
      </c>
      <c r="K1976" s="81"/>
      <c r="L1976" s="81"/>
      <c r="M1976" s="81"/>
      <c r="N1976" s="81"/>
      <c r="O1976" s="82"/>
      <c r="P1976" s="81"/>
      <c r="Q1976" s="81"/>
      <c r="R1976" s="81"/>
      <c r="S1976" s="81"/>
      <c r="T1976" s="81"/>
      <c r="U1976" s="81">
        <f t="shared" si="123"/>
        <v>0</v>
      </c>
      <c r="V1976" s="81">
        <f>IFERROR(VLOOKUP(A1976,'Competitors Links &amp; Pricings'!A:G,3,0),"")</f>
        <v>3.79</v>
      </c>
      <c r="W1976" s="81" t="str">
        <f>IFERROR(VLOOKUP(A1976,'Competitors Links &amp; Pricings'!A:G,5,0),"")</f>
        <v xml:space="preserve"> </v>
      </c>
      <c r="X1976" s="81" t="str">
        <f>IFERROR(VLOOKUP(A1976,'Competitors Links &amp; Pricings'!A:G,7,0),"")</f>
        <v xml:space="preserve"> </v>
      </c>
      <c r="Y1976" s="81">
        <f>IFERROR(VLOOKUP(A1976,'Competitors Links &amp; Pricings'!A:L,8,0),"")</f>
        <v>7</v>
      </c>
      <c r="Z1976" s="81">
        <f>IFERROR(VLOOKUP(A1976,'Competitors Links &amp; Pricings'!A:L,9,0),"")</f>
        <v>16.7</v>
      </c>
      <c r="AA1976" s="81">
        <f>IFERROR(VLOOKUP(A1976,'Competitors Links &amp; Pricings'!A:L,10,0),"")</f>
        <v>2</v>
      </c>
      <c r="AB1976" s="81">
        <f>IFERROR(VLOOKUP(A1976,'Competitors Links &amp; Pricings'!A:L,11,0),"")</f>
        <v>6.2</v>
      </c>
    </row>
    <row r="1977" spans="1:28" s="83" customFormat="1" ht="12" x14ac:dyDescent="0.25">
      <c r="A1977" s="81" t="s">
        <v>6011</v>
      </c>
      <c r="B1977" s="89">
        <v>6.59</v>
      </c>
      <c r="C1977" s="89">
        <v>7.75</v>
      </c>
      <c r="D1977" s="106">
        <f t="shared" si="120"/>
        <v>0.14967741935483872</v>
      </c>
      <c r="E1977" s="90">
        <f t="shared" si="121"/>
        <v>0</v>
      </c>
      <c r="F1977" s="90">
        <f t="shared" si="122"/>
        <v>7.7</v>
      </c>
      <c r="G1977" s="82" t="s">
        <v>34</v>
      </c>
      <c r="H1977" s="81">
        <v>12801</v>
      </c>
      <c r="I1977" s="81" t="s">
        <v>6012</v>
      </c>
      <c r="J1977" s="81" t="s">
        <v>5653</v>
      </c>
      <c r="K1977" s="81"/>
      <c r="L1977" s="81"/>
      <c r="M1977" s="81"/>
      <c r="N1977" s="81"/>
      <c r="O1977" s="82"/>
      <c r="P1977" s="81"/>
      <c r="Q1977" s="81"/>
      <c r="R1977" s="81"/>
      <c r="S1977" s="81"/>
      <c r="T1977" s="81"/>
      <c r="U1977" s="81">
        <f t="shared" si="123"/>
        <v>0</v>
      </c>
      <c r="V1977" s="81">
        <f>IFERROR(VLOOKUP(A1977,'Competitors Links &amp; Pricings'!A:G,3,0),"")</f>
        <v>7.7</v>
      </c>
      <c r="W1977" s="81">
        <f>IFERROR(VLOOKUP(A1977,'Competitors Links &amp; Pricings'!A:G,5,0),"")</f>
        <v>7.7</v>
      </c>
      <c r="X1977" s="81">
        <f>IFERROR(VLOOKUP(A1977,'Competitors Links &amp; Pricings'!A:G,7,0),"")</f>
        <v>7.87</v>
      </c>
      <c r="Y1977" s="81">
        <f>IFERROR(VLOOKUP(A1977,'Competitors Links &amp; Pricings'!A:L,8,0),"")</f>
        <v>9</v>
      </c>
      <c r="Z1977" s="81">
        <f>IFERROR(VLOOKUP(A1977,'Competitors Links &amp; Pricings'!A:L,9,0),"")</f>
        <v>12</v>
      </c>
      <c r="AA1977" s="81">
        <f>IFERROR(VLOOKUP(A1977,'Competitors Links &amp; Pricings'!A:L,10,0),"")</f>
        <v>0.5</v>
      </c>
      <c r="AB1977" s="81">
        <f>IFERROR(VLOOKUP(A1977,'Competitors Links &amp; Pricings'!A:L,11,0),"")</f>
        <v>0.1</v>
      </c>
    </row>
    <row r="1978" spans="1:28" s="83" customFormat="1" ht="12" x14ac:dyDescent="0.25">
      <c r="A1978" s="81" t="s">
        <v>6013</v>
      </c>
      <c r="B1978" s="89">
        <v>33.24</v>
      </c>
      <c r="C1978" s="89">
        <v>40.5</v>
      </c>
      <c r="D1978" s="106">
        <f t="shared" si="120"/>
        <v>0.1792592592592592</v>
      </c>
      <c r="E1978" s="90">
        <f t="shared" si="121"/>
        <v>0</v>
      </c>
      <c r="F1978" s="90">
        <f t="shared" si="122"/>
        <v>2.88</v>
      </c>
      <c r="G1978" s="82" t="s">
        <v>34</v>
      </c>
      <c r="H1978" s="81" t="s">
        <v>15308</v>
      </c>
      <c r="I1978" s="81" t="s">
        <v>6014</v>
      </c>
      <c r="J1978" s="81" t="s">
        <v>5612</v>
      </c>
      <c r="K1978" s="81"/>
      <c r="L1978" s="81"/>
      <c r="M1978" s="81"/>
      <c r="N1978" s="81"/>
      <c r="O1978" s="82"/>
      <c r="P1978" s="81"/>
      <c r="Q1978" s="81"/>
      <c r="R1978" s="81"/>
      <c r="S1978" s="81"/>
      <c r="T1978" s="81"/>
      <c r="U1978" s="81">
        <f t="shared" si="123"/>
        <v>0</v>
      </c>
      <c r="V1978" s="81">
        <f>IFERROR(VLOOKUP(A1978,'Competitors Links &amp; Pricings'!A:G,3,0),"")</f>
        <v>2.88</v>
      </c>
      <c r="W1978" s="81" t="str">
        <f>IFERROR(VLOOKUP(A1978,'Competitors Links &amp; Pricings'!A:G,5,0),"")</f>
        <v xml:space="preserve"> </v>
      </c>
      <c r="X1978" s="81" t="str">
        <f>IFERROR(VLOOKUP(A1978,'Competitors Links &amp; Pricings'!A:G,7,0),"")</f>
        <v xml:space="preserve"> </v>
      </c>
      <c r="Y1978" s="81">
        <f>IFERROR(VLOOKUP(A1978,'Competitors Links &amp; Pricings'!A:L,8,0),"")</f>
        <v>1.5</v>
      </c>
      <c r="Z1978" s="81">
        <f>IFERROR(VLOOKUP(A1978,'Competitors Links &amp; Pricings'!A:L,9,0),"")</f>
        <v>92</v>
      </c>
      <c r="AA1978" s="81">
        <f>IFERROR(VLOOKUP(A1978,'Competitors Links &amp; Pricings'!A:L,10,0),"")</f>
        <v>12.17</v>
      </c>
      <c r="AB1978" s="81">
        <f>IFERROR(VLOOKUP(A1978,'Competitors Links &amp; Pricings'!A:L,11,0),"")</f>
        <v>1.5</v>
      </c>
    </row>
    <row r="1979" spans="1:28" s="83" customFormat="1" ht="12" x14ac:dyDescent="0.25">
      <c r="A1979" s="81" t="s">
        <v>6015</v>
      </c>
      <c r="B1979" s="89">
        <v>2.6</v>
      </c>
      <c r="C1979" s="89">
        <v>3.23</v>
      </c>
      <c r="D1979" s="106">
        <f t="shared" si="120"/>
        <v>0.19504643962848295</v>
      </c>
      <c r="E1979" s="90">
        <f t="shared" si="121"/>
        <v>0</v>
      </c>
      <c r="F1979" s="90">
        <f t="shared" si="122"/>
        <v>4.37</v>
      </c>
      <c r="G1979" s="82" t="s">
        <v>34</v>
      </c>
      <c r="H1979" s="81" t="s">
        <v>16047</v>
      </c>
      <c r="I1979" s="81" t="s">
        <v>6016</v>
      </c>
      <c r="J1979" s="81" t="s">
        <v>169</v>
      </c>
      <c r="K1979" s="81"/>
      <c r="L1979" s="81"/>
      <c r="M1979" s="81"/>
      <c r="N1979" s="81"/>
      <c r="O1979" s="82"/>
      <c r="P1979" s="81"/>
      <c r="Q1979" s="81"/>
      <c r="R1979" s="81"/>
      <c r="S1979" s="81"/>
      <c r="T1979" s="81"/>
      <c r="U1979" s="81">
        <f t="shared" si="123"/>
        <v>0</v>
      </c>
      <c r="V1979" s="81">
        <f>IFERROR(VLOOKUP(A1979,'Competitors Links &amp; Pricings'!A:G,3,0),"")</f>
        <v>4.37</v>
      </c>
      <c r="W1979" s="81" t="str">
        <f>IFERROR(VLOOKUP(A1979,'Competitors Links &amp; Pricings'!A:G,5,0),"")</f>
        <v xml:space="preserve"> </v>
      </c>
      <c r="X1979" s="81" t="str">
        <f>IFERROR(VLOOKUP(A1979,'Competitors Links &amp; Pricings'!A:G,7,0),"")</f>
        <v xml:space="preserve"> </v>
      </c>
      <c r="Y1979" s="81">
        <f>IFERROR(VLOOKUP(A1979,'Competitors Links &amp; Pricings'!A:L,8,0),"")</f>
        <v>14</v>
      </c>
      <c r="Z1979" s="81">
        <f>IFERROR(VLOOKUP(A1979,'Competitors Links &amp; Pricings'!A:L,9,0),"")</f>
        <v>9</v>
      </c>
      <c r="AA1979" s="81">
        <f>IFERROR(VLOOKUP(A1979,'Competitors Links &amp; Pricings'!A:L,10,0),"")</f>
        <v>0.45</v>
      </c>
      <c r="AB1979" s="81">
        <f>IFERROR(VLOOKUP(A1979,'Competitors Links &amp; Pricings'!A:L,11,0),"")</f>
        <v>1.5</v>
      </c>
    </row>
    <row r="1980" spans="1:28" s="83" customFormat="1" ht="12" x14ac:dyDescent="0.25">
      <c r="A1980" s="81" t="s">
        <v>6017</v>
      </c>
      <c r="B1980" s="89">
        <v>25.65</v>
      </c>
      <c r="C1980" s="89">
        <v>29</v>
      </c>
      <c r="D1980" s="106">
        <f t="shared" ref="D1980:D2042" si="124">(C1980-B1980)/C1980</f>
        <v>0.1155172413793104</v>
      </c>
      <c r="E1980" s="90">
        <f t="shared" si="121"/>
        <v>0</v>
      </c>
      <c r="F1980" s="90">
        <f t="shared" si="122"/>
        <v>31.52</v>
      </c>
      <c r="G1980" s="82" t="s">
        <v>34</v>
      </c>
      <c r="H1980" s="81" t="s">
        <v>6018</v>
      </c>
      <c r="I1980" s="81" t="s">
        <v>6019</v>
      </c>
      <c r="J1980" s="81" t="s">
        <v>135</v>
      </c>
      <c r="K1980" s="81"/>
      <c r="L1980" s="81"/>
      <c r="M1980" s="81"/>
      <c r="N1980" s="81"/>
      <c r="O1980" s="82"/>
      <c r="P1980" s="81"/>
      <c r="Q1980" s="81"/>
      <c r="R1980" s="81"/>
      <c r="S1980" s="81"/>
      <c r="T1980" s="81"/>
      <c r="U1980" s="81">
        <f t="shared" si="123"/>
        <v>0</v>
      </c>
      <c r="V1980" s="81">
        <f>IFERROR(VLOOKUP(A1980,'Competitors Links &amp; Pricings'!A:G,3,0),"")</f>
        <v>31.52</v>
      </c>
      <c r="W1980" s="81" t="str">
        <f>IFERROR(VLOOKUP(A1980,'Competitors Links &amp; Pricings'!A:G,5,0),"")</f>
        <v xml:space="preserve"> </v>
      </c>
      <c r="X1980" s="81" t="str">
        <f>IFERROR(VLOOKUP(A1980,'Competitors Links &amp; Pricings'!A:G,7,0),"")</f>
        <v xml:space="preserve"> </v>
      </c>
      <c r="Y1980" s="81">
        <f>IFERROR(VLOOKUP(A1980,'Competitors Links &amp; Pricings'!A:L,8,0),"")</f>
        <v>12</v>
      </c>
      <c r="Z1980" s="81">
        <f>IFERROR(VLOOKUP(A1980,'Competitors Links &amp; Pricings'!A:L,9,0),"")</f>
        <v>12</v>
      </c>
      <c r="AA1980" s="81">
        <f>IFERROR(VLOOKUP(A1980,'Competitors Links &amp; Pricings'!A:L,10,0),"")</f>
        <v>3</v>
      </c>
      <c r="AB1980" s="81">
        <f>IFERROR(VLOOKUP(A1980,'Competitors Links &amp; Pricings'!A:L,11,0),"")</f>
        <v>12</v>
      </c>
    </row>
    <row r="1981" spans="1:28" s="83" customFormat="1" ht="12" x14ac:dyDescent="0.25">
      <c r="A1981" s="81" t="s">
        <v>6020</v>
      </c>
      <c r="B1981" s="89">
        <v>2.77</v>
      </c>
      <c r="C1981" s="89">
        <v>3.4</v>
      </c>
      <c r="D1981" s="106">
        <f t="shared" si="124"/>
        <v>0.1852941176470588</v>
      </c>
      <c r="E1981" s="90">
        <f t="shared" si="121"/>
        <v>0</v>
      </c>
      <c r="F1981" s="90">
        <f t="shared" si="122"/>
        <v>3.7</v>
      </c>
      <c r="G1981" s="82" t="s">
        <v>34</v>
      </c>
      <c r="H1981" s="81" t="s">
        <v>15740</v>
      </c>
      <c r="I1981" s="81" t="s">
        <v>6021</v>
      </c>
      <c r="J1981" s="81" t="s">
        <v>5588</v>
      </c>
      <c r="K1981" s="81"/>
      <c r="L1981" s="81"/>
      <c r="M1981" s="81"/>
      <c r="N1981" s="81"/>
      <c r="O1981" s="82"/>
      <c r="P1981" s="81"/>
      <c r="Q1981" s="81"/>
      <c r="R1981" s="81"/>
      <c r="S1981" s="81"/>
      <c r="T1981" s="81"/>
      <c r="U1981" s="81">
        <f t="shared" si="123"/>
        <v>0</v>
      </c>
      <c r="V1981" s="81">
        <f>IFERROR(VLOOKUP(A1981,'Competitors Links &amp; Pricings'!A:G,3,0),"")</f>
        <v>3.79</v>
      </c>
      <c r="W1981" s="81">
        <f>IFERROR(VLOOKUP(A1981,'Competitors Links &amp; Pricings'!A:G,5,0),"")</f>
        <v>3.7</v>
      </c>
      <c r="X1981" s="81" t="str">
        <f>IFERROR(VLOOKUP(A1981,'Competitors Links &amp; Pricings'!A:G,7,0),"")</f>
        <v xml:space="preserve"> </v>
      </c>
      <c r="Y1981" s="81">
        <f>IFERROR(VLOOKUP(A1981,'Competitors Links &amp; Pricings'!A:L,8,0),"")</f>
        <v>2</v>
      </c>
      <c r="Z1981" s="81">
        <f>IFERROR(VLOOKUP(A1981,'Competitors Links &amp; Pricings'!A:L,9,0),"")</f>
        <v>2</v>
      </c>
      <c r="AA1981" s="81">
        <f>IFERROR(VLOOKUP(A1981,'Competitors Links &amp; Pricings'!A:L,10,0),"")</f>
        <v>0.2</v>
      </c>
      <c r="AB1981" s="81">
        <f>IFERROR(VLOOKUP(A1981,'Competitors Links &amp; Pricings'!A:L,11,0),"")</f>
        <v>1.5</v>
      </c>
    </row>
    <row r="1982" spans="1:28" s="83" customFormat="1" ht="12" x14ac:dyDescent="0.25">
      <c r="A1982" s="81" t="s">
        <v>6022</v>
      </c>
      <c r="B1982" s="89">
        <v>11.6</v>
      </c>
      <c r="C1982" s="89">
        <v>14.1</v>
      </c>
      <c r="D1982" s="106">
        <f t="shared" si="124"/>
        <v>0.1773049645390071</v>
      </c>
      <c r="E1982" s="90">
        <f t="shared" si="121"/>
        <v>0</v>
      </c>
      <c r="F1982" s="90">
        <f t="shared" si="122"/>
        <v>12.38</v>
      </c>
      <c r="G1982" s="82" t="s">
        <v>50</v>
      </c>
      <c r="H1982" s="81" t="s">
        <v>4849</v>
      </c>
      <c r="I1982" s="81" t="s">
        <v>6023</v>
      </c>
      <c r="J1982" s="81" t="s">
        <v>169</v>
      </c>
      <c r="K1982" s="81"/>
      <c r="L1982" s="81"/>
      <c r="M1982" s="81"/>
      <c r="N1982" s="81"/>
      <c r="O1982" s="82"/>
      <c r="P1982" s="81"/>
      <c r="Q1982" s="81"/>
      <c r="R1982" s="81"/>
      <c r="S1982" s="81"/>
      <c r="T1982" s="81"/>
      <c r="U1982" s="81">
        <f t="shared" si="123"/>
        <v>0</v>
      </c>
      <c r="V1982" s="81">
        <f>IFERROR(VLOOKUP(A1982,'Competitors Links &amp; Pricings'!A:G,3,0),"")</f>
        <v>12.38</v>
      </c>
      <c r="W1982" s="81">
        <f>IFERROR(VLOOKUP(A1982,'Competitors Links &amp; Pricings'!A:G,5,0),"")</f>
        <v>16.13</v>
      </c>
      <c r="X1982" s="81" t="str">
        <f>IFERROR(VLOOKUP(A1982,'Competitors Links &amp; Pricings'!A:G,7,0),"")</f>
        <v xml:space="preserve"> </v>
      </c>
      <c r="Y1982" s="81">
        <f>IFERROR(VLOOKUP(A1982,'Competitors Links &amp; Pricings'!A:L,8,0),"")</f>
        <v>13</v>
      </c>
      <c r="Z1982" s="81">
        <f>IFERROR(VLOOKUP(A1982,'Competitors Links &amp; Pricings'!A:L,9,0),"")</f>
        <v>19</v>
      </c>
      <c r="AA1982" s="81">
        <f>IFERROR(VLOOKUP(A1982,'Competitors Links &amp; Pricings'!A:L,10,0),"")</f>
        <v>1</v>
      </c>
      <c r="AB1982" s="81">
        <f>IFERROR(VLOOKUP(A1982,'Competitors Links &amp; Pricings'!A:L,11,0),"")</f>
        <v>3</v>
      </c>
    </row>
    <row r="1983" spans="1:28" s="83" customFormat="1" ht="12" x14ac:dyDescent="0.25">
      <c r="A1983" s="81" t="s">
        <v>6024</v>
      </c>
      <c r="B1983" s="89">
        <v>0.88</v>
      </c>
      <c r="C1983" s="89">
        <v>0.97</v>
      </c>
      <c r="D1983" s="106">
        <f t="shared" si="124"/>
        <v>9.2783505154639151E-2</v>
      </c>
      <c r="E1983" s="90">
        <f t="shared" si="121"/>
        <v>0</v>
      </c>
      <c r="F1983" s="90">
        <f t="shared" si="122"/>
        <v>1.05</v>
      </c>
      <c r="G1983" s="82" t="s">
        <v>34</v>
      </c>
      <c r="H1983" s="81" t="s">
        <v>6025</v>
      </c>
      <c r="I1983" s="81" t="s">
        <v>6026</v>
      </c>
      <c r="J1983" s="81" t="s">
        <v>135</v>
      </c>
      <c r="K1983" s="81"/>
      <c r="L1983" s="81"/>
      <c r="M1983" s="81"/>
      <c r="N1983" s="81"/>
      <c r="O1983" s="82"/>
      <c r="P1983" s="81"/>
      <c r="Q1983" s="81"/>
      <c r="R1983" s="81"/>
      <c r="S1983" s="81"/>
      <c r="T1983" s="81"/>
      <c r="U1983" s="81">
        <f t="shared" si="123"/>
        <v>0</v>
      </c>
      <c r="V1983" s="81">
        <f>IFERROR(VLOOKUP(A1983,'Competitors Links &amp; Pricings'!A:G,3,0),"")</f>
        <v>1.05</v>
      </c>
      <c r="W1983" s="81" t="str">
        <f>IFERROR(VLOOKUP(A1983,'Competitors Links &amp; Pricings'!A:G,5,0),"")</f>
        <v xml:space="preserve"> </v>
      </c>
      <c r="X1983" s="81" t="str">
        <f>IFERROR(VLOOKUP(A1983,'Competitors Links &amp; Pricings'!A:G,7,0),"")</f>
        <v xml:space="preserve"> </v>
      </c>
      <c r="Y1983" s="81">
        <f>IFERROR(VLOOKUP(A1983,'Competitors Links &amp; Pricings'!A:L,8,0),"")</f>
        <v>8</v>
      </c>
      <c r="Z1983" s="81">
        <f>IFERROR(VLOOKUP(A1983,'Competitors Links &amp; Pricings'!A:L,9,0),"")</f>
        <v>17</v>
      </c>
      <c r="AA1983" s="81">
        <f>IFERROR(VLOOKUP(A1983,'Competitors Links &amp; Pricings'!A:L,10,0),"")</f>
        <v>0.25</v>
      </c>
      <c r="AB1983" s="81">
        <f>IFERROR(VLOOKUP(A1983,'Competitors Links &amp; Pricings'!A:L,11,0),"")</f>
        <v>7</v>
      </c>
    </row>
    <row r="1984" spans="1:28" s="83" customFormat="1" ht="12" x14ac:dyDescent="0.25">
      <c r="A1984" s="81" t="s">
        <v>6027</v>
      </c>
      <c r="B1984" s="89">
        <v>11.6</v>
      </c>
      <c r="C1984" s="89">
        <v>14.15</v>
      </c>
      <c r="D1984" s="106">
        <f t="shared" si="124"/>
        <v>0.18021201413427568</v>
      </c>
      <c r="E1984" s="90">
        <f t="shared" si="121"/>
        <v>0</v>
      </c>
      <c r="F1984" s="90">
        <f t="shared" si="122"/>
        <v>12.38</v>
      </c>
      <c r="G1984" s="82" t="s">
        <v>50</v>
      </c>
      <c r="H1984" s="81" t="s">
        <v>4837</v>
      </c>
      <c r="I1984" s="81" t="s">
        <v>6028</v>
      </c>
      <c r="J1984" s="81" t="s">
        <v>169</v>
      </c>
      <c r="K1984" s="81"/>
      <c r="L1984" s="81"/>
      <c r="M1984" s="81"/>
      <c r="N1984" s="81"/>
      <c r="O1984" s="82"/>
      <c r="P1984" s="81"/>
      <c r="Q1984" s="81"/>
      <c r="R1984" s="81"/>
      <c r="S1984" s="81"/>
      <c r="T1984" s="81"/>
      <c r="U1984" s="81">
        <f t="shared" si="123"/>
        <v>0</v>
      </c>
      <c r="V1984" s="81">
        <f>IFERROR(VLOOKUP(A1984,'Competitors Links &amp; Pricings'!A:G,3,0),"")</f>
        <v>12.38</v>
      </c>
      <c r="W1984" s="81">
        <f>IFERROR(VLOOKUP(A1984,'Competitors Links &amp; Pricings'!A:G,5,0),"")</f>
        <v>16.13</v>
      </c>
      <c r="X1984" s="81">
        <f>IFERROR(VLOOKUP(A1984,'Competitors Links &amp; Pricings'!A:G,7,0),"")</f>
        <v>17</v>
      </c>
      <c r="Y1984" s="81">
        <f>IFERROR(VLOOKUP(A1984,'Competitors Links &amp; Pricings'!A:L,8,0),"")</f>
        <v>13.25</v>
      </c>
      <c r="Z1984" s="81">
        <f>IFERROR(VLOOKUP(A1984,'Competitors Links &amp; Pricings'!A:L,9,0),"")</f>
        <v>18</v>
      </c>
      <c r="AA1984" s="81">
        <f>IFERROR(VLOOKUP(A1984,'Competitors Links &amp; Pricings'!A:L,10,0),"")</f>
        <v>1</v>
      </c>
      <c r="AB1984" s="81">
        <f>IFERROR(VLOOKUP(A1984,'Competitors Links &amp; Pricings'!A:L,11,0),"")</f>
        <v>3</v>
      </c>
    </row>
    <row r="1985" spans="1:28" s="83" customFormat="1" ht="12" x14ac:dyDescent="0.25">
      <c r="A1985" s="81" t="s">
        <v>6029</v>
      </c>
      <c r="B1985" s="89">
        <v>2.97</v>
      </c>
      <c r="C1985" s="89">
        <v>3.9</v>
      </c>
      <c r="D1985" s="106">
        <f t="shared" si="124"/>
        <v>0.23846153846153839</v>
      </c>
      <c r="E1985" s="90">
        <f t="shared" si="121"/>
        <v>0</v>
      </c>
      <c r="F1985" s="90">
        <f t="shared" si="122"/>
        <v>0</v>
      </c>
      <c r="G1985" s="82" t="s">
        <v>34</v>
      </c>
      <c r="H1985" s="81" t="s">
        <v>25867</v>
      </c>
      <c r="I1985" s="81" t="s">
        <v>6030</v>
      </c>
      <c r="J1985" s="81" t="s">
        <v>5588</v>
      </c>
      <c r="K1985" s="81"/>
      <c r="L1985" s="81"/>
      <c r="M1985" s="81"/>
      <c r="N1985" s="81"/>
      <c r="O1985" s="82"/>
      <c r="P1985" s="81"/>
      <c r="Q1985" s="81"/>
      <c r="R1985" s="81"/>
      <c r="S1985" s="81"/>
      <c r="T1985" s="81"/>
      <c r="U1985" s="81">
        <f t="shared" si="123"/>
        <v>0</v>
      </c>
      <c r="V1985" s="81" t="str">
        <f>IFERROR(VLOOKUP(A1985,'Competitors Links &amp; Pricings'!A:G,3,0),"")</f>
        <v xml:space="preserve"> </v>
      </c>
      <c r="W1985" s="81" t="str">
        <f>IFERROR(VLOOKUP(A1985,'Competitors Links &amp; Pricings'!A:G,5,0),"")</f>
        <v xml:space="preserve"> </v>
      </c>
      <c r="X1985" s="81" t="str">
        <f>IFERROR(VLOOKUP(A1985,'Competitors Links &amp; Pricings'!A:G,7,0),"")</f>
        <v xml:space="preserve"> </v>
      </c>
      <c r="Y1985" s="81">
        <f>IFERROR(VLOOKUP(A1985,'Competitors Links &amp; Pricings'!A:L,8,0),"")</f>
        <v>2</v>
      </c>
      <c r="Z1985" s="81">
        <f>IFERROR(VLOOKUP(A1985,'Competitors Links &amp; Pricings'!A:L,9,0),"")</f>
        <v>2</v>
      </c>
      <c r="AA1985" s="81">
        <f>IFERROR(VLOOKUP(A1985,'Competitors Links &amp; Pricings'!A:L,10,0),"")</f>
        <v>0.1</v>
      </c>
      <c r="AB1985" s="81">
        <f>IFERROR(VLOOKUP(A1985,'Competitors Links &amp; Pricings'!A:L,11,0),"")</f>
        <v>1</v>
      </c>
    </row>
    <row r="1986" spans="1:28" s="83" customFormat="1" ht="12" x14ac:dyDescent="0.25">
      <c r="A1986" s="81" t="s">
        <v>6031</v>
      </c>
      <c r="B1986" s="89">
        <v>4.49</v>
      </c>
      <c r="C1986" s="89">
        <v>5.36</v>
      </c>
      <c r="D1986" s="106">
        <f t="shared" si="124"/>
        <v>0.16231343283582089</v>
      </c>
      <c r="E1986" s="90">
        <f t="shared" ref="E1986:E2049" si="125">MIN(K1986:T1986)</f>
        <v>0</v>
      </c>
      <c r="F1986" s="90">
        <f t="shared" ref="F1986:F2049" si="126">MIN(V1986:X1986)</f>
        <v>5.25</v>
      </c>
      <c r="G1986" s="82" t="s">
        <v>34</v>
      </c>
      <c r="H1986" s="81" t="s">
        <v>6032</v>
      </c>
      <c r="I1986" s="81" t="s">
        <v>6033</v>
      </c>
      <c r="J1986" s="81" t="s">
        <v>3591</v>
      </c>
      <c r="K1986" s="81"/>
      <c r="L1986" s="81"/>
      <c r="M1986" s="81"/>
      <c r="N1986" s="81"/>
      <c r="O1986" s="82"/>
      <c r="P1986" s="81"/>
      <c r="Q1986" s="81"/>
      <c r="R1986" s="81"/>
      <c r="S1986" s="81"/>
      <c r="T1986" s="81"/>
      <c r="U1986" s="81">
        <f t="shared" si="123"/>
        <v>0</v>
      </c>
      <c r="V1986" s="81">
        <f>IFERROR(VLOOKUP(A1986,'Competitors Links &amp; Pricings'!A:G,3,0),"")</f>
        <v>5.25</v>
      </c>
      <c r="W1986" s="81">
        <f>IFERROR(VLOOKUP(A1986,'Competitors Links &amp; Pricings'!A:G,5,0),"")</f>
        <v>8.31</v>
      </c>
      <c r="X1986" s="81">
        <f>IFERROR(VLOOKUP(A1986,'Competitors Links &amp; Pricings'!A:G,7,0),"")</f>
        <v>5.95</v>
      </c>
      <c r="Y1986" s="81">
        <f>IFERROR(VLOOKUP(A1986,'Competitors Links &amp; Pricings'!A:L,8,0),"")</f>
        <v>2.25</v>
      </c>
      <c r="Z1986" s="81">
        <f>IFERROR(VLOOKUP(A1986,'Competitors Links &amp; Pricings'!A:L,9,0),"")</f>
        <v>6</v>
      </c>
      <c r="AA1986" s="81">
        <f>IFERROR(VLOOKUP(A1986,'Competitors Links &amp; Pricings'!A:L,10,0),"")</f>
        <v>0.52</v>
      </c>
      <c r="AB1986" s="81">
        <f>IFERROR(VLOOKUP(A1986,'Competitors Links &amp; Pricings'!A:L,11,0),"")</f>
        <v>1.65</v>
      </c>
    </row>
    <row r="1987" spans="1:28" s="83" customFormat="1" ht="12" x14ac:dyDescent="0.25">
      <c r="A1987" s="81" t="s">
        <v>6034</v>
      </c>
      <c r="B1987" s="89">
        <v>15.51</v>
      </c>
      <c r="C1987" s="89">
        <v>21.26</v>
      </c>
      <c r="D1987" s="106">
        <f t="shared" si="124"/>
        <v>0.27046095954844784</v>
      </c>
      <c r="E1987" s="90">
        <f t="shared" si="125"/>
        <v>0</v>
      </c>
      <c r="F1987" s="90">
        <f t="shared" si="126"/>
        <v>23.11</v>
      </c>
      <c r="G1987" s="82" t="s">
        <v>34</v>
      </c>
      <c r="H1987" s="81" t="s">
        <v>6035</v>
      </c>
      <c r="I1987" s="81" t="s">
        <v>6036</v>
      </c>
      <c r="J1987" s="81" t="s">
        <v>135</v>
      </c>
      <c r="K1987" s="81"/>
      <c r="L1987" s="81"/>
      <c r="M1987" s="81"/>
      <c r="N1987" s="81"/>
      <c r="O1987" s="82"/>
      <c r="P1987" s="81"/>
      <c r="Q1987" s="81"/>
      <c r="R1987" s="81"/>
      <c r="S1987" s="81"/>
      <c r="T1987" s="81"/>
      <c r="U1987" s="81">
        <f t="shared" ref="U1987:U2050" si="127">COUNTIF(K1987:T1987,"&gt;0")</f>
        <v>0</v>
      </c>
      <c r="V1987" s="81">
        <f>IFERROR(VLOOKUP(A1987,'Competitors Links &amp; Pricings'!A:G,3,0),"")</f>
        <v>23.11</v>
      </c>
      <c r="W1987" s="81" t="str">
        <f>IFERROR(VLOOKUP(A1987,'Competitors Links &amp; Pricings'!A:G,5,0),"")</f>
        <v xml:space="preserve"> </v>
      </c>
      <c r="X1987" s="81" t="str">
        <f>IFERROR(VLOOKUP(A1987,'Competitors Links &amp; Pricings'!A:G,7,0),"")</f>
        <v xml:space="preserve"> </v>
      </c>
      <c r="Y1987" s="81">
        <f>IFERROR(VLOOKUP(A1987,'Competitors Links &amp; Pricings'!A:L,8,0),"")</f>
        <v>22</v>
      </c>
      <c r="Z1987" s="81">
        <f>IFERROR(VLOOKUP(A1987,'Competitors Links &amp; Pricings'!A:L,9,0),"")</f>
        <v>75</v>
      </c>
      <c r="AA1987" s="81">
        <f>IFERROR(VLOOKUP(A1987,'Competitors Links &amp; Pricings'!A:L,10,0),"")</f>
        <v>5.92</v>
      </c>
      <c r="AB1987" s="81">
        <f>IFERROR(VLOOKUP(A1987,'Competitors Links &amp; Pricings'!A:L,11,0),"")</f>
        <v>20</v>
      </c>
    </row>
    <row r="1988" spans="1:28" s="83" customFormat="1" ht="12" x14ac:dyDescent="0.25">
      <c r="A1988" s="81" t="s">
        <v>6037</v>
      </c>
      <c r="B1988" s="89">
        <v>0.48</v>
      </c>
      <c r="C1988" s="89">
        <v>0.63</v>
      </c>
      <c r="D1988" s="106">
        <f t="shared" si="124"/>
        <v>0.23809523809523814</v>
      </c>
      <c r="E1988" s="90">
        <f t="shared" si="125"/>
        <v>0</v>
      </c>
      <c r="F1988" s="90">
        <f t="shared" si="126"/>
        <v>0</v>
      </c>
      <c r="G1988" s="82" t="s">
        <v>34</v>
      </c>
      <c r="H1988" s="81" t="s">
        <v>16063</v>
      </c>
      <c r="I1988" s="81" t="s">
        <v>6038</v>
      </c>
      <c r="J1988" s="81" t="s">
        <v>2738</v>
      </c>
      <c r="K1988" s="81"/>
      <c r="L1988" s="81"/>
      <c r="M1988" s="81"/>
      <c r="N1988" s="81"/>
      <c r="O1988" s="82"/>
      <c r="P1988" s="81"/>
      <c r="Q1988" s="81"/>
      <c r="R1988" s="81"/>
      <c r="S1988" s="81"/>
      <c r="T1988" s="81"/>
      <c r="U1988" s="81">
        <f t="shared" si="127"/>
        <v>0</v>
      </c>
      <c r="V1988" s="81" t="str">
        <f>IFERROR(VLOOKUP(A1988,'Competitors Links &amp; Pricings'!A:G,3,0),"")</f>
        <v xml:space="preserve"> </v>
      </c>
      <c r="W1988" s="81" t="str">
        <f>IFERROR(VLOOKUP(A1988,'Competitors Links &amp; Pricings'!A:G,5,0),"")</f>
        <v xml:space="preserve"> </v>
      </c>
      <c r="X1988" s="81" t="str">
        <f>IFERROR(VLOOKUP(A1988,'Competitors Links &amp; Pricings'!A:G,7,0),"")</f>
        <v xml:space="preserve"> </v>
      </c>
      <c r="Y1988" s="81">
        <f>IFERROR(VLOOKUP(A1988,'Competitors Links &amp; Pricings'!A:L,8,0),"")</f>
        <v>2.25</v>
      </c>
      <c r="Z1988" s="81">
        <f>IFERROR(VLOOKUP(A1988,'Competitors Links &amp; Pricings'!A:L,9,0),"")</f>
        <v>6</v>
      </c>
      <c r="AA1988" s="81">
        <f>IFERROR(VLOOKUP(A1988,'Competitors Links &amp; Pricings'!A:L,10,0),"")</f>
        <v>0.52</v>
      </c>
      <c r="AB1988" s="81">
        <f>IFERROR(VLOOKUP(A1988,'Competitors Links &amp; Pricings'!A:L,11,0),"")</f>
        <v>1.64</v>
      </c>
    </row>
    <row r="1989" spans="1:28" s="83" customFormat="1" ht="12" x14ac:dyDescent="0.25">
      <c r="A1989" s="81" t="s">
        <v>6039</v>
      </c>
      <c r="B1989" s="89">
        <v>1.02</v>
      </c>
      <c r="C1989" s="89">
        <v>1.35</v>
      </c>
      <c r="D1989" s="106">
        <f t="shared" si="124"/>
        <v>0.24444444444444449</v>
      </c>
      <c r="E1989" s="90">
        <f t="shared" si="125"/>
        <v>0</v>
      </c>
      <c r="F1989" s="90">
        <f t="shared" si="126"/>
        <v>1.1000000000000001</v>
      </c>
      <c r="G1989" s="82" t="s">
        <v>34</v>
      </c>
      <c r="H1989" s="81">
        <v>310751</v>
      </c>
      <c r="I1989" s="81" t="s">
        <v>6040</v>
      </c>
      <c r="J1989" s="81" t="s">
        <v>135</v>
      </c>
      <c r="K1989" s="81"/>
      <c r="L1989" s="81"/>
      <c r="M1989" s="81"/>
      <c r="N1989" s="81"/>
      <c r="O1989" s="82"/>
      <c r="P1989" s="81"/>
      <c r="Q1989" s="81"/>
      <c r="R1989" s="81"/>
      <c r="S1989" s="81"/>
      <c r="T1989" s="81"/>
      <c r="U1989" s="81">
        <f t="shared" si="127"/>
        <v>0</v>
      </c>
      <c r="V1989" s="81">
        <f>IFERROR(VLOOKUP(A1989,'Competitors Links &amp; Pricings'!A:G,3,0),"")</f>
        <v>1.48</v>
      </c>
      <c r="W1989" s="81">
        <f>IFERROR(VLOOKUP(A1989,'Competitors Links &amp; Pricings'!A:G,5,0),"")</f>
        <v>1.39</v>
      </c>
      <c r="X1989" s="81">
        <f>IFERROR(VLOOKUP(A1989,'Competitors Links &amp; Pricings'!A:G,7,0),"")</f>
        <v>1.1000000000000001</v>
      </c>
      <c r="Y1989" s="81">
        <f>IFERROR(VLOOKUP(A1989,'Competitors Links &amp; Pricings'!A:L,8,0),"")</f>
        <v>1</v>
      </c>
      <c r="Z1989" s="81">
        <f>IFERROR(VLOOKUP(A1989,'Competitors Links &amp; Pricings'!A:L,9,0),"")</f>
        <v>2.25</v>
      </c>
      <c r="AA1989" s="81">
        <f>IFERROR(VLOOKUP(A1989,'Competitors Links &amp; Pricings'!A:L,10,0),"")</f>
        <v>0.04</v>
      </c>
      <c r="AB1989" s="81">
        <f>IFERROR(VLOOKUP(A1989,'Competitors Links &amp; Pricings'!A:L,11,0),"")</f>
        <v>1</v>
      </c>
    </row>
    <row r="1990" spans="1:28" s="83" customFormat="1" ht="12" x14ac:dyDescent="0.25">
      <c r="A1990" s="81" t="s">
        <v>6041</v>
      </c>
      <c r="B1990" s="89">
        <v>79.13</v>
      </c>
      <c r="C1990" s="89">
        <v>94.2</v>
      </c>
      <c r="D1990" s="106">
        <f t="shared" si="124"/>
        <v>0.15997876857749477</v>
      </c>
      <c r="E1990" s="90">
        <f t="shared" si="125"/>
        <v>0</v>
      </c>
      <c r="F1990" s="90">
        <f t="shared" si="126"/>
        <v>94.96</v>
      </c>
      <c r="G1990" s="82" t="s">
        <v>34</v>
      </c>
      <c r="H1990" s="81" t="s">
        <v>16352</v>
      </c>
      <c r="I1990" s="81" t="s">
        <v>6042</v>
      </c>
      <c r="J1990" s="81" t="s">
        <v>169</v>
      </c>
      <c r="K1990" s="81"/>
      <c r="L1990" s="81"/>
      <c r="M1990" s="81"/>
      <c r="N1990" s="81"/>
      <c r="O1990" s="82"/>
      <c r="P1990" s="81"/>
      <c r="Q1990" s="81"/>
      <c r="R1990" s="81"/>
      <c r="S1990" s="81"/>
      <c r="T1990" s="81"/>
      <c r="U1990" s="81">
        <f t="shared" si="127"/>
        <v>0</v>
      </c>
      <c r="V1990" s="81">
        <f>IFERROR(VLOOKUP(A1990,'Competitors Links &amp; Pricings'!A:G,3,0),"")</f>
        <v>94.96</v>
      </c>
      <c r="W1990" s="81" t="str">
        <f>IFERROR(VLOOKUP(A1990,'Competitors Links &amp; Pricings'!A:G,5,0),"")</f>
        <v xml:space="preserve"> </v>
      </c>
      <c r="X1990" s="81" t="str">
        <f>IFERROR(VLOOKUP(A1990,'Competitors Links &amp; Pricings'!A:G,7,0),"")</f>
        <v xml:space="preserve"> </v>
      </c>
      <c r="Y1990" s="81">
        <f>IFERROR(VLOOKUP(A1990,'Competitors Links &amp; Pricings'!A:L,8,0),"")</f>
        <v>2.25</v>
      </c>
      <c r="Z1990" s="81">
        <f>IFERROR(VLOOKUP(A1990,'Competitors Links &amp; Pricings'!A:L,9,0),"")</f>
        <v>6</v>
      </c>
      <c r="AA1990" s="81">
        <f>IFERROR(VLOOKUP(A1990,'Competitors Links &amp; Pricings'!A:L,10,0),"")</f>
        <v>0.52</v>
      </c>
      <c r="AB1990" s="81">
        <f>IFERROR(VLOOKUP(A1990,'Competitors Links &amp; Pricings'!A:L,11,0),"")</f>
        <v>1.64</v>
      </c>
    </row>
    <row r="1991" spans="1:28" s="83" customFormat="1" ht="12" x14ac:dyDescent="0.25">
      <c r="A1991" s="81" t="s">
        <v>6043</v>
      </c>
      <c r="B1991" s="89">
        <v>10.82</v>
      </c>
      <c r="C1991" s="89">
        <v>14.82</v>
      </c>
      <c r="D1991" s="106">
        <f t="shared" si="124"/>
        <v>0.26990553306342779</v>
      </c>
      <c r="E1991" s="90">
        <f t="shared" si="125"/>
        <v>0</v>
      </c>
      <c r="F1991" s="90">
        <f t="shared" si="126"/>
        <v>16.11</v>
      </c>
      <c r="G1991" s="82" t="s">
        <v>34</v>
      </c>
      <c r="H1991" s="81" t="s">
        <v>6044</v>
      </c>
      <c r="I1991" s="81" t="s">
        <v>6045</v>
      </c>
      <c r="J1991" s="81" t="s">
        <v>135</v>
      </c>
      <c r="K1991" s="81"/>
      <c r="L1991" s="81"/>
      <c r="M1991" s="81"/>
      <c r="N1991" s="81"/>
      <c r="O1991" s="82"/>
      <c r="P1991" s="81"/>
      <c r="Q1991" s="81"/>
      <c r="R1991" s="81"/>
      <c r="S1991" s="81"/>
      <c r="T1991" s="81"/>
      <c r="U1991" s="81">
        <f t="shared" si="127"/>
        <v>0</v>
      </c>
      <c r="V1991" s="81">
        <f>IFERROR(VLOOKUP(A1991,'Competitors Links &amp; Pricings'!A:G,3,0),"")</f>
        <v>16.11</v>
      </c>
      <c r="W1991" s="81" t="str">
        <f>IFERROR(VLOOKUP(A1991,'Competitors Links &amp; Pricings'!A:G,5,0),"")</f>
        <v xml:space="preserve"> </v>
      </c>
      <c r="X1991" s="81" t="str">
        <f>IFERROR(VLOOKUP(A1991,'Competitors Links &amp; Pricings'!A:G,7,0),"")</f>
        <v xml:space="preserve"> </v>
      </c>
      <c r="Y1991" s="81">
        <f>IFERROR(VLOOKUP(A1991,'Competitors Links &amp; Pricings'!A:L,8,0),"")</f>
        <v>24</v>
      </c>
      <c r="Z1991" s="81">
        <f>IFERROR(VLOOKUP(A1991,'Competitors Links &amp; Pricings'!A:L,9,0),"")</f>
        <v>74</v>
      </c>
      <c r="AA1991" s="81">
        <f>IFERROR(VLOOKUP(A1991,'Competitors Links &amp; Pricings'!A:L,10,0),"")</f>
        <v>20.25</v>
      </c>
      <c r="AB1991" s="81">
        <f>IFERROR(VLOOKUP(A1991,'Competitors Links &amp; Pricings'!A:L,11,0),"")</f>
        <v>15.3</v>
      </c>
    </row>
    <row r="1992" spans="1:28" s="83" customFormat="1" ht="12" x14ac:dyDescent="0.25">
      <c r="A1992" s="81" t="s">
        <v>6046</v>
      </c>
      <c r="B1992" s="89">
        <v>11.05</v>
      </c>
      <c r="C1992" s="89">
        <v>14.5</v>
      </c>
      <c r="D1992" s="106">
        <f t="shared" si="124"/>
        <v>0.23793103448275857</v>
      </c>
      <c r="E1992" s="90">
        <f t="shared" si="125"/>
        <v>0</v>
      </c>
      <c r="F1992" s="90">
        <f t="shared" si="126"/>
        <v>11.23</v>
      </c>
      <c r="G1992" s="82" t="s">
        <v>34</v>
      </c>
      <c r="H1992" s="81" t="s">
        <v>25868</v>
      </c>
      <c r="I1992" s="81" t="s">
        <v>6047</v>
      </c>
      <c r="J1992" s="81" t="s">
        <v>2738</v>
      </c>
      <c r="K1992" s="81"/>
      <c r="L1992" s="81"/>
      <c r="M1992" s="81"/>
      <c r="N1992" s="81"/>
      <c r="O1992" s="82"/>
      <c r="P1992" s="81"/>
      <c r="Q1992" s="81"/>
      <c r="R1992" s="81"/>
      <c r="S1992" s="81"/>
      <c r="T1992" s="81"/>
      <c r="U1992" s="81">
        <f t="shared" si="127"/>
        <v>0</v>
      </c>
      <c r="V1992" s="81">
        <f>IFERROR(VLOOKUP(A1992,'Competitors Links &amp; Pricings'!A:G,3,0),"")</f>
        <v>12</v>
      </c>
      <c r="W1992" s="81">
        <f>IFERROR(VLOOKUP(A1992,'Competitors Links &amp; Pricings'!A:G,5,0),"")</f>
        <v>15.15</v>
      </c>
      <c r="X1992" s="81">
        <f>IFERROR(VLOOKUP(A1992,'Competitors Links &amp; Pricings'!A:G,7,0),"")</f>
        <v>11.23</v>
      </c>
      <c r="Y1992" s="81">
        <f>IFERROR(VLOOKUP(A1992,'Competitors Links &amp; Pricings'!A:L,8,0),"")</f>
        <v>2</v>
      </c>
      <c r="Z1992" s="81">
        <f>IFERROR(VLOOKUP(A1992,'Competitors Links &amp; Pricings'!A:L,9,0),"")</f>
        <v>2.5</v>
      </c>
      <c r="AA1992" s="81">
        <f>IFERROR(VLOOKUP(A1992,'Competitors Links &amp; Pricings'!A:L,10,0),"")</f>
        <v>0.5</v>
      </c>
      <c r="AB1992" s="81">
        <f>IFERROR(VLOOKUP(A1992,'Competitors Links &amp; Pricings'!A:L,11,0),"")</f>
        <v>2</v>
      </c>
    </row>
    <row r="1993" spans="1:28" s="83" customFormat="1" ht="12" x14ac:dyDescent="0.25">
      <c r="A1993" s="81" t="s">
        <v>6048</v>
      </c>
      <c r="B1993" s="89">
        <v>1.9</v>
      </c>
      <c r="C1993" s="89">
        <v>2.56</v>
      </c>
      <c r="D1993" s="106">
        <f t="shared" si="124"/>
        <v>0.25781250000000006</v>
      </c>
      <c r="E1993" s="90">
        <f t="shared" si="125"/>
        <v>0</v>
      </c>
      <c r="F1993" s="90">
        <f t="shared" si="126"/>
        <v>2.64</v>
      </c>
      <c r="G1993" s="82" t="s">
        <v>34</v>
      </c>
      <c r="H1993" s="81" t="s">
        <v>6049</v>
      </c>
      <c r="I1993" s="81" t="s">
        <v>6050</v>
      </c>
      <c r="J1993" s="81" t="s">
        <v>169</v>
      </c>
      <c r="K1993" s="81"/>
      <c r="L1993" s="81"/>
      <c r="M1993" s="81"/>
      <c r="N1993" s="81"/>
      <c r="O1993" s="82"/>
      <c r="P1993" s="81"/>
      <c r="Q1993" s="81"/>
      <c r="R1993" s="81"/>
      <c r="S1993" s="81"/>
      <c r="T1993" s="81"/>
      <c r="U1993" s="81">
        <f t="shared" si="127"/>
        <v>0</v>
      </c>
      <c r="V1993" s="81">
        <f>IFERROR(VLOOKUP(A1993,'Competitors Links &amp; Pricings'!A:G,3,0),"")</f>
        <v>2.64</v>
      </c>
      <c r="W1993" s="81">
        <f>IFERROR(VLOOKUP(A1993,'Competitors Links &amp; Pricings'!A:G,5,0),"")</f>
        <v>2.64</v>
      </c>
      <c r="X1993" s="81">
        <f>IFERROR(VLOOKUP(A1993,'Competitors Links &amp; Pricings'!A:G,7,0),"")</f>
        <v>2.64</v>
      </c>
      <c r="Y1993" s="81">
        <f>IFERROR(VLOOKUP(A1993,'Competitors Links &amp; Pricings'!A:L,8,0),"")</f>
        <v>3</v>
      </c>
      <c r="Z1993" s="81">
        <f>IFERROR(VLOOKUP(A1993,'Competitors Links &amp; Pricings'!A:L,9,0),"")</f>
        <v>3</v>
      </c>
      <c r="AA1993" s="81">
        <f>IFERROR(VLOOKUP(A1993,'Competitors Links &amp; Pricings'!A:L,10,0),"")</f>
        <v>0.27</v>
      </c>
      <c r="AB1993" s="81">
        <f>IFERROR(VLOOKUP(A1993,'Competitors Links &amp; Pricings'!A:L,11,0),"")</f>
        <v>3</v>
      </c>
    </row>
    <row r="1994" spans="1:28" s="83" customFormat="1" ht="12" x14ac:dyDescent="0.25">
      <c r="A1994" s="81" t="s">
        <v>6051</v>
      </c>
      <c r="B1994" s="89">
        <v>12.16</v>
      </c>
      <c r="C1994" s="89">
        <v>14.35</v>
      </c>
      <c r="D1994" s="106">
        <f t="shared" si="124"/>
        <v>0.15261324041811844</v>
      </c>
      <c r="E1994" s="90">
        <f t="shared" si="125"/>
        <v>0</v>
      </c>
      <c r="F1994" s="90">
        <f t="shared" si="126"/>
        <v>11.2</v>
      </c>
      <c r="G1994" s="82" t="s">
        <v>34</v>
      </c>
      <c r="H1994" s="81" t="s">
        <v>6052</v>
      </c>
      <c r="I1994" s="81" t="s">
        <v>6053</v>
      </c>
      <c r="J1994" s="81" t="s">
        <v>169</v>
      </c>
      <c r="K1994" s="81"/>
      <c r="L1994" s="81"/>
      <c r="M1994" s="81"/>
      <c r="N1994" s="81"/>
      <c r="O1994" s="82"/>
      <c r="P1994" s="81"/>
      <c r="Q1994" s="81"/>
      <c r="R1994" s="81"/>
      <c r="S1994" s="81"/>
      <c r="T1994" s="81"/>
      <c r="U1994" s="81">
        <f t="shared" si="127"/>
        <v>0</v>
      </c>
      <c r="V1994" s="81">
        <f>IFERROR(VLOOKUP(A1994,'Competitors Links &amp; Pricings'!A:G,3,0),"")</f>
        <v>15.87</v>
      </c>
      <c r="W1994" s="81">
        <f>IFERROR(VLOOKUP(A1994,'Competitors Links &amp; Pricings'!A:G,5,0),"")</f>
        <v>11.2</v>
      </c>
      <c r="X1994" s="81">
        <f>IFERROR(VLOOKUP(A1994,'Competitors Links &amp; Pricings'!A:G,7,0),"")</f>
        <v>15.87</v>
      </c>
      <c r="Y1994" s="81">
        <f>IFERROR(VLOOKUP(A1994,'Competitors Links &amp; Pricings'!A:L,8,0),"")</f>
        <v>2.15</v>
      </c>
      <c r="Z1994" s="81">
        <f>IFERROR(VLOOKUP(A1994,'Competitors Links &amp; Pricings'!A:L,9,0),"")</f>
        <v>7</v>
      </c>
      <c r="AA1994" s="81">
        <f>IFERROR(VLOOKUP(A1994,'Competitors Links &amp; Pricings'!A:L,10,0),"")</f>
        <v>0.35</v>
      </c>
      <c r="AB1994" s="81">
        <f>IFERROR(VLOOKUP(A1994,'Competitors Links &amp; Pricings'!A:L,11,0),"")</f>
        <v>1</v>
      </c>
    </row>
    <row r="1995" spans="1:28" s="83" customFormat="1" ht="12" x14ac:dyDescent="0.25">
      <c r="A1995" s="81" t="s">
        <v>6054</v>
      </c>
      <c r="B1995" s="89">
        <v>3.59</v>
      </c>
      <c r="C1995" s="89">
        <v>4.55</v>
      </c>
      <c r="D1995" s="106">
        <f t="shared" si="124"/>
        <v>0.21098901098901099</v>
      </c>
      <c r="E1995" s="90">
        <f t="shared" si="125"/>
        <v>0</v>
      </c>
      <c r="F1995" s="90">
        <f t="shared" si="126"/>
        <v>4.76</v>
      </c>
      <c r="G1995" s="82" t="s">
        <v>60</v>
      </c>
      <c r="H1995" s="81" t="s">
        <v>6055</v>
      </c>
      <c r="I1995" s="81" t="s">
        <v>6056</v>
      </c>
      <c r="J1995" s="81" t="s">
        <v>169</v>
      </c>
      <c r="K1995" s="81"/>
      <c r="L1995" s="81"/>
      <c r="M1995" s="81"/>
      <c r="N1995" s="81"/>
      <c r="O1995" s="82"/>
      <c r="P1995" s="81"/>
      <c r="Q1995" s="81"/>
      <c r="R1995" s="81"/>
      <c r="S1995" s="81"/>
      <c r="T1995" s="81"/>
      <c r="U1995" s="81">
        <f t="shared" si="127"/>
        <v>0</v>
      </c>
      <c r="V1995" s="81">
        <f>IFERROR(VLOOKUP(A1995,'Competitors Links &amp; Pricings'!A:G,3,0),"")</f>
        <v>4.76</v>
      </c>
      <c r="W1995" s="81">
        <f>IFERROR(VLOOKUP(A1995,'Competitors Links &amp; Pricings'!A:G,5,0),"")</f>
        <v>5</v>
      </c>
      <c r="X1995" s="81">
        <f>IFERROR(VLOOKUP(A1995,'Competitors Links &amp; Pricings'!A:G,7,0),"")</f>
        <v>4.99</v>
      </c>
      <c r="Y1995" s="81">
        <f>IFERROR(VLOOKUP(A1995,'Competitors Links &amp; Pricings'!A:L,8,0),"")</f>
        <v>1</v>
      </c>
      <c r="Z1995" s="81">
        <f>IFERROR(VLOOKUP(A1995,'Competitors Links &amp; Pricings'!A:L,9,0),"")</f>
        <v>2</v>
      </c>
      <c r="AA1995" s="81">
        <f>IFERROR(VLOOKUP(A1995,'Competitors Links &amp; Pricings'!A:L,10,0),"")</f>
        <v>0.5</v>
      </c>
      <c r="AB1995" s="81">
        <f>IFERROR(VLOOKUP(A1995,'Competitors Links &amp; Pricings'!A:L,11,0),"")</f>
        <v>2</v>
      </c>
    </row>
    <row r="1996" spans="1:28" s="83" customFormat="1" ht="12" x14ac:dyDescent="0.25">
      <c r="A1996" s="81" t="s">
        <v>6057</v>
      </c>
      <c r="B1996" s="89">
        <v>10.56</v>
      </c>
      <c r="C1996" s="89">
        <v>11.56</v>
      </c>
      <c r="D1996" s="106">
        <f t="shared" si="124"/>
        <v>8.6505190311418678E-2</v>
      </c>
      <c r="E1996" s="90">
        <f t="shared" si="125"/>
        <v>0</v>
      </c>
      <c r="F1996" s="90">
        <f t="shared" si="126"/>
        <v>12.56</v>
      </c>
      <c r="G1996" s="82" t="s">
        <v>34</v>
      </c>
      <c r="H1996" s="81" t="s">
        <v>6058</v>
      </c>
      <c r="I1996" s="81" t="s">
        <v>6059</v>
      </c>
      <c r="J1996" s="81" t="s">
        <v>169</v>
      </c>
      <c r="K1996" s="81"/>
      <c r="L1996" s="81"/>
      <c r="M1996" s="81"/>
      <c r="N1996" s="81"/>
      <c r="O1996" s="82"/>
      <c r="P1996" s="81"/>
      <c r="Q1996" s="81"/>
      <c r="R1996" s="81"/>
      <c r="S1996" s="81"/>
      <c r="T1996" s="81"/>
      <c r="U1996" s="81">
        <f t="shared" si="127"/>
        <v>0</v>
      </c>
      <c r="V1996" s="81">
        <f>IFERROR(VLOOKUP(A1996,'Competitors Links &amp; Pricings'!A:G,3,0),"")</f>
        <v>13.7</v>
      </c>
      <c r="W1996" s="81">
        <f>IFERROR(VLOOKUP(A1996,'Competitors Links &amp; Pricings'!A:G,5,0),"")</f>
        <v>12.56</v>
      </c>
      <c r="X1996" s="81">
        <f>IFERROR(VLOOKUP(A1996,'Competitors Links &amp; Pricings'!A:G,7,0),"")</f>
        <v>13.98</v>
      </c>
      <c r="Y1996" s="81">
        <f>IFERROR(VLOOKUP(A1996,'Competitors Links &amp; Pricings'!A:L,8,0),"")</f>
        <v>2</v>
      </c>
      <c r="Z1996" s="81">
        <f>IFERROR(VLOOKUP(A1996,'Competitors Links &amp; Pricings'!A:L,9,0),"")</f>
        <v>8</v>
      </c>
      <c r="AA1996" s="81">
        <f>IFERROR(VLOOKUP(A1996,'Competitors Links &amp; Pricings'!A:L,10,0),"")</f>
        <v>0.5</v>
      </c>
      <c r="AB1996" s="81">
        <f>IFERROR(VLOOKUP(A1996,'Competitors Links &amp; Pricings'!A:L,11,0),"")</f>
        <v>1.5</v>
      </c>
    </row>
    <row r="1997" spans="1:28" s="83" customFormat="1" ht="12" x14ac:dyDescent="0.25">
      <c r="A1997" s="81" t="s">
        <v>6060</v>
      </c>
      <c r="B1997" s="89">
        <v>3.16</v>
      </c>
      <c r="C1997" s="89">
        <v>3.75</v>
      </c>
      <c r="D1997" s="106">
        <f t="shared" si="124"/>
        <v>0.1573333333333333</v>
      </c>
      <c r="E1997" s="90">
        <f t="shared" si="125"/>
        <v>0</v>
      </c>
      <c r="F1997" s="90">
        <f t="shared" si="126"/>
        <v>4.08</v>
      </c>
      <c r="G1997" s="82" t="s">
        <v>34</v>
      </c>
      <c r="H1997" s="81" t="s">
        <v>6061</v>
      </c>
      <c r="I1997" s="81" t="s">
        <v>6062</v>
      </c>
      <c r="J1997" s="81" t="s">
        <v>135</v>
      </c>
      <c r="K1997" s="81"/>
      <c r="L1997" s="81"/>
      <c r="M1997" s="81"/>
      <c r="N1997" s="81"/>
      <c r="O1997" s="82"/>
      <c r="P1997" s="81"/>
      <c r="Q1997" s="81"/>
      <c r="R1997" s="81"/>
      <c r="S1997" s="81"/>
      <c r="T1997" s="81"/>
      <c r="U1997" s="81">
        <f t="shared" si="127"/>
        <v>0</v>
      </c>
      <c r="V1997" s="81">
        <f>IFERROR(VLOOKUP(A1997,'Competitors Links &amp; Pricings'!A:G,3,0),"")</f>
        <v>4.08</v>
      </c>
      <c r="W1997" s="81">
        <f>IFERROR(VLOOKUP(A1997,'Competitors Links &amp; Pricings'!A:G,5,0),"")</f>
        <v>143.33000000000001</v>
      </c>
      <c r="X1997" s="81">
        <f>IFERROR(VLOOKUP(A1997,'Competitors Links &amp; Pricings'!A:G,7,0),"")</f>
        <v>143.33000000000001</v>
      </c>
      <c r="Y1997" s="81">
        <f>IFERROR(VLOOKUP(A1997,'Competitors Links &amp; Pricings'!A:L,8,0),"")</f>
        <v>1.5</v>
      </c>
      <c r="Z1997" s="81">
        <f>IFERROR(VLOOKUP(A1997,'Competitors Links &amp; Pricings'!A:L,9,0),"")</f>
        <v>40</v>
      </c>
      <c r="AA1997" s="81">
        <f>IFERROR(VLOOKUP(A1997,'Competitors Links &amp; Pricings'!A:L,10,0),"")</f>
        <v>1</v>
      </c>
      <c r="AB1997" s="81">
        <f>IFERROR(VLOOKUP(A1997,'Competitors Links &amp; Pricings'!A:L,11,0),"")</f>
        <v>0.75</v>
      </c>
    </row>
    <row r="1998" spans="1:28" s="83" customFormat="1" ht="12" x14ac:dyDescent="0.25">
      <c r="A1998" s="81" t="s">
        <v>6063</v>
      </c>
      <c r="B1998" s="89">
        <v>10.57</v>
      </c>
      <c r="C1998" s="89">
        <v>12.9</v>
      </c>
      <c r="D1998" s="106">
        <f t="shared" si="124"/>
        <v>0.18062015503875969</v>
      </c>
      <c r="E1998" s="90">
        <f t="shared" si="125"/>
        <v>0</v>
      </c>
      <c r="F1998" s="90">
        <f t="shared" si="126"/>
        <v>11.27</v>
      </c>
      <c r="G1998" s="82" t="s">
        <v>34</v>
      </c>
      <c r="H1998" s="81" t="s">
        <v>6064</v>
      </c>
      <c r="I1998" s="81" t="s">
        <v>6065</v>
      </c>
      <c r="J1998" s="81" t="s">
        <v>135</v>
      </c>
      <c r="K1998" s="81"/>
      <c r="L1998" s="81"/>
      <c r="M1998" s="81"/>
      <c r="N1998" s="81"/>
      <c r="O1998" s="82"/>
      <c r="P1998" s="81"/>
      <c r="Q1998" s="81"/>
      <c r="R1998" s="81"/>
      <c r="S1998" s="81"/>
      <c r="T1998" s="81"/>
      <c r="U1998" s="81">
        <f t="shared" si="127"/>
        <v>0</v>
      </c>
      <c r="V1998" s="81">
        <f>IFERROR(VLOOKUP(A1998,'Competitors Links &amp; Pricings'!A:G,3,0),"")</f>
        <v>11.27</v>
      </c>
      <c r="W1998" s="81">
        <f>IFERROR(VLOOKUP(A1998,'Competitors Links &amp; Pricings'!A:G,5,0),"")</f>
        <v>14.66</v>
      </c>
      <c r="X1998" s="81">
        <f>IFERROR(VLOOKUP(A1998,'Competitors Links &amp; Pricings'!A:G,7,0),"")</f>
        <v>143.44999999999999</v>
      </c>
      <c r="Y1998" s="81">
        <f>IFERROR(VLOOKUP(A1998,'Competitors Links &amp; Pricings'!A:L,8,0),"")</f>
        <v>8.06</v>
      </c>
      <c r="Z1998" s="81">
        <f>IFERROR(VLOOKUP(A1998,'Competitors Links &amp; Pricings'!A:L,9,0),"")</f>
        <v>12</v>
      </c>
      <c r="AA1998" s="81">
        <f>IFERROR(VLOOKUP(A1998,'Competitors Links &amp; Pricings'!A:L,10,0),"")</f>
        <v>1</v>
      </c>
      <c r="AB1998" s="81">
        <f>IFERROR(VLOOKUP(A1998,'Competitors Links &amp; Pricings'!A:L,11,0),"")</f>
        <v>3.75</v>
      </c>
    </row>
    <row r="1999" spans="1:28" s="83" customFormat="1" ht="12" x14ac:dyDescent="0.25">
      <c r="A1999" s="81" t="s">
        <v>6066</v>
      </c>
      <c r="B1999" s="89">
        <v>8.36</v>
      </c>
      <c r="C1999" s="89">
        <v>10.37</v>
      </c>
      <c r="D1999" s="106">
        <f t="shared" si="124"/>
        <v>0.19382835101253615</v>
      </c>
      <c r="E1999" s="90">
        <f t="shared" si="125"/>
        <v>0</v>
      </c>
      <c r="F1999" s="90">
        <f t="shared" si="126"/>
        <v>11.47</v>
      </c>
      <c r="G1999" s="82" t="s">
        <v>34</v>
      </c>
      <c r="H1999" s="81" t="s">
        <v>6067</v>
      </c>
      <c r="I1999" s="81" t="s">
        <v>6068</v>
      </c>
      <c r="J1999" s="81" t="s">
        <v>135</v>
      </c>
      <c r="K1999" s="81"/>
      <c r="L1999" s="81"/>
      <c r="M1999" s="81"/>
      <c r="N1999" s="81"/>
      <c r="O1999" s="82"/>
      <c r="P1999" s="81"/>
      <c r="Q1999" s="81"/>
      <c r="R1999" s="81"/>
      <c r="S1999" s="81"/>
      <c r="T1999" s="81"/>
      <c r="U1999" s="81">
        <f t="shared" si="127"/>
        <v>0</v>
      </c>
      <c r="V1999" s="81">
        <f>IFERROR(VLOOKUP(A1999,'Competitors Links &amp; Pricings'!A:G,3,0),"")</f>
        <v>11.61</v>
      </c>
      <c r="W1999" s="81">
        <f>IFERROR(VLOOKUP(A1999,'Competitors Links &amp; Pricings'!A:G,5,0),"")</f>
        <v>11.47</v>
      </c>
      <c r="X1999" s="81">
        <f>IFERROR(VLOOKUP(A1999,'Competitors Links &amp; Pricings'!A:G,7,0),"")</f>
        <v>12.63</v>
      </c>
      <c r="Y1999" s="81">
        <f>IFERROR(VLOOKUP(A1999,'Competitors Links &amp; Pricings'!A:L,8,0),"")</f>
        <v>8.06</v>
      </c>
      <c r="Z1999" s="81">
        <f>IFERROR(VLOOKUP(A1999,'Competitors Links &amp; Pricings'!A:L,9,0),"")</f>
        <v>13.5</v>
      </c>
      <c r="AA1999" s="81">
        <f>IFERROR(VLOOKUP(A1999,'Competitors Links &amp; Pricings'!A:L,10,0),"")</f>
        <v>0.9</v>
      </c>
      <c r="AB1999" s="81">
        <f>IFERROR(VLOOKUP(A1999,'Competitors Links &amp; Pricings'!A:L,11,0),"")</f>
        <v>1.43</v>
      </c>
    </row>
    <row r="2000" spans="1:28" s="83" customFormat="1" ht="12" x14ac:dyDescent="0.25">
      <c r="A2000" s="81" t="s">
        <v>6069</v>
      </c>
      <c r="B2000" s="89">
        <v>12.12</v>
      </c>
      <c r="C2000" s="89">
        <v>15.03</v>
      </c>
      <c r="D2000" s="106">
        <f t="shared" si="124"/>
        <v>0.19361277445109781</v>
      </c>
      <c r="E2000" s="90">
        <f t="shared" si="125"/>
        <v>0</v>
      </c>
      <c r="F2000" s="90">
        <f t="shared" si="126"/>
        <v>16.82</v>
      </c>
      <c r="G2000" s="82" t="s">
        <v>34</v>
      </c>
      <c r="H2000" s="81" t="s">
        <v>6070</v>
      </c>
      <c r="I2000" s="81" t="s">
        <v>6071</v>
      </c>
      <c r="J2000" s="81" t="s">
        <v>135</v>
      </c>
      <c r="K2000" s="81"/>
      <c r="L2000" s="81"/>
      <c r="M2000" s="81"/>
      <c r="N2000" s="81"/>
      <c r="O2000" s="82"/>
      <c r="P2000" s="81"/>
      <c r="Q2000" s="81"/>
      <c r="R2000" s="81"/>
      <c r="S2000" s="81"/>
      <c r="T2000" s="81"/>
      <c r="U2000" s="81">
        <f t="shared" si="127"/>
        <v>0</v>
      </c>
      <c r="V2000" s="81">
        <f>IFERROR(VLOOKUP(A2000,'Competitors Links &amp; Pricings'!A:G,3,0),"")</f>
        <v>16.82</v>
      </c>
      <c r="W2000" s="81">
        <f>IFERROR(VLOOKUP(A2000,'Competitors Links &amp; Pricings'!A:G,5,0),"")</f>
        <v>20</v>
      </c>
      <c r="X2000" s="81" t="str">
        <f>IFERROR(VLOOKUP(A2000,'Competitors Links &amp; Pricings'!A:G,7,0),"")</f>
        <v xml:space="preserve"> </v>
      </c>
      <c r="Y2000" s="81">
        <f>IFERROR(VLOOKUP(A2000,'Competitors Links &amp; Pricings'!A:L,8,0),"")</f>
        <v>3.13</v>
      </c>
      <c r="Z2000" s="81">
        <f>IFERROR(VLOOKUP(A2000,'Competitors Links &amp; Pricings'!A:L,9,0),"")</f>
        <v>8.19</v>
      </c>
      <c r="AA2000" s="81">
        <f>IFERROR(VLOOKUP(A2000,'Competitors Links &amp; Pricings'!A:L,10,0),"")</f>
        <v>1.5</v>
      </c>
      <c r="AB2000" s="81">
        <f>IFERROR(VLOOKUP(A2000,'Competitors Links &amp; Pricings'!A:L,11,0),"")</f>
        <v>5.0599999999999996</v>
      </c>
    </row>
    <row r="2001" spans="1:28" s="83" customFormat="1" ht="12" x14ac:dyDescent="0.25">
      <c r="A2001" s="81" t="s">
        <v>6072</v>
      </c>
      <c r="B2001" s="89">
        <v>87.48</v>
      </c>
      <c r="C2001" s="89">
        <v>106.7</v>
      </c>
      <c r="D2001" s="106">
        <f t="shared" si="124"/>
        <v>0.18013120899718837</v>
      </c>
      <c r="E2001" s="90">
        <f t="shared" si="125"/>
        <v>0</v>
      </c>
      <c r="F2001" s="90">
        <f t="shared" si="126"/>
        <v>98.73</v>
      </c>
      <c r="G2001" s="82" t="s">
        <v>34</v>
      </c>
      <c r="H2001" s="81" t="s">
        <v>25869</v>
      </c>
      <c r="I2001" s="81" t="s">
        <v>6073</v>
      </c>
      <c r="J2001" s="81" t="s">
        <v>135</v>
      </c>
      <c r="K2001" s="81"/>
      <c r="L2001" s="81"/>
      <c r="M2001" s="81"/>
      <c r="N2001" s="81"/>
      <c r="O2001" s="82"/>
      <c r="P2001" s="81"/>
      <c r="Q2001" s="81"/>
      <c r="R2001" s="81"/>
      <c r="S2001" s="81"/>
      <c r="T2001" s="81"/>
      <c r="U2001" s="81">
        <f t="shared" si="127"/>
        <v>0</v>
      </c>
      <c r="V2001" s="81">
        <f>IFERROR(VLOOKUP(A2001,'Competitors Links &amp; Pricings'!A:G,3,0),"")</f>
        <v>131.94</v>
      </c>
      <c r="W2001" s="81">
        <f>IFERROR(VLOOKUP(A2001,'Competitors Links &amp; Pricings'!A:G,5,0),"")</f>
        <v>98.73</v>
      </c>
      <c r="X2001" s="81">
        <f>IFERROR(VLOOKUP(A2001,'Competitors Links &amp; Pricings'!A:G,7,0),"")</f>
        <v>103.89</v>
      </c>
      <c r="Y2001" s="81">
        <f>IFERROR(VLOOKUP(A2001,'Competitors Links &amp; Pricings'!A:L,8,0),"")</f>
        <v>8.5</v>
      </c>
      <c r="Z2001" s="81">
        <f>IFERROR(VLOOKUP(A2001,'Competitors Links &amp; Pricings'!A:L,9,0),"")</f>
        <v>11</v>
      </c>
      <c r="AA2001" s="81">
        <f>IFERROR(VLOOKUP(A2001,'Competitors Links &amp; Pricings'!A:L,10,0),"")</f>
        <v>866</v>
      </c>
      <c r="AB2001" s="81">
        <f>IFERROR(VLOOKUP(A2001,'Competitors Links &amp; Pricings'!A:L,11,0),"")</f>
        <v>8.5</v>
      </c>
    </row>
    <row r="2002" spans="1:28" s="83" customFormat="1" ht="12" x14ac:dyDescent="0.25">
      <c r="A2002" s="81" t="s">
        <v>6074</v>
      </c>
      <c r="B2002" s="89">
        <v>7.99</v>
      </c>
      <c r="C2002" s="89">
        <v>9.57</v>
      </c>
      <c r="D2002" s="106">
        <f t="shared" si="124"/>
        <v>0.16509926854754442</v>
      </c>
      <c r="E2002" s="90">
        <f t="shared" si="125"/>
        <v>0</v>
      </c>
      <c r="F2002" s="90">
        <f t="shared" si="126"/>
        <v>10.4</v>
      </c>
      <c r="G2002" s="82" t="s">
        <v>34</v>
      </c>
      <c r="H2002" s="81" t="s">
        <v>6075</v>
      </c>
      <c r="I2002" s="81" t="s">
        <v>6076</v>
      </c>
      <c r="J2002" s="81" t="s">
        <v>169</v>
      </c>
      <c r="K2002" s="81"/>
      <c r="L2002" s="81"/>
      <c r="M2002" s="81"/>
      <c r="N2002" s="81"/>
      <c r="O2002" s="82"/>
      <c r="P2002" s="81"/>
      <c r="Q2002" s="81"/>
      <c r="R2002" s="81"/>
      <c r="S2002" s="81"/>
      <c r="T2002" s="81"/>
      <c r="U2002" s="81">
        <f t="shared" si="127"/>
        <v>0</v>
      </c>
      <c r="V2002" s="81">
        <f>IFERROR(VLOOKUP(A2002,'Competitors Links &amp; Pricings'!A:G,3,0),"")</f>
        <v>10.4</v>
      </c>
      <c r="W2002" s="81">
        <f>IFERROR(VLOOKUP(A2002,'Competitors Links &amp; Pricings'!A:G,5,0),"")</f>
        <v>11.08</v>
      </c>
      <c r="X2002" s="81">
        <f>IFERROR(VLOOKUP(A2002,'Competitors Links &amp; Pricings'!A:G,7,0),"")</f>
        <v>11.09</v>
      </c>
      <c r="Y2002" s="81">
        <f>IFERROR(VLOOKUP(A2002,'Competitors Links &amp; Pricings'!A:L,8,0),"")</f>
        <v>0.1</v>
      </c>
      <c r="Z2002" s="81">
        <f>IFERROR(VLOOKUP(A2002,'Competitors Links &amp; Pricings'!A:L,9,0),"")</f>
        <v>38</v>
      </c>
      <c r="AA2002" s="81">
        <f>IFERROR(VLOOKUP(A2002,'Competitors Links &amp; Pricings'!A:L,10,0),"")</f>
        <v>0.05</v>
      </c>
      <c r="AB2002" s="81">
        <f>IFERROR(VLOOKUP(A2002,'Competitors Links &amp; Pricings'!A:L,11,0),"")</f>
        <v>0.1</v>
      </c>
    </row>
    <row r="2003" spans="1:28" s="83" customFormat="1" ht="12" x14ac:dyDescent="0.25">
      <c r="A2003" s="81" t="s">
        <v>6077</v>
      </c>
      <c r="B2003" s="89">
        <v>1.19</v>
      </c>
      <c r="C2003" s="89">
        <v>1.56</v>
      </c>
      <c r="D2003" s="106">
        <f t="shared" si="124"/>
        <v>0.23717948717948725</v>
      </c>
      <c r="E2003" s="90">
        <f t="shared" si="125"/>
        <v>0</v>
      </c>
      <c r="F2003" s="90">
        <f t="shared" si="126"/>
        <v>1.55</v>
      </c>
      <c r="G2003" s="82" t="s">
        <v>34</v>
      </c>
      <c r="H2003" s="81" t="s">
        <v>6078</v>
      </c>
      <c r="I2003" s="81" t="s">
        <v>6079</v>
      </c>
      <c r="J2003" s="81" t="s">
        <v>169</v>
      </c>
      <c r="K2003" s="81"/>
      <c r="L2003" s="81"/>
      <c r="M2003" s="81"/>
      <c r="N2003" s="81"/>
      <c r="O2003" s="82"/>
      <c r="P2003" s="81"/>
      <c r="Q2003" s="81"/>
      <c r="R2003" s="81"/>
      <c r="S2003" s="81"/>
      <c r="T2003" s="81"/>
      <c r="U2003" s="81">
        <f t="shared" si="127"/>
        <v>0</v>
      </c>
      <c r="V2003" s="81">
        <f>IFERROR(VLOOKUP(A2003,'Competitors Links &amp; Pricings'!A:G,3,0),"")</f>
        <v>1.55</v>
      </c>
      <c r="W2003" s="81">
        <f>IFERROR(VLOOKUP(A2003,'Competitors Links &amp; Pricings'!A:G,5,0),"")</f>
        <v>1.55</v>
      </c>
      <c r="X2003" s="81">
        <f>IFERROR(VLOOKUP(A2003,'Competitors Links &amp; Pricings'!A:G,7,0),"")</f>
        <v>1.55</v>
      </c>
      <c r="Y2003" s="81">
        <f>IFERROR(VLOOKUP(A2003,'Competitors Links &amp; Pricings'!A:L,8,0),"")</f>
        <v>1</v>
      </c>
      <c r="Z2003" s="81">
        <f>IFERROR(VLOOKUP(A2003,'Competitors Links &amp; Pricings'!A:L,9,0),"")</f>
        <v>2.0499999999999998</v>
      </c>
      <c r="AA2003" s="81">
        <f>IFERROR(VLOOKUP(A2003,'Competitors Links &amp; Pricings'!A:L,10,0),"")</f>
        <v>1.5</v>
      </c>
      <c r="AB2003" s="81">
        <f>IFERROR(VLOOKUP(A2003,'Competitors Links &amp; Pricings'!A:L,11,0),"")</f>
        <v>1.5</v>
      </c>
    </row>
    <row r="2004" spans="1:28" s="83" customFormat="1" ht="12" x14ac:dyDescent="0.25">
      <c r="A2004" s="81" t="s">
        <v>6080</v>
      </c>
      <c r="B2004" s="89">
        <v>1.19</v>
      </c>
      <c r="C2004" s="89">
        <v>1.45</v>
      </c>
      <c r="D2004" s="106">
        <f t="shared" si="124"/>
        <v>0.17931034482758623</v>
      </c>
      <c r="E2004" s="90">
        <f t="shared" si="125"/>
        <v>0</v>
      </c>
      <c r="F2004" s="90">
        <f t="shared" si="126"/>
        <v>1.45</v>
      </c>
      <c r="G2004" s="82" t="s">
        <v>34</v>
      </c>
      <c r="H2004" s="81" t="s">
        <v>6081</v>
      </c>
      <c r="I2004" s="81" t="s">
        <v>6082</v>
      </c>
      <c r="J2004" s="81" t="s">
        <v>169</v>
      </c>
      <c r="K2004" s="81"/>
      <c r="L2004" s="81"/>
      <c r="M2004" s="81"/>
      <c r="N2004" s="81"/>
      <c r="O2004" s="82"/>
      <c r="P2004" s="81"/>
      <c r="Q2004" s="81"/>
      <c r="R2004" s="81"/>
      <c r="S2004" s="81"/>
      <c r="T2004" s="81"/>
      <c r="U2004" s="81">
        <f t="shared" si="127"/>
        <v>0</v>
      </c>
      <c r="V2004" s="81">
        <f>IFERROR(VLOOKUP(A2004,'Competitors Links &amp; Pricings'!A:G,3,0),"")</f>
        <v>1.55</v>
      </c>
      <c r="W2004" s="81">
        <f>IFERROR(VLOOKUP(A2004,'Competitors Links &amp; Pricings'!A:G,5,0),"")</f>
        <v>2.5</v>
      </c>
      <c r="X2004" s="81">
        <f>IFERROR(VLOOKUP(A2004,'Competitors Links &amp; Pricings'!A:G,7,0),"")</f>
        <v>1.45</v>
      </c>
      <c r="Y2004" s="81">
        <f>IFERROR(VLOOKUP(A2004,'Competitors Links &amp; Pricings'!A:L,8,0),"")</f>
        <v>1.5</v>
      </c>
      <c r="Z2004" s="81">
        <f>IFERROR(VLOOKUP(A2004,'Competitors Links &amp; Pricings'!A:L,9,0),"")</f>
        <v>2</v>
      </c>
      <c r="AA2004" s="81">
        <f>IFERROR(VLOOKUP(A2004,'Competitors Links &amp; Pricings'!A:L,10,0),"")</f>
        <v>0.5</v>
      </c>
      <c r="AB2004" s="81">
        <f>IFERROR(VLOOKUP(A2004,'Competitors Links &amp; Pricings'!A:L,11,0),"")</f>
        <v>1.5</v>
      </c>
    </row>
    <row r="2005" spans="1:28" s="83" customFormat="1" ht="12" x14ac:dyDescent="0.25">
      <c r="A2005" s="81" t="s">
        <v>6083</v>
      </c>
      <c r="B2005" s="89">
        <v>31.15</v>
      </c>
      <c r="C2005" s="89">
        <v>38.5</v>
      </c>
      <c r="D2005" s="106">
        <f t="shared" si="124"/>
        <v>0.19090909090909094</v>
      </c>
      <c r="E2005" s="90">
        <f t="shared" si="125"/>
        <v>0</v>
      </c>
      <c r="F2005" s="90">
        <f t="shared" si="126"/>
        <v>44.9</v>
      </c>
      <c r="G2005" s="82" t="s">
        <v>34</v>
      </c>
      <c r="H2005" s="81" t="s">
        <v>6084</v>
      </c>
      <c r="I2005" s="81" t="s">
        <v>6085</v>
      </c>
      <c r="J2005" s="81" t="s">
        <v>135</v>
      </c>
      <c r="K2005" s="81"/>
      <c r="L2005" s="81"/>
      <c r="M2005" s="81"/>
      <c r="N2005" s="81"/>
      <c r="O2005" s="82"/>
      <c r="P2005" s="81"/>
      <c r="Q2005" s="81"/>
      <c r="R2005" s="81"/>
      <c r="S2005" s="81"/>
      <c r="T2005" s="81"/>
      <c r="U2005" s="81">
        <f t="shared" si="127"/>
        <v>0</v>
      </c>
      <c r="V2005" s="81">
        <f>IFERROR(VLOOKUP(A2005,'Competitors Links &amp; Pricings'!A:G,3,0),"")</f>
        <v>44.9</v>
      </c>
      <c r="W2005" s="81" t="str">
        <f>IFERROR(VLOOKUP(A2005,'Competitors Links &amp; Pricings'!A:G,5,0),"")</f>
        <v xml:space="preserve"> </v>
      </c>
      <c r="X2005" s="81" t="str">
        <f>IFERROR(VLOOKUP(A2005,'Competitors Links &amp; Pricings'!A:G,7,0),"")</f>
        <v xml:space="preserve"> </v>
      </c>
      <c r="Y2005" s="81">
        <f>IFERROR(VLOOKUP(A2005,'Competitors Links &amp; Pricings'!A:L,8,0),"")</f>
        <v>48</v>
      </c>
      <c r="Z2005" s="81">
        <f>IFERROR(VLOOKUP(A2005,'Competitors Links &amp; Pricings'!A:L,9,0),"")</f>
        <v>48</v>
      </c>
      <c r="AA2005" s="81">
        <f>IFERROR(VLOOKUP(A2005,'Competitors Links &amp; Pricings'!A:L,10,0),"")</f>
        <v>4.28</v>
      </c>
      <c r="AB2005" s="81">
        <f>IFERROR(VLOOKUP(A2005,'Competitors Links &amp; Pricings'!A:L,11,0),"")</f>
        <v>72</v>
      </c>
    </row>
    <row r="2006" spans="1:28" s="83" customFormat="1" ht="12" x14ac:dyDescent="0.25">
      <c r="A2006" s="81" t="s">
        <v>6086</v>
      </c>
      <c r="B2006" s="89">
        <v>4.58</v>
      </c>
      <c r="C2006" s="89">
        <v>5.6</v>
      </c>
      <c r="D2006" s="106">
        <f t="shared" si="124"/>
        <v>0.18214285714285708</v>
      </c>
      <c r="E2006" s="90">
        <f t="shared" si="125"/>
        <v>0</v>
      </c>
      <c r="F2006" s="90">
        <f t="shared" si="126"/>
        <v>5.29</v>
      </c>
      <c r="G2006" s="82" t="s">
        <v>34</v>
      </c>
      <c r="H2006" s="81" t="s">
        <v>15817</v>
      </c>
      <c r="I2006" s="81" t="s">
        <v>6087</v>
      </c>
      <c r="J2006" s="81" t="s">
        <v>2738</v>
      </c>
      <c r="K2006" s="81"/>
      <c r="L2006" s="81"/>
      <c r="M2006" s="81"/>
      <c r="N2006" s="81"/>
      <c r="O2006" s="82"/>
      <c r="P2006" s="81"/>
      <c r="Q2006" s="81"/>
      <c r="R2006" s="81"/>
      <c r="S2006" s="81"/>
      <c r="T2006" s="81"/>
      <c r="U2006" s="81">
        <f t="shared" si="127"/>
        <v>0</v>
      </c>
      <c r="V2006" s="81">
        <f>IFERROR(VLOOKUP(A2006,'Competitors Links &amp; Pricings'!A:G,3,0),"")</f>
        <v>5.4</v>
      </c>
      <c r="W2006" s="81">
        <f>IFERROR(VLOOKUP(A2006,'Competitors Links &amp; Pricings'!A:G,5,0),"")</f>
        <v>5.29</v>
      </c>
      <c r="X2006" s="81" t="str">
        <f>IFERROR(VLOOKUP(A2006,'Competitors Links &amp; Pricings'!A:G,7,0),"")</f>
        <v xml:space="preserve"> </v>
      </c>
      <c r="Y2006" s="81">
        <f>IFERROR(VLOOKUP(A2006,'Competitors Links &amp; Pricings'!A:L,8,0),"")</f>
        <v>1.25</v>
      </c>
      <c r="Z2006" s="81">
        <f>IFERROR(VLOOKUP(A2006,'Competitors Links &amp; Pricings'!A:L,9,0),"")</f>
        <v>1.5</v>
      </c>
      <c r="AA2006" s="81">
        <f>IFERROR(VLOOKUP(A2006,'Competitors Links &amp; Pricings'!A:L,10,0),"")</f>
        <v>0.03</v>
      </c>
      <c r="AB2006" s="81">
        <f>IFERROR(VLOOKUP(A2006,'Competitors Links &amp; Pricings'!A:L,11,0),"")</f>
        <v>1.5</v>
      </c>
    </row>
    <row r="2007" spans="1:28" s="83" customFormat="1" ht="12" x14ac:dyDescent="0.25">
      <c r="A2007" s="81" t="s">
        <v>6090</v>
      </c>
      <c r="B2007" s="89">
        <v>7.82</v>
      </c>
      <c r="C2007" s="89">
        <v>10.3</v>
      </c>
      <c r="D2007" s="106">
        <f t="shared" si="124"/>
        <v>0.24077669902912624</v>
      </c>
      <c r="E2007" s="90">
        <f t="shared" si="125"/>
        <v>0</v>
      </c>
      <c r="F2007" s="90">
        <f t="shared" si="126"/>
        <v>8.16</v>
      </c>
      <c r="G2007" s="82" t="s">
        <v>34</v>
      </c>
      <c r="H2007" s="81" t="s">
        <v>15802</v>
      </c>
      <c r="I2007" s="81" t="s">
        <v>6091</v>
      </c>
      <c r="J2007" s="81" t="s">
        <v>2738</v>
      </c>
      <c r="K2007" s="81"/>
      <c r="L2007" s="81"/>
      <c r="M2007" s="81"/>
      <c r="N2007" s="81"/>
      <c r="O2007" s="82"/>
      <c r="P2007" s="81"/>
      <c r="Q2007" s="81"/>
      <c r="R2007" s="81"/>
      <c r="S2007" s="81"/>
      <c r="T2007" s="81"/>
      <c r="U2007" s="81">
        <f t="shared" si="127"/>
        <v>0</v>
      </c>
      <c r="V2007" s="81">
        <f>IFERROR(VLOOKUP(A2007,'Competitors Links &amp; Pricings'!A:G,3,0),"")</f>
        <v>11.23</v>
      </c>
      <c r="W2007" s="81">
        <f>IFERROR(VLOOKUP(A2007,'Competitors Links &amp; Pricings'!A:G,5,0),"")</f>
        <v>8.16</v>
      </c>
      <c r="X2007" s="81">
        <f>IFERROR(VLOOKUP(A2007,'Competitors Links &amp; Pricings'!A:G,7,0),"")</f>
        <v>13.99</v>
      </c>
      <c r="Y2007" s="81">
        <f>IFERROR(VLOOKUP(A2007,'Competitors Links &amp; Pricings'!A:L,8,0),"")</f>
        <v>1.25</v>
      </c>
      <c r="Z2007" s="81">
        <f>IFERROR(VLOOKUP(A2007,'Competitors Links &amp; Pricings'!A:L,9,0),"")</f>
        <v>2.5</v>
      </c>
      <c r="AA2007" s="81">
        <f>IFERROR(VLOOKUP(A2007,'Competitors Links &amp; Pricings'!A:L,10,0),"")</f>
        <v>0.5</v>
      </c>
      <c r="AB2007" s="81">
        <f>IFERROR(VLOOKUP(A2007,'Competitors Links &amp; Pricings'!A:L,11,0),"")</f>
        <v>1</v>
      </c>
    </row>
    <row r="2008" spans="1:28" s="83" customFormat="1" ht="12" x14ac:dyDescent="0.25">
      <c r="A2008" s="81" t="s">
        <v>6092</v>
      </c>
      <c r="B2008" s="89">
        <v>6.98</v>
      </c>
      <c r="C2008" s="89">
        <v>9.1999999999999993</v>
      </c>
      <c r="D2008" s="106">
        <f t="shared" si="124"/>
        <v>0.24130434782608684</v>
      </c>
      <c r="E2008" s="90">
        <f t="shared" si="125"/>
        <v>0</v>
      </c>
      <c r="F2008" s="90">
        <f t="shared" si="126"/>
        <v>6.32</v>
      </c>
      <c r="G2008" s="82" t="s">
        <v>34</v>
      </c>
      <c r="H2008" s="81" t="s">
        <v>15796</v>
      </c>
      <c r="I2008" s="81" t="s">
        <v>6093</v>
      </c>
      <c r="J2008" s="81" t="s">
        <v>2738</v>
      </c>
      <c r="K2008" s="81"/>
      <c r="L2008" s="81"/>
      <c r="M2008" s="81"/>
      <c r="N2008" s="81"/>
      <c r="O2008" s="82"/>
      <c r="P2008" s="81"/>
      <c r="Q2008" s="81"/>
      <c r="R2008" s="81"/>
      <c r="S2008" s="81"/>
      <c r="T2008" s="81"/>
      <c r="U2008" s="81">
        <f t="shared" si="127"/>
        <v>0</v>
      </c>
      <c r="V2008" s="81">
        <f>IFERROR(VLOOKUP(A2008,'Competitors Links &amp; Pricings'!A:G,3,0),"")</f>
        <v>6.38</v>
      </c>
      <c r="W2008" s="81">
        <f>IFERROR(VLOOKUP(A2008,'Competitors Links &amp; Pricings'!A:G,5,0),"")</f>
        <v>6.32</v>
      </c>
      <c r="X2008" s="81">
        <f>IFERROR(VLOOKUP(A2008,'Competitors Links &amp; Pricings'!A:G,7,0),"")</f>
        <v>8.77</v>
      </c>
      <c r="Y2008" s="81">
        <f>IFERROR(VLOOKUP(A2008,'Competitors Links &amp; Pricings'!A:L,8,0),"")</f>
        <v>1.5</v>
      </c>
      <c r="Z2008" s="81">
        <f>IFERROR(VLOOKUP(A2008,'Competitors Links &amp; Pricings'!A:L,9,0),"")</f>
        <v>2</v>
      </c>
      <c r="AA2008" s="81">
        <f>IFERROR(VLOOKUP(A2008,'Competitors Links &amp; Pricings'!A:L,10,0),"")</f>
        <v>0.05</v>
      </c>
      <c r="AB2008" s="81">
        <f>IFERROR(VLOOKUP(A2008,'Competitors Links &amp; Pricings'!A:L,11,0),"")</f>
        <v>1.5</v>
      </c>
    </row>
    <row r="2009" spans="1:28" s="83" customFormat="1" ht="12" x14ac:dyDescent="0.25">
      <c r="A2009" s="81" t="s">
        <v>6094</v>
      </c>
      <c r="B2009" s="89">
        <v>7.27</v>
      </c>
      <c r="C2009" s="89">
        <v>9.1</v>
      </c>
      <c r="D2009" s="106">
        <f t="shared" si="124"/>
        <v>0.20109890109890111</v>
      </c>
      <c r="E2009" s="90">
        <f t="shared" si="125"/>
        <v>0</v>
      </c>
      <c r="F2009" s="90">
        <f t="shared" si="126"/>
        <v>6.66</v>
      </c>
      <c r="G2009" s="82" t="s">
        <v>34</v>
      </c>
      <c r="H2009" s="81" t="s">
        <v>15793</v>
      </c>
      <c r="I2009" s="81" t="s">
        <v>6095</v>
      </c>
      <c r="J2009" s="81" t="s">
        <v>2738</v>
      </c>
      <c r="K2009" s="81"/>
      <c r="L2009" s="81"/>
      <c r="M2009" s="81"/>
      <c r="N2009" s="81"/>
      <c r="O2009" s="82"/>
      <c r="P2009" s="81"/>
      <c r="Q2009" s="81"/>
      <c r="R2009" s="81"/>
      <c r="S2009" s="81"/>
      <c r="T2009" s="81"/>
      <c r="U2009" s="81">
        <f t="shared" si="127"/>
        <v>0</v>
      </c>
      <c r="V2009" s="81">
        <f>IFERROR(VLOOKUP(A2009,'Competitors Links &amp; Pricings'!A:G,3,0),"")</f>
        <v>8.82</v>
      </c>
      <c r="W2009" s="81">
        <f>IFERROR(VLOOKUP(A2009,'Competitors Links &amp; Pricings'!A:G,5,0),"")</f>
        <v>6.98</v>
      </c>
      <c r="X2009" s="81">
        <f>IFERROR(VLOOKUP(A2009,'Competitors Links &amp; Pricings'!A:G,7,0),"")</f>
        <v>6.66</v>
      </c>
      <c r="Y2009" s="81">
        <f>IFERROR(VLOOKUP(A2009,'Competitors Links &amp; Pricings'!A:L,8,0),"")</f>
        <v>1.5</v>
      </c>
      <c r="Z2009" s="81">
        <f>IFERROR(VLOOKUP(A2009,'Competitors Links &amp; Pricings'!A:L,9,0),"")</f>
        <v>2</v>
      </c>
      <c r="AA2009" s="81">
        <f>IFERROR(VLOOKUP(A2009,'Competitors Links &amp; Pricings'!A:L,10,0),"")</f>
        <v>0.4</v>
      </c>
      <c r="AB2009" s="81">
        <f>IFERROR(VLOOKUP(A2009,'Competitors Links &amp; Pricings'!A:L,11,0),"")</f>
        <v>1.5</v>
      </c>
    </row>
    <row r="2010" spans="1:28" s="83" customFormat="1" ht="12" x14ac:dyDescent="0.25">
      <c r="A2010" s="81" t="s">
        <v>6096</v>
      </c>
      <c r="B2010" s="89">
        <v>44.05</v>
      </c>
      <c r="C2010" s="89">
        <v>58</v>
      </c>
      <c r="D2010" s="106">
        <f t="shared" si="124"/>
        <v>0.24051724137931038</v>
      </c>
      <c r="E2010" s="90">
        <f t="shared" si="125"/>
        <v>0</v>
      </c>
      <c r="F2010" s="90">
        <f t="shared" si="126"/>
        <v>0</v>
      </c>
      <c r="G2010" s="82" t="s">
        <v>34</v>
      </c>
      <c r="H2010" s="81" t="s">
        <v>15220</v>
      </c>
      <c r="I2010" s="81" t="s">
        <v>6097</v>
      </c>
      <c r="J2010" s="81" t="s">
        <v>5666</v>
      </c>
      <c r="K2010" s="81"/>
      <c r="L2010" s="81"/>
      <c r="M2010" s="81"/>
      <c r="N2010" s="81"/>
      <c r="O2010" s="82"/>
      <c r="P2010" s="81"/>
      <c r="Q2010" s="81"/>
      <c r="R2010" s="81"/>
      <c r="S2010" s="81"/>
      <c r="T2010" s="81"/>
      <c r="U2010" s="81">
        <f t="shared" si="127"/>
        <v>0</v>
      </c>
      <c r="V2010" s="81" t="str">
        <f>IFERROR(VLOOKUP(A2010,'Competitors Links &amp; Pricings'!A:G,3,0),"")</f>
        <v xml:space="preserve"> </v>
      </c>
      <c r="W2010" s="81" t="str">
        <f>IFERROR(VLOOKUP(A2010,'Competitors Links &amp; Pricings'!A:G,5,0),"")</f>
        <v xml:space="preserve"> </v>
      </c>
      <c r="X2010" s="81" t="str">
        <f>IFERROR(VLOOKUP(A2010,'Competitors Links &amp; Pricings'!A:G,7,0),"")</f>
        <v xml:space="preserve"> </v>
      </c>
      <c r="Y2010" s="81">
        <f>IFERROR(VLOOKUP(A2010,'Competitors Links &amp; Pricings'!A:L,8,0),"")</f>
        <v>8</v>
      </c>
      <c r="Z2010" s="81">
        <f>IFERROR(VLOOKUP(A2010,'Competitors Links &amp; Pricings'!A:L,9,0),"")</f>
        <v>6</v>
      </c>
      <c r="AA2010" s="81">
        <f>IFERROR(VLOOKUP(A2010,'Competitors Links &amp; Pricings'!A:L,10,0),"")</f>
        <v>3.2</v>
      </c>
      <c r="AB2010" s="81">
        <f>IFERROR(VLOOKUP(A2010,'Competitors Links &amp; Pricings'!A:L,11,0),"")</f>
        <v>6</v>
      </c>
    </row>
    <row r="2011" spans="1:28" s="83" customFormat="1" ht="12" x14ac:dyDescent="0.25">
      <c r="A2011" s="81" t="s">
        <v>6098</v>
      </c>
      <c r="B2011" s="89">
        <v>2.77</v>
      </c>
      <c r="C2011" s="89">
        <v>3.33</v>
      </c>
      <c r="D2011" s="106">
        <f t="shared" si="124"/>
        <v>0.16816816816816818</v>
      </c>
      <c r="E2011" s="90">
        <f t="shared" si="125"/>
        <v>0</v>
      </c>
      <c r="F2011" s="90">
        <f t="shared" si="126"/>
        <v>2.9</v>
      </c>
      <c r="G2011" s="82" t="s">
        <v>34</v>
      </c>
      <c r="H2011" s="81" t="s">
        <v>15562</v>
      </c>
      <c r="I2011" s="81" t="s">
        <v>6099</v>
      </c>
      <c r="J2011" s="81" t="s">
        <v>5588</v>
      </c>
      <c r="K2011" s="81"/>
      <c r="L2011" s="81"/>
      <c r="M2011" s="81"/>
      <c r="N2011" s="81"/>
      <c r="O2011" s="82"/>
      <c r="P2011" s="81"/>
      <c r="Q2011" s="81"/>
      <c r="R2011" s="81"/>
      <c r="S2011" s="81"/>
      <c r="T2011" s="81"/>
      <c r="U2011" s="81">
        <f t="shared" si="127"/>
        <v>0</v>
      </c>
      <c r="V2011" s="81">
        <f>IFERROR(VLOOKUP(A2011,'Competitors Links &amp; Pricings'!A:G,3,0),"")</f>
        <v>3.7</v>
      </c>
      <c r="W2011" s="81">
        <f>IFERROR(VLOOKUP(A2011,'Competitors Links &amp; Pricings'!A:G,5,0),"")</f>
        <v>2.9</v>
      </c>
      <c r="X2011" s="81">
        <f>IFERROR(VLOOKUP(A2011,'Competitors Links &amp; Pricings'!A:G,7,0),"")</f>
        <v>3.29</v>
      </c>
      <c r="Y2011" s="81">
        <f>IFERROR(VLOOKUP(A2011,'Competitors Links &amp; Pricings'!A:L,8,0),"")</f>
        <v>0.5</v>
      </c>
      <c r="Z2011" s="81">
        <f>IFERROR(VLOOKUP(A2011,'Competitors Links &amp; Pricings'!A:L,9,0),"")</f>
        <v>1.5</v>
      </c>
      <c r="AA2011" s="81">
        <f>IFERROR(VLOOKUP(A2011,'Competitors Links &amp; Pricings'!A:L,10,0),"")</f>
        <v>0.21</v>
      </c>
      <c r="AB2011" s="81">
        <f>IFERROR(VLOOKUP(A2011,'Competitors Links &amp; Pricings'!A:L,11,0),"")</f>
        <v>1.5</v>
      </c>
    </row>
    <row r="2012" spans="1:28" s="83" customFormat="1" ht="12" x14ac:dyDescent="0.25">
      <c r="A2012" s="81" t="s">
        <v>6100</v>
      </c>
      <c r="B2012" s="89">
        <v>183.31</v>
      </c>
      <c r="C2012" s="89">
        <v>270.75</v>
      </c>
      <c r="D2012" s="106">
        <f t="shared" si="124"/>
        <v>0.32295475530932594</v>
      </c>
      <c r="E2012" s="90">
        <f t="shared" si="125"/>
        <v>0</v>
      </c>
      <c r="F2012" s="90">
        <f t="shared" si="126"/>
        <v>285</v>
      </c>
      <c r="G2012" s="82" t="s">
        <v>34</v>
      </c>
      <c r="H2012" s="81">
        <v>404004</v>
      </c>
      <c r="I2012" s="81" t="s">
        <v>6101</v>
      </c>
      <c r="J2012" s="81" t="s">
        <v>135</v>
      </c>
      <c r="K2012" s="81"/>
      <c r="L2012" s="81"/>
      <c r="M2012" s="81"/>
      <c r="N2012" s="81"/>
      <c r="O2012" s="82"/>
      <c r="P2012" s="81"/>
      <c r="Q2012" s="81"/>
      <c r="R2012" s="81"/>
      <c r="S2012" s="81"/>
      <c r="T2012" s="81"/>
      <c r="U2012" s="81">
        <f t="shared" si="127"/>
        <v>0</v>
      </c>
      <c r="V2012" s="81">
        <f>IFERROR(VLOOKUP(A2012,'Competitors Links &amp; Pricings'!A:G,3,0),"")</f>
        <v>285</v>
      </c>
      <c r="W2012" s="81" t="str">
        <f>IFERROR(VLOOKUP(A2012,'Competitors Links &amp; Pricings'!A:G,5,0),"")</f>
        <v xml:space="preserve"> </v>
      </c>
      <c r="X2012" s="81" t="str">
        <f>IFERROR(VLOOKUP(A2012,'Competitors Links &amp; Pricings'!A:G,7,0),"")</f>
        <v xml:space="preserve"> </v>
      </c>
      <c r="Y2012" s="81">
        <f>IFERROR(VLOOKUP(A2012,'Competitors Links &amp; Pricings'!A:L,8,0),"")</f>
        <v>3.1</v>
      </c>
      <c r="Z2012" s="81">
        <f>IFERROR(VLOOKUP(A2012,'Competitors Links &amp; Pricings'!A:L,9,0),"")</f>
        <v>126</v>
      </c>
      <c r="AA2012" s="81">
        <f>IFERROR(VLOOKUP(A2012,'Competitors Links &amp; Pricings'!A:L,10,0),"")</f>
        <v>60</v>
      </c>
      <c r="AB2012" s="81">
        <f>IFERROR(VLOOKUP(A2012,'Competitors Links &amp; Pricings'!A:L,11,0),"")</f>
        <v>2.2999999999999998</v>
      </c>
    </row>
    <row r="2013" spans="1:28" s="83" customFormat="1" ht="12" x14ac:dyDescent="0.25">
      <c r="A2013" s="81" t="s">
        <v>6102</v>
      </c>
      <c r="B2013" s="89">
        <v>3.38</v>
      </c>
      <c r="C2013" s="89">
        <v>4.3499999999999996</v>
      </c>
      <c r="D2013" s="106">
        <f t="shared" si="124"/>
        <v>0.22298850574712639</v>
      </c>
      <c r="E2013" s="90">
        <f t="shared" si="125"/>
        <v>0</v>
      </c>
      <c r="F2013" s="90">
        <f t="shared" si="126"/>
        <v>4.6500000000000004</v>
      </c>
      <c r="G2013" s="82" t="s">
        <v>34</v>
      </c>
      <c r="H2013" s="81" t="s">
        <v>6103</v>
      </c>
      <c r="I2013" s="81" t="s">
        <v>6104</v>
      </c>
      <c r="J2013" s="81" t="s">
        <v>169</v>
      </c>
      <c r="K2013" s="81"/>
      <c r="L2013" s="81"/>
      <c r="M2013" s="81"/>
      <c r="N2013" s="81"/>
      <c r="O2013" s="82"/>
      <c r="P2013" s="81"/>
      <c r="Q2013" s="81"/>
      <c r="R2013" s="81"/>
      <c r="S2013" s="81"/>
      <c r="T2013" s="81"/>
      <c r="U2013" s="81">
        <f t="shared" si="127"/>
        <v>0</v>
      </c>
      <c r="V2013" s="81">
        <f>IFERROR(VLOOKUP(A2013,'Competitors Links &amp; Pricings'!A:G,3,0),"")</f>
        <v>4.6500000000000004</v>
      </c>
      <c r="W2013" s="81">
        <f>IFERROR(VLOOKUP(A2013,'Competitors Links &amp; Pricings'!A:G,5,0),"")</f>
        <v>4.67</v>
      </c>
      <c r="X2013" s="81">
        <f>IFERROR(VLOOKUP(A2013,'Competitors Links &amp; Pricings'!A:G,7,0),"")</f>
        <v>4.68</v>
      </c>
      <c r="Y2013" s="81">
        <f>IFERROR(VLOOKUP(A2013,'Competitors Links &amp; Pricings'!A:L,8,0),"")</f>
        <v>2.11</v>
      </c>
      <c r="Z2013" s="81">
        <f>IFERROR(VLOOKUP(A2013,'Competitors Links &amp; Pricings'!A:L,9,0),"")</f>
        <v>2.2799999999999998</v>
      </c>
      <c r="AA2013" s="81">
        <f>IFERROR(VLOOKUP(A2013,'Competitors Links &amp; Pricings'!A:L,10,0),"")</f>
        <v>0.25</v>
      </c>
      <c r="AB2013" s="81">
        <f>IFERROR(VLOOKUP(A2013,'Competitors Links &amp; Pricings'!A:L,11,0),"")</f>
        <v>3.79</v>
      </c>
    </row>
    <row r="2014" spans="1:28" s="83" customFormat="1" ht="12" x14ac:dyDescent="0.25">
      <c r="A2014" s="81" t="s">
        <v>6105</v>
      </c>
      <c r="B2014" s="89">
        <v>4.01</v>
      </c>
      <c r="C2014" s="89">
        <v>4.78</v>
      </c>
      <c r="D2014" s="106">
        <f t="shared" si="124"/>
        <v>0.1610878661087867</v>
      </c>
      <c r="E2014" s="90">
        <f t="shared" si="125"/>
        <v>0</v>
      </c>
      <c r="F2014" s="90">
        <f t="shared" si="126"/>
        <v>0</v>
      </c>
      <c r="G2014" s="82" t="s">
        <v>34</v>
      </c>
      <c r="H2014" s="81" t="s">
        <v>17899</v>
      </c>
      <c r="I2014" s="81" t="s">
        <v>6106</v>
      </c>
      <c r="J2014" s="81" t="s">
        <v>135</v>
      </c>
      <c r="K2014" s="81"/>
      <c r="L2014" s="81"/>
      <c r="M2014" s="81"/>
      <c r="N2014" s="81"/>
      <c r="O2014" s="82"/>
      <c r="P2014" s="81"/>
      <c r="Q2014" s="81"/>
      <c r="R2014" s="81"/>
      <c r="S2014" s="81"/>
      <c r="T2014" s="81"/>
      <c r="U2014" s="81">
        <f t="shared" si="127"/>
        <v>0</v>
      </c>
      <c r="V2014" s="81" t="str">
        <f>IFERROR(VLOOKUP(A2014,'Competitors Links &amp; Pricings'!A:G,3,0),"")</f>
        <v xml:space="preserve"> </v>
      </c>
      <c r="W2014" s="81" t="str">
        <f>IFERROR(VLOOKUP(A2014,'Competitors Links &amp; Pricings'!A:G,5,0),"")</f>
        <v xml:space="preserve"> </v>
      </c>
      <c r="X2014" s="81" t="str">
        <f>IFERROR(VLOOKUP(A2014,'Competitors Links &amp; Pricings'!A:G,7,0),"")</f>
        <v xml:space="preserve"> </v>
      </c>
      <c r="Y2014" s="81">
        <f>IFERROR(VLOOKUP(A2014,'Competitors Links &amp; Pricings'!A:L,8,0),"")</f>
        <v>7</v>
      </c>
      <c r="Z2014" s="81">
        <f>IFERROR(VLOOKUP(A2014,'Competitors Links &amp; Pricings'!A:L,9,0),"")</f>
        <v>6</v>
      </c>
      <c r="AA2014" s="81">
        <f>IFERROR(VLOOKUP(A2014,'Competitors Links &amp; Pricings'!A:L,10,0),"")</f>
        <v>2.9</v>
      </c>
      <c r="AB2014" s="81">
        <f>IFERROR(VLOOKUP(A2014,'Competitors Links &amp; Pricings'!A:L,11,0),"")</f>
        <v>2.5</v>
      </c>
    </row>
    <row r="2015" spans="1:28" s="83" customFormat="1" ht="12" x14ac:dyDescent="0.25">
      <c r="A2015" s="81" t="s">
        <v>6107</v>
      </c>
      <c r="B2015" s="89">
        <v>6.15</v>
      </c>
      <c r="C2015" s="89">
        <v>7.63</v>
      </c>
      <c r="D2015" s="106">
        <f t="shared" si="124"/>
        <v>0.19397116644823062</v>
      </c>
      <c r="E2015" s="90">
        <f t="shared" si="125"/>
        <v>0</v>
      </c>
      <c r="F2015" s="90">
        <f t="shared" si="126"/>
        <v>7.7</v>
      </c>
      <c r="G2015" s="82" t="s">
        <v>34</v>
      </c>
      <c r="H2015" s="81" t="s">
        <v>6108</v>
      </c>
      <c r="I2015" s="81" t="s">
        <v>6109</v>
      </c>
      <c r="J2015" s="81" t="s">
        <v>169</v>
      </c>
      <c r="K2015" s="81"/>
      <c r="L2015" s="81"/>
      <c r="M2015" s="81"/>
      <c r="N2015" s="81"/>
      <c r="O2015" s="82"/>
      <c r="P2015" s="81"/>
      <c r="Q2015" s="81"/>
      <c r="R2015" s="81"/>
      <c r="S2015" s="81"/>
      <c r="T2015" s="81"/>
      <c r="U2015" s="81">
        <f t="shared" si="127"/>
        <v>0</v>
      </c>
      <c r="V2015" s="81">
        <f>IFERROR(VLOOKUP(A2015,'Competitors Links &amp; Pricings'!A:G,3,0),"")</f>
        <v>7.7</v>
      </c>
      <c r="W2015" s="81">
        <f>IFERROR(VLOOKUP(A2015,'Competitors Links &amp; Pricings'!A:G,5,0),"")</f>
        <v>8.52</v>
      </c>
      <c r="X2015" s="81">
        <f>IFERROR(VLOOKUP(A2015,'Competitors Links &amp; Pricings'!A:G,7,0),"")</f>
        <v>8.52</v>
      </c>
      <c r="Y2015" s="81">
        <f>IFERROR(VLOOKUP(A2015,'Competitors Links &amp; Pricings'!A:L,8,0),"")</f>
        <v>6.75</v>
      </c>
      <c r="Z2015" s="81">
        <f>IFERROR(VLOOKUP(A2015,'Competitors Links &amp; Pricings'!A:L,9,0),"")</f>
        <v>12</v>
      </c>
      <c r="AA2015" s="81">
        <f>IFERROR(VLOOKUP(A2015,'Competitors Links &amp; Pricings'!A:L,10,0),"")</f>
        <v>0.6</v>
      </c>
      <c r="AB2015" s="81">
        <f>IFERROR(VLOOKUP(A2015,'Competitors Links &amp; Pricings'!A:L,11,0),"")</f>
        <v>7.5</v>
      </c>
    </row>
    <row r="2016" spans="1:28" s="92" customFormat="1" ht="12" x14ac:dyDescent="0.25">
      <c r="A2016" s="91" t="s">
        <v>6110</v>
      </c>
      <c r="B2016" s="89">
        <v>2.57</v>
      </c>
      <c r="C2016" s="89">
        <v>3.2</v>
      </c>
      <c r="D2016" s="106">
        <f t="shared" si="124"/>
        <v>0.19687500000000011</v>
      </c>
      <c r="E2016" s="90">
        <f t="shared" si="125"/>
        <v>0</v>
      </c>
      <c r="F2016" s="90">
        <f t="shared" si="126"/>
        <v>3.3</v>
      </c>
      <c r="G2016" s="100" t="s">
        <v>34</v>
      </c>
      <c r="H2016" s="101" t="s">
        <v>15610</v>
      </c>
      <c r="I2016" s="101" t="s">
        <v>6111</v>
      </c>
      <c r="J2016" s="101" t="s">
        <v>5682</v>
      </c>
      <c r="K2016" s="101"/>
      <c r="L2016" s="101"/>
      <c r="M2016" s="101"/>
      <c r="N2016" s="101"/>
      <c r="O2016" s="100"/>
      <c r="P2016" s="101"/>
      <c r="Q2016" s="101"/>
      <c r="R2016" s="101"/>
      <c r="S2016" s="101"/>
      <c r="T2016" s="101"/>
      <c r="U2016" s="81">
        <f t="shared" si="127"/>
        <v>0</v>
      </c>
      <c r="V2016" s="101">
        <f>IFERROR(VLOOKUP(A2016,'Competitors Links &amp; Pricings'!A:G,3,0),"")</f>
        <v>6</v>
      </c>
      <c r="W2016" s="101">
        <f>IFERROR(VLOOKUP(A2016,'Competitors Links &amp; Pricings'!A:G,5,0),"")</f>
        <v>6.5</v>
      </c>
      <c r="X2016" s="101">
        <f>IFERROR(VLOOKUP(A2016,'Competitors Links &amp; Pricings'!A:G,7,0),"")</f>
        <v>3.3</v>
      </c>
      <c r="Y2016" s="101">
        <f>IFERROR(VLOOKUP(A2016,'Competitors Links &amp; Pricings'!A:L,8,0),"")</f>
        <v>1.81</v>
      </c>
      <c r="Z2016" s="101">
        <f>IFERROR(VLOOKUP(A2016,'Competitors Links &amp; Pricings'!A:L,9,0),"")</f>
        <v>1.57</v>
      </c>
      <c r="AA2016" s="101">
        <f>IFERROR(VLOOKUP(A2016,'Competitors Links &amp; Pricings'!A:L,10,0),"")</f>
        <v>0.08</v>
      </c>
      <c r="AB2016" s="101">
        <f>IFERROR(VLOOKUP(A2016,'Competitors Links &amp; Pricings'!A:L,11,0),"")</f>
        <v>2.5</v>
      </c>
    </row>
    <row r="2017" spans="1:28" s="83" customFormat="1" ht="12" x14ac:dyDescent="0.25">
      <c r="A2017" s="81" t="s">
        <v>6112</v>
      </c>
      <c r="B2017" s="89">
        <v>7.41</v>
      </c>
      <c r="C2017" s="89">
        <v>9.8000000000000007</v>
      </c>
      <c r="D2017" s="106">
        <f t="shared" si="124"/>
        <v>0.2438775510204082</v>
      </c>
      <c r="E2017" s="90">
        <f t="shared" si="125"/>
        <v>0</v>
      </c>
      <c r="F2017" s="90">
        <f t="shared" si="126"/>
        <v>0</v>
      </c>
      <c r="G2017" s="82" t="s">
        <v>34</v>
      </c>
      <c r="H2017" s="81" t="s">
        <v>25870</v>
      </c>
      <c r="I2017" s="81" t="s">
        <v>6113</v>
      </c>
      <c r="J2017" s="81" t="s">
        <v>5588</v>
      </c>
      <c r="K2017" s="81"/>
      <c r="L2017" s="81"/>
      <c r="M2017" s="81"/>
      <c r="N2017" s="81"/>
      <c r="O2017" s="82"/>
      <c r="P2017" s="81"/>
      <c r="Q2017" s="81"/>
      <c r="R2017" s="81"/>
      <c r="S2017" s="81"/>
      <c r="T2017" s="81"/>
      <c r="U2017" s="81">
        <f t="shared" si="127"/>
        <v>0</v>
      </c>
      <c r="V2017" s="81" t="str">
        <f>IFERROR(VLOOKUP(A2017,'Competitors Links &amp; Pricings'!A:G,3,0),"")</f>
        <v xml:space="preserve"> </v>
      </c>
      <c r="W2017" s="81" t="str">
        <f>IFERROR(VLOOKUP(A2017,'Competitors Links &amp; Pricings'!A:G,5,0),"")</f>
        <v xml:space="preserve"> </v>
      </c>
      <c r="X2017" s="81" t="str">
        <f>IFERROR(VLOOKUP(A2017,'Competitors Links &amp; Pricings'!A:G,7,0),"")</f>
        <v xml:space="preserve"> </v>
      </c>
      <c r="Y2017" s="81">
        <f>IFERROR(VLOOKUP(A2017,'Competitors Links &amp; Pricings'!A:L,8,0),"")</f>
        <v>6</v>
      </c>
      <c r="Z2017" s="81">
        <f>IFERROR(VLOOKUP(A2017,'Competitors Links &amp; Pricings'!A:L,9,0),"")</f>
        <v>4</v>
      </c>
      <c r="AA2017" s="81">
        <f>IFERROR(VLOOKUP(A2017,'Competitors Links &amp; Pricings'!A:L,10,0),"")</f>
        <v>0.33</v>
      </c>
      <c r="AB2017" s="81">
        <f>IFERROR(VLOOKUP(A2017,'Competitors Links &amp; Pricings'!A:L,11,0),"")</f>
        <v>1.25</v>
      </c>
    </row>
    <row r="2018" spans="1:28" s="83" customFormat="1" ht="12" x14ac:dyDescent="0.25">
      <c r="A2018" s="81" t="s">
        <v>6114</v>
      </c>
      <c r="B2018" s="89">
        <v>0.31</v>
      </c>
      <c r="C2018" s="89">
        <v>0.38</v>
      </c>
      <c r="D2018" s="106">
        <f t="shared" si="124"/>
        <v>0.18421052631578949</v>
      </c>
      <c r="E2018" s="90">
        <f t="shared" si="125"/>
        <v>0</v>
      </c>
      <c r="F2018" s="90">
        <f t="shared" si="126"/>
        <v>0.37</v>
      </c>
      <c r="G2018" s="82" t="s">
        <v>34</v>
      </c>
      <c r="H2018" s="81" t="s">
        <v>6115</v>
      </c>
      <c r="I2018" s="81" t="s">
        <v>6116</v>
      </c>
      <c r="J2018" s="81" t="s">
        <v>135</v>
      </c>
      <c r="K2018" s="81"/>
      <c r="L2018" s="81"/>
      <c r="M2018" s="81"/>
      <c r="N2018" s="81"/>
      <c r="O2018" s="82"/>
      <c r="P2018" s="81"/>
      <c r="Q2018" s="81"/>
      <c r="R2018" s="81"/>
      <c r="S2018" s="81"/>
      <c r="T2018" s="81"/>
      <c r="U2018" s="81">
        <f t="shared" si="127"/>
        <v>0</v>
      </c>
      <c r="V2018" s="81">
        <f>IFERROR(VLOOKUP(A2018,'Competitors Links &amp; Pricings'!A:G,3,0),"")</f>
        <v>0.41</v>
      </c>
      <c r="W2018" s="81">
        <f>IFERROR(VLOOKUP(A2018,'Competitors Links &amp; Pricings'!A:G,5,0),"")</f>
        <v>0.37</v>
      </c>
      <c r="X2018" s="81" t="str">
        <f>IFERROR(VLOOKUP(A2018,'Competitors Links &amp; Pricings'!A:G,7,0),"")</f>
        <v xml:space="preserve"> </v>
      </c>
      <c r="Y2018" s="81">
        <f>IFERROR(VLOOKUP(A2018,'Competitors Links &amp; Pricings'!A:L,8,0),"")</f>
        <v>7</v>
      </c>
      <c r="Z2018" s="81">
        <f>IFERROR(VLOOKUP(A2018,'Competitors Links &amp; Pricings'!A:L,9,0),"")</f>
        <v>9</v>
      </c>
      <c r="AA2018" s="81">
        <f>IFERROR(VLOOKUP(A2018,'Competitors Links &amp; Pricings'!A:L,10,0),"")</f>
        <v>7.0000000000000007E-2</v>
      </c>
      <c r="AB2018" s="81">
        <f>IFERROR(VLOOKUP(A2018,'Competitors Links &amp; Pricings'!A:L,11,0),"")</f>
        <v>3</v>
      </c>
    </row>
    <row r="2019" spans="1:28" s="83" customFormat="1" ht="12" x14ac:dyDescent="0.25">
      <c r="A2019" s="81" t="s">
        <v>6117</v>
      </c>
      <c r="B2019" s="89">
        <v>2.37</v>
      </c>
      <c r="C2019" s="89">
        <v>2.9</v>
      </c>
      <c r="D2019" s="106">
        <f t="shared" si="124"/>
        <v>0.18275862068965512</v>
      </c>
      <c r="E2019" s="90">
        <f t="shared" si="125"/>
        <v>0</v>
      </c>
      <c r="F2019" s="90">
        <f t="shared" si="126"/>
        <v>2.85</v>
      </c>
      <c r="G2019" s="82" t="s">
        <v>34</v>
      </c>
      <c r="H2019" s="81" t="s">
        <v>6118</v>
      </c>
      <c r="I2019" s="81" t="s">
        <v>6119</v>
      </c>
      <c r="J2019" s="81" t="s">
        <v>169</v>
      </c>
      <c r="K2019" s="81"/>
      <c r="L2019" s="81"/>
      <c r="M2019" s="81"/>
      <c r="N2019" s="81"/>
      <c r="O2019" s="82"/>
      <c r="P2019" s="81"/>
      <c r="Q2019" s="81"/>
      <c r="R2019" s="81"/>
      <c r="S2019" s="81"/>
      <c r="T2019" s="81"/>
      <c r="U2019" s="81">
        <f t="shared" si="127"/>
        <v>0</v>
      </c>
      <c r="V2019" s="81">
        <f>IFERROR(VLOOKUP(A2019,'Competitors Links &amp; Pricings'!A:G,3,0),"")</f>
        <v>2.85</v>
      </c>
      <c r="W2019" s="81">
        <f>IFERROR(VLOOKUP(A2019,'Competitors Links &amp; Pricings'!A:G,5,0),"")</f>
        <v>3.14</v>
      </c>
      <c r="X2019" s="81">
        <f>IFERROR(VLOOKUP(A2019,'Competitors Links &amp; Pricings'!A:G,7,0),"")</f>
        <v>3.44</v>
      </c>
      <c r="Y2019" s="81">
        <f>IFERROR(VLOOKUP(A2019,'Competitors Links &amp; Pricings'!A:L,8,0),"")</f>
        <v>14</v>
      </c>
      <c r="Z2019" s="81">
        <f>IFERROR(VLOOKUP(A2019,'Competitors Links &amp; Pricings'!A:L,9,0),"")</f>
        <v>9</v>
      </c>
      <c r="AA2019" s="81">
        <f>IFERROR(VLOOKUP(A2019,'Competitors Links &amp; Pricings'!A:L,10,0),"")</f>
        <v>0.45</v>
      </c>
      <c r="AB2019" s="81">
        <f>IFERROR(VLOOKUP(A2019,'Competitors Links &amp; Pricings'!A:L,11,0),"")</f>
        <v>1.5</v>
      </c>
    </row>
    <row r="2020" spans="1:28" s="92" customFormat="1" ht="12" x14ac:dyDescent="0.25">
      <c r="A2020" s="91" t="s">
        <v>6120</v>
      </c>
      <c r="B2020" s="89">
        <v>6.66</v>
      </c>
      <c r="C2020" s="89">
        <v>8.26</v>
      </c>
      <c r="D2020" s="106">
        <f t="shared" si="124"/>
        <v>0.19370460048426147</v>
      </c>
      <c r="E2020" s="90">
        <f t="shared" si="125"/>
        <v>0</v>
      </c>
      <c r="F2020" s="90">
        <f t="shared" si="126"/>
        <v>9.6</v>
      </c>
      <c r="G2020" s="100" t="s">
        <v>34</v>
      </c>
      <c r="H2020" s="101" t="s">
        <v>6121</v>
      </c>
      <c r="I2020" s="101" t="s">
        <v>6122</v>
      </c>
      <c r="J2020" s="101" t="s">
        <v>135</v>
      </c>
      <c r="K2020" s="101"/>
      <c r="L2020" s="101"/>
      <c r="M2020" s="101"/>
      <c r="N2020" s="101"/>
      <c r="O2020" s="100"/>
      <c r="P2020" s="101"/>
      <c r="Q2020" s="101"/>
      <c r="R2020" s="101"/>
      <c r="S2020" s="101"/>
      <c r="T2020" s="101"/>
      <c r="U2020" s="81">
        <f t="shared" si="127"/>
        <v>0</v>
      </c>
      <c r="V2020" s="101">
        <f>IFERROR(VLOOKUP(A2020,'Competitors Links &amp; Pricings'!A:G,3,0),"")</f>
        <v>29.99</v>
      </c>
      <c r="W2020" s="101">
        <f>IFERROR(VLOOKUP(A2020,'Competitors Links &amp; Pricings'!A:G,5,0),"")</f>
        <v>9.6</v>
      </c>
      <c r="X2020" s="101" t="str">
        <f>IFERROR(VLOOKUP(A2020,'Competitors Links &amp; Pricings'!A:G,7,0),"")</f>
        <v xml:space="preserve"> </v>
      </c>
      <c r="Y2020" s="101">
        <f>IFERROR(VLOOKUP(A2020,'Competitors Links &amp; Pricings'!A:L,8,0),"")</f>
        <v>6</v>
      </c>
      <c r="Z2020" s="101">
        <f>IFERROR(VLOOKUP(A2020,'Competitors Links &amp; Pricings'!A:L,9,0),"")</f>
        <v>8</v>
      </c>
      <c r="AA2020" s="101">
        <f>IFERROR(VLOOKUP(A2020,'Competitors Links &amp; Pricings'!A:L,10,0),"")</f>
        <v>0.5</v>
      </c>
      <c r="AB2020" s="101">
        <f>IFERROR(VLOOKUP(A2020,'Competitors Links &amp; Pricings'!A:L,11,0),"")</f>
        <v>6.3</v>
      </c>
    </row>
    <row r="2021" spans="1:28" s="83" customFormat="1" ht="12" x14ac:dyDescent="0.25">
      <c r="A2021" s="81" t="s">
        <v>6123</v>
      </c>
      <c r="B2021" s="89">
        <v>6.25</v>
      </c>
      <c r="C2021" s="89">
        <v>8.8000000000000007</v>
      </c>
      <c r="D2021" s="106">
        <f t="shared" si="124"/>
        <v>0.28977272727272735</v>
      </c>
      <c r="E2021" s="90">
        <f t="shared" si="125"/>
        <v>0</v>
      </c>
      <c r="F2021" s="90">
        <f t="shared" si="126"/>
        <v>9.57</v>
      </c>
      <c r="G2021" s="82" t="s">
        <v>34</v>
      </c>
      <c r="H2021" s="81" t="s">
        <v>15830</v>
      </c>
      <c r="I2021" s="81" t="s">
        <v>6124</v>
      </c>
      <c r="J2021" s="81" t="s">
        <v>2738</v>
      </c>
      <c r="K2021" s="81"/>
      <c r="L2021" s="81"/>
      <c r="M2021" s="81"/>
      <c r="N2021" s="81"/>
      <c r="O2021" s="82"/>
      <c r="P2021" s="81"/>
      <c r="Q2021" s="81"/>
      <c r="R2021" s="81"/>
      <c r="S2021" s="81"/>
      <c r="T2021" s="81"/>
      <c r="U2021" s="81">
        <f t="shared" si="127"/>
        <v>0</v>
      </c>
      <c r="V2021" s="81">
        <f>IFERROR(VLOOKUP(A2021,'Competitors Links &amp; Pricings'!A:G,3,0),"")</f>
        <v>9.57</v>
      </c>
      <c r="W2021" s="81" t="str">
        <f>IFERROR(VLOOKUP(A2021,'Competitors Links &amp; Pricings'!A:G,5,0),"")</f>
        <v xml:space="preserve"> </v>
      </c>
      <c r="X2021" s="81" t="str">
        <f>IFERROR(VLOOKUP(A2021,'Competitors Links &amp; Pricings'!A:G,7,0),"")</f>
        <v xml:space="preserve"> </v>
      </c>
      <c r="Y2021" s="81">
        <f>IFERROR(VLOOKUP(A2021,'Competitors Links &amp; Pricings'!A:L,8,0),"")</f>
        <v>1</v>
      </c>
      <c r="Z2021" s="81">
        <f>IFERROR(VLOOKUP(A2021,'Competitors Links &amp; Pricings'!A:L,9,0),"")</f>
        <v>2</v>
      </c>
      <c r="AA2021" s="81">
        <f>IFERROR(VLOOKUP(A2021,'Competitors Links &amp; Pricings'!A:L,10,0),"")</f>
        <v>0.24</v>
      </c>
      <c r="AB2021" s="81">
        <f>IFERROR(VLOOKUP(A2021,'Competitors Links &amp; Pricings'!A:L,11,0),"")</f>
        <v>1.8</v>
      </c>
    </row>
    <row r="2022" spans="1:28" s="83" customFormat="1" ht="12" x14ac:dyDescent="0.25">
      <c r="A2022" s="81" t="s">
        <v>6125</v>
      </c>
      <c r="B2022" s="89">
        <v>4.8899999999999997</v>
      </c>
      <c r="C2022" s="89">
        <v>5.77</v>
      </c>
      <c r="D2022" s="106">
        <f t="shared" si="124"/>
        <v>0.15251299826689774</v>
      </c>
      <c r="E2022" s="90">
        <f t="shared" si="125"/>
        <v>0</v>
      </c>
      <c r="F2022" s="90">
        <f t="shared" si="126"/>
        <v>7</v>
      </c>
      <c r="G2022" s="82" t="s">
        <v>34</v>
      </c>
      <c r="H2022" s="81" t="s">
        <v>15822</v>
      </c>
      <c r="I2022" s="81" t="s">
        <v>6126</v>
      </c>
      <c r="J2022" s="81" t="s">
        <v>2738</v>
      </c>
      <c r="K2022" s="81"/>
      <c r="L2022" s="81"/>
      <c r="M2022" s="81"/>
      <c r="N2022" s="81"/>
      <c r="O2022" s="82"/>
      <c r="P2022" s="81"/>
      <c r="Q2022" s="81"/>
      <c r="R2022" s="81"/>
      <c r="S2022" s="81"/>
      <c r="T2022" s="81"/>
      <c r="U2022" s="81">
        <f t="shared" si="127"/>
        <v>0</v>
      </c>
      <c r="V2022" s="81">
        <f>IFERROR(VLOOKUP(A2022,'Competitors Links &amp; Pricings'!A:G,3,0),"")</f>
        <v>7</v>
      </c>
      <c r="W2022" s="81">
        <f>IFERROR(VLOOKUP(A2022,'Competitors Links &amp; Pricings'!A:G,5,0),"")</f>
        <v>7.51</v>
      </c>
      <c r="X2022" s="81" t="str">
        <f>IFERROR(VLOOKUP(A2022,'Competitors Links &amp; Pricings'!A:G,7,0),"")</f>
        <v xml:space="preserve"> </v>
      </c>
      <c r="Y2022" s="81">
        <f>IFERROR(VLOOKUP(A2022,'Competitors Links &amp; Pricings'!A:L,8,0),"")</f>
        <v>1.7</v>
      </c>
      <c r="Z2022" s="81">
        <f>IFERROR(VLOOKUP(A2022,'Competitors Links &amp; Pricings'!A:L,9,0),"")</f>
        <v>3</v>
      </c>
      <c r="AA2022" s="81">
        <f>IFERROR(VLOOKUP(A2022,'Competitors Links &amp; Pricings'!A:L,10,0),"")</f>
        <v>0.24</v>
      </c>
      <c r="AB2022" s="81">
        <f>IFERROR(VLOOKUP(A2022,'Competitors Links &amp; Pricings'!A:L,11,0),"")</f>
        <v>1</v>
      </c>
    </row>
    <row r="2023" spans="1:28" s="92" customFormat="1" ht="12" x14ac:dyDescent="0.25">
      <c r="A2023" s="91" t="s">
        <v>6127</v>
      </c>
      <c r="B2023" s="89">
        <v>2.17</v>
      </c>
      <c r="C2023" s="89">
        <v>2.4500000000000002</v>
      </c>
      <c r="D2023" s="106">
        <f t="shared" si="124"/>
        <v>0.11428571428571438</v>
      </c>
      <c r="E2023" s="90">
        <f t="shared" si="125"/>
        <v>0</v>
      </c>
      <c r="F2023" s="90">
        <f t="shared" si="126"/>
        <v>3.65</v>
      </c>
      <c r="G2023" s="100" t="s">
        <v>262</v>
      </c>
      <c r="H2023" s="101" t="s">
        <v>16291</v>
      </c>
      <c r="I2023" s="101" t="s">
        <v>6128</v>
      </c>
      <c r="J2023" s="101" t="s">
        <v>5621</v>
      </c>
      <c r="K2023" s="101"/>
      <c r="L2023" s="101"/>
      <c r="M2023" s="101"/>
      <c r="N2023" s="101"/>
      <c r="O2023" s="100"/>
      <c r="P2023" s="101"/>
      <c r="Q2023" s="101"/>
      <c r="R2023" s="101"/>
      <c r="S2023" s="101"/>
      <c r="T2023" s="101"/>
      <c r="U2023" s="81">
        <f t="shared" si="127"/>
        <v>0</v>
      </c>
      <c r="V2023" s="101">
        <f>IFERROR(VLOOKUP(A2023,'Competitors Links &amp; Pricings'!A:G,3,0),"")</f>
        <v>3.65</v>
      </c>
      <c r="W2023" s="101" t="str">
        <f>IFERROR(VLOOKUP(A2023,'Competitors Links &amp; Pricings'!A:G,5,0),"")</f>
        <v xml:space="preserve"> </v>
      </c>
      <c r="X2023" s="101" t="str">
        <f>IFERROR(VLOOKUP(A2023,'Competitors Links &amp; Pricings'!A:G,7,0),"")</f>
        <v xml:space="preserve"> </v>
      </c>
      <c r="Y2023" s="101">
        <f>IFERROR(VLOOKUP(A2023,'Competitors Links &amp; Pricings'!A:L,8,0),"")</f>
        <v>0.16</v>
      </c>
      <c r="Z2023" s="101">
        <f>IFERROR(VLOOKUP(A2023,'Competitors Links &amp; Pricings'!A:L,9,0),"")</f>
        <v>0.26</v>
      </c>
      <c r="AA2023" s="101">
        <f>IFERROR(VLOOKUP(A2023,'Competitors Links &amp; Pricings'!A:L,10,0),"")</f>
        <v>0.01</v>
      </c>
      <c r="AB2023" s="101">
        <f>IFERROR(VLOOKUP(A2023,'Competitors Links &amp; Pricings'!A:L,11,0),"")</f>
        <v>0.18</v>
      </c>
    </row>
    <row r="2024" spans="1:28" s="83" customFormat="1" ht="12" x14ac:dyDescent="0.25">
      <c r="A2024" s="81" t="s">
        <v>6129</v>
      </c>
      <c r="B2024" s="89">
        <v>2.67</v>
      </c>
      <c r="C2024" s="89">
        <v>3.04</v>
      </c>
      <c r="D2024" s="106">
        <f t="shared" si="124"/>
        <v>0.12171052631578951</v>
      </c>
      <c r="E2024" s="90">
        <f t="shared" si="125"/>
        <v>0</v>
      </c>
      <c r="F2024" s="90">
        <f t="shared" si="126"/>
        <v>3.3</v>
      </c>
      <c r="G2024" s="82" t="s">
        <v>34</v>
      </c>
      <c r="H2024" s="81" t="s">
        <v>6130</v>
      </c>
      <c r="I2024" s="81" t="s">
        <v>6131</v>
      </c>
      <c r="J2024" s="81" t="s">
        <v>135</v>
      </c>
      <c r="K2024" s="81"/>
      <c r="L2024" s="81"/>
      <c r="M2024" s="81"/>
      <c r="N2024" s="81"/>
      <c r="O2024" s="82"/>
      <c r="P2024" s="81"/>
      <c r="Q2024" s="81"/>
      <c r="R2024" s="81"/>
      <c r="S2024" s="81"/>
      <c r="T2024" s="81"/>
      <c r="U2024" s="81">
        <f t="shared" si="127"/>
        <v>0</v>
      </c>
      <c r="V2024" s="81">
        <f>IFERROR(VLOOKUP(A2024,'Competitors Links &amp; Pricings'!A:G,3,0),"")</f>
        <v>3.3</v>
      </c>
      <c r="W2024" s="81">
        <f>IFERROR(VLOOKUP(A2024,'Competitors Links &amp; Pricings'!A:G,5,0),"")</f>
        <v>3.74</v>
      </c>
      <c r="X2024" s="81">
        <f>IFERROR(VLOOKUP(A2024,'Competitors Links &amp; Pricings'!A:G,7,0),"")</f>
        <v>3.98</v>
      </c>
      <c r="Y2024" s="81">
        <f>IFERROR(VLOOKUP(A2024,'Competitors Links &amp; Pricings'!A:L,8,0),"")</f>
        <v>1.75</v>
      </c>
      <c r="Z2024" s="81">
        <f>IFERROR(VLOOKUP(A2024,'Competitors Links &amp; Pricings'!A:L,9,0),"")</f>
        <v>2.75</v>
      </c>
      <c r="AA2024" s="81">
        <f>IFERROR(VLOOKUP(A2024,'Competitors Links &amp; Pricings'!A:L,10,0),"")</f>
        <v>0.15</v>
      </c>
      <c r="AB2024" s="81">
        <f>IFERROR(VLOOKUP(A2024,'Competitors Links &amp; Pricings'!A:L,11,0),"")</f>
        <v>1</v>
      </c>
    </row>
    <row r="2025" spans="1:28" s="83" customFormat="1" ht="12" x14ac:dyDescent="0.25">
      <c r="A2025" s="81" t="s">
        <v>6132</v>
      </c>
      <c r="B2025" s="89">
        <v>25.18</v>
      </c>
      <c r="C2025" s="89">
        <v>30.91</v>
      </c>
      <c r="D2025" s="106">
        <f t="shared" si="124"/>
        <v>0.1853769006793918</v>
      </c>
      <c r="E2025" s="90">
        <f t="shared" si="125"/>
        <v>0</v>
      </c>
      <c r="F2025" s="90">
        <f t="shared" si="126"/>
        <v>33.6</v>
      </c>
      <c r="G2025" s="82" t="s">
        <v>34</v>
      </c>
      <c r="H2025" s="81" t="s">
        <v>6133</v>
      </c>
      <c r="I2025" s="81" t="s">
        <v>6134</v>
      </c>
      <c r="J2025" s="81" t="s">
        <v>135</v>
      </c>
      <c r="K2025" s="81"/>
      <c r="L2025" s="81"/>
      <c r="M2025" s="81"/>
      <c r="N2025" s="81"/>
      <c r="O2025" s="82"/>
      <c r="P2025" s="81"/>
      <c r="Q2025" s="81"/>
      <c r="R2025" s="81"/>
      <c r="S2025" s="81"/>
      <c r="T2025" s="81"/>
      <c r="U2025" s="81">
        <f t="shared" si="127"/>
        <v>0</v>
      </c>
      <c r="V2025" s="81">
        <f>IFERROR(VLOOKUP(A2025,'Competitors Links &amp; Pricings'!A:G,3,0),"")</f>
        <v>38.75</v>
      </c>
      <c r="W2025" s="81">
        <f>IFERROR(VLOOKUP(A2025,'Competitors Links &amp; Pricings'!A:G,5,0),"")</f>
        <v>33.6</v>
      </c>
      <c r="X2025" s="81">
        <f>IFERROR(VLOOKUP(A2025,'Competitors Links &amp; Pricings'!A:G,7,0),"")</f>
        <v>42</v>
      </c>
      <c r="Y2025" s="81">
        <f>IFERROR(VLOOKUP(A2025,'Competitors Links &amp; Pricings'!A:L,8,0),"")</f>
        <v>3</v>
      </c>
      <c r="Z2025" s="81">
        <f>IFERROR(VLOOKUP(A2025,'Competitors Links &amp; Pricings'!A:L,9,0),"")</f>
        <v>22</v>
      </c>
      <c r="AA2025" s="81">
        <f>IFERROR(VLOOKUP(A2025,'Competitors Links &amp; Pricings'!A:L,10,0),"")</f>
        <v>3</v>
      </c>
      <c r="AB2025" s="81">
        <f>IFERROR(VLOOKUP(A2025,'Competitors Links &amp; Pricings'!A:L,11,0),"")</f>
        <v>3</v>
      </c>
    </row>
    <row r="2026" spans="1:28" s="83" customFormat="1" ht="12" x14ac:dyDescent="0.25">
      <c r="A2026" s="81" t="s">
        <v>6135</v>
      </c>
      <c r="B2026" s="89">
        <v>3.04</v>
      </c>
      <c r="C2026" s="89">
        <v>4.4400000000000004</v>
      </c>
      <c r="D2026" s="106">
        <f t="shared" si="124"/>
        <v>0.31531531531531537</v>
      </c>
      <c r="E2026" s="90">
        <f t="shared" si="125"/>
        <v>0</v>
      </c>
      <c r="F2026" s="90">
        <f t="shared" si="126"/>
        <v>4.83</v>
      </c>
      <c r="G2026" s="82" t="s">
        <v>34</v>
      </c>
      <c r="H2026" s="81" t="s">
        <v>6136</v>
      </c>
      <c r="I2026" s="81" t="s">
        <v>6137</v>
      </c>
      <c r="J2026" s="81" t="s">
        <v>3591</v>
      </c>
      <c r="K2026" s="81"/>
      <c r="L2026" s="81"/>
      <c r="M2026" s="81"/>
      <c r="N2026" s="81"/>
      <c r="O2026" s="82"/>
      <c r="P2026" s="81"/>
      <c r="Q2026" s="81"/>
      <c r="R2026" s="81"/>
      <c r="S2026" s="81"/>
      <c r="T2026" s="81"/>
      <c r="U2026" s="81">
        <f t="shared" si="127"/>
        <v>0</v>
      </c>
      <c r="V2026" s="81">
        <f>IFERROR(VLOOKUP(A2026,'Competitors Links &amp; Pricings'!A:G,3,0),"")</f>
        <v>4.83</v>
      </c>
      <c r="W2026" s="81">
        <f>IFERROR(VLOOKUP(A2026,'Competitors Links &amp; Pricings'!A:G,5,0),"")</f>
        <v>5.66</v>
      </c>
      <c r="X2026" s="81">
        <f>IFERROR(VLOOKUP(A2026,'Competitors Links &amp; Pricings'!A:G,7,0),"")</f>
        <v>7.8</v>
      </c>
      <c r="Y2026" s="81">
        <f>IFERROR(VLOOKUP(A2026,'Competitors Links &amp; Pricings'!A:L,8,0),"")</f>
        <v>2.25</v>
      </c>
      <c r="Z2026" s="81">
        <f>IFERROR(VLOOKUP(A2026,'Competitors Links &amp; Pricings'!A:L,9,0),"")</f>
        <v>6</v>
      </c>
      <c r="AA2026" s="81">
        <f>IFERROR(VLOOKUP(A2026,'Competitors Links &amp; Pricings'!A:L,10,0),"")</f>
        <v>0.52</v>
      </c>
      <c r="AB2026" s="81">
        <f>IFERROR(VLOOKUP(A2026,'Competitors Links &amp; Pricings'!A:L,11,0),"")</f>
        <v>1.64</v>
      </c>
    </row>
    <row r="2027" spans="1:28" s="83" customFormat="1" ht="12" x14ac:dyDescent="0.25">
      <c r="A2027" s="81" t="s">
        <v>6138</v>
      </c>
      <c r="B2027" s="89">
        <v>1.87</v>
      </c>
      <c r="C2027" s="89">
        <v>2.59</v>
      </c>
      <c r="D2027" s="106">
        <f t="shared" si="124"/>
        <v>0.27799227799227794</v>
      </c>
      <c r="E2027" s="90">
        <f t="shared" si="125"/>
        <v>0</v>
      </c>
      <c r="F2027" s="90">
        <f t="shared" si="126"/>
        <v>2.82</v>
      </c>
      <c r="G2027" s="82" t="s">
        <v>34</v>
      </c>
      <c r="H2027" s="81" t="s">
        <v>6139</v>
      </c>
      <c r="I2027" s="81" t="s">
        <v>6140</v>
      </c>
      <c r="J2027" s="81" t="s">
        <v>3591</v>
      </c>
      <c r="K2027" s="81"/>
      <c r="L2027" s="81"/>
      <c r="M2027" s="81"/>
      <c r="N2027" s="81"/>
      <c r="O2027" s="82"/>
      <c r="P2027" s="81"/>
      <c r="Q2027" s="81"/>
      <c r="R2027" s="81"/>
      <c r="S2027" s="81"/>
      <c r="T2027" s="81"/>
      <c r="U2027" s="81">
        <f t="shared" si="127"/>
        <v>0</v>
      </c>
      <c r="V2027" s="81">
        <f>IFERROR(VLOOKUP(A2027,'Competitors Links &amp; Pricings'!A:G,3,0),"")</f>
        <v>2.82</v>
      </c>
      <c r="W2027" s="81">
        <f>IFERROR(VLOOKUP(A2027,'Competitors Links &amp; Pricings'!A:G,5,0),"")</f>
        <v>3.4</v>
      </c>
      <c r="X2027" s="81">
        <f>IFERROR(VLOOKUP(A2027,'Competitors Links &amp; Pricings'!A:G,7,0),"")</f>
        <v>3.55</v>
      </c>
      <c r="Y2027" s="81">
        <f>IFERROR(VLOOKUP(A2027,'Competitors Links &amp; Pricings'!A:L,8,0),"")</f>
        <v>1.57</v>
      </c>
      <c r="Z2027" s="81">
        <f>IFERROR(VLOOKUP(A2027,'Competitors Links &amp; Pricings'!A:L,9,0),"")</f>
        <v>1.41</v>
      </c>
      <c r="AA2027" s="81">
        <f>IFERROR(VLOOKUP(A2027,'Competitors Links &amp; Pricings'!A:L,10,0),"")</f>
        <v>0.15</v>
      </c>
      <c r="AB2027" s="81">
        <f>IFERROR(VLOOKUP(A2027,'Competitors Links &amp; Pricings'!A:L,11,0),"")</f>
        <v>2.73</v>
      </c>
    </row>
    <row r="2028" spans="1:28" s="92" customFormat="1" ht="12" x14ac:dyDescent="0.25">
      <c r="A2028" s="91" t="s">
        <v>6141</v>
      </c>
      <c r="B2028" s="89">
        <v>28.99</v>
      </c>
      <c r="C2028" s="89">
        <v>37.979999999999997</v>
      </c>
      <c r="D2028" s="106">
        <f t="shared" si="124"/>
        <v>0.23670352817272247</v>
      </c>
      <c r="E2028" s="90">
        <f t="shared" si="125"/>
        <v>0</v>
      </c>
      <c r="F2028" s="90">
        <f t="shared" si="126"/>
        <v>22.95</v>
      </c>
      <c r="G2028" s="100" t="s">
        <v>262</v>
      </c>
      <c r="H2028" s="101" t="s">
        <v>6142</v>
      </c>
      <c r="I2028" s="101" t="s">
        <v>6143</v>
      </c>
      <c r="J2028" s="101" t="s">
        <v>78</v>
      </c>
      <c r="K2028" s="101"/>
      <c r="L2028" s="101"/>
      <c r="M2028" s="101"/>
      <c r="N2028" s="101"/>
      <c r="O2028" s="100"/>
      <c r="P2028" s="101"/>
      <c r="Q2028" s="101"/>
      <c r="R2028" s="101"/>
      <c r="S2028" s="101"/>
      <c r="T2028" s="101"/>
      <c r="U2028" s="81">
        <f t="shared" si="127"/>
        <v>0</v>
      </c>
      <c r="V2028" s="101">
        <f>IFERROR(VLOOKUP(A2028,'Competitors Links &amp; Pricings'!A:G,3,0),"")</f>
        <v>22.95</v>
      </c>
      <c r="W2028" s="101" t="str">
        <f>IFERROR(VLOOKUP(A2028,'Competitors Links &amp; Pricings'!A:G,5,0),"")</f>
        <v xml:space="preserve"> </v>
      </c>
      <c r="X2028" s="101" t="str">
        <f>IFERROR(VLOOKUP(A2028,'Competitors Links &amp; Pricings'!A:G,7,0),"")</f>
        <v xml:space="preserve"> </v>
      </c>
      <c r="Y2028" s="101">
        <f>IFERROR(VLOOKUP(A2028,'Competitors Links &amp; Pricings'!A:L,8,0),"")</f>
        <v>3.5</v>
      </c>
      <c r="Z2028" s="101">
        <f>IFERROR(VLOOKUP(A2028,'Competitors Links &amp; Pricings'!A:L,9,0),"")</f>
        <v>7.2</v>
      </c>
      <c r="AA2028" s="101">
        <f>IFERROR(VLOOKUP(A2028,'Competitors Links &amp; Pricings'!A:L,10,0),"")</f>
        <v>0.7</v>
      </c>
      <c r="AB2028" s="101">
        <f>IFERROR(VLOOKUP(A2028,'Competitors Links &amp; Pricings'!A:L,11,0),"")</f>
        <v>1.2</v>
      </c>
    </row>
    <row r="2029" spans="1:28" s="83" customFormat="1" ht="12" x14ac:dyDescent="0.25">
      <c r="A2029" s="81" t="s">
        <v>6144</v>
      </c>
      <c r="B2029" s="89">
        <v>45.73</v>
      </c>
      <c r="C2029" s="89">
        <v>54.44</v>
      </c>
      <c r="D2029" s="106">
        <f t="shared" si="124"/>
        <v>0.15999265246142544</v>
      </c>
      <c r="E2029" s="90">
        <f t="shared" si="125"/>
        <v>0</v>
      </c>
      <c r="F2029" s="90">
        <f t="shared" si="126"/>
        <v>54.88</v>
      </c>
      <c r="G2029" s="82" t="s">
        <v>34</v>
      </c>
      <c r="H2029" s="81" t="s">
        <v>6145</v>
      </c>
      <c r="I2029" s="81" t="s">
        <v>6146</v>
      </c>
      <c r="J2029" s="81" t="s">
        <v>135</v>
      </c>
      <c r="K2029" s="81"/>
      <c r="L2029" s="81"/>
      <c r="M2029" s="81"/>
      <c r="N2029" s="81"/>
      <c r="O2029" s="82"/>
      <c r="P2029" s="81"/>
      <c r="Q2029" s="81"/>
      <c r="R2029" s="81"/>
      <c r="S2029" s="81"/>
      <c r="T2029" s="81"/>
      <c r="U2029" s="81">
        <f t="shared" si="127"/>
        <v>0</v>
      </c>
      <c r="V2029" s="81">
        <f>IFERROR(VLOOKUP(A2029,'Competitors Links &amp; Pricings'!A:G,3,0),"")</f>
        <v>61</v>
      </c>
      <c r="W2029" s="81">
        <f>IFERROR(VLOOKUP(A2029,'Competitors Links &amp; Pricings'!A:G,5,0),"")</f>
        <v>54.88</v>
      </c>
      <c r="X2029" s="81">
        <f>IFERROR(VLOOKUP(A2029,'Competitors Links &amp; Pricings'!A:G,7,0),"")</f>
        <v>68.97</v>
      </c>
      <c r="Y2029" s="81">
        <f>IFERROR(VLOOKUP(A2029,'Competitors Links &amp; Pricings'!A:L,8,0),"")</f>
        <v>8.5</v>
      </c>
      <c r="Z2029" s="81">
        <f>IFERROR(VLOOKUP(A2029,'Competitors Links &amp; Pricings'!A:L,9,0),"")</f>
        <v>11</v>
      </c>
      <c r="AA2029" s="81">
        <f>IFERROR(VLOOKUP(A2029,'Competitors Links &amp; Pricings'!A:L,10,0),"")</f>
        <v>0.86</v>
      </c>
      <c r="AB2029" s="81">
        <f>IFERROR(VLOOKUP(A2029,'Competitors Links &amp; Pricings'!A:L,11,0),"")</f>
        <v>8.5</v>
      </c>
    </row>
    <row r="2030" spans="1:28" s="83" customFormat="1" ht="12" x14ac:dyDescent="0.25">
      <c r="A2030" s="81" t="s">
        <v>6147</v>
      </c>
      <c r="B2030" s="89">
        <v>12.66</v>
      </c>
      <c r="C2030" s="89">
        <v>15.5</v>
      </c>
      <c r="D2030" s="106">
        <f t="shared" si="124"/>
        <v>0.1832258064516129</v>
      </c>
      <c r="E2030" s="90">
        <f t="shared" si="125"/>
        <v>0</v>
      </c>
      <c r="F2030" s="90">
        <f t="shared" si="126"/>
        <v>0.51</v>
      </c>
      <c r="G2030" s="82" t="s">
        <v>34</v>
      </c>
      <c r="H2030" s="81" t="s">
        <v>6148</v>
      </c>
      <c r="I2030" s="81" t="s">
        <v>6149</v>
      </c>
      <c r="J2030" s="81" t="s">
        <v>2738</v>
      </c>
      <c r="K2030" s="81"/>
      <c r="L2030" s="81"/>
      <c r="M2030" s="81"/>
      <c r="N2030" s="81"/>
      <c r="O2030" s="82"/>
      <c r="P2030" s="81"/>
      <c r="Q2030" s="81"/>
      <c r="R2030" s="81"/>
      <c r="S2030" s="81"/>
      <c r="T2030" s="81"/>
      <c r="U2030" s="81">
        <f t="shared" si="127"/>
        <v>0</v>
      </c>
      <c r="V2030" s="81">
        <f>IFERROR(VLOOKUP(A2030,'Competitors Links &amp; Pricings'!A:G,3,0),"")</f>
        <v>0.51</v>
      </c>
      <c r="W2030" s="81" t="str">
        <f>IFERROR(VLOOKUP(A2030,'Competitors Links &amp; Pricings'!A:G,5,0),"")</f>
        <v xml:space="preserve"> </v>
      </c>
      <c r="X2030" s="81" t="str">
        <f>IFERROR(VLOOKUP(A2030,'Competitors Links &amp; Pricings'!A:G,7,0),"")</f>
        <v xml:space="preserve"> </v>
      </c>
      <c r="Y2030" s="81">
        <f>IFERROR(VLOOKUP(A2030,'Competitors Links &amp; Pricings'!A:L,8,0),"")</f>
        <v>6.5</v>
      </c>
      <c r="Z2030" s="81">
        <f>IFERROR(VLOOKUP(A2030,'Competitors Links &amp; Pricings'!A:L,9,0),"")</f>
        <v>10.5</v>
      </c>
      <c r="AA2030" s="81">
        <f>IFERROR(VLOOKUP(A2030,'Competitors Links &amp; Pricings'!A:L,10,0),"")</f>
        <v>0.03</v>
      </c>
      <c r="AB2030" s="81">
        <f>IFERROR(VLOOKUP(A2030,'Competitors Links &amp; Pricings'!A:L,11,0),"")</f>
        <v>3.5</v>
      </c>
    </row>
    <row r="2031" spans="1:28" s="83" customFormat="1" ht="12" x14ac:dyDescent="0.25">
      <c r="A2031" s="81" t="s">
        <v>6150</v>
      </c>
      <c r="B2031" s="89">
        <v>54.86</v>
      </c>
      <c r="C2031" s="89">
        <v>67.209999999999994</v>
      </c>
      <c r="D2031" s="106">
        <f t="shared" si="124"/>
        <v>0.18375241779497092</v>
      </c>
      <c r="E2031" s="90">
        <f t="shared" si="125"/>
        <v>0</v>
      </c>
      <c r="F2031" s="90">
        <f t="shared" si="126"/>
        <v>68.58</v>
      </c>
      <c r="G2031" s="82" t="s">
        <v>34</v>
      </c>
      <c r="H2031" s="81" t="s">
        <v>6151</v>
      </c>
      <c r="I2031" s="81" t="s">
        <v>6152</v>
      </c>
      <c r="J2031" s="81" t="s">
        <v>169</v>
      </c>
      <c r="K2031" s="81"/>
      <c r="L2031" s="81"/>
      <c r="M2031" s="81"/>
      <c r="N2031" s="81"/>
      <c r="O2031" s="82"/>
      <c r="P2031" s="81"/>
      <c r="Q2031" s="81"/>
      <c r="R2031" s="81"/>
      <c r="S2031" s="81"/>
      <c r="T2031" s="81"/>
      <c r="U2031" s="81">
        <f t="shared" si="127"/>
        <v>0</v>
      </c>
      <c r="V2031" s="81">
        <f>IFERROR(VLOOKUP(A2031,'Competitors Links &amp; Pricings'!A:G,3,0),"")</f>
        <v>68.58</v>
      </c>
      <c r="W2031" s="81">
        <f>IFERROR(VLOOKUP(A2031,'Competitors Links &amp; Pricings'!A:G,5,0),"")</f>
        <v>78</v>
      </c>
      <c r="X2031" s="81" t="str">
        <f>IFERROR(VLOOKUP(A2031,'Competitors Links &amp; Pricings'!A:G,7,0),"")</f>
        <v xml:space="preserve"> </v>
      </c>
      <c r="Y2031" s="81">
        <f>IFERROR(VLOOKUP(A2031,'Competitors Links &amp; Pricings'!A:L,8,0),"")</f>
        <v>2</v>
      </c>
      <c r="Z2031" s="81">
        <f>IFERROR(VLOOKUP(A2031,'Competitors Links &amp; Pricings'!A:L,9,0),"")</f>
        <v>132</v>
      </c>
      <c r="AA2031" s="81">
        <f>IFERROR(VLOOKUP(A2031,'Competitors Links &amp; Pricings'!A:L,10,0),"")</f>
        <v>11</v>
      </c>
      <c r="AB2031" s="81">
        <f>IFERROR(VLOOKUP(A2031,'Competitors Links &amp; Pricings'!A:L,11,0),"")</f>
        <v>3</v>
      </c>
    </row>
    <row r="2032" spans="1:28" s="83" customFormat="1" ht="12" x14ac:dyDescent="0.25">
      <c r="A2032" s="81" t="s">
        <v>6153</v>
      </c>
      <c r="B2032" s="89">
        <v>16.86</v>
      </c>
      <c r="C2032" s="89">
        <v>21.48</v>
      </c>
      <c r="D2032" s="106">
        <f t="shared" si="124"/>
        <v>0.21508379888268161</v>
      </c>
      <c r="E2032" s="90">
        <f t="shared" si="125"/>
        <v>0</v>
      </c>
      <c r="F2032" s="90">
        <f t="shared" si="126"/>
        <v>21.77</v>
      </c>
      <c r="G2032" s="82" t="s">
        <v>34</v>
      </c>
      <c r="H2032" s="81" t="s">
        <v>6154</v>
      </c>
      <c r="I2032" s="81" t="s">
        <v>6155</v>
      </c>
      <c r="J2032" s="81" t="s">
        <v>5666</v>
      </c>
      <c r="K2032" s="81"/>
      <c r="L2032" s="81"/>
      <c r="M2032" s="81"/>
      <c r="N2032" s="81"/>
      <c r="O2032" s="82"/>
      <c r="P2032" s="81"/>
      <c r="Q2032" s="81"/>
      <c r="R2032" s="81"/>
      <c r="S2032" s="81"/>
      <c r="T2032" s="81"/>
      <c r="U2032" s="81">
        <f t="shared" si="127"/>
        <v>0</v>
      </c>
      <c r="V2032" s="81">
        <f>IFERROR(VLOOKUP(A2032,'Competitors Links &amp; Pricings'!A:G,3,0),"")</f>
        <v>21.77</v>
      </c>
      <c r="W2032" s="81">
        <f>IFERROR(VLOOKUP(A2032,'Competitors Links &amp; Pricings'!A:G,5,0),"")</f>
        <v>26.88</v>
      </c>
      <c r="X2032" s="81">
        <f>IFERROR(VLOOKUP(A2032,'Competitors Links &amp; Pricings'!A:G,7,0),"")</f>
        <v>25.24</v>
      </c>
      <c r="Y2032" s="81">
        <f>IFERROR(VLOOKUP(A2032,'Competitors Links &amp; Pricings'!A:L,8,0),"")</f>
        <v>2.5</v>
      </c>
      <c r="Z2032" s="81">
        <f>IFERROR(VLOOKUP(A2032,'Competitors Links &amp; Pricings'!A:L,9,0),"")</f>
        <v>2.5</v>
      </c>
      <c r="AA2032" s="81">
        <f>IFERROR(VLOOKUP(A2032,'Competitors Links &amp; Pricings'!A:L,10,0),"")</f>
        <v>1</v>
      </c>
      <c r="AB2032" s="81">
        <f>IFERROR(VLOOKUP(A2032,'Competitors Links &amp; Pricings'!A:L,11,0),"")</f>
        <v>4.5</v>
      </c>
    </row>
    <row r="2033" spans="1:28" s="83" customFormat="1" ht="12" x14ac:dyDescent="0.25">
      <c r="A2033" s="81" t="s">
        <v>6156</v>
      </c>
      <c r="B2033" s="89">
        <v>42.1</v>
      </c>
      <c r="C2033" s="89">
        <v>52.2</v>
      </c>
      <c r="D2033" s="106">
        <f t="shared" si="124"/>
        <v>0.1934865900383142</v>
      </c>
      <c r="E2033" s="90">
        <f t="shared" si="125"/>
        <v>0</v>
      </c>
      <c r="F2033" s="90">
        <f t="shared" si="126"/>
        <v>57</v>
      </c>
      <c r="G2033" s="82" t="s">
        <v>34</v>
      </c>
      <c r="H2033" s="81" t="s">
        <v>6157</v>
      </c>
      <c r="I2033" s="81" t="s">
        <v>6158</v>
      </c>
      <c r="J2033" s="81" t="s">
        <v>135</v>
      </c>
      <c r="K2033" s="81"/>
      <c r="L2033" s="81"/>
      <c r="M2033" s="81"/>
      <c r="N2033" s="81"/>
      <c r="O2033" s="82"/>
      <c r="P2033" s="81"/>
      <c r="Q2033" s="81"/>
      <c r="R2033" s="81"/>
      <c r="S2033" s="81"/>
      <c r="T2033" s="81"/>
      <c r="U2033" s="81">
        <f t="shared" si="127"/>
        <v>0</v>
      </c>
      <c r="V2033" s="81">
        <f>IFERROR(VLOOKUP(A2033,'Competitors Links &amp; Pricings'!A:G,3,0),"")</f>
        <v>57</v>
      </c>
      <c r="W2033" s="81">
        <f>IFERROR(VLOOKUP(A2033,'Competitors Links &amp; Pricings'!A:G,5,0),"")</f>
        <v>63.49</v>
      </c>
      <c r="X2033" s="81" t="str">
        <f>IFERROR(VLOOKUP(A2033,'Competitors Links &amp; Pricings'!A:G,7,0),"")</f>
        <v xml:space="preserve"> </v>
      </c>
      <c r="Y2033" s="81">
        <f>IFERROR(VLOOKUP(A2033,'Competitors Links &amp; Pricings'!A:L,8,0),"")</f>
        <v>8.5</v>
      </c>
      <c r="Z2033" s="81">
        <f>IFERROR(VLOOKUP(A2033,'Competitors Links &amp; Pricings'!A:L,9,0),"")</f>
        <v>11</v>
      </c>
      <c r="AA2033" s="81">
        <f>IFERROR(VLOOKUP(A2033,'Competitors Links &amp; Pricings'!A:L,10,0),"")</f>
        <v>0.86</v>
      </c>
      <c r="AB2033" s="81">
        <f>IFERROR(VLOOKUP(A2033,'Competitors Links &amp; Pricings'!A:L,11,0),"")</f>
        <v>8.5</v>
      </c>
    </row>
    <row r="2034" spans="1:28" s="83" customFormat="1" ht="12" x14ac:dyDescent="0.25">
      <c r="A2034" s="81" t="s">
        <v>6159</v>
      </c>
      <c r="B2034" s="89">
        <v>2.85</v>
      </c>
      <c r="C2034" s="89">
        <v>3.26</v>
      </c>
      <c r="D2034" s="106">
        <f t="shared" si="124"/>
        <v>0.12576687116564408</v>
      </c>
      <c r="E2034" s="90">
        <f t="shared" si="125"/>
        <v>0</v>
      </c>
      <c r="F2034" s="90">
        <f t="shared" si="126"/>
        <v>3.54</v>
      </c>
      <c r="G2034" s="82" t="s">
        <v>34</v>
      </c>
      <c r="H2034" s="81" t="s">
        <v>6160</v>
      </c>
      <c r="I2034" s="81" t="s">
        <v>6161</v>
      </c>
      <c r="J2034" s="81" t="s">
        <v>5621</v>
      </c>
      <c r="K2034" s="81"/>
      <c r="L2034" s="81"/>
      <c r="M2034" s="81"/>
      <c r="N2034" s="81"/>
      <c r="O2034" s="82"/>
      <c r="P2034" s="81"/>
      <c r="Q2034" s="81"/>
      <c r="R2034" s="81"/>
      <c r="S2034" s="81"/>
      <c r="T2034" s="81"/>
      <c r="U2034" s="81">
        <f t="shared" si="127"/>
        <v>0</v>
      </c>
      <c r="V2034" s="81">
        <f>IFERROR(VLOOKUP(A2034,'Competitors Links &amp; Pricings'!A:G,3,0),"")</f>
        <v>3.54</v>
      </c>
      <c r="W2034" s="81" t="str">
        <f>IFERROR(VLOOKUP(A2034,'Competitors Links &amp; Pricings'!A:G,5,0),"")</f>
        <v xml:space="preserve"> </v>
      </c>
      <c r="X2034" s="81" t="str">
        <f>IFERROR(VLOOKUP(A2034,'Competitors Links &amp; Pricings'!A:G,7,0),"")</f>
        <v xml:space="preserve"> </v>
      </c>
      <c r="Y2034" s="81">
        <f>IFERROR(VLOOKUP(A2034,'Competitors Links &amp; Pricings'!A:L,8,0),"")</f>
        <v>8</v>
      </c>
      <c r="Z2034" s="81">
        <f>IFERROR(VLOOKUP(A2034,'Competitors Links &amp; Pricings'!A:L,9,0),"")</f>
        <v>12</v>
      </c>
      <c r="AA2034" s="81">
        <f>IFERROR(VLOOKUP(A2034,'Competitors Links &amp; Pricings'!A:L,10,0),"")</f>
        <v>1.5</v>
      </c>
      <c r="AB2034" s="81">
        <f>IFERROR(VLOOKUP(A2034,'Competitors Links &amp; Pricings'!A:L,11,0),"")</f>
        <v>1</v>
      </c>
    </row>
    <row r="2035" spans="1:28" s="83" customFormat="1" ht="12" x14ac:dyDescent="0.25">
      <c r="A2035" s="81" t="s">
        <v>6162</v>
      </c>
      <c r="B2035" s="89">
        <v>2.1800000000000002</v>
      </c>
      <c r="C2035" s="89">
        <v>2.75</v>
      </c>
      <c r="D2035" s="106">
        <f t="shared" si="124"/>
        <v>0.20727272727272722</v>
      </c>
      <c r="E2035" s="90">
        <f t="shared" si="125"/>
        <v>0</v>
      </c>
      <c r="F2035" s="90">
        <f t="shared" si="126"/>
        <v>2.93</v>
      </c>
      <c r="G2035" s="82" t="s">
        <v>34</v>
      </c>
      <c r="H2035" s="81">
        <v>310760</v>
      </c>
      <c r="I2035" s="81" t="s">
        <v>6163</v>
      </c>
      <c r="J2035" s="81" t="s">
        <v>135</v>
      </c>
      <c r="K2035" s="81"/>
      <c r="L2035" s="81"/>
      <c r="M2035" s="81"/>
      <c r="N2035" s="81"/>
      <c r="O2035" s="82"/>
      <c r="P2035" s="81"/>
      <c r="Q2035" s="81"/>
      <c r="R2035" s="81"/>
      <c r="S2035" s="81"/>
      <c r="T2035" s="81"/>
      <c r="U2035" s="81">
        <f t="shared" si="127"/>
        <v>0</v>
      </c>
      <c r="V2035" s="81">
        <f>IFERROR(VLOOKUP(A2035,'Competitors Links &amp; Pricings'!A:G,3,0),"")</f>
        <v>3</v>
      </c>
      <c r="W2035" s="81">
        <f>IFERROR(VLOOKUP(A2035,'Competitors Links &amp; Pricings'!A:G,5,0),"")</f>
        <v>3.15</v>
      </c>
      <c r="X2035" s="81">
        <f>IFERROR(VLOOKUP(A2035,'Competitors Links &amp; Pricings'!A:G,7,0),"")</f>
        <v>2.93</v>
      </c>
      <c r="Y2035" s="81">
        <f>IFERROR(VLOOKUP(A2035,'Competitors Links &amp; Pricings'!A:L,8,0),"")</f>
        <v>18</v>
      </c>
      <c r="Z2035" s="81">
        <f>IFERROR(VLOOKUP(A2035,'Competitors Links &amp; Pricings'!A:L,9,0),"")</f>
        <v>2</v>
      </c>
      <c r="AA2035" s="81">
        <f>IFERROR(VLOOKUP(A2035,'Competitors Links &amp; Pricings'!A:L,10,0),"")</f>
        <v>0.2</v>
      </c>
      <c r="AB2035" s="81">
        <f>IFERROR(VLOOKUP(A2035,'Competitors Links &amp; Pricings'!A:L,11,0),"")</f>
        <v>21</v>
      </c>
    </row>
    <row r="2036" spans="1:28" s="83" customFormat="1" ht="12" x14ac:dyDescent="0.25">
      <c r="A2036" s="81" t="s">
        <v>6164</v>
      </c>
      <c r="B2036" s="89">
        <v>0.3</v>
      </c>
      <c r="C2036" s="89">
        <v>0.4</v>
      </c>
      <c r="D2036" s="106">
        <f t="shared" si="124"/>
        <v>0.25000000000000006</v>
      </c>
      <c r="E2036" s="90">
        <f t="shared" si="125"/>
        <v>0</v>
      </c>
      <c r="F2036" s="90">
        <f t="shared" si="126"/>
        <v>0.5</v>
      </c>
      <c r="G2036" s="82" t="s">
        <v>34</v>
      </c>
      <c r="H2036" s="81" t="s">
        <v>6165</v>
      </c>
      <c r="I2036" s="81" t="s">
        <v>6166</v>
      </c>
      <c r="J2036" s="81" t="s">
        <v>169</v>
      </c>
      <c r="K2036" s="81"/>
      <c r="L2036" s="81"/>
      <c r="M2036" s="81"/>
      <c r="N2036" s="81"/>
      <c r="O2036" s="82"/>
      <c r="P2036" s="81"/>
      <c r="Q2036" s="81"/>
      <c r="R2036" s="81"/>
      <c r="S2036" s="81"/>
      <c r="T2036" s="81"/>
      <c r="U2036" s="81">
        <f t="shared" si="127"/>
        <v>0</v>
      </c>
      <c r="V2036" s="81">
        <f>IFERROR(VLOOKUP(A2036,'Competitors Links &amp; Pricings'!A:G,3,0),"")</f>
        <v>0.62</v>
      </c>
      <c r="W2036" s="81">
        <f>IFERROR(VLOOKUP(A2036,'Competitors Links &amp; Pricings'!A:G,5,0),"")</f>
        <v>0.56999999999999995</v>
      </c>
      <c r="X2036" s="81">
        <f>IFERROR(VLOOKUP(A2036,'Competitors Links &amp; Pricings'!A:G,7,0),"")</f>
        <v>0.5</v>
      </c>
      <c r="Y2036" s="81">
        <f>IFERROR(VLOOKUP(A2036,'Competitors Links &amp; Pricings'!A:L,8,0),"")</f>
        <v>1</v>
      </c>
      <c r="Z2036" s="81">
        <f>IFERROR(VLOOKUP(A2036,'Competitors Links &amp; Pricings'!A:L,9,0),"")</f>
        <v>2</v>
      </c>
      <c r="AA2036" s="81">
        <f>IFERROR(VLOOKUP(A2036,'Competitors Links &amp; Pricings'!A:L,10,0),"")</f>
        <v>0.02</v>
      </c>
      <c r="AB2036" s="81">
        <f>IFERROR(VLOOKUP(A2036,'Competitors Links &amp; Pricings'!A:L,11,0),"")</f>
        <v>1</v>
      </c>
    </row>
    <row r="2037" spans="1:28" s="83" customFormat="1" ht="12" x14ac:dyDescent="0.25">
      <c r="A2037" s="81" t="s">
        <v>6167</v>
      </c>
      <c r="B2037" s="89">
        <v>1.04</v>
      </c>
      <c r="C2037" s="89">
        <v>1.28</v>
      </c>
      <c r="D2037" s="106">
        <f t="shared" si="124"/>
        <v>0.1875</v>
      </c>
      <c r="E2037" s="90">
        <f t="shared" si="125"/>
        <v>0</v>
      </c>
      <c r="F2037" s="90">
        <f t="shared" si="126"/>
        <v>1.39</v>
      </c>
      <c r="G2037" s="82" t="s">
        <v>34</v>
      </c>
      <c r="H2037" s="81" t="s">
        <v>6168</v>
      </c>
      <c r="I2037" s="81" t="s">
        <v>6169</v>
      </c>
      <c r="J2037" s="81" t="s">
        <v>135</v>
      </c>
      <c r="K2037" s="81"/>
      <c r="L2037" s="81"/>
      <c r="M2037" s="81"/>
      <c r="N2037" s="81"/>
      <c r="O2037" s="82"/>
      <c r="P2037" s="81"/>
      <c r="Q2037" s="81"/>
      <c r="R2037" s="81"/>
      <c r="S2037" s="81"/>
      <c r="T2037" s="81"/>
      <c r="U2037" s="81">
        <f t="shared" si="127"/>
        <v>0</v>
      </c>
      <c r="V2037" s="81">
        <f>IFERROR(VLOOKUP(A2037,'Competitors Links &amp; Pricings'!A:G,3,0),"")</f>
        <v>1.39</v>
      </c>
      <c r="W2037" s="81">
        <f>IFERROR(VLOOKUP(A2037,'Competitors Links &amp; Pricings'!A:G,5,0),"")</f>
        <v>1.41</v>
      </c>
      <c r="X2037" s="81" t="str">
        <f>IFERROR(VLOOKUP(A2037,'Competitors Links &amp; Pricings'!A:G,7,0),"")</f>
        <v xml:space="preserve"> </v>
      </c>
      <c r="Y2037" s="81">
        <f>IFERROR(VLOOKUP(A2037,'Competitors Links &amp; Pricings'!A:L,8,0),"")</f>
        <v>0.38</v>
      </c>
      <c r="Z2037" s="81">
        <f>IFERROR(VLOOKUP(A2037,'Competitors Links &amp; Pricings'!A:L,9,0),"")</f>
        <v>1</v>
      </c>
      <c r="AA2037" s="81">
        <f>IFERROR(VLOOKUP(A2037,'Competitors Links &amp; Pricings'!A:L,10,0),"")</f>
        <v>0.05</v>
      </c>
      <c r="AB2037" s="81">
        <f>IFERROR(VLOOKUP(A2037,'Competitors Links &amp; Pricings'!A:L,11,0),"")</f>
        <v>0.2</v>
      </c>
    </row>
    <row r="2038" spans="1:28" s="83" customFormat="1" ht="12" x14ac:dyDescent="0.25">
      <c r="A2038" s="81" t="s">
        <v>6170</v>
      </c>
      <c r="B2038" s="89">
        <v>6.91</v>
      </c>
      <c r="C2038" s="89">
        <v>8.82</v>
      </c>
      <c r="D2038" s="106">
        <f t="shared" si="124"/>
        <v>0.21655328798185941</v>
      </c>
      <c r="E2038" s="90">
        <f t="shared" si="125"/>
        <v>0</v>
      </c>
      <c r="F2038" s="90">
        <f t="shared" si="126"/>
        <v>9.59</v>
      </c>
      <c r="G2038" s="82" t="s">
        <v>34</v>
      </c>
      <c r="H2038" s="81" t="s">
        <v>6171</v>
      </c>
      <c r="I2038" s="81" t="s">
        <v>6172</v>
      </c>
      <c r="J2038" s="81" t="s">
        <v>135</v>
      </c>
      <c r="K2038" s="81"/>
      <c r="L2038" s="81"/>
      <c r="M2038" s="81"/>
      <c r="N2038" s="81"/>
      <c r="O2038" s="82"/>
      <c r="P2038" s="81"/>
      <c r="Q2038" s="81"/>
      <c r="R2038" s="81"/>
      <c r="S2038" s="81"/>
      <c r="T2038" s="81"/>
      <c r="U2038" s="81">
        <f t="shared" si="127"/>
        <v>0</v>
      </c>
      <c r="V2038" s="81">
        <f>IFERROR(VLOOKUP(A2038,'Competitors Links &amp; Pricings'!A:G,3,0),"")</f>
        <v>9.59</v>
      </c>
      <c r="W2038" s="81" t="str">
        <f>IFERROR(VLOOKUP(A2038,'Competitors Links &amp; Pricings'!A:G,5,0),"")</f>
        <v xml:space="preserve"> </v>
      </c>
      <c r="X2038" s="81" t="str">
        <f>IFERROR(VLOOKUP(A2038,'Competitors Links &amp; Pricings'!A:G,7,0),"")</f>
        <v xml:space="preserve"> </v>
      </c>
      <c r="Y2038" s="81">
        <f>IFERROR(VLOOKUP(A2038,'Competitors Links &amp; Pricings'!A:L,8,0),"")</f>
        <v>18.25</v>
      </c>
      <c r="Z2038" s="81">
        <f>IFERROR(VLOOKUP(A2038,'Competitors Links &amp; Pricings'!A:L,9,0),"")</f>
        <v>26.5</v>
      </c>
      <c r="AA2038" s="81">
        <f>IFERROR(VLOOKUP(A2038,'Competitors Links &amp; Pricings'!A:L,10,0),"")</f>
        <v>4</v>
      </c>
      <c r="AB2038" s="81">
        <f>IFERROR(VLOOKUP(A2038,'Competitors Links &amp; Pricings'!A:L,11,0),"")</f>
        <v>8.3000000000000007</v>
      </c>
    </row>
    <row r="2039" spans="1:28" s="83" customFormat="1" ht="12" x14ac:dyDescent="0.25">
      <c r="A2039" s="81" t="s">
        <v>6173</v>
      </c>
      <c r="B2039" s="89">
        <v>9.1300000000000008</v>
      </c>
      <c r="C2039" s="89">
        <v>11.55</v>
      </c>
      <c r="D2039" s="106">
        <f t="shared" si="124"/>
        <v>0.2095238095238095</v>
      </c>
      <c r="E2039" s="90">
        <f t="shared" si="125"/>
        <v>0</v>
      </c>
      <c r="F2039" s="90">
        <f t="shared" si="126"/>
        <v>11.79</v>
      </c>
      <c r="G2039" s="82" t="s">
        <v>34</v>
      </c>
      <c r="H2039" s="81" t="s">
        <v>6174</v>
      </c>
      <c r="I2039" s="81" t="s">
        <v>6175</v>
      </c>
      <c r="J2039" s="81" t="s">
        <v>5588</v>
      </c>
      <c r="K2039" s="81"/>
      <c r="L2039" s="81"/>
      <c r="M2039" s="81"/>
      <c r="N2039" s="81"/>
      <c r="O2039" s="82"/>
      <c r="P2039" s="81"/>
      <c r="Q2039" s="81"/>
      <c r="R2039" s="81"/>
      <c r="S2039" s="81"/>
      <c r="T2039" s="81"/>
      <c r="U2039" s="81">
        <f t="shared" si="127"/>
        <v>0</v>
      </c>
      <c r="V2039" s="81">
        <f>IFERROR(VLOOKUP(A2039,'Competitors Links &amp; Pricings'!A:G,3,0),"")</f>
        <v>11.79</v>
      </c>
      <c r="W2039" s="81" t="str">
        <f>IFERROR(VLOOKUP(A2039,'Competitors Links &amp; Pricings'!A:G,5,0),"")</f>
        <v xml:space="preserve"> </v>
      </c>
      <c r="X2039" s="81" t="str">
        <f>IFERROR(VLOOKUP(A2039,'Competitors Links &amp; Pricings'!A:G,7,0),"")</f>
        <v xml:space="preserve"> </v>
      </c>
      <c r="Y2039" s="81">
        <f>IFERROR(VLOOKUP(A2039,'Competitors Links &amp; Pricings'!A:L,8,0),"")</f>
        <v>1.5</v>
      </c>
      <c r="Z2039" s="81">
        <f>IFERROR(VLOOKUP(A2039,'Competitors Links &amp; Pricings'!A:L,9,0),"")</f>
        <v>3</v>
      </c>
      <c r="AA2039" s="81">
        <f>IFERROR(VLOOKUP(A2039,'Competitors Links &amp; Pricings'!A:L,10,0),"")</f>
        <v>0.5</v>
      </c>
      <c r="AB2039" s="81">
        <f>IFERROR(VLOOKUP(A2039,'Competitors Links &amp; Pricings'!A:L,11,0),"")</f>
        <v>8</v>
      </c>
    </row>
    <row r="2040" spans="1:28" s="83" customFormat="1" ht="12" x14ac:dyDescent="0.25">
      <c r="A2040" s="81" t="s">
        <v>6176</v>
      </c>
      <c r="B2040" s="89">
        <v>16.13</v>
      </c>
      <c r="C2040" s="89">
        <v>20</v>
      </c>
      <c r="D2040" s="106">
        <f t="shared" si="124"/>
        <v>0.19350000000000006</v>
      </c>
      <c r="E2040" s="90">
        <f t="shared" si="125"/>
        <v>0</v>
      </c>
      <c r="F2040" s="90">
        <f t="shared" si="126"/>
        <v>32</v>
      </c>
      <c r="G2040" s="82" t="s">
        <v>34</v>
      </c>
      <c r="H2040" s="81" t="s">
        <v>6177</v>
      </c>
      <c r="I2040" s="81" t="s">
        <v>6178</v>
      </c>
      <c r="J2040" s="81" t="s">
        <v>5588</v>
      </c>
      <c r="K2040" s="81"/>
      <c r="L2040" s="81"/>
      <c r="M2040" s="81"/>
      <c r="N2040" s="81"/>
      <c r="O2040" s="82"/>
      <c r="P2040" s="81"/>
      <c r="Q2040" s="81"/>
      <c r="R2040" s="81"/>
      <c r="S2040" s="81"/>
      <c r="T2040" s="81"/>
      <c r="U2040" s="81">
        <f t="shared" si="127"/>
        <v>0</v>
      </c>
      <c r="V2040" s="81">
        <f>IFERROR(VLOOKUP(A2040,'Competitors Links &amp; Pricings'!A:G,3,0),"")</f>
        <v>32</v>
      </c>
      <c r="W2040" s="81" t="str">
        <f>IFERROR(VLOOKUP(A2040,'Competitors Links &amp; Pricings'!A:G,5,0),"")</f>
        <v xml:space="preserve"> </v>
      </c>
      <c r="X2040" s="81" t="str">
        <f>IFERROR(VLOOKUP(A2040,'Competitors Links &amp; Pricings'!A:G,7,0),"")</f>
        <v xml:space="preserve"> </v>
      </c>
      <c r="Y2040" s="81">
        <f>IFERROR(VLOOKUP(A2040,'Competitors Links &amp; Pricings'!A:L,8,0),"")</f>
        <v>2</v>
      </c>
      <c r="Z2040" s="81">
        <f>IFERROR(VLOOKUP(A2040,'Competitors Links &amp; Pricings'!A:L,9,0),"")</f>
        <v>136</v>
      </c>
      <c r="AA2040" s="81">
        <f>IFERROR(VLOOKUP(A2040,'Competitors Links &amp; Pricings'!A:L,10,0),"")</f>
        <v>5</v>
      </c>
      <c r="AB2040" s="81">
        <f>IFERROR(VLOOKUP(A2040,'Competitors Links &amp; Pricings'!A:L,11,0),"")</f>
        <v>2</v>
      </c>
    </row>
    <row r="2041" spans="1:28" s="83" customFormat="1" ht="12" x14ac:dyDescent="0.25">
      <c r="A2041" s="81" t="s">
        <v>6179</v>
      </c>
      <c r="B2041" s="89">
        <v>9.92</v>
      </c>
      <c r="C2041" s="89">
        <v>13</v>
      </c>
      <c r="D2041" s="106">
        <f t="shared" si="124"/>
        <v>0.23692307692307693</v>
      </c>
      <c r="E2041" s="90">
        <f t="shared" si="125"/>
        <v>0</v>
      </c>
      <c r="F2041" s="90">
        <f t="shared" si="126"/>
        <v>15.2</v>
      </c>
      <c r="G2041" s="82" t="s">
        <v>34</v>
      </c>
      <c r="H2041" s="81" t="s">
        <v>6180</v>
      </c>
      <c r="I2041" s="81" t="s">
        <v>6181</v>
      </c>
      <c r="J2041" s="81" t="s">
        <v>169</v>
      </c>
      <c r="K2041" s="81"/>
      <c r="L2041" s="81"/>
      <c r="M2041" s="81"/>
      <c r="N2041" s="81"/>
      <c r="O2041" s="82"/>
      <c r="P2041" s="81"/>
      <c r="Q2041" s="81"/>
      <c r="R2041" s="81"/>
      <c r="S2041" s="81"/>
      <c r="T2041" s="81"/>
      <c r="U2041" s="81">
        <f t="shared" si="127"/>
        <v>0</v>
      </c>
      <c r="V2041" s="81">
        <f>IFERROR(VLOOKUP(A2041,'Competitors Links &amp; Pricings'!A:G,3,0),"")</f>
        <v>15.2</v>
      </c>
      <c r="W2041" s="81">
        <f>IFERROR(VLOOKUP(A2041,'Competitors Links &amp; Pricings'!A:G,5,0),"")</f>
        <v>27.2</v>
      </c>
      <c r="X2041" s="81" t="str">
        <f>IFERROR(VLOOKUP(A2041,'Competitors Links &amp; Pricings'!A:G,7,0),"")</f>
        <v xml:space="preserve"> </v>
      </c>
      <c r="Y2041" s="81">
        <f>IFERROR(VLOOKUP(A2041,'Competitors Links &amp; Pricings'!A:L,8,0),"")</f>
        <v>9</v>
      </c>
      <c r="Z2041" s="81">
        <f>IFERROR(VLOOKUP(A2041,'Competitors Links &amp; Pricings'!A:L,9,0),"")</f>
        <v>12</v>
      </c>
      <c r="AA2041" s="81">
        <f>IFERROR(VLOOKUP(A2041,'Competitors Links &amp; Pricings'!A:L,10,0),"")</f>
        <v>0.05</v>
      </c>
      <c r="AB2041" s="81">
        <f>IFERROR(VLOOKUP(A2041,'Competitors Links &amp; Pricings'!A:L,11,0),"")</f>
        <v>1.5</v>
      </c>
    </row>
    <row r="2042" spans="1:28" s="83" customFormat="1" ht="12" x14ac:dyDescent="0.25">
      <c r="A2042" s="81" t="s">
        <v>6182</v>
      </c>
      <c r="B2042" s="89">
        <v>36.46</v>
      </c>
      <c r="C2042" s="89">
        <v>49.28</v>
      </c>
      <c r="D2042" s="106">
        <f t="shared" si="124"/>
        <v>0.26014610389610388</v>
      </c>
      <c r="E2042" s="90">
        <f t="shared" si="125"/>
        <v>0</v>
      </c>
      <c r="F2042" s="90">
        <f t="shared" si="126"/>
        <v>53.57</v>
      </c>
      <c r="G2042" s="82" t="s">
        <v>34</v>
      </c>
      <c r="H2042" s="81" t="s">
        <v>6183</v>
      </c>
      <c r="I2042" s="81" t="s">
        <v>6184</v>
      </c>
      <c r="J2042" s="81" t="s">
        <v>169</v>
      </c>
      <c r="K2042" s="81"/>
      <c r="L2042" s="81"/>
      <c r="M2042" s="81"/>
      <c r="N2042" s="81"/>
      <c r="O2042" s="82"/>
      <c r="P2042" s="81"/>
      <c r="Q2042" s="81"/>
      <c r="R2042" s="81"/>
      <c r="S2042" s="81"/>
      <c r="T2042" s="81"/>
      <c r="U2042" s="81">
        <f t="shared" si="127"/>
        <v>0</v>
      </c>
      <c r="V2042" s="81">
        <f>IFERROR(VLOOKUP(A2042,'Competitors Links &amp; Pricings'!A:G,3,0),"")</f>
        <v>58</v>
      </c>
      <c r="W2042" s="81">
        <f>IFERROR(VLOOKUP(A2042,'Competitors Links &amp; Pricings'!A:G,5,0),"")</f>
        <v>53.57</v>
      </c>
      <c r="X2042" s="81">
        <f>IFERROR(VLOOKUP(A2042,'Competitors Links &amp; Pricings'!A:G,7,0),"")</f>
        <v>75.599999999999994</v>
      </c>
      <c r="Y2042" s="81">
        <f>IFERROR(VLOOKUP(A2042,'Competitors Links &amp; Pricings'!A:L,8,0),"")</f>
        <v>1</v>
      </c>
      <c r="Z2042" s="81">
        <f>IFERROR(VLOOKUP(A2042,'Competitors Links &amp; Pricings'!A:L,9,0),"")</f>
        <v>204</v>
      </c>
      <c r="AA2042" s="81">
        <f>IFERROR(VLOOKUP(A2042,'Competitors Links &amp; Pricings'!A:L,10,0),"")</f>
        <v>6.75</v>
      </c>
      <c r="AB2042" s="81">
        <f>IFERROR(VLOOKUP(A2042,'Competitors Links &amp; Pricings'!A:L,11,0),"")</f>
        <v>1.75</v>
      </c>
    </row>
    <row r="2043" spans="1:28" s="83" customFormat="1" ht="12" x14ac:dyDescent="0.25">
      <c r="A2043" s="81" t="s">
        <v>6185</v>
      </c>
      <c r="B2043" s="89">
        <v>2.91</v>
      </c>
      <c r="C2043" s="89">
        <v>3.61</v>
      </c>
      <c r="D2043" s="106">
        <f t="shared" ref="D2043:D2106" si="128">(C2043-B2043)/C2043</f>
        <v>0.19390581717451516</v>
      </c>
      <c r="E2043" s="90">
        <f t="shared" si="125"/>
        <v>0</v>
      </c>
      <c r="F2043" s="90">
        <f t="shared" si="126"/>
        <v>4.32</v>
      </c>
      <c r="G2043" s="82" t="s">
        <v>34</v>
      </c>
      <c r="H2043" s="81" t="s">
        <v>6186</v>
      </c>
      <c r="I2043" s="81" t="s">
        <v>6187</v>
      </c>
      <c r="J2043" s="81" t="s">
        <v>135</v>
      </c>
      <c r="K2043" s="81"/>
      <c r="L2043" s="81"/>
      <c r="M2043" s="81"/>
      <c r="N2043" s="81"/>
      <c r="O2043" s="82"/>
      <c r="P2043" s="81"/>
      <c r="Q2043" s="81"/>
      <c r="R2043" s="81"/>
      <c r="S2043" s="81"/>
      <c r="T2043" s="81"/>
      <c r="U2043" s="81">
        <f t="shared" si="127"/>
        <v>0</v>
      </c>
      <c r="V2043" s="81">
        <f>IFERROR(VLOOKUP(A2043,'Competitors Links &amp; Pricings'!A:G,3,0),"")</f>
        <v>4.32</v>
      </c>
      <c r="W2043" s="81">
        <f>IFERROR(VLOOKUP(A2043,'Competitors Links &amp; Pricings'!A:G,5,0),"")</f>
        <v>78.88</v>
      </c>
      <c r="X2043" s="81">
        <f>IFERROR(VLOOKUP(A2043,'Competitors Links &amp; Pricings'!A:G,7,0),"")</f>
        <v>4.3899999999999997</v>
      </c>
      <c r="Y2043" s="81">
        <f>IFERROR(VLOOKUP(A2043,'Competitors Links &amp; Pricings'!A:L,8,0),"")</f>
        <v>8.5</v>
      </c>
      <c r="Z2043" s="81">
        <f>IFERROR(VLOOKUP(A2043,'Competitors Links &amp; Pricings'!A:L,9,0),"")</f>
        <v>11</v>
      </c>
      <c r="AA2043" s="81">
        <f>IFERROR(VLOOKUP(A2043,'Competitors Links &amp; Pricings'!A:L,10,0),"")</f>
        <v>0.86</v>
      </c>
      <c r="AB2043" s="81">
        <f>IFERROR(VLOOKUP(A2043,'Competitors Links &amp; Pricings'!A:L,11,0),"")</f>
        <v>8.5</v>
      </c>
    </row>
    <row r="2044" spans="1:28" s="83" customFormat="1" ht="12" x14ac:dyDescent="0.25">
      <c r="A2044" s="81" t="s">
        <v>6188</v>
      </c>
      <c r="B2044" s="89">
        <v>77.22</v>
      </c>
      <c r="C2044" s="89">
        <v>103.48</v>
      </c>
      <c r="D2044" s="106">
        <f t="shared" si="128"/>
        <v>0.25376884422110557</v>
      </c>
      <c r="E2044" s="90">
        <f t="shared" si="125"/>
        <v>0</v>
      </c>
      <c r="F2044" s="90">
        <f t="shared" si="126"/>
        <v>108.93</v>
      </c>
      <c r="G2044" s="82" t="s">
        <v>34</v>
      </c>
      <c r="H2044" s="81" t="s">
        <v>6189</v>
      </c>
      <c r="I2044" s="81" t="s">
        <v>6190</v>
      </c>
      <c r="J2044" s="81" t="s">
        <v>78</v>
      </c>
      <c r="K2044" s="81"/>
      <c r="L2044" s="81"/>
      <c r="M2044" s="81"/>
      <c r="N2044" s="81"/>
      <c r="O2044" s="82"/>
      <c r="P2044" s="81"/>
      <c r="Q2044" s="81"/>
      <c r="R2044" s="81"/>
      <c r="S2044" s="81"/>
      <c r="T2044" s="81"/>
      <c r="U2044" s="81">
        <f t="shared" si="127"/>
        <v>0</v>
      </c>
      <c r="V2044" s="81">
        <f>IFERROR(VLOOKUP(A2044,'Competitors Links &amp; Pricings'!A:G,3,0),"")</f>
        <v>164.14</v>
      </c>
      <c r="W2044" s="81">
        <f>IFERROR(VLOOKUP(A2044,'Competitors Links &amp; Pricings'!A:G,5,0),"")</f>
        <v>108.93</v>
      </c>
      <c r="X2044" s="81" t="str">
        <f>IFERROR(VLOOKUP(A2044,'Competitors Links &amp; Pricings'!A:G,7,0),"")</f>
        <v xml:space="preserve"> </v>
      </c>
      <c r="Y2044" s="81">
        <f>IFERROR(VLOOKUP(A2044,'Competitors Links &amp; Pricings'!A:L,8,0),"")</f>
        <v>0.2</v>
      </c>
      <c r="Z2044" s="81">
        <f>IFERROR(VLOOKUP(A2044,'Competitors Links &amp; Pricings'!A:L,9,0),"")</f>
        <v>0.2</v>
      </c>
      <c r="AA2044" s="81">
        <f>IFERROR(VLOOKUP(A2044,'Competitors Links &amp; Pricings'!A:L,10,0),"")</f>
        <v>0.86</v>
      </c>
      <c r="AB2044" s="81">
        <f>IFERROR(VLOOKUP(A2044,'Competitors Links &amp; Pricings'!A:L,11,0),"")</f>
        <v>0.3</v>
      </c>
    </row>
    <row r="2045" spans="1:28" s="83" customFormat="1" ht="12" x14ac:dyDescent="0.25">
      <c r="A2045" s="81" t="s">
        <v>6191</v>
      </c>
      <c r="B2045" s="89">
        <v>13.92</v>
      </c>
      <c r="C2045" s="89">
        <v>18.3</v>
      </c>
      <c r="D2045" s="106">
        <f t="shared" si="128"/>
        <v>0.23934426229508199</v>
      </c>
      <c r="E2045" s="90">
        <f t="shared" si="125"/>
        <v>0</v>
      </c>
      <c r="F2045" s="90">
        <f t="shared" si="126"/>
        <v>0</v>
      </c>
      <c r="G2045" s="82" t="s">
        <v>34</v>
      </c>
      <c r="H2045" s="81" t="s">
        <v>6192</v>
      </c>
      <c r="I2045" s="81" t="s">
        <v>6193</v>
      </c>
      <c r="J2045" s="81" t="s">
        <v>2738</v>
      </c>
      <c r="K2045" s="81"/>
      <c r="L2045" s="81"/>
      <c r="M2045" s="81"/>
      <c r="N2045" s="81"/>
      <c r="O2045" s="82"/>
      <c r="P2045" s="81"/>
      <c r="Q2045" s="81"/>
      <c r="R2045" s="81"/>
      <c r="S2045" s="81"/>
      <c r="T2045" s="81"/>
      <c r="U2045" s="81">
        <f t="shared" si="127"/>
        <v>0</v>
      </c>
      <c r="V2045" s="81" t="str">
        <f>IFERROR(VLOOKUP(A2045,'Competitors Links &amp; Pricings'!A:G,3,0),"")</f>
        <v xml:space="preserve"> </v>
      </c>
      <c r="W2045" s="81" t="str">
        <f>IFERROR(VLOOKUP(A2045,'Competitors Links &amp; Pricings'!A:G,5,0),"")</f>
        <v xml:space="preserve"> </v>
      </c>
      <c r="X2045" s="81" t="str">
        <f>IFERROR(VLOOKUP(A2045,'Competitors Links &amp; Pricings'!A:G,7,0),"")</f>
        <v xml:space="preserve"> </v>
      </c>
      <c r="Y2045" s="81">
        <f>IFERROR(VLOOKUP(A2045,'Competitors Links &amp; Pricings'!A:L,8,0),"")</f>
        <v>2</v>
      </c>
      <c r="Z2045" s="81">
        <f>IFERROR(VLOOKUP(A2045,'Competitors Links &amp; Pricings'!A:L,9,0),"")</f>
        <v>2</v>
      </c>
      <c r="AA2045" s="81">
        <f>IFERROR(VLOOKUP(A2045,'Competitors Links &amp; Pricings'!A:L,10,0),"")</f>
        <v>0.25</v>
      </c>
      <c r="AB2045" s="81">
        <f>IFERROR(VLOOKUP(A2045,'Competitors Links &amp; Pricings'!A:L,11,0),"")</f>
        <v>2</v>
      </c>
    </row>
    <row r="2046" spans="1:28" s="83" customFormat="1" ht="12" x14ac:dyDescent="0.25">
      <c r="A2046" s="81" t="s">
        <v>6194</v>
      </c>
      <c r="B2046" s="89">
        <v>3.47</v>
      </c>
      <c r="C2046" s="89">
        <v>3.83</v>
      </c>
      <c r="D2046" s="106">
        <f t="shared" si="128"/>
        <v>9.3994778067885087E-2</v>
      </c>
      <c r="E2046" s="90">
        <f t="shared" si="125"/>
        <v>0</v>
      </c>
      <c r="F2046" s="90">
        <f t="shared" si="126"/>
        <v>4.16</v>
      </c>
      <c r="G2046" s="82" t="s">
        <v>34</v>
      </c>
      <c r="H2046" s="81" t="s">
        <v>6195</v>
      </c>
      <c r="I2046" s="81" t="s">
        <v>6196</v>
      </c>
      <c r="J2046" s="81" t="s">
        <v>5588</v>
      </c>
      <c r="K2046" s="81"/>
      <c r="L2046" s="81"/>
      <c r="M2046" s="81"/>
      <c r="N2046" s="81"/>
      <c r="O2046" s="82"/>
      <c r="P2046" s="81"/>
      <c r="Q2046" s="81"/>
      <c r="R2046" s="81"/>
      <c r="S2046" s="81"/>
      <c r="T2046" s="81"/>
      <c r="U2046" s="81">
        <f t="shared" si="127"/>
        <v>0</v>
      </c>
      <c r="V2046" s="81">
        <f>IFERROR(VLOOKUP(A2046,'Competitors Links &amp; Pricings'!A:G,3,0),"")</f>
        <v>5.0599999999999996</v>
      </c>
      <c r="W2046" s="81">
        <f>IFERROR(VLOOKUP(A2046,'Competitors Links &amp; Pricings'!A:G,5,0),"")</f>
        <v>4.16</v>
      </c>
      <c r="X2046" s="81" t="str">
        <f>IFERROR(VLOOKUP(A2046,'Competitors Links &amp; Pricings'!A:G,7,0),"")</f>
        <v xml:space="preserve"> </v>
      </c>
      <c r="Y2046" s="81">
        <f>IFERROR(VLOOKUP(A2046,'Competitors Links &amp; Pricings'!A:L,8,0),"")</f>
        <v>2</v>
      </c>
      <c r="Z2046" s="81">
        <f>IFERROR(VLOOKUP(A2046,'Competitors Links &amp; Pricings'!A:L,9,0),"")</f>
        <v>5</v>
      </c>
      <c r="AA2046" s="81">
        <f>IFERROR(VLOOKUP(A2046,'Competitors Links &amp; Pricings'!A:L,10,0),"")</f>
        <v>0.06</v>
      </c>
      <c r="AB2046" s="81">
        <f>IFERROR(VLOOKUP(A2046,'Competitors Links &amp; Pricings'!A:L,11,0),"")</f>
        <v>1</v>
      </c>
    </row>
    <row r="2047" spans="1:28" s="83" customFormat="1" ht="12" x14ac:dyDescent="0.25">
      <c r="A2047" s="81" t="s">
        <v>6197</v>
      </c>
      <c r="B2047" s="89">
        <v>0.42</v>
      </c>
      <c r="C2047" s="89">
        <v>0.55000000000000004</v>
      </c>
      <c r="D2047" s="106">
        <f t="shared" si="128"/>
        <v>0.23636363636363644</v>
      </c>
      <c r="E2047" s="90">
        <f t="shared" si="125"/>
        <v>0</v>
      </c>
      <c r="F2047" s="90">
        <f t="shared" si="126"/>
        <v>0</v>
      </c>
      <c r="G2047" s="82" t="s">
        <v>34</v>
      </c>
      <c r="H2047" s="113" t="s">
        <v>25871</v>
      </c>
      <c r="I2047" s="81" t="s">
        <v>6199</v>
      </c>
      <c r="J2047" s="81" t="s">
        <v>2738</v>
      </c>
      <c r="K2047" s="81"/>
      <c r="L2047" s="81"/>
      <c r="M2047" s="81"/>
      <c r="N2047" s="81"/>
      <c r="O2047" s="82"/>
      <c r="P2047" s="81"/>
      <c r="Q2047" s="81"/>
      <c r="R2047" s="81"/>
      <c r="S2047" s="81"/>
      <c r="T2047" s="81"/>
      <c r="U2047" s="81">
        <f t="shared" si="127"/>
        <v>0</v>
      </c>
      <c r="V2047" s="81" t="str">
        <f>IFERROR(VLOOKUP(A2047,'Competitors Links &amp; Pricings'!A:G,3,0),"")</f>
        <v xml:space="preserve"> </v>
      </c>
      <c r="W2047" s="81" t="str">
        <f>IFERROR(VLOOKUP(A2047,'Competitors Links &amp; Pricings'!A:G,5,0),"")</f>
        <v xml:space="preserve"> </v>
      </c>
      <c r="X2047" s="81" t="str">
        <f>IFERROR(VLOOKUP(A2047,'Competitors Links &amp; Pricings'!A:G,7,0),"")</f>
        <v xml:space="preserve"> </v>
      </c>
      <c r="Y2047" s="81">
        <f>IFERROR(VLOOKUP(A2047,'Competitors Links &amp; Pricings'!A:L,8,0),"")</f>
        <v>2</v>
      </c>
      <c r="Z2047" s="81">
        <f>IFERROR(VLOOKUP(A2047,'Competitors Links &amp; Pricings'!A:L,9,0),"")</f>
        <v>2</v>
      </c>
      <c r="AA2047" s="81">
        <f>IFERROR(VLOOKUP(A2047,'Competitors Links &amp; Pricings'!A:L,10,0),"")</f>
        <v>0.25</v>
      </c>
      <c r="AB2047" s="81">
        <f>IFERROR(VLOOKUP(A2047,'Competitors Links &amp; Pricings'!A:L,11,0),"")</f>
        <v>2</v>
      </c>
    </row>
    <row r="2048" spans="1:28" s="83" customFormat="1" ht="12" x14ac:dyDescent="0.25">
      <c r="A2048" s="81" t="s">
        <v>6200</v>
      </c>
      <c r="B2048" s="89">
        <v>0.57999999999999996</v>
      </c>
      <c r="C2048" s="89">
        <v>0.76</v>
      </c>
      <c r="D2048" s="106">
        <f t="shared" si="128"/>
        <v>0.23684210526315796</v>
      </c>
      <c r="E2048" s="90">
        <f t="shared" si="125"/>
        <v>0</v>
      </c>
      <c r="F2048" s="90">
        <f t="shared" si="126"/>
        <v>0.76</v>
      </c>
      <c r="G2048" s="82" t="s">
        <v>60</v>
      </c>
      <c r="H2048" s="81">
        <v>370022</v>
      </c>
      <c r="I2048" s="81" t="s">
        <v>6201</v>
      </c>
      <c r="J2048" s="81" t="s">
        <v>135</v>
      </c>
      <c r="K2048" s="81"/>
      <c r="L2048" s="81"/>
      <c r="M2048" s="81"/>
      <c r="N2048" s="81"/>
      <c r="O2048" s="82"/>
      <c r="P2048" s="81"/>
      <c r="Q2048" s="81"/>
      <c r="R2048" s="81"/>
      <c r="S2048" s="81"/>
      <c r="T2048" s="81"/>
      <c r="U2048" s="81">
        <f t="shared" si="127"/>
        <v>0</v>
      </c>
      <c r="V2048" s="81">
        <f>IFERROR(VLOOKUP(A2048,'Competitors Links &amp; Pricings'!A:G,3,0),"")</f>
        <v>1.76</v>
      </c>
      <c r="W2048" s="81">
        <f>IFERROR(VLOOKUP(A2048,'Competitors Links &amp; Pricings'!A:G,5,0),"")</f>
        <v>0.76</v>
      </c>
      <c r="X2048" s="81" t="str">
        <f>IFERROR(VLOOKUP(A2048,'Competitors Links &amp; Pricings'!A:G,7,0),"")</f>
        <v xml:space="preserve"> </v>
      </c>
      <c r="Y2048" s="81">
        <f>IFERROR(VLOOKUP(A2048,'Competitors Links &amp; Pricings'!A:L,8,0),"")</f>
        <v>7</v>
      </c>
      <c r="Z2048" s="81">
        <f>IFERROR(VLOOKUP(A2048,'Competitors Links &amp; Pricings'!A:L,9,0),"")</f>
        <v>10</v>
      </c>
      <c r="AA2048" s="81">
        <f>IFERROR(VLOOKUP(A2048,'Competitors Links &amp; Pricings'!A:L,10,0),"")</f>
        <v>0.17</v>
      </c>
      <c r="AB2048" s="81">
        <f>IFERROR(VLOOKUP(A2048,'Competitors Links &amp; Pricings'!A:L,11,0),"")</f>
        <v>4</v>
      </c>
    </row>
    <row r="2049" spans="1:28" s="83" customFormat="1" ht="12" x14ac:dyDescent="0.25">
      <c r="A2049" s="81" t="s">
        <v>6202</v>
      </c>
      <c r="B2049" s="89">
        <v>121.77</v>
      </c>
      <c r="C2049" s="89">
        <v>142</v>
      </c>
      <c r="D2049" s="106">
        <f t="shared" si="128"/>
        <v>0.1424647887323944</v>
      </c>
      <c r="E2049" s="90">
        <f t="shared" si="125"/>
        <v>0</v>
      </c>
      <c r="F2049" s="90">
        <f t="shared" si="126"/>
        <v>6.78</v>
      </c>
      <c r="G2049" s="82" t="s">
        <v>60</v>
      </c>
      <c r="H2049" s="81" t="s">
        <v>6203</v>
      </c>
      <c r="I2049" s="81" t="s">
        <v>6204</v>
      </c>
      <c r="J2049" s="81" t="s">
        <v>162</v>
      </c>
      <c r="K2049" s="81"/>
      <c r="L2049" s="81"/>
      <c r="M2049" s="81"/>
      <c r="N2049" s="81"/>
      <c r="O2049" s="82"/>
      <c r="P2049" s="81"/>
      <c r="Q2049" s="81"/>
      <c r="R2049" s="81"/>
      <c r="S2049" s="81"/>
      <c r="T2049" s="81"/>
      <c r="U2049" s="81">
        <f t="shared" si="127"/>
        <v>0</v>
      </c>
      <c r="V2049" s="81">
        <f>IFERROR(VLOOKUP(A2049,'Competitors Links &amp; Pricings'!A:G,3,0),"")</f>
        <v>195.77</v>
      </c>
      <c r="W2049" s="81">
        <f>IFERROR(VLOOKUP(A2049,'Competitors Links &amp; Pricings'!A:G,5,0),"")</f>
        <v>6.78</v>
      </c>
      <c r="X2049" s="81" t="str">
        <f>IFERROR(VLOOKUP(A2049,'Competitors Links &amp; Pricings'!A:G,7,0),"")</f>
        <v xml:space="preserve"> </v>
      </c>
      <c r="Y2049" s="81">
        <f>IFERROR(VLOOKUP(A2049,'Competitors Links &amp; Pricings'!A:L,8,0),"")</f>
        <v>3</v>
      </c>
      <c r="Z2049" s="81">
        <f>IFERROR(VLOOKUP(A2049,'Competitors Links &amp; Pricings'!A:L,9,0),"")</f>
        <v>3</v>
      </c>
      <c r="AA2049" s="81">
        <f>IFERROR(VLOOKUP(A2049,'Competitors Links &amp; Pricings'!A:L,10,0),"")</f>
        <v>37</v>
      </c>
      <c r="AB2049" s="81">
        <f>IFERROR(VLOOKUP(A2049,'Competitors Links &amp; Pricings'!A:L,11,0),"")</f>
        <v>5.25</v>
      </c>
    </row>
    <row r="2050" spans="1:28" s="92" customFormat="1" ht="12" x14ac:dyDescent="0.25">
      <c r="A2050" s="91" t="s">
        <v>6205</v>
      </c>
      <c r="B2050" s="89">
        <v>10.199999999999999</v>
      </c>
      <c r="C2050" s="89">
        <v>15.77</v>
      </c>
      <c r="D2050" s="106">
        <f t="shared" si="128"/>
        <v>0.35320228281547245</v>
      </c>
      <c r="E2050" s="90">
        <f t="shared" ref="E2050:E2113" si="129">MIN(K2050:T2050)</f>
        <v>0</v>
      </c>
      <c r="F2050" s="90">
        <f t="shared" ref="F2050:F2113" si="130">MIN(V2050:X2050)</f>
        <v>0</v>
      </c>
      <c r="G2050" s="100" t="s">
        <v>34</v>
      </c>
      <c r="H2050" s="101" t="s">
        <v>6206</v>
      </c>
      <c r="I2050" s="101" t="s">
        <v>6207</v>
      </c>
      <c r="J2050" s="101" t="s">
        <v>6208</v>
      </c>
      <c r="K2050" s="101"/>
      <c r="L2050" s="101"/>
      <c r="M2050" s="101"/>
      <c r="N2050" s="101"/>
      <c r="O2050" s="100"/>
      <c r="P2050" s="101"/>
      <c r="Q2050" s="101"/>
      <c r="R2050" s="101"/>
      <c r="S2050" s="101"/>
      <c r="T2050" s="101"/>
      <c r="U2050" s="81">
        <f t="shared" si="127"/>
        <v>0</v>
      </c>
      <c r="V2050" s="101" t="str">
        <f>IFERROR(VLOOKUP(A2050,'Competitors Links &amp; Pricings'!A:G,3,0),"")</f>
        <v xml:space="preserve"> </v>
      </c>
      <c r="W2050" s="101" t="str">
        <f>IFERROR(VLOOKUP(A2050,'Competitors Links &amp; Pricings'!A:G,5,0),"")</f>
        <v xml:space="preserve"> </v>
      </c>
      <c r="X2050" s="101" t="str">
        <f>IFERROR(VLOOKUP(A2050,'Competitors Links &amp; Pricings'!A:G,7,0),"")</f>
        <v xml:space="preserve"> </v>
      </c>
      <c r="Y2050" s="101">
        <f>IFERROR(VLOOKUP(A2050,'Competitors Links &amp; Pricings'!A:L,8,0),"")</f>
        <v>12</v>
      </c>
      <c r="Z2050" s="101">
        <f>IFERROR(VLOOKUP(A2050,'Competitors Links &amp; Pricings'!A:L,9,0),"")</f>
        <v>12</v>
      </c>
      <c r="AA2050" s="101">
        <f>IFERROR(VLOOKUP(A2050,'Competitors Links &amp; Pricings'!A:L,10,0),"")</f>
        <v>1</v>
      </c>
      <c r="AB2050" s="101">
        <f>IFERROR(VLOOKUP(A2050,'Competitors Links &amp; Pricings'!A:L,11,0),"")</f>
        <v>1.5</v>
      </c>
    </row>
    <row r="2051" spans="1:28" s="83" customFormat="1" ht="12" x14ac:dyDescent="0.25">
      <c r="A2051" s="81" t="s">
        <v>6209</v>
      </c>
      <c r="B2051" s="89">
        <v>20.13</v>
      </c>
      <c r="C2051" s="89">
        <v>24.66</v>
      </c>
      <c r="D2051" s="106">
        <f t="shared" si="128"/>
        <v>0.18369829683698302</v>
      </c>
      <c r="E2051" s="90">
        <f t="shared" si="129"/>
        <v>0</v>
      </c>
      <c r="F2051" s="90">
        <f t="shared" si="130"/>
        <v>25.16</v>
      </c>
      <c r="G2051" s="82" t="s">
        <v>34</v>
      </c>
      <c r="H2051" s="81" t="s">
        <v>6210</v>
      </c>
      <c r="I2051" s="81" t="s">
        <v>6211</v>
      </c>
      <c r="J2051" s="81" t="s">
        <v>169</v>
      </c>
      <c r="K2051" s="81"/>
      <c r="L2051" s="81"/>
      <c r="M2051" s="81"/>
      <c r="N2051" s="81"/>
      <c r="O2051" s="82"/>
      <c r="P2051" s="81"/>
      <c r="Q2051" s="81"/>
      <c r="R2051" s="81"/>
      <c r="S2051" s="81"/>
      <c r="T2051" s="81"/>
      <c r="U2051" s="81">
        <f t="shared" ref="U2051:U2114" si="131">COUNTIF(K2051:T2051,"&gt;0")</f>
        <v>0</v>
      </c>
      <c r="V2051" s="81">
        <f>IFERROR(VLOOKUP(A2051,'Competitors Links &amp; Pricings'!A:G,3,0),"")</f>
        <v>25.16</v>
      </c>
      <c r="W2051" s="81">
        <f>IFERROR(VLOOKUP(A2051,'Competitors Links &amp; Pricings'!A:G,5,0),"")</f>
        <v>41.17</v>
      </c>
      <c r="X2051" s="81">
        <f>IFERROR(VLOOKUP(A2051,'Competitors Links &amp; Pricings'!A:G,7,0),"")</f>
        <v>27.88</v>
      </c>
      <c r="Y2051" s="81">
        <f>IFERROR(VLOOKUP(A2051,'Competitors Links &amp; Pricings'!A:L,8,0),"")</f>
        <v>1</v>
      </c>
      <c r="Z2051" s="81">
        <f>IFERROR(VLOOKUP(A2051,'Competitors Links &amp; Pricings'!A:L,9,0),"")</f>
        <v>132</v>
      </c>
      <c r="AA2051" s="81">
        <f>IFERROR(VLOOKUP(A2051,'Competitors Links &amp; Pricings'!A:L,10,0),"")</f>
        <v>5</v>
      </c>
      <c r="AB2051" s="81">
        <f>IFERROR(VLOOKUP(A2051,'Competitors Links &amp; Pricings'!A:L,11,0),"")</f>
        <v>1.75</v>
      </c>
    </row>
    <row r="2052" spans="1:28" s="83" customFormat="1" ht="12" x14ac:dyDescent="0.25">
      <c r="A2052" s="81" t="s">
        <v>6212</v>
      </c>
      <c r="B2052" s="89">
        <v>1.7</v>
      </c>
      <c r="C2052" s="89">
        <v>2.2200000000000002</v>
      </c>
      <c r="D2052" s="106">
        <f t="shared" si="128"/>
        <v>0.23423423423423431</v>
      </c>
      <c r="E2052" s="90">
        <f t="shared" si="129"/>
        <v>0</v>
      </c>
      <c r="F2052" s="90">
        <f t="shared" si="130"/>
        <v>1.83</v>
      </c>
      <c r="G2052" s="82" t="s">
        <v>34</v>
      </c>
      <c r="H2052" s="81">
        <v>310750</v>
      </c>
      <c r="I2052" s="81" t="s">
        <v>6213</v>
      </c>
      <c r="J2052" s="81" t="s">
        <v>135</v>
      </c>
      <c r="K2052" s="81"/>
      <c r="L2052" s="81"/>
      <c r="M2052" s="81"/>
      <c r="N2052" s="81"/>
      <c r="O2052" s="82"/>
      <c r="P2052" s="81"/>
      <c r="Q2052" s="81"/>
      <c r="R2052" s="81"/>
      <c r="S2052" s="81"/>
      <c r="T2052" s="81"/>
      <c r="U2052" s="81">
        <f t="shared" si="131"/>
        <v>0</v>
      </c>
      <c r="V2052" s="81">
        <f>IFERROR(VLOOKUP(A2052,'Competitors Links &amp; Pricings'!A:G,3,0),"")</f>
        <v>2.1800000000000002</v>
      </c>
      <c r="W2052" s="81">
        <f>IFERROR(VLOOKUP(A2052,'Competitors Links &amp; Pricings'!A:G,5,0),"")</f>
        <v>1.83</v>
      </c>
      <c r="X2052" s="81">
        <f>IFERROR(VLOOKUP(A2052,'Competitors Links &amp; Pricings'!A:G,7,0),"")</f>
        <v>2.46</v>
      </c>
      <c r="Y2052" s="81">
        <f>IFERROR(VLOOKUP(A2052,'Competitors Links &amp; Pricings'!A:L,8,0),"")</f>
        <v>1.75</v>
      </c>
      <c r="Z2052" s="81">
        <f>IFERROR(VLOOKUP(A2052,'Competitors Links &amp; Pricings'!A:L,9,0),"")</f>
        <v>2.75</v>
      </c>
      <c r="AA2052" s="81">
        <f>IFERROR(VLOOKUP(A2052,'Competitors Links &amp; Pricings'!A:L,10,0),"")</f>
        <v>0.2</v>
      </c>
      <c r="AB2052" s="81">
        <f>IFERROR(VLOOKUP(A2052,'Competitors Links &amp; Pricings'!A:L,11,0),"")</f>
        <v>2.75</v>
      </c>
    </row>
    <row r="2053" spans="1:28" s="83" customFormat="1" ht="12" x14ac:dyDescent="0.25">
      <c r="A2053" s="81" t="s">
        <v>6214</v>
      </c>
      <c r="B2053" s="89">
        <v>0.75</v>
      </c>
      <c r="C2053" s="89">
        <v>1.1200000000000001</v>
      </c>
      <c r="D2053" s="106">
        <f t="shared" si="128"/>
        <v>0.3303571428571429</v>
      </c>
      <c r="E2053" s="90">
        <f t="shared" si="129"/>
        <v>0</v>
      </c>
      <c r="F2053" s="90">
        <f t="shared" si="130"/>
        <v>0</v>
      </c>
      <c r="G2053" s="82" t="s">
        <v>50</v>
      </c>
      <c r="H2053" s="81" t="s">
        <v>6215</v>
      </c>
      <c r="I2053" s="81" t="s">
        <v>6216</v>
      </c>
      <c r="J2053" s="81" t="s">
        <v>5588</v>
      </c>
      <c r="K2053" s="81"/>
      <c r="L2053" s="81"/>
      <c r="M2053" s="81"/>
      <c r="N2053" s="81"/>
      <c r="O2053" s="82"/>
      <c r="P2053" s="81"/>
      <c r="Q2053" s="81"/>
      <c r="R2053" s="81"/>
      <c r="S2053" s="81"/>
      <c r="T2053" s="81"/>
      <c r="U2053" s="81">
        <f t="shared" si="131"/>
        <v>0</v>
      </c>
      <c r="V2053" s="81" t="str">
        <f>IFERROR(VLOOKUP(A2053,'Competitors Links &amp; Pricings'!A:G,3,0),"")</f>
        <v xml:space="preserve"> </v>
      </c>
      <c r="W2053" s="81" t="str">
        <f>IFERROR(VLOOKUP(A2053,'Competitors Links &amp; Pricings'!A:G,5,0),"")</f>
        <v xml:space="preserve"> </v>
      </c>
      <c r="X2053" s="81" t="str">
        <f>IFERROR(VLOOKUP(A2053,'Competitors Links &amp; Pricings'!A:G,7,0),"")</f>
        <v xml:space="preserve"> </v>
      </c>
      <c r="Y2053" s="81">
        <f>IFERROR(VLOOKUP(A2053,'Competitors Links &amp; Pricings'!A:L,8,0),"")</f>
        <v>0.5</v>
      </c>
      <c r="Z2053" s="81">
        <f>IFERROR(VLOOKUP(A2053,'Competitors Links &amp; Pricings'!A:L,9,0),"")</f>
        <v>1.5</v>
      </c>
      <c r="AA2053" s="81">
        <f>IFERROR(VLOOKUP(A2053,'Competitors Links &amp; Pricings'!A:L,10,0),"")</f>
        <v>0.06</v>
      </c>
      <c r="AB2053" s="81">
        <f>IFERROR(VLOOKUP(A2053,'Competitors Links &amp; Pricings'!A:L,11,0),"")</f>
        <v>1.25</v>
      </c>
    </row>
    <row r="2054" spans="1:28" s="83" customFormat="1" ht="12" x14ac:dyDescent="0.25">
      <c r="A2054" s="81" t="s">
        <v>6217</v>
      </c>
      <c r="B2054" s="89">
        <v>3.07</v>
      </c>
      <c r="C2054" s="89">
        <v>3.67</v>
      </c>
      <c r="D2054" s="106">
        <f t="shared" si="128"/>
        <v>0.16348773841961856</v>
      </c>
      <c r="E2054" s="90">
        <f t="shared" si="129"/>
        <v>0</v>
      </c>
      <c r="F2054" s="90">
        <f t="shared" si="130"/>
        <v>3.3</v>
      </c>
      <c r="G2054" s="82" t="s">
        <v>34</v>
      </c>
      <c r="H2054" s="81" t="s">
        <v>6218</v>
      </c>
      <c r="I2054" s="81" t="s">
        <v>6219</v>
      </c>
      <c r="J2054" s="81" t="s">
        <v>135</v>
      </c>
      <c r="K2054" s="81"/>
      <c r="L2054" s="81"/>
      <c r="M2054" s="81"/>
      <c r="N2054" s="81"/>
      <c r="O2054" s="82"/>
      <c r="P2054" s="81"/>
      <c r="Q2054" s="81"/>
      <c r="R2054" s="81"/>
      <c r="S2054" s="81"/>
      <c r="T2054" s="81"/>
      <c r="U2054" s="81">
        <f t="shared" si="131"/>
        <v>0</v>
      </c>
      <c r="V2054" s="81">
        <f>IFERROR(VLOOKUP(A2054,'Competitors Links &amp; Pricings'!A:G,3,0),"")</f>
        <v>3.68</v>
      </c>
      <c r="W2054" s="81">
        <f>IFERROR(VLOOKUP(A2054,'Competitors Links &amp; Pricings'!A:G,5,0),"")</f>
        <v>3.3</v>
      </c>
      <c r="X2054" s="81">
        <f>IFERROR(VLOOKUP(A2054,'Competitors Links &amp; Pricings'!A:G,7,0),"")</f>
        <v>4.4400000000000004</v>
      </c>
      <c r="Y2054" s="81">
        <f>IFERROR(VLOOKUP(A2054,'Competitors Links &amp; Pricings'!A:L,8,0),"")</f>
        <v>2</v>
      </c>
      <c r="Z2054" s="81">
        <f>IFERROR(VLOOKUP(A2054,'Competitors Links &amp; Pricings'!A:L,9,0),"")</f>
        <v>2.75</v>
      </c>
      <c r="AA2054" s="81">
        <f>IFERROR(VLOOKUP(A2054,'Competitors Links &amp; Pricings'!A:L,10,0),"")</f>
        <v>0.5</v>
      </c>
      <c r="AB2054" s="81">
        <f>IFERROR(VLOOKUP(A2054,'Competitors Links &amp; Pricings'!A:L,11,0),"")</f>
        <v>1</v>
      </c>
    </row>
    <row r="2055" spans="1:28" s="83" customFormat="1" ht="12" x14ac:dyDescent="0.25">
      <c r="A2055" s="81" t="s">
        <v>6220</v>
      </c>
      <c r="B2055" s="89">
        <v>64.510000000000005</v>
      </c>
      <c r="C2055" s="89">
        <v>73.2</v>
      </c>
      <c r="D2055" s="106">
        <f t="shared" si="128"/>
        <v>0.11871584699453548</v>
      </c>
      <c r="E2055" s="90">
        <f t="shared" si="129"/>
        <v>0</v>
      </c>
      <c r="F2055" s="90">
        <f t="shared" si="130"/>
        <v>79.569999999999993</v>
      </c>
      <c r="G2055" s="82" t="s">
        <v>34</v>
      </c>
      <c r="H2055" s="81" t="s">
        <v>6221</v>
      </c>
      <c r="I2055" s="81" t="s">
        <v>6222</v>
      </c>
      <c r="J2055" s="81" t="s">
        <v>135</v>
      </c>
      <c r="K2055" s="81"/>
      <c r="L2055" s="81"/>
      <c r="M2055" s="81"/>
      <c r="N2055" s="81"/>
      <c r="O2055" s="82"/>
      <c r="P2055" s="81"/>
      <c r="Q2055" s="81"/>
      <c r="R2055" s="81"/>
      <c r="S2055" s="81"/>
      <c r="T2055" s="81"/>
      <c r="U2055" s="81">
        <f t="shared" si="131"/>
        <v>0</v>
      </c>
      <c r="V2055" s="81">
        <f>IFERROR(VLOOKUP(A2055,'Competitors Links &amp; Pricings'!A:G,3,0),"")</f>
        <v>79.569999999999993</v>
      </c>
      <c r="W2055" s="81">
        <f>IFERROR(VLOOKUP(A2055,'Competitors Links &amp; Pricings'!A:G,5,0),"")</f>
        <v>90</v>
      </c>
      <c r="X2055" s="81">
        <f>IFERROR(VLOOKUP(A2055,'Competitors Links &amp; Pricings'!A:G,7,0),"")</f>
        <v>95.34</v>
      </c>
      <c r="Y2055" s="81">
        <f>IFERROR(VLOOKUP(A2055,'Competitors Links &amp; Pricings'!A:L,8,0),"")</f>
        <v>8.5</v>
      </c>
      <c r="Z2055" s="81">
        <f>IFERROR(VLOOKUP(A2055,'Competitors Links &amp; Pricings'!A:L,9,0),"")</f>
        <v>11</v>
      </c>
      <c r="AA2055" s="81">
        <f>IFERROR(VLOOKUP(A2055,'Competitors Links &amp; Pricings'!A:L,10,0),"")</f>
        <v>0.86</v>
      </c>
      <c r="AB2055" s="81">
        <f>IFERROR(VLOOKUP(A2055,'Competitors Links &amp; Pricings'!A:L,11,0),"")</f>
        <v>8.5</v>
      </c>
    </row>
    <row r="2056" spans="1:28" s="83" customFormat="1" ht="12" x14ac:dyDescent="0.25">
      <c r="A2056" s="81" t="s">
        <v>6223</v>
      </c>
      <c r="B2056" s="89">
        <v>6.2</v>
      </c>
      <c r="C2056" s="89">
        <v>8.1999999999999993</v>
      </c>
      <c r="D2056" s="106">
        <f t="shared" si="128"/>
        <v>0.24390243902439016</v>
      </c>
      <c r="E2056" s="90">
        <f t="shared" si="129"/>
        <v>0</v>
      </c>
      <c r="F2056" s="90">
        <f t="shared" si="130"/>
        <v>0</v>
      </c>
      <c r="G2056" s="82" t="s">
        <v>50</v>
      </c>
      <c r="H2056" s="81" t="s">
        <v>6224</v>
      </c>
      <c r="I2056" s="81" t="s">
        <v>6225</v>
      </c>
      <c r="J2056" s="81" t="s">
        <v>6226</v>
      </c>
      <c r="K2056" s="81"/>
      <c r="L2056" s="81"/>
      <c r="M2056" s="81"/>
      <c r="N2056" s="81"/>
      <c r="O2056" s="82"/>
      <c r="P2056" s="81"/>
      <c r="Q2056" s="81"/>
      <c r="R2056" s="81"/>
      <c r="S2056" s="81"/>
      <c r="T2056" s="81"/>
      <c r="U2056" s="81">
        <f t="shared" si="131"/>
        <v>0</v>
      </c>
      <c r="V2056" s="81" t="str">
        <f>IFERROR(VLOOKUP(A2056,'Competitors Links &amp; Pricings'!A:G,3,0),"")</f>
        <v xml:space="preserve"> </v>
      </c>
      <c r="W2056" s="81" t="str">
        <f>IFERROR(VLOOKUP(A2056,'Competitors Links &amp; Pricings'!A:G,5,0),"")</f>
        <v xml:space="preserve"> </v>
      </c>
      <c r="X2056" s="81" t="str">
        <f>IFERROR(VLOOKUP(A2056,'Competitors Links &amp; Pricings'!A:G,7,0),"")</f>
        <v xml:space="preserve"> </v>
      </c>
      <c r="Y2056" s="81">
        <f>IFERROR(VLOOKUP(A2056,'Competitors Links &amp; Pricings'!A:L,8,0),"")</f>
        <v>1</v>
      </c>
      <c r="Z2056" s="81">
        <f>IFERROR(VLOOKUP(A2056,'Competitors Links &amp; Pricings'!A:L,9,0),"")</f>
        <v>12</v>
      </c>
      <c r="AA2056" s="81">
        <f>IFERROR(VLOOKUP(A2056,'Competitors Links &amp; Pricings'!A:L,10,0),"")</f>
        <v>1</v>
      </c>
      <c r="AB2056" s="81">
        <f>IFERROR(VLOOKUP(A2056,'Competitors Links &amp; Pricings'!A:L,11,0),"")</f>
        <v>1</v>
      </c>
    </row>
    <row r="2057" spans="1:28" s="83" customFormat="1" ht="12" x14ac:dyDescent="0.25">
      <c r="A2057" s="81" t="s">
        <v>6227</v>
      </c>
      <c r="B2057" s="89">
        <v>7.24</v>
      </c>
      <c r="C2057" s="89">
        <v>8.8000000000000007</v>
      </c>
      <c r="D2057" s="106">
        <f t="shared" si="128"/>
        <v>0.1772727272727273</v>
      </c>
      <c r="E2057" s="90">
        <f t="shared" si="129"/>
        <v>0</v>
      </c>
      <c r="F2057" s="90">
        <f t="shared" si="130"/>
        <v>5.99</v>
      </c>
      <c r="G2057" s="82" t="s">
        <v>34</v>
      </c>
      <c r="H2057" s="81" t="s">
        <v>6228</v>
      </c>
      <c r="I2057" s="81" t="s">
        <v>6229</v>
      </c>
      <c r="J2057" s="81" t="s">
        <v>5588</v>
      </c>
      <c r="K2057" s="81"/>
      <c r="L2057" s="81"/>
      <c r="M2057" s="81"/>
      <c r="N2057" s="81"/>
      <c r="O2057" s="82"/>
      <c r="P2057" s="81"/>
      <c r="Q2057" s="81"/>
      <c r="R2057" s="81"/>
      <c r="S2057" s="81"/>
      <c r="T2057" s="81"/>
      <c r="U2057" s="81">
        <f t="shared" si="131"/>
        <v>0</v>
      </c>
      <c r="V2057" s="81">
        <f>IFERROR(VLOOKUP(A2057,'Competitors Links &amp; Pricings'!A:G,3,0),"")</f>
        <v>8.6</v>
      </c>
      <c r="W2057" s="81">
        <f>IFERROR(VLOOKUP(A2057,'Competitors Links &amp; Pricings'!A:G,5,0),"")</f>
        <v>5.99</v>
      </c>
      <c r="X2057" s="81">
        <f>IFERROR(VLOOKUP(A2057,'Competitors Links &amp; Pricings'!A:G,7,0),"")</f>
        <v>10</v>
      </c>
      <c r="Y2057" s="81">
        <f>IFERROR(VLOOKUP(A2057,'Competitors Links &amp; Pricings'!A:L,8,0),"")</f>
        <v>1</v>
      </c>
      <c r="Z2057" s="81">
        <f>IFERROR(VLOOKUP(A2057,'Competitors Links &amp; Pricings'!A:L,9,0),"")</f>
        <v>4</v>
      </c>
      <c r="AA2057" s="81">
        <f>IFERROR(VLOOKUP(A2057,'Competitors Links &amp; Pricings'!A:L,10,0),"")</f>
        <v>0.5</v>
      </c>
      <c r="AB2057" s="81">
        <f>IFERROR(VLOOKUP(A2057,'Competitors Links &amp; Pricings'!A:L,11,0),"")</f>
        <v>1</v>
      </c>
    </row>
    <row r="2058" spans="1:28" s="83" customFormat="1" ht="12" x14ac:dyDescent="0.25">
      <c r="A2058" s="81" t="s">
        <v>6230</v>
      </c>
      <c r="B2058" s="89">
        <v>0.38</v>
      </c>
      <c r="C2058" s="89">
        <v>0.48</v>
      </c>
      <c r="D2058" s="106">
        <f t="shared" si="128"/>
        <v>0.20833333333333329</v>
      </c>
      <c r="E2058" s="90">
        <f t="shared" si="129"/>
        <v>0</v>
      </c>
      <c r="F2058" s="90">
        <f t="shared" si="130"/>
        <v>0.93</v>
      </c>
      <c r="G2058" s="82" t="s">
        <v>60</v>
      </c>
      <c r="H2058" s="81" t="s">
        <v>6231</v>
      </c>
      <c r="I2058" s="81" t="s">
        <v>6232</v>
      </c>
      <c r="J2058" s="81" t="s">
        <v>5588</v>
      </c>
      <c r="K2058" s="81"/>
      <c r="L2058" s="81"/>
      <c r="M2058" s="81"/>
      <c r="N2058" s="81"/>
      <c r="O2058" s="82"/>
      <c r="P2058" s="81"/>
      <c r="Q2058" s="81"/>
      <c r="R2058" s="81"/>
      <c r="S2058" s="81"/>
      <c r="T2058" s="81"/>
      <c r="U2058" s="81">
        <f t="shared" si="131"/>
        <v>0</v>
      </c>
      <c r="V2058" s="81">
        <f>IFERROR(VLOOKUP(A2058,'Competitors Links &amp; Pricings'!A:G,3,0),"")</f>
        <v>0.93</v>
      </c>
      <c r="W2058" s="81" t="str">
        <f>IFERROR(VLOOKUP(A2058,'Competitors Links &amp; Pricings'!A:G,5,0),"")</f>
        <v xml:space="preserve"> </v>
      </c>
      <c r="X2058" s="81" t="str">
        <f>IFERROR(VLOOKUP(A2058,'Competitors Links &amp; Pricings'!A:G,7,0),"")</f>
        <v xml:space="preserve"> </v>
      </c>
      <c r="Y2058" s="81">
        <f>IFERROR(VLOOKUP(A2058,'Competitors Links &amp; Pricings'!A:L,8,0),"")</f>
        <v>1.5</v>
      </c>
      <c r="Z2058" s="81">
        <f>IFERROR(VLOOKUP(A2058,'Competitors Links &amp; Pricings'!A:L,9,0),"")</f>
        <v>1.5</v>
      </c>
      <c r="AA2058" s="81">
        <f>IFERROR(VLOOKUP(A2058,'Competitors Links &amp; Pricings'!A:L,10,0),"")</f>
        <v>0.06</v>
      </c>
      <c r="AB2058" s="81">
        <f>IFERROR(VLOOKUP(A2058,'Competitors Links &amp; Pricings'!A:L,11,0),"")</f>
        <v>0.5</v>
      </c>
    </row>
    <row r="2059" spans="1:28" s="83" customFormat="1" ht="12" x14ac:dyDescent="0.25">
      <c r="A2059" s="81" t="s">
        <v>6233</v>
      </c>
      <c r="B2059" s="89">
        <v>1.26</v>
      </c>
      <c r="C2059" s="89">
        <v>1.62</v>
      </c>
      <c r="D2059" s="106">
        <f t="shared" si="128"/>
        <v>0.22222222222222227</v>
      </c>
      <c r="E2059" s="90">
        <f t="shared" si="129"/>
        <v>0</v>
      </c>
      <c r="F2059" s="90">
        <f t="shared" si="130"/>
        <v>1.73</v>
      </c>
      <c r="G2059" s="82" t="s">
        <v>34</v>
      </c>
      <c r="H2059" s="81" t="s">
        <v>6234</v>
      </c>
      <c r="I2059" s="81" t="s">
        <v>6235</v>
      </c>
      <c r="J2059" s="81" t="s">
        <v>135</v>
      </c>
      <c r="K2059" s="81"/>
      <c r="L2059" s="81"/>
      <c r="M2059" s="81"/>
      <c r="N2059" s="81"/>
      <c r="O2059" s="82"/>
      <c r="P2059" s="81"/>
      <c r="Q2059" s="81"/>
      <c r="R2059" s="81"/>
      <c r="S2059" s="81"/>
      <c r="T2059" s="81"/>
      <c r="U2059" s="81">
        <f t="shared" si="131"/>
        <v>0</v>
      </c>
      <c r="V2059" s="81">
        <f>IFERROR(VLOOKUP(A2059,'Competitors Links &amp; Pricings'!A:G,3,0),"")</f>
        <v>1.73</v>
      </c>
      <c r="W2059" s="81">
        <f>IFERROR(VLOOKUP(A2059,'Competitors Links &amp; Pricings'!A:G,5,0),"")</f>
        <v>1.77</v>
      </c>
      <c r="X2059" s="81">
        <f>IFERROR(VLOOKUP(A2059,'Competitors Links &amp; Pricings'!A:G,7,0),"")</f>
        <v>1.82</v>
      </c>
      <c r="Y2059" s="81">
        <f>IFERROR(VLOOKUP(A2059,'Competitors Links &amp; Pricings'!A:L,8,0),"")</f>
        <v>0.75</v>
      </c>
      <c r="Z2059" s="81">
        <f>IFERROR(VLOOKUP(A2059,'Competitors Links &amp; Pricings'!A:L,9,0),"")</f>
        <v>1.5</v>
      </c>
      <c r="AA2059" s="81">
        <f>IFERROR(VLOOKUP(A2059,'Competitors Links &amp; Pricings'!A:L,10,0),"")</f>
        <v>0.05</v>
      </c>
      <c r="AB2059" s="81">
        <f>IFERROR(VLOOKUP(A2059,'Competitors Links &amp; Pricings'!A:L,11,0),"")</f>
        <v>2.75</v>
      </c>
    </row>
    <row r="2060" spans="1:28" s="83" customFormat="1" ht="12" x14ac:dyDescent="0.25">
      <c r="A2060" s="81" t="s">
        <v>6236</v>
      </c>
      <c r="B2060" s="89">
        <v>1144.5899999999999</v>
      </c>
      <c r="C2060" s="89">
        <v>1396.3</v>
      </c>
      <c r="D2060" s="106">
        <f t="shared" si="128"/>
        <v>0.1802692831053499</v>
      </c>
      <c r="E2060" s="90">
        <f t="shared" si="129"/>
        <v>0</v>
      </c>
      <c r="F2060" s="90">
        <f t="shared" si="130"/>
        <v>1149.99</v>
      </c>
      <c r="G2060" s="82" t="s">
        <v>34</v>
      </c>
      <c r="H2060" s="81" t="s">
        <v>6237</v>
      </c>
      <c r="I2060" s="81" t="s">
        <v>6238</v>
      </c>
      <c r="J2060" s="81" t="s">
        <v>439</v>
      </c>
      <c r="K2060" s="81"/>
      <c r="L2060" s="81"/>
      <c r="M2060" s="81"/>
      <c r="N2060" s="81"/>
      <c r="O2060" s="82"/>
      <c r="P2060" s="81"/>
      <c r="Q2060" s="81"/>
      <c r="R2060" s="81"/>
      <c r="S2060" s="81"/>
      <c r="T2060" s="81"/>
      <c r="U2060" s="81">
        <f t="shared" si="131"/>
        <v>0</v>
      </c>
      <c r="V2060" s="81">
        <f>IFERROR(VLOOKUP(A2060,'Competitors Links &amp; Pricings'!A:G,3,0),"")</f>
        <v>1272.04</v>
      </c>
      <c r="W2060" s="81">
        <f>IFERROR(VLOOKUP(A2060,'Competitors Links &amp; Pricings'!A:G,5,0),"")</f>
        <v>1180</v>
      </c>
      <c r="X2060" s="81">
        <f>IFERROR(VLOOKUP(A2060,'Competitors Links &amp; Pricings'!A:G,7,0),"")</f>
        <v>1149.99</v>
      </c>
      <c r="Y2060" s="81">
        <f>IFERROR(VLOOKUP(A2060,'Competitors Links &amp; Pricings'!A:L,8,0),"")</f>
        <v>22</v>
      </c>
      <c r="Z2060" s="81">
        <f>IFERROR(VLOOKUP(A2060,'Competitors Links &amp; Pricings'!A:L,9,0),"")</f>
        <v>28</v>
      </c>
      <c r="AA2060" s="81">
        <f>IFERROR(VLOOKUP(A2060,'Competitors Links &amp; Pricings'!A:L,10,0),"")</f>
        <v>43.6</v>
      </c>
      <c r="AB2060" s="81">
        <f>IFERROR(VLOOKUP(A2060,'Competitors Links &amp; Pricings'!A:L,11,0),"")</f>
        <v>15</v>
      </c>
    </row>
    <row r="2061" spans="1:28" s="83" customFormat="1" ht="12" x14ac:dyDescent="0.25">
      <c r="A2061" s="81" t="s">
        <v>6239</v>
      </c>
      <c r="B2061" s="89">
        <v>5.26</v>
      </c>
      <c r="C2061" s="89">
        <v>6.29</v>
      </c>
      <c r="D2061" s="106">
        <f t="shared" si="128"/>
        <v>0.16375198728139909</v>
      </c>
      <c r="E2061" s="90">
        <f t="shared" si="129"/>
        <v>0</v>
      </c>
      <c r="F2061" s="90">
        <f t="shared" si="130"/>
        <v>0</v>
      </c>
      <c r="G2061" s="82" t="s">
        <v>34</v>
      </c>
      <c r="H2061" s="81">
        <v>3340898905</v>
      </c>
      <c r="I2061" s="81" t="s">
        <v>6240</v>
      </c>
      <c r="J2061" s="81" t="s">
        <v>6241</v>
      </c>
      <c r="K2061" s="81"/>
      <c r="L2061" s="81"/>
      <c r="M2061" s="81"/>
      <c r="N2061" s="81"/>
      <c r="O2061" s="82"/>
      <c r="P2061" s="81"/>
      <c r="Q2061" s="81"/>
      <c r="R2061" s="81"/>
      <c r="S2061" s="81"/>
      <c r="T2061" s="81"/>
      <c r="U2061" s="81">
        <f t="shared" si="131"/>
        <v>0</v>
      </c>
      <c r="V2061" s="81" t="str">
        <f>IFERROR(VLOOKUP(A2061,'Competitors Links &amp; Pricings'!A:G,3,0),"")</f>
        <v xml:space="preserve"> </v>
      </c>
      <c r="W2061" s="81" t="str">
        <f>IFERROR(VLOOKUP(A2061,'Competitors Links &amp; Pricings'!A:G,5,0),"")</f>
        <v xml:space="preserve"> </v>
      </c>
      <c r="X2061" s="81" t="str">
        <f>IFERROR(VLOOKUP(A2061,'Competitors Links &amp; Pricings'!A:G,7,0),"")</f>
        <v xml:space="preserve"> </v>
      </c>
      <c r="Y2061" s="81">
        <f>IFERROR(VLOOKUP(A2061,'Competitors Links &amp; Pricings'!A:L,8,0),"")</f>
        <v>1.97</v>
      </c>
      <c r="Z2061" s="81">
        <f>IFERROR(VLOOKUP(A2061,'Competitors Links &amp; Pricings'!A:L,9,0),"")</f>
        <v>3.35</v>
      </c>
      <c r="AA2061" s="81">
        <f>IFERROR(VLOOKUP(A2061,'Competitors Links &amp; Pricings'!A:L,10,0),"")</f>
        <v>0.18</v>
      </c>
      <c r="AB2061" s="81">
        <f>IFERROR(VLOOKUP(A2061,'Competitors Links &amp; Pricings'!A:L,11,0),"")</f>
        <v>1</v>
      </c>
    </row>
    <row r="2062" spans="1:28" s="83" customFormat="1" ht="12" x14ac:dyDescent="0.25">
      <c r="A2062" s="81" t="s">
        <v>6242</v>
      </c>
      <c r="B2062" s="89">
        <v>2.77</v>
      </c>
      <c r="C2062" s="89">
        <v>3.38</v>
      </c>
      <c r="D2062" s="106">
        <f t="shared" si="128"/>
        <v>0.18047337278106507</v>
      </c>
      <c r="E2062" s="90">
        <f t="shared" si="129"/>
        <v>0</v>
      </c>
      <c r="F2062" s="90">
        <f t="shared" si="130"/>
        <v>2.85</v>
      </c>
      <c r="G2062" s="82" t="s">
        <v>34</v>
      </c>
      <c r="H2062" s="81" t="s">
        <v>6243</v>
      </c>
      <c r="I2062" s="81" t="s">
        <v>6244</v>
      </c>
      <c r="J2062" s="81" t="s">
        <v>5588</v>
      </c>
      <c r="K2062" s="81"/>
      <c r="L2062" s="81"/>
      <c r="M2062" s="81"/>
      <c r="N2062" s="81"/>
      <c r="O2062" s="82"/>
      <c r="P2062" s="81"/>
      <c r="Q2062" s="81"/>
      <c r="R2062" s="81"/>
      <c r="S2062" s="81"/>
      <c r="T2062" s="81"/>
      <c r="U2062" s="81">
        <f t="shared" si="131"/>
        <v>0</v>
      </c>
      <c r="V2062" s="81">
        <f>IFERROR(VLOOKUP(A2062,'Competitors Links &amp; Pricings'!A:G,3,0),"")</f>
        <v>3.32</v>
      </c>
      <c r="W2062" s="81">
        <f>IFERROR(VLOOKUP(A2062,'Competitors Links &amp; Pricings'!A:G,5,0),"")</f>
        <v>2.9</v>
      </c>
      <c r="X2062" s="81">
        <f>IFERROR(VLOOKUP(A2062,'Competitors Links &amp; Pricings'!A:G,7,0),"")</f>
        <v>2.85</v>
      </c>
      <c r="Y2062" s="81">
        <f>IFERROR(VLOOKUP(A2062,'Competitors Links &amp; Pricings'!A:L,8,0),"")</f>
        <v>2</v>
      </c>
      <c r="Z2062" s="81">
        <f>IFERROR(VLOOKUP(A2062,'Competitors Links &amp; Pricings'!A:L,9,0),"")</f>
        <v>2</v>
      </c>
      <c r="AA2062" s="81">
        <f>IFERROR(VLOOKUP(A2062,'Competitors Links &amp; Pricings'!A:L,10,0),"")</f>
        <v>0.2</v>
      </c>
      <c r="AB2062" s="81">
        <f>IFERROR(VLOOKUP(A2062,'Competitors Links &amp; Pricings'!A:L,11,0),"")</f>
        <v>2</v>
      </c>
    </row>
    <row r="2063" spans="1:28" s="83" customFormat="1" ht="12" x14ac:dyDescent="0.25">
      <c r="A2063" s="81" t="s">
        <v>6245</v>
      </c>
      <c r="B2063" s="89">
        <v>5.33</v>
      </c>
      <c r="C2063" s="89">
        <v>7</v>
      </c>
      <c r="D2063" s="106">
        <f t="shared" si="128"/>
        <v>0.23857142857142857</v>
      </c>
      <c r="E2063" s="90">
        <f t="shared" si="129"/>
        <v>0</v>
      </c>
      <c r="F2063" s="90">
        <f t="shared" si="130"/>
        <v>7.01</v>
      </c>
      <c r="G2063" s="82" t="s">
        <v>34</v>
      </c>
      <c r="H2063" s="81" t="s">
        <v>6246</v>
      </c>
      <c r="I2063" s="81" t="s">
        <v>6247</v>
      </c>
      <c r="J2063" s="81" t="s">
        <v>169</v>
      </c>
      <c r="K2063" s="81"/>
      <c r="L2063" s="81"/>
      <c r="M2063" s="81"/>
      <c r="N2063" s="81"/>
      <c r="O2063" s="82"/>
      <c r="P2063" s="81"/>
      <c r="Q2063" s="81"/>
      <c r="R2063" s="81"/>
      <c r="S2063" s="81"/>
      <c r="T2063" s="81"/>
      <c r="U2063" s="81">
        <f t="shared" si="131"/>
        <v>0</v>
      </c>
      <c r="V2063" s="81">
        <f>IFERROR(VLOOKUP(A2063,'Competitors Links &amp; Pricings'!A:G,3,0),"")</f>
        <v>7.01</v>
      </c>
      <c r="W2063" s="81">
        <f>IFERROR(VLOOKUP(A2063,'Competitors Links &amp; Pricings'!A:G,5,0),"")</f>
        <v>9.2899999999999991</v>
      </c>
      <c r="X2063" s="81">
        <f>IFERROR(VLOOKUP(A2063,'Competitors Links &amp; Pricings'!A:G,7,0),"")</f>
        <v>7.01</v>
      </c>
      <c r="Y2063" s="81">
        <f>IFERROR(VLOOKUP(A2063,'Competitors Links &amp; Pricings'!A:L,8,0),"")</f>
        <v>1</v>
      </c>
      <c r="Z2063" s="81">
        <f>IFERROR(VLOOKUP(A2063,'Competitors Links &amp; Pricings'!A:L,9,0),"")</f>
        <v>2</v>
      </c>
      <c r="AA2063" s="81">
        <f>IFERROR(VLOOKUP(A2063,'Competitors Links &amp; Pricings'!A:L,10,0),"")</f>
        <v>0.35</v>
      </c>
      <c r="AB2063" s="81">
        <f>IFERROR(VLOOKUP(A2063,'Competitors Links &amp; Pricings'!A:L,11,0),"")</f>
        <v>2.6</v>
      </c>
    </row>
    <row r="2064" spans="1:28" s="83" customFormat="1" ht="12" x14ac:dyDescent="0.25">
      <c r="A2064" s="81" t="s">
        <v>6248</v>
      </c>
      <c r="B2064" s="89">
        <v>21.11</v>
      </c>
      <c r="C2064" s="89">
        <v>23.3</v>
      </c>
      <c r="D2064" s="106">
        <f t="shared" si="128"/>
        <v>9.3991416309012921E-2</v>
      </c>
      <c r="E2064" s="90">
        <f t="shared" si="129"/>
        <v>0</v>
      </c>
      <c r="F2064" s="90">
        <f t="shared" si="130"/>
        <v>25.33</v>
      </c>
      <c r="G2064" s="82" t="s">
        <v>34</v>
      </c>
      <c r="H2064" s="81" t="s">
        <v>14836</v>
      </c>
      <c r="I2064" s="81" t="s">
        <v>6249</v>
      </c>
      <c r="J2064" s="81" t="s">
        <v>5588</v>
      </c>
      <c r="K2064" s="81"/>
      <c r="L2064" s="81"/>
      <c r="M2064" s="81"/>
      <c r="N2064" s="81"/>
      <c r="O2064" s="82"/>
      <c r="P2064" s="81"/>
      <c r="Q2064" s="81"/>
      <c r="R2064" s="81"/>
      <c r="S2064" s="81"/>
      <c r="T2064" s="81"/>
      <c r="U2064" s="81">
        <f t="shared" si="131"/>
        <v>0</v>
      </c>
      <c r="V2064" s="81">
        <f>IFERROR(VLOOKUP(A2064,'Competitors Links &amp; Pricings'!A:G,3,0),"")</f>
        <v>25.33</v>
      </c>
      <c r="W2064" s="81">
        <f>IFERROR(VLOOKUP(A2064,'Competitors Links &amp; Pricings'!A:G,5,0),"")</f>
        <v>26.9</v>
      </c>
      <c r="X2064" s="81" t="str">
        <f>IFERROR(VLOOKUP(A2064,'Competitors Links &amp; Pricings'!A:G,7,0),"")</f>
        <v xml:space="preserve"> </v>
      </c>
      <c r="Y2064" s="81">
        <f>IFERROR(VLOOKUP(A2064,'Competitors Links &amp; Pricings'!A:L,8,0),"")</f>
        <v>3</v>
      </c>
      <c r="Z2064" s="81">
        <f>IFERROR(VLOOKUP(A2064,'Competitors Links &amp; Pricings'!A:L,9,0),"")</f>
        <v>9</v>
      </c>
      <c r="AA2064" s="81">
        <f>IFERROR(VLOOKUP(A2064,'Competitors Links &amp; Pricings'!A:L,10,0),"")</f>
        <v>1</v>
      </c>
      <c r="AB2064" s="81">
        <f>IFERROR(VLOOKUP(A2064,'Competitors Links &amp; Pricings'!A:L,11,0),"")</f>
        <v>1.5</v>
      </c>
    </row>
    <row r="2065" spans="1:28" s="83" customFormat="1" ht="12" x14ac:dyDescent="0.25">
      <c r="A2065" s="81" t="s">
        <v>6250</v>
      </c>
      <c r="B2065" s="89">
        <v>0.4</v>
      </c>
      <c r="C2065" s="89">
        <v>0.46</v>
      </c>
      <c r="D2065" s="106">
        <f t="shared" si="128"/>
        <v>0.13043478260869565</v>
      </c>
      <c r="E2065" s="90">
        <f t="shared" si="129"/>
        <v>0</v>
      </c>
      <c r="F2065" s="90">
        <f t="shared" si="130"/>
        <v>0.5</v>
      </c>
      <c r="G2065" s="82" t="s">
        <v>34</v>
      </c>
      <c r="H2065" s="81" t="s">
        <v>6251</v>
      </c>
      <c r="I2065" s="81" t="s">
        <v>6252</v>
      </c>
      <c r="J2065" s="81" t="s">
        <v>169</v>
      </c>
      <c r="K2065" s="81"/>
      <c r="L2065" s="81"/>
      <c r="M2065" s="81"/>
      <c r="N2065" s="81"/>
      <c r="O2065" s="82"/>
      <c r="P2065" s="81"/>
      <c r="Q2065" s="81"/>
      <c r="R2065" s="81"/>
      <c r="S2065" s="81"/>
      <c r="T2065" s="81"/>
      <c r="U2065" s="81">
        <f t="shared" si="131"/>
        <v>0</v>
      </c>
      <c r="V2065" s="81">
        <f>IFERROR(VLOOKUP(A2065,'Competitors Links &amp; Pricings'!A:G,3,0),"")</f>
        <v>0.62</v>
      </c>
      <c r="W2065" s="81">
        <f>IFERROR(VLOOKUP(A2065,'Competitors Links &amp; Pricings'!A:G,5,0),"")</f>
        <v>0.56999999999999995</v>
      </c>
      <c r="X2065" s="81">
        <f>IFERROR(VLOOKUP(A2065,'Competitors Links &amp; Pricings'!A:G,7,0),"")</f>
        <v>0.5</v>
      </c>
      <c r="Y2065" s="81">
        <f>IFERROR(VLOOKUP(A2065,'Competitors Links &amp; Pricings'!A:L,8,0),"")</f>
        <v>1</v>
      </c>
      <c r="Z2065" s="81">
        <f>IFERROR(VLOOKUP(A2065,'Competitors Links &amp; Pricings'!A:L,9,0),"")</f>
        <v>2</v>
      </c>
      <c r="AA2065" s="81">
        <f>IFERROR(VLOOKUP(A2065,'Competitors Links &amp; Pricings'!A:L,10,0),"")</f>
        <v>0.03</v>
      </c>
      <c r="AB2065" s="81">
        <f>IFERROR(VLOOKUP(A2065,'Competitors Links &amp; Pricings'!A:L,11,0),"")</f>
        <v>1</v>
      </c>
    </row>
    <row r="2066" spans="1:28" s="83" customFormat="1" ht="12" x14ac:dyDescent="0.25">
      <c r="A2066" s="81" t="s">
        <v>6253</v>
      </c>
      <c r="B2066" s="89">
        <v>4.3600000000000003</v>
      </c>
      <c r="C2066" s="89">
        <v>5.32</v>
      </c>
      <c r="D2066" s="106">
        <f t="shared" si="128"/>
        <v>0.18045112781954886</v>
      </c>
      <c r="E2066" s="90">
        <f t="shared" si="129"/>
        <v>0</v>
      </c>
      <c r="F2066" s="90">
        <f t="shared" si="130"/>
        <v>4.8</v>
      </c>
      <c r="G2066" s="82" t="s">
        <v>34</v>
      </c>
      <c r="H2066" s="81">
        <v>6660108008</v>
      </c>
      <c r="I2066" s="81" t="s">
        <v>6254</v>
      </c>
      <c r="J2066" s="81" t="s">
        <v>6241</v>
      </c>
      <c r="K2066" s="81"/>
      <c r="L2066" s="81"/>
      <c r="M2066" s="81"/>
      <c r="N2066" s="81"/>
      <c r="O2066" s="82"/>
      <c r="P2066" s="81"/>
      <c r="Q2066" s="81"/>
      <c r="R2066" s="81"/>
      <c r="S2066" s="81"/>
      <c r="T2066" s="81"/>
      <c r="U2066" s="81">
        <f t="shared" si="131"/>
        <v>0</v>
      </c>
      <c r="V2066" s="81">
        <f>IFERROR(VLOOKUP(A2066,'Competitors Links &amp; Pricings'!A:G,3,0),"")</f>
        <v>4.8</v>
      </c>
      <c r="W2066" s="81" t="str">
        <f>IFERROR(VLOOKUP(A2066,'Competitors Links &amp; Pricings'!A:G,5,0),"")</f>
        <v xml:space="preserve"> </v>
      </c>
      <c r="X2066" s="81" t="str">
        <f>IFERROR(VLOOKUP(A2066,'Competitors Links &amp; Pricings'!A:G,7,0),"")</f>
        <v xml:space="preserve"> </v>
      </c>
      <c r="Y2066" s="81">
        <f>IFERROR(VLOOKUP(A2066,'Competitors Links &amp; Pricings'!A:L,8,0),"")</f>
        <v>0.75</v>
      </c>
      <c r="Z2066" s="81">
        <f>IFERROR(VLOOKUP(A2066,'Competitors Links &amp; Pricings'!A:L,9,0),"")</f>
        <v>7.5</v>
      </c>
      <c r="AA2066" s="81">
        <f>IFERROR(VLOOKUP(A2066,'Competitors Links &amp; Pricings'!A:L,10,0),"")</f>
        <v>0.3</v>
      </c>
      <c r="AB2066" s="81">
        <f>IFERROR(VLOOKUP(A2066,'Competitors Links &amp; Pricings'!A:L,11,0),"")</f>
        <v>0.75</v>
      </c>
    </row>
    <row r="2067" spans="1:28" s="83" customFormat="1" ht="12" x14ac:dyDescent="0.25">
      <c r="A2067" s="81" t="s">
        <v>6255</v>
      </c>
      <c r="B2067" s="89">
        <v>4.4400000000000004</v>
      </c>
      <c r="C2067" s="89">
        <v>5.35</v>
      </c>
      <c r="D2067" s="106">
        <f t="shared" si="128"/>
        <v>0.17009345794392511</v>
      </c>
      <c r="E2067" s="90">
        <f t="shared" si="129"/>
        <v>0</v>
      </c>
      <c r="F2067" s="90">
        <f t="shared" si="130"/>
        <v>4.9000000000000004</v>
      </c>
      <c r="G2067" s="82" t="s">
        <v>34</v>
      </c>
      <c r="H2067" s="81">
        <v>6660108009</v>
      </c>
      <c r="I2067" s="81" t="s">
        <v>6256</v>
      </c>
      <c r="J2067" s="81" t="s">
        <v>6241</v>
      </c>
      <c r="K2067" s="81"/>
      <c r="L2067" s="81"/>
      <c r="M2067" s="81"/>
      <c r="N2067" s="81"/>
      <c r="O2067" s="82"/>
      <c r="P2067" s="81"/>
      <c r="Q2067" s="81"/>
      <c r="R2067" s="81"/>
      <c r="S2067" s="81"/>
      <c r="T2067" s="81"/>
      <c r="U2067" s="81">
        <f t="shared" si="131"/>
        <v>0</v>
      </c>
      <c r="V2067" s="81">
        <f>IFERROR(VLOOKUP(A2067,'Competitors Links &amp; Pricings'!A:G,3,0),"")</f>
        <v>4.9000000000000004</v>
      </c>
      <c r="W2067" s="81" t="str">
        <f>IFERROR(VLOOKUP(A2067,'Competitors Links &amp; Pricings'!A:G,5,0),"")</f>
        <v xml:space="preserve"> </v>
      </c>
      <c r="X2067" s="81" t="str">
        <f>IFERROR(VLOOKUP(A2067,'Competitors Links &amp; Pricings'!A:G,7,0),"")</f>
        <v xml:space="preserve"> </v>
      </c>
      <c r="Y2067" s="81">
        <f>IFERROR(VLOOKUP(A2067,'Competitors Links &amp; Pricings'!A:L,8,0),"")</f>
        <v>1</v>
      </c>
      <c r="Z2067" s="81">
        <f>IFERROR(VLOOKUP(A2067,'Competitors Links &amp; Pricings'!A:L,9,0),"")</f>
        <v>8</v>
      </c>
      <c r="AA2067" s="81">
        <f>IFERROR(VLOOKUP(A2067,'Competitors Links &amp; Pricings'!A:L,10,0),"")</f>
        <v>0.23</v>
      </c>
      <c r="AB2067" s="81">
        <f>IFERROR(VLOOKUP(A2067,'Competitors Links &amp; Pricings'!A:L,11,0),"")</f>
        <v>0.5</v>
      </c>
    </row>
    <row r="2068" spans="1:28" s="83" customFormat="1" ht="12" x14ac:dyDescent="0.25">
      <c r="A2068" s="81" t="s">
        <v>6257</v>
      </c>
      <c r="B2068" s="89">
        <v>2.97</v>
      </c>
      <c r="C2068" s="89">
        <v>3.6</v>
      </c>
      <c r="D2068" s="106">
        <f t="shared" si="128"/>
        <v>0.17499999999999996</v>
      </c>
      <c r="E2068" s="90">
        <f t="shared" si="129"/>
        <v>0</v>
      </c>
      <c r="F2068" s="90">
        <f t="shared" si="130"/>
        <v>2.85</v>
      </c>
      <c r="G2068" s="82" t="s">
        <v>34</v>
      </c>
      <c r="H2068" s="81" t="s">
        <v>6258</v>
      </c>
      <c r="I2068" s="81" t="s">
        <v>6259</v>
      </c>
      <c r="J2068" s="81" t="s">
        <v>5588</v>
      </c>
      <c r="K2068" s="81"/>
      <c r="L2068" s="81"/>
      <c r="M2068" s="81"/>
      <c r="N2068" s="81"/>
      <c r="O2068" s="82"/>
      <c r="P2068" s="81"/>
      <c r="Q2068" s="81"/>
      <c r="R2068" s="81"/>
      <c r="S2068" s="81"/>
      <c r="T2068" s="81"/>
      <c r="U2068" s="81">
        <f t="shared" si="131"/>
        <v>0</v>
      </c>
      <c r="V2068" s="81">
        <f>IFERROR(VLOOKUP(A2068,'Competitors Links &amp; Pricings'!A:G,3,0),"")</f>
        <v>2.9</v>
      </c>
      <c r="W2068" s="81">
        <f>IFERROR(VLOOKUP(A2068,'Competitors Links &amp; Pricings'!A:G,5,0),"")</f>
        <v>3.65</v>
      </c>
      <c r="X2068" s="81">
        <f>IFERROR(VLOOKUP(A2068,'Competitors Links &amp; Pricings'!A:G,7,0),"")</f>
        <v>2.85</v>
      </c>
      <c r="Y2068" s="81">
        <f>IFERROR(VLOOKUP(A2068,'Competitors Links &amp; Pricings'!A:L,8,0),"")</f>
        <v>1.5</v>
      </c>
      <c r="Z2068" s="81">
        <f>IFERROR(VLOOKUP(A2068,'Competitors Links &amp; Pricings'!A:L,9,0),"")</f>
        <v>2</v>
      </c>
      <c r="AA2068" s="81">
        <f>IFERROR(VLOOKUP(A2068,'Competitors Links &amp; Pricings'!A:L,10,0),"")</f>
        <v>0.2</v>
      </c>
      <c r="AB2068" s="81">
        <f>IFERROR(VLOOKUP(A2068,'Competitors Links &amp; Pricings'!A:L,11,0),"")</f>
        <v>1</v>
      </c>
    </row>
    <row r="2069" spans="1:28" s="83" customFormat="1" ht="12" x14ac:dyDescent="0.25">
      <c r="A2069" s="81" t="s">
        <v>6260</v>
      </c>
      <c r="B2069" s="89">
        <v>34.630000000000003</v>
      </c>
      <c r="C2069" s="89">
        <v>37.340000000000003</v>
      </c>
      <c r="D2069" s="106">
        <f t="shared" si="128"/>
        <v>7.2576325656132853E-2</v>
      </c>
      <c r="E2069" s="90">
        <f t="shared" si="129"/>
        <v>0</v>
      </c>
      <c r="F2069" s="90">
        <f t="shared" si="130"/>
        <v>40.590000000000003</v>
      </c>
      <c r="G2069" s="82" t="s">
        <v>34</v>
      </c>
      <c r="H2069" s="81" t="s">
        <v>6261</v>
      </c>
      <c r="I2069" s="81" t="s">
        <v>6262</v>
      </c>
      <c r="J2069" s="81" t="s">
        <v>135</v>
      </c>
      <c r="K2069" s="81"/>
      <c r="L2069" s="81"/>
      <c r="M2069" s="81"/>
      <c r="N2069" s="81"/>
      <c r="O2069" s="82"/>
      <c r="P2069" s="81"/>
      <c r="Q2069" s="81"/>
      <c r="R2069" s="81"/>
      <c r="S2069" s="81"/>
      <c r="T2069" s="81"/>
      <c r="U2069" s="81">
        <f t="shared" si="131"/>
        <v>0</v>
      </c>
      <c r="V2069" s="81">
        <f>IFERROR(VLOOKUP(A2069,'Competitors Links &amp; Pricings'!A:G,3,0),"")</f>
        <v>41.02</v>
      </c>
      <c r="W2069" s="81">
        <f>IFERROR(VLOOKUP(A2069,'Competitors Links &amp; Pricings'!A:G,5,0),"")</f>
        <v>46.85</v>
      </c>
      <c r="X2069" s="81">
        <f>IFERROR(VLOOKUP(A2069,'Competitors Links &amp; Pricings'!A:G,7,0),"")</f>
        <v>40.590000000000003</v>
      </c>
      <c r="Y2069" s="81">
        <f>IFERROR(VLOOKUP(A2069,'Competitors Links &amp; Pricings'!A:L,8,0),"")</f>
        <v>8.5</v>
      </c>
      <c r="Z2069" s="81">
        <f>IFERROR(VLOOKUP(A2069,'Competitors Links &amp; Pricings'!A:L,9,0),"")</f>
        <v>11</v>
      </c>
      <c r="AA2069" s="81">
        <f>IFERROR(VLOOKUP(A2069,'Competitors Links &amp; Pricings'!A:L,10,0),"")</f>
        <v>0.86</v>
      </c>
      <c r="AB2069" s="81">
        <f>IFERROR(VLOOKUP(A2069,'Competitors Links &amp; Pricings'!A:L,11,0),"")</f>
        <v>8.5</v>
      </c>
    </row>
    <row r="2070" spans="1:28" s="83" customFormat="1" ht="12" x14ac:dyDescent="0.25">
      <c r="A2070" s="81" t="s">
        <v>6263</v>
      </c>
      <c r="B2070" s="89">
        <v>7.78</v>
      </c>
      <c r="C2070" s="89">
        <v>9.49</v>
      </c>
      <c r="D2070" s="106">
        <f t="shared" si="128"/>
        <v>0.18018967334035826</v>
      </c>
      <c r="E2070" s="90">
        <f t="shared" si="129"/>
        <v>0</v>
      </c>
      <c r="F2070" s="90">
        <f t="shared" si="130"/>
        <v>7.6</v>
      </c>
      <c r="G2070" s="82" t="s">
        <v>34</v>
      </c>
      <c r="H2070" s="81" t="s">
        <v>14997</v>
      </c>
      <c r="I2070" s="81" t="s">
        <v>6264</v>
      </c>
      <c r="J2070" s="81" t="s">
        <v>135</v>
      </c>
      <c r="K2070" s="81"/>
      <c r="L2070" s="81"/>
      <c r="M2070" s="81"/>
      <c r="N2070" s="81"/>
      <c r="O2070" s="82"/>
      <c r="P2070" s="81"/>
      <c r="Q2070" s="81"/>
      <c r="R2070" s="81"/>
      <c r="S2070" s="81"/>
      <c r="T2070" s="81"/>
      <c r="U2070" s="81">
        <f t="shared" si="131"/>
        <v>0</v>
      </c>
      <c r="V2070" s="81">
        <f>IFERROR(VLOOKUP(A2070,'Competitors Links &amp; Pricings'!A:G,3,0),"")</f>
        <v>8.56</v>
      </c>
      <c r="W2070" s="81">
        <f>IFERROR(VLOOKUP(A2070,'Competitors Links &amp; Pricings'!A:G,5,0),"")</f>
        <v>12.38</v>
      </c>
      <c r="X2070" s="81">
        <f>IFERROR(VLOOKUP(A2070,'Competitors Links &amp; Pricings'!A:G,7,0),"")</f>
        <v>7.6</v>
      </c>
      <c r="Y2070" s="81">
        <f>IFERROR(VLOOKUP(A2070,'Competitors Links &amp; Pricings'!A:L,8,0),"")</f>
        <v>1.1499999999999999</v>
      </c>
      <c r="Z2070" s="81">
        <f>IFERROR(VLOOKUP(A2070,'Competitors Links &amp; Pricings'!A:L,9,0),"")</f>
        <v>7.16</v>
      </c>
      <c r="AA2070" s="81">
        <f>IFERROR(VLOOKUP(A2070,'Competitors Links &amp; Pricings'!A:L,10,0),"")</f>
        <v>5</v>
      </c>
      <c r="AB2070" s="81">
        <f>IFERROR(VLOOKUP(A2070,'Competitors Links &amp; Pricings'!A:L,11,0),"")</f>
        <v>6</v>
      </c>
    </row>
    <row r="2071" spans="1:28" s="83" customFormat="1" ht="12" x14ac:dyDescent="0.25">
      <c r="A2071" s="81" t="s">
        <v>6265</v>
      </c>
      <c r="B2071" s="89">
        <v>5.91</v>
      </c>
      <c r="C2071" s="89">
        <v>7.33</v>
      </c>
      <c r="D2071" s="106">
        <f t="shared" si="128"/>
        <v>0.19372442019099589</v>
      </c>
      <c r="E2071" s="90">
        <f t="shared" si="129"/>
        <v>0</v>
      </c>
      <c r="F2071" s="90">
        <f t="shared" si="130"/>
        <v>8.19</v>
      </c>
      <c r="G2071" s="82" t="s">
        <v>34</v>
      </c>
      <c r="H2071" s="81" t="s">
        <v>6266</v>
      </c>
      <c r="I2071" s="81" t="s">
        <v>6267</v>
      </c>
      <c r="J2071" s="81" t="s">
        <v>169</v>
      </c>
      <c r="K2071" s="81"/>
      <c r="L2071" s="81"/>
      <c r="M2071" s="81"/>
      <c r="N2071" s="81"/>
      <c r="O2071" s="82"/>
      <c r="P2071" s="81"/>
      <c r="Q2071" s="81"/>
      <c r="R2071" s="81"/>
      <c r="S2071" s="81"/>
      <c r="T2071" s="81"/>
      <c r="U2071" s="81">
        <f t="shared" si="131"/>
        <v>0</v>
      </c>
      <c r="V2071" s="81">
        <f>IFERROR(VLOOKUP(A2071,'Competitors Links &amp; Pricings'!A:G,3,0),"")</f>
        <v>8.19</v>
      </c>
      <c r="W2071" s="81">
        <f>IFERROR(VLOOKUP(A2071,'Competitors Links &amp; Pricings'!A:G,5,0),"")</f>
        <v>10.67</v>
      </c>
      <c r="X2071" s="81">
        <f>IFERROR(VLOOKUP(A2071,'Competitors Links &amp; Pricings'!A:G,7,0),"")</f>
        <v>8.19</v>
      </c>
      <c r="Y2071" s="81">
        <f>IFERROR(VLOOKUP(A2071,'Competitors Links &amp; Pricings'!A:L,8,0),"")</f>
        <v>6.75</v>
      </c>
      <c r="Z2071" s="81">
        <f>IFERROR(VLOOKUP(A2071,'Competitors Links &amp; Pricings'!A:L,9,0),"")</f>
        <v>9</v>
      </c>
      <c r="AA2071" s="81">
        <f>IFERROR(VLOOKUP(A2071,'Competitors Links &amp; Pricings'!A:L,10,0),"")</f>
        <v>0.5</v>
      </c>
      <c r="AB2071" s="81">
        <f>IFERROR(VLOOKUP(A2071,'Competitors Links &amp; Pricings'!A:L,11,0),"")</f>
        <v>7</v>
      </c>
    </row>
    <row r="2072" spans="1:28" s="83" customFormat="1" ht="12" x14ac:dyDescent="0.25">
      <c r="A2072" s="81" t="s">
        <v>6268</v>
      </c>
      <c r="B2072" s="89">
        <v>0.86</v>
      </c>
      <c r="C2072" s="89">
        <v>1.05</v>
      </c>
      <c r="D2072" s="106">
        <f t="shared" si="128"/>
        <v>0.180952380952381</v>
      </c>
      <c r="E2072" s="90">
        <f t="shared" si="129"/>
        <v>0</v>
      </c>
      <c r="F2072" s="90">
        <f t="shared" si="130"/>
        <v>0.87</v>
      </c>
      <c r="G2072" s="82" t="s">
        <v>34</v>
      </c>
      <c r="H2072" s="81" t="s">
        <v>6269</v>
      </c>
      <c r="I2072" s="81" t="s">
        <v>6270</v>
      </c>
      <c r="J2072" s="81" t="s">
        <v>3591</v>
      </c>
      <c r="K2072" s="81"/>
      <c r="L2072" s="81"/>
      <c r="M2072" s="81"/>
      <c r="N2072" s="81"/>
      <c r="O2072" s="82"/>
      <c r="P2072" s="81"/>
      <c r="Q2072" s="81"/>
      <c r="R2072" s="81"/>
      <c r="S2072" s="81"/>
      <c r="T2072" s="81"/>
      <c r="U2072" s="81">
        <f t="shared" si="131"/>
        <v>0</v>
      </c>
      <c r="V2072" s="81">
        <f>IFERROR(VLOOKUP(A2072,'Competitors Links &amp; Pricings'!A:G,3,0),"")</f>
        <v>1.06</v>
      </c>
      <c r="W2072" s="81">
        <f>IFERROR(VLOOKUP(A2072,'Competitors Links &amp; Pricings'!A:G,5,0),"")</f>
        <v>1.38</v>
      </c>
      <c r="X2072" s="81">
        <f>IFERROR(VLOOKUP(A2072,'Competitors Links &amp; Pricings'!A:G,7,0),"")</f>
        <v>0.87</v>
      </c>
      <c r="Y2072" s="81">
        <f>IFERROR(VLOOKUP(A2072,'Competitors Links &amp; Pricings'!A:L,8,0),"")</f>
        <v>1</v>
      </c>
      <c r="Z2072" s="81">
        <f>IFERROR(VLOOKUP(A2072,'Competitors Links &amp; Pricings'!A:L,9,0),"")</f>
        <v>1</v>
      </c>
      <c r="AA2072" s="81">
        <f>IFERROR(VLOOKUP(A2072,'Competitors Links &amp; Pricings'!A:L,10,0),"")</f>
        <v>0.4</v>
      </c>
      <c r="AB2072" s="81">
        <f>IFERROR(VLOOKUP(A2072,'Competitors Links &amp; Pricings'!A:L,11,0),"")</f>
        <v>4.3</v>
      </c>
    </row>
    <row r="2073" spans="1:28" s="83" customFormat="1" ht="12" x14ac:dyDescent="0.25">
      <c r="A2073" s="81" t="s">
        <v>6271</v>
      </c>
      <c r="B2073" s="89">
        <v>0.88</v>
      </c>
      <c r="C2073" s="89">
        <v>1.07</v>
      </c>
      <c r="D2073" s="106">
        <f t="shared" si="128"/>
        <v>0.17757009345794397</v>
      </c>
      <c r="E2073" s="90">
        <f t="shared" si="129"/>
        <v>0</v>
      </c>
      <c r="F2073" s="90">
        <f t="shared" si="130"/>
        <v>0.9</v>
      </c>
      <c r="G2073" s="82" t="s">
        <v>34</v>
      </c>
      <c r="H2073" s="81" t="s">
        <v>20138</v>
      </c>
      <c r="I2073" s="81" t="s">
        <v>6272</v>
      </c>
      <c r="J2073" s="81" t="s">
        <v>135</v>
      </c>
      <c r="K2073" s="81"/>
      <c r="L2073" s="81"/>
      <c r="M2073" s="81"/>
      <c r="N2073" s="81"/>
      <c r="O2073" s="82"/>
      <c r="P2073" s="81"/>
      <c r="Q2073" s="81"/>
      <c r="R2073" s="81"/>
      <c r="S2073" s="81"/>
      <c r="T2073" s="81"/>
      <c r="U2073" s="81">
        <f t="shared" si="131"/>
        <v>0</v>
      </c>
      <c r="V2073" s="81">
        <f>IFERROR(VLOOKUP(A2073,'Competitors Links &amp; Pricings'!A:G,3,0),"")</f>
        <v>1.32</v>
      </c>
      <c r="W2073" s="81">
        <f>IFERROR(VLOOKUP(A2073,'Competitors Links &amp; Pricings'!A:G,5,0),"")</f>
        <v>1.26</v>
      </c>
      <c r="X2073" s="81">
        <f>IFERROR(VLOOKUP(A2073,'Competitors Links &amp; Pricings'!A:G,7,0),"")</f>
        <v>0.9</v>
      </c>
      <c r="Y2073" s="81">
        <f>IFERROR(VLOOKUP(A2073,'Competitors Links &amp; Pricings'!A:L,8,0),"")</f>
        <v>0.5</v>
      </c>
      <c r="Z2073" s="81">
        <f>IFERROR(VLOOKUP(A2073,'Competitors Links &amp; Pricings'!A:L,9,0),"")</f>
        <v>4</v>
      </c>
      <c r="AA2073" s="81">
        <f>IFERROR(VLOOKUP(A2073,'Competitors Links &amp; Pricings'!A:L,10,0),"")</f>
        <v>0.5</v>
      </c>
      <c r="AB2073" s="81">
        <f>IFERROR(VLOOKUP(A2073,'Competitors Links &amp; Pricings'!A:L,11,0),"")</f>
        <v>0.5</v>
      </c>
    </row>
    <row r="2074" spans="1:28" s="83" customFormat="1" ht="12" x14ac:dyDescent="0.25">
      <c r="A2074" s="81" t="s">
        <v>6273</v>
      </c>
      <c r="B2074" s="89">
        <v>3.31</v>
      </c>
      <c r="C2074" s="89">
        <v>3.86</v>
      </c>
      <c r="D2074" s="106">
        <f t="shared" si="128"/>
        <v>0.1424870466321243</v>
      </c>
      <c r="E2074" s="90">
        <f t="shared" si="129"/>
        <v>0</v>
      </c>
      <c r="F2074" s="90">
        <f t="shared" si="130"/>
        <v>4.2</v>
      </c>
      <c r="G2074" s="82" t="s">
        <v>34</v>
      </c>
      <c r="H2074" s="81" t="s">
        <v>6274</v>
      </c>
      <c r="I2074" s="81" t="s">
        <v>6275</v>
      </c>
      <c r="J2074" s="81" t="s">
        <v>5621</v>
      </c>
      <c r="K2074" s="81"/>
      <c r="L2074" s="81"/>
      <c r="M2074" s="81"/>
      <c r="N2074" s="81"/>
      <c r="O2074" s="82"/>
      <c r="P2074" s="81"/>
      <c r="Q2074" s="81"/>
      <c r="R2074" s="81"/>
      <c r="S2074" s="81"/>
      <c r="T2074" s="81"/>
      <c r="U2074" s="81">
        <f t="shared" si="131"/>
        <v>0</v>
      </c>
      <c r="V2074" s="81">
        <f>IFERROR(VLOOKUP(A2074,'Competitors Links &amp; Pricings'!A:G,3,0),"")</f>
        <v>4.2</v>
      </c>
      <c r="W2074" s="81">
        <f>IFERROR(VLOOKUP(A2074,'Competitors Links &amp; Pricings'!A:G,5,0),"")</f>
        <v>4.95</v>
      </c>
      <c r="X2074" s="81" t="str">
        <f>IFERROR(VLOOKUP(A2074,'Competitors Links &amp; Pricings'!A:G,7,0),"")</f>
        <v xml:space="preserve"> </v>
      </c>
      <c r="Y2074" s="81">
        <f>IFERROR(VLOOKUP(A2074,'Competitors Links &amp; Pricings'!A:L,8,0),"")</f>
        <v>1</v>
      </c>
      <c r="Z2074" s="81">
        <f>IFERROR(VLOOKUP(A2074,'Competitors Links &amp; Pricings'!A:L,9,0),"")</f>
        <v>1</v>
      </c>
      <c r="AA2074" s="81">
        <f>IFERROR(VLOOKUP(A2074,'Competitors Links &amp; Pricings'!A:L,10,0),"")</f>
        <v>0.01</v>
      </c>
      <c r="AB2074" s="81">
        <f>IFERROR(VLOOKUP(A2074,'Competitors Links &amp; Pricings'!A:L,11,0),"")</f>
        <v>1</v>
      </c>
    </row>
    <row r="2075" spans="1:28" s="83" customFormat="1" ht="12" x14ac:dyDescent="0.25">
      <c r="A2075" s="81" t="s">
        <v>6276</v>
      </c>
      <c r="B2075" s="89">
        <v>63.67</v>
      </c>
      <c r="C2075" s="89">
        <v>70.38</v>
      </c>
      <c r="D2075" s="106">
        <f t="shared" si="128"/>
        <v>9.5339585109406003E-2</v>
      </c>
      <c r="E2075" s="90">
        <f t="shared" si="129"/>
        <v>0</v>
      </c>
      <c r="F2075" s="90">
        <f t="shared" si="130"/>
        <v>76.5</v>
      </c>
      <c r="G2075" s="82" t="s">
        <v>34</v>
      </c>
      <c r="H2075" s="81" t="s">
        <v>6277</v>
      </c>
      <c r="I2075" s="81" t="s">
        <v>6278</v>
      </c>
      <c r="J2075" s="81" t="s">
        <v>135</v>
      </c>
      <c r="K2075" s="81"/>
      <c r="L2075" s="81"/>
      <c r="M2075" s="81"/>
      <c r="N2075" s="81"/>
      <c r="O2075" s="82"/>
      <c r="P2075" s="81"/>
      <c r="Q2075" s="81"/>
      <c r="R2075" s="81"/>
      <c r="S2075" s="81"/>
      <c r="T2075" s="81"/>
      <c r="U2075" s="81">
        <f t="shared" si="131"/>
        <v>0</v>
      </c>
      <c r="V2075" s="81">
        <f>IFERROR(VLOOKUP(A2075,'Competitors Links &amp; Pricings'!A:G,3,0),"")</f>
        <v>76.650000000000006</v>
      </c>
      <c r="W2075" s="81">
        <f>IFERROR(VLOOKUP(A2075,'Competitors Links &amp; Pricings'!A:G,5,0),"")</f>
        <v>76.5</v>
      </c>
      <c r="X2075" s="81">
        <f>IFERROR(VLOOKUP(A2075,'Competitors Links &amp; Pricings'!A:G,7,0),"")</f>
        <v>84.35</v>
      </c>
      <c r="Y2075" s="81">
        <f>IFERROR(VLOOKUP(A2075,'Competitors Links &amp; Pricings'!A:L,8,0),"")</f>
        <v>1</v>
      </c>
      <c r="Z2075" s="81">
        <f>IFERROR(VLOOKUP(A2075,'Competitors Links &amp; Pricings'!A:L,9,0),"")</f>
        <v>246</v>
      </c>
      <c r="AA2075" s="81">
        <f>IFERROR(VLOOKUP(A2075,'Competitors Links &amp; Pricings'!A:L,10,0),"")</f>
        <v>15</v>
      </c>
      <c r="AB2075" s="81">
        <f>IFERROR(VLOOKUP(A2075,'Competitors Links &amp; Pricings'!A:L,11,0),"")</f>
        <v>2.75</v>
      </c>
    </row>
    <row r="2076" spans="1:28" s="83" customFormat="1" ht="12" x14ac:dyDescent="0.25">
      <c r="A2076" s="81" t="s">
        <v>6279</v>
      </c>
      <c r="B2076" s="89">
        <v>9.9499999999999993</v>
      </c>
      <c r="C2076" s="89">
        <v>13.33</v>
      </c>
      <c r="D2076" s="106">
        <f t="shared" si="128"/>
        <v>0.25356339084771201</v>
      </c>
      <c r="E2076" s="90">
        <f t="shared" si="129"/>
        <v>0</v>
      </c>
      <c r="F2076" s="90">
        <f t="shared" si="130"/>
        <v>13.77</v>
      </c>
      <c r="G2076" s="82" t="s">
        <v>34</v>
      </c>
      <c r="H2076" s="81" t="s">
        <v>6280</v>
      </c>
      <c r="I2076" s="81" t="s">
        <v>6281</v>
      </c>
      <c r="J2076" s="81" t="s">
        <v>169</v>
      </c>
      <c r="K2076" s="81"/>
      <c r="L2076" s="81"/>
      <c r="M2076" s="81"/>
      <c r="N2076" s="81"/>
      <c r="O2076" s="82"/>
      <c r="P2076" s="81"/>
      <c r="Q2076" s="81"/>
      <c r="R2076" s="81"/>
      <c r="S2076" s="81"/>
      <c r="T2076" s="81"/>
      <c r="U2076" s="81">
        <f t="shared" si="131"/>
        <v>0</v>
      </c>
      <c r="V2076" s="81">
        <f>IFERROR(VLOOKUP(A2076,'Competitors Links &amp; Pricings'!A:G,3,0),"")</f>
        <v>13.77</v>
      </c>
      <c r="W2076" s="81">
        <f>IFERROR(VLOOKUP(A2076,'Competitors Links &amp; Pricings'!A:G,5,0),"")</f>
        <v>14.49</v>
      </c>
      <c r="X2076" s="81">
        <f>IFERROR(VLOOKUP(A2076,'Competitors Links &amp; Pricings'!A:G,7,0),"")</f>
        <v>13.77</v>
      </c>
      <c r="Y2076" s="81">
        <f>IFERROR(VLOOKUP(A2076,'Competitors Links &amp; Pricings'!A:L,8,0),"")</f>
        <v>6.75</v>
      </c>
      <c r="Z2076" s="81">
        <f>IFERROR(VLOOKUP(A2076,'Competitors Links &amp; Pricings'!A:L,9,0),"")</f>
        <v>18</v>
      </c>
      <c r="AA2076" s="81">
        <f>IFERROR(VLOOKUP(A2076,'Competitors Links &amp; Pricings'!A:L,10,0),"")</f>
        <v>1</v>
      </c>
      <c r="AB2076" s="81">
        <f>IFERROR(VLOOKUP(A2076,'Competitors Links &amp; Pricings'!A:L,11,0),"")</f>
        <v>7</v>
      </c>
    </row>
    <row r="2077" spans="1:28" s="83" customFormat="1" ht="12" x14ac:dyDescent="0.25">
      <c r="A2077" s="81" t="s">
        <v>6282</v>
      </c>
      <c r="B2077" s="89">
        <v>248.67</v>
      </c>
      <c r="C2077" s="89">
        <v>305</v>
      </c>
      <c r="D2077" s="106">
        <f t="shared" si="128"/>
        <v>0.18468852459016397</v>
      </c>
      <c r="E2077" s="90">
        <f t="shared" si="129"/>
        <v>0</v>
      </c>
      <c r="F2077" s="90">
        <f t="shared" si="130"/>
        <v>266.45</v>
      </c>
      <c r="G2077" s="82" t="s">
        <v>34</v>
      </c>
      <c r="H2077" s="81" t="s">
        <v>18629</v>
      </c>
      <c r="I2077" s="81" t="s">
        <v>6283</v>
      </c>
      <c r="J2077" s="81" t="s">
        <v>107</v>
      </c>
      <c r="K2077" s="81"/>
      <c r="L2077" s="81"/>
      <c r="M2077" s="81"/>
      <c r="N2077" s="81"/>
      <c r="O2077" s="82"/>
      <c r="P2077" s="81"/>
      <c r="Q2077" s="81"/>
      <c r="R2077" s="81"/>
      <c r="S2077" s="81"/>
      <c r="T2077" s="81"/>
      <c r="U2077" s="81">
        <f t="shared" si="131"/>
        <v>0</v>
      </c>
      <c r="V2077" s="81">
        <f>IFERROR(VLOOKUP(A2077,'Competitors Links &amp; Pricings'!A:G,3,0),"")</f>
        <v>266.45</v>
      </c>
      <c r="W2077" s="81">
        <f>IFERROR(VLOOKUP(A2077,'Competitors Links &amp; Pricings'!A:G,5,0),"")</f>
        <v>293.07</v>
      </c>
      <c r="X2077" s="81">
        <f>IFERROR(VLOOKUP(A2077,'Competitors Links &amp; Pricings'!A:G,7,0),"")</f>
        <v>275.16000000000003</v>
      </c>
      <c r="Y2077" s="81">
        <f>IFERROR(VLOOKUP(A2077,'Competitors Links &amp; Pricings'!A:L,8,0),"")</f>
        <v>19.5</v>
      </c>
      <c r="Z2077" s="81">
        <f>IFERROR(VLOOKUP(A2077,'Competitors Links &amp; Pricings'!A:L,9,0),"")</f>
        <v>14.75</v>
      </c>
      <c r="AA2077" s="81">
        <f>IFERROR(VLOOKUP(A2077,'Competitors Links &amp; Pricings'!A:L,10,0),"")</f>
        <v>16.5</v>
      </c>
      <c r="AB2077" s="81">
        <f>IFERROR(VLOOKUP(A2077,'Competitors Links &amp; Pricings'!A:L,11,0),"")</f>
        <v>6.63</v>
      </c>
    </row>
    <row r="2078" spans="1:28" s="83" customFormat="1" ht="12" x14ac:dyDescent="0.25">
      <c r="A2078" s="81" t="s">
        <v>6284</v>
      </c>
      <c r="B2078" s="89">
        <v>3.82</v>
      </c>
      <c r="C2078" s="89">
        <v>4.54</v>
      </c>
      <c r="D2078" s="106">
        <f t="shared" si="128"/>
        <v>0.15859030837004409</v>
      </c>
      <c r="E2078" s="90">
        <f t="shared" si="129"/>
        <v>0</v>
      </c>
      <c r="F2078" s="90">
        <f t="shared" si="130"/>
        <v>4.45</v>
      </c>
      <c r="G2078" s="82" t="s">
        <v>34</v>
      </c>
      <c r="H2078" s="81" t="s">
        <v>14870</v>
      </c>
      <c r="I2078" s="81" t="s">
        <v>6285</v>
      </c>
      <c r="J2078" s="81" t="s">
        <v>5588</v>
      </c>
      <c r="K2078" s="81"/>
      <c r="L2078" s="81"/>
      <c r="M2078" s="81"/>
      <c r="N2078" s="81"/>
      <c r="O2078" s="82"/>
      <c r="P2078" s="81"/>
      <c r="Q2078" s="81"/>
      <c r="R2078" s="81"/>
      <c r="S2078" s="81"/>
      <c r="T2078" s="81"/>
      <c r="U2078" s="81">
        <f t="shared" si="131"/>
        <v>0</v>
      </c>
      <c r="V2078" s="81">
        <f>IFERROR(VLOOKUP(A2078,'Competitors Links &amp; Pricings'!A:G,3,0),"")</f>
        <v>4.58</v>
      </c>
      <c r="W2078" s="81">
        <f>IFERROR(VLOOKUP(A2078,'Competitors Links &amp; Pricings'!A:G,5,0),"")</f>
        <v>4.87</v>
      </c>
      <c r="X2078" s="81">
        <f>IFERROR(VLOOKUP(A2078,'Competitors Links &amp; Pricings'!A:G,7,0),"")</f>
        <v>4.45</v>
      </c>
      <c r="Y2078" s="81">
        <f>IFERROR(VLOOKUP(A2078,'Competitors Links &amp; Pricings'!A:L,8,0),"")</f>
        <v>2</v>
      </c>
      <c r="Z2078" s="81">
        <f>IFERROR(VLOOKUP(A2078,'Competitors Links &amp; Pricings'!A:L,9,0),"")</f>
        <v>4</v>
      </c>
      <c r="AA2078" s="81">
        <f>IFERROR(VLOOKUP(A2078,'Competitors Links &amp; Pricings'!A:L,10,0),"")</f>
        <v>0.42</v>
      </c>
      <c r="AB2078" s="81">
        <f>IFERROR(VLOOKUP(A2078,'Competitors Links &amp; Pricings'!A:L,11,0),"")</f>
        <v>1</v>
      </c>
    </row>
    <row r="2079" spans="1:28" s="83" customFormat="1" ht="12" x14ac:dyDescent="0.25">
      <c r="A2079" s="81" t="s">
        <v>6286</v>
      </c>
      <c r="B2079" s="89">
        <v>319.2</v>
      </c>
      <c r="C2079" s="89">
        <v>389</v>
      </c>
      <c r="D2079" s="106">
        <f t="shared" si="128"/>
        <v>0.17943444730077124</v>
      </c>
      <c r="E2079" s="90">
        <f t="shared" si="129"/>
        <v>0</v>
      </c>
      <c r="F2079" s="90">
        <f t="shared" si="130"/>
        <v>51.35</v>
      </c>
      <c r="G2079" s="82" t="s">
        <v>34</v>
      </c>
      <c r="H2079" s="81" t="s">
        <v>6287</v>
      </c>
      <c r="I2079" s="81" t="s">
        <v>6288</v>
      </c>
      <c r="J2079" s="81" t="s">
        <v>578</v>
      </c>
      <c r="K2079" s="81"/>
      <c r="L2079" s="81"/>
      <c r="M2079" s="81"/>
      <c r="N2079" s="81"/>
      <c r="O2079" s="82"/>
      <c r="P2079" s="81"/>
      <c r="Q2079" s="81"/>
      <c r="R2079" s="81"/>
      <c r="S2079" s="81"/>
      <c r="T2079" s="81"/>
      <c r="U2079" s="81">
        <f t="shared" si="131"/>
        <v>0</v>
      </c>
      <c r="V2079" s="81">
        <f>IFERROR(VLOOKUP(A2079,'Competitors Links &amp; Pricings'!A:G,3,0),"")</f>
        <v>446.88</v>
      </c>
      <c r="W2079" s="81">
        <f>IFERROR(VLOOKUP(A2079,'Competitors Links &amp; Pricings'!A:G,5,0),"")</f>
        <v>51.35</v>
      </c>
      <c r="X2079" s="81">
        <f>IFERROR(VLOOKUP(A2079,'Competitors Links &amp; Pricings'!A:G,7,0),"")</f>
        <v>448</v>
      </c>
      <c r="Y2079" s="81">
        <f>IFERROR(VLOOKUP(A2079,'Competitors Links &amp; Pricings'!A:L,8,0),"")</f>
        <v>9.5</v>
      </c>
      <c r="Z2079" s="81">
        <f>IFERROR(VLOOKUP(A2079,'Competitors Links &amp; Pricings'!A:L,9,0),"")</f>
        <v>12.25</v>
      </c>
      <c r="AA2079" s="81">
        <f>IFERROR(VLOOKUP(A2079,'Competitors Links &amp; Pricings'!A:L,10,0),"")</f>
        <v>3</v>
      </c>
      <c r="AB2079" s="81">
        <f>IFERROR(VLOOKUP(A2079,'Competitors Links &amp; Pricings'!A:L,11,0),"")</f>
        <v>4</v>
      </c>
    </row>
    <row r="2080" spans="1:28" s="83" customFormat="1" ht="12" x14ac:dyDescent="0.25">
      <c r="A2080" s="81" t="s">
        <v>6289</v>
      </c>
      <c r="B2080" s="89">
        <v>50.78</v>
      </c>
      <c r="C2080" s="89">
        <v>61.8</v>
      </c>
      <c r="D2080" s="106">
        <f t="shared" si="128"/>
        <v>0.17831715210355981</v>
      </c>
      <c r="E2080" s="90">
        <f t="shared" si="129"/>
        <v>0</v>
      </c>
      <c r="F2080" s="90">
        <f t="shared" si="130"/>
        <v>58.4</v>
      </c>
      <c r="G2080" s="82" t="s">
        <v>34</v>
      </c>
      <c r="H2080" s="81" t="s">
        <v>6290</v>
      </c>
      <c r="I2080" s="81" t="s">
        <v>6291</v>
      </c>
      <c r="J2080" s="81" t="s">
        <v>135</v>
      </c>
      <c r="K2080" s="81"/>
      <c r="L2080" s="81"/>
      <c r="M2080" s="81"/>
      <c r="N2080" s="81"/>
      <c r="O2080" s="82"/>
      <c r="P2080" s="81"/>
      <c r="Q2080" s="81"/>
      <c r="R2080" s="81"/>
      <c r="S2080" s="81"/>
      <c r="T2080" s="81"/>
      <c r="U2080" s="81">
        <f t="shared" si="131"/>
        <v>0</v>
      </c>
      <c r="V2080" s="81">
        <f>IFERROR(VLOOKUP(A2080,'Competitors Links &amp; Pricings'!A:G,3,0),"")</f>
        <v>59</v>
      </c>
      <c r="W2080" s="81">
        <f>IFERROR(VLOOKUP(A2080,'Competitors Links &amp; Pricings'!A:G,5,0),"")</f>
        <v>58.4</v>
      </c>
      <c r="X2080" s="81">
        <f>IFERROR(VLOOKUP(A2080,'Competitors Links &amp; Pricings'!A:G,7,0),"")</f>
        <v>71.28</v>
      </c>
      <c r="Y2080" s="81">
        <f>IFERROR(VLOOKUP(A2080,'Competitors Links &amp; Pricings'!A:L,8,0),"")</f>
        <v>2</v>
      </c>
      <c r="Z2080" s="81">
        <f>IFERROR(VLOOKUP(A2080,'Competitors Links &amp; Pricings'!A:L,9,0),"")</f>
        <v>10</v>
      </c>
      <c r="AA2080" s="81">
        <f>IFERROR(VLOOKUP(A2080,'Competitors Links &amp; Pricings'!A:L,10,0),"")</f>
        <v>16</v>
      </c>
      <c r="AB2080" s="81">
        <f>IFERROR(VLOOKUP(A2080,'Competitors Links &amp; Pricings'!A:L,11,0),"")</f>
        <v>2</v>
      </c>
    </row>
    <row r="2081" spans="1:28" s="83" customFormat="1" ht="12" x14ac:dyDescent="0.25">
      <c r="A2081" s="81" t="s">
        <v>6292</v>
      </c>
      <c r="B2081" s="89">
        <v>8.94</v>
      </c>
      <c r="C2081" s="89">
        <v>10.9</v>
      </c>
      <c r="D2081" s="106">
        <f t="shared" si="128"/>
        <v>0.17981651376146796</v>
      </c>
      <c r="E2081" s="90">
        <f t="shared" si="129"/>
        <v>0</v>
      </c>
      <c r="F2081" s="90">
        <f t="shared" si="130"/>
        <v>9.8000000000000007</v>
      </c>
      <c r="G2081" s="82" t="s">
        <v>34</v>
      </c>
      <c r="H2081" s="81" t="s">
        <v>6293</v>
      </c>
      <c r="I2081" s="81" t="s">
        <v>6294</v>
      </c>
      <c r="J2081" s="81" t="s">
        <v>5588</v>
      </c>
      <c r="K2081" s="81"/>
      <c r="L2081" s="81"/>
      <c r="M2081" s="81"/>
      <c r="N2081" s="81"/>
      <c r="O2081" s="82"/>
      <c r="P2081" s="81"/>
      <c r="Q2081" s="81"/>
      <c r="R2081" s="81"/>
      <c r="S2081" s="81"/>
      <c r="T2081" s="81"/>
      <c r="U2081" s="81">
        <f t="shared" si="131"/>
        <v>0</v>
      </c>
      <c r="V2081" s="81">
        <f>IFERROR(VLOOKUP(A2081,'Competitors Links &amp; Pricings'!A:G,3,0),"")</f>
        <v>10.73</v>
      </c>
      <c r="W2081" s="81">
        <f>IFERROR(VLOOKUP(A2081,'Competitors Links &amp; Pricings'!A:G,5,0),"")</f>
        <v>9.8000000000000007</v>
      </c>
      <c r="X2081" s="81" t="str">
        <f>IFERROR(VLOOKUP(A2081,'Competitors Links &amp; Pricings'!A:G,7,0),"")</f>
        <v xml:space="preserve"> </v>
      </c>
      <c r="Y2081" s="81">
        <f>IFERROR(VLOOKUP(A2081,'Competitors Links &amp; Pricings'!A:L,8,0),"")</f>
        <v>2</v>
      </c>
      <c r="Z2081" s="81">
        <f>IFERROR(VLOOKUP(A2081,'Competitors Links &amp; Pricings'!A:L,9,0),"")</f>
        <v>8</v>
      </c>
      <c r="AA2081" s="81">
        <f>IFERROR(VLOOKUP(A2081,'Competitors Links &amp; Pricings'!A:L,10,0),"")</f>
        <v>1</v>
      </c>
      <c r="AB2081" s="81">
        <f>IFERROR(VLOOKUP(A2081,'Competitors Links &amp; Pricings'!A:L,11,0),"")</f>
        <v>2</v>
      </c>
    </row>
    <row r="2082" spans="1:28" s="83" customFormat="1" ht="12" x14ac:dyDescent="0.25">
      <c r="A2082" s="81" t="s">
        <v>6295</v>
      </c>
      <c r="B2082" s="89">
        <v>256.76</v>
      </c>
      <c r="C2082" s="89">
        <v>340</v>
      </c>
      <c r="D2082" s="106">
        <f t="shared" si="128"/>
        <v>0.24482352941176475</v>
      </c>
      <c r="E2082" s="90">
        <f t="shared" si="129"/>
        <v>0</v>
      </c>
      <c r="F2082" s="90">
        <f t="shared" si="130"/>
        <v>0</v>
      </c>
      <c r="G2082" s="82" t="s">
        <v>34</v>
      </c>
      <c r="H2082" s="81" t="s">
        <v>17628</v>
      </c>
      <c r="I2082" s="81" t="s">
        <v>6296</v>
      </c>
      <c r="J2082" s="81" t="s">
        <v>6297</v>
      </c>
      <c r="K2082" s="81"/>
      <c r="L2082" s="81"/>
      <c r="M2082" s="81"/>
      <c r="N2082" s="81"/>
      <c r="O2082" s="82"/>
      <c r="P2082" s="81"/>
      <c r="Q2082" s="81"/>
      <c r="R2082" s="81"/>
      <c r="S2082" s="81"/>
      <c r="T2082" s="81"/>
      <c r="U2082" s="81">
        <f t="shared" si="131"/>
        <v>0</v>
      </c>
      <c r="V2082" s="81" t="str">
        <f>IFERROR(VLOOKUP(A2082,'Competitors Links &amp; Pricings'!A:G,3,0),"")</f>
        <v xml:space="preserve"> </v>
      </c>
      <c r="W2082" s="81" t="str">
        <f>IFERROR(VLOOKUP(A2082,'Competitors Links &amp; Pricings'!A:G,5,0),"")</f>
        <v xml:space="preserve"> </v>
      </c>
      <c r="X2082" s="81" t="str">
        <f>IFERROR(VLOOKUP(A2082,'Competitors Links &amp; Pricings'!A:G,7,0),"")</f>
        <v xml:space="preserve"> </v>
      </c>
      <c r="Y2082" s="81">
        <f>IFERROR(VLOOKUP(A2082,'Competitors Links &amp; Pricings'!A:L,8,0),"")</f>
        <v>6.9</v>
      </c>
      <c r="Z2082" s="81">
        <f>IFERROR(VLOOKUP(A2082,'Competitors Links &amp; Pricings'!A:L,9,0),"")</f>
        <v>44.6</v>
      </c>
      <c r="AA2082" s="81">
        <f>IFERROR(VLOOKUP(A2082,'Competitors Links &amp; Pricings'!A:L,10,0),"")</f>
        <v>2.2000000000000002</v>
      </c>
      <c r="AB2082" s="81">
        <f>IFERROR(VLOOKUP(A2082,'Competitors Links &amp; Pricings'!A:L,11,0),"")</f>
        <v>1.9</v>
      </c>
    </row>
    <row r="2083" spans="1:28" s="83" customFormat="1" ht="12" x14ac:dyDescent="0.25">
      <c r="A2083" s="81" t="s">
        <v>6298</v>
      </c>
      <c r="B2083" s="89">
        <v>58.23</v>
      </c>
      <c r="C2083" s="89">
        <v>76.28</v>
      </c>
      <c r="D2083" s="106">
        <f t="shared" si="128"/>
        <v>0.23662821185107505</v>
      </c>
      <c r="E2083" s="90">
        <f t="shared" si="129"/>
        <v>0</v>
      </c>
      <c r="F2083" s="90">
        <f t="shared" si="130"/>
        <v>58.23</v>
      </c>
      <c r="G2083" s="82" t="s">
        <v>60</v>
      </c>
      <c r="H2083" s="81" t="s">
        <v>16395</v>
      </c>
      <c r="I2083" s="81" t="s">
        <v>6299</v>
      </c>
      <c r="J2083" s="81" t="s">
        <v>5926</v>
      </c>
      <c r="K2083" s="81"/>
      <c r="L2083" s="81"/>
      <c r="M2083" s="81"/>
      <c r="N2083" s="81"/>
      <c r="O2083" s="82"/>
      <c r="P2083" s="81"/>
      <c r="Q2083" s="81"/>
      <c r="R2083" s="81"/>
      <c r="S2083" s="81"/>
      <c r="T2083" s="81"/>
      <c r="U2083" s="81">
        <f t="shared" si="131"/>
        <v>0</v>
      </c>
      <c r="V2083" s="81">
        <f>IFERROR(VLOOKUP(A2083,'Competitors Links &amp; Pricings'!A:G,3,0),"")</f>
        <v>58.23</v>
      </c>
      <c r="W2083" s="81" t="str">
        <f>IFERROR(VLOOKUP(A2083,'Competitors Links &amp; Pricings'!A:G,5,0),"")</f>
        <v xml:space="preserve"> </v>
      </c>
      <c r="X2083" s="81" t="str">
        <f>IFERROR(VLOOKUP(A2083,'Competitors Links &amp; Pricings'!A:G,7,0),"")</f>
        <v xml:space="preserve"> </v>
      </c>
      <c r="Y2083" s="81">
        <f>IFERROR(VLOOKUP(A2083,'Competitors Links &amp; Pricings'!A:L,8,0),"")</f>
        <v>0.25</v>
      </c>
      <c r="Z2083" s="81">
        <f>IFERROR(VLOOKUP(A2083,'Competitors Links &amp; Pricings'!A:L,9,0),"")</f>
        <v>2.5</v>
      </c>
      <c r="AA2083" s="81">
        <f>IFERROR(VLOOKUP(A2083,'Competitors Links &amp; Pricings'!A:L,10,0),"")</f>
        <v>1</v>
      </c>
      <c r="AB2083" s="81">
        <f>IFERROR(VLOOKUP(A2083,'Competitors Links &amp; Pricings'!A:L,11,0),"")</f>
        <v>0.25</v>
      </c>
    </row>
    <row r="2084" spans="1:28" s="83" customFormat="1" ht="12" x14ac:dyDescent="0.25">
      <c r="A2084" s="81" t="s">
        <v>6300</v>
      </c>
      <c r="B2084" s="89">
        <v>2540.13</v>
      </c>
      <c r="C2084" s="89">
        <v>3149.76</v>
      </c>
      <c r="D2084" s="106">
        <f t="shared" si="128"/>
        <v>0.19354807985370315</v>
      </c>
      <c r="E2084" s="90">
        <f t="shared" si="129"/>
        <v>0</v>
      </c>
      <c r="F2084" s="90">
        <f t="shared" si="130"/>
        <v>3252</v>
      </c>
      <c r="G2084" s="82" t="s">
        <v>34</v>
      </c>
      <c r="H2084" s="81" t="s">
        <v>17346</v>
      </c>
      <c r="I2084" s="81" t="s">
        <v>6301</v>
      </c>
      <c r="J2084" s="81" t="s">
        <v>5218</v>
      </c>
      <c r="K2084" s="81"/>
      <c r="L2084" s="81"/>
      <c r="M2084" s="81"/>
      <c r="N2084" s="81"/>
      <c r="O2084" s="82"/>
      <c r="P2084" s="81"/>
      <c r="Q2084" s="81"/>
      <c r="R2084" s="81"/>
      <c r="S2084" s="81"/>
      <c r="T2084" s="81"/>
      <c r="U2084" s="81">
        <f t="shared" si="131"/>
        <v>0</v>
      </c>
      <c r="V2084" s="81">
        <f>IFERROR(VLOOKUP(A2084,'Competitors Links &amp; Pricings'!A:G,3,0),"")</f>
        <v>4100</v>
      </c>
      <c r="W2084" s="81">
        <f>IFERROR(VLOOKUP(A2084,'Competitors Links &amp; Pricings'!A:G,5,0),"")</f>
        <v>3252</v>
      </c>
      <c r="X2084" s="81" t="str">
        <f>IFERROR(VLOOKUP(A2084,'Competitors Links &amp; Pricings'!A:G,7,0),"")</f>
        <v xml:space="preserve"> </v>
      </c>
      <c r="Y2084" s="81">
        <f>IFERROR(VLOOKUP(A2084,'Competitors Links &amp; Pricings'!A:L,8,0),"")</f>
        <v>25.1</v>
      </c>
      <c r="Z2084" s="81">
        <f>IFERROR(VLOOKUP(A2084,'Competitors Links &amp; Pricings'!A:L,9,0),"")</f>
        <v>48.5</v>
      </c>
      <c r="AA2084" s="81">
        <f>IFERROR(VLOOKUP(A2084,'Competitors Links &amp; Pricings'!A:L,10,0),"")</f>
        <v>446</v>
      </c>
      <c r="AB2084" s="81">
        <f>IFERROR(VLOOKUP(A2084,'Competitors Links &amp; Pricings'!A:L,11,0),"")</f>
        <v>4</v>
      </c>
    </row>
    <row r="2085" spans="1:28" s="92" customFormat="1" ht="12" x14ac:dyDescent="0.25">
      <c r="A2085" s="91" t="s">
        <v>6302</v>
      </c>
      <c r="B2085" s="89">
        <v>2361.8000000000002</v>
      </c>
      <c r="C2085" s="89">
        <v>2603.88</v>
      </c>
      <c r="D2085" s="106">
        <f t="shared" si="128"/>
        <v>9.2968954022458763E-2</v>
      </c>
      <c r="E2085" s="90">
        <f t="shared" si="129"/>
        <v>0</v>
      </c>
      <c r="F2085" s="90">
        <f t="shared" si="130"/>
        <v>2200</v>
      </c>
      <c r="G2085" s="100" t="s">
        <v>262</v>
      </c>
      <c r="H2085" s="101" t="s">
        <v>6303</v>
      </c>
      <c r="I2085" s="101" t="s">
        <v>6304</v>
      </c>
      <c r="J2085" s="101" t="s">
        <v>435</v>
      </c>
      <c r="K2085" s="101"/>
      <c r="L2085" s="101"/>
      <c r="M2085" s="101"/>
      <c r="N2085" s="101"/>
      <c r="O2085" s="100"/>
      <c r="P2085" s="101"/>
      <c r="Q2085" s="101"/>
      <c r="R2085" s="101"/>
      <c r="S2085" s="101"/>
      <c r="T2085" s="101"/>
      <c r="U2085" s="81">
        <f t="shared" si="131"/>
        <v>0</v>
      </c>
      <c r="V2085" s="101">
        <f>IFERROR(VLOOKUP(A2085,'Competitors Links &amp; Pricings'!A:G,3,0),"")</f>
        <v>2210.38</v>
      </c>
      <c r="W2085" s="101">
        <f>IFERROR(VLOOKUP(A2085,'Competitors Links &amp; Pricings'!A:G,5,0),"")</f>
        <v>2504.7399999999998</v>
      </c>
      <c r="X2085" s="101">
        <f>IFERROR(VLOOKUP(A2085,'Competitors Links &amp; Pricings'!A:G,7,0),"")</f>
        <v>2200</v>
      </c>
      <c r="Y2085" s="101">
        <f>IFERROR(VLOOKUP(A2085,'Competitors Links &amp; Pricings'!A:L,8,0),"")</f>
        <v>24.5</v>
      </c>
      <c r="Z2085" s="101">
        <f>IFERROR(VLOOKUP(A2085,'Competitors Links &amp; Pricings'!A:L,9,0),"")</f>
        <v>27</v>
      </c>
      <c r="AA2085" s="101">
        <f>IFERROR(VLOOKUP(A2085,'Competitors Links &amp; Pricings'!A:L,10,0),"")</f>
        <v>89</v>
      </c>
      <c r="AB2085" s="101">
        <f>IFERROR(VLOOKUP(A2085,'Competitors Links &amp; Pricings'!A:L,11,0),"")</f>
        <v>48.6</v>
      </c>
    </row>
    <row r="2086" spans="1:28" s="83" customFormat="1" ht="12" x14ac:dyDescent="0.25">
      <c r="A2086" s="81" t="s">
        <v>6305</v>
      </c>
      <c r="B2086" s="89">
        <v>2.97</v>
      </c>
      <c r="C2086" s="89">
        <v>3.56</v>
      </c>
      <c r="D2086" s="106">
        <f t="shared" si="128"/>
        <v>0.16573033707865165</v>
      </c>
      <c r="E2086" s="90">
        <f t="shared" si="129"/>
        <v>0</v>
      </c>
      <c r="F2086" s="90">
        <f t="shared" si="130"/>
        <v>3.53</v>
      </c>
      <c r="G2086" s="82" t="s">
        <v>34</v>
      </c>
      <c r="H2086" s="81" t="s">
        <v>15762</v>
      </c>
      <c r="I2086" s="81" t="s">
        <v>6306</v>
      </c>
      <c r="J2086" s="81" t="s">
        <v>5588</v>
      </c>
      <c r="K2086" s="81"/>
      <c r="L2086" s="81"/>
      <c r="M2086" s="81"/>
      <c r="N2086" s="81"/>
      <c r="O2086" s="82"/>
      <c r="P2086" s="81"/>
      <c r="Q2086" s="81"/>
      <c r="R2086" s="81"/>
      <c r="S2086" s="81"/>
      <c r="T2086" s="81"/>
      <c r="U2086" s="81">
        <f t="shared" si="131"/>
        <v>0</v>
      </c>
      <c r="V2086" s="81">
        <f>IFERROR(VLOOKUP(A2086,'Competitors Links &amp; Pricings'!A:G,3,0),"")</f>
        <v>3.53</v>
      </c>
      <c r="W2086" s="81">
        <f>IFERROR(VLOOKUP(A2086,'Competitors Links &amp; Pricings'!A:G,5,0),"")</f>
        <v>4</v>
      </c>
      <c r="X2086" s="81" t="str">
        <f>IFERROR(VLOOKUP(A2086,'Competitors Links &amp; Pricings'!A:G,7,0),"")</f>
        <v xml:space="preserve"> </v>
      </c>
      <c r="Y2086" s="81">
        <f>IFERROR(VLOOKUP(A2086,'Competitors Links &amp; Pricings'!A:L,8,0),"")</f>
        <v>0.05</v>
      </c>
      <c r="Z2086" s="81">
        <f>IFERROR(VLOOKUP(A2086,'Competitors Links &amp; Pricings'!A:L,9,0),"")</f>
        <v>3.5</v>
      </c>
      <c r="AA2086" s="81">
        <f>IFERROR(VLOOKUP(A2086,'Competitors Links &amp; Pricings'!A:L,10,0),"")</f>
        <v>0.06</v>
      </c>
      <c r="AB2086" s="81">
        <f>IFERROR(VLOOKUP(A2086,'Competitors Links &amp; Pricings'!A:L,11,0),"")</f>
        <v>0.5</v>
      </c>
    </row>
    <row r="2087" spans="1:28" s="83" customFormat="1" ht="12" x14ac:dyDescent="0.25">
      <c r="A2087" s="81" t="s">
        <v>6307</v>
      </c>
      <c r="B2087" s="89">
        <v>2.15</v>
      </c>
      <c r="C2087" s="89">
        <v>2.67</v>
      </c>
      <c r="D2087" s="106">
        <f t="shared" si="128"/>
        <v>0.19475655430711611</v>
      </c>
      <c r="E2087" s="90">
        <f t="shared" si="129"/>
        <v>0</v>
      </c>
      <c r="F2087" s="90">
        <f t="shared" si="130"/>
        <v>2.86</v>
      </c>
      <c r="G2087" s="82" t="s">
        <v>34</v>
      </c>
      <c r="H2087" s="81" t="s">
        <v>6308</v>
      </c>
      <c r="I2087" s="81" t="s">
        <v>6309</v>
      </c>
      <c r="J2087" s="81" t="s">
        <v>135</v>
      </c>
      <c r="K2087" s="81"/>
      <c r="L2087" s="81"/>
      <c r="M2087" s="81"/>
      <c r="N2087" s="81"/>
      <c r="O2087" s="82"/>
      <c r="P2087" s="81"/>
      <c r="Q2087" s="81"/>
      <c r="R2087" s="81"/>
      <c r="S2087" s="81"/>
      <c r="T2087" s="81"/>
      <c r="U2087" s="81">
        <f t="shared" si="131"/>
        <v>0</v>
      </c>
      <c r="V2087" s="81">
        <f>IFERROR(VLOOKUP(A2087,'Competitors Links &amp; Pricings'!A:G,3,0),"")</f>
        <v>2.93</v>
      </c>
      <c r="W2087" s="81">
        <f>IFERROR(VLOOKUP(A2087,'Competitors Links &amp; Pricings'!A:G,5,0),"")</f>
        <v>3</v>
      </c>
      <c r="X2087" s="81">
        <f>IFERROR(VLOOKUP(A2087,'Competitors Links &amp; Pricings'!A:G,7,0),"")</f>
        <v>2.86</v>
      </c>
      <c r="Y2087" s="81">
        <f>IFERROR(VLOOKUP(A2087,'Competitors Links &amp; Pricings'!A:L,8,0),"")</f>
        <v>1.5</v>
      </c>
      <c r="Z2087" s="81">
        <f>IFERROR(VLOOKUP(A2087,'Competitors Links &amp; Pricings'!A:L,9,0),"")</f>
        <v>1.5</v>
      </c>
      <c r="AA2087" s="81">
        <f>IFERROR(VLOOKUP(A2087,'Competitors Links &amp; Pricings'!A:L,10,0),"")</f>
        <v>0.5</v>
      </c>
      <c r="AB2087" s="81">
        <f>IFERROR(VLOOKUP(A2087,'Competitors Links &amp; Pricings'!A:L,11,0),"")</f>
        <v>1.25</v>
      </c>
    </row>
    <row r="2088" spans="1:28" s="83" customFormat="1" ht="12" x14ac:dyDescent="0.25">
      <c r="A2088" s="81" t="s">
        <v>6310</v>
      </c>
      <c r="B2088" s="89">
        <v>4500</v>
      </c>
      <c r="C2088" s="89">
        <v>5480</v>
      </c>
      <c r="D2088" s="106">
        <f t="shared" si="128"/>
        <v>0.17883211678832117</v>
      </c>
      <c r="E2088" s="90">
        <f t="shared" si="129"/>
        <v>0</v>
      </c>
      <c r="F2088" s="90">
        <f t="shared" si="130"/>
        <v>5000</v>
      </c>
      <c r="G2088" s="82" t="s">
        <v>34</v>
      </c>
      <c r="H2088" s="81" t="s">
        <v>6311</v>
      </c>
      <c r="I2088" s="81" t="s">
        <v>6312</v>
      </c>
      <c r="J2088" s="81" t="s">
        <v>334</v>
      </c>
      <c r="K2088" s="81"/>
      <c r="L2088" s="81"/>
      <c r="M2088" s="81"/>
      <c r="N2088" s="81"/>
      <c r="O2088" s="82"/>
      <c r="P2088" s="81"/>
      <c r="Q2088" s="81"/>
      <c r="R2088" s="81"/>
      <c r="S2088" s="81"/>
      <c r="T2088" s="81"/>
      <c r="U2088" s="81">
        <f t="shared" si="131"/>
        <v>0</v>
      </c>
      <c r="V2088" s="81">
        <f>IFERROR(VLOOKUP(A2088,'Competitors Links &amp; Pricings'!A:G,3,0),"")</f>
        <v>5000</v>
      </c>
      <c r="W2088" s="81">
        <f>IFERROR(VLOOKUP(A2088,'Competitors Links &amp; Pricings'!A:G,5,0),"")</f>
        <v>5299</v>
      </c>
      <c r="X2088" s="81" t="str">
        <f>IFERROR(VLOOKUP(A2088,'Competitors Links &amp; Pricings'!A:G,7,0),"")</f>
        <v xml:space="preserve"> </v>
      </c>
      <c r="Y2088" s="81">
        <f>IFERROR(VLOOKUP(A2088,'Competitors Links &amp; Pricings'!A:L,8,0),"")</f>
        <v>28</v>
      </c>
      <c r="Z2088" s="81">
        <f>IFERROR(VLOOKUP(A2088,'Competitors Links &amp; Pricings'!A:L,9,0),"")</f>
        <v>26</v>
      </c>
      <c r="AA2088" s="81">
        <f>IFERROR(VLOOKUP(A2088,'Competitors Links &amp; Pricings'!A:L,10,0),"")</f>
        <v>470</v>
      </c>
      <c r="AB2088" s="81">
        <f>IFERROR(VLOOKUP(A2088,'Competitors Links &amp; Pricings'!A:L,11,0),"")</f>
        <v>72</v>
      </c>
    </row>
    <row r="2089" spans="1:28" s="83" customFormat="1" ht="12" x14ac:dyDescent="0.25">
      <c r="A2089" s="81" t="s">
        <v>6313</v>
      </c>
      <c r="B2089" s="89">
        <v>27.41</v>
      </c>
      <c r="C2089" s="89">
        <v>30.98</v>
      </c>
      <c r="D2089" s="106">
        <f t="shared" si="128"/>
        <v>0.11523563589412525</v>
      </c>
      <c r="E2089" s="90">
        <f t="shared" si="129"/>
        <v>0</v>
      </c>
      <c r="F2089" s="90">
        <f t="shared" si="130"/>
        <v>33.67</v>
      </c>
      <c r="G2089" s="82" t="s">
        <v>34</v>
      </c>
      <c r="H2089" s="81" t="s">
        <v>6314</v>
      </c>
      <c r="I2089" s="81" t="s">
        <v>6315</v>
      </c>
      <c r="J2089" s="81" t="s">
        <v>135</v>
      </c>
      <c r="K2089" s="81"/>
      <c r="L2089" s="81"/>
      <c r="M2089" s="81"/>
      <c r="N2089" s="81"/>
      <c r="O2089" s="82"/>
      <c r="P2089" s="81"/>
      <c r="Q2089" s="81"/>
      <c r="R2089" s="81"/>
      <c r="S2089" s="81"/>
      <c r="T2089" s="81"/>
      <c r="U2089" s="81">
        <f t="shared" si="131"/>
        <v>0</v>
      </c>
      <c r="V2089" s="81">
        <f>IFERROR(VLOOKUP(A2089,'Competitors Links &amp; Pricings'!A:G,3,0),"")</f>
        <v>248</v>
      </c>
      <c r="W2089" s="81">
        <f>IFERROR(VLOOKUP(A2089,'Competitors Links &amp; Pricings'!A:G,5,0),"")</f>
        <v>40.81</v>
      </c>
      <c r="X2089" s="81">
        <f>IFERROR(VLOOKUP(A2089,'Competitors Links &amp; Pricings'!A:G,7,0),"")</f>
        <v>33.67</v>
      </c>
      <c r="Y2089" s="81">
        <f>IFERROR(VLOOKUP(A2089,'Competitors Links &amp; Pricings'!A:L,8,0),"")</f>
        <v>22.5</v>
      </c>
      <c r="Z2089" s="81">
        <f>IFERROR(VLOOKUP(A2089,'Competitors Links &amp; Pricings'!A:L,9,0),"")</f>
        <v>75</v>
      </c>
      <c r="AA2089" s="81">
        <f>IFERROR(VLOOKUP(A2089,'Competitors Links &amp; Pricings'!A:L,10,0),"")</f>
        <v>8.0500000000000007</v>
      </c>
      <c r="AB2089" s="81">
        <f>IFERROR(VLOOKUP(A2089,'Competitors Links &amp; Pricings'!A:L,11,0),"")</f>
        <v>31.5</v>
      </c>
    </row>
    <row r="2090" spans="1:28" s="83" customFormat="1" ht="12" x14ac:dyDescent="0.25">
      <c r="A2090" s="81" t="s">
        <v>6316</v>
      </c>
      <c r="B2090" s="89">
        <v>13.9</v>
      </c>
      <c r="C2090" s="89">
        <v>15.2</v>
      </c>
      <c r="D2090" s="106">
        <f t="shared" si="128"/>
        <v>8.5526315789473617E-2</v>
      </c>
      <c r="E2090" s="90">
        <f t="shared" si="129"/>
        <v>0</v>
      </c>
      <c r="F2090" s="90">
        <f t="shared" si="130"/>
        <v>16.52</v>
      </c>
      <c r="G2090" s="82" t="s">
        <v>34</v>
      </c>
      <c r="H2090" s="81" t="s">
        <v>6317</v>
      </c>
      <c r="I2090" s="81" t="s">
        <v>6318</v>
      </c>
      <c r="J2090" s="81" t="s">
        <v>169</v>
      </c>
      <c r="K2090" s="81"/>
      <c r="L2090" s="81"/>
      <c r="M2090" s="81"/>
      <c r="N2090" s="81"/>
      <c r="O2090" s="82"/>
      <c r="P2090" s="81"/>
      <c r="Q2090" s="81"/>
      <c r="R2090" s="81"/>
      <c r="S2090" s="81"/>
      <c r="T2090" s="81"/>
      <c r="U2090" s="81">
        <f t="shared" si="131"/>
        <v>0</v>
      </c>
      <c r="V2090" s="81">
        <f>IFERROR(VLOOKUP(A2090,'Competitors Links &amp; Pricings'!A:G,3,0),"")</f>
        <v>18.14</v>
      </c>
      <c r="W2090" s="81">
        <f>IFERROR(VLOOKUP(A2090,'Competitors Links &amp; Pricings'!A:G,5,0),"")</f>
        <v>16.52</v>
      </c>
      <c r="X2090" s="81">
        <f>IFERROR(VLOOKUP(A2090,'Competitors Links &amp; Pricings'!A:G,7,0),"")</f>
        <v>18.14</v>
      </c>
      <c r="Y2090" s="81">
        <f>IFERROR(VLOOKUP(A2090,'Competitors Links &amp; Pricings'!A:L,8,0),"")</f>
        <v>2.15</v>
      </c>
      <c r="Z2090" s="81">
        <f>IFERROR(VLOOKUP(A2090,'Competitors Links &amp; Pricings'!A:L,9,0),"")</f>
        <v>7</v>
      </c>
      <c r="AA2090" s="81">
        <f>IFERROR(VLOOKUP(A2090,'Competitors Links &amp; Pricings'!A:L,10,0),"")</f>
        <v>0.35</v>
      </c>
      <c r="AB2090" s="81">
        <f>IFERROR(VLOOKUP(A2090,'Competitors Links &amp; Pricings'!A:L,11,0),"")</f>
        <v>1</v>
      </c>
    </row>
    <row r="2091" spans="1:28" s="83" customFormat="1" ht="12" x14ac:dyDescent="0.25">
      <c r="A2091" s="81" t="s">
        <v>6319</v>
      </c>
      <c r="B2091" s="89">
        <v>37.54</v>
      </c>
      <c r="C2091" s="89">
        <v>46.55</v>
      </c>
      <c r="D2091" s="106">
        <f t="shared" si="128"/>
        <v>0.19355531686358751</v>
      </c>
      <c r="E2091" s="90">
        <f t="shared" si="129"/>
        <v>0</v>
      </c>
      <c r="F2091" s="90">
        <f t="shared" si="130"/>
        <v>56</v>
      </c>
      <c r="G2091" s="82" t="s">
        <v>34</v>
      </c>
      <c r="H2091" s="81" t="s">
        <v>14572</v>
      </c>
      <c r="I2091" s="81" t="s">
        <v>6320</v>
      </c>
      <c r="J2091" s="81" t="s">
        <v>169</v>
      </c>
      <c r="K2091" s="81"/>
      <c r="L2091" s="81"/>
      <c r="M2091" s="81"/>
      <c r="N2091" s="81"/>
      <c r="O2091" s="82"/>
      <c r="P2091" s="81"/>
      <c r="Q2091" s="81"/>
      <c r="R2091" s="81"/>
      <c r="S2091" s="81"/>
      <c r="T2091" s="81"/>
      <c r="U2091" s="81">
        <f t="shared" si="131"/>
        <v>0</v>
      </c>
      <c r="V2091" s="81">
        <f>IFERROR(VLOOKUP(A2091,'Competitors Links &amp; Pricings'!A:G,3,0),"")</f>
        <v>57.07</v>
      </c>
      <c r="W2091" s="81">
        <f>IFERROR(VLOOKUP(A2091,'Competitors Links &amp; Pricings'!A:G,5,0),"")</f>
        <v>62.17</v>
      </c>
      <c r="X2091" s="81">
        <f>IFERROR(VLOOKUP(A2091,'Competitors Links &amp; Pricings'!A:G,7,0),"")</f>
        <v>56</v>
      </c>
      <c r="Y2091" s="81">
        <f>IFERROR(VLOOKUP(A2091,'Competitors Links &amp; Pricings'!A:L,8,0),"")</f>
        <v>3</v>
      </c>
      <c r="Z2091" s="81">
        <f>IFERROR(VLOOKUP(A2091,'Competitors Links &amp; Pricings'!A:L,9,0),"")</f>
        <v>132</v>
      </c>
      <c r="AA2091" s="81">
        <f>IFERROR(VLOOKUP(A2091,'Competitors Links &amp; Pricings'!A:L,10,0),"")</f>
        <v>7</v>
      </c>
      <c r="AB2091" s="81">
        <f>IFERROR(VLOOKUP(A2091,'Competitors Links &amp; Pricings'!A:L,11,0),"")</f>
        <v>2</v>
      </c>
    </row>
    <row r="2092" spans="1:28" s="83" customFormat="1" ht="12" x14ac:dyDescent="0.25">
      <c r="A2092" s="81" t="s">
        <v>6321</v>
      </c>
      <c r="B2092" s="89">
        <v>2.2200000000000002</v>
      </c>
      <c r="C2092" s="89">
        <v>2.8</v>
      </c>
      <c r="D2092" s="106">
        <f t="shared" si="128"/>
        <v>0.20714285714285702</v>
      </c>
      <c r="E2092" s="90">
        <f t="shared" si="129"/>
        <v>0</v>
      </c>
      <c r="F2092" s="90">
        <f t="shared" si="130"/>
        <v>2.4</v>
      </c>
      <c r="G2092" s="82" t="s">
        <v>34</v>
      </c>
      <c r="H2092" s="81" t="s">
        <v>6322</v>
      </c>
      <c r="I2092" s="81" t="s">
        <v>6323</v>
      </c>
      <c r="J2092" s="81" t="s">
        <v>169</v>
      </c>
      <c r="K2092" s="81"/>
      <c r="L2092" s="81"/>
      <c r="M2092" s="81"/>
      <c r="N2092" s="81"/>
      <c r="O2092" s="82"/>
      <c r="P2092" s="81"/>
      <c r="Q2092" s="81"/>
      <c r="R2092" s="81"/>
      <c r="S2092" s="81"/>
      <c r="T2092" s="81"/>
      <c r="U2092" s="81">
        <f t="shared" si="131"/>
        <v>0</v>
      </c>
      <c r="V2092" s="81">
        <f>IFERROR(VLOOKUP(A2092,'Competitors Links &amp; Pricings'!A:G,3,0),"")</f>
        <v>2.4</v>
      </c>
      <c r="W2092" s="81">
        <f>IFERROR(VLOOKUP(A2092,'Competitors Links &amp; Pricings'!A:G,5,0),"")</f>
        <v>2.97</v>
      </c>
      <c r="X2092" s="81">
        <f>IFERROR(VLOOKUP(A2092,'Competitors Links &amp; Pricings'!A:G,7,0),"")</f>
        <v>2.58</v>
      </c>
      <c r="Y2092" s="81">
        <f>IFERROR(VLOOKUP(A2092,'Competitors Links &amp; Pricings'!A:L,8,0),"")</f>
        <v>2</v>
      </c>
      <c r="Z2092" s="81">
        <f>IFERROR(VLOOKUP(A2092,'Competitors Links &amp; Pricings'!A:L,9,0),"")</f>
        <v>3</v>
      </c>
      <c r="AA2092" s="81">
        <f>IFERROR(VLOOKUP(A2092,'Competitors Links &amp; Pricings'!A:L,10,0),"")</f>
        <v>0.27</v>
      </c>
      <c r="AB2092" s="81">
        <f>IFERROR(VLOOKUP(A2092,'Competitors Links &amp; Pricings'!A:L,11,0),"")</f>
        <v>3</v>
      </c>
    </row>
    <row r="2093" spans="1:28" s="83" customFormat="1" ht="12" x14ac:dyDescent="0.25">
      <c r="A2093" s="81" t="s">
        <v>6324</v>
      </c>
      <c r="B2093" s="89">
        <v>10.44</v>
      </c>
      <c r="C2093" s="89">
        <v>12.8</v>
      </c>
      <c r="D2093" s="106">
        <f t="shared" si="128"/>
        <v>0.18437500000000009</v>
      </c>
      <c r="E2093" s="90">
        <f t="shared" si="129"/>
        <v>0</v>
      </c>
      <c r="F2093" s="90">
        <f t="shared" si="130"/>
        <v>10.7</v>
      </c>
      <c r="G2093" s="82" t="s">
        <v>34</v>
      </c>
      <c r="H2093" s="81" t="s">
        <v>25872</v>
      </c>
      <c r="I2093" s="81" t="s">
        <v>6325</v>
      </c>
      <c r="J2093" s="81" t="s">
        <v>135</v>
      </c>
      <c r="K2093" s="81"/>
      <c r="L2093" s="81"/>
      <c r="M2093" s="81"/>
      <c r="N2093" s="81"/>
      <c r="O2093" s="82"/>
      <c r="P2093" s="81"/>
      <c r="Q2093" s="81"/>
      <c r="R2093" s="81"/>
      <c r="S2093" s="81"/>
      <c r="T2093" s="81"/>
      <c r="U2093" s="81">
        <f t="shared" si="131"/>
        <v>0</v>
      </c>
      <c r="V2093" s="81">
        <f>IFERROR(VLOOKUP(A2093,'Competitors Links &amp; Pricings'!A:G,3,0),"")</f>
        <v>15.74</v>
      </c>
      <c r="W2093" s="81">
        <f>IFERROR(VLOOKUP(A2093,'Competitors Links &amp; Pricings'!A:G,5,0),"")</f>
        <v>12.4</v>
      </c>
      <c r="X2093" s="81">
        <f>IFERROR(VLOOKUP(A2093,'Competitors Links &amp; Pricings'!A:G,7,0),"")</f>
        <v>10.7</v>
      </c>
      <c r="Y2093" s="81">
        <f>IFERROR(VLOOKUP(A2093,'Competitors Links &amp; Pricings'!A:L,8,0),"")</f>
        <v>2</v>
      </c>
      <c r="Z2093" s="81">
        <f>IFERROR(VLOOKUP(A2093,'Competitors Links &amp; Pricings'!A:L,9,0),"")</f>
        <v>132</v>
      </c>
      <c r="AA2093" s="81">
        <f>IFERROR(VLOOKUP(A2093,'Competitors Links &amp; Pricings'!A:L,10,0),"")</f>
        <v>7</v>
      </c>
      <c r="AB2093" s="81">
        <f>IFERROR(VLOOKUP(A2093,'Competitors Links &amp; Pricings'!A:L,11,0),"")</f>
        <v>3</v>
      </c>
    </row>
    <row r="2094" spans="1:28" s="83" customFormat="1" ht="12" x14ac:dyDescent="0.25">
      <c r="A2094" s="81" t="s">
        <v>6326</v>
      </c>
      <c r="B2094" s="89">
        <v>59.77</v>
      </c>
      <c r="C2094" s="89">
        <v>74</v>
      </c>
      <c r="D2094" s="106">
        <f t="shared" si="128"/>
        <v>0.19229729729729725</v>
      </c>
      <c r="E2094" s="90">
        <f t="shared" si="129"/>
        <v>0</v>
      </c>
      <c r="F2094" s="90">
        <f t="shared" si="130"/>
        <v>71.72</v>
      </c>
      <c r="G2094" s="82" t="s">
        <v>34</v>
      </c>
      <c r="H2094" s="81" t="s">
        <v>14509</v>
      </c>
      <c r="I2094" s="81" t="s">
        <v>6327</v>
      </c>
      <c r="J2094" s="81" t="s">
        <v>135</v>
      </c>
      <c r="K2094" s="81"/>
      <c r="L2094" s="81"/>
      <c r="M2094" s="81"/>
      <c r="N2094" s="81"/>
      <c r="O2094" s="82"/>
      <c r="P2094" s="81"/>
      <c r="Q2094" s="81"/>
      <c r="R2094" s="81"/>
      <c r="S2094" s="81"/>
      <c r="T2094" s="81"/>
      <c r="U2094" s="81">
        <f t="shared" si="131"/>
        <v>0</v>
      </c>
      <c r="V2094" s="81">
        <f>IFERROR(VLOOKUP(A2094,'Competitors Links &amp; Pricings'!A:G,3,0),"")</f>
        <v>71.95</v>
      </c>
      <c r="W2094" s="81">
        <f>IFERROR(VLOOKUP(A2094,'Competitors Links &amp; Pricings'!A:G,5,0),"")</f>
        <v>71.72</v>
      </c>
      <c r="X2094" s="81">
        <f>IFERROR(VLOOKUP(A2094,'Competitors Links &amp; Pricings'!A:G,7,0),"")</f>
        <v>78.94</v>
      </c>
      <c r="Y2094" s="81">
        <f>IFERROR(VLOOKUP(A2094,'Competitors Links &amp; Pricings'!A:L,8,0),"")</f>
        <v>8.5</v>
      </c>
      <c r="Z2094" s="81">
        <f>IFERROR(VLOOKUP(A2094,'Competitors Links &amp; Pricings'!A:L,9,0),"")</f>
        <v>11</v>
      </c>
      <c r="AA2094" s="81">
        <f>IFERROR(VLOOKUP(A2094,'Competitors Links &amp; Pricings'!A:L,10,0),"")</f>
        <v>0.86</v>
      </c>
      <c r="AB2094" s="81">
        <f>IFERROR(VLOOKUP(A2094,'Competitors Links &amp; Pricings'!A:L,11,0),"")</f>
        <v>8.5</v>
      </c>
    </row>
    <row r="2095" spans="1:28" s="83" customFormat="1" ht="12" x14ac:dyDescent="0.25">
      <c r="A2095" s="81" t="s">
        <v>6328</v>
      </c>
      <c r="B2095" s="89">
        <v>0.36</v>
      </c>
      <c r="C2095" s="89">
        <v>0.46</v>
      </c>
      <c r="D2095" s="106">
        <f t="shared" si="128"/>
        <v>0.21739130434782614</v>
      </c>
      <c r="E2095" s="90">
        <f t="shared" si="129"/>
        <v>0</v>
      </c>
      <c r="F2095" s="90">
        <f t="shared" si="130"/>
        <v>0.3</v>
      </c>
      <c r="G2095" s="82" t="s">
        <v>34</v>
      </c>
      <c r="H2095" s="81" t="s">
        <v>6329</v>
      </c>
      <c r="I2095" s="81" t="s">
        <v>6330</v>
      </c>
      <c r="J2095" s="81" t="s">
        <v>135</v>
      </c>
      <c r="K2095" s="81"/>
      <c r="L2095" s="81"/>
      <c r="M2095" s="81"/>
      <c r="N2095" s="81"/>
      <c r="O2095" s="82"/>
      <c r="P2095" s="81"/>
      <c r="Q2095" s="81"/>
      <c r="R2095" s="81"/>
      <c r="S2095" s="81"/>
      <c r="T2095" s="81"/>
      <c r="U2095" s="81">
        <f t="shared" si="131"/>
        <v>0</v>
      </c>
      <c r="V2095" s="81">
        <f>IFERROR(VLOOKUP(A2095,'Competitors Links &amp; Pricings'!A:G,3,0),"")</f>
        <v>49</v>
      </c>
      <c r="W2095" s="81">
        <f>IFERROR(VLOOKUP(A2095,'Competitors Links &amp; Pricings'!A:G,5,0),"")</f>
        <v>0.54</v>
      </c>
      <c r="X2095" s="81">
        <f>IFERROR(VLOOKUP(A2095,'Competitors Links &amp; Pricings'!A:G,7,0),"")</f>
        <v>0.3</v>
      </c>
      <c r="Y2095" s="81">
        <f>IFERROR(VLOOKUP(A2095,'Competitors Links &amp; Pricings'!A:L,8,0),"")</f>
        <v>0.5</v>
      </c>
      <c r="Z2095" s="81">
        <f>IFERROR(VLOOKUP(A2095,'Competitors Links &amp; Pricings'!A:L,9,0),"")</f>
        <v>0.5</v>
      </c>
      <c r="AA2095" s="81">
        <f>IFERROR(VLOOKUP(A2095,'Competitors Links &amp; Pricings'!A:L,10,0),"")</f>
        <v>0.01</v>
      </c>
      <c r="AB2095" s="81">
        <f>IFERROR(VLOOKUP(A2095,'Competitors Links &amp; Pricings'!A:L,11,0),"")</f>
        <v>0.5</v>
      </c>
    </row>
    <row r="2096" spans="1:28" s="92" customFormat="1" ht="12" x14ac:dyDescent="0.25">
      <c r="A2096" s="91" t="s">
        <v>6331</v>
      </c>
      <c r="B2096" s="89">
        <v>151.69</v>
      </c>
      <c r="C2096" s="89">
        <v>202.76</v>
      </c>
      <c r="D2096" s="106">
        <f t="shared" si="128"/>
        <v>0.25187413691063326</v>
      </c>
      <c r="E2096" s="90">
        <f t="shared" si="129"/>
        <v>0</v>
      </c>
      <c r="F2096" s="90">
        <f t="shared" si="130"/>
        <v>209.03</v>
      </c>
      <c r="G2096" s="100" t="s">
        <v>527</v>
      </c>
      <c r="H2096" s="101" t="s">
        <v>6332</v>
      </c>
      <c r="I2096" s="101" t="s">
        <v>6333</v>
      </c>
      <c r="J2096" s="101" t="s">
        <v>334</v>
      </c>
      <c r="K2096" s="101"/>
      <c r="L2096" s="101"/>
      <c r="M2096" s="101"/>
      <c r="N2096" s="101"/>
      <c r="O2096" s="100"/>
      <c r="P2096" s="101"/>
      <c r="Q2096" s="101"/>
      <c r="R2096" s="101"/>
      <c r="S2096" s="101"/>
      <c r="T2096" s="101"/>
      <c r="U2096" s="81">
        <f t="shared" si="131"/>
        <v>0</v>
      </c>
      <c r="V2096" s="101">
        <f>IFERROR(VLOOKUP(A2096,'Competitors Links &amp; Pricings'!A:G,3,0),"")</f>
        <v>209.03</v>
      </c>
      <c r="W2096" s="101" t="str">
        <f>IFERROR(VLOOKUP(A2096,'Competitors Links &amp; Pricings'!A:G,5,0),"")</f>
        <v xml:space="preserve"> </v>
      </c>
      <c r="X2096" s="101" t="str">
        <f>IFERROR(VLOOKUP(A2096,'Competitors Links &amp; Pricings'!A:G,7,0),"")</f>
        <v xml:space="preserve"> </v>
      </c>
      <c r="Y2096" s="101">
        <f>IFERROR(VLOOKUP(A2096,'Competitors Links &amp; Pricings'!A:L,8,0),"")</f>
        <v>19</v>
      </c>
      <c r="Z2096" s="101">
        <f>IFERROR(VLOOKUP(A2096,'Competitors Links &amp; Pricings'!A:L,9,0),"")</f>
        <v>13</v>
      </c>
      <c r="AA2096" s="101">
        <f>IFERROR(VLOOKUP(A2096,'Competitors Links &amp; Pricings'!A:L,10,0),"")</f>
        <v>12</v>
      </c>
      <c r="AB2096" s="101">
        <f>IFERROR(VLOOKUP(A2096,'Competitors Links &amp; Pricings'!A:L,11,0),"")</f>
        <v>8</v>
      </c>
    </row>
    <row r="2097" spans="1:28" s="83" customFormat="1" ht="12" x14ac:dyDescent="0.25">
      <c r="A2097" s="81" t="s">
        <v>6334</v>
      </c>
      <c r="B2097" s="89">
        <v>8.15</v>
      </c>
      <c r="C2097" s="89">
        <v>9.2899999999999991</v>
      </c>
      <c r="D2097" s="106">
        <f t="shared" si="128"/>
        <v>0.12271259418729805</v>
      </c>
      <c r="E2097" s="90">
        <f t="shared" si="129"/>
        <v>0</v>
      </c>
      <c r="F2097" s="90">
        <f t="shared" si="130"/>
        <v>10.23</v>
      </c>
      <c r="G2097" s="82" t="s">
        <v>34</v>
      </c>
      <c r="H2097" s="81" t="s">
        <v>6335</v>
      </c>
      <c r="I2097" s="81" t="s">
        <v>6336</v>
      </c>
      <c r="J2097" s="81" t="s">
        <v>135</v>
      </c>
      <c r="K2097" s="81"/>
      <c r="L2097" s="81"/>
      <c r="M2097" s="81"/>
      <c r="N2097" s="81"/>
      <c r="O2097" s="82"/>
      <c r="P2097" s="81"/>
      <c r="Q2097" s="81"/>
      <c r="R2097" s="81"/>
      <c r="S2097" s="81"/>
      <c r="T2097" s="81"/>
      <c r="U2097" s="81">
        <f t="shared" si="131"/>
        <v>0</v>
      </c>
      <c r="V2097" s="81">
        <f>IFERROR(VLOOKUP(A2097,'Competitors Links &amp; Pricings'!A:G,3,0),"")</f>
        <v>10.23</v>
      </c>
      <c r="W2097" s="81">
        <f>IFERROR(VLOOKUP(A2097,'Competitors Links &amp; Pricings'!A:G,5,0),"")</f>
        <v>11.28</v>
      </c>
      <c r="X2097" s="81">
        <f>IFERROR(VLOOKUP(A2097,'Competitors Links &amp; Pricings'!A:G,7,0),"")</f>
        <v>10.23</v>
      </c>
      <c r="Y2097" s="81">
        <f>IFERROR(VLOOKUP(A2097,'Competitors Links &amp; Pricings'!A:L,8,0),"")</f>
        <v>8.5</v>
      </c>
      <c r="Z2097" s="81">
        <f>IFERROR(VLOOKUP(A2097,'Competitors Links &amp; Pricings'!A:L,9,0),"")</f>
        <v>11</v>
      </c>
      <c r="AA2097" s="81">
        <f>IFERROR(VLOOKUP(A2097,'Competitors Links &amp; Pricings'!A:L,10,0),"")</f>
        <v>0.86</v>
      </c>
      <c r="AB2097" s="81">
        <f>IFERROR(VLOOKUP(A2097,'Competitors Links &amp; Pricings'!A:L,11,0),"")</f>
        <v>8.5</v>
      </c>
    </row>
    <row r="2098" spans="1:28" s="92" customFormat="1" ht="12" x14ac:dyDescent="0.25">
      <c r="A2098" s="91" t="s">
        <v>6337</v>
      </c>
      <c r="B2098" s="89">
        <v>20.23</v>
      </c>
      <c r="C2098" s="89">
        <v>24.82</v>
      </c>
      <c r="D2098" s="106">
        <f t="shared" si="128"/>
        <v>0.18493150684931506</v>
      </c>
      <c r="E2098" s="90">
        <f t="shared" si="129"/>
        <v>0</v>
      </c>
      <c r="F2098" s="90">
        <f t="shared" si="130"/>
        <v>22.99</v>
      </c>
      <c r="G2098" s="100" t="s">
        <v>34</v>
      </c>
      <c r="H2098" s="101" t="s">
        <v>18272</v>
      </c>
      <c r="I2098" s="101" t="s">
        <v>6338</v>
      </c>
      <c r="J2098" s="101" t="s">
        <v>5218</v>
      </c>
      <c r="K2098" s="101"/>
      <c r="L2098" s="101"/>
      <c r="M2098" s="101"/>
      <c r="N2098" s="101"/>
      <c r="O2098" s="100"/>
      <c r="P2098" s="101"/>
      <c r="Q2098" s="101"/>
      <c r="R2098" s="101"/>
      <c r="S2098" s="101"/>
      <c r="T2098" s="101"/>
      <c r="U2098" s="81">
        <f t="shared" si="131"/>
        <v>0</v>
      </c>
      <c r="V2098" s="101">
        <f>IFERROR(VLOOKUP(A2098,'Competitors Links &amp; Pricings'!A:G,3,0),"")</f>
        <v>31.99</v>
      </c>
      <c r="W2098" s="101">
        <f>IFERROR(VLOOKUP(A2098,'Competitors Links &amp; Pricings'!A:G,5,0),"")</f>
        <v>22.99</v>
      </c>
      <c r="X2098" s="101">
        <f>IFERROR(VLOOKUP(A2098,'Competitors Links &amp; Pricings'!A:G,7,0),"")</f>
        <v>22.99</v>
      </c>
      <c r="Y2098" s="101">
        <f>IFERROR(VLOOKUP(A2098,'Competitors Links &amp; Pricings'!A:L,8,0),"")</f>
        <v>5.5</v>
      </c>
      <c r="Z2098" s="101">
        <f>IFERROR(VLOOKUP(A2098,'Competitors Links &amp; Pricings'!A:L,9,0),"")</f>
        <v>5.5</v>
      </c>
      <c r="AA2098" s="101">
        <f>IFERROR(VLOOKUP(A2098,'Competitors Links &amp; Pricings'!A:L,10,0),"")</f>
        <v>1</v>
      </c>
      <c r="AB2098" s="101">
        <f>IFERROR(VLOOKUP(A2098,'Competitors Links &amp; Pricings'!A:L,11,0),"")</f>
        <v>7</v>
      </c>
    </row>
    <row r="2099" spans="1:28" s="83" customFormat="1" ht="12" x14ac:dyDescent="0.25">
      <c r="A2099" s="81" t="s">
        <v>6339</v>
      </c>
      <c r="B2099" s="89">
        <v>3.17</v>
      </c>
      <c r="C2099" s="89">
        <v>72.34</v>
      </c>
      <c r="D2099" s="106">
        <f t="shared" si="128"/>
        <v>0.95617915399502351</v>
      </c>
      <c r="E2099" s="90">
        <f t="shared" si="129"/>
        <v>0</v>
      </c>
      <c r="F2099" s="90">
        <f t="shared" si="130"/>
        <v>2.75</v>
      </c>
      <c r="G2099" s="82" t="s">
        <v>34</v>
      </c>
      <c r="H2099" s="81" t="s">
        <v>6340</v>
      </c>
      <c r="I2099" s="81" t="s">
        <v>6341</v>
      </c>
      <c r="J2099" s="81" t="s">
        <v>135</v>
      </c>
      <c r="K2099" s="81"/>
      <c r="L2099" s="81"/>
      <c r="M2099" s="81"/>
      <c r="N2099" s="81"/>
      <c r="O2099" s="82"/>
      <c r="P2099" s="81"/>
      <c r="Q2099" s="81"/>
      <c r="R2099" s="81"/>
      <c r="S2099" s="81"/>
      <c r="T2099" s="81"/>
      <c r="U2099" s="81">
        <f t="shared" si="131"/>
        <v>0</v>
      </c>
      <c r="V2099" s="81">
        <f>IFERROR(VLOOKUP(A2099,'Competitors Links &amp; Pricings'!A:G,3,0),"")</f>
        <v>2.75</v>
      </c>
      <c r="W2099" s="81">
        <f>IFERROR(VLOOKUP(A2099,'Competitors Links &amp; Pricings'!A:G,5,0),"")</f>
        <v>4.25</v>
      </c>
      <c r="X2099" s="81">
        <f>IFERROR(VLOOKUP(A2099,'Competitors Links &amp; Pricings'!A:G,7,0),"")</f>
        <v>4.4000000000000004</v>
      </c>
      <c r="Y2099" s="81">
        <f>IFERROR(VLOOKUP(A2099,'Competitors Links &amp; Pricings'!A:L,8,0),"")</f>
        <v>8.5</v>
      </c>
      <c r="Z2099" s="81">
        <f>IFERROR(VLOOKUP(A2099,'Competitors Links &amp; Pricings'!A:L,9,0),"")</f>
        <v>11</v>
      </c>
      <c r="AA2099" s="81">
        <f>IFERROR(VLOOKUP(A2099,'Competitors Links &amp; Pricings'!A:L,10,0),"")</f>
        <v>0.86</v>
      </c>
      <c r="AB2099" s="81">
        <f>IFERROR(VLOOKUP(A2099,'Competitors Links &amp; Pricings'!A:L,11,0),"")</f>
        <v>8.5</v>
      </c>
    </row>
    <row r="2100" spans="1:28" s="83" customFormat="1" ht="12" x14ac:dyDescent="0.25">
      <c r="A2100" s="81" t="s">
        <v>6342</v>
      </c>
      <c r="B2100" s="89">
        <v>21.15</v>
      </c>
      <c r="C2100" s="89">
        <v>37.33</v>
      </c>
      <c r="D2100" s="106">
        <f t="shared" si="128"/>
        <v>0.4334315563889633</v>
      </c>
      <c r="E2100" s="90">
        <f t="shared" si="129"/>
        <v>0</v>
      </c>
      <c r="F2100" s="90">
        <f t="shared" si="130"/>
        <v>40.58</v>
      </c>
      <c r="G2100" s="82" t="s">
        <v>34</v>
      </c>
      <c r="H2100" s="81" t="s">
        <v>6343</v>
      </c>
      <c r="I2100" s="81" t="s">
        <v>6344</v>
      </c>
      <c r="J2100" s="81" t="s">
        <v>135</v>
      </c>
      <c r="K2100" s="81"/>
      <c r="L2100" s="81"/>
      <c r="M2100" s="81"/>
      <c r="N2100" s="81"/>
      <c r="O2100" s="82"/>
      <c r="P2100" s="81"/>
      <c r="Q2100" s="81"/>
      <c r="R2100" s="81"/>
      <c r="S2100" s="81"/>
      <c r="T2100" s="81"/>
      <c r="U2100" s="81">
        <f t="shared" si="131"/>
        <v>0</v>
      </c>
      <c r="V2100" s="81">
        <f>IFERROR(VLOOKUP(A2100,'Competitors Links &amp; Pricings'!A:G,3,0),"")</f>
        <v>40.58</v>
      </c>
      <c r="W2100" s="81">
        <f>IFERROR(VLOOKUP(A2100,'Competitors Links &amp; Pricings'!A:G,5,0),"")</f>
        <v>44.66</v>
      </c>
      <c r="X2100" s="81">
        <f>IFERROR(VLOOKUP(A2100,'Competitors Links &amp; Pricings'!A:G,7,0),"")</f>
        <v>40.58</v>
      </c>
      <c r="Y2100" s="81">
        <f>IFERROR(VLOOKUP(A2100,'Competitors Links &amp; Pricings'!A:L,8,0),"")</f>
        <v>1.73</v>
      </c>
      <c r="Z2100" s="81">
        <f>IFERROR(VLOOKUP(A2100,'Competitors Links &amp; Pricings'!A:L,9,0),"")</f>
        <v>168</v>
      </c>
      <c r="AA2100" s="81">
        <f>IFERROR(VLOOKUP(A2100,'Competitors Links &amp; Pricings'!A:L,10,0),"")</f>
        <v>0.4</v>
      </c>
      <c r="AB2100" s="81">
        <f>IFERROR(VLOOKUP(A2100,'Competitors Links &amp; Pricings'!A:L,11,0),"")</f>
        <v>1.67</v>
      </c>
    </row>
    <row r="2101" spans="1:28" s="83" customFormat="1" ht="12" x14ac:dyDescent="0.25">
      <c r="A2101" s="81" t="s">
        <v>6345</v>
      </c>
      <c r="B2101" s="89">
        <v>9.7100000000000009</v>
      </c>
      <c r="C2101" s="89">
        <v>11.8</v>
      </c>
      <c r="D2101" s="106">
        <f t="shared" si="128"/>
        <v>0.17711864406779659</v>
      </c>
      <c r="E2101" s="90">
        <f t="shared" si="129"/>
        <v>0</v>
      </c>
      <c r="F2101" s="90">
        <f t="shared" si="130"/>
        <v>10.55</v>
      </c>
      <c r="G2101" s="82" t="s">
        <v>34</v>
      </c>
      <c r="H2101" s="81" t="s">
        <v>14824</v>
      </c>
      <c r="I2101" s="81" t="s">
        <v>6346</v>
      </c>
      <c r="J2101" s="81" t="s">
        <v>5588</v>
      </c>
      <c r="K2101" s="81"/>
      <c r="L2101" s="81"/>
      <c r="M2101" s="81"/>
      <c r="N2101" s="81"/>
      <c r="O2101" s="82"/>
      <c r="P2101" s="81"/>
      <c r="Q2101" s="81"/>
      <c r="R2101" s="81"/>
      <c r="S2101" s="81"/>
      <c r="T2101" s="81"/>
      <c r="U2101" s="81">
        <f t="shared" si="131"/>
        <v>0</v>
      </c>
      <c r="V2101" s="81">
        <f>IFERROR(VLOOKUP(A2101,'Competitors Links &amp; Pricings'!A:G,3,0),"")</f>
        <v>10.55</v>
      </c>
      <c r="W2101" s="81">
        <f>IFERROR(VLOOKUP(A2101,'Competitors Links &amp; Pricings'!A:G,5,0),"")</f>
        <v>13.34</v>
      </c>
      <c r="X2101" s="81">
        <f>IFERROR(VLOOKUP(A2101,'Competitors Links &amp; Pricings'!A:G,7,0),"")</f>
        <v>13.25</v>
      </c>
      <c r="Y2101" s="81">
        <f>IFERROR(VLOOKUP(A2101,'Competitors Links &amp; Pricings'!A:L,8,0),"")</f>
        <v>2</v>
      </c>
      <c r="Z2101" s="81">
        <f>IFERROR(VLOOKUP(A2101,'Competitors Links &amp; Pricings'!A:L,9,0),"")</f>
        <v>132</v>
      </c>
      <c r="AA2101" s="81">
        <f>IFERROR(VLOOKUP(A2101,'Competitors Links &amp; Pricings'!A:L,10,0),"")</f>
        <v>7</v>
      </c>
      <c r="AB2101" s="81">
        <f>IFERROR(VLOOKUP(A2101,'Competitors Links &amp; Pricings'!A:L,11,0),"")</f>
        <v>2</v>
      </c>
    </row>
    <row r="2102" spans="1:28" s="92" customFormat="1" ht="12" x14ac:dyDescent="0.25">
      <c r="A2102" s="91" t="s">
        <v>6347</v>
      </c>
      <c r="B2102" s="89">
        <v>161.25</v>
      </c>
      <c r="C2102" s="89">
        <v>199.95</v>
      </c>
      <c r="D2102" s="106">
        <f t="shared" si="128"/>
        <v>0.19354838709677416</v>
      </c>
      <c r="E2102" s="90">
        <f t="shared" si="129"/>
        <v>0</v>
      </c>
      <c r="F2102" s="90">
        <f t="shared" si="130"/>
        <v>226.76</v>
      </c>
      <c r="G2102" s="100" t="s">
        <v>34</v>
      </c>
      <c r="H2102" s="101" t="s">
        <v>6348</v>
      </c>
      <c r="I2102" s="101" t="s">
        <v>6349</v>
      </c>
      <c r="J2102" s="101" t="s">
        <v>173</v>
      </c>
      <c r="K2102" s="101"/>
      <c r="L2102" s="101"/>
      <c r="M2102" s="101"/>
      <c r="N2102" s="101"/>
      <c r="O2102" s="100"/>
      <c r="P2102" s="101"/>
      <c r="Q2102" s="101"/>
      <c r="R2102" s="101"/>
      <c r="S2102" s="101"/>
      <c r="T2102" s="101"/>
      <c r="U2102" s="81">
        <f t="shared" si="131"/>
        <v>0</v>
      </c>
      <c r="V2102" s="101">
        <f>IFERROR(VLOOKUP(A2102,'Competitors Links &amp; Pricings'!A:G,3,0),"")</f>
        <v>226.76</v>
      </c>
      <c r="W2102" s="101">
        <f>IFERROR(VLOOKUP(A2102,'Competitors Links &amp; Pricings'!A:G,5,0),"")</f>
        <v>263.74</v>
      </c>
      <c r="X2102" s="101">
        <f>IFERROR(VLOOKUP(A2102,'Competitors Links &amp; Pricings'!A:G,7,0),"")</f>
        <v>281.33</v>
      </c>
      <c r="Y2102" s="101">
        <f>IFERROR(VLOOKUP(A2102,'Competitors Links &amp; Pricings'!A:L,8,0),"")</f>
        <v>19.5</v>
      </c>
      <c r="Z2102" s="101">
        <f>IFERROR(VLOOKUP(A2102,'Competitors Links &amp; Pricings'!A:L,9,0),"")</f>
        <v>17.5</v>
      </c>
      <c r="AA2102" s="101">
        <f>IFERROR(VLOOKUP(A2102,'Competitors Links &amp; Pricings'!A:L,10,0),"")</f>
        <v>8.3699999999999992</v>
      </c>
      <c r="AB2102" s="101">
        <f>IFERROR(VLOOKUP(A2102,'Competitors Links &amp; Pricings'!A:L,11,0),"")</f>
        <v>3</v>
      </c>
    </row>
    <row r="2103" spans="1:28" s="83" customFormat="1" ht="12" x14ac:dyDescent="0.25">
      <c r="A2103" s="81" t="s">
        <v>6350</v>
      </c>
      <c r="B2103" s="89">
        <v>493.75</v>
      </c>
      <c r="C2103" s="89">
        <v>650</v>
      </c>
      <c r="D2103" s="106">
        <f t="shared" si="128"/>
        <v>0.24038461538461539</v>
      </c>
      <c r="E2103" s="90">
        <f t="shared" si="129"/>
        <v>0</v>
      </c>
      <c r="F2103" s="90">
        <f t="shared" si="130"/>
        <v>0</v>
      </c>
      <c r="G2103" s="82" t="s">
        <v>34</v>
      </c>
      <c r="H2103" s="81" t="s">
        <v>18429</v>
      </c>
      <c r="I2103" s="81" t="s">
        <v>6351</v>
      </c>
      <c r="J2103" s="81" t="s">
        <v>6352</v>
      </c>
      <c r="K2103" s="81"/>
      <c r="L2103" s="81"/>
      <c r="M2103" s="81"/>
      <c r="N2103" s="81"/>
      <c r="O2103" s="82"/>
      <c r="P2103" s="81"/>
      <c r="Q2103" s="81"/>
      <c r="R2103" s="81"/>
      <c r="S2103" s="81"/>
      <c r="T2103" s="81"/>
      <c r="U2103" s="81">
        <f t="shared" si="131"/>
        <v>0</v>
      </c>
      <c r="V2103" s="81" t="str">
        <f>IFERROR(VLOOKUP(A2103,'Competitors Links &amp; Pricings'!A:G,3,0),"")</f>
        <v xml:space="preserve"> </v>
      </c>
      <c r="W2103" s="81" t="str">
        <f>IFERROR(VLOOKUP(A2103,'Competitors Links &amp; Pricings'!A:G,5,0),"")</f>
        <v xml:space="preserve"> </v>
      </c>
      <c r="X2103" s="81" t="str">
        <f>IFERROR(VLOOKUP(A2103,'Competitors Links &amp; Pricings'!A:G,7,0),"")</f>
        <v xml:space="preserve"> </v>
      </c>
      <c r="Y2103" s="81">
        <f>IFERROR(VLOOKUP(A2103,'Competitors Links &amp; Pricings'!A:L,8,0),"")</f>
        <v>0.75</v>
      </c>
      <c r="Z2103" s="81">
        <f>IFERROR(VLOOKUP(A2103,'Competitors Links &amp; Pricings'!A:L,9,0),"")</f>
        <v>15.75</v>
      </c>
      <c r="AA2103" s="81">
        <f>IFERROR(VLOOKUP(A2103,'Competitors Links &amp; Pricings'!A:L,10,0),"")</f>
        <v>35</v>
      </c>
      <c r="AB2103" s="81">
        <f>IFERROR(VLOOKUP(A2103,'Competitors Links &amp; Pricings'!A:L,11,0),"")</f>
        <v>23.26</v>
      </c>
    </row>
    <row r="2104" spans="1:28" s="83" customFormat="1" ht="12" x14ac:dyDescent="0.25">
      <c r="A2104" s="81" t="s">
        <v>6353</v>
      </c>
      <c r="B2104" s="89">
        <v>137.84</v>
      </c>
      <c r="C2104" s="89">
        <v>168</v>
      </c>
      <c r="D2104" s="106">
        <f t="shared" si="128"/>
        <v>0.1795238095238095</v>
      </c>
      <c r="E2104" s="90">
        <f t="shared" si="129"/>
        <v>0</v>
      </c>
      <c r="F2104" s="90">
        <f t="shared" si="130"/>
        <v>130</v>
      </c>
      <c r="G2104" s="82" t="s">
        <v>34</v>
      </c>
      <c r="H2104" s="81" t="s">
        <v>17784</v>
      </c>
      <c r="I2104" s="81" t="s">
        <v>6354</v>
      </c>
      <c r="J2104" s="81" t="s">
        <v>6355</v>
      </c>
      <c r="K2104" s="81"/>
      <c r="L2104" s="81"/>
      <c r="M2104" s="81"/>
      <c r="N2104" s="81"/>
      <c r="O2104" s="82"/>
      <c r="P2104" s="81"/>
      <c r="Q2104" s="81"/>
      <c r="R2104" s="81"/>
      <c r="S2104" s="81"/>
      <c r="T2104" s="81"/>
      <c r="U2104" s="81">
        <f t="shared" si="131"/>
        <v>0</v>
      </c>
      <c r="V2104" s="81">
        <f>IFERROR(VLOOKUP(A2104,'Competitors Links &amp; Pricings'!A:G,3,0),"")</f>
        <v>150.72999999999999</v>
      </c>
      <c r="W2104" s="81">
        <f>IFERROR(VLOOKUP(A2104,'Competitors Links &amp; Pricings'!A:G,5,0),"")</f>
        <v>130</v>
      </c>
      <c r="X2104" s="81">
        <f>IFERROR(VLOOKUP(A2104,'Competitors Links &amp; Pricings'!A:G,7,0),"")</f>
        <v>130</v>
      </c>
      <c r="Y2104" s="81">
        <f>IFERROR(VLOOKUP(A2104,'Competitors Links &amp; Pricings'!A:L,8,0),"")</f>
        <v>10</v>
      </c>
      <c r="Z2104" s="81">
        <f>IFERROR(VLOOKUP(A2104,'Competitors Links &amp; Pricings'!A:L,9,0),"")</f>
        <v>12</v>
      </c>
      <c r="AA2104" s="81">
        <f>IFERROR(VLOOKUP(A2104,'Competitors Links &amp; Pricings'!A:L,10,0),"")</f>
        <v>2</v>
      </c>
      <c r="AB2104" s="81">
        <f>IFERROR(VLOOKUP(A2104,'Competitors Links &amp; Pricings'!A:L,11,0),"")</f>
        <v>2</v>
      </c>
    </row>
    <row r="2105" spans="1:28" s="83" customFormat="1" ht="12" x14ac:dyDescent="0.25">
      <c r="A2105" s="81" t="s">
        <v>6356</v>
      </c>
      <c r="B2105" s="89">
        <v>181.16</v>
      </c>
      <c r="C2105" s="89">
        <v>229.69</v>
      </c>
      <c r="D2105" s="106">
        <f t="shared" si="128"/>
        <v>0.21128477513169924</v>
      </c>
      <c r="E2105" s="90">
        <f t="shared" si="129"/>
        <v>0</v>
      </c>
      <c r="F2105" s="90">
        <f t="shared" si="130"/>
        <v>2706</v>
      </c>
      <c r="G2105" s="82" t="s">
        <v>34</v>
      </c>
      <c r="H2105" s="81" t="s">
        <v>6357</v>
      </c>
      <c r="I2105" s="81" t="s">
        <v>6358</v>
      </c>
      <c r="J2105" s="81" t="s">
        <v>107</v>
      </c>
      <c r="K2105" s="81"/>
      <c r="L2105" s="81"/>
      <c r="M2105" s="81"/>
      <c r="N2105" s="81"/>
      <c r="O2105" s="82"/>
      <c r="P2105" s="81"/>
      <c r="Q2105" s="81"/>
      <c r="R2105" s="81"/>
      <c r="S2105" s="81"/>
      <c r="T2105" s="81"/>
      <c r="U2105" s="81">
        <f t="shared" si="131"/>
        <v>0</v>
      </c>
      <c r="V2105" s="81">
        <f>IFERROR(VLOOKUP(A2105,'Competitors Links &amp; Pricings'!A:G,3,0),"")</f>
        <v>2706</v>
      </c>
      <c r="W2105" s="81">
        <f>IFERROR(VLOOKUP(A2105,'Competitors Links &amp; Pricings'!A:G,5,0),"")</f>
        <v>3200</v>
      </c>
      <c r="X2105" s="81">
        <f>IFERROR(VLOOKUP(A2105,'Competitors Links &amp; Pricings'!A:G,7,0),"")</f>
        <v>2805</v>
      </c>
      <c r="Y2105" s="81">
        <f>IFERROR(VLOOKUP(A2105,'Competitors Links &amp; Pricings'!A:L,8,0),"")</f>
        <v>14.45</v>
      </c>
      <c r="Z2105" s="81">
        <f>IFERROR(VLOOKUP(A2105,'Competitors Links &amp; Pricings'!A:L,9,0),"")</f>
        <v>12.5</v>
      </c>
      <c r="AA2105" s="81">
        <f>IFERROR(VLOOKUP(A2105,'Competitors Links &amp; Pricings'!A:L,10,0),"")</f>
        <v>10</v>
      </c>
      <c r="AB2105" s="81">
        <f>IFERROR(VLOOKUP(A2105,'Competitors Links &amp; Pricings'!A:L,11,0),"")</f>
        <v>26.14</v>
      </c>
    </row>
    <row r="2106" spans="1:28" s="92" customFormat="1" ht="12" x14ac:dyDescent="0.25">
      <c r="A2106" s="91" t="s">
        <v>6359</v>
      </c>
      <c r="B2106" s="89">
        <v>849.18</v>
      </c>
      <c r="C2106" s="89">
        <v>1035</v>
      </c>
      <c r="D2106" s="106">
        <f t="shared" si="128"/>
        <v>0.17953623188405801</v>
      </c>
      <c r="E2106" s="90">
        <f t="shared" si="129"/>
        <v>0</v>
      </c>
      <c r="F2106" s="90">
        <f t="shared" si="130"/>
        <v>640</v>
      </c>
      <c r="G2106" s="100" t="s">
        <v>34</v>
      </c>
      <c r="H2106" s="101" t="s">
        <v>17381</v>
      </c>
      <c r="I2106" s="101" t="s">
        <v>6360</v>
      </c>
      <c r="J2106" s="101" t="s">
        <v>6361</v>
      </c>
      <c r="K2106" s="101"/>
      <c r="L2106" s="101"/>
      <c r="M2106" s="101"/>
      <c r="N2106" s="101"/>
      <c r="O2106" s="100"/>
      <c r="P2106" s="101"/>
      <c r="Q2106" s="101"/>
      <c r="R2106" s="101"/>
      <c r="S2106" s="101"/>
      <c r="T2106" s="101"/>
      <c r="U2106" s="81">
        <f t="shared" si="131"/>
        <v>0</v>
      </c>
      <c r="V2106" s="101">
        <f>IFERROR(VLOOKUP(A2106,'Competitors Links &amp; Pricings'!A:G,3,0),"")</f>
        <v>640</v>
      </c>
      <c r="W2106" s="101" t="str">
        <f>IFERROR(VLOOKUP(A2106,'Competitors Links &amp; Pricings'!A:G,5,0),"")</f>
        <v xml:space="preserve"> </v>
      </c>
      <c r="X2106" s="101" t="str">
        <f>IFERROR(VLOOKUP(A2106,'Competitors Links &amp; Pricings'!A:G,7,0),"")</f>
        <v xml:space="preserve"> </v>
      </c>
      <c r="Y2106" s="101">
        <f>IFERROR(VLOOKUP(A2106,'Competitors Links &amp; Pricings'!A:L,8,0),"")</f>
        <v>14.1</v>
      </c>
      <c r="Z2106" s="101">
        <f>IFERROR(VLOOKUP(A2106,'Competitors Links &amp; Pricings'!A:L,9,0),"")</f>
        <v>28.4</v>
      </c>
      <c r="AA2106" s="101">
        <f>IFERROR(VLOOKUP(A2106,'Competitors Links &amp; Pricings'!A:L,10,0),"")</f>
        <v>246.9</v>
      </c>
      <c r="AB2106" s="101">
        <f>IFERROR(VLOOKUP(A2106,'Competitors Links &amp; Pricings'!A:L,11,0),"")</f>
        <v>83.7</v>
      </c>
    </row>
    <row r="2107" spans="1:28" s="83" customFormat="1" ht="12" x14ac:dyDescent="0.25">
      <c r="A2107" s="81" t="s">
        <v>6362</v>
      </c>
      <c r="B2107" s="89">
        <v>424.59</v>
      </c>
      <c r="C2107" s="89">
        <v>517</v>
      </c>
      <c r="D2107" s="106">
        <f t="shared" ref="D2107:D2170" si="132">(C2107-B2107)/C2107</f>
        <v>0.1787427466150871</v>
      </c>
      <c r="E2107" s="90">
        <f t="shared" si="129"/>
        <v>0</v>
      </c>
      <c r="F2107" s="90">
        <f t="shared" si="130"/>
        <v>445</v>
      </c>
      <c r="G2107" s="82" t="s">
        <v>34</v>
      </c>
      <c r="H2107" s="81" t="s">
        <v>17378</v>
      </c>
      <c r="I2107" s="81" t="s">
        <v>6363</v>
      </c>
      <c r="J2107" s="81" t="s">
        <v>6361</v>
      </c>
      <c r="K2107" s="81"/>
      <c r="L2107" s="81"/>
      <c r="M2107" s="81"/>
      <c r="N2107" s="81"/>
      <c r="O2107" s="82"/>
      <c r="P2107" s="81"/>
      <c r="Q2107" s="81"/>
      <c r="R2107" s="81"/>
      <c r="S2107" s="81"/>
      <c r="T2107" s="81"/>
      <c r="U2107" s="81">
        <f t="shared" si="131"/>
        <v>0</v>
      </c>
      <c r="V2107" s="81">
        <f>IFERROR(VLOOKUP(A2107,'Competitors Links &amp; Pricings'!A:G,3,0),"")</f>
        <v>445</v>
      </c>
      <c r="W2107" s="81">
        <f>IFERROR(VLOOKUP(A2107,'Competitors Links &amp; Pricings'!A:G,5,0),"")</f>
        <v>5185</v>
      </c>
      <c r="X2107" s="81" t="str">
        <f>IFERROR(VLOOKUP(A2107,'Competitors Links &amp; Pricings'!A:G,7,0),"")</f>
        <v xml:space="preserve"> </v>
      </c>
      <c r="Y2107" s="81">
        <f>IFERROR(VLOOKUP(A2107,'Competitors Links &amp; Pricings'!A:L,8,0),"")</f>
        <v>14.1</v>
      </c>
      <c r="Z2107" s="81">
        <f>IFERROR(VLOOKUP(A2107,'Competitors Links &amp; Pricings'!A:L,9,0),"")</f>
        <v>28.2</v>
      </c>
      <c r="AA2107" s="81">
        <f>IFERROR(VLOOKUP(A2107,'Competitors Links &amp; Pricings'!A:L,10,0),"")</f>
        <v>209.4</v>
      </c>
      <c r="AB2107" s="81">
        <f>IFERROR(VLOOKUP(A2107,'Competitors Links &amp; Pricings'!A:L,11,0),"")</f>
        <v>64.400000000000006</v>
      </c>
    </row>
    <row r="2108" spans="1:28" s="83" customFormat="1" ht="12" x14ac:dyDescent="0.25">
      <c r="A2108" s="81" t="s">
        <v>6364</v>
      </c>
      <c r="B2108" s="89">
        <v>593.17999999999995</v>
      </c>
      <c r="C2108" s="89">
        <v>735.54</v>
      </c>
      <c r="D2108" s="106">
        <f t="shared" si="132"/>
        <v>0.19354487859259867</v>
      </c>
      <c r="E2108" s="90">
        <f t="shared" si="129"/>
        <v>0</v>
      </c>
      <c r="F2108" s="90">
        <f t="shared" si="130"/>
        <v>890</v>
      </c>
      <c r="G2108" s="82" t="s">
        <v>34</v>
      </c>
      <c r="H2108" s="81" t="s">
        <v>6365</v>
      </c>
      <c r="I2108" s="81" t="s">
        <v>6366</v>
      </c>
      <c r="J2108" s="81" t="s">
        <v>6361</v>
      </c>
      <c r="K2108" s="81"/>
      <c r="L2108" s="81"/>
      <c r="M2108" s="81"/>
      <c r="N2108" s="81"/>
      <c r="O2108" s="82"/>
      <c r="P2108" s="81"/>
      <c r="Q2108" s="81"/>
      <c r="R2108" s="81"/>
      <c r="S2108" s="81"/>
      <c r="T2108" s="81"/>
      <c r="U2108" s="81">
        <f t="shared" si="131"/>
        <v>0</v>
      </c>
      <c r="V2108" s="81">
        <f>IFERROR(VLOOKUP(A2108,'Competitors Links &amp; Pricings'!A:G,3,0),"")</f>
        <v>890</v>
      </c>
      <c r="W2108" s="81" t="str">
        <f>IFERROR(VLOOKUP(A2108,'Competitors Links &amp; Pricings'!A:G,5,0),"")</f>
        <v xml:space="preserve"> </v>
      </c>
      <c r="X2108" s="81" t="str">
        <f>IFERROR(VLOOKUP(A2108,'Competitors Links &amp; Pricings'!A:G,7,0),"")</f>
        <v xml:space="preserve"> </v>
      </c>
      <c r="Y2108" s="81">
        <f>IFERROR(VLOOKUP(A2108,'Competitors Links &amp; Pricings'!A:L,8,0),"")</f>
        <v>14.1</v>
      </c>
      <c r="Z2108" s="81">
        <f>IFERROR(VLOOKUP(A2108,'Competitors Links &amp; Pricings'!A:L,9,0),"")</f>
        <v>22.9</v>
      </c>
      <c r="AA2108" s="81">
        <f>IFERROR(VLOOKUP(A2108,'Competitors Links &amp; Pricings'!A:L,10,0),"")</f>
        <v>99.2</v>
      </c>
      <c r="AB2108" s="81">
        <f>IFERROR(VLOOKUP(A2108,'Competitors Links &amp; Pricings'!A:L,11,0),"")</f>
        <v>48.2</v>
      </c>
    </row>
    <row r="2109" spans="1:28" s="83" customFormat="1" ht="12" x14ac:dyDescent="0.25">
      <c r="A2109" s="81" t="s">
        <v>6367</v>
      </c>
      <c r="B2109" s="89">
        <v>443.75</v>
      </c>
      <c r="C2109" s="89">
        <v>550.25</v>
      </c>
      <c r="D2109" s="106">
        <f t="shared" si="132"/>
        <v>0.19354838709677419</v>
      </c>
      <c r="E2109" s="90">
        <f t="shared" si="129"/>
        <v>0</v>
      </c>
      <c r="F2109" s="90">
        <f t="shared" si="130"/>
        <v>670</v>
      </c>
      <c r="G2109" s="82" t="s">
        <v>34</v>
      </c>
      <c r="H2109" s="81" t="s">
        <v>17373</v>
      </c>
      <c r="I2109" s="81" t="s">
        <v>6368</v>
      </c>
      <c r="J2109" s="81" t="s">
        <v>6361</v>
      </c>
      <c r="K2109" s="81"/>
      <c r="L2109" s="81"/>
      <c r="M2109" s="81"/>
      <c r="N2109" s="81"/>
      <c r="O2109" s="82"/>
      <c r="P2109" s="81"/>
      <c r="Q2109" s="81"/>
      <c r="R2109" s="81"/>
      <c r="S2109" s="81"/>
      <c r="T2109" s="81"/>
      <c r="U2109" s="81">
        <f t="shared" si="131"/>
        <v>0</v>
      </c>
      <c r="V2109" s="81">
        <f>IFERROR(VLOOKUP(A2109,'Competitors Links &amp; Pricings'!A:G,3,0),"")</f>
        <v>670</v>
      </c>
      <c r="W2109" s="81">
        <f>IFERROR(VLOOKUP(A2109,'Competitors Links &amp; Pricings'!A:G,5,0),"")</f>
        <v>5185</v>
      </c>
      <c r="X2109" s="81" t="str">
        <f>IFERROR(VLOOKUP(A2109,'Competitors Links &amp; Pricings'!A:G,7,0),"")</f>
        <v xml:space="preserve"> </v>
      </c>
      <c r="Y2109" s="81">
        <f>IFERROR(VLOOKUP(A2109,'Competitors Links &amp; Pricings'!A:L,8,0),"")</f>
        <v>8.8000000000000007</v>
      </c>
      <c r="Z2109" s="81">
        <f>IFERROR(VLOOKUP(A2109,'Competitors Links &amp; Pricings'!A:L,9,0),"")</f>
        <v>22.9</v>
      </c>
      <c r="AA2109" s="81">
        <f>IFERROR(VLOOKUP(A2109,'Competitors Links &amp; Pricings'!A:L,10,0),"")</f>
        <v>66.099999999999994</v>
      </c>
      <c r="AB2109" s="81">
        <f>IFERROR(VLOOKUP(A2109,'Competitors Links &amp; Pricings'!A:L,11,0),"")</f>
        <v>67.5</v>
      </c>
    </row>
    <row r="2110" spans="1:28" s="83" customFormat="1" ht="12" x14ac:dyDescent="0.25">
      <c r="A2110" s="81" t="s">
        <v>6369</v>
      </c>
      <c r="B2110" s="89">
        <v>296.58999999999997</v>
      </c>
      <c r="C2110" s="89">
        <v>390</v>
      </c>
      <c r="D2110" s="106">
        <f t="shared" si="132"/>
        <v>0.23951282051282058</v>
      </c>
      <c r="E2110" s="90">
        <f t="shared" si="129"/>
        <v>0</v>
      </c>
      <c r="F2110" s="90">
        <f t="shared" si="130"/>
        <v>0</v>
      </c>
      <c r="G2110" s="82" t="s">
        <v>34</v>
      </c>
      <c r="H2110" s="81" t="s">
        <v>17370</v>
      </c>
      <c r="I2110" s="81" t="s">
        <v>6370</v>
      </c>
      <c r="J2110" s="81" t="s">
        <v>6361</v>
      </c>
      <c r="K2110" s="81"/>
      <c r="L2110" s="81"/>
      <c r="M2110" s="81"/>
      <c r="N2110" s="81"/>
      <c r="O2110" s="82"/>
      <c r="P2110" s="81"/>
      <c r="Q2110" s="81"/>
      <c r="R2110" s="81"/>
      <c r="S2110" s="81"/>
      <c r="T2110" s="81"/>
      <c r="U2110" s="81">
        <f t="shared" si="131"/>
        <v>0</v>
      </c>
      <c r="V2110" s="81" t="str">
        <f>IFERROR(VLOOKUP(A2110,'Competitors Links &amp; Pricings'!A:G,3,0),"")</f>
        <v xml:space="preserve"> </v>
      </c>
      <c r="W2110" s="81" t="str">
        <f>IFERROR(VLOOKUP(A2110,'Competitors Links &amp; Pricings'!A:G,5,0),"")</f>
        <v xml:space="preserve"> </v>
      </c>
      <c r="X2110" s="81" t="str">
        <f>IFERROR(VLOOKUP(A2110,'Competitors Links &amp; Pricings'!A:G,7,0),"")</f>
        <v xml:space="preserve"> </v>
      </c>
      <c r="Y2110" s="81">
        <f>IFERROR(VLOOKUP(A2110,'Competitors Links &amp; Pricings'!A:L,8,0),"")</f>
        <v>8.8000000000000007</v>
      </c>
      <c r="Z2110" s="81">
        <f>IFERROR(VLOOKUP(A2110,'Competitors Links &amp; Pricings'!A:L,9,0),"")</f>
        <v>22.9</v>
      </c>
      <c r="AA2110" s="81">
        <f>IFERROR(VLOOKUP(A2110,'Competitors Links &amp; Pricings'!A:L,10,0),"")</f>
        <v>54</v>
      </c>
      <c r="AB2110" s="81">
        <f>IFERROR(VLOOKUP(A2110,'Competitors Links &amp; Pricings'!A:L,11,0),"")</f>
        <v>43.6</v>
      </c>
    </row>
    <row r="2111" spans="1:28" s="83" customFormat="1" ht="12" x14ac:dyDescent="0.25">
      <c r="A2111" s="81" t="s">
        <v>6371</v>
      </c>
      <c r="B2111" s="89">
        <v>199.25</v>
      </c>
      <c r="C2111" s="89">
        <v>257</v>
      </c>
      <c r="D2111" s="106">
        <f t="shared" si="132"/>
        <v>0.22470817120622569</v>
      </c>
      <c r="E2111" s="90">
        <f t="shared" si="129"/>
        <v>0</v>
      </c>
      <c r="F2111" s="90">
        <f t="shared" si="130"/>
        <v>45.05</v>
      </c>
      <c r="G2111" s="82" t="s">
        <v>34</v>
      </c>
      <c r="H2111" s="81" t="s">
        <v>18419</v>
      </c>
      <c r="I2111" s="81" t="s">
        <v>6372</v>
      </c>
      <c r="J2111" s="81" t="s">
        <v>251</v>
      </c>
      <c r="K2111" s="81"/>
      <c r="L2111" s="81"/>
      <c r="M2111" s="81"/>
      <c r="N2111" s="81"/>
      <c r="O2111" s="82"/>
      <c r="P2111" s="81"/>
      <c r="Q2111" s="81"/>
      <c r="R2111" s="81"/>
      <c r="S2111" s="81"/>
      <c r="T2111" s="81"/>
      <c r="U2111" s="81">
        <f t="shared" si="131"/>
        <v>0</v>
      </c>
      <c r="V2111" s="81">
        <f>IFERROR(VLOOKUP(A2111,'Competitors Links &amp; Pricings'!A:G,3,0),"")</f>
        <v>51.87</v>
      </c>
      <c r="W2111" s="81">
        <f>IFERROR(VLOOKUP(A2111,'Competitors Links &amp; Pricings'!A:G,5,0),"")</f>
        <v>45.05</v>
      </c>
      <c r="X2111" s="81">
        <f>IFERROR(VLOOKUP(A2111,'Competitors Links &amp; Pricings'!A:G,7,0),"")</f>
        <v>45.05</v>
      </c>
      <c r="Y2111" s="81">
        <f>IFERROR(VLOOKUP(A2111,'Competitors Links &amp; Pricings'!A:L,8,0),"")</f>
        <v>7.3</v>
      </c>
      <c r="Z2111" s="81">
        <f>IFERROR(VLOOKUP(A2111,'Competitors Links &amp; Pricings'!A:L,9,0),"")</f>
        <v>6</v>
      </c>
      <c r="AA2111" s="81">
        <f>IFERROR(VLOOKUP(A2111,'Competitors Links &amp; Pricings'!A:L,10,0),"")</f>
        <v>6.3</v>
      </c>
      <c r="AB2111" s="81">
        <f>IFERROR(VLOOKUP(A2111,'Competitors Links &amp; Pricings'!A:L,11,0),"")</f>
        <v>12</v>
      </c>
    </row>
    <row r="2112" spans="1:28" s="92" customFormat="1" ht="12" x14ac:dyDescent="0.25">
      <c r="A2112" s="91" t="s">
        <v>6373</v>
      </c>
      <c r="B2112" s="89">
        <v>1000</v>
      </c>
      <c r="C2112" s="89">
        <v>1320</v>
      </c>
      <c r="D2112" s="106">
        <f t="shared" si="132"/>
        <v>0.24242424242424243</v>
      </c>
      <c r="E2112" s="90">
        <f t="shared" si="129"/>
        <v>0</v>
      </c>
      <c r="F2112" s="90">
        <f t="shared" si="130"/>
        <v>0</v>
      </c>
      <c r="G2112" s="100" t="s">
        <v>34</v>
      </c>
      <c r="H2112" s="101" t="s">
        <v>18242</v>
      </c>
      <c r="I2112" s="101" t="s">
        <v>6374</v>
      </c>
      <c r="J2112" s="101" t="s">
        <v>6297</v>
      </c>
      <c r="K2112" s="101"/>
      <c r="L2112" s="101"/>
      <c r="M2112" s="101"/>
      <c r="N2112" s="101"/>
      <c r="O2112" s="100"/>
      <c r="P2112" s="101"/>
      <c r="Q2112" s="101"/>
      <c r="R2112" s="101"/>
      <c r="S2112" s="101"/>
      <c r="T2112" s="101"/>
      <c r="U2112" s="81">
        <f t="shared" si="131"/>
        <v>0</v>
      </c>
      <c r="V2112" s="101" t="str">
        <f>IFERROR(VLOOKUP(A2112,'Competitors Links &amp; Pricings'!A:G,3,0),"")</f>
        <v xml:space="preserve"> </v>
      </c>
      <c r="W2112" s="101" t="str">
        <f>IFERROR(VLOOKUP(A2112,'Competitors Links &amp; Pricings'!A:G,5,0),"")</f>
        <v xml:space="preserve"> </v>
      </c>
      <c r="X2112" s="101" t="str">
        <f>IFERROR(VLOOKUP(A2112,'Competitors Links &amp; Pricings'!A:G,7,0),"")</f>
        <v xml:space="preserve"> </v>
      </c>
      <c r="Y2112" s="101">
        <f>IFERROR(VLOOKUP(A2112,'Competitors Links &amp; Pricings'!A:L,8,0),"")</f>
        <v>39</v>
      </c>
      <c r="Z2112" s="101">
        <f>IFERROR(VLOOKUP(A2112,'Competitors Links &amp; Pricings'!A:L,9,0),"")</f>
        <v>77</v>
      </c>
      <c r="AA2112" s="101">
        <f>IFERROR(VLOOKUP(A2112,'Competitors Links &amp; Pricings'!A:L,10,0),"")</f>
        <v>51</v>
      </c>
      <c r="AB2112" s="101">
        <f>IFERROR(VLOOKUP(A2112,'Competitors Links &amp; Pricings'!A:L,11,0),"")</f>
        <v>1.5</v>
      </c>
    </row>
    <row r="2113" spans="1:28" s="83" customFormat="1" ht="12" x14ac:dyDescent="0.25">
      <c r="A2113" s="81" t="s">
        <v>6375</v>
      </c>
      <c r="B2113" s="89">
        <v>634.97</v>
      </c>
      <c r="C2113" s="89">
        <v>774</v>
      </c>
      <c r="D2113" s="106">
        <f t="shared" si="132"/>
        <v>0.17962532299741599</v>
      </c>
      <c r="E2113" s="90">
        <f t="shared" si="129"/>
        <v>0</v>
      </c>
      <c r="F2113" s="90">
        <f t="shared" si="130"/>
        <v>649</v>
      </c>
      <c r="G2113" s="82" t="s">
        <v>34</v>
      </c>
      <c r="H2113" s="81" t="s">
        <v>6376</v>
      </c>
      <c r="I2113" s="81" t="s">
        <v>6377</v>
      </c>
      <c r="J2113" s="81" t="s">
        <v>6378</v>
      </c>
      <c r="K2113" s="81"/>
      <c r="L2113" s="81"/>
      <c r="M2113" s="81"/>
      <c r="N2113" s="81"/>
      <c r="O2113" s="82"/>
      <c r="P2113" s="81"/>
      <c r="Q2113" s="81"/>
      <c r="R2113" s="81"/>
      <c r="S2113" s="81"/>
      <c r="T2113" s="81"/>
      <c r="U2113" s="81">
        <f t="shared" si="131"/>
        <v>0</v>
      </c>
      <c r="V2113" s="81">
        <f>IFERROR(VLOOKUP(A2113,'Competitors Links &amp; Pricings'!A:G,3,0),"")</f>
        <v>649</v>
      </c>
      <c r="W2113" s="81">
        <f>IFERROR(VLOOKUP(A2113,'Competitors Links &amp; Pricings'!A:G,5,0),"")</f>
        <v>699</v>
      </c>
      <c r="X2113" s="81" t="str">
        <f>IFERROR(VLOOKUP(A2113,'Competitors Links &amp; Pricings'!A:G,7,0),"")</f>
        <v xml:space="preserve"> </v>
      </c>
      <c r="Y2113" s="81">
        <f>IFERROR(VLOOKUP(A2113,'Competitors Links &amp; Pricings'!A:L,8,0),"")</f>
        <v>7.9</v>
      </c>
      <c r="Z2113" s="81">
        <f>IFERROR(VLOOKUP(A2113,'Competitors Links &amp; Pricings'!A:L,9,0),"")</f>
        <v>7.8</v>
      </c>
      <c r="AA2113" s="81">
        <f>IFERROR(VLOOKUP(A2113,'Competitors Links &amp; Pricings'!A:L,10,0),"")</f>
        <v>4.4000000000000004</v>
      </c>
      <c r="AB2113" s="81">
        <f>IFERROR(VLOOKUP(A2113,'Competitors Links &amp; Pricings'!A:L,11,0),"")</f>
        <v>3.9</v>
      </c>
    </row>
    <row r="2114" spans="1:28" s="83" customFormat="1" ht="12" x14ac:dyDescent="0.25">
      <c r="A2114" s="81" t="s">
        <v>6379</v>
      </c>
      <c r="B2114" s="89">
        <v>573.75</v>
      </c>
      <c r="C2114" s="89">
        <v>750</v>
      </c>
      <c r="D2114" s="106">
        <f t="shared" si="132"/>
        <v>0.23499999999999999</v>
      </c>
      <c r="E2114" s="90">
        <f t="shared" ref="E2114:E2177" si="133">MIN(K2114:T2114)</f>
        <v>0</v>
      </c>
      <c r="F2114" s="90">
        <f t="shared" ref="F2114:F2177" si="134">MIN(V2114:X2114)</f>
        <v>0</v>
      </c>
      <c r="G2114" s="82" t="s">
        <v>50</v>
      </c>
      <c r="H2114" s="81" t="s">
        <v>25674</v>
      </c>
      <c r="I2114" s="81" t="s">
        <v>6380</v>
      </c>
      <c r="J2114" s="81" t="s">
        <v>6381</v>
      </c>
      <c r="K2114" s="81"/>
      <c r="L2114" s="81"/>
      <c r="M2114" s="81"/>
      <c r="N2114" s="81"/>
      <c r="O2114" s="82"/>
      <c r="P2114" s="81"/>
      <c r="Q2114" s="81"/>
      <c r="R2114" s="81"/>
      <c r="S2114" s="81"/>
      <c r="T2114" s="81"/>
      <c r="U2114" s="81">
        <f t="shared" si="131"/>
        <v>0</v>
      </c>
      <c r="V2114" s="81" t="str">
        <f>IFERROR(VLOOKUP(A2114,'Competitors Links &amp; Pricings'!A:G,3,0),"")</f>
        <v xml:space="preserve"> </v>
      </c>
      <c r="W2114" s="81" t="str">
        <f>IFERROR(VLOOKUP(A2114,'Competitors Links &amp; Pricings'!A:G,5,0),"")</f>
        <v xml:space="preserve"> </v>
      </c>
      <c r="X2114" s="81" t="str">
        <f>IFERROR(VLOOKUP(A2114,'Competitors Links &amp; Pricings'!A:G,7,0),"")</f>
        <v xml:space="preserve"> </v>
      </c>
      <c r="Y2114" s="81">
        <f>IFERROR(VLOOKUP(A2114,'Competitors Links &amp; Pricings'!A:L,8,0),"")</f>
        <v>7</v>
      </c>
      <c r="Z2114" s="81">
        <f>IFERROR(VLOOKUP(A2114,'Competitors Links &amp; Pricings'!A:L,9,0),"")</f>
        <v>14</v>
      </c>
      <c r="AA2114" s="81">
        <f>IFERROR(VLOOKUP(A2114,'Competitors Links &amp; Pricings'!A:L,10,0),"")</f>
        <v>8</v>
      </c>
      <c r="AB2114" s="81">
        <f>IFERROR(VLOOKUP(A2114,'Competitors Links &amp; Pricings'!A:L,11,0),"")</f>
        <v>4</v>
      </c>
    </row>
    <row r="2115" spans="1:28" s="83" customFormat="1" ht="12" x14ac:dyDescent="0.25">
      <c r="A2115" s="81" t="s">
        <v>6382</v>
      </c>
      <c r="B2115" s="89">
        <v>448.75</v>
      </c>
      <c r="C2115" s="89">
        <v>590</v>
      </c>
      <c r="D2115" s="106">
        <f t="shared" si="132"/>
        <v>0.23940677966101695</v>
      </c>
      <c r="E2115" s="90">
        <f t="shared" si="133"/>
        <v>0</v>
      </c>
      <c r="F2115" s="90">
        <f t="shared" si="134"/>
        <v>0</v>
      </c>
      <c r="G2115" s="82" t="s">
        <v>50</v>
      </c>
      <c r="H2115" s="81" t="s">
        <v>6383</v>
      </c>
      <c r="I2115" s="81" t="s">
        <v>6384</v>
      </c>
      <c r="J2115" s="81" t="s">
        <v>6381</v>
      </c>
      <c r="K2115" s="81"/>
      <c r="L2115" s="81"/>
      <c r="M2115" s="81"/>
      <c r="N2115" s="81"/>
      <c r="O2115" s="82"/>
      <c r="P2115" s="81"/>
      <c r="Q2115" s="81"/>
      <c r="R2115" s="81"/>
      <c r="S2115" s="81"/>
      <c r="T2115" s="81"/>
      <c r="U2115" s="81">
        <f t="shared" ref="U2115:U2178" si="135">COUNTIF(K2115:T2115,"&gt;0")</f>
        <v>0</v>
      </c>
      <c r="V2115" s="81" t="str">
        <f>IFERROR(VLOOKUP(A2115,'Competitors Links &amp; Pricings'!A:G,3,0),"")</f>
        <v xml:space="preserve"> </v>
      </c>
      <c r="W2115" s="81" t="str">
        <f>IFERROR(VLOOKUP(A2115,'Competitors Links &amp; Pricings'!A:G,5,0),"")</f>
        <v xml:space="preserve"> </v>
      </c>
      <c r="X2115" s="81" t="str">
        <f>IFERROR(VLOOKUP(A2115,'Competitors Links &amp; Pricings'!A:G,7,0),"")</f>
        <v xml:space="preserve"> </v>
      </c>
      <c r="Y2115" s="81">
        <f>IFERROR(VLOOKUP(A2115,'Competitors Links &amp; Pricings'!A:L,8,0),"")</f>
        <v>7.5</v>
      </c>
      <c r="Z2115" s="81">
        <f>IFERROR(VLOOKUP(A2115,'Competitors Links &amp; Pricings'!A:L,9,0),"")</f>
        <v>11.5</v>
      </c>
      <c r="AA2115" s="81">
        <f>IFERROR(VLOOKUP(A2115,'Competitors Links &amp; Pricings'!A:L,10,0),"")</f>
        <v>3.8</v>
      </c>
      <c r="AB2115" s="81">
        <f>IFERROR(VLOOKUP(A2115,'Competitors Links &amp; Pricings'!A:L,11,0),"")</f>
        <v>5.3</v>
      </c>
    </row>
    <row r="2116" spans="1:28" s="92" customFormat="1" ht="12" x14ac:dyDescent="0.25">
      <c r="A2116" s="91" t="s">
        <v>6385</v>
      </c>
      <c r="B2116" s="89">
        <v>157.44</v>
      </c>
      <c r="C2116" s="89">
        <v>174</v>
      </c>
      <c r="D2116" s="106">
        <f t="shared" si="132"/>
        <v>9.5172413793103455E-2</v>
      </c>
      <c r="E2116" s="90">
        <f t="shared" si="133"/>
        <v>0</v>
      </c>
      <c r="F2116" s="90">
        <f t="shared" si="134"/>
        <v>135.30000000000001</v>
      </c>
      <c r="G2116" s="100" t="s">
        <v>262</v>
      </c>
      <c r="H2116" s="101" t="s">
        <v>18136</v>
      </c>
      <c r="I2116" s="101" t="s">
        <v>6386</v>
      </c>
      <c r="J2116" s="101" t="s">
        <v>6387</v>
      </c>
      <c r="K2116" s="101"/>
      <c r="L2116" s="101"/>
      <c r="M2116" s="101"/>
      <c r="N2116" s="101"/>
      <c r="O2116" s="100"/>
      <c r="P2116" s="101"/>
      <c r="Q2116" s="101"/>
      <c r="R2116" s="101"/>
      <c r="S2116" s="101"/>
      <c r="T2116" s="101"/>
      <c r="U2116" s="81">
        <f t="shared" si="135"/>
        <v>0</v>
      </c>
      <c r="V2116" s="101">
        <f>IFERROR(VLOOKUP(A2116,'Competitors Links &amp; Pricings'!A:G,3,0),"")</f>
        <v>144</v>
      </c>
      <c r="W2116" s="101">
        <f>IFERROR(VLOOKUP(A2116,'Competitors Links &amp; Pricings'!A:G,5,0),"")</f>
        <v>143.01</v>
      </c>
      <c r="X2116" s="101">
        <f>IFERROR(VLOOKUP(A2116,'Competitors Links &amp; Pricings'!A:G,7,0),"")</f>
        <v>135.30000000000001</v>
      </c>
      <c r="Y2116" s="101">
        <f>IFERROR(VLOOKUP(A2116,'Competitors Links &amp; Pricings'!A:L,8,0),"")</f>
        <v>7</v>
      </c>
      <c r="Z2116" s="101">
        <f>IFERROR(VLOOKUP(A2116,'Competitors Links &amp; Pricings'!A:L,9,0),"")</f>
        <v>10</v>
      </c>
      <c r="AA2116" s="101">
        <f>IFERROR(VLOOKUP(A2116,'Competitors Links &amp; Pricings'!A:L,10,0),"")</f>
        <v>1.6</v>
      </c>
      <c r="AB2116" s="101">
        <f>IFERROR(VLOOKUP(A2116,'Competitors Links &amp; Pricings'!A:L,11,0),"")</f>
        <v>3</v>
      </c>
    </row>
    <row r="2117" spans="1:28" s="92" customFormat="1" ht="12" x14ac:dyDescent="0.25">
      <c r="A2117" s="91" t="s">
        <v>6388</v>
      </c>
      <c r="B2117" s="89">
        <v>703.13</v>
      </c>
      <c r="C2117" s="89">
        <v>862.5</v>
      </c>
      <c r="D2117" s="106">
        <f t="shared" si="132"/>
        <v>0.18477681159420289</v>
      </c>
      <c r="E2117" s="90">
        <f t="shared" si="133"/>
        <v>0</v>
      </c>
      <c r="F2117" s="90">
        <f t="shared" si="134"/>
        <v>785</v>
      </c>
      <c r="G2117" s="100" t="s">
        <v>527</v>
      </c>
      <c r="H2117" s="101" t="s">
        <v>6389</v>
      </c>
      <c r="I2117" s="101" t="s">
        <v>6390</v>
      </c>
      <c r="J2117" s="101" t="s">
        <v>439</v>
      </c>
      <c r="K2117" s="101"/>
      <c r="L2117" s="101"/>
      <c r="M2117" s="101"/>
      <c r="N2117" s="101"/>
      <c r="O2117" s="100"/>
      <c r="P2117" s="101"/>
      <c r="Q2117" s="101"/>
      <c r="R2117" s="101"/>
      <c r="S2117" s="101"/>
      <c r="T2117" s="101"/>
      <c r="U2117" s="81">
        <f t="shared" si="135"/>
        <v>0</v>
      </c>
      <c r="V2117" s="101">
        <f>IFERROR(VLOOKUP(A2117,'Competitors Links &amp; Pricings'!A:G,3,0),"")</f>
        <v>836.15</v>
      </c>
      <c r="W2117" s="101">
        <f>IFERROR(VLOOKUP(A2117,'Competitors Links &amp; Pricings'!A:G,5,0),"")</f>
        <v>785</v>
      </c>
      <c r="X2117" s="101">
        <f>IFERROR(VLOOKUP(A2117,'Competitors Links &amp; Pricings'!A:G,7,0),"")</f>
        <v>785</v>
      </c>
      <c r="Y2117" s="101">
        <f>IFERROR(VLOOKUP(A2117,'Competitors Links &amp; Pricings'!A:L,8,0),"")</f>
        <v>16</v>
      </c>
      <c r="Z2117" s="101">
        <f>IFERROR(VLOOKUP(A2117,'Competitors Links &amp; Pricings'!A:L,9,0),"")</f>
        <v>36.5</v>
      </c>
      <c r="AA2117" s="101">
        <f>IFERROR(VLOOKUP(A2117,'Competitors Links &amp; Pricings'!A:L,10,0),"")</f>
        <v>69</v>
      </c>
      <c r="AB2117" s="101">
        <f>IFERROR(VLOOKUP(A2117,'Competitors Links &amp; Pricings'!A:L,11,0),"")</f>
        <v>55</v>
      </c>
    </row>
    <row r="2118" spans="1:28" s="92" customFormat="1" ht="12" x14ac:dyDescent="0.25">
      <c r="A2118" s="91" t="s">
        <v>6391</v>
      </c>
      <c r="B2118" s="89">
        <v>499.38</v>
      </c>
      <c r="C2118" s="89">
        <v>612.5</v>
      </c>
      <c r="D2118" s="106">
        <f t="shared" si="132"/>
        <v>0.18468571428571429</v>
      </c>
      <c r="E2118" s="90">
        <f t="shared" si="133"/>
        <v>0</v>
      </c>
      <c r="F2118" s="90">
        <f t="shared" si="134"/>
        <v>589.99</v>
      </c>
      <c r="G2118" s="100" t="s">
        <v>527</v>
      </c>
      <c r="H2118" s="101" t="s">
        <v>6392</v>
      </c>
      <c r="I2118" s="101" t="s">
        <v>6393</v>
      </c>
      <c r="J2118" s="101" t="s">
        <v>439</v>
      </c>
      <c r="K2118" s="101"/>
      <c r="L2118" s="101"/>
      <c r="M2118" s="101"/>
      <c r="N2118" s="101"/>
      <c r="O2118" s="100"/>
      <c r="P2118" s="101"/>
      <c r="Q2118" s="101"/>
      <c r="R2118" s="101"/>
      <c r="S2118" s="101"/>
      <c r="T2118" s="101"/>
      <c r="U2118" s="81">
        <f t="shared" si="135"/>
        <v>0</v>
      </c>
      <c r="V2118" s="101">
        <f>IFERROR(VLOOKUP(A2118,'Competitors Links &amp; Pricings'!A:G,3,0),"")</f>
        <v>589.99</v>
      </c>
      <c r="W2118" s="101">
        <f>IFERROR(VLOOKUP(A2118,'Competitors Links &amp; Pricings'!A:G,5,0),"")</f>
        <v>623.22</v>
      </c>
      <c r="X2118" s="101">
        <f>IFERROR(VLOOKUP(A2118,'Competitors Links &amp; Pricings'!A:G,7,0),"")</f>
        <v>623</v>
      </c>
      <c r="Y2118" s="101">
        <f>IFERROR(VLOOKUP(A2118,'Competitors Links &amp; Pricings'!A:L,8,0),"")</f>
        <v>27.5</v>
      </c>
      <c r="Z2118" s="101">
        <f>IFERROR(VLOOKUP(A2118,'Competitors Links &amp; Pricings'!A:L,9,0),"")</f>
        <v>29.5</v>
      </c>
      <c r="AA2118" s="101">
        <f>IFERROR(VLOOKUP(A2118,'Competitors Links &amp; Pricings'!A:L,10,0),"")</f>
        <v>65</v>
      </c>
      <c r="AB2118" s="101">
        <f>IFERROR(VLOOKUP(A2118,'Competitors Links &amp; Pricings'!A:L,11,0),"")</f>
        <v>14.5</v>
      </c>
    </row>
    <row r="2119" spans="1:28" s="83" customFormat="1" ht="12" x14ac:dyDescent="0.25">
      <c r="A2119" s="81" t="s">
        <v>6394</v>
      </c>
      <c r="B2119" s="89">
        <v>20.5</v>
      </c>
      <c r="C2119" s="89">
        <v>25</v>
      </c>
      <c r="D2119" s="106">
        <f t="shared" si="132"/>
        <v>0.18</v>
      </c>
      <c r="E2119" s="90">
        <f t="shared" si="133"/>
        <v>0</v>
      </c>
      <c r="F2119" s="90">
        <f t="shared" si="134"/>
        <v>16.54</v>
      </c>
      <c r="G2119" s="82" t="s">
        <v>50</v>
      </c>
      <c r="H2119" s="81" t="s">
        <v>6395</v>
      </c>
      <c r="I2119" s="81" t="s">
        <v>6396</v>
      </c>
      <c r="J2119" s="81" t="s">
        <v>334</v>
      </c>
      <c r="K2119" s="81"/>
      <c r="L2119" s="81"/>
      <c r="M2119" s="81"/>
      <c r="N2119" s="81"/>
      <c r="O2119" s="82"/>
      <c r="P2119" s="81"/>
      <c r="Q2119" s="81"/>
      <c r="R2119" s="81"/>
      <c r="S2119" s="81"/>
      <c r="T2119" s="81"/>
      <c r="U2119" s="81">
        <f t="shared" si="135"/>
        <v>0</v>
      </c>
      <c r="V2119" s="81">
        <f>IFERROR(VLOOKUP(A2119,'Competitors Links &amp; Pricings'!A:G,3,0),"")</f>
        <v>25</v>
      </c>
      <c r="W2119" s="81">
        <f>IFERROR(VLOOKUP(A2119,'Competitors Links &amp; Pricings'!A:G,5,0),"")</f>
        <v>19.170000000000002</v>
      </c>
      <c r="X2119" s="81">
        <f>IFERROR(VLOOKUP(A2119,'Competitors Links &amp; Pricings'!A:G,7,0),"")</f>
        <v>16.54</v>
      </c>
      <c r="Y2119" s="81">
        <f>IFERROR(VLOOKUP(A2119,'Competitors Links &amp; Pricings'!A:L,8,0),"")</f>
        <v>1</v>
      </c>
      <c r="Z2119" s="81">
        <f>IFERROR(VLOOKUP(A2119,'Competitors Links &amp; Pricings'!A:L,9,0),"")</f>
        <v>13</v>
      </c>
      <c r="AA2119" s="81">
        <f>IFERROR(VLOOKUP(A2119,'Competitors Links &amp; Pricings'!A:L,10,0),"")</f>
        <v>1</v>
      </c>
      <c r="AB2119" s="81">
        <f>IFERROR(VLOOKUP(A2119,'Competitors Links &amp; Pricings'!A:L,11,0),"")</f>
        <v>1</v>
      </c>
    </row>
    <row r="2120" spans="1:28" s="83" customFormat="1" ht="12" x14ac:dyDescent="0.25">
      <c r="A2120" s="81" t="s">
        <v>6397</v>
      </c>
      <c r="B2120" s="89">
        <v>12.76</v>
      </c>
      <c r="C2120" s="89">
        <v>15.6</v>
      </c>
      <c r="D2120" s="106">
        <f t="shared" si="132"/>
        <v>0.18205128205128204</v>
      </c>
      <c r="E2120" s="90">
        <f t="shared" si="133"/>
        <v>0</v>
      </c>
      <c r="F2120" s="90">
        <f t="shared" si="134"/>
        <v>12</v>
      </c>
      <c r="G2120" s="82" t="s">
        <v>50</v>
      </c>
      <c r="H2120" s="81" t="s">
        <v>6398</v>
      </c>
      <c r="I2120" s="81" t="s">
        <v>6399</v>
      </c>
      <c r="J2120" s="81" t="s">
        <v>334</v>
      </c>
      <c r="K2120" s="81"/>
      <c r="L2120" s="81"/>
      <c r="M2120" s="81"/>
      <c r="N2120" s="81"/>
      <c r="O2120" s="82"/>
      <c r="P2120" s="81"/>
      <c r="Q2120" s="81"/>
      <c r="R2120" s="81"/>
      <c r="S2120" s="81"/>
      <c r="T2120" s="81"/>
      <c r="U2120" s="81">
        <f t="shared" si="135"/>
        <v>0</v>
      </c>
      <c r="V2120" s="81">
        <f>IFERROR(VLOOKUP(A2120,'Competitors Links &amp; Pricings'!A:G,3,0),"")</f>
        <v>13.03</v>
      </c>
      <c r="W2120" s="81">
        <f>IFERROR(VLOOKUP(A2120,'Competitors Links &amp; Pricings'!A:G,5,0),"")</f>
        <v>12</v>
      </c>
      <c r="X2120" s="81">
        <f>IFERROR(VLOOKUP(A2120,'Competitors Links &amp; Pricings'!A:G,7,0),"")</f>
        <v>15.5</v>
      </c>
      <c r="Y2120" s="81">
        <f>IFERROR(VLOOKUP(A2120,'Competitors Links &amp; Pricings'!A:L,8,0),"")</f>
        <v>1</v>
      </c>
      <c r="Z2120" s="81">
        <f>IFERROR(VLOOKUP(A2120,'Competitors Links &amp; Pricings'!A:L,9,0),"")</f>
        <v>13</v>
      </c>
      <c r="AA2120" s="81">
        <f>IFERROR(VLOOKUP(A2120,'Competitors Links &amp; Pricings'!A:L,10,0),"")</f>
        <v>1</v>
      </c>
      <c r="AB2120" s="81">
        <f>IFERROR(VLOOKUP(A2120,'Competitors Links &amp; Pricings'!A:L,11,0),"")</f>
        <v>1</v>
      </c>
    </row>
    <row r="2121" spans="1:28" s="83" customFormat="1" ht="12" x14ac:dyDescent="0.25">
      <c r="A2121" s="81" t="s">
        <v>6400</v>
      </c>
      <c r="B2121" s="89">
        <v>58.62</v>
      </c>
      <c r="C2121" s="89">
        <v>69.78</v>
      </c>
      <c r="D2121" s="106">
        <f t="shared" si="132"/>
        <v>0.15993121238177133</v>
      </c>
      <c r="E2121" s="90">
        <f t="shared" si="133"/>
        <v>0</v>
      </c>
      <c r="F2121" s="90">
        <f t="shared" si="134"/>
        <v>19.170000000000002</v>
      </c>
      <c r="G2121" s="82" t="s">
        <v>50</v>
      </c>
      <c r="H2121" s="81" t="s">
        <v>6401</v>
      </c>
      <c r="I2121" s="81" t="s">
        <v>6402</v>
      </c>
      <c r="J2121" s="81" t="s">
        <v>334</v>
      </c>
      <c r="K2121" s="81"/>
      <c r="L2121" s="81"/>
      <c r="M2121" s="81"/>
      <c r="N2121" s="81"/>
      <c r="O2121" s="82"/>
      <c r="P2121" s="81"/>
      <c r="Q2121" s="81"/>
      <c r="R2121" s="81"/>
      <c r="S2121" s="81"/>
      <c r="T2121" s="81"/>
      <c r="U2121" s="81">
        <f t="shared" si="135"/>
        <v>0</v>
      </c>
      <c r="V2121" s="81">
        <f>IFERROR(VLOOKUP(A2121,'Competitors Links &amp; Pricings'!A:G,3,0),"")</f>
        <v>56.07</v>
      </c>
      <c r="W2121" s="81">
        <f>IFERROR(VLOOKUP(A2121,'Competitors Links &amp; Pricings'!A:G,5,0),"")</f>
        <v>109.15</v>
      </c>
      <c r="X2121" s="81">
        <f>IFERROR(VLOOKUP(A2121,'Competitors Links &amp; Pricings'!A:G,7,0),"")</f>
        <v>19.170000000000002</v>
      </c>
      <c r="Y2121" s="81">
        <f>IFERROR(VLOOKUP(A2121,'Competitors Links &amp; Pricings'!A:L,8,0),"")</f>
        <v>1</v>
      </c>
      <c r="Z2121" s="81">
        <f>IFERROR(VLOOKUP(A2121,'Competitors Links &amp; Pricings'!A:L,9,0),"")</f>
        <v>60</v>
      </c>
      <c r="AA2121" s="81">
        <f>IFERROR(VLOOKUP(A2121,'Competitors Links &amp; Pricings'!A:L,10,0),"")</f>
        <v>4</v>
      </c>
      <c r="AB2121" s="81">
        <f>IFERROR(VLOOKUP(A2121,'Competitors Links &amp; Pricings'!A:L,11,0),"")</f>
        <v>1</v>
      </c>
    </row>
    <row r="2122" spans="1:28" s="83" customFormat="1" ht="12" x14ac:dyDescent="0.25">
      <c r="A2122" s="81" t="s">
        <v>6403</v>
      </c>
      <c r="B2122" s="89">
        <v>22.27</v>
      </c>
      <c r="C2122" s="89">
        <v>26.73</v>
      </c>
      <c r="D2122" s="106">
        <f t="shared" si="132"/>
        <v>0.16685372240927798</v>
      </c>
      <c r="E2122" s="90">
        <f t="shared" si="133"/>
        <v>0</v>
      </c>
      <c r="F2122" s="90">
        <f t="shared" si="134"/>
        <v>26.95</v>
      </c>
      <c r="G2122" s="82" t="s">
        <v>50</v>
      </c>
      <c r="H2122" s="81" t="s">
        <v>6404</v>
      </c>
      <c r="I2122" s="81" t="s">
        <v>6405</v>
      </c>
      <c r="J2122" s="81" t="s">
        <v>334</v>
      </c>
      <c r="K2122" s="81"/>
      <c r="L2122" s="81"/>
      <c r="M2122" s="81"/>
      <c r="N2122" s="81"/>
      <c r="O2122" s="82"/>
      <c r="P2122" s="81"/>
      <c r="Q2122" s="81"/>
      <c r="R2122" s="81"/>
      <c r="S2122" s="81"/>
      <c r="T2122" s="81"/>
      <c r="U2122" s="81">
        <f t="shared" si="135"/>
        <v>0</v>
      </c>
      <c r="V2122" s="81">
        <f>IFERROR(VLOOKUP(A2122,'Competitors Links &amp; Pricings'!A:G,3,0),"")</f>
        <v>26.95</v>
      </c>
      <c r="W2122" s="81" t="str">
        <f>IFERROR(VLOOKUP(A2122,'Competitors Links &amp; Pricings'!A:G,5,0),"")</f>
        <v xml:space="preserve"> </v>
      </c>
      <c r="X2122" s="81" t="str">
        <f>IFERROR(VLOOKUP(A2122,'Competitors Links &amp; Pricings'!A:G,7,0),"")</f>
        <v xml:space="preserve"> </v>
      </c>
      <c r="Y2122" s="81">
        <f>IFERROR(VLOOKUP(A2122,'Competitors Links &amp; Pricings'!A:L,8,0),"")</f>
        <v>1</v>
      </c>
      <c r="Z2122" s="81">
        <f>IFERROR(VLOOKUP(A2122,'Competitors Links &amp; Pricings'!A:L,9,0),"")</f>
        <v>35</v>
      </c>
      <c r="AA2122" s="81">
        <f>IFERROR(VLOOKUP(A2122,'Competitors Links &amp; Pricings'!A:L,10,0),"")</f>
        <v>1</v>
      </c>
      <c r="AB2122" s="81">
        <f>IFERROR(VLOOKUP(A2122,'Competitors Links &amp; Pricings'!A:L,11,0),"")</f>
        <v>1</v>
      </c>
    </row>
    <row r="2123" spans="1:28" s="83" customFormat="1" ht="12" x14ac:dyDescent="0.25">
      <c r="A2123" s="81" t="s">
        <v>6406</v>
      </c>
      <c r="B2123" s="89">
        <v>17.510000000000002</v>
      </c>
      <c r="C2123" s="89">
        <v>21.4</v>
      </c>
      <c r="D2123" s="106">
        <f t="shared" si="132"/>
        <v>0.18177570093457932</v>
      </c>
      <c r="E2123" s="90">
        <f t="shared" si="133"/>
        <v>0</v>
      </c>
      <c r="F2123" s="90">
        <f t="shared" si="134"/>
        <v>12</v>
      </c>
      <c r="G2123" s="82" t="s">
        <v>50</v>
      </c>
      <c r="H2123" s="81" t="s">
        <v>6407</v>
      </c>
      <c r="I2123" s="81" t="s">
        <v>6408</v>
      </c>
      <c r="J2123" s="81" t="s">
        <v>334</v>
      </c>
      <c r="K2123" s="81"/>
      <c r="L2123" s="81"/>
      <c r="M2123" s="81"/>
      <c r="N2123" s="81"/>
      <c r="O2123" s="82"/>
      <c r="P2123" s="81"/>
      <c r="Q2123" s="81"/>
      <c r="R2123" s="81"/>
      <c r="S2123" s="81"/>
      <c r="T2123" s="81"/>
      <c r="U2123" s="81">
        <f t="shared" si="135"/>
        <v>0</v>
      </c>
      <c r="V2123" s="81">
        <f>IFERROR(VLOOKUP(A2123,'Competitors Links &amp; Pricings'!A:G,3,0),"")</f>
        <v>12</v>
      </c>
      <c r="W2123" s="81" t="str">
        <f>IFERROR(VLOOKUP(A2123,'Competitors Links &amp; Pricings'!A:G,5,0),"")</f>
        <v xml:space="preserve"> </v>
      </c>
      <c r="X2123" s="81" t="str">
        <f>IFERROR(VLOOKUP(A2123,'Competitors Links &amp; Pricings'!A:G,7,0),"")</f>
        <v xml:space="preserve"> </v>
      </c>
      <c r="Y2123" s="81">
        <f>IFERROR(VLOOKUP(A2123,'Competitors Links &amp; Pricings'!A:L,8,0),"")</f>
        <v>1</v>
      </c>
      <c r="Z2123" s="81">
        <f>IFERROR(VLOOKUP(A2123,'Competitors Links &amp; Pricings'!A:L,9,0),"")</f>
        <v>24</v>
      </c>
      <c r="AA2123" s="81">
        <f>IFERROR(VLOOKUP(A2123,'Competitors Links &amp; Pricings'!A:L,10,0),"")</f>
        <v>2</v>
      </c>
      <c r="AB2123" s="81">
        <f>IFERROR(VLOOKUP(A2123,'Competitors Links &amp; Pricings'!A:L,11,0),"")</f>
        <v>1</v>
      </c>
    </row>
    <row r="2124" spans="1:28" s="83" customFormat="1" ht="12" x14ac:dyDescent="0.25">
      <c r="A2124" s="81" t="s">
        <v>6409</v>
      </c>
      <c r="B2124" s="89">
        <v>24.38</v>
      </c>
      <c r="C2124" s="89">
        <v>29.7</v>
      </c>
      <c r="D2124" s="106">
        <f t="shared" si="132"/>
        <v>0.17912457912457913</v>
      </c>
      <c r="E2124" s="90">
        <f t="shared" si="133"/>
        <v>0</v>
      </c>
      <c r="F2124" s="90">
        <f t="shared" si="134"/>
        <v>23.15</v>
      </c>
      <c r="G2124" s="82" t="s">
        <v>50</v>
      </c>
      <c r="H2124" s="81" t="s">
        <v>6410</v>
      </c>
      <c r="I2124" s="81" t="s">
        <v>6411</v>
      </c>
      <c r="J2124" s="81" t="s">
        <v>334</v>
      </c>
      <c r="K2124" s="81"/>
      <c r="L2124" s="81"/>
      <c r="M2124" s="81"/>
      <c r="N2124" s="81"/>
      <c r="O2124" s="82"/>
      <c r="P2124" s="81"/>
      <c r="Q2124" s="81"/>
      <c r="R2124" s="81"/>
      <c r="S2124" s="81"/>
      <c r="T2124" s="81"/>
      <c r="U2124" s="81">
        <f t="shared" si="135"/>
        <v>0</v>
      </c>
      <c r="V2124" s="81">
        <f>IFERROR(VLOOKUP(A2124,'Competitors Links &amp; Pricings'!A:G,3,0),"")</f>
        <v>23.15</v>
      </c>
      <c r="W2124" s="81">
        <f>IFERROR(VLOOKUP(A2124,'Competitors Links &amp; Pricings'!A:G,5,0),"")</f>
        <v>29.62</v>
      </c>
      <c r="X2124" s="81">
        <f>IFERROR(VLOOKUP(A2124,'Competitors Links &amp; Pricings'!A:G,7,0),"")</f>
        <v>29.62</v>
      </c>
      <c r="Y2124" s="81">
        <f>IFERROR(VLOOKUP(A2124,'Competitors Links &amp; Pricings'!A:L,8,0),"")</f>
        <v>1</v>
      </c>
      <c r="Z2124" s="81">
        <f>IFERROR(VLOOKUP(A2124,'Competitors Links &amp; Pricings'!A:L,9,0),"")</f>
        <v>25</v>
      </c>
      <c r="AA2124" s="81">
        <f>IFERROR(VLOOKUP(A2124,'Competitors Links &amp; Pricings'!A:L,10,0),"")</f>
        <v>1</v>
      </c>
      <c r="AB2124" s="81">
        <f>IFERROR(VLOOKUP(A2124,'Competitors Links &amp; Pricings'!A:L,11,0),"")</f>
        <v>1</v>
      </c>
    </row>
    <row r="2125" spans="1:28" s="83" customFormat="1" ht="12" x14ac:dyDescent="0.25">
      <c r="A2125" s="81" t="s">
        <v>6412</v>
      </c>
      <c r="B2125" s="89">
        <v>675.68</v>
      </c>
      <c r="C2125" s="89">
        <v>824</v>
      </c>
      <c r="D2125" s="106">
        <f t="shared" si="132"/>
        <v>0.18000000000000005</v>
      </c>
      <c r="E2125" s="90">
        <f t="shared" si="133"/>
        <v>0</v>
      </c>
      <c r="F2125" s="90">
        <f t="shared" si="134"/>
        <v>759.99</v>
      </c>
      <c r="G2125" s="82" t="s">
        <v>34</v>
      </c>
      <c r="H2125" s="81" t="s">
        <v>18669</v>
      </c>
      <c r="I2125" s="81" t="s">
        <v>6413</v>
      </c>
      <c r="J2125" s="81" t="s">
        <v>6414</v>
      </c>
      <c r="K2125" s="81"/>
      <c r="L2125" s="81"/>
      <c r="M2125" s="81"/>
      <c r="N2125" s="81"/>
      <c r="O2125" s="82"/>
      <c r="P2125" s="81"/>
      <c r="Q2125" s="81"/>
      <c r="R2125" s="81"/>
      <c r="S2125" s="81"/>
      <c r="T2125" s="81"/>
      <c r="U2125" s="81">
        <f t="shared" si="135"/>
        <v>0</v>
      </c>
      <c r="V2125" s="81">
        <f>IFERROR(VLOOKUP(A2125,'Competitors Links &amp; Pricings'!A:G,3,0),"")</f>
        <v>759.99</v>
      </c>
      <c r="W2125" s="81" t="str">
        <f>IFERROR(VLOOKUP(A2125,'Competitors Links &amp; Pricings'!A:G,5,0),"")</f>
        <v xml:space="preserve"> </v>
      </c>
      <c r="X2125" s="81" t="str">
        <f>IFERROR(VLOOKUP(A2125,'Competitors Links &amp; Pricings'!A:G,7,0),"")</f>
        <v xml:space="preserve"> </v>
      </c>
      <c r="Y2125" s="81">
        <f>IFERROR(VLOOKUP(A2125,'Competitors Links &amp; Pricings'!A:L,8,0),"")</f>
        <v>7.5</v>
      </c>
      <c r="Z2125" s="81">
        <f>IFERROR(VLOOKUP(A2125,'Competitors Links &amp; Pricings'!A:L,9,0),"")</f>
        <v>4.3</v>
      </c>
      <c r="AA2125" s="81">
        <f>IFERROR(VLOOKUP(A2125,'Competitors Links &amp; Pricings'!A:L,10,0),"")</f>
        <v>1.5</v>
      </c>
      <c r="AB2125" s="81">
        <f>IFERROR(VLOOKUP(A2125,'Competitors Links &amp; Pricings'!A:L,11,0),"")</f>
        <v>1.6</v>
      </c>
    </row>
    <row r="2126" spans="1:28" s="83" customFormat="1" ht="12" x14ac:dyDescent="0.25">
      <c r="A2126" s="81" t="s">
        <v>6415</v>
      </c>
      <c r="B2126" s="89">
        <v>162.16</v>
      </c>
      <c r="C2126" s="89">
        <v>197.84</v>
      </c>
      <c r="D2126" s="106">
        <f t="shared" si="132"/>
        <v>0.18034775576223214</v>
      </c>
      <c r="E2126" s="90">
        <f t="shared" si="133"/>
        <v>0</v>
      </c>
      <c r="F2126" s="90">
        <f t="shared" si="134"/>
        <v>100</v>
      </c>
      <c r="G2126" s="82" t="s">
        <v>34</v>
      </c>
      <c r="H2126" s="81" t="s">
        <v>6416</v>
      </c>
      <c r="I2126" s="81" t="s">
        <v>6417</v>
      </c>
      <c r="J2126" s="81" t="s">
        <v>6414</v>
      </c>
      <c r="K2126" s="81"/>
      <c r="L2126" s="81"/>
      <c r="M2126" s="81"/>
      <c r="N2126" s="81"/>
      <c r="O2126" s="82"/>
      <c r="P2126" s="81"/>
      <c r="Q2126" s="81"/>
      <c r="R2126" s="81"/>
      <c r="S2126" s="81"/>
      <c r="T2126" s="81"/>
      <c r="U2126" s="81">
        <f t="shared" si="135"/>
        <v>0</v>
      </c>
      <c r="V2126" s="81">
        <f>IFERROR(VLOOKUP(A2126,'Competitors Links &amp; Pricings'!A:G,3,0),"")</f>
        <v>100</v>
      </c>
      <c r="W2126" s="81" t="str">
        <f>IFERROR(VLOOKUP(A2126,'Competitors Links &amp; Pricings'!A:G,5,0),"")</f>
        <v xml:space="preserve"> </v>
      </c>
      <c r="X2126" s="81" t="str">
        <f>IFERROR(VLOOKUP(A2126,'Competitors Links &amp; Pricings'!A:G,7,0),"")</f>
        <v xml:space="preserve"> </v>
      </c>
      <c r="Y2126" s="81">
        <f>IFERROR(VLOOKUP(A2126,'Competitors Links &amp; Pricings'!A:L,8,0),"")</f>
        <v>2.98</v>
      </c>
      <c r="Z2126" s="81">
        <f>IFERROR(VLOOKUP(A2126,'Competitors Links &amp; Pricings'!A:L,9,0),"")</f>
        <v>4.9800000000000004</v>
      </c>
      <c r="AA2126" s="81">
        <f>IFERROR(VLOOKUP(A2126,'Competitors Links &amp; Pricings'!A:L,10,0),"")</f>
        <v>1</v>
      </c>
      <c r="AB2126" s="81">
        <f>IFERROR(VLOOKUP(A2126,'Competitors Links &amp; Pricings'!A:L,11,0),"")</f>
        <v>2.8</v>
      </c>
    </row>
    <row r="2127" spans="1:28" s="83" customFormat="1" ht="12" x14ac:dyDescent="0.25">
      <c r="A2127" s="81" t="s">
        <v>6418</v>
      </c>
      <c r="B2127" s="89">
        <v>81.08</v>
      </c>
      <c r="C2127" s="89">
        <v>106</v>
      </c>
      <c r="D2127" s="106">
        <f t="shared" si="132"/>
        <v>0.23509433962264153</v>
      </c>
      <c r="E2127" s="90">
        <f t="shared" si="133"/>
        <v>0</v>
      </c>
      <c r="F2127" s="90">
        <f t="shared" si="134"/>
        <v>0</v>
      </c>
      <c r="G2127" s="82" t="s">
        <v>50</v>
      </c>
      <c r="H2127" s="81" t="s">
        <v>25873</v>
      </c>
      <c r="I2127" s="81" t="s">
        <v>6419</v>
      </c>
      <c r="J2127" s="81" t="s">
        <v>6414</v>
      </c>
      <c r="K2127" s="81"/>
      <c r="L2127" s="81"/>
      <c r="M2127" s="81"/>
      <c r="N2127" s="81"/>
      <c r="O2127" s="82"/>
      <c r="P2127" s="81"/>
      <c r="Q2127" s="81"/>
      <c r="R2127" s="81"/>
      <c r="S2127" s="81"/>
      <c r="T2127" s="81"/>
      <c r="U2127" s="81">
        <f t="shared" si="135"/>
        <v>0</v>
      </c>
      <c r="V2127" s="81" t="str">
        <f>IFERROR(VLOOKUP(A2127,'Competitors Links &amp; Pricings'!A:G,3,0),"")</f>
        <v xml:space="preserve"> </v>
      </c>
      <c r="W2127" s="81" t="str">
        <f>IFERROR(VLOOKUP(A2127,'Competitors Links &amp; Pricings'!A:G,5,0),"")</f>
        <v xml:space="preserve"> </v>
      </c>
      <c r="X2127" s="81" t="str">
        <f>IFERROR(VLOOKUP(A2127,'Competitors Links &amp; Pricings'!A:G,7,0),"")</f>
        <v xml:space="preserve"> </v>
      </c>
      <c r="Y2127" s="81">
        <f>IFERROR(VLOOKUP(A2127,'Competitors Links &amp; Pricings'!A:L,8,0),"")</f>
        <v>2.98</v>
      </c>
      <c r="Z2127" s="81">
        <f>IFERROR(VLOOKUP(A2127,'Competitors Links &amp; Pricings'!A:L,9,0),"")</f>
        <v>4.96</v>
      </c>
      <c r="AA2127" s="81">
        <f>IFERROR(VLOOKUP(A2127,'Competitors Links &amp; Pricings'!A:L,10,0),"")</f>
        <v>81.8</v>
      </c>
      <c r="AB2127" s="81">
        <f>IFERROR(VLOOKUP(A2127,'Competitors Links &amp; Pricings'!A:L,11,0),"")</f>
        <v>2.8</v>
      </c>
    </row>
    <row r="2128" spans="1:28" s="83" customFormat="1" ht="12" x14ac:dyDescent="0.25">
      <c r="A2128" s="81" t="s">
        <v>6420</v>
      </c>
      <c r="B2128" s="89">
        <v>81.08</v>
      </c>
      <c r="C2128" s="89">
        <v>107</v>
      </c>
      <c r="D2128" s="106">
        <f t="shared" si="132"/>
        <v>0.24224299065420563</v>
      </c>
      <c r="E2128" s="90">
        <f t="shared" si="133"/>
        <v>0</v>
      </c>
      <c r="F2128" s="90">
        <f t="shared" si="134"/>
        <v>100</v>
      </c>
      <c r="G2128" s="82" t="s">
        <v>50</v>
      </c>
      <c r="H2128" s="81" t="s">
        <v>25874</v>
      </c>
      <c r="I2128" s="81" t="s">
        <v>6421</v>
      </c>
      <c r="J2128" s="81" t="s">
        <v>6414</v>
      </c>
      <c r="K2128" s="81"/>
      <c r="L2128" s="81"/>
      <c r="M2128" s="81"/>
      <c r="N2128" s="81"/>
      <c r="O2128" s="82"/>
      <c r="P2128" s="81"/>
      <c r="Q2128" s="81"/>
      <c r="R2128" s="81"/>
      <c r="S2128" s="81"/>
      <c r="T2128" s="81"/>
      <c r="U2128" s="81">
        <f t="shared" si="135"/>
        <v>0</v>
      </c>
      <c r="V2128" s="81">
        <f>IFERROR(VLOOKUP(A2128,'Competitors Links &amp; Pricings'!A:G,3,0),"")</f>
        <v>100</v>
      </c>
      <c r="W2128" s="81" t="str">
        <f>IFERROR(VLOOKUP(A2128,'Competitors Links &amp; Pricings'!A:G,5,0),"")</f>
        <v xml:space="preserve"> </v>
      </c>
      <c r="X2128" s="81" t="str">
        <f>IFERROR(VLOOKUP(A2128,'Competitors Links &amp; Pricings'!A:G,7,0),"")</f>
        <v xml:space="preserve"> </v>
      </c>
      <c r="Y2128" s="81">
        <f>IFERROR(VLOOKUP(A2128,'Competitors Links &amp; Pricings'!A:L,8,0),"")</f>
        <v>1.98</v>
      </c>
      <c r="Z2128" s="81">
        <f>IFERROR(VLOOKUP(A2128,'Competitors Links &amp; Pricings'!A:L,9,0),"")</f>
        <v>4.9800000000000004</v>
      </c>
      <c r="AA2128" s="81">
        <f>IFERROR(VLOOKUP(A2128,'Competitors Links &amp; Pricings'!A:L,10,0),"")</f>
        <v>1</v>
      </c>
      <c r="AB2128" s="81">
        <f>IFERROR(VLOOKUP(A2128,'Competitors Links &amp; Pricings'!A:L,11,0),"")</f>
        <v>2.8</v>
      </c>
    </row>
    <row r="2129" spans="1:28" s="83" customFormat="1" ht="12" x14ac:dyDescent="0.25">
      <c r="A2129" s="81" t="s">
        <v>6422</v>
      </c>
      <c r="B2129" s="89">
        <v>654.13</v>
      </c>
      <c r="C2129" s="89">
        <v>798</v>
      </c>
      <c r="D2129" s="106">
        <f t="shared" si="132"/>
        <v>0.18028822055137844</v>
      </c>
      <c r="E2129" s="90">
        <f t="shared" si="133"/>
        <v>0</v>
      </c>
      <c r="F2129" s="90">
        <f t="shared" si="134"/>
        <v>592.99</v>
      </c>
      <c r="G2129" s="82" t="s">
        <v>34</v>
      </c>
      <c r="H2129" s="81" t="s">
        <v>18168</v>
      </c>
      <c r="I2129" s="81" t="s">
        <v>6423</v>
      </c>
      <c r="J2129" s="81" t="s">
        <v>2656</v>
      </c>
      <c r="K2129" s="81"/>
      <c r="L2129" s="81"/>
      <c r="M2129" s="81"/>
      <c r="N2129" s="81"/>
      <c r="O2129" s="82"/>
      <c r="P2129" s="81"/>
      <c r="Q2129" s="81"/>
      <c r="R2129" s="81"/>
      <c r="S2129" s="81"/>
      <c r="T2129" s="81"/>
      <c r="U2129" s="81">
        <f t="shared" si="135"/>
        <v>0</v>
      </c>
      <c r="V2129" s="81">
        <f>IFERROR(VLOOKUP(A2129,'Competitors Links &amp; Pricings'!A:G,3,0),"")</f>
        <v>810.78</v>
      </c>
      <c r="W2129" s="81">
        <f>IFERROR(VLOOKUP(A2129,'Competitors Links &amp; Pricings'!A:G,5,0),"")</f>
        <v>592.99</v>
      </c>
      <c r="X2129" s="81">
        <f>IFERROR(VLOOKUP(A2129,'Competitors Links &amp; Pricings'!A:G,7,0),"")</f>
        <v>701.81</v>
      </c>
      <c r="Y2129" s="81">
        <f>IFERROR(VLOOKUP(A2129,'Competitors Links &amp; Pricings'!A:L,8,0),"")</f>
        <v>5.2</v>
      </c>
      <c r="Z2129" s="81">
        <f>IFERROR(VLOOKUP(A2129,'Competitors Links &amp; Pricings'!A:L,9,0),"")</f>
        <v>1.6</v>
      </c>
      <c r="AA2129" s="81">
        <f>IFERROR(VLOOKUP(A2129,'Competitors Links &amp; Pricings'!A:L,10,0),"")</f>
        <v>0.5</v>
      </c>
      <c r="AB2129" s="81">
        <f>IFERROR(VLOOKUP(A2129,'Competitors Links &amp; Pricings'!A:L,11,0),"")</f>
        <v>3</v>
      </c>
    </row>
    <row r="2130" spans="1:28" s="92" customFormat="1" ht="12" x14ac:dyDescent="0.25">
      <c r="A2130" s="91" t="s">
        <v>6424</v>
      </c>
      <c r="B2130" s="89">
        <v>1228.0899999999999</v>
      </c>
      <c r="C2130" s="89">
        <v>1608.8</v>
      </c>
      <c r="D2130" s="106">
        <f t="shared" si="132"/>
        <v>0.23664221780208855</v>
      </c>
      <c r="E2130" s="90">
        <f t="shared" si="133"/>
        <v>0</v>
      </c>
      <c r="F2130" s="90">
        <f t="shared" si="134"/>
        <v>1534.57</v>
      </c>
      <c r="G2130" s="100" t="s">
        <v>527</v>
      </c>
      <c r="H2130" s="101" t="s">
        <v>6425</v>
      </c>
      <c r="I2130" s="101" t="s">
        <v>6426</v>
      </c>
      <c r="J2130" s="101" t="s">
        <v>435</v>
      </c>
      <c r="K2130" s="101"/>
      <c r="L2130" s="101"/>
      <c r="M2130" s="101"/>
      <c r="N2130" s="101"/>
      <c r="O2130" s="100"/>
      <c r="P2130" s="101"/>
      <c r="Q2130" s="101"/>
      <c r="R2130" s="101"/>
      <c r="S2130" s="101"/>
      <c r="T2130" s="101"/>
      <c r="U2130" s="81">
        <f t="shared" si="135"/>
        <v>0</v>
      </c>
      <c r="V2130" s="101">
        <f>IFERROR(VLOOKUP(A2130,'Competitors Links &amp; Pricings'!A:G,3,0),"")</f>
        <v>1534.57</v>
      </c>
      <c r="W2130" s="101">
        <f>IFERROR(VLOOKUP(A2130,'Competitors Links &amp; Pricings'!A:G,5,0),"")</f>
        <v>1694.67</v>
      </c>
      <c r="X2130" s="101">
        <f>IFERROR(VLOOKUP(A2130,'Competitors Links &amp; Pricings'!A:G,7,0),"")</f>
        <v>1820.99</v>
      </c>
      <c r="Y2130" s="101">
        <f>IFERROR(VLOOKUP(A2130,'Competitors Links &amp; Pricings'!A:L,8,0),"")</f>
        <v>24.5</v>
      </c>
      <c r="Z2130" s="101">
        <f>IFERROR(VLOOKUP(A2130,'Competitors Links &amp; Pricings'!A:L,9,0),"")</f>
        <v>27</v>
      </c>
      <c r="AA2130" s="101">
        <f>IFERROR(VLOOKUP(A2130,'Competitors Links &amp; Pricings'!A:L,10,0),"")</f>
        <v>60</v>
      </c>
      <c r="AB2130" s="101">
        <f>IFERROR(VLOOKUP(A2130,'Competitors Links &amp; Pricings'!A:L,11,0),"")</f>
        <v>33</v>
      </c>
    </row>
    <row r="2131" spans="1:28" s="83" customFormat="1" ht="12" x14ac:dyDescent="0.25">
      <c r="A2131" s="81" t="s">
        <v>6428</v>
      </c>
      <c r="B2131" s="89">
        <v>150.16</v>
      </c>
      <c r="C2131" s="89">
        <v>183</v>
      </c>
      <c r="D2131" s="106">
        <f t="shared" si="132"/>
        <v>0.17945355191256832</v>
      </c>
      <c r="E2131" s="90">
        <f t="shared" si="133"/>
        <v>0</v>
      </c>
      <c r="F2131" s="90">
        <f t="shared" si="134"/>
        <v>129.75</v>
      </c>
      <c r="G2131" s="82" t="s">
        <v>34</v>
      </c>
      <c r="H2131" s="81" t="s">
        <v>18151</v>
      </c>
      <c r="I2131" s="81" t="s">
        <v>6429</v>
      </c>
      <c r="J2131" s="81" t="s">
        <v>6387</v>
      </c>
      <c r="K2131" s="81"/>
      <c r="L2131" s="81"/>
      <c r="M2131" s="81"/>
      <c r="N2131" s="81"/>
      <c r="O2131" s="82"/>
      <c r="P2131" s="81"/>
      <c r="Q2131" s="81"/>
      <c r="R2131" s="81"/>
      <c r="S2131" s="81"/>
      <c r="T2131" s="81"/>
      <c r="U2131" s="81">
        <f t="shared" si="135"/>
        <v>0</v>
      </c>
      <c r="V2131" s="81">
        <f>IFERROR(VLOOKUP(A2131,'Competitors Links &amp; Pricings'!A:G,3,0),"")</f>
        <v>129.75</v>
      </c>
      <c r="W2131" s="81">
        <f>IFERROR(VLOOKUP(A2131,'Competitors Links &amp; Pricings'!A:G,5,0),"")</f>
        <v>147</v>
      </c>
      <c r="X2131" s="81">
        <f>IFERROR(VLOOKUP(A2131,'Competitors Links &amp; Pricings'!A:G,7,0),"")</f>
        <v>173.77</v>
      </c>
      <c r="Y2131" s="81">
        <f>IFERROR(VLOOKUP(A2131,'Competitors Links &amp; Pricings'!A:L,8,0),"")</f>
        <v>18</v>
      </c>
      <c r="Z2131" s="81">
        <f>IFERROR(VLOOKUP(A2131,'Competitors Links &amp; Pricings'!A:L,9,0),"")</f>
        <v>27</v>
      </c>
      <c r="AA2131" s="81">
        <f>IFERROR(VLOOKUP(A2131,'Competitors Links &amp; Pricings'!A:L,10,0),"")</f>
        <v>50</v>
      </c>
      <c r="AB2131" s="81">
        <f>IFERROR(VLOOKUP(A2131,'Competitors Links &amp; Pricings'!A:L,11,0),"")</f>
        <v>15</v>
      </c>
    </row>
    <row r="2132" spans="1:28" s="83" customFormat="1" ht="12" x14ac:dyDescent="0.25">
      <c r="A2132" s="81" t="s">
        <v>6430</v>
      </c>
      <c r="B2132" s="89">
        <v>399.38</v>
      </c>
      <c r="C2132" s="89">
        <v>478.64</v>
      </c>
      <c r="D2132" s="106">
        <f t="shared" si="132"/>
        <v>0.16559418351997324</v>
      </c>
      <c r="E2132" s="90">
        <f t="shared" si="133"/>
        <v>0</v>
      </c>
      <c r="F2132" s="90">
        <f t="shared" si="134"/>
        <v>503.83</v>
      </c>
      <c r="G2132" s="82" t="s">
        <v>34</v>
      </c>
      <c r="H2132" s="81" t="s">
        <v>19283</v>
      </c>
      <c r="I2132" s="81" t="s">
        <v>6431</v>
      </c>
      <c r="J2132" s="81" t="s">
        <v>439</v>
      </c>
      <c r="K2132" s="81"/>
      <c r="L2132" s="81"/>
      <c r="M2132" s="81"/>
      <c r="N2132" s="81"/>
      <c r="O2132" s="82"/>
      <c r="P2132" s="81"/>
      <c r="Q2132" s="81"/>
      <c r="R2132" s="81"/>
      <c r="S2132" s="81"/>
      <c r="T2132" s="81"/>
      <c r="U2132" s="81">
        <f t="shared" si="135"/>
        <v>0</v>
      </c>
      <c r="V2132" s="81">
        <f>IFERROR(VLOOKUP(A2132,'Competitors Links &amp; Pricings'!A:G,3,0),"")</f>
        <v>527.80999999999995</v>
      </c>
      <c r="W2132" s="81">
        <f>IFERROR(VLOOKUP(A2132,'Competitors Links &amp; Pricings'!A:G,5,0),"")</f>
        <v>588</v>
      </c>
      <c r="X2132" s="81">
        <f>IFERROR(VLOOKUP(A2132,'Competitors Links &amp; Pricings'!A:G,7,0),"")</f>
        <v>503.83</v>
      </c>
      <c r="Y2132" s="81">
        <f>IFERROR(VLOOKUP(A2132,'Competitors Links &amp; Pricings'!A:L,8,0),"")</f>
        <v>9</v>
      </c>
      <c r="Z2132" s="81">
        <f>IFERROR(VLOOKUP(A2132,'Competitors Links &amp; Pricings'!A:L,9,0),"")</f>
        <v>4</v>
      </c>
      <c r="AA2132" s="81">
        <f>IFERROR(VLOOKUP(A2132,'Competitors Links &amp; Pricings'!A:L,10,0),"")</f>
        <v>5</v>
      </c>
      <c r="AB2132" s="81">
        <f>IFERROR(VLOOKUP(A2132,'Competitors Links &amp; Pricings'!A:L,11,0),"")</f>
        <v>4.5</v>
      </c>
    </row>
    <row r="2133" spans="1:28" s="83" customFormat="1" ht="12" x14ac:dyDescent="0.25">
      <c r="A2133" s="81" t="s">
        <v>6432</v>
      </c>
      <c r="B2133" s="89">
        <v>809.23</v>
      </c>
      <c r="C2133" s="89">
        <v>987.2</v>
      </c>
      <c r="D2133" s="106">
        <f t="shared" si="132"/>
        <v>0.18027755267423015</v>
      </c>
      <c r="E2133" s="90">
        <f t="shared" si="133"/>
        <v>0</v>
      </c>
      <c r="F2133" s="90">
        <f t="shared" si="134"/>
        <v>130.91999999999999</v>
      </c>
      <c r="G2133" s="82" t="s">
        <v>34</v>
      </c>
      <c r="H2133" s="81" t="s">
        <v>6433</v>
      </c>
      <c r="I2133" s="81" t="s">
        <v>6434</v>
      </c>
      <c r="J2133" s="81" t="s">
        <v>578</v>
      </c>
      <c r="K2133" s="81"/>
      <c r="L2133" s="81"/>
      <c r="M2133" s="81"/>
      <c r="N2133" s="81"/>
      <c r="O2133" s="82"/>
      <c r="P2133" s="81"/>
      <c r="Q2133" s="81"/>
      <c r="R2133" s="81"/>
      <c r="S2133" s="81"/>
      <c r="T2133" s="81"/>
      <c r="U2133" s="81">
        <f t="shared" si="135"/>
        <v>0</v>
      </c>
      <c r="V2133" s="81">
        <f>IFERROR(VLOOKUP(A2133,'Competitors Links &amp; Pricings'!A:G,3,0),"")</f>
        <v>1132.92</v>
      </c>
      <c r="W2133" s="81">
        <f>IFERROR(VLOOKUP(A2133,'Competitors Links &amp; Pricings'!A:G,5,0),"")</f>
        <v>130.91999999999999</v>
      </c>
      <c r="X2133" s="81">
        <f>IFERROR(VLOOKUP(A2133,'Competitors Links &amp; Pricings'!A:G,7,0),"")</f>
        <v>890.01</v>
      </c>
      <c r="Y2133" s="81">
        <f>IFERROR(VLOOKUP(A2133,'Competitors Links &amp; Pricings'!A:L,8,0),"")</f>
        <v>20</v>
      </c>
      <c r="Z2133" s="81">
        <f>IFERROR(VLOOKUP(A2133,'Competitors Links &amp; Pricings'!A:L,9,0),"")</f>
        <v>26</v>
      </c>
      <c r="AA2133" s="81">
        <f>IFERROR(VLOOKUP(A2133,'Competitors Links &amp; Pricings'!A:L,10,0),"")</f>
        <v>81</v>
      </c>
      <c r="AB2133" s="81">
        <f>IFERROR(VLOOKUP(A2133,'Competitors Links &amp; Pricings'!A:L,11,0),"")</f>
        <v>32</v>
      </c>
    </row>
    <row r="2134" spans="1:28" s="83" customFormat="1" ht="12" x14ac:dyDescent="0.25">
      <c r="A2134" s="81" t="s">
        <v>6435</v>
      </c>
      <c r="B2134" s="89">
        <v>36.49</v>
      </c>
      <c r="C2134" s="89">
        <v>44.5</v>
      </c>
      <c r="D2134" s="106">
        <f t="shared" si="132"/>
        <v>0.17999999999999997</v>
      </c>
      <c r="E2134" s="90">
        <f t="shared" si="133"/>
        <v>0</v>
      </c>
      <c r="F2134" s="90">
        <f t="shared" si="134"/>
        <v>37.82</v>
      </c>
      <c r="G2134" s="82" t="s">
        <v>34</v>
      </c>
      <c r="H2134" s="81" t="s">
        <v>4236</v>
      </c>
      <c r="I2134" s="81" t="s">
        <v>6436</v>
      </c>
      <c r="J2134" s="81" t="s">
        <v>6355</v>
      </c>
      <c r="K2134" s="81"/>
      <c r="L2134" s="81"/>
      <c r="M2134" s="81"/>
      <c r="N2134" s="81"/>
      <c r="O2134" s="82"/>
      <c r="P2134" s="81"/>
      <c r="Q2134" s="81"/>
      <c r="R2134" s="81"/>
      <c r="S2134" s="81"/>
      <c r="T2134" s="81"/>
      <c r="U2134" s="81">
        <f t="shared" si="135"/>
        <v>0</v>
      </c>
      <c r="V2134" s="81">
        <f>IFERROR(VLOOKUP(A2134,'Competitors Links &amp; Pricings'!A:G,3,0),"")</f>
        <v>37.82</v>
      </c>
      <c r="W2134" s="81">
        <f>IFERROR(VLOOKUP(A2134,'Competitors Links &amp; Pricings'!A:G,5,0),"")</f>
        <v>41.67</v>
      </c>
      <c r="X2134" s="81">
        <f>IFERROR(VLOOKUP(A2134,'Competitors Links &amp; Pricings'!A:G,7,0),"")</f>
        <v>39.69</v>
      </c>
      <c r="Y2134" s="81">
        <f>IFERROR(VLOOKUP(A2134,'Competitors Links &amp; Pricings'!A:L,8,0),"")</f>
        <v>8</v>
      </c>
      <c r="Z2134" s="81">
        <f>IFERROR(VLOOKUP(A2134,'Competitors Links &amp; Pricings'!A:L,9,0),"")</f>
        <v>6</v>
      </c>
      <c r="AA2134" s="81">
        <f>IFERROR(VLOOKUP(A2134,'Competitors Links &amp; Pricings'!A:L,10,0),"")</f>
        <v>1.5</v>
      </c>
      <c r="AB2134" s="81">
        <f>IFERROR(VLOOKUP(A2134,'Competitors Links &amp; Pricings'!A:L,11,0),"")</f>
        <v>0.2</v>
      </c>
    </row>
    <row r="2135" spans="1:28" s="83" customFormat="1" ht="12" x14ac:dyDescent="0.25">
      <c r="A2135" s="81" t="s">
        <v>6437</v>
      </c>
      <c r="B2135" s="89">
        <v>8.7799999999999994</v>
      </c>
      <c r="C2135" s="89">
        <v>10.7</v>
      </c>
      <c r="D2135" s="106">
        <f t="shared" si="132"/>
        <v>0.17943925233644861</v>
      </c>
      <c r="E2135" s="90">
        <f t="shared" si="133"/>
        <v>0</v>
      </c>
      <c r="F2135" s="90">
        <f t="shared" si="134"/>
        <v>8.9499999999999993</v>
      </c>
      <c r="G2135" s="82" t="s">
        <v>50</v>
      </c>
      <c r="H2135" s="81" t="s">
        <v>25875</v>
      </c>
      <c r="I2135" s="81" t="s">
        <v>6438</v>
      </c>
      <c r="J2135" s="81" t="s">
        <v>6226</v>
      </c>
      <c r="K2135" s="81"/>
      <c r="L2135" s="81"/>
      <c r="M2135" s="81"/>
      <c r="N2135" s="81"/>
      <c r="O2135" s="82"/>
      <c r="P2135" s="81"/>
      <c r="Q2135" s="81"/>
      <c r="R2135" s="81"/>
      <c r="S2135" s="81"/>
      <c r="T2135" s="81"/>
      <c r="U2135" s="81">
        <f t="shared" si="135"/>
        <v>0</v>
      </c>
      <c r="V2135" s="81">
        <f>IFERROR(VLOOKUP(A2135,'Competitors Links &amp; Pricings'!A:G,3,0),"")</f>
        <v>8.9499999999999993</v>
      </c>
      <c r="W2135" s="81">
        <f>IFERROR(VLOOKUP(A2135,'Competitors Links &amp; Pricings'!A:G,5,0),"")</f>
        <v>9.9</v>
      </c>
      <c r="X2135" s="81">
        <f>IFERROR(VLOOKUP(A2135,'Competitors Links &amp; Pricings'!A:G,7,0),"")</f>
        <v>9</v>
      </c>
      <c r="Y2135" s="81">
        <f>IFERROR(VLOOKUP(A2135,'Competitors Links &amp; Pricings'!A:L,8,0),"")</f>
        <v>5.5</v>
      </c>
      <c r="Z2135" s="81">
        <f>IFERROR(VLOOKUP(A2135,'Competitors Links &amp; Pricings'!A:L,9,0),"")</f>
        <v>4.25</v>
      </c>
      <c r="AA2135" s="81">
        <f>IFERROR(VLOOKUP(A2135,'Competitors Links &amp; Pricings'!A:L,10,0),"")</f>
        <v>1.7</v>
      </c>
      <c r="AB2135" s="81">
        <f>IFERROR(VLOOKUP(A2135,'Competitors Links &amp; Pricings'!A:L,11,0),"")</f>
        <v>6</v>
      </c>
    </row>
    <row r="2136" spans="1:28" s="83" customFormat="1" ht="12" x14ac:dyDescent="0.25">
      <c r="A2136" s="81" t="s">
        <v>6439</v>
      </c>
      <c r="B2136" s="89">
        <v>6.03</v>
      </c>
      <c r="C2136" s="89">
        <v>7.35</v>
      </c>
      <c r="D2136" s="106">
        <f t="shared" si="132"/>
        <v>0.17959183673469381</v>
      </c>
      <c r="E2136" s="90">
        <f t="shared" si="133"/>
        <v>0</v>
      </c>
      <c r="F2136" s="90">
        <f t="shared" si="134"/>
        <v>5.79</v>
      </c>
      <c r="G2136" s="82" t="s">
        <v>50</v>
      </c>
      <c r="H2136" s="81" t="s">
        <v>25876</v>
      </c>
      <c r="I2136" s="81" t="s">
        <v>6440</v>
      </c>
      <c r="J2136" s="81" t="s">
        <v>6226</v>
      </c>
      <c r="K2136" s="81"/>
      <c r="L2136" s="81"/>
      <c r="M2136" s="81"/>
      <c r="N2136" s="81"/>
      <c r="O2136" s="82"/>
      <c r="P2136" s="81"/>
      <c r="Q2136" s="81"/>
      <c r="R2136" s="81"/>
      <c r="S2136" s="81"/>
      <c r="T2136" s="81"/>
      <c r="U2136" s="81">
        <f t="shared" si="135"/>
        <v>0</v>
      </c>
      <c r="V2136" s="81">
        <f>IFERROR(VLOOKUP(A2136,'Competitors Links &amp; Pricings'!A:G,3,0),"")</f>
        <v>7.8</v>
      </c>
      <c r="W2136" s="81">
        <f>IFERROR(VLOOKUP(A2136,'Competitors Links &amp; Pricings'!A:G,5,0),"")</f>
        <v>5.79</v>
      </c>
      <c r="X2136" s="81">
        <f>IFERROR(VLOOKUP(A2136,'Competitors Links &amp; Pricings'!A:G,7,0),"")</f>
        <v>7.83</v>
      </c>
      <c r="Y2136" s="81">
        <f>IFERROR(VLOOKUP(A2136,'Competitors Links &amp; Pricings'!A:L,8,0),"")</f>
        <v>9</v>
      </c>
      <c r="Z2136" s="81">
        <f>IFERROR(VLOOKUP(A2136,'Competitors Links &amp; Pricings'!A:L,9,0),"")</f>
        <v>10</v>
      </c>
      <c r="AA2136" s="81">
        <f>IFERROR(VLOOKUP(A2136,'Competitors Links &amp; Pricings'!A:L,10,0),"")</f>
        <v>0.1</v>
      </c>
      <c r="AB2136" s="81">
        <f>IFERROR(VLOOKUP(A2136,'Competitors Links &amp; Pricings'!A:L,11,0),"")</f>
        <v>1</v>
      </c>
    </row>
    <row r="2137" spans="1:28" s="92" customFormat="1" ht="12" x14ac:dyDescent="0.25">
      <c r="A2137" s="91" t="s">
        <v>6441</v>
      </c>
      <c r="B2137" s="89">
        <v>2008.84</v>
      </c>
      <c r="C2137" s="89">
        <v>2410.81</v>
      </c>
      <c r="D2137" s="106">
        <f t="shared" si="132"/>
        <v>0.16673649105487368</v>
      </c>
      <c r="E2137" s="90">
        <f t="shared" si="133"/>
        <v>0</v>
      </c>
      <c r="F2137" s="90">
        <f t="shared" si="134"/>
        <v>2783.94</v>
      </c>
      <c r="G2137" s="100" t="s">
        <v>34</v>
      </c>
      <c r="H2137" s="101" t="s">
        <v>6442</v>
      </c>
      <c r="I2137" s="101" t="s">
        <v>6443</v>
      </c>
      <c r="J2137" s="101" t="s">
        <v>251</v>
      </c>
      <c r="K2137" s="101"/>
      <c r="L2137" s="101"/>
      <c r="M2137" s="101"/>
      <c r="N2137" s="101"/>
      <c r="O2137" s="100"/>
      <c r="P2137" s="101"/>
      <c r="Q2137" s="101"/>
      <c r="R2137" s="101"/>
      <c r="S2137" s="101"/>
      <c r="T2137" s="101"/>
      <c r="U2137" s="81">
        <f t="shared" si="135"/>
        <v>0</v>
      </c>
      <c r="V2137" s="101">
        <f>IFERROR(VLOOKUP(A2137,'Competitors Links &amp; Pricings'!A:G,3,0),"")</f>
        <v>3000</v>
      </c>
      <c r="W2137" s="101">
        <f>IFERROR(VLOOKUP(A2137,'Competitors Links &amp; Pricings'!A:G,5,0),"")</f>
        <v>2783.94</v>
      </c>
      <c r="X2137" s="101">
        <f>IFERROR(VLOOKUP(A2137,'Competitors Links &amp; Pricings'!A:G,7,0),"")</f>
        <v>3199</v>
      </c>
      <c r="Y2137" s="101">
        <f>IFERROR(VLOOKUP(A2137,'Competitors Links &amp; Pricings'!A:L,8,0),"")</f>
        <v>13.88</v>
      </c>
      <c r="Z2137" s="101">
        <f>IFERROR(VLOOKUP(A2137,'Competitors Links &amp; Pricings'!A:L,9,0),"")</f>
        <v>8.6199999999999992</v>
      </c>
      <c r="AA2137" s="101">
        <f>IFERROR(VLOOKUP(A2137,'Competitors Links &amp; Pricings'!A:L,10,0),"")</f>
        <v>73</v>
      </c>
      <c r="AB2137" s="101">
        <f>IFERROR(VLOOKUP(A2137,'Competitors Links &amp; Pricings'!A:L,11,0),"")</f>
        <v>20.59</v>
      </c>
    </row>
    <row r="2138" spans="1:28" s="92" customFormat="1" ht="12" x14ac:dyDescent="0.25">
      <c r="A2138" s="91" t="s">
        <v>6444</v>
      </c>
      <c r="B2138" s="89">
        <v>15316.58</v>
      </c>
      <c r="C2138" s="89">
        <v>17177</v>
      </c>
      <c r="D2138" s="106">
        <f t="shared" si="132"/>
        <v>0.10830878500320196</v>
      </c>
      <c r="E2138" s="90">
        <f t="shared" si="133"/>
        <v>0</v>
      </c>
      <c r="F2138" s="90">
        <f t="shared" si="134"/>
        <v>17217</v>
      </c>
      <c r="G2138" s="100" t="s">
        <v>262</v>
      </c>
      <c r="H2138" s="101" t="s">
        <v>6445</v>
      </c>
      <c r="I2138" s="101" t="s">
        <v>6446</v>
      </c>
      <c r="J2138" s="101" t="s">
        <v>5218</v>
      </c>
      <c r="K2138" s="101"/>
      <c r="L2138" s="101"/>
      <c r="M2138" s="101"/>
      <c r="N2138" s="101"/>
      <c r="O2138" s="100"/>
      <c r="P2138" s="101"/>
      <c r="Q2138" s="101"/>
      <c r="R2138" s="101"/>
      <c r="S2138" s="101"/>
      <c r="T2138" s="101"/>
      <c r="U2138" s="81">
        <f t="shared" si="135"/>
        <v>0</v>
      </c>
      <c r="V2138" s="101">
        <f>IFERROR(VLOOKUP(A2138,'Competitors Links &amp; Pricings'!A:G,3,0),"")</f>
        <v>17217</v>
      </c>
      <c r="W2138" s="101">
        <f>IFERROR(VLOOKUP(A2138,'Competitors Links &amp; Pricings'!A:G,5,0),"")</f>
        <v>22421.599999999999</v>
      </c>
      <c r="X2138" s="101">
        <f>IFERROR(VLOOKUP(A2138,'Competitors Links &amp; Pricings'!A:G,7,0),"")</f>
        <v>18272.990000000002</v>
      </c>
      <c r="Y2138" s="101">
        <f>IFERROR(VLOOKUP(A2138,'Competitors Links &amp; Pricings'!A:L,8,0),"")</f>
        <v>35</v>
      </c>
      <c r="Z2138" s="101">
        <f>IFERROR(VLOOKUP(A2138,'Competitors Links &amp; Pricings'!A:L,9,0),"")</f>
        <v>83.4</v>
      </c>
      <c r="AA2138" s="101">
        <f>IFERROR(VLOOKUP(A2138,'Competitors Links &amp; Pricings'!A:L,10,0),"")</f>
        <v>1898</v>
      </c>
      <c r="AB2138" s="101">
        <f>IFERROR(VLOOKUP(A2138,'Competitors Links &amp; Pricings'!A:L,11,0),"")</f>
        <v>46</v>
      </c>
    </row>
    <row r="2139" spans="1:28" s="92" customFormat="1" ht="12" x14ac:dyDescent="0.25">
      <c r="A2139" s="91" t="s">
        <v>6447</v>
      </c>
      <c r="B2139" s="89">
        <v>4097.34</v>
      </c>
      <c r="C2139" s="89">
        <v>5021.82</v>
      </c>
      <c r="D2139" s="106">
        <f t="shared" si="132"/>
        <v>0.18409261980716146</v>
      </c>
      <c r="E2139" s="90">
        <f t="shared" si="133"/>
        <v>0</v>
      </c>
      <c r="F2139" s="90">
        <f t="shared" si="134"/>
        <v>101.57</v>
      </c>
      <c r="G2139" s="100" t="s">
        <v>34</v>
      </c>
      <c r="H2139" s="101">
        <v>7038</v>
      </c>
      <c r="I2139" s="101" t="s">
        <v>6448</v>
      </c>
      <c r="J2139" s="101" t="s">
        <v>5218</v>
      </c>
      <c r="K2139" s="101"/>
      <c r="L2139" s="101"/>
      <c r="M2139" s="101"/>
      <c r="N2139" s="101"/>
      <c r="O2139" s="100"/>
      <c r="P2139" s="101"/>
      <c r="Q2139" s="101"/>
      <c r="R2139" s="101"/>
      <c r="S2139" s="101"/>
      <c r="T2139" s="101"/>
      <c r="U2139" s="81">
        <f t="shared" si="135"/>
        <v>0</v>
      </c>
      <c r="V2139" s="101">
        <f>IFERROR(VLOOKUP(A2139,'Competitors Links &amp; Pricings'!A:G,3,0),"")</f>
        <v>101.57</v>
      </c>
      <c r="W2139" s="101">
        <f>IFERROR(VLOOKUP(A2139,'Competitors Links &amp; Pricings'!A:G,5,0),"")</f>
        <v>4687.5200000000004</v>
      </c>
      <c r="X2139" s="101">
        <f>IFERROR(VLOOKUP(A2139,'Competitors Links &amp; Pricings'!A:G,7,0),"")</f>
        <v>7117.62</v>
      </c>
      <c r="Y2139" s="101">
        <f>IFERROR(VLOOKUP(A2139,'Competitors Links &amp; Pricings'!A:L,8,0),"")</f>
        <v>25.1</v>
      </c>
      <c r="Z2139" s="101">
        <f>IFERROR(VLOOKUP(A2139,'Competitors Links &amp; Pricings'!A:L,9,0),"")</f>
        <v>48.5</v>
      </c>
      <c r="AA2139" s="101">
        <f>IFERROR(VLOOKUP(A2139,'Competitors Links &amp; Pricings'!A:L,10,0),"")</f>
        <v>448</v>
      </c>
      <c r="AB2139" s="101">
        <f>IFERROR(VLOOKUP(A2139,'Competitors Links &amp; Pricings'!A:L,11,0),"")</f>
        <v>28.6</v>
      </c>
    </row>
    <row r="2140" spans="1:28" s="92" customFormat="1" ht="12" x14ac:dyDescent="0.25">
      <c r="A2140" s="91" t="s">
        <v>6449</v>
      </c>
      <c r="B2140" s="89">
        <v>356.06</v>
      </c>
      <c r="C2140" s="89">
        <v>441.51</v>
      </c>
      <c r="D2140" s="106">
        <f t="shared" si="132"/>
        <v>0.19354035016194421</v>
      </c>
      <c r="E2140" s="90">
        <f t="shared" si="133"/>
        <v>0</v>
      </c>
      <c r="F2140" s="90">
        <f t="shared" si="134"/>
        <v>473.99</v>
      </c>
      <c r="G2140" s="100" t="s">
        <v>34</v>
      </c>
      <c r="H2140" s="101">
        <v>5685</v>
      </c>
      <c r="I2140" s="101" t="s">
        <v>6450</v>
      </c>
      <c r="J2140" s="101" t="s">
        <v>5218</v>
      </c>
      <c r="K2140" s="101"/>
      <c r="L2140" s="101"/>
      <c r="M2140" s="101"/>
      <c r="N2140" s="101"/>
      <c r="O2140" s="100"/>
      <c r="P2140" s="101"/>
      <c r="Q2140" s="101"/>
      <c r="R2140" s="101"/>
      <c r="S2140" s="101"/>
      <c r="T2140" s="101"/>
      <c r="U2140" s="81">
        <f t="shared" si="135"/>
        <v>0</v>
      </c>
      <c r="V2140" s="101">
        <f>IFERROR(VLOOKUP(A2140,'Competitors Links &amp; Pricings'!A:G,3,0),"")</f>
        <v>473.99</v>
      </c>
      <c r="W2140" s="101">
        <f>IFERROR(VLOOKUP(A2140,'Competitors Links &amp; Pricings'!A:G,5,0),"")</f>
        <v>473.99</v>
      </c>
      <c r="X2140" s="101">
        <f>IFERROR(VLOOKUP(A2140,'Competitors Links &amp; Pricings'!A:G,7,0),"")</f>
        <v>535.46</v>
      </c>
      <c r="Y2140" s="101">
        <f>IFERROR(VLOOKUP(A2140,'Competitors Links &amp; Pricings'!A:L,8,0),"")</f>
        <v>25.1</v>
      </c>
      <c r="Z2140" s="101">
        <f>IFERROR(VLOOKUP(A2140,'Competitors Links &amp; Pricings'!A:L,9,0),"")</f>
        <v>48.5</v>
      </c>
      <c r="AA2140" s="101">
        <f>IFERROR(VLOOKUP(A2140,'Competitors Links &amp; Pricings'!A:L,10,0),"")</f>
        <v>44.8</v>
      </c>
      <c r="AB2140" s="101">
        <f>IFERROR(VLOOKUP(A2140,'Competitors Links &amp; Pricings'!A:L,11,0),"")</f>
        <v>28.6</v>
      </c>
    </row>
    <row r="2141" spans="1:28" s="92" customFormat="1" ht="12" x14ac:dyDescent="0.25">
      <c r="A2141" s="91" t="s">
        <v>6451</v>
      </c>
      <c r="B2141" s="89">
        <v>16560.099999999999</v>
      </c>
      <c r="C2141" s="89">
        <v>20203</v>
      </c>
      <c r="D2141" s="106">
        <f t="shared" si="132"/>
        <v>0.18031480473197056</v>
      </c>
      <c r="E2141" s="90">
        <f t="shared" si="133"/>
        <v>0</v>
      </c>
      <c r="F2141" s="90">
        <f t="shared" si="134"/>
        <v>18697</v>
      </c>
      <c r="G2141" s="100" t="s">
        <v>34</v>
      </c>
      <c r="H2141" s="101" t="s">
        <v>6452</v>
      </c>
      <c r="I2141" s="101" t="s">
        <v>6453</v>
      </c>
      <c r="J2141" s="101" t="s">
        <v>5218</v>
      </c>
      <c r="K2141" s="101"/>
      <c r="L2141" s="101"/>
      <c r="M2141" s="101"/>
      <c r="N2141" s="101"/>
      <c r="O2141" s="100"/>
      <c r="P2141" s="101"/>
      <c r="Q2141" s="101"/>
      <c r="R2141" s="101"/>
      <c r="S2141" s="101"/>
      <c r="T2141" s="101"/>
      <c r="U2141" s="81">
        <f t="shared" si="135"/>
        <v>0</v>
      </c>
      <c r="V2141" s="101">
        <f>IFERROR(VLOOKUP(A2141,'Competitors Links &amp; Pricings'!A:G,3,0),"")</f>
        <v>21812.92</v>
      </c>
      <c r="W2141" s="101">
        <f>IFERROR(VLOOKUP(A2141,'Competitors Links &amp; Pricings'!A:G,5,0),"")</f>
        <v>19980</v>
      </c>
      <c r="X2141" s="101">
        <f>IFERROR(VLOOKUP(A2141,'Competitors Links &amp; Pricings'!A:G,7,0),"")</f>
        <v>18697</v>
      </c>
      <c r="Y2141" s="101">
        <f>IFERROR(VLOOKUP(A2141,'Competitors Links &amp; Pricings'!A:L,8,0),"")</f>
        <v>35</v>
      </c>
      <c r="Z2141" s="101">
        <f>IFERROR(VLOOKUP(A2141,'Competitors Links &amp; Pricings'!A:L,9,0),"")</f>
        <v>83.4</v>
      </c>
      <c r="AA2141" s="101">
        <f>IFERROR(VLOOKUP(A2141,'Competitors Links &amp; Pricings'!A:L,10,0),"")</f>
        <v>1781</v>
      </c>
      <c r="AB2141" s="101">
        <f>IFERROR(VLOOKUP(A2141,'Competitors Links &amp; Pricings'!A:L,11,0),"")</f>
        <v>46</v>
      </c>
    </row>
    <row r="2142" spans="1:28" s="92" customFormat="1" ht="12" x14ac:dyDescent="0.25">
      <c r="A2142" s="91" t="s">
        <v>6454</v>
      </c>
      <c r="B2142" s="89">
        <v>558.47</v>
      </c>
      <c r="C2142" s="89">
        <v>681</v>
      </c>
      <c r="D2142" s="106">
        <f t="shared" si="132"/>
        <v>0.17992657856093974</v>
      </c>
      <c r="E2142" s="90">
        <f t="shared" si="133"/>
        <v>0</v>
      </c>
      <c r="F2142" s="90">
        <f t="shared" si="134"/>
        <v>579</v>
      </c>
      <c r="G2142" s="100" t="s">
        <v>34</v>
      </c>
      <c r="H2142" s="101" t="s">
        <v>6455</v>
      </c>
      <c r="I2142" s="101" t="s">
        <v>6456</v>
      </c>
      <c r="J2142" s="101" t="s">
        <v>5218</v>
      </c>
      <c r="K2142" s="101"/>
      <c r="L2142" s="101"/>
      <c r="M2142" s="101"/>
      <c r="N2142" s="101"/>
      <c r="O2142" s="100"/>
      <c r="P2142" s="101"/>
      <c r="Q2142" s="101"/>
      <c r="R2142" s="101"/>
      <c r="S2142" s="101"/>
      <c r="T2142" s="101"/>
      <c r="U2142" s="81">
        <f t="shared" si="135"/>
        <v>0</v>
      </c>
      <c r="V2142" s="101">
        <f>IFERROR(VLOOKUP(A2142,'Competitors Links &amp; Pricings'!A:G,3,0),"")</f>
        <v>579</v>
      </c>
      <c r="W2142" s="101">
        <f>IFERROR(VLOOKUP(A2142,'Competitors Links &amp; Pricings'!A:G,5,0),"")</f>
        <v>611.79999999999995</v>
      </c>
      <c r="X2142" s="101">
        <f>IFERROR(VLOOKUP(A2142,'Competitors Links &amp; Pricings'!A:G,7,0),"")</f>
        <v>745.23</v>
      </c>
      <c r="Y2142" s="101">
        <f>IFERROR(VLOOKUP(A2142,'Competitors Links &amp; Pricings'!A:L,8,0),"")</f>
        <v>14.6</v>
      </c>
      <c r="Z2142" s="101">
        <f>IFERROR(VLOOKUP(A2142,'Competitors Links &amp; Pricings'!A:L,9,0),"")</f>
        <v>20</v>
      </c>
      <c r="AA2142" s="101">
        <f>IFERROR(VLOOKUP(A2142,'Competitors Links &amp; Pricings'!A:L,10,0),"")</f>
        <v>22.5</v>
      </c>
      <c r="AB2142" s="101">
        <f>IFERROR(VLOOKUP(A2142,'Competitors Links &amp; Pricings'!A:L,11,0),"")</f>
        <v>7</v>
      </c>
    </row>
    <row r="2143" spans="1:28" s="92" customFormat="1" ht="12" x14ac:dyDescent="0.25">
      <c r="A2143" s="91" t="s">
        <v>6457</v>
      </c>
      <c r="B2143" s="89">
        <v>5912.47</v>
      </c>
      <c r="C2143" s="89">
        <v>7331.46</v>
      </c>
      <c r="D2143" s="106">
        <f t="shared" si="132"/>
        <v>0.19354807910020647</v>
      </c>
      <c r="E2143" s="90">
        <f t="shared" si="133"/>
        <v>0</v>
      </c>
      <c r="F2143" s="90">
        <f t="shared" si="134"/>
        <v>8400</v>
      </c>
      <c r="G2143" s="100" t="s">
        <v>34</v>
      </c>
      <c r="H2143" s="101" t="s">
        <v>6458</v>
      </c>
      <c r="I2143" s="101" t="s">
        <v>6459</v>
      </c>
      <c r="J2143" s="101" t="s">
        <v>5218</v>
      </c>
      <c r="K2143" s="101"/>
      <c r="L2143" s="101"/>
      <c r="M2143" s="101"/>
      <c r="N2143" s="101"/>
      <c r="O2143" s="100"/>
      <c r="P2143" s="101"/>
      <c r="Q2143" s="101"/>
      <c r="R2143" s="101"/>
      <c r="S2143" s="101"/>
      <c r="T2143" s="101"/>
      <c r="U2143" s="81">
        <f t="shared" si="135"/>
        <v>0</v>
      </c>
      <c r="V2143" s="101">
        <f>IFERROR(VLOOKUP(A2143,'Competitors Links &amp; Pricings'!A:G,3,0),"")</f>
        <v>8400</v>
      </c>
      <c r="W2143" s="101" t="str">
        <f>IFERROR(VLOOKUP(A2143,'Competitors Links &amp; Pricings'!A:G,5,0),"")</f>
        <v xml:space="preserve"> </v>
      </c>
      <c r="X2143" s="101" t="str">
        <f>IFERROR(VLOOKUP(A2143,'Competitors Links &amp; Pricings'!A:G,7,0),"")</f>
        <v xml:space="preserve"> </v>
      </c>
      <c r="Y2143" s="101">
        <f>IFERROR(VLOOKUP(A2143,'Competitors Links &amp; Pricings'!A:L,8,0),"")</f>
        <v>25.5</v>
      </c>
      <c r="Z2143" s="101">
        <f>IFERROR(VLOOKUP(A2143,'Competitors Links &amp; Pricings'!A:L,9,0),"")</f>
        <v>48.5</v>
      </c>
      <c r="AA2143" s="101">
        <f>IFERROR(VLOOKUP(A2143,'Competitors Links &amp; Pricings'!A:L,10,0),"")</f>
        <v>520</v>
      </c>
      <c r="AB2143" s="101">
        <f>IFERROR(VLOOKUP(A2143,'Competitors Links &amp; Pricings'!A:L,11,0),"")</f>
        <v>28.6</v>
      </c>
    </row>
    <row r="2144" spans="1:28" s="92" customFormat="1" ht="12" x14ac:dyDescent="0.25">
      <c r="A2144" s="91" t="s">
        <v>6460</v>
      </c>
      <c r="B2144" s="89">
        <v>3409.73</v>
      </c>
      <c r="C2144" s="89">
        <v>4177.3900000000003</v>
      </c>
      <c r="D2144" s="106">
        <f t="shared" si="132"/>
        <v>0.1837654612090325</v>
      </c>
      <c r="E2144" s="90">
        <f t="shared" si="133"/>
        <v>0</v>
      </c>
      <c r="F2144" s="90">
        <f t="shared" si="134"/>
        <v>3879</v>
      </c>
      <c r="G2144" s="100" t="s">
        <v>34</v>
      </c>
      <c r="H2144" s="101" t="s">
        <v>6461</v>
      </c>
      <c r="I2144" s="101" t="s">
        <v>6462</v>
      </c>
      <c r="J2144" s="101" t="s">
        <v>5218</v>
      </c>
      <c r="K2144" s="101"/>
      <c r="L2144" s="101"/>
      <c r="M2144" s="101"/>
      <c r="N2144" s="101"/>
      <c r="O2144" s="100"/>
      <c r="P2144" s="101"/>
      <c r="Q2144" s="101"/>
      <c r="R2144" s="101"/>
      <c r="S2144" s="101"/>
      <c r="T2144" s="101"/>
      <c r="U2144" s="81">
        <f t="shared" si="135"/>
        <v>0</v>
      </c>
      <c r="V2144" s="101">
        <f>IFERROR(VLOOKUP(A2144,'Competitors Links &amp; Pricings'!A:G,3,0),"")</f>
        <v>3879</v>
      </c>
      <c r="W2144" s="101" t="str">
        <f>IFERROR(VLOOKUP(A2144,'Competitors Links &amp; Pricings'!A:G,5,0),"")</f>
        <v xml:space="preserve"> </v>
      </c>
      <c r="X2144" s="101" t="str">
        <f>IFERROR(VLOOKUP(A2144,'Competitors Links &amp; Pricings'!A:G,7,0),"")</f>
        <v xml:space="preserve"> </v>
      </c>
      <c r="Y2144" s="101">
        <f>IFERROR(VLOOKUP(A2144,'Competitors Links &amp; Pricings'!A:L,8,0),"")</f>
        <v>25.1</v>
      </c>
      <c r="Z2144" s="101">
        <f>IFERROR(VLOOKUP(A2144,'Competitors Links &amp; Pricings'!A:L,9,0),"")</f>
        <v>48.5</v>
      </c>
      <c r="AA2144" s="101">
        <f>IFERROR(VLOOKUP(A2144,'Competitors Links &amp; Pricings'!A:L,10,0),"")</f>
        <v>338</v>
      </c>
      <c r="AB2144" s="101">
        <f>IFERROR(VLOOKUP(A2144,'Competitors Links &amp; Pricings'!A:L,11,0),"")</f>
        <v>28.6</v>
      </c>
    </row>
    <row r="2145" spans="1:28" s="92" customFormat="1" ht="12" x14ac:dyDescent="0.25">
      <c r="A2145" s="91" t="s">
        <v>6463</v>
      </c>
      <c r="B2145" s="89">
        <v>4686.24</v>
      </c>
      <c r="C2145" s="89">
        <v>5882.57</v>
      </c>
      <c r="D2145" s="106">
        <f t="shared" si="132"/>
        <v>0.20336859569881871</v>
      </c>
      <c r="E2145" s="90">
        <f t="shared" si="133"/>
        <v>0</v>
      </c>
      <c r="F2145" s="90">
        <f t="shared" si="134"/>
        <v>4867</v>
      </c>
      <c r="G2145" s="100" t="s">
        <v>34</v>
      </c>
      <c r="H2145" s="101">
        <v>7163</v>
      </c>
      <c r="I2145" s="101" t="s">
        <v>6464</v>
      </c>
      <c r="J2145" s="101" t="s">
        <v>5218</v>
      </c>
      <c r="K2145" s="101"/>
      <c r="L2145" s="101"/>
      <c r="M2145" s="101"/>
      <c r="N2145" s="101"/>
      <c r="O2145" s="100"/>
      <c r="P2145" s="101"/>
      <c r="Q2145" s="101"/>
      <c r="R2145" s="101"/>
      <c r="S2145" s="101"/>
      <c r="T2145" s="101"/>
      <c r="U2145" s="81">
        <f t="shared" si="135"/>
        <v>0</v>
      </c>
      <c r="V2145" s="101">
        <f>IFERROR(VLOOKUP(A2145,'Competitors Links &amp; Pricings'!A:G,3,0),"")</f>
        <v>4867</v>
      </c>
      <c r="W2145" s="101">
        <f>IFERROR(VLOOKUP(A2145,'Competitors Links &amp; Pricings'!A:G,5,0),"")</f>
        <v>4999</v>
      </c>
      <c r="X2145" s="101">
        <f>IFERROR(VLOOKUP(A2145,'Competitors Links &amp; Pricings'!A:G,7,0),"")</f>
        <v>5857.8</v>
      </c>
      <c r="Y2145" s="101">
        <f>IFERROR(VLOOKUP(A2145,'Competitors Links &amp; Pricings'!A:L,8,0),"")</f>
        <v>25</v>
      </c>
      <c r="Z2145" s="101">
        <f>IFERROR(VLOOKUP(A2145,'Competitors Links &amp; Pricings'!A:L,9,0),"")</f>
        <v>48</v>
      </c>
      <c r="AA2145" s="101">
        <f>IFERROR(VLOOKUP(A2145,'Competitors Links &amp; Pricings'!A:L,10,0),"")</f>
        <v>460</v>
      </c>
      <c r="AB2145" s="101">
        <f>IFERROR(VLOOKUP(A2145,'Competitors Links &amp; Pricings'!A:L,11,0),"")</f>
        <v>29</v>
      </c>
    </row>
    <row r="2146" spans="1:28" s="92" customFormat="1" ht="12" x14ac:dyDescent="0.25">
      <c r="A2146" s="91" t="s">
        <v>6465</v>
      </c>
      <c r="B2146" s="89">
        <v>102.33</v>
      </c>
      <c r="C2146" s="89">
        <v>134.05000000000001</v>
      </c>
      <c r="D2146" s="106">
        <f t="shared" si="132"/>
        <v>0.23662812383439022</v>
      </c>
      <c r="E2146" s="90">
        <f t="shared" si="133"/>
        <v>0</v>
      </c>
      <c r="F2146" s="90">
        <f t="shared" si="134"/>
        <v>119.99</v>
      </c>
      <c r="G2146" s="100" t="s">
        <v>527</v>
      </c>
      <c r="H2146" s="101" t="s">
        <v>6466</v>
      </c>
      <c r="I2146" s="101" t="s">
        <v>6467</v>
      </c>
      <c r="J2146" s="101" t="s">
        <v>5218</v>
      </c>
      <c r="K2146" s="101"/>
      <c r="L2146" s="101"/>
      <c r="M2146" s="101"/>
      <c r="N2146" s="101"/>
      <c r="O2146" s="100"/>
      <c r="P2146" s="101"/>
      <c r="Q2146" s="101"/>
      <c r="R2146" s="101"/>
      <c r="S2146" s="101"/>
      <c r="T2146" s="101"/>
      <c r="U2146" s="81">
        <f t="shared" si="135"/>
        <v>0</v>
      </c>
      <c r="V2146" s="101">
        <f>IFERROR(VLOOKUP(A2146,'Competitors Links &amp; Pricings'!A:G,3,0),"")</f>
        <v>119.99</v>
      </c>
      <c r="W2146" s="101">
        <f>IFERROR(VLOOKUP(A2146,'Competitors Links &amp; Pricings'!A:G,5,0),"")</f>
        <v>149.46</v>
      </c>
      <c r="X2146" s="101">
        <f>IFERROR(VLOOKUP(A2146,'Competitors Links &amp; Pricings'!A:G,7,0),"")</f>
        <v>152.55000000000001</v>
      </c>
      <c r="Y2146" s="101">
        <f>IFERROR(VLOOKUP(A2146,'Competitors Links &amp; Pricings'!A:L,8,0),"")</f>
        <v>2.8</v>
      </c>
      <c r="Z2146" s="101">
        <f>IFERROR(VLOOKUP(A2146,'Competitors Links &amp; Pricings'!A:L,9,0),"")</f>
        <v>16.399999999999999</v>
      </c>
      <c r="AA2146" s="101">
        <f>IFERROR(VLOOKUP(A2146,'Competitors Links &amp; Pricings'!A:L,10,0),"")</f>
        <v>62.7</v>
      </c>
      <c r="AB2146" s="101">
        <f>IFERROR(VLOOKUP(A2146,'Competitors Links &amp; Pricings'!A:L,11,0),"")</f>
        <v>10</v>
      </c>
    </row>
    <row r="2147" spans="1:28" s="83" customFormat="1" ht="12" x14ac:dyDescent="0.25">
      <c r="A2147" s="81" t="s">
        <v>6468</v>
      </c>
      <c r="B2147" s="89">
        <v>247.49</v>
      </c>
      <c r="C2147" s="89">
        <v>306.87</v>
      </c>
      <c r="D2147" s="106">
        <f t="shared" si="132"/>
        <v>0.19350213445432918</v>
      </c>
      <c r="E2147" s="90">
        <f t="shared" si="133"/>
        <v>0</v>
      </c>
      <c r="F2147" s="90">
        <f t="shared" si="134"/>
        <v>291.99</v>
      </c>
      <c r="G2147" s="82" t="s">
        <v>34</v>
      </c>
      <c r="H2147" s="81">
        <v>7006</v>
      </c>
      <c r="I2147" s="81" t="s">
        <v>6469</v>
      </c>
      <c r="J2147" s="81" t="s">
        <v>5218</v>
      </c>
      <c r="K2147" s="81"/>
      <c r="L2147" s="81"/>
      <c r="M2147" s="81"/>
      <c r="N2147" s="81"/>
      <c r="O2147" s="82"/>
      <c r="P2147" s="81"/>
      <c r="Q2147" s="81"/>
      <c r="R2147" s="81"/>
      <c r="S2147" s="81"/>
      <c r="T2147" s="81"/>
      <c r="U2147" s="81">
        <f t="shared" si="135"/>
        <v>0</v>
      </c>
      <c r="V2147" s="81">
        <f>IFERROR(VLOOKUP(A2147,'Competitors Links &amp; Pricings'!A:G,3,0),"")</f>
        <v>291.99</v>
      </c>
      <c r="W2147" s="81">
        <f>IFERROR(VLOOKUP(A2147,'Competitors Links &amp; Pricings'!A:G,5,0),"")</f>
        <v>291.99</v>
      </c>
      <c r="X2147" s="81">
        <f>IFERROR(VLOOKUP(A2147,'Competitors Links &amp; Pricings'!A:G,7,0),"")</f>
        <v>367.12</v>
      </c>
      <c r="Y2147" s="81">
        <f>IFERROR(VLOOKUP(A2147,'Competitors Links &amp; Pricings'!A:L,8,0),"")</f>
        <v>7</v>
      </c>
      <c r="Z2147" s="81">
        <f>IFERROR(VLOOKUP(A2147,'Competitors Links &amp; Pricings'!A:L,9,0),"")</f>
        <v>11.39</v>
      </c>
      <c r="AA2147" s="81">
        <f>IFERROR(VLOOKUP(A2147,'Competitors Links &amp; Pricings'!A:L,10,0),"")</f>
        <v>5.8</v>
      </c>
      <c r="AB2147" s="81">
        <f>IFERROR(VLOOKUP(A2147,'Competitors Links &amp; Pricings'!A:L,11,0),"")</f>
        <v>5.3</v>
      </c>
    </row>
    <row r="2148" spans="1:28" s="92" customFormat="1" ht="12" x14ac:dyDescent="0.25">
      <c r="A2148" s="91" t="s">
        <v>6470</v>
      </c>
      <c r="B2148" s="89">
        <v>3012.32</v>
      </c>
      <c r="C2148" s="89">
        <v>3689.34</v>
      </c>
      <c r="D2148" s="106">
        <f t="shared" si="132"/>
        <v>0.1835070771465899</v>
      </c>
      <c r="E2148" s="90">
        <f t="shared" si="133"/>
        <v>0</v>
      </c>
      <c r="F2148" s="90">
        <f t="shared" si="134"/>
        <v>3315.53</v>
      </c>
      <c r="G2148" s="100" t="s">
        <v>34</v>
      </c>
      <c r="H2148" s="101">
        <v>7173</v>
      </c>
      <c r="I2148" s="101" t="s">
        <v>6471</v>
      </c>
      <c r="J2148" s="101" t="s">
        <v>5218</v>
      </c>
      <c r="K2148" s="101"/>
      <c r="L2148" s="101"/>
      <c r="M2148" s="101"/>
      <c r="N2148" s="101"/>
      <c r="O2148" s="100"/>
      <c r="P2148" s="101"/>
      <c r="Q2148" s="101"/>
      <c r="R2148" s="101"/>
      <c r="S2148" s="101"/>
      <c r="T2148" s="101"/>
      <c r="U2148" s="81">
        <f t="shared" si="135"/>
        <v>0</v>
      </c>
      <c r="V2148" s="101">
        <f>IFERROR(VLOOKUP(A2148,'Competitors Links &amp; Pricings'!A:G,3,0),"")</f>
        <v>3315.53</v>
      </c>
      <c r="W2148" s="101">
        <f>IFERROR(VLOOKUP(A2148,'Competitors Links &amp; Pricings'!A:G,5,0),"")</f>
        <v>3441.85</v>
      </c>
      <c r="X2148" s="101" t="str">
        <f>IFERROR(VLOOKUP(A2148,'Competitors Links &amp; Pricings'!A:G,7,0),"")</f>
        <v xml:space="preserve"> </v>
      </c>
      <c r="Y2148" s="101">
        <f>IFERROR(VLOOKUP(A2148,'Competitors Links &amp; Pricings'!A:L,8,0),"")</f>
        <v>25.1</v>
      </c>
      <c r="Z2148" s="101">
        <f>IFERROR(VLOOKUP(A2148,'Competitors Links &amp; Pricings'!A:L,9,0),"")</f>
        <v>48.5</v>
      </c>
      <c r="AA2148" s="101">
        <f>IFERROR(VLOOKUP(A2148,'Competitors Links &amp; Pricings'!A:L,10,0),"")</f>
        <v>385</v>
      </c>
      <c r="AB2148" s="101">
        <f>IFERROR(VLOOKUP(A2148,'Competitors Links &amp; Pricings'!A:L,11,0),"")</f>
        <v>28.6</v>
      </c>
    </row>
    <row r="2149" spans="1:28" s="92" customFormat="1" ht="12" x14ac:dyDescent="0.25">
      <c r="A2149" s="91" t="s">
        <v>6472</v>
      </c>
      <c r="B2149" s="89">
        <v>2575.86</v>
      </c>
      <c r="C2149" s="89">
        <v>3215</v>
      </c>
      <c r="D2149" s="106">
        <f t="shared" si="132"/>
        <v>0.19879937791601862</v>
      </c>
      <c r="E2149" s="90">
        <f t="shared" si="133"/>
        <v>0</v>
      </c>
      <c r="F2149" s="90">
        <f t="shared" si="134"/>
        <v>3217</v>
      </c>
      <c r="G2149" s="100" t="s">
        <v>34</v>
      </c>
      <c r="H2149" s="101">
        <v>7171</v>
      </c>
      <c r="I2149" s="101" t="s">
        <v>6473</v>
      </c>
      <c r="J2149" s="101" t="s">
        <v>5218</v>
      </c>
      <c r="K2149" s="101"/>
      <c r="L2149" s="101"/>
      <c r="M2149" s="101"/>
      <c r="N2149" s="101"/>
      <c r="O2149" s="100"/>
      <c r="P2149" s="101"/>
      <c r="Q2149" s="101"/>
      <c r="R2149" s="101"/>
      <c r="S2149" s="101"/>
      <c r="T2149" s="101"/>
      <c r="U2149" s="81">
        <f t="shared" si="135"/>
        <v>0</v>
      </c>
      <c r="V2149" s="101">
        <f>IFERROR(VLOOKUP(A2149,'Competitors Links &amp; Pricings'!A:G,3,0),"")</f>
        <v>3217</v>
      </c>
      <c r="W2149" s="101">
        <f>IFERROR(VLOOKUP(A2149,'Competitors Links &amp; Pricings'!A:G,5,0),"")</f>
        <v>4228.99</v>
      </c>
      <c r="X2149" s="101">
        <f>IFERROR(VLOOKUP(A2149,'Competitors Links &amp; Pricings'!A:G,7,0),"")</f>
        <v>3471.12</v>
      </c>
      <c r="Y2149" s="101">
        <f>IFERROR(VLOOKUP(A2149,'Competitors Links &amp; Pricings'!A:L,8,0),"")</f>
        <v>25.1</v>
      </c>
      <c r="Z2149" s="101">
        <f>IFERROR(VLOOKUP(A2149,'Competitors Links &amp; Pricings'!A:L,9,0),"")</f>
        <v>48.5</v>
      </c>
      <c r="AA2149" s="101">
        <f>IFERROR(VLOOKUP(A2149,'Competitors Links &amp; Pricings'!A:L,10,0),"")</f>
        <v>448</v>
      </c>
      <c r="AB2149" s="101">
        <f>IFERROR(VLOOKUP(A2149,'Competitors Links &amp; Pricings'!A:L,11,0),"")</f>
        <v>28.6</v>
      </c>
    </row>
    <row r="2150" spans="1:28" s="83" customFormat="1" ht="12" x14ac:dyDescent="0.25">
      <c r="A2150" s="81" t="s">
        <v>6474</v>
      </c>
      <c r="B2150" s="89">
        <v>236.81</v>
      </c>
      <c r="C2150" s="89">
        <v>288</v>
      </c>
      <c r="D2150" s="106">
        <f t="shared" si="132"/>
        <v>0.17774305555555556</v>
      </c>
      <c r="E2150" s="90">
        <f t="shared" si="133"/>
        <v>0</v>
      </c>
      <c r="F2150" s="90">
        <f t="shared" si="134"/>
        <v>232</v>
      </c>
      <c r="G2150" s="82" t="s">
        <v>34</v>
      </c>
      <c r="H2150" s="81" t="s">
        <v>6475</v>
      </c>
      <c r="I2150" s="81" t="s">
        <v>6476</v>
      </c>
      <c r="J2150" s="81" t="s">
        <v>6387</v>
      </c>
      <c r="K2150" s="81"/>
      <c r="L2150" s="81"/>
      <c r="M2150" s="81"/>
      <c r="N2150" s="81"/>
      <c r="O2150" s="82"/>
      <c r="P2150" s="81"/>
      <c r="Q2150" s="81"/>
      <c r="R2150" s="81"/>
      <c r="S2150" s="81"/>
      <c r="T2150" s="81"/>
      <c r="U2150" s="81">
        <f t="shared" si="135"/>
        <v>0</v>
      </c>
      <c r="V2150" s="81">
        <f>IFERROR(VLOOKUP(A2150,'Competitors Links &amp; Pricings'!A:G,3,0),"")</f>
        <v>232</v>
      </c>
      <c r="W2150" s="81">
        <f>IFERROR(VLOOKUP(A2150,'Competitors Links &amp; Pricings'!A:G,5,0),"")</f>
        <v>253.73</v>
      </c>
      <c r="X2150" s="81">
        <f>IFERROR(VLOOKUP(A2150,'Competitors Links &amp; Pricings'!A:G,7,0),"")</f>
        <v>439</v>
      </c>
      <c r="Y2150" s="81">
        <f>IFERROR(VLOOKUP(A2150,'Competitors Links &amp; Pricings'!A:L,8,0),"")</f>
        <v>9.75</v>
      </c>
      <c r="Z2150" s="81">
        <f>IFERROR(VLOOKUP(A2150,'Competitors Links &amp; Pricings'!A:L,9,0),"")</f>
        <v>3</v>
      </c>
      <c r="AA2150" s="81">
        <f>IFERROR(VLOOKUP(A2150,'Competitors Links &amp; Pricings'!A:L,10,0),"")</f>
        <v>2.13</v>
      </c>
      <c r="AB2150" s="81">
        <f>IFERROR(VLOOKUP(A2150,'Competitors Links &amp; Pricings'!A:L,11,0),"")</f>
        <v>7</v>
      </c>
    </row>
    <row r="2151" spans="1:28" s="83" customFormat="1" ht="12" x14ac:dyDescent="0.25">
      <c r="A2151" s="81" t="s">
        <v>6477</v>
      </c>
      <c r="B2151" s="89">
        <v>2347.7600000000002</v>
      </c>
      <c r="C2151" s="89">
        <v>2905</v>
      </c>
      <c r="D2151" s="106">
        <f t="shared" si="132"/>
        <v>0.19182099827882954</v>
      </c>
      <c r="E2151" s="90">
        <f t="shared" si="133"/>
        <v>0</v>
      </c>
      <c r="F2151" s="90">
        <f t="shared" si="134"/>
        <v>2908.79</v>
      </c>
      <c r="G2151" s="82" t="s">
        <v>34</v>
      </c>
      <c r="H2151" s="81" t="s">
        <v>6478</v>
      </c>
      <c r="I2151" s="81" t="s">
        <v>6479</v>
      </c>
      <c r="J2151" s="81" t="s">
        <v>5218</v>
      </c>
      <c r="K2151" s="81"/>
      <c r="L2151" s="81"/>
      <c r="M2151" s="81"/>
      <c r="N2151" s="81"/>
      <c r="O2151" s="82"/>
      <c r="P2151" s="81"/>
      <c r="Q2151" s="81"/>
      <c r="R2151" s="81"/>
      <c r="S2151" s="81"/>
      <c r="T2151" s="81"/>
      <c r="U2151" s="81">
        <f t="shared" si="135"/>
        <v>0</v>
      </c>
      <c r="V2151" s="81">
        <f>IFERROR(VLOOKUP(A2151,'Competitors Links &amp; Pricings'!A:G,3,0),"")</f>
        <v>2908.79</v>
      </c>
      <c r="W2151" s="81" t="str">
        <f>IFERROR(VLOOKUP(A2151,'Competitors Links &amp; Pricings'!A:G,5,0),"")</f>
        <v xml:space="preserve"> </v>
      </c>
      <c r="X2151" s="81" t="str">
        <f>IFERROR(VLOOKUP(A2151,'Competitors Links &amp; Pricings'!A:G,7,0),"")</f>
        <v xml:space="preserve"> </v>
      </c>
      <c r="Y2151" s="81">
        <f>IFERROR(VLOOKUP(A2151,'Competitors Links &amp; Pricings'!A:L,8,0),"")</f>
        <v>52</v>
      </c>
      <c r="Z2151" s="81">
        <f>IFERROR(VLOOKUP(A2151,'Competitors Links &amp; Pricings'!A:L,9,0),"")</f>
        <v>25</v>
      </c>
      <c r="AA2151" s="81">
        <f>IFERROR(VLOOKUP(A2151,'Competitors Links &amp; Pricings'!A:L,10,0),"")</f>
        <v>126</v>
      </c>
      <c r="AB2151" s="81">
        <f>IFERROR(VLOOKUP(A2151,'Competitors Links &amp; Pricings'!A:L,11,0),"")</f>
        <v>16</v>
      </c>
    </row>
    <row r="2152" spans="1:28" s="83" customFormat="1" ht="12" x14ac:dyDescent="0.25">
      <c r="A2152" s="81" t="s">
        <v>6480</v>
      </c>
      <c r="B2152" s="89">
        <v>888.31</v>
      </c>
      <c r="C2152" s="89">
        <v>1054.43</v>
      </c>
      <c r="D2152" s="106">
        <f t="shared" si="132"/>
        <v>0.15754483465000058</v>
      </c>
      <c r="E2152" s="90">
        <f t="shared" si="133"/>
        <v>0</v>
      </c>
      <c r="F2152" s="90">
        <f t="shared" si="134"/>
        <v>999</v>
      </c>
      <c r="G2152" s="82" t="s">
        <v>34</v>
      </c>
      <c r="H2152" s="81">
        <v>8009</v>
      </c>
      <c r="I2152" s="81" t="s">
        <v>6481</v>
      </c>
      <c r="J2152" s="81" t="s">
        <v>5218</v>
      </c>
      <c r="K2152" s="81"/>
      <c r="L2152" s="81"/>
      <c r="M2152" s="81"/>
      <c r="N2152" s="81"/>
      <c r="O2152" s="82"/>
      <c r="P2152" s="81"/>
      <c r="Q2152" s="81"/>
      <c r="R2152" s="81"/>
      <c r="S2152" s="81"/>
      <c r="T2152" s="81"/>
      <c r="U2152" s="81">
        <f t="shared" si="135"/>
        <v>0</v>
      </c>
      <c r="V2152" s="81">
        <f>IFERROR(VLOOKUP(A2152,'Competitors Links &amp; Pricings'!A:G,3,0),"")</f>
        <v>999</v>
      </c>
      <c r="W2152" s="81" t="str">
        <f>IFERROR(VLOOKUP(A2152,'Competitors Links &amp; Pricings'!A:G,5,0),"")</f>
        <v xml:space="preserve"> </v>
      </c>
      <c r="X2152" s="81" t="str">
        <f>IFERROR(VLOOKUP(A2152,'Competitors Links &amp; Pricings'!A:G,7,0),"")</f>
        <v xml:space="preserve"> </v>
      </c>
      <c r="Y2152" s="81">
        <f>IFERROR(VLOOKUP(A2152,'Competitors Links &amp; Pricings'!A:L,8,0),"")</f>
        <v>27</v>
      </c>
      <c r="Z2152" s="81">
        <f>IFERROR(VLOOKUP(A2152,'Competitors Links &amp; Pricings'!A:L,9,0),"")</f>
        <v>27.2</v>
      </c>
      <c r="AA2152" s="81">
        <f>IFERROR(VLOOKUP(A2152,'Competitors Links &amp; Pricings'!A:L,10,0),"")</f>
        <v>13.23</v>
      </c>
      <c r="AB2152" s="81">
        <f>IFERROR(VLOOKUP(A2152,'Competitors Links &amp; Pricings'!A:L,11,0),"")</f>
        <v>26.5</v>
      </c>
    </row>
    <row r="2153" spans="1:28" s="92" customFormat="1" ht="12" x14ac:dyDescent="0.25">
      <c r="A2153" s="91" t="s">
        <v>6482</v>
      </c>
      <c r="B2153" s="89">
        <v>4331.6499999999996</v>
      </c>
      <c r="C2153" s="89">
        <v>5447.1</v>
      </c>
      <c r="D2153" s="106">
        <f t="shared" si="132"/>
        <v>0.20477868957794068</v>
      </c>
      <c r="E2153" s="90">
        <f t="shared" si="133"/>
        <v>0</v>
      </c>
      <c r="F2153" s="90">
        <f t="shared" si="134"/>
        <v>5397</v>
      </c>
      <c r="G2153" s="100" t="s">
        <v>34</v>
      </c>
      <c r="H2153" s="101" t="s">
        <v>6483</v>
      </c>
      <c r="I2153" s="101" t="s">
        <v>6484</v>
      </c>
      <c r="J2153" s="101" t="s">
        <v>5218</v>
      </c>
      <c r="K2153" s="101"/>
      <c r="L2153" s="101"/>
      <c r="M2153" s="101"/>
      <c r="N2153" s="101"/>
      <c r="O2153" s="100"/>
      <c r="P2153" s="101"/>
      <c r="Q2153" s="101"/>
      <c r="R2153" s="101"/>
      <c r="S2153" s="101"/>
      <c r="T2153" s="101"/>
      <c r="U2153" s="81">
        <f t="shared" si="135"/>
        <v>0</v>
      </c>
      <c r="V2153" s="101">
        <f>IFERROR(VLOOKUP(A2153,'Competitors Links &amp; Pricings'!A:G,3,0),"")</f>
        <v>5397</v>
      </c>
      <c r="W2153" s="101">
        <f>IFERROR(VLOOKUP(A2153,'Competitors Links &amp; Pricings'!A:G,5,0),"")</f>
        <v>5499</v>
      </c>
      <c r="X2153" s="101">
        <f>IFERROR(VLOOKUP(A2153,'Competitors Links &amp; Pricings'!A:G,7,0),"")</f>
        <v>8923.66</v>
      </c>
      <c r="Y2153" s="101">
        <f>IFERROR(VLOOKUP(A2153,'Competitors Links &amp; Pricings'!A:L,8,0),"")</f>
        <v>50</v>
      </c>
      <c r="Z2153" s="101">
        <f>IFERROR(VLOOKUP(A2153,'Competitors Links &amp; Pricings'!A:L,9,0),"")</f>
        <v>27</v>
      </c>
      <c r="AA2153" s="101">
        <f>IFERROR(VLOOKUP(A2153,'Competitors Links &amp; Pricings'!A:L,10,0),"")</f>
        <v>525</v>
      </c>
      <c r="AB2153" s="101">
        <f>IFERROR(VLOOKUP(A2153,'Competitors Links &amp; Pricings'!A:L,11,0),"")</f>
        <v>44</v>
      </c>
    </row>
    <row r="2154" spans="1:28" s="83" customFormat="1" ht="12" x14ac:dyDescent="0.25">
      <c r="A2154" s="81" t="s">
        <v>6485</v>
      </c>
      <c r="B2154" s="89">
        <v>129.47999999999999</v>
      </c>
      <c r="C2154" s="89">
        <v>163.68</v>
      </c>
      <c r="D2154" s="106">
        <f t="shared" si="132"/>
        <v>0.20894428152492678</v>
      </c>
      <c r="E2154" s="90">
        <f t="shared" si="133"/>
        <v>0</v>
      </c>
      <c r="F2154" s="90">
        <f t="shared" si="134"/>
        <v>153</v>
      </c>
      <c r="G2154" s="82" t="s">
        <v>34</v>
      </c>
      <c r="H2154" s="81">
        <v>7000</v>
      </c>
      <c r="I2154" s="81" t="s">
        <v>6486</v>
      </c>
      <c r="J2154" s="81" t="s">
        <v>5218</v>
      </c>
      <c r="K2154" s="81"/>
      <c r="L2154" s="81"/>
      <c r="M2154" s="81"/>
      <c r="N2154" s="81"/>
      <c r="O2154" s="82"/>
      <c r="P2154" s="81"/>
      <c r="Q2154" s="81"/>
      <c r="R2154" s="81"/>
      <c r="S2154" s="81"/>
      <c r="T2154" s="81"/>
      <c r="U2154" s="81">
        <f t="shared" si="135"/>
        <v>0</v>
      </c>
      <c r="V2154" s="81">
        <f>IFERROR(VLOOKUP(A2154,'Competitors Links &amp; Pricings'!A:G,3,0),"")</f>
        <v>153</v>
      </c>
      <c r="W2154" s="81">
        <f>IFERROR(VLOOKUP(A2154,'Competitors Links &amp; Pricings'!A:G,5,0),"")</f>
        <v>172.99</v>
      </c>
      <c r="X2154" s="81" t="str">
        <f>IFERROR(VLOOKUP(A2154,'Competitors Links &amp; Pricings'!A:G,7,0),"")</f>
        <v xml:space="preserve"> </v>
      </c>
      <c r="Y2154" s="81">
        <f>IFERROR(VLOOKUP(A2154,'Competitors Links &amp; Pricings'!A:L,8,0),"")</f>
        <v>7.06</v>
      </c>
      <c r="Z2154" s="81">
        <f>IFERROR(VLOOKUP(A2154,'Competitors Links &amp; Pricings'!A:L,9,0),"")</f>
        <v>6.17</v>
      </c>
      <c r="AA2154" s="81">
        <f>IFERROR(VLOOKUP(A2154,'Competitors Links &amp; Pricings'!A:L,10,0),"")</f>
        <v>2</v>
      </c>
      <c r="AB2154" s="81">
        <f>IFERROR(VLOOKUP(A2154,'Competitors Links &amp; Pricings'!A:L,11,0),"")</f>
        <v>3.7</v>
      </c>
    </row>
    <row r="2155" spans="1:28" s="92" customFormat="1" ht="12" x14ac:dyDescent="0.25">
      <c r="A2155" s="91" t="s">
        <v>6487</v>
      </c>
      <c r="B2155" s="89">
        <v>672.64</v>
      </c>
      <c r="C2155" s="89">
        <v>820.99</v>
      </c>
      <c r="D2155" s="106">
        <f t="shared" si="132"/>
        <v>0.18069647620555673</v>
      </c>
      <c r="E2155" s="90">
        <f t="shared" si="133"/>
        <v>0</v>
      </c>
      <c r="F2155" s="90">
        <f t="shared" si="134"/>
        <v>689</v>
      </c>
      <c r="G2155" s="100" t="s">
        <v>262</v>
      </c>
      <c r="H2155" s="101" t="s">
        <v>6488</v>
      </c>
      <c r="I2155" s="101" t="s">
        <v>6489</v>
      </c>
      <c r="J2155" s="101" t="s">
        <v>5218</v>
      </c>
      <c r="K2155" s="101"/>
      <c r="L2155" s="101"/>
      <c r="M2155" s="101"/>
      <c r="N2155" s="101"/>
      <c r="O2155" s="100"/>
      <c r="P2155" s="101"/>
      <c r="Q2155" s="101"/>
      <c r="R2155" s="101"/>
      <c r="S2155" s="101"/>
      <c r="T2155" s="101"/>
      <c r="U2155" s="81">
        <f t="shared" si="135"/>
        <v>0</v>
      </c>
      <c r="V2155" s="101">
        <f>IFERROR(VLOOKUP(A2155,'Competitors Links &amp; Pricings'!A:G,3,0),"")</f>
        <v>689</v>
      </c>
      <c r="W2155" s="101">
        <f>IFERROR(VLOOKUP(A2155,'Competitors Links &amp; Pricings'!A:G,5,0),"")</f>
        <v>709</v>
      </c>
      <c r="X2155" s="101">
        <f>IFERROR(VLOOKUP(A2155,'Competitors Links &amp; Pricings'!A:G,7,0),"")</f>
        <v>826.88</v>
      </c>
      <c r="Y2155" s="101">
        <f>IFERROR(VLOOKUP(A2155,'Competitors Links &amp; Pricings'!A:L,8,0),"")</f>
        <v>14.6</v>
      </c>
      <c r="Z2155" s="101">
        <f>IFERROR(VLOOKUP(A2155,'Competitors Links &amp; Pricings'!A:L,9,0),"")</f>
        <v>20</v>
      </c>
      <c r="AA2155" s="101">
        <f>IFERROR(VLOOKUP(A2155,'Competitors Links &amp; Pricings'!A:L,10,0),"")</f>
        <v>22.5</v>
      </c>
      <c r="AB2155" s="101">
        <f>IFERROR(VLOOKUP(A2155,'Competitors Links &amp; Pricings'!A:L,11,0),"")</f>
        <v>7</v>
      </c>
    </row>
    <row r="2156" spans="1:28" s="92" customFormat="1" ht="12" x14ac:dyDescent="0.25">
      <c r="A2156" s="91" t="s">
        <v>6490</v>
      </c>
      <c r="B2156" s="89">
        <v>125.47</v>
      </c>
      <c r="C2156" s="89">
        <v>158</v>
      </c>
      <c r="D2156" s="106">
        <f t="shared" si="132"/>
        <v>0.20588607594936709</v>
      </c>
      <c r="E2156" s="90">
        <f t="shared" si="133"/>
        <v>0</v>
      </c>
      <c r="F2156" s="90">
        <f t="shared" si="134"/>
        <v>96.5</v>
      </c>
      <c r="G2156" s="100" t="s">
        <v>34</v>
      </c>
      <c r="H2156" s="101">
        <v>5819</v>
      </c>
      <c r="I2156" s="101" t="s">
        <v>6491</v>
      </c>
      <c r="J2156" s="101" t="s">
        <v>5218</v>
      </c>
      <c r="K2156" s="101"/>
      <c r="L2156" s="101"/>
      <c r="M2156" s="101"/>
      <c r="N2156" s="101"/>
      <c r="O2156" s="100"/>
      <c r="P2156" s="101"/>
      <c r="Q2156" s="101"/>
      <c r="R2156" s="101"/>
      <c r="S2156" s="101"/>
      <c r="T2156" s="101"/>
      <c r="U2156" s="81">
        <f t="shared" si="135"/>
        <v>0</v>
      </c>
      <c r="V2156" s="101">
        <f>IFERROR(VLOOKUP(A2156,'Competitors Links &amp; Pricings'!A:G,3,0),"")</f>
        <v>121.91</v>
      </c>
      <c r="W2156" s="101">
        <f>IFERROR(VLOOKUP(A2156,'Competitors Links &amp; Pricings'!A:G,5,0),"")</f>
        <v>96.5</v>
      </c>
      <c r="X2156" s="101" t="str">
        <f>IFERROR(VLOOKUP(A2156,'Competitors Links &amp; Pricings'!A:G,7,0),"")</f>
        <v xml:space="preserve"> </v>
      </c>
      <c r="Y2156" s="101">
        <f>IFERROR(VLOOKUP(A2156,'Competitors Links &amp; Pricings'!A:L,8,0),"")</f>
        <v>7.3</v>
      </c>
      <c r="Z2156" s="101">
        <f>IFERROR(VLOOKUP(A2156,'Competitors Links &amp; Pricings'!A:L,9,0),"")</f>
        <v>9</v>
      </c>
      <c r="AA2156" s="101">
        <f>IFERROR(VLOOKUP(A2156,'Competitors Links &amp; Pricings'!A:L,10,0),"")</f>
        <v>30</v>
      </c>
      <c r="AB2156" s="101">
        <f>IFERROR(VLOOKUP(A2156,'Competitors Links &amp; Pricings'!A:L,11,0),"")</f>
        <v>8.6999999999999993</v>
      </c>
    </row>
    <row r="2157" spans="1:28" s="83" customFormat="1" ht="12" x14ac:dyDescent="0.25">
      <c r="A2157" s="81" t="s">
        <v>6492</v>
      </c>
      <c r="B2157" s="89">
        <v>64.52</v>
      </c>
      <c r="C2157" s="89">
        <v>85</v>
      </c>
      <c r="D2157" s="106">
        <f t="shared" si="132"/>
        <v>0.24094117647058827</v>
      </c>
      <c r="E2157" s="90">
        <f t="shared" si="133"/>
        <v>0</v>
      </c>
      <c r="F2157" s="90">
        <f t="shared" si="134"/>
        <v>541</v>
      </c>
      <c r="G2157" s="82" t="s">
        <v>34</v>
      </c>
      <c r="H2157" s="81" t="s">
        <v>6493</v>
      </c>
      <c r="I2157" s="81" t="s">
        <v>6494</v>
      </c>
      <c r="J2157" s="81" t="s">
        <v>135</v>
      </c>
      <c r="K2157" s="81"/>
      <c r="L2157" s="81"/>
      <c r="M2157" s="81"/>
      <c r="N2157" s="81"/>
      <c r="O2157" s="82"/>
      <c r="P2157" s="81"/>
      <c r="Q2157" s="81"/>
      <c r="R2157" s="81"/>
      <c r="S2157" s="81"/>
      <c r="T2157" s="81"/>
      <c r="U2157" s="81">
        <f t="shared" si="135"/>
        <v>0</v>
      </c>
      <c r="V2157" s="81">
        <f>IFERROR(VLOOKUP(A2157,'Competitors Links &amp; Pricings'!A:G,3,0),"")</f>
        <v>541</v>
      </c>
      <c r="W2157" s="81">
        <f>IFERROR(VLOOKUP(A2157,'Competitors Links &amp; Pricings'!A:G,5,0),"")</f>
        <v>670</v>
      </c>
      <c r="X2157" s="81">
        <f>IFERROR(VLOOKUP(A2157,'Competitors Links &amp; Pricings'!A:G,7,0),"")</f>
        <v>700.48</v>
      </c>
      <c r="Y2157" s="81">
        <f>IFERROR(VLOOKUP(A2157,'Competitors Links &amp; Pricings'!A:L,8,0),"")</f>
        <v>9</v>
      </c>
      <c r="Z2157" s="81">
        <f>IFERROR(VLOOKUP(A2157,'Competitors Links &amp; Pricings'!A:L,9,0),"")</f>
        <v>168</v>
      </c>
      <c r="AA2157" s="81">
        <f>IFERROR(VLOOKUP(A2157,'Competitors Links &amp; Pricings'!A:L,10,0),"")</f>
        <v>10</v>
      </c>
      <c r="AB2157" s="81">
        <f>IFERROR(VLOOKUP(A2157,'Competitors Links &amp; Pricings'!A:L,11,0),"")</f>
        <v>3</v>
      </c>
    </row>
    <row r="2158" spans="1:28" s="83" customFormat="1" ht="12" x14ac:dyDescent="0.25">
      <c r="A2158" s="81" t="s">
        <v>6495</v>
      </c>
      <c r="B2158" s="89">
        <v>655.84</v>
      </c>
      <c r="C2158" s="89">
        <v>823.6</v>
      </c>
      <c r="D2158" s="106">
        <f t="shared" si="132"/>
        <v>0.20369111219038366</v>
      </c>
      <c r="E2158" s="90">
        <f t="shared" si="133"/>
        <v>0</v>
      </c>
      <c r="F2158" s="90">
        <f t="shared" si="134"/>
        <v>866.95</v>
      </c>
      <c r="G2158" s="82" t="s">
        <v>34</v>
      </c>
      <c r="H2158" s="81" t="s">
        <v>6496</v>
      </c>
      <c r="I2158" s="81" t="s">
        <v>6497</v>
      </c>
      <c r="J2158" s="81" t="s">
        <v>5218</v>
      </c>
      <c r="K2158" s="81"/>
      <c r="L2158" s="81"/>
      <c r="M2158" s="81"/>
      <c r="N2158" s="81"/>
      <c r="O2158" s="82"/>
      <c r="P2158" s="81"/>
      <c r="Q2158" s="81"/>
      <c r="R2158" s="81"/>
      <c r="S2158" s="81"/>
      <c r="T2158" s="81"/>
      <c r="U2158" s="81">
        <f t="shared" si="135"/>
        <v>0</v>
      </c>
      <c r="V2158" s="81">
        <f>IFERROR(VLOOKUP(A2158,'Competitors Links &amp; Pricings'!A:G,3,0),"")</f>
        <v>923.99</v>
      </c>
      <c r="W2158" s="81">
        <f>IFERROR(VLOOKUP(A2158,'Competitors Links &amp; Pricings'!A:G,5,0),"")</f>
        <v>866.95</v>
      </c>
      <c r="X2158" s="81" t="str">
        <f>IFERROR(VLOOKUP(A2158,'Competitors Links &amp; Pricings'!A:G,7,0),"")</f>
        <v xml:space="preserve"> </v>
      </c>
      <c r="Y2158" s="81">
        <f>IFERROR(VLOOKUP(A2158,'Competitors Links &amp; Pricings'!A:L,8,0),"")</f>
        <v>21</v>
      </c>
      <c r="Z2158" s="81">
        <f>IFERROR(VLOOKUP(A2158,'Competitors Links &amp; Pricings'!A:L,9,0),"")</f>
        <v>16</v>
      </c>
      <c r="AA2158" s="81">
        <f>IFERROR(VLOOKUP(A2158,'Competitors Links &amp; Pricings'!A:L,10,0),"")</f>
        <v>20</v>
      </c>
      <c r="AB2158" s="81">
        <f>IFERROR(VLOOKUP(A2158,'Competitors Links &amp; Pricings'!A:L,11,0),"")</f>
        <v>9</v>
      </c>
    </row>
    <row r="2159" spans="1:28" s="83" customFormat="1" ht="12" x14ac:dyDescent="0.25">
      <c r="A2159" s="81" t="s">
        <v>6498</v>
      </c>
      <c r="B2159" s="89">
        <v>2.76</v>
      </c>
      <c r="C2159" s="89">
        <v>3.3</v>
      </c>
      <c r="D2159" s="106">
        <f t="shared" si="132"/>
        <v>0.16363636363636366</v>
      </c>
      <c r="E2159" s="90">
        <f t="shared" si="133"/>
        <v>0</v>
      </c>
      <c r="F2159" s="90">
        <f t="shared" si="134"/>
        <v>3.07</v>
      </c>
      <c r="G2159" s="82" t="s">
        <v>34</v>
      </c>
      <c r="H2159" s="81" t="s">
        <v>6499</v>
      </c>
      <c r="I2159" s="81" t="s">
        <v>6500</v>
      </c>
      <c r="J2159" s="81" t="s">
        <v>135</v>
      </c>
      <c r="K2159" s="81"/>
      <c r="L2159" s="81"/>
      <c r="M2159" s="81"/>
      <c r="N2159" s="81"/>
      <c r="O2159" s="82"/>
      <c r="P2159" s="81"/>
      <c r="Q2159" s="81"/>
      <c r="R2159" s="81"/>
      <c r="S2159" s="81"/>
      <c r="T2159" s="81"/>
      <c r="U2159" s="81">
        <f t="shared" si="135"/>
        <v>0</v>
      </c>
      <c r="V2159" s="81">
        <f>IFERROR(VLOOKUP(A2159,'Competitors Links &amp; Pricings'!A:G,3,0),"")</f>
        <v>3.7</v>
      </c>
      <c r="W2159" s="81">
        <f>IFERROR(VLOOKUP(A2159,'Competitors Links &amp; Pricings'!A:G,5,0),"")</f>
        <v>3.07</v>
      </c>
      <c r="X2159" s="81">
        <f>IFERROR(VLOOKUP(A2159,'Competitors Links &amp; Pricings'!A:G,7,0),"")</f>
        <v>3.91</v>
      </c>
      <c r="Y2159" s="81">
        <f>IFERROR(VLOOKUP(A2159,'Competitors Links &amp; Pricings'!A:L,8,0),"")</f>
        <v>5.6</v>
      </c>
      <c r="Z2159" s="81">
        <f>IFERROR(VLOOKUP(A2159,'Competitors Links &amp; Pricings'!A:L,9,0),"")</f>
        <v>9.44</v>
      </c>
      <c r="AA2159" s="81">
        <f>IFERROR(VLOOKUP(A2159,'Competitors Links &amp; Pricings'!A:L,10,0),"")</f>
        <v>0.11</v>
      </c>
      <c r="AB2159" s="81">
        <f>IFERROR(VLOOKUP(A2159,'Competitors Links &amp; Pricings'!A:L,11,0),"")</f>
        <v>1.37</v>
      </c>
    </row>
    <row r="2160" spans="1:28" s="83" customFormat="1" ht="12" x14ac:dyDescent="0.25">
      <c r="A2160" s="81" t="s">
        <v>6501</v>
      </c>
      <c r="B2160" s="89">
        <v>10</v>
      </c>
      <c r="C2160" s="89">
        <v>11.8</v>
      </c>
      <c r="D2160" s="106">
        <f t="shared" si="132"/>
        <v>0.15254237288135597</v>
      </c>
      <c r="E2160" s="90">
        <f t="shared" si="133"/>
        <v>0</v>
      </c>
      <c r="F2160" s="90">
        <f t="shared" si="134"/>
        <v>12.07</v>
      </c>
      <c r="G2160" s="82" t="s">
        <v>60</v>
      </c>
      <c r="H2160" s="81" t="s">
        <v>6502</v>
      </c>
      <c r="I2160" s="81" t="s">
        <v>6503</v>
      </c>
      <c r="J2160" s="81" t="s">
        <v>169</v>
      </c>
      <c r="K2160" s="81"/>
      <c r="L2160" s="81"/>
      <c r="M2160" s="81"/>
      <c r="N2160" s="81"/>
      <c r="O2160" s="82"/>
      <c r="P2160" s="81"/>
      <c r="Q2160" s="81"/>
      <c r="R2160" s="81"/>
      <c r="S2160" s="81"/>
      <c r="T2160" s="81"/>
      <c r="U2160" s="81">
        <f t="shared" si="135"/>
        <v>0</v>
      </c>
      <c r="V2160" s="81">
        <f>IFERROR(VLOOKUP(A2160,'Competitors Links &amp; Pricings'!A:G,3,0),"")</f>
        <v>14.7</v>
      </c>
      <c r="W2160" s="81">
        <f>IFERROR(VLOOKUP(A2160,'Competitors Links &amp; Pricings'!A:G,5,0),"")</f>
        <v>12.07</v>
      </c>
      <c r="X2160" s="81">
        <f>IFERROR(VLOOKUP(A2160,'Competitors Links &amp; Pricings'!A:G,7,0),"")</f>
        <v>13.62</v>
      </c>
      <c r="Y2160" s="81">
        <f>IFERROR(VLOOKUP(A2160,'Competitors Links &amp; Pricings'!A:L,8,0),"")</f>
        <v>8</v>
      </c>
      <c r="Z2160" s="81">
        <f>IFERROR(VLOOKUP(A2160,'Competitors Links &amp; Pricings'!A:L,9,0),"")</f>
        <v>10</v>
      </c>
      <c r="AA2160" s="81">
        <f>IFERROR(VLOOKUP(A2160,'Competitors Links &amp; Pricings'!A:L,10,0),"")</f>
        <v>0.3</v>
      </c>
      <c r="AB2160" s="81">
        <f>IFERROR(VLOOKUP(A2160,'Competitors Links &amp; Pricings'!A:L,11,0),"")</f>
        <v>1</v>
      </c>
    </row>
    <row r="2161" spans="1:28" s="83" customFormat="1" ht="12" x14ac:dyDescent="0.25">
      <c r="A2161" s="81" t="s">
        <v>6504</v>
      </c>
      <c r="B2161" s="89">
        <v>9.6</v>
      </c>
      <c r="C2161" s="89">
        <v>12.78</v>
      </c>
      <c r="D2161" s="106">
        <f t="shared" si="132"/>
        <v>0.24882629107981219</v>
      </c>
      <c r="E2161" s="90">
        <f t="shared" si="133"/>
        <v>0</v>
      </c>
      <c r="F2161" s="90">
        <f t="shared" si="134"/>
        <v>1.0900000000000001</v>
      </c>
      <c r="G2161" s="82" t="s">
        <v>60</v>
      </c>
      <c r="H2161" s="81" t="s">
        <v>6505</v>
      </c>
      <c r="I2161" s="81" t="s">
        <v>6506</v>
      </c>
      <c r="J2161" s="81" t="s">
        <v>169</v>
      </c>
      <c r="K2161" s="81"/>
      <c r="L2161" s="81"/>
      <c r="M2161" s="81"/>
      <c r="N2161" s="81"/>
      <c r="O2161" s="82"/>
      <c r="P2161" s="81"/>
      <c r="Q2161" s="81"/>
      <c r="R2161" s="81"/>
      <c r="S2161" s="81"/>
      <c r="T2161" s="81"/>
      <c r="U2161" s="81">
        <f t="shared" si="135"/>
        <v>0</v>
      </c>
      <c r="V2161" s="81">
        <f>IFERROR(VLOOKUP(A2161,'Competitors Links &amp; Pricings'!A:G,3,0),"")</f>
        <v>11.27</v>
      </c>
      <c r="W2161" s="81">
        <f>IFERROR(VLOOKUP(A2161,'Competitors Links &amp; Pricings'!A:G,5,0),"")</f>
        <v>1.0900000000000001</v>
      </c>
      <c r="X2161" s="81">
        <f>IFERROR(VLOOKUP(A2161,'Competitors Links &amp; Pricings'!A:G,7,0),"")</f>
        <v>12.81</v>
      </c>
      <c r="Y2161" s="81">
        <f>IFERROR(VLOOKUP(A2161,'Competitors Links &amp; Pricings'!A:L,8,0),"")</f>
        <v>8</v>
      </c>
      <c r="Z2161" s="81">
        <f>IFERROR(VLOOKUP(A2161,'Competitors Links &amp; Pricings'!A:L,9,0),"")</f>
        <v>10</v>
      </c>
      <c r="AA2161" s="81">
        <f>IFERROR(VLOOKUP(A2161,'Competitors Links &amp; Pricings'!A:L,10,0),"")</f>
        <v>0.2</v>
      </c>
      <c r="AB2161" s="81">
        <f>IFERROR(VLOOKUP(A2161,'Competitors Links &amp; Pricings'!A:L,11,0),"")</f>
        <v>2</v>
      </c>
    </row>
    <row r="2162" spans="1:28" s="92" customFormat="1" ht="12" x14ac:dyDescent="0.25">
      <c r="A2162" s="91" t="s">
        <v>6507</v>
      </c>
      <c r="B2162" s="89">
        <v>13125.81</v>
      </c>
      <c r="C2162" s="89">
        <v>13630</v>
      </c>
      <c r="D2162" s="106">
        <f t="shared" si="132"/>
        <v>3.6991195891416029E-2</v>
      </c>
      <c r="E2162" s="90">
        <f t="shared" si="133"/>
        <v>0</v>
      </c>
      <c r="F2162" s="90">
        <f t="shared" si="134"/>
        <v>13635.61</v>
      </c>
      <c r="G2162" s="100" t="s">
        <v>262</v>
      </c>
      <c r="H2162" s="101" t="s">
        <v>6508</v>
      </c>
      <c r="I2162" s="101" t="s">
        <v>6509</v>
      </c>
      <c r="J2162" s="101" t="s">
        <v>5218</v>
      </c>
      <c r="K2162" s="101"/>
      <c r="L2162" s="101"/>
      <c r="M2162" s="101"/>
      <c r="N2162" s="101"/>
      <c r="O2162" s="100"/>
      <c r="P2162" s="101"/>
      <c r="Q2162" s="101"/>
      <c r="R2162" s="101"/>
      <c r="S2162" s="101"/>
      <c r="T2162" s="101"/>
      <c r="U2162" s="81">
        <f t="shared" si="135"/>
        <v>0</v>
      </c>
      <c r="V2162" s="101">
        <f>IFERROR(VLOOKUP(A2162,'Competitors Links &amp; Pricings'!A:G,3,0),"")</f>
        <v>15992.3</v>
      </c>
      <c r="W2162" s="101">
        <f>IFERROR(VLOOKUP(A2162,'Competitors Links &amp; Pricings'!A:G,5,0),"")</f>
        <v>13697</v>
      </c>
      <c r="X2162" s="101">
        <f>IFERROR(VLOOKUP(A2162,'Competitors Links &amp; Pricings'!A:G,7,0),"")</f>
        <v>13635.61</v>
      </c>
      <c r="Y2162" s="101">
        <f>IFERROR(VLOOKUP(A2162,'Competitors Links &amp; Pricings'!A:L,8,0),"")</f>
        <v>35</v>
      </c>
      <c r="Z2162" s="101">
        <f>IFERROR(VLOOKUP(A2162,'Competitors Links &amp; Pricings'!A:L,9,0),"")</f>
        <v>76.8</v>
      </c>
      <c r="AA2162" s="101">
        <f>IFERROR(VLOOKUP(A2162,'Competitors Links &amp; Pricings'!A:L,10,0),"")</f>
        <v>1353</v>
      </c>
      <c r="AB2162" s="101">
        <f>IFERROR(VLOOKUP(A2162,'Competitors Links &amp; Pricings'!A:L,11,0),"")</f>
        <v>46.1</v>
      </c>
    </row>
    <row r="2163" spans="1:28" s="83" customFormat="1" ht="12" x14ac:dyDescent="0.25">
      <c r="A2163" s="81" t="s">
        <v>6510</v>
      </c>
      <c r="B2163" s="89">
        <v>36.96</v>
      </c>
      <c r="C2163" s="89">
        <v>45.83</v>
      </c>
      <c r="D2163" s="106">
        <f t="shared" si="132"/>
        <v>0.19354134846170626</v>
      </c>
      <c r="E2163" s="90">
        <f t="shared" si="133"/>
        <v>0</v>
      </c>
      <c r="F2163" s="90">
        <f t="shared" si="134"/>
        <v>58.9</v>
      </c>
      <c r="G2163" s="82" t="s">
        <v>34</v>
      </c>
      <c r="H2163" s="81" t="s">
        <v>6511</v>
      </c>
      <c r="I2163" s="81" t="s">
        <v>6512</v>
      </c>
      <c r="J2163" s="81" t="s">
        <v>135</v>
      </c>
      <c r="K2163" s="81"/>
      <c r="L2163" s="81"/>
      <c r="M2163" s="81"/>
      <c r="N2163" s="81"/>
      <c r="O2163" s="82"/>
      <c r="P2163" s="81"/>
      <c r="Q2163" s="81"/>
      <c r="R2163" s="81"/>
      <c r="S2163" s="81"/>
      <c r="T2163" s="81"/>
      <c r="U2163" s="81">
        <f t="shared" si="135"/>
        <v>0</v>
      </c>
      <c r="V2163" s="81">
        <f>IFERROR(VLOOKUP(A2163,'Competitors Links &amp; Pricings'!A:G,3,0),"")</f>
        <v>58.9</v>
      </c>
      <c r="W2163" s="81" t="str">
        <f>IFERROR(VLOOKUP(A2163,'Competitors Links &amp; Pricings'!A:G,5,0),"")</f>
        <v xml:space="preserve"> </v>
      </c>
      <c r="X2163" s="81" t="str">
        <f>IFERROR(VLOOKUP(A2163,'Competitors Links &amp; Pricings'!A:G,7,0),"")</f>
        <v xml:space="preserve"> </v>
      </c>
      <c r="Y2163" s="81">
        <f>IFERROR(VLOOKUP(A2163,'Competitors Links &amp; Pricings'!A:L,8,0),"")</f>
        <v>8</v>
      </c>
      <c r="Z2163" s="81">
        <f>IFERROR(VLOOKUP(A2163,'Competitors Links &amp; Pricings'!A:L,9,0),"")</f>
        <v>8</v>
      </c>
      <c r="AA2163" s="81">
        <f>IFERROR(VLOOKUP(A2163,'Competitors Links &amp; Pricings'!A:L,10,0),"")</f>
        <v>0.62</v>
      </c>
      <c r="AB2163" s="81">
        <f>IFERROR(VLOOKUP(A2163,'Competitors Links &amp; Pricings'!A:L,11,0),"")</f>
        <v>3.5</v>
      </c>
    </row>
    <row r="2164" spans="1:28" s="92" customFormat="1" ht="12" x14ac:dyDescent="0.25">
      <c r="A2164" s="91" t="s">
        <v>6513</v>
      </c>
      <c r="B2164" s="89">
        <v>5482.65</v>
      </c>
      <c r="C2164" s="89">
        <v>6860.62</v>
      </c>
      <c r="D2164" s="106">
        <f t="shared" si="132"/>
        <v>0.2008521095761025</v>
      </c>
      <c r="E2164" s="90">
        <f t="shared" si="133"/>
        <v>0</v>
      </c>
      <c r="F2164" s="90">
        <f t="shared" si="134"/>
        <v>5747</v>
      </c>
      <c r="G2164" s="100" t="s">
        <v>34</v>
      </c>
      <c r="H2164" s="101">
        <v>7209</v>
      </c>
      <c r="I2164" s="101" t="s">
        <v>6514</v>
      </c>
      <c r="J2164" s="101" t="s">
        <v>5218</v>
      </c>
      <c r="K2164" s="101"/>
      <c r="L2164" s="101"/>
      <c r="M2164" s="101"/>
      <c r="N2164" s="101"/>
      <c r="O2164" s="100"/>
      <c r="P2164" s="101"/>
      <c r="Q2164" s="101"/>
      <c r="R2164" s="101"/>
      <c r="S2164" s="101"/>
      <c r="T2164" s="101"/>
      <c r="U2164" s="81">
        <f t="shared" si="135"/>
        <v>0</v>
      </c>
      <c r="V2164" s="101">
        <f>IFERROR(VLOOKUP(A2164,'Competitors Links &amp; Pricings'!A:G,3,0),"")</f>
        <v>5747</v>
      </c>
      <c r="W2164" s="101">
        <f>IFERROR(VLOOKUP(A2164,'Competitors Links &amp; Pricings'!A:G,5,0),"")</f>
        <v>5869</v>
      </c>
      <c r="X2164" s="101">
        <f>IFERROR(VLOOKUP(A2164,'Competitors Links &amp; Pricings'!A:G,7,0),"")</f>
        <v>7947.99</v>
      </c>
      <c r="Y2164" s="101">
        <f>IFERROR(VLOOKUP(A2164,'Competitors Links &amp; Pricings'!A:L,8,0),"")</f>
        <v>25.1</v>
      </c>
      <c r="Z2164" s="101">
        <f>IFERROR(VLOOKUP(A2164,'Competitors Links &amp; Pricings'!A:L,9,0),"")</f>
        <v>48</v>
      </c>
      <c r="AA2164" s="101">
        <f>IFERROR(VLOOKUP(A2164,'Competitors Links &amp; Pricings'!A:L,10,0),"")</f>
        <v>455</v>
      </c>
      <c r="AB2164" s="101">
        <f>IFERROR(VLOOKUP(A2164,'Competitors Links &amp; Pricings'!A:L,11,0),"")</f>
        <v>29</v>
      </c>
    </row>
    <row r="2165" spans="1:28" s="83" customFormat="1" ht="12" x14ac:dyDescent="0.25">
      <c r="A2165" s="81" t="s">
        <v>6515</v>
      </c>
      <c r="B2165" s="89">
        <v>0.45</v>
      </c>
      <c r="C2165" s="89">
        <v>0.59</v>
      </c>
      <c r="D2165" s="106">
        <f t="shared" si="132"/>
        <v>0.23728813559322029</v>
      </c>
      <c r="E2165" s="90">
        <f t="shared" si="133"/>
        <v>0</v>
      </c>
      <c r="F2165" s="90">
        <f t="shared" si="134"/>
        <v>0.49</v>
      </c>
      <c r="G2165" s="82" t="s">
        <v>34</v>
      </c>
      <c r="H2165" s="81" t="s">
        <v>6516</v>
      </c>
      <c r="I2165" s="81" t="s">
        <v>6517</v>
      </c>
      <c r="J2165" s="81" t="s">
        <v>169</v>
      </c>
      <c r="K2165" s="81"/>
      <c r="L2165" s="81"/>
      <c r="M2165" s="81"/>
      <c r="N2165" s="81"/>
      <c r="O2165" s="82"/>
      <c r="P2165" s="81"/>
      <c r="Q2165" s="81"/>
      <c r="R2165" s="81"/>
      <c r="S2165" s="81"/>
      <c r="T2165" s="81"/>
      <c r="U2165" s="81">
        <f t="shared" si="135"/>
        <v>0</v>
      </c>
      <c r="V2165" s="81">
        <f>IFERROR(VLOOKUP(A2165,'Competitors Links &amp; Pricings'!A:G,3,0),"")</f>
        <v>0.56000000000000005</v>
      </c>
      <c r="W2165" s="81">
        <f>IFERROR(VLOOKUP(A2165,'Competitors Links &amp; Pricings'!A:G,5,0),"")</f>
        <v>0.6</v>
      </c>
      <c r="X2165" s="81">
        <f>IFERROR(VLOOKUP(A2165,'Competitors Links &amp; Pricings'!A:G,7,0),"")</f>
        <v>0.49</v>
      </c>
      <c r="Y2165" s="81">
        <f>IFERROR(VLOOKUP(A2165,'Competitors Links &amp; Pricings'!A:L,8,0),"")</f>
        <v>1.5</v>
      </c>
      <c r="Z2165" s="81">
        <f>IFERROR(VLOOKUP(A2165,'Competitors Links &amp; Pricings'!A:L,9,0),"")</f>
        <v>1</v>
      </c>
      <c r="AA2165" s="81">
        <f>IFERROR(VLOOKUP(A2165,'Competitors Links &amp; Pricings'!A:L,10,0),"")</f>
        <v>0.01</v>
      </c>
      <c r="AB2165" s="81">
        <f>IFERROR(VLOOKUP(A2165,'Competitors Links &amp; Pricings'!A:L,11,0),"")</f>
        <v>0.5</v>
      </c>
    </row>
    <row r="2166" spans="1:28" s="83" customFormat="1" ht="12" x14ac:dyDescent="0.25">
      <c r="A2166" s="81" t="s">
        <v>6518</v>
      </c>
      <c r="B2166" s="89">
        <v>775.46</v>
      </c>
      <c r="C2166" s="89">
        <v>946</v>
      </c>
      <c r="D2166" s="106">
        <f t="shared" si="132"/>
        <v>0.18027484143763209</v>
      </c>
      <c r="E2166" s="90">
        <f t="shared" si="133"/>
        <v>0</v>
      </c>
      <c r="F2166" s="90">
        <f t="shared" si="134"/>
        <v>779</v>
      </c>
      <c r="G2166" s="82" t="s">
        <v>34</v>
      </c>
      <c r="H2166" s="81" t="s">
        <v>6519</v>
      </c>
      <c r="I2166" s="81" t="s">
        <v>6520</v>
      </c>
      <c r="J2166" s="81" t="s">
        <v>5218</v>
      </c>
      <c r="K2166" s="81"/>
      <c r="L2166" s="81"/>
      <c r="M2166" s="81"/>
      <c r="N2166" s="81"/>
      <c r="O2166" s="82"/>
      <c r="P2166" s="81"/>
      <c r="Q2166" s="81"/>
      <c r="R2166" s="81"/>
      <c r="S2166" s="81"/>
      <c r="T2166" s="81"/>
      <c r="U2166" s="81">
        <f t="shared" si="135"/>
        <v>0</v>
      </c>
      <c r="V2166" s="81">
        <f>IFERROR(VLOOKUP(A2166,'Competitors Links &amp; Pricings'!A:G,3,0),"")</f>
        <v>819</v>
      </c>
      <c r="W2166" s="81">
        <f>IFERROR(VLOOKUP(A2166,'Competitors Links &amp; Pricings'!A:G,5,0),"")</f>
        <v>779</v>
      </c>
      <c r="X2166" s="81">
        <f>IFERROR(VLOOKUP(A2166,'Competitors Links &amp; Pricings'!A:G,7,0),"")</f>
        <v>1043.8900000000001</v>
      </c>
      <c r="Y2166" s="81">
        <f>IFERROR(VLOOKUP(A2166,'Competitors Links &amp; Pricings'!A:L,8,0),"")</f>
        <v>13.5</v>
      </c>
      <c r="Z2166" s="81">
        <f>IFERROR(VLOOKUP(A2166,'Competitors Links &amp; Pricings'!A:L,9,0),"")</f>
        <v>6.3</v>
      </c>
      <c r="AA2166" s="81">
        <f>IFERROR(VLOOKUP(A2166,'Competitors Links &amp; Pricings'!A:L,10,0),"")</f>
        <v>29.4</v>
      </c>
      <c r="AB2166" s="81">
        <f>IFERROR(VLOOKUP(A2166,'Competitors Links &amp; Pricings'!A:L,11,0),"")</f>
        <v>29.4</v>
      </c>
    </row>
    <row r="2167" spans="1:28" s="92" customFormat="1" ht="12" x14ac:dyDescent="0.25">
      <c r="A2167" s="91" t="s">
        <v>6521</v>
      </c>
      <c r="B2167" s="89">
        <v>206.07</v>
      </c>
      <c r="C2167" s="89">
        <v>251</v>
      </c>
      <c r="D2167" s="106">
        <f t="shared" si="132"/>
        <v>0.17900398406374504</v>
      </c>
      <c r="E2167" s="90">
        <f t="shared" si="133"/>
        <v>0</v>
      </c>
      <c r="F2167" s="90">
        <f t="shared" si="134"/>
        <v>197</v>
      </c>
      <c r="G2167" s="100" t="s">
        <v>34</v>
      </c>
      <c r="H2167" s="101" t="s">
        <v>6522</v>
      </c>
      <c r="I2167" s="101" t="s">
        <v>6523</v>
      </c>
      <c r="J2167" s="101" t="s">
        <v>2656</v>
      </c>
      <c r="K2167" s="101"/>
      <c r="L2167" s="101"/>
      <c r="M2167" s="101"/>
      <c r="N2167" s="101"/>
      <c r="O2167" s="100"/>
      <c r="P2167" s="101"/>
      <c r="Q2167" s="101"/>
      <c r="R2167" s="101"/>
      <c r="S2167" s="101"/>
      <c r="T2167" s="101"/>
      <c r="U2167" s="81">
        <f t="shared" si="135"/>
        <v>0</v>
      </c>
      <c r="V2167" s="101">
        <f>IFERROR(VLOOKUP(A2167,'Competitors Links &amp; Pricings'!A:G,3,0),"")</f>
        <v>197</v>
      </c>
      <c r="W2167" s="101">
        <f>IFERROR(VLOOKUP(A2167,'Competitors Links &amp; Pricings'!A:G,5,0),"")</f>
        <v>236.04</v>
      </c>
      <c r="X2167" s="101">
        <f>IFERROR(VLOOKUP(A2167,'Competitors Links &amp; Pricings'!A:G,7,0),"")</f>
        <v>197</v>
      </c>
      <c r="Y2167" s="101">
        <f>IFERROR(VLOOKUP(A2167,'Competitors Links &amp; Pricings'!A:L,8,0),"")</f>
        <v>9</v>
      </c>
      <c r="Z2167" s="101">
        <f>IFERROR(VLOOKUP(A2167,'Competitors Links &amp; Pricings'!A:L,9,0),"")</f>
        <v>11</v>
      </c>
      <c r="AA2167" s="101">
        <f>IFERROR(VLOOKUP(A2167,'Competitors Links &amp; Pricings'!A:L,10,0),"")</f>
        <v>2</v>
      </c>
      <c r="AB2167" s="101">
        <f>IFERROR(VLOOKUP(A2167,'Competitors Links &amp; Pricings'!A:L,11,0),"")</f>
        <v>3</v>
      </c>
    </row>
    <row r="2168" spans="1:28" s="92" customFormat="1" ht="12" x14ac:dyDescent="0.25">
      <c r="A2168" s="91" t="s">
        <v>6524</v>
      </c>
      <c r="B2168" s="89">
        <v>303.06</v>
      </c>
      <c r="C2168" s="89">
        <v>342.2</v>
      </c>
      <c r="D2168" s="106">
        <f t="shared" si="132"/>
        <v>0.11437755698421972</v>
      </c>
      <c r="E2168" s="90">
        <f t="shared" si="133"/>
        <v>0</v>
      </c>
      <c r="F2168" s="90">
        <f t="shared" si="134"/>
        <v>326.38</v>
      </c>
      <c r="G2168" s="100" t="s">
        <v>262</v>
      </c>
      <c r="H2168" s="101" t="s">
        <v>6525</v>
      </c>
      <c r="I2168" s="101" t="s">
        <v>6526</v>
      </c>
      <c r="J2168" s="101" t="s">
        <v>6527</v>
      </c>
      <c r="K2168" s="101"/>
      <c r="L2168" s="101"/>
      <c r="M2168" s="101"/>
      <c r="N2168" s="101"/>
      <c r="O2168" s="100"/>
      <c r="P2168" s="101"/>
      <c r="Q2168" s="101"/>
      <c r="R2168" s="101"/>
      <c r="S2168" s="101"/>
      <c r="T2168" s="101"/>
      <c r="U2168" s="81">
        <f t="shared" si="135"/>
        <v>0</v>
      </c>
      <c r="V2168" s="101">
        <f>IFERROR(VLOOKUP(A2168,'Competitors Links &amp; Pricings'!A:G,3,0),"")</f>
        <v>326.38</v>
      </c>
      <c r="W2168" s="101">
        <f>IFERROR(VLOOKUP(A2168,'Competitors Links &amp; Pricings'!A:G,5,0),"")</f>
        <v>351</v>
      </c>
      <c r="X2168" s="101">
        <f>IFERROR(VLOOKUP(A2168,'Competitors Links &amp; Pricings'!A:G,7,0),"")</f>
        <v>351</v>
      </c>
      <c r="Y2168" s="101">
        <f>IFERROR(VLOOKUP(A2168,'Competitors Links &amp; Pricings'!A:L,8,0),"")</f>
        <v>7.13</v>
      </c>
      <c r="Z2168" s="101">
        <f>IFERROR(VLOOKUP(A2168,'Competitors Links &amp; Pricings'!A:L,9,0),"")</f>
        <v>10.88</v>
      </c>
      <c r="AA2168" s="101">
        <f>IFERROR(VLOOKUP(A2168,'Competitors Links &amp; Pricings'!A:L,10,0),"")</f>
        <v>68</v>
      </c>
      <c r="AB2168" s="101">
        <f>IFERROR(VLOOKUP(A2168,'Competitors Links &amp; Pricings'!A:L,11,0),"")</f>
        <v>10.25</v>
      </c>
    </row>
    <row r="2169" spans="1:28" s="92" customFormat="1" ht="12" x14ac:dyDescent="0.25">
      <c r="A2169" s="91" t="s">
        <v>6528</v>
      </c>
      <c r="B2169" s="89">
        <v>263.25</v>
      </c>
      <c r="C2169" s="89">
        <v>296.39999999999998</v>
      </c>
      <c r="D2169" s="106">
        <f t="shared" si="132"/>
        <v>0.11184210526315783</v>
      </c>
      <c r="E2169" s="90">
        <f t="shared" si="133"/>
        <v>0</v>
      </c>
      <c r="F2169" s="90">
        <f t="shared" si="134"/>
        <v>301</v>
      </c>
      <c r="G2169" s="100" t="s">
        <v>262</v>
      </c>
      <c r="H2169" s="101" t="s">
        <v>6529</v>
      </c>
      <c r="I2169" s="101" t="s">
        <v>6530</v>
      </c>
      <c r="J2169" s="101" t="s">
        <v>6527</v>
      </c>
      <c r="K2169" s="101"/>
      <c r="L2169" s="101"/>
      <c r="M2169" s="101"/>
      <c r="N2169" s="101"/>
      <c r="O2169" s="100"/>
      <c r="P2169" s="101"/>
      <c r="Q2169" s="101"/>
      <c r="R2169" s="101"/>
      <c r="S2169" s="101"/>
      <c r="T2169" s="101"/>
      <c r="U2169" s="81">
        <f t="shared" si="135"/>
        <v>0</v>
      </c>
      <c r="V2169" s="101">
        <f>IFERROR(VLOOKUP(A2169,'Competitors Links &amp; Pricings'!A:G,3,0),"")</f>
        <v>348.06</v>
      </c>
      <c r="W2169" s="101">
        <f>IFERROR(VLOOKUP(A2169,'Competitors Links &amp; Pricings'!A:G,5,0),"")</f>
        <v>301</v>
      </c>
      <c r="X2169" s="101">
        <f>IFERROR(VLOOKUP(A2169,'Competitors Links &amp; Pricings'!A:G,7,0),"")</f>
        <v>301</v>
      </c>
      <c r="Y2169" s="101">
        <f>IFERROR(VLOOKUP(A2169,'Competitors Links &amp; Pricings'!A:L,8,0),"")</f>
        <v>6.75</v>
      </c>
      <c r="Z2169" s="101">
        <f>IFERROR(VLOOKUP(A2169,'Competitors Links &amp; Pricings'!A:L,9,0),"")</f>
        <v>9.8800000000000008</v>
      </c>
      <c r="AA2169" s="101">
        <f>IFERROR(VLOOKUP(A2169,'Competitors Links &amp; Pricings'!A:L,10,0),"")</f>
        <v>53</v>
      </c>
      <c r="AB2169" s="101">
        <f>IFERROR(VLOOKUP(A2169,'Competitors Links &amp; Pricings'!A:L,11,0),"")</f>
        <v>10.88</v>
      </c>
    </row>
    <row r="2170" spans="1:28" s="92" customFormat="1" ht="12" x14ac:dyDescent="0.25">
      <c r="A2170" s="91" t="s">
        <v>6531</v>
      </c>
      <c r="B2170" s="89">
        <v>475.61</v>
      </c>
      <c r="C2170" s="89">
        <v>580</v>
      </c>
      <c r="D2170" s="106">
        <f t="shared" si="132"/>
        <v>0.17998275862068963</v>
      </c>
      <c r="E2170" s="90">
        <f t="shared" si="133"/>
        <v>0</v>
      </c>
      <c r="F2170" s="90">
        <f t="shared" si="134"/>
        <v>559.99</v>
      </c>
      <c r="G2170" s="100" t="s">
        <v>34</v>
      </c>
      <c r="H2170" s="101" t="s">
        <v>6532</v>
      </c>
      <c r="I2170" s="101" t="s">
        <v>6533</v>
      </c>
      <c r="J2170" s="101" t="s">
        <v>6534</v>
      </c>
      <c r="K2170" s="101"/>
      <c r="L2170" s="101"/>
      <c r="M2170" s="101"/>
      <c r="N2170" s="101"/>
      <c r="O2170" s="100"/>
      <c r="P2170" s="101"/>
      <c r="Q2170" s="101"/>
      <c r="R2170" s="101"/>
      <c r="S2170" s="101"/>
      <c r="T2170" s="101"/>
      <c r="U2170" s="81">
        <f t="shared" si="135"/>
        <v>0</v>
      </c>
      <c r="V2170" s="101">
        <f>IFERROR(VLOOKUP(A2170,'Competitors Links &amp; Pricings'!A:G,3,0),"")</f>
        <v>559.99</v>
      </c>
      <c r="W2170" s="101">
        <f>IFERROR(VLOOKUP(A2170,'Competitors Links &amp; Pricings'!A:G,5,0),"")</f>
        <v>578</v>
      </c>
      <c r="X2170" s="101">
        <f>IFERROR(VLOOKUP(A2170,'Competitors Links &amp; Pricings'!A:G,7,0),"")</f>
        <v>605</v>
      </c>
      <c r="Y2170" s="101">
        <f>IFERROR(VLOOKUP(A2170,'Competitors Links &amp; Pricings'!A:L,8,0),"")</f>
        <v>7.06</v>
      </c>
      <c r="Z2170" s="101">
        <f>IFERROR(VLOOKUP(A2170,'Competitors Links &amp; Pricings'!A:L,9,0),"")</f>
        <v>10.28</v>
      </c>
      <c r="AA2170" s="101">
        <f>IFERROR(VLOOKUP(A2170,'Competitors Links &amp; Pricings'!A:L,10,0),"")</f>
        <v>94</v>
      </c>
      <c r="AB2170" s="101">
        <f>IFERROR(VLOOKUP(A2170,'Competitors Links &amp; Pricings'!A:L,11,0),"")</f>
        <v>12.96</v>
      </c>
    </row>
    <row r="2171" spans="1:28" s="83" customFormat="1" ht="12" x14ac:dyDescent="0.25">
      <c r="A2171" s="81" t="s">
        <v>6535</v>
      </c>
      <c r="B2171" s="89">
        <v>328.25</v>
      </c>
      <c r="C2171" s="89">
        <v>407.03</v>
      </c>
      <c r="D2171" s="106">
        <f t="shared" ref="D2171:D2234" si="136">(C2171-B2171)/C2171</f>
        <v>0.19354838709677413</v>
      </c>
      <c r="E2171" s="90">
        <f t="shared" si="133"/>
        <v>0</v>
      </c>
      <c r="F2171" s="90">
        <f t="shared" si="134"/>
        <v>420</v>
      </c>
      <c r="G2171" s="82" t="s">
        <v>50</v>
      </c>
      <c r="H2171" s="81" t="s">
        <v>6536</v>
      </c>
      <c r="I2171" s="81" t="s">
        <v>6537</v>
      </c>
      <c r="J2171" s="81" t="s">
        <v>6527</v>
      </c>
      <c r="K2171" s="81"/>
      <c r="L2171" s="81"/>
      <c r="M2171" s="81"/>
      <c r="N2171" s="81"/>
      <c r="O2171" s="82"/>
      <c r="P2171" s="81"/>
      <c r="Q2171" s="81"/>
      <c r="R2171" s="81"/>
      <c r="S2171" s="81"/>
      <c r="T2171" s="81"/>
      <c r="U2171" s="81">
        <f t="shared" si="135"/>
        <v>0</v>
      </c>
      <c r="V2171" s="81">
        <f>IFERROR(VLOOKUP(A2171,'Competitors Links &amp; Pricings'!A:G,3,0),"")</f>
        <v>458.33</v>
      </c>
      <c r="W2171" s="81">
        <f>IFERROR(VLOOKUP(A2171,'Competitors Links &amp; Pricings'!A:G,5,0),"")</f>
        <v>420</v>
      </c>
      <c r="X2171" s="81">
        <f>IFERROR(VLOOKUP(A2171,'Competitors Links &amp; Pricings'!A:G,7,0),"")</f>
        <v>420</v>
      </c>
      <c r="Y2171" s="81">
        <f>IFERROR(VLOOKUP(A2171,'Competitors Links &amp; Pricings'!A:L,8,0),"")</f>
        <v>7.13</v>
      </c>
      <c r="Z2171" s="81">
        <f>IFERROR(VLOOKUP(A2171,'Competitors Links &amp; Pricings'!A:L,9,0),"")</f>
        <v>10.88</v>
      </c>
      <c r="AA2171" s="81">
        <f>IFERROR(VLOOKUP(A2171,'Competitors Links &amp; Pricings'!A:L,10,0),"")</f>
        <v>69</v>
      </c>
      <c r="AB2171" s="81">
        <f>IFERROR(VLOOKUP(A2171,'Competitors Links &amp; Pricings'!A:L,11,0),"")</f>
        <v>10.25</v>
      </c>
    </row>
    <row r="2172" spans="1:28" s="92" customFormat="1" ht="12" x14ac:dyDescent="0.25">
      <c r="A2172" s="91" t="s">
        <v>6538</v>
      </c>
      <c r="B2172" s="89">
        <v>387.23</v>
      </c>
      <c r="C2172" s="89">
        <v>472</v>
      </c>
      <c r="D2172" s="106">
        <f t="shared" si="136"/>
        <v>0.1795974576271186</v>
      </c>
      <c r="E2172" s="90">
        <f t="shared" si="133"/>
        <v>0</v>
      </c>
      <c r="F2172" s="90">
        <f t="shared" si="134"/>
        <v>412.97</v>
      </c>
      <c r="G2172" s="100" t="s">
        <v>34</v>
      </c>
      <c r="H2172" s="101" t="s">
        <v>6539</v>
      </c>
      <c r="I2172" s="101" t="s">
        <v>6540</v>
      </c>
      <c r="J2172" s="101" t="s">
        <v>6541</v>
      </c>
      <c r="K2172" s="101"/>
      <c r="L2172" s="101"/>
      <c r="M2172" s="101"/>
      <c r="N2172" s="101"/>
      <c r="O2172" s="100"/>
      <c r="P2172" s="101"/>
      <c r="Q2172" s="101"/>
      <c r="R2172" s="101"/>
      <c r="S2172" s="101"/>
      <c r="T2172" s="101"/>
      <c r="U2172" s="81">
        <f t="shared" si="135"/>
        <v>0</v>
      </c>
      <c r="V2172" s="101">
        <f>IFERROR(VLOOKUP(A2172,'Competitors Links &amp; Pricings'!A:G,3,0),"")</f>
        <v>522.76</v>
      </c>
      <c r="W2172" s="101">
        <f>IFERROR(VLOOKUP(A2172,'Competitors Links &amp; Pricings'!A:G,5,0),"")</f>
        <v>412.97</v>
      </c>
      <c r="X2172" s="101">
        <f>IFERROR(VLOOKUP(A2172,'Competitors Links &amp; Pricings'!A:G,7,0),"")</f>
        <v>760.5</v>
      </c>
      <c r="Y2172" s="101">
        <f>IFERROR(VLOOKUP(A2172,'Competitors Links &amp; Pricings'!A:L,8,0),"")</f>
        <v>7</v>
      </c>
      <c r="Z2172" s="101">
        <f>IFERROR(VLOOKUP(A2172,'Competitors Links &amp; Pricings'!A:L,9,0),"")</f>
        <v>15</v>
      </c>
      <c r="AA2172" s="101">
        <f>IFERROR(VLOOKUP(A2172,'Competitors Links &amp; Pricings'!A:L,10,0),"")</f>
        <v>127</v>
      </c>
      <c r="AB2172" s="101">
        <f>IFERROR(VLOOKUP(A2172,'Competitors Links &amp; Pricings'!A:L,11,0),"")</f>
        <v>15</v>
      </c>
    </row>
    <row r="2173" spans="1:28" s="92" customFormat="1" ht="12" x14ac:dyDescent="0.25">
      <c r="A2173" s="91" t="s">
        <v>6542</v>
      </c>
      <c r="B2173" s="89">
        <v>204.19</v>
      </c>
      <c r="C2173" s="89">
        <v>220</v>
      </c>
      <c r="D2173" s="106">
        <f t="shared" si="136"/>
        <v>7.186363636363638E-2</v>
      </c>
      <c r="E2173" s="90">
        <f t="shared" si="133"/>
        <v>0</v>
      </c>
      <c r="F2173" s="90">
        <f t="shared" si="134"/>
        <v>202</v>
      </c>
      <c r="G2173" s="100" t="s">
        <v>262</v>
      </c>
      <c r="H2173" s="101" t="s">
        <v>17294</v>
      </c>
      <c r="I2173" s="101" t="s">
        <v>6543</v>
      </c>
      <c r="J2173" s="101" t="s">
        <v>6541</v>
      </c>
      <c r="K2173" s="101"/>
      <c r="L2173" s="101"/>
      <c r="M2173" s="101"/>
      <c r="N2173" s="101"/>
      <c r="O2173" s="100"/>
      <c r="P2173" s="101"/>
      <c r="Q2173" s="101"/>
      <c r="R2173" s="101"/>
      <c r="S2173" s="101"/>
      <c r="T2173" s="101"/>
      <c r="U2173" s="81">
        <f t="shared" si="135"/>
        <v>0</v>
      </c>
      <c r="V2173" s="101">
        <f>IFERROR(VLOOKUP(A2173,'Competitors Links &amp; Pricings'!A:G,3,0),"")</f>
        <v>202</v>
      </c>
      <c r="W2173" s="101">
        <f>IFERROR(VLOOKUP(A2173,'Competitors Links &amp; Pricings'!A:G,5,0),"")</f>
        <v>224.41</v>
      </c>
      <c r="X2173" s="101">
        <f>IFERROR(VLOOKUP(A2173,'Competitors Links &amp; Pricings'!A:G,7,0),"")</f>
        <v>275.66000000000003</v>
      </c>
      <c r="Y2173" s="101">
        <f>IFERROR(VLOOKUP(A2173,'Competitors Links &amp; Pricings'!A:L,8,0),"")</f>
        <v>6.75</v>
      </c>
      <c r="Z2173" s="101">
        <f>IFERROR(VLOOKUP(A2173,'Competitors Links &amp; Pricings'!A:L,9,0),"")</f>
        <v>12.75</v>
      </c>
      <c r="AA2173" s="101">
        <f>IFERROR(VLOOKUP(A2173,'Competitors Links &amp; Pricings'!A:L,10,0),"")</f>
        <v>55</v>
      </c>
      <c r="AB2173" s="101">
        <f>IFERROR(VLOOKUP(A2173,'Competitors Links &amp; Pricings'!A:L,11,0),"")</f>
        <v>9.75</v>
      </c>
    </row>
    <row r="2174" spans="1:28" s="83" customFormat="1" ht="12" x14ac:dyDescent="0.25">
      <c r="A2174" s="81" t="s">
        <v>6544</v>
      </c>
      <c r="B2174" s="89">
        <v>299.60000000000002</v>
      </c>
      <c r="C2174" s="89">
        <v>355</v>
      </c>
      <c r="D2174" s="106">
        <f t="shared" si="136"/>
        <v>0.15605633802816896</v>
      </c>
      <c r="E2174" s="90">
        <f t="shared" si="133"/>
        <v>0</v>
      </c>
      <c r="F2174" s="90">
        <f t="shared" si="134"/>
        <v>0</v>
      </c>
      <c r="G2174" s="82" t="s">
        <v>50</v>
      </c>
      <c r="H2174" s="81" t="s">
        <v>6545</v>
      </c>
      <c r="I2174" s="81" t="s">
        <v>6546</v>
      </c>
      <c r="J2174" s="81" t="s">
        <v>63</v>
      </c>
      <c r="K2174" s="81"/>
      <c r="L2174" s="81"/>
      <c r="M2174" s="81"/>
      <c r="N2174" s="81"/>
      <c r="O2174" s="82"/>
      <c r="P2174" s="81"/>
      <c r="Q2174" s="81"/>
      <c r="R2174" s="81"/>
      <c r="S2174" s="81"/>
      <c r="T2174" s="81"/>
      <c r="U2174" s="81">
        <f t="shared" si="135"/>
        <v>0</v>
      </c>
      <c r="V2174" s="81" t="str">
        <f>IFERROR(VLOOKUP(A2174,'Competitors Links &amp; Pricings'!A:G,3,0),"")</f>
        <v xml:space="preserve"> </v>
      </c>
      <c r="W2174" s="81" t="str">
        <f>IFERROR(VLOOKUP(A2174,'Competitors Links &amp; Pricings'!A:G,5,0),"")</f>
        <v xml:space="preserve"> </v>
      </c>
      <c r="X2174" s="81" t="str">
        <f>IFERROR(VLOOKUP(A2174,'Competitors Links &amp; Pricings'!A:G,7,0),"")</f>
        <v xml:space="preserve"> </v>
      </c>
      <c r="Y2174" s="81">
        <f>IFERROR(VLOOKUP(A2174,'Competitors Links &amp; Pricings'!A:L,8,0),"")</f>
        <v>43.15</v>
      </c>
      <c r="Z2174" s="81">
        <f>IFERROR(VLOOKUP(A2174,'Competitors Links &amp; Pricings'!A:L,9,0),"")</f>
        <v>93.86</v>
      </c>
      <c r="AA2174" s="81">
        <f>IFERROR(VLOOKUP(A2174,'Competitors Links &amp; Pricings'!A:L,10,0),"")</f>
        <v>71.2</v>
      </c>
      <c r="AB2174" s="81">
        <f>IFERROR(VLOOKUP(A2174,'Competitors Links &amp; Pricings'!A:L,11,0),"")</f>
        <v>1.1299999999999999</v>
      </c>
    </row>
    <row r="2175" spans="1:28" s="92" customFormat="1" ht="12" x14ac:dyDescent="0.25">
      <c r="A2175" s="91" t="s">
        <v>6547</v>
      </c>
      <c r="B2175" s="89">
        <v>496.45</v>
      </c>
      <c r="C2175" s="89">
        <v>605</v>
      </c>
      <c r="D2175" s="106">
        <f t="shared" si="136"/>
        <v>0.17942148760330581</v>
      </c>
      <c r="E2175" s="90">
        <f t="shared" si="133"/>
        <v>0</v>
      </c>
      <c r="F2175" s="90">
        <f t="shared" si="134"/>
        <v>490.34</v>
      </c>
      <c r="G2175" s="100" t="s">
        <v>34</v>
      </c>
      <c r="H2175" s="101" t="s">
        <v>6548</v>
      </c>
      <c r="I2175" s="101" t="s">
        <v>6549</v>
      </c>
      <c r="J2175" s="101" t="s">
        <v>6541</v>
      </c>
      <c r="K2175" s="101"/>
      <c r="L2175" s="101"/>
      <c r="M2175" s="101"/>
      <c r="N2175" s="101"/>
      <c r="O2175" s="100"/>
      <c r="P2175" s="101"/>
      <c r="Q2175" s="101"/>
      <c r="R2175" s="101"/>
      <c r="S2175" s="101"/>
      <c r="T2175" s="101"/>
      <c r="U2175" s="81">
        <f t="shared" si="135"/>
        <v>0</v>
      </c>
      <c r="V2175" s="101">
        <f>IFERROR(VLOOKUP(A2175,'Competitors Links &amp; Pricings'!A:G,3,0),"")</f>
        <v>670.21</v>
      </c>
      <c r="W2175" s="101">
        <f>IFERROR(VLOOKUP(A2175,'Competitors Links &amp; Pricings'!A:G,5,0),"")</f>
        <v>490.34</v>
      </c>
      <c r="X2175" s="101">
        <f>IFERROR(VLOOKUP(A2175,'Competitors Links &amp; Pricings'!A:G,7,0),"")</f>
        <v>670.21</v>
      </c>
      <c r="Y2175" s="101">
        <f>IFERROR(VLOOKUP(A2175,'Competitors Links &amp; Pricings'!A:L,8,0),"")</f>
        <v>6.75</v>
      </c>
      <c r="Z2175" s="101">
        <f>IFERROR(VLOOKUP(A2175,'Competitors Links &amp; Pricings'!A:L,9,0),"")</f>
        <v>13.56</v>
      </c>
      <c r="AA2175" s="101">
        <f>IFERROR(VLOOKUP(A2175,'Competitors Links &amp; Pricings'!A:L,10,0),"")</f>
        <v>85</v>
      </c>
      <c r="AB2175" s="101">
        <f>IFERROR(VLOOKUP(A2175,'Competitors Links &amp; Pricings'!A:L,11,0),"")</f>
        <v>11.13</v>
      </c>
    </row>
    <row r="2176" spans="1:28" s="83" customFormat="1" ht="12" x14ac:dyDescent="0.25">
      <c r="A2176" s="81" t="s">
        <v>6550</v>
      </c>
      <c r="B2176" s="89">
        <v>231</v>
      </c>
      <c r="C2176" s="89">
        <v>288</v>
      </c>
      <c r="D2176" s="106">
        <f t="shared" si="136"/>
        <v>0.19791666666666666</v>
      </c>
      <c r="E2176" s="90">
        <f t="shared" si="133"/>
        <v>0</v>
      </c>
      <c r="F2176" s="90">
        <f t="shared" si="134"/>
        <v>290</v>
      </c>
      <c r="G2176" s="82" t="s">
        <v>50</v>
      </c>
      <c r="H2176" s="81" t="s">
        <v>6551</v>
      </c>
      <c r="I2176" s="81" t="s">
        <v>6552</v>
      </c>
      <c r="J2176" s="81" t="s">
        <v>63</v>
      </c>
      <c r="K2176" s="81"/>
      <c r="L2176" s="81"/>
      <c r="M2176" s="81"/>
      <c r="N2176" s="81"/>
      <c r="O2176" s="82"/>
      <c r="P2176" s="81"/>
      <c r="Q2176" s="81"/>
      <c r="R2176" s="81"/>
      <c r="S2176" s="81"/>
      <c r="T2176" s="81"/>
      <c r="U2176" s="81">
        <f t="shared" si="135"/>
        <v>0</v>
      </c>
      <c r="V2176" s="81">
        <f>IFERROR(VLOOKUP(A2176,'Competitors Links &amp; Pricings'!A:G,3,0),"")</f>
        <v>290</v>
      </c>
      <c r="W2176" s="81">
        <f>IFERROR(VLOOKUP(A2176,'Competitors Links &amp; Pricings'!A:G,5,0),"")</f>
        <v>320</v>
      </c>
      <c r="X2176" s="81">
        <f>IFERROR(VLOOKUP(A2176,'Competitors Links &amp; Pricings'!A:G,7,0),"")</f>
        <v>313.63</v>
      </c>
      <c r="Y2176" s="81">
        <f>IFERROR(VLOOKUP(A2176,'Competitors Links &amp; Pricings'!A:L,8,0),"")</f>
        <v>43.15</v>
      </c>
      <c r="Z2176" s="81">
        <f>IFERROR(VLOOKUP(A2176,'Competitors Links &amp; Pricings'!A:L,9,0),"")</f>
        <v>69.06</v>
      </c>
      <c r="AA2176" s="81">
        <f>IFERROR(VLOOKUP(A2176,'Competitors Links &amp; Pricings'!A:L,10,0),"")</f>
        <v>46.3</v>
      </c>
      <c r="AB2176" s="81">
        <f>IFERROR(VLOOKUP(A2176,'Competitors Links &amp; Pricings'!A:L,11,0),"")</f>
        <v>1.18</v>
      </c>
    </row>
    <row r="2177" spans="1:28" s="92" customFormat="1" ht="12" x14ac:dyDescent="0.25">
      <c r="A2177" s="91" t="s">
        <v>6553</v>
      </c>
      <c r="B2177" s="89">
        <v>713.95</v>
      </c>
      <c r="C2177" s="89">
        <v>871</v>
      </c>
      <c r="D2177" s="106">
        <f t="shared" si="136"/>
        <v>0.1803099885189437</v>
      </c>
      <c r="E2177" s="90">
        <f t="shared" si="133"/>
        <v>0</v>
      </c>
      <c r="F2177" s="90">
        <f t="shared" si="134"/>
        <v>807.51</v>
      </c>
      <c r="G2177" s="100" t="s">
        <v>34</v>
      </c>
      <c r="H2177" s="101" t="s">
        <v>6554</v>
      </c>
      <c r="I2177" s="101" t="s">
        <v>6555</v>
      </c>
      <c r="J2177" s="101" t="s">
        <v>6534</v>
      </c>
      <c r="K2177" s="101"/>
      <c r="L2177" s="101"/>
      <c r="M2177" s="101"/>
      <c r="N2177" s="101"/>
      <c r="O2177" s="100"/>
      <c r="P2177" s="101"/>
      <c r="Q2177" s="101"/>
      <c r="R2177" s="101"/>
      <c r="S2177" s="101"/>
      <c r="T2177" s="101"/>
      <c r="U2177" s="81">
        <f t="shared" si="135"/>
        <v>0</v>
      </c>
      <c r="V2177" s="101">
        <f>IFERROR(VLOOKUP(A2177,'Competitors Links &amp; Pricings'!A:G,3,0),"")</f>
        <v>834.02</v>
      </c>
      <c r="W2177" s="101">
        <f>IFERROR(VLOOKUP(A2177,'Competitors Links &amp; Pricings'!A:G,5,0),"")</f>
        <v>807.51</v>
      </c>
      <c r="X2177" s="101">
        <f>IFERROR(VLOOKUP(A2177,'Competitors Links &amp; Pricings'!A:G,7,0),"")</f>
        <v>881.8</v>
      </c>
      <c r="Y2177" s="101">
        <f>IFERROR(VLOOKUP(A2177,'Competitors Links &amp; Pricings'!A:L,8,0),"")</f>
        <v>6.95</v>
      </c>
      <c r="Z2177" s="101">
        <f>IFERROR(VLOOKUP(A2177,'Competitors Links &amp; Pricings'!A:L,9,0),"")</f>
        <v>11.64</v>
      </c>
      <c r="AA2177" s="101">
        <f>IFERROR(VLOOKUP(A2177,'Competitors Links &amp; Pricings'!A:L,10,0),"")</f>
        <v>124</v>
      </c>
      <c r="AB2177" s="101">
        <f>IFERROR(VLOOKUP(A2177,'Competitors Links &amp; Pricings'!A:L,11,0),"")</f>
        <v>15.73</v>
      </c>
    </row>
    <row r="2178" spans="1:28" s="83" customFormat="1" ht="12" x14ac:dyDescent="0.25">
      <c r="A2178" s="81" t="s">
        <v>6556</v>
      </c>
      <c r="B2178" s="89">
        <v>224</v>
      </c>
      <c r="C2178" s="89">
        <v>264.39999999999998</v>
      </c>
      <c r="D2178" s="106">
        <f t="shared" si="136"/>
        <v>0.15279878971255667</v>
      </c>
      <c r="E2178" s="90">
        <f t="shared" ref="E2178:E2241" si="137">MIN(K2178:T2178)</f>
        <v>0</v>
      </c>
      <c r="F2178" s="90">
        <f t="shared" ref="F2178:F2241" si="138">MIN(V2178:X2178)</f>
        <v>0</v>
      </c>
      <c r="G2178" s="82" t="s">
        <v>34</v>
      </c>
      <c r="H2178" s="81" t="s">
        <v>6557</v>
      </c>
      <c r="I2178" s="81" t="s">
        <v>6558</v>
      </c>
      <c r="J2178" s="81" t="s">
        <v>63</v>
      </c>
      <c r="K2178" s="81"/>
      <c r="L2178" s="81"/>
      <c r="M2178" s="81"/>
      <c r="N2178" s="81"/>
      <c r="O2178" s="82"/>
      <c r="P2178" s="81"/>
      <c r="Q2178" s="81"/>
      <c r="R2178" s="81"/>
      <c r="S2178" s="81"/>
      <c r="T2178" s="81"/>
      <c r="U2178" s="81">
        <f t="shared" si="135"/>
        <v>0</v>
      </c>
      <c r="V2178" s="81" t="str">
        <f>IFERROR(VLOOKUP(A2178,'Competitors Links &amp; Pricings'!A:G,3,0),"")</f>
        <v xml:space="preserve"> </v>
      </c>
      <c r="W2178" s="81" t="str">
        <f>IFERROR(VLOOKUP(A2178,'Competitors Links &amp; Pricings'!A:G,5,0),"")</f>
        <v xml:space="preserve"> </v>
      </c>
      <c r="X2178" s="81" t="str">
        <f>IFERROR(VLOOKUP(A2178,'Competitors Links &amp; Pricings'!A:G,7,0),"")</f>
        <v xml:space="preserve"> </v>
      </c>
      <c r="Y2178" s="81">
        <f>IFERROR(VLOOKUP(A2178,'Competitors Links &amp; Pricings'!A:L,8,0),"")</f>
        <v>43.15</v>
      </c>
      <c r="Z2178" s="81">
        <f>IFERROR(VLOOKUP(A2178,'Competitors Links &amp; Pricings'!A:L,9,0),"")</f>
        <v>69.06</v>
      </c>
      <c r="AA2178" s="81">
        <f>IFERROR(VLOOKUP(A2178,'Competitors Links &amp; Pricings'!A:L,10,0),"")</f>
        <v>46.3</v>
      </c>
      <c r="AB2178" s="81">
        <f>IFERROR(VLOOKUP(A2178,'Competitors Links &amp; Pricings'!A:L,11,0),"")</f>
        <v>1.18</v>
      </c>
    </row>
    <row r="2179" spans="1:28" s="83" customFormat="1" ht="12" x14ac:dyDescent="0.25">
      <c r="A2179" s="81" t="s">
        <v>6559</v>
      </c>
      <c r="B2179" s="89">
        <v>246</v>
      </c>
      <c r="C2179" s="89">
        <v>305.04000000000002</v>
      </c>
      <c r="D2179" s="106">
        <f t="shared" si="136"/>
        <v>0.19354838709677424</v>
      </c>
      <c r="E2179" s="90">
        <f t="shared" si="137"/>
        <v>0</v>
      </c>
      <c r="F2179" s="90">
        <f t="shared" si="138"/>
        <v>330</v>
      </c>
      <c r="G2179" s="82" t="s">
        <v>50</v>
      </c>
      <c r="H2179" s="81" t="s">
        <v>6560</v>
      </c>
      <c r="I2179" s="81" t="s">
        <v>6561</v>
      </c>
      <c r="J2179" s="81" t="s">
        <v>6562</v>
      </c>
      <c r="K2179" s="81"/>
      <c r="L2179" s="81"/>
      <c r="M2179" s="81"/>
      <c r="N2179" s="81"/>
      <c r="O2179" s="82"/>
      <c r="P2179" s="81"/>
      <c r="Q2179" s="81"/>
      <c r="R2179" s="81"/>
      <c r="S2179" s="81"/>
      <c r="T2179" s="81"/>
      <c r="U2179" s="81">
        <f t="shared" ref="U2179:U2242" si="139">COUNTIF(K2179:T2179,"&gt;0")</f>
        <v>0</v>
      </c>
      <c r="V2179" s="81">
        <f>IFERROR(VLOOKUP(A2179,'Competitors Links &amp; Pricings'!A:G,3,0),"")</f>
        <v>330</v>
      </c>
      <c r="W2179" s="81" t="str">
        <f>IFERROR(VLOOKUP(A2179,'Competitors Links &amp; Pricings'!A:G,5,0),"")</f>
        <v xml:space="preserve"> </v>
      </c>
      <c r="X2179" s="81" t="str">
        <f>IFERROR(VLOOKUP(A2179,'Competitors Links &amp; Pricings'!A:G,7,0),"")</f>
        <v xml:space="preserve"> </v>
      </c>
      <c r="Y2179" s="81">
        <f>IFERROR(VLOOKUP(A2179,'Competitors Links &amp; Pricings'!A:L,8,0),"")</f>
        <v>44.64</v>
      </c>
      <c r="Z2179" s="81">
        <f>IFERROR(VLOOKUP(A2179,'Competitors Links &amp; Pricings'!A:L,9,0),"")</f>
        <v>67.87</v>
      </c>
      <c r="AA2179" s="81">
        <f>IFERROR(VLOOKUP(A2179,'Competitors Links &amp; Pricings'!A:L,10,0),"")</f>
        <v>47.4</v>
      </c>
      <c r="AB2179" s="81">
        <f>IFERROR(VLOOKUP(A2179,'Competitors Links &amp; Pricings'!A:L,11,0),"")</f>
        <v>1.37</v>
      </c>
    </row>
    <row r="2180" spans="1:28" s="83" customFormat="1" ht="12" x14ac:dyDescent="0.25">
      <c r="A2180" s="81" t="s">
        <v>6563</v>
      </c>
      <c r="B2180" s="89">
        <v>303.8</v>
      </c>
      <c r="C2180" s="89">
        <v>376.6</v>
      </c>
      <c r="D2180" s="106">
        <f t="shared" si="136"/>
        <v>0.19330855018587362</v>
      </c>
      <c r="E2180" s="90">
        <f t="shared" si="137"/>
        <v>0</v>
      </c>
      <c r="F2180" s="90">
        <f t="shared" si="138"/>
        <v>383.49</v>
      </c>
      <c r="G2180" s="82" t="s">
        <v>50</v>
      </c>
      <c r="H2180" s="81" t="s">
        <v>6564</v>
      </c>
      <c r="I2180" s="81" t="s">
        <v>6565</v>
      </c>
      <c r="J2180" s="81" t="s">
        <v>3619</v>
      </c>
      <c r="K2180" s="81"/>
      <c r="L2180" s="81"/>
      <c r="M2180" s="81"/>
      <c r="N2180" s="81"/>
      <c r="O2180" s="82"/>
      <c r="P2180" s="81"/>
      <c r="Q2180" s="81"/>
      <c r="R2180" s="81"/>
      <c r="S2180" s="81"/>
      <c r="T2180" s="81"/>
      <c r="U2180" s="81">
        <f t="shared" si="139"/>
        <v>0</v>
      </c>
      <c r="V2180" s="81">
        <f>IFERROR(VLOOKUP(A2180,'Competitors Links &amp; Pricings'!A:G,3,0),"")</f>
        <v>383.49</v>
      </c>
      <c r="W2180" s="81">
        <f>IFERROR(VLOOKUP(A2180,'Competitors Links &amp; Pricings'!A:G,5,0),"")</f>
        <v>409</v>
      </c>
      <c r="X2180" s="81">
        <f>IFERROR(VLOOKUP(A2180,'Competitors Links &amp; Pricings'!A:G,7,0),"")</f>
        <v>383.49</v>
      </c>
      <c r="Y2180" s="81">
        <f>IFERROR(VLOOKUP(A2180,'Competitors Links &amp; Pricings'!A:L,8,0),"")</f>
        <v>40.799999999999997</v>
      </c>
      <c r="Z2180" s="81">
        <f>IFERROR(VLOOKUP(A2180,'Competitors Links &amp; Pricings'!A:L,9,0),"")</f>
        <v>89</v>
      </c>
      <c r="AA2180" s="81">
        <f>IFERROR(VLOOKUP(A2180,'Competitors Links &amp; Pricings'!A:L,10,0),"")</f>
        <v>56.9</v>
      </c>
      <c r="AB2180" s="81">
        <f>IFERROR(VLOOKUP(A2180,'Competitors Links &amp; Pricings'!A:L,11,0),"")</f>
        <v>1.37</v>
      </c>
    </row>
    <row r="2181" spans="1:28" s="83" customFormat="1" ht="12" x14ac:dyDescent="0.25">
      <c r="A2181" s="81" t="s">
        <v>6566</v>
      </c>
      <c r="B2181" s="89">
        <v>126.14</v>
      </c>
      <c r="C2181" s="89">
        <v>176</v>
      </c>
      <c r="D2181" s="106">
        <f t="shared" si="136"/>
        <v>0.28329545454545452</v>
      </c>
      <c r="E2181" s="90">
        <f t="shared" si="137"/>
        <v>0</v>
      </c>
      <c r="F2181" s="90">
        <f t="shared" si="138"/>
        <v>286</v>
      </c>
      <c r="G2181" s="82" t="s">
        <v>60</v>
      </c>
      <c r="H2181" s="81" t="s">
        <v>6567</v>
      </c>
      <c r="I2181" s="81" t="s">
        <v>6568</v>
      </c>
      <c r="J2181" s="81" t="s">
        <v>3619</v>
      </c>
      <c r="K2181" s="81"/>
      <c r="L2181" s="81"/>
      <c r="M2181" s="81"/>
      <c r="N2181" s="81"/>
      <c r="O2181" s="82"/>
      <c r="P2181" s="81"/>
      <c r="Q2181" s="81"/>
      <c r="R2181" s="81"/>
      <c r="S2181" s="81"/>
      <c r="T2181" s="81"/>
      <c r="U2181" s="81">
        <f t="shared" si="139"/>
        <v>0</v>
      </c>
      <c r="V2181" s="81">
        <f>IFERROR(VLOOKUP(A2181,'Competitors Links &amp; Pricings'!A:G,3,0),"")</f>
        <v>318</v>
      </c>
      <c r="W2181" s="81">
        <f>IFERROR(VLOOKUP(A2181,'Competitors Links &amp; Pricings'!A:G,5,0),"")</f>
        <v>286</v>
      </c>
      <c r="X2181" s="81" t="str">
        <f>IFERROR(VLOOKUP(A2181,'Competitors Links &amp; Pricings'!A:G,7,0),"")</f>
        <v xml:space="preserve"> </v>
      </c>
      <c r="Y2181" s="81">
        <f>IFERROR(VLOOKUP(A2181,'Competitors Links &amp; Pricings'!A:L,8,0),"")</f>
        <v>40.799999999999997</v>
      </c>
      <c r="Z2181" s="81">
        <f>IFERROR(VLOOKUP(A2181,'Competitors Links &amp; Pricings'!A:L,9,0),"")</f>
        <v>69.400000000000006</v>
      </c>
      <c r="AA2181" s="81">
        <f>IFERROR(VLOOKUP(A2181,'Competitors Links &amp; Pricings'!A:L,10,0),"")</f>
        <v>43</v>
      </c>
      <c r="AB2181" s="81">
        <f>IFERROR(VLOOKUP(A2181,'Competitors Links &amp; Pricings'!A:L,11,0),"")</f>
        <v>1.37</v>
      </c>
    </row>
    <row r="2182" spans="1:28" s="83" customFormat="1" ht="12" x14ac:dyDescent="0.25">
      <c r="A2182" s="81" t="s">
        <v>6569</v>
      </c>
      <c r="B2182" s="89">
        <v>254.2</v>
      </c>
      <c r="C2182" s="89">
        <v>315.2</v>
      </c>
      <c r="D2182" s="106">
        <f t="shared" si="136"/>
        <v>0.1935279187817259</v>
      </c>
      <c r="E2182" s="90">
        <f t="shared" si="137"/>
        <v>0</v>
      </c>
      <c r="F2182" s="90">
        <f t="shared" si="138"/>
        <v>360</v>
      </c>
      <c r="G2182" s="82" t="s">
        <v>50</v>
      </c>
      <c r="H2182" s="81" t="s">
        <v>6570</v>
      </c>
      <c r="I2182" s="81" t="s">
        <v>6571</v>
      </c>
      <c r="J2182" s="81" t="s">
        <v>3601</v>
      </c>
      <c r="K2182" s="81"/>
      <c r="L2182" s="81"/>
      <c r="M2182" s="81"/>
      <c r="N2182" s="81"/>
      <c r="O2182" s="82"/>
      <c r="P2182" s="81"/>
      <c r="Q2182" s="81"/>
      <c r="R2182" s="81"/>
      <c r="S2182" s="81"/>
      <c r="T2182" s="81"/>
      <c r="U2182" s="81">
        <f t="shared" si="139"/>
        <v>0</v>
      </c>
      <c r="V2182" s="81">
        <f>IFERROR(VLOOKUP(A2182,'Competitors Links &amp; Pricings'!A:G,3,0),"")</f>
        <v>365</v>
      </c>
      <c r="W2182" s="81">
        <f>IFERROR(VLOOKUP(A2182,'Competitors Links &amp; Pricings'!A:G,5,0),"")</f>
        <v>360</v>
      </c>
      <c r="X2182" s="81" t="str">
        <f>IFERROR(VLOOKUP(A2182,'Competitors Links &amp; Pricings'!A:G,7,0),"")</f>
        <v xml:space="preserve"> </v>
      </c>
      <c r="Y2182" s="81">
        <f>IFERROR(VLOOKUP(A2182,'Competitors Links &amp; Pricings'!A:L,8,0),"")</f>
        <v>39.44</v>
      </c>
      <c r="Z2182" s="81">
        <f>IFERROR(VLOOKUP(A2182,'Competitors Links &amp; Pricings'!A:L,9,0),"")</f>
        <v>78.03</v>
      </c>
      <c r="AA2182" s="81">
        <f>IFERROR(VLOOKUP(A2182,'Competitors Links &amp; Pricings'!A:L,10,0),"")</f>
        <v>48.5</v>
      </c>
      <c r="AB2182" s="81">
        <f>IFERROR(VLOOKUP(A2182,'Competitors Links &amp; Pricings'!A:L,11,0),"")</f>
        <v>1.57</v>
      </c>
    </row>
    <row r="2183" spans="1:28" s="83" customFormat="1" ht="12" x14ac:dyDescent="0.25">
      <c r="A2183" s="81" t="s">
        <v>6572</v>
      </c>
      <c r="B2183" s="89">
        <v>178.2</v>
      </c>
      <c r="C2183" s="89">
        <v>220</v>
      </c>
      <c r="D2183" s="106">
        <f t="shared" si="136"/>
        <v>0.19000000000000006</v>
      </c>
      <c r="E2183" s="90">
        <f t="shared" si="137"/>
        <v>0</v>
      </c>
      <c r="F2183" s="90">
        <f t="shared" si="138"/>
        <v>273</v>
      </c>
      <c r="G2183" s="82" t="s">
        <v>50</v>
      </c>
      <c r="H2183" s="81" t="s">
        <v>6573</v>
      </c>
      <c r="I2183" s="81" t="s">
        <v>6574</v>
      </c>
      <c r="J2183" s="81" t="s">
        <v>3601</v>
      </c>
      <c r="K2183" s="81"/>
      <c r="L2183" s="81"/>
      <c r="M2183" s="81"/>
      <c r="N2183" s="81"/>
      <c r="O2183" s="82"/>
      <c r="P2183" s="81"/>
      <c r="Q2183" s="81"/>
      <c r="R2183" s="81"/>
      <c r="S2183" s="81"/>
      <c r="T2183" s="81"/>
      <c r="U2183" s="81">
        <f t="shared" si="139"/>
        <v>0</v>
      </c>
      <c r="V2183" s="81">
        <f>IFERROR(VLOOKUP(A2183,'Competitors Links &amp; Pricings'!A:G,3,0),"")</f>
        <v>273</v>
      </c>
      <c r="W2183" s="81" t="str">
        <f>IFERROR(VLOOKUP(A2183,'Competitors Links &amp; Pricings'!A:G,5,0),"")</f>
        <v xml:space="preserve"> </v>
      </c>
      <c r="X2183" s="81" t="str">
        <f>IFERROR(VLOOKUP(A2183,'Competitors Links &amp; Pricings'!A:G,7,0),"")</f>
        <v xml:space="preserve"> </v>
      </c>
      <c r="Y2183" s="81">
        <f>IFERROR(VLOOKUP(A2183,'Competitors Links &amp; Pricings'!A:L,8,0),"")</f>
        <v>39.44</v>
      </c>
      <c r="Z2183" s="81">
        <f>IFERROR(VLOOKUP(A2183,'Competitors Links &amp; Pricings'!A:L,9,0),"")</f>
        <v>78.03</v>
      </c>
      <c r="AA2183" s="81">
        <f>IFERROR(VLOOKUP(A2183,'Competitors Links &amp; Pricings'!A:L,10,0),"")</f>
        <v>48.5</v>
      </c>
      <c r="AB2183" s="81">
        <f>IFERROR(VLOOKUP(A2183,'Competitors Links &amp; Pricings'!A:L,11,0),"")</f>
        <v>1.57</v>
      </c>
    </row>
    <row r="2184" spans="1:28" s="83" customFormat="1" ht="12" x14ac:dyDescent="0.25">
      <c r="A2184" s="81" t="s">
        <v>6575</v>
      </c>
      <c r="B2184" s="89">
        <v>294.3</v>
      </c>
      <c r="C2184" s="89">
        <v>364.9</v>
      </c>
      <c r="D2184" s="106">
        <f t="shared" si="136"/>
        <v>0.19347766511372971</v>
      </c>
      <c r="E2184" s="90">
        <f t="shared" si="137"/>
        <v>0</v>
      </c>
      <c r="F2184" s="90">
        <f t="shared" si="138"/>
        <v>385</v>
      </c>
      <c r="G2184" s="82" t="s">
        <v>60</v>
      </c>
      <c r="H2184" s="81" t="s">
        <v>6576</v>
      </c>
      <c r="I2184" s="81" t="s">
        <v>6577</v>
      </c>
      <c r="J2184" s="81" t="s">
        <v>3615</v>
      </c>
      <c r="K2184" s="81"/>
      <c r="L2184" s="81"/>
      <c r="M2184" s="81"/>
      <c r="N2184" s="81"/>
      <c r="O2184" s="82"/>
      <c r="P2184" s="81"/>
      <c r="Q2184" s="81"/>
      <c r="R2184" s="81"/>
      <c r="S2184" s="81"/>
      <c r="T2184" s="81"/>
      <c r="U2184" s="81">
        <f t="shared" si="139"/>
        <v>0</v>
      </c>
      <c r="V2184" s="81">
        <f>IFERROR(VLOOKUP(A2184,'Competitors Links &amp; Pricings'!A:G,3,0),"")</f>
        <v>385</v>
      </c>
      <c r="W2184" s="81" t="str">
        <f>IFERROR(VLOOKUP(A2184,'Competitors Links &amp; Pricings'!A:G,5,0),"")</f>
        <v xml:space="preserve"> </v>
      </c>
      <c r="X2184" s="81" t="str">
        <f>IFERROR(VLOOKUP(A2184,'Competitors Links &amp; Pricings'!A:G,7,0),"")</f>
        <v xml:space="preserve"> </v>
      </c>
      <c r="Y2184" s="81">
        <f>IFERROR(VLOOKUP(A2184,'Competitors Links &amp; Pricings'!A:L,8,0),"")</f>
        <v>41.42</v>
      </c>
      <c r="Z2184" s="81">
        <f>IFERROR(VLOOKUP(A2184,'Competitors Links &amp; Pricings'!A:L,9,0),"")</f>
        <v>69.92</v>
      </c>
      <c r="AA2184" s="81">
        <f>IFERROR(VLOOKUP(A2184,'Competitors Links &amp; Pricings'!A:L,10,0),"")</f>
        <v>42.99</v>
      </c>
      <c r="AB2184" s="81">
        <f>IFERROR(VLOOKUP(A2184,'Competitors Links &amp; Pricings'!A:L,11,0),"")</f>
        <v>1.32</v>
      </c>
    </row>
    <row r="2185" spans="1:28" s="83" customFormat="1" ht="12" x14ac:dyDescent="0.25">
      <c r="A2185" s="81" t="s">
        <v>6578</v>
      </c>
      <c r="B2185" s="89">
        <v>6032</v>
      </c>
      <c r="C2185" s="89">
        <v>6911.36</v>
      </c>
      <c r="D2185" s="106">
        <f t="shared" si="136"/>
        <v>0.12723400314843963</v>
      </c>
      <c r="E2185" s="90">
        <f t="shared" si="137"/>
        <v>0</v>
      </c>
      <c r="F2185" s="90">
        <f t="shared" si="138"/>
        <v>6951.36</v>
      </c>
      <c r="G2185" s="82" t="s">
        <v>34</v>
      </c>
      <c r="H2185" s="81" t="s">
        <v>6579</v>
      </c>
      <c r="I2185" s="81" t="s">
        <v>6580</v>
      </c>
      <c r="J2185" s="81" t="s">
        <v>3615</v>
      </c>
      <c r="K2185" s="81"/>
      <c r="L2185" s="81"/>
      <c r="M2185" s="81"/>
      <c r="N2185" s="81"/>
      <c r="O2185" s="82"/>
      <c r="P2185" s="81"/>
      <c r="Q2185" s="81"/>
      <c r="R2185" s="81"/>
      <c r="S2185" s="81"/>
      <c r="T2185" s="81"/>
      <c r="U2185" s="81">
        <f t="shared" si="139"/>
        <v>0</v>
      </c>
      <c r="V2185" s="81">
        <f>IFERROR(VLOOKUP(A2185,'Competitors Links &amp; Pricings'!A:G,3,0),"")</f>
        <v>6951.36</v>
      </c>
      <c r="W2185" s="81" t="str">
        <f>IFERROR(VLOOKUP(A2185,'Competitors Links &amp; Pricings'!A:G,5,0),"")</f>
        <v xml:space="preserve"> </v>
      </c>
      <c r="X2185" s="81" t="str">
        <f>IFERROR(VLOOKUP(A2185,'Competitors Links &amp; Pricings'!A:G,7,0),"")</f>
        <v xml:space="preserve"> </v>
      </c>
      <c r="Y2185" s="81">
        <f>IFERROR(VLOOKUP(A2185,'Competitors Links &amp; Pricings'!A:L,8,0),"")</f>
        <v>41.42</v>
      </c>
      <c r="Z2185" s="81">
        <f>IFERROR(VLOOKUP(A2185,'Competitors Links &amp; Pricings'!A:L,9,0),"")</f>
        <v>69.92</v>
      </c>
      <c r="AA2185" s="81">
        <f>IFERROR(VLOOKUP(A2185,'Competitors Links &amp; Pricings'!A:L,10,0),"")</f>
        <v>42.99</v>
      </c>
      <c r="AB2185" s="81">
        <f>IFERROR(VLOOKUP(A2185,'Competitors Links &amp; Pricings'!A:L,11,0),"")</f>
        <v>1.38</v>
      </c>
    </row>
    <row r="2186" spans="1:28" s="83" customFormat="1" ht="12" x14ac:dyDescent="0.25">
      <c r="A2186" s="81" t="s">
        <v>6582</v>
      </c>
      <c r="B2186" s="89">
        <v>199.8</v>
      </c>
      <c r="C2186" s="89">
        <v>262</v>
      </c>
      <c r="D2186" s="106">
        <f t="shared" si="136"/>
        <v>0.23740458015267171</v>
      </c>
      <c r="E2186" s="90">
        <f t="shared" si="137"/>
        <v>0</v>
      </c>
      <c r="F2186" s="90">
        <f t="shared" si="138"/>
        <v>300</v>
      </c>
      <c r="G2186" s="82" t="s">
        <v>50</v>
      </c>
      <c r="H2186" s="81" t="s">
        <v>6583</v>
      </c>
      <c r="I2186" s="81" t="s">
        <v>6584</v>
      </c>
      <c r="J2186" s="81" t="s">
        <v>3615</v>
      </c>
      <c r="K2186" s="81"/>
      <c r="L2186" s="81"/>
      <c r="M2186" s="81"/>
      <c r="N2186" s="81"/>
      <c r="O2186" s="82"/>
      <c r="P2186" s="81"/>
      <c r="Q2186" s="81"/>
      <c r="R2186" s="81"/>
      <c r="S2186" s="81"/>
      <c r="T2186" s="81"/>
      <c r="U2186" s="81">
        <f t="shared" si="139"/>
        <v>0</v>
      </c>
      <c r="V2186" s="81">
        <f>IFERROR(VLOOKUP(A2186,'Competitors Links &amp; Pricings'!A:G,3,0),"")</f>
        <v>300</v>
      </c>
      <c r="W2186" s="81">
        <f>IFERROR(VLOOKUP(A2186,'Competitors Links &amp; Pricings'!A:G,5,0),"")</f>
        <v>337</v>
      </c>
      <c r="X2186" s="81" t="str">
        <f>IFERROR(VLOOKUP(A2186,'Competitors Links &amp; Pricings'!A:G,7,0),"")</f>
        <v xml:space="preserve"> </v>
      </c>
      <c r="Y2186" s="81">
        <f>IFERROR(VLOOKUP(A2186,'Competitors Links &amp; Pricings'!A:L,8,0),"")</f>
        <v>41.42</v>
      </c>
      <c r="Z2186" s="81">
        <f>IFERROR(VLOOKUP(A2186,'Competitors Links &amp; Pricings'!A:L,9,0),"")</f>
        <v>69.92</v>
      </c>
      <c r="AA2186" s="81">
        <f>IFERROR(VLOOKUP(A2186,'Competitors Links &amp; Pricings'!A:L,10,0),"")</f>
        <v>42.99</v>
      </c>
      <c r="AB2186" s="81">
        <f>IFERROR(VLOOKUP(A2186,'Competitors Links &amp; Pricings'!A:L,11,0),"")</f>
        <v>1.38</v>
      </c>
    </row>
    <row r="2187" spans="1:28" s="83" customFormat="1" ht="12" x14ac:dyDescent="0.25">
      <c r="A2187" s="81" t="s">
        <v>6585</v>
      </c>
      <c r="B2187" s="89">
        <v>235.6</v>
      </c>
      <c r="C2187" s="89">
        <v>292.14</v>
      </c>
      <c r="D2187" s="106">
        <f t="shared" si="136"/>
        <v>0.19353734510850959</v>
      </c>
      <c r="E2187" s="90">
        <f t="shared" si="137"/>
        <v>0</v>
      </c>
      <c r="F2187" s="90">
        <f t="shared" si="138"/>
        <v>302.05</v>
      </c>
      <c r="G2187" s="82" t="s">
        <v>34</v>
      </c>
      <c r="H2187" s="81" t="s">
        <v>6586</v>
      </c>
      <c r="I2187" s="81" t="s">
        <v>6587</v>
      </c>
      <c r="J2187" s="81" t="s">
        <v>6588</v>
      </c>
      <c r="K2187" s="81"/>
      <c r="L2187" s="81"/>
      <c r="M2187" s="81"/>
      <c r="N2187" s="81"/>
      <c r="O2187" s="82"/>
      <c r="P2187" s="81"/>
      <c r="Q2187" s="81"/>
      <c r="R2187" s="81"/>
      <c r="S2187" s="81"/>
      <c r="T2187" s="81"/>
      <c r="U2187" s="81">
        <f t="shared" si="139"/>
        <v>0</v>
      </c>
      <c r="V2187" s="81">
        <f>IFERROR(VLOOKUP(A2187,'Competitors Links &amp; Pricings'!A:G,3,0),"")</f>
        <v>302.05</v>
      </c>
      <c r="W2187" s="81" t="str">
        <f>IFERROR(VLOOKUP(A2187,'Competitors Links &amp; Pricings'!A:G,5,0),"")</f>
        <v xml:space="preserve"> </v>
      </c>
      <c r="X2187" s="81" t="str">
        <f>IFERROR(VLOOKUP(A2187,'Competitors Links &amp; Pricings'!A:G,7,0),"")</f>
        <v xml:space="preserve"> </v>
      </c>
      <c r="Y2187" s="81">
        <f>IFERROR(VLOOKUP(A2187,'Competitors Links &amp; Pricings'!A:L,8,0),"")</f>
        <v>39.96</v>
      </c>
      <c r="Z2187" s="81">
        <f>IFERROR(VLOOKUP(A2187,'Competitors Links &amp; Pricings'!A:L,9,0),"")</f>
        <v>9.17</v>
      </c>
      <c r="AA2187" s="81">
        <f>IFERROR(VLOOKUP(A2187,'Competitors Links &amp; Pricings'!A:L,10,0),"")</f>
        <v>1261</v>
      </c>
      <c r="AB2187" s="81">
        <f>IFERROR(VLOOKUP(A2187,'Competitors Links &amp; Pricings'!A:L,11,0),"")</f>
        <v>1.57</v>
      </c>
    </row>
    <row r="2188" spans="1:28" s="83" customFormat="1" ht="12" x14ac:dyDescent="0.25">
      <c r="A2188" s="81" t="s">
        <v>6589</v>
      </c>
      <c r="B2188" s="89">
        <v>240.3</v>
      </c>
      <c r="C2188" s="89">
        <v>297.89999999999998</v>
      </c>
      <c r="D2188" s="106">
        <f t="shared" si="136"/>
        <v>0.19335347432024158</v>
      </c>
      <c r="E2188" s="90">
        <f t="shared" si="137"/>
        <v>0</v>
      </c>
      <c r="F2188" s="90">
        <f t="shared" si="138"/>
        <v>345.64</v>
      </c>
      <c r="G2188" s="82" t="s">
        <v>50</v>
      </c>
      <c r="H2188" s="81" t="s">
        <v>6590</v>
      </c>
      <c r="I2188" s="81" t="s">
        <v>6591</v>
      </c>
      <c r="J2188" s="81" t="s">
        <v>153</v>
      </c>
      <c r="K2188" s="81"/>
      <c r="L2188" s="81"/>
      <c r="M2188" s="81"/>
      <c r="N2188" s="81"/>
      <c r="O2188" s="82"/>
      <c r="P2188" s="81"/>
      <c r="Q2188" s="81"/>
      <c r="R2188" s="81"/>
      <c r="S2188" s="81"/>
      <c r="T2188" s="81"/>
      <c r="U2188" s="81">
        <f t="shared" si="139"/>
        <v>0</v>
      </c>
      <c r="V2188" s="81">
        <f>IFERROR(VLOOKUP(A2188,'Competitors Links &amp; Pricings'!A:G,3,0),"")</f>
        <v>345.64</v>
      </c>
      <c r="W2188" s="81" t="str">
        <f>IFERROR(VLOOKUP(A2188,'Competitors Links &amp; Pricings'!A:G,5,0),"")</f>
        <v xml:space="preserve"> </v>
      </c>
      <c r="X2188" s="81" t="str">
        <f>IFERROR(VLOOKUP(A2188,'Competitors Links &amp; Pricings'!A:G,7,0),"")</f>
        <v xml:space="preserve"> </v>
      </c>
      <c r="Y2188" s="81">
        <f>IFERROR(VLOOKUP(A2188,'Competitors Links &amp; Pricings'!A:L,8,0),"")</f>
        <v>39.1</v>
      </c>
      <c r="Z2188" s="81">
        <f>IFERROR(VLOOKUP(A2188,'Competitors Links &amp; Pricings'!A:L,9,0),"")</f>
        <v>65.900000000000006</v>
      </c>
      <c r="AA2188" s="81">
        <f>IFERROR(VLOOKUP(A2188,'Competitors Links &amp; Pricings'!A:L,10,0),"")</f>
        <v>40.799999999999997</v>
      </c>
      <c r="AB2188" s="81">
        <f>IFERROR(VLOOKUP(A2188,'Competitors Links &amp; Pricings'!A:L,11,0),"")</f>
        <v>1.38</v>
      </c>
    </row>
    <row r="2189" spans="1:28" s="83" customFormat="1" ht="12" x14ac:dyDescent="0.25">
      <c r="A2189" s="81" t="s">
        <v>6592</v>
      </c>
      <c r="B2189" s="89">
        <v>302.39999999999998</v>
      </c>
      <c r="C2189" s="89">
        <v>410</v>
      </c>
      <c r="D2189" s="106">
        <f t="shared" si="136"/>
        <v>0.26243902439024397</v>
      </c>
      <c r="E2189" s="90">
        <f t="shared" si="137"/>
        <v>0</v>
      </c>
      <c r="F2189" s="90">
        <f t="shared" si="138"/>
        <v>135</v>
      </c>
      <c r="G2189" s="82" t="s">
        <v>34</v>
      </c>
      <c r="H2189" s="81" t="s">
        <v>6593</v>
      </c>
      <c r="I2189" s="81" t="s">
        <v>6594</v>
      </c>
      <c r="J2189" s="81" t="s">
        <v>3611</v>
      </c>
      <c r="K2189" s="81"/>
      <c r="L2189" s="81"/>
      <c r="M2189" s="81"/>
      <c r="N2189" s="81"/>
      <c r="O2189" s="82"/>
      <c r="P2189" s="81"/>
      <c r="Q2189" s="81"/>
      <c r="R2189" s="81"/>
      <c r="S2189" s="81"/>
      <c r="T2189" s="81"/>
      <c r="U2189" s="81">
        <f t="shared" si="139"/>
        <v>0</v>
      </c>
      <c r="V2189" s="81">
        <f>IFERROR(VLOOKUP(A2189,'Competitors Links &amp; Pricings'!A:G,3,0),"")</f>
        <v>135</v>
      </c>
      <c r="W2189" s="81">
        <f>IFERROR(VLOOKUP(A2189,'Competitors Links &amp; Pricings'!A:G,5,0),"")</f>
        <v>400</v>
      </c>
      <c r="X2189" s="81" t="str">
        <f>IFERROR(VLOOKUP(A2189,'Competitors Links &amp; Pricings'!A:G,7,0),"")</f>
        <v xml:space="preserve"> </v>
      </c>
      <c r="Y2189" s="81">
        <f>IFERROR(VLOOKUP(A2189,'Competitors Links &amp; Pricings'!A:L,8,0),"")</f>
        <v>44.64</v>
      </c>
      <c r="Z2189" s="81">
        <f>IFERROR(VLOOKUP(A2189,'Competitors Links &amp; Pricings'!A:L,9,0),"")</f>
        <v>89.72</v>
      </c>
      <c r="AA2189" s="81">
        <f>IFERROR(VLOOKUP(A2189,'Competitors Links &amp; Pricings'!A:L,10,0),"")</f>
        <v>62.83</v>
      </c>
      <c r="AB2189" s="81">
        <f>IFERROR(VLOOKUP(A2189,'Competitors Links &amp; Pricings'!A:L,11,0),"")</f>
        <v>1.37</v>
      </c>
    </row>
    <row r="2190" spans="1:28" s="92" customFormat="1" ht="12" x14ac:dyDescent="0.25">
      <c r="A2190" s="91" t="s">
        <v>6595</v>
      </c>
      <c r="B2190" s="89">
        <v>593.74</v>
      </c>
      <c r="C2190" s="89">
        <v>706.25</v>
      </c>
      <c r="D2190" s="106">
        <f t="shared" si="136"/>
        <v>0.15930619469026547</v>
      </c>
      <c r="E2190" s="90">
        <f t="shared" si="137"/>
        <v>0</v>
      </c>
      <c r="F2190" s="90">
        <f t="shared" si="138"/>
        <v>639.41</v>
      </c>
      <c r="G2190" s="100" t="s">
        <v>262</v>
      </c>
      <c r="H2190" s="101" t="s">
        <v>6596</v>
      </c>
      <c r="I2190" s="101" t="s">
        <v>6597</v>
      </c>
      <c r="J2190" s="101" t="s">
        <v>6527</v>
      </c>
      <c r="K2190" s="101"/>
      <c r="L2190" s="101"/>
      <c r="M2190" s="101"/>
      <c r="N2190" s="101"/>
      <c r="O2190" s="100"/>
      <c r="P2190" s="101"/>
      <c r="Q2190" s="101"/>
      <c r="R2190" s="101"/>
      <c r="S2190" s="101"/>
      <c r="T2190" s="101"/>
      <c r="U2190" s="81">
        <f t="shared" si="139"/>
        <v>0</v>
      </c>
      <c r="V2190" s="101">
        <f>IFERROR(VLOOKUP(A2190,'Competitors Links &amp; Pricings'!A:G,3,0),"")</f>
        <v>639.41</v>
      </c>
      <c r="W2190" s="101">
        <f>IFERROR(VLOOKUP(A2190,'Competitors Links &amp; Pricings'!A:G,5,0),"")</f>
        <v>800</v>
      </c>
      <c r="X2190" s="101">
        <f>IFERROR(VLOOKUP(A2190,'Competitors Links &amp; Pricings'!A:G,7,0),"")</f>
        <v>672</v>
      </c>
      <c r="Y2190" s="101">
        <f>IFERROR(VLOOKUP(A2190,'Competitors Links &amp; Pricings'!A:L,8,0),"")</f>
        <v>8.5</v>
      </c>
      <c r="Z2190" s="101">
        <f>IFERROR(VLOOKUP(A2190,'Competitors Links &amp; Pricings'!A:L,9,0),"")</f>
        <v>10</v>
      </c>
      <c r="AA2190" s="101">
        <f>IFERROR(VLOOKUP(A2190,'Competitors Links &amp; Pricings'!A:L,10,0),"")</f>
        <v>129</v>
      </c>
      <c r="AB2190" s="101">
        <f>IFERROR(VLOOKUP(A2190,'Competitors Links &amp; Pricings'!A:L,11,0),"")</f>
        <v>20.75</v>
      </c>
    </row>
    <row r="2191" spans="1:28" s="83" customFormat="1" ht="12" x14ac:dyDescent="0.25">
      <c r="A2191" s="81" t="s">
        <v>6598</v>
      </c>
      <c r="B2191" s="89">
        <v>1644.24</v>
      </c>
      <c r="C2191" s="89">
        <v>2000</v>
      </c>
      <c r="D2191" s="106">
        <f t="shared" si="136"/>
        <v>0.17787999999999998</v>
      </c>
      <c r="E2191" s="90">
        <f t="shared" si="137"/>
        <v>0</v>
      </c>
      <c r="F2191" s="90">
        <f t="shared" si="138"/>
        <v>0</v>
      </c>
      <c r="G2191" s="82" t="s">
        <v>34</v>
      </c>
      <c r="H2191" s="81" t="s">
        <v>6599</v>
      </c>
      <c r="I2191" s="81" t="s">
        <v>6600</v>
      </c>
      <c r="J2191" s="81" t="s">
        <v>5218</v>
      </c>
      <c r="K2191" s="81"/>
      <c r="L2191" s="81"/>
      <c r="M2191" s="81"/>
      <c r="N2191" s="81"/>
      <c r="O2191" s="82"/>
      <c r="P2191" s="81"/>
      <c r="Q2191" s="81"/>
      <c r="R2191" s="81"/>
      <c r="S2191" s="81"/>
      <c r="T2191" s="81"/>
      <c r="U2191" s="81">
        <f t="shared" si="139"/>
        <v>0</v>
      </c>
      <c r="V2191" s="81" t="str">
        <f>IFERROR(VLOOKUP(A2191,'Competitors Links &amp; Pricings'!A:G,3,0),"")</f>
        <v xml:space="preserve"> </v>
      </c>
      <c r="W2191" s="81" t="str">
        <f>IFERROR(VLOOKUP(A2191,'Competitors Links &amp; Pricings'!A:G,5,0),"")</f>
        <v xml:space="preserve"> </v>
      </c>
      <c r="X2191" s="81" t="str">
        <f>IFERROR(VLOOKUP(A2191,'Competitors Links &amp; Pricings'!A:G,7,0),"")</f>
        <v xml:space="preserve"> </v>
      </c>
      <c r="Y2191" s="81">
        <f>IFERROR(VLOOKUP(A2191,'Competitors Links &amp; Pricings'!A:L,8,0),"")</f>
        <v>18</v>
      </c>
      <c r="Z2191" s="81">
        <f>IFERROR(VLOOKUP(A2191,'Competitors Links &amp; Pricings'!A:L,9,0),"")</f>
        <v>18</v>
      </c>
      <c r="AA2191" s="81">
        <f>IFERROR(VLOOKUP(A2191,'Competitors Links &amp; Pricings'!A:L,10,0),"")</f>
        <v>55</v>
      </c>
      <c r="AB2191" s="81">
        <f>IFERROR(VLOOKUP(A2191,'Competitors Links &amp; Pricings'!A:L,11,0),"")</f>
        <v>4</v>
      </c>
    </row>
    <row r="2192" spans="1:28" s="92" customFormat="1" ht="12" x14ac:dyDescent="0.25">
      <c r="A2192" s="91" t="s">
        <v>6601</v>
      </c>
      <c r="B2192" s="89">
        <v>2612.36</v>
      </c>
      <c r="C2192" s="89">
        <v>2951.11</v>
      </c>
      <c r="D2192" s="106">
        <f t="shared" si="136"/>
        <v>0.11478731731450199</v>
      </c>
      <c r="E2192" s="90">
        <f t="shared" si="137"/>
        <v>0</v>
      </c>
      <c r="F2192" s="90">
        <f t="shared" si="138"/>
        <v>2995</v>
      </c>
      <c r="G2192" s="100" t="s">
        <v>527</v>
      </c>
      <c r="H2192" s="101" t="s">
        <v>6602</v>
      </c>
      <c r="I2192" s="101" t="s">
        <v>6603</v>
      </c>
      <c r="J2192" s="101" t="s">
        <v>334</v>
      </c>
      <c r="K2192" s="101"/>
      <c r="L2192" s="101"/>
      <c r="M2192" s="101"/>
      <c r="N2192" s="101"/>
      <c r="O2192" s="100"/>
      <c r="P2192" s="101"/>
      <c r="Q2192" s="101"/>
      <c r="R2192" s="101"/>
      <c r="S2192" s="101"/>
      <c r="T2192" s="101"/>
      <c r="U2192" s="81">
        <f t="shared" si="139"/>
        <v>0</v>
      </c>
      <c r="V2192" s="101">
        <f>IFERROR(VLOOKUP(A2192,'Competitors Links &amp; Pricings'!A:G,3,0),"")</f>
        <v>2995</v>
      </c>
      <c r="W2192" s="101">
        <f>IFERROR(VLOOKUP(A2192,'Competitors Links &amp; Pricings'!A:G,5,0),"")</f>
        <v>3285.32</v>
      </c>
      <c r="X2192" s="101">
        <f>IFERROR(VLOOKUP(A2192,'Competitors Links &amp; Pricings'!A:G,7,0),"")</f>
        <v>3234.6</v>
      </c>
      <c r="Y2192" s="101">
        <f>IFERROR(VLOOKUP(A2192,'Competitors Links &amp; Pricings'!A:L,8,0),"")</f>
        <v>14</v>
      </c>
      <c r="Z2192" s="101">
        <f>IFERROR(VLOOKUP(A2192,'Competitors Links &amp; Pricings'!A:L,9,0),"")</f>
        <v>13.5</v>
      </c>
      <c r="AA2192" s="101">
        <f>IFERROR(VLOOKUP(A2192,'Competitors Links &amp; Pricings'!A:L,10,0),"")</f>
        <v>86</v>
      </c>
      <c r="AB2192" s="101">
        <f>IFERROR(VLOOKUP(A2192,'Competitors Links &amp; Pricings'!A:L,11,0),"")</f>
        <v>8</v>
      </c>
    </row>
    <row r="2193" spans="1:28" s="92" customFormat="1" ht="12" x14ac:dyDescent="0.25">
      <c r="A2193" s="91" t="s">
        <v>6604</v>
      </c>
      <c r="B2193" s="89">
        <v>2850.3</v>
      </c>
      <c r="C2193" s="89">
        <v>3750</v>
      </c>
      <c r="D2193" s="106">
        <f t="shared" si="136"/>
        <v>0.23991999999999994</v>
      </c>
      <c r="E2193" s="90">
        <f t="shared" si="137"/>
        <v>0</v>
      </c>
      <c r="F2193" s="90">
        <f t="shared" si="138"/>
        <v>3499</v>
      </c>
      <c r="G2193" s="100" t="s">
        <v>34</v>
      </c>
      <c r="H2193" s="101" t="s">
        <v>6605</v>
      </c>
      <c r="I2193" s="101" t="s">
        <v>6606</v>
      </c>
      <c r="J2193" s="101" t="s">
        <v>578</v>
      </c>
      <c r="K2193" s="101"/>
      <c r="L2193" s="101"/>
      <c r="M2193" s="101"/>
      <c r="N2193" s="101"/>
      <c r="O2193" s="100"/>
      <c r="P2193" s="101"/>
      <c r="Q2193" s="101"/>
      <c r="R2193" s="101"/>
      <c r="S2193" s="101"/>
      <c r="T2193" s="101"/>
      <c r="U2193" s="81">
        <f t="shared" si="139"/>
        <v>0</v>
      </c>
      <c r="V2193" s="101">
        <f>IFERROR(VLOOKUP(A2193,'Competitors Links &amp; Pricings'!A:G,3,0),"")</f>
        <v>3990.42</v>
      </c>
      <c r="W2193" s="101">
        <f>IFERROR(VLOOKUP(A2193,'Competitors Links &amp; Pricings'!A:G,5,0),"")</f>
        <v>4010</v>
      </c>
      <c r="X2193" s="101">
        <f>IFERROR(VLOOKUP(A2193,'Competitors Links &amp; Pricings'!A:G,7,0),"")</f>
        <v>3499</v>
      </c>
      <c r="Y2193" s="101">
        <f>IFERROR(VLOOKUP(A2193,'Competitors Links &amp; Pricings'!A:L,8,0),"")</f>
        <v>26</v>
      </c>
      <c r="Z2193" s="101">
        <f>IFERROR(VLOOKUP(A2193,'Competitors Links &amp; Pricings'!A:L,9,0),"")</f>
        <v>19</v>
      </c>
      <c r="AA2193" s="101">
        <f>IFERROR(VLOOKUP(A2193,'Competitors Links &amp; Pricings'!A:L,10,0),"")</f>
        <v>53</v>
      </c>
      <c r="AB2193" s="101">
        <f>IFERROR(VLOOKUP(A2193,'Competitors Links &amp; Pricings'!A:L,11,0),"")</f>
        <v>84</v>
      </c>
    </row>
    <row r="2194" spans="1:28" s="92" customFormat="1" ht="12" x14ac:dyDescent="0.25">
      <c r="A2194" s="91" t="s">
        <v>6607</v>
      </c>
      <c r="B2194" s="89">
        <v>17976.400000000001</v>
      </c>
      <c r="C2194" s="89">
        <v>21291.94</v>
      </c>
      <c r="D2194" s="106">
        <f t="shared" si="136"/>
        <v>0.15571807923561673</v>
      </c>
      <c r="E2194" s="90">
        <f t="shared" si="137"/>
        <v>0</v>
      </c>
      <c r="F2194" s="90">
        <f t="shared" si="138"/>
        <v>19998.669999999998</v>
      </c>
      <c r="G2194" s="100" t="s">
        <v>262</v>
      </c>
      <c r="H2194" s="101" t="s">
        <v>6608</v>
      </c>
      <c r="I2194" s="101" t="s">
        <v>6609</v>
      </c>
      <c r="J2194" s="101" t="s">
        <v>435</v>
      </c>
      <c r="K2194" s="101"/>
      <c r="L2194" s="101"/>
      <c r="M2194" s="101"/>
      <c r="N2194" s="101"/>
      <c r="O2194" s="100"/>
      <c r="P2194" s="101"/>
      <c r="Q2194" s="101"/>
      <c r="R2194" s="101"/>
      <c r="S2194" s="101"/>
      <c r="T2194" s="101"/>
      <c r="U2194" s="81">
        <f t="shared" si="139"/>
        <v>0</v>
      </c>
      <c r="V2194" s="101">
        <f>IFERROR(VLOOKUP(A2194,'Competitors Links &amp; Pricings'!A:G,3,0),"")</f>
        <v>19998.669999999998</v>
      </c>
      <c r="W2194" s="101">
        <f>IFERROR(VLOOKUP(A2194,'Competitors Links &amp; Pricings'!A:G,5,0),"")</f>
        <v>20398.64</v>
      </c>
      <c r="X2194" s="101">
        <f>IFERROR(VLOOKUP(A2194,'Competitors Links &amp; Pricings'!A:G,7,0),"")</f>
        <v>23500</v>
      </c>
      <c r="Y2194" s="101">
        <f>IFERROR(VLOOKUP(A2194,'Competitors Links &amp; Pricings'!A:L,8,0),"")</f>
        <v>44.2</v>
      </c>
      <c r="Z2194" s="101">
        <f>IFERROR(VLOOKUP(A2194,'Competitors Links &amp; Pricings'!A:L,9,0),"")</f>
        <v>21.8</v>
      </c>
      <c r="AA2194" s="101">
        <f>IFERROR(VLOOKUP(A2194,'Competitors Links &amp; Pricings'!A:L,10,0),"")</f>
        <v>4425.12</v>
      </c>
      <c r="AB2194" s="101">
        <f>IFERROR(VLOOKUP(A2194,'Competitors Links &amp; Pricings'!A:L,11,0),"")</f>
        <v>67.3</v>
      </c>
    </row>
    <row r="2195" spans="1:28" s="92" customFormat="1" ht="12" x14ac:dyDescent="0.25">
      <c r="A2195" s="91" t="s">
        <v>6610</v>
      </c>
      <c r="B2195" s="89">
        <v>448</v>
      </c>
      <c r="C2195" s="89">
        <v>555.52</v>
      </c>
      <c r="D2195" s="106">
        <f t="shared" si="136"/>
        <v>0.19354838709677416</v>
      </c>
      <c r="E2195" s="90">
        <f t="shared" si="137"/>
        <v>0</v>
      </c>
      <c r="F2195" s="90">
        <f t="shared" si="138"/>
        <v>604.79999999999995</v>
      </c>
      <c r="G2195" s="100" t="s">
        <v>34</v>
      </c>
      <c r="H2195" s="101" t="s">
        <v>6611</v>
      </c>
      <c r="I2195" s="101" t="s">
        <v>6612</v>
      </c>
      <c r="J2195" s="101" t="s">
        <v>6541</v>
      </c>
      <c r="K2195" s="101"/>
      <c r="L2195" s="101"/>
      <c r="M2195" s="101"/>
      <c r="N2195" s="101"/>
      <c r="O2195" s="100"/>
      <c r="P2195" s="101"/>
      <c r="Q2195" s="101"/>
      <c r="R2195" s="101"/>
      <c r="S2195" s="101"/>
      <c r="T2195" s="101"/>
      <c r="U2195" s="81">
        <f t="shared" si="139"/>
        <v>0</v>
      </c>
      <c r="V2195" s="101">
        <f>IFERROR(VLOOKUP(A2195,'Competitors Links &amp; Pricings'!A:G,3,0),"")</f>
        <v>604.79999999999995</v>
      </c>
      <c r="W2195" s="101">
        <f>IFERROR(VLOOKUP(A2195,'Competitors Links &amp; Pricings'!A:G,5,0),"")</f>
        <v>604.79999999999995</v>
      </c>
      <c r="X2195" s="101">
        <f>IFERROR(VLOOKUP(A2195,'Competitors Links &amp; Pricings'!A:G,7,0),"")</f>
        <v>604.79999999999995</v>
      </c>
      <c r="Y2195" s="101">
        <f>IFERROR(VLOOKUP(A2195,'Competitors Links &amp; Pricings'!A:L,8,0),"")</f>
        <v>6.94</v>
      </c>
      <c r="Z2195" s="101">
        <f>IFERROR(VLOOKUP(A2195,'Competitors Links &amp; Pricings'!A:L,9,0),"")</f>
        <v>11.66</v>
      </c>
      <c r="AA2195" s="101">
        <f>IFERROR(VLOOKUP(A2195,'Competitors Links &amp; Pricings'!A:L,10,0),"")</f>
        <v>125</v>
      </c>
      <c r="AB2195" s="101">
        <f>IFERROR(VLOOKUP(A2195,'Competitors Links &amp; Pricings'!A:L,11,0),"")</f>
        <v>17.55</v>
      </c>
    </row>
    <row r="2196" spans="1:28" s="92" customFormat="1" ht="12" x14ac:dyDescent="0.25">
      <c r="A2196" s="91" t="s">
        <v>6613</v>
      </c>
      <c r="B2196" s="89">
        <v>2653.99</v>
      </c>
      <c r="C2196" s="89">
        <v>3237</v>
      </c>
      <c r="D2196" s="106">
        <f t="shared" si="136"/>
        <v>0.18010812480692007</v>
      </c>
      <c r="E2196" s="90">
        <f t="shared" si="137"/>
        <v>0</v>
      </c>
      <c r="F2196" s="90">
        <f t="shared" si="138"/>
        <v>2448.9699999999998</v>
      </c>
      <c r="G2196" s="100" t="s">
        <v>34</v>
      </c>
      <c r="H2196" s="101" t="s">
        <v>6614</v>
      </c>
      <c r="I2196" s="101" t="s">
        <v>6615</v>
      </c>
      <c r="J2196" s="101" t="s">
        <v>6527</v>
      </c>
      <c r="K2196" s="101"/>
      <c r="L2196" s="101"/>
      <c r="M2196" s="101"/>
      <c r="N2196" s="101"/>
      <c r="O2196" s="100"/>
      <c r="P2196" s="101"/>
      <c r="Q2196" s="101"/>
      <c r="R2196" s="101"/>
      <c r="S2196" s="101"/>
      <c r="T2196" s="101"/>
      <c r="U2196" s="81">
        <f t="shared" si="139"/>
        <v>0</v>
      </c>
      <c r="V2196" s="101">
        <f>IFERROR(VLOOKUP(A2196,'Competitors Links &amp; Pricings'!A:G,3,0),"")</f>
        <v>3546.51</v>
      </c>
      <c r="W2196" s="101">
        <f>IFERROR(VLOOKUP(A2196,'Competitors Links &amp; Pricings'!A:G,5,0),"")</f>
        <v>4200</v>
      </c>
      <c r="X2196" s="101">
        <f>IFERROR(VLOOKUP(A2196,'Competitors Links &amp; Pricings'!A:G,7,0),"")</f>
        <v>2448.9699999999998</v>
      </c>
      <c r="Y2196" s="101">
        <f>IFERROR(VLOOKUP(A2196,'Competitors Links &amp; Pricings'!A:L,8,0),"")</f>
        <v>27.12</v>
      </c>
      <c r="Z2196" s="101">
        <f>IFERROR(VLOOKUP(A2196,'Competitors Links &amp; Pricings'!A:L,9,0),"")</f>
        <v>28</v>
      </c>
      <c r="AA2196" s="101">
        <f>IFERROR(VLOOKUP(A2196,'Competitors Links &amp; Pricings'!A:L,10,0),"")</f>
        <v>512</v>
      </c>
      <c r="AB2196" s="101">
        <f>IFERROR(VLOOKUP(A2196,'Competitors Links &amp; Pricings'!A:L,11,0),"")</f>
        <v>9.48</v>
      </c>
    </row>
    <row r="2197" spans="1:28" s="92" customFormat="1" ht="12" x14ac:dyDescent="0.25">
      <c r="A2197" s="91" t="s">
        <v>6616</v>
      </c>
      <c r="B2197" s="89">
        <v>303.26</v>
      </c>
      <c r="C2197" s="89">
        <v>369</v>
      </c>
      <c r="D2197" s="106">
        <f t="shared" si="136"/>
        <v>0.17815718157181573</v>
      </c>
      <c r="E2197" s="90">
        <f t="shared" si="137"/>
        <v>0</v>
      </c>
      <c r="F2197" s="90">
        <f t="shared" si="138"/>
        <v>326.58999999999997</v>
      </c>
      <c r="G2197" s="100" t="s">
        <v>34</v>
      </c>
      <c r="H2197" s="101" t="s">
        <v>6617</v>
      </c>
      <c r="I2197" s="101" t="s">
        <v>6618</v>
      </c>
      <c r="J2197" s="101" t="s">
        <v>6527</v>
      </c>
      <c r="K2197" s="101"/>
      <c r="L2197" s="101"/>
      <c r="M2197" s="101"/>
      <c r="N2197" s="101"/>
      <c r="O2197" s="100"/>
      <c r="P2197" s="101"/>
      <c r="Q2197" s="101"/>
      <c r="R2197" s="101"/>
      <c r="S2197" s="101"/>
      <c r="T2197" s="101"/>
      <c r="U2197" s="81">
        <f t="shared" si="139"/>
        <v>0</v>
      </c>
      <c r="V2197" s="101">
        <f>IFERROR(VLOOKUP(A2197,'Competitors Links &amp; Pricings'!A:G,3,0),"")</f>
        <v>326.58999999999997</v>
      </c>
      <c r="W2197" s="101">
        <f>IFERROR(VLOOKUP(A2197,'Competitors Links &amp; Pricings'!A:G,5,0),"")</f>
        <v>344</v>
      </c>
      <c r="X2197" s="101">
        <f>IFERROR(VLOOKUP(A2197,'Competitors Links &amp; Pricings'!A:G,7,0),"")</f>
        <v>385</v>
      </c>
      <c r="Y2197" s="101">
        <f>IFERROR(VLOOKUP(A2197,'Competitors Links &amp; Pricings'!A:L,8,0),"")</f>
        <v>6.75</v>
      </c>
      <c r="Z2197" s="101">
        <f>IFERROR(VLOOKUP(A2197,'Competitors Links &amp; Pricings'!A:L,9,0),"")</f>
        <v>9.3800000000000008</v>
      </c>
      <c r="AA2197" s="101">
        <f>IFERROR(VLOOKUP(A2197,'Competitors Links &amp; Pricings'!A:L,10,0),"")</f>
        <v>70</v>
      </c>
      <c r="AB2197" s="101">
        <f>IFERROR(VLOOKUP(A2197,'Competitors Links &amp; Pricings'!A:L,11,0),"")</f>
        <v>12.94</v>
      </c>
    </row>
    <row r="2198" spans="1:28" s="92" customFormat="1" ht="12" x14ac:dyDescent="0.25">
      <c r="A2198" s="91" t="s">
        <v>6619</v>
      </c>
      <c r="B2198" s="89">
        <v>761.9</v>
      </c>
      <c r="C2198" s="89">
        <v>929</v>
      </c>
      <c r="D2198" s="106">
        <f t="shared" si="136"/>
        <v>0.17987082884822392</v>
      </c>
      <c r="E2198" s="90">
        <f t="shared" si="137"/>
        <v>0</v>
      </c>
      <c r="F2198" s="90">
        <f t="shared" si="138"/>
        <v>869.99</v>
      </c>
      <c r="G2198" s="100" t="s">
        <v>34</v>
      </c>
      <c r="H2198" s="101" t="s">
        <v>6620</v>
      </c>
      <c r="I2198" s="101" t="s">
        <v>6621</v>
      </c>
      <c r="J2198" s="101" t="s">
        <v>6534</v>
      </c>
      <c r="K2198" s="101"/>
      <c r="L2198" s="101"/>
      <c r="M2198" s="101"/>
      <c r="N2198" s="101"/>
      <c r="O2198" s="100"/>
      <c r="P2198" s="101"/>
      <c r="Q2198" s="101"/>
      <c r="R2198" s="101"/>
      <c r="S2198" s="101"/>
      <c r="T2198" s="101"/>
      <c r="U2198" s="81">
        <f t="shared" si="139"/>
        <v>0</v>
      </c>
      <c r="V2198" s="101">
        <f>IFERROR(VLOOKUP(A2198,'Competitors Links &amp; Pricings'!A:G,3,0),"")</f>
        <v>869.99</v>
      </c>
      <c r="W2198" s="101">
        <f>IFERROR(VLOOKUP(A2198,'Competitors Links &amp; Pricings'!A:G,5,0),"")</f>
        <v>923.75</v>
      </c>
      <c r="X2198" s="101">
        <f>IFERROR(VLOOKUP(A2198,'Competitors Links &amp; Pricings'!A:G,7,0),"")</f>
        <v>926</v>
      </c>
      <c r="Y2198" s="101">
        <f>IFERROR(VLOOKUP(A2198,'Competitors Links &amp; Pricings'!A:L,8,0),"")</f>
        <v>10.89</v>
      </c>
      <c r="Z2198" s="101">
        <f>IFERROR(VLOOKUP(A2198,'Competitors Links &amp; Pricings'!A:L,9,0),"")</f>
        <v>20.76</v>
      </c>
      <c r="AA2198" s="101">
        <f>IFERROR(VLOOKUP(A2198,'Competitors Links &amp; Pricings'!A:L,10,0),"")</f>
        <v>159</v>
      </c>
      <c r="AB2198" s="101">
        <f>IFERROR(VLOOKUP(A2198,'Competitors Links &amp; Pricings'!A:L,11,0),"")</f>
        <v>9.77</v>
      </c>
    </row>
    <row r="2199" spans="1:28" s="92" customFormat="1" ht="12" x14ac:dyDescent="0.25">
      <c r="A2199" s="91" t="s">
        <v>6622</v>
      </c>
      <c r="B2199" s="89">
        <v>1100.6300000000001</v>
      </c>
      <c r="C2199" s="89">
        <v>1342</v>
      </c>
      <c r="D2199" s="106">
        <f t="shared" si="136"/>
        <v>0.17985842026825624</v>
      </c>
      <c r="E2199" s="90">
        <f t="shared" si="137"/>
        <v>0</v>
      </c>
      <c r="F2199" s="90">
        <f t="shared" si="138"/>
        <v>1195</v>
      </c>
      <c r="G2199" s="100" t="s">
        <v>34</v>
      </c>
      <c r="H2199" s="101" t="s">
        <v>6623</v>
      </c>
      <c r="I2199" s="101" t="s">
        <v>6624</v>
      </c>
      <c r="J2199" s="101" t="s">
        <v>334</v>
      </c>
      <c r="K2199" s="101"/>
      <c r="L2199" s="101"/>
      <c r="M2199" s="101"/>
      <c r="N2199" s="101"/>
      <c r="O2199" s="100"/>
      <c r="P2199" s="101"/>
      <c r="Q2199" s="101"/>
      <c r="R2199" s="101"/>
      <c r="S2199" s="101"/>
      <c r="T2199" s="101"/>
      <c r="U2199" s="81">
        <f t="shared" si="139"/>
        <v>0</v>
      </c>
      <c r="V2199" s="101">
        <f>IFERROR(VLOOKUP(A2199,'Competitors Links &amp; Pricings'!A:G,3,0),"")</f>
        <v>1250</v>
      </c>
      <c r="W2199" s="101">
        <f>IFERROR(VLOOKUP(A2199,'Competitors Links &amp; Pricings'!A:G,5,0),"")</f>
        <v>1195</v>
      </c>
      <c r="X2199" s="101">
        <f>IFERROR(VLOOKUP(A2199,'Competitors Links &amp; Pricings'!A:G,7,0),"")</f>
        <v>1450</v>
      </c>
      <c r="Y2199" s="101">
        <f>IFERROR(VLOOKUP(A2199,'Competitors Links &amp; Pricings'!A:L,8,0),"")</f>
        <v>11.25</v>
      </c>
      <c r="Z2199" s="101">
        <f>IFERROR(VLOOKUP(A2199,'Competitors Links &amp; Pricings'!A:L,9,0),"")</f>
        <v>7.25</v>
      </c>
      <c r="AA2199" s="101">
        <f>IFERROR(VLOOKUP(A2199,'Competitors Links &amp; Pricings'!A:L,10,0),"")</f>
        <v>33</v>
      </c>
      <c r="AB2199" s="101">
        <f>IFERROR(VLOOKUP(A2199,'Competitors Links &amp; Pricings'!A:L,11,0),"")</f>
        <v>9.25</v>
      </c>
    </row>
    <row r="2200" spans="1:28" s="83" customFormat="1" ht="12" x14ac:dyDescent="0.25">
      <c r="A2200" s="81" t="s">
        <v>6625</v>
      </c>
      <c r="B2200" s="89">
        <v>2091.6999999999998</v>
      </c>
      <c r="C2200" s="89">
        <v>2340</v>
      </c>
      <c r="D2200" s="106">
        <f t="shared" si="136"/>
        <v>0.10611111111111118</v>
      </c>
      <c r="E2200" s="90">
        <f t="shared" si="137"/>
        <v>0</v>
      </c>
      <c r="F2200" s="90">
        <f t="shared" si="138"/>
        <v>890</v>
      </c>
      <c r="G2200" s="82" t="s">
        <v>34</v>
      </c>
      <c r="H2200" s="81" t="s">
        <v>6626</v>
      </c>
      <c r="I2200" s="81" t="s">
        <v>6627</v>
      </c>
      <c r="J2200" s="81" t="s">
        <v>6361</v>
      </c>
      <c r="K2200" s="81"/>
      <c r="L2200" s="81"/>
      <c r="M2200" s="81"/>
      <c r="N2200" s="81"/>
      <c r="O2200" s="82"/>
      <c r="P2200" s="81"/>
      <c r="Q2200" s="81"/>
      <c r="R2200" s="81"/>
      <c r="S2200" s="81"/>
      <c r="T2200" s="81"/>
      <c r="U2200" s="81">
        <f t="shared" si="139"/>
        <v>0</v>
      </c>
      <c r="V2200" s="81">
        <f>IFERROR(VLOOKUP(A2200,'Competitors Links &amp; Pricings'!A:G,3,0),"")</f>
        <v>2480</v>
      </c>
      <c r="W2200" s="81">
        <f>IFERROR(VLOOKUP(A2200,'Competitors Links &amp; Pricings'!A:G,5,0),"")</f>
        <v>890</v>
      </c>
      <c r="X2200" s="81">
        <f>IFERROR(VLOOKUP(A2200,'Competitors Links &amp; Pricings'!A:G,7,0),"")</f>
        <v>2600</v>
      </c>
      <c r="Y2200" s="81">
        <f>IFERROR(VLOOKUP(A2200,'Competitors Links &amp; Pricings'!A:L,8,0),"")</f>
        <v>19.7</v>
      </c>
      <c r="Z2200" s="81">
        <f>IFERROR(VLOOKUP(A2200,'Competitors Links &amp; Pricings'!A:L,9,0),"")</f>
        <v>17.399999999999999</v>
      </c>
      <c r="AA2200" s="81">
        <f>IFERROR(VLOOKUP(A2200,'Competitors Links &amp; Pricings'!A:L,10,0),"")</f>
        <v>92</v>
      </c>
      <c r="AB2200" s="81">
        <f>IFERROR(VLOOKUP(A2200,'Competitors Links &amp; Pricings'!A:L,11,0),"")</f>
        <v>5.2</v>
      </c>
    </row>
    <row r="2201" spans="1:28" s="92" customFormat="1" ht="12" x14ac:dyDescent="0.25">
      <c r="A2201" s="91" t="s">
        <v>6628</v>
      </c>
      <c r="B2201" s="89">
        <v>6298.75</v>
      </c>
      <c r="C2201" s="89">
        <v>7684</v>
      </c>
      <c r="D2201" s="106">
        <f t="shared" si="136"/>
        <v>0.18027719937532535</v>
      </c>
      <c r="E2201" s="90">
        <f t="shared" si="137"/>
        <v>0</v>
      </c>
      <c r="F2201" s="90">
        <f t="shared" si="138"/>
        <v>4732</v>
      </c>
      <c r="G2201" s="100" t="s">
        <v>34</v>
      </c>
      <c r="H2201" s="101" t="s">
        <v>6629</v>
      </c>
      <c r="I2201" s="101" t="s">
        <v>6630</v>
      </c>
      <c r="J2201" s="101" t="s">
        <v>173</v>
      </c>
      <c r="K2201" s="101"/>
      <c r="L2201" s="101"/>
      <c r="M2201" s="101"/>
      <c r="N2201" s="101"/>
      <c r="O2201" s="100"/>
      <c r="P2201" s="101"/>
      <c r="Q2201" s="101"/>
      <c r="R2201" s="101"/>
      <c r="S2201" s="101"/>
      <c r="T2201" s="101"/>
      <c r="U2201" s="81">
        <f t="shared" si="139"/>
        <v>0</v>
      </c>
      <c r="V2201" s="101">
        <f>IFERROR(VLOOKUP(A2201,'Competitors Links &amp; Pricings'!A:G,3,0),"")</f>
        <v>5965.72</v>
      </c>
      <c r="W2201" s="101">
        <f>IFERROR(VLOOKUP(A2201,'Competitors Links &amp; Pricings'!A:G,5,0),"")</f>
        <v>10857.14</v>
      </c>
      <c r="X2201" s="101">
        <f>IFERROR(VLOOKUP(A2201,'Competitors Links &amp; Pricings'!A:G,7,0),"")</f>
        <v>4732</v>
      </c>
      <c r="Y2201" s="101">
        <f>IFERROR(VLOOKUP(A2201,'Competitors Links &amp; Pricings'!A:L,8,0),"")</f>
        <v>13.7</v>
      </c>
      <c r="Z2201" s="101">
        <f>IFERROR(VLOOKUP(A2201,'Competitors Links &amp; Pricings'!A:L,9,0),"")</f>
        <v>18.5</v>
      </c>
      <c r="AA2201" s="101">
        <f>IFERROR(VLOOKUP(A2201,'Competitors Links &amp; Pricings'!A:L,10,0),"")</f>
        <v>192</v>
      </c>
      <c r="AB2201" s="101">
        <f>IFERROR(VLOOKUP(A2201,'Competitors Links &amp; Pricings'!A:L,11,0),"")</f>
        <v>14.7</v>
      </c>
    </row>
    <row r="2202" spans="1:28" s="92" customFormat="1" ht="12" x14ac:dyDescent="0.25">
      <c r="A2202" s="91" t="s">
        <v>6631</v>
      </c>
      <c r="B2202" s="89">
        <v>1547.06</v>
      </c>
      <c r="C2202" s="89">
        <v>1918.35</v>
      </c>
      <c r="D2202" s="106">
        <f t="shared" si="136"/>
        <v>0.1935465373889019</v>
      </c>
      <c r="E2202" s="90">
        <f t="shared" si="137"/>
        <v>0</v>
      </c>
      <c r="F2202" s="90">
        <f t="shared" si="138"/>
        <v>1955.88</v>
      </c>
      <c r="G2202" s="100" t="s">
        <v>34</v>
      </c>
      <c r="H2202" s="101" t="s">
        <v>6632</v>
      </c>
      <c r="I2202" s="101" t="s">
        <v>6633</v>
      </c>
      <c r="J2202" s="101" t="s">
        <v>5506</v>
      </c>
      <c r="K2202" s="101"/>
      <c r="L2202" s="101"/>
      <c r="M2202" s="101"/>
      <c r="N2202" s="101"/>
      <c r="O2202" s="100"/>
      <c r="P2202" s="101"/>
      <c r="Q2202" s="101"/>
      <c r="R2202" s="101"/>
      <c r="S2202" s="101"/>
      <c r="T2202" s="101"/>
      <c r="U2202" s="81">
        <f t="shared" si="139"/>
        <v>0</v>
      </c>
      <c r="V2202" s="101">
        <f>IFERROR(VLOOKUP(A2202,'Competitors Links &amp; Pricings'!A:G,3,0),"")</f>
        <v>1955.88</v>
      </c>
      <c r="W2202" s="101">
        <f>IFERROR(VLOOKUP(A2202,'Competitors Links &amp; Pricings'!A:G,5,0),"")</f>
        <v>1999</v>
      </c>
      <c r="X2202" s="101">
        <f>IFERROR(VLOOKUP(A2202,'Competitors Links &amp; Pricings'!A:G,7,0),"")</f>
        <v>2014.91</v>
      </c>
      <c r="Y2202" s="101">
        <f>IFERROR(VLOOKUP(A2202,'Competitors Links &amp; Pricings'!A:L,8,0),"")</f>
        <v>17.3</v>
      </c>
      <c r="Z2202" s="101">
        <f>IFERROR(VLOOKUP(A2202,'Competitors Links &amp; Pricings'!A:L,9,0),"")</f>
        <v>17.72</v>
      </c>
      <c r="AA2202" s="101">
        <f>IFERROR(VLOOKUP(A2202,'Competitors Links &amp; Pricings'!A:L,10,0),"")</f>
        <v>55</v>
      </c>
      <c r="AB2202" s="101">
        <f>IFERROR(VLOOKUP(A2202,'Competitors Links &amp; Pricings'!A:L,11,0),"")</f>
        <v>3.31</v>
      </c>
    </row>
    <row r="2203" spans="1:28" s="83" customFormat="1" ht="12" x14ac:dyDescent="0.25">
      <c r="A2203" s="81" t="s">
        <v>6634</v>
      </c>
      <c r="B2203" s="89">
        <v>724.35</v>
      </c>
      <c r="C2203" s="89">
        <v>898.1</v>
      </c>
      <c r="D2203" s="106">
        <f t="shared" si="136"/>
        <v>0.19346397951230374</v>
      </c>
      <c r="E2203" s="90">
        <f t="shared" si="137"/>
        <v>0</v>
      </c>
      <c r="F2203" s="90">
        <f t="shared" si="138"/>
        <v>925.08</v>
      </c>
      <c r="G2203" s="82" t="s">
        <v>50</v>
      </c>
      <c r="H2203" s="81" t="s">
        <v>6635</v>
      </c>
      <c r="I2203" s="81" t="s">
        <v>6636</v>
      </c>
      <c r="J2203" s="81" t="s">
        <v>6527</v>
      </c>
      <c r="K2203" s="81"/>
      <c r="L2203" s="81"/>
      <c r="M2203" s="81"/>
      <c r="N2203" s="81"/>
      <c r="O2203" s="82"/>
      <c r="P2203" s="81"/>
      <c r="Q2203" s="81"/>
      <c r="R2203" s="81"/>
      <c r="S2203" s="81"/>
      <c r="T2203" s="81"/>
      <c r="U2203" s="81">
        <f t="shared" si="139"/>
        <v>0</v>
      </c>
      <c r="V2203" s="81">
        <f>IFERROR(VLOOKUP(A2203,'Competitors Links &amp; Pricings'!A:G,3,0),"")</f>
        <v>925.08</v>
      </c>
      <c r="W2203" s="81">
        <f>IFERROR(VLOOKUP(A2203,'Competitors Links &amp; Pricings'!A:G,5,0),"")</f>
        <v>926</v>
      </c>
      <c r="X2203" s="81">
        <f>IFERROR(VLOOKUP(A2203,'Competitors Links &amp; Pricings'!A:G,7,0),"")</f>
        <v>926</v>
      </c>
      <c r="Y2203" s="81">
        <f>IFERROR(VLOOKUP(A2203,'Competitors Links &amp; Pricings'!A:L,8,0),"")</f>
        <v>11</v>
      </c>
      <c r="Z2203" s="81">
        <f>IFERROR(VLOOKUP(A2203,'Competitors Links &amp; Pricings'!A:L,9,0),"")</f>
        <v>10</v>
      </c>
      <c r="AA2203" s="81">
        <f>IFERROR(VLOOKUP(A2203,'Competitors Links &amp; Pricings'!A:L,10,0),"")</f>
        <v>157</v>
      </c>
      <c r="AB2203" s="81">
        <f>IFERROR(VLOOKUP(A2203,'Competitors Links &amp; Pricings'!A:L,11,0),"")</f>
        <v>20.75</v>
      </c>
    </row>
    <row r="2204" spans="1:28" s="92" customFormat="1" ht="12" x14ac:dyDescent="0.25">
      <c r="A2204" s="91" t="s">
        <v>6637</v>
      </c>
      <c r="B2204" s="89">
        <v>330.6</v>
      </c>
      <c r="C2204" s="89">
        <v>406</v>
      </c>
      <c r="D2204" s="106">
        <f t="shared" si="136"/>
        <v>0.18571428571428567</v>
      </c>
      <c r="E2204" s="90">
        <f t="shared" si="137"/>
        <v>0</v>
      </c>
      <c r="F2204" s="90">
        <f t="shared" si="138"/>
        <v>402</v>
      </c>
      <c r="G2204" s="100" t="s">
        <v>34</v>
      </c>
      <c r="H2204" s="101" t="s">
        <v>6638</v>
      </c>
      <c r="I2204" s="101" t="s">
        <v>6639</v>
      </c>
      <c r="J2204" s="101" t="s">
        <v>6534</v>
      </c>
      <c r="K2204" s="101"/>
      <c r="L2204" s="101"/>
      <c r="M2204" s="101"/>
      <c r="N2204" s="101"/>
      <c r="O2204" s="100"/>
      <c r="P2204" s="101"/>
      <c r="Q2204" s="101"/>
      <c r="R2204" s="101"/>
      <c r="S2204" s="101"/>
      <c r="T2204" s="101"/>
      <c r="U2204" s="81">
        <f t="shared" si="139"/>
        <v>0</v>
      </c>
      <c r="V2204" s="101">
        <f>IFERROR(VLOOKUP(A2204,'Competitors Links &amp; Pricings'!A:G,3,0),"")</f>
        <v>402</v>
      </c>
      <c r="W2204" s="101">
        <f>IFERROR(VLOOKUP(A2204,'Competitors Links &amp; Pricings'!A:G,5,0),"")</f>
        <v>407.86</v>
      </c>
      <c r="X2204" s="101">
        <f>IFERROR(VLOOKUP(A2204,'Competitors Links &amp; Pricings'!A:G,7,0),"")</f>
        <v>422.87</v>
      </c>
      <c r="Y2204" s="101">
        <f>IFERROR(VLOOKUP(A2204,'Competitors Links &amp; Pricings'!A:L,8,0),"")</f>
        <v>6.6</v>
      </c>
      <c r="Z2204" s="101">
        <f>IFERROR(VLOOKUP(A2204,'Competitors Links &amp; Pricings'!A:L,9,0),"")</f>
        <v>12.01</v>
      </c>
      <c r="AA2204" s="101">
        <f>IFERROR(VLOOKUP(A2204,'Competitors Links &amp; Pricings'!A:L,10,0),"")</f>
        <v>63</v>
      </c>
      <c r="AB2204" s="101">
        <f>IFERROR(VLOOKUP(A2204,'Competitors Links &amp; Pricings'!A:L,11,0),"")</f>
        <v>8.39</v>
      </c>
    </row>
    <row r="2205" spans="1:28" s="83" customFormat="1" ht="12" x14ac:dyDescent="0.25">
      <c r="A2205" s="81" t="s">
        <v>6640</v>
      </c>
      <c r="B2205" s="89">
        <v>9.49</v>
      </c>
      <c r="C2205" s="89">
        <v>11.75</v>
      </c>
      <c r="D2205" s="106">
        <f t="shared" si="136"/>
        <v>0.19234042553191488</v>
      </c>
      <c r="E2205" s="90">
        <f t="shared" si="137"/>
        <v>0</v>
      </c>
      <c r="F2205" s="90">
        <f t="shared" si="138"/>
        <v>11.84</v>
      </c>
      <c r="G2205" s="82" t="s">
        <v>50</v>
      </c>
      <c r="H2205" s="81" t="s">
        <v>6641</v>
      </c>
      <c r="I2205" s="81" t="s">
        <v>6642</v>
      </c>
      <c r="J2205" s="81" t="s">
        <v>5959</v>
      </c>
      <c r="K2205" s="81"/>
      <c r="L2205" s="81"/>
      <c r="M2205" s="81"/>
      <c r="N2205" s="81"/>
      <c r="O2205" s="82"/>
      <c r="P2205" s="81"/>
      <c r="Q2205" s="81"/>
      <c r="R2205" s="81"/>
      <c r="S2205" s="81"/>
      <c r="T2205" s="81"/>
      <c r="U2205" s="81">
        <f t="shared" si="139"/>
        <v>0</v>
      </c>
      <c r="V2205" s="81">
        <f>IFERROR(VLOOKUP(A2205,'Competitors Links &amp; Pricings'!A:G,3,0),"")</f>
        <v>11.84</v>
      </c>
      <c r="W2205" s="81" t="str">
        <f>IFERROR(VLOOKUP(A2205,'Competitors Links &amp; Pricings'!A:G,5,0),"")</f>
        <v xml:space="preserve"> </v>
      </c>
      <c r="X2205" s="81" t="str">
        <f>IFERROR(VLOOKUP(A2205,'Competitors Links &amp; Pricings'!A:G,7,0),"")</f>
        <v xml:space="preserve"> </v>
      </c>
      <c r="Y2205" s="81">
        <f>IFERROR(VLOOKUP(A2205,'Competitors Links &amp; Pricings'!A:L,8,0),"")</f>
        <v>2</v>
      </c>
      <c r="Z2205" s="81">
        <f>IFERROR(VLOOKUP(A2205,'Competitors Links &amp; Pricings'!A:L,9,0),"")</f>
        <v>11</v>
      </c>
      <c r="AA2205" s="81">
        <f>IFERROR(VLOOKUP(A2205,'Competitors Links &amp; Pricings'!A:L,10,0),"")</f>
        <v>1</v>
      </c>
      <c r="AB2205" s="81">
        <f>IFERROR(VLOOKUP(A2205,'Competitors Links &amp; Pricings'!A:L,11,0),"")</f>
        <v>2</v>
      </c>
    </row>
    <row r="2206" spans="1:28" s="83" customFormat="1" ht="12" x14ac:dyDescent="0.25">
      <c r="A2206" s="81" t="s">
        <v>6643</v>
      </c>
      <c r="B2206" s="89">
        <v>15.19</v>
      </c>
      <c r="C2206" s="89">
        <v>16.77</v>
      </c>
      <c r="D2206" s="106">
        <f t="shared" si="136"/>
        <v>9.4215861657722125E-2</v>
      </c>
      <c r="E2206" s="90">
        <f t="shared" si="137"/>
        <v>0</v>
      </c>
      <c r="F2206" s="90">
        <f t="shared" si="138"/>
        <v>18.23</v>
      </c>
      <c r="G2206" s="82" t="s">
        <v>34</v>
      </c>
      <c r="H2206" s="81">
        <v>11833</v>
      </c>
      <c r="I2206" s="81" t="s">
        <v>6644</v>
      </c>
      <c r="J2206" s="81" t="s">
        <v>5653</v>
      </c>
      <c r="K2206" s="81"/>
      <c r="L2206" s="81"/>
      <c r="M2206" s="81"/>
      <c r="N2206" s="81"/>
      <c r="O2206" s="82"/>
      <c r="P2206" s="81"/>
      <c r="Q2206" s="81"/>
      <c r="R2206" s="81"/>
      <c r="S2206" s="81"/>
      <c r="T2206" s="81"/>
      <c r="U2206" s="81">
        <f t="shared" si="139"/>
        <v>0</v>
      </c>
      <c r="V2206" s="81">
        <f>IFERROR(VLOOKUP(A2206,'Competitors Links &amp; Pricings'!A:G,3,0),"")</f>
        <v>18.23</v>
      </c>
      <c r="W2206" s="81">
        <f>IFERROR(VLOOKUP(A2206,'Competitors Links &amp; Pricings'!A:G,5,0),"")</f>
        <v>26.87</v>
      </c>
      <c r="X2206" s="81" t="str">
        <f>IFERROR(VLOOKUP(A2206,'Competitors Links &amp; Pricings'!A:G,7,0),"")</f>
        <v xml:space="preserve"> </v>
      </c>
      <c r="Y2206" s="81">
        <f>IFERROR(VLOOKUP(A2206,'Competitors Links &amp; Pricings'!A:L,8,0),"")</f>
        <v>3</v>
      </c>
      <c r="Z2206" s="81">
        <f>IFERROR(VLOOKUP(A2206,'Competitors Links &amp; Pricings'!A:L,9,0),"")</f>
        <v>9</v>
      </c>
      <c r="AA2206" s="81">
        <f>IFERROR(VLOOKUP(A2206,'Competitors Links &amp; Pricings'!A:L,10,0),"")</f>
        <v>0.5</v>
      </c>
      <c r="AB2206" s="81">
        <f>IFERROR(VLOOKUP(A2206,'Competitors Links &amp; Pricings'!A:L,11,0),"")</f>
        <v>12.5</v>
      </c>
    </row>
    <row r="2207" spans="1:28" s="83" customFormat="1" ht="12" x14ac:dyDescent="0.25">
      <c r="A2207" s="81" t="s">
        <v>6645</v>
      </c>
      <c r="B2207" s="89">
        <v>10.51</v>
      </c>
      <c r="C2207" s="89">
        <v>12.51</v>
      </c>
      <c r="D2207" s="106">
        <f t="shared" si="136"/>
        <v>0.1598721023181455</v>
      </c>
      <c r="E2207" s="90">
        <f t="shared" si="137"/>
        <v>0</v>
      </c>
      <c r="F2207" s="90">
        <f t="shared" si="138"/>
        <v>12.61</v>
      </c>
      <c r="G2207" s="82" t="s">
        <v>34</v>
      </c>
      <c r="H2207" s="81" t="s">
        <v>6646</v>
      </c>
      <c r="I2207" s="81" t="s">
        <v>6647</v>
      </c>
      <c r="J2207" s="81" t="s">
        <v>135</v>
      </c>
      <c r="K2207" s="81"/>
      <c r="L2207" s="81"/>
      <c r="M2207" s="81"/>
      <c r="N2207" s="81"/>
      <c r="O2207" s="82"/>
      <c r="P2207" s="81"/>
      <c r="Q2207" s="81"/>
      <c r="R2207" s="81"/>
      <c r="S2207" s="81"/>
      <c r="T2207" s="81"/>
      <c r="U2207" s="81">
        <f t="shared" si="139"/>
        <v>0</v>
      </c>
      <c r="V2207" s="81">
        <f>IFERROR(VLOOKUP(A2207,'Competitors Links &amp; Pricings'!A:G,3,0),"")</f>
        <v>12.61</v>
      </c>
      <c r="W2207" s="81">
        <f>IFERROR(VLOOKUP(A2207,'Competitors Links &amp; Pricings'!A:G,5,0),"")</f>
        <v>14.75</v>
      </c>
      <c r="X2207" s="81" t="str">
        <f>IFERROR(VLOOKUP(A2207,'Competitors Links &amp; Pricings'!A:G,7,0),"")</f>
        <v xml:space="preserve"> </v>
      </c>
      <c r="Y2207" s="81">
        <f>IFERROR(VLOOKUP(A2207,'Competitors Links &amp; Pricings'!A:L,8,0),"")</f>
        <v>4</v>
      </c>
      <c r="Z2207" s="81">
        <f>IFERROR(VLOOKUP(A2207,'Competitors Links &amp; Pricings'!A:L,9,0),"")</f>
        <v>6</v>
      </c>
      <c r="AA2207" s="81">
        <f>IFERROR(VLOOKUP(A2207,'Competitors Links &amp; Pricings'!A:L,10,0),"")</f>
        <v>1.5</v>
      </c>
      <c r="AB2207" s="81">
        <f>IFERROR(VLOOKUP(A2207,'Competitors Links &amp; Pricings'!A:L,11,0),"")</f>
        <v>4</v>
      </c>
    </row>
    <row r="2208" spans="1:28" s="83" customFormat="1" ht="12" x14ac:dyDescent="0.25">
      <c r="A2208" s="81" t="s">
        <v>6648</v>
      </c>
      <c r="B2208" s="89">
        <v>8.44</v>
      </c>
      <c r="C2208" s="89">
        <v>10.45</v>
      </c>
      <c r="D2208" s="106">
        <f t="shared" si="136"/>
        <v>0.19234449760765548</v>
      </c>
      <c r="E2208" s="90">
        <f t="shared" si="137"/>
        <v>0</v>
      </c>
      <c r="F2208" s="90">
        <f t="shared" si="138"/>
        <v>8.44</v>
      </c>
      <c r="G2208" s="82" t="s">
        <v>34</v>
      </c>
      <c r="H2208" s="81" t="s">
        <v>6649</v>
      </c>
      <c r="I2208" s="81" t="s">
        <v>6650</v>
      </c>
      <c r="J2208" s="81" t="s">
        <v>162</v>
      </c>
      <c r="K2208" s="81"/>
      <c r="L2208" s="81"/>
      <c r="M2208" s="81"/>
      <c r="N2208" s="81"/>
      <c r="O2208" s="82"/>
      <c r="P2208" s="81"/>
      <c r="Q2208" s="81"/>
      <c r="R2208" s="81"/>
      <c r="S2208" s="81"/>
      <c r="T2208" s="81"/>
      <c r="U2208" s="81">
        <f t="shared" si="139"/>
        <v>0</v>
      </c>
      <c r="V2208" s="81">
        <f>IFERROR(VLOOKUP(A2208,'Competitors Links &amp; Pricings'!A:G,3,0),"")</f>
        <v>19</v>
      </c>
      <c r="W2208" s="81">
        <f>IFERROR(VLOOKUP(A2208,'Competitors Links &amp; Pricings'!A:G,5,0),"")</f>
        <v>8.44</v>
      </c>
      <c r="X2208" s="81" t="str">
        <f>IFERROR(VLOOKUP(A2208,'Competitors Links &amp; Pricings'!A:G,7,0),"")</f>
        <v xml:space="preserve"> </v>
      </c>
      <c r="Y2208" s="81">
        <f>IFERROR(VLOOKUP(A2208,'Competitors Links &amp; Pricings'!A:L,8,0),"")</f>
        <v>11</v>
      </c>
      <c r="Z2208" s="81">
        <f>IFERROR(VLOOKUP(A2208,'Competitors Links &amp; Pricings'!A:L,9,0),"")</f>
        <v>12</v>
      </c>
      <c r="AA2208" s="81">
        <f>IFERROR(VLOOKUP(A2208,'Competitors Links &amp; Pricings'!A:L,10,0),"")</f>
        <v>1.6</v>
      </c>
      <c r="AB2208" s="81">
        <f>IFERROR(VLOOKUP(A2208,'Competitors Links &amp; Pricings'!A:L,11,0),"")</f>
        <v>17</v>
      </c>
    </row>
    <row r="2209" spans="1:28" s="83" customFormat="1" ht="12" x14ac:dyDescent="0.25">
      <c r="A2209" s="81" t="s">
        <v>6651</v>
      </c>
      <c r="B2209" s="89">
        <v>18.149999999999999</v>
      </c>
      <c r="C2209" s="89">
        <v>22</v>
      </c>
      <c r="D2209" s="106">
        <f t="shared" si="136"/>
        <v>0.17500000000000007</v>
      </c>
      <c r="E2209" s="90">
        <f t="shared" si="137"/>
        <v>0</v>
      </c>
      <c r="F2209" s="90">
        <f t="shared" si="138"/>
        <v>22.99</v>
      </c>
      <c r="G2209" s="82" t="s">
        <v>34</v>
      </c>
      <c r="H2209" s="81" t="s">
        <v>6652</v>
      </c>
      <c r="I2209" s="81" t="s">
        <v>6653</v>
      </c>
      <c r="J2209" s="81" t="s">
        <v>169</v>
      </c>
      <c r="K2209" s="81"/>
      <c r="L2209" s="81"/>
      <c r="M2209" s="81"/>
      <c r="N2209" s="81"/>
      <c r="O2209" s="82"/>
      <c r="P2209" s="81"/>
      <c r="Q2209" s="81"/>
      <c r="R2209" s="81"/>
      <c r="S2209" s="81"/>
      <c r="T2209" s="81"/>
      <c r="U2209" s="81">
        <f t="shared" si="139"/>
        <v>0</v>
      </c>
      <c r="V2209" s="81">
        <f>IFERROR(VLOOKUP(A2209,'Competitors Links &amp; Pricings'!A:G,3,0),"")</f>
        <v>22.99</v>
      </c>
      <c r="W2209" s="81" t="str">
        <f>IFERROR(VLOOKUP(A2209,'Competitors Links &amp; Pricings'!A:G,5,0),"")</f>
        <v xml:space="preserve"> </v>
      </c>
      <c r="X2209" s="81" t="str">
        <f>IFERROR(VLOOKUP(A2209,'Competitors Links &amp; Pricings'!A:G,7,0),"")</f>
        <v xml:space="preserve"> </v>
      </c>
      <c r="Y2209" s="81">
        <f>IFERROR(VLOOKUP(A2209,'Competitors Links &amp; Pricings'!A:L,8,0),"")</f>
        <v>12</v>
      </c>
      <c r="Z2209" s="81">
        <f>IFERROR(VLOOKUP(A2209,'Competitors Links &amp; Pricings'!A:L,9,0),"")</f>
        <v>12</v>
      </c>
      <c r="AA2209" s="81">
        <f>IFERROR(VLOOKUP(A2209,'Competitors Links &amp; Pricings'!A:L,10,0),"")</f>
        <v>1</v>
      </c>
      <c r="AB2209" s="81">
        <f>IFERROR(VLOOKUP(A2209,'Competitors Links &amp; Pricings'!A:L,11,0),"")</f>
        <v>1.5</v>
      </c>
    </row>
    <row r="2210" spans="1:28" s="83" customFormat="1" ht="12" x14ac:dyDescent="0.25">
      <c r="A2210" s="81" t="s">
        <v>6654</v>
      </c>
      <c r="B2210" s="89">
        <v>2.63</v>
      </c>
      <c r="C2210" s="89">
        <v>3.26</v>
      </c>
      <c r="D2210" s="106">
        <f t="shared" si="136"/>
        <v>0.19325153374233126</v>
      </c>
      <c r="E2210" s="90">
        <f t="shared" si="137"/>
        <v>0</v>
      </c>
      <c r="F2210" s="90">
        <f t="shared" si="138"/>
        <v>2.96</v>
      </c>
      <c r="G2210" s="82" t="s">
        <v>34</v>
      </c>
      <c r="H2210" s="81">
        <v>370023</v>
      </c>
      <c r="I2210" s="81" t="s">
        <v>6655</v>
      </c>
      <c r="J2210" s="81" t="s">
        <v>135</v>
      </c>
      <c r="K2210" s="81"/>
      <c r="L2210" s="81"/>
      <c r="M2210" s="81"/>
      <c r="N2210" s="81"/>
      <c r="O2210" s="82"/>
      <c r="P2210" s="81"/>
      <c r="Q2210" s="81"/>
      <c r="R2210" s="81"/>
      <c r="S2210" s="81"/>
      <c r="T2210" s="81"/>
      <c r="U2210" s="81">
        <f t="shared" si="139"/>
        <v>0</v>
      </c>
      <c r="V2210" s="81">
        <f>IFERROR(VLOOKUP(A2210,'Competitors Links &amp; Pricings'!A:G,3,0),"")</f>
        <v>2.96</v>
      </c>
      <c r="W2210" s="81" t="str">
        <f>IFERROR(VLOOKUP(A2210,'Competitors Links &amp; Pricings'!A:G,5,0),"")</f>
        <v xml:space="preserve"> </v>
      </c>
      <c r="X2210" s="81" t="str">
        <f>IFERROR(VLOOKUP(A2210,'Competitors Links &amp; Pricings'!A:G,7,0),"")</f>
        <v xml:space="preserve"> </v>
      </c>
      <c r="Y2210" s="81">
        <f>IFERROR(VLOOKUP(A2210,'Competitors Links &amp; Pricings'!A:L,8,0),"")</f>
        <v>8</v>
      </c>
      <c r="Z2210" s="81">
        <f>IFERROR(VLOOKUP(A2210,'Competitors Links &amp; Pricings'!A:L,9,0),"")</f>
        <v>14.5</v>
      </c>
      <c r="AA2210" s="81">
        <f>IFERROR(VLOOKUP(A2210,'Competitors Links &amp; Pricings'!A:L,10,0),"")</f>
        <v>0.26</v>
      </c>
      <c r="AB2210" s="81">
        <f>IFERROR(VLOOKUP(A2210,'Competitors Links &amp; Pricings'!A:L,11,0),"")</f>
        <v>9.5</v>
      </c>
    </row>
    <row r="2211" spans="1:28" s="83" customFormat="1" ht="12" x14ac:dyDescent="0.25">
      <c r="A2211" s="81" t="s">
        <v>6656</v>
      </c>
      <c r="B2211" s="89">
        <v>0.4</v>
      </c>
      <c r="C2211" s="89">
        <v>0.52</v>
      </c>
      <c r="D2211" s="106">
        <f t="shared" si="136"/>
        <v>0.23076923076923075</v>
      </c>
      <c r="E2211" s="90">
        <f t="shared" si="137"/>
        <v>0</v>
      </c>
      <c r="F2211" s="90">
        <f t="shared" si="138"/>
        <v>0.5</v>
      </c>
      <c r="G2211" s="82" t="s">
        <v>34</v>
      </c>
      <c r="H2211" s="81" t="s">
        <v>6657</v>
      </c>
      <c r="I2211" s="81" t="s">
        <v>6658</v>
      </c>
      <c r="J2211" s="81" t="s">
        <v>169</v>
      </c>
      <c r="K2211" s="81"/>
      <c r="L2211" s="81"/>
      <c r="M2211" s="81"/>
      <c r="N2211" s="81"/>
      <c r="O2211" s="82"/>
      <c r="P2211" s="81"/>
      <c r="Q2211" s="81"/>
      <c r="R2211" s="81"/>
      <c r="S2211" s="81"/>
      <c r="T2211" s="81"/>
      <c r="U2211" s="81">
        <f t="shared" si="139"/>
        <v>0</v>
      </c>
      <c r="V2211" s="81">
        <f>IFERROR(VLOOKUP(A2211,'Competitors Links &amp; Pricings'!A:G,3,0),"")</f>
        <v>0.56999999999999995</v>
      </c>
      <c r="W2211" s="81">
        <f>IFERROR(VLOOKUP(A2211,'Competitors Links &amp; Pricings'!A:G,5,0),"")</f>
        <v>0.5</v>
      </c>
      <c r="X2211" s="81">
        <f>IFERROR(VLOOKUP(A2211,'Competitors Links &amp; Pricings'!A:G,7,0),"")</f>
        <v>0.62</v>
      </c>
      <c r="Y2211" s="81">
        <f>IFERROR(VLOOKUP(A2211,'Competitors Links &amp; Pricings'!A:L,8,0),"")</f>
        <v>2</v>
      </c>
      <c r="Z2211" s="81">
        <f>IFERROR(VLOOKUP(A2211,'Competitors Links &amp; Pricings'!A:L,9,0),"")</f>
        <v>2</v>
      </c>
      <c r="AA2211" s="81">
        <f>IFERROR(VLOOKUP(A2211,'Competitors Links &amp; Pricings'!A:L,10,0),"")</f>
        <v>0.01</v>
      </c>
      <c r="AB2211" s="81">
        <f>IFERROR(VLOOKUP(A2211,'Competitors Links &amp; Pricings'!A:L,11,0),"")</f>
        <v>1</v>
      </c>
    </row>
    <row r="2212" spans="1:28" s="83" customFormat="1" ht="12" x14ac:dyDescent="0.25">
      <c r="A2212" s="81" t="s">
        <v>6659</v>
      </c>
      <c r="B2212" s="89">
        <v>1.79</v>
      </c>
      <c r="C2212" s="89">
        <v>2.15</v>
      </c>
      <c r="D2212" s="106">
        <f t="shared" si="136"/>
        <v>0.16744186046511622</v>
      </c>
      <c r="E2212" s="90">
        <f t="shared" si="137"/>
        <v>0</v>
      </c>
      <c r="F2212" s="90">
        <f t="shared" si="138"/>
        <v>1.89</v>
      </c>
      <c r="G2212" s="82" t="s">
        <v>34</v>
      </c>
      <c r="H2212" s="81" t="s">
        <v>6660</v>
      </c>
      <c r="I2212" s="81" t="s">
        <v>6661</v>
      </c>
      <c r="J2212" s="81" t="s">
        <v>169</v>
      </c>
      <c r="K2212" s="81"/>
      <c r="L2212" s="81"/>
      <c r="M2212" s="81"/>
      <c r="N2212" s="81"/>
      <c r="O2212" s="82"/>
      <c r="P2212" s="81"/>
      <c r="Q2212" s="81"/>
      <c r="R2212" s="81"/>
      <c r="S2212" s="81"/>
      <c r="T2212" s="81"/>
      <c r="U2212" s="81">
        <f t="shared" si="139"/>
        <v>0</v>
      </c>
      <c r="V2212" s="81">
        <f>IFERROR(VLOOKUP(A2212,'Competitors Links &amp; Pricings'!A:G,3,0),"")</f>
        <v>2.33</v>
      </c>
      <c r="W2212" s="81">
        <f>IFERROR(VLOOKUP(A2212,'Competitors Links &amp; Pricings'!A:G,5,0),"")</f>
        <v>1.89</v>
      </c>
      <c r="X2212" s="81">
        <f>IFERROR(VLOOKUP(A2212,'Competitors Links &amp; Pricings'!A:G,7,0),"")</f>
        <v>2.34</v>
      </c>
      <c r="Y2212" s="81">
        <f>IFERROR(VLOOKUP(A2212,'Competitors Links &amp; Pricings'!A:L,8,0),"")</f>
        <v>0.94</v>
      </c>
      <c r="Z2212" s="81">
        <f>IFERROR(VLOOKUP(A2212,'Competitors Links &amp; Pricings'!A:L,9,0),"")</f>
        <v>0.94</v>
      </c>
      <c r="AA2212" s="81">
        <f>IFERROR(VLOOKUP(A2212,'Competitors Links &amp; Pricings'!A:L,10,0),"")</f>
        <v>0.2</v>
      </c>
      <c r="AB2212" s="81">
        <f>IFERROR(VLOOKUP(A2212,'Competitors Links &amp; Pricings'!A:L,11,0),"")</f>
        <v>1.96</v>
      </c>
    </row>
    <row r="2213" spans="1:28" s="83" customFormat="1" ht="12" x14ac:dyDescent="0.25">
      <c r="A2213" s="81" t="s">
        <v>6662</v>
      </c>
      <c r="B2213" s="89">
        <v>3.31</v>
      </c>
      <c r="C2213" s="89">
        <v>4.0999999999999996</v>
      </c>
      <c r="D2213" s="106">
        <f t="shared" si="136"/>
        <v>0.19268292682926821</v>
      </c>
      <c r="E2213" s="90">
        <f t="shared" si="137"/>
        <v>0</v>
      </c>
      <c r="F2213" s="90">
        <f t="shared" si="138"/>
        <v>0</v>
      </c>
      <c r="G2213" s="82" t="s">
        <v>34</v>
      </c>
      <c r="H2213" s="81" t="s">
        <v>6663</v>
      </c>
      <c r="I2213" s="81" t="s">
        <v>6664</v>
      </c>
      <c r="J2213" s="81" t="s">
        <v>5621</v>
      </c>
      <c r="K2213" s="81"/>
      <c r="L2213" s="81"/>
      <c r="M2213" s="81"/>
      <c r="N2213" s="81"/>
      <c r="O2213" s="82"/>
      <c r="P2213" s="81"/>
      <c r="Q2213" s="81"/>
      <c r="R2213" s="81"/>
      <c r="S2213" s="81"/>
      <c r="T2213" s="81"/>
      <c r="U2213" s="81">
        <f t="shared" si="139"/>
        <v>0</v>
      </c>
      <c r="V2213" s="81" t="str">
        <f>IFERROR(VLOOKUP(A2213,'Competitors Links &amp; Pricings'!A:G,3,0),"")</f>
        <v xml:space="preserve"> </v>
      </c>
      <c r="W2213" s="81" t="str">
        <f>IFERROR(VLOOKUP(A2213,'Competitors Links &amp; Pricings'!A:G,5,0),"")</f>
        <v xml:space="preserve"> </v>
      </c>
      <c r="X2213" s="81" t="str">
        <f>IFERROR(VLOOKUP(A2213,'Competitors Links &amp; Pricings'!A:G,7,0),"")</f>
        <v xml:space="preserve"> </v>
      </c>
      <c r="Y2213" s="81">
        <f>IFERROR(VLOOKUP(A2213,'Competitors Links &amp; Pricings'!A:L,8,0),"")</f>
        <v>2</v>
      </c>
      <c r="Z2213" s="81">
        <f>IFERROR(VLOOKUP(A2213,'Competitors Links &amp; Pricings'!A:L,9,0),"")</f>
        <v>3</v>
      </c>
      <c r="AA2213" s="81">
        <f>IFERROR(VLOOKUP(A2213,'Competitors Links &amp; Pricings'!A:L,10,0),"")</f>
        <v>0.5</v>
      </c>
      <c r="AB2213" s="81">
        <f>IFERROR(VLOOKUP(A2213,'Competitors Links &amp; Pricings'!A:L,11,0),"")</f>
        <v>2</v>
      </c>
    </row>
    <row r="2214" spans="1:28" s="92" customFormat="1" ht="12" x14ac:dyDescent="0.25">
      <c r="A2214" s="91" t="s">
        <v>6665</v>
      </c>
      <c r="B2214" s="89">
        <v>9.0399999999999991</v>
      </c>
      <c r="C2214" s="89">
        <v>11.4</v>
      </c>
      <c r="D2214" s="106">
        <f t="shared" si="136"/>
        <v>0.20701754385964921</v>
      </c>
      <c r="E2214" s="90">
        <f t="shared" si="137"/>
        <v>0</v>
      </c>
      <c r="F2214" s="90">
        <f t="shared" si="138"/>
        <v>271.26</v>
      </c>
      <c r="G2214" s="100" t="s">
        <v>262</v>
      </c>
      <c r="H2214" s="101">
        <v>17612</v>
      </c>
      <c r="I2214" s="101" t="s">
        <v>6666</v>
      </c>
      <c r="J2214" s="101" t="s">
        <v>162</v>
      </c>
      <c r="K2214" s="101"/>
      <c r="L2214" s="101"/>
      <c r="M2214" s="101"/>
      <c r="N2214" s="101"/>
      <c r="O2214" s="100"/>
      <c r="P2214" s="101"/>
      <c r="Q2214" s="101"/>
      <c r="R2214" s="101"/>
      <c r="S2214" s="101"/>
      <c r="T2214" s="101"/>
      <c r="U2214" s="81">
        <f t="shared" si="139"/>
        <v>0</v>
      </c>
      <c r="V2214" s="101">
        <f>IFERROR(VLOOKUP(A2214,'Competitors Links &amp; Pricings'!A:G,3,0),"")</f>
        <v>285.54000000000002</v>
      </c>
      <c r="W2214" s="101">
        <f>IFERROR(VLOOKUP(A2214,'Competitors Links &amp; Pricings'!A:G,5,0),"")</f>
        <v>271.26</v>
      </c>
      <c r="X2214" s="101" t="str">
        <f>IFERROR(VLOOKUP(A2214,'Competitors Links &amp; Pricings'!A:G,7,0),"")</f>
        <v xml:space="preserve"> </v>
      </c>
      <c r="Y2214" s="101">
        <f>IFERROR(VLOOKUP(A2214,'Competitors Links &amp; Pricings'!A:L,8,0),"")</f>
        <v>0.25</v>
      </c>
      <c r="Z2214" s="101">
        <f>IFERROR(VLOOKUP(A2214,'Competitors Links &amp; Pricings'!A:L,9,0),"")</f>
        <v>2.5</v>
      </c>
      <c r="AA2214" s="101">
        <f>IFERROR(VLOOKUP(A2214,'Competitors Links &amp; Pricings'!A:L,10,0),"")</f>
        <v>1.2</v>
      </c>
      <c r="AB2214" s="101">
        <f>IFERROR(VLOOKUP(A2214,'Competitors Links &amp; Pricings'!A:L,11,0),"")</f>
        <v>0.25</v>
      </c>
    </row>
    <row r="2215" spans="1:28" s="83" customFormat="1" ht="12" x14ac:dyDescent="0.25">
      <c r="A2215" s="81" t="s">
        <v>6667</v>
      </c>
      <c r="B2215" s="89">
        <v>11.68</v>
      </c>
      <c r="C2215" s="89">
        <v>14.06</v>
      </c>
      <c r="D2215" s="106">
        <f t="shared" si="136"/>
        <v>0.16927453769559037</v>
      </c>
      <c r="E2215" s="90">
        <f t="shared" si="137"/>
        <v>0</v>
      </c>
      <c r="F2215" s="90">
        <f t="shared" si="138"/>
        <v>12.48</v>
      </c>
      <c r="G2215" s="82" t="s">
        <v>34</v>
      </c>
      <c r="H2215" s="81" t="s">
        <v>6668</v>
      </c>
      <c r="I2215" s="81" t="s">
        <v>6669</v>
      </c>
      <c r="J2215" s="81" t="s">
        <v>169</v>
      </c>
      <c r="K2215" s="81"/>
      <c r="L2215" s="81"/>
      <c r="M2215" s="81"/>
      <c r="N2215" s="81"/>
      <c r="O2215" s="82"/>
      <c r="P2215" s="81"/>
      <c r="Q2215" s="81"/>
      <c r="R2215" s="81"/>
      <c r="S2215" s="81"/>
      <c r="T2215" s="81"/>
      <c r="U2215" s="81">
        <f t="shared" si="139"/>
        <v>0</v>
      </c>
      <c r="V2215" s="81">
        <f>IFERROR(VLOOKUP(A2215,'Competitors Links &amp; Pricings'!A:G,3,0),"")</f>
        <v>15.2</v>
      </c>
      <c r="W2215" s="81">
        <f>IFERROR(VLOOKUP(A2215,'Competitors Links &amp; Pricings'!A:G,5,0),"")</f>
        <v>16.739999999999998</v>
      </c>
      <c r="X2215" s="81">
        <f>IFERROR(VLOOKUP(A2215,'Competitors Links &amp; Pricings'!A:G,7,0),"")</f>
        <v>12.48</v>
      </c>
      <c r="Y2215" s="81">
        <f>IFERROR(VLOOKUP(A2215,'Competitors Links &amp; Pricings'!A:L,8,0),"")</f>
        <v>8</v>
      </c>
      <c r="Z2215" s="81">
        <f>IFERROR(VLOOKUP(A2215,'Competitors Links &amp; Pricings'!A:L,9,0),"")</f>
        <v>1.5</v>
      </c>
      <c r="AA2215" s="81">
        <f>IFERROR(VLOOKUP(A2215,'Competitors Links &amp; Pricings'!A:L,10,0),"")</f>
        <v>0.1</v>
      </c>
      <c r="AB2215" s="81">
        <f>IFERROR(VLOOKUP(A2215,'Competitors Links &amp; Pricings'!A:L,11,0),"")</f>
        <v>1</v>
      </c>
    </row>
    <row r="2216" spans="1:28" s="92" customFormat="1" ht="12" x14ac:dyDescent="0.25">
      <c r="A2216" s="91" t="s">
        <v>6670</v>
      </c>
      <c r="B2216" s="89">
        <v>114.76</v>
      </c>
      <c r="C2216" s="89">
        <v>132</v>
      </c>
      <c r="D2216" s="106">
        <f t="shared" si="136"/>
        <v>0.13060606060606056</v>
      </c>
      <c r="E2216" s="90">
        <f t="shared" si="137"/>
        <v>0</v>
      </c>
      <c r="F2216" s="90">
        <f t="shared" si="138"/>
        <v>117.25</v>
      </c>
      <c r="G2216" s="100" t="s">
        <v>262</v>
      </c>
      <c r="H2216" s="101" t="s">
        <v>6671</v>
      </c>
      <c r="I2216" s="101" t="s">
        <v>6672</v>
      </c>
      <c r="J2216" s="101" t="s">
        <v>6527</v>
      </c>
      <c r="K2216" s="101"/>
      <c r="L2216" s="101"/>
      <c r="M2216" s="101"/>
      <c r="N2216" s="101"/>
      <c r="O2216" s="100"/>
      <c r="P2216" s="101"/>
      <c r="Q2216" s="101"/>
      <c r="R2216" s="101"/>
      <c r="S2216" s="101"/>
      <c r="T2216" s="101"/>
      <c r="U2216" s="81">
        <f t="shared" si="139"/>
        <v>0</v>
      </c>
      <c r="V2216" s="101">
        <f>IFERROR(VLOOKUP(A2216,'Competitors Links &amp; Pricings'!A:G,3,0),"")</f>
        <v>140</v>
      </c>
      <c r="W2216" s="101">
        <f>IFERROR(VLOOKUP(A2216,'Competitors Links &amp; Pricings'!A:G,5,0),"")</f>
        <v>117.25</v>
      </c>
      <c r="X2216" s="101">
        <f>IFERROR(VLOOKUP(A2216,'Competitors Links &amp; Pricings'!A:G,7,0),"")</f>
        <v>140</v>
      </c>
      <c r="Y2216" s="101">
        <f>IFERROR(VLOOKUP(A2216,'Competitors Links &amp; Pricings'!A:L,8,0),"")</f>
        <v>5.0999999999999996</v>
      </c>
      <c r="Z2216" s="101">
        <f>IFERROR(VLOOKUP(A2216,'Competitors Links &amp; Pricings'!A:L,9,0),"")</f>
        <v>8.3000000000000007</v>
      </c>
      <c r="AA2216" s="101">
        <f>IFERROR(VLOOKUP(A2216,'Competitors Links &amp; Pricings'!A:L,10,0),"")</f>
        <v>23</v>
      </c>
      <c r="AB2216" s="101">
        <f>IFERROR(VLOOKUP(A2216,'Competitors Links &amp; Pricings'!A:L,11,0),"")</f>
        <v>7.2</v>
      </c>
    </row>
    <row r="2217" spans="1:28" s="83" customFormat="1" ht="12" x14ac:dyDescent="0.25">
      <c r="A2217" s="81" t="s">
        <v>6673</v>
      </c>
      <c r="B2217" s="89">
        <v>303.68</v>
      </c>
      <c r="C2217" s="89">
        <v>370</v>
      </c>
      <c r="D2217" s="106">
        <f t="shared" si="136"/>
        <v>0.17924324324324323</v>
      </c>
      <c r="E2217" s="90">
        <f t="shared" si="137"/>
        <v>0</v>
      </c>
      <c r="F2217" s="90">
        <f t="shared" si="138"/>
        <v>317.82</v>
      </c>
      <c r="G2217" s="82" t="s">
        <v>50</v>
      </c>
      <c r="H2217" s="81" t="s">
        <v>6674</v>
      </c>
      <c r="I2217" s="81" t="s">
        <v>6675</v>
      </c>
      <c r="J2217" s="81" t="s">
        <v>6527</v>
      </c>
      <c r="K2217" s="81"/>
      <c r="L2217" s="81"/>
      <c r="M2217" s="81"/>
      <c r="N2217" s="81"/>
      <c r="O2217" s="82"/>
      <c r="P2217" s="81"/>
      <c r="Q2217" s="81"/>
      <c r="R2217" s="81"/>
      <c r="S2217" s="81"/>
      <c r="T2217" s="81"/>
      <c r="U2217" s="81">
        <f t="shared" si="139"/>
        <v>0</v>
      </c>
      <c r="V2217" s="81">
        <f>IFERROR(VLOOKUP(A2217,'Competitors Links &amp; Pricings'!A:G,3,0),"")</f>
        <v>317.82</v>
      </c>
      <c r="W2217" s="81">
        <f>IFERROR(VLOOKUP(A2217,'Competitors Links &amp; Pricings'!A:G,5,0),"")</f>
        <v>389</v>
      </c>
      <c r="X2217" s="81">
        <f>IFERROR(VLOOKUP(A2217,'Competitors Links &amp; Pricings'!A:G,7,0),"")</f>
        <v>395</v>
      </c>
      <c r="Y2217" s="81">
        <f>IFERROR(VLOOKUP(A2217,'Competitors Links &amp; Pricings'!A:L,8,0),"")</f>
        <v>5.13</v>
      </c>
      <c r="Z2217" s="81">
        <f>IFERROR(VLOOKUP(A2217,'Competitors Links &amp; Pricings'!A:L,9,0),"")</f>
        <v>7.25</v>
      </c>
      <c r="AA2217" s="81">
        <f>IFERROR(VLOOKUP(A2217,'Competitors Links &amp; Pricings'!A:L,10,0),"")</f>
        <v>24</v>
      </c>
      <c r="AB2217" s="81">
        <f>IFERROR(VLOOKUP(A2217,'Competitors Links &amp; Pricings'!A:L,11,0),"")</f>
        <v>8.31</v>
      </c>
    </row>
    <row r="2218" spans="1:28" s="83" customFormat="1" ht="12" x14ac:dyDescent="0.25">
      <c r="A2218" s="81" t="s">
        <v>6676</v>
      </c>
      <c r="B2218" s="89">
        <v>2.97</v>
      </c>
      <c r="C2218" s="89">
        <v>3.5</v>
      </c>
      <c r="D2218" s="106">
        <f t="shared" si="136"/>
        <v>0.15142857142857138</v>
      </c>
      <c r="E2218" s="90">
        <f t="shared" si="137"/>
        <v>0</v>
      </c>
      <c r="F2218" s="90">
        <f t="shared" si="138"/>
        <v>3.53</v>
      </c>
      <c r="G2218" s="82" t="s">
        <v>34</v>
      </c>
      <c r="H2218" s="81" t="s">
        <v>6677</v>
      </c>
      <c r="I2218" s="81" t="s">
        <v>6678</v>
      </c>
      <c r="J2218" s="81" t="s">
        <v>5588</v>
      </c>
      <c r="K2218" s="81"/>
      <c r="L2218" s="81"/>
      <c r="M2218" s="81"/>
      <c r="N2218" s="81"/>
      <c r="O2218" s="82"/>
      <c r="P2218" s="81"/>
      <c r="Q2218" s="81"/>
      <c r="R2218" s="81"/>
      <c r="S2218" s="81"/>
      <c r="T2218" s="81"/>
      <c r="U2218" s="81">
        <f t="shared" si="139"/>
        <v>0</v>
      </c>
      <c r="V2218" s="81">
        <f>IFERROR(VLOOKUP(A2218,'Competitors Links &amp; Pricings'!A:G,3,0),"")</f>
        <v>3.56</v>
      </c>
      <c r="W2218" s="81">
        <f>IFERROR(VLOOKUP(A2218,'Competitors Links &amp; Pricings'!A:G,5,0),"")</f>
        <v>3.53</v>
      </c>
      <c r="X2218" s="81" t="str">
        <f>IFERROR(VLOOKUP(A2218,'Competitors Links &amp; Pricings'!A:G,7,0),"")</f>
        <v xml:space="preserve"> </v>
      </c>
      <c r="Y2218" s="81">
        <f>IFERROR(VLOOKUP(A2218,'Competitors Links &amp; Pricings'!A:L,8,0),"")</f>
        <v>2.5</v>
      </c>
      <c r="Z2218" s="81">
        <f>IFERROR(VLOOKUP(A2218,'Competitors Links &amp; Pricings'!A:L,9,0),"")</f>
        <v>2</v>
      </c>
      <c r="AA2218" s="81">
        <f>IFERROR(VLOOKUP(A2218,'Competitors Links &amp; Pricings'!A:L,10,0),"")</f>
        <v>0.05</v>
      </c>
      <c r="AB2218" s="81">
        <f>IFERROR(VLOOKUP(A2218,'Competitors Links &amp; Pricings'!A:L,11,0),"")</f>
        <v>2</v>
      </c>
    </row>
    <row r="2219" spans="1:28" s="92" customFormat="1" ht="12" x14ac:dyDescent="0.25">
      <c r="A2219" s="91" t="s">
        <v>6679</v>
      </c>
      <c r="B2219" s="89">
        <v>343.08</v>
      </c>
      <c r="C2219" s="89">
        <v>418</v>
      </c>
      <c r="D2219" s="106">
        <f t="shared" si="136"/>
        <v>0.17923444976076558</v>
      </c>
      <c r="E2219" s="90">
        <f t="shared" si="137"/>
        <v>0</v>
      </c>
      <c r="F2219" s="90">
        <f t="shared" si="138"/>
        <v>366.04</v>
      </c>
      <c r="G2219" s="100" t="s">
        <v>34</v>
      </c>
      <c r="H2219" s="101" t="s">
        <v>6680</v>
      </c>
      <c r="I2219" s="101" t="s">
        <v>6681</v>
      </c>
      <c r="J2219" s="101" t="s">
        <v>6541</v>
      </c>
      <c r="K2219" s="101"/>
      <c r="L2219" s="101"/>
      <c r="M2219" s="101"/>
      <c r="N2219" s="101"/>
      <c r="O2219" s="100"/>
      <c r="P2219" s="101"/>
      <c r="Q2219" s="101"/>
      <c r="R2219" s="101"/>
      <c r="S2219" s="101"/>
      <c r="T2219" s="101"/>
      <c r="U2219" s="81">
        <f t="shared" si="139"/>
        <v>0</v>
      </c>
      <c r="V2219" s="101">
        <f>IFERROR(VLOOKUP(A2219,'Competitors Links &amp; Pricings'!A:G,3,0),"")</f>
        <v>366.04</v>
      </c>
      <c r="W2219" s="101">
        <f>IFERROR(VLOOKUP(A2219,'Competitors Links &amp; Pricings'!A:G,5,0),"")</f>
        <v>412</v>
      </c>
      <c r="X2219" s="101">
        <f>IFERROR(VLOOKUP(A2219,'Competitors Links &amp; Pricings'!A:G,7,0),"")</f>
        <v>401.94</v>
      </c>
      <c r="Y2219" s="101">
        <f>IFERROR(VLOOKUP(A2219,'Competitors Links &amp; Pricings'!A:L,8,0),"")</f>
        <v>7</v>
      </c>
      <c r="Z2219" s="101">
        <f>IFERROR(VLOOKUP(A2219,'Competitors Links &amp; Pricings'!A:L,9,0),"")</f>
        <v>13</v>
      </c>
      <c r="AA2219" s="101">
        <f>IFERROR(VLOOKUP(A2219,'Competitors Links &amp; Pricings'!A:L,10,0),"")</f>
        <v>74</v>
      </c>
      <c r="AB2219" s="101">
        <f>IFERROR(VLOOKUP(A2219,'Competitors Links &amp; Pricings'!A:L,11,0),"")</f>
        <v>9.75</v>
      </c>
    </row>
    <row r="2220" spans="1:28" s="92" customFormat="1" ht="12" x14ac:dyDescent="0.25">
      <c r="A2220" s="91" t="s">
        <v>6682</v>
      </c>
      <c r="B2220" s="89">
        <v>448.01</v>
      </c>
      <c r="C2220" s="89">
        <v>546</v>
      </c>
      <c r="D2220" s="106">
        <f t="shared" si="136"/>
        <v>0.17946886446886448</v>
      </c>
      <c r="E2220" s="90">
        <f t="shared" si="137"/>
        <v>0</v>
      </c>
      <c r="F2220" s="90">
        <f t="shared" si="138"/>
        <v>506.72</v>
      </c>
      <c r="G2220" s="100" t="s">
        <v>34</v>
      </c>
      <c r="H2220" s="101" t="s">
        <v>6683</v>
      </c>
      <c r="I2220" s="101" t="s">
        <v>6684</v>
      </c>
      <c r="J2220" s="101" t="s">
        <v>6534</v>
      </c>
      <c r="K2220" s="101"/>
      <c r="L2220" s="101"/>
      <c r="M2220" s="101"/>
      <c r="N2220" s="101"/>
      <c r="O2220" s="100"/>
      <c r="P2220" s="101"/>
      <c r="Q2220" s="101"/>
      <c r="R2220" s="101"/>
      <c r="S2220" s="101"/>
      <c r="T2220" s="101"/>
      <c r="U2220" s="81">
        <f t="shared" si="139"/>
        <v>0</v>
      </c>
      <c r="V2220" s="101">
        <f>IFERROR(VLOOKUP(A2220,'Competitors Links &amp; Pricings'!A:G,3,0),"")</f>
        <v>506.72</v>
      </c>
      <c r="W2220" s="101">
        <f>IFERROR(VLOOKUP(A2220,'Competitors Links &amp; Pricings'!A:G,5,0),"")</f>
        <v>553.34</v>
      </c>
      <c r="X2220" s="101">
        <f>IFERROR(VLOOKUP(A2220,'Competitors Links &amp; Pricings'!A:G,7,0),"")</f>
        <v>547.32000000000005</v>
      </c>
      <c r="Y2220" s="101">
        <f>IFERROR(VLOOKUP(A2220,'Competitors Links &amp; Pricings'!A:L,8,0),"")</f>
        <v>7.06</v>
      </c>
      <c r="Z2220" s="101">
        <f>IFERROR(VLOOKUP(A2220,'Competitors Links &amp; Pricings'!A:L,9,0),"")</f>
        <v>10.28</v>
      </c>
      <c r="AA2220" s="101">
        <f>IFERROR(VLOOKUP(A2220,'Competitors Links &amp; Pricings'!A:L,10,0),"")</f>
        <v>91</v>
      </c>
      <c r="AB2220" s="101">
        <f>IFERROR(VLOOKUP(A2220,'Competitors Links &amp; Pricings'!A:L,11,0),"")</f>
        <v>12.94</v>
      </c>
    </row>
    <row r="2221" spans="1:28" s="92" customFormat="1" ht="12" x14ac:dyDescent="0.25">
      <c r="A2221" s="91" t="s">
        <v>6685</v>
      </c>
      <c r="B2221" s="89">
        <v>441.88</v>
      </c>
      <c r="C2221" s="89">
        <v>540</v>
      </c>
      <c r="D2221" s="106">
        <f t="shared" si="136"/>
        <v>0.1817037037037037</v>
      </c>
      <c r="E2221" s="90">
        <f t="shared" si="137"/>
        <v>0</v>
      </c>
      <c r="F2221" s="90">
        <f t="shared" si="138"/>
        <v>485</v>
      </c>
      <c r="G2221" s="100" t="s">
        <v>34</v>
      </c>
      <c r="H2221" s="101" t="s">
        <v>6686</v>
      </c>
      <c r="I2221" s="101" t="s">
        <v>6687</v>
      </c>
      <c r="J2221" s="101" t="s">
        <v>6541</v>
      </c>
      <c r="K2221" s="101"/>
      <c r="L2221" s="101"/>
      <c r="M2221" s="101"/>
      <c r="N2221" s="101"/>
      <c r="O2221" s="100"/>
      <c r="P2221" s="101"/>
      <c r="Q2221" s="101"/>
      <c r="R2221" s="101"/>
      <c r="S2221" s="101"/>
      <c r="T2221" s="101"/>
      <c r="U2221" s="81">
        <f t="shared" si="139"/>
        <v>0</v>
      </c>
      <c r="V2221" s="101">
        <f>IFERROR(VLOOKUP(A2221,'Competitors Links &amp; Pricings'!A:G,3,0),"")</f>
        <v>596.54</v>
      </c>
      <c r="W2221" s="101">
        <f>IFERROR(VLOOKUP(A2221,'Competitors Links &amp; Pricings'!A:G,5,0),"")</f>
        <v>529.99</v>
      </c>
      <c r="X2221" s="101">
        <f>IFERROR(VLOOKUP(A2221,'Competitors Links &amp; Pricings'!A:G,7,0),"")</f>
        <v>485</v>
      </c>
      <c r="Y2221" s="101">
        <f>IFERROR(VLOOKUP(A2221,'Competitors Links &amp; Pricings'!A:L,8,0),"")</f>
        <v>6.94</v>
      </c>
      <c r="Z2221" s="101">
        <f>IFERROR(VLOOKUP(A2221,'Competitors Links &amp; Pricings'!A:L,9,0),"")</f>
        <v>11.66</v>
      </c>
      <c r="AA2221" s="101">
        <f>IFERROR(VLOOKUP(A2221,'Competitors Links &amp; Pricings'!A:L,10,0),"")</f>
        <v>118</v>
      </c>
      <c r="AB2221" s="101">
        <f>IFERROR(VLOOKUP(A2221,'Competitors Links &amp; Pricings'!A:L,11,0),"")</f>
        <v>17.55</v>
      </c>
    </row>
    <row r="2222" spans="1:28" s="92" customFormat="1" ht="12" x14ac:dyDescent="0.25">
      <c r="A2222" s="91" t="s">
        <v>6688</v>
      </c>
      <c r="B2222" s="89">
        <v>462.92</v>
      </c>
      <c r="C2222" s="89">
        <v>541.09</v>
      </c>
      <c r="D2222" s="106">
        <f t="shared" si="136"/>
        <v>0.14446764863516237</v>
      </c>
      <c r="E2222" s="90">
        <f t="shared" si="137"/>
        <v>0</v>
      </c>
      <c r="F2222" s="90">
        <f t="shared" si="138"/>
        <v>549.33000000000004</v>
      </c>
      <c r="G2222" s="100" t="s">
        <v>262</v>
      </c>
      <c r="H2222" s="101" t="s">
        <v>6689</v>
      </c>
      <c r="I2222" s="101" t="s">
        <v>6690</v>
      </c>
      <c r="J2222" s="101" t="s">
        <v>435</v>
      </c>
      <c r="K2222" s="101"/>
      <c r="L2222" s="101"/>
      <c r="M2222" s="101"/>
      <c r="N2222" s="101"/>
      <c r="O2222" s="100"/>
      <c r="P2222" s="101"/>
      <c r="Q2222" s="101"/>
      <c r="R2222" s="101"/>
      <c r="S2222" s="101"/>
      <c r="T2222" s="101"/>
      <c r="U2222" s="81">
        <f t="shared" si="139"/>
        <v>0</v>
      </c>
      <c r="V2222" s="101">
        <f>IFERROR(VLOOKUP(A2222,'Competitors Links &amp; Pricings'!A:G,3,0),"")</f>
        <v>549.33000000000004</v>
      </c>
      <c r="W2222" s="101">
        <f>IFERROR(VLOOKUP(A2222,'Competitors Links &amp; Pricings'!A:G,5,0),"")</f>
        <v>610.05999999999995</v>
      </c>
      <c r="X2222" s="101">
        <f>IFERROR(VLOOKUP(A2222,'Competitors Links &amp; Pricings'!A:G,7,0),"")</f>
        <v>777.11</v>
      </c>
      <c r="Y2222" s="101">
        <f>IFERROR(VLOOKUP(A2222,'Competitors Links &amp; Pricings'!A:L,8,0),"")</f>
        <v>4.96</v>
      </c>
      <c r="Z2222" s="101">
        <f>IFERROR(VLOOKUP(A2222,'Competitors Links &amp; Pricings'!A:L,9,0),"")</f>
        <v>22</v>
      </c>
      <c r="AA2222" s="101">
        <f>IFERROR(VLOOKUP(A2222,'Competitors Links &amp; Pricings'!A:L,10,0),"")</f>
        <v>152</v>
      </c>
      <c r="AB2222" s="101">
        <f>IFERROR(VLOOKUP(A2222,'Competitors Links &amp; Pricings'!A:L,11,0),"")</f>
        <v>12.9</v>
      </c>
    </row>
    <row r="2223" spans="1:28" s="83" customFormat="1" ht="12" x14ac:dyDescent="0.25">
      <c r="A2223" s="81" t="s">
        <v>6691</v>
      </c>
      <c r="B2223" s="89">
        <v>8.99</v>
      </c>
      <c r="C2223" s="89">
        <v>9.93</v>
      </c>
      <c r="D2223" s="106">
        <f t="shared" si="136"/>
        <v>9.4662638469284952E-2</v>
      </c>
      <c r="E2223" s="90">
        <f t="shared" si="137"/>
        <v>0</v>
      </c>
      <c r="F2223" s="90">
        <f t="shared" si="138"/>
        <v>10.79</v>
      </c>
      <c r="G2223" s="82" t="s">
        <v>34</v>
      </c>
      <c r="H2223" s="81" t="s">
        <v>6692</v>
      </c>
      <c r="I2223" s="81" t="s">
        <v>6693</v>
      </c>
      <c r="J2223" s="81" t="s">
        <v>135</v>
      </c>
      <c r="K2223" s="81"/>
      <c r="L2223" s="81"/>
      <c r="M2223" s="81"/>
      <c r="N2223" s="81"/>
      <c r="O2223" s="82"/>
      <c r="P2223" s="81"/>
      <c r="Q2223" s="81"/>
      <c r="R2223" s="81"/>
      <c r="S2223" s="81"/>
      <c r="T2223" s="81"/>
      <c r="U2223" s="81">
        <f t="shared" si="139"/>
        <v>0</v>
      </c>
      <c r="V2223" s="81">
        <f>IFERROR(VLOOKUP(A2223,'Competitors Links &amp; Pricings'!A:G,3,0),"")</f>
        <v>12.5</v>
      </c>
      <c r="W2223" s="81">
        <f>IFERROR(VLOOKUP(A2223,'Competitors Links &amp; Pricings'!A:G,5,0),"")</f>
        <v>10.79</v>
      </c>
      <c r="X2223" s="81">
        <f>IFERROR(VLOOKUP(A2223,'Competitors Links &amp; Pricings'!A:G,7,0),"")</f>
        <v>12.77</v>
      </c>
      <c r="Y2223" s="81">
        <f>IFERROR(VLOOKUP(A2223,'Competitors Links &amp; Pricings'!A:L,8,0),"")</f>
        <v>3</v>
      </c>
      <c r="Z2223" s="81">
        <f>IFERROR(VLOOKUP(A2223,'Competitors Links &amp; Pricings'!A:L,9,0),"")</f>
        <v>4</v>
      </c>
      <c r="AA2223" s="81">
        <f>IFERROR(VLOOKUP(A2223,'Competitors Links &amp; Pricings'!A:L,10,0),"")</f>
        <v>1</v>
      </c>
      <c r="AB2223" s="81">
        <f>IFERROR(VLOOKUP(A2223,'Competitors Links &amp; Pricings'!A:L,11,0),"")</f>
        <v>5</v>
      </c>
    </row>
    <row r="2224" spans="1:28" s="92" customFormat="1" ht="12" x14ac:dyDescent="0.25">
      <c r="A2224" s="91" t="s">
        <v>6694</v>
      </c>
      <c r="B2224" s="89">
        <v>296.77</v>
      </c>
      <c r="C2224" s="89">
        <v>368</v>
      </c>
      <c r="D2224" s="106">
        <f t="shared" si="136"/>
        <v>0.19355978260869569</v>
      </c>
      <c r="E2224" s="90">
        <f t="shared" si="137"/>
        <v>0</v>
      </c>
      <c r="F2224" s="90">
        <f t="shared" si="138"/>
        <v>368.57</v>
      </c>
      <c r="G2224" s="100" t="s">
        <v>34</v>
      </c>
      <c r="H2224" s="101" t="s">
        <v>6695</v>
      </c>
      <c r="I2224" s="101" t="s">
        <v>6696</v>
      </c>
      <c r="J2224" s="101" t="s">
        <v>6541</v>
      </c>
      <c r="K2224" s="101"/>
      <c r="L2224" s="101"/>
      <c r="M2224" s="101"/>
      <c r="N2224" s="101"/>
      <c r="O2224" s="100"/>
      <c r="P2224" s="101"/>
      <c r="Q2224" s="101"/>
      <c r="R2224" s="101"/>
      <c r="S2224" s="101"/>
      <c r="T2224" s="101"/>
      <c r="U2224" s="81">
        <f t="shared" si="139"/>
        <v>0</v>
      </c>
      <c r="V2224" s="101">
        <f>IFERROR(VLOOKUP(A2224,'Competitors Links &amp; Pricings'!A:G,3,0),"")</f>
        <v>368.57</v>
      </c>
      <c r="W2224" s="101">
        <f>IFERROR(VLOOKUP(A2224,'Competitors Links &amp; Pricings'!A:G,5,0),"")</f>
        <v>400.64</v>
      </c>
      <c r="X2224" s="101">
        <f>IFERROR(VLOOKUP(A2224,'Competitors Links &amp; Pricings'!A:G,7,0),"")</f>
        <v>842</v>
      </c>
      <c r="Y2224" s="101">
        <f>IFERROR(VLOOKUP(A2224,'Competitors Links &amp; Pricings'!A:L,8,0),"")</f>
        <v>7</v>
      </c>
      <c r="Z2224" s="101">
        <f>IFERROR(VLOOKUP(A2224,'Competitors Links &amp; Pricings'!A:L,9,0),"")</f>
        <v>12</v>
      </c>
      <c r="AA2224" s="101">
        <f>IFERROR(VLOOKUP(A2224,'Competitors Links &amp; Pricings'!A:L,10,0),"")</f>
        <v>118</v>
      </c>
      <c r="AB2224" s="101">
        <f>IFERROR(VLOOKUP(A2224,'Competitors Links &amp; Pricings'!A:L,11,0),"")</f>
        <v>18</v>
      </c>
    </row>
    <row r="2225" spans="1:28" s="92" customFormat="1" ht="12" x14ac:dyDescent="0.25">
      <c r="A2225" s="91" t="s">
        <v>6697</v>
      </c>
      <c r="B2225" s="89">
        <v>20.72</v>
      </c>
      <c r="C2225" s="89">
        <v>24.65</v>
      </c>
      <c r="D2225" s="106">
        <f t="shared" si="136"/>
        <v>0.15943204868154157</v>
      </c>
      <c r="E2225" s="90">
        <f t="shared" si="137"/>
        <v>0</v>
      </c>
      <c r="F2225" s="90">
        <f t="shared" si="138"/>
        <v>24.85</v>
      </c>
      <c r="G2225" s="100" t="s">
        <v>34</v>
      </c>
      <c r="H2225" s="101" t="s">
        <v>6698</v>
      </c>
      <c r="I2225" s="101" t="s">
        <v>6699</v>
      </c>
      <c r="J2225" s="101" t="s">
        <v>6527</v>
      </c>
      <c r="K2225" s="101"/>
      <c r="L2225" s="101"/>
      <c r="M2225" s="101"/>
      <c r="N2225" s="101"/>
      <c r="O2225" s="100"/>
      <c r="P2225" s="101"/>
      <c r="Q2225" s="101"/>
      <c r="R2225" s="101"/>
      <c r="S2225" s="101"/>
      <c r="T2225" s="101"/>
      <c r="U2225" s="81">
        <f t="shared" si="139"/>
        <v>0</v>
      </c>
      <c r="V2225" s="101">
        <f>IFERROR(VLOOKUP(A2225,'Competitors Links &amp; Pricings'!A:G,3,0),"")</f>
        <v>33.159999999999997</v>
      </c>
      <c r="W2225" s="101">
        <f>IFERROR(VLOOKUP(A2225,'Competitors Links &amp; Pricings'!A:G,5,0),"")</f>
        <v>24.85</v>
      </c>
      <c r="X2225" s="101" t="str">
        <f>IFERROR(VLOOKUP(A2225,'Competitors Links &amp; Pricings'!A:G,7,0),"")</f>
        <v xml:space="preserve"> </v>
      </c>
      <c r="Y2225" s="101">
        <f>IFERROR(VLOOKUP(A2225,'Competitors Links &amp; Pricings'!A:L,8,0),"")</f>
        <v>3.7</v>
      </c>
      <c r="Z2225" s="101">
        <f>IFERROR(VLOOKUP(A2225,'Competitors Links &amp; Pricings'!A:L,9,0),"")</f>
        <v>5.94</v>
      </c>
      <c r="AA2225" s="101">
        <f>IFERROR(VLOOKUP(A2225,'Competitors Links &amp; Pricings'!A:L,10,0),"")</f>
        <v>5.89</v>
      </c>
      <c r="AB2225" s="101">
        <f>IFERROR(VLOOKUP(A2225,'Competitors Links &amp; Pricings'!A:L,11,0),"")</f>
        <v>4.0199999999999996</v>
      </c>
    </row>
    <row r="2226" spans="1:28" s="92" customFormat="1" ht="12" x14ac:dyDescent="0.25">
      <c r="A2226" s="91" t="s">
        <v>6700</v>
      </c>
      <c r="B2226" s="89">
        <v>228.09</v>
      </c>
      <c r="C2226" s="89">
        <v>298.8</v>
      </c>
      <c r="D2226" s="106">
        <f t="shared" si="136"/>
        <v>0.23664658634538155</v>
      </c>
      <c r="E2226" s="90">
        <f t="shared" si="137"/>
        <v>0</v>
      </c>
      <c r="F2226" s="90">
        <f t="shared" si="138"/>
        <v>191.3</v>
      </c>
      <c r="G2226" s="100" t="s">
        <v>262</v>
      </c>
      <c r="H2226" s="101" t="s">
        <v>6701</v>
      </c>
      <c r="I2226" s="101" t="s">
        <v>6702</v>
      </c>
      <c r="J2226" s="101" t="s">
        <v>6541</v>
      </c>
      <c r="K2226" s="101"/>
      <c r="L2226" s="101"/>
      <c r="M2226" s="101"/>
      <c r="N2226" s="101"/>
      <c r="O2226" s="100"/>
      <c r="P2226" s="101"/>
      <c r="Q2226" s="101"/>
      <c r="R2226" s="101"/>
      <c r="S2226" s="101"/>
      <c r="T2226" s="101"/>
      <c r="U2226" s="81">
        <f t="shared" si="139"/>
        <v>0</v>
      </c>
      <c r="V2226" s="101">
        <f>IFERROR(VLOOKUP(A2226,'Competitors Links &amp; Pricings'!A:G,3,0),"")</f>
        <v>191.3</v>
      </c>
      <c r="W2226" s="101">
        <f>IFERROR(VLOOKUP(A2226,'Competitors Links &amp; Pricings'!A:G,5,0),"")</f>
        <v>265</v>
      </c>
      <c r="X2226" s="101">
        <f>IFERROR(VLOOKUP(A2226,'Competitors Links &amp; Pricings'!A:G,7,0),"")</f>
        <v>307.92</v>
      </c>
      <c r="Y2226" s="101">
        <f>IFERROR(VLOOKUP(A2226,'Competitors Links &amp; Pricings'!A:L,8,0),"")</f>
        <v>7.13</v>
      </c>
      <c r="Z2226" s="101">
        <f>IFERROR(VLOOKUP(A2226,'Competitors Links &amp; Pricings'!A:L,9,0),"")</f>
        <v>10.38</v>
      </c>
      <c r="AA2226" s="101">
        <f>IFERROR(VLOOKUP(A2226,'Competitors Links &amp; Pricings'!A:L,10,0),"")</f>
        <v>66</v>
      </c>
      <c r="AB2226" s="101">
        <f>IFERROR(VLOOKUP(A2226,'Competitors Links &amp; Pricings'!A:L,11,0),"")</f>
        <v>10.88</v>
      </c>
    </row>
    <row r="2227" spans="1:28" s="92" customFormat="1" ht="12" x14ac:dyDescent="0.25">
      <c r="A2227" s="91" t="s">
        <v>6703</v>
      </c>
      <c r="B2227" s="89">
        <v>312.89999999999998</v>
      </c>
      <c r="C2227" s="89">
        <v>366.6</v>
      </c>
      <c r="D2227" s="106">
        <f t="shared" si="136"/>
        <v>0.14648117839607214</v>
      </c>
      <c r="E2227" s="90">
        <f t="shared" si="137"/>
        <v>0</v>
      </c>
      <c r="F2227" s="90">
        <f t="shared" si="138"/>
        <v>381</v>
      </c>
      <c r="G2227" s="100" t="s">
        <v>34</v>
      </c>
      <c r="H2227" s="101" t="s">
        <v>17291</v>
      </c>
      <c r="I2227" s="101" t="s">
        <v>6704</v>
      </c>
      <c r="J2227" s="101" t="s">
        <v>6527</v>
      </c>
      <c r="K2227" s="101"/>
      <c r="L2227" s="101"/>
      <c r="M2227" s="101"/>
      <c r="N2227" s="101"/>
      <c r="O2227" s="100"/>
      <c r="P2227" s="101"/>
      <c r="Q2227" s="101"/>
      <c r="R2227" s="101"/>
      <c r="S2227" s="101"/>
      <c r="T2227" s="101"/>
      <c r="U2227" s="81">
        <f t="shared" si="139"/>
        <v>0</v>
      </c>
      <c r="V2227" s="101">
        <f>IFERROR(VLOOKUP(A2227,'Competitors Links &amp; Pricings'!A:G,3,0),"")</f>
        <v>381</v>
      </c>
      <c r="W2227" s="101">
        <f>IFERROR(VLOOKUP(A2227,'Competitors Links &amp; Pricings'!A:G,5,0),"")</f>
        <v>381</v>
      </c>
      <c r="X2227" s="101">
        <f>IFERROR(VLOOKUP(A2227,'Competitors Links &amp; Pricings'!A:G,7,0),"")</f>
        <v>381</v>
      </c>
      <c r="Y2227" s="101">
        <f>IFERROR(VLOOKUP(A2227,'Competitors Links &amp; Pricings'!A:L,8,0),"")</f>
        <v>7</v>
      </c>
      <c r="Z2227" s="101">
        <f>IFERROR(VLOOKUP(A2227,'Competitors Links &amp; Pricings'!A:L,9,0),"")</f>
        <v>16.5</v>
      </c>
      <c r="AA2227" s="101">
        <f>IFERROR(VLOOKUP(A2227,'Competitors Links &amp; Pricings'!A:L,10,0),"")</f>
        <v>113</v>
      </c>
      <c r="AB2227" s="101">
        <f>IFERROR(VLOOKUP(A2227,'Competitors Links &amp; Pricings'!A:L,11,0),"")</f>
        <v>11.75</v>
      </c>
    </row>
    <row r="2228" spans="1:28" s="92" customFormat="1" ht="12" x14ac:dyDescent="0.25">
      <c r="A2228" s="91" t="s">
        <v>6705</v>
      </c>
      <c r="B2228" s="89">
        <v>680.24</v>
      </c>
      <c r="C2228" s="89">
        <v>790</v>
      </c>
      <c r="D2228" s="106">
        <f t="shared" si="136"/>
        <v>0.13893670886075948</v>
      </c>
      <c r="E2228" s="90">
        <f t="shared" si="137"/>
        <v>0</v>
      </c>
      <c r="F2228" s="90">
        <f t="shared" si="138"/>
        <v>327.02999999999997</v>
      </c>
      <c r="G2228" s="100" t="s">
        <v>262</v>
      </c>
      <c r="H2228" s="101" t="s">
        <v>6706</v>
      </c>
      <c r="I2228" s="101" t="s">
        <v>6707</v>
      </c>
      <c r="J2228" s="101" t="s">
        <v>6527</v>
      </c>
      <c r="K2228" s="101"/>
      <c r="L2228" s="101"/>
      <c r="M2228" s="101"/>
      <c r="N2228" s="101"/>
      <c r="O2228" s="100"/>
      <c r="P2228" s="101"/>
      <c r="Q2228" s="101"/>
      <c r="R2228" s="101"/>
      <c r="S2228" s="101"/>
      <c r="T2228" s="101"/>
      <c r="U2228" s="81">
        <f t="shared" si="139"/>
        <v>0</v>
      </c>
      <c r="V2228" s="101">
        <f>IFERROR(VLOOKUP(A2228,'Competitors Links &amp; Pricings'!A:G,3,0),"")</f>
        <v>827</v>
      </c>
      <c r="W2228" s="101">
        <f>IFERROR(VLOOKUP(A2228,'Competitors Links &amp; Pricings'!A:G,5,0),"")</f>
        <v>327.02999999999997</v>
      </c>
      <c r="X2228" s="101">
        <f>IFERROR(VLOOKUP(A2228,'Competitors Links &amp; Pricings'!A:G,7,0),"")</f>
        <v>827</v>
      </c>
      <c r="Y2228" s="101">
        <f>IFERROR(VLOOKUP(A2228,'Competitors Links &amp; Pricings'!A:L,8,0),"")</f>
        <v>6.95</v>
      </c>
      <c r="Z2228" s="101">
        <f>IFERROR(VLOOKUP(A2228,'Competitors Links &amp; Pricings'!A:L,9,0),"")</f>
        <v>11.64</v>
      </c>
      <c r="AA2228" s="101">
        <f>IFERROR(VLOOKUP(A2228,'Competitors Links &amp; Pricings'!A:L,10,0),"")</f>
        <v>120</v>
      </c>
      <c r="AB2228" s="101">
        <f>IFERROR(VLOOKUP(A2228,'Competitors Links &amp; Pricings'!A:L,11,0),"")</f>
        <v>15.73</v>
      </c>
    </row>
    <row r="2229" spans="1:28" s="83" customFormat="1" ht="12" x14ac:dyDescent="0.25">
      <c r="A2229" s="81" t="s">
        <v>6708</v>
      </c>
      <c r="B2229" s="89">
        <v>303.68</v>
      </c>
      <c r="C2229" s="89">
        <v>370</v>
      </c>
      <c r="D2229" s="106">
        <f t="shared" si="136"/>
        <v>0.17924324324324323</v>
      </c>
      <c r="E2229" s="90">
        <f t="shared" si="137"/>
        <v>0</v>
      </c>
      <c r="F2229" s="90">
        <f t="shared" si="138"/>
        <v>327.02999999999997</v>
      </c>
      <c r="G2229" s="82" t="s">
        <v>50</v>
      </c>
      <c r="H2229" s="81" t="s">
        <v>6709</v>
      </c>
      <c r="I2229" s="81" t="s">
        <v>6710</v>
      </c>
      <c r="J2229" s="81" t="s">
        <v>6527</v>
      </c>
      <c r="K2229" s="81"/>
      <c r="L2229" s="81"/>
      <c r="M2229" s="81"/>
      <c r="N2229" s="81"/>
      <c r="O2229" s="82"/>
      <c r="P2229" s="81"/>
      <c r="Q2229" s="81"/>
      <c r="R2229" s="81"/>
      <c r="S2229" s="81"/>
      <c r="T2229" s="81"/>
      <c r="U2229" s="81">
        <f t="shared" si="139"/>
        <v>0</v>
      </c>
      <c r="V2229" s="81">
        <f>IFERROR(VLOOKUP(A2229,'Competitors Links &amp; Pricings'!A:G,3,0),"")</f>
        <v>390</v>
      </c>
      <c r="W2229" s="81">
        <f>IFERROR(VLOOKUP(A2229,'Competitors Links &amp; Pricings'!A:G,5,0),"")</f>
        <v>327.02999999999997</v>
      </c>
      <c r="X2229" s="81">
        <f>IFERROR(VLOOKUP(A2229,'Competitors Links &amp; Pricings'!A:G,7,0),"")</f>
        <v>415</v>
      </c>
      <c r="Y2229" s="81">
        <f>IFERROR(VLOOKUP(A2229,'Competitors Links &amp; Pricings'!A:L,8,0),"")</f>
        <v>6.75</v>
      </c>
      <c r="Z2229" s="81">
        <f>IFERROR(VLOOKUP(A2229,'Competitors Links &amp; Pricings'!A:L,9,0),"")</f>
        <v>9.3800000000000008</v>
      </c>
      <c r="AA2229" s="81">
        <f>IFERROR(VLOOKUP(A2229,'Competitors Links &amp; Pricings'!A:L,10,0),"")</f>
        <v>70</v>
      </c>
      <c r="AB2229" s="81">
        <f>IFERROR(VLOOKUP(A2229,'Competitors Links &amp; Pricings'!A:L,11,0),"")</f>
        <v>12.94</v>
      </c>
    </row>
    <row r="2230" spans="1:28" s="83" customFormat="1" ht="12" x14ac:dyDescent="0.25">
      <c r="A2230" s="81" t="s">
        <v>6711</v>
      </c>
      <c r="B2230" s="89">
        <v>21.92</v>
      </c>
      <c r="C2230" s="89">
        <v>29</v>
      </c>
      <c r="D2230" s="106">
        <f t="shared" si="136"/>
        <v>0.2441379310344827</v>
      </c>
      <c r="E2230" s="90">
        <f t="shared" si="137"/>
        <v>0</v>
      </c>
      <c r="F2230" s="90">
        <f t="shared" si="138"/>
        <v>367.83</v>
      </c>
      <c r="G2230" s="82" t="s">
        <v>34</v>
      </c>
      <c r="H2230" s="81" t="s">
        <v>6712</v>
      </c>
      <c r="I2230" s="81" t="s">
        <v>6713</v>
      </c>
      <c r="J2230" s="81" t="s">
        <v>169</v>
      </c>
      <c r="K2230" s="81"/>
      <c r="L2230" s="81"/>
      <c r="M2230" s="81"/>
      <c r="N2230" s="81"/>
      <c r="O2230" s="82"/>
      <c r="P2230" s="81"/>
      <c r="Q2230" s="81"/>
      <c r="R2230" s="81"/>
      <c r="S2230" s="81"/>
      <c r="T2230" s="81"/>
      <c r="U2230" s="81">
        <f t="shared" si="139"/>
        <v>0</v>
      </c>
      <c r="V2230" s="81">
        <f>IFERROR(VLOOKUP(A2230,'Competitors Links &amp; Pricings'!A:G,3,0),"")</f>
        <v>367.83</v>
      </c>
      <c r="W2230" s="81" t="str">
        <f>IFERROR(VLOOKUP(A2230,'Competitors Links &amp; Pricings'!A:G,5,0),"")</f>
        <v xml:space="preserve"> </v>
      </c>
      <c r="X2230" s="81" t="str">
        <f>IFERROR(VLOOKUP(A2230,'Competitors Links &amp; Pricings'!A:G,7,0),"")</f>
        <v xml:space="preserve"> </v>
      </c>
      <c r="Y2230" s="81">
        <f>IFERROR(VLOOKUP(A2230,'Competitors Links &amp; Pricings'!A:L,8,0),"")</f>
        <v>12</v>
      </c>
      <c r="Z2230" s="81">
        <f>IFERROR(VLOOKUP(A2230,'Competitors Links &amp; Pricings'!A:L,9,0),"")</f>
        <v>12</v>
      </c>
      <c r="AA2230" s="81">
        <f>IFERROR(VLOOKUP(A2230,'Competitors Links &amp; Pricings'!A:L,10,0),"")</f>
        <v>1</v>
      </c>
      <c r="AB2230" s="81">
        <f>IFERROR(VLOOKUP(A2230,'Competitors Links &amp; Pricings'!A:L,11,0),"")</f>
        <v>1.5</v>
      </c>
    </row>
    <row r="2231" spans="1:28" s="83" customFormat="1" ht="12" x14ac:dyDescent="0.25">
      <c r="A2231" s="81" t="s">
        <v>6714</v>
      </c>
      <c r="B2231" s="89">
        <v>82.98</v>
      </c>
      <c r="C2231" s="89">
        <v>133</v>
      </c>
      <c r="D2231" s="106">
        <f t="shared" si="136"/>
        <v>0.37609022556390975</v>
      </c>
      <c r="E2231" s="90">
        <f t="shared" si="137"/>
        <v>0</v>
      </c>
      <c r="F2231" s="90">
        <f t="shared" si="138"/>
        <v>140</v>
      </c>
      <c r="G2231" s="82" t="s">
        <v>34</v>
      </c>
      <c r="H2231" s="81" t="s">
        <v>6715</v>
      </c>
      <c r="I2231" s="81" t="s">
        <v>6716</v>
      </c>
      <c r="J2231" s="81" t="s">
        <v>5959</v>
      </c>
      <c r="K2231" s="81"/>
      <c r="L2231" s="81"/>
      <c r="M2231" s="81"/>
      <c r="N2231" s="81"/>
      <c r="O2231" s="82"/>
      <c r="P2231" s="81"/>
      <c r="Q2231" s="81"/>
      <c r="R2231" s="81"/>
      <c r="S2231" s="81"/>
      <c r="T2231" s="81"/>
      <c r="U2231" s="81">
        <f t="shared" si="139"/>
        <v>0</v>
      </c>
      <c r="V2231" s="81">
        <f>IFERROR(VLOOKUP(A2231,'Competitors Links &amp; Pricings'!A:G,3,0),"")</f>
        <v>140</v>
      </c>
      <c r="W2231" s="81">
        <f>IFERROR(VLOOKUP(A2231,'Competitors Links &amp; Pricings'!A:G,5,0),"")</f>
        <v>149.9</v>
      </c>
      <c r="X2231" s="81" t="str">
        <f>IFERROR(VLOOKUP(A2231,'Competitors Links &amp; Pricings'!A:G,7,0),"")</f>
        <v xml:space="preserve"> </v>
      </c>
      <c r="Y2231" s="81">
        <f>IFERROR(VLOOKUP(A2231,'Competitors Links &amp; Pricings'!A:L,8,0),"")</f>
        <v>7</v>
      </c>
      <c r="Z2231" s="81">
        <f>IFERROR(VLOOKUP(A2231,'Competitors Links &amp; Pricings'!A:L,9,0),"")</f>
        <v>12</v>
      </c>
      <c r="AA2231" s="81">
        <f>IFERROR(VLOOKUP(A2231,'Competitors Links &amp; Pricings'!A:L,10,0),"")</f>
        <v>2</v>
      </c>
      <c r="AB2231" s="81">
        <f>IFERROR(VLOOKUP(A2231,'Competitors Links &amp; Pricings'!A:L,11,0),"")</f>
        <v>2</v>
      </c>
    </row>
    <row r="2232" spans="1:28" s="83" customFormat="1" ht="12" x14ac:dyDescent="0.25">
      <c r="A2232" s="81" t="s">
        <v>6717</v>
      </c>
      <c r="B2232" s="89">
        <v>1886.75</v>
      </c>
      <c r="C2232" s="89">
        <v>2301</v>
      </c>
      <c r="D2232" s="106">
        <f t="shared" si="136"/>
        <v>0.18003042155584528</v>
      </c>
      <c r="E2232" s="90">
        <f t="shared" si="137"/>
        <v>0</v>
      </c>
      <c r="F2232" s="90">
        <f t="shared" si="138"/>
        <v>1949</v>
      </c>
      <c r="G2232" s="82" t="s">
        <v>34</v>
      </c>
      <c r="H2232" s="81" t="s">
        <v>6718</v>
      </c>
      <c r="I2232" s="81" t="s">
        <v>6719</v>
      </c>
      <c r="J2232" s="81" t="s">
        <v>5218</v>
      </c>
      <c r="K2232" s="81"/>
      <c r="L2232" s="81"/>
      <c r="M2232" s="81"/>
      <c r="N2232" s="81"/>
      <c r="O2232" s="82"/>
      <c r="P2232" s="81"/>
      <c r="Q2232" s="81"/>
      <c r="R2232" s="81"/>
      <c r="S2232" s="81"/>
      <c r="T2232" s="81"/>
      <c r="U2232" s="81">
        <f t="shared" si="139"/>
        <v>0</v>
      </c>
      <c r="V2232" s="81">
        <f>IFERROR(VLOOKUP(A2232,'Competitors Links &amp; Pricings'!A:G,3,0),"")</f>
        <v>2199</v>
      </c>
      <c r="W2232" s="81">
        <f>IFERROR(VLOOKUP(A2232,'Competitors Links &amp; Pricings'!A:G,5,0),"")</f>
        <v>1949</v>
      </c>
      <c r="X2232" s="81" t="str">
        <f>IFERROR(VLOOKUP(A2232,'Competitors Links &amp; Pricings'!A:G,7,0),"")</f>
        <v xml:space="preserve"> </v>
      </c>
      <c r="Y2232" s="81">
        <f>IFERROR(VLOOKUP(A2232,'Competitors Links &amp; Pricings'!A:L,8,0),"")</f>
        <v>18</v>
      </c>
      <c r="Z2232" s="81">
        <f>IFERROR(VLOOKUP(A2232,'Competitors Links &amp; Pricings'!A:L,9,0),"")</f>
        <v>17.5</v>
      </c>
      <c r="AA2232" s="81">
        <f>IFERROR(VLOOKUP(A2232,'Competitors Links &amp; Pricings'!A:L,10,0),"")</f>
        <v>55</v>
      </c>
      <c r="AB2232" s="81">
        <f>IFERROR(VLOOKUP(A2232,'Competitors Links &amp; Pricings'!A:L,11,0),"")</f>
        <v>3.5</v>
      </c>
    </row>
    <row r="2233" spans="1:28" s="92" customFormat="1" ht="12" x14ac:dyDescent="0.25">
      <c r="A2233" s="91" t="s">
        <v>6720</v>
      </c>
      <c r="B2233" s="89">
        <v>263.45</v>
      </c>
      <c r="C2233" s="89">
        <v>308</v>
      </c>
      <c r="D2233" s="106">
        <f t="shared" si="136"/>
        <v>0.14464285714285718</v>
      </c>
      <c r="E2233" s="90">
        <f t="shared" si="137"/>
        <v>0</v>
      </c>
      <c r="F2233" s="90">
        <f t="shared" si="138"/>
        <v>272.13</v>
      </c>
      <c r="G2233" s="100" t="s">
        <v>262</v>
      </c>
      <c r="H2233" s="101" t="s">
        <v>6721</v>
      </c>
      <c r="I2233" s="101" t="s">
        <v>6722</v>
      </c>
      <c r="J2233" s="101" t="s">
        <v>6527</v>
      </c>
      <c r="K2233" s="101"/>
      <c r="L2233" s="101"/>
      <c r="M2233" s="101"/>
      <c r="N2233" s="101"/>
      <c r="O2233" s="100"/>
      <c r="P2233" s="101"/>
      <c r="Q2233" s="101"/>
      <c r="R2233" s="101"/>
      <c r="S2233" s="101"/>
      <c r="T2233" s="101"/>
      <c r="U2233" s="81">
        <f t="shared" si="139"/>
        <v>0</v>
      </c>
      <c r="V2233" s="101">
        <f>IFERROR(VLOOKUP(A2233,'Competitors Links &amp; Pricings'!A:G,3,0),"")</f>
        <v>272.13</v>
      </c>
      <c r="W2233" s="101">
        <f>IFERROR(VLOOKUP(A2233,'Competitors Links &amp; Pricings'!A:G,5,0),"")</f>
        <v>283.72000000000003</v>
      </c>
      <c r="X2233" s="101">
        <f>IFERROR(VLOOKUP(A2233,'Competitors Links &amp; Pricings'!A:G,7,0),"")</f>
        <v>321</v>
      </c>
      <c r="Y2233" s="101">
        <f>IFERROR(VLOOKUP(A2233,'Competitors Links &amp; Pricings'!A:L,8,0),"")</f>
        <v>6.75</v>
      </c>
      <c r="Z2233" s="101">
        <f>IFERROR(VLOOKUP(A2233,'Competitors Links &amp; Pricings'!A:L,9,0),"")</f>
        <v>9.8800000000000008</v>
      </c>
      <c r="AA2233" s="101">
        <f>IFERROR(VLOOKUP(A2233,'Competitors Links &amp; Pricings'!A:L,10,0),"")</f>
        <v>63</v>
      </c>
      <c r="AB2233" s="101">
        <f>IFERROR(VLOOKUP(A2233,'Competitors Links &amp; Pricings'!A:L,11,0),"")</f>
        <v>12.75</v>
      </c>
    </row>
    <row r="2234" spans="1:28" s="83" customFormat="1" ht="12" x14ac:dyDescent="0.25">
      <c r="A2234" s="81" t="s">
        <v>6723</v>
      </c>
      <c r="B2234" s="89">
        <v>53.58</v>
      </c>
      <c r="C2234" s="89">
        <v>63.79</v>
      </c>
      <c r="D2234" s="106">
        <f t="shared" si="136"/>
        <v>0.16005643517792759</v>
      </c>
      <c r="E2234" s="90">
        <f t="shared" si="137"/>
        <v>0</v>
      </c>
      <c r="F2234" s="90">
        <f t="shared" si="138"/>
        <v>64.3</v>
      </c>
      <c r="G2234" s="82" t="s">
        <v>34</v>
      </c>
      <c r="H2234" s="81" t="s">
        <v>6724</v>
      </c>
      <c r="I2234" s="81" t="s">
        <v>6725</v>
      </c>
      <c r="J2234" s="81" t="s">
        <v>135</v>
      </c>
      <c r="K2234" s="81"/>
      <c r="L2234" s="81"/>
      <c r="M2234" s="81"/>
      <c r="N2234" s="81"/>
      <c r="O2234" s="82"/>
      <c r="P2234" s="81"/>
      <c r="Q2234" s="81"/>
      <c r="R2234" s="81"/>
      <c r="S2234" s="81"/>
      <c r="T2234" s="81"/>
      <c r="U2234" s="81">
        <f t="shared" si="139"/>
        <v>0</v>
      </c>
      <c r="V2234" s="81">
        <f>IFERROR(VLOOKUP(A2234,'Competitors Links &amp; Pricings'!A:G,3,0),"")</f>
        <v>64.3</v>
      </c>
      <c r="W2234" s="81">
        <f>IFERROR(VLOOKUP(A2234,'Competitors Links &amp; Pricings'!A:G,5,0),"")</f>
        <v>72</v>
      </c>
      <c r="X2234" s="81">
        <f>IFERROR(VLOOKUP(A2234,'Competitors Links &amp; Pricings'!A:G,7,0),"")</f>
        <v>79.56</v>
      </c>
      <c r="Y2234" s="81">
        <f>IFERROR(VLOOKUP(A2234,'Competitors Links &amp; Pricings'!A:L,8,0),"")</f>
        <v>4</v>
      </c>
      <c r="Z2234" s="81">
        <f>IFERROR(VLOOKUP(A2234,'Competitors Links &amp; Pricings'!A:L,9,0),"")</f>
        <v>169</v>
      </c>
      <c r="AA2234" s="81">
        <f>IFERROR(VLOOKUP(A2234,'Competitors Links &amp; Pricings'!A:L,10,0),"")</f>
        <v>10</v>
      </c>
      <c r="AB2234" s="81">
        <f>IFERROR(VLOOKUP(A2234,'Competitors Links &amp; Pricings'!A:L,11,0),"")</f>
        <v>3</v>
      </c>
    </row>
    <row r="2235" spans="1:28" s="83" customFormat="1" ht="12" x14ac:dyDescent="0.25">
      <c r="A2235" s="81" t="s">
        <v>6726</v>
      </c>
      <c r="B2235" s="89">
        <v>7575</v>
      </c>
      <c r="C2235" s="89">
        <v>11320</v>
      </c>
      <c r="D2235" s="106">
        <f t="shared" ref="D2235:D2298" si="140">(C2235-B2235)/C2235</f>
        <v>0.33083038869257952</v>
      </c>
      <c r="E2235" s="90">
        <f t="shared" si="137"/>
        <v>0</v>
      </c>
      <c r="F2235" s="90">
        <f t="shared" si="138"/>
        <v>11360</v>
      </c>
      <c r="G2235" s="82" t="s">
        <v>50</v>
      </c>
      <c r="H2235" s="81" t="s">
        <v>6727</v>
      </c>
      <c r="I2235" s="81" t="s">
        <v>6728</v>
      </c>
      <c r="J2235" s="81" t="s">
        <v>1523</v>
      </c>
      <c r="K2235" s="81"/>
      <c r="L2235" s="81"/>
      <c r="M2235" s="81"/>
      <c r="N2235" s="81"/>
      <c r="O2235" s="82"/>
      <c r="P2235" s="81"/>
      <c r="Q2235" s="81"/>
      <c r="R2235" s="81"/>
      <c r="S2235" s="81"/>
      <c r="T2235" s="81"/>
      <c r="U2235" s="81">
        <f t="shared" si="139"/>
        <v>0</v>
      </c>
      <c r="V2235" s="81">
        <f>IFERROR(VLOOKUP(A2235,'Competitors Links &amp; Pricings'!A:G,3,0),"")</f>
        <v>11360</v>
      </c>
      <c r="W2235" s="81" t="str">
        <f>IFERROR(VLOOKUP(A2235,'Competitors Links &amp; Pricings'!A:G,5,0),"")</f>
        <v xml:space="preserve"> </v>
      </c>
      <c r="X2235" s="81" t="str">
        <f>IFERROR(VLOOKUP(A2235,'Competitors Links &amp; Pricings'!A:G,7,0),"")</f>
        <v xml:space="preserve"> </v>
      </c>
      <c r="Y2235" s="81">
        <f>IFERROR(VLOOKUP(A2235,'Competitors Links &amp; Pricings'!A:L,8,0),"")</f>
        <v>30</v>
      </c>
      <c r="Z2235" s="81">
        <f>IFERROR(VLOOKUP(A2235,'Competitors Links &amp; Pricings'!A:L,9,0),"")</f>
        <v>9</v>
      </c>
      <c r="AA2235" s="81">
        <f>IFERROR(VLOOKUP(A2235,'Competitors Links &amp; Pricings'!A:L,10,0),"")</f>
        <v>458</v>
      </c>
      <c r="AB2235" s="81">
        <f>IFERROR(VLOOKUP(A2235,'Competitors Links &amp; Pricings'!A:L,11,0),"")</f>
        <v>51</v>
      </c>
    </row>
    <row r="2236" spans="1:28" s="83" customFormat="1" ht="12" x14ac:dyDescent="0.25">
      <c r="A2236" s="81" t="s">
        <v>6729</v>
      </c>
      <c r="B2236" s="89">
        <v>12.16</v>
      </c>
      <c r="C2236" s="89">
        <v>14.35</v>
      </c>
      <c r="D2236" s="106">
        <f t="shared" si="140"/>
        <v>0.15261324041811844</v>
      </c>
      <c r="E2236" s="90">
        <f t="shared" si="137"/>
        <v>0</v>
      </c>
      <c r="F2236" s="90">
        <f t="shared" si="138"/>
        <v>13.58</v>
      </c>
      <c r="G2236" s="82" t="s">
        <v>34</v>
      </c>
      <c r="H2236" s="81" t="s">
        <v>6730</v>
      </c>
      <c r="I2236" s="81" t="s">
        <v>6731</v>
      </c>
      <c r="J2236" s="81" t="s">
        <v>169</v>
      </c>
      <c r="K2236" s="81"/>
      <c r="L2236" s="81"/>
      <c r="M2236" s="81"/>
      <c r="N2236" s="81"/>
      <c r="O2236" s="82"/>
      <c r="P2236" s="81"/>
      <c r="Q2236" s="81"/>
      <c r="R2236" s="81"/>
      <c r="S2236" s="81"/>
      <c r="T2236" s="81"/>
      <c r="U2236" s="81">
        <f t="shared" si="139"/>
        <v>0</v>
      </c>
      <c r="V2236" s="81">
        <f>IFERROR(VLOOKUP(A2236,'Competitors Links &amp; Pricings'!A:G,3,0),"")</f>
        <v>15.87</v>
      </c>
      <c r="W2236" s="81">
        <f>IFERROR(VLOOKUP(A2236,'Competitors Links &amp; Pricings'!A:G,5,0),"")</f>
        <v>13.58</v>
      </c>
      <c r="X2236" s="81">
        <f>IFERROR(VLOOKUP(A2236,'Competitors Links &amp; Pricings'!A:G,7,0),"")</f>
        <v>15.87</v>
      </c>
      <c r="Y2236" s="81">
        <f>IFERROR(VLOOKUP(A2236,'Competitors Links &amp; Pricings'!A:L,8,0),"")</f>
        <v>2.15</v>
      </c>
      <c r="Z2236" s="81">
        <f>IFERROR(VLOOKUP(A2236,'Competitors Links &amp; Pricings'!A:L,9,0),"")</f>
        <v>7</v>
      </c>
      <c r="AA2236" s="81">
        <f>IFERROR(VLOOKUP(A2236,'Competitors Links &amp; Pricings'!A:L,10,0),"")</f>
        <v>0.35</v>
      </c>
      <c r="AB2236" s="81">
        <f>IFERROR(VLOOKUP(A2236,'Competitors Links &amp; Pricings'!A:L,11,0),"")</f>
        <v>1</v>
      </c>
    </row>
    <row r="2237" spans="1:28" s="92" customFormat="1" ht="12" x14ac:dyDescent="0.25">
      <c r="A2237" s="91" t="s">
        <v>6732</v>
      </c>
      <c r="B2237" s="89">
        <v>499.19</v>
      </c>
      <c r="C2237" s="89">
        <v>609</v>
      </c>
      <c r="D2237" s="106">
        <f t="shared" si="140"/>
        <v>0.180311986863711</v>
      </c>
      <c r="E2237" s="90">
        <f t="shared" si="137"/>
        <v>0</v>
      </c>
      <c r="F2237" s="90">
        <f t="shared" si="138"/>
        <v>564.62</v>
      </c>
      <c r="G2237" s="100" t="s">
        <v>34</v>
      </c>
      <c r="H2237" s="101" t="s">
        <v>6733</v>
      </c>
      <c r="I2237" s="101" t="s">
        <v>6734</v>
      </c>
      <c r="J2237" s="101" t="s">
        <v>6534</v>
      </c>
      <c r="K2237" s="101"/>
      <c r="L2237" s="101"/>
      <c r="M2237" s="101"/>
      <c r="N2237" s="101"/>
      <c r="O2237" s="100"/>
      <c r="P2237" s="101"/>
      <c r="Q2237" s="101"/>
      <c r="R2237" s="101"/>
      <c r="S2237" s="101"/>
      <c r="T2237" s="101"/>
      <c r="U2237" s="81">
        <f t="shared" si="139"/>
        <v>0</v>
      </c>
      <c r="V2237" s="101">
        <f>IFERROR(VLOOKUP(A2237,'Competitors Links &amp; Pricings'!A:G,3,0),"")</f>
        <v>616.55999999999995</v>
      </c>
      <c r="W2237" s="101">
        <f>IFERROR(VLOOKUP(A2237,'Competitors Links &amp; Pricings'!A:G,5,0),"")</f>
        <v>564.62</v>
      </c>
      <c r="X2237" s="101">
        <f>IFERROR(VLOOKUP(A2237,'Competitors Links &amp; Pricings'!A:G,7,0),"")</f>
        <v>573.64</v>
      </c>
      <c r="Y2237" s="101">
        <f>IFERROR(VLOOKUP(A2237,'Competitors Links &amp; Pricings'!A:L,8,0),"")</f>
        <v>6.7699999999999987</v>
      </c>
      <c r="Z2237" s="101">
        <f>IFERROR(VLOOKUP(A2237,'Competitors Links &amp; Pricings'!A:L,9,0),"")</f>
        <v>13.46</v>
      </c>
      <c r="AA2237" s="101">
        <f>IFERROR(VLOOKUP(A2237,'Competitors Links &amp; Pricings'!A:L,10,0),"")</f>
        <v>97</v>
      </c>
      <c r="AB2237" s="101">
        <f>IFERROR(VLOOKUP(A2237,'Competitors Links &amp; Pricings'!A:L,11,0),"")</f>
        <v>11.95</v>
      </c>
    </row>
    <row r="2238" spans="1:28" s="83" customFormat="1" ht="12" x14ac:dyDescent="0.25">
      <c r="A2238" s="81" t="s">
        <v>6735</v>
      </c>
      <c r="B2238" s="89">
        <v>169.8</v>
      </c>
      <c r="C2238" s="89">
        <v>217.52</v>
      </c>
      <c r="D2238" s="106">
        <f t="shared" si="140"/>
        <v>0.21938212578153732</v>
      </c>
      <c r="E2238" s="90">
        <f t="shared" si="137"/>
        <v>0</v>
      </c>
      <c r="F2238" s="90">
        <f t="shared" si="138"/>
        <v>227.51</v>
      </c>
      <c r="G2238" s="82" t="s">
        <v>60</v>
      </c>
      <c r="H2238" s="81" t="s">
        <v>6736</v>
      </c>
      <c r="I2238" s="81" t="s">
        <v>6737</v>
      </c>
      <c r="J2238" s="81" t="s">
        <v>135</v>
      </c>
      <c r="K2238" s="81"/>
      <c r="L2238" s="81"/>
      <c r="M2238" s="81"/>
      <c r="N2238" s="81"/>
      <c r="O2238" s="82"/>
      <c r="P2238" s="81"/>
      <c r="Q2238" s="81"/>
      <c r="R2238" s="81"/>
      <c r="S2238" s="81"/>
      <c r="T2238" s="81"/>
      <c r="U2238" s="81">
        <f t="shared" si="139"/>
        <v>0</v>
      </c>
      <c r="V2238" s="81">
        <f>IFERROR(VLOOKUP(A2238,'Competitors Links &amp; Pricings'!A:G,3,0),"")</f>
        <v>227.51</v>
      </c>
      <c r="W2238" s="81">
        <f>IFERROR(VLOOKUP(A2238,'Competitors Links &amp; Pricings'!A:G,5,0),"")</f>
        <v>277.51</v>
      </c>
      <c r="X2238" s="81">
        <f>IFERROR(VLOOKUP(A2238,'Competitors Links &amp; Pricings'!A:G,7,0),"")</f>
        <v>227.51</v>
      </c>
      <c r="Y2238" s="81">
        <f>IFERROR(VLOOKUP(A2238,'Competitors Links &amp; Pricings'!A:L,8,0),"")</f>
        <v>5</v>
      </c>
      <c r="Z2238" s="81">
        <f>IFERROR(VLOOKUP(A2238,'Competitors Links &amp; Pricings'!A:L,9,0),"")</f>
        <v>14.5</v>
      </c>
      <c r="AA2238" s="81">
        <f>IFERROR(VLOOKUP(A2238,'Competitors Links &amp; Pricings'!A:L,10,0),"")</f>
        <v>11.2</v>
      </c>
      <c r="AB2238" s="81">
        <f>IFERROR(VLOOKUP(A2238,'Competitors Links &amp; Pricings'!A:L,11,0),"")</f>
        <v>8.75</v>
      </c>
    </row>
    <row r="2239" spans="1:28" s="92" customFormat="1" ht="12" x14ac:dyDescent="0.25">
      <c r="A2239" s="91" t="s">
        <v>6738</v>
      </c>
      <c r="B2239" s="89">
        <v>264.10000000000002</v>
      </c>
      <c r="C2239" s="89">
        <v>333</v>
      </c>
      <c r="D2239" s="106">
        <f t="shared" si="140"/>
        <v>0.20690690690690683</v>
      </c>
      <c r="E2239" s="90">
        <f t="shared" si="137"/>
        <v>0</v>
      </c>
      <c r="F2239" s="90">
        <f t="shared" si="138"/>
        <v>284</v>
      </c>
      <c r="G2239" s="100" t="s">
        <v>527</v>
      </c>
      <c r="H2239" s="101" t="s">
        <v>6739</v>
      </c>
      <c r="I2239" s="101" t="s">
        <v>6740</v>
      </c>
      <c r="J2239" s="101" t="s">
        <v>435</v>
      </c>
      <c r="K2239" s="101"/>
      <c r="L2239" s="101"/>
      <c r="M2239" s="101"/>
      <c r="N2239" s="101"/>
      <c r="O2239" s="100"/>
      <c r="P2239" s="101"/>
      <c r="Q2239" s="101"/>
      <c r="R2239" s="101"/>
      <c r="S2239" s="101"/>
      <c r="T2239" s="101"/>
      <c r="U2239" s="81">
        <f t="shared" si="139"/>
        <v>0</v>
      </c>
      <c r="V2239" s="101">
        <f>IFERROR(VLOOKUP(A2239,'Competitors Links &amp; Pricings'!A:G,3,0),"")</f>
        <v>284</v>
      </c>
      <c r="W2239" s="101">
        <f>IFERROR(VLOOKUP(A2239,'Competitors Links &amp; Pricings'!A:G,5,0),"")</f>
        <v>340.8</v>
      </c>
      <c r="X2239" s="101" t="str">
        <f>IFERROR(VLOOKUP(A2239,'Competitors Links &amp; Pricings'!A:G,7,0),"")</f>
        <v xml:space="preserve"> </v>
      </c>
      <c r="Y2239" s="101">
        <f>IFERROR(VLOOKUP(A2239,'Competitors Links &amp; Pricings'!A:L,8,0),"")</f>
        <v>6.71</v>
      </c>
      <c r="Z2239" s="101">
        <f>IFERROR(VLOOKUP(A2239,'Competitors Links &amp; Pricings'!A:L,9,0),"")</f>
        <v>13.5</v>
      </c>
      <c r="AA2239" s="101">
        <f>IFERROR(VLOOKUP(A2239,'Competitors Links &amp; Pricings'!A:L,10,0),"")</f>
        <v>75</v>
      </c>
      <c r="AB2239" s="101">
        <f>IFERROR(VLOOKUP(A2239,'Competitors Links &amp; Pricings'!A:L,11,0),"")</f>
        <v>8.75</v>
      </c>
    </row>
    <row r="2240" spans="1:28" s="83" customFormat="1" ht="12" x14ac:dyDescent="0.25">
      <c r="A2240" s="81" t="s">
        <v>6741</v>
      </c>
      <c r="B2240" s="89">
        <v>11.1</v>
      </c>
      <c r="C2240" s="89">
        <v>13.54</v>
      </c>
      <c r="D2240" s="106">
        <f t="shared" si="140"/>
        <v>0.18020679468242243</v>
      </c>
      <c r="E2240" s="90">
        <f t="shared" si="137"/>
        <v>0</v>
      </c>
      <c r="F2240" s="90">
        <f t="shared" si="138"/>
        <v>10.43</v>
      </c>
      <c r="G2240" s="82" t="s">
        <v>34</v>
      </c>
      <c r="H2240" s="81" t="s">
        <v>6742</v>
      </c>
      <c r="I2240" s="81" t="s">
        <v>6743</v>
      </c>
      <c r="J2240" s="81" t="s">
        <v>169</v>
      </c>
      <c r="K2240" s="81"/>
      <c r="L2240" s="81"/>
      <c r="M2240" s="81"/>
      <c r="N2240" s="81"/>
      <c r="O2240" s="82"/>
      <c r="P2240" s="81"/>
      <c r="Q2240" s="81"/>
      <c r="R2240" s="81"/>
      <c r="S2240" s="81"/>
      <c r="T2240" s="81"/>
      <c r="U2240" s="81">
        <f t="shared" si="139"/>
        <v>0</v>
      </c>
      <c r="V2240" s="81">
        <f>IFERROR(VLOOKUP(A2240,'Competitors Links &amp; Pricings'!A:G,3,0),"")</f>
        <v>17</v>
      </c>
      <c r="W2240" s="81">
        <f>IFERROR(VLOOKUP(A2240,'Competitors Links &amp; Pricings'!A:G,5,0),"")</f>
        <v>10.43</v>
      </c>
      <c r="X2240" s="81">
        <f>IFERROR(VLOOKUP(A2240,'Competitors Links &amp; Pricings'!A:G,7,0),"")</f>
        <v>13.88</v>
      </c>
      <c r="Y2240" s="81">
        <f>IFERROR(VLOOKUP(A2240,'Competitors Links &amp; Pricings'!A:L,8,0),"")</f>
        <v>2</v>
      </c>
      <c r="Z2240" s="81">
        <f>IFERROR(VLOOKUP(A2240,'Competitors Links &amp; Pricings'!A:L,9,0),"")</f>
        <v>5</v>
      </c>
      <c r="AA2240" s="81">
        <f>IFERROR(VLOOKUP(A2240,'Competitors Links &amp; Pricings'!A:L,10,0),"")</f>
        <v>0.5</v>
      </c>
      <c r="AB2240" s="81">
        <f>IFERROR(VLOOKUP(A2240,'Competitors Links &amp; Pricings'!A:L,11,0),"")</f>
        <v>0.5</v>
      </c>
    </row>
    <row r="2241" spans="1:28" s="83" customFormat="1" ht="12" x14ac:dyDescent="0.25">
      <c r="A2241" s="81" t="s">
        <v>6744</v>
      </c>
      <c r="B2241" s="89">
        <v>5.03</v>
      </c>
      <c r="C2241" s="89">
        <v>6.03</v>
      </c>
      <c r="D2241" s="106">
        <f t="shared" si="140"/>
        <v>0.16583747927031509</v>
      </c>
      <c r="E2241" s="90">
        <f t="shared" si="137"/>
        <v>0</v>
      </c>
      <c r="F2241" s="90">
        <f t="shared" si="138"/>
        <v>6.08</v>
      </c>
      <c r="G2241" s="82" t="s">
        <v>34</v>
      </c>
      <c r="H2241" s="81" t="s">
        <v>6745</v>
      </c>
      <c r="I2241" s="81" t="s">
        <v>6746</v>
      </c>
      <c r="J2241" s="81" t="s">
        <v>2738</v>
      </c>
      <c r="K2241" s="81"/>
      <c r="L2241" s="81"/>
      <c r="M2241" s="81"/>
      <c r="N2241" s="81"/>
      <c r="O2241" s="82"/>
      <c r="P2241" s="81"/>
      <c r="Q2241" s="81"/>
      <c r="R2241" s="81"/>
      <c r="S2241" s="81"/>
      <c r="T2241" s="81"/>
      <c r="U2241" s="81">
        <f t="shared" si="139"/>
        <v>0</v>
      </c>
      <c r="V2241" s="81">
        <f>IFERROR(VLOOKUP(A2241,'Competitors Links &amp; Pricings'!A:G,3,0),"")</f>
        <v>6.08</v>
      </c>
      <c r="W2241" s="81">
        <f>IFERROR(VLOOKUP(A2241,'Competitors Links &amp; Pricings'!A:G,5,0),"")</f>
        <v>8.2100000000000009</v>
      </c>
      <c r="X2241" s="81" t="str">
        <f>IFERROR(VLOOKUP(A2241,'Competitors Links &amp; Pricings'!A:G,7,0),"")</f>
        <v xml:space="preserve"> </v>
      </c>
      <c r="Y2241" s="81">
        <f>IFERROR(VLOOKUP(A2241,'Competitors Links &amp; Pricings'!A:L,8,0),"")</f>
        <v>2</v>
      </c>
      <c r="Z2241" s="81">
        <f>IFERROR(VLOOKUP(A2241,'Competitors Links &amp; Pricings'!A:L,9,0),"")</f>
        <v>2</v>
      </c>
      <c r="AA2241" s="81">
        <f>IFERROR(VLOOKUP(A2241,'Competitors Links &amp; Pricings'!A:L,10,0),"")</f>
        <v>0.25</v>
      </c>
      <c r="AB2241" s="81">
        <f>IFERROR(VLOOKUP(A2241,'Competitors Links &amp; Pricings'!A:L,11,0),"")</f>
        <v>2</v>
      </c>
    </row>
    <row r="2242" spans="1:28" s="83" customFormat="1" ht="12" x14ac:dyDescent="0.25">
      <c r="A2242" s="81" t="s">
        <v>6747</v>
      </c>
      <c r="B2242" s="89">
        <v>8800</v>
      </c>
      <c r="C2242" s="89">
        <v>9960</v>
      </c>
      <c r="D2242" s="106">
        <f t="shared" si="140"/>
        <v>0.11646586345381527</v>
      </c>
      <c r="E2242" s="90">
        <f t="shared" ref="E2242:E2305" si="141">MIN(K2242:T2242)</f>
        <v>0</v>
      </c>
      <c r="F2242" s="90">
        <f t="shared" ref="F2242:F2305" si="142">MIN(V2242:X2242)</f>
        <v>10000</v>
      </c>
      <c r="G2242" s="82" t="s">
        <v>34</v>
      </c>
      <c r="H2242" s="81" t="s">
        <v>6748</v>
      </c>
      <c r="I2242" s="81" t="s">
        <v>6749</v>
      </c>
      <c r="J2242" s="81" t="s">
        <v>535</v>
      </c>
      <c r="K2242" s="81"/>
      <c r="L2242" s="81"/>
      <c r="M2242" s="81"/>
      <c r="N2242" s="81"/>
      <c r="O2242" s="82"/>
      <c r="P2242" s="81"/>
      <c r="Q2242" s="81"/>
      <c r="R2242" s="81"/>
      <c r="S2242" s="81"/>
      <c r="T2242" s="81"/>
      <c r="U2242" s="81">
        <f t="shared" si="139"/>
        <v>0</v>
      </c>
      <c r="V2242" s="81">
        <f>IFERROR(VLOOKUP(A2242,'Competitors Links &amp; Pricings'!A:G,3,0),"")</f>
        <v>10000</v>
      </c>
      <c r="W2242" s="81">
        <f>IFERROR(VLOOKUP(A2242,'Competitors Links &amp; Pricings'!A:G,5,0),"")</f>
        <v>10867.5</v>
      </c>
      <c r="X2242" s="81">
        <f>IFERROR(VLOOKUP(A2242,'Competitors Links &amp; Pricings'!A:G,7,0),"")</f>
        <v>13455</v>
      </c>
      <c r="Y2242" s="81">
        <f>IFERROR(VLOOKUP(A2242,'Competitors Links &amp; Pricings'!A:L,8,0),"")</f>
        <v>20.3</v>
      </c>
      <c r="Z2242" s="81">
        <f>IFERROR(VLOOKUP(A2242,'Competitors Links &amp; Pricings'!A:L,9,0),"")</f>
        <v>20.3</v>
      </c>
      <c r="AA2242" s="81">
        <f>IFERROR(VLOOKUP(A2242,'Competitors Links &amp; Pricings'!A:L,10,0),"")</f>
        <v>520</v>
      </c>
      <c r="AB2242" s="81">
        <f>IFERROR(VLOOKUP(A2242,'Competitors Links &amp; Pricings'!A:L,11,0),"")</f>
        <v>42.2</v>
      </c>
    </row>
    <row r="2243" spans="1:28" s="83" customFormat="1" ht="12" x14ac:dyDescent="0.25">
      <c r="A2243" s="81" t="s">
        <v>6750</v>
      </c>
      <c r="B2243" s="89">
        <v>2448.4499999999998</v>
      </c>
      <c r="C2243" s="89">
        <v>2987</v>
      </c>
      <c r="D2243" s="106">
        <f t="shared" si="140"/>
        <v>0.18029795781720795</v>
      </c>
      <c r="E2243" s="90">
        <f t="shared" si="141"/>
        <v>0</v>
      </c>
      <c r="F2243" s="90">
        <f t="shared" si="142"/>
        <v>2374.9899999999998</v>
      </c>
      <c r="G2243" s="82" t="s">
        <v>34</v>
      </c>
      <c r="H2243" s="81" t="s">
        <v>6751</v>
      </c>
      <c r="I2243" s="81" t="s">
        <v>6752</v>
      </c>
      <c r="J2243" s="81" t="s">
        <v>334</v>
      </c>
      <c r="K2243" s="81"/>
      <c r="L2243" s="81"/>
      <c r="M2243" s="81"/>
      <c r="N2243" s="81"/>
      <c r="O2243" s="82"/>
      <c r="P2243" s="81"/>
      <c r="Q2243" s="81"/>
      <c r="R2243" s="81"/>
      <c r="S2243" s="81"/>
      <c r="T2243" s="81"/>
      <c r="U2243" s="81">
        <f t="shared" ref="U2243:U2306" si="143">COUNTIF(K2243:T2243,"&gt;0")</f>
        <v>0</v>
      </c>
      <c r="V2243" s="81">
        <f>IFERROR(VLOOKUP(A2243,'Competitors Links &amp; Pricings'!A:G,3,0),"")</f>
        <v>2495</v>
      </c>
      <c r="W2243" s="81">
        <f>IFERROR(VLOOKUP(A2243,'Competitors Links &amp; Pricings'!A:G,5,0),"")</f>
        <v>4166.8599999999997</v>
      </c>
      <c r="X2243" s="81">
        <f>IFERROR(VLOOKUP(A2243,'Competitors Links &amp; Pricings'!A:G,7,0),"")</f>
        <v>2374.9899999999998</v>
      </c>
      <c r="Y2243" s="81">
        <f>IFERROR(VLOOKUP(A2243,'Competitors Links &amp; Pricings'!A:L,8,0),"")</f>
        <v>12</v>
      </c>
      <c r="Z2243" s="81">
        <f>IFERROR(VLOOKUP(A2243,'Competitors Links &amp; Pricings'!A:L,9,0),"")</f>
        <v>17</v>
      </c>
      <c r="AA2243" s="81">
        <f>IFERROR(VLOOKUP(A2243,'Competitors Links &amp; Pricings'!A:L,10,0),"")</f>
        <v>85</v>
      </c>
      <c r="AB2243" s="81">
        <f>IFERROR(VLOOKUP(A2243,'Competitors Links &amp; Pricings'!A:L,11,0),"")</f>
        <v>19</v>
      </c>
    </row>
    <row r="2244" spans="1:28" s="83" customFormat="1" ht="12" x14ac:dyDescent="0.25">
      <c r="A2244" s="81" t="s">
        <v>6753</v>
      </c>
      <c r="B2244" s="89">
        <v>8338.89</v>
      </c>
      <c r="C2244" s="89">
        <v>10173</v>
      </c>
      <c r="D2244" s="106">
        <f t="shared" si="140"/>
        <v>0.18029194927749931</v>
      </c>
      <c r="E2244" s="90">
        <f t="shared" si="141"/>
        <v>0</v>
      </c>
      <c r="F2244" s="90">
        <f t="shared" si="142"/>
        <v>9165</v>
      </c>
      <c r="G2244" s="82" t="s">
        <v>50</v>
      </c>
      <c r="H2244" s="81" t="s">
        <v>6754</v>
      </c>
      <c r="I2244" s="81" t="s">
        <v>6755</v>
      </c>
      <c r="J2244" s="81" t="s">
        <v>578</v>
      </c>
      <c r="K2244" s="81"/>
      <c r="L2244" s="81"/>
      <c r="M2244" s="81"/>
      <c r="N2244" s="81"/>
      <c r="O2244" s="82"/>
      <c r="P2244" s="81"/>
      <c r="Q2244" s="81"/>
      <c r="R2244" s="81"/>
      <c r="S2244" s="81"/>
      <c r="T2244" s="81"/>
      <c r="U2244" s="81">
        <f t="shared" si="143"/>
        <v>0</v>
      </c>
      <c r="V2244" s="81">
        <f>IFERROR(VLOOKUP(A2244,'Competitors Links &amp; Pricings'!A:G,3,0),"")</f>
        <v>9500</v>
      </c>
      <c r="W2244" s="81">
        <f>IFERROR(VLOOKUP(A2244,'Competitors Links &amp; Pricings'!A:G,5,0),"")</f>
        <v>11163.99</v>
      </c>
      <c r="X2244" s="81">
        <f>IFERROR(VLOOKUP(A2244,'Competitors Links &amp; Pricings'!A:G,7,0),"")</f>
        <v>9165</v>
      </c>
      <c r="Y2244" s="81">
        <f>IFERROR(VLOOKUP(A2244,'Competitors Links &amp; Pricings'!A:L,8,0),"")</f>
        <v>27</v>
      </c>
      <c r="Z2244" s="81">
        <f>IFERROR(VLOOKUP(A2244,'Competitors Links &amp; Pricings'!A:L,9,0),"")</f>
        <v>11</v>
      </c>
      <c r="AA2244" s="81">
        <f>IFERROR(VLOOKUP(A2244,'Competitors Links &amp; Pricings'!A:L,10,0),"")</f>
        <v>348</v>
      </c>
      <c r="AB2244" s="81">
        <f>IFERROR(VLOOKUP(A2244,'Competitors Links &amp; Pricings'!A:L,11,0),"")</f>
        <v>68</v>
      </c>
    </row>
    <row r="2245" spans="1:28" s="83" customFormat="1" ht="12" x14ac:dyDescent="0.25">
      <c r="A2245" s="81" t="s">
        <v>6756</v>
      </c>
      <c r="B2245" s="89">
        <v>10331.299999999999</v>
      </c>
      <c r="C2245" s="89">
        <v>14529.55</v>
      </c>
      <c r="D2245" s="106">
        <f t="shared" si="140"/>
        <v>0.28894563148893121</v>
      </c>
      <c r="E2245" s="90">
        <f t="shared" si="141"/>
        <v>0</v>
      </c>
      <c r="F2245" s="90">
        <f t="shared" si="142"/>
        <v>10999</v>
      </c>
      <c r="G2245" s="82" t="s">
        <v>34</v>
      </c>
      <c r="H2245" s="81" t="s">
        <v>6757</v>
      </c>
      <c r="I2245" s="81" t="s">
        <v>6758</v>
      </c>
      <c r="J2245" s="81" t="s">
        <v>1523</v>
      </c>
      <c r="K2245" s="81"/>
      <c r="L2245" s="81"/>
      <c r="M2245" s="81"/>
      <c r="N2245" s="81"/>
      <c r="O2245" s="82"/>
      <c r="P2245" s="81"/>
      <c r="Q2245" s="81"/>
      <c r="R2245" s="81"/>
      <c r="S2245" s="81"/>
      <c r="T2245" s="81"/>
      <c r="U2245" s="81">
        <f t="shared" si="143"/>
        <v>0</v>
      </c>
      <c r="V2245" s="81">
        <f>IFERROR(VLOOKUP(A2245,'Competitors Links &amp; Pricings'!A:G,3,0),"")</f>
        <v>16522.66</v>
      </c>
      <c r="W2245" s="81">
        <f>IFERROR(VLOOKUP(A2245,'Competitors Links &amp; Pricings'!A:G,5,0),"")</f>
        <v>10999</v>
      </c>
      <c r="X2245" s="81">
        <f>IFERROR(VLOOKUP(A2245,'Competitors Links &amp; Pricings'!A:G,7,0),"")</f>
        <v>17250</v>
      </c>
      <c r="Y2245" s="81">
        <f>IFERROR(VLOOKUP(A2245,'Competitors Links &amp; Pricings'!A:L,8,0),"")</f>
        <v>30</v>
      </c>
      <c r="Z2245" s="81">
        <f>IFERROR(VLOOKUP(A2245,'Competitors Links &amp; Pricings'!A:L,9,0),"")</f>
        <v>39</v>
      </c>
      <c r="AA2245" s="81">
        <f>IFERROR(VLOOKUP(A2245,'Competitors Links &amp; Pricings'!A:L,10,0),"")</f>
        <v>391</v>
      </c>
      <c r="AB2245" s="81">
        <f>IFERROR(VLOOKUP(A2245,'Competitors Links &amp; Pricings'!A:L,11,0),"")</f>
        <v>33</v>
      </c>
    </row>
    <row r="2246" spans="1:28" s="92" customFormat="1" ht="12" x14ac:dyDescent="0.25">
      <c r="A2246" s="91" t="s">
        <v>6759</v>
      </c>
      <c r="B2246" s="89">
        <v>8234.1200000000008</v>
      </c>
      <c r="C2246" s="89">
        <v>13488.06</v>
      </c>
      <c r="D2246" s="106">
        <f t="shared" si="140"/>
        <v>0.38952525418777784</v>
      </c>
      <c r="E2246" s="90">
        <f t="shared" si="141"/>
        <v>0</v>
      </c>
      <c r="F2246" s="90">
        <f t="shared" si="142"/>
        <v>10999</v>
      </c>
      <c r="G2246" s="100" t="s">
        <v>34</v>
      </c>
      <c r="H2246" s="101" t="s">
        <v>6760</v>
      </c>
      <c r="I2246" s="101" t="s">
        <v>6761</v>
      </c>
      <c r="J2246" s="101" t="s">
        <v>5506</v>
      </c>
      <c r="K2246" s="101"/>
      <c r="L2246" s="101"/>
      <c r="M2246" s="101"/>
      <c r="N2246" s="101"/>
      <c r="O2246" s="100"/>
      <c r="P2246" s="101"/>
      <c r="Q2246" s="101"/>
      <c r="R2246" s="101"/>
      <c r="S2246" s="101"/>
      <c r="T2246" s="101"/>
      <c r="U2246" s="81">
        <f t="shared" si="143"/>
        <v>0</v>
      </c>
      <c r="V2246" s="101">
        <f>IFERROR(VLOOKUP(A2246,'Competitors Links &amp; Pricings'!A:G,3,0),"")</f>
        <v>10999</v>
      </c>
      <c r="W2246" s="101" t="str">
        <f>IFERROR(VLOOKUP(A2246,'Competitors Links &amp; Pricings'!A:G,5,0),"")</f>
        <v xml:space="preserve"> </v>
      </c>
      <c r="X2246" s="101" t="str">
        <f>IFERROR(VLOOKUP(A2246,'Competitors Links &amp; Pricings'!A:G,7,0),"")</f>
        <v xml:space="preserve"> </v>
      </c>
      <c r="Y2246" s="101">
        <f>IFERROR(VLOOKUP(A2246,'Competitors Links &amp; Pricings'!A:L,8,0),"")</f>
        <v>17.600000000000001</v>
      </c>
      <c r="Z2246" s="101">
        <f>IFERROR(VLOOKUP(A2246,'Competitors Links &amp; Pricings'!A:L,9,0),"")</f>
        <v>5.9</v>
      </c>
      <c r="AA2246" s="101">
        <f>IFERROR(VLOOKUP(A2246,'Competitors Links &amp; Pricings'!A:L,10,0),"")</f>
        <v>86.8</v>
      </c>
      <c r="AB2246" s="101">
        <f>IFERROR(VLOOKUP(A2246,'Competitors Links &amp; Pricings'!A:L,11,0),"")</f>
        <v>39</v>
      </c>
    </row>
    <row r="2247" spans="1:28" s="83" customFormat="1" ht="12" x14ac:dyDescent="0.25">
      <c r="A2247" s="81" t="s">
        <v>6762</v>
      </c>
      <c r="B2247" s="89">
        <v>24438.2</v>
      </c>
      <c r="C2247" s="89">
        <v>27545.96</v>
      </c>
      <c r="D2247" s="106">
        <f t="shared" si="140"/>
        <v>0.112820900052131</v>
      </c>
      <c r="E2247" s="90">
        <f t="shared" si="141"/>
        <v>0</v>
      </c>
      <c r="F2247" s="90">
        <f t="shared" si="142"/>
        <v>25900</v>
      </c>
      <c r="G2247" s="82" t="s">
        <v>34</v>
      </c>
      <c r="H2247" s="81" t="s">
        <v>6763</v>
      </c>
      <c r="I2247" s="81" t="s">
        <v>6764</v>
      </c>
      <c r="J2247" s="81" t="s">
        <v>334</v>
      </c>
      <c r="K2247" s="81"/>
      <c r="L2247" s="81"/>
      <c r="M2247" s="81"/>
      <c r="N2247" s="81"/>
      <c r="O2247" s="82"/>
      <c r="P2247" s="81"/>
      <c r="Q2247" s="81"/>
      <c r="R2247" s="81"/>
      <c r="S2247" s="81"/>
      <c r="T2247" s="81"/>
      <c r="U2247" s="81">
        <f t="shared" si="143"/>
        <v>0</v>
      </c>
      <c r="V2247" s="81">
        <f>IFERROR(VLOOKUP(A2247,'Competitors Links &amp; Pricings'!A:G,3,0),"")</f>
        <v>28315.439999999999</v>
      </c>
      <c r="W2247" s="81">
        <f>IFERROR(VLOOKUP(A2247,'Competitors Links &amp; Pricings'!A:G,5,0),"")</f>
        <v>25900</v>
      </c>
      <c r="X2247" s="81">
        <f>IFERROR(VLOOKUP(A2247,'Competitors Links &amp; Pricings'!A:G,7,0),"")</f>
        <v>29364.53</v>
      </c>
      <c r="Y2247" s="81">
        <f>IFERROR(VLOOKUP(A2247,'Competitors Links &amp; Pricings'!A:L,8,0),"")</f>
        <v>29.5</v>
      </c>
      <c r="Z2247" s="81">
        <f>IFERROR(VLOOKUP(A2247,'Competitors Links &amp; Pricings'!A:L,9,0),"")</f>
        <v>20</v>
      </c>
      <c r="AA2247" s="81">
        <f>IFERROR(VLOOKUP(A2247,'Competitors Links &amp; Pricings'!A:L,10,0),"")</f>
        <v>600</v>
      </c>
      <c r="AB2247" s="81">
        <f>IFERROR(VLOOKUP(A2247,'Competitors Links &amp; Pricings'!A:L,11,0),"")</f>
        <v>76</v>
      </c>
    </row>
    <row r="2248" spans="1:28" s="92" customFormat="1" ht="12" x14ac:dyDescent="0.25">
      <c r="A2248" s="91" t="s">
        <v>6765</v>
      </c>
      <c r="B2248" s="89">
        <v>25045.59</v>
      </c>
      <c r="C2248" s="89">
        <v>32960</v>
      </c>
      <c r="D2248" s="106">
        <f t="shared" si="140"/>
        <v>0.24012166262135923</v>
      </c>
      <c r="E2248" s="90">
        <f t="shared" si="141"/>
        <v>0</v>
      </c>
      <c r="F2248" s="90">
        <f t="shared" si="142"/>
        <v>30499</v>
      </c>
      <c r="G2248" s="100" t="s">
        <v>262</v>
      </c>
      <c r="H2248" s="101" t="s">
        <v>6766</v>
      </c>
      <c r="I2248" s="101" t="s">
        <v>6767</v>
      </c>
      <c r="J2248" s="101" t="s">
        <v>578</v>
      </c>
      <c r="K2248" s="101"/>
      <c r="L2248" s="101"/>
      <c r="M2248" s="101"/>
      <c r="N2248" s="101"/>
      <c r="O2248" s="100"/>
      <c r="P2248" s="101"/>
      <c r="Q2248" s="101"/>
      <c r="R2248" s="101"/>
      <c r="S2248" s="101"/>
      <c r="T2248" s="101"/>
      <c r="U2248" s="81">
        <f t="shared" si="143"/>
        <v>0</v>
      </c>
      <c r="V2248" s="101">
        <f>IFERROR(VLOOKUP(A2248,'Competitors Links &amp; Pricings'!A:G,3,0),"")</f>
        <v>30499</v>
      </c>
      <c r="W2248" s="101">
        <f>IFERROR(VLOOKUP(A2248,'Competitors Links &amp; Pricings'!A:G,5,0),"")</f>
        <v>33000</v>
      </c>
      <c r="X2248" s="101">
        <f>IFERROR(VLOOKUP(A2248,'Competitors Links &amp; Pricings'!A:G,7,0),"")</f>
        <v>35063.83</v>
      </c>
      <c r="Y2248" s="101">
        <f>IFERROR(VLOOKUP(A2248,'Competitors Links &amp; Pricings'!A:L,8,0),"")</f>
        <v>40</v>
      </c>
      <c r="Z2248" s="101">
        <f>IFERROR(VLOOKUP(A2248,'Competitors Links &amp; Pricings'!A:L,9,0),"")</f>
        <v>48</v>
      </c>
      <c r="AA2248" s="101">
        <f>IFERROR(VLOOKUP(A2248,'Competitors Links &amp; Pricings'!A:L,10,0),"")</f>
        <v>761</v>
      </c>
      <c r="AB2248" s="101">
        <f>IFERROR(VLOOKUP(A2248,'Competitors Links &amp; Pricings'!A:L,11,0),"")</f>
        <v>63</v>
      </c>
    </row>
    <row r="2249" spans="1:28" s="83" customFormat="1" ht="12" x14ac:dyDescent="0.25">
      <c r="A2249" s="81" t="s">
        <v>6768</v>
      </c>
      <c r="B2249" s="89">
        <v>20258.29</v>
      </c>
      <c r="C2249" s="89">
        <v>23859</v>
      </c>
      <c r="D2249" s="106">
        <f t="shared" si="140"/>
        <v>0.15091621610293807</v>
      </c>
      <c r="E2249" s="90">
        <f t="shared" si="141"/>
        <v>0</v>
      </c>
      <c r="F2249" s="90">
        <f t="shared" si="142"/>
        <v>19900</v>
      </c>
      <c r="G2249" s="82" t="s">
        <v>50</v>
      </c>
      <c r="H2249" s="81" t="s">
        <v>6769</v>
      </c>
      <c r="I2249" s="81" t="s">
        <v>6770</v>
      </c>
      <c r="J2249" s="81" t="s">
        <v>334</v>
      </c>
      <c r="K2249" s="81"/>
      <c r="L2249" s="81"/>
      <c r="M2249" s="81"/>
      <c r="N2249" s="81"/>
      <c r="O2249" s="82"/>
      <c r="P2249" s="81"/>
      <c r="Q2249" s="81"/>
      <c r="R2249" s="81"/>
      <c r="S2249" s="81"/>
      <c r="T2249" s="81"/>
      <c r="U2249" s="81">
        <f t="shared" si="143"/>
        <v>0</v>
      </c>
      <c r="V2249" s="81">
        <f>IFERROR(VLOOKUP(A2249,'Competitors Links &amp; Pricings'!A:G,3,0),"")</f>
        <v>23899</v>
      </c>
      <c r="W2249" s="81">
        <f>IFERROR(VLOOKUP(A2249,'Competitors Links &amp; Pricings'!A:G,5,0),"")</f>
        <v>25604.22</v>
      </c>
      <c r="X2249" s="81">
        <f>IFERROR(VLOOKUP(A2249,'Competitors Links &amp; Pricings'!A:G,7,0),"")</f>
        <v>19900</v>
      </c>
      <c r="Y2249" s="81">
        <f>IFERROR(VLOOKUP(A2249,'Competitors Links &amp; Pricings'!A:L,8,0),"")</f>
        <v>76</v>
      </c>
      <c r="Z2249" s="81">
        <f>IFERROR(VLOOKUP(A2249,'Competitors Links &amp; Pricings'!A:L,9,0),"")</f>
        <v>29.5</v>
      </c>
      <c r="AA2249" s="81">
        <f>IFERROR(VLOOKUP(A2249,'Competitors Links &amp; Pricings'!A:L,10,0),"")</f>
        <v>600</v>
      </c>
      <c r="AB2249" s="81">
        <f>IFERROR(VLOOKUP(A2249,'Competitors Links &amp; Pricings'!A:L,11,0),"")</f>
        <v>20</v>
      </c>
    </row>
    <row r="2250" spans="1:28" s="92" customFormat="1" ht="12" x14ac:dyDescent="0.25">
      <c r="A2250" s="91" t="s">
        <v>6771</v>
      </c>
      <c r="B2250" s="89">
        <v>46931.82</v>
      </c>
      <c r="C2250" s="89">
        <v>54759</v>
      </c>
      <c r="D2250" s="106">
        <f t="shared" si="140"/>
        <v>0.14293869500903961</v>
      </c>
      <c r="E2250" s="90">
        <f t="shared" si="141"/>
        <v>0</v>
      </c>
      <c r="F2250" s="90">
        <f t="shared" si="142"/>
        <v>54799</v>
      </c>
      <c r="G2250" s="100" t="s">
        <v>262</v>
      </c>
      <c r="H2250" s="101" t="s">
        <v>6772</v>
      </c>
      <c r="I2250" s="101" t="s">
        <v>6773</v>
      </c>
      <c r="J2250" s="101" t="s">
        <v>578</v>
      </c>
      <c r="K2250" s="101"/>
      <c r="L2250" s="101"/>
      <c r="M2250" s="101"/>
      <c r="N2250" s="101"/>
      <c r="O2250" s="100"/>
      <c r="P2250" s="101"/>
      <c r="Q2250" s="101"/>
      <c r="R2250" s="101"/>
      <c r="S2250" s="101"/>
      <c r="T2250" s="101"/>
      <c r="U2250" s="81">
        <f t="shared" si="143"/>
        <v>0</v>
      </c>
      <c r="V2250" s="101">
        <f>IFERROR(VLOOKUP(A2250,'Competitors Links &amp; Pricings'!A:G,3,0),"")</f>
        <v>65704.55</v>
      </c>
      <c r="W2250" s="101">
        <f>IFERROR(VLOOKUP(A2250,'Competitors Links &amp; Pricings'!A:G,5,0),"")</f>
        <v>54799</v>
      </c>
      <c r="X2250" s="101">
        <f>IFERROR(VLOOKUP(A2250,'Competitors Links &amp; Pricings'!A:G,7,0),"")</f>
        <v>65704.55</v>
      </c>
      <c r="Y2250" s="101">
        <f>IFERROR(VLOOKUP(A2250,'Competitors Links &amp; Pricings'!A:L,8,0),"")</f>
        <v>48</v>
      </c>
      <c r="Z2250" s="101">
        <f>IFERROR(VLOOKUP(A2250,'Competitors Links &amp; Pricings'!A:L,9,0),"")</f>
        <v>48</v>
      </c>
      <c r="AA2250" s="101">
        <f>IFERROR(VLOOKUP(A2250,'Competitors Links &amp; Pricings'!A:L,10,0),"")</f>
        <v>1090</v>
      </c>
      <c r="AB2250" s="101">
        <f>IFERROR(VLOOKUP(A2250,'Competitors Links &amp; Pricings'!A:L,11,0),"")</f>
        <v>72</v>
      </c>
    </row>
    <row r="2251" spans="1:28" s="92" customFormat="1" ht="12" x14ac:dyDescent="0.25">
      <c r="A2251" s="91" t="s">
        <v>6774</v>
      </c>
      <c r="B2251" s="89">
        <v>34278.33</v>
      </c>
      <c r="C2251" s="89">
        <v>40322.51</v>
      </c>
      <c r="D2251" s="106">
        <f t="shared" si="140"/>
        <v>0.14989592661766343</v>
      </c>
      <c r="E2251" s="90">
        <f t="shared" si="141"/>
        <v>0</v>
      </c>
      <c r="F2251" s="90">
        <f t="shared" si="142"/>
        <v>41569</v>
      </c>
      <c r="G2251" s="100" t="s">
        <v>262</v>
      </c>
      <c r="H2251" s="101" t="s">
        <v>6775</v>
      </c>
      <c r="I2251" s="101" t="s">
        <v>6776</v>
      </c>
      <c r="J2251" s="101" t="s">
        <v>578</v>
      </c>
      <c r="K2251" s="101"/>
      <c r="L2251" s="101"/>
      <c r="M2251" s="101"/>
      <c r="N2251" s="101"/>
      <c r="O2251" s="100"/>
      <c r="P2251" s="101"/>
      <c r="Q2251" s="101"/>
      <c r="R2251" s="101"/>
      <c r="S2251" s="101"/>
      <c r="T2251" s="101"/>
      <c r="U2251" s="81">
        <f t="shared" si="143"/>
        <v>0</v>
      </c>
      <c r="V2251" s="101">
        <f>IFERROR(VLOOKUP(A2251,'Competitors Links &amp; Pricings'!A:G,3,0),"")</f>
        <v>47989.66</v>
      </c>
      <c r="W2251" s="101">
        <f>IFERROR(VLOOKUP(A2251,'Competitors Links &amp; Pricings'!A:G,5,0),"")</f>
        <v>41569</v>
      </c>
      <c r="X2251" s="101">
        <f>IFERROR(VLOOKUP(A2251,'Competitors Links &amp; Pricings'!A:G,7,0),"")</f>
        <v>47989.66</v>
      </c>
      <c r="Y2251" s="101">
        <f>IFERROR(VLOOKUP(A2251,'Competitors Links &amp; Pricings'!A:L,8,0),"")</f>
        <v>48</v>
      </c>
      <c r="Z2251" s="101">
        <f>IFERROR(VLOOKUP(A2251,'Competitors Links &amp; Pricings'!A:L,9,0),"")</f>
        <v>48</v>
      </c>
      <c r="AA2251" s="101">
        <f>IFERROR(VLOOKUP(A2251,'Competitors Links &amp; Pricings'!A:L,10,0),"")</f>
        <v>878</v>
      </c>
      <c r="AB2251" s="101">
        <f>IFERROR(VLOOKUP(A2251,'Competitors Links &amp; Pricings'!A:L,11,0),"")</f>
        <v>72</v>
      </c>
    </row>
    <row r="2252" spans="1:28" s="92" customFormat="1" ht="12" x14ac:dyDescent="0.25">
      <c r="A2252" s="91" t="s">
        <v>6777</v>
      </c>
      <c r="B2252" s="89">
        <v>11175.29</v>
      </c>
      <c r="C2252" s="89">
        <v>13488.06</v>
      </c>
      <c r="D2252" s="106">
        <f t="shared" si="140"/>
        <v>0.1714679501722263</v>
      </c>
      <c r="E2252" s="90">
        <f t="shared" si="141"/>
        <v>0</v>
      </c>
      <c r="F2252" s="90">
        <f t="shared" si="142"/>
        <v>15320.91</v>
      </c>
      <c r="G2252" s="100" t="s">
        <v>262</v>
      </c>
      <c r="H2252" s="101" t="s">
        <v>6778</v>
      </c>
      <c r="I2252" s="101" t="s">
        <v>6779</v>
      </c>
      <c r="J2252" s="101" t="s">
        <v>5506</v>
      </c>
      <c r="K2252" s="101"/>
      <c r="L2252" s="101"/>
      <c r="M2252" s="101"/>
      <c r="N2252" s="101"/>
      <c r="O2252" s="100"/>
      <c r="P2252" s="101"/>
      <c r="Q2252" s="101"/>
      <c r="R2252" s="101"/>
      <c r="S2252" s="101"/>
      <c r="T2252" s="101"/>
      <c r="U2252" s="81">
        <f t="shared" si="143"/>
        <v>0</v>
      </c>
      <c r="V2252" s="101">
        <f>IFERROR(VLOOKUP(A2252,'Competitors Links &amp; Pricings'!A:G,3,0),"")</f>
        <v>15320.91</v>
      </c>
      <c r="W2252" s="101" t="str">
        <f>IFERROR(VLOOKUP(A2252,'Competitors Links &amp; Pricings'!A:G,5,0),"")</f>
        <v xml:space="preserve"> </v>
      </c>
      <c r="X2252" s="101" t="str">
        <f>IFERROR(VLOOKUP(A2252,'Competitors Links &amp; Pricings'!A:G,7,0),"")</f>
        <v xml:space="preserve"> </v>
      </c>
      <c r="Y2252" s="101">
        <f>IFERROR(VLOOKUP(A2252,'Competitors Links &amp; Pricings'!A:L,8,0),"")</f>
        <v>18</v>
      </c>
      <c r="Z2252" s="101">
        <f>IFERROR(VLOOKUP(A2252,'Competitors Links &amp; Pricings'!A:L,9,0),"")</f>
        <v>6</v>
      </c>
      <c r="AA2252" s="101">
        <f>IFERROR(VLOOKUP(A2252,'Competitors Links &amp; Pricings'!A:L,10,0),"")</f>
        <v>74</v>
      </c>
      <c r="AB2252" s="101">
        <f>IFERROR(VLOOKUP(A2252,'Competitors Links &amp; Pricings'!A:L,11,0),"")</f>
        <v>33.700000000000003</v>
      </c>
    </row>
    <row r="2253" spans="1:28" s="92" customFormat="1" ht="12" x14ac:dyDescent="0.25">
      <c r="A2253" s="91" t="s">
        <v>6780</v>
      </c>
      <c r="B2253" s="89">
        <v>9800</v>
      </c>
      <c r="C2253" s="89">
        <v>12838</v>
      </c>
      <c r="D2253" s="106">
        <f t="shared" si="140"/>
        <v>0.23664122137404581</v>
      </c>
      <c r="E2253" s="90">
        <f t="shared" si="141"/>
        <v>0</v>
      </c>
      <c r="F2253" s="90">
        <f t="shared" si="142"/>
        <v>12050</v>
      </c>
      <c r="G2253" s="100" t="s">
        <v>527</v>
      </c>
      <c r="H2253" s="101" t="s">
        <v>6781</v>
      </c>
      <c r="I2253" s="101" t="s">
        <v>6782</v>
      </c>
      <c r="J2253" s="101" t="s">
        <v>435</v>
      </c>
      <c r="K2253" s="101"/>
      <c r="L2253" s="101"/>
      <c r="M2253" s="101"/>
      <c r="N2253" s="101"/>
      <c r="O2253" s="100"/>
      <c r="P2253" s="101"/>
      <c r="Q2253" s="101"/>
      <c r="R2253" s="101"/>
      <c r="S2253" s="101"/>
      <c r="T2253" s="101"/>
      <c r="U2253" s="81">
        <f t="shared" si="143"/>
        <v>0</v>
      </c>
      <c r="V2253" s="101">
        <f>IFERROR(VLOOKUP(A2253,'Competitors Links &amp; Pricings'!A:G,3,0),"")</f>
        <v>12127.94</v>
      </c>
      <c r="W2253" s="101">
        <f>IFERROR(VLOOKUP(A2253,'Competitors Links &amp; Pricings'!A:G,5,0),"")</f>
        <v>12050</v>
      </c>
      <c r="X2253" s="101">
        <f>IFERROR(VLOOKUP(A2253,'Competitors Links &amp; Pricings'!A:G,7,0),"")</f>
        <v>12127.94</v>
      </c>
      <c r="Y2253" s="101">
        <f>IFERROR(VLOOKUP(A2253,'Competitors Links &amp; Pricings'!A:L,8,0),"")</f>
        <v>40</v>
      </c>
      <c r="Z2253" s="101">
        <f>IFERROR(VLOOKUP(A2253,'Competitors Links &amp; Pricings'!A:L,9,0),"")</f>
        <v>48</v>
      </c>
      <c r="AA2253" s="101">
        <f>IFERROR(VLOOKUP(A2253,'Competitors Links &amp; Pricings'!A:L,10,0),"")</f>
        <v>688</v>
      </c>
      <c r="AB2253" s="101">
        <f>IFERROR(VLOOKUP(A2253,'Competitors Links &amp; Pricings'!A:L,11,0),"")</f>
        <v>51</v>
      </c>
    </row>
    <row r="2254" spans="1:28" s="83" customFormat="1" ht="12" x14ac:dyDescent="0.25">
      <c r="A2254" s="81" t="s">
        <v>6783</v>
      </c>
      <c r="B2254" s="89">
        <v>5.31</v>
      </c>
      <c r="C2254" s="89">
        <v>5.68</v>
      </c>
      <c r="D2254" s="106">
        <f t="shared" si="140"/>
        <v>6.5140845070422559E-2</v>
      </c>
      <c r="E2254" s="90">
        <f t="shared" si="141"/>
        <v>0</v>
      </c>
      <c r="F2254" s="90">
        <f t="shared" si="142"/>
        <v>5.69</v>
      </c>
      <c r="G2254" s="82" t="s">
        <v>34</v>
      </c>
      <c r="H2254" s="81" t="s">
        <v>6784</v>
      </c>
      <c r="I2254" s="81" t="s">
        <v>6785</v>
      </c>
      <c r="J2254" s="81" t="s">
        <v>169</v>
      </c>
      <c r="K2254" s="81"/>
      <c r="L2254" s="81"/>
      <c r="M2254" s="81"/>
      <c r="N2254" s="81"/>
      <c r="O2254" s="82"/>
      <c r="P2254" s="81"/>
      <c r="Q2254" s="81"/>
      <c r="R2254" s="81"/>
      <c r="S2254" s="81"/>
      <c r="T2254" s="81"/>
      <c r="U2254" s="81">
        <f t="shared" si="143"/>
        <v>0</v>
      </c>
      <c r="V2254" s="81">
        <f>IFERROR(VLOOKUP(A2254,'Competitors Links &amp; Pricings'!A:G,3,0),"")</f>
        <v>5.69</v>
      </c>
      <c r="W2254" s="81">
        <f>IFERROR(VLOOKUP(A2254,'Competitors Links &amp; Pricings'!A:G,5,0),"")</f>
        <v>6.1</v>
      </c>
      <c r="X2254" s="81">
        <f>IFERROR(VLOOKUP(A2254,'Competitors Links &amp; Pricings'!A:G,7,0),"")</f>
        <v>7.05</v>
      </c>
      <c r="Y2254" s="81">
        <f>IFERROR(VLOOKUP(A2254,'Competitors Links &amp; Pricings'!A:L,8,0),"")</f>
        <v>0.88</v>
      </c>
      <c r="Z2254" s="81">
        <f>IFERROR(VLOOKUP(A2254,'Competitors Links &amp; Pricings'!A:L,9,0),"")</f>
        <v>11</v>
      </c>
      <c r="AA2254" s="81">
        <f>IFERROR(VLOOKUP(A2254,'Competitors Links &amp; Pricings'!A:L,10,0),"")</f>
        <v>0.3</v>
      </c>
      <c r="AB2254" s="81">
        <f>IFERROR(VLOOKUP(A2254,'Competitors Links &amp; Pricings'!A:L,11,0),"")</f>
        <v>0.28999999999999998</v>
      </c>
    </row>
    <row r="2255" spans="1:28" s="83" customFormat="1" ht="12" x14ac:dyDescent="0.25">
      <c r="A2255" s="81" t="s">
        <v>6786</v>
      </c>
      <c r="B2255" s="89">
        <v>23.63</v>
      </c>
      <c r="C2255" s="89">
        <v>28.95</v>
      </c>
      <c r="D2255" s="106">
        <f t="shared" si="140"/>
        <v>0.1837651122625216</v>
      </c>
      <c r="E2255" s="90">
        <f t="shared" si="141"/>
        <v>0</v>
      </c>
      <c r="F2255" s="90">
        <f t="shared" si="142"/>
        <v>29.54</v>
      </c>
      <c r="G2255" s="82" t="s">
        <v>34</v>
      </c>
      <c r="H2255" s="81" t="s">
        <v>6787</v>
      </c>
      <c r="I2255" s="81" t="s">
        <v>6788</v>
      </c>
      <c r="J2255" s="81" t="s">
        <v>169</v>
      </c>
      <c r="K2255" s="81"/>
      <c r="L2255" s="81"/>
      <c r="M2255" s="81"/>
      <c r="N2255" s="81"/>
      <c r="O2255" s="82"/>
      <c r="P2255" s="81"/>
      <c r="Q2255" s="81"/>
      <c r="R2255" s="81"/>
      <c r="S2255" s="81"/>
      <c r="T2255" s="81"/>
      <c r="U2255" s="81">
        <f t="shared" si="143"/>
        <v>0</v>
      </c>
      <c r="V2255" s="81">
        <f>IFERROR(VLOOKUP(A2255,'Competitors Links &amp; Pricings'!A:G,3,0),"")</f>
        <v>29.54</v>
      </c>
      <c r="W2255" s="81">
        <f>IFERROR(VLOOKUP(A2255,'Competitors Links &amp; Pricings'!A:G,5,0),"")</f>
        <v>38.049999999999997</v>
      </c>
      <c r="X2255" s="81">
        <f>IFERROR(VLOOKUP(A2255,'Competitors Links &amp; Pricings'!A:G,7,0),"")</f>
        <v>38</v>
      </c>
      <c r="Y2255" s="81">
        <f>IFERROR(VLOOKUP(A2255,'Competitors Links &amp; Pricings'!A:L,8,0),"")</f>
        <v>4</v>
      </c>
      <c r="Z2255" s="81">
        <f>IFERROR(VLOOKUP(A2255,'Competitors Links &amp; Pricings'!A:L,9,0),"")</f>
        <v>132</v>
      </c>
      <c r="AA2255" s="81">
        <f>IFERROR(VLOOKUP(A2255,'Competitors Links &amp; Pricings'!A:L,10,0),"")</f>
        <v>4</v>
      </c>
      <c r="AB2255" s="81">
        <f>IFERROR(VLOOKUP(A2255,'Competitors Links &amp; Pricings'!A:L,11,0),"")</f>
        <v>4</v>
      </c>
    </row>
    <row r="2256" spans="1:28" s="92" customFormat="1" ht="12" x14ac:dyDescent="0.25">
      <c r="A2256" s="91" t="s">
        <v>6789</v>
      </c>
      <c r="B2256" s="89">
        <v>10587.06</v>
      </c>
      <c r="C2256" s="89">
        <v>13098.55</v>
      </c>
      <c r="D2256" s="106">
        <f t="shared" si="140"/>
        <v>0.19173801680338662</v>
      </c>
      <c r="E2256" s="90">
        <f t="shared" si="141"/>
        <v>0</v>
      </c>
      <c r="F2256" s="90">
        <f t="shared" si="142"/>
        <v>16853.16</v>
      </c>
      <c r="G2256" s="100" t="s">
        <v>262</v>
      </c>
      <c r="H2256" s="101" t="s">
        <v>6790</v>
      </c>
      <c r="I2256" s="101" t="s">
        <v>6791</v>
      </c>
      <c r="J2256" s="101" t="s">
        <v>5506</v>
      </c>
      <c r="K2256" s="101"/>
      <c r="L2256" s="101"/>
      <c r="M2256" s="101"/>
      <c r="N2256" s="101"/>
      <c r="O2256" s="100"/>
      <c r="P2256" s="101"/>
      <c r="Q2256" s="101"/>
      <c r="R2256" s="101"/>
      <c r="S2256" s="101"/>
      <c r="T2256" s="101"/>
      <c r="U2256" s="81">
        <f t="shared" si="143"/>
        <v>0</v>
      </c>
      <c r="V2256" s="101">
        <f>IFERROR(VLOOKUP(A2256,'Competitors Links &amp; Pricings'!A:G,3,0),"")</f>
        <v>16853.16</v>
      </c>
      <c r="W2256" s="101" t="str">
        <f>IFERROR(VLOOKUP(A2256,'Competitors Links &amp; Pricings'!A:G,5,0),"")</f>
        <v xml:space="preserve"> </v>
      </c>
      <c r="X2256" s="101" t="str">
        <f>IFERROR(VLOOKUP(A2256,'Competitors Links &amp; Pricings'!A:G,7,0),"")</f>
        <v xml:space="preserve"> </v>
      </c>
      <c r="Y2256" s="101">
        <f>IFERROR(VLOOKUP(A2256,'Competitors Links &amp; Pricings'!A:L,8,0),"")</f>
        <v>18</v>
      </c>
      <c r="Z2256" s="101">
        <f>IFERROR(VLOOKUP(A2256,'Competitors Links &amp; Pricings'!A:L,9,0),"")</f>
        <v>6</v>
      </c>
      <c r="AA2256" s="101">
        <f>IFERROR(VLOOKUP(A2256,'Competitors Links &amp; Pricings'!A:L,10,0),"")</f>
        <v>74</v>
      </c>
      <c r="AB2256" s="101">
        <f>IFERROR(VLOOKUP(A2256,'Competitors Links &amp; Pricings'!A:L,11,0),"")</f>
        <v>33.700000000000003</v>
      </c>
    </row>
    <row r="2257" spans="1:28" s="83" customFormat="1" ht="12" x14ac:dyDescent="0.25">
      <c r="A2257" s="81" t="s">
        <v>6792</v>
      </c>
      <c r="B2257" s="89">
        <v>8.59</v>
      </c>
      <c r="C2257" s="89">
        <v>11.17</v>
      </c>
      <c r="D2257" s="106">
        <f t="shared" si="140"/>
        <v>0.23097582811101164</v>
      </c>
      <c r="E2257" s="90">
        <f t="shared" si="141"/>
        <v>0</v>
      </c>
      <c r="F2257" s="90">
        <f t="shared" si="142"/>
        <v>12.14</v>
      </c>
      <c r="G2257" s="82" t="s">
        <v>34</v>
      </c>
      <c r="H2257" s="81" t="s">
        <v>6793</v>
      </c>
      <c r="I2257" s="81" t="s">
        <v>6794</v>
      </c>
      <c r="J2257" s="81" t="s">
        <v>135</v>
      </c>
      <c r="K2257" s="81"/>
      <c r="L2257" s="81"/>
      <c r="M2257" s="81"/>
      <c r="N2257" s="81"/>
      <c r="O2257" s="82"/>
      <c r="P2257" s="81"/>
      <c r="Q2257" s="81"/>
      <c r="R2257" s="81"/>
      <c r="S2257" s="81"/>
      <c r="T2257" s="81"/>
      <c r="U2257" s="81">
        <f t="shared" si="143"/>
        <v>0</v>
      </c>
      <c r="V2257" s="81">
        <f>IFERROR(VLOOKUP(A2257,'Competitors Links &amp; Pricings'!A:G,3,0),"")</f>
        <v>14.36</v>
      </c>
      <c r="W2257" s="81">
        <f>IFERROR(VLOOKUP(A2257,'Competitors Links &amp; Pricings'!A:G,5,0),"")</f>
        <v>12.14</v>
      </c>
      <c r="X2257" s="81" t="str">
        <f>IFERROR(VLOOKUP(A2257,'Competitors Links &amp; Pricings'!A:G,7,0),"")</f>
        <v xml:space="preserve"> </v>
      </c>
      <c r="Y2257" s="81">
        <f>IFERROR(VLOOKUP(A2257,'Competitors Links &amp; Pricings'!A:L,8,0),"")</f>
        <v>5</v>
      </c>
      <c r="Z2257" s="81">
        <f>IFERROR(VLOOKUP(A2257,'Competitors Links &amp; Pricings'!A:L,9,0),"")</f>
        <v>5</v>
      </c>
      <c r="AA2257" s="81">
        <f>IFERROR(VLOOKUP(A2257,'Competitors Links &amp; Pricings'!A:L,10,0),"")</f>
        <v>2</v>
      </c>
      <c r="AB2257" s="81">
        <f>IFERROR(VLOOKUP(A2257,'Competitors Links &amp; Pricings'!A:L,11,0),"")</f>
        <v>5</v>
      </c>
    </row>
    <row r="2258" spans="1:28" s="92" customFormat="1" ht="12" x14ac:dyDescent="0.25">
      <c r="A2258" s="91" t="s">
        <v>6795</v>
      </c>
      <c r="B2258" s="89">
        <v>1851.85</v>
      </c>
      <c r="C2258" s="89">
        <v>2550</v>
      </c>
      <c r="D2258" s="106">
        <f t="shared" si="140"/>
        <v>0.27378431372549022</v>
      </c>
      <c r="E2258" s="90">
        <f t="shared" si="141"/>
        <v>0</v>
      </c>
      <c r="F2258" s="90">
        <f t="shared" si="142"/>
        <v>2199</v>
      </c>
      <c r="G2258" s="100" t="s">
        <v>527</v>
      </c>
      <c r="H2258" s="101" t="s">
        <v>6796</v>
      </c>
      <c r="I2258" s="101" t="s">
        <v>6797</v>
      </c>
      <c r="J2258" s="101" t="s">
        <v>107</v>
      </c>
      <c r="K2258" s="101"/>
      <c r="L2258" s="101"/>
      <c r="M2258" s="101"/>
      <c r="N2258" s="101"/>
      <c r="O2258" s="100"/>
      <c r="P2258" s="101"/>
      <c r="Q2258" s="101"/>
      <c r="R2258" s="101"/>
      <c r="S2258" s="101"/>
      <c r="T2258" s="101"/>
      <c r="U2258" s="81">
        <f t="shared" si="143"/>
        <v>0</v>
      </c>
      <c r="V2258" s="101">
        <f>IFERROR(VLOOKUP(A2258,'Competitors Links &amp; Pricings'!A:G,3,0),"")</f>
        <v>2199</v>
      </c>
      <c r="W2258" s="101">
        <f>IFERROR(VLOOKUP(A2258,'Competitors Links &amp; Pricings'!A:G,5,0),"")</f>
        <v>3225.96</v>
      </c>
      <c r="X2258" s="101">
        <f>IFERROR(VLOOKUP(A2258,'Competitors Links &amp; Pricings'!A:G,7,0),"")</f>
        <v>2983.88</v>
      </c>
      <c r="Y2258" s="101">
        <f>IFERROR(VLOOKUP(A2258,'Competitors Links &amp; Pricings'!A:L,8,0),"")</f>
        <v>11.65</v>
      </c>
      <c r="Z2258" s="101">
        <f>IFERROR(VLOOKUP(A2258,'Competitors Links &amp; Pricings'!A:L,9,0),"")</f>
        <v>19.52</v>
      </c>
      <c r="AA2258" s="101">
        <f>IFERROR(VLOOKUP(A2258,'Competitors Links &amp; Pricings'!A:L,10,0),"")</f>
        <v>117.6</v>
      </c>
      <c r="AB2258" s="101">
        <f>IFERROR(VLOOKUP(A2258,'Competitors Links &amp; Pricings'!A:L,11,0),"")</f>
        <v>34.25</v>
      </c>
    </row>
    <row r="2259" spans="1:28" s="83" customFormat="1" ht="12" x14ac:dyDescent="0.25">
      <c r="A2259" s="81" t="s">
        <v>6798</v>
      </c>
      <c r="B2259" s="89">
        <v>4.51</v>
      </c>
      <c r="C2259" s="89">
        <v>5.92</v>
      </c>
      <c r="D2259" s="106">
        <f t="shared" si="140"/>
        <v>0.23817567567567571</v>
      </c>
      <c r="E2259" s="90">
        <f t="shared" si="141"/>
        <v>0</v>
      </c>
      <c r="F2259" s="90">
        <f t="shared" si="142"/>
        <v>6.43</v>
      </c>
      <c r="G2259" s="82" t="s">
        <v>34</v>
      </c>
      <c r="H2259" s="81" t="s">
        <v>6799</v>
      </c>
      <c r="I2259" s="81" t="s">
        <v>6800</v>
      </c>
      <c r="J2259" s="81" t="s">
        <v>135</v>
      </c>
      <c r="K2259" s="81"/>
      <c r="L2259" s="81"/>
      <c r="M2259" s="81"/>
      <c r="N2259" s="81"/>
      <c r="O2259" s="82"/>
      <c r="P2259" s="81"/>
      <c r="Q2259" s="81"/>
      <c r="R2259" s="81"/>
      <c r="S2259" s="81"/>
      <c r="T2259" s="81"/>
      <c r="U2259" s="81">
        <f t="shared" si="143"/>
        <v>0</v>
      </c>
      <c r="V2259" s="81">
        <f>IFERROR(VLOOKUP(A2259,'Competitors Links &amp; Pricings'!A:G,3,0),"")</f>
        <v>6.43</v>
      </c>
      <c r="W2259" s="81">
        <f>IFERROR(VLOOKUP(A2259,'Competitors Links &amp; Pricings'!A:G,5,0),"")</f>
        <v>10</v>
      </c>
      <c r="X2259" s="81">
        <f>IFERROR(VLOOKUP(A2259,'Competitors Links &amp; Pricings'!A:G,7,0),"")</f>
        <v>7.64</v>
      </c>
      <c r="Y2259" s="81">
        <f>IFERROR(VLOOKUP(A2259,'Competitors Links &amp; Pricings'!A:L,8,0),"")</f>
        <v>1.5</v>
      </c>
      <c r="Z2259" s="81">
        <f>IFERROR(VLOOKUP(A2259,'Competitors Links &amp; Pricings'!A:L,9,0),"")</f>
        <v>4</v>
      </c>
      <c r="AA2259" s="81">
        <f>IFERROR(VLOOKUP(A2259,'Competitors Links &amp; Pricings'!A:L,10,0),"")</f>
        <v>0.45</v>
      </c>
      <c r="AB2259" s="81">
        <f>IFERROR(VLOOKUP(A2259,'Competitors Links &amp; Pricings'!A:L,11,0),"")</f>
        <v>1</v>
      </c>
    </row>
    <row r="2260" spans="1:28" s="92" customFormat="1" ht="12" x14ac:dyDescent="0.25">
      <c r="A2260" s="91" t="s">
        <v>6801</v>
      </c>
      <c r="B2260" s="89">
        <v>10587.06</v>
      </c>
      <c r="C2260" s="89">
        <v>13098.55</v>
      </c>
      <c r="D2260" s="106">
        <f t="shared" si="140"/>
        <v>0.19173801680338662</v>
      </c>
      <c r="E2260" s="90">
        <f t="shared" si="141"/>
        <v>0</v>
      </c>
      <c r="F2260" s="90">
        <f t="shared" si="142"/>
        <v>16233.94</v>
      </c>
      <c r="G2260" s="100" t="s">
        <v>262</v>
      </c>
      <c r="H2260" s="101" t="s">
        <v>6802</v>
      </c>
      <c r="I2260" s="101" t="s">
        <v>6803</v>
      </c>
      <c r="J2260" s="101" t="s">
        <v>5506</v>
      </c>
      <c r="K2260" s="101"/>
      <c r="L2260" s="101"/>
      <c r="M2260" s="101"/>
      <c r="N2260" s="101"/>
      <c r="O2260" s="100"/>
      <c r="P2260" s="101"/>
      <c r="Q2260" s="101"/>
      <c r="R2260" s="101"/>
      <c r="S2260" s="101"/>
      <c r="T2260" s="101"/>
      <c r="U2260" s="81">
        <f t="shared" si="143"/>
        <v>0</v>
      </c>
      <c r="V2260" s="101">
        <f>IFERROR(VLOOKUP(A2260,'Competitors Links &amp; Pricings'!A:G,3,0),"")</f>
        <v>16853.16</v>
      </c>
      <c r="W2260" s="101">
        <f>IFERROR(VLOOKUP(A2260,'Competitors Links &amp; Pricings'!A:G,5,0),"")</f>
        <v>16233.94</v>
      </c>
      <c r="X2260" s="101" t="str">
        <f>IFERROR(VLOOKUP(A2260,'Competitors Links &amp; Pricings'!A:G,7,0),"")</f>
        <v xml:space="preserve"> </v>
      </c>
      <c r="Y2260" s="101">
        <f>IFERROR(VLOOKUP(A2260,'Competitors Links &amp; Pricings'!A:L,8,0),"")</f>
        <v>17</v>
      </c>
      <c r="Z2260" s="101">
        <f>IFERROR(VLOOKUP(A2260,'Competitors Links &amp; Pricings'!A:L,9,0),"")</f>
        <v>5.9</v>
      </c>
      <c r="AA2260" s="101">
        <f>IFERROR(VLOOKUP(A2260,'Competitors Links &amp; Pricings'!A:L,10,0),"")</f>
        <v>86.6</v>
      </c>
      <c r="AB2260" s="101">
        <f>IFERROR(VLOOKUP(A2260,'Competitors Links &amp; Pricings'!A:L,11,0),"")</f>
        <v>39</v>
      </c>
    </row>
    <row r="2261" spans="1:28" s="83" customFormat="1" ht="12" x14ac:dyDescent="0.25">
      <c r="A2261" s="81" t="s">
        <v>6804</v>
      </c>
      <c r="B2261" s="89">
        <v>6.08</v>
      </c>
      <c r="C2261" s="89">
        <v>7.4</v>
      </c>
      <c r="D2261" s="106">
        <f t="shared" si="140"/>
        <v>0.17837837837837842</v>
      </c>
      <c r="E2261" s="90">
        <f t="shared" si="141"/>
        <v>0</v>
      </c>
      <c r="F2261" s="90">
        <f t="shared" si="142"/>
        <v>7.39</v>
      </c>
      <c r="G2261" s="82" t="s">
        <v>34</v>
      </c>
      <c r="H2261" s="81" t="s">
        <v>6805</v>
      </c>
      <c r="I2261" s="81" t="s">
        <v>6806</v>
      </c>
      <c r="J2261" s="81" t="s">
        <v>5588</v>
      </c>
      <c r="K2261" s="81"/>
      <c r="L2261" s="81"/>
      <c r="M2261" s="81"/>
      <c r="N2261" s="81"/>
      <c r="O2261" s="82"/>
      <c r="P2261" s="81"/>
      <c r="Q2261" s="81"/>
      <c r="R2261" s="81"/>
      <c r="S2261" s="81"/>
      <c r="T2261" s="81"/>
      <c r="U2261" s="81">
        <f t="shared" si="143"/>
        <v>0</v>
      </c>
      <c r="V2261" s="81">
        <f>IFERROR(VLOOKUP(A2261,'Competitors Links &amp; Pricings'!A:G,3,0),"")</f>
        <v>7.39</v>
      </c>
      <c r="W2261" s="81">
        <f>IFERROR(VLOOKUP(A2261,'Competitors Links &amp; Pricings'!A:G,5,0),"")</f>
        <v>7.4</v>
      </c>
      <c r="X2261" s="81">
        <f>IFERROR(VLOOKUP(A2261,'Competitors Links &amp; Pricings'!A:G,7,0),"")</f>
        <v>7.54</v>
      </c>
      <c r="Y2261" s="81">
        <f>IFERROR(VLOOKUP(A2261,'Competitors Links &amp; Pricings'!A:L,8,0),"")</f>
        <v>1.5</v>
      </c>
      <c r="Z2261" s="81">
        <f>IFERROR(VLOOKUP(A2261,'Competitors Links &amp; Pricings'!A:L,9,0),"")</f>
        <v>5</v>
      </c>
      <c r="AA2261" s="81">
        <f>IFERROR(VLOOKUP(A2261,'Competitors Links &amp; Pricings'!A:L,10,0),"")</f>
        <v>0.05</v>
      </c>
      <c r="AB2261" s="81">
        <f>IFERROR(VLOOKUP(A2261,'Competitors Links &amp; Pricings'!A:L,11,0),"")</f>
        <v>1.5</v>
      </c>
    </row>
    <row r="2262" spans="1:28" s="83" customFormat="1" ht="12" x14ac:dyDescent="0.25">
      <c r="A2262" s="81" t="s">
        <v>6807</v>
      </c>
      <c r="B2262" s="89">
        <v>22.35</v>
      </c>
      <c r="C2262" s="89">
        <v>26.66</v>
      </c>
      <c r="D2262" s="106">
        <f t="shared" si="140"/>
        <v>0.16166541635408849</v>
      </c>
      <c r="E2262" s="90">
        <f t="shared" si="141"/>
        <v>0</v>
      </c>
      <c r="F2262" s="90">
        <f t="shared" si="142"/>
        <v>25.35</v>
      </c>
      <c r="G2262" s="82" t="s">
        <v>34</v>
      </c>
      <c r="H2262" s="81" t="s">
        <v>6808</v>
      </c>
      <c r="I2262" s="81" t="s">
        <v>6809</v>
      </c>
      <c r="J2262" s="81" t="s">
        <v>135</v>
      </c>
      <c r="K2262" s="81"/>
      <c r="L2262" s="81"/>
      <c r="M2262" s="81"/>
      <c r="N2262" s="81"/>
      <c r="O2262" s="82"/>
      <c r="P2262" s="81"/>
      <c r="Q2262" s="81"/>
      <c r="R2262" s="81"/>
      <c r="S2262" s="81"/>
      <c r="T2262" s="81"/>
      <c r="U2262" s="81">
        <f t="shared" si="143"/>
        <v>0</v>
      </c>
      <c r="V2262" s="81">
        <f>IFERROR(VLOOKUP(A2262,'Competitors Links &amp; Pricings'!A:G,3,0),"")</f>
        <v>25.35</v>
      </c>
      <c r="W2262" s="81">
        <f>IFERROR(VLOOKUP(A2262,'Competitors Links &amp; Pricings'!A:G,5,0),"")</f>
        <v>27.71</v>
      </c>
      <c r="X2262" s="81">
        <f>IFERROR(VLOOKUP(A2262,'Competitors Links &amp; Pricings'!A:G,7,0),"")</f>
        <v>33.21</v>
      </c>
      <c r="Y2262" s="81">
        <f>IFERROR(VLOOKUP(A2262,'Competitors Links &amp; Pricings'!A:L,8,0),"")</f>
        <v>5.5</v>
      </c>
      <c r="Z2262" s="81">
        <f>IFERROR(VLOOKUP(A2262,'Competitors Links &amp; Pricings'!A:L,9,0),"")</f>
        <v>4.25</v>
      </c>
      <c r="AA2262" s="81">
        <f>IFERROR(VLOOKUP(A2262,'Competitors Links &amp; Pricings'!A:L,10,0),"")</f>
        <v>1.7</v>
      </c>
      <c r="AB2262" s="81">
        <f>IFERROR(VLOOKUP(A2262,'Competitors Links &amp; Pricings'!A:L,11,0),"")</f>
        <v>6</v>
      </c>
    </row>
    <row r="2263" spans="1:28" s="83" customFormat="1" ht="12" x14ac:dyDescent="0.25">
      <c r="A2263" s="81" t="s">
        <v>6810</v>
      </c>
      <c r="B2263" s="89">
        <v>5.4</v>
      </c>
      <c r="C2263" s="89">
        <v>8.73</v>
      </c>
      <c r="D2263" s="106">
        <f t="shared" si="140"/>
        <v>0.38144329896907214</v>
      </c>
      <c r="E2263" s="90">
        <f t="shared" si="141"/>
        <v>0</v>
      </c>
      <c r="F2263" s="90">
        <f t="shared" si="142"/>
        <v>9.49</v>
      </c>
      <c r="G2263" s="82" t="s">
        <v>34</v>
      </c>
      <c r="H2263" s="81" t="s">
        <v>6811</v>
      </c>
      <c r="I2263" s="81" t="s">
        <v>6812</v>
      </c>
      <c r="J2263" s="81" t="s">
        <v>162</v>
      </c>
      <c r="K2263" s="81"/>
      <c r="L2263" s="81"/>
      <c r="M2263" s="81"/>
      <c r="N2263" s="81"/>
      <c r="O2263" s="82"/>
      <c r="P2263" s="81"/>
      <c r="Q2263" s="81"/>
      <c r="R2263" s="81"/>
      <c r="S2263" s="81"/>
      <c r="T2263" s="81"/>
      <c r="U2263" s="81">
        <f t="shared" si="143"/>
        <v>0</v>
      </c>
      <c r="V2263" s="81">
        <f>IFERROR(VLOOKUP(A2263,'Competitors Links &amp; Pricings'!A:G,3,0),"")</f>
        <v>9.49</v>
      </c>
      <c r="W2263" s="81" t="str">
        <f>IFERROR(VLOOKUP(A2263,'Competitors Links &amp; Pricings'!A:G,5,0),"")</f>
        <v xml:space="preserve"> </v>
      </c>
      <c r="X2263" s="81" t="str">
        <f>IFERROR(VLOOKUP(A2263,'Competitors Links &amp; Pricings'!A:G,7,0),"")</f>
        <v xml:space="preserve"> </v>
      </c>
      <c r="Y2263" s="81">
        <f>IFERROR(VLOOKUP(A2263,'Competitors Links &amp; Pricings'!A:L,8,0),"")</f>
        <v>6</v>
      </c>
      <c r="Z2263" s="81">
        <f>IFERROR(VLOOKUP(A2263,'Competitors Links &amp; Pricings'!A:L,9,0),"")</f>
        <v>8</v>
      </c>
      <c r="AA2263" s="81">
        <f>IFERROR(VLOOKUP(A2263,'Competitors Links &amp; Pricings'!A:L,10,0),"")</f>
        <v>1</v>
      </c>
      <c r="AB2263" s="81">
        <f>IFERROR(VLOOKUP(A2263,'Competitors Links &amp; Pricings'!A:L,11,0),"")</f>
        <v>6</v>
      </c>
    </row>
    <row r="2264" spans="1:28" s="92" customFormat="1" ht="12" x14ac:dyDescent="0.25">
      <c r="A2264" s="91" t="s">
        <v>6813</v>
      </c>
      <c r="B2264" s="89">
        <v>25045.59</v>
      </c>
      <c r="C2264" s="89">
        <v>33000</v>
      </c>
      <c r="D2264" s="106">
        <f t="shared" si="140"/>
        <v>0.24104272727272727</v>
      </c>
      <c r="E2264" s="90">
        <f t="shared" si="141"/>
        <v>0</v>
      </c>
      <c r="F2264" s="90">
        <f t="shared" si="142"/>
        <v>35063.83</v>
      </c>
      <c r="G2264" s="100" t="s">
        <v>34</v>
      </c>
      <c r="H2264" s="101" t="s">
        <v>6814</v>
      </c>
      <c r="I2264" s="101" t="s">
        <v>6815</v>
      </c>
      <c r="J2264" s="101" t="s">
        <v>578</v>
      </c>
      <c r="K2264" s="101"/>
      <c r="L2264" s="101"/>
      <c r="M2264" s="101"/>
      <c r="N2264" s="101"/>
      <c r="O2264" s="100"/>
      <c r="P2264" s="101"/>
      <c r="Q2264" s="101"/>
      <c r="R2264" s="101"/>
      <c r="S2264" s="101"/>
      <c r="T2264" s="101"/>
      <c r="U2264" s="81">
        <f t="shared" si="143"/>
        <v>0</v>
      </c>
      <c r="V2264" s="101">
        <f>IFERROR(VLOOKUP(A2264,'Competitors Links &amp; Pricings'!A:G,3,0),"")</f>
        <v>35063.83</v>
      </c>
      <c r="W2264" s="101" t="str">
        <f>IFERROR(VLOOKUP(A2264,'Competitors Links &amp; Pricings'!A:G,5,0),"")</f>
        <v xml:space="preserve"> </v>
      </c>
      <c r="X2264" s="101" t="str">
        <f>IFERROR(VLOOKUP(A2264,'Competitors Links &amp; Pricings'!A:G,7,0),"")</f>
        <v xml:space="preserve"> </v>
      </c>
      <c r="Y2264" s="101">
        <f>IFERROR(VLOOKUP(A2264,'Competitors Links &amp; Pricings'!A:L,8,0),"")</f>
        <v>26</v>
      </c>
      <c r="Z2264" s="101">
        <f>IFERROR(VLOOKUP(A2264,'Competitors Links &amp; Pricings'!A:L,9,0),"")</f>
        <v>19</v>
      </c>
      <c r="AA2264" s="101">
        <f>IFERROR(VLOOKUP(A2264,'Competitors Links &amp; Pricings'!A:L,10,0),"")</f>
        <v>724</v>
      </c>
      <c r="AB2264" s="101">
        <f>IFERROR(VLOOKUP(A2264,'Competitors Links &amp; Pricings'!A:L,11,0),"")</f>
        <v>84</v>
      </c>
    </row>
    <row r="2265" spans="1:28" s="83" customFormat="1" ht="12" x14ac:dyDescent="0.25">
      <c r="A2265" s="81" t="s">
        <v>6816</v>
      </c>
      <c r="B2265" s="89">
        <v>56.1</v>
      </c>
      <c r="C2265" s="89">
        <v>68</v>
      </c>
      <c r="D2265" s="106">
        <f t="shared" si="140"/>
        <v>0.17499999999999999</v>
      </c>
      <c r="E2265" s="90">
        <f t="shared" si="141"/>
        <v>0</v>
      </c>
      <c r="F2265" s="90">
        <f t="shared" si="142"/>
        <v>63.61</v>
      </c>
      <c r="G2265" s="82" t="s">
        <v>34</v>
      </c>
      <c r="H2265" s="81" t="s">
        <v>6817</v>
      </c>
      <c r="I2265" s="81" t="s">
        <v>6818</v>
      </c>
      <c r="J2265" s="81" t="s">
        <v>5612</v>
      </c>
      <c r="K2265" s="81"/>
      <c r="L2265" s="81"/>
      <c r="M2265" s="81"/>
      <c r="N2265" s="81"/>
      <c r="O2265" s="82"/>
      <c r="P2265" s="81"/>
      <c r="Q2265" s="81"/>
      <c r="R2265" s="81"/>
      <c r="S2265" s="81"/>
      <c r="T2265" s="81"/>
      <c r="U2265" s="81">
        <f t="shared" si="143"/>
        <v>0</v>
      </c>
      <c r="V2265" s="81">
        <f>IFERROR(VLOOKUP(A2265,'Competitors Links &amp; Pricings'!A:G,3,0),"")</f>
        <v>63.61</v>
      </c>
      <c r="W2265" s="81" t="str">
        <f>IFERROR(VLOOKUP(A2265,'Competitors Links &amp; Pricings'!A:G,5,0),"")</f>
        <v xml:space="preserve"> </v>
      </c>
      <c r="X2265" s="81" t="str">
        <f>IFERROR(VLOOKUP(A2265,'Competitors Links &amp; Pricings'!A:G,7,0),"")</f>
        <v xml:space="preserve"> </v>
      </c>
      <c r="Y2265" s="81">
        <f>IFERROR(VLOOKUP(A2265,'Competitors Links &amp; Pricings'!A:L,8,0),"")</f>
        <v>1</v>
      </c>
      <c r="Z2265" s="81">
        <f>IFERROR(VLOOKUP(A2265,'Competitors Links &amp; Pricings'!A:L,9,0),"")</f>
        <v>206</v>
      </c>
      <c r="AA2265" s="81">
        <f>IFERROR(VLOOKUP(A2265,'Competitors Links &amp; Pricings'!A:L,10,0),"")</f>
        <v>15</v>
      </c>
      <c r="AB2265" s="81">
        <f>IFERROR(VLOOKUP(A2265,'Competitors Links &amp; Pricings'!A:L,11,0),"")</f>
        <v>2.5</v>
      </c>
    </row>
    <row r="2266" spans="1:28" s="83" customFormat="1" ht="12" x14ac:dyDescent="0.25">
      <c r="A2266" s="81" t="s">
        <v>6819</v>
      </c>
      <c r="B2266" s="89">
        <v>2.66</v>
      </c>
      <c r="C2266" s="89">
        <v>3.5</v>
      </c>
      <c r="D2266" s="106">
        <f t="shared" si="140"/>
        <v>0.23999999999999996</v>
      </c>
      <c r="E2266" s="90">
        <f t="shared" si="141"/>
        <v>0</v>
      </c>
      <c r="F2266" s="90">
        <f t="shared" si="142"/>
        <v>3.2</v>
      </c>
      <c r="G2266" s="82" t="s">
        <v>34</v>
      </c>
      <c r="H2266" s="81" t="s">
        <v>6820</v>
      </c>
      <c r="I2266" s="81" t="s">
        <v>6821</v>
      </c>
      <c r="J2266" s="81" t="s">
        <v>2738</v>
      </c>
      <c r="K2266" s="81"/>
      <c r="L2266" s="81"/>
      <c r="M2266" s="81"/>
      <c r="N2266" s="81"/>
      <c r="O2266" s="82"/>
      <c r="P2266" s="81"/>
      <c r="Q2266" s="81"/>
      <c r="R2266" s="81"/>
      <c r="S2266" s="81"/>
      <c r="T2266" s="81"/>
      <c r="U2266" s="81">
        <f t="shared" si="143"/>
        <v>0</v>
      </c>
      <c r="V2266" s="81">
        <f>IFERROR(VLOOKUP(A2266,'Competitors Links &amp; Pricings'!A:G,3,0),"")</f>
        <v>3.85</v>
      </c>
      <c r="W2266" s="81">
        <f>IFERROR(VLOOKUP(A2266,'Competitors Links &amp; Pricings'!A:G,5,0),"")</f>
        <v>3.94</v>
      </c>
      <c r="X2266" s="81">
        <f>IFERROR(VLOOKUP(A2266,'Competitors Links &amp; Pricings'!A:G,7,0),"")</f>
        <v>3.2</v>
      </c>
      <c r="Y2266" s="81">
        <f>IFERROR(VLOOKUP(A2266,'Competitors Links &amp; Pricings'!A:L,8,0),"")</f>
        <v>3</v>
      </c>
      <c r="Z2266" s="81">
        <f>IFERROR(VLOOKUP(A2266,'Competitors Links &amp; Pricings'!A:L,9,0),"")</f>
        <v>3</v>
      </c>
      <c r="AA2266" s="81">
        <f>IFERROR(VLOOKUP(A2266,'Competitors Links &amp; Pricings'!A:L,10,0),"")</f>
        <v>0.16</v>
      </c>
      <c r="AB2266" s="81">
        <f>IFERROR(VLOOKUP(A2266,'Competitors Links &amp; Pricings'!A:L,11,0),"")</f>
        <v>2.5</v>
      </c>
    </row>
    <row r="2267" spans="1:28" s="83" customFormat="1" ht="12" x14ac:dyDescent="0.25">
      <c r="A2267" s="81" t="s">
        <v>6822</v>
      </c>
      <c r="B2267" s="89">
        <v>8.41</v>
      </c>
      <c r="C2267" s="89">
        <v>10.01</v>
      </c>
      <c r="D2267" s="106">
        <f t="shared" si="140"/>
        <v>0.15984015984015981</v>
      </c>
      <c r="E2267" s="90">
        <f t="shared" si="141"/>
        <v>0</v>
      </c>
      <c r="F2267" s="90">
        <f t="shared" si="142"/>
        <v>10.09</v>
      </c>
      <c r="G2267" s="82" t="s">
        <v>34</v>
      </c>
      <c r="H2267" s="81" t="s">
        <v>6823</v>
      </c>
      <c r="I2267" s="81" t="s">
        <v>6824</v>
      </c>
      <c r="J2267" s="81" t="s">
        <v>5588</v>
      </c>
      <c r="K2267" s="81"/>
      <c r="L2267" s="81"/>
      <c r="M2267" s="81"/>
      <c r="N2267" s="81"/>
      <c r="O2267" s="82"/>
      <c r="P2267" s="81"/>
      <c r="Q2267" s="81"/>
      <c r="R2267" s="81"/>
      <c r="S2267" s="81"/>
      <c r="T2267" s="81"/>
      <c r="U2267" s="81">
        <f t="shared" si="143"/>
        <v>0</v>
      </c>
      <c r="V2267" s="81">
        <f>IFERROR(VLOOKUP(A2267,'Competitors Links &amp; Pricings'!A:G,3,0),"")</f>
        <v>10.09</v>
      </c>
      <c r="W2267" s="81">
        <f>IFERROR(VLOOKUP(A2267,'Competitors Links &amp; Pricings'!A:G,5,0),"")</f>
        <v>11.59</v>
      </c>
      <c r="X2267" s="81" t="str">
        <f>IFERROR(VLOOKUP(A2267,'Competitors Links &amp; Pricings'!A:G,7,0),"")</f>
        <v xml:space="preserve"> </v>
      </c>
      <c r="Y2267" s="81">
        <f>IFERROR(VLOOKUP(A2267,'Competitors Links &amp; Pricings'!A:L,8,0),"")</f>
        <v>3</v>
      </c>
      <c r="Z2267" s="81">
        <f>IFERROR(VLOOKUP(A2267,'Competitors Links &amp; Pricings'!A:L,9,0),"")</f>
        <v>3</v>
      </c>
      <c r="AA2267" s="81">
        <f>IFERROR(VLOOKUP(A2267,'Competitors Links &amp; Pricings'!A:L,10,0),"")</f>
        <v>0.5</v>
      </c>
      <c r="AB2267" s="81">
        <f>IFERROR(VLOOKUP(A2267,'Competitors Links &amp; Pricings'!A:L,11,0),"")</f>
        <v>5</v>
      </c>
    </row>
    <row r="2268" spans="1:28" s="83" customFormat="1" ht="12" x14ac:dyDescent="0.25">
      <c r="A2268" s="81" t="s">
        <v>6825</v>
      </c>
      <c r="B2268" s="89">
        <v>9.57</v>
      </c>
      <c r="C2268" s="89">
        <v>11.67</v>
      </c>
      <c r="D2268" s="106">
        <f t="shared" si="140"/>
        <v>0.1799485861182519</v>
      </c>
      <c r="E2268" s="90">
        <f t="shared" si="141"/>
        <v>0</v>
      </c>
      <c r="F2268" s="90">
        <f t="shared" si="142"/>
        <v>9.4</v>
      </c>
      <c r="G2268" s="82" t="s">
        <v>34</v>
      </c>
      <c r="H2268" s="81" t="s">
        <v>6826</v>
      </c>
      <c r="I2268" s="81" t="s">
        <v>6827</v>
      </c>
      <c r="J2268" s="81" t="s">
        <v>135</v>
      </c>
      <c r="K2268" s="81"/>
      <c r="L2268" s="81"/>
      <c r="M2268" s="81"/>
      <c r="N2268" s="81"/>
      <c r="O2268" s="82"/>
      <c r="P2268" s="81"/>
      <c r="Q2268" s="81"/>
      <c r="R2268" s="81"/>
      <c r="S2268" s="81"/>
      <c r="T2268" s="81"/>
      <c r="U2268" s="81">
        <f t="shared" si="143"/>
        <v>0</v>
      </c>
      <c r="V2268" s="81">
        <f>IFERROR(VLOOKUP(A2268,'Competitors Links &amp; Pricings'!A:G,3,0),"")</f>
        <v>11.38</v>
      </c>
      <c r="W2268" s="81">
        <f>IFERROR(VLOOKUP(A2268,'Competitors Links &amp; Pricings'!A:G,5,0),"")</f>
        <v>9.4</v>
      </c>
      <c r="X2268" s="81">
        <f>IFERROR(VLOOKUP(A2268,'Competitors Links &amp; Pricings'!A:G,7,0),"")</f>
        <v>86</v>
      </c>
      <c r="Y2268" s="81">
        <f>IFERROR(VLOOKUP(A2268,'Competitors Links &amp; Pricings'!A:L,8,0),"")</f>
        <v>8</v>
      </c>
      <c r="Z2268" s="81">
        <f>IFERROR(VLOOKUP(A2268,'Competitors Links &amp; Pricings'!A:L,9,0),"")</f>
        <v>12</v>
      </c>
      <c r="AA2268" s="81">
        <f>IFERROR(VLOOKUP(A2268,'Competitors Links &amp; Pricings'!A:L,10,0),"")</f>
        <v>0.3</v>
      </c>
      <c r="AB2268" s="81">
        <f>IFERROR(VLOOKUP(A2268,'Competitors Links &amp; Pricings'!A:L,11,0),"")</f>
        <v>0.25</v>
      </c>
    </row>
    <row r="2269" spans="1:28" s="83" customFormat="1" ht="12" x14ac:dyDescent="0.25">
      <c r="A2269" s="81" t="s">
        <v>6828</v>
      </c>
      <c r="B2269" s="89">
        <v>2.97</v>
      </c>
      <c r="C2269" s="89">
        <v>3.53</v>
      </c>
      <c r="D2269" s="106">
        <f t="shared" si="140"/>
        <v>0.15864022662889507</v>
      </c>
      <c r="E2269" s="90">
        <f t="shared" si="141"/>
        <v>0</v>
      </c>
      <c r="F2269" s="90">
        <f t="shared" si="142"/>
        <v>3.56</v>
      </c>
      <c r="G2269" s="82" t="s">
        <v>34</v>
      </c>
      <c r="H2269" s="81" t="s">
        <v>6829</v>
      </c>
      <c r="I2269" s="81" t="s">
        <v>6830</v>
      </c>
      <c r="J2269" s="81" t="s">
        <v>5588</v>
      </c>
      <c r="K2269" s="81"/>
      <c r="L2269" s="81"/>
      <c r="M2269" s="81"/>
      <c r="N2269" s="81"/>
      <c r="O2269" s="82"/>
      <c r="P2269" s="81"/>
      <c r="Q2269" s="81"/>
      <c r="R2269" s="81"/>
      <c r="S2269" s="81"/>
      <c r="T2269" s="81"/>
      <c r="U2269" s="81">
        <f t="shared" si="143"/>
        <v>0</v>
      </c>
      <c r="V2269" s="81">
        <f>IFERROR(VLOOKUP(A2269,'Competitors Links &amp; Pricings'!A:G,3,0),"")</f>
        <v>3.56</v>
      </c>
      <c r="W2269" s="81" t="str">
        <f>IFERROR(VLOOKUP(A2269,'Competitors Links &amp; Pricings'!A:G,5,0),"")</f>
        <v xml:space="preserve"> </v>
      </c>
      <c r="X2269" s="81" t="str">
        <f>IFERROR(VLOOKUP(A2269,'Competitors Links &amp; Pricings'!A:G,7,0),"")</f>
        <v xml:space="preserve"> </v>
      </c>
      <c r="Y2269" s="81">
        <f>IFERROR(VLOOKUP(A2269,'Competitors Links &amp; Pricings'!A:L,8,0),"")</f>
        <v>2</v>
      </c>
      <c r="Z2269" s="81">
        <f>IFERROR(VLOOKUP(A2269,'Competitors Links &amp; Pricings'!A:L,9,0),"")</f>
        <v>2</v>
      </c>
      <c r="AA2269" s="81">
        <f>IFERROR(VLOOKUP(A2269,'Competitors Links &amp; Pricings'!A:L,10,0),"")</f>
        <v>0.25</v>
      </c>
      <c r="AB2269" s="81">
        <f>IFERROR(VLOOKUP(A2269,'Competitors Links &amp; Pricings'!A:L,11,0),"")</f>
        <v>2</v>
      </c>
    </row>
    <row r="2270" spans="1:28" s="83" customFormat="1" ht="12" x14ac:dyDescent="0.25">
      <c r="A2270" s="81" t="s">
        <v>6831</v>
      </c>
      <c r="B2270" s="89">
        <v>6.59</v>
      </c>
      <c r="C2270" s="89">
        <v>7.85</v>
      </c>
      <c r="D2270" s="106">
        <f t="shared" si="140"/>
        <v>0.16050955414012738</v>
      </c>
      <c r="E2270" s="90">
        <f t="shared" si="141"/>
        <v>0</v>
      </c>
      <c r="F2270" s="90">
        <f t="shared" si="142"/>
        <v>7.91</v>
      </c>
      <c r="G2270" s="82" t="s">
        <v>34</v>
      </c>
      <c r="H2270" s="81">
        <v>11830</v>
      </c>
      <c r="I2270" s="81" t="s">
        <v>6832</v>
      </c>
      <c r="J2270" s="81" t="s">
        <v>5653</v>
      </c>
      <c r="K2270" s="81"/>
      <c r="L2270" s="81"/>
      <c r="M2270" s="81"/>
      <c r="N2270" s="81"/>
      <c r="O2270" s="82"/>
      <c r="P2270" s="81"/>
      <c r="Q2270" s="81"/>
      <c r="R2270" s="81"/>
      <c r="S2270" s="81"/>
      <c r="T2270" s="81"/>
      <c r="U2270" s="81">
        <f t="shared" si="143"/>
        <v>0</v>
      </c>
      <c r="V2270" s="81">
        <f>IFERROR(VLOOKUP(A2270,'Competitors Links &amp; Pricings'!A:G,3,0),"")</f>
        <v>9.15</v>
      </c>
      <c r="W2270" s="81">
        <f>IFERROR(VLOOKUP(A2270,'Competitors Links &amp; Pricings'!A:G,5,0),"")</f>
        <v>7.91</v>
      </c>
      <c r="X2270" s="81" t="str">
        <f>IFERROR(VLOOKUP(A2270,'Competitors Links &amp; Pricings'!A:G,7,0),"")</f>
        <v xml:space="preserve"> </v>
      </c>
      <c r="Y2270" s="81">
        <f>IFERROR(VLOOKUP(A2270,'Competitors Links &amp; Pricings'!A:L,8,0),"")</f>
        <v>10</v>
      </c>
      <c r="Z2270" s="81">
        <f>IFERROR(VLOOKUP(A2270,'Competitors Links &amp; Pricings'!A:L,9,0),"")</f>
        <v>13</v>
      </c>
      <c r="AA2270" s="81">
        <f>IFERROR(VLOOKUP(A2270,'Competitors Links &amp; Pricings'!A:L,10,0),"")</f>
        <v>0.2</v>
      </c>
      <c r="AB2270" s="81">
        <f>IFERROR(VLOOKUP(A2270,'Competitors Links &amp; Pricings'!A:L,11,0),"")</f>
        <v>9</v>
      </c>
    </row>
    <row r="2271" spans="1:28" s="83" customFormat="1" ht="12" x14ac:dyDescent="0.25">
      <c r="A2271" s="81" t="s">
        <v>6833</v>
      </c>
      <c r="B2271" s="89">
        <v>22.06</v>
      </c>
      <c r="C2271" s="89">
        <v>26.9</v>
      </c>
      <c r="D2271" s="106">
        <f t="shared" si="140"/>
        <v>0.17992565055762083</v>
      </c>
      <c r="E2271" s="90">
        <f t="shared" si="141"/>
        <v>0</v>
      </c>
      <c r="F2271" s="90">
        <f t="shared" si="142"/>
        <v>26.47</v>
      </c>
      <c r="G2271" s="82" t="s">
        <v>34</v>
      </c>
      <c r="H2271" s="81" t="s">
        <v>25877</v>
      </c>
      <c r="I2271" s="81" t="s">
        <v>6834</v>
      </c>
      <c r="J2271" s="81" t="s">
        <v>135</v>
      </c>
      <c r="K2271" s="81"/>
      <c r="L2271" s="81"/>
      <c r="M2271" s="81"/>
      <c r="N2271" s="81"/>
      <c r="O2271" s="82"/>
      <c r="P2271" s="81"/>
      <c r="Q2271" s="81"/>
      <c r="R2271" s="81"/>
      <c r="S2271" s="81"/>
      <c r="T2271" s="81"/>
      <c r="U2271" s="81">
        <f t="shared" si="143"/>
        <v>0</v>
      </c>
      <c r="V2271" s="81">
        <f>IFERROR(VLOOKUP(A2271,'Competitors Links &amp; Pricings'!A:G,3,0),"")</f>
        <v>26.47</v>
      </c>
      <c r="W2271" s="81" t="str">
        <f>IFERROR(VLOOKUP(A2271,'Competitors Links &amp; Pricings'!A:G,5,0),"")</f>
        <v xml:space="preserve"> </v>
      </c>
      <c r="X2271" s="81" t="str">
        <f>IFERROR(VLOOKUP(A2271,'Competitors Links &amp; Pricings'!A:G,7,0),"")</f>
        <v xml:space="preserve"> </v>
      </c>
      <c r="Y2271" s="81">
        <f>IFERROR(VLOOKUP(A2271,'Competitors Links &amp; Pricings'!A:L,8,0),"")</f>
        <v>7</v>
      </c>
      <c r="Z2271" s="81">
        <f>IFERROR(VLOOKUP(A2271,'Competitors Links &amp; Pricings'!A:L,9,0),"")</f>
        <v>7</v>
      </c>
      <c r="AA2271" s="81">
        <f>IFERROR(VLOOKUP(A2271,'Competitors Links &amp; Pricings'!A:L,10,0),"")</f>
        <v>1.5</v>
      </c>
      <c r="AB2271" s="81">
        <f>IFERROR(VLOOKUP(A2271,'Competitors Links &amp; Pricings'!A:L,11,0),"")</f>
        <v>3</v>
      </c>
    </row>
    <row r="2272" spans="1:28" s="83" customFormat="1" ht="12" x14ac:dyDescent="0.25">
      <c r="A2272" s="81" t="s">
        <v>6835</v>
      </c>
      <c r="B2272" s="89">
        <v>9.52</v>
      </c>
      <c r="C2272" s="89">
        <v>10.51</v>
      </c>
      <c r="D2272" s="106">
        <f t="shared" si="140"/>
        <v>9.4196003805899167E-2</v>
      </c>
      <c r="E2272" s="90">
        <f t="shared" si="141"/>
        <v>0</v>
      </c>
      <c r="F2272" s="90">
        <f t="shared" si="142"/>
        <v>11.42</v>
      </c>
      <c r="G2272" s="82" t="s">
        <v>34</v>
      </c>
      <c r="H2272" s="81" t="s">
        <v>6836</v>
      </c>
      <c r="I2272" s="81" t="s">
        <v>6837</v>
      </c>
      <c r="J2272" s="81" t="s">
        <v>135</v>
      </c>
      <c r="K2272" s="81"/>
      <c r="L2272" s="81"/>
      <c r="M2272" s="81"/>
      <c r="N2272" s="81"/>
      <c r="O2272" s="82"/>
      <c r="P2272" s="81"/>
      <c r="Q2272" s="81"/>
      <c r="R2272" s="81"/>
      <c r="S2272" s="81"/>
      <c r="T2272" s="81"/>
      <c r="U2272" s="81">
        <f t="shared" si="143"/>
        <v>0</v>
      </c>
      <c r="V2272" s="81">
        <f>IFERROR(VLOOKUP(A2272,'Competitors Links &amp; Pricings'!A:G,3,0),"")</f>
        <v>13.22</v>
      </c>
      <c r="W2272" s="81">
        <f>IFERROR(VLOOKUP(A2272,'Competitors Links &amp; Pricings'!A:G,5,0),"")</f>
        <v>11.42</v>
      </c>
      <c r="X2272" s="81">
        <f>IFERROR(VLOOKUP(A2272,'Competitors Links &amp; Pricings'!A:G,7,0),"")</f>
        <v>13.35</v>
      </c>
      <c r="Y2272" s="81">
        <f>IFERROR(VLOOKUP(A2272,'Competitors Links &amp; Pricings'!A:L,8,0),"")</f>
        <v>3</v>
      </c>
      <c r="Z2272" s="81">
        <f>IFERROR(VLOOKUP(A2272,'Competitors Links &amp; Pricings'!A:L,9,0),"")</f>
        <v>4</v>
      </c>
      <c r="AA2272" s="81">
        <f>IFERROR(VLOOKUP(A2272,'Competitors Links &amp; Pricings'!A:L,10,0),"")</f>
        <v>1</v>
      </c>
      <c r="AB2272" s="81">
        <f>IFERROR(VLOOKUP(A2272,'Competitors Links &amp; Pricings'!A:L,11,0),"")</f>
        <v>4</v>
      </c>
    </row>
    <row r="2273" spans="1:28" s="83" customFormat="1" ht="12" x14ac:dyDescent="0.25">
      <c r="A2273" s="81" t="s">
        <v>6838</v>
      </c>
      <c r="B2273" s="89">
        <v>131.79</v>
      </c>
      <c r="C2273" s="89">
        <v>155.02000000000001</v>
      </c>
      <c r="D2273" s="106">
        <f t="shared" si="140"/>
        <v>0.14985163204747784</v>
      </c>
      <c r="E2273" s="90">
        <f t="shared" si="141"/>
        <v>0</v>
      </c>
      <c r="F2273" s="90">
        <f t="shared" si="142"/>
        <v>159</v>
      </c>
      <c r="G2273" s="82" t="s">
        <v>34</v>
      </c>
      <c r="H2273" s="81" t="s">
        <v>6839</v>
      </c>
      <c r="I2273" s="81" t="s">
        <v>6840</v>
      </c>
      <c r="J2273" s="81" t="s">
        <v>135</v>
      </c>
      <c r="K2273" s="81"/>
      <c r="L2273" s="81"/>
      <c r="M2273" s="81"/>
      <c r="N2273" s="81"/>
      <c r="O2273" s="82"/>
      <c r="P2273" s="81"/>
      <c r="Q2273" s="81"/>
      <c r="R2273" s="81"/>
      <c r="S2273" s="81"/>
      <c r="T2273" s="81"/>
      <c r="U2273" s="81">
        <f t="shared" si="143"/>
        <v>0</v>
      </c>
      <c r="V2273" s="81">
        <f>IFERROR(VLOOKUP(A2273,'Competitors Links &amp; Pricings'!A:G,3,0),"")</f>
        <v>191</v>
      </c>
      <c r="W2273" s="81">
        <f>IFERROR(VLOOKUP(A2273,'Competitors Links &amp; Pricings'!A:G,5,0),"")</f>
        <v>159</v>
      </c>
      <c r="X2273" s="81">
        <f>IFERROR(VLOOKUP(A2273,'Competitors Links &amp; Pricings'!A:G,7,0),"")</f>
        <v>198.75</v>
      </c>
      <c r="Y2273" s="81">
        <f>IFERROR(VLOOKUP(A2273,'Competitors Links &amp; Pricings'!A:L,8,0),"")</f>
        <v>1</v>
      </c>
      <c r="Z2273" s="81">
        <f>IFERROR(VLOOKUP(A2273,'Competitors Links &amp; Pricings'!A:L,9,0),"")</f>
        <v>240</v>
      </c>
      <c r="AA2273" s="81">
        <f>IFERROR(VLOOKUP(A2273,'Competitors Links &amp; Pricings'!A:L,10,0),"")</f>
        <v>27</v>
      </c>
      <c r="AB2273" s="81">
        <f>IFERROR(VLOOKUP(A2273,'Competitors Links &amp; Pricings'!A:L,11,0),"")</f>
        <v>3</v>
      </c>
    </row>
    <row r="2274" spans="1:28" s="83" customFormat="1" ht="12" x14ac:dyDescent="0.25">
      <c r="A2274" s="81" t="s">
        <v>6841</v>
      </c>
      <c r="B2274" s="89">
        <v>8.19</v>
      </c>
      <c r="C2274" s="89">
        <v>9.7200000000000006</v>
      </c>
      <c r="D2274" s="106">
        <f t="shared" si="140"/>
        <v>0.15740740740740752</v>
      </c>
      <c r="E2274" s="90">
        <f t="shared" si="141"/>
        <v>0</v>
      </c>
      <c r="F2274" s="90">
        <f t="shared" si="142"/>
        <v>9.8000000000000007</v>
      </c>
      <c r="G2274" s="82" t="s">
        <v>34</v>
      </c>
      <c r="H2274" s="81" t="s">
        <v>6842</v>
      </c>
      <c r="I2274" s="81" t="s">
        <v>6843</v>
      </c>
      <c r="J2274" s="81" t="s">
        <v>169</v>
      </c>
      <c r="K2274" s="81"/>
      <c r="L2274" s="81"/>
      <c r="M2274" s="81"/>
      <c r="N2274" s="81"/>
      <c r="O2274" s="82"/>
      <c r="P2274" s="81"/>
      <c r="Q2274" s="81"/>
      <c r="R2274" s="81"/>
      <c r="S2274" s="81"/>
      <c r="T2274" s="81"/>
      <c r="U2274" s="81">
        <f t="shared" si="143"/>
        <v>0</v>
      </c>
      <c r="V2274" s="81">
        <f>IFERROR(VLOOKUP(A2274,'Competitors Links &amp; Pricings'!A:G,3,0),"")</f>
        <v>9.8000000000000007</v>
      </c>
      <c r="W2274" s="81">
        <f>IFERROR(VLOOKUP(A2274,'Competitors Links &amp; Pricings'!A:G,5,0),"")</f>
        <v>11.33</v>
      </c>
      <c r="X2274" s="81">
        <f>IFERROR(VLOOKUP(A2274,'Competitors Links &amp; Pricings'!A:G,7,0),"")</f>
        <v>10.31</v>
      </c>
      <c r="Y2274" s="81">
        <f>IFERROR(VLOOKUP(A2274,'Competitors Links &amp; Pricings'!A:L,8,0),"")</f>
        <v>8</v>
      </c>
      <c r="Z2274" s="81">
        <f>IFERROR(VLOOKUP(A2274,'Competitors Links &amp; Pricings'!A:L,9,0),"")</f>
        <v>8</v>
      </c>
      <c r="AA2274" s="81">
        <f>IFERROR(VLOOKUP(A2274,'Competitors Links &amp; Pricings'!A:L,10,0),"")</f>
        <v>1.5</v>
      </c>
      <c r="AB2274" s="81">
        <f>IFERROR(VLOOKUP(A2274,'Competitors Links &amp; Pricings'!A:L,11,0),"")</f>
        <v>6</v>
      </c>
    </row>
    <row r="2275" spans="1:28" s="83" customFormat="1" ht="12" x14ac:dyDescent="0.25">
      <c r="A2275" s="81" t="s">
        <v>6844</v>
      </c>
      <c r="B2275" s="89">
        <v>53.84</v>
      </c>
      <c r="C2275" s="89">
        <v>64.09</v>
      </c>
      <c r="D2275" s="106">
        <f t="shared" si="140"/>
        <v>0.1599313465439226</v>
      </c>
      <c r="E2275" s="90">
        <f t="shared" si="141"/>
        <v>0</v>
      </c>
      <c r="F2275" s="90">
        <f t="shared" si="142"/>
        <v>64.61</v>
      </c>
      <c r="G2275" s="82" t="s">
        <v>34</v>
      </c>
      <c r="H2275" s="81" t="s">
        <v>6845</v>
      </c>
      <c r="I2275" s="81" t="s">
        <v>6846</v>
      </c>
      <c r="J2275" s="81" t="s">
        <v>135</v>
      </c>
      <c r="K2275" s="81"/>
      <c r="L2275" s="81"/>
      <c r="M2275" s="81"/>
      <c r="N2275" s="81"/>
      <c r="O2275" s="82"/>
      <c r="P2275" s="81"/>
      <c r="Q2275" s="81"/>
      <c r="R2275" s="81"/>
      <c r="S2275" s="81"/>
      <c r="T2275" s="81"/>
      <c r="U2275" s="81">
        <f t="shared" si="143"/>
        <v>0</v>
      </c>
      <c r="V2275" s="81">
        <f>IFERROR(VLOOKUP(A2275,'Competitors Links &amp; Pricings'!A:G,3,0),"")</f>
        <v>64.61</v>
      </c>
      <c r="W2275" s="81">
        <f>IFERROR(VLOOKUP(A2275,'Competitors Links &amp; Pricings'!A:G,5,0),"")</f>
        <v>73.790000000000006</v>
      </c>
      <c r="X2275" s="81">
        <f>IFERROR(VLOOKUP(A2275,'Competitors Links &amp; Pricings'!A:G,7,0),"")</f>
        <v>72</v>
      </c>
      <c r="Y2275" s="81">
        <f>IFERROR(VLOOKUP(A2275,'Competitors Links &amp; Pricings'!A:L,8,0),"")</f>
        <v>4</v>
      </c>
      <c r="Z2275" s="81">
        <f>IFERROR(VLOOKUP(A2275,'Competitors Links &amp; Pricings'!A:L,9,0),"")</f>
        <v>208</v>
      </c>
      <c r="AA2275" s="81">
        <f>IFERROR(VLOOKUP(A2275,'Competitors Links &amp; Pricings'!A:L,10,0),"")</f>
        <v>13</v>
      </c>
      <c r="AB2275" s="81">
        <f>IFERROR(VLOOKUP(A2275,'Competitors Links &amp; Pricings'!A:L,11,0),"")</f>
        <v>3</v>
      </c>
    </row>
    <row r="2276" spans="1:28" s="83" customFormat="1" ht="12" x14ac:dyDescent="0.25">
      <c r="A2276" s="81" t="s">
        <v>6847</v>
      </c>
      <c r="B2276" s="89">
        <v>0.97</v>
      </c>
      <c r="C2276" s="89">
        <v>1.21</v>
      </c>
      <c r="D2276" s="106">
        <f t="shared" si="140"/>
        <v>0.19834710743801653</v>
      </c>
      <c r="E2276" s="90">
        <f t="shared" si="141"/>
        <v>0</v>
      </c>
      <c r="F2276" s="90">
        <f t="shared" si="142"/>
        <v>1.2</v>
      </c>
      <c r="G2276" s="82" t="s">
        <v>34</v>
      </c>
      <c r="H2276" s="81" t="s">
        <v>6848</v>
      </c>
      <c r="I2276" s="81" t="s">
        <v>6849</v>
      </c>
      <c r="J2276" s="81" t="s">
        <v>135</v>
      </c>
      <c r="K2276" s="81"/>
      <c r="L2276" s="81"/>
      <c r="M2276" s="81"/>
      <c r="N2276" s="81"/>
      <c r="O2276" s="82"/>
      <c r="P2276" s="81"/>
      <c r="Q2276" s="81"/>
      <c r="R2276" s="81"/>
      <c r="S2276" s="81"/>
      <c r="T2276" s="81"/>
      <c r="U2276" s="81">
        <f t="shared" si="143"/>
        <v>0</v>
      </c>
      <c r="V2276" s="81">
        <f>IFERROR(VLOOKUP(A2276,'Competitors Links &amp; Pricings'!A:G,3,0),"")</f>
        <v>1.2</v>
      </c>
      <c r="W2276" s="81">
        <f>IFERROR(VLOOKUP(A2276,'Competitors Links &amp; Pricings'!A:G,5,0),"")</f>
        <v>1.54</v>
      </c>
      <c r="X2276" s="81">
        <f>IFERROR(VLOOKUP(A2276,'Competitors Links &amp; Pricings'!A:G,7,0),"")</f>
        <v>1.3</v>
      </c>
      <c r="Y2276" s="81">
        <f>IFERROR(VLOOKUP(A2276,'Competitors Links &amp; Pricings'!A:L,8,0),"")</f>
        <v>0.25</v>
      </c>
      <c r="Z2276" s="81">
        <f>IFERROR(VLOOKUP(A2276,'Competitors Links &amp; Pricings'!A:L,9,0),"")</f>
        <v>0.25</v>
      </c>
      <c r="AA2276" s="81">
        <f>IFERROR(VLOOKUP(A2276,'Competitors Links &amp; Pricings'!A:L,10,0),"")</f>
        <v>0.1</v>
      </c>
      <c r="AB2276" s="81">
        <f>IFERROR(VLOOKUP(A2276,'Competitors Links &amp; Pricings'!A:L,11,0),"")</f>
        <v>0.5</v>
      </c>
    </row>
    <row r="2277" spans="1:28" s="83" customFormat="1" ht="12" x14ac:dyDescent="0.25">
      <c r="A2277" s="81" t="s">
        <v>6850</v>
      </c>
      <c r="B2277" s="89">
        <v>25.9</v>
      </c>
      <c r="C2277" s="89">
        <v>30.55</v>
      </c>
      <c r="D2277" s="106">
        <f t="shared" si="140"/>
        <v>0.15220949263502462</v>
      </c>
      <c r="E2277" s="90">
        <f t="shared" si="141"/>
        <v>0</v>
      </c>
      <c r="F2277" s="90">
        <f t="shared" si="142"/>
        <v>28.19</v>
      </c>
      <c r="G2277" s="82" t="s">
        <v>34</v>
      </c>
      <c r="H2277" s="81" t="s">
        <v>6851</v>
      </c>
      <c r="I2277" s="81" t="s">
        <v>6852</v>
      </c>
      <c r="J2277" s="81" t="s">
        <v>135</v>
      </c>
      <c r="K2277" s="81"/>
      <c r="L2277" s="81"/>
      <c r="M2277" s="81"/>
      <c r="N2277" s="81"/>
      <c r="O2277" s="82"/>
      <c r="P2277" s="81"/>
      <c r="Q2277" s="81"/>
      <c r="R2277" s="81"/>
      <c r="S2277" s="81"/>
      <c r="T2277" s="81"/>
      <c r="U2277" s="81">
        <f t="shared" si="143"/>
        <v>0</v>
      </c>
      <c r="V2277" s="81">
        <f>IFERROR(VLOOKUP(A2277,'Competitors Links &amp; Pricings'!A:G,3,0),"")</f>
        <v>39</v>
      </c>
      <c r="W2277" s="81">
        <f>IFERROR(VLOOKUP(A2277,'Competitors Links &amp; Pricings'!A:G,5,0),"")</f>
        <v>674.55</v>
      </c>
      <c r="X2277" s="81">
        <f>IFERROR(VLOOKUP(A2277,'Competitors Links &amp; Pricings'!A:G,7,0),"")</f>
        <v>28.19</v>
      </c>
      <c r="Y2277" s="81">
        <f>IFERROR(VLOOKUP(A2277,'Competitors Links &amp; Pricings'!A:L,8,0),"")</f>
        <v>5.75</v>
      </c>
      <c r="Z2277" s="81">
        <f>IFERROR(VLOOKUP(A2277,'Competitors Links &amp; Pricings'!A:L,9,0),"")</f>
        <v>9</v>
      </c>
      <c r="AA2277" s="81">
        <f>IFERROR(VLOOKUP(A2277,'Competitors Links &amp; Pricings'!A:L,10,0),"")</f>
        <v>2</v>
      </c>
      <c r="AB2277" s="81">
        <f>IFERROR(VLOOKUP(A2277,'Competitors Links &amp; Pricings'!A:L,11,0),"")</f>
        <v>2.5</v>
      </c>
    </row>
    <row r="2278" spans="1:28" s="83" customFormat="1" ht="12" x14ac:dyDescent="0.25">
      <c r="A2278" s="81" t="s">
        <v>6853</v>
      </c>
      <c r="B2278" s="89">
        <v>12234.04</v>
      </c>
      <c r="C2278" s="89">
        <v>13522</v>
      </c>
      <c r="D2278" s="106">
        <f t="shared" si="140"/>
        <v>9.5249223487649692E-2</v>
      </c>
      <c r="E2278" s="90">
        <f t="shared" si="141"/>
        <v>0</v>
      </c>
      <c r="F2278" s="90">
        <f t="shared" si="142"/>
        <v>12670.65</v>
      </c>
      <c r="G2278" s="82" t="s">
        <v>60</v>
      </c>
      <c r="H2278" s="81" t="s">
        <v>6854</v>
      </c>
      <c r="I2278" s="81" t="s">
        <v>6855</v>
      </c>
      <c r="J2278" s="81" t="s">
        <v>53</v>
      </c>
      <c r="K2278" s="81"/>
      <c r="L2278" s="81"/>
      <c r="M2278" s="81"/>
      <c r="N2278" s="81"/>
      <c r="O2278" s="82"/>
      <c r="P2278" s="81"/>
      <c r="Q2278" s="81"/>
      <c r="R2278" s="81"/>
      <c r="S2278" s="81"/>
      <c r="T2278" s="81"/>
      <c r="U2278" s="81">
        <f t="shared" si="143"/>
        <v>0</v>
      </c>
      <c r="V2278" s="81">
        <f>IFERROR(VLOOKUP(A2278,'Competitors Links &amp; Pricings'!A:G,3,0),"")</f>
        <v>16900</v>
      </c>
      <c r="W2278" s="81">
        <f>IFERROR(VLOOKUP(A2278,'Competitors Links &amp; Pricings'!A:G,5,0),"")</f>
        <v>12670.65</v>
      </c>
      <c r="X2278" s="81" t="str">
        <f>IFERROR(VLOOKUP(A2278,'Competitors Links &amp; Pricings'!A:G,7,0),"")</f>
        <v xml:space="preserve"> </v>
      </c>
      <c r="Y2278" s="81">
        <f>IFERROR(VLOOKUP(A2278,'Competitors Links &amp; Pricings'!A:L,8,0),"")</f>
        <v>22</v>
      </c>
      <c r="Z2278" s="81">
        <f>IFERROR(VLOOKUP(A2278,'Competitors Links &amp; Pricings'!A:L,9,0),"")</f>
        <v>10.9</v>
      </c>
      <c r="AA2278" s="81">
        <f>IFERROR(VLOOKUP(A2278,'Competitors Links &amp; Pricings'!A:L,10,0),"")</f>
        <v>130</v>
      </c>
      <c r="AB2278" s="81">
        <f>IFERROR(VLOOKUP(A2278,'Competitors Links &amp; Pricings'!A:L,11,0),"")</f>
        <v>35.9</v>
      </c>
    </row>
    <row r="2279" spans="1:28" s="83" customFormat="1" ht="12" x14ac:dyDescent="0.25">
      <c r="A2279" s="81" t="s">
        <v>6856</v>
      </c>
      <c r="B2279" s="89">
        <v>5555.56</v>
      </c>
      <c r="C2279" s="89">
        <v>7277.78</v>
      </c>
      <c r="D2279" s="106">
        <f t="shared" si="140"/>
        <v>0.23664084377378808</v>
      </c>
      <c r="E2279" s="90">
        <f t="shared" si="141"/>
        <v>0</v>
      </c>
      <c r="F2279" s="90">
        <f t="shared" si="142"/>
        <v>6599</v>
      </c>
      <c r="G2279" s="82" t="s">
        <v>60</v>
      </c>
      <c r="H2279" s="81" t="s">
        <v>6857</v>
      </c>
      <c r="I2279" s="81" t="s">
        <v>6858</v>
      </c>
      <c r="J2279" s="81" t="s">
        <v>107</v>
      </c>
      <c r="K2279" s="81"/>
      <c r="L2279" s="81"/>
      <c r="M2279" s="81"/>
      <c r="N2279" s="81"/>
      <c r="O2279" s="82"/>
      <c r="P2279" s="81"/>
      <c r="Q2279" s="81"/>
      <c r="R2279" s="81"/>
      <c r="S2279" s="81"/>
      <c r="T2279" s="81"/>
      <c r="U2279" s="81">
        <f t="shared" si="143"/>
        <v>0</v>
      </c>
      <c r="V2279" s="81">
        <f>IFERROR(VLOOKUP(A2279,'Competitors Links &amp; Pricings'!A:G,3,0),"")</f>
        <v>6599</v>
      </c>
      <c r="W2279" s="81">
        <f>IFERROR(VLOOKUP(A2279,'Competitors Links &amp; Pricings'!A:G,5,0),"")</f>
        <v>9240.74</v>
      </c>
      <c r="X2279" s="81">
        <f>IFERROR(VLOOKUP(A2279,'Competitors Links &amp; Pricings'!A:G,7,0),"")</f>
        <v>10000</v>
      </c>
      <c r="Y2279" s="81">
        <f>IFERROR(VLOOKUP(A2279,'Competitors Links &amp; Pricings'!A:L,8,0),"")</f>
        <v>11.41</v>
      </c>
      <c r="Z2279" s="81">
        <f>IFERROR(VLOOKUP(A2279,'Competitors Links &amp; Pricings'!A:L,9,0),"")</f>
        <v>53.14</v>
      </c>
      <c r="AA2279" s="81">
        <f>IFERROR(VLOOKUP(A2279,'Competitors Links &amp; Pricings'!A:L,10,0),"")</f>
        <v>339.7</v>
      </c>
      <c r="AB2279" s="81">
        <f>IFERROR(VLOOKUP(A2279,'Competitors Links &amp; Pricings'!A:L,11,0),"")</f>
        <v>33.85</v>
      </c>
    </row>
    <row r="2280" spans="1:28" s="83" customFormat="1" ht="12" x14ac:dyDescent="0.25">
      <c r="A2280" s="81" t="s">
        <v>6859</v>
      </c>
      <c r="B2280" s="89">
        <v>6.56</v>
      </c>
      <c r="C2280" s="89">
        <v>7.93</v>
      </c>
      <c r="D2280" s="106">
        <f t="shared" si="140"/>
        <v>0.17276166456494327</v>
      </c>
      <c r="E2280" s="90">
        <f t="shared" si="141"/>
        <v>0</v>
      </c>
      <c r="F2280" s="90">
        <f t="shared" si="142"/>
        <v>7.45</v>
      </c>
      <c r="G2280" s="82" t="s">
        <v>34</v>
      </c>
      <c r="H2280" s="81">
        <v>17608</v>
      </c>
      <c r="I2280" s="81" t="s">
        <v>6860</v>
      </c>
      <c r="J2280" s="81" t="s">
        <v>162</v>
      </c>
      <c r="K2280" s="81"/>
      <c r="L2280" s="81"/>
      <c r="M2280" s="81"/>
      <c r="N2280" s="81"/>
      <c r="O2280" s="82"/>
      <c r="P2280" s="81"/>
      <c r="Q2280" s="81"/>
      <c r="R2280" s="81"/>
      <c r="S2280" s="81"/>
      <c r="T2280" s="81"/>
      <c r="U2280" s="81">
        <f t="shared" si="143"/>
        <v>0</v>
      </c>
      <c r="V2280" s="81">
        <f>IFERROR(VLOOKUP(A2280,'Competitors Links &amp; Pricings'!A:G,3,0),"")</f>
        <v>7.45</v>
      </c>
      <c r="W2280" s="81" t="str">
        <f>IFERROR(VLOOKUP(A2280,'Competitors Links &amp; Pricings'!A:G,5,0),"")</f>
        <v xml:space="preserve"> </v>
      </c>
      <c r="X2280" s="81" t="str">
        <f>IFERROR(VLOOKUP(A2280,'Competitors Links &amp; Pricings'!A:G,7,0),"")</f>
        <v xml:space="preserve"> </v>
      </c>
      <c r="Y2280" s="81">
        <f>IFERROR(VLOOKUP(A2280,'Competitors Links &amp; Pricings'!A:L,8,0),"")</f>
        <v>9</v>
      </c>
      <c r="Z2280" s="81">
        <f>IFERROR(VLOOKUP(A2280,'Competitors Links &amp; Pricings'!A:L,9,0),"")</f>
        <v>10</v>
      </c>
      <c r="AA2280" s="81">
        <f>IFERROR(VLOOKUP(A2280,'Competitors Links &amp; Pricings'!A:L,10,0),"")</f>
        <v>0.4</v>
      </c>
      <c r="AB2280" s="81">
        <f>IFERROR(VLOOKUP(A2280,'Competitors Links &amp; Pricings'!A:L,11,0),"")</f>
        <v>15</v>
      </c>
    </row>
    <row r="2281" spans="1:28" s="83" customFormat="1" ht="12" x14ac:dyDescent="0.25">
      <c r="A2281" s="81" t="s">
        <v>6861</v>
      </c>
      <c r="B2281" s="89">
        <v>6.02</v>
      </c>
      <c r="C2281" s="89">
        <v>7.13</v>
      </c>
      <c r="D2281" s="106">
        <f t="shared" si="140"/>
        <v>0.15568022440392712</v>
      </c>
      <c r="E2281" s="90">
        <f t="shared" si="141"/>
        <v>0</v>
      </c>
      <c r="F2281" s="90">
        <f t="shared" si="142"/>
        <v>5.95</v>
      </c>
      <c r="G2281" s="82" t="s">
        <v>34</v>
      </c>
      <c r="H2281" s="81" t="s">
        <v>6862</v>
      </c>
      <c r="I2281" s="81" t="s">
        <v>6863</v>
      </c>
      <c r="J2281" s="81" t="s">
        <v>2738</v>
      </c>
      <c r="K2281" s="81"/>
      <c r="L2281" s="81"/>
      <c r="M2281" s="81"/>
      <c r="N2281" s="81"/>
      <c r="O2281" s="82"/>
      <c r="P2281" s="81"/>
      <c r="Q2281" s="81"/>
      <c r="R2281" s="81"/>
      <c r="S2281" s="81"/>
      <c r="T2281" s="81"/>
      <c r="U2281" s="81">
        <f t="shared" si="143"/>
        <v>0</v>
      </c>
      <c r="V2281" s="81">
        <f>IFERROR(VLOOKUP(A2281,'Competitors Links &amp; Pricings'!A:G,3,0),"")</f>
        <v>5.95</v>
      </c>
      <c r="W2281" s="81">
        <f>IFERROR(VLOOKUP(A2281,'Competitors Links &amp; Pricings'!A:G,5,0),"")</f>
        <v>6.85</v>
      </c>
      <c r="X2281" s="81" t="str">
        <f>IFERROR(VLOOKUP(A2281,'Competitors Links &amp; Pricings'!A:G,7,0),"")</f>
        <v xml:space="preserve"> </v>
      </c>
      <c r="Y2281" s="81">
        <f>IFERROR(VLOOKUP(A2281,'Competitors Links &amp; Pricings'!A:L,8,0),"")</f>
        <v>2</v>
      </c>
      <c r="Z2281" s="81">
        <f>IFERROR(VLOOKUP(A2281,'Competitors Links &amp; Pricings'!A:L,9,0),"")</f>
        <v>2</v>
      </c>
      <c r="AA2281" s="81">
        <f>IFERROR(VLOOKUP(A2281,'Competitors Links &amp; Pricings'!A:L,10,0),"")</f>
        <v>0.05</v>
      </c>
      <c r="AB2281" s="81">
        <f>IFERROR(VLOOKUP(A2281,'Competitors Links &amp; Pricings'!A:L,11,0),"")</f>
        <v>1.5</v>
      </c>
    </row>
    <row r="2282" spans="1:28" s="83" customFormat="1" ht="12" x14ac:dyDescent="0.25">
      <c r="A2282" s="81" t="s">
        <v>6864</v>
      </c>
      <c r="B2282" s="89">
        <v>2.99</v>
      </c>
      <c r="C2282" s="89">
        <v>3.64</v>
      </c>
      <c r="D2282" s="106">
        <f t="shared" si="140"/>
        <v>0.17857142857142855</v>
      </c>
      <c r="E2282" s="90">
        <f t="shared" si="141"/>
        <v>0</v>
      </c>
      <c r="F2282" s="90">
        <f t="shared" si="142"/>
        <v>2.85</v>
      </c>
      <c r="G2282" s="82" t="s">
        <v>34</v>
      </c>
      <c r="H2282" s="81" t="s">
        <v>6865</v>
      </c>
      <c r="I2282" s="81" t="s">
        <v>6866</v>
      </c>
      <c r="J2282" s="81" t="s">
        <v>135</v>
      </c>
      <c r="K2282" s="81"/>
      <c r="L2282" s="81"/>
      <c r="M2282" s="81"/>
      <c r="N2282" s="81"/>
      <c r="O2282" s="82"/>
      <c r="P2282" s="81"/>
      <c r="Q2282" s="81"/>
      <c r="R2282" s="81"/>
      <c r="S2282" s="81"/>
      <c r="T2282" s="81"/>
      <c r="U2282" s="81">
        <f t="shared" si="143"/>
        <v>0</v>
      </c>
      <c r="V2282" s="81">
        <f>IFERROR(VLOOKUP(A2282,'Competitors Links &amp; Pricings'!A:G,3,0),"")</f>
        <v>4.22</v>
      </c>
      <c r="W2282" s="81">
        <f>IFERROR(VLOOKUP(A2282,'Competitors Links &amp; Pricings'!A:G,5,0),"")</f>
        <v>3.59</v>
      </c>
      <c r="X2282" s="81">
        <f>IFERROR(VLOOKUP(A2282,'Competitors Links &amp; Pricings'!A:G,7,0),"")</f>
        <v>2.85</v>
      </c>
      <c r="Y2282" s="81">
        <f>IFERROR(VLOOKUP(A2282,'Competitors Links &amp; Pricings'!A:L,8,0),"")</f>
        <v>1</v>
      </c>
      <c r="Z2282" s="81">
        <f>IFERROR(VLOOKUP(A2282,'Competitors Links &amp; Pricings'!A:L,9,0),"")</f>
        <v>1</v>
      </c>
      <c r="AA2282" s="81">
        <f>IFERROR(VLOOKUP(A2282,'Competitors Links &amp; Pricings'!A:L,10,0),"")</f>
        <v>0.15</v>
      </c>
      <c r="AB2282" s="81">
        <f>IFERROR(VLOOKUP(A2282,'Competitors Links &amp; Pricings'!A:L,11,0),"")</f>
        <v>1</v>
      </c>
    </row>
    <row r="2283" spans="1:28" s="83" customFormat="1" ht="12" x14ac:dyDescent="0.25">
      <c r="A2283" s="81" t="s">
        <v>6867</v>
      </c>
      <c r="B2283" s="89">
        <v>1099</v>
      </c>
      <c r="C2283" s="89">
        <v>1362.76</v>
      </c>
      <c r="D2283" s="106">
        <f t="shared" si="140"/>
        <v>0.19354838709677419</v>
      </c>
      <c r="E2283" s="90">
        <f t="shared" si="141"/>
        <v>0</v>
      </c>
      <c r="F2283" s="90">
        <f t="shared" si="142"/>
        <v>1384.74</v>
      </c>
      <c r="G2283" s="82" t="s">
        <v>34</v>
      </c>
      <c r="H2283" s="81" t="s">
        <v>6868</v>
      </c>
      <c r="I2283" s="81" t="s">
        <v>6869</v>
      </c>
      <c r="J2283" s="81" t="s">
        <v>251</v>
      </c>
      <c r="K2283" s="81"/>
      <c r="L2283" s="81"/>
      <c r="M2283" s="81"/>
      <c r="N2283" s="81"/>
      <c r="O2283" s="82"/>
      <c r="P2283" s="81"/>
      <c r="Q2283" s="81"/>
      <c r="R2283" s="81"/>
      <c r="S2283" s="81"/>
      <c r="T2283" s="81"/>
      <c r="U2283" s="81">
        <f t="shared" si="143"/>
        <v>0</v>
      </c>
      <c r="V2283" s="81">
        <f>IFERROR(VLOOKUP(A2283,'Competitors Links &amp; Pricings'!A:G,3,0),"")</f>
        <v>1485</v>
      </c>
      <c r="W2283" s="81">
        <f>IFERROR(VLOOKUP(A2283,'Competitors Links &amp; Pricings'!A:G,5,0),"")</f>
        <v>1384.74</v>
      </c>
      <c r="X2283" s="81" t="str">
        <f>IFERROR(VLOOKUP(A2283,'Competitors Links &amp; Pricings'!A:G,7,0),"")</f>
        <v xml:space="preserve"> </v>
      </c>
      <c r="Y2283" s="81">
        <f>IFERROR(VLOOKUP(A2283,'Competitors Links &amp; Pricings'!A:L,8,0),"")</f>
        <v>10</v>
      </c>
      <c r="Z2283" s="81">
        <f>IFERROR(VLOOKUP(A2283,'Competitors Links &amp; Pricings'!A:L,9,0),"")</f>
        <v>16</v>
      </c>
      <c r="AA2283" s="81">
        <f>IFERROR(VLOOKUP(A2283,'Competitors Links &amp; Pricings'!A:L,10,0),"")</f>
        <v>28</v>
      </c>
      <c r="AB2283" s="81">
        <f>IFERROR(VLOOKUP(A2283,'Competitors Links &amp; Pricings'!A:L,11,0),"")</f>
        <v>22.5</v>
      </c>
    </row>
    <row r="2284" spans="1:28" s="83" customFormat="1" ht="12" x14ac:dyDescent="0.25">
      <c r="A2284" s="81" t="s">
        <v>6870</v>
      </c>
      <c r="B2284" s="89">
        <v>4.49</v>
      </c>
      <c r="C2284" s="89">
        <v>5.57</v>
      </c>
      <c r="D2284" s="106">
        <f t="shared" si="140"/>
        <v>0.19389587073608619</v>
      </c>
      <c r="E2284" s="90">
        <f t="shared" si="141"/>
        <v>0</v>
      </c>
      <c r="F2284" s="90">
        <f t="shared" si="142"/>
        <v>4.58</v>
      </c>
      <c r="G2284" s="82" t="s">
        <v>34</v>
      </c>
      <c r="H2284" s="81" t="s">
        <v>25878</v>
      </c>
      <c r="I2284" s="81" t="s">
        <v>6871</v>
      </c>
      <c r="J2284" s="81" t="s">
        <v>2738</v>
      </c>
      <c r="K2284" s="81"/>
      <c r="L2284" s="81"/>
      <c r="M2284" s="81"/>
      <c r="N2284" s="81"/>
      <c r="O2284" s="82"/>
      <c r="P2284" s="81"/>
      <c r="Q2284" s="81"/>
      <c r="R2284" s="81"/>
      <c r="S2284" s="81"/>
      <c r="T2284" s="81"/>
      <c r="U2284" s="81">
        <f t="shared" si="143"/>
        <v>0</v>
      </c>
      <c r="V2284" s="81">
        <f>IFERROR(VLOOKUP(A2284,'Competitors Links &amp; Pricings'!A:G,3,0),"")</f>
        <v>5</v>
      </c>
      <c r="W2284" s="81">
        <f>IFERROR(VLOOKUP(A2284,'Competitors Links &amp; Pricings'!A:G,5,0),"")</f>
        <v>4.58</v>
      </c>
      <c r="X2284" s="81">
        <f>IFERROR(VLOOKUP(A2284,'Competitors Links &amp; Pricings'!A:G,7,0),"")</f>
        <v>5.97</v>
      </c>
      <c r="Y2284" s="81">
        <f>IFERROR(VLOOKUP(A2284,'Competitors Links &amp; Pricings'!A:L,8,0),"")</f>
        <v>2.25</v>
      </c>
      <c r="Z2284" s="81">
        <f>IFERROR(VLOOKUP(A2284,'Competitors Links &amp; Pricings'!A:L,9,0),"")</f>
        <v>3.25</v>
      </c>
      <c r="AA2284" s="81">
        <f>IFERROR(VLOOKUP(A2284,'Competitors Links &amp; Pricings'!A:L,10,0),"")</f>
        <v>0.02</v>
      </c>
      <c r="AB2284" s="81">
        <f>IFERROR(VLOOKUP(A2284,'Competitors Links &amp; Pricings'!A:L,11,0),"")</f>
        <v>4</v>
      </c>
    </row>
    <row r="2285" spans="1:28" s="83" customFormat="1" ht="12" x14ac:dyDescent="0.25">
      <c r="A2285" s="81" t="s">
        <v>6872</v>
      </c>
      <c r="B2285" s="89">
        <v>3.97</v>
      </c>
      <c r="C2285" s="89">
        <v>4.8499999999999996</v>
      </c>
      <c r="D2285" s="106">
        <f t="shared" si="140"/>
        <v>0.18144329896907208</v>
      </c>
      <c r="E2285" s="90">
        <f t="shared" si="141"/>
        <v>0</v>
      </c>
      <c r="F2285" s="90">
        <f t="shared" si="142"/>
        <v>4.4000000000000004</v>
      </c>
      <c r="G2285" s="82" t="s">
        <v>34</v>
      </c>
      <c r="H2285" s="81">
        <v>6660108006</v>
      </c>
      <c r="I2285" s="81" t="s">
        <v>6873</v>
      </c>
      <c r="J2285" s="81" t="s">
        <v>6241</v>
      </c>
      <c r="K2285" s="81"/>
      <c r="L2285" s="81"/>
      <c r="M2285" s="81"/>
      <c r="N2285" s="81"/>
      <c r="O2285" s="82"/>
      <c r="P2285" s="81"/>
      <c r="Q2285" s="81"/>
      <c r="R2285" s="81"/>
      <c r="S2285" s="81"/>
      <c r="T2285" s="81"/>
      <c r="U2285" s="81">
        <f t="shared" si="143"/>
        <v>0</v>
      </c>
      <c r="V2285" s="81">
        <f>IFERROR(VLOOKUP(A2285,'Competitors Links &amp; Pricings'!A:G,3,0),"")</f>
        <v>4.4000000000000004</v>
      </c>
      <c r="W2285" s="81" t="str">
        <f>IFERROR(VLOOKUP(A2285,'Competitors Links &amp; Pricings'!A:G,5,0),"")</f>
        <v xml:space="preserve"> </v>
      </c>
      <c r="X2285" s="81" t="str">
        <f>IFERROR(VLOOKUP(A2285,'Competitors Links &amp; Pricings'!A:G,7,0),"")</f>
        <v xml:space="preserve"> </v>
      </c>
      <c r="Y2285" s="81">
        <f>IFERROR(VLOOKUP(A2285,'Competitors Links &amp; Pricings'!A:L,8,0),"")</f>
        <v>0.75</v>
      </c>
      <c r="Z2285" s="81">
        <f>IFERROR(VLOOKUP(A2285,'Competitors Links &amp; Pricings'!A:L,9,0),"")</f>
        <v>5</v>
      </c>
      <c r="AA2285" s="81">
        <f>IFERROR(VLOOKUP(A2285,'Competitors Links &amp; Pricings'!A:L,10,0),"")</f>
        <v>0.18</v>
      </c>
      <c r="AB2285" s="81">
        <f>IFERROR(VLOOKUP(A2285,'Competitors Links &amp; Pricings'!A:L,11,0),"")</f>
        <v>0.75</v>
      </c>
    </row>
    <row r="2286" spans="1:28" s="83" customFormat="1" ht="12" x14ac:dyDescent="0.25">
      <c r="A2286" s="81" t="s">
        <v>6874</v>
      </c>
      <c r="B2286" s="89">
        <v>1938.68</v>
      </c>
      <c r="C2286" s="89">
        <v>2466.9699999999998</v>
      </c>
      <c r="D2286" s="106">
        <f t="shared" si="140"/>
        <v>0.21414528753896472</v>
      </c>
      <c r="E2286" s="90">
        <f t="shared" si="141"/>
        <v>0</v>
      </c>
      <c r="F2286" s="90">
        <f t="shared" si="142"/>
        <v>2388.27</v>
      </c>
      <c r="G2286" s="82" t="s">
        <v>34</v>
      </c>
      <c r="H2286" s="81" t="s">
        <v>6875</v>
      </c>
      <c r="I2286" s="81" t="s">
        <v>6876</v>
      </c>
      <c r="J2286" s="81" t="s">
        <v>251</v>
      </c>
      <c r="K2286" s="81"/>
      <c r="L2286" s="81"/>
      <c r="M2286" s="81"/>
      <c r="N2286" s="81"/>
      <c r="O2286" s="82"/>
      <c r="P2286" s="81"/>
      <c r="Q2286" s="81"/>
      <c r="R2286" s="81"/>
      <c r="S2286" s="81"/>
      <c r="T2286" s="81"/>
      <c r="U2286" s="81">
        <f t="shared" si="143"/>
        <v>0</v>
      </c>
      <c r="V2286" s="81">
        <f>IFERROR(VLOOKUP(A2286,'Competitors Links &amp; Pricings'!A:G,3,0),"")</f>
        <v>2388.27</v>
      </c>
      <c r="W2286" s="81">
        <f>IFERROR(VLOOKUP(A2286,'Competitors Links &amp; Pricings'!A:G,5,0),"")</f>
        <v>2500</v>
      </c>
      <c r="X2286" s="81">
        <f>IFERROR(VLOOKUP(A2286,'Competitors Links &amp; Pricings'!A:G,7,0),"")</f>
        <v>2740</v>
      </c>
      <c r="Y2286" s="81">
        <f>IFERROR(VLOOKUP(A2286,'Competitors Links &amp; Pricings'!A:L,8,0),"")</f>
        <v>10</v>
      </c>
      <c r="Z2286" s="81">
        <f>IFERROR(VLOOKUP(A2286,'Competitors Links &amp; Pricings'!A:L,9,0),"")</f>
        <v>16</v>
      </c>
      <c r="AA2286" s="81">
        <f>IFERROR(VLOOKUP(A2286,'Competitors Links &amp; Pricings'!A:L,10,0),"")</f>
        <v>89</v>
      </c>
      <c r="AB2286" s="81">
        <f>IFERROR(VLOOKUP(A2286,'Competitors Links &amp; Pricings'!A:L,11,0),"")</f>
        <v>22.5</v>
      </c>
    </row>
    <row r="2287" spans="1:28" s="83" customFormat="1" ht="12" x14ac:dyDescent="0.25">
      <c r="A2287" s="81" t="s">
        <v>6877</v>
      </c>
      <c r="B2287" s="89">
        <v>8</v>
      </c>
      <c r="C2287" s="89">
        <v>9.51</v>
      </c>
      <c r="D2287" s="106">
        <f t="shared" si="140"/>
        <v>0.15878023133543637</v>
      </c>
      <c r="E2287" s="90">
        <f t="shared" si="141"/>
        <v>0</v>
      </c>
      <c r="F2287" s="90">
        <f t="shared" si="142"/>
        <v>7.42</v>
      </c>
      <c r="G2287" s="82" t="s">
        <v>34</v>
      </c>
      <c r="H2287" s="81" t="s">
        <v>14904</v>
      </c>
      <c r="I2287" s="81" t="s">
        <v>6878</v>
      </c>
      <c r="J2287" s="81" t="s">
        <v>169</v>
      </c>
      <c r="K2287" s="81"/>
      <c r="L2287" s="81"/>
      <c r="M2287" s="81"/>
      <c r="N2287" s="81"/>
      <c r="O2287" s="82"/>
      <c r="P2287" s="81"/>
      <c r="Q2287" s="81"/>
      <c r="R2287" s="81"/>
      <c r="S2287" s="81"/>
      <c r="T2287" s="81"/>
      <c r="U2287" s="81">
        <f t="shared" si="143"/>
        <v>0</v>
      </c>
      <c r="V2287" s="81">
        <f>IFERROR(VLOOKUP(A2287,'Competitors Links &amp; Pricings'!A:G,3,0),"")</f>
        <v>7.42</v>
      </c>
      <c r="W2287" s="81">
        <f>IFERROR(VLOOKUP(A2287,'Competitors Links &amp; Pricings'!A:G,5,0),"")</f>
        <v>7.6</v>
      </c>
      <c r="X2287" s="81">
        <f>IFERROR(VLOOKUP(A2287,'Competitors Links &amp; Pricings'!A:G,7,0),"")</f>
        <v>9.18</v>
      </c>
      <c r="Y2287" s="81">
        <f>IFERROR(VLOOKUP(A2287,'Competitors Links &amp; Pricings'!A:L,8,0),"")</f>
        <v>1.21</v>
      </c>
      <c r="Z2287" s="81">
        <f>IFERROR(VLOOKUP(A2287,'Competitors Links &amp; Pricings'!A:L,9,0),"")</f>
        <v>12</v>
      </c>
      <c r="AA2287" s="81">
        <f>IFERROR(VLOOKUP(A2287,'Competitors Links &amp; Pricings'!A:L,10,0),"")</f>
        <v>0.7</v>
      </c>
      <c r="AB2287" s="81">
        <f>IFERROR(VLOOKUP(A2287,'Competitors Links &amp; Pricings'!A:L,11,0),"")</f>
        <v>2.6</v>
      </c>
    </row>
    <row r="2288" spans="1:28" s="83" customFormat="1" ht="12" x14ac:dyDescent="0.25">
      <c r="A2288" s="81" t="s">
        <v>6879</v>
      </c>
      <c r="B2288" s="89">
        <v>2641.91</v>
      </c>
      <c r="C2288" s="89">
        <v>3223.1</v>
      </c>
      <c r="D2288" s="106">
        <f t="shared" si="140"/>
        <v>0.18032018863826754</v>
      </c>
      <c r="E2288" s="90">
        <f t="shared" si="141"/>
        <v>0</v>
      </c>
      <c r="F2288" s="90">
        <f t="shared" si="142"/>
        <v>2909.44</v>
      </c>
      <c r="G2288" s="82" t="s">
        <v>34</v>
      </c>
      <c r="H2288" s="81" t="s">
        <v>6880</v>
      </c>
      <c r="I2288" s="81" t="s">
        <v>6881</v>
      </c>
      <c r="J2288" s="81" t="s">
        <v>251</v>
      </c>
      <c r="K2288" s="81"/>
      <c r="L2288" s="81"/>
      <c r="M2288" s="81"/>
      <c r="N2288" s="81"/>
      <c r="O2288" s="82"/>
      <c r="P2288" s="81"/>
      <c r="Q2288" s="81"/>
      <c r="R2288" s="81"/>
      <c r="S2288" s="81"/>
      <c r="T2288" s="81"/>
      <c r="U2288" s="81">
        <f t="shared" si="143"/>
        <v>0</v>
      </c>
      <c r="V2288" s="81">
        <f>IFERROR(VLOOKUP(A2288,'Competitors Links &amp; Pricings'!A:G,3,0),"")</f>
        <v>2909.44</v>
      </c>
      <c r="W2288" s="81">
        <f>IFERROR(VLOOKUP(A2288,'Competitors Links &amp; Pricings'!A:G,5,0),"")</f>
        <v>2949</v>
      </c>
      <c r="X2288" s="81">
        <f>IFERROR(VLOOKUP(A2288,'Competitors Links &amp; Pricings'!A:G,7,0),"")</f>
        <v>3518.77</v>
      </c>
      <c r="Y2288" s="81">
        <f>IFERROR(VLOOKUP(A2288,'Competitors Links &amp; Pricings'!A:L,8,0),"")</f>
        <v>16</v>
      </c>
      <c r="Z2288" s="81">
        <f>IFERROR(VLOOKUP(A2288,'Competitors Links &amp; Pricings'!A:L,9,0),"")</f>
        <v>16</v>
      </c>
      <c r="AA2288" s="81">
        <f>IFERROR(VLOOKUP(A2288,'Competitors Links &amp; Pricings'!A:L,10,0),"")</f>
        <v>46</v>
      </c>
      <c r="AB2288" s="81">
        <f>IFERROR(VLOOKUP(A2288,'Competitors Links &amp; Pricings'!A:L,11,0),"")</f>
        <v>40</v>
      </c>
    </row>
    <row r="2289" spans="1:28" s="83" customFormat="1" ht="12" x14ac:dyDescent="0.25">
      <c r="A2289" s="81" t="s">
        <v>6882</v>
      </c>
      <c r="B2289" s="89">
        <v>88.98</v>
      </c>
      <c r="C2289" s="89">
        <v>108.5</v>
      </c>
      <c r="D2289" s="106">
        <f t="shared" si="140"/>
        <v>0.17990783410138245</v>
      </c>
      <c r="E2289" s="90">
        <f t="shared" si="141"/>
        <v>0</v>
      </c>
      <c r="F2289" s="90">
        <f t="shared" si="142"/>
        <v>82</v>
      </c>
      <c r="G2289" s="82" t="s">
        <v>34</v>
      </c>
      <c r="H2289" s="81" t="s">
        <v>6883</v>
      </c>
      <c r="I2289" s="81" t="s">
        <v>6884</v>
      </c>
      <c r="J2289" s="81" t="s">
        <v>135</v>
      </c>
      <c r="K2289" s="81"/>
      <c r="L2289" s="81"/>
      <c r="M2289" s="81"/>
      <c r="N2289" s="81"/>
      <c r="O2289" s="82"/>
      <c r="P2289" s="81"/>
      <c r="Q2289" s="81"/>
      <c r="R2289" s="81"/>
      <c r="S2289" s="81"/>
      <c r="T2289" s="81"/>
      <c r="U2289" s="81">
        <f t="shared" si="143"/>
        <v>0</v>
      </c>
      <c r="V2289" s="81">
        <f>IFERROR(VLOOKUP(A2289,'Competitors Links &amp; Pricings'!A:G,3,0),"")</f>
        <v>298.5</v>
      </c>
      <c r="W2289" s="81">
        <f>IFERROR(VLOOKUP(A2289,'Competitors Links &amp; Pricings'!A:G,5,0),"")</f>
        <v>117.89</v>
      </c>
      <c r="X2289" s="81">
        <f>IFERROR(VLOOKUP(A2289,'Competitors Links &amp; Pricings'!A:G,7,0),"")</f>
        <v>82</v>
      </c>
      <c r="Y2289" s="81">
        <f>IFERROR(VLOOKUP(A2289,'Competitors Links &amp; Pricings'!A:L,8,0),"")</f>
        <v>24</v>
      </c>
      <c r="Z2289" s="81">
        <f>IFERROR(VLOOKUP(A2289,'Competitors Links &amp; Pricings'!A:L,9,0),"")</f>
        <v>246</v>
      </c>
      <c r="AA2289" s="81">
        <f>IFERROR(VLOOKUP(A2289,'Competitors Links &amp; Pricings'!A:L,10,0),"")</f>
        <v>20</v>
      </c>
      <c r="AB2289" s="81">
        <f>IFERROR(VLOOKUP(A2289,'Competitors Links &amp; Pricings'!A:L,11,0),"")</f>
        <v>24</v>
      </c>
    </row>
    <row r="2290" spans="1:28" s="83" customFormat="1" ht="12" x14ac:dyDescent="0.25">
      <c r="A2290" s="81" t="s">
        <v>6885</v>
      </c>
      <c r="B2290" s="89">
        <v>2.41</v>
      </c>
      <c r="C2290" s="89">
        <v>2.75</v>
      </c>
      <c r="D2290" s="106">
        <f t="shared" si="140"/>
        <v>0.12363636363636359</v>
      </c>
      <c r="E2290" s="90">
        <f t="shared" si="141"/>
        <v>0</v>
      </c>
      <c r="F2290" s="90">
        <f t="shared" si="142"/>
        <v>2.99</v>
      </c>
      <c r="G2290" s="82" t="s">
        <v>34</v>
      </c>
      <c r="H2290" s="81" t="s">
        <v>6886</v>
      </c>
      <c r="I2290" s="81" t="s">
        <v>6887</v>
      </c>
      <c r="J2290" s="81" t="s">
        <v>135</v>
      </c>
      <c r="K2290" s="81"/>
      <c r="L2290" s="81"/>
      <c r="M2290" s="81"/>
      <c r="N2290" s="81"/>
      <c r="O2290" s="82"/>
      <c r="P2290" s="81"/>
      <c r="Q2290" s="81"/>
      <c r="R2290" s="81"/>
      <c r="S2290" s="81"/>
      <c r="T2290" s="81"/>
      <c r="U2290" s="81">
        <f t="shared" si="143"/>
        <v>0</v>
      </c>
      <c r="V2290" s="81">
        <f>IFERROR(VLOOKUP(A2290,'Competitors Links &amp; Pricings'!A:G,3,0),"")</f>
        <v>2.99</v>
      </c>
      <c r="W2290" s="81">
        <f>IFERROR(VLOOKUP(A2290,'Competitors Links &amp; Pricings'!A:G,5,0),"")</f>
        <v>3.62</v>
      </c>
      <c r="X2290" s="81">
        <f>IFERROR(VLOOKUP(A2290,'Competitors Links &amp; Pricings'!A:G,7,0),"")</f>
        <v>66.92</v>
      </c>
      <c r="Y2290" s="81">
        <f>IFERROR(VLOOKUP(A2290,'Competitors Links &amp; Pricings'!A:L,8,0),"")</f>
        <v>1.5</v>
      </c>
      <c r="Z2290" s="81">
        <f>IFERROR(VLOOKUP(A2290,'Competitors Links &amp; Pricings'!A:L,9,0),"")</f>
        <v>1.5</v>
      </c>
      <c r="AA2290" s="81">
        <f>IFERROR(VLOOKUP(A2290,'Competitors Links &amp; Pricings'!A:L,10,0),"")</f>
        <v>0.2</v>
      </c>
      <c r="AB2290" s="81">
        <f>IFERROR(VLOOKUP(A2290,'Competitors Links &amp; Pricings'!A:L,11,0),"")</f>
        <v>2.5</v>
      </c>
    </row>
    <row r="2291" spans="1:28" s="83" customFormat="1" ht="12" x14ac:dyDescent="0.25">
      <c r="A2291" s="81" t="s">
        <v>6888</v>
      </c>
      <c r="B2291" s="89">
        <v>78.45</v>
      </c>
      <c r="C2291" s="89">
        <v>96</v>
      </c>
      <c r="D2291" s="106">
        <f t="shared" si="140"/>
        <v>0.18281249999999996</v>
      </c>
      <c r="E2291" s="90">
        <f t="shared" si="141"/>
        <v>0</v>
      </c>
      <c r="F2291" s="90">
        <f t="shared" si="142"/>
        <v>83.62</v>
      </c>
      <c r="G2291" s="82" t="s">
        <v>34</v>
      </c>
      <c r="H2291" s="81" t="s">
        <v>14662</v>
      </c>
      <c r="I2291" s="81" t="s">
        <v>6889</v>
      </c>
      <c r="J2291" s="81" t="s">
        <v>135</v>
      </c>
      <c r="K2291" s="81"/>
      <c r="L2291" s="81"/>
      <c r="M2291" s="81"/>
      <c r="N2291" s="81"/>
      <c r="O2291" s="82"/>
      <c r="P2291" s="81"/>
      <c r="Q2291" s="81"/>
      <c r="R2291" s="81"/>
      <c r="S2291" s="81"/>
      <c r="T2291" s="81"/>
      <c r="U2291" s="81">
        <f t="shared" si="143"/>
        <v>0</v>
      </c>
      <c r="V2291" s="81">
        <f>IFERROR(VLOOKUP(A2291,'Competitors Links &amp; Pricings'!A:G,3,0),"")</f>
        <v>120</v>
      </c>
      <c r="W2291" s="81">
        <f>IFERROR(VLOOKUP(A2291,'Competitors Links &amp; Pricings'!A:G,5,0),"")</f>
        <v>94.14</v>
      </c>
      <c r="X2291" s="81">
        <f>IFERROR(VLOOKUP(A2291,'Competitors Links &amp; Pricings'!A:G,7,0),"")</f>
        <v>83.62</v>
      </c>
      <c r="Y2291" s="81">
        <f>IFERROR(VLOOKUP(A2291,'Competitors Links &amp; Pricings'!A:L,8,0),"")</f>
        <v>2.5</v>
      </c>
      <c r="Z2291" s="81">
        <f>IFERROR(VLOOKUP(A2291,'Competitors Links &amp; Pricings'!A:L,9,0),"")</f>
        <v>246</v>
      </c>
      <c r="AA2291" s="81">
        <f>IFERROR(VLOOKUP(A2291,'Competitors Links &amp; Pricings'!A:L,10,0),"")</f>
        <v>15</v>
      </c>
      <c r="AB2291" s="81">
        <f>IFERROR(VLOOKUP(A2291,'Competitors Links &amp; Pricings'!A:L,11,0),"")</f>
        <v>1</v>
      </c>
    </row>
    <row r="2292" spans="1:28" s="83" customFormat="1" ht="12" x14ac:dyDescent="0.25">
      <c r="A2292" s="81" t="s">
        <v>6890</v>
      </c>
      <c r="B2292" s="89">
        <v>7.35</v>
      </c>
      <c r="C2292" s="89">
        <v>8.6999999999999993</v>
      </c>
      <c r="D2292" s="106">
        <f t="shared" si="140"/>
        <v>0.15517241379310343</v>
      </c>
      <c r="E2292" s="90">
        <f t="shared" si="141"/>
        <v>0</v>
      </c>
      <c r="F2292" s="90">
        <f t="shared" si="142"/>
        <v>7</v>
      </c>
      <c r="G2292" s="82" t="s">
        <v>34</v>
      </c>
      <c r="H2292" s="81" t="s">
        <v>6891</v>
      </c>
      <c r="I2292" s="81" t="s">
        <v>6892</v>
      </c>
      <c r="J2292" s="81" t="s">
        <v>2738</v>
      </c>
      <c r="K2292" s="81"/>
      <c r="L2292" s="81"/>
      <c r="M2292" s="81"/>
      <c r="N2292" s="81"/>
      <c r="O2292" s="82"/>
      <c r="P2292" s="81"/>
      <c r="Q2292" s="81"/>
      <c r="R2292" s="81"/>
      <c r="S2292" s="81"/>
      <c r="T2292" s="81"/>
      <c r="U2292" s="81">
        <f t="shared" si="143"/>
        <v>0</v>
      </c>
      <c r="V2292" s="81">
        <f>IFERROR(VLOOKUP(A2292,'Competitors Links &amp; Pricings'!A:G,3,0),"")</f>
        <v>10.62</v>
      </c>
      <c r="W2292" s="81">
        <f>IFERROR(VLOOKUP(A2292,'Competitors Links &amp; Pricings'!A:G,5,0),"")</f>
        <v>7</v>
      </c>
      <c r="X2292" s="81">
        <f>IFERROR(VLOOKUP(A2292,'Competitors Links &amp; Pricings'!A:G,7,0),"")</f>
        <v>7.99</v>
      </c>
      <c r="Y2292" s="81">
        <f>IFERROR(VLOOKUP(A2292,'Competitors Links &amp; Pricings'!A:L,8,0),"")</f>
        <v>2</v>
      </c>
      <c r="Z2292" s="81">
        <f>IFERROR(VLOOKUP(A2292,'Competitors Links &amp; Pricings'!A:L,9,0),"")</f>
        <v>3.5</v>
      </c>
      <c r="AA2292" s="81">
        <f>IFERROR(VLOOKUP(A2292,'Competitors Links &amp; Pricings'!A:L,10,0),"")</f>
        <v>0.2</v>
      </c>
      <c r="AB2292" s="81">
        <f>IFERROR(VLOOKUP(A2292,'Competitors Links &amp; Pricings'!A:L,11,0),"")</f>
        <v>2</v>
      </c>
    </row>
    <row r="2293" spans="1:28" s="83" customFormat="1" ht="12" x14ac:dyDescent="0.25">
      <c r="A2293" s="81" t="s">
        <v>6893</v>
      </c>
      <c r="B2293" s="89">
        <v>6.65</v>
      </c>
      <c r="C2293" s="89">
        <v>8.31</v>
      </c>
      <c r="D2293" s="106">
        <f t="shared" si="140"/>
        <v>0.19975932611311673</v>
      </c>
      <c r="E2293" s="90">
        <f t="shared" si="141"/>
        <v>0</v>
      </c>
      <c r="F2293" s="90">
        <f t="shared" si="142"/>
        <v>8.81</v>
      </c>
      <c r="G2293" s="82" t="s">
        <v>34</v>
      </c>
      <c r="H2293" s="81" t="s">
        <v>6894</v>
      </c>
      <c r="I2293" s="81" t="s">
        <v>6895</v>
      </c>
      <c r="J2293" s="81" t="s">
        <v>169</v>
      </c>
      <c r="K2293" s="81"/>
      <c r="L2293" s="81"/>
      <c r="M2293" s="81"/>
      <c r="N2293" s="81"/>
      <c r="O2293" s="82"/>
      <c r="P2293" s="81"/>
      <c r="Q2293" s="81"/>
      <c r="R2293" s="81"/>
      <c r="S2293" s="81"/>
      <c r="T2293" s="81"/>
      <c r="U2293" s="81">
        <f t="shared" si="143"/>
        <v>0</v>
      </c>
      <c r="V2293" s="81">
        <f>IFERROR(VLOOKUP(A2293,'Competitors Links &amp; Pricings'!A:G,3,0),"")</f>
        <v>8.81</v>
      </c>
      <c r="W2293" s="81">
        <f>IFERROR(VLOOKUP(A2293,'Competitors Links &amp; Pricings'!A:G,5,0),"")</f>
        <v>71</v>
      </c>
      <c r="X2293" s="81">
        <f>IFERROR(VLOOKUP(A2293,'Competitors Links &amp; Pricings'!A:G,7,0),"")</f>
        <v>128</v>
      </c>
      <c r="Y2293" s="81">
        <f>IFERROR(VLOOKUP(A2293,'Competitors Links &amp; Pricings'!A:L,8,0),"")</f>
        <v>1</v>
      </c>
      <c r="Z2293" s="81">
        <f>IFERROR(VLOOKUP(A2293,'Competitors Links &amp; Pricings'!A:L,9,0),"")</f>
        <v>8.5</v>
      </c>
      <c r="AA2293" s="81">
        <f>IFERROR(VLOOKUP(A2293,'Competitors Links &amp; Pricings'!A:L,10,0),"")</f>
        <v>0.5</v>
      </c>
      <c r="AB2293" s="81">
        <f>IFERROR(VLOOKUP(A2293,'Competitors Links &amp; Pricings'!A:L,11,0),"")</f>
        <v>4.25</v>
      </c>
    </row>
    <row r="2294" spans="1:28" s="83" customFormat="1" ht="12" x14ac:dyDescent="0.25">
      <c r="A2294" s="81" t="s">
        <v>6896</v>
      </c>
      <c r="B2294" s="89">
        <v>1303.94</v>
      </c>
      <c r="C2294" s="89">
        <v>1590.81</v>
      </c>
      <c r="D2294" s="106">
        <f t="shared" si="140"/>
        <v>0.18032951766710034</v>
      </c>
      <c r="E2294" s="90">
        <f t="shared" si="141"/>
        <v>0</v>
      </c>
      <c r="F2294" s="90">
        <f t="shared" si="142"/>
        <v>1543</v>
      </c>
      <c r="G2294" s="82" t="s">
        <v>34</v>
      </c>
      <c r="H2294" s="81" t="s">
        <v>6897</v>
      </c>
      <c r="I2294" s="81" t="s">
        <v>6898</v>
      </c>
      <c r="J2294" s="81" t="s">
        <v>251</v>
      </c>
      <c r="K2294" s="81"/>
      <c r="L2294" s="81"/>
      <c r="M2294" s="81"/>
      <c r="N2294" s="81"/>
      <c r="O2294" s="82"/>
      <c r="P2294" s="81"/>
      <c r="Q2294" s="81"/>
      <c r="R2294" s="81"/>
      <c r="S2294" s="81"/>
      <c r="T2294" s="81"/>
      <c r="U2294" s="81">
        <f t="shared" si="143"/>
        <v>0</v>
      </c>
      <c r="V2294" s="81">
        <f>IFERROR(VLOOKUP(A2294,'Competitors Links &amp; Pricings'!A:G,3,0),"")</f>
        <v>1543</v>
      </c>
      <c r="W2294" s="81">
        <f>IFERROR(VLOOKUP(A2294,'Competitors Links &amp; Pricings'!A:G,5,0),"")</f>
        <v>1684.15</v>
      </c>
      <c r="X2294" s="81">
        <f>IFERROR(VLOOKUP(A2294,'Competitors Links &amp; Pricings'!A:G,7,0),"")</f>
        <v>1651.34</v>
      </c>
      <c r="Y2294" s="81">
        <f>IFERROR(VLOOKUP(A2294,'Competitors Links &amp; Pricings'!A:L,8,0),"")</f>
        <v>14.6</v>
      </c>
      <c r="Z2294" s="81">
        <f>IFERROR(VLOOKUP(A2294,'Competitors Links &amp; Pricings'!A:L,9,0),"")</f>
        <v>17.7</v>
      </c>
      <c r="AA2294" s="81">
        <f>IFERROR(VLOOKUP(A2294,'Competitors Links &amp; Pricings'!A:L,10,0),"")</f>
        <v>22</v>
      </c>
      <c r="AB2294" s="81">
        <f>IFERROR(VLOOKUP(A2294,'Competitors Links &amp; Pricings'!A:L,11,0),"")</f>
        <v>6.8</v>
      </c>
    </row>
    <row r="2295" spans="1:28" s="83" customFormat="1" ht="12" x14ac:dyDescent="0.25">
      <c r="A2295" s="81" t="s">
        <v>6900</v>
      </c>
      <c r="B2295" s="89">
        <v>3.73</v>
      </c>
      <c r="C2295" s="89">
        <v>4.3899999999999997</v>
      </c>
      <c r="D2295" s="106">
        <f t="shared" si="140"/>
        <v>0.15034168564920267</v>
      </c>
      <c r="E2295" s="90">
        <f t="shared" si="141"/>
        <v>0</v>
      </c>
      <c r="F2295" s="90">
        <f t="shared" si="142"/>
        <v>4.04</v>
      </c>
      <c r="G2295" s="82" t="s">
        <v>34</v>
      </c>
      <c r="H2295" s="81" t="s">
        <v>6901</v>
      </c>
      <c r="I2295" s="81" t="s">
        <v>6902</v>
      </c>
      <c r="J2295" s="81" t="s">
        <v>2738</v>
      </c>
      <c r="K2295" s="81"/>
      <c r="L2295" s="81"/>
      <c r="M2295" s="81"/>
      <c r="N2295" s="81"/>
      <c r="O2295" s="82"/>
      <c r="P2295" s="81"/>
      <c r="Q2295" s="81"/>
      <c r="R2295" s="81"/>
      <c r="S2295" s="81"/>
      <c r="T2295" s="81"/>
      <c r="U2295" s="81">
        <f t="shared" si="143"/>
        <v>0</v>
      </c>
      <c r="V2295" s="81">
        <f>IFERROR(VLOOKUP(A2295,'Competitors Links &amp; Pricings'!A:G,3,0),"")</f>
        <v>4.04</v>
      </c>
      <c r="W2295" s="81">
        <f>IFERROR(VLOOKUP(A2295,'Competitors Links &amp; Pricings'!A:G,5,0),"")</f>
        <v>10.97</v>
      </c>
      <c r="X2295" s="81">
        <f>IFERROR(VLOOKUP(A2295,'Competitors Links &amp; Pricings'!A:G,7,0),"")</f>
        <v>5.74</v>
      </c>
      <c r="Y2295" s="81">
        <f>IFERROR(VLOOKUP(A2295,'Competitors Links &amp; Pricings'!A:L,8,0),"")</f>
        <v>1.5</v>
      </c>
      <c r="Z2295" s="81">
        <f>IFERROR(VLOOKUP(A2295,'Competitors Links &amp; Pricings'!A:L,9,0),"")</f>
        <v>1.35</v>
      </c>
      <c r="AA2295" s="81">
        <f>IFERROR(VLOOKUP(A2295,'Competitors Links &amp; Pricings'!A:L,10,0),"")</f>
        <v>0.22</v>
      </c>
      <c r="AB2295" s="81">
        <f>IFERROR(VLOOKUP(A2295,'Competitors Links &amp; Pricings'!A:L,11,0),"")</f>
        <v>1.5</v>
      </c>
    </row>
    <row r="2296" spans="1:28" s="83" customFormat="1" ht="12" x14ac:dyDescent="0.25">
      <c r="A2296" s="81" t="s">
        <v>6903</v>
      </c>
      <c r="B2296" s="89">
        <v>1391.37</v>
      </c>
      <c r="C2296" s="89">
        <v>1830</v>
      </c>
      <c r="D2296" s="106">
        <f t="shared" si="140"/>
        <v>0.23968852459016399</v>
      </c>
      <c r="E2296" s="90">
        <f t="shared" si="141"/>
        <v>0</v>
      </c>
      <c r="F2296" s="90">
        <f t="shared" si="142"/>
        <v>855.88</v>
      </c>
      <c r="G2296" s="82" t="s">
        <v>34</v>
      </c>
      <c r="H2296" s="81" t="s">
        <v>6904</v>
      </c>
      <c r="I2296" s="81" t="s">
        <v>6905</v>
      </c>
      <c r="J2296" s="81" t="s">
        <v>251</v>
      </c>
      <c r="K2296" s="81"/>
      <c r="L2296" s="81"/>
      <c r="M2296" s="81"/>
      <c r="N2296" s="81"/>
      <c r="O2296" s="82"/>
      <c r="P2296" s="81"/>
      <c r="Q2296" s="81"/>
      <c r="R2296" s="81"/>
      <c r="S2296" s="81"/>
      <c r="T2296" s="81"/>
      <c r="U2296" s="81">
        <f t="shared" si="143"/>
        <v>0</v>
      </c>
      <c r="V2296" s="81">
        <f>IFERROR(VLOOKUP(A2296,'Competitors Links &amp; Pricings'!A:G,3,0),"")</f>
        <v>855.88</v>
      </c>
      <c r="W2296" s="81" t="str">
        <f>IFERROR(VLOOKUP(A2296,'Competitors Links &amp; Pricings'!A:G,5,0),"")</f>
        <v xml:space="preserve"> </v>
      </c>
      <c r="X2296" s="81" t="str">
        <f>IFERROR(VLOOKUP(A2296,'Competitors Links &amp; Pricings'!A:G,7,0),"")</f>
        <v xml:space="preserve"> </v>
      </c>
      <c r="Y2296" s="81">
        <f>IFERROR(VLOOKUP(A2296,'Competitors Links &amp; Pricings'!A:L,8,0),"")</f>
        <v>15.05</v>
      </c>
      <c r="Z2296" s="81">
        <f>IFERROR(VLOOKUP(A2296,'Competitors Links &amp; Pricings'!A:L,9,0),"")</f>
        <v>22.05</v>
      </c>
      <c r="AA2296" s="81">
        <f>IFERROR(VLOOKUP(A2296,'Competitors Links &amp; Pricings'!A:L,10,0),"")</f>
        <v>33</v>
      </c>
      <c r="AB2296" s="81">
        <f>IFERROR(VLOOKUP(A2296,'Competitors Links &amp; Pricings'!A:L,11,0),"")</f>
        <v>9.6300000000000008</v>
      </c>
    </row>
    <row r="2297" spans="1:28" s="83" customFormat="1" ht="12" x14ac:dyDescent="0.25">
      <c r="A2297" s="81" t="s">
        <v>6906</v>
      </c>
      <c r="B2297" s="89">
        <v>27.61</v>
      </c>
      <c r="C2297" s="89">
        <v>35.700000000000003</v>
      </c>
      <c r="D2297" s="106">
        <f t="shared" si="140"/>
        <v>0.22661064425770316</v>
      </c>
      <c r="E2297" s="90">
        <f t="shared" si="141"/>
        <v>0</v>
      </c>
      <c r="F2297" s="90">
        <f t="shared" si="142"/>
        <v>38.799999999999997</v>
      </c>
      <c r="G2297" s="82" t="s">
        <v>34</v>
      </c>
      <c r="H2297" s="81" t="s">
        <v>6907</v>
      </c>
      <c r="I2297" s="81" t="s">
        <v>6908</v>
      </c>
      <c r="J2297" s="81" t="s">
        <v>169</v>
      </c>
      <c r="K2297" s="81"/>
      <c r="L2297" s="81"/>
      <c r="M2297" s="81"/>
      <c r="N2297" s="81"/>
      <c r="O2297" s="82"/>
      <c r="P2297" s="81"/>
      <c r="Q2297" s="81"/>
      <c r="R2297" s="81"/>
      <c r="S2297" s="81"/>
      <c r="T2297" s="81"/>
      <c r="U2297" s="81">
        <f t="shared" si="143"/>
        <v>0</v>
      </c>
      <c r="V2297" s="81">
        <f>IFERROR(VLOOKUP(A2297,'Competitors Links &amp; Pricings'!A:G,3,0),"")</f>
        <v>38.799999999999997</v>
      </c>
      <c r="W2297" s="81">
        <f>IFERROR(VLOOKUP(A2297,'Competitors Links &amp; Pricings'!A:G,5,0),"")</f>
        <v>39.81</v>
      </c>
      <c r="X2297" s="81">
        <f>IFERROR(VLOOKUP(A2297,'Competitors Links &amp; Pricings'!A:G,7,0),"")</f>
        <v>39.92</v>
      </c>
      <c r="Y2297" s="81">
        <f>IFERROR(VLOOKUP(A2297,'Competitors Links &amp; Pricings'!A:L,8,0),"")</f>
        <v>4</v>
      </c>
      <c r="Z2297" s="81">
        <f>IFERROR(VLOOKUP(A2297,'Competitors Links &amp; Pricings'!A:L,9,0),"")</f>
        <v>168</v>
      </c>
      <c r="AA2297" s="81">
        <f>IFERROR(VLOOKUP(A2297,'Competitors Links &amp; Pricings'!A:L,10,0),"")</f>
        <v>7</v>
      </c>
      <c r="AB2297" s="81">
        <f>IFERROR(VLOOKUP(A2297,'Competitors Links &amp; Pricings'!A:L,11,0),"")</f>
        <v>4</v>
      </c>
    </row>
    <row r="2298" spans="1:28" s="83" customFormat="1" ht="12" x14ac:dyDescent="0.25">
      <c r="A2298" s="81" t="s">
        <v>6909</v>
      </c>
      <c r="B2298" s="89">
        <v>2973.08</v>
      </c>
      <c r="C2298" s="89">
        <v>3559</v>
      </c>
      <c r="D2298" s="106">
        <f t="shared" si="140"/>
        <v>0.16463051418937905</v>
      </c>
      <c r="E2298" s="90">
        <f t="shared" si="141"/>
        <v>0</v>
      </c>
      <c r="F2298" s="90">
        <f t="shared" si="142"/>
        <v>3469</v>
      </c>
      <c r="G2298" s="82" t="s">
        <v>60</v>
      </c>
      <c r="H2298" s="81" t="s">
        <v>6910</v>
      </c>
      <c r="I2298" s="81" t="s">
        <v>6911</v>
      </c>
      <c r="J2298" s="81" t="s">
        <v>5218</v>
      </c>
      <c r="K2298" s="81"/>
      <c r="L2298" s="81"/>
      <c r="M2298" s="81"/>
      <c r="N2298" s="81"/>
      <c r="O2298" s="82"/>
      <c r="P2298" s="81"/>
      <c r="Q2298" s="81"/>
      <c r="R2298" s="81"/>
      <c r="S2298" s="81"/>
      <c r="T2298" s="81"/>
      <c r="U2298" s="81">
        <f t="shared" si="143"/>
        <v>0</v>
      </c>
      <c r="V2298" s="81">
        <f>IFERROR(VLOOKUP(A2298,'Competitors Links &amp; Pricings'!A:G,3,0),"")</f>
        <v>3469</v>
      </c>
      <c r="W2298" s="81">
        <f>IFERROR(VLOOKUP(A2298,'Competitors Links &amp; Pricings'!A:G,5,0),"")</f>
        <v>3469</v>
      </c>
      <c r="X2298" s="81">
        <f>IFERROR(VLOOKUP(A2298,'Competitors Links &amp; Pricings'!A:G,7,0),"")</f>
        <v>3469</v>
      </c>
      <c r="Y2298" s="81">
        <f>IFERROR(VLOOKUP(A2298,'Competitors Links &amp; Pricings'!A:L,8,0),"")</f>
        <v>19.25</v>
      </c>
      <c r="Z2298" s="81">
        <f>IFERROR(VLOOKUP(A2298,'Competitors Links &amp; Pricings'!A:L,9,0),"")</f>
        <v>24.5</v>
      </c>
      <c r="AA2298" s="81">
        <f>IFERROR(VLOOKUP(A2298,'Competitors Links &amp; Pricings'!A:L,10,0),"")</f>
        <v>62.7</v>
      </c>
      <c r="AB2298" s="81">
        <f>IFERROR(VLOOKUP(A2298,'Competitors Links &amp; Pricings'!A:L,11,0),"")</f>
        <v>8</v>
      </c>
    </row>
    <row r="2299" spans="1:28" s="83" customFormat="1" ht="12" x14ac:dyDescent="0.25">
      <c r="A2299" s="81" t="s">
        <v>6912</v>
      </c>
      <c r="B2299" s="89">
        <v>5.84</v>
      </c>
      <c r="C2299" s="89">
        <v>6.45</v>
      </c>
      <c r="D2299" s="106">
        <f t="shared" ref="D2299:D2362" si="144">(C2299-B2299)/C2299</f>
        <v>9.4573643410852753E-2</v>
      </c>
      <c r="E2299" s="90">
        <f t="shared" si="141"/>
        <v>0</v>
      </c>
      <c r="F2299" s="90">
        <f t="shared" si="142"/>
        <v>7.01</v>
      </c>
      <c r="G2299" s="82" t="s">
        <v>34</v>
      </c>
      <c r="H2299" s="81" t="s">
        <v>25879</v>
      </c>
      <c r="I2299" s="81" t="s">
        <v>6913</v>
      </c>
      <c r="J2299" s="81" t="s">
        <v>5588</v>
      </c>
      <c r="K2299" s="81"/>
      <c r="L2299" s="81"/>
      <c r="M2299" s="81"/>
      <c r="N2299" s="81"/>
      <c r="O2299" s="82"/>
      <c r="P2299" s="81"/>
      <c r="Q2299" s="81"/>
      <c r="R2299" s="81"/>
      <c r="S2299" s="81"/>
      <c r="T2299" s="81"/>
      <c r="U2299" s="81">
        <f t="shared" si="143"/>
        <v>0</v>
      </c>
      <c r="V2299" s="81">
        <f>IFERROR(VLOOKUP(A2299,'Competitors Links &amp; Pricings'!A:G,3,0),"")</f>
        <v>8.61</v>
      </c>
      <c r="W2299" s="81">
        <f>IFERROR(VLOOKUP(A2299,'Competitors Links &amp; Pricings'!A:G,5,0),"")</f>
        <v>8.85</v>
      </c>
      <c r="X2299" s="81">
        <f>IFERROR(VLOOKUP(A2299,'Competitors Links &amp; Pricings'!A:G,7,0),"")</f>
        <v>7.01</v>
      </c>
      <c r="Y2299" s="81">
        <f>IFERROR(VLOOKUP(A2299,'Competitors Links &amp; Pricings'!A:L,8,0),"")</f>
        <v>1.5</v>
      </c>
      <c r="Z2299" s="81">
        <f>IFERROR(VLOOKUP(A2299,'Competitors Links &amp; Pricings'!A:L,9,0),"")</f>
        <v>5</v>
      </c>
      <c r="AA2299" s="81">
        <f>IFERROR(VLOOKUP(A2299,'Competitors Links &amp; Pricings'!A:L,10,0),"")</f>
        <v>0.5</v>
      </c>
      <c r="AB2299" s="81">
        <f>IFERROR(VLOOKUP(A2299,'Competitors Links &amp; Pricings'!A:L,11,0),"")</f>
        <v>1.5</v>
      </c>
    </row>
    <row r="2300" spans="1:28" s="92" customFormat="1" ht="12" x14ac:dyDescent="0.25">
      <c r="A2300" s="91" t="s">
        <v>6914</v>
      </c>
      <c r="B2300" s="89">
        <v>2022.11</v>
      </c>
      <c r="C2300" s="89">
        <v>2284</v>
      </c>
      <c r="D2300" s="106">
        <f t="shared" si="144"/>
        <v>0.11466287215411564</v>
      </c>
      <c r="E2300" s="90">
        <f t="shared" si="141"/>
        <v>0</v>
      </c>
      <c r="F2300" s="90">
        <f t="shared" si="142"/>
        <v>2294</v>
      </c>
      <c r="G2300" s="100" t="s">
        <v>34</v>
      </c>
      <c r="H2300" s="101" t="s">
        <v>6915</v>
      </c>
      <c r="I2300" s="101" t="s">
        <v>6916</v>
      </c>
      <c r="J2300" s="101" t="s">
        <v>251</v>
      </c>
      <c r="K2300" s="101"/>
      <c r="L2300" s="101"/>
      <c r="M2300" s="101"/>
      <c r="N2300" s="101"/>
      <c r="O2300" s="100"/>
      <c r="P2300" s="101"/>
      <c r="Q2300" s="101"/>
      <c r="R2300" s="101"/>
      <c r="S2300" s="101"/>
      <c r="T2300" s="101"/>
      <c r="U2300" s="81">
        <f t="shared" si="143"/>
        <v>0</v>
      </c>
      <c r="V2300" s="101">
        <f>IFERROR(VLOOKUP(A2300,'Competitors Links &amp; Pricings'!A:G,3,0),"")</f>
        <v>2294</v>
      </c>
      <c r="W2300" s="101">
        <f>IFERROR(VLOOKUP(A2300,'Competitors Links &amp; Pricings'!A:G,5,0),"")</f>
        <v>2622.63</v>
      </c>
      <c r="X2300" s="101">
        <f>IFERROR(VLOOKUP(A2300,'Competitors Links &amp; Pricings'!A:G,7,0),"")</f>
        <v>2419.9899999999998</v>
      </c>
      <c r="Y2300" s="101">
        <f>IFERROR(VLOOKUP(A2300,'Competitors Links &amp; Pricings'!A:L,8,0),"")</f>
        <v>10</v>
      </c>
      <c r="Z2300" s="101">
        <f>IFERROR(VLOOKUP(A2300,'Competitors Links &amp; Pricings'!A:L,9,0),"")</f>
        <v>16</v>
      </c>
      <c r="AA2300" s="101">
        <f>IFERROR(VLOOKUP(A2300,'Competitors Links &amp; Pricings'!A:L,10,0),"")</f>
        <v>89</v>
      </c>
      <c r="AB2300" s="101">
        <f>IFERROR(VLOOKUP(A2300,'Competitors Links &amp; Pricings'!A:L,11,0),"")</f>
        <v>22.5</v>
      </c>
    </row>
    <row r="2301" spans="1:28" s="92" customFormat="1" ht="12" x14ac:dyDescent="0.25">
      <c r="A2301" s="91" t="s">
        <v>6917</v>
      </c>
      <c r="B2301" s="89">
        <v>1717.11</v>
      </c>
      <c r="C2301" s="89">
        <v>1938</v>
      </c>
      <c r="D2301" s="106">
        <f t="shared" si="144"/>
        <v>0.11397832817337467</v>
      </c>
      <c r="E2301" s="90">
        <f t="shared" si="141"/>
        <v>0</v>
      </c>
      <c r="F2301" s="90">
        <f t="shared" si="142"/>
        <v>1948</v>
      </c>
      <c r="G2301" s="100" t="s">
        <v>34</v>
      </c>
      <c r="H2301" s="101" t="s">
        <v>6918</v>
      </c>
      <c r="I2301" s="101" t="s">
        <v>6919</v>
      </c>
      <c r="J2301" s="101" t="s">
        <v>251</v>
      </c>
      <c r="K2301" s="101"/>
      <c r="L2301" s="101"/>
      <c r="M2301" s="101"/>
      <c r="N2301" s="101"/>
      <c r="O2301" s="100"/>
      <c r="P2301" s="101"/>
      <c r="Q2301" s="101"/>
      <c r="R2301" s="101"/>
      <c r="S2301" s="101"/>
      <c r="T2301" s="101"/>
      <c r="U2301" s="81">
        <f t="shared" si="143"/>
        <v>0</v>
      </c>
      <c r="V2301" s="101">
        <f>IFERROR(VLOOKUP(A2301,'Competitors Links &amp; Pricings'!A:G,3,0),"")</f>
        <v>1948</v>
      </c>
      <c r="W2301" s="101">
        <f>IFERROR(VLOOKUP(A2301,'Competitors Links &amp; Pricings'!A:G,5,0),"")</f>
        <v>2225.88</v>
      </c>
      <c r="X2301" s="101">
        <f>IFERROR(VLOOKUP(A2301,'Competitors Links &amp; Pricings'!A:G,7,0),"")</f>
        <v>2330</v>
      </c>
      <c r="Y2301" s="101">
        <f>IFERROR(VLOOKUP(A2301,'Competitors Links &amp; Pricings'!A:L,8,0),"")</f>
        <v>14.6</v>
      </c>
      <c r="Z2301" s="101">
        <f>IFERROR(VLOOKUP(A2301,'Competitors Links &amp; Pricings'!A:L,9,0),"")</f>
        <v>6.8</v>
      </c>
      <c r="AA2301" s="101">
        <f>IFERROR(VLOOKUP(A2301,'Competitors Links &amp; Pricings'!A:L,10,0),"")</f>
        <v>25.1</v>
      </c>
      <c r="AB2301" s="101">
        <f>IFERROR(VLOOKUP(A2301,'Competitors Links &amp; Pricings'!A:L,11,0),"")</f>
        <v>17.7</v>
      </c>
    </row>
    <row r="2302" spans="1:28" s="83" customFormat="1" ht="12" x14ac:dyDescent="0.25">
      <c r="A2302" s="81" t="s">
        <v>6920</v>
      </c>
      <c r="B2302" s="89">
        <v>2.58</v>
      </c>
      <c r="C2302" s="89">
        <v>2.93</v>
      </c>
      <c r="D2302" s="106">
        <f t="shared" si="144"/>
        <v>0.1194539249146758</v>
      </c>
      <c r="E2302" s="90">
        <f t="shared" si="141"/>
        <v>0</v>
      </c>
      <c r="F2302" s="90">
        <f t="shared" si="142"/>
        <v>3.19</v>
      </c>
      <c r="G2302" s="82" t="s">
        <v>34</v>
      </c>
      <c r="H2302" s="81" t="s">
        <v>6921</v>
      </c>
      <c r="I2302" s="81" t="s">
        <v>6922</v>
      </c>
      <c r="J2302" s="81" t="s">
        <v>135</v>
      </c>
      <c r="K2302" s="81"/>
      <c r="L2302" s="81"/>
      <c r="M2302" s="81"/>
      <c r="N2302" s="81"/>
      <c r="O2302" s="82"/>
      <c r="P2302" s="81"/>
      <c r="Q2302" s="81"/>
      <c r="R2302" s="81"/>
      <c r="S2302" s="81"/>
      <c r="T2302" s="81"/>
      <c r="U2302" s="81">
        <f t="shared" si="143"/>
        <v>0</v>
      </c>
      <c r="V2302" s="81">
        <f>IFERROR(VLOOKUP(A2302,'Competitors Links &amp; Pricings'!A:G,3,0),"")</f>
        <v>3.19</v>
      </c>
      <c r="W2302" s="81">
        <f>IFERROR(VLOOKUP(A2302,'Competitors Links &amp; Pricings'!A:G,5,0),"")</f>
        <v>3.96</v>
      </c>
      <c r="X2302" s="81">
        <f>IFERROR(VLOOKUP(A2302,'Competitors Links &amp; Pricings'!A:G,7,0),"")</f>
        <v>3.66</v>
      </c>
      <c r="Y2302" s="81">
        <f>IFERROR(VLOOKUP(A2302,'Competitors Links &amp; Pricings'!A:L,8,0),"")</f>
        <v>2</v>
      </c>
      <c r="Z2302" s="81">
        <f>IFERROR(VLOOKUP(A2302,'Competitors Links &amp; Pricings'!A:L,9,0),"")</f>
        <v>2</v>
      </c>
      <c r="AA2302" s="81">
        <f>IFERROR(VLOOKUP(A2302,'Competitors Links &amp; Pricings'!A:L,10,0),"")</f>
        <v>0.15</v>
      </c>
      <c r="AB2302" s="81">
        <f>IFERROR(VLOOKUP(A2302,'Competitors Links &amp; Pricings'!A:L,11,0),"")</f>
        <v>3</v>
      </c>
    </row>
    <row r="2303" spans="1:28" s="83" customFormat="1" ht="12" x14ac:dyDescent="0.25">
      <c r="A2303" s="81" t="s">
        <v>6923</v>
      </c>
      <c r="B2303" s="89">
        <v>1125.43</v>
      </c>
      <c r="C2303" s="89">
        <v>1393.8</v>
      </c>
      <c r="D2303" s="106">
        <f t="shared" si="144"/>
        <v>0.19254555890371639</v>
      </c>
      <c r="E2303" s="90">
        <f t="shared" si="141"/>
        <v>0</v>
      </c>
      <c r="F2303" s="90">
        <f t="shared" si="142"/>
        <v>1360</v>
      </c>
      <c r="G2303" s="82" t="s">
        <v>34</v>
      </c>
      <c r="H2303" s="81" t="s">
        <v>6924</v>
      </c>
      <c r="I2303" s="81" t="s">
        <v>6925</v>
      </c>
      <c r="J2303" s="81" t="s">
        <v>251</v>
      </c>
      <c r="K2303" s="81"/>
      <c r="L2303" s="81"/>
      <c r="M2303" s="81"/>
      <c r="N2303" s="81"/>
      <c r="O2303" s="82"/>
      <c r="P2303" s="81"/>
      <c r="Q2303" s="81"/>
      <c r="R2303" s="81"/>
      <c r="S2303" s="81"/>
      <c r="T2303" s="81"/>
      <c r="U2303" s="81">
        <f t="shared" si="143"/>
        <v>0</v>
      </c>
      <c r="V2303" s="81">
        <f>IFERROR(VLOOKUP(A2303,'Competitors Links &amp; Pricings'!A:G,3,0),"")</f>
        <v>1360</v>
      </c>
      <c r="W2303" s="81">
        <f>IFERROR(VLOOKUP(A2303,'Competitors Links &amp; Pricings'!A:G,5,0),"")</f>
        <v>1515</v>
      </c>
      <c r="X2303" s="81">
        <f>IFERROR(VLOOKUP(A2303,'Competitors Links &amp; Pricings'!A:G,7,0),"")</f>
        <v>1604.92</v>
      </c>
      <c r="Y2303" s="81">
        <f>IFERROR(VLOOKUP(A2303,'Competitors Links &amp; Pricings'!A:L,8,0),"")</f>
        <v>15.5</v>
      </c>
      <c r="Z2303" s="81">
        <f>IFERROR(VLOOKUP(A2303,'Competitors Links &amp; Pricings'!A:L,9,0),"")</f>
        <v>22.5</v>
      </c>
      <c r="AA2303" s="81">
        <f>IFERROR(VLOOKUP(A2303,'Competitors Links &amp; Pricings'!A:L,10,0),"")</f>
        <v>24</v>
      </c>
      <c r="AB2303" s="81">
        <f>IFERROR(VLOOKUP(A2303,'Competitors Links &amp; Pricings'!A:L,11,0),"")</f>
        <v>9.75</v>
      </c>
    </row>
    <row r="2304" spans="1:28" s="83" customFormat="1" ht="12" x14ac:dyDescent="0.25">
      <c r="A2304" s="81" t="s">
        <v>6926</v>
      </c>
      <c r="B2304" s="89">
        <v>2286.6799999999998</v>
      </c>
      <c r="C2304" s="89">
        <v>2584</v>
      </c>
      <c r="D2304" s="106">
        <f t="shared" si="144"/>
        <v>0.11506191950464402</v>
      </c>
      <c r="E2304" s="90">
        <f t="shared" si="141"/>
        <v>0</v>
      </c>
      <c r="F2304" s="90">
        <f t="shared" si="142"/>
        <v>2594</v>
      </c>
      <c r="G2304" s="82" t="s">
        <v>34</v>
      </c>
      <c r="H2304" s="81" t="s">
        <v>16587</v>
      </c>
      <c r="I2304" s="81" t="s">
        <v>6927</v>
      </c>
      <c r="J2304" s="81" t="s">
        <v>251</v>
      </c>
      <c r="K2304" s="81"/>
      <c r="L2304" s="81"/>
      <c r="M2304" s="81"/>
      <c r="N2304" s="81"/>
      <c r="O2304" s="82"/>
      <c r="P2304" s="81"/>
      <c r="Q2304" s="81"/>
      <c r="R2304" s="81"/>
      <c r="S2304" s="81"/>
      <c r="T2304" s="81"/>
      <c r="U2304" s="81">
        <f t="shared" si="143"/>
        <v>0</v>
      </c>
      <c r="V2304" s="81">
        <f>IFERROR(VLOOKUP(A2304,'Competitors Links &amp; Pricings'!A:G,3,0),"")</f>
        <v>3062.65</v>
      </c>
      <c r="W2304" s="81">
        <f>IFERROR(VLOOKUP(A2304,'Competitors Links &amp; Pricings'!A:G,5,0),"")</f>
        <v>2594</v>
      </c>
      <c r="X2304" s="81">
        <f>IFERROR(VLOOKUP(A2304,'Competitors Links &amp; Pricings'!A:G,7,0),"")</f>
        <v>2594</v>
      </c>
      <c r="Y2304" s="81">
        <f>IFERROR(VLOOKUP(A2304,'Competitors Links &amp; Pricings'!A:L,8,0),"")</f>
        <v>15</v>
      </c>
      <c r="Z2304" s="81">
        <f>IFERROR(VLOOKUP(A2304,'Competitors Links &amp; Pricings'!A:L,9,0),"")</f>
        <v>22</v>
      </c>
      <c r="AA2304" s="81">
        <f>IFERROR(VLOOKUP(A2304,'Competitors Links &amp; Pricings'!A:L,10,0),"")</f>
        <v>31</v>
      </c>
      <c r="AB2304" s="81">
        <f>IFERROR(VLOOKUP(A2304,'Competitors Links &amp; Pricings'!A:L,11,0),"")</f>
        <v>10</v>
      </c>
    </row>
    <row r="2305" spans="1:28" s="92" customFormat="1" ht="12" x14ac:dyDescent="0.25">
      <c r="A2305" s="91" t="s">
        <v>6928</v>
      </c>
      <c r="B2305" s="89">
        <v>1649</v>
      </c>
      <c r="C2305" s="89">
        <v>2130</v>
      </c>
      <c r="D2305" s="106">
        <f t="shared" si="144"/>
        <v>0.22582159624413145</v>
      </c>
      <c r="E2305" s="90">
        <f t="shared" si="141"/>
        <v>0</v>
      </c>
      <c r="F2305" s="90">
        <f t="shared" si="142"/>
        <v>2230</v>
      </c>
      <c r="G2305" s="100" t="s">
        <v>34</v>
      </c>
      <c r="H2305" s="101" t="s">
        <v>6929</v>
      </c>
      <c r="I2305" s="101" t="s">
        <v>6930</v>
      </c>
      <c r="J2305" s="101" t="s">
        <v>251</v>
      </c>
      <c r="K2305" s="101"/>
      <c r="L2305" s="101"/>
      <c r="M2305" s="101"/>
      <c r="N2305" s="101"/>
      <c r="O2305" s="100"/>
      <c r="P2305" s="101"/>
      <c r="Q2305" s="101"/>
      <c r="R2305" s="101"/>
      <c r="S2305" s="101"/>
      <c r="T2305" s="101"/>
      <c r="U2305" s="81">
        <f t="shared" si="143"/>
        <v>0</v>
      </c>
      <c r="V2305" s="101">
        <f>IFERROR(VLOOKUP(A2305,'Competitors Links &amp; Pricings'!A:G,3,0),"")</f>
        <v>2230</v>
      </c>
      <c r="W2305" s="101">
        <f>IFERROR(VLOOKUP(A2305,'Competitors Links &amp; Pricings'!A:G,5,0),"")</f>
        <v>3412</v>
      </c>
      <c r="X2305" s="101">
        <f>IFERROR(VLOOKUP(A2305,'Competitors Links &amp; Pricings'!A:G,7,0),"")</f>
        <v>2598</v>
      </c>
      <c r="Y2305" s="101">
        <f>IFERROR(VLOOKUP(A2305,'Competitors Links &amp; Pricings'!A:L,8,0),"")</f>
        <v>10</v>
      </c>
      <c r="Z2305" s="101">
        <f>IFERROR(VLOOKUP(A2305,'Competitors Links &amp; Pricings'!A:L,9,0),"")</f>
        <v>16</v>
      </c>
      <c r="AA2305" s="101">
        <f>IFERROR(VLOOKUP(A2305,'Competitors Links &amp; Pricings'!A:L,10,0),"")</f>
        <v>32</v>
      </c>
      <c r="AB2305" s="101">
        <f>IFERROR(VLOOKUP(A2305,'Competitors Links &amp; Pricings'!A:L,11,0),"")</f>
        <v>22.5</v>
      </c>
    </row>
    <row r="2306" spans="1:28" s="92" customFormat="1" ht="12" x14ac:dyDescent="0.25">
      <c r="A2306" s="91" t="s">
        <v>6931</v>
      </c>
      <c r="B2306" s="89">
        <v>1099</v>
      </c>
      <c r="C2306" s="89">
        <v>1362.76</v>
      </c>
      <c r="D2306" s="106">
        <f t="shared" si="144"/>
        <v>0.19354838709677419</v>
      </c>
      <c r="E2306" s="90">
        <f t="shared" ref="E2306:E2369" si="145">MIN(K2306:T2306)</f>
        <v>0</v>
      </c>
      <c r="F2306" s="90">
        <f t="shared" ref="F2306:F2369" si="146">MIN(V2306:X2306)</f>
        <v>1483.65</v>
      </c>
      <c r="G2306" s="100" t="s">
        <v>34</v>
      </c>
      <c r="H2306" s="101" t="s">
        <v>6932</v>
      </c>
      <c r="I2306" s="101" t="s">
        <v>6933</v>
      </c>
      <c r="J2306" s="101" t="s">
        <v>251</v>
      </c>
      <c r="K2306" s="101"/>
      <c r="L2306" s="101"/>
      <c r="M2306" s="101"/>
      <c r="N2306" s="101"/>
      <c r="O2306" s="100"/>
      <c r="P2306" s="101"/>
      <c r="Q2306" s="101"/>
      <c r="R2306" s="101"/>
      <c r="S2306" s="101"/>
      <c r="T2306" s="101"/>
      <c r="U2306" s="81">
        <f t="shared" si="143"/>
        <v>0</v>
      </c>
      <c r="V2306" s="101">
        <f>IFERROR(VLOOKUP(A2306,'Competitors Links &amp; Pricings'!A:G,3,0),"")</f>
        <v>1483.65</v>
      </c>
      <c r="W2306" s="101">
        <f>IFERROR(VLOOKUP(A2306,'Competitors Links &amp; Pricings'!A:G,5,0),"")</f>
        <v>1485</v>
      </c>
      <c r="X2306" s="101">
        <f>IFERROR(VLOOKUP(A2306,'Competitors Links &amp; Pricings'!A:G,7,0),"")</f>
        <v>1483.65</v>
      </c>
      <c r="Y2306" s="101">
        <f>IFERROR(VLOOKUP(A2306,'Competitors Links &amp; Pricings'!A:L,8,0),"")</f>
        <v>16</v>
      </c>
      <c r="Z2306" s="101">
        <f>IFERROR(VLOOKUP(A2306,'Competitors Links &amp; Pricings'!A:L,9,0),"")</f>
        <v>16</v>
      </c>
      <c r="AA2306" s="101">
        <f>IFERROR(VLOOKUP(A2306,'Competitors Links &amp; Pricings'!A:L,10,0),"")</f>
        <v>69</v>
      </c>
      <c r="AB2306" s="101">
        <f>IFERROR(VLOOKUP(A2306,'Competitors Links &amp; Pricings'!A:L,11,0),"")</f>
        <v>40</v>
      </c>
    </row>
    <row r="2307" spans="1:28" s="83" customFormat="1" ht="12" x14ac:dyDescent="0.25">
      <c r="A2307" s="81" t="s">
        <v>6934</v>
      </c>
      <c r="B2307" s="89">
        <v>1500</v>
      </c>
      <c r="C2307" s="89">
        <v>1980</v>
      </c>
      <c r="D2307" s="106">
        <f t="shared" si="144"/>
        <v>0.24242424242424243</v>
      </c>
      <c r="E2307" s="90">
        <f t="shared" si="145"/>
        <v>0</v>
      </c>
      <c r="F2307" s="90">
        <f t="shared" si="146"/>
        <v>2355.71</v>
      </c>
      <c r="G2307" s="82" t="s">
        <v>34</v>
      </c>
      <c r="H2307" s="81" t="s">
        <v>6935</v>
      </c>
      <c r="I2307" s="81" t="s">
        <v>6936</v>
      </c>
      <c r="J2307" s="81" t="s">
        <v>251</v>
      </c>
      <c r="K2307" s="81"/>
      <c r="L2307" s="81"/>
      <c r="M2307" s="81"/>
      <c r="N2307" s="81"/>
      <c r="O2307" s="82"/>
      <c r="P2307" s="81"/>
      <c r="Q2307" s="81"/>
      <c r="R2307" s="81"/>
      <c r="S2307" s="81"/>
      <c r="T2307" s="81"/>
      <c r="U2307" s="81">
        <f t="shared" ref="U2307:U2370" si="147">COUNTIF(K2307:T2307,"&gt;0")</f>
        <v>0</v>
      </c>
      <c r="V2307" s="81">
        <f>IFERROR(VLOOKUP(A2307,'Competitors Links &amp; Pricings'!A:G,3,0),"")</f>
        <v>2978.76</v>
      </c>
      <c r="W2307" s="81">
        <f>IFERROR(VLOOKUP(A2307,'Competitors Links &amp; Pricings'!A:G,5,0),"")</f>
        <v>3986.99</v>
      </c>
      <c r="X2307" s="81">
        <f>IFERROR(VLOOKUP(A2307,'Competitors Links &amp; Pricings'!A:G,7,0),"")</f>
        <v>2355.71</v>
      </c>
      <c r="Y2307" s="81">
        <f>IFERROR(VLOOKUP(A2307,'Competitors Links &amp; Pricings'!A:L,8,0),"")</f>
        <v>13.75</v>
      </c>
      <c r="Z2307" s="81">
        <f>IFERROR(VLOOKUP(A2307,'Competitors Links &amp; Pricings'!A:L,9,0),"")</f>
        <v>15</v>
      </c>
      <c r="AA2307" s="81">
        <f>IFERROR(VLOOKUP(A2307,'Competitors Links &amp; Pricings'!A:L,10,0),"")</f>
        <v>89</v>
      </c>
      <c r="AB2307" s="81">
        <f>IFERROR(VLOOKUP(A2307,'Competitors Links &amp; Pricings'!A:L,11,0),"")</f>
        <v>40</v>
      </c>
    </row>
    <row r="2308" spans="1:28" s="92" customFormat="1" ht="12" x14ac:dyDescent="0.25">
      <c r="A2308" s="91" t="s">
        <v>6937</v>
      </c>
      <c r="B2308" s="89">
        <v>1452.81</v>
      </c>
      <c r="C2308" s="89">
        <v>1810</v>
      </c>
      <c r="D2308" s="106">
        <f t="shared" si="144"/>
        <v>0.19734254143646413</v>
      </c>
      <c r="E2308" s="90">
        <f t="shared" si="145"/>
        <v>0</v>
      </c>
      <c r="F2308" s="90">
        <f t="shared" si="146"/>
        <v>1680</v>
      </c>
      <c r="G2308" s="100" t="s">
        <v>527</v>
      </c>
      <c r="H2308" s="101" t="s">
        <v>6938</v>
      </c>
      <c r="I2308" s="101" t="s">
        <v>6939</v>
      </c>
      <c r="J2308" s="101" t="s">
        <v>1523</v>
      </c>
      <c r="K2308" s="101"/>
      <c r="L2308" s="101"/>
      <c r="M2308" s="101"/>
      <c r="N2308" s="101"/>
      <c r="O2308" s="100"/>
      <c r="P2308" s="101"/>
      <c r="Q2308" s="101"/>
      <c r="R2308" s="101"/>
      <c r="S2308" s="101"/>
      <c r="T2308" s="101"/>
      <c r="U2308" s="81">
        <f t="shared" si="147"/>
        <v>0</v>
      </c>
      <c r="V2308" s="101">
        <f>IFERROR(VLOOKUP(A2308,'Competitors Links &amp; Pricings'!A:G,3,0),"")</f>
        <v>1945</v>
      </c>
      <c r="W2308" s="101">
        <f>IFERROR(VLOOKUP(A2308,'Competitors Links &amp; Pricings'!A:G,5,0),"")</f>
        <v>1680</v>
      </c>
      <c r="X2308" s="101">
        <f>IFERROR(VLOOKUP(A2308,'Competitors Links &amp; Pricings'!A:G,7,0),"")</f>
        <v>1706</v>
      </c>
      <c r="Y2308" s="101">
        <f>IFERROR(VLOOKUP(A2308,'Competitors Links &amp; Pricings'!A:L,8,0),"")</f>
        <v>23.5</v>
      </c>
      <c r="Z2308" s="101">
        <f>IFERROR(VLOOKUP(A2308,'Competitors Links &amp; Pricings'!A:L,9,0),"")</f>
        <v>31</v>
      </c>
      <c r="AA2308" s="101">
        <f>IFERROR(VLOOKUP(A2308,'Competitors Links &amp; Pricings'!A:L,10,0),"")</f>
        <v>44</v>
      </c>
      <c r="AB2308" s="101">
        <f>IFERROR(VLOOKUP(A2308,'Competitors Links &amp; Pricings'!A:L,11,0),"")</f>
        <v>11.5</v>
      </c>
    </row>
    <row r="2309" spans="1:28" s="83" customFormat="1" ht="12" x14ac:dyDescent="0.25">
      <c r="A2309" s="81" t="s">
        <v>6940</v>
      </c>
      <c r="B2309" s="89">
        <v>1151.6099999999999</v>
      </c>
      <c r="C2309" s="89">
        <v>1520</v>
      </c>
      <c r="D2309" s="106">
        <f t="shared" si="144"/>
        <v>0.24236184210526324</v>
      </c>
      <c r="E2309" s="90">
        <f t="shared" si="145"/>
        <v>0</v>
      </c>
      <c r="F2309" s="90">
        <f t="shared" si="146"/>
        <v>1535.48</v>
      </c>
      <c r="G2309" s="82" t="s">
        <v>34</v>
      </c>
      <c r="H2309" s="81" t="s">
        <v>6941</v>
      </c>
      <c r="I2309" s="81" t="s">
        <v>6942</v>
      </c>
      <c r="J2309" s="81" t="s">
        <v>1523</v>
      </c>
      <c r="K2309" s="81"/>
      <c r="L2309" s="81"/>
      <c r="M2309" s="81"/>
      <c r="N2309" s="81"/>
      <c r="O2309" s="82"/>
      <c r="P2309" s="81"/>
      <c r="Q2309" s="81"/>
      <c r="R2309" s="81"/>
      <c r="S2309" s="81"/>
      <c r="T2309" s="81"/>
      <c r="U2309" s="81">
        <f t="shared" si="147"/>
        <v>0</v>
      </c>
      <c r="V2309" s="81">
        <f>IFERROR(VLOOKUP(A2309,'Competitors Links &amp; Pricings'!A:G,3,0),"")</f>
        <v>1535.48</v>
      </c>
      <c r="W2309" s="81">
        <f>IFERROR(VLOOKUP(A2309,'Competitors Links &amp; Pricings'!A:G,5,0),"")</f>
        <v>1611</v>
      </c>
      <c r="X2309" s="81" t="str">
        <f>IFERROR(VLOOKUP(A2309,'Competitors Links &amp; Pricings'!A:G,7,0),"")</f>
        <v xml:space="preserve"> </v>
      </c>
      <c r="Y2309" s="81">
        <f>IFERROR(VLOOKUP(A2309,'Competitors Links &amp; Pricings'!A:L,8,0),"")</f>
        <v>21.1</v>
      </c>
      <c r="Z2309" s="81">
        <f>IFERROR(VLOOKUP(A2309,'Competitors Links &amp; Pricings'!A:L,9,0),"")</f>
        <v>7.8</v>
      </c>
      <c r="AA2309" s="81">
        <f>IFERROR(VLOOKUP(A2309,'Competitors Links &amp; Pricings'!A:L,10,0),"")</f>
        <v>67</v>
      </c>
      <c r="AB2309" s="81">
        <f>IFERROR(VLOOKUP(A2309,'Competitors Links &amp; Pricings'!A:L,11,0),"")</f>
        <v>28.5</v>
      </c>
    </row>
    <row r="2310" spans="1:28" s="83" customFormat="1" ht="12" x14ac:dyDescent="0.25">
      <c r="A2310" s="81" t="s">
        <v>6943</v>
      </c>
      <c r="B2310" s="89">
        <v>2292.5</v>
      </c>
      <c r="C2310" s="89">
        <v>2649.6</v>
      </c>
      <c r="D2310" s="106">
        <f t="shared" si="144"/>
        <v>0.13477506038647341</v>
      </c>
      <c r="E2310" s="90">
        <f t="shared" si="145"/>
        <v>0</v>
      </c>
      <c r="F2310" s="90">
        <f t="shared" si="146"/>
        <v>2724</v>
      </c>
      <c r="G2310" s="82" t="s">
        <v>34</v>
      </c>
      <c r="H2310" s="81" t="s">
        <v>6944</v>
      </c>
      <c r="I2310" s="81" t="s">
        <v>6945</v>
      </c>
      <c r="J2310" s="81" t="s">
        <v>251</v>
      </c>
      <c r="K2310" s="81"/>
      <c r="L2310" s="81"/>
      <c r="M2310" s="81"/>
      <c r="N2310" s="81"/>
      <c r="O2310" s="82"/>
      <c r="P2310" s="81"/>
      <c r="Q2310" s="81"/>
      <c r="R2310" s="81"/>
      <c r="S2310" s="81"/>
      <c r="T2310" s="81"/>
      <c r="U2310" s="81">
        <f t="shared" si="147"/>
        <v>0</v>
      </c>
      <c r="V2310" s="81">
        <f>IFERROR(VLOOKUP(A2310,'Competitors Links &amp; Pricings'!A:G,3,0),"")</f>
        <v>2724</v>
      </c>
      <c r="W2310" s="81">
        <f>IFERROR(VLOOKUP(A2310,'Competitors Links &amp; Pricings'!A:G,5,0),"")</f>
        <v>3251.03</v>
      </c>
      <c r="X2310" s="81">
        <f>IFERROR(VLOOKUP(A2310,'Competitors Links &amp; Pricings'!A:G,7,0),"")</f>
        <v>2880</v>
      </c>
      <c r="Y2310" s="81">
        <f>IFERROR(VLOOKUP(A2310,'Competitors Links &amp; Pricings'!A:L,8,0),"")</f>
        <v>15.75</v>
      </c>
      <c r="Z2310" s="81">
        <f>IFERROR(VLOOKUP(A2310,'Competitors Links &amp; Pricings'!A:L,9,0),"")</f>
        <v>23.08</v>
      </c>
      <c r="AA2310" s="81">
        <f>IFERROR(VLOOKUP(A2310,'Competitors Links &amp; Pricings'!A:L,10,0),"")</f>
        <v>46.2</v>
      </c>
      <c r="AB2310" s="81">
        <f>IFERROR(VLOOKUP(A2310,'Competitors Links &amp; Pricings'!A:L,11,0),"")</f>
        <v>11.03</v>
      </c>
    </row>
    <row r="2311" spans="1:28" s="83" customFormat="1" ht="12" x14ac:dyDescent="0.25">
      <c r="A2311" s="81" t="s">
        <v>6946</v>
      </c>
      <c r="B2311" s="89">
        <v>1718.72</v>
      </c>
      <c r="C2311" s="89">
        <v>1952.24</v>
      </c>
      <c r="D2311" s="106">
        <f t="shared" si="144"/>
        <v>0.11961644060156537</v>
      </c>
      <c r="E2311" s="90">
        <f t="shared" si="145"/>
        <v>0</v>
      </c>
      <c r="F2311" s="90">
        <f t="shared" si="146"/>
        <v>2123</v>
      </c>
      <c r="G2311" s="82" t="s">
        <v>34</v>
      </c>
      <c r="H2311" s="81" t="s">
        <v>6947</v>
      </c>
      <c r="I2311" s="81" t="s">
        <v>6948</v>
      </c>
      <c r="J2311" s="81" t="s">
        <v>251</v>
      </c>
      <c r="K2311" s="81"/>
      <c r="L2311" s="81"/>
      <c r="M2311" s="81"/>
      <c r="N2311" s="81"/>
      <c r="O2311" s="82"/>
      <c r="P2311" s="81"/>
      <c r="Q2311" s="81"/>
      <c r="R2311" s="81"/>
      <c r="S2311" s="81"/>
      <c r="T2311" s="81"/>
      <c r="U2311" s="81">
        <f t="shared" si="147"/>
        <v>0</v>
      </c>
      <c r="V2311" s="81">
        <f>IFERROR(VLOOKUP(A2311,'Competitors Links &amp; Pricings'!A:G,3,0),"")</f>
        <v>2123</v>
      </c>
      <c r="W2311" s="81">
        <f>IFERROR(VLOOKUP(A2311,'Competitors Links &amp; Pricings'!A:G,5,0),"")</f>
        <v>2427.17</v>
      </c>
      <c r="X2311" s="81">
        <f>IFERROR(VLOOKUP(A2311,'Competitors Links &amp; Pricings'!A:G,7,0),"")</f>
        <v>2370</v>
      </c>
      <c r="Y2311" s="81">
        <f>IFERROR(VLOOKUP(A2311,'Competitors Links &amp; Pricings'!A:L,8,0),"")</f>
        <v>10</v>
      </c>
      <c r="Z2311" s="81">
        <f>IFERROR(VLOOKUP(A2311,'Competitors Links &amp; Pricings'!A:L,9,0),"")</f>
        <v>16</v>
      </c>
      <c r="AA2311" s="81">
        <f>IFERROR(VLOOKUP(A2311,'Competitors Links &amp; Pricings'!A:L,10,0),"")</f>
        <v>32</v>
      </c>
      <c r="AB2311" s="81">
        <f>IFERROR(VLOOKUP(A2311,'Competitors Links &amp; Pricings'!A:L,11,0),"")</f>
        <v>22.5</v>
      </c>
    </row>
    <row r="2312" spans="1:28" s="83" customFormat="1" ht="12" x14ac:dyDescent="0.25">
      <c r="A2312" s="81" t="s">
        <v>6949</v>
      </c>
      <c r="B2312" s="89">
        <v>2010.57</v>
      </c>
      <c r="C2312" s="89">
        <v>2557.77</v>
      </c>
      <c r="D2312" s="106">
        <f t="shared" si="144"/>
        <v>0.21393635862489593</v>
      </c>
      <c r="E2312" s="90">
        <f t="shared" si="145"/>
        <v>0</v>
      </c>
      <c r="F2312" s="90">
        <f t="shared" si="146"/>
        <v>2431</v>
      </c>
      <c r="G2312" s="82" t="s">
        <v>34</v>
      </c>
      <c r="H2312" s="81" t="s">
        <v>6950</v>
      </c>
      <c r="I2312" s="81" t="s">
        <v>6951</v>
      </c>
      <c r="J2312" s="81" t="s">
        <v>251</v>
      </c>
      <c r="K2312" s="81"/>
      <c r="L2312" s="81"/>
      <c r="M2312" s="81"/>
      <c r="N2312" s="81"/>
      <c r="O2312" s="82"/>
      <c r="P2312" s="81"/>
      <c r="Q2312" s="81"/>
      <c r="R2312" s="81"/>
      <c r="S2312" s="81"/>
      <c r="T2312" s="81"/>
      <c r="U2312" s="81">
        <f t="shared" si="147"/>
        <v>0</v>
      </c>
      <c r="V2312" s="81">
        <f>IFERROR(VLOOKUP(A2312,'Competitors Links &amp; Pricings'!A:G,3,0),"")</f>
        <v>2431</v>
      </c>
      <c r="W2312" s="81">
        <f>IFERROR(VLOOKUP(A2312,'Competitors Links &amp; Pricings'!A:G,5,0),"")</f>
        <v>2780.19</v>
      </c>
      <c r="X2312" s="81">
        <f>IFERROR(VLOOKUP(A2312,'Competitors Links &amp; Pricings'!A:G,7,0),"")</f>
        <v>3100</v>
      </c>
      <c r="Y2312" s="81">
        <f>IFERROR(VLOOKUP(A2312,'Competitors Links &amp; Pricings'!A:L,8,0),"")</f>
        <v>15</v>
      </c>
      <c r="Z2312" s="81">
        <f>IFERROR(VLOOKUP(A2312,'Competitors Links &amp; Pricings'!A:L,9,0),"")</f>
        <v>22</v>
      </c>
      <c r="AA2312" s="81">
        <f>IFERROR(VLOOKUP(A2312,'Competitors Links &amp; Pricings'!A:L,10,0),"")</f>
        <v>31</v>
      </c>
      <c r="AB2312" s="81">
        <f>IFERROR(VLOOKUP(A2312,'Competitors Links &amp; Pricings'!A:L,11,0),"")</f>
        <v>10</v>
      </c>
    </row>
    <row r="2313" spans="1:28" s="83" customFormat="1" ht="12" x14ac:dyDescent="0.25">
      <c r="A2313" s="81" t="s">
        <v>6952</v>
      </c>
      <c r="B2313" s="89">
        <v>2652.06</v>
      </c>
      <c r="C2313" s="89">
        <v>2999</v>
      </c>
      <c r="D2313" s="106">
        <f t="shared" si="144"/>
        <v>0.11568522840946985</v>
      </c>
      <c r="E2313" s="90">
        <f t="shared" si="145"/>
        <v>0</v>
      </c>
      <c r="F2313" s="90">
        <f t="shared" si="146"/>
        <v>3009</v>
      </c>
      <c r="G2313" s="82" t="s">
        <v>34</v>
      </c>
      <c r="H2313" s="81" t="s">
        <v>6953</v>
      </c>
      <c r="I2313" s="81" t="s">
        <v>6954</v>
      </c>
      <c r="J2313" s="81" t="s">
        <v>251</v>
      </c>
      <c r="K2313" s="81"/>
      <c r="L2313" s="81"/>
      <c r="M2313" s="81"/>
      <c r="N2313" s="81"/>
      <c r="O2313" s="82"/>
      <c r="P2313" s="81"/>
      <c r="Q2313" s="81"/>
      <c r="R2313" s="81"/>
      <c r="S2313" s="81"/>
      <c r="T2313" s="81"/>
      <c r="U2313" s="81">
        <f t="shared" si="147"/>
        <v>0</v>
      </c>
      <c r="V2313" s="81">
        <f>IFERROR(VLOOKUP(A2313,'Competitors Links &amp; Pricings'!A:G,3,0),"")</f>
        <v>3009</v>
      </c>
      <c r="W2313" s="81">
        <f>IFERROR(VLOOKUP(A2313,'Competitors Links &amp; Pricings'!A:G,5,0),"")</f>
        <v>3548.7</v>
      </c>
      <c r="X2313" s="81">
        <f>IFERROR(VLOOKUP(A2313,'Competitors Links &amp; Pricings'!A:G,7,0),"")</f>
        <v>3350</v>
      </c>
      <c r="Y2313" s="81">
        <f>IFERROR(VLOOKUP(A2313,'Competitors Links &amp; Pricings'!A:L,8,0),"")</f>
        <v>14.6</v>
      </c>
      <c r="Z2313" s="81">
        <f>IFERROR(VLOOKUP(A2313,'Competitors Links &amp; Pricings'!A:L,9,0),"")</f>
        <v>6.8</v>
      </c>
      <c r="AA2313" s="81">
        <f>IFERROR(VLOOKUP(A2313,'Competitors Links &amp; Pricings'!A:L,10,0),"")</f>
        <v>26.2</v>
      </c>
      <c r="AB2313" s="81">
        <f>IFERROR(VLOOKUP(A2313,'Competitors Links &amp; Pricings'!A:L,11,0),"")</f>
        <v>17.7</v>
      </c>
    </row>
    <row r="2314" spans="1:28" s="83" customFormat="1" ht="12" x14ac:dyDescent="0.25">
      <c r="A2314" s="81" t="s">
        <v>6955</v>
      </c>
      <c r="B2314" s="89">
        <v>1432.25</v>
      </c>
      <c r="C2314" s="89">
        <v>1656</v>
      </c>
      <c r="D2314" s="106">
        <f t="shared" si="144"/>
        <v>0.1351147342995169</v>
      </c>
      <c r="E2314" s="90">
        <f t="shared" si="145"/>
        <v>0</v>
      </c>
      <c r="F2314" s="90">
        <f t="shared" si="146"/>
        <v>1730</v>
      </c>
      <c r="G2314" s="82" t="s">
        <v>34</v>
      </c>
      <c r="H2314" s="81" t="s">
        <v>6956</v>
      </c>
      <c r="I2314" s="81" t="s">
        <v>6957</v>
      </c>
      <c r="J2314" s="81" t="s">
        <v>251</v>
      </c>
      <c r="K2314" s="81"/>
      <c r="L2314" s="81"/>
      <c r="M2314" s="81"/>
      <c r="N2314" s="81"/>
      <c r="O2314" s="82"/>
      <c r="P2314" s="81"/>
      <c r="Q2314" s="81"/>
      <c r="R2314" s="81"/>
      <c r="S2314" s="81"/>
      <c r="T2314" s="81"/>
      <c r="U2314" s="81">
        <f t="shared" si="147"/>
        <v>0</v>
      </c>
      <c r="V2314" s="81">
        <f>IFERROR(VLOOKUP(A2314,'Competitors Links &amp; Pricings'!A:G,3,0),"")</f>
        <v>1730</v>
      </c>
      <c r="W2314" s="81">
        <f>IFERROR(VLOOKUP(A2314,'Competitors Links &amp; Pricings'!A:G,5,0),"")</f>
        <v>1800</v>
      </c>
      <c r="X2314" s="81">
        <f>IFERROR(VLOOKUP(A2314,'Competitors Links &amp; Pricings'!A:G,7,0),"")</f>
        <v>2031.1</v>
      </c>
      <c r="Y2314" s="81">
        <f>IFERROR(VLOOKUP(A2314,'Competitors Links &amp; Pricings'!A:L,8,0),"")</f>
        <v>15.5</v>
      </c>
      <c r="Z2314" s="81">
        <f>IFERROR(VLOOKUP(A2314,'Competitors Links &amp; Pricings'!A:L,9,0),"")</f>
        <v>22.5</v>
      </c>
      <c r="AA2314" s="81">
        <f>IFERROR(VLOOKUP(A2314,'Competitors Links &amp; Pricings'!A:L,10,0),"")</f>
        <v>28</v>
      </c>
      <c r="AB2314" s="81">
        <f>IFERROR(VLOOKUP(A2314,'Competitors Links &amp; Pricings'!A:L,11,0),"")</f>
        <v>8.75</v>
      </c>
    </row>
    <row r="2315" spans="1:28" s="83" customFormat="1" ht="12" x14ac:dyDescent="0.25">
      <c r="A2315" s="81" t="s">
        <v>6958</v>
      </c>
      <c r="B2315" s="89">
        <v>1520.53</v>
      </c>
      <c r="C2315" s="89">
        <v>1855.05</v>
      </c>
      <c r="D2315" s="106">
        <f t="shared" si="144"/>
        <v>0.18032937117597908</v>
      </c>
      <c r="E2315" s="90">
        <f t="shared" si="145"/>
        <v>0</v>
      </c>
      <c r="F2315" s="90">
        <f t="shared" si="146"/>
        <v>1747</v>
      </c>
      <c r="G2315" s="82" t="s">
        <v>34</v>
      </c>
      <c r="H2315" s="81" t="s">
        <v>6959</v>
      </c>
      <c r="I2315" s="81" t="s">
        <v>6960</v>
      </c>
      <c r="J2315" s="81" t="s">
        <v>251</v>
      </c>
      <c r="K2315" s="81"/>
      <c r="L2315" s="81"/>
      <c r="M2315" s="81"/>
      <c r="N2315" s="81"/>
      <c r="O2315" s="82"/>
      <c r="P2315" s="81"/>
      <c r="Q2315" s="81"/>
      <c r="R2315" s="81"/>
      <c r="S2315" s="81"/>
      <c r="T2315" s="81"/>
      <c r="U2315" s="81">
        <f t="shared" si="147"/>
        <v>0</v>
      </c>
      <c r="V2315" s="81">
        <f>IFERROR(VLOOKUP(A2315,'Competitors Links &amp; Pricings'!A:G,3,0),"")</f>
        <v>1860</v>
      </c>
      <c r="W2315" s="81">
        <f>IFERROR(VLOOKUP(A2315,'Competitors Links &amp; Pricings'!A:G,5,0),"")</f>
        <v>1799</v>
      </c>
      <c r="X2315" s="81">
        <f>IFERROR(VLOOKUP(A2315,'Competitors Links &amp; Pricings'!A:G,7,0),"")</f>
        <v>1747</v>
      </c>
      <c r="Y2315" s="81">
        <f>IFERROR(VLOOKUP(A2315,'Competitors Links &amp; Pricings'!A:L,8,0),"")</f>
        <v>15.05</v>
      </c>
      <c r="Z2315" s="81">
        <f>IFERROR(VLOOKUP(A2315,'Competitors Links &amp; Pricings'!A:L,9,0),"")</f>
        <v>22.06</v>
      </c>
      <c r="AA2315" s="81">
        <f>IFERROR(VLOOKUP(A2315,'Competitors Links &amp; Pricings'!A:L,10,0),"")</f>
        <v>30.5</v>
      </c>
      <c r="AB2315" s="81">
        <f>IFERROR(VLOOKUP(A2315,'Competitors Links &amp; Pricings'!A:L,11,0),"")</f>
        <v>10</v>
      </c>
    </row>
    <row r="2316" spans="1:28" s="83" customFormat="1" ht="12" x14ac:dyDescent="0.25">
      <c r="A2316" s="81" t="s">
        <v>6961</v>
      </c>
      <c r="B2316" s="89">
        <v>1718.72</v>
      </c>
      <c r="C2316" s="89">
        <v>2253.38</v>
      </c>
      <c r="D2316" s="106">
        <f t="shared" si="144"/>
        <v>0.2372702340484073</v>
      </c>
      <c r="E2316" s="90">
        <f t="shared" si="145"/>
        <v>0</v>
      </c>
      <c r="F2316" s="90">
        <f t="shared" si="146"/>
        <v>2076</v>
      </c>
      <c r="G2316" s="82" t="s">
        <v>34</v>
      </c>
      <c r="H2316" s="81" t="s">
        <v>6962</v>
      </c>
      <c r="I2316" s="81" t="s">
        <v>6963</v>
      </c>
      <c r="J2316" s="81" t="s">
        <v>251</v>
      </c>
      <c r="K2316" s="81"/>
      <c r="L2316" s="81"/>
      <c r="M2316" s="81"/>
      <c r="N2316" s="81"/>
      <c r="O2316" s="82"/>
      <c r="P2316" s="81"/>
      <c r="Q2316" s="81"/>
      <c r="R2316" s="81"/>
      <c r="S2316" s="81"/>
      <c r="T2316" s="81"/>
      <c r="U2316" s="81">
        <f t="shared" si="147"/>
        <v>0</v>
      </c>
      <c r="V2316" s="81">
        <f>IFERROR(VLOOKUP(A2316,'Competitors Links &amp; Pricings'!A:G,3,0),"")</f>
        <v>2076</v>
      </c>
      <c r="W2316" s="81">
        <f>IFERROR(VLOOKUP(A2316,'Competitors Links &amp; Pricings'!A:G,5,0),"")</f>
        <v>2449.33</v>
      </c>
      <c r="X2316" s="81">
        <f>IFERROR(VLOOKUP(A2316,'Competitors Links &amp; Pricings'!A:G,7,0),"")</f>
        <v>2658.76</v>
      </c>
      <c r="Y2316" s="81">
        <f>IFERROR(VLOOKUP(A2316,'Competitors Links &amp; Pricings'!A:L,8,0),"")</f>
        <v>10</v>
      </c>
      <c r="Z2316" s="81">
        <f>IFERROR(VLOOKUP(A2316,'Competitors Links &amp; Pricings'!A:L,9,0),"")</f>
        <v>16</v>
      </c>
      <c r="AA2316" s="81">
        <f>IFERROR(VLOOKUP(A2316,'Competitors Links &amp; Pricings'!A:L,10,0),"")</f>
        <v>32</v>
      </c>
      <c r="AB2316" s="81">
        <f>IFERROR(VLOOKUP(A2316,'Competitors Links &amp; Pricings'!A:L,11,0),"")</f>
        <v>22.5</v>
      </c>
    </row>
    <row r="2317" spans="1:28" s="83" customFormat="1" ht="12" x14ac:dyDescent="0.25">
      <c r="A2317" s="81" t="s">
        <v>6964</v>
      </c>
      <c r="B2317" s="89">
        <v>43.47</v>
      </c>
      <c r="C2317" s="89">
        <v>56.03</v>
      </c>
      <c r="D2317" s="106">
        <f t="shared" si="144"/>
        <v>0.22416562555773697</v>
      </c>
      <c r="E2317" s="90">
        <f t="shared" si="145"/>
        <v>0</v>
      </c>
      <c r="F2317" s="90">
        <f t="shared" si="146"/>
        <v>52.16</v>
      </c>
      <c r="G2317" s="82" t="s">
        <v>34</v>
      </c>
      <c r="H2317" s="81" t="s">
        <v>6965</v>
      </c>
      <c r="I2317" s="81" t="s">
        <v>6966</v>
      </c>
      <c r="J2317" s="81" t="s">
        <v>135</v>
      </c>
      <c r="K2317" s="81"/>
      <c r="L2317" s="81"/>
      <c r="M2317" s="81"/>
      <c r="N2317" s="81"/>
      <c r="O2317" s="82"/>
      <c r="P2317" s="81"/>
      <c r="Q2317" s="81"/>
      <c r="R2317" s="81"/>
      <c r="S2317" s="81"/>
      <c r="T2317" s="81"/>
      <c r="U2317" s="81">
        <f t="shared" si="147"/>
        <v>0</v>
      </c>
      <c r="V2317" s="81">
        <f>IFERROR(VLOOKUP(A2317,'Competitors Links &amp; Pricings'!A:G,3,0),"")</f>
        <v>52.16</v>
      </c>
      <c r="W2317" s="81">
        <f>IFERROR(VLOOKUP(A2317,'Competitors Links &amp; Pricings'!A:G,5,0),"")</f>
        <v>59</v>
      </c>
      <c r="X2317" s="81">
        <f>IFERROR(VLOOKUP(A2317,'Competitors Links &amp; Pricings'!A:G,7,0),"")</f>
        <v>58</v>
      </c>
      <c r="Y2317" s="81">
        <f>IFERROR(VLOOKUP(A2317,'Competitors Links &amp; Pricings'!A:L,8,0),"")</f>
        <v>0.75</v>
      </c>
      <c r="Z2317" s="81">
        <f>IFERROR(VLOOKUP(A2317,'Competitors Links &amp; Pricings'!A:L,9,0),"")</f>
        <v>168</v>
      </c>
      <c r="AA2317" s="81">
        <f>IFERROR(VLOOKUP(A2317,'Competitors Links &amp; Pricings'!A:L,10,0),"")</f>
        <v>10.5</v>
      </c>
      <c r="AB2317" s="81">
        <f>IFERROR(VLOOKUP(A2317,'Competitors Links &amp; Pricings'!A:L,11,0),"")</f>
        <v>2.5</v>
      </c>
    </row>
    <row r="2318" spans="1:28" s="83" customFormat="1" ht="12" x14ac:dyDescent="0.25">
      <c r="A2318" s="81" t="s">
        <v>6967</v>
      </c>
      <c r="B2318" s="89">
        <v>7.46</v>
      </c>
      <c r="C2318" s="89">
        <v>9.75</v>
      </c>
      <c r="D2318" s="106">
        <f t="shared" si="144"/>
        <v>0.23487179487179488</v>
      </c>
      <c r="E2318" s="90">
        <f t="shared" si="145"/>
        <v>0</v>
      </c>
      <c r="F2318" s="90">
        <f t="shared" si="146"/>
        <v>9.8699999999999992</v>
      </c>
      <c r="G2318" s="82" t="s">
        <v>34</v>
      </c>
      <c r="H2318" s="81" t="s">
        <v>6968</v>
      </c>
      <c r="I2318" s="81" t="s">
        <v>6969</v>
      </c>
      <c r="J2318" s="81" t="s">
        <v>169</v>
      </c>
      <c r="K2318" s="81"/>
      <c r="L2318" s="81"/>
      <c r="M2318" s="81"/>
      <c r="N2318" s="81"/>
      <c r="O2318" s="82"/>
      <c r="P2318" s="81"/>
      <c r="Q2318" s="81"/>
      <c r="R2318" s="81"/>
      <c r="S2318" s="81"/>
      <c r="T2318" s="81"/>
      <c r="U2318" s="81">
        <f t="shared" si="147"/>
        <v>0</v>
      </c>
      <c r="V2318" s="81">
        <f>IFERROR(VLOOKUP(A2318,'Competitors Links &amp; Pricings'!A:G,3,0),"")</f>
        <v>9.8699999999999992</v>
      </c>
      <c r="W2318" s="81">
        <f>IFERROR(VLOOKUP(A2318,'Competitors Links &amp; Pricings'!A:G,5,0),"")</f>
        <v>10.6</v>
      </c>
      <c r="X2318" s="81">
        <f>IFERROR(VLOOKUP(A2318,'Competitors Links &amp; Pricings'!A:G,7,0),"")</f>
        <v>9.8699999999999992</v>
      </c>
      <c r="Y2318" s="81">
        <f>IFERROR(VLOOKUP(A2318,'Competitors Links &amp; Pricings'!A:L,8,0),"")</f>
        <v>9</v>
      </c>
      <c r="Z2318" s="81">
        <f>IFERROR(VLOOKUP(A2318,'Competitors Links &amp; Pricings'!A:L,9,0),"")</f>
        <v>12</v>
      </c>
      <c r="AA2318" s="81">
        <f>IFERROR(VLOOKUP(A2318,'Competitors Links &amp; Pricings'!A:L,10,0),"")</f>
        <v>1.5</v>
      </c>
      <c r="AB2318" s="81">
        <f>IFERROR(VLOOKUP(A2318,'Competitors Links &amp; Pricings'!A:L,11,0),"")</f>
        <v>0.5</v>
      </c>
    </row>
    <row r="2319" spans="1:28" s="83" customFormat="1" ht="12" x14ac:dyDescent="0.25">
      <c r="A2319" s="81" t="s">
        <v>6970</v>
      </c>
      <c r="B2319" s="89">
        <v>45.66</v>
      </c>
      <c r="C2319" s="89">
        <v>55.7</v>
      </c>
      <c r="D2319" s="106">
        <f t="shared" si="144"/>
        <v>0.18025134649910243</v>
      </c>
      <c r="E2319" s="90">
        <f t="shared" si="145"/>
        <v>0</v>
      </c>
      <c r="F2319" s="90">
        <f t="shared" si="146"/>
        <v>51.38</v>
      </c>
      <c r="G2319" s="82" t="s">
        <v>34</v>
      </c>
      <c r="H2319" s="81">
        <v>310710</v>
      </c>
      <c r="I2319" s="81" t="s">
        <v>6971</v>
      </c>
      <c r="J2319" s="81" t="s">
        <v>135</v>
      </c>
      <c r="K2319" s="81"/>
      <c r="L2319" s="81"/>
      <c r="M2319" s="81"/>
      <c r="N2319" s="81"/>
      <c r="O2319" s="82"/>
      <c r="P2319" s="81"/>
      <c r="Q2319" s="81"/>
      <c r="R2319" s="81"/>
      <c r="S2319" s="81"/>
      <c r="T2319" s="81"/>
      <c r="U2319" s="81">
        <f t="shared" si="147"/>
        <v>0</v>
      </c>
      <c r="V2319" s="81">
        <f>IFERROR(VLOOKUP(A2319,'Competitors Links &amp; Pricings'!A:G,3,0),"")</f>
        <v>51.38</v>
      </c>
      <c r="W2319" s="81">
        <f>IFERROR(VLOOKUP(A2319,'Competitors Links &amp; Pricings'!A:G,5,0),"")</f>
        <v>58.09</v>
      </c>
      <c r="X2319" s="81">
        <f>IFERROR(VLOOKUP(A2319,'Competitors Links &amp; Pricings'!A:G,7,0),"")</f>
        <v>62.17</v>
      </c>
      <c r="Y2319" s="81">
        <f>IFERROR(VLOOKUP(A2319,'Competitors Links &amp; Pricings'!A:L,8,0),"")</f>
        <v>17</v>
      </c>
      <c r="Z2319" s="81">
        <f>IFERROR(VLOOKUP(A2319,'Competitors Links &amp; Pricings'!A:L,9,0),"")</f>
        <v>21</v>
      </c>
      <c r="AA2319" s="81">
        <f>IFERROR(VLOOKUP(A2319,'Competitors Links &amp; Pricings'!A:L,10,0),"")</f>
        <v>2.5</v>
      </c>
      <c r="AB2319" s="81">
        <f>IFERROR(VLOOKUP(A2319,'Competitors Links &amp; Pricings'!A:L,11,0),"")</f>
        <v>12</v>
      </c>
    </row>
    <row r="2320" spans="1:28" s="83" customFormat="1" ht="12" x14ac:dyDescent="0.25">
      <c r="A2320" s="81" t="s">
        <v>6972</v>
      </c>
      <c r="B2320" s="89">
        <v>0.86</v>
      </c>
      <c r="C2320" s="89">
        <v>1.0900000000000001</v>
      </c>
      <c r="D2320" s="106">
        <f t="shared" si="144"/>
        <v>0.21100917431192667</v>
      </c>
      <c r="E2320" s="90">
        <f t="shared" si="145"/>
        <v>0</v>
      </c>
      <c r="F2320" s="90">
        <f t="shared" si="146"/>
        <v>1.19</v>
      </c>
      <c r="G2320" s="82" t="s">
        <v>34</v>
      </c>
      <c r="H2320" s="81" t="s">
        <v>6973</v>
      </c>
      <c r="I2320" s="81" t="s">
        <v>6974</v>
      </c>
      <c r="J2320" s="81" t="s">
        <v>135</v>
      </c>
      <c r="K2320" s="81"/>
      <c r="L2320" s="81"/>
      <c r="M2320" s="81"/>
      <c r="N2320" s="81"/>
      <c r="O2320" s="82"/>
      <c r="P2320" s="81"/>
      <c r="Q2320" s="81"/>
      <c r="R2320" s="81"/>
      <c r="S2320" s="81"/>
      <c r="T2320" s="81"/>
      <c r="U2320" s="81">
        <f t="shared" si="147"/>
        <v>0</v>
      </c>
      <c r="V2320" s="81">
        <f>IFERROR(VLOOKUP(A2320,'Competitors Links &amp; Pricings'!A:G,3,0),"")</f>
        <v>1.19</v>
      </c>
      <c r="W2320" s="81" t="str">
        <f>IFERROR(VLOOKUP(A2320,'Competitors Links &amp; Pricings'!A:G,5,0),"")</f>
        <v xml:space="preserve"> </v>
      </c>
      <c r="X2320" s="81" t="str">
        <f>IFERROR(VLOOKUP(A2320,'Competitors Links &amp; Pricings'!A:G,7,0),"")</f>
        <v xml:space="preserve"> </v>
      </c>
      <c r="Y2320" s="81">
        <f>IFERROR(VLOOKUP(A2320,'Competitors Links &amp; Pricings'!A:L,8,0),"")</f>
        <v>5</v>
      </c>
      <c r="Z2320" s="81">
        <f>IFERROR(VLOOKUP(A2320,'Competitors Links &amp; Pricings'!A:L,9,0),"")</f>
        <v>6.25</v>
      </c>
      <c r="AA2320" s="81">
        <f>IFERROR(VLOOKUP(A2320,'Competitors Links &amp; Pricings'!A:L,10,0),"")</f>
        <v>0.1</v>
      </c>
      <c r="AB2320" s="81">
        <f>IFERROR(VLOOKUP(A2320,'Competitors Links &amp; Pricings'!A:L,11,0),"")</f>
        <v>0.25</v>
      </c>
    </row>
    <row r="2321" spans="1:28" s="92" customFormat="1" ht="12" x14ac:dyDescent="0.25">
      <c r="A2321" s="91" t="s">
        <v>6975</v>
      </c>
      <c r="B2321" s="89">
        <v>4955.0600000000004</v>
      </c>
      <c r="C2321" s="89">
        <v>6750</v>
      </c>
      <c r="D2321" s="106">
        <f t="shared" si="144"/>
        <v>0.26591703703703695</v>
      </c>
      <c r="E2321" s="90">
        <f t="shared" si="145"/>
        <v>0</v>
      </c>
      <c r="F2321" s="90">
        <f t="shared" si="146"/>
        <v>5500</v>
      </c>
      <c r="G2321" s="100" t="s">
        <v>527</v>
      </c>
      <c r="H2321" s="101" t="s">
        <v>6976</v>
      </c>
      <c r="I2321" s="101" t="s">
        <v>6977</v>
      </c>
      <c r="J2321" s="101" t="s">
        <v>435</v>
      </c>
      <c r="K2321" s="101"/>
      <c r="L2321" s="101"/>
      <c r="M2321" s="101"/>
      <c r="N2321" s="101"/>
      <c r="O2321" s="100"/>
      <c r="P2321" s="101"/>
      <c r="Q2321" s="101"/>
      <c r="R2321" s="101"/>
      <c r="S2321" s="101"/>
      <c r="T2321" s="101"/>
      <c r="U2321" s="81">
        <f t="shared" si="147"/>
        <v>0</v>
      </c>
      <c r="V2321" s="101">
        <f>IFERROR(VLOOKUP(A2321,'Competitors Links &amp; Pricings'!A:G,3,0),"")</f>
        <v>6161.87</v>
      </c>
      <c r="W2321" s="101">
        <f>IFERROR(VLOOKUP(A2321,'Competitors Links &amp; Pricings'!A:G,5,0),"")</f>
        <v>5500</v>
      </c>
      <c r="X2321" s="101">
        <f>IFERROR(VLOOKUP(A2321,'Competitors Links &amp; Pricings'!A:G,7,0),"")</f>
        <v>6962.5</v>
      </c>
      <c r="Y2321" s="101">
        <f>IFERROR(VLOOKUP(A2321,'Competitors Links &amp; Pricings'!A:L,8,0),"")</f>
        <v>40</v>
      </c>
      <c r="Z2321" s="101">
        <f>IFERROR(VLOOKUP(A2321,'Competitors Links &amp; Pricings'!A:L,9,0),"")</f>
        <v>48</v>
      </c>
      <c r="AA2321" s="101">
        <f>IFERROR(VLOOKUP(A2321,'Competitors Links &amp; Pricings'!A:L,10,0),"")</f>
        <v>218</v>
      </c>
      <c r="AB2321" s="101">
        <f>IFERROR(VLOOKUP(A2321,'Competitors Links &amp; Pricings'!A:L,11,0),"")</f>
        <v>18</v>
      </c>
    </row>
    <row r="2322" spans="1:28" s="83" customFormat="1" ht="12" x14ac:dyDescent="0.25">
      <c r="A2322" s="81" t="s">
        <v>6978</v>
      </c>
      <c r="B2322" s="89">
        <v>34.700000000000003</v>
      </c>
      <c r="C2322" s="89">
        <v>42.5</v>
      </c>
      <c r="D2322" s="106">
        <f t="shared" si="144"/>
        <v>0.1835294117647058</v>
      </c>
      <c r="E2322" s="90">
        <f t="shared" si="145"/>
        <v>0</v>
      </c>
      <c r="F2322" s="90">
        <f t="shared" si="146"/>
        <v>42.6</v>
      </c>
      <c r="G2322" s="82" t="s">
        <v>34</v>
      </c>
      <c r="H2322" s="81" t="s">
        <v>14569</v>
      </c>
      <c r="I2322" s="81" t="s">
        <v>6979</v>
      </c>
      <c r="J2322" s="81" t="s">
        <v>169</v>
      </c>
      <c r="K2322" s="81"/>
      <c r="L2322" s="81"/>
      <c r="M2322" s="81"/>
      <c r="N2322" s="81"/>
      <c r="O2322" s="82"/>
      <c r="P2322" s="81"/>
      <c r="Q2322" s="81"/>
      <c r="R2322" s="81"/>
      <c r="S2322" s="81"/>
      <c r="T2322" s="81"/>
      <c r="U2322" s="81">
        <f t="shared" si="147"/>
        <v>0</v>
      </c>
      <c r="V2322" s="81">
        <f>IFERROR(VLOOKUP(A2322,'Competitors Links &amp; Pricings'!A:G,3,0),"")</f>
        <v>42.6</v>
      </c>
      <c r="W2322" s="81">
        <f>IFERROR(VLOOKUP(A2322,'Competitors Links &amp; Pricings'!A:G,5,0),"")</f>
        <v>49</v>
      </c>
      <c r="X2322" s="81">
        <f>IFERROR(VLOOKUP(A2322,'Competitors Links &amp; Pricings'!A:G,7,0),"")</f>
        <v>48</v>
      </c>
      <c r="Y2322" s="81">
        <f>IFERROR(VLOOKUP(A2322,'Competitors Links &amp; Pricings'!A:L,8,0),"")</f>
        <v>1</v>
      </c>
      <c r="Z2322" s="81">
        <f>IFERROR(VLOOKUP(A2322,'Competitors Links &amp; Pricings'!A:L,9,0),"")</f>
        <v>132</v>
      </c>
      <c r="AA2322" s="81">
        <f>IFERROR(VLOOKUP(A2322,'Competitors Links &amp; Pricings'!A:L,10,0),"")</f>
        <v>8</v>
      </c>
      <c r="AB2322" s="81">
        <f>IFERROR(VLOOKUP(A2322,'Competitors Links &amp; Pricings'!A:L,11,0),"")</f>
        <v>3</v>
      </c>
    </row>
    <row r="2323" spans="1:28" s="83" customFormat="1" ht="12" x14ac:dyDescent="0.25">
      <c r="A2323" s="81" t="s">
        <v>6980</v>
      </c>
      <c r="B2323" s="89">
        <v>2.78</v>
      </c>
      <c r="C2323" s="89">
        <v>3.4</v>
      </c>
      <c r="D2323" s="106">
        <f t="shared" si="144"/>
        <v>0.18235294117647063</v>
      </c>
      <c r="E2323" s="90">
        <f t="shared" si="145"/>
        <v>0</v>
      </c>
      <c r="F2323" s="90">
        <f t="shared" si="146"/>
        <v>2.91</v>
      </c>
      <c r="G2323" s="82" t="s">
        <v>34</v>
      </c>
      <c r="H2323" s="81" t="s">
        <v>14865</v>
      </c>
      <c r="I2323" s="81" t="s">
        <v>6981</v>
      </c>
      <c r="J2323" s="81" t="s">
        <v>135</v>
      </c>
      <c r="K2323" s="81"/>
      <c r="L2323" s="81"/>
      <c r="M2323" s="81"/>
      <c r="N2323" s="81"/>
      <c r="O2323" s="82"/>
      <c r="P2323" s="81"/>
      <c r="Q2323" s="81"/>
      <c r="R2323" s="81"/>
      <c r="S2323" s="81"/>
      <c r="T2323" s="81"/>
      <c r="U2323" s="81">
        <f t="shared" si="147"/>
        <v>0</v>
      </c>
      <c r="V2323" s="81">
        <f>IFERROR(VLOOKUP(A2323,'Competitors Links &amp; Pricings'!A:G,3,0),"")</f>
        <v>6</v>
      </c>
      <c r="W2323" s="81">
        <f>IFERROR(VLOOKUP(A2323,'Competitors Links &amp; Pricings'!A:G,5,0),"")</f>
        <v>2.91</v>
      </c>
      <c r="X2323" s="81">
        <f>IFERROR(VLOOKUP(A2323,'Competitors Links &amp; Pricings'!A:G,7,0),"")</f>
        <v>3.3</v>
      </c>
      <c r="Y2323" s="81">
        <f>IFERROR(VLOOKUP(A2323,'Competitors Links &amp; Pricings'!A:L,8,0),"")</f>
        <v>2</v>
      </c>
      <c r="Z2323" s="81">
        <f>IFERROR(VLOOKUP(A2323,'Competitors Links &amp; Pricings'!A:L,9,0),"")</f>
        <v>3</v>
      </c>
      <c r="AA2323" s="81">
        <f>IFERROR(VLOOKUP(A2323,'Competitors Links &amp; Pricings'!A:L,10,0),"")</f>
        <v>0.25</v>
      </c>
      <c r="AB2323" s="81">
        <f>IFERROR(VLOOKUP(A2323,'Competitors Links &amp; Pricings'!A:L,11,0),"")</f>
        <v>2</v>
      </c>
    </row>
    <row r="2324" spans="1:28" s="92" customFormat="1" ht="12" x14ac:dyDescent="0.25">
      <c r="A2324" s="91" t="s">
        <v>6982</v>
      </c>
      <c r="B2324" s="89">
        <v>7407.87</v>
      </c>
      <c r="C2324" s="89">
        <v>9704.31</v>
      </c>
      <c r="D2324" s="106">
        <f t="shared" si="144"/>
        <v>0.23664124497259462</v>
      </c>
      <c r="E2324" s="90">
        <f t="shared" si="145"/>
        <v>0</v>
      </c>
      <c r="F2324" s="90">
        <f t="shared" si="146"/>
        <v>7584</v>
      </c>
      <c r="G2324" s="100" t="s">
        <v>262</v>
      </c>
      <c r="H2324" s="101" t="s">
        <v>6983</v>
      </c>
      <c r="I2324" s="101" t="s">
        <v>6984</v>
      </c>
      <c r="J2324" s="101" t="s">
        <v>435</v>
      </c>
      <c r="K2324" s="101"/>
      <c r="L2324" s="101"/>
      <c r="M2324" s="101"/>
      <c r="N2324" s="101"/>
      <c r="O2324" s="100"/>
      <c r="P2324" s="101"/>
      <c r="Q2324" s="101"/>
      <c r="R2324" s="101"/>
      <c r="S2324" s="101"/>
      <c r="T2324" s="101"/>
      <c r="U2324" s="81">
        <f t="shared" si="147"/>
        <v>0</v>
      </c>
      <c r="V2324" s="101">
        <f>IFERROR(VLOOKUP(A2324,'Competitors Links &amp; Pricings'!A:G,3,0),"")</f>
        <v>7584</v>
      </c>
      <c r="W2324" s="101">
        <f>IFERROR(VLOOKUP(A2324,'Competitors Links &amp; Pricings'!A:G,5,0),"")</f>
        <v>7805.04</v>
      </c>
      <c r="X2324" s="101">
        <f>IFERROR(VLOOKUP(A2324,'Competitors Links &amp; Pricings'!A:G,7,0),"")</f>
        <v>9840</v>
      </c>
      <c r="Y2324" s="101">
        <f>IFERROR(VLOOKUP(A2324,'Competitors Links &amp; Pricings'!A:L,8,0),"")</f>
        <v>40</v>
      </c>
      <c r="Z2324" s="101">
        <f>IFERROR(VLOOKUP(A2324,'Competitors Links &amp; Pricings'!A:L,9,0),"")</f>
        <v>48</v>
      </c>
      <c r="AA2324" s="101">
        <f>IFERROR(VLOOKUP(A2324,'Competitors Links &amp; Pricings'!A:L,10,0),"")</f>
        <v>198</v>
      </c>
      <c r="AB2324" s="101">
        <f>IFERROR(VLOOKUP(A2324,'Competitors Links &amp; Pricings'!A:L,11,0),"")</f>
        <v>18</v>
      </c>
    </row>
    <row r="2325" spans="1:28" s="83" customFormat="1" ht="12" x14ac:dyDescent="0.25">
      <c r="A2325" s="81" t="s">
        <v>6985</v>
      </c>
      <c r="B2325" s="89">
        <v>7.18</v>
      </c>
      <c r="C2325" s="89">
        <v>8.5500000000000007</v>
      </c>
      <c r="D2325" s="106">
        <f t="shared" si="144"/>
        <v>0.16023391812865506</v>
      </c>
      <c r="E2325" s="90">
        <f t="shared" si="145"/>
        <v>0</v>
      </c>
      <c r="F2325" s="90">
        <f t="shared" si="146"/>
        <v>8.6199999999999992</v>
      </c>
      <c r="G2325" s="82" t="s">
        <v>34</v>
      </c>
      <c r="H2325" s="81" t="s">
        <v>14807</v>
      </c>
      <c r="I2325" s="81" t="s">
        <v>6986</v>
      </c>
      <c r="J2325" s="81" t="s">
        <v>5588</v>
      </c>
      <c r="K2325" s="81"/>
      <c r="L2325" s="81"/>
      <c r="M2325" s="81"/>
      <c r="N2325" s="81"/>
      <c r="O2325" s="82"/>
      <c r="P2325" s="81"/>
      <c r="Q2325" s="81"/>
      <c r="R2325" s="81"/>
      <c r="S2325" s="81"/>
      <c r="T2325" s="81"/>
      <c r="U2325" s="81">
        <f t="shared" si="147"/>
        <v>0</v>
      </c>
      <c r="V2325" s="81">
        <f>IFERROR(VLOOKUP(A2325,'Competitors Links &amp; Pricings'!A:G,3,0),"")</f>
        <v>10.72</v>
      </c>
      <c r="W2325" s="81">
        <f>IFERROR(VLOOKUP(A2325,'Competitors Links &amp; Pricings'!A:G,5,0),"")</f>
        <v>8.6199999999999992</v>
      </c>
      <c r="X2325" s="81">
        <f>IFERROR(VLOOKUP(A2325,'Competitors Links &amp; Pricings'!A:G,7,0),"")</f>
        <v>10.25</v>
      </c>
      <c r="Y2325" s="81">
        <f>IFERROR(VLOOKUP(A2325,'Competitors Links &amp; Pricings'!A:L,8,0),"")</f>
        <v>2</v>
      </c>
      <c r="Z2325" s="81">
        <f>IFERROR(VLOOKUP(A2325,'Competitors Links &amp; Pricings'!A:L,9,0),"")</f>
        <v>2</v>
      </c>
      <c r="AA2325" s="81">
        <f>IFERROR(VLOOKUP(A2325,'Competitors Links &amp; Pricings'!A:L,10,0),"")</f>
        <v>1</v>
      </c>
      <c r="AB2325" s="81">
        <f>IFERROR(VLOOKUP(A2325,'Competitors Links &amp; Pricings'!A:L,11,0),"")</f>
        <v>6</v>
      </c>
    </row>
    <row r="2326" spans="1:28" s="83" customFormat="1" ht="12" x14ac:dyDescent="0.25">
      <c r="A2326" s="81" t="s">
        <v>6987</v>
      </c>
      <c r="B2326" s="89">
        <v>6.13</v>
      </c>
      <c r="C2326" s="89">
        <v>7.6</v>
      </c>
      <c r="D2326" s="106">
        <f t="shared" si="144"/>
        <v>0.19342105263157891</v>
      </c>
      <c r="E2326" s="90">
        <f t="shared" si="145"/>
        <v>0</v>
      </c>
      <c r="F2326" s="90">
        <f t="shared" si="146"/>
        <v>5.51</v>
      </c>
      <c r="G2326" s="82" t="s">
        <v>34</v>
      </c>
      <c r="H2326" s="81" t="s">
        <v>14897</v>
      </c>
      <c r="I2326" s="81" t="s">
        <v>6988</v>
      </c>
      <c r="J2326" s="81" t="s">
        <v>135</v>
      </c>
      <c r="K2326" s="81"/>
      <c r="L2326" s="81"/>
      <c r="M2326" s="81"/>
      <c r="N2326" s="81"/>
      <c r="O2326" s="82"/>
      <c r="P2326" s="81"/>
      <c r="Q2326" s="81"/>
      <c r="R2326" s="81"/>
      <c r="S2326" s="81"/>
      <c r="T2326" s="81"/>
      <c r="U2326" s="81">
        <f t="shared" si="147"/>
        <v>0</v>
      </c>
      <c r="V2326" s="81">
        <f>IFERROR(VLOOKUP(A2326,'Competitors Links &amp; Pricings'!A:G,3,0),"")</f>
        <v>7.36</v>
      </c>
      <c r="W2326" s="81">
        <f>IFERROR(VLOOKUP(A2326,'Competitors Links &amp; Pricings'!A:G,5,0),"")</f>
        <v>8.42</v>
      </c>
      <c r="X2326" s="81">
        <f>IFERROR(VLOOKUP(A2326,'Competitors Links &amp; Pricings'!A:G,7,0),"")</f>
        <v>5.51</v>
      </c>
      <c r="Y2326" s="81">
        <f>IFERROR(VLOOKUP(A2326,'Competitors Links &amp; Pricings'!A:L,8,0),"")</f>
        <v>2</v>
      </c>
      <c r="Z2326" s="81">
        <f>IFERROR(VLOOKUP(A2326,'Competitors Links &amp; Pricings'!A:L,9,0),"")</f>
        <v>4</v>
      </c>
      <c r="AA2326" s="81">
        <f>IFERROR(VLOOKUP(A2326,'Competitors Links &amp; Pricings'!A:L,10,0),"")</f>
        <v>0.45</v>
      </c>
      <c r="AB2326" s="81">
        <f>IFERROR(VLOOKUP(A2326,'Competitors Links &amp; Pricings'!A:L,11,0),"")</f>
        <v>1.5</v>
      </c>
    </row>
    <row r="2327" spans="1:28" s="92" customFormat="1" ht="12" x14ac:dyDescent="0.25">
      <c r="A2327" s="91" t="s">
        <v>6989</v>
      </c>
      <c r="B2327" s="89">
        <v>4840.63</v>
      </c>
      <c r="C2327" s="89">
        <v>5638</v>
      </c>
      <c r="D2327" s="106">
        <f t="shared" si="144"/>
        <v>0.14142781128059595</v>
      </c>
      <c r="E2327" s="90">
        <f t="shared" si="145"/>
        <v>0</v>
      </c>
      <c r="F2327" s="90">
        <f t="shared" si="146"/>
        <v>4531.55</v>
      </c>
      <c r="G2327" s="100" t="s">
        <v>527</v>
      </c>
      <c r="H2327" s="101" t="s">
        <v>6990</v>
      </c>
      <c r="I2327" s="101" t="s">
        <v>6991</v>
      </c>
      <c r="J2327" s="101" t="s">
        <v>439</v>
      </c>
      <c r="K2327" s="101"/>
      <c r="L2327" s="101"/>
      <c r="M2327" s="101"/>
      <c r="N2327" s="101"/>
      <c r="O2327" s="100"/>
      <c r="P2327" s="101"/>
      <c r="Q2327" s="101"/>
      <c r="R2327" s="101"/>
      <c r="S2327" s="101"/>
      <c r="T2327" s="101"/>
      <c r="U2327" s="81">
        <f t="shared" si="147"/>
        <v>0</v>
      </c>
      <c r="V2327" s="101">
        <f>IFERROR(VLOOKUP(A2327,'Competitors Links &amp; Pricings'!A:G,3,0),"")</f>
        <v>4531.55</v>
      </c>
      <c r="W2327" s="101">
        <f>IFERROR(VLOOKUP(A2327,'Competitors Links &amp; Pricings'!A:G,5,0),"")</f>
        <v>5456.66</v>
      </c>
      <c r="X2327" s="101">
        <f>IFERROR(VLOOKUP(A2327,'Competitors Links &amp; Pricings'!A:G,7,0),"")</f>
        <v>6397.37</v>
      </c>
      <c r="Y2327" s="101">
        <f>IFERROR(VLOOKUP(A2327,'Competitors Links &amp; Pricings'!A:L,8,0),"")</f>
        <v>34</v>
      </c>
      <c r="Z2327" s="101">
        <f>IFERROR(VLOOKUP(A2327,'Competitors Links &amp; Pricings'!A:L,9,0),"")</f>
        <v>34</v>
      </c>
      <c r="AA2327" s="101">
        <f>IFERROR(VLOOKUP(A2327,'Competitors Links &amp; Pricings'!A:L,10,0),"")</f>
        <v>190</v>
      </c>
      <c r="AB2327" s="101">
        <f>IFERROR(VLOOKUP(A2327,'Competitors Links &amp; Pricings'!A:L,11,0),"")</f>
        <v>29</v>
      </c>
    </row>
    <row r="2328" spans="1:28" s="83" customFormat="1" ht="12" x14ac:dyDescent="0.25">
      <c r="A2328" s="81" t="s">
        <v>6992</v>
      </c>
      <c r="B2328" s="89">
        <v>2.97</v>
      </c>
      <c r="C2328" s="89">
        <v>3.5</v>
      </c>
      <c r="D2328" s="106">
        <f t="shared" si="144"/>
        <v>0.15142857142857138</v>
      </c>
      <c r="E2328" s="90">
        <f t="shared" si="145"/>
        <v>0</v>
      </c>
      <c r="F2328" s="90">
        <f t="shared" si="146"/>
        <v>3.39</v>
      </c>
      <c r="G2328" s="82" t="s">
        <v>34</v>
      </c>
      <c r="H2328" s="81">
        <v>310820</v>
      </c>
      <c r="I2328" s="81" t="s">
        <v>6993</v>
      </c>
      <c r="J2328" s="81" t="s">
        <v>135</v>
      </c>
      <c r="K2328" s="81"/>
      <c r="L2328" s="81"/>
      <c r="M2328" s="81"/>
      <c r="N2328" s="81"/>
      <c r="O2328" s="82"/>
      <c r="P2328" s="81"/>
      <c r="Q2328" s="81"/>
      <c r="R2328" s="81"/>
      <c r="S2328" s="81"/>
      <c r="T2328" s="81"/>
      <c r="U2328" s="81">
        <f t="shared" si="147"/>
        <v>0</v>
      </c>
      <c r="V2328" s="81">
        <f>IFERROR(VLOOKUP(A2328,'Competitors Links &amp; Pricings'!A:G,3,0),"")</f>
        <v>4.1399999999999997</v>
      </c>
      <c r="W2328" s="81">
        <f>IFERROR(VLOOKUP(A2328,'Competitors Links &amp; Pricings'!A:G,5,0),"")</f>
        <v>3.39</v>
      </c>
      <c r="X2328" s="81">
        <f>IFERROR(VLOOKUP(A2328,'Competitors Links &amp; Pricings'!A:G,7,0),"")</f>
        <v>4.4400000000000004</v>
      </c>
      <c r="Y2328" s="81">
        <f>IFERROR(VLOOKUP(A2328,'Competitors Links &amp; Pricings'!A:L,8,0),"")</f>
        <v>6</v>
      </c>
      <c r="Z2328" s="81">
        <f>IFERROR(VLOOKUP(A2328,'Competitors Links &amp; Pricings'!A:L,9,0),"")</f>
        <v>8</v>
      </c>
      <c r="AA2328" s="81">
        <f>IFERROR(VLOOKUP(A2328,'Competitors Links &amp; Pricings'!A:L,10,0),"")</f>
        <v>0.27</v>
      </c>
      <c r="AB2328" s="81">
        <f>IFERROR(VLOOKUP(A2328,'Competitors Links &amp; Pricings'!A:L,11,0),"")</f>
        <v>4.4000000000000004</v>
      </c>
    </row>
    <row r="2329" spans="1:28" s="83" customFormat="1" ht="12" x14ac:dyDescent="0.25">
      <c r="A2329" s="81" t="s">
        <v>6994</v>
      </c>
      <c r="B2329" s="89">
        <v>8.09</v>
      </c>
      <c r="C2329" s="89">
        <v>8.93</v>
      </c>
      <c r="D2329" s="106">
        <f t="shared" si="144"/>
        <v>9.4064949608062692E-2</v>
      </c>
      <c r="E2329" s="90">
        <f t="shared" si="145"/>
        <v>0</v>
      </c>
      <c r="F2329" s="90">
        <f t="shared" si="146"/>
        <v>9.7100000000000009</v>
      </c>
      <c r="G2329" s="82" t="s">
        <v>34</v>
      </c>
      <c r="H2329" s="81" t="s">
        <v>6995</v>
      </c>
      <c r="I2329" s="81" t="s">
        <v>6996</v>
      </c>
      <c r="J2329" s="81" t="s">
        <v>169</v>
      </c>
      <c r="K2329" s="81"/>
      <c r="L2329" s="81"/>
      <c r="M2329" s="81"/>
      <c r="N2329" s="81"/>
      <c r="O2329" s="82"/>
      <c r="P2329" s="81"/>
      <c r="Q2329" s="81"/>
      <c r="R2329" s="81"/>
      <c r="S2329" s="81"/>
      <c r="T2329" s="81"/>
      <c r="U2329" s="81">
        <f t="shared" si="147"/>
        <v>0</v>
      </c>
      <c r="V2329" s="81">
        <f>IFERROR(VLOOKUP(A2329,'Competitors Links &amp; Pricings'!A:G,3,0),"")</f>
        <v>10.55</v>
      </c>
      <c r="W2329" s="81">
        <f>IFERROR(VLOOKUP(A2329,'Competitors Links &amp; Pricings'!A:G,5,0),"")</f>
        <v>12.05</v>
      </c>
      <c r="X2329" s="81">
        <f>IFERROR(VLOOKUP(A2329,'Competitors Links &amp; Pricings'!A:G,7,0),"")</f>
        <v>9.7100000000000009</v>
      </c>
      <c r="Y2329" s="81">
        <f>IFERROR(VLOOKUP(A2329,'Competitors Links &amp; Pricings'!A:L,8,0),"")</f>
        <v>12</v>
      </c>
      <c r="Z2329" s="81">
        <f>IFERROR(VLOOKUP(A2329,'Competitors Links &amp; Pricings'!A:L,9,0),"")</f>
        <v>8</v>
      </c>
      <c r="AA2329" s="81">
        <f>IFERROR(VLOOKUP(A2329,'Competitors Links &amp; Pricings'!A:L,10,0),"")</f>
        <v>0.6</v>
      </c>
      <c r="AB2329" s="81">
        <f>IFERROR(VLOOKUP(A2329,'Competitors Links &amp; Pricings'!A:L,11,0),"")</f>
        <v>2.74</v>
      </c>
    </row>
    <row r="2330" spans="1:28" s="92" customFormat="1" ht="12" x14ac:dyDescent="0.25">
      <c r="A2330" s="91" t="s">
        <v>6997</v>
      </c>
      <c r="B2330" s="89">
        <v>8064.56</v>
      </c>
      <c r="C2330" s="89">
        <v>9737.5</v>
      </c>
      <c r="D2330" s="106">
        <f t="shared" si="144"/>
        <v>0.17180385109114246</v>
      </c>
      <c r="E2330" s="90">
        <f t="shared" si="145"/>
        <v>0</v>
      </c>
      <c r="F2330" s="90">
        <f t="shared" si="146"/>
        <v>8118</v>
      </c>
      <c r="G2330" s="100" t="s">
        <v>262</v>
      </c>
      <c r="H2330" s="101" t="s">
        <v>6998</v>
      </c>
      <c r="I2330" s="101" t="s">
        <v>6999</v>
      </c>
      <c r="J2330" s="101" t="s">
        <v>435</v>
      </c>
      <c r="K2330" s="101"/>
      <c r="L2330" s="101"/>
      <c r="M2330" s="101"/>
      <c r="N2330" s="101"/>
      <c r="O2330" s="100"/>
      <c r="P2330" s="101"/>
      <c r="Q2330" s="101"/>
      <c r="R2330" s="101"/>
      <c r="S2330" s="101"/>
      <c r="T2330" s="101"/>
      <c r="U2330" s="81">
        <f t="shared" si="147"/>
        <v>0</v>
      </c>
      <c r="V2330" s="101">
        <f>IFERROR(VLOOKUP(A2330,'Competitors Links &amp; Pricings'!A:G,3,0),"")</f>
        <v>8809.67</v>
      </c>
      <c r="W2330" s="101">
        <f>IFERROR(VLOOKUP(A2330,'Competitors Links &amp; Pricings'!A:G,5,0),"")</f>
        <v>8901.89</v>
      </c>
      <c r="X2330" s="101">
        <f>IFERROR(VLOOKUP(A2330,'Competitors Links &amp; Pricings'!A:G,7,0),"")</f>
        <v>8118</v>
      </c>
      <c r="Y2330" s="101">
        <f>IFERROR(VLOOKUP(A2330,'Competitors Links &amp; Pricings'!A:L,8,0),"")</f>
        <v>39</v>
      </c>
      <c r="Z2330" s="101">
        <f>IFERROR(VLOOKUP(A2330,'Competitors Links &amp; Pricings'!A:L,9,0),"")</f>
        <v>48</v>
      </c>
      <c r="AA2330" s="101">
        <f>IFERROR(VLOOKUP(A2330,'Competitors Links &amp; Pricings'!A:L,10,0),"")</f>
        <v>290</v>
      </c>
      <c r="AB2330" s="101">
        <f>IFERROR(VLOOKUP(A2330,'Competitors Links &amp; Pricings'!A:L,11,0),"")</f>
        <v>20</v>
      </c>
    </row>
    <row r="2331" spans="1:28" s="92" customFormat="1" ht="12" x14ac:dyDescent="0.25">
      <c r="A2331" s="91" t="s">
        <v>7000</v>
      </c>
      <c r="B2331" s="89">
        <v>3986.52</v>
      </c>
      <c r="C2331" s="89">
        <v>4857</v>
      </c>
      <c r="D2331" s="106">
        <f t="shared" si="144"/>
        <v>0.17922174181593575</v>
      </c>
      <c r="E2331" s="90">
        <f t="shared" si="145"/>
        <v>0</v>
      </c>
      <c r="F2331" s="90">
        <f t="shared" si="146"/>
        <v>3717</v>
      </c>
      <c r="G2331" s="100" t="s">
        <v>262</v>
      </c>
      <c r="H2331" s="101" t="s">
        <v>7001</v>
      </c>
      <c r="I2331" s="101" t="s">
        <v>7002</v>
      </c>
      <c r="J2331" s="101" t="s">
        <v>435</v>
      </c>
      <c r="K2331" s="101"/>
      <c r="L2331" s="101"/>
      <c r="M2331" s="101"/>
      <c r="N2331" s="101"/>
      <c r="O2331" s="100"/>
      <c r="P2331" s="101"/>
      <c r="Q2331" s="101"/>
      <c r="R2331" s="101"/>
      <c r="S2331" s="101"/>
      <c r="T2331" s="101"/>
      <c r="U2331" s="81">
        <f t="shared" si="147"/>
        <v>0</v>
      </c>
      <c r="V2331" s="101">
        <f>IFERROR(VLOOKUP(A2331,'Competitors Links &amp; Pricings'!A:G,3,0),"")</f>
        <v>4811.68</v>
      </c>
      <c r="W2331" s="101">
        <f>IFERROR(VLOOKUP(A2331,'Competitors Links &amp; Pricings'!A:G,5,0),"")</f>
        <v>4622.67</v>
      </c>
      <c r="X2331" s="101">
        <f>IFERROR(VLOOKUP(A2331,'Competitors Links &amp; Pricings'!A:G,7,0),"")</f>
        <v>3717</v>
      </c>
      <c r="Y2331" s="101">
        <f>IFERROR(VLOOKUP(A2331,'Competitors Links &amp; Pricings'!A:L,8,0),"")</f>
        <v>40</v>
      </c>
      <c r="Z2331" s="101">
        <f>IFERROR(VLOOKUP(A2331,'Competitors Links &amp; Pricings'!A:L,9,0),"")</f>
        <v>24</v>
      </c>
      <c r="AA2331" s="101">
        <f>IFERROR(VLOOKUP(A2331,'Competitors Links &amp; Pricings'!A:L,10,0),"")</f>
        <v>110</v>
      </c>
      <c r="AB2331" s="101">
        <f>IFERROR(VLOOKUP(A2331,'Competitors Links &amp; Pricings'!A:L,11,0),"")</f>
        <v>16</v>
      </c>
    </row>
    <row r="2332" spans="1:28" s="83" customFormat="1" ht="12" x14ac:dyDescent="0.25">
      <c r="A2332" s="81" t="s">
        <v>7003</v>
      </c>
      <c r="B2332" s="89">
        <v>148.78</v>
      </c>
      <c r="C2332" s="89">
        <v>172.38</v>
      </c>
      <c r="D2332" s="106">
        <f t="shared" si="144"/>
        <v>0.1369068337394129</v>
      </c>
      <c r="E2332" s="90">
        <f t="shared" si="145"/>
        <v>0</v>
      </c>
      <c r="F2332" s="90">
        <f t="shared" si="146"/>
        <v>62.5</v>
      </c>
      <c r="G2332" s="82" t="s">
        <v>60</v>
      </c>
      <c r="H2332" s="81" t="s">
        <v>7004</v>
      </c>
      <c r="I2332" s="81" t="s">
        <v>7005</v>
      </c>
      <c r="J2332" s="81" t="s">
        <v>169</v>
      </c>
      <c r="K2332" s="81"/>
      <c r="L2332" s="81"/>
      <c r="M2332" s="81"/>
      <c r="N2332" s="81"/>
      <c r="O2332" s="82"/>
      <c r="P2332" s="81"/>
      <c r="Q2332" s="81"/>
      <c r="R2332" s="81"/>
      <c r="S2332" s="81"/>
      <c r="T2332" s="81"/>
      <c r="U2332" s="81">
        <f t="shared" si="147"/>
        <v>0</v>
      </c>
      <c r="V2332" s="81">
        <f>IFERROR(VLOOKUP(A2332,'Competitors Links &amp; Pricings'!A:G,3,0),"")</f>
        <v>176.8</v>
      </c>
      <c r="W2332" s="81">
        <f>IFERROR(VLOOKUP(A2332,'Competitors Links &amp; Pricings'!A:G,5,0),"")</f>
        <v>179</v>
      </c>
      <c r="X2332" s="81">
        <f>IFERROR(VLOOKUP(A2332,'Competitors Links &amp; Pricings'!A:G,7,0),"")</f>
        <v>62.5</v>
      </c>
      <c r="Y2332" s="81">
        <f>IFERROR(VLOOKUP(A2332,'Competitors Links &amp; Pricings'!A:L,8,0),"")</f>
        <v>2.2000000000000002</v>
      </c>
      <c r="Z2332" s="81">
        <f>IFERROR(VLOOKUP(A2332,'Competitors Links &amp; Pricings'!A:L,9,0),"")</f>
        <v>87</v>
      </c>
      <c r="AA2332" s="81">
        <f>IFERROR(VLOOKUP(A2332,'Competitors Links &amp; Pricings'!A:L,10,0),"")</f>
        <v>19.5</v>
      </c>
      <c r="AB2332" s="81">
        <f>IFERROR(VLOOKUP(A2332,'Competitors Links &amp; Pricings'!A:L,11,0),"")</f>
        <v>2.2000000000000002</v>
      </c>
    </row>
    <row r="2333" spans="1:28" s="83" customFormat="1" ht="12" x14ac:dyDescent="0.25">
      <c r="A2333" s="81" t="s">
        <v>7006</v>
      </c>
      <c r="B2333" s="89">
        <v>3941.57</v>
      </c>
      <c r="C2333" s="89">
        <v>4915.34</v>
      </c>
      <c r="D2333" s="106">
        <f t="shared" si="144"/>
        <v>0.1981083709367002</v>
      </c>
      <c r="E2333" s="90">
        <f t="shared" si="145"/>
        <v>0</v>
      </c>
      <c r="F2333" s="90">
        <f t="shared" si="146"/>
        <v>4201</v>
      </c>
      <c r="G2333" s="82" t="s">
        <v>34</v>
      </c>
      <c r="H2333" s="81" t="s">
        <v>7007</v>
      </c>
      <c r="I2333" s="81" t="s">
        <v>7008</v>
      </c>
      <c r="J2333" s="81" t="s">
        <v>435</v>
      </c>
      <c r="K2333" s="81"/>
      <c r="L2333" s="81"/>
      <c r="M2333" s="81"/>
      <c r="N2333" s="81"/>
      <c r="O2333" s="82"/>
      <c r="P2333" s="81"/>
      <c r="Q2333" s="81"/>
      <c r="R2333" s="81"/>
      <c r="S2333" s="81"/>
      <c r="T2333" s="81"/>
      <c r="U2333" s="81">
        <f t="shared" si="147"/>
        <v>0</v>
      </c>
      <c r="V2333" s="81">
        <f>IFERROR(VLOOKUP(A2333,'Competitors Links &amp; Pricings'!A:G,3,0),"")</f>
        <v>4201</v>
      </c>
      <c r="W2333" s="81">
        <f>IFERROR(VLOOKUP(A2333,'Competitors Links &amp; Pricings'!A:G,5,0),"")</f>
        <v>4757.28</v>
      </c>
      <c r="X2333" s="81">
        <f>IFERROR(VLOOKUP(A2333,'Competitors Links &amp; Pricings'!A:G,7,0),"")</f>
        <v>4901.55</v>
      </c>
      <c r="Y2333" s="81">
        <f>IFERROR(VLOOKUP(A2333,'Competitors Links &amp; Pricings'!A:L,8,0),"")</f>
        <v>35</v>
      </c>
      <c r="Z2333" s="81">
        <f>IFERROR(VLOOKUP(A2333,'Competitors Links &amp; Pricings'!A:L,9,0),"")</f>
        <v>23</v>
      </c>
      <c r="AA2333" s="81">
        <f>IFERROR(VLOOKUP(A2333,'Competitors Links &amp; Pricings'!A:L,10,0),"")</f>
        <v>129</v>
      </c>
      <c r="AB2333" s="81">
        <f>IFERROR(VLOOKUP(A2333,'Competitors Links &amp; Pricings'!A:L,11,0),"")</f>
        <v>22</v>
      </c>
    </row>
    <row r="2334" spans="1:28" s="92" customFormat="1" ht="12" x14ac:dyDescent="0.25">
      <c r="A2334" s="91" t="s">
        <v>7009</v>
      </c>
      <c r="B2334" s="89">
        <v>6900</v>
      </c>
      <c r="C2334" s="89">
        <v>7538.64</v>
      </c>
      <c r="D2334" s="106">
        <f t="shared" si="144"/>
        <v>8.4715545509534917E-2</v>
      </c>
      <c r="E2334" s="90">
        <f t="shared" si="145"/>
        <v>0</v>
      </c>
      <c r="F2334" s="90">
        <f t="shared" si="146"/>
        <v>7703</v>
      </c>
      <c r="G2334" s="100" t="s">
        <v>262</v>
      </c>
      <c r="H2334" s="101" t="s">
        <v>7010</v>
      </c>
      <c r="I2334" s="101" t="s">
        <v>7011</v>
      </c>
      <c r="J2334" s="101" t="s">
        <v>435</v>
      </c>
      <c r="K2334" s="101"/>
      <c r="L2334" s="101"/>
      <c r="M2334" s="101"/>
      <c r="N2334" s="101"/>
      <c r="O2334" s="100"/>
      <c r="P2334" s="101"/>
      <c r="Q2334" s="101"/>
      <c r="R2334" s="101"/>
      <c r="S2334" s="101"/>
      <c r="T2334" s="101"/>
      <c r="U2334" s="81">
        <f t="shared" si="147"/>
        <v>0</v>
      </c>
      <c r="V2334" s="101">
        <f>IFERROR(VLOOKUP(A2334,'Competitors Links &amp; Pricings'!A:G,3,0),"")</f>
        <v>7703</v>
      </c>
      <c r="W2334" s="101">
        <f>IFERROR(VLOOKUP(A2334,'Competitors Links &amp; Pricings'!A:G,5,0),"")</f>
        <v>7941.97</v>
      </c>
      <c r="X2334" s="101">
        <f>IFERROR(VLOOKUP(A2334,'Competitors Links &amp; Pricings'!A:G,7,0),"")</f>
        <v>8580.52</v>
      </c>
      <c r="Y2334" s="101">
        <f>IFERROR(VLOOKUP(A2334,'Competitors Links &amp; Pricings'!A:L,8,0),"")</f>
        <v>30</v>
      </c>
      <c r="Z2334" s="101">
        <f>IFERROR(VLOOKUP(A2334,'Competitors Links &amp; Pricings'!A:L,9,0),"")</f>
        <v>48</v>
      </c>
      <c r="AA2334" s="101">
        <f>IFERROR(VLOOKUP(A2334,'Competitors Links &amp; Pricings'!A:L,10,0),"")</f>
        <v>251</v>
      </c>
      <c r="AB2334" s="101">
        <f>IFERROR(VLOOKUP(A2334,'Competitors Links &amp; Pricings'!A:L,11,0),"")</f>
        <v>10</v>
      </c>
    </row>
    <row r="2335" spans="1:28" s="92" customFormat="1" ht="12" x14ac:dyDescent="0.25">
      <c r="A2335" s="91" t="s">
        <v>7012</v>
      </c>
      <c r="B2335" s="89">
        <v>7115.73</v>
      </c>
      <c r="C2335" s="89">
        <v>7982.78</v>
      </c>
      <c r="D2335" s="106">
        <f t="shared" si="144"/>
        <v>0.10861504388195593</v>
      </c>
      <c r="E2335" s="90">
        <f t="shared" si="145"/>
        <v>0</v>
      </c>
      <c r="F2335" s="90">
        <f t="shared" si="146"/>
        <v>8046</v>
      </c>
      <c r="G2335" s="100" t="s">
        <v>262</v>
      </c>
      <c r="H2335" s="101" t="s">
        <v>7013</v>
      </c>
      <c r="I2335" s="101" t="s">
        <v>7014</v>
      </c>
      <c r="J2335" s="101" t="s">
        <v>435</v>
      </c>
      <c r="K2335" s="101"/>
      <c r="L2335" s="101"/>
      <c r="M2335" s="101"/>
      <c r="N2335" s="101"/>
      <c r="O2335" s="100"/>
      <c r="P2335" s="101"/>
      <c r="Q2335" s="101"/>
      <c r="R2335" s="101"/>
      <c r="S2335" s="101"/>
      <c r="T2335" s="101"/>
      <c r="U2335" s="81">
        <f t="shared" si="147"/>
        <v>0</v>
      </c>
      <c r="V2335" s="101">
        <f>IFERROR(VLOOKUP(A2335,'Competitors Links &amp; Pricings'!A:G,3,0),"")</f>
        <v>8046</v>
      </c>
      <c r="W2335" s="101">
        <f>IFERROR(VLOOKUP(A2335,'Competitors Links &amp; Pricings'!A:G,5,0),"")</f>
        <v>8421.23</v>
      </c>
      <c r="X2335" s="101">
        <f>IFERROR(VLOOKUP(A2335,'Competitors Links &amp; Pricings'!A:G,7,0),"")</f>
        <v>8848.7900000000009</v>
      </c>
      <c r="Y2335" s="101">
        <f>IFERROR(VLOOKUP(A2335,'Competitors Links &amp; Pricings'!A:L,8,0),"")</f>
        <v>40</v>
      </c>
      <c r="Z2335" s="101">
        <f>IFERROR(VLOOKUP(A2335,'Competitors Links &amp; Pricings'!A:L,9,0),"")</f>
        <v>48</v>
      </c>
      <c r="AA2335" s="101">
        <f>IFERROR(VLOOKUP(A2335,'Competitors Links &amp; Pricings'!A:L,10,0),"")</f>
        <v>218</v>
      </c>
      <c r="AB2335" s="101">
        <f>IFERROR(VLOOKUP(A2335,'Competitors Links &amp; Pricings'!A:L,11,0),"")</f>
        <v>18</v>
      </c>
    </row>
    <row r="2336" spans="1:28" s="83" customFormat="1" ht="12" x14ac:dyDescent="0.25">
      <c r="A2336" s="81" t="s">
        <v>7015</v>
      </c>
      <c r="B2336" s="89">
        <v>5.97</v>
      </c>
      <c r="C2336" s="89">
        <v>7.31</v>
      </c>
      <c r="D2336" s="106">
        <f t="shared" si="144"/>
        <v>0.18331053351573187</v>
      </c>
      <c r="E2336" s="90">
        <f t="shared" si="145"/>
        <v>0</v>
      </c>
      <c r="F2336" s="90">
        <f t="shared" si="146"/>
        <v>6.08</v>
      </c>
      <c r="G2336" s="82" t="s">
        <v>34</v>
      </c>
      <c r="H2336" s="81" t="s">
        <v>7016</v>
      </c>
      <c r="I2336" s="81" t="s">
        <v>7017</v>
      </c>
      <c r="J2336" s="81" t="s">
        <v>2738</v>
      </c>
      <c r="K2336" s="81"/>
      <c r="L2336" s="81"/>
      <c r="M2336" s="81"/>
      <c r="N2336" s="81"/>
      <c r="O2336" s="82"/>
      <c r="P2336" s="81"/>
      <c r="Q2336" s="81"/>
      <c r="R2336" s="81"/>
      <c r="S2336" s="81"/>
      <c r="T2336" s="81"/>
      <c r="U2336" s="81">
        <f t="shared" si="147"/>
        <v>0</v>
      </c>
      <c r="V2336" s="81">
        <f>IFERROR(VLOOKUP(A2336,'Competitors Links &amp; Pricings'!A:G,3,0),"")</f>
        <v>8.2100000000000009</v>
      </c>
      <c r="W2336" s="81">
        <f>IFERROR(VLOOKUP(A2336,'Competitors Links &amp; Pricings'!A:G,5,0),"")</f>
        <v>6.08</v>
      </c>
      <c r="X2336" s="81">
        <f>IFERROR(VLOOKUP(A2336,'Competitors Links &amp; Pricings'!A:G,7,0),"")</f>
        <v>6.49</v>
      </c>
      <c r="Y2336" s="81">
        <f>IFERROR(VLOOKUP(A2336,'Competitors Links &amp; Pricings'!A:L,8,0),"")</f>
        <v>2</v>
      </c>
      <c r="Z2336" s="81">
        <f>IFERROR(VLOOKUP(A2336,'Competitors Links &amp; Pricings'!A:L,9,0),"")</f>
        <v>2.25</v>
      </c>
      <c r="AA2336" s="81">
        <f>IFERROR(VLOOKUP(A2336,'Competitors Links &amp; Pricings'!A:L,10,0),"")</f>
        <v>0.25</v>
      </c>
      <c r="AB2336" s="81">
        <f>IFERROR(VLOOKUP(A2336,'Competitors Links &amp; Pricings'!A:L,11,0),"")</f>
        <v>1.5</v>
      </c>
    </row>
    <row r="2337" spans="1:28" s="92" customFormat="1" ht="12" x14ac:dyDescent="0.25">
      <c r="A2337" s="91" t="s">
        <v>7018</v>
      </c>
      <c r="B2337" s="89">
        <v>5635.67</v>
      </c>
      <c r="C2337" s="89">
        <v>6875</v>
      </c>
      <c r="D2337" s="106">
        <f t="shared" si="144"/>
        <v>0.1802661818181818</v>
      </c>
      <c r="E2337" s="90">
        <f t="shared" si="145"/>
        <v>0</v>
      </c>
      <c r="F2337" s="90">
        <f t="shared" si="146"/>
        <v>5411.78</v>
      </c>
      <c r="G2337" s="100" t="s">
        <v>34</v>
      </c>
      <c r="H2337" s="101" t="s">
        <v>7019</v>
      </c>
      <c r="I2337" s="101" t="s">
        <v>7020</v>
      </c>
      <c r="J2337" s="101" t="s">
        <v>439</v>
      </c>
      <c r="K2337" s="101"/>
      <c r="L2337" s="101"/>
      <c r="M2337" s="101"/>
      <c r="N2337" s="101"/>
      <c r="O2337" s="100"/>
      <c r="P2337" s="101"/>
      <c r="Q2337" s="101"/>
      <c r="R2337" s="101"/>
      <c r="S2337" s="101"/>
      <c r="T2337" s="101"/>
      <c r="U2337" s="81">
        <f t="shared" si="147"/>
        <v>0</v>
      </c>
      <c r="V2337" s="101">
        <f>IFERROR(VLOOKUP(A2337,'Competitors Links &amp; Pricings'!A:G,3,0),"")</f>
        <v>7650</v>
      </c>
      <c r="W2337" s="101">
        <f>IFERROR(VLOOKUP(A2337,'Competitors Links &amp; Pricings'!A:G,5,0),"")</f>
        <v>5695.64</v>
      </c>
      <c r="X2337" s="101">
        <f>IFERROR(VLOOKUP(A2337,'Competitors Links &amp; Pricings'!A:G,7,0),"")</f>
        <v>5411.78</v>
      </c>
      <c r="Y2337" s="101">
        <f>IFERROR(VLOOKUP(A2337,'Competitors Links &amp; Pricings'!A:L,8,0),"")</f>
        <v>34</v>
      </c>
      <c r="Z2337" s="101">
        <f>IFERROR(VLOOKUP(A2337,'Competitors Links &amp; Pricings'!A:L,9,0),"")</f>
        <v>34</v>
      </c>
      <c r="AA2337" s="101">
        <f>IFERROR(VLOOKUP(A2337,'Competitors Links &amp; Pricings'!A:L,10,0),"")</f>
        <v>190</v>
      </c>
      <c r="AB2337" s="101">
        <f>IFERROR(VLOOKUP(A2337,'Competitors Links &amp; Pricings'!A:L,11,0),"")</f>
        <v>29</v>
      </c>
    </row>
    <row r="2338" spans="1:28" s="83" customFormat="1" ht="12" x14ac:dyDescent="0.25">
      <c r="A2338" s="81" t="s">
        <v>7021</v>
      </c>
      <c r="B2338" s="89">
        <v>123.04</v>
      </c>
      <c r="C2338" s="89">
        <v>158</v>
      </c>
      <c r="D2338" s="106">
        <f t="shared" si="144"/>
        <v>0.22126582278481008</v>
      </c>
      <c r="E2338" s="90">
        <f t="shared" si="145"/>
        <v>0</v>
      </c>
      <c r="F2338" s="90">
        <f t="shared" si="146"/>
        <v>6.04</v>
      </c>
      <c r="G2338" s="82" t="s">
        <v>60</v>
      </c>
      <c r="H2338" s="81" t="s">
        <v>15111</v>
      </c>
      <c r="I2338" s="81" t="s">
        <v>7022</v>
      </c>
      <c r="J2338" s="81" t="s">
        <v>78</v>
      </c>
      <c r="K2338" s="81"/>
      <c r="L2338" s="81"/>
      <c r="M2338" s="81"/>
      <c r="N2338" s="81"/>
      <c r="O2338" s="82"/>
      <c r="P2338" s="81"/>
      <c r="Q2338" s="81"/>
      <c r="R2338" s="81"/>
      <c r="S2338" s="81"/>
      <c r="T2338" s="81"/>
      <c r="U2338" s="81">
        <f t="shared" si="147"/>
        <v>0</v>
      </c>
      <c r="V2338" s="81">
        <f>IFERROR(VLOOKUP(A2338,'Competitors Links &amp; Pricings'!A:G,3,0),"")</f>
        <v>6.04</v>
      </c>
      <c r="W2338" s="81">
        <f>IFERROR(VLOOKUP(A2338,'Competitors Links &amp; Pricings'!A:G,5,0),"")</f>
        <v>6.53</v>
      </c>
      <c r="X2338" s="81">
        <f>IFERROR(VLOOKUP(A2338,'Competitors Links &amp; Pricings'!A:G,7,0),"")</f>
        <v>12.24</v>
      </c>
      <c r="Y2338" s="81">
        <f>IFERROR(VLOOKUP(A2338,'Competitors Links &amp; Pricings'!A:L,8,0),"")</f>
        <v>3.54</v>
      </c>
      <c r="Z2338" s="81">
        <f>IFERROR(VLOOKUP(A2338,'Competitors Links &amp; Pricings'!A:L,9,0),"")</f>
        <v>4</v>
      </c>
      <c r="AA2338" s="81">
        <f>IFERROR(VLOOKUP(A2338,'Competitors Links &amp; Pricings'!A:L,10,0),"")</f>
        <v>8.8000000000000007</v>
      </c>
      <c r="AB2338" s="81">
        <f>IFERROR(VLOOKUP(A2338,'Competitors Links &amp; Pricings'!A:L,11,0),"")</f>
        <v>0.6</v>
      </c>
    </row>
    <row r="2339" spans="1:28" s="83" customFormat="1" ht="12" x14ac:dyDescent="0.25">
      <c r="A2339" s="81" t="s">
        <v>7023</v>
      </c>
      <c r="B2339" s="89">
        <v>4583.28</v>
      </c>
      <c r="C2339" s="89">
        <v>6030.9</v>
      </c>
      <c r="D2339" s="106">
        <f t="shared" si="144"/>
        <v>0.24003382579714469</v>
      </c>
      <c r="E2339" s="90">
        <f t="shared" si="145"/>
        <v>0</v>
      </c>
      <c r="F2339" s="90">
        <f t="shared" si="146"/>
        <v>6225</v>
      </c>
      <c r="G2339" s="82" t="s">
        <v>34</v>
      </c>
      <c r="H2339" s="81" t="s">
        <v>7024</v>
      </c>
      <c r="I2339" s="81" t="s">
        <v>7025</v>
      </c>
      <c r="J2339" s="81" t="s">
        <v>2188</v>
      </c>
      <c r="K2339" s="81"/>
      <c r="L2339" s="81"/>
      <c r="M2339" s="81"/>
      <c r="N2339" s="81"/>
      <c r="O2339" s="82"/>
      <c r="P2339" s="81"/>
      <c r="Q2339" s="81"/>
      <c r="R2339" s="81"/>
      <c r="S2339" s="81"/>
      <c r="T2339" s="81"/>
      <c r="U2339" s="81">
        <f t="shared" si="147"/>
        <v>0</v>
      </c>
      <c r="V2339" s="81">
        <f>IFERROR(VLOOKUP(A2339,'Competitors Links &amp; Pricings'!A:G,3,0),"")</f>
        <v>7541.81</v>
      </c>
      <c r="W2339" s="81">
        <f>IFERROR(VLOOKUP(A2339,'Competitors Links &amp; Pricings'!A:G,5,0),"")</f>
        <v>6225</v>
      </c>
      <c r="X2339" s="81">
        <f>IFERROR(VLOOKUP(A2339,'Competitors Links &amp; Pricings'!A:G,7,0),"")</f>
        <v>6999</v>
      </c>
      <c r="Y2339" s="81">
        <f>IFERROR(VLOOKUP(A2339,'Competitors Links &amp; Pricings'!A:L,8,0),"")</f>
        <v>17.38</v>
      </c>
      <c r="Z2339" s="81">
        <f>IFERROR(VLOOKUP(A2339,'Competitors Links &amp; Pricings'!A:L,9,0),"")</f>
        <v>9.3699999999999992</v>
      </c>
      <c r="AA2339" s="81">
        <f>IFERROR(VLOOKUP(A2339,'Competitors Links &amp; Pricings'!A:L,10,0),"")</f>
        <v>77</v>
      </c>
      <c r="AB2339" s="81">
        <f>IFERROR(VLOOKUP(A2339,'Competitors Links &amp; Pricings'!A:L,11,0),"")</f>
        <v>28</v>
      </c>
    </row>
    <row r="2340" spans="1:28" s="83" customFormat="1" ht="12" x14ac:dyDescent="0.25">
      <c r="A2340" s="81" t="s">
        <v>7026</v>
      </c>
      <c r="B2340" s="89">
        <v>5.22</v>
      </c>
      <c r="C2340" s="89">
        <v>6.4</v>
      </c>
      <c r="D2340" s="106">
        <f t="shared" si="144"/>
        <v>0.18437500000000009</v>
      </c>
      <c r="E2340" s="90">
        <f t="shared" si="145"/>
        <v>0</v>
      </c>
      <c r="F2340" s="90">
        <f t="shared" si="146"/>
        <v>5.4</v>
      </c>
      <c r="G2340" s="82" t="s">
        <v>50</v>
      </c>
      <c r="H2340" s="81" t="s">
        <v>25880</v>
      </c>
      <c r="I2340" s="81" t="s">
        <v>7027</v>
      </c>
      <c r="J2340" s="81" t="s">
        <v>5588</v>
      </c>
      <c r="K2340" s="81"/>
      <c r="L2340" s="81"/>
      <c r="M2340" s="81"/>
      <c r="N2340" s="81"/>
      <c r="O2340" s="82"/>
      <c r="P2340" s="81"/>
      <c r="Q2340" s="81"/>
      <c r="R2340" s="81"/>
      <c r="S2340" s="81"/>
      <c r="T2340" s="81"/>
      <c r="U2340" s="81">
        <f t="shared" si="147"/>
        <v>0</v>
      </c>
      <c r="V2340" s="81">
        <f>IFERROR(VLOOKUP(A2340,'Competitors Links &amp; Pricings'!A:G,3,0),"")</f>
        <v>5.4</v>
      </c>
      <c r="W2340" s="81">
        <f>IFERROR(VLOOKUP(A2340,'Competitors Links &amp; Pricings'!A:G,5,0),"")</f>
        <v>7.29</v>
      </c>
      <c r="X2340" s="81">
        <f>IFERROR(VLOOKUP(A2340,'Competitors Links &amp; Pricings'!A:G,7,0),"")</f>
        <v>6.26</v>
      </c>
      <c r="Y2340" s="81">
        <f>IFERROR(VLOOKUP(A2340,'Competitors Links &amp; Pricings'!A:L,8,0),"")</f>
        <v>8</v>
      </c>
      <c r="Z2340" s="81">
        <f>IFERROR(VLOOKUP(A2340,'Competitors Links &amp; Pricings'!A:L,9,0),"")</f>
        <v>10</v>
      </c>
      <c r="AA2340" s="81">
        <f>IFERROR(VLOOKUP(A2340,'Competitors Links &amp; Pricings'!A:L,10,0),"")</f>
        <v>0.28999999999999998</v>
      </c>
      <c r="AB2340" s="81">
        <f>IFERROR(VLOOKUP(A2340,'Competitors Links &amp; Pricings'!A:L,11,0),"")</f>
        <v>1</v>
      </c>
    </row>
    <row r="2341" spans="1:28" s="92" customFormat="1" ht="12" x14ac:dyDescent="0.25">
      <c r="A2341" s="91" t="s">
        <v>7028</v>
      </c>
      <c r="B2341" s="89">
        <v>4569.66</v>
      </c>
      <c r="C2341" s="89">
        <v>6150</v>
      </c>
      <c r="D2341" s="106">
        <f t="shared" si="144"/>
        <v>0.25696585365853664</v>
      </c>
      <c r="E2341" s="90">
        <f t="shared" si="145"/>
        <v>0</v>
      </c>
      <c r="F2341" s="90">
        <f t="shared" si="146"/>
        <v>5682.62</v>
      </c>
      <c r="G2341" s="100" t="s">
        <v>527</v>
      </c>
      <c r="H2341" s="101" t="s">
        <v>7029</v>
      </c>
      <c r="I2341" s="101" t="s">
        <v>7030</v>
      </c>
      <c r="J2341" s="101" t="s">
        <v>435</v>
      </c>
      <c r="K2341" s="101"/>
      <c r="L2341" s="101"/>
      <c r="M2341" s="101"/>
      <c r="N2341" s="101"/>
      <c r="O2341" s="100"/>
      <c r="P2341" s="101"/>
      <c r="Q2341" s="101"/>
      <c r="R2341" s="101"/>
      <c r="S2341" s="101"/>
      <c r="T2341" s="101"/>
      <c r="U2341" s="81">
        <f t="shared" si="147"/>
        <v>0</v>
      </c>
      <c r="V2341" s="101">
        <f>IFERROR(VLOOKUP(A2341,'Competitors Links &amp; Pricings'!A:G,3,0),"")</f>
        <v>5682.62</v>
      </c>
      <c r="W2341" s="101">
        <f>IFERROR(VLOOKUP(A2341,'Competitors Links &amp; Pricings'!A:G,5,0),"")</f>
        <v>5999.95</v>
      </c>
      <c r="X2341" s="101">
        <f>IFERROR(VLOOKUP(A2341,'Competitors Links &amp; Pricings'!A:G,7,0),"")</f>
        <v>6317.77</v>
      </c>
      <c r="Y2341" s="101">
        <f>IFERROR(VLOOKUP(A2341,'Competitors Links &amp; Pricings'!A:L,8,0),"")</f>
        <v>51</v>
      </c>
      <c r="Z2341" s="101">
        <f>IFERROR(VLOOKUP(A2341,'Competitors Links &amp; Pricings'!A:L,9,0),"")</f>
        <v>45</v>
      </c>
      <c r="AA2341" s="101">
        <f>IFERROR(VLOOKUP(A2341,'Competitors Links &amp; Pricings'!A:L,10,0),"")</f>
        <v>237</v>
      </c>
      <c r="AB2341" s="101">
        <f>IFERROR(VLOOKUP(A2341,'Competitors Links &amp; Pricings'!A:L,11,0),"")</f>
        <v>17</v>
      </c>
    </row>
    <row r="2342" spans="1:28" s="92" customFormat="1" ht="12" x14ac:dyDescent="0.25">
      <c r="A2342" s="91" t="s">
        <v>7031</v>
      </c>
      <c r="B2342" s="89">
        <v>41.1</v>
      </c>
      <c r="C2342" s="89">
        <v>50.9</v>
      </c>
      <c r="D2342" s="106">
        <f t="shared" si="144"/>
        <v>0.19253438113948915</v>
      </c>
      <c r="E2342" s="90">
        <f t="shared" si="145"/>
        <v>0</v>
      </c>
      <c r="F2342" s="90">
        <f t="shared" si="146"/>
        <v>55.04</v>
      </c>
      <c r="G2342" s="100" t="s">
        <v>34</v>
      </c>
      <c r="H2342" s="101" t="s">
        <v>14667</v>
      </c>
      <c r="I2342" s="101" t="s">
        <v>7032</v>
      </c>
      <c r="J2342" s="101" t="s">
        <v>5588</v>
      </c>
      <c r="K2342" s="101"/>
      <c r="L2342" s="101"/>
      <c r="M2342" s="101"/>
      <c r="N2342" s="101"/>
      <c r="O2342" s="100"/>
      <c r="P2342" s="101"/>
      <c r="Q2342" s="101"/>
      <c r="R2342" s="101"/>
      <c r="S2342" s="101"/>
      <c r="T2342" s="101"/>
      <c r="U2342" s="81">
        <f t="shared" si="147"/>
        <v>0</v>
      </c>
      <c r="V2342" s="101">
        <f>IFERROR(VLOOKUP(A2342,'Competitors Links &amp; Pricings'!A:G,3,0),"")</f>
        <v>74</v>
      </c>
      <c r="W2342" s="101">
        <f>IFERROR(VLOOKUP(A2342,'Competitors Links &amp; Pricings'!A:G,5,0),"")</f>
        <v>55.04</v>
      </c>
      <c r="X2342" s="101">
        <f>IFERROR(VLOOKUP(A2342,'Competitors Links &amp; Pricings'!A:G,7,0),"")</f>
        <v>298.5</v>
      </c>
      <c r="Y2342" s="101">
        <f>IFERROR(VLOOKUP(A2342,'Competitors Links &amp; Pricings'!A:L,8,0),"")</f>
        <v>1.5</v>
      </c>
      <c r="Z2342" s="101">
        <f>IFERROR(VLOOKUP(A2342,'Competitors Links &amp; Pricings'!A:L,9,0),"")</f>
        <v>172</v>
      </c>
      <c r="AA2342" s="101">
        <f>IFERROR(VLOOKUP(A2342,'Competitors Links &amp; Pricings'!A:L,10,0),"")</f>
        <v>10</v>
      </c>
      <c r="AB2342" s="101">
        <f>IFERROR(VLOOKUP(A2342,'Competitors Links &amp; Pricings'!A:L,11,0),"")</f>
        <v>2</v>
      </c>
    </row>
    <row r="2343" spans="1:28" s="83" customFormat="1" ht="12" x14ac:dyDescent="0.25">
      <c r="A2343" s="81" t="s">
        <v>7033</v>
      </c>
      <c r="B2343" s="89">
        <v>11.27</v>
      </c>
      <c r="C2343" s="89">
        <v>13.8</v>
      </c>
      <c r="D2343" s="106">
        <f t="shared" si="144"/>
        <v>0.1833333333333334</v>
      </c>
      <c r="E2343" s="90">
        <f t="shared" si="145"/>
        <v>0</v>
      </c>
      <c r="F2343" s="90">
        <f t="shared" si="146"/>
        <v>10.130000000000001</v>
      </c>
      <c r="G2343" s="82" t="s">
        <v>34</v>
      </c>
      <c r="H2343" s="81" t="s">
        <v>20099</v>
      </c>
      <c r="I2343" s="81" t="s">
        <v>7034</v>
      </c>
      <c r="J2343" s="81" t="s">
        <v>135</v>
      </c>
      <c r="K2343" s="81"/>
      <c r="L2343" s="81"/>
      <c r="M2343" s="81"/>
      <c r="N2343" s="81"/>
      <c r="O2343" s="82"/>
      <c r="P2343" s="81"/>
      <c r="Q2343" s="81"/>
      <c r="R2343" s="81"/>
      <c r="S2343" s="81"/>
      <c r="T2343" s="81"/>
      <c r="U2343" s="81">
        <f t="shared" si="147"/>
        <v>0</v>
      </c>
      <c r="V2343" s="81">
        <f>IFERROR(VLOOKUP(A2343,'Competitors Links &amp; Pricings'!A:G,3,0),"")</f>
        <v>15.65</v>
      </c>
      <c r="W2343" s="81">
        <f>IFERROR(VLOOKUP(A2343,'Competitors Links &amp; Pricings'!A:G,5,0),"")</f>
        <v>11.55</v>
      </c>
      <c r="X2343" s="81">
        <f>IFERROR(VLOOKUP(A2343,'Competitors Links &amp; Pricings'!A:G,7,0),"")</f>
        <v>10.130000000000001</v>
      </c>
      <c r="Y2343" s="81">
        <f>IFERROR(VLOOKUP(A2343,'Competitors Links &amp; Pricings'!A:L,8,0),"")</f>
        <v>10</v>
      </c>
      <c r="Z2343" s="81">
        <f>IFERROR(VLOOKUP(A2343,'Competitors Links &amp; Pricings'!A:L,9,0),"")</f>
        <v>10</v>
      </c>
      <c r="AA2343" s="81">
        <f>IFERROR(VLOOKUP(A2343,'Competitors Links &amp; Pricings'!A:L,10,0),"")</f>
        <v>1</v>
      </c>
      <c r="AB2343" s="81">
        <f>IFERROR(VLOOKUP(A2343,'Competitors Links &amp; Pricings'!A:L,11,0),"")</f>
        <v>10</v>
      </c>
    </row>
    <row r="2344" spans="1:28" s="83" customFormat="1" ht="12" x14ac:dyDescent="0.25">
      <c r="A2344" s="81" t="s">
        <v>7035</v>
      </c>
      <c r="B2344" s="89">
        <v>206.62</v>
      </c>
      <c r="C2344" s="89">
        <v>252</v>
      </c>
      <c r="D2344" s="106">
        <f t="shared" si="144"/>
        <v>0.18007936507936506</v>
      </c>
      <c r="E2344" s="90">
        <f t="shared" si="145"/>
        <v>0</v>
      </c>
      <c r="F2344" s="90">
        <f t="shared" si="146"/>
        <v>225.73</v>
      </c>
      <c r="G2344" s="82" t="s">
        <v>50</v>
      </c>
      <c r="H2344" s="81" t="s">
        <v>7036</v>
      </c>
      <c r="I2344" s="81" t="s">
        <v>7037</v>
      </c>
      <c r="J2344" s="81" t="s">
        <v>5959</v>
      </c>
      <c r="K2344" s="81"/>
      <c r="L2344" s="81"/>
      <c r="M2344" s="81"/>
      <c r="N2344" s="81"/>
      <c r="O2344" s="82"/>
      <c r="P2344" s="81"/>
      <c r="Q2344" s="81"/>
      <c r="R2344" s="81"/>
      <c r="S2344" s="81"/>
      <c r="T2344" s="81"/>
      <c r="U2344" s="81">
        <f t="shared" si="147"/>
        <v>0</v>
      </c>
      <c r="V2344" s="81">
        <f>IFERROR(VLOOKUP(A2344,'Competitors Links &amp; Pricings'!A:G,3,0),"")</f>
        <v>285</v>
      </c>
      <c r="W2344" s="81">
        <f>IFERROR(VLOOKUP(A2344,'Competitors Links &amp; Pricings'!A:G,5,0),"")</f>
        <v>248</v>
      </c>
      <c r="X2344" s="81">
        <f>IFERROR(VLOOKUP(A2344,'Competitors Links &amp; Pricings'!A:G,7,0),"")</f>
        <v>225.73</v>
      </c>
      <c r="Y2344" s="81">
        <f>IFERROR(VLOOKUP(A2344,'Competitors Links &amp; Pricings'!A:L,8,0),"")</f>
        <v>11.5</v>
      </c>
      <c r="Z2344" s="81">
        <f>IFERROR(VLOOKUP(A2344,'Competitors Links &amp; Pricings'!A:L,9,0),"")</f>
        <v>12</v>
      </c>
      <c r="AA2344" s="81">
        <f>IFERROR(VLOOKUP(A2344,'Competitors Links &amp; Pricings'!A:L,10,0),"")</f>
        <v>13</v>
      </c>
      <c r="AB2344" s="81">
        <f>IFERROR(VLOOKUP(A2344,'Competitors Links &amp; Pricings'!A:L,11,0),"")</f>
        <v>11.5</v>
      </c>
    </row>
    <row r="2345" spans="1:28" s="83" customFormat="1" ht="12" x14ac:dyDescent="0.25">
      <c r="A2345" s="81" t="s">
        <v>7038</v>
      </c>
      <c r="B2345" s="89">
        <v>32.369999999999997</v>
      </c>
      <c r="C2345" s="89">
        <v>45.07</v>
      </c>
      <c r="D2345" s="106">
        <f t="shared" si="144"/>
        <v>0.28178389172398499</v>
      </c>
      <c r="E2345" s="90">
        <f t="shared" si="145"/>
        <v>0</v>
      </c>
      <c r="F2345" s="90">
        <f t="shared" si="146"/>
        <v>48.45</v>
      </c>
      <c r="G2345" s="82" t="s">
        <v>34</v>
      </c>
      <c r="H2345" s="81" t="s">
        <v>7039</v>
      </c>
      <c r="I2345" s="81" t="s">
        <v>7040</v>
      </c>
      <c r="J2345" s="81" t="s">
        <v>169</v>
      </c>
      <c r="K2345" s="81"/>
      <c r="L2345" s="81"/>
      <c r="M2345" s="81"/>
      <c r="N2345" s="81"/>
      <c r="O2345" s="82"/>
      <c r="P2345" s="81"/>
      <c r="Q2345" s="81"/>
      <c r="R2345" s="81"/>
      <c r="S2345" s="81"/>
      <c r="T2345" s="81"/>
      <c r="U2345" s="81">
        <f t="shared" si="147"/>
        <v>0</v>
      </c>
      <c r="V2345" s="81">
        <f>IFERROR(VLOOKUP(A2345,'Competitors Links &amp; Pricings'!A:G,3,0),"")</f>
        <v>48.45</v>
      </c>
      <c r="W2345" s="81">
        <f>IFERROR(VLOOKUP(A2345,'Competitors Links &amp; Pricings'!A:G,5,0),"")</f>
        <v>62.2</v>
      </c>
      <c r="X2345" s="81">
        <f>IFERROR(VLOOKUP(A2345,'Competitors Links &amp; Pricings'!A:G,7,0),"")</f>
        <v>48.99</v>
      </c>
      <c r="Y2345" s="81">
        <f>IFERROR(VLOOKUP(A2345,'Competitors Links &amp; Pricings'!A:L,8,0),"")</f>
        <v>1</v>
      </c>
      <c r="Z2345" s="81">
        <f>IFERROR(VLOOKUP(A2345,'Competitors Links &amp; Pricings'!A:L,9,0),"")</f>
        <v>168</v>
      </c>
      <c r="AA2345" s="81">
        <f>IFERROR(VLOOKUP(A2345,'Competitors Links &amp; Pricings'!A:L,10,0),"")</f>
        <v>6</v>
      </c>
      <c r="AB2345" s="81">
        <f>IFERROR(VLOOKUP(A2345,'Competitors Links &amp; Pricings'!A:L,11,0),"")</f>
        <v>2</v>
      </c>
    </row>
    <row r="2346" spans="1:28" s="83" customFormat="1" ht="12" x14ac:dyDescent="0.25">
      <c r="A2346" s="81" t="s">
        <v>7041</v>
      </c>
      <c r="B2346" s="89">
        <v>62.5</v>
      </c>
      <c r="C2346" s="89">
        <v>88</v>
      </c>
      <c r="D2346" s="106">
        <f t="shared" si="144"/>
        <v>0.28977272727272729</v>
      </c>
      <c r="E2346" s="90">
        <f t="shared" si="145"/>
        <v>0</v>
      </c>
      <c r="F2346" s="90">
        <f t="shared" si="146"/>
        <v>210</v>
      </c>
      <c r="G2346" s="82" t="s">
        <v>60</v>
      </c>
      <c r="H2346" s="81" t="s">
        <v>7042</v>
      </c>
      <c r="I2346" s="81" t="s">
        <v>7043</v>
      </c>
      <c r="J2346" s="81" t="s">
        <v>7044</v>
      </c>
      <c r="K2346" s="81"/>
      <c r="L2346" s="81"/>
      <c r="M2346" s="81"/>
      <c r="N2346" s="81"/>
      <c r="O2346" s="82"/>
      <c r="P2346" s="81"/>
      <c r="Q2346" s="81"/>
      <c r="R2346" s="81"/>
      <c r="S2346" s="81"/>
      <c r="T2346" s="81"/>
      <c r="U2346" s="81">
        <f t="shared" si="147"/>
        <v>0</v>
      </c>
      <c r="V2346" s="81">
        <f>IFERROR(VLOOKUP(A2346,'Competitors Links &amp; Pricings'!A:G,3,0),"")</f>
        <v>210</v>
      </c>
      <c r="W2346" s="81" t="str">
        <f>IFERROR(VLOOKUP(A2346,'Competitors Links &amp; Pricings'!A:G,5,0),"")</f>
        <v xml:space="preserve"> </v>
      </c>
      <c r="X2346" s="81" t="str">
        <f>IFERROR(VLOOKUP(A2346,'Competitors Links &amp; Pricings'!A:G,7,0),"")</f>
        <v xml:space="preserve"> </v>
      </c>
      <c r="Y2346" s="81">
        <f>IFERROR(VLOOKUP(A2346,'Competitors Links &amp; Pricings'!A:L,8,0),"")</f>
        <v>0.35</v>
      </c>
      <c r="Z2346" s="81">
        <f>IFERROR(VLOOKUP(A2346,'Competitors Links &amp; Pricings'!A:L,9,0),"")</f>
        <v>0.5</v>
      </c>
      <c r="AA2346" s="81">
        <f>IFERROR(VLOOKUP(A2346,'Competitors Links &amp; Pricings'!A:L,10,0),"")</f>
        <v>22.9</v>
      </c>
      <c r="AB2346" s="81">
        <f>IFERROR(VLOOKUP(A2346,'Competitors Links &amp; Pricings'!A:L,11,0),"")</f>
        <v>0.25</v>
      </c>
    </row>
    <row r="2347" spans="1:28" s="83" customFormat="1" ht="12" x14ac:dyDescent="0.25">
      <c r="A2347" s="81" t="s">
        <v>7045</v>
      </c>
      <c r="B2347" s="89">
        <v>2.86</v>
      </c>
      <c r="C2347" s="89">
        <v>3.53</v>
      </c>
      <c r="D2347" s="106">
        <f t="shared" si="144"/>
        <v>0.18980169971671387</v>
      </c>
      <c r="E2347" s="90">
        <f t="shared" si="145"/>
        <v>0</v>
      </c>
      <c r="F2347" s="90">
        <f t="shared" si="146"/>
        <v>3.84</v>
      </c>
      <c r="G2347" s="82" t="s">
        <v>34</v>
      </c>
      <c r="H2347" s="81" t="s">
        <v>7046</v>
      </c>
      <c r="I2347" s="81" t="s">
        <v>7047</v>
      </c>
      <c r="J2347" s="81" t="s">
        <v>135</v>
      </c>
      <c r="K2347" s="81"/>
      <c r="L2347" s="81"/>
      <c r="M2347" s="81"/>
      <c r="N2347" s="81"/>
      <c r="O2347" s="82"/>
      <c r="P2347" s="81"/>
      <c r="Q2347" s="81"/>
      <c r="R2347" s="81"/>
      <c r="S2347" s="81"/>
      <c r="T2347" s="81"/>
      <c r="U2347" s="81">
        <f t="shared" si="147"/>
        <v>0</v>
      </c>
      <c r="V2347" s="81">
        <f>IFERROR(VLOOKUP(A2347,'Competitors Links &amp; Pricings'!A:G,3,0),"")</f>
        <v>4.13</v>
      </c>
      <c r="W2347" s="81">
        <f>IFERROR(VLOOKUP(A2347,'Competitors Links &amp; Pricings'!A:G,5,0),"")</f>
        <v>3.84</v>
      </c>
      <c r="X2347" s="81">
        <f>IFERROR(VLOOKUP(A2347,'Competitors Links &amp; Pricings'!A:G,7,0),"")</f>
        <v>4.2</v>
      </c>
      <c r="Y2347" s="81">
        <f>IFERROR(VLOOKUP(A2347,'Competitors Links &amp; Pricings'!A:L,8,0),"")</f>
        <v>8</v>
      </c>
      <c r="Z2347" s="81">
        <f>IFERROR(VLOOKUP(A2347,'Competitors Links &amp; Pricings'!A:L,9,0),"")</f>
        <v>13</v>
      </c>
      <c r="AA2347" s="81">
        <f>IFERROR(VLOOKUP(A2347,'Competitors Links &amp; Pricings'!A:L,10,0),"")</f>
        <v>0.1</v>
      </c>
      <c r="AB2347" s="81">
        <f>IFERROR(VLOOKUP(A2347,'Competitors Links &amp; Pricings'!A:L,11,0),"")</f>
        <v>9</v>
      </c>
    </row>
    <row r="2348" spans="1:28" s="83" customFormat="1" ht="12" x14ac:dyDescent="0.25">
      <c r="A2348" s="81" t="s">
        <v>7048</v>
      </c>
      <c r="B2348" s="89">
        <v>4.82</v>
      </c>
      <c r="C2348" s="89">
        <v>5.31</v>
      </c>
      <c r="D2348" s="106">
        <f t="shared" si="144"/>
        <v>9.2278719397363346E-2</v>
      </c>
      <c r="E2348" s="90">
        <f t="shared" si="145"/>
        <v>0</v>
      </c>
      <c r="F2348" s="90">
        <f t="shared" si="146"/>
        <v>5.7699999999999987</v>
      </c>
      <c r="G2348" s="82" t="s">
        <v>34</v>
      </c>
      <c r="H2348" s="81" t="s">
        <v>7049</v>
      </c>
      <c r="I2348" s="81" t="s">
        <v>7050</v>
      </c>
      <c r="J2348" s="81" t="s">
        <v>5588</v>
      </c>
      <c r="K2348" s="81"/>
      <c r="L2348" s="81"/>
      <c r="M2348" s="81"/>
      <c r="N2348" s="81"/>
      <c r="O2348" s="82"/>
      <c r="P2348" s="81"/>
      <c r="Q2348" s="81"/>
      <c r="R2348" s="81"/>
      <c r="S2348" s="81"/>
      <c r="T2348" s="81"/>
      <c r="U2348" s="81">
        <f t="shared" si="147"/>
        <v>0</v>
      </c>
      <c r="V2348" s="81">
        <f>IFERROR(VLOOKUP(A2348,'Competitors Links &amp; Pricings'!A:G,3,0),"")</f>
        <v>5.7699999999999987</v>
      </c>
      <c r="W2348" s="81">
        <f>IFERROR(VLOOKUP(A2348,'Competitors Links &amp; Pricings'!A:G,5,0),"")</f>
        <v>7.4</v>
      </c>
      <c r="X2348" s="81">
        <f>IFERROR(VLOOKUP(A2348,'Competitors Links &amp; Pricings'!A:G,7,0),"")</f>
        <v>7.43</v>
      </c>
      <c r="Y2348" s="81">
        <f>IFERROR(VLOOKUP(A2348,'Competitors Links &amp; Pricings'!A:L,8,0),"")</f>
        <v>1.5</v>
      </c>
      <c r="Z2348" s="81">
        <f>IFERROR(VLOOKUP(A2348,'Competitors Links &amp; Pricings'!A:L,9,0),"")</f>
        <v>3</v>
      </c>
      <c r="AA2348" s="81">
        <f>IFERROR(VLOOKUP(A2348,'Competitors Links &amp; Pricings'!A:L,10,0),"")</f>
        <v>0.41</v>
      </c>
      <c r="AB2348" s="81">
        <f>IFERROR(VLOOKUP(A2348,'Competitors Links &amp; Pricings'!A:L,11,0),"")</f>
        <v>1.5</v>
      </c>
    </row>
    <row r="2349" spans="1:28" s="83" customFormat="1" ht="12" x14ac:dyDescent="0.25">
      <c r="A2349" s="81" t="s">
        <v>7051</v>
      </c>
      <c r="B2349" s="89">
        <v>27.02</v>
      </c>
      <c r="C2349" s="89">
        <v>31.12</v>
      </c>
      <c r="D2349" s="106">
        <f t="shared" si="144"/>
        <v>0.1317480719794345</v>
      </c>
      <c r="E2349" s="90">
        <f t="shared" si="145"/>
        <v>0</v>
      </c>
      <c r="F2349" s="90">
        <f t="shared" si="146"/>
        <v>30.57</v>
      </c>
      <c r="G2349" s="82" t="s">
        <v>34</v>
      </c>
      <c r="H2349" s="81" t="s">
        <v>7052</v>
      </c>
      <c r="I2349" s="81" t="s">
        <v>7053</v>
      </c>
      <c r="J2349" s="81" t="s">
        <v>5588</v>
      </c>
      <c r="K2349" s="81"/>
      <c r="L2349" s="81"/>
      <c r="M2349" s="81"/>
      <c r="N2349" s="81"/>
      <c r="O2349" s="82"/>
      <c r="P2349" s="81"/>
      <c r="Q2349" s="81"/>
      <c r="R2349" s="81"/>
      <c r="S2349" s="81"/>
      <c r="T2349" s="81"/>
      <c r="U2349" s="81">
        <f t="shared" si="147"/>
        <v>0</v>
      </c>
      <c r="V2349" s="81">
        <f>IFERROR(VLOOKUP(A2349,'Competitors Links &amp; Pricings'!A:G,3,0),"")</f>
        <v>33.69</v>
      </c>
      <c r="W2349" s="81">
        <f>IFERROR(VLOOKUP(A2349,'Competitors Links &amp; Pricings'!A:G,5,0),"")</f>
        <v>30.88</v>
      </c>
      <c r="X2349" s="81">
        <f>IFERROR(VLOOKUP(A2349,'Competitors Links &amp; Pricings'!A:G,7,0),"")</f>
        <v>30.57</v>
      </c>
      <c r="Y2349" s="81">
        <f>IFERROR(VLOOKUP(A2349,'Competitors Links &amp; Pricings'!A:L,8,0),"")</f>
        <v>3</v>
      </c>
      <c r="Z2349" s="81">
        <f>IFERROR(VLOOKUP(A2349,'Competitors Links &amp; Pricings'!A:L,9,0),"")</f>
        <v>1.5</v>
      </c>
      <c r="AA2349" s="81">
        <f>IFERROR(VLOOKUP(A2349,'Competitors Links &amp; Pricings'!A:L,10,0),"")</f>
        <v>2.5</v>
      </c>
      <c r="AB2349" s="81">
        <f>IFERROR(VLOOKUP(A2349,'Competitors Links &amp; Pricings'!A:L,11,0),"")</f>
        <v>16.75</v>
      </c>
    </row>
    <row r="2350" spans="1:28" s="83" customFormat="1" ht="12" x14ac:dyDescent="0.25">
      <c r="A2350" s="81" t="s">
        <v>7054</v>
      </c>
      <c r="B2350" s="89">
        <v>136.36000000000001</v>
      </c>
      <c r="C2350" s="89">
        <v>178.63</v>
      </c>
      <c r="D2350" s="106">
        <f t="shared" si="144"/>
        <v>0.23663438392207348</v>
      </c>
      <c r="E2350" s="90">
        <f t="shared" si="145"/>
        <v>0</v>
      </c>
      <c r="F2350" s="90">
        <f t="shared" si="146"/>
        <v>231</v>
      </c>
      <c r="G2350" s="82" t="s">
        <v>60</v>
      </c>
      <c r="H2350" s="81" t="s">
        <v>7055</v>
      </c>
      <c r="I2350" s="81" t="s">
        <v>7056</v>
      </c>
      <c r="J2350" s="81" t="s">
        <v>125</v>
      </c>
      <c r="K2350" s="81"/>
      <c r="L2350" s="81"/>
      <c r="M2350" s="81"/>
      <c r="N2350" s="81"/>
      <c r="O2350" s="82"/>
      <c r="P2350" s="81"/>
      <c r="Q2350" s="81"/>
      <c r="R2350" s="81"/>
      <c r="S2350" s="81"/>
      <c r="T2350" s="81"/>
      <c r="U2350" s="81">
        <f t="shared" si="147"/>
        <v>0</v>
      </c>
      <c r="V2350" s="81">
        <f>IFERROR(VLOOKUP(A2350,'Competitors Links &amp; Pricings'!A:G,3,0),"")</f>
        <v>231</v>
      </c>
      <c r="W2350" s="81">
        <f>IFERROR(VLOOKUP(A2350,'Competitors Links &amp; Pricings'!A:G,5,0),"")</f>
        <v>232.22</v>
      </c>
      <c r="X2350" s="81" t="str">
        <f>IFERROR(VLOOKUP(A2350,'Competitors Links &amp; Pricings'!A:G,7,0),"")</f>
        <v xml:space="preserve"> </v>
      </c>
      <c r="Y2350" s="81">
        <f>IFERROR(VLOOKUP(A2350,'Competitors Links &amp; Pricings'!A:L,8,0),"")</f>
        <v>10.3</v>
      </c>
      <c r="Z2350" s="81">
        <f>IFERROR(VLOOKUP(A2350,'Competitors Links &amp; Pricings'!A:L,9,0),"")</f>
        <v>1.6</v>
      </c>
      <c r="AA2350" s="81">
        <f>IFERROR(VLOOKUP(A2350,'Competitors Links &amp; Pricings'!A:L,10,0),"")</f>
        <v>5.7</v>
      </c>
      <c r="AB2350" s="81">
        <f>IFERROR(VLOOKUP(A2350,'Competitors Links &amp; Pricings'!A:L,11,0),"")</f>
        <v>8.6</v>
      </c>
    </row>
    <row r="2351" spans="1:28" s="83" customFormat="1" ht="12" x14ac:dyDescent="0.25">
      <c r="A2351" s="81" t="s">
        <v>7057</v>
      </c>
      <c r="B2351" s="89">
        <v>2.97</v>
      </c>
      <c r="C2351" s="89">
        <v>3.6</v>
      </c>
      <c r="D2351" s="106">
        <f t="shared" si="144"/>
        <v>0.17499999999999996</v>
      </c>
      <c r="E2351" s="90">
        <f t="shared" si="145"/>
        <v>0</v>
      </c>
      <c r="F2351" s="90">
        <f t="shared" si="146"/>
        <v>3.15</v>
      </c>
      <c r="G2351" s="82" t="s">
        <v>34</v>
      </c>
      <c r="H2351" s="81" t="s">
        <v>7058</v>
      </c>
      <c r="I2351" s="81" t="s">
        <v>7059</v>
      </c>
      <c r="J2351" s="81" t="s">
        <v>5588</v>
      </c>
      <c r="K2351" s="81"/>
      <c r="L2351" s="81"/>
      <c r="M2351" s="81"/>
      <c r="N2351" s="81"/>
      <c r="O2351" s="82"/>
      <c r="P2351" s="81"/>
      <c r="Q2351" s="81"/>
      <c r="R2351" s="81"/>
      <c r="S2351" s="81"/>
      <c r="T2351" s="81"/>
      <c r="U2351" s="81">
        <f t="shared" si="147"/>
        <v>0</v>
      </c>
      <c r="V2351" s="81">
        <f>IFERROR(VLOOKUP(A2351,'Competitors Links &amp; Pricings'!A:G,3,0),"")</f>
        <v>3.56</v>
      </c>
      <c r="W2351" s="81">
        <f>IFERROR(VLOOKUP(A2351,'Competitors Links &amp; Pricings'!A:G,5,0),"")</f>
        <v>4.45</v>
      </c>
      <c r="X2351" s="81">
        <f>IFERROR(VLOOKUP(A2351,'Competitors Links &amp; Pricings'!A:G,7,0),"")</f>
        <v>3.15</v>
      </c>
      <c r="Y2351" s="81">
        <f>IFERROR(VLOOKUP(A2351,'Competitors Links &amp; Pricings'!A:L,8,0),"")</f>
        <v>2</v>
      </c>
      <c r="Z2351" s="81">
        <f>IFERROR(VLOOKUP(A2351,'Competitors Links &amp; Pricings'!A:L,9,0),"")</f>
        <v>2</v>
      </c>
      <c r="AA2351" s="81">
        <f>IFERROR(VLOOKUP(A2351,'Competitors Links &amp; Pricings'!A:L,10,0),"")</f>
        <v>0.2</v>
      </c>
      <c r="AB2351" s="81">
        <f>IFERROR(VLOOKUP(A2351,'Competitors Links &amp; Pricings'!A:L,11,0),"")</f>
        <v>2</v>
      </c>
    </row>
    <row r="2352" spans="1:28" s="83" customFormat="1" ht="12" x14ac:dyDescent="0.25">
      <c r="A2352" s="81" t="s">
        <v>7060</v>
      </c>
      <c r="B2352" s="89">
        <v>113.64</v>
      </c>
      <c r="C2352" s="89">
        <v>179.98</v>
      </c>
      <c r="D2352" s="106">
        <f t="shared" si="144"/>
        <v>0.36859651072341365</v>
      </c>
      <c r="E2352" s="90">
        <f t="shared" si="145"/>
        <v>0</v>
      </c>
      <c r="F2352" s="90">
        <f t="shared" si="146"/>
        <v>189.45</v>
      </c>
      <c r="G2352" s="82" t="s">
        <v>34</v>
      </c>
      <c r="H2352" s="81" t="s">
        <v>7061</v>
      </c>
      <c r="I2352" s="81" t="s">
        <v>7062</v>
      </c>
      <c r="J2352" s="81" t="s">
        <v>125</v>
      </c>
      <c r="K2352" s="81"/>
      <c r="L2352" s="81"/>
      <c r="M2352" s="81"/>
      <c r="N2352" s="81"/>
      <c r="O2352" s="82"/>
      <c r="P2352" s="81"/>
      <c r="Q2352" s="81"/>
      <c r="R2352" s="81"/>
      <c r="S2352" s="81"/>
      <c r="T2352" s="81"/>
      <c r="U2352" s="81">
        <f t="shared" si="147"/>
        <v>0</v>
      </c>
      <c r="V2352" s="81">
        <f>IFERROR(VLOOKUP(A2352,'Competitors Links &amp; Pricings'!A:G,3,0),"")</f>
        <v>250.25</v>
      </c>
      <c r="W2352" s="81">
        <f>IFERROR(VLOOKUP(A2352,'Competitors Links &amp; Pricings'!A:G,5,0),"")</f>
        <v>206</v>
      </c>
      <c r="X2352" s="81">
        <f>IFERROR(VLOOKUP(A2352,'Competitors Links &amp; Pricings'!A:G,7,0),"")</f>
        <v>189.45</v>
      </c>
      <c r="Y2352" s="81">
        <f>IFERROR(VLOOKUP(A2352,'Competitors Links &amp; Pricings'!A:L,8,0),"")</f>
        <v>10.3</v>
      </c>
      <c r="Z2352" s="81">
        <f>IFERROR(VLOOKUP(A2352,'Competitors Links &amp; Pricings'!A:L,9,0),"")</f>
        <v>1.6</v>
      </c>
      <c r="AA2352" s="81">
        <f>IFERROR(VLOOKUP(A2352,'Competitors Links &amp; Pricings'!A:L,10,0),"")</f>
        <v>5.7</v>
      </c>
      <c r="AB2352" s="81">
        <f>IFERROR(VLOOKUP(A2352,'Competitors Links &amp; Pricings'!A:L,11,0),"")</f>
        <v>8.6</v>
      </c>
    </row>
    <row r="2353" spans="1:28" s="83" customFormat="1" ht="12" x14ac:dyDescent="0.25">
      <c r="A2353" s="81" t="s">
        <v>7063</v>
      </c>
      <c r="B2353" s="89">
        <v>193.72</v>
      </c>
      <c r="C2353" s="89">
        <v>236.3</v>
      </c>
      <c r="D2353" s="106">
        <f t="shared" si="144"/>
        <v>0.18019466779517568</v>
      </c>
      <c r="E2353" s="90">
        <f t="shared" si="145"/>
        <v>0</v>
      </c>
      <c r="F2353" s="90">
        <f t="shared" si="146"/>
        <v>222</v>
      </c>
      <c r="G2353" s="82" t="s">
        <v>34</v>
      </c>
      <c r="H2353" s="81" t="s">
        <v>7064</v>
      </c>
      <c r="I2353" s="81" t="s">
        <v>7065</v>
      </c>
      <c r="J2353" s="81" t="s">
        <v>107</v>
      </c>
      <c r="K2353" s="81"/>
      <c r="L2353" s="81"/>
      <c r="M2353" s="81"/>
      <c r="N2353" s="81"/>
      <c r="O2353" s="82"/>
      <c r="P2353" s="81"/>
      <c r="Q2353" s="81"/>
      <c r="R2353" s="81"/>
      <c r="S2353" s="81"/>
      <c r="T2353" s="81"/>
      <c r="U2353" s="81">
        <f t="shared" si="147"/>
        <v>0</v>
      </c>
      <c r="V2353" s="81">
        <f>IFERROR(VLOOKUP(A2353,'Competitors Links &amp; Pricings'!A:G,3,0),"")</f>
        <v>222</v>
      </c>
      <c r="W2353" s="81">
        <f>IFERROR(VLOOKUP(A2353,'Competitors Links &amp; Pricings'!A:G,5,0),"")</f>
        <v>242.5</v>
      </c>
      <c r="X2353" s="81">
        <f>IFERROR(VLOOKUP(A2353,'Competitors Links &amp; Pricings'!A:G,7,0),"")</f>
        <v>228</v>
      </c>
      <c r="Y2353" s="81">
        <f>IFERROR(VLOOKUP(A2353,'Competitors Links &amp; Pricings'!A:L,8,0),"")</f>
        <v>6.9</v>
      </c>
      <c r="Z2353" s="81">
        <f>IFERROR(VLOOKUP(A2353,'Competitors Links &amp; Pricings'!A:L,9,0),"")</f>
        <v>1.2</v>
      </c>
      <c r="AA2353" s="81">
        <f>IFERROR(VLOOKUP(A2353,'Competitors Links &amp; Pricings'!A:L,10,0),"")</f>
        <v>2.38</v>
      </c>
      <c r="AB2353" s="81">
        <f>IFERROR(VLOOKUP(A2353,'Competitors Links &amp; Pricings'!A:L,11,0),"")</f>
        <v>8.3000000000000007</v>
      </c>
    </row>
    <row r="2354" spans="1:28" s="83" customFormat="1" ht="12" x14ac:dyDescent="0.25">
      <c r="A2354" s="81" t="s">
        <v>7066</v>
      </c>
      <c r="B2354" s="89">
        <v>135.22999999999999</v>
      </c>
      <c r="C2354" s="89">
        <v>162.44999999999999</v>
      </c>
      <c r="D2354" s="106">
        <f t="shared" si="144"/>
        <v>0.16755924899969221</v>
      </c>
      <c r="E2354" s="90">
        <f t="shared" si="145"/>
        <v>0</v>
      </c>
      <c r="F2354" s="90">
        <f t="shared" si="146"/>
        <v>171</v>
      </c>
      <c r="G2354" s="82" t="s">
        <v>34</v>
      </c>
      <c r="H2354" s="81" t="s">
        <v>7067</v>
      </c>
      <c r="I2354" s="81" t="s">
        <v>7068</v>
      </c>
      <c r="J2354" s="81" t="s">
        <v>107</v>
      </c>
      <c r="K2354" s="81"/>
      <c r="L2354" s="81"/>
      <c r="M2354" s="81"/>
      <c r="N2354" s="81"/>
      <c r="O2354" s="82"/>
      <c r="P2354" s="81"/>
      <c r="Q2354" s="81"/>
      <c r="R2354" s="81"/>
      <c r="S2354" s="81"/>
      <c r="T2354" s="81"/>
      <c r="U2354" s="81">
        <f t="shared" si="147"/>
        <v>0</v>
      </c>
      <c r="V2354" s="81">
        <f>IFERROR(VLOOKUP(A2354,'Competitors Links &amp; Pricings'!A:G,3,0),"")</f>
        <v>171</v>
      </c>
      <c r="W2354" s="81" t="str">
        <f>IFERROR(VLOOKUP(A2354,'Competitors Links &amp; Pricings'!A:G,5,0),"")</f>
        <v xml:space="preserve"> </v>
      </c>
      <c r="X2354" s="81" t="str">
        <f>IFERROR(VLOOKUP(A2354,'Competitors Links &amp; Pricings'!A:G,7,0),"")</f>
        <v xml:space="preserve"> </v>
      </c>
      <c r="Y2354" s="81">
        <f>IFERROR(VLOOKUP(A2354,'Competitors Links &amp; Pricings'!A:L,8,0),"")</f>
        <v>13</v>
      </c>
      <c r="Z2354" s="81">
        <f>IFERROR(VLOOKUP(A2354,'Competitors Links &amp; Pricings'!A:L,9,0),"")</f>
        <v>10</v>
      </c>
      <c r="AA2354" s="81">
        <f>IFERROR(VLOOKUP(A2354,'Competitors Links &amp; Pricings'!A:L,10,0),"")</f>
        <v>3</v>
      </c>
      <c r="AB2354" s="81">
        <f>IFERROR(VLOOKUP(A2354,'Competitors Links &amp; Pricings'!A:L,11,0),"")</f>
        <v>2</v>
      </c>
    </row>
    <row r="2355" spans="1:28" s="83" customFormat="1" ht="12" x14ac:dyDescent="0.25">
      <c r="A2355" s="81" t="s">
        <v>7069</v>
      </c>
      <c r="B2355" s="89">
        <v>6.67</v>
      </c>
      <c r="C2355" s="89">
        <v>10.41</v>
      </c>
      <c r="D2355" s="106">
        <f t="shared" si="144"/>
        <v>0.35926993275696445</v>
      </c>
      <c r="E2355" s="90">
        <f t="shared" si="145"/>
        <v>0</v>
      </c>
      <c r="F2355" s="90">
        <f t="shared" si="146"/>
        <v>8.82</v>
      </c>
      <c r="G2355" s="82" t="s">
        <v>34</v>
      </c>
      <c r="H2355" s="81" t="s">
        <v>7070</v>
      </c>
      <c r="I2355" s="81" t="s">
        <v>7071</v>
      </c>
      <c r="J2355" s="81" t="s">
        <v>169</v>
      </c>
      <c r="K2355" s="81"/>
      <c r="L2355" s="81"/>
      <c r="M2355" s="81"/>
      <c r="N2355" s="81"/>
      <c r="O2355" s="82"/>
      <c r="P2355" s="81"/>
      <c r="Q2355" s="81"/>
      <c r="R2355" s="81"/>
      <c r="S2355" s="81"/>
      <c r="T2355" s="81"/>
      <c r="U2355" s="81">
        <f t="shared" si="147"/>
        <v>0</v>
      </c>
      <c r="V2355" s="81">
        <f>IFERROR(VLOOKUP(A2355,'Competitors Links &amp; Pricings'!A:G,3,0),"")</f>
        <v>8.82</v>
      </c>
      <c r="W2355" s="81">
        <f>IFERROR(VLOOKUP(A2355,'Competitors Links &amp; Pricings'!A:G,5,0),"")</f>
        <v>8.82</v>
      </c>
      <c r="X2355" s="81">
        <f>IFERROR(VLOOKUP(A2355,'Competitors Links &amp; Pricings'!A:G,7,0),"")</f>
        <v>8.82</v>
      </c>
      <c r="Y2355" s="81">
        <f>IFERROR(VLOOKUP(A2355,'Competitors Links &amp; Pricings'!A:L,8,0),"")</f>
        <v>9</v>
      </c>
      <c r="Z2355" s="81">
        <f>IFERROR(VLOOKUP(A2355,'Competitors Links &amp; Pricings'!A:L,9,0),"")</f>
        <v>12</v>
      </c>
      <c r="AA2355" s="81">
        <f>IFERROR(VLOOKUP(A2355,'Competitors Links &amp; Pricings'!A:L,10,0),"")</f>
        <v>1.5</v>
      </c>
      <c r="AB2355" s="81">
        <f>IFERROR(VLOOKUP(A2355,'Competitors Links &amp; Pricings'!A:L,11,0),"")</f>
        <v>3</v>
      </c>
    </row>
    <row r="2356" spans="1:28" s="83" customFormat="1" ht="12" x14ac:dyDescent="0.25">
      <c r="A2356" s="81" t="s">
        <v>7072</v>
      </c>
      <c r="B2356" s="89">
        <v>17.73</v>
      </c>
      <c r="C2356" s="89">
        <v>20.04</v>
      </c>
      <c r="D2356" s="106">
        <f t="shared" si="144"/>
        <v>0.11526946107784425</v>
      </c>
      <c r="E2356" s="90">
        <f t="shared" si="145"/>
        <v>0</v>
      </c>
      <c r="F2356" s="90">
        <f t="shared" si="146"/>
        <v>21.78</v>
      </c>
      <c r="G2356" s="82" t="s">
        <v>34</v>
      </c>
      <c r="H2356" s="81" t="s">
        <v>7073</v>
      </c>
      <c r="I2356" s="81" t="s">
        <v>7074</v>
      </c>
      <c r="J2356" s="81" t="s">
        <v>135</v>
      </c>
      <c r="K2356" s="81"/>
      <c r="L2356" s="81"/>
      <c r="M2356" s="81"/>
      <c r="N2356" s="81"/>
      <c r="O2356" s="82"/>
      <c r="P2356" s="81"/>
      <c r="Q2356" s="81"/>
      <c r="R2356" s="81"/>
      <c r="S2356" s="81"/>
      <c r="T2356" s="81"/>
      <c r="U2356" s="81">
        <f t="shared" si="147"/>
        <v>0</v>
      </c>
      <c r="V2356" s="81">
        <f>IFERROR(VLOOKUP(A2356,'Competitors Links &amp; Pricings'!A:G,3,0),"")</f>
        <v>21.78</v>
      </c>
      <c r="W2356" s="81">
        <f>IFERROR(VLOOKUP(A2356,'Competitors Links &amp; Pricings'!A:G,5,0),"")</f>
        <v>42.95</v>
      </c>
      <c r="X2356" s="81" t="str">
        <f>IFERROR(VLOOKUP(A2356,'Competitors Links &amp; Pricings'!A:G,7,0),"")</f>
        <v xml:space="preserve"> </v>
      </c>
      <c r="Y2356" s="81">
        <f>IFERROR(VLOOKUP(A2356,'Competitors Links &amp; Pricings'!A:L,8,0),"")</f>
        <v>12.55</v>
      </c>
      <c r="Z2356" s="81">
        <f>IFERROR(VLOOKUP(A2356,'Competitors Links &amp; Pricings'!A:L,9,0),"")</f>
        <v>13.25</v>
      </c>
      <c r="AA2356" s="81">
        <f>IFERROR(VLOOKUP(A2356,'Competitors Links &amp; Pricings'!A:L,10,0),"")</f>
        <v>1.06</v>
      </c>
      <c r="AB2356" s="81">
        <f>IFERROR(VLOOKUP(A2356,'Competitors Links &amp; Pricings'!A:L,11,0),"")</f>
        <v>13.38</v>
      </c>
    </row>
    <row r="2357" spans="1:28" s="83" customFormat="1" ht="12" x14ac:dyDescent="0.25">
      <c r="A2357" s="81" t="s">
        <v>7075</v>
      </c>
      <c r="B2357" s="89">
        <v>11.99</v>
      </c>
      <c r="C2357" s="89">
        <v>14.87</v>
      </c>
      <c r="D2357" s="106">
        <f t="shared" si="144"/>
        <v>0.19367854741089435</v>
      </c>
      <c r="E2357" s="90">
        <f t="shared" si="145"/>
        <v>0</v>
      </c>
      <c r="F2357" s="90">
        <f t="shared" si="146"/>
        <v>15.6</v>
      </c>
      <c r="G2357" s="82" t="s">
        <v>60</v>
      </c>
      <c r="H2357" s="81" t="s">
        <v>7076</v>
      </c>
      <c r="I2357" s="81" t="s">
        <v>7077</v>
      </c>
      <c r="J2357" s="81" t="s">
        <v>169</v>
      </c>
      <c r="K2357" s="81"/>
      <c r="L2357" s="81"/>
      <c r="M2357" s="81"/>
      <c r="N2357" s="81"/>
      <c r="O2357" s="82"/>
      <c r="P2357" s="81"/>
      <c r="Q2357" s="81"/>
      <c r="R2357" s="81"/>
      <c r="S2357" s="81"/>
      <c r="T2357" s="81"/>
      <c r="U2357" s="81">
        <f t="shared" si="147"/>
        <v>0</v>
      </c>
      <c r="V2357" s="81">
        <f>IFERROR(VLOOKUP(A2357,'Competitors Links &amp; Pricings'!A:G,3,0),"")</f>
        <v>15.87</v>
      </c>
      <c r="W2357" s="81">
        <f>IFERROR(VLOOKUP(A2357,'Competitors Links &amp; Pricings'!A:G,5,0),"")</f>
        <v>15.6</v>
      </c>
      <c r="X2357" s="81">
        <f>IFERROR(VLOOKUP(A2357,'Competitors Links &amp; Pricings'!A:G,7,0),"")</f>
        <v>15.87</v>
      </c>
      <c r="Y2357" s="81">
        <f>IFERROR(VLOOKUP(A2357,'Competitors Links &amp; Pricings'!A:L,8,0),"")</f>
        <v>12</v>
      </c>
      <c r="Z2357" s="81">
        <f>IFERROR(VLOOKUP(A2357,'Competitors Links &amp; Pricings'!A:L,9,0),"")</f>
        <v>12</v>
      </c>
      <c r="AA2357" s="81">
        <f>IFERROR(VLOOKUP(A2357,'Competitors Links &amp; Pricings'!A:L,10,0),"")</f>
        <v>0.1</v>
      </c>
      <c r="AB2357" s="81">
        <f>IFERROR(VLOOKUP(A2357,'Competitors Links &amp; Pricings'!A:L,11,0),"")</f>
        <v>12</v>
      </c>
    </row>
    <row r="2358" spans="1:28" s="83" customFormat="1" ht="12" x14ac:dyDescent="0.25">
      <c r="A2358" s="81" t="s">
        <v>7078</v>
      </c>
      <c r="B2358" s="89">
        <v>25.24</v>
      </c>
      <c r="C2358" s="89">
        <v>34.58</v>
      </c>
      <c r="D2358" s="106">
        <f t="shared" si="144"/>
        <v>0.2700983227299017</v>
      </c>
      <c r="E2358" s="90">
        <f t="shared" si="145"/>
        <v>0</v>
      </c>
      <c r="F2358" s="90">
        <f t="shared" si="146"/>
        <v>37.590000000000003</v>
      </c>
      <c r="G2358" s="82" t="s">
        <v>34</v>
      </c>
      <c r="H2358" s="81" t="s">
        <v>7079</v>
      </c>
      <c r="I2358" s="81" t="s">
        <v>7080</v>
      </c>
      <c r="J2358" s="81" t="s">
        <v>135</v>
      </c>
      <c r="K2358" s="81"/>
      <c r="L2358" s="81"/>
      <c r="M2358" s="81"/>
      <c r="N2358" s="81"/>
      <c r="O2358" s="82"/>
      <c r="P2358" s="81"/>
      <c r="Q2358" s="81"/>
      <c r="R2358" s="81"/>
      <c r="S2358" s="81"/>
      <c r="T2358" s="81"/>
      <c r="U2358" s="81">
        <f t="shared" si="147"/>
        <v>0</v>
      </c>
      <c r="V2358" s="81">
        <f>IFERROR(VLOOKUP(A2358,'Competitors Links &amp; Pricings'!A:G,3,0),"")</f>
        <v>37.590000000000003</v>
      </c>
      <c r="W2358" s="81" t="str">
        <f>IFERROR(VLOOKUP(A2358,'Competitors Links &amp; Pricings'!A:G,5,0),"")</f>
        <v xml:space="preserve"> </v>
      </c>
      <c r="X2358" s="81" t="str">
        <f>IFERROR(VLOOKUP(A2358,'Competitors Links &amp; Pricings'!A:G,7,0),"")</f>
        <v xml:space="preserve"> </v>
      </c>
      <c r="Y2358" s="81">
        <f>IFERROR(VLOOKUP(A2358,'Competitors Links &amp; Pricings'!A:L,8,0),"")</f>
        <v>48</v>
      </c>
      <c r="Z2358" s="81">
        <f>IFERROR(VLOOKUP(A2358,'Competitors Links &amp; Pricings'!A:L,9,0),"")</f>
        <v>48</v>
      </c>
      <c r="AA2358" s="81">
        <f>IFERROR(VLOOKUP(A2358,'Competitors Links &amp; Pricings'!A:L,10,0),"")</f>
        <v>4.08</v>
      </c>
      <c r="AB2358" s="81">
        <f>IFERROR(VLOOKUP(A2358,'Competitors Links &amp; Pricings'!A:L,11,0),"")</f>
        <v>72</v>
      </c>
    </row>
    <row r="2359" spans="1:28" s="83" customFormat="1" ht="12" x14ac:dyDescent="0.25">
      <c r="A2359" s="81" t="s">
        <v>7081</v>
      </c>
      <c r="B2359" s="89">
        <v>9.64</v>
      </c>
      <c r="C2359" s="89">
        <v>11.38</v>
      </c>
      <c r="D2359" s="106">
        <f t="shared" si="144"/>
        <v>0.15289982425307558</v>
      </c>
      <c r="E2359" s="90">
        <f t="shared" si="145"/>
        <v>0</v>
      </c>
      <c r="F2359" s="90">
        <f t="shared" si="146"/>
        <v>11.47</v>
      </c>
      <c r="G2359" s="82" t="s">
        <v>34</v>
      </c>
      <c r="H2359" s="81" t="s">
        <v>7082</v>
      </c>
      <c r="I2359" s="81" t="s">
        <v>7083</v>
      </c>
      <c r="J2359" s="81" t="s">
        <v>169</v>
      </c>
      <c r="K2359" s="81"/>
      <c r="L2359" s="81"/>
      <c r="M2359" s="81"/>
      <c r="N2359" s="81"/>
      <c r="O2359" s="82"/>
      <c r="P2359" s="81"/>
      <c r="Q2359" s="81"/>
      <c r="R2359" s="81"/>
      <c r="S2359" s="81"/>
      <c r="T2359" s="81"/>
      <c r="U2359" s="81">
        <f t="shared" si="147"/>
        <v>0</v>
      </c>
      <c r="V2359" s="81">
        <f>IFERROR(VLOOKUP(A2359,'Competitors Links &amp; Pricings'!A:G,3,0),"")</f>
        <v>11.47</v>
      </c>
      <c r="W2359" s="81" t="str">
        <f>IFERROR(VLOOKUP(A2359,'Competitors Links &amp; Pricings'!A:G,5,0),"")</f>
        <v xml:space="preserve"> </v>
      </c>
      <c r="X2359" s="81" t="str">
        <f>IFERROR(VLOOKUP(A2359,'Competitors Links &amp; Pricings'!A:G,7,0),"")</f>
        <v xml:space="preserve"> </v>
      </c>
      <c r="Y2359" s="81">
        <f>IFERROR(VLOOKUP(A2359,'Competitors Links &amp; Pricings'!A:L,8,0),"")</f>
        <v>9</v>
      </c>
      <c r="Z2359" s="81">
        <f>IFERROR(VLOOKUP(A2359,'Competitors Links &amp; Pricings'!A:L,9,0),"")</f>
        <v>12</v>
      </c>
      <c r="AA2359" s="81">
        <f>IFERROR(VLOOKUP(A2359,'Competitors Links &amp; Pricings'!A:L,10,0),"")</f>
        <v>1.5</v>
      </c>
      <c r="AB2359" s="81">
        <f>IFERROR(VLOOKUP(A2359,'Competitors Links &amp; Pricings'!A:L,11,0),"")</f>
        <v>0.5</v>
      </c>
    </row>
    <row r="2360" spans="1:28" s="83" customFormat="1" ht="12" x14ac:dyDescent="0.25">
      <c r="A2360" s="81" t="s">
        <v>7084</v>
      </c>
      <c r="B2360" s="89">
        <v>125</v>
      </c>
      <c r="C2360" s="89">
        <v>160</v>
      </c>
      <c r="D2360" s="106">
        <f t="shared" si="144"/>
        <v>0.21875</v>
      </c>
      <c r="E2360" s="90">
        <f t="shared" si="145"/>
        <v>0</v>
      </c>
      <c r="F2360" s="90">
        <f t="shared" si="146"/>
        <v>299</v>
      </c>
      <c r="G2360" s="82" t="s">
        <v>34</v>
      </c>
      <c r="H2360" s="81" t="s">
        <v>16755</v>
      </c>
      <c r="I2360" s="81" t="s">
        <v>7085</v>
      </c>
      <c r="J2360" s="81" t="s">
        <v>7044</v>
      </c>
      <c r="K2360" s="81"/>
      <c r="L2360" s="81"/>
      <c r="M2360" s="81"/>
      <c r="N2360" s="81"/>
      <c r="O2360" s="82"/>
      <c r="P2360" s="81"/>
      <c r="Q2360" s="81"/>
      <c r="R2360" s="81"/>
      <c r="S2360" s="81"/>
      <c r="T2360" s="81"/>
      <c r="U2360" s="81">
        <f t="shared" si="147"/>
        <v>0</v>
      </c>
      <c r="V2360" s="81">
        <f>IFERROR(VLOOKUP(A2360,'Competitors Links &amp; Pricings'!A:G,3,0),"")</f>
        <v>347.57</v>
      </c>
      <c r="W2360" s="81">
        <f>IFERROR(VLOOKUP(A2360,'Competitors Links &amp; Pricings'!A:G,5,0),"")</f>
        <v>299</v>
      </c>
      <c r="X2360" s="81" t="str">
        <f>IFERROR(VLOOKUP(A2360,'Competitors Links &amp; Pricings'!A:G,7,0),"")</f>
        <v xml:space="preserve"> </v>
      </c>
      <c r="Y2360" s="81">
        <f>IFERROR(VLOOKUP(A2360,'Competitors Links &amp; Pricings'!A:L,8,0),"")</f>
        <v>6.7</v>
      </c>
      <c r="Z2360" s="81">
        <f>IFERROR(VLOOKUP(A2360,'Competitors Links &amp; Pricings'!A:L,9,0),"")</f>
        <v>9.8000000000000007</v>
      </c>
      <c r="AA2360" s="81">
        <f>IFERROR(VLOOKUP(A2360,'Competitors Links &amp; Pricings'!A:L,10,0),"")</f>
        <v>3</v>
      </c>
      <c r="AB2360" s="81">
        <f>IFERROR(VLOOKUP(A2360,'Competitors Links &amp; Pricings'!A:L,11,0),"")</f>
        <v>1.1000000000000001</v>
      </c>
    </row>
    <row r="2361" spans="1:28" s="83" customFormat="1" ht="12" x14ac:dyDescent="0.25">
      <c r="A2361" s="81" t="s">
        <v>7086</v>
      </c>
      <c r="B2361" s="89">
        <v>8.2899999999999991</v>
      </c>
      <c r="C2361" s="89">
        <v>10.51</v>
      </c>
      <c r="D2361" s="106">
        <f t="shared" si="144"/>
        <v>0.21122740247383451</v>
      </c>
      <c r="E2361" s="90">
        <f t="shared" si="145"/>
        <v>0</v>
      </c>
      <c r="F2361" s="90">
        <f t="shared" si="146"/>
        <v>11.42</v>
      </c>
      <c r="G2361" s="82" t="s">
        <v>34</v>
      </c>
      <c r="H2361" s="81" t="s">
        <v>7087</v>
      </c>
      <c r="I2361" s="81" t="s">
        <v>7088</v>
      </c>
      <c r="J2361" s="81" t="s">
        <v>135</v>
      </c>
      <c r="K2361" s="81"/>
      <c r="L2361" s="81"/>
      <c r="M2361" s="81"/>
      <c r="N2361" s="81"/>
      <c r="O2361" s="82"/>
      <c r="P2361" s="81"/>
      <c r="Q2361" s="81"/>
      <c r="R2361" s="81"/>
      <c r="S2361" s="81"/>
      <c r="T2361" s="81"/>
      <c r="U2361" s="81">
        <f t="shared" si="147"/>
        <v>0</v>
      </c>
      <c r="V2361" s="81">
        <f>IFERROR(VLOOKUP(A2361,'Competitors Links &amp; Pricings'!A:G,3,0),"")</f>
        <v>85.68</v>
      </c>
      <c r="W2361" s="81">
        <f>IFERROR(VLOOKUP(A2361,'Competitors Links &amp; Pricings'!A:G,5,0),"")</f>
        <v>11.42</v>
      </c>
      <c r="X2361" s="81">
        <f>IFERROR(VLOOKUP(A2361,'Competitors Links &amp; Pricings'!A:G,7,0),"")</f>
        <v>111.1</v>
      </c>
      <c r="Y2361" s="81">
        <f>IFERROR(VLOOKUP(A2361,'Competitors Links &amp; Pricings'!A:L,8,0),"")</f>
        <v>9</v>
      </c>
      <c r="Z2361" s="81">
        <f>IFERROR(VLOOKUP(A2361,'Competitors Links &amp; Pricings'!A:L,9,0),"")</f>
        <v>13</v>
      </c>
      <c r="AA2361" s="81">
        <f>IFERROR(VLOOKUP(A2361,'Competitors Links &amp; Pricings'!A:L,10,0),"")</f>
        <v>0.75</v>
      </c>
      <c r="AB2361" s="81">
        <f>IFERROR(VLOOKUP(A2361,'Competitors Links &amp; Pricings'!A:L,11,0),"")</f>
        <v>3</v>
      </c>
    </row>
    <row r="2362" spans="1:28" s="83" customFormat="1" ht="12" x14ac:dyDescent="0.25">
      <c r="A2362" s="81" t="s">
        <v>7089</v>
      </c>
      <c r="B2362" s="89">
        <v>3.21</v>
      </c>
      <c r="C2362" s="89">
        <v>3.81</v>
      </c>
      <c r="D2362" s="106">
        <f t="shared" si="144"/>
        <v>0.15748031496062995</v>
      </c>
      <c r="E2362" s="90">
        <f t="shared" si="145"/>
        <v>0</v>
      </c>
      <c r="F2362" s="90">
        <f t="shared" si="146"/>
        <v>3.3</v>
      </c>
      <c r="G2362" s="82" t="s">
        <v>34</v>
      </c>
      <c r="H2362" s="81" t="s">
        <v>7090</v>
      </c>
      <c r="I2362" s="81" t="s">
        <v>7091</v>
      </c>
      <c r="J2362" s="81" t="s">
        <v>135</v>
      </c>
      <c r="K2362" s="81"/>
      <c r="L2362" s="81"/>
      <c r="M2362" s="81"/>
      <c r="N2362" s="81"/>
      <c r="O2362" s="82"/>
      <c r="P2362" s="81"/>
      <c r="Q2362" s="81"/>
      <c r="R2362" s="81"/>
      <c r="S2362" s="81"/>
      <c r="T2362" s="81"/>
      <c r="U2362" s="81">
        <f t="shared" si="147"/>
        <v>0</v>
      </c>
      <c r="V2362" s="81">
        <f>IFERROR(VLOOKUP(A2362,'Competitors Links &amp; Pricings'!A:G,3,0),"")</f>
        <v>3.97</v>
      </c>
      <c r="W2362" s="81">
        <f>IFERROR(VLOOKUP(A2362,'Competitors Links &amp; Pricings'!A:G,5,0),"")</f>
        <v>3.3</v>
      </c>
      <c r="X2362" s="81">
        <f>IFERROR(VLOOKUP(A2362,'Competitors Links &amp; Pricings'!A:G,7,0),"")</f>
        <v>4.6900000000000004</v>
      </c>
      <c r="Y2362" s="81">
        <f>IFERROR(VLOOKUP(A2362,'Competitors Links &amp; Pricings'!A:L,8,0),"")</f>
        <v>2</v>
      </c>
      <c r="Z2362" s="81">
        <f>IFERROR(VLOOKUP(A2362,'Competitors Links &amp; Pricings'!A:L,9,0),"")</f>
        <v>1</v>
      </c>
      <c r="AA2362" s="81">
        <f>IFERROR(VLOOKUP(A2362,'Competitors Links &amp; Pricings'!A:L,10,0),"")</f>
        <v>0.2</v>
      </c>
      <c r="AB2362" s="81">
        <f>IFERROR(VLOOKUP(A2362,'Competitors Links &amp; Pricings'!A:L,11,0),"")</f>
        <v>2.25</v>
      </c>
    </row>
    <row r="2363" spans="1:28" s="83" customFormat="1" ht="12" x14ac:dyDescent="0.25">
      <c r="A2363" s="81" t="s">
        <v>7092</v>
      </c>
      <c r="B2363" s="89">
        <v>140.43</v>
      </c>
      <c r="C2363" s="89">
        <v>161.5</v>
      </c>
      <c r="D2363" s="106">
        <f t="shared" ref="D2363:D2423" si="148">(C2363-B2363)/C2363</f>
        <v>0.13046439628482967</v>
      </c>
      <c r="E2363" s="90">
        <f t="shared" si="145"/>
        <v>0</v>
      </c>
      <c r="F2363" s="90">
        <f t="shared" si="146"/>
        <v>170</v>
      </c>
      <c r="G2363" s="82" t="s">
        <v>34</v>
      </c>
      <c r="H2363" s="81" t="s">
        <v>7093</v>
      </c>
      <c r="I2363" s="81" t="s">
        <v>7094</v>
      </c>
      <c r="J2363" s="81" t="s">
        <v>107</v>
      </c>
      <c r="K2363" s="81"/>
      <c r="L2363" s="81"/>
      <c r="M2363" s="81"/>
      <c r="N2363" s="81"/>
      <c r="O2363" s="82"/>
      <c r="P2363" s="81"/>
      <c r="Q2363" s="81"/>
      <c r="R2363" s="81"/>
      <c r="S2363" s="81"/>
      <c r="T2363" s="81"/>
      <c r="U2363" s="81">
        <f t="shared" si="147"/>
        <v>0</v>
      </c>
      <c r="V2363" s="81">
        <f>IFERROR(VLOOKUP(A2363,'Competitors Links &amp; Pricings'!A:G,3,0),"")</f>
        <v>187.43</v>
      </c>
      <c r="W2363" s="81">
        <f>IFERROR(VLOOKUP(A2363,'Competitors Links &amp; Pricings'!A:G,5,0),"")</f>
        <v>170</v>
      </c>
      <c r="X2363" s="81" t="str">
        <f>IFERROR(VLOOKUP(A2363,'Competitors Links &amp; Pricings'!A:G,7,0),"")</f>
        <v xml:space="preserve"> </v>
      </c>
      <c r="Y2363" s="81">
        <f>IFERROR(VLOOKUP(A2363,'Competitors Links &amp; Pricings'!A:L,8,0),"")</f>
        <v>6.89</v>
      </c>
      <c r="Z2363" s="81">
        <f>IFERROR(VLOOKUP(A2363,'Competitors Links &amp; Pricings'!A:L,9,0),"")</f>
        <v>8.34</v>
      </c>
      <c r="AA2363" s="81">
        <f>IFERROR(VLOOKUP(A2363,'Competitors Links &amp; Pricings'!A:L,10,0),"")</f>
        <v>2.38</v>
      </c>
      <c r="AB2363" s="81">
        <f>IFERROR(VLOOKUP(A2363,'Competitors Links &amp; Pricings'!A:L,11,0),"")</f>
        <v>1.19</v>
      </c>
    </row>
    <row r="2364" spans="1:28" s="83" customFormat="1" ht="12" x14ac:dyDescent="0.25">
      <c r="A2364" s="81" t="s">
        <v>7095</v>
      </c>
      <c r="B2364" s="89">
        <v>0.65</v>
      </c>
      <c r="C2364" s="89">
        <v>0.75</v>
      </c>
      <c r="D2364" s="106">
        <f t="shared" si="148"/>
        <v>0.1333333333333333</v>
      </c>
      <c r="E2364" s="90">
        <f t="shared" si="145"/>
        <v>0</v>
      </c>
      <c r="F2364" s="90">
        <f t="shared" si="146"/>
        <v>0.82</v>
      </c>
      <c r="G2364" s="82" t="s">
        <v>34</v>
      </c>
      <c r="H2364" s="81" t="s">
        <v>7096</v>
      </c>
      <c r="I2364" s="81" t="s">
        <v>7097</v>
      </c>
      <c r="J2364" s="81" t="s">
        <v>169</v>
      </c>
      <c r="K2364" s="81"/>
      <c r="L2364" s="81"/>
      <c r="M2364" s="81"/>
      <c r="N2364" s="81"/>
      <c r="O2364" s="82"/>
      <c r="P2364" s="81"/>
      <c r="Q2364" s="81"/>
      <c r="R2364" s="81"/>
      <c r="S2364" s="81"/>
      <c r="T2364" s="81"/>
      <c r="U2364" s="81">
        <f t="shared" si="147"/>
        <v>0</v>
      </c>
      <c r="V2364" s="81">
        <f>IFERROR(VLOOKUP(A2364,'Competitors Links &amp; Pricings'!A:G,3,0),"")</f>
        <v>0.89</v>
      </c>
      <c r="W2364" s="81">
        <f>IFERROR(VLOOKUP(A2364,'Competitors Links &amp; Pricings'!A:G,5,0),"")</f>
        <v>0.82</v>
      </c>
      <c r="X2364" s="81">
        <f>IFERROR(VLOOKUP(A2364,'Competitors Links &amp; Pricings'!A:G,7,0),"")</f>
        <v>45.57</v>
      </c>
      <c r="Y2364" s="81">
        <f>IFERROR(VLOOKUP(A2364,'Competitors Links &amp; Pricings'!A:L,8,0),"")</f>
        <v>7.25</v>
      </c>
      <c r="Z2364" s="81">
        <f>IFERROR(VLOOKUP(A2364,'Competitors Links &amp; Pricings'!A:L,9,0),"")</f>
        <v>10.25</v>
      </c>
      <c r="AA2364" s="81">
        <f>IFERROR(VLOOKUP(A2364,'Competitors Links &amp; Pricings'!A:L,10,0),"")</f>
        <v>13.54</v>
      </c>
      <c r="AB2364" s="81">
        <f>IFERROR(VLOOKUP(A2364,'Competitors Links &amp; Pricings'!A:L,11,0),"")</f>
        <v>5.25</v>
      </c>
    </row>
    <row r="2365" spans="1:28" s="83" customFormat="1" ht="12" x14ac:dyDescent="0.25">
      <c r="A2365" s="81" t="s">
        <v>7098</v>
      </c>
      <c r="B2365" s="89">
        <v>7.68</v>
      </c>
      <c r="C2365" s="89">
        <v>9.5</v>
      </c>
      <c r="D2365" s="106">
        <f t="shared" si="148"/>
        <v>0.19157894736842107</v>
      </c>
      <c r="E2365" s="90">
        <f t="shared" si="145"/>
        <v>0</v>
      </c>
      <c r="F2365" s="90">
        <f t="shared" si="146"/>
        <v>7.9</v>
      </c>
      <c r="G2365" s="82" t="s">
        <v>34</v>
      </c>
      <c r="H2365" s="81" t="s">
        <v>25881</v>
      </c>
      <c r="I2365" s="81" t="s">
        <v>7099</v>
      </c>
      <c r="J2365" s="81" t="s">
        <v>2738</v>
      </c>
      <c r="K2365" s="81"/>
      <c r="L2365" s="81"/>
      <c r="M2365" s="81"/>
      <c r="N2365" s="81"/>
      <c r="O2365" s="82"/>
      <c r="P2365" s="81"/>
      <c r="Q2365" s="81"/>
      <c r="R2365" s="81"/>
      <c r="S2365" s="81"/>
      <c r="T2365" s="81"/>
      <c r="U2365" s="81">
        <f t="shared" si="147"/>
        <v>0</v>
      </c>
      <c r="V2365" s="81">
        <f>IFERROR(VLOOKUP(A2365,'Competitors Links &amp; Pricings'!A:G,3,0),"")</f>
        <v>8.19</v>
      </c>
      <c r="W2365" s="81">
        <f>IFERROR(VLOOKUP(A2365,'Competitors Links &amp; Pricings'!A:G,5,0),"")</f>
        <v>11.73</v>
      </c>
      <c r="X2365" s="81">
        <f>IFERROR(VLOOKUP(A2365,'Competitors Links &amp; Pricings'!A:G,7,0),"")</f>
        <v>7.9</v>
      </c>
      <c r="Y2365" s="81">
        <f>IFERROR(VLOOKUP(A2365,'Competitors Links &amp; Pricings'!A:L,8,0),"")</f>
        <v>1.5</v>
      </c>
      <c r="Z2365" s="81">
        <f>IFERROR(VLOOKUP(A2365,'Competitors Links &amp; Pricings'!A:L,9,0),"")</f>
        <v>2</v>
      </c>
      <c r="AA2365" s="81">
        <f>IFERROR(VLOOKUP(A2365,'Competitors Links &amp; Pricings'!A:L,10,0),"")</f>
        <v>0.25</v>
      </c>
      <c r="AB2365" s="81">
        <f>IFERROR(VLOOKUP(A2365,'Competitors Links &amp; Pricings'!A:L,11,0),"")</f>
        <v>1.5</v>
      </c>
    </row>
    <row r="2366" spans="1:28" s="92" customFormat="1" ht="12" x14ac:dyDescent="0.25">
      <c r="A2366" s="91" t="s">
        <v>7100</v>
      </c>
      <c r="B2366" s="89">
        <v>148.47999999999999</v>
      </c>
      <c r="C2366" s="89">
        <v>181</v>
      </c>
      <c r="D2366" s="106">
        <f t="shared" si="148"/>
        <v>0.17966850828729286</v>
      </c>
      <c r="E2366" s="90">
        <f t="shared" si="145"/>
        <v>0</v>
      </c>
      <c r="F2366" s="90">
        <f t="shared" si="146"/>
        <v>171.99</v>
      </c>
      <c r="G2366" s="100" t="s">
        <v>34</v>
      </c>
      <c r="H2366" s="101" t="s">
        <v>16767</v>
      </c>
      <c r="I2366" s="101" t="s">
        <v>7101</v>
      </c>
      <c r="J2366" s="101" t="s">
        <v>107</v>
      </c>
      <c r="K2366" s="101"/>
      <c r="L2366" s="101"/>
      <c r="M2366" s="101"/>
      <c r="N2366" s="101"/>
      <c r="O2366" s="100"/>
      <c r="P2366" s="101"/>
      <c r="Q2366" s="101"/>
      <c r="R2366" s="101"/>
      <c r="S2366" s="101"/>
      <c r="T2366" s="101"/>
      <c r="U2366" s="81">
        <f t="shared" si="147"/>
        <v>0</v>
      </c>
      <c r="V2366" s="101">
        <f>IFERROR(VLOOKUP(A2366,'Competitors Links &amp; Pricings'!A:G,3,0),"")</f>
        <v>187.43</v>
      </c>
      <c r="W2366" s="101">
        <f>IFERROR(VLOOKUP(A2366,'Competitors Links &amp; Pricings'!A:G,5,0),"")</f>
        <v>206.49</v>
      </c>
      <c r="X2366" s="101">
        <f>IFERROR(VLOOKUP(A2366,'Competitors Links &amp; Pricings'!A:G,7,0),"")</f>
        <v>171.99</v>
      </c>
      <c r="Y2366" s="101">
        <f>IFERROR(VLOOKUP(A2366,'Competitors Links &amp; Pricings'!A:L,8,0),"")</f>
        <v>6.89</v>
      </c>
      <c r="Z2366" s="101">
        <f>IFERROR(VLOOKUP(A2366,'Competitors Links &amp; Pricings'!A:L,9,0),"")</f>
        <v>8.34</v>
      </c>
      <c r="AA2366" s="101">
        <f>IFERROR(VLOOKUP(A2366,'Competitors Links &amp; Pricings'!A:L,10,0),"")</f>
        <v>2.38</v>
      </c>
      <c r="AB2366" s="101">
        <f>IFERROR(VLOOKUP(A2366,'Competitors Links &amp; Pricings'!A:L,11,0),"")</f>
        <v>1.19</v>
      </c>
    </row>
    <row r="2367" spans="1:28" s="92" customFormat="1" ht="12" x14ac:dyDescent="0.25">
      <c r="A2367" s="91" t="s">
        <v>7102</v>
      </c>
      <c r="B2367" s="89">
        <v>10.98</v>
      </c>
      <c r="C2367" s="89">
        <v>13.4</v>
      </c>
      <c r="D2367" s="106">
        <f t="shared" si="148"/>
        <v>0.18059701492537311</v>
      </c>
      <c r="E2367" s="90">
        <f t="shared" si="145"/>
        <v>0</v>
      </c>
      <c r="F2367" s="90">
        <f t="shared" si="146"/>
        <v>11.25</v>
      </c>
      <c r="G2367" s="100" t="s">
        <v>34</v>
      </c>
      <c r="H2367" s="101" t="s">
        <v>25882</v>
      </c>
      <c r="I2367" s="101" t="s">
        <v>7103</v>
      </c>
      <c r="J2367" s="101" t="s">
        <v>135</v>
      </c>
      <c r="K2367" s="101"/>
      <c r="L2367" s="101"/>
      <c r="M2367" s="101"/>
      <c r="N2367" s="101"/>
      <c r="O2367" s="100"/>
      <c r="P2367" s="101"/>
      <c r="Q2367" s="101"/>
      <c r="R2367" s="101"/>
      <c r="S2367" s="101"/>
      <c r="T2367" s="101"/>
      <c r="U2367" s="81">
        <f t="shared" si="147"/>
        <v>0</v>
      </c>
      <c r="V2367" s="101">
        <f>IFERROR(VLOOKUP(A2367,'Competitors Links &amp; Pricings'!A:G,3,0),"")</f>
        <v>15.25</v>
      </c>
      <c r="W2367" s="101">
        <f>IFERROR(VLOOKUP(A2367,'Competitors Links &amp; Pricings'!A:G,5,0),"")</f>
        <v>11.25</v>
      </c>
      <c r="X2367" s="101">
        <f>IFERROR(VLOOKUP(A2367,'Competitors Links &amp; Pricings'!A:G,7,0),"")</f>
        <v>13.18</v>
      </c>
      <c r="Y2367" s="101">
        <f>IFERROR(VLOOKUP(A2367,'Competitors Links &amp; Pricings'!A:L,8,0),"")</f>
        <v>3</v>
      </c>
      <c r="Z2367" s="101">
        <f>IFERROR(VLOOKUP(A2367,'Competitors Links &amp; Pricings'!A:L,9,0),"")</f>
        <v>4</v>
      </c>
      <c r="AA2367" s="101">
        <f>IFERROR(VLOOKUP(A2367,'Competitors Links &amp; Pricings'!A:L,10,0),"")</f>
        <v>1</v>
      </c>
      <c r="AB2367" s="101">
        <f>IFERROR(VLOOKUP(A2367,'Competitors Links &amp; Pricings'!A:L,11,0),"")</f>
        <v>7</v>
      </c>
    </row>
    <row r="2368" spans="1:28" s="83" customFormat="1" ht="12" x14ac:dyDescent="0.25">
      <c r="A2368" s="81" t="s">
        <v>7104</v>
      </c>
      <c r="B2368" s="89">
        <v>42.57</v>
      </c>
      <c r="C2368" s="89">
        <v>50.64</v>
      </c>
      <c r="D2368" s="106">
        <f t="shared" si="148"/>
        <v>0.15936018957345971</v>
      </c>
      <c r="E2368" s="90">
        <f t="shared" si="145"/>
        <v>0</v>
      </c>
      <c r="F2368" s="90">
        <f t="shared" si="146"/>
        <v>55.04</v>
      </c>
      <c r="G2368" s="82" t="s">
        <v>34</v>
      </c>
      <c r="H2368" s="81" t="s">
        <v>7105</v>
      </c>
      <c r="I2368" s="81" t="s">
        <v>7106</v>
      </c>
      <c r="J2368" s="81" t="s">
        <v>5588</v>
      </c>
      <c r="K2368" s="81"/>
      <c r="L2368" s="81"/>
      <c r="M2368" s="81"/>
      <c r="N2368" s="81"/>
      <c r="O2368" s="82"/>
      <c r="P2368" s="81"/>
      <c r="Q2368" s="81"/>
      <c r="R2368" s="81"/>
      <c r="S2368" s="81"/>
      <c r="T2368" s="81"/>
      <c r="U2368" s="81">
        <f t="shared" si="147"/>
        <v>0</v>
      </c>
      <c r="V2368" s="81">
        <f>IFERROR(VLOOKUP(A2368,'Competitors Links &amp; Pricings'!A:G,3,0),"")</f>
        <v>55.04</v>
      </c>
      <c r="W2368" s="81">
        <f>IFERROR(VLOOKUP(A2368,'Competitors Links &amp; Pricings'!A:G,5,0),"")</f>
        <v>74</v>
      </c>
      <c r="X2368" s="81">
        <f>IFERROR(VLOOKUP(A2368,'Competitors Links &amp; Pricings'!A:G,7,0),"")</f>
        <v>56.83</v>
      </c>
      <c r="Y2368" s="81">
        <f>IFERROR(VLOOKUP(A2368,'Competitors Links &amp; Pricings'!A:L,8,0),"")</f>
        <v>1.5</v>
      </c>
      <c r="Z2368" s="81">
        <f>IFERROR(VLOOKUP(A2368,'Competitors Links &amp; Pricings'!A:L,9,0),"")</f>
        <v>172</v>
      </c>
      <c r="AA2368" s="81">
        <f>IFERROR(VLOOKUP(A2368,'Competitors Links &amp; Pricings'!A:L,10,0),"")</f>
        <v>9.4</v>
      </c>
      <c r="AB2368" s="81">
        <f>IFERROR(VLOOKUP(A2368,'Competitors Links &amp; Pricings'!A:L,11,0),"")</f>
        <v>2</v>
      </c>
    </row>
    <row r="2369" spans="1:28" s="83" customFormat="1" ht="12" x14ac:dyDescent="0.25">
      <c r="A2369" s="81" t="s">
        <v>7107</v>
      </c>
      <c r="B2369" s="89">
        <v>5.68</v>
      </c>
      <c r="C2369" s="89">
        <v>6.71</v>
      </c>
      <c r="D2369" s="106">
        <f t="shared" si="148"/>
        <v>0.15350223546944863</v>
      </c>
      <c r="E2369" s="90">
        <f t="shared" si="145"/>
        <v>0</v>
      </c>
      <c r="F2369" s="90">
        <f t="shared" si="146"/>
        <v>5.74</v>
      </c>
      <c r="G2369" s="82" t="s">
        <v>34</v>
      </c>
      <c r="H2369" s="81" t="s">
        <v>2738</v>
      </c>
      <c r="I2369" s="81" t="s">
        <v>7108</v>
      </c>
      <c r="J2369" s="81" t="s">
        <v>2738</v>
      </c>
      <c r="K2369" s="81"/>
      <c r="L2369" s="81"/>
      <c r="M2369" s="81"/>
      <c r="N2369" s="81"/>
      <c r="O2369" s="82"/>
      <c r="P2369" s="81"/>
      <c r="Q2369" s="81"/>
      <c r="R2369" s="81"/>
      <c r="S2369" s="81"/>
      <c r="T2369" s="81"/>
      <c r="U2369" s="81">
        <f t="shared" si="147"/>
        <v>0</v>
      </c>
      <c r="V2369" s="81">
        <f>IFERROR(VLOOKUP(A2369,'Competitors Links &amp; Pricings'!A:G,3,0),"")</f>
        <v>5.74</v>
      </c>
      <c r="W2369" s="81" t="str">
        <f>IFERROR(VLOOKUP(A2369,'Competitors Links &amp; Pricings'!A:G,5,0),"")</f>
        <v xml:space="preserve"> </v>
      </c>
      <c r="X2369" s="81" t="str">
        <f>IFERROR(VLOOKUP(A2369,'Competitors Links &amp; Pricings'!A:G,7,0),"")</f>
        <v xml:space="preserve"> </v>
      </c>
      <c r="Y2369" s="81">
        <f>IFERROR(VLOOKUP(A2369,'Competitors Links &amp; Pricings'!A:L,8,0),"")</f>
        <v>2</v>
      </c>
      <c r="Z2369" s="81">
        <f>IFERROR(VLOOKUP(A2369,'Competitors Links &amp; Pricings'!A:L,9,0),"")</f>
        <v>2</v>
      </c>
      <c r="AA2369" s="81">
        <f>IFERROR(VLOOKUP(A2369,'Competitors Links &amp; Pricings'!A:L,10,0),"")</f>
        <v>0.25</v>
      </c>
      <c r="AB2369" s="81">
        <f>IFERROR(VLOOKUP(A2369,'Competitors Links &amp; Pricings'!A:L,11,0),"")</f>
        <v>2</v>
      </c>
    </row>
    <row r="2370" spans="1:28" s="83" customFormat="1" ht="12" x14ac:dyDescent="0.25">
      <c r="A2370" s="81" t="s">
        <v>7109</v>
      </c>
      <c r="B2370" s="89">
        <v>177.96</v>
      </c>
      <c r="C2370" s="89">
        <v>217.1</v>
      </c>
      <c r="D2370" s="106">
        <f t="shared" si="148"/>
        <v>0.1802855826807922</v>
      </c>
      <c r="E2370" s="90">
        <f t="shared" ref="E2370:E2433" si="149">MIN(K2370:T2370)</f>
        <v>0</v>
      </c>
      <c r="F2370" s="90">
        <f t="shared" ref="F2370:F2433" si="150">MIN(V2370:X2370)</f>
        <v>206</v>
      </c>
      <c r="G2370" s="82" t="s">
        <v>34</v>
      </c>
      <c r="H2370" s="81" t="s">
        <v>7110</v>
      </c>
      <c r="I2370" s="81" t="s">
        <v>7111</v>
      </c>
      <c r="J2370" s="81" t="s">
        <v>107</v>
      </c>
      <c r="K2370" s="81"/>
      <c r="L2370" s="81"/>
      <c r="M2370" s="81"/>
      <c r="N2370" s="81"/>
      <c r="O2370" s="82"/>
      <c r="P2370" s="81"/>
      <c r="Q2370" s="81"/>
      <c r="R2370" s="81"/>
      <c r="S2370" s="81"/>
      <c r="T2370" s="81"/>
      <c r="U2370" s="81">
        <f t="shared" si="147"/>
        <v>0</v>
      </c>
      <c r="V2370" s="81">
        <f>IFERROR(VLOOKUP(A2370,'Competitors Links &amp; Pricings'!A:G,3,0),"")</f>
        <v>206</v>
      </c>
      <c r="W2370" s="81">
        <f>IFERROR(VLOOKUP(A2370,'Competitors Links &amp; Pricings'!A:G,5,0),"")</f>
        <v>254.02</v>
      </c>
      <c r="X2370" s="81">
        <f>IFERROR(VLOOKUP(A2370,'Competitors Links &amp; Pricings'!A:G,7,0),"")</f>
        <v>243</v>
      </c>
      <c r="Y2370" s="81">
        <f>IFERROR(VLOOKUP(A2370,'Competitors Links &amp; Pricings'!A:L,8,0),"")</f>
        <v>6.9</v>
      </c>
      <c r="Z2370" s="81">
        <f>IFERROR(VLOOKUP(A2370,'Competitors Links &amp; Pricings'!A:L,9,0),"")</f>
        <v>8.3000000000000007</v>
      </c>
      <c r="AA2370" s="81">
        <f>IFERROR(VLOOKUP(A2370,'Competitors Links &amp; Pricings'!A:L,10,0),"")</f>
        <v>2.38</v>
      </c>
      <c r="AB2370" s="81">
        <f>IFERROR(VLOOKUP(A2370,'Competitors Links &amp; Pricings'!A:L,11,0),"")</f>
        <v>1.2</v>
      </c>
    </row>
    <row r="2371" spans="1:28" s="83" customFormat="1" ht="12" x14ac:dyDescent="0.25">
      <c r="A2371" s="81" t="s">
        <v>7112</v>
      </c>
      <c r="B2371" s="89">
        <v>4.8499999999999996</v>
      </c>
      <c r="C2371" s="89">
        <v>5.88</v>
      </c>
      <c r="D2371" s="106">
        <f t="shared" si="148"/>
        <v>0.17517006802721094</v>
      </c>
      <c r="E2371" s="90">
        <f t="shared" si="149"/>
        <v>0</v>
      </c>
      <c r="F2371" s="90">
        <f t="shared" si="150"/>
        <v>4.7300000000000004</v>
      </c>
      <c r="G2371" s="82" t="s">
        <v>34</v>
      </c>
      <c r="H2371" s="81" t="s">
        <v>7113</v>
      </c>
      <c r="I2371" s="81" t="s">
        <v>7114</v>
      </c>
      <c r="J2371" s="81" t="s">
        <v>169</v>
      </c>
      <c r="K2371" s="81"/>
      <c r="L2371" s="81"/>
      <c r="M2371" s="81"/>
      <c r="N2371" s="81"/>
      <c r="O2371" s="82"/>
      <c r="P2371" s="81"/>
      <c r="Q2371" s="81"/>
      <c r="R2371" s="81"/>
      <c r="S2371" s="81"/>
      <c r="T2371" s="81"/>
      <c r="U2371" s="81">
        <f t="shared" ref="U2371:U2434" si="151">COUNTIF(K2371:T2371,"&gt;0")</f>
        <v>0</v>
      </c>
      <c r="V2371" s="81">
        <f>IFERROR(VLOOKUP(A2371,'Competitors Links &amp; Pricings'!A:G,3,0),"")</f>
        <v>6.42</v>
      </c>
      <c r="W2371" s="81">
        <f>IFERROR(VLOOKUP(A2371,'Competitors Links &amp; Pricings'!A:G,5,0),"")</f>
        <v>6.97</v>
      </c>
      <c r="X2371" s="81">
        <f>IFERROR(VLOOKUP(A2371,'Competitors Links &amp; Pricings'!A:G,7,0),"")</f>
        <v>4.7300000000000004</v>
      </c>
      <c r="Y2371" s="81">
        <f>IFERROR(VLOOKUP(A2371,'Competitors Links &amp; Pricings'!A:L,8,0),"")</f>
        <v>3</v>
      </c>
      <c r="Z2371" s="81">
        <f>IFERROR(VLOOKUP(A2371,'Competitors Links &amp; Pricings'!A:L,9,0),"")</f>
        <v>4.5</v>
      </c>
      <c r="AA2371" s="81">
        <f>IFERROR(VLOOKUP(A2371,'Competitors Links &amp; Pricings'!A:L,10,0),"")</f>
        <v>0.5</v>
      </c>
      <c r="AB2371" s="81">
        <f>IFERROR(VLOOKUP(A2371,'Competitors Links &amp; Pricings'!A:L,11,0),"")</f>
        <v>1.75</v>
      </c>
    </row>
    <row r="2372" spans="1:28" s="83" customFormat="1" ht="12" x14ac:dyDescent="0.25">
      <c r="A2372" s="81" t="s">
        <v>7115</v>
      </c>
      <c r="B2372" s="89">
        <v>165.83</v>
      </c>
      <c r="C2372" s="89">
        <v>200.98</v>
      </c>
      <c r="D2372" s="106">
        <f t="shared" si="148"/>
        <v>0.17489302418151048</v>
      </c>
      <c r="E2372" s="90">
        <f t="shared" si="149"/>
        <v>0</v>
      </c>
      <c r="F2372" s="90">
        <f t="shared" si="150"/>
        <v>192</v>
      </c>
      <c r="G2372" s="82" t="s">
        <v>34</v>
      </c>
      <c r="H2372" s="81" t="s">
        <v>7116</v>
      </c>
      <c r="I2372" s="81" t="s">
        <v>7117</v>
      </c>
      <c r="J2372" s="81" t="s">
        <v>107</v>
      </c>
      <c r="K2372" s="81"/>
      <c r="L2372" s="81"/>
      <c r="M2372" s="81"/>
      <c r="N2372" s="81"/>
      <c r="O2372" s="82"/>
      <c r="P2372" s="81"/>
      <c r="Q2372" s="81"/>
      <c r="R2372" s="81"/>
      <c r="S2372" s="81"/>
      <c r="T2372" s="81"/>
      <c r="U2372" s="81">
        <f t="shared" si="151"/>
        <v>0</v>
      </c>
      <c r="V2372" s="81">
        <f>IFERROR(VLOOKUP(A2372,'Competitors Links &amp; Pricings'!A:G,3,0),"")</f>
        <v>238.63</v>
      </c>
      <c r="W2372" s="81">
        <f>IFERROR(VLOOKUP(A2372,'Competitors Links &amp; Pricings'!A:G,5,0),"")</f>
        <v>192</v>
      </c>
      <c r="X2372" s="81">
        <f>IFERROR(VLOOKUP(A2372,'Competitors Links &amp; Pricings'!A:G,7,0),"")</f>
        <v>244</v>
      </c>
      <c r="Y2372" s="81">
        <f>IFERROR(VLOOKUP(A2372,'Competitors Links &amp; Pricings'!A:L,8,0),"")</f>
        <v>6.9</v>
      </c>
      <c r="Z2372" s="81">
        <f>IFERROR(VLOOKUP(A2372,'Competitors Links &amp; Pricings'!A:L,9,0),"")</f>
        <v>1.2</v>
      </c>
      <c r="AA2372" s="81">
        <f>IFERROR(VLOOKUP(A2372,'Competitors Links &amp; Pricings'!A:L,10,0),"")</f>
        <v>2.38</v>
      </c>
      <c r="AB2372" s="81">
        <f>IFERROR(VLOOKUP(A2372,'Competitors Links &amp; Pricings'!A:L,11,0),"")</f>
        <v>8.3000000000000007</v>
      </c>
    </row>
    <row r="2373" spans="1:28" s="83" customFormat="1" ht="12" x14ac:dyDescent="0.25">
      <c r="A2373" s="81" t="s">
        <v>7118</v>
      </c>
      <c r="B2373" s="89">
        <v>4.08</v>
      </c>
      <c r="C2373" s="89">
        <v>5.5</v>
      </c>
      <c r="D2373" s="106">
        <f t="shared" si="148"/>
        <v>0.25818181818181818</v>
      </c>
      <c r="E2373" s="90">
        <f t="shared" si="149"/>
        <v>0</v>
      </c>
      <c r="F2373" s="90">
        <f t="shared" si="150"/>
        <v>6.26</v>
      </c>
      <c r="G2373" s="82" t="s">
        <v>34</v>
      </c>
      <c r="H2373" s="81" t="s">
        <v>7119</v>
      </c>
      <c r="I2373" s="81" t="s">
        <v>7120</v>
      </c>
      <c r="J2373" s="81" t="s">
        <v>3591</v>
      </c>
      <c r="K2373" s="81"/>
      <c r="L2373" s="81"/>
      <c r="M2373" s="81"/>
      <c r="N2373" s="81"/>
      <c r="O2373" s="82"/>
      <c r="P2373" s="81"/>
      <c r="Q2373" s="81"/>
      <c r="R2373" s="81"/>
      <c r="S2373" s="81"/>
      <c r="T2373" s="81"/>
      <c r="U2373" s="81">
        <f t="shared" si="151"/>
        <v>0</v>
      </c>
      <c r="V2373" s="81">
        <f>IFERROR(VLOOKUP(A2373,'Competitors Links &amp; Pricings'!A:G,3,0),"")</f>
        <v>6.32</v>
      </c>
      <c r="W2373" s="81">
        <f>IFERROR(VLOOKUP(A2373,'Competitors Links &amp; Pricings'!A:G,5,0),"")</f>
        <v>6.26</v>
      </c>
      <c r="X2373" s="81">
        <f>IFERROR(VLOOKUP(A2373,'Competitors Links &amp; Pricings'!A:G,7,0),"")</f>
        <v>8.9499999999999993</v>
      </c>
      <c r="Y2373" s="81">
        <f>IFERROR(VLOOKUP(A2373,'Competitors Links &amp; Pricings'!A:L,8,0),"")</f>
        <v>1.5</v>
      </c>
      <c r="Z2373" s="81">
        <f>IFERROR(VLOOKUP(A2373,'Competitors Links &amp; Pricings'!A:L,9,0),"")</f>
        <v>3.42</v>
      </c>
      <c r="AA2373" s="81">
        <f>IFERROR(VLOOKUP(A2373,'Competitors Links &amp; Pricings'!A:L,10,0),"")</f>
        <v>0.37</v>
      </c>
      <c r="AB2373" s="81">
        <f>IFERROR(VLOOKUP(A2373,'Competitors Links &amp; Pricings'!A:L,11,0),"")</f>
        <v>1.65</v>
      </c>
    </row>
    <row r="2374" spans="1:28" s="83" customFormat="1" ht="12" x14ac:dyDescent="0.25">
      <c r="A2374" s="81" t="s">
        <v>7121</v>
      </c>
      <c r="B2374" s="89">
        <v>117.61</v>
      </c>
      <c r="C2374" s="89">
        <v>150.16999999999999</v>
      </c>
      <c r="D2374" s="106">
        <f t="shared" si="148"/>
        <v>0.21682093627222476</v>
      </c>
      <c r="E2374" s="90">
        <f t="shared" si="149"/>
        <v>0</v>
      </c>
      <c r="F2374" s="90">
        <f t="shared" si="150"/>
        <v>155</v>
      </c>
      <c r="G2374" s="82" t="s">
        <v>34</v>
      </c>
      <c r="H2374" s="81" t="s">
        <v>7122</v>
      </c>
      <c r="I2374" s="81" t="s">
        <v>7123</v>
      </c>
      <c r="J2374" s="81" t="s">
        <v>107</v>
      </c>
      <c r="K2374" s="81"/>
      <c r="L2374" s="81"/>
      <c r="M2374" s="81"/>
      <c r="N2374" s="81"/>
      <c r="O2374" s="82"/>
      <c r="P2374" s="81"/>
      <c r="Q2374" s="81"/>
      <c r="R2374" s="81"/>
      <c r="S2374" s="81"/>
      <c r="T2374" s="81"/>
      <c r="U2374" s="81">
        <f t="shared" si="151"/>
        <v>0</v>
      </c>
      <c r="V2374" s="81">
        <f>IFERROR(VLOOKUP(A2374,'Competitors Links &amp; Pricings'!A:G,3,0),"")</f>
        <v>158.07</v>
      </c>
      <c r="W2374" s="81">
        <f>IFERROR(VLOOKUP(A2374,'Competitors Links &amp; Pricings'!A:G,5,0),"")</f>
        <v>165.11</v>
      </c>
      <c r="X2374" s="81">
        <f>IFERROR(VLOOKUP(A2374,'Competitors Links &amp; Pricings'!A:G,7,0),"")</f>
        <v>155</v>
      </c>
      <c r="Y2374" s="81">
        <f>IFERROR(VLOOKUP(A2374,'Competitors Links &amp; Pricings'!A:L,8,0),"")</f>
        <v>6.89</v>
      </c>
      <c r="Z2374" s="81">
        <f>IFERROR(VLOOKUP(A2374,'Competitors Links &amp; Pricings'!A:L,9,0),"")</f>
        <v>8.34</v>
      </c>
      <c r="AA2374" s="81">
        <f>IFERROR(VLOOKUP(A2374,'Competitors Links &amp; Pricings'!A:L,10,0),"")</f>
        <v>2.38</v>
      </c>
      <c r="AB2374" s="81">
        <f>IFERROR(VLOOKUP(A2374,'Competitors Links &amp; Pricings'!A:L,11,0),"")</f>
        <v>1.19</v>
      </c>
    </row>
    <row r="2375" spans="1:28" s="83" customFormat="1" ht="12" x14ac:dyDescent="0.25">
      <c r="A2375" s="81" t="s">
        <v>7124</v>
      </c>
      <c r="B2375" s="89">
        <v>1.08</v>
      </c>
      <c r="C2375" s="89">
        <v>1.34</v>
      </c>
      <c r="D2375" s="106">
        <f t="shared" si="148"/>
        <v>0.19402985074626866</v>
      </c>
      <c r="E2375" s="90">
        <f t="shared" si="149"/>
        <v>0</v>
      </c>
      <c r="F2375" s="90">
        <f t="shared" si="150"/>
        <v>1.21</v>
      </c>
      <c r="G2375" s="82" t="s">
        <v>34</v>
      </c>
      <c r="H2375" s="81" t="s">
        <v>7125</v>
      </c>
      <c r="I2375" s="81" t="s">
        <v>7126</v>
      </c>
      <c r="J2375" s="81" t="s">
        <v>169</v>
      </c>
      <c r="K2375" s="81"/>
      <c r="L2375" s="81"/>
      <c r="M2375" s="81"/>
      <c r="N2375" s="81"/>
      <c r="O2375" s="82"/>
      <c r="P2375" s="81"/>
      <c r="Q2375" s="81"/>
      <c r="R2375" s="81"/>
      <c r="S2375" s="81"/>
      <c r="T2375" s="81"/>
      <c r="U2375" s="81">
        <f t="shared" si="151"/>
        <v>0</v>
      </c>
      <c r="V2375" s="81">
        <f>IFERROR(VLOOKUP(A2375,'Competitors Links &amp; Pricings'!A:G,3,0),"")</f>
        <v>1.5</v>
      </c>
      <c r="W2375" s="81">
        <f>IFERROR(VLOOKUP(A2375,'Competitors Links &amp; Pricings'!A:G,5,0),"")</f>
        <v>1.21</v>
      </c>
      <c r="X2375" s="81">
        <f>IFERROR(VLOOKUP(A2375,'Competitors Links &amp; Pricings'!A:G,7,0),"")</f>
        <v>2.2000000000000002</v>
      </c>
      <c r="Y2375" s="81">
        <f>IFERROR(VLOOKUP(A2375,'Competitors Links &amp; Pricings'!A:L,8,0),"")</f>
        <v>6.5</v>
      </c>
      <c r="Z2375" s="81">
        <f>IFERROR(VLOOKUP(A2375,'Competitors Links &amp; Pricings'!A:L,9,0),"")</f>
        <v>9</v>
      </c>
      <c r="AA2375" s="81">
        <f>IFERROR(VLOOKUP(A2375,'Competitors Links &amp; Pricings'!A:L,10,0),"")</f>
        <v>0.28999999999999998</v>
      </c>
      <c r="AB2375" s="81">
        <f>IFERROR(VLOOKUP(A2375,'Competitors Links &amp; Pricings'!A:L,11,0),"")</f>
        <v>6</v>
      </c>
    </row>
    <row r="2376" spans="1:28" s="92" customFormat="1" ht="12" x14ac:dyDescent="0.25">
      <c r="A2376" s="91" t="s">
        <v>7127</v>
      </c>
      <c r="B2376" s="89">
        <v>32.869999999999997</v>
      </c>
      <c r="C2376" s="89">
        <v>42.06</v>
      </c>
      <c r="D2376" s="106">
        <f t="shared" si="148"/>
        <v>0.2184973846885403</v>
      </c>
      <c r="E2376" s="90">
        <f t="shared" si="149"/>
        <v>0</v>
      </c>
      <c r="F2376" s="90">
        <f t="shared" si="150"/>
        <v>5.25</v>
      </c>
      <c r="G2376" s="100" t="s">
        <v>527</v>
      </c>
      <c r="H2376" s="101" t="s">
        <v>7128</v>
      </c>
      <c r="I2376" s="101" t="s">
        <v>7129</v>
      </c>
      <c r="J2376" s="101" t="s">
        <v>3591</v>
      </c>
      <c r="K2376" s="101"/>
      <c r="L2376" s="101"/>
      <c r="M2376" s="101"/>
      <c r="N2376" s="101"/>
      <c r="O2376" s="100"/>
      <c r="P2376" s="101"/>
      <c r="Q2376" s="101"/>
      <c r="R2376" s="101"/>
      <c r="S2376" s="101"/>
      <c r="T2376" s="101"/>
      <c r="U2376" s="81">
        <f t="shared" si="151"/>
        <v>0</v>
      </c>
      <c r="V2376" s="101">
        <f>IFERROR(VLOOKUP(A2376,'Competitors Links &amp; Pricings'!A:G,3,0),"")</f>
        <v>5.25</v>
      </c>
      <c r="W2376" s="101">
        <f>IFERROR(VLOOKUP(A2376,'Competitors Links &amp; Pricings'!A:G,5,0),"")</f>
        <v>5.88</v>
      </c>
      <c r="X2376" s="101">
        <f>IFERROR(VLOOKUP(A2376,'Competitors Links &amp; Pricings'!A:G,7,0),"")</f>
        <v>8.31</v>
      </c>
      <c r="Y2376" s="101">
        <f>IFERROR(VLOOKUP(A2376,'Competitors Links &amp; Pricings'!A:L,8,0),"")</f>
        <v>1.5</v>
      </c>
      <c r="Z2376" s="101">
        <f>IFERROR(VLOOKUP(A2376,'Competitors Links &amp; Pricings'!A:L,9,0),"")</f>
        <v>172</v>
      </c>
      <c r="AA2376" s="101">
        <f>IFERROR(VLOOKUP(A2376,'Competitors Links &amp; Pricings'!A:L,10,0),"")</f>
        <v>5.85</v>
      </c>
      <c r="AB2376" s="101">
        <f>IFERROR(VLOOKUP(A2376,'Competitors Links &amp; Pricings'!A:L,11,0),"")</f>
        <v>1.6</v>
      </c>
    </row>
    <row r="2377" spans="1:28" s="83" customFormat="1" ht="12" x14ac:dyDescent="0.25">
      <c r="A2377" s="81" t="s">
        <v>7130</v>
      </c>
      <c r="B2377" s="89">
        <v>53.27</v>
      </c>
      <c r="C2377" s="89">
        <v>63.41</v>
      </c>
      <c r="D2377" s="106">
        <f t="shared" si="148"/>
        <v>0.15991168585396615</v>
      </c>
      <c r="E2377" s="90">
        <f t="shared" si="149"/>
        <v>0</v>
      </c>
      <c r="F2377" s="90">
        <f t="shared" si="150"/>
        <v>63.92</v>
      </c>
      <c r="G2377" s="82" t="s">
        <v>34</v>
      </c>
      <c r="H2377" s="81" t="s">
        <v>14539</v>
      </c>
      <c r="I2377" s="81" t="s">
        <v>7131</v>
      </c>
      <c r="J2377" s="81" t="s">
        <v>5588</v>
      </c>
      <c r="K2377" s="81"/>
      <c r="L2377" s="81"/>
      <c r="M2377" s="81"/>
      <c r="N2377" s="81"/>
      <c r="O2377" s="82"/>
      <c r="P2377" s="81"/>
      <c r="Q2377" s="81"/>
      <c r="R2377" s="81"/>
      <c r="S2377" s="81"/>
      <c r="T2377" s="81"/>
      <c r="U2377" s="81">
        <f t="shared" si="151"/>
        <v>0</v>
      </c>
      <c r="V2377" s="81">
        <f>IFERROR(VLOOKUP(A2377,'Competitors Links &amp; Pricings'!A:G,3,0),"")</f>
        <v>63.92</v>
      </c>
      <c r="W2377" s="81">
        <f>IFERROR(VLOOKUP(A2377,'Competitors Links &amp; Pricings'!A:G,5,0),"")</f>
        <v>298.5</v>
      </c>
      <c r="X2377" s="81">
        <f>IFERROR(VLOOKUP(A2377,'Competitors Links &amp; Pricings'!A:G,7,0),"")</f>
        <v>67</v>
      </c>
      <c r="Y2377" s="81">
        <f>IFERROR(VLOOKUP(A2377,'Competitors Links &amp; Pricings'!A:L,8,0),"")</f>
        <v>3</v>
      </c>
      <c r="Z2377" s="81">
        <f>IFERROR(VLOOKUP(A2377,'Competitors Links &amp; Pricings'!A:L,9,0),"")</f>
        <v>172</v>
      </c>
      <c r="AA2377" s="81">
        <f>IFERROR(VLOOKUP(A2377,'Competitors Links &amp; Pricings'!A:L,10,0),"")</f>
        <v>11</v>
      </c>
      <c r="AB2377" s="81">
        <f>IFERROR(VLOOKUP(A2377,'Competitors Links &amp; Pricings'!A:L,11,0),"")</f>
        <v>3</v>
      </c>
    </row>
    <row r="2378" spans="1:28" s="83" customFormat="1" ht="12" x14ac:dyDescent="0.25">
      <c r="A2378" s="81" t="s">
        <v>7132</v>
      </c>
      <c r="B2378" s="89">
        <v>140.94</v>
      </c>
      <c r="C2378" s="89">
        <v>171.94</v>
      </c>
      <c r="D2378" s="106">
        <f t="shared" si="148"/>
        <v>0.18029545190182622</v>
      </c>
      <c r="E2378" s="90">
        <f t="shared" si="149"/>
        <v>0</v>
      </c>
      <c r="F2378" s="90">
        <f t="shared" si="150"/>
        <v>166</v>
      </c>
      <c r="G2378" s="82" t="s">
        <v>34</v>
      </c>
      <c r="H2378" s="81" t="s">
        <v>7133</v>
      </c>
      <c r="I2378" s="81" t="s">
        <v>7134</v>
      </c>
      <c r="J2378" s="81" t="s">
        <v>107</v>
      </c>
      <c r="K2378" s="81"/>
      <c r="L2378" s="81"/>
      <c r="M2378" s="81"/>
      <c r="N2378" s="81"/>
      <c r="O2378" s="82"/>
      <c r="P2378" s="81"/>
      <c r="Q2378" s="81"/>
      <c r="R2378" s="81"/>
      <c r="S2378" s="81"/>
      <c r="T2378" s="81"/>
      <c r="U2378" s="81">
        <f t="shared" si="151"/>
        <v>0</v>
      </c>
      <c r="V2378" s="81">
        <f>IFERROR(VLOOKUP(A2378,'Competitors Links &amp; Pricings'!A:G,3,0),"")</f>
        <v>166</v>
      </c>
      <c r="W2378" s="81">
        <f>IFERROR(VLOOKUP(A2378,'Competitors Links &amp; Pricings'!A:G,5,0),"")</f>
        <v>185.14</v>
      </c>
      <c r="X2378" s="81">
        <f>IFERROR(VLOOKUP(A2378,'Competitors Links &amp; Pricings'!A:G,7,0),"")</f>
        <v>166.25</v>
      </c>
      <c r="Y2378" s="81">
        <f>IFERROR(VLOOKUP(A2378,'Competitors Links &amp; Pricings'!A:L,8,0),"")</f>
        <v>6.9</v>
      </c>
      <c r="Z2378" s="81">
        <f>IFERROR(VLOOKUP(A2378,'Competitors Links &amp; Pricings'!A:L,9,0),"")</f>
        <v>1.2</v>
      </c>
      <c r="AA2378" s="81">
        <f>IFERROR(VLOOKUP(A2378,'Competitors Links &amp; Pricings'!A:L,10,0),"")</f>
        <v>2.38</v>
      </c>
      <c r="AB2378" s="81">
        <f>IFERROR(VLOOKUP(A2378,'Competitors Links &amp; Pricings'!A:L,11,0),"")</f>
        <v>8.3000000000000007</v>
      </c>
    </row>
    <row r="2379" spans="1:28" s="83" customFormat="1" ht="12" x14ac:dyDescent="0.25">
      <c r="A2379" s="81" t="s">
        <v>7135</v>
      </c>
      <c r="B2379" s="89">
        <v>1.75</v>
      </c>
      <c r="C2379" s="89">
        <v>2.19</v>
      </c>
      <c r="D2379" s="106">
        <f t="shared" si="148"/>
        <v>0.20091324200913241</v>
      </c>
      <c r="E2379" s="90">
        <f t="shared" si="149"/>
        <v>0</v>
      </c>
      <c r="F2379" s="90">
        <f t="shared" si="150"/>
        <v>2.06</v>
      </c>
      <c r="G2379" s="82" t="s">
        <v>34</v>
      </c>
      <c r="H2379" s="81" t="s">
        <v>7136</v>
      </c>
      <c r="I2379" s="81" t="s">
        <v>7137</v>
      </c>
      <c r="J2379" s="81" t="s">
        <v>169</v>
      </c>
      <c r="K2379" s="81"/>
      <c r="L2379" s="81"/>
      <c r="M2379" s="81"/>
      <c r="N2379" s="81"/>
      <c r="O2379" s="82"/>
      <c r="P2379" s="81"/>
      <c r="Q2379" s="81"/>
      <c r="R2379" s="81"/>
      <c r="S2379" s="81"/>
      <c r="T2379" s="81"/>
      <c r="U2379" s="81">
        <f t="shared" si="151"/>
        <v>0</v>
      </c>
      <c r="V2379" s="81">
        <f>IFERROR(VLOOKUP(A2379,'Competitors Links &amp; Pricings'!A:G,3,0),"")</f>
        <v>2.2799999999999998</v>
      </c>
      <c r="W2379" s="81">
        <f>IFERROR(VLOOKUP(A2379,'Competitors Links &amp; Pricings'!A:G,5,0),"")</f>
        <v>2.06</v>
      </c>
      <c r="X2379" s="81">
        <f>IFERROR(VLOOKUP(A2379,'Competitors Links &amp; Pricings'!A:G,7,0),"")</f>
        <v>3.33</v>
      </c>
      <c r="Y2379" s="81">
        <f>IFERROR(VLOOKUP(A2379,'Competitors Links &amp; Pricings'!A:L,8,0),"")</f>
        <v>10</v>
      </c>
      <c r="Z2379" s="81">
        <f>IFERROR(VLOOKUP(A2379,'Competitors Links &amp; Pricings'!A:L,9,0),"")</f>
        <v>12</v>
      </c>
      <c r="AA2379" s="81">
        <f>IFERROR(VLOOKUP(A2379,'Competitors Links &amp; Pricings'!A:L,10,0),"")</f>
        <v>0.02</v>
      </c>
      <c r="AB2379" s="81">
        <f>IFERROR(VLOOKUP(A2379,'Competitors Links &amp; Pricings'!A:L,11,0),"")</f>
        <v>6</v>
      </c>
    </row>
    <row r="2380" spans="1:28" s="83" customFormat="1" ht="12" x14ac:dyDescent="0.25">
      <c r="A2380" s="81" t="s">
        <v>7138</v>
      </c>
      <c r="B2380" s="89">
        <v>22.73</v>
      </c>
      <c r="C2380" s="89">
        <v>43.86</v>
      </c>
      <c r="D2380" s="106">
        <f t="shared" si="148"/>
        <v>0.48176014591883265</v>
      </c>
      <c r="E2380" s="90">
        <f t="shared" si="149"/>
        <v>0</v>
      </c>
      <c r="F2380" s="90">
        <f t="shared" si="150"/>
        <v>47.67</v>
      </c>
      <c r="G2380" s="82" t="s">
        <v>34</v>
      </c>
      <c r="H2380" s="81" t="s">
        <v>7139</v>
      </c>
      <c r="I2380" s="81" t="s">
        <v>7140</v>
      </c>
      <c r="J2380" s="81" t="s">
        <v>3591</v>
      </c>
      <c r="K2380" s="81"/>
      <c r="L2380" s="81"/>
      <c r="M2380" s="81"/>
      <c r="N2380" s="81"/>
      <c r="O2380" s="82"/>
      <c r="P2380" s="81"/>
      <c r="Q2380" s="81"/>
      <c r="R2380" s="81"/>
      <c r="S2380" s="81"/>
      <c r="T2380" s="81"/>
      <c r="U2380" s="81">
        <f t="shared" si="151"/>
        <v>0</v>
      </c>
      <c r="V2380" s="81">
        <f>IFERROR(VLOOKUP(A2380,'Competitors Links &amp; Pricings'!A:G,3,0),"")</f>
        <v>47.67</v>
      </c>
      <c r="W2380" s="81">
        <f>IFERROR(VLOOKUP(A2380,'Competitors Links &amp; Pricings'!A:G,5,0),"")</f>
        <v>47.67</v>
      </c>
      <c r="X2380" s="81">
        <f>IFERROR(VLOOKUP(A2380,'Competitors Links &amp; Pricings'!A:G,7,0),"")</f>
        <v>49.86</v>
      </c>
      <c r="Y2380" s="81">
        <f>IFERROR(VLOOKUP(A2380,'Competitors Links &amp; Pricings'!A:L,8,0),"")</f>
        <v>1.5</v>
      </c>
      <c r="Z2380" s="81">
        <f>IFERROR(VLOOKUP(A2380,'Competitors Links &amp; Pricings'!A:L,9,0),"")</f>
        <v>172</v>
      </c>
      <c r="AA2380" s="81">
        <f>IFERROR(VLOOKUP(A2380,'Competitors Links &amp; Pricings'!A:L,10,0),"")</f>
        <v>5.85</v>
      </c>
      <c r="AB2380" s="81">
        <f>IFERROR(VLOOKUP(A2380,'Competitors Links &amp; Pricings'!A:L,11,0),"")</f>
        <v>1.6</v>
      </c>
    </row>
    <row r="2381" spans="1:28" s="92" customFormat="1" ht="12" x14ac:dyDescent="0.25">
      <c r="A2381" s="91" t="s">
        <v>7141</v>
      </c>
      <c r="B2381" s="89">
        <v>30.27</v>
      </c>
      <c r="C2381" s="89">
        <v>37.53</v>
      </c>
      <c r="D2381" s="106">
        <f t="shared" si="148"/>
        <v>0.19344524380495606</v>
      </c>
      <c r="E2381" s="90">
        <f t="shared" si="149"/>
        <v>0</v>
      </c>
      <c r="F2381" s="90">
        <f t="shared" si="150"/>
        <v>51.12</v>
      </c>
      <c r="G2381" s="100" t="s">
        <v>34</v>
      </c>
      <c r="H2381" s="101" t="s">
        <v>7142</v>
      </c>
      <c r="I2381" s="101" t="s">
        <v>7143</v>
      </c>
      <c r="J2381" s="101" t="s">
        <v>3591</v>
      </c>
      <c r="K2381" s="101"/>
      <c r="L2381" s="101"/>
      <c r="M2381" s="101"/>
      <c r="N2381" s="101"/>
      <c r="O2381" s="100"/>
      <c r="P2381" s="101"/>
      <c r="Q2381" s="101"/>
      <c r="R2381" s="101"/>
      <c r="S2381" s="101"/>
      <c r="T2381" s="101"/>
      <c r="U2381" s="81">
        <f t="shared" si="151"/>
        <v>0</v>
      </c>
      <c r="V2381" s="101">
        <f>IFERROR(VLOOKUP(A2381,'Competitors Links &amp; Pricings'!A:G,3,0),"")</f>
        <v>51.12</v>
      </c>
      <c r="W2381" s="101">
        <f>IFERROR(VLOOKUP(A2381,'Competitors Links &amp; Pricings'!A:G,5,0),"")</f>
        <v>5418</v>
      </c>
      <c r="X2381" s="101">
        <f>IFERROR(VLOOKUP(A2381,'Competitors Links &amp; Pricings'!A:G,7,0),"")</f>
        <v>6291.69</v>
      </c>
      <c r="Y2381" s="101">
        <f>IFERROR(VLOOKUP(A2381,'Competitors Links &amp; Pricings'!A:L,8,0),"")</f>
        <v>1.5</v>
      </c>
      <c r="Z2381" s="101">
        <f>IFERROR(VLOOKUP(A2381,'Competitors Links &amp; Pricings'!A:L,9,0),"")</f>
        <v>172</v>
      </c>
      <c r="AA2381" s="101">
        <f>IFERROR(VLOOKUP(A2381,'Competitors Links &amp; Pricings'!A:L,10,0),"")</f>
        <v>5.85</v>
      </c>
      <c r="AB2381" s="101">
        <f>IFERROR(VLOOKUP(A2381,'Competitors Links &amp; Pricings'!A:L,11,0),"")</f>
        <v>1.6</v>
      </c>
    </row>
    <row r="2382" spans="1:28" s="83" customFormat="1" ht="12" x14ac:dyDescent="0.25">
      <c r="A2382" s="81" t="s">
        <v>7144</v>
      </c>
      <c r="B2382" s="89">
        <v>2.0499999999999998</v>
      </c>
      <c r="C2382" s="89">
        <v>2.87</v>
      </c>
      <c r="D2382" s="106">
        <f t="shared" si="148"/>
        <v>0.28571428571428581</v>
      </c>
      <c r="E2382" s="90">
        <f t="shared" si="149"/>
        <v>0</v>
      </c>
      <c r="F2382" s="90">
        <f t="shared" si="150"/>
        <v>2.17</v>
      </c>
      <c r="G2382" s="82" t="s">
        <v>34</v>
      </c>
      <c r="H2382" s="81" t="s">
        <v>7145</v>
      </c>
      <c r="I2382" s="81" t="s">
        <v>7146</v>
      </c>
      <c r="J2382" s="81" t="s">
        <v>169</v>
      </c>
      <c r="K2382" s="81"/>
      <c r="L2382" s="81"/>
      <c r="M2382" s="81"/>
      <c r="N2382" s="81"/>
      <c r="O2382" s="82"/>
      <c r="P2382" s="81"/>
      <c r="Q2382" s="81"/>
      <c r="R2382" s="81"/>
      <c r="S2382" s="81"/>
      <c r="T2382" s="81"/>
      <c r="U2382" s="81">
        <f t="shared" si="151"/>
        <v>0</v>
      </c>
      <c r="V2382" s="81">
        <f>IFERROR(VLOOKUP(A2382,'Competitors Links &amp; Pricings'!A:G,3,0),"")</f>
        <v>2.17</v>
      </c>
      <c r="W2382" s="81">
        <f>IFERROR(VLOOKUP(A2382,'Competitors Links &amp; Pricings'!A:G,5,0),"")</f>
        <v>2.67</v>
      </c>
      <c r="X2382" s="81">
        <f>IFERROR(VLOOKUP(A2382,'Competitors Links &amp; Pricings'!A:G,7,0),"")</f>
        <v>2.68</v>
      </c>
      <c r="Y2382" s="81">
        <f>IFERROR(VLOOKUP(A2382,'Competitors Links &amp; Pricings'!A:L,8,0),"")</f>
        <v>2</v>
      </c>
      <c r="Z2382" s="81">
        <f>IFERROR(VLOOKUP(A2382,'Competitors Links &amp; Pricings'!A:L,9,0),"")</f>
        <v>3</v>
      </c>
      <c r="AA2382" s="81">
        <f>IFERROR(VLOOKUP(A2382,'Competitors Links &amp; Pricings'!A:L,10,0),"")</f>
        <v>0.22</v>
      </c>
      <c r="AB2382" s="81">
        <f>IFERROR(VLOOKUP(A2382,'Competitors Links &amp; Pricings'!A:L,11,0),"")</f>
        <v>0.5</v>
      </c>
    </row>
    <row r="2383" spans="1:28" s="83" customFormat="1" ht="12" x14ac:dyDescent="0.25">
      <c r="A2383" s="81" t="s">
        <v>7147</v>
      </c>
      <c r="B2383" s="89">
        <v>7.46</v>
      </c>
      <c r="C2383" s="89">
        <v>9.75</v>
      </c>
      <c r="D2383" s="106">
        <f t="shared" si="148"/>
        <v>0.23487179487179488</v>
      </c>
      <c r="E2383" s="90">
        <f t="shared" si="149"/>
        <v>0</v>
      </c>
      <c r="F2383" s="90">
        <f t="shared" si="150"/>
        <v>10.6</v>
      </c>
      <c r="G2383" s="82" t="s">
        <v>34</v>
      </c>
      <c r="H2383" s="81" t="s">
        <v>7148</v>
      </c>
      <c r="I2383" s="81" t="s">
        <v>7149</v>
      </c>
      <c r="J2383" s="81" t="s">
        <v>169</v>
      </c>
      <c r="K2383" s="81"/>
      <c r="L2383" s="81"/>
      <c r="M2383" s="81"/>
      <c r="N2383" s="81"/>
      <c r="O2383" s="82"/>
      <c r="P2383" s="81"/>
      <c r="Q2383" s="81"/>
      <c r="R2383" s="81"/>
      <c r="S2383" s="81"/>
      <c r="T2383" s="81"/>
      <c r="U2383" s="81">
        <f t="shared" si="151"/>
        <v>0</v>
      </c>
      <c r="V2383" s="81">
        <f>IFERROR(VLOOKUP(A2383,'Competitors Links &amp; Pricings'!A:G,3,0),"")</f>
        <v>10.6</v>
      </c>
      <c r="W2383" s="81">
        <f>IFERROR(VLOOKUP(A2383,'Competitors Links &amp; Pricings'!A:G,5,0),"")</f>
        <v>11</v>
      </c>
      <c r="X2383" s="81" t="str">
        <f>IFERROR(VLOOKUP(A2383,'Competitors Links &amp; Pricings'!A:G,7,0),"")</f>
        <v xml:space="preserve"> </v>
      </c>
      <c r="Y2383" s="81">
        <f>IFERROR(VLOOKUP(A2383,'Competitors Links &amp; Pricings'!A:L,8,0),"")</f>
        <v>9</v>
      </c>
      <c r="Z2383" s="81">
        <f>IFERROR(VLOOKUP(A2383,'Competitors Links &amp; Pricings'!A:L,9,0),"")</f>
        <v>12</v>
      </c>
      <c r="AA2383" s="81">
        <f>IFERROR(VLOOKUP(A2383,'Competitors Links &amp; Pricings'!A:L,10,0),"")</f>
        <v>1.5</v>
      </c>
      <c r="AB2383" s="81">
        <f>IFERROR(VLOOKUP(A2383,'Competitors Links &amp; Pricings'!A:L,11,0),"")</f>
        <v>3</v>
      </c>
    </row>
    <row r="2384" spans="1:28" s="83" customFormat="1" ht="12" x14ac:dyDescent="0.25">
      <c r="A2384" s="81" t="s">
        <v>7150</v>
      </c>
      <c r="B2384" s="89">
        <v>30.27</v>
      </c>
      <c r="C2384" s="89">
        <v>37</v>
      </c>
      <c r="D2384" s="106">
        <f t="shared" si="148"/>
        <v>0.18189189189189189</v>
      </c>
      <c r="E2384" s="90">
        <f t="shared" si="149"/>
        <v>0</v>
      </c>
      <c r="F2384" s="90">
        <f t="shared" si="150"/>
        <v>28.45</v>
      </c>
      <c r="G2384" s="82" t="s">
        <v>60</v>
      </c>
      <c r="H2384" s="81" t="s">
        <v>7151</v>
      </c>
      <c r="I2384" s="81" t="s">
        <v>7152</v>
      </c>
      <c r="J2384" s="81" t="s">
        <v>169</v>
      </c>
      <c r="K2384" s="81"/>
      <c r="L2384" s="81"/>
      <c r="M2384" s="81"/>
      <c r="N2384" s="81"/>
      <c r="O2384" s="82"/>
      <c r="P2384" s="81"/>
      <c r="Q2384" s="81"/>
      <c r="R2384" s="81"/>
      <c r="S2384" s="81"/>
      <c r="T2384" s="81"/>
      <c r="U2384" s="81">
        <f t="shared" si="151"/>
        <v>0</v>
      </c>
      <c r="V2384" s="81">
        <f>IFERROR(VLOOKUP(A2384,'Competitors Links &amp; Pricings'!A:G,3,0),"")</f>
        <v>28.45</v>
      </c>
      <c r="W2384" s="81">
        <f>IFERROR(VLOOKUP(A2384,'Competitors Links &amp; Pricings'!A:G,5,0),"")</f>
        <v>36.29</v>
      </c>
      <c r="X2384" s="81">
        <f>IFERROR(VLOOKUP(A2384,'Competitors Links &amp; Pricings'!A:G,7,0),"")</f>
        <v>41</v>
      </c>
      <c r="Y2384" s="81">
        <f>IFERROR(VLOOKUP(A2384,'Competitors Links &amp; Pricings'!A:L,8,0),"")</f>
        <v>7</v>
      </c>
      <c r="Z2384" s="81">
        <f>IFERROR(VLOOKUP(A2384,'Competitors Links &amp; Pricings'!A:L,9,0),"")</f>
        <v>7</v>
      </c>
      <c r="AA2384" s="81">
        <f>IFERROR(VLOOKUP(A2384,'Competitors Links &amp; Pricings'!A:L,10,0),"")</f>
        <v>0.1</v>
      </c>
      <c r="AB2384" s="81">
        <f>IFERROR(VLOOKUP(A2384,'Competitors Links &amp; Pricings'!A:L,11,0),"")</f>
        <v>1.5</v>
      </c>
    </row>
    <row r="2385" spans="1:28" s="83" customFormat="1" ht="12" x14ac:dyDescent="0.25">
      <c r="A2385" s="81" t="s">
        <v>7153</v>
      </c>
      <c r="B2385" s="89">
        <v>1.51</v>
      </c>
      <c r="C2385" s="89">
        <v>1.82</v>
      </c>
      <c r="D2385" s="106">
        <f t="shared" si="148"/>
        <v>0.17032967032967036</v>
      </c>
      <c r="E2385" s="90">
        <f t="shared" si="149"/>
        <v>0</v>
      </c>
      <c r="F2385" s="90">
        <f t="shared" si="150"/>
        <v>1.75</v>
      </c>
      <c r="G2385" s="82" t="s">
        <v>34</v>
      </c>
      <c r="H2385" s="81" t="s">
        <v>7154</v>
      </c>
      <c r="I2385" s="81" t="s">
        <v>7155</v>
      </c>
      <c r="J2385" s="81" t="s">
        <v>169</v>
      </c>
      <c r="K2385" s="81"/>
      <c r="L2385" s="81"/>
      <c r="M2385" s="81"/>
      <c r="N2385" s="81"/>
      <c r="O2385" s="82"/>
      <c r="P2385" s="81"/>
      <c r="Q2385" s="81"/>
      <c r="R2385" s="81"/>
      <c r="S2385" s="81"/>
      <c r="T2385" s="81"/>
      <c r="U2385" s="81">
        <f t="shared" si="151"/>
        <v>0</v>
      </c>
      <c r="V2385" s="81">
        <f>IFERROR(VLOOKUP(A2385,'Competitors Links &amp; Pricings'!A:G,3,0),"")</f>
        <v>1.98</v>
      </c>
      <c r="W2385" s="81">
        <f>IFERROR(VLOOKUP(A2385,'Competitors Links &amp; Pricings'!A:G,5,0),"")</f>
        <v>2.8</v>
      </c>
      <c r="X2385" s="81">
        <f>IFERROR(VLOOKUP(A2385,'Competitors Links &amp; Pricings'!A:G,7,0),"")</f>
        <v>1.75</v>
      </c>
      <c r="Y2385" s="81">
        <f>IFERROR(VLOOKUP(A2385,'Competitors Links &amp; Pricings'!A:L,8,0),"")</f>
        <v>10</v>
      </c>
      <c r="Z2385" s="81">
        <f>IFERROR(VLOOKUP(A2385,'Competitors Links &amp; Pricings'!A:L,9,0),"")</f>
        <v>12</v>
      </c>
      <c r="AA2385" s="81">
        <f>IFERROR(VLOOKUP(A2385,'Competitors Links &amp; Pricings'!A:L,10,0),"")</f>
        <v>0.08</v>
      </c>
      <c r="AB2385" s="81">
        <f>IFERROR(VLOOKUP(A2385,'Competitors Links &amp; Pricings'!A:L,11,0),"")</f>
        <v>6</v>
      </c>
    </row>
    <row r="2386" spans="1:28" s="83" customFormat="1" ht="12" x14ac:dyDescent="0.25">
      <c r="A2386" s="81" t="s">
        <v>7156</v>
      </c>
      <c r="B2386" s="89">
        <v>57.58</v>
      </c>
      <c r="C2386" s="89">
        <v>69.37</v>
      </c>
      <c r="D2386" s="106">
        <f t="shared" si="148"/>
        <v>0.16995819518523866</v>
      </c>
      <c r="E2386" s="90">
        <f t="shared" si="149"/>
        <v>0</v>
      </c>
      <c r="F2386" s="90">
        <f t="shared" si="150"/>
        <v>70.790000000000006</v>
      </c>
      <c r="G2386" s="82" t="s">
        <v>34</v>
      </c>
      <c r="H2386" s="81" t="s">
        <v>7157</v>
      </c>
      <c r="I2386" s="81" t="s">
        <v>7158</v>
      </c>
      <c r="J2386" s="81" t="s">
        <v>251</v>
      </c>
      <c r="K2386" s="81"/>
      <c r="L2386" s="81"/>
      <c r="M2386" s="81"/>
      <c r="N2386" s="81"/>
      <c r="O2386" s="82"/>
      <c r="P2386" s="81"/>
      <c r="Q2386" s="81"/>
      <c r="R2386" s="81"/>
      <c r="S2386" s="81"/>
      <c r="T2386" s="81"/>
      <c r="U2386" s="81">
        <f t="shared" si="151"/>
        <v>0</v>
      </c>
      <c r="V2386" s="81">
        <f>IFERROR(VLOOKUP(A2386,'Competitors Links &amp; Pricings'!A:G,3,0),"")</f>
        <v>353.58</v>
      </c>
      <c r="W2386" s="81">
        <f>IFERROR(VLOOKUP(A2386,'Competitors Links &amp; Pricings'!A:G,5,0),"")</f>
        <v>359.41</v>
      </c>
      <c r="X2386" s="81">
        <f>IFERROR(VLOOKUP(A2386,'Competitors Links &amp; Pricings'!A:G,7,0),"")</f>
        <v>70.790000000000006</v>
      </c>
      <c r="Y2386" s="81">
        <f>IFERROR(VLOOKUP(A2386,'Competitors Links &amp; Pricings'!A:L,8,0),"")</f>
        <v>10</v>
      </c>
      <c r="Z2386" s="81">
        <f>IFERROR(VLOOKUP(A2386,'Competitors Links &amp; Pricings'!A:L,9,0),"")</f>
        <v>4</v>
      </c>
      <c r="AA2386" s="81">
        <f>IFERROR(VLOOKUP(A2386,'Competitors Links &amp; Pricings'!A:L,10,0),"")</f>
        <v>5</v>
      </c>
      <c r="AB2386" s="81">
        <f>IFERROR(VLOOKUP(A2386,'Competitors Links &amp; Pricings'!A:L,11,0),"")</f>
        <v>1</v>
      </c>
    </row>
    <row r="2387" spans="1:28" s="92" customFormat="1" ht="12" x14ac:dyDescent="0.25">
      <c r="A2387" s="91" t="s">
        <v>7159</v>
      </c>
      <c r="B2387" s="89">
        <v>1580.12</v>
      </c>
      <c r="C2387" s="89">
        <v>1927</v>
      </c>
      <c r="D2387" s="106">
        <f t="shared" si="148"/>
        <v>0.18001037882719259</v>
      </c>
      <c r="E2387" s="90">
        <f t="shared" si="149"/>
        <v>0</v>
      </c>
      <c r="F2387" s="90">
        <f t="shared" si="150"/>
        <v>1690.13</v>
      </c>
      <c r="G2387" s="100" t="s">
        <v>527</v>
      </c>
      <c r="H2387" s="101" t="s">
        <v>7160</v>
      </c>
      <c r="I2387" s="101" t="s">
        <v>7161</v>
      </c>
      <c r="J2387" s="101" t="s">
        <v>251</v>
      </c>
      <c r="K2387" s="101"/>
      <c r="L2387" s="101"/>
      <c r="M2387" s="101"/>
      <c r="N2387" s="101"/>
      <c r="O2387" s="100"/>
      <c r="P2387" s="101"/>
      <c r="Q2387" s="101"/>
      <c r="R2387" s="101"/>
      <c r="S2387" s="101"/>
      <c r="T2387" s="101"/>
      <c r="U2387" s="81">
        <f t="shared" si="151"/>
        <v>0</v>
      </c>
      <c r="V2387" s="101">
        <f>IFERROR(VLOOKUP(A2387,'Competitors Links &amp; Pricings'!A:G,3,0),"")</f>
        <v>1690.13</v>
      </c>
      <c r="W2387" s="101">
        <f>IFERROR(VLOOKUP(A2387,'Competitors Links &amp; Pricings'!A:G,5,0),"")</f>
        <v>2108.2600000000002</v>
      </c>
      <c r="X2387" s="101">
        <f>IFERROR(VLOOKUP(A2387,'Competitors Links &amp; Pricings'!A:G,7,0),"")</f>
        <v>2039.12</v>
      </c>
      <c r="Y2387" s="101">
        <f>IFERROR(VLOOKUP(A2387,'Competitors Links &amp; Pricings'!A:L,8,0),"")</f>
        <v>1.27</v>
      </c>
      <c r="Z2387" s="101">
        <f>IFERROR(VLOOKUP(A2387,'Competitors Links &amp; Pricings'!A:L,9,0),"")</f>
        <v>3.07</v>
      </c>
      <c r="AA2387" s="101">
        <f>IFERROR(VLOOKUP(A2387,'Competitors Links &amp; Pricings'!A:L,10,0),"")</f>
        <v>0.5</v>
      </c>
      <c r="AB2387" s="101">
        <f>IFERROR(VLOOKUP(A2387,'Competitors Links &amp; Pricings'!A:L,11,0),"")</f>
        <v>0.55000000000000004</v>
      </c>
    </row>
    <row r="2388" spans="1:28" s="92" customFormat="1" ht="12" x14ac:dyDescent="0.25">
      <c r="A2388" s="91" t="s">
        <v>7162</v>
      </c>
      <c r="B2388" s="89">
        <v>474.41</v>
      </c>
      <c r="C2388" s="89">
        <v>588.27</v>
      </c>
      <c r="D2388" s="106">
        <f t="shared" si="148"/>
        <v>0.1935505805157495</v>
      </c>
      <c r="E2388" s="90">
        <f t="shared" si="149"/>
        <v>0</v>
      </c>
      <c r="F2388" s="90">
        <f t="shared" si="150"/>
        <v>612.23</v>
      </c>
      <c r="G2388" s="100" t="s">
        <v>34</v>
      </c>
      <c r="H2388" s="101" t="s">
        <v>18101</v>
      </c>
      <c r="I2388" s="101" t="s">
        <v>7163</v>
      </c>
      <c r="J2388" s="101" t="s">
        <v>251</v>
      </c>
      <c r="K2388" s="101"/>
      <c r="L2388" s="101"/>
      <c r="M2388" s="101"/>
      <c r="N2388" s="101"/>
      <c r="O2388" s="100"/>
      <c r="P2388" s="101"/>
      <c r="Q2388" s="101"/>
      <c r="R2388" s="101"/>
      <c r="S2388" s="101"/>
      <c r="T2388" s="101"/>
      <c r="U2388" s="81">
        <f t="shared" si="151"/>
        <v>0</v>
      </c>
      <c r="V2388" s="101">
        <f>IFERROR(VLOOKUP(A2388,'Competitors Links &amp; Pricings'!A:G,3,0),"")</f>
        <v>612.23</v>
      </c>
      <c r="W2388" s="101" t="str">
        <f>IFERROR(VLOOKUP(A2388,'Competitors Links &amp; Pricings'!A:G,5,0),"")</f>
        <v xml:space="preserve"> </v>
      </c>
      <c r="X2388" s="101" t="str">
        <f>IFERROR(VLOOKUP(A2388,'Competitors Links &amp; Pricings'!A:G,7,0),"")</f>
        <v xml:space="preserve"> </v>
      </c>
      <c r="Y2388" s="101">
        <f>IFERROR(VLOOKUP(A2388,'Competitors Links &amp; Pricings'!A:L,8,0),"")</f>
        <v>4.25</v>
      </c>
      <c r="Z2388" s="101">
        <f>IFERROR(VLOOKUP(A2388,'Competitors Links &amp; Pricings'!A:L,9,0),"")</f>
        <v>6.25</v>
      </c>
      <c r="AA2388" s="101">
        <f>IFERROR(VLOOKUP(A2388,'Competitors Links &amp; Pricings'!A:L,10,0),"")</f>
        <v>2</v>
      </c>
      <c r="AB2388" s="101">
        <f>IFERROR(VLOOKUP(A2388,'Competitors Links &amp; Pricings'!A:L,11,0),"")</f>
        <v>4.75</v>
      </c>
    </row>
    <row r="2389" spans="1:28" s="83" customFormat="1" ht="12" x14ac:dyDescent="0.25">
      <c r="A2389" s="81" t="s">
        <v>7164</v>
      </c>
      <c r="B2389" s="89">
        <v>474.41</v>
      </c>
      <c r="C2389" s="89">
        <v>588.27</v>
      </c>
      <c r="D2389" s="106">
        <f t="shared" si="148"/>
        <v>0.1935505805157495</v>
      </c>
      <c r="E2389" s="90">
        <f t="shared" si="149"/>
        <v>0</v>
      </c>
      <c r="F2389" s="90">
        <f t="shared" si="150"/>
        <v>612.23</v>
      </c>
      <c r="G2389" s="82" t="s">
        <v>34</v>
      </c>
      <c r="H2389" s="81" t="s">
        <v>21870</v>
      </c>
      <c r="I2389" s="81" t="s">
        <v>7165</v>
      </c>
      <c r="J2389" s="81" t="s">
        <v>251</v>
      </c>
      <c r="K2389" s="81"/>
      <c r="L2389" s="81"/>
      <c r="M2389" s="81"/>
      <c r="N2389" s="81"/>
      <c r="O2389" s="82"/>
      <c r="P2389" s="81"/>
      <c r="Q2389" s="81"/>
      <c r="R2389" s="81"/>
      <c r="S2389" s="81"/>
      <c r="T2389" s="81"/>
      <c r="U2389" s="81">
        <f t="shared" si="151"/>
        <v>0</v>
      </c>
      <c r="V2389" s="81">
        <f>IFERROR(VLOOKUP(A2389,'Competitors Links &amp; Pricings'!A:G,3,0),"")</f>
        <v>612.23</v>
      </c>
      <c r="W2389" s="81">
        <f>IFERROR(VLOOKUP(A2389,'Competitors Links &amp; Pricings'!A:G,5,0),"")</f>
        <v>613.15</v>
      </c>
      <c r="X2389" s="81">
        <f>IFERROR(VLOOKUP(A2389,'Competitors Links &amp; Pricings'!A:G,7,0),"")</f>
        <v>615.95000000000005</v>
      </c>
      <c r="Y2389" s="81">
        <f>IFERROR(VLOOKUP(A2389,'Competitors Links &amp; Pricings'!A:L,8,0),"")</f>
        <v>12.4</v>
      </c>
      <c r="Z2389" s="81">
        <f>IFERROR(VLOOKUP(A2389,'Competitors Links &amp; Pricings'!A:L,9,0),"")</f>
        <v>4.5999999999999996</v>
      </c>
      <c r="AA2389" s="81">
        <f>IFERROR(VLOOKUP(A2389,'Competitors Links &amp; Pricings'!A:L,10,0),"")</f>
        <v>3.9</v>
      </c>
      <c r="AB2389" s="81">
        <f>IFERROR(VLOOKUP(A2389,'Competitors Links &amp; Pricings'!A:L,11,0),"")</f>
        <v>8.1</v>
      </c>
    </row>
    <row r="2390" spans="1:28" s="92" customFormat="1" ht="12" x14ac:dyDescent="0.25">
      <c r="A2390" s="91" t="s">
        <v>7166</v>
      </c>
      <c r="B2390" s="89">
        <v>176.69</v>
      </c>
      <c r="C2390" s="89">
        <v>215</v>
      </c>
      <c r="D2390" s="106">
        <f t="shared" si="148"/>
        <v>0.17818604651162792</v>
      </c>
      <c r="E2390" s="90">
        <f t="shared" si="149"/>
        <v>0</v>
      </c>
      <c r="F2390" s="90">
        <f t="shared" si="150"/>
        <v>198.15</v>
      </c>
      <c r="G2390" s="100" t="s">
        <v>34</v>
      </c>
      <c r="H2390" s="101" t="s">
        <v>7167</v>
      </c>
      <c r="I2390" s="101" t="s">
        <v>7168</v>
      </c>
      <c r="J2390" s="101" t="s">
        <v>1523</v>
      </c>
      <c r="K2390" s="101"/>
      <c r="L2390" s="101"/>
      <c r="M2390" s="101"/>
      <c r="N2390" s="101"/>
      <c r="O2390" s="100"/>
      <c r="P2390" s="101"/>
      <c r="Q2390" s="101"/>
      <c r="R2390" s="101"/>
      <c r="S2390" s="101"/>
      <c r="T2390" s="101"/>
      <c r="U2390" s="81">
        <f t="shared" si="151"/>
        <v>0</v>
      </c>
      <c r="V2390" s="101">
        <f>IFERROR(VLOOKUP(A2390,'Competitors Links &amp; Pricings'!A:G,3,0),"")</f>
        <v>198.15</v>
      </c>
      <c r="W2390" s="101" t="str">
        <f>IFERROR(VLOOKUP(A2390,'Competitors Links &amp; Pricings'!A:G,5,0),"")</f>
        <v xml:space="preserve"> </v>
      </c>
      <c r="X2390" s="101" t="str">
        <f>IFERROR(VLOOKUP(A2390,'Competitors Links &amp; Pricings'!A:G,7,0),"")</f>
        <v xml:space="preserve"> </v>
      </c>
      <c r="Y2390" s="101">
        <f>IFERROR(VLOOKUP(A2390,'Competitors Links &amp; Pricings'!A:L,8,0),"")</f>
        <v>8</v>
      </c>
      <c r="Z2390" s="101">
        <f>IFERROR(VLOOKUP(A2390,'Competitors Links &amp; Pricings'!A:L,9,0),"")</f>
        <v>11.25</v>
      </c>
      <c r="AA2390" s="101">
        <f>IFERROR(VLOOKUP(A2390,'Competitors Links &amp; Pricings'!A:L,10,0),"")</f>
        <v>1.4</v>
      </c>
      <c r="AB2390" s="101">
        <f>IFERROR(VLOOKUP(A2390,'Competitors Links &amp; Pricings'!A:L,11,0),"")</f>
        <v>2</v>
      </c>
    </row>
    <row r="2391" spans="1:28" s="92" customFormat="1" ht="12" x14ac:dyDescent="0.25">
      <c r="A2391" s="91" t="s">
        <v>7169</v>
      </c>
      <c r="B2391" s="89">
        <v>2453.5500000000002</v>
      </c>
      <c r="C2391" s="89">
        <v>2965</v>
      </c>
      <c r="D2391" s="106">
        <f t="shared" si="148"/>
        <v>0.17249578414839792</v>
      </c>
      <c r="E2391" s="90">
        <f t="shared" si="149"/>
        <v>0</v>
      </c>
      <c r="F2391" s="90">
        <f t="shared" si="150"/>
        <v>3721.48</v>
      </c>
      <c r="G2391" s="100" t="s">
        <v>527</v>
      </c>
      <c r="H2391" s="101" t="s">
        <v>7170</v>
      </c>
      <c r="I2391" s="101" t="s">
        <v>7171</v>
      </c>
      <c r="J2391" s="101" t="s">
        <v>251</v>
      </c>
      <c r="K2391" s="101"/>
      <c r="L2391" s="101"/>
      <c r="M2391" s="101"/>
      <c r="N2391" s="101"/>
      <c r="O2391" s="100"/>
      <c r="P2391" s="101"/>
      <c r="Q2391" s="101"/>
      <c r="R2391" s="101"/>
      <c r="S2391" s="101"/>
      <c r="T2391" s="101"/>
      <c r="U2391" s="81">
        <f t="shared" si="151"/>
        <v>0</v>
      </c>
      <c r="V2391" s="101">
        <f>IFERROR(VLOOKUP(A2391,'Competitors Links &amp; Pricings'!A:G,3,0),"")</f>
        <v>3721.48</v>
      </c>
      <c r="W2391" s="101">
        <f>IFERROR(VLOOKUP(A2391,'Competitors Links &amp; Pricings'!A:G,5,0),"")</f>
        <v>3721.48</v>
      </c>
      <c r="X2391" s="101">
        <f>IFERROR(VLOOKUP(A2391,'Competitors Links &amp; Pricings'!A:G,7,0),"")</f>
        <v>3721.48</v>
      </c>
      <c r="Y2391" s="101">
        <f>IFERROR(VLOOKUP(A2391,'Competitors Links &amp; Pricings'!A:L,8,0),"")</f>
        <v>12.5</v>
      </c>
      <c r="Z2391" s="101">
        <f>IFERROR(VLOOKUP(A2391,'Competitors Links &amp; Pricings'!A:L,9,0),"")</f>
        <v>10.5</v>
      </c>
      <c r="AA2391" s="101">
        <f>IFERROR(VLOOKUP(A2391,'Competitors Links &amp; Pricings'!A:L,10,0),"")</f>
        <v>79.7</v>
      </c>
      <c r="AB2391" s="101">
        <f>IFERROR(VLOOKUP(A2391,'Competitors Links &amp; Pricings'!A:L,11,0),"")</f>
        <v>30.5</v>
      </c>
    </row>
    <row r="2392" spans="1:28" s="83" customFormat="1" ht="12" x14ac:dyDescent="0.25">
      <c r="A2392" s="81" t="s">
        <v>7172</v>
      </c>
      <c r="B2392" s="89">
        <v>347.02</v>
      </c>
      <c r="C2392" s="89">
        <v>423</v>
      </c>
      <c r="D2392" s="106">
        <f t="shared" si="148"/>
        <v>0.17962174940898348</v>
      </c>
      <c r="E2392" s="90">
        <f t="shared" si="149"/>
        <v>0</v>
      </c>
      <c r="F2392" s="90">
        <f t="shared" si="150"/>
        <v>399</v>
      </c>
      <c r="G2392" s="82" t="s">
        <v>34</v>
      </c>
      <c r="H2392" s="81" t="s">
        <v>18308</v>
      </c>
      <c r="I2392" s="81" t="s">
        <v>7173</v>
      </c>
      <c r="J2392" s="81" t="s">
        <v>251</v>
      </c>
      <c r="K2392" s="81"/>
      <c r="L2392" s="81"/>
      <c r="M2392" s="81"/>
      <c r="N2392" s="81"/>
      <c r="O2392" s="82"/>
      <c r="P2392" s="81"/>
      <c r="Q2392" s="81"/>
      <c r="R2392" s="81"/>
      <c r="S2392" s="81"/>
      <c r="T2392" s="81"/>
      <c r="U2392" s="81">
        <f t="shared" si="151"/>
        <v>0</v>
      </c>
      <c r="V2392" s="81">
        <f>IFERROR(VLOOKUP(A2392,'Competitors Links &amp; Pricings'!A:G,3,0),"")</f>
        <v>447.82</v>
      </c>
      <c r="W2392" s="81">
        <f>IFERROR(VLOOKUP(A2392,'Competitors Links &amp; Pricings'!A:G,5,0),"")</f>
        <v>460</v>
      </c>
      <c r="X2392" s="81">
        <f>IFERROR(VLOOKUP(A2392,'Competitors Links &amp; Pricings'!A:G,7,0),"")</f>
        <v>399</v>
      </c>
      <c r="Y2392" s="81">
        <f>IFERROR(VLOOKUP(A2392,'Competitors Links &amp; Pricings'!A:L,8,0),"")</f>
        <v>12</v>
      </c>
      <c r="Z2392" s="81">
        <f>IFERROR(VLOOKUP(A2392,'Competitors Links &amp; Pricings'!A:L,9,0),"")</f>
        <v>6</v>
      </c>
      <c r="AA2392" s="81">
        <f>IFERROR(VLOOKUP(A2392,'Competitors Links &amp; Pricings'!A:L,10,0),"")</f>
        <v>1</v>
      </c>
      <c r="AB2392" s="81">
        <f>IFERROR(VLOOKUP(A2392,'Competitors Links &amp; Pricings'!A:L,11,0),"")</f>
        <v>3</v>
      </c>
    </row>
    <row r="2393" spans="1:28" s="92" customFormat="1" ht="12" x14ac:dyDescent="0.25">
      <c r="A2393" s="91" t="s">
        <v>7174</v>
      </c>
      <c r="B2393" s="89">
        <v>1580.12</v>
      </c>
      <c r="C2393" s="89">
        <v>1927</v>
      </c>
      <c r="D2393" s="106">
        <f t="shared" si="148"/>
        <v>0.18001037882719259</v>
      </c>
      <c r="E2393" s="90">
        <f t="shared" si="149"/>
        <v>0</v>
      </c>
      <c r="F2393" s="90">
        <f t="shared" si="150"/>
        <v>869.9</v>
      </c>
      <c r="G2393" s="100" t="s">
        <v>34</v>
      </c>
      <c r="H2393" s="101" t="s">
        <v>18305</v>
      </c>
      <c r="I2393" s="101" t="s">
        <v>7175</v>
      </c>
      <c r="J2393" s="101" t="s">
        <v>251</v>
      </c>
      <c r="K2393" s="101"/>
      <c r="L2393" s="101"/>
      <c r="M2393" s="101"/>
      <c r="N2393" s="101"/>
      <c r="O2393" s="100"/>
      <c r="P2393" s="101"/>
      <c r="Q2393" s="101"/>
      <c r="R2393" s="101"/>
      <c r="S2393" s="101"/>
      <c r="T2393" s="101"/>
      <c r="U2393" s="81">
        <f t="shared" si="151"/>
        <v>0</v>
      </c>
      <c r="V2393" s="101">
        <f>IFERROR(VLOOKUP(A2393,'Competitors Links &amp; Pricings'!A:G,3,0),"")</f>
        <v>869.9</v>
      </c>
      <c r="W2393" s="101">
        <f>IFERROR(VLOOKUP(A2393,'Competitors Links &amp; Pricings'!A:G,5,0),"")</f>
        <v>883</v>
      </c>
      <c r="X2393" s="101" t="str">
        <f>IFERROR(VLOOKUP(A2393,'Competitors Links &amp; Pricings'!A:G,7,0),"")</f>
        <v xml:space="preserve"> </v>
      </c>
      <c r="Y2393" s="101">
        <f>IFERROR(VLOOKUP(A2393,'Competitors Links &amp; Pricings'!A:L,8,0),"")</f>
        <v>12</v>
      </c>
      <c r="Z2393" s="101">
        <f>IFERROR(VLOOKUP(A2393,'Competitors Links &amp; Pricings'!A:L,9,0),"")</f>
        <v>6</v>
      </c>
      <c r="AA2393" s="101">
        <f>IFERROR(VLOOKUP(A2393,'Competitors Links &amp; Pricings'!A:L,10,0),"")</f>
        <v>1</v>
      </c>
      <c r="AB2393" s="101">
        <f>IFERROR(VLOOKUP(A2393,'Competitors Links &amp; Pricings'!A:L,11,0),"")</f>
        <v>3</v>
      </c>
    </row>
    <row r="2394" spans="1:28" s="92" customFormat="1" ht="12" x14ac:dyDescent="0.25">
      <c r="A2394" s="91" t="s">
        <v>7176</v>
      </c>
      <c r="B2394" s="89">
        <v>1580.12</v>
      </c>
      <c r="C2394" s="89">
        <v>1959.35</v>
      </c>
      <c r="D2394" s="106">
        <f t="shared" si="148"/>
        <v>0.19354888100645623</v>
      </c>
      <c r="E2394" s="90">
        <f t="shared" si="149"/>
        <v>0</v>
      </c>
      <c r="F2394" s="90">
        <f t="shared" si="150"/>
        <v>2039.12</v>
      </c>
      <c r="G2394" s="100" t="s">
        <v>34</v>
      </c>
      <c r="H2394" s="101" t="s">
        <v>7177</v>
      </c>
      <c r="I2394" s="101" t="s">
        <v>7177</v>
      </c>
      <c r="J2394" s="101" t="s">
        <v>251</v>
      </c>
      <c r="K2394" s="101"/>
      <c r="L2394" s="101"/>
      <c r="M2394" s="101"/>
      <c r="N2394" s="101"/>
      <c r="O2394" s="100"/>
      <c r="P2394" s="101"/>
      <c r="Q2394" s="101"/>
      <c r="R2394" s="101"/>
      <c r="S2394" s="101"/>
      <c r="T2394" s="101"/>
      <c r="U2394" s="81">
        <f t="shared" si="151"/>
        <v>0</v>
      </c>
      <c r="V2394" s="101">
        <f>IFERROR(VLOOKUP(A2394,'Competitors Links &amp; Pricings'!A:G,3,0),"")</f>
        <v>2039.12</v>
      </c>
      <c r="W2394" s="101" t="str">
        <f>IFERROR(VLOOKUP(A2394,'Competitors Links &amp; Pricings'!A:G,5,0),"")</f>
        <v xml:space="preserve"> </v>
      </c>
      <c r="X2394" s="101" t="str">
        <f>IFERROR(VLOOKUP(A2394,'Competitors Links &amp; Pricings'!A:G,7,0),"")</f>
        <v xml:space="preserve"> </v>
      </c>
      <c r="Y2394" s="101">
        <f>IFERROR(VLOOKUP(A2394,'Competitors Links &amp; Pricings'!A:L,8,0),"")</f>
        <v>12</v>
      </c>
      <c r="Z2394" s="101">
        <f>IFERROR(VLOOKUP(A2394,'Competitors Links &amp; Pricings'!A:L,9,0),"")</f>
        <v>6</v>
      </c>
      <c r="AA2394" s="101">
        <f>IFERROR(VLOOKUP(A2394,'Competitors Links &amp; Pricings'!A:L,10,0),"")</f>
        <v>1</v>
      </c>
      <c r="AB2394" s="101">
        <f>IFERROR(VLOOKUP(A2394,'Competitors Links &amp; Pricings'!A:L,11,0),"")</f>
        <v>3</v>
      </c>
    </row>
    <row r="2395" spans="1:28" s="92" customFormat="1" ht="12" x14ac:dyDescent="0.25">
      <c r="A2395" s="91" t="s">
        <v>7178</v>
      </c>
      <c r="B2395" s="89">
        <v>673.11</v>
      </c>
      <c r="C2395" s="89">
        <v>883</v>
      </c>
      <c r="D2395" s="106">
        <f t="shared" si="148"/>
        <v>0.23770101925254811</v>
      </c>
      <c r="E2395" s="90">
        <f t="shared" si="149"/>
        <v>0</v>
      </c>
      <c r="F2395" s="90">
        <f t="shared" si="150"/>
        <v>830.7</v>
      </c>
      <c r="G2395" s="100" t="s">
        <v>34</v>
      </c>
      <c r="H2395" s="101" t="s">
        <v>7179</v>
      </c>
      <c r="I2395" s="101" t="s">
        <v>7180</v>
      </c>
      <c r="J2395" s="101" t="s">
        <v>251</v>
      </c>
      <c r="K2395" s="101"/>
      <c r="L2395" s="101"/>
      <c r="M2395" s="101"/>
      <c r="N2395" s="101"/>
      <c r="O2395" s="100"/>
      <c r="P2395" s="101"/>
      <c r="Q2395" s="101"/>
      <c r="R2395" s="101"/>
      <c r="S2395" s="101"/>
      <c r="T2395" s="101"/>
      <c r="U2395" s="81">
        <f t="shared" si="151"/>
        <v>0</v>
      </c>
      <c r="V2395" s="101">
        <f>IFERROR(VLOOKUP(A2395,'Competitors Links &amp; Pricings'!A:G,3,0),"")</f>
        <v>830.7</v>
      </c>
      <c r="W2395" s="101" t="str">
        <f>IFERROR(VLOOKUP(A2395,'Competitors Links &amp; Pricings'!A:G,5,0),"")</f>
        <v xml:space="preserve"> </v>
      </c>
      <c r="X2395" s="101" t="str">
        <f>IFERROR(VLOOKUP(A2395,'Competitors Links &amp; Pricings'!A:G,7,0),"")</f>
        <v xml:space="preserve"> </v>
      </c>
      <c r="Y2395" s="101">
        <f>IFERROR(VLOOKUP(A2395,'Competitors Links &amp; Pricings'!A:L,8,0),"")</f>
        <v>12</v>
      </c>
      <c r="Z2395" s="101">
        <f>IFERROR(VLOOKUP(A2395,'Competitors Links &amp; Pricings'!A:L,9,0),"")</f>
        <v>6</v>
      </c>
      <c r="AA2395" s="101">
        <f>IFERROR(VLOOKUP(A2395,'Competitors Links &amp; Pricings'!A:L,10,0),"")</f>
        <v>1</v>
      </c>
      <c r="AB2395" s="101">
        <f>IFERROR(VLOOKUP(A2395,'Competitors Links &amp; Pricings'!A:L,11,0),"")</f>
        <v>3</v>
      </c>
    </row>
    <row r="2396" spans="1:28" s="83" customFormat="1" ht="12" x14ac:dyDescent="0.25">
      <c r="A2396" s="81" t="s">
        <v>7181</v>
      </c>
      <c r="B2396" s="89">
        <v>159.09</v>
      </c>
      <c r="C2396" s="89">
        <v>198</v>
      </c>
      <c r="D2396" s="106">
        <f t="shared" si="148"/>
        <v>0.1965151515151515</v>
      </c>
      <c r="E2396" s="90">
        <f t="shared" si="149"/>
        <v>0</v>
      </c>
      <c r="F2396" s="90">
        <f t="shared" si="150"/>
        <v>326</v>
      </c>
      <c r="G2396" s="82" t="s">
        <v>34</v>
      </c>
      <c r="H2396" s="81" t="s">
        <v>18364</v>
      </c>
      <c r="I2396" s="81" t="s">
        <v>7182</v>
      </c>
      <c r="J2396" s="81" t="s">
        <v>7044</v>
      </c>
      <c r="K2396" s="81"/>
      <c r="L2396" s="81"/>
      <c r="M2396" s="81"/>
      <c r="N2396" s="81"/>
      <c r="O2396" s="82"/>
      <c r="P2396" s="81"/>
      <c r="Q2396" s="81"/>
      <c r="R2396" s="81"/>
      <c r="S2396" s="81"/>
      <c r="T2396" s="81"/>
      <c r="U2396" s="81">
        <f t="shared" si="151"/>
        <v>0</v>
      </c>
      <c r="V2396" s="81">
        <f>IFERROR(VLOOKUP(A2396,'Competitors Links &amp; Pricings'!A:G,3,0),"")</f>
        <v>326</v>
      </c>
      <c r="W2396" s="81" t="str">
        <f>IFERROR(VLOOKUP(A2396,'Competitors Links &amp; Pricings'!A:G,5,0),"")</f>
        <v xml:space="preserve"> </v>
      </c>
      <c r="X2396" s="81" t="str">
        <f>IFERROR(VLOOKUP(A2396,'Competitors Links &amp; Pricings'!A:G,7,0),"")</f>
        <v xml:space="preserve"> </v>
      </c>
      <c r="Y2396" s="81">
        <f>IFERROR(VLOOKUP(A2396,'Competitors Links &amp; Pricings'!A:L,8,0),"")</f>
        <v>1</v>
      </c>
      <c r="Z2396" s="81">
        <f>IFERROR(VLOOKUP(A2396,'Competitors Links &amp; Pricings'!A:L,9,0),"")</f>
        <v>0.55000000000000004</v>
      </c>
      <c r="AA2396" s="81">
        <f>IFERROR(VLOOKUP(A2396,'Competitors Links &amp; Pricings'!A:L,10,0),"")</f>
        <v>10</v>
      </c>
      <c r="AB2396" s="81">
        <f>IFERROR(VLOOKUP(A2396,'Competitors Links &amp; Pricings'!A:L,11,0),"")</f>
        <v>0.25</v>
      </c>
    </row>
    <row r="2397" spans="1:28" s="92" customFormat="1" ht="12" x14ac:dyDescent="0.25">
      <c r="A2397" s="91" t="s">
        <v>7183</v>
      </c>
      <c r="B2397" s="89">
        <v>270.58999999999997</v>
      </c>
      <c r="C2397" s="89">
        <v>322</v>
      </c>
      <c r="D2397" s="106">
        <f t="shared" si="148"/>
        <v>0.15965838509316779</v>
      </c>
      <c r="E2397" s="90">
        <f t="shared" si="149"/>
        <v>0</v>
      </c>
      <c r="F2397" s="90">
        <f t="shared" si="150"/>
        <v>29.99</v>
      </c>
      <c r="G2397" s="100" t="s">
        <v>34</v>
      </c>
      <c r="H2397" s="101" t="s">
        <v>18361</v>
      </c>
      <c r="I2397" s="101" t="s">
        <v>7184</v>
      </c>
      <c r="J2397" s="101" t="s">
        <v>7044</v>
      </c>
      <c r="K2397" s="101"/>
      <c r="L2397" s="101"/>
      <c r="M2397" s="101"/>
      <c r="N2397" s="101"/>
      <c r="O2397" s="100"/>
      <c r="P2397" s="101"/>
      <c r="Q2397" s="101"/>
      <c r="R2397" s="101"/>
      <c r="S2397" s="101"/>
      <c r="T2397" s="101"/>
      <c r="U2397" s="81">
        <f t="shared" si="151"/>
        <v>0</v>
      </c>
      <c r="V2397" s="101">
        <f>IFERROR(VLOOKUP(A2397,'Competitors Links &amp; Pricings'!A:G,3,0),"")</f>
        <v>29.99</v>
      </c>
      <c r="W2397" s="101" t="str">
        <f>IFERROR(VLOOKUP(A2397,'Competitors Links &amp; Pricings'!A:G,5,0),"")</f>
        <v xml:space="preserve"> </v>
      </c>
      <c r="X2397" s="101" t="str">
        <f>IFERROR(VLOOKUP(A2397,'Competitors Links &amp; Pricings'!A:G,7,0),"")</f>
        <v xml:space="preserve"> </v>
      </c>
      <c r="Y2397" s="101">
        <f>IFERROR(VLOOKUP(A2397,'Competitors Links &amp; Pricings'!A:L,8,0),"")</f>
        <v>1</v>
      </c>
      <c r="Z2397" s="101">
        <f>IFERROR(VLOOKUP(A2397,'Competitors Links &amp; Pricings'!A:L,9,0),"")</f>
        <v>0.55000000000000004</v>
      </c>
      <c r="AA2397" s="101">
        <f>IFERROR(VLOOKUP(A2397,'Competitors Links &amp; Pricings'!A:L,10,0),"")</f>
        <v>10</v>
      </c>
      <c r="AB2397" s="101">
        <f>IFERROR(VLOOKUP(A2397,'Competitors Links &amp; Pricings'!A:L,11,0),"")</f>
        <v>0.25</v>
      </c>
    </row>
    <row r="2398" spans="1:28" s="92" customFormat="1" ht="12" x14ac:dyDescent="0.25">
      <c r="A2398" s="91" t="s">
        <v>7185</v>
      </c>
      <c r="B2398" s="89">
        <v>301.2</v>
      </c>
      <c r="C2398" s="89">
        <v>367</v>
      </c>
      <c r="D2398" s="106">
        <f t="shared" si="148"/>
        <v>0.17929155313351502</v>
      </c>
      <c r="E2398" s="90">
        <f t="shared" si="149"/>
        <v>0</v>
      </c>
      <c r="F2398" s="90">
        <f t="shared" si="150"/>
        <v>329</v>
      </c>
      <c r="G2398" s="100" t="s">
        <v>34</v>
      </c>
      <c r="H2398" s="101" t="s">
        <v>25883</v>
      </c>
      <c r="I2398" s="101" t="s">
        <v>7186</v>
      </c>
      <c r="J2398" s="101" t="s">
        <v>177</v>
      </c>
      <c r="K2398" s="101"/>
      <c r="L2398" s="101"/>
      <c r="M2398" s="101"/>
      <c r="N2398" s="101"/>
      <c r="O2398" s="100"/>
      <c r="P2398" s="101"/>
      <c r="Q2398" s="101"/>
      <c r="R2398" s="101"/>
      <c r="S2398" s="101"/>
      <c r="T2398" s="101"/>
      <c r="U2398" s="81">
        <f t="shared" si="151"/>
        <v>0</v>
      </c>
      <c r="V2398" s="101">
        <f>IFERROR(VLOOKUP(A2398,'Competitors Links &amp; Pricings'!A:G,3,0),"")</f>
        <v>426</v>
      </c>
      <c r="W2398" s="101">
        <f>IFERROR(VLOOKUP(A2398,'Competitors Links &amp; Pricings'!A:G,5,0),"")</f>
        <v>329</v>
      </c>
      <c r="X2398" s="101">
        <f>IFERROR(VLOOKUP(A2398,'Competitors Links &amp; Pricings'!A:G,7,0),"")</f>
        <v>437.67</v>
      </c>
      <c r="Y2398" s="101">
        <f>IFERROR(VLOOKUP(A2398,'Competitors Links &amp; Pricings'!A:L,8,0),"")</f>
        <v>1.61</v>
      </c>
      <c r="Z2398" s="101">
        <f>IFERROR(VLOOKUP(A2398,'Competitors Links &amp; Pricings'!A:L,9,0),"")</f>
        <v>1.85</v>
      </c>
      <c r="AA2398" s="101">
        <f>IFERROR(VLOOKUP(A2398,'Competitors Links &amp; Pricings'!A:L,10,0),"")</f>
        <v>2</v>
      </c>
      <c r="AB2398" s="101">
        <f>IFERROR(VLOOKUP(A2398,'Competitors Links &amp; Pricings'!A:L,11,0),"")</f>
        <v>4.7300000000000004</v>
      </c>
    </row>
    <row r="2399" spans="1:28" s="92" customFormat="1" ht="12" x14ac:dyDescent="0.25">
      <c r="A2399" s="91" t="s">
        <v>7187</v>
      </c>
      <c r="B2399" s="89">
        <v>758.82</v>
      </c>
      <c r="C2399" s="89">
        <v>925</v>
      </c>
      <c r="D2399" s="106">
        <f t="shared" si="148"/>
        <v>0.17965405405405399</v>
      </c>
      <c r="E2399" s="90">
        <f t="shared" si="149"/>
        <v>0</v>
      </c>
      <c r="F2399" s="90">
        <f t="shared" si="150"/>
        <v>762.35</v>
      </c>
      <c r="G2399" s="100" t="s">
        <v>34</v>
      </c>
      <c r="H2399" s="101" t="s">
        <v>18176</v>
      </c>
      <c r="I2399" s="101" t="s">
        <v>7188</v>
      </c>
      <c r="J2399" s="101" t="s">
        <v>74</v>
      </c>
      <c r="K2399" s="101"/>
      <c r="L2399" s="101"/>
      <c r="M2399" s="101"/>
      <c r="N2399" s="101"/>
      <c r="O2399" s="100"/>
      <c r="P2399" s="101"/>
      <c r="Q2399" s="101"/>
      <c r="R2399" s="101"/>
      <c r="S2399" s="101"/>
      <c r="T2399" s="101"/>
      <c r="U2399" s="81">
        <f t="shared" si="151"/>
        <v>0</v>
      </c>
      <c r="V2399" s="101">
        <f>IFERROR(VLOOKUP(A2399,'Competitors Links &amp; Pricings'!A:G,3,0),"")</f>
        <v>762.35</v>
      </c>
      <c r="W2399" s="101" t="str">
        <f>IFERROR(VLOOKUP(A2399,'Competitors Links &amp; Pricings'!A:G,5,0),"")</f>
        <v xml:space="preserve"> </v>
      </c>
      <c r="X2399" s="101" t="str">
        <f>IFERROR(VLOOKUP(A2399,'Competitors Links &amp; Pricings'!A:G,7,0),"")</f>
        <v xml:space="preserve"> </v>
      </c>
      <c r="Y2399" s="101">
        <f>IFERROR(VLOOKUP(A2399,'Competitors Links &amp; Pricings'!A:L,8,0),"")</f>
        <v>13</v>
      </c>
      <c r="Z2399" s="101">
        <f>IFERROR(VLOOKUP(A2399,'Competitors Links &amp; Pricings'!A:L,9,0),"")</f>
        <v>13</v>
      </c>
      <c r="AA2399" s="101">
        <f>IFERROR(VLOOKUP(A2399,'Competitors Links &amp; Pricings'!A:L,10,0),"")</f>
        <v>7</v>
      </c>
      <c r="AB2399" s="101">
        <f>IFERROR(VLOOKUP(A2399,'Competitors Links &amp; Pricings'!A:L,11,0),"")</f>
        <v>6</v>
      </c>
    </row>
    <row r="2400" spans="1:28" s="92" customFormat="1" ht="12" x14ac:dyDescent="0.25">
      <c r="A2400" s="91" t="s">
        <v>7189</v>
      </c>
      <c r="B2400" s="89">
        <v>101.77</v>
      </c>
      <c r="C2400" s="89">
        <v>131</v>
      </c>
      <c r="D2400" s="106">
        <f t="shared" si="148"/>
        <v>0.22312977099236644</v>
      </c>
      <c r="E2400" s="90">
        <f t="shared" si="149"/>
        <v>0</v>
      </c>
      <c r="F2400" s="90">
        <f t="shared" si="150"/>
        <v>25.75</v>
      </c>
      <c r="G2400" s="100" t="s">
        <v>34</v>
      </c>
      <c r="H2400" s="101" t="s">
        <v>7190</v>
      </c>
      <c r="I2400" s="101" t="s">
        <v>7191</v>
      </c>
      <c r="J2400" s="101" t="s">
        <v>1523</v>
      </c>
      <c r="K2400" s="101"/>
      <c r="L2400" s="101"/>
      <c r="M2400" s="101"/>
      <c r="N2400" s="101"/>
      <c r="O2400" s="100"/>
      <c r="P2400" s="101"/>
      <c r="Q2400" s="101"/>
      <c r="R2400" s="101"/>
      <c r="S2400" s="101"/>
      <c r="T2400" s="101"/>
      <c r="U2400" s="81">
        <f t="shared" si="151"/>
        <v>0</v>
      </c>
      <c r="V2400" s="101">
        <f>IFERROR(VLOOKUP(A2400,'Competitors Links &amp; Pricings'!A:G,3,0),"")</f>
        <v>125.5</v>
      </c>
      <c r="W2400" s="101">
        <f>IFERROR(VLOOKUP(A2400,'Competitors Links &amp; Pricings'!A:G,5,0),"")</f>
        <v>150</v>
      </c>
      <c r="X2400" s="101">
        <f>IFERROR(VLOOKUP(A2400,'Competitors Links &amp; Pricings'!A:G,7,0),"")</f>
        <v>25.75</v>
      </c>
      <c r="Y2400" s="101">
        <f>IFERROR(VLOOKUP(A2400,'Competitors Links &amp; Pricings'!A:L,8,0),"")</f>
        <v>6.75</v>
      </c>
      <c r="Z2400" s="101">
        <f>IFERROR(VLOOKUP(A2400,'Competitors Links &amp; Pricings'!A:L,9,0),"")</f>
        <v>11</v>
      </c>
      <c r="AA2400" s="101">
        <f>IFERROR(VLOOKUP(A2400,'Competitors Links &amp; Pricings'!A:L,10,0),"")</f>
        <v>0.8</v>
      </c>
      <c r="AB2400" s="101">
        <f>IFERROR(VLOOKUP(A2400,'Competitors Links &amp; Pricings'!A:L,11,0),"")</f>
        <v>3.5</v>
      </c>
    </row>
    <row r="2401" spans="1:28" s="92" customFormat="1" ht="12" x14ac:dyDescent="0.25">
      <c r="A2401" s="91" t="s">
        <v>7192</v>
      </c>
      <c r="B2401" s="89">
        <v>311.08999999999997</v>
      </c>
      <c r="C2401" s="89">
        <v>499</v>
      </c>
      <c r="D2401" s="106">
        <f t="shared" si="148"/>
        <v>0.3765731462925852</v>
      </c>
      <c r="E2401" s="90">
        <f t="shared" si="149"/>
        <v>0</v>
      </c>
      <c r="F2401" s="90">
        <f t="shared" si="150"/>
        <v>345</v>
      </c>
      <c r="G2401" s="100" t="s">
        <v>34</v>
      </c>
      <c r="H2401" s="101" t="s">
        <v>7193</v>
      </c>
      <c r="I2401" s="101" t="s">
        <v>7194</v>
      </c>
      <c r="J2401" s="101" t="s">
        <v>6387</v>
      </c>
      <c r="K2401" s="101"/>
      <c r="L2401" s="101"/>
      <c r="M2401" s="101"/>
      <c r="N2401" s="101"/>
      <c r="O2401" s="100"/>
      <c r="P2401" s="101"/>
      <c r="Q2401" s="101"/>
      <c r="R2401" s="101"/>
      <c r="S2401" s="101"/>
      <c r="T2401" s="101"/>
      <c r="U2401" s="81">
        <f t="shared" si="151"/>
        <v>0</v>
      </c>
      <c r="V2401" s="101">
        <f>IFERROR(VLOOKUP(A2401,'Competitors Links &amp; Pricings'!A:G,3,0),"")</f>
        <v>370.5</v>
      </c>
      <c r="W2401" s="101">
        <f>IFERROR(VLOOKUP(A2401,'Competitors Links &amp; Pricings'!A:G,5,0),"")</f>
        <v>345</v>
      </c>
      <c r="X2401" s="101">
        <f>IFERROR(VLOOKUP(A2401,'Competitors Links &amp; Pricings'!A:G,7,0),"")</f>
        <v>345</v>
      </c>
      <c r="Y2401" s="101">
        <f>IFERROR(VLOOKUP(A2401,'Competitors Links &amp; Pricings'!A:L,8,0),"")</f>
        <v>9.75</v>
      </c>
      <c r="Z2401" s="101">
        <f>IFERROR(VLOOKUP(A2401,'Competitors Links &amp; Pricings'!A:L,9,0),"")</f>
        <v>3</v>
      </c>
      <c r="AA2401" s="101">
        <f>IFERROR(VLOOKUP(A2401,'Competitors Links &amp; Pricings'!A:L,10,0),"")</f>
        <v>1.52</v>
      </c>
      <c r="AB2401" s="101">
        <f>IFERROR(VLOOKUP(A2401,'Competitors Links &amp; Pricings'!A:L,11,0),"")</f>
        <v>7</v>
      </c>
    </row>
    <row r="2402" spans="1:28" s="83" customFormat="1" ht="12" x14ac:dyDescent="0.25">
      <c r="A2402" s="81" t="s">
        <v>7195</v>
      </c>
      <c r="B2402" s="89">
        <v>93.1</v>
      </c>
      <c r="C2402" s="89">
        <v>109.25</v>
      </c>
      <c r="D2402" s="106">
        <f t="shared" si="148"/>
        <v>0.1478260869565218</v>
      </c>
      <c r="E2402" s="90">
        <f t="shared" si="149"/>
        <v>0</v>
      </c>
      <c r="F2402" s="90">
        <f t="shared" si="150"/>
        <v>115</v>
      </c>
      <c r="G2402" s="82" t="s">
        <v>34</v>
      </c>
      <c r="H2402" s="81" t="s">
        <v>7196</v>
      </c>
      <c r="I2402" s="81" t="s">
        <v>7197</v>
      </c>
      <c r="J2402" s="81" t="s">
        <v>1523</v>
      </c>
      <c r="K2402" s="81"/>
      <c r="L2402" s="81"/>
      <c r="M2402" s="81"/>
      <c r="N2402" s="81"/>
      <c r="O2402" s="82"/>
      <c r="P2402" s="81"/>
      <c r="Q2402" s="81"/>
      <c r="R2402" s="81"/>
      <c r="S2402" s="81"/>
      <c r="T2402" s="81"/>
      <c r="U2402" s="81">
        <f t="shared" si="151"/>
        <v>0</v>
      </c>
      <c r="V2402" s="81">
        <f>IFERROR(VLOOKUP(A2402,'Competitors Links &amp; Pricings'!A:G,3,0),"")</f>
        <v>138.09</v>
      </c>
      <c r="W2402" s="81">
        <f>IFERROR(VLOOKUP(A2402,'Competitors Links &amp; Pricings'!A:G,5,0),"")</f>
        <v>120</v>
      </c>
      <c r="X2402" s="81">
        <f>IFERROR(VLOOKUP(A2402,'Competitors Links &amp; Pricings'!A:G,7,0),"")</f>
        <v>115</v>
      </c>
      <c r="Y2402" s="81">
        <f>IFERROR(VLOOKUP(A2402,'Competitors Links &amp; Pricings'!A:L,8,0),"")</f>
        <v>7</v>
      </c>
      <c r="Z2402" s="81">
        <f>IFERROR(VLOOKUP(A2402,'Competitors Links &amp; Pricings'!A:L,9,0),"")</f>
        <v>9</v>
      </c>
      <c r="AA2402" s="81">
        <f>IFERROR(VLOOKUP(A2402,'Competitors Links &amp; Pricings'!A:L,10,0),"")</f>
        <v>1</v>
      </c>
      <c r="AB2402" s="81">
        <f>IFERROR(VLOOKUP(A2402,'Competitors Links &amp; Pricings'!A:L,11,0),"")</f>
        <v>2</v>
      </c>
    </row>
    <row r="2403" spans="1:28" s="92" customFormat="1" ht="12" x14ac:dyDescent="0.25">
      <c r="A2403" s="91" t="s">
        <v>7198</v>
      </c>
      <c r="B2403" s="89">
        <v>2186.67</v>
      </c>
      <c r="C2403" s="89">
        <v>2841.47</v>
      </c>
      <c r="D2403" s="106">
        <f t="shared" si="148"/>
        <v>0.23044410111667543</v>
      </c>
      <c r="E2403" s="90">
        <f t="shared" si="149"/>
        <v>0</v>
      </c>
      <c r="F2403" s="90">
        <f t="shared" si="150"/>
        <v>3061</v>
      </c>
      <c r="G2403" s="100" t="s">
        <v>527</v>
      </c>
      <c r="H2403" s="101" t="s">
        <v>25884</v>
      </c>
      <c r="I2403" s="101" t="s">
        <v>7199</v>
      </c>
      <c r="J2403" s="101" t="s">
        <v>74</v>
      </c>
      <c r="K2403" s="101"/>
      <c r="L2403" s="101"/>
      <c r="M2403" s="101"/>
      <c r="N2403" s="101"/>
      <c r="O2403" s="100"/>
      <c r="P2403" s="101"/>
      <c r="Q2403" s="101"/>
      <c r="R2403" s="101"/>
      <c r="S2403" s="101"/>
      <c r="T2403" s="101"/>
      <c r="U2403" s="81">
        <f t="shared" si="151"/>
        <v>0</v>
      </c>
      <c r="V2403" s="101">
        <f>IFERROR(VLOOKUP(A2403,'Competitors Links &amp; Pricings'!A:G,3,0),"")</f>
        <v>3061.34</v>
      </c>
      <c r="W2403" s="101">
        <f>IFERROR(VLOOKUP(A2403,'Competitors Links &amp; Pricings'!A:G,5,0),"")</f>
        <v>3061</v>
      </c>
      <c r="X2403" s="101" t="str">
        <f>IFERROR(VLOOKUP(A2403,'Competitors Links &amp; Pricings'!A:G,7,0),"")</f>
        <v xml:space="preserve"> </v>
      </c>
      <c r="Y2403" s="101">
        <f>IFERROR(VLOOKUP(A2403,'Competitors Links &amp; Pricings'!A:L,8,0),"")</f>
        <v>3.54</v>
      </c>
      <c r="Z2403" s="101">
        <f>IFERROR(VLOOKUP(A2403,'Competitors Links &amp; Pricings'!A:L,9,0),"")</f>
        <v>1.46</v>
      </c>
      <c r="AA2403" s="101">
        <f>IFERROR(VLOOKUP(A2403,'Competitors Links &amp; Pricings'!A:L,10,0),"")</f>
        <v>0.11</v>
      </c>
      <c r="AB2403" s="101">
        <f>IFERROR(VLOOKUP(A2403,'Competitors Links &amp; Pricings'!A:L,11,0),"")</f>
        <v>3.66</v>
      </c>
    </row>
    <row r="2404" spans="1:28" s="83" customFormat="1" ht="12" x14ac:dyDescent="0.25">
      <c r="A2404" s="81" t="s">
        <v>7200</v>
      </c>
      <c r="B2404" s="89">
        <v>4.58</v>
      </c>
      <c r="C2404" s="89">
        <v>5.09</v>
      </c>
      <c r="D2404" s="106">
        <f t="shared" si="148"/>
        <v>0.10019646365422392</v>
      </c>
      <c r="E2404" s="90">
        <f t="shared" si="149"/>
        <v>0</v>
      </c>
      <c r="F2404" s="90">
        <f t="shared" si="150"/>
        <v>5.53</v>
      </c>
      <c r="G2404" s="82" t="s">
        <v>34</v>
      </c>
      <c r="H2404" s="81" t="s">
        <v>7201</v>
      </c>
      <c r="I2404" s="81" t="s">
        <v>7202</v>
      </c>
      <c r="J2404" s="81" t="s">
        <v>169</v>
      </c>
      <c r="K2404" s="81"/>
      <c r="L2404" s="81"/>
      <c r="M2404" s="81"/>
      <c r="N2404" s="81"/>
      <c r="O2404" s="82"/>
      <c r="P2404" s="81"/>
      <c r="Q2404" s="81"/>
      <c r="R2404" s="81"/>
      <c r="S2404" s="81"/>
      <c r="T2404" s="81"/>
      <c r="U2404" s="81">
        <f t="shared" si="151"/>
        <v>0</v>
      </c>
      <c r="V2404" s="81">
        <f>IFERROR(VLOOKUP(A2404,'Competitors Links &amp; Pricings'!A:G,3,0),"")</f>
        <v>6.75</v>
      </c>
      <c r="W2404" s="81">
        <f>IFERROR(VLOOKUP(A2404,'Competitors Links &amp; Pricings'!A:G,5,0),"")</f>
        <v>5.53</v>
      </c>
      <c r="X2404" s="81">
        <f>IFERROR(VLOOKUP(A2404,'Competitors Links &amp; Pricings'!A:G,7,0),"")</f>
        <v>5.93</v>
      </c>
      <c r="Y2404" s="81">
        <f>IFERROR(VLOOKUP(A2404,'Competitors Links &amp; Pricings'!A:L,8,0),"")</f>
        <v>1</v>
      </c>
      <c r="Z2404" s="81">
        <f>IFERROR(VLOOKUP(A2404,'Competitors Links &amp; Pricings'!A:L,9,0),"")</f>
        <v>4</v>
      </c>
      <c r="AA2404" s="81">
        <f>IFERROR(VLOOKUP(A2404,'Competitors Links &amp; Pricings'!A:L,10,0),"")</f>
        <v>0.17</v>
      </c>
      <c r="AB2404" s="81">
        <f>IFERROR(VLOOKUP(A2404,'Competitors Links &amp; Pricings'!A:L,11,0),"")</f>
        <v>1</v>
      </c>
    </row>
    <row r="2405" spans="1:28" s="83" customFormat="1" ht="12" x14ac:dyDescent="0.25">
      <c r="A2405" s="81" t="s">
        <v>7203</v>
      </c>
      <c r="B2405" s="89">
        <v>101.78</v>
      </c>
      <c r="C2405" s="89">
        <v>134</v>
      </c>
      <c r="D2405" s="106">
        <f t="shared" si="148"/>
        <v>0.24044776119402983</v>
      </c>
      <c r="E2405" s="90">
        <f t="shared" si="149"/>
        <v>0</v>
      </c>
      <c r="F2405" s="90">
        <f t="shared" si="150"/>
        <v>114.21</v>
      </c>
      <c r="G2405" s="82" t="s">
        <v>34</v>
      </c>
      <c r="H2405" s="81" t="s">
        <v>25885</v>
      </c>
      <c r="I2405" s="81" t="s">
        <v>7204</v>
      </c>
      <c r="J2405" s="81" t="s">
        <v>251</v>
      </c>
      <c r="K2405" s="81"/>
      <c r="L2405" s="81"/>
      <c r="M2405" s="81"/>
      <c r="N2405" s="81"/>
      <c r="O2405" s="82"/>
      <c r="P2405" s="81"/>
      <c r="Q2405" s="81"/>
      <c r="R2405" s="81"/>
      <c r="S2405" s="81"/>
      <c r="T2405" s="81"/>
      <c r="U2405" s="81">
        <f t="shared" si="151"/>
        <v>0</v>
      </c>
      <c r="V2405" s="81">
        <f>IFERROR(VLOOKUP(A2405,'Competitors Links &amp; Pricings'!A:G,3,0),"")</f>
        <v>114.21</v>
      </c>
      <c r="W2405" s="81">
        <f>IFERROR(VLOOKUP(A2405,'Competitors Links &amp; Pricings'!A:G,5,0),"")</f>
        <v>115</v>
      </c>
      <c r="X2405" s="81">
        <f>IFERROR(VLOOKUP(A2405,'Competitors Links &amp; Pricings'!A:G,7,0),"")</f>
        <v>320</v>
      </c>
      <c r="Y2405" s="81">
        <f>IFERROR(VLOOKUP(A2405,'Competitors Links &amp; Pricings'!A:L,8,0),"")</f>
        <v>2.6</v>
      </c>
      <c r="Z2405" s="81">
        <f>IFERROR(VLOOKUP(A2405,'Competitors Links &amp; Pricings'!A:L,9,0),"")</f>
        <v>1.8</v>
      </c>
      <c r="AA2405" s="81">
        <f>IFERROR(VLOOKUP(A2405,'Competitors Links &amp; Pricings'!A:L,10,0),"")</f>
        <v>0.24</v>
      </c>
      <c r="AB2405" s="81">
        <f>IFERROR(VLOOKUP(A2405,'Competitors Links &amp; Pricings'!A:L,11,0),"")</f>
        <v>2.5</v>
      </c>
    </row>
    <row r="2406" spans="1:28" s="83" customFormat="1" ht="12" x14ac:dyDescent="0.25">
      <c r="A2406" s="81" t="s">
        <v>7205</v>
      </c>
      <c r="B2406" s="89">
        <v>33.590000000000003</v>
      </c>
      <c r="C2406" s="89">
        <v>39.909999999999997</v>
      </c>
      <c r="D2406" s="106">
        <f t="shared" si="148"/>
        <v>0.15835630167877709</v>
      </c>
      <c r="E2406" s="90">
        <f t="shared" si="149"/>
        <v>0</v>
      </c>
      <c r="F2406" s="90">
        <f t="shared" si="150"/>
        <v>43.38</v>
      </c>
      <c r="G2406" s="82" t="s">
        <v>34</v>
      </c>
      <c r="H2406" s="81" t="s">
        <v>14670</v>
      </c>
      <c r="I2406" s="81" t="s">
        <v>7206</v>
      </c>
      <c r="J2406" s="81" t="s">
        <v>5588</v>
      </c>
      <c r="K2406" s="81"/>
      <c r="L2406" s="81"/>
      <c r="M2406" s="81"/>
      <c r="N2406" s="81"/>
      <c r="O2406" s="82"/>
      <c r="P2406" s="81"/>
      <c r="Q2406" s="81"/>
      <c r="R2406" s="81"/>
      <c r="S2406" s="81"/>
      <c r="T2406" s="81"/>
      <c r="U2406" s="81">
        <f t="shared" si="151"/>
        <v>0</v>
      </c>
      <c r="V2406" s="81">
        <f>IFERROR(VLOOKUP(A2406,'Competitors Links &amp; Pricings'!A:G,3,0),"")</f>
        <v>43.38</v>
      </c>
      <c r="W2406" s="81" t="str">
        <f>IFERROR(VLOOKUP(A2406,'Competitors Links &amp; Pricings'!A:G,5,0),"")</f>
        <v xml:space="preserve"> </v>
      </c>
      <c r="X2406" s="81" t="str">
        <f>IFERROR(VLOOKUP(A2406,'Competitors Links &amp; Pricings'!A:G,7,0),"")</f>
        <v xml:space="preserve"> </v>
      </c>
      <c r="Y2406" s="81">
        <f>IFERROR(VLOOKUP(A2406,'Competitors Links &amp; Pricings'!A:L,8,0),"")</f>
        <v>2</v>
      </c>
      <c r="Z2406" s="81">
        <f>IFERROR(VLOOKUP(A2406,'Competitors Links &amp; Pricings'!A:L,9,0),"")</f>
        <v>130</v>
      </c>
      <c r="AA2406" s="81">
        <f>IFERROR(VLOOKUP(A2406,'Competitors Links &amp; Pricings'!A:L,10,0),"")</f>
        <v>5</v>
      </c>
      <c r="AB2406" s="81">
        <f>IFERROR(VLOOKUP(A2406,'Competitors Links &amp; Pricings'!A:L,11,0),"")</f>
        <v>2</v>
      </c>
    </row>
    <row r="2407" spans="1:28" s="83" customFormat="1" ht="12" x14ac:dyDescent="0.25">
      <c r="A2407" s="81" t="s">
        <v>7208</v>
      </c>
      <c r="B2407" s="89">
        <v>4.32</v>
      </c>
      <c r="C2407" s="89">
        <v>6</v>
      </c>
      <c r="D2407" s="106">
        <f t="shared" si="148"/>
        <v>0.27999999999999997</v>
      </c>
      <c r="E2407" s="90">
        <f t="shared" si="149"/>
        <v>0</v>
      </c>
      <c r="F2407" s="90">
        <f t="shared" si="150"/>
        <v>6.52</v>
      </c>
      <c r="G2407" s="82" t="s">
        <v>34</v>
      </c>
      <c r="H2407" s="81" t="s">
        <v>7209</v>
      </c>
      <c r="I2407" s="81" t="s">
        <v>7210</v>
      </c>
      <c r="J2407" s="81" t="s">
        <v>169</v>
      </c>
      <c r="K2407" s="81"/>
      <c r="L2407" s="81"/>
      <c r="M2407" s="81"/>
      <c r="N2407" s="81"/>
      <c r="O2407" s="82"/>
      <c r="P2407" s="81"/>
      <c r="Q2407" s="81"/>
      <c r="R2407" s="81"/>
      <c r="S2407" s="81"/>
      <c r="T2407" s="81"/>
      <c r="U2407" s="81">
        <f t="shared" si="151"/>
        <v>0</v>
      </c>
      <c r="V2407" s="81">
        <f>IFERROR(VLOOKUP(A2407,'Competitors Links &amp; Pricings'!A:G,3,0),"")</f>
        <v>8.07</v>
      </c>
      <c r="W2407" s="81">
        <f>IFERROR(VLOOKUP(A2407,'Competitors Links &amp; Pricings'!A:G,5,0),"")</f>
        <v>6.52</v>
      </c>
      <c r="X2407" s="81">
        <f>IFERROR(VLOOKUP(A2407,'Competitors Links &amp; Pricings'!A:G,7,0),"")</f>
        <v>10.5</v>
      </c>
      <c r="Y2407" s="81">
        <f>IFERROR(VLOOKUP(A2407,'Competitors Links &amp; Pricings'!A:L,8,0),"")</f>
        <v>0.93</v>
      </c>
      <c r="Z2407" s="81">
        <f>IFERROR(VLOOKUP(A2407,'Competitors Links &amp; Pricings'!A:L,9,0),"")</f>
        <v>1.93</v>
      </c>
      <c r="AA2407" s="81">
        <f>IFERROR(VLOOKUP(A2407,'Competitors Links &amp; Pricings'!A:L,10,0),"")</f>
        <v>0.5</v>
      </c>
      <c r="AB2407" s="81">
        <f>IFERROR(VLOOKUP(A2407,'Competitors Links &amp; Pricings'!A:L,11,0),"")</f>
        <v>0.3</v>
      </c>
    </row>
    <row r="2408" spans="1:28" s="83" customFormat="1" ht="12" x14ac:dyDescent="0.25">
      <c r="A2408" s="81" t="s">
        <v>7213</v>
      </c>
      <c r="B2408" s="89">
        <v>800.27</v>
      </c>
      <c r="C2408" s="89">
        <v>976.3</v>
      </c>
      <c r="D2408" s="106">
        <f t="shared" si="148"/>
        <v>0.18030318549626137</v>
      </c>
      <c r="E2408" s="90">
        <f t="shared" si="149"/>
        <v>0</v>
      </c>
      <c r="F2408" s="90">
        <f t="shared" si="150"/>
        <v>911.83</v>
      </c>
      <c r="G2408" s="82" t="s">
        <v>34</v>
      </c>
      <c r="H2408" s="81" t="s">
        <v>7214</v>
      </c>
      <c r="I2408" s="81" t="s">
        <v>7215</v>
      </c>
      <c r="J2408" s="81" t="s">
        <v>107</v>
      </c>
      <c r="K2408" s="81"/>
      <c r="L2408" s="81"/>
      <c r="M2408" s="81"/>
      <c r="N2408" s="81"/>
      <c r="O2408" s="82"/>
      <c r="P2408" s="81"/>
      <c r="Q2408" s="81"/>
      <c r="R2408" s="81"/>
      <c r="S2408" s="81"/>
      <c r="T2408" s="81"/>
      <c r="U2408" s="81">
        <f t="shared" si="151"/>
        <v>0</v>
      </c>
      <c r="V2408" s="81">
        <f>IFERROR(VLOOKUP(A2408,'Competitors Links &amp; Pricings'!A:G,3,0),"")</f>
        <v>911.83</v>
      </c>
      <c r="W2408" s="81">
        <f>IFERROR(VLOOKUP(A2408,'Competitors Links &amp; Pricings'!A:G,5,0),"")</f>
        <v>993</v>
      </c>
      <c r="X2408" s="81">
        <f>IFERROR(VLOOKUP(A2408,'Competitors Links &amp; Pricings'!A:G,7,0),"")</f>
        <v>911.83</v>
      </c>
      <c r="Y2408" s="81">
        <f>IFERROR(VLOOKUP(A2408,'Competitors Links &amp; Pricings'!A:L,8,0),"")</f>
        <v>7</v>
      </c>
      <c r="Z2408" s="81">
        <f>IFERROR(VLOOKUP(A2408,'Competitors Links &amp; Pricings'!A:L,9,0),"")</f>
        <v>11</v>
      </c>
      <c r="AA2408" s="81">
        <f>IFERROR(VLOOKUP(A2408,'Competitors Links &amp; Pricings'!A:L,10,0),"")</f>
        <v>2.5</v>
      </c>
      <c r="AB2408" s="81">
        <f>IFERROR(VLOOKUP(A2408,'Competitors Links &amp; Pricings'!A:L,11,0),"")</f>
        <v>4.5</v>
      </c>
    </row>
    <row r="2409" spans="1:28" s="83" customFormat="1" ht="12" x14ac:dyDescent="0.25">
      <c r="A2409" s="81" t="s">
        <v>7216</v>
      </c>
      <c r="B2409" s="89">
        <v>306.33</v>
      </c>
      <c r="C2409" s="89">
        <v>375</v>
      </c>
      <c r="D2409" s="106">
        <f t="shared" si="148"/>
        <v>0.18312000000000003</v>
      </c>
      <c r="E2409" s="90">
        <f t="shared" si="149"/>
        <v>0</v>
      </c>
      <c r="F2409" s="90">
        <f t="shared" si="150"/>
        <v>360</v>
      </c>
      <c r="G2409" s="82" t="s">
        <v>34</v>
      </c>
      <c r="H2409" s="81" t="s">
        <v>7217</v>
      </c>
      <c r="I2409" s="81" t="s">
        <v>7218</v>
      </c>
      <c r="J2409" s="81" t="s">
        <v>251</v>
      </c>
      <c r="K2409" s="81"/>
      <c r="L2409" s="81"/>
      <c r="M2409" s="81"/>
      <c r="N2409" s="81"/>
      <c r="O2409" s="82"/>
      <c r="P2409" s="81"/>
      <c r="Q2409" s="81"/>
      <c r="R2409" s="81"/>
      <c r="S2409" s="81"/>
      <c r="T2409" s="81"/>
      <c r="U2409" s="81">
        <f t="shared" si="151"/>
        <v>0</v>
      </c>
      <c r="V2409" s="81">
        <f>IFERROR(VLOOKUP(A2409,'Competitors Links &amp; Pricings'!A:G,3,0),"")</f>
        <v>360</v>
      </c>
      <c r="W2409" s="81">
        <f>IFERROR(VLOOKUP(A2409,'Competitors Links &amp; Pricings'!A:G,5,0),"")</f>
        <v>373</v>
      </c>
      <c r="X2409" s="81">
        <f>IFERROR(VLOOKUP(A2409,'Competitors Links &amp; Pricings'!A:G,7,0),"")</f>
        <v>418</v>
      </c>
      <c r="Y2409" s="81">
        <f>IFERROR(VLOOKUP(A2409,'Competitors Links &amp; Pricings'!A:L,8,0),"")</f>
        <v>12</v>
      </c>
      <c r="Z2409" s="81">
        <f>IFERROR(VLOOKUP(A2409,'Competitors Links &amp; Pricings'!A:L,9,0),"")</f>
        <v>6</v>
      </c>
      <c r="AA2409" s="81">
        <f>IFERROR(VLOOKUP(A2409,'Competitors Links &amp; Pricings'!A:L,10,0),"")</f>
        <v>1</v>
      </c>
      <c r="AB2409" s="81">
        <f>IFERROR(VLOOKUP(A2409,'Competitors Links &amp; Pricings'!A:L,11,0),"")</f>
        <v>3</v>
      </c>
    </row>
    <row r="2410" spans="1:28" s="83" customFormat="1" ht="12" x14ac:dyDescent="0.25">
      <c r="A2410" s="81" t="s">
        <v>7219</v>
      </c>
      <c r="B2410" s="89">
        <v>4.2</v>
      </c>
      <c r="C2410" s="89">
        <v>5.22</v>
      </c>
      <c r="D2410" s="106">
        <f t="shared" si="148"/>
        <v>0.19540229885057464</v>
      </c>
      <c r="E2410" s="90">
        <f t="shared" si="149"/>
        <v>0</v>
      </c>
      <c r="F2410" s="90">
        <f t="shared" si="150"/>
        <v>5.67</v>
      </c>
      <c r="G2410" s="82" t="s">
        <v>34</v>
      </c>
      <c r="H2410" s="81" t="s">
        <v>7220</v>
      </c>
      <c r="I2410" s="81" t="s">
        <v>7221</v>
      </c>
      <c r="J2410" s="81" t="s">
        <v>135</v>
      </c>
      <c r="K2410" s="81"/>
      <c r="L2410" s="81"/>
      <c r="M2410" s="81"/>
      <c r="N2410" s="81"/>
      <c r="O2410" s="82"/>
      <c r="P2410" s="81"/>
      <c r="Q2410" s="81"/>
      <c r="R2410" s="81"/>
      <c r="S2410" s="81"/>
      <c r="T2410" s="81"/>
      <c r="U2410" s="81">
        <f t="shared" si="151"/>
        <v>0</v>
      </c>
      <c r="V2410" s="81">
        <f>IFERROR(VLOOKUP(A2410,'Competitors Links &amp; Pricings'!A:G,3,0),"")</f>
        <v>6.06</v>
      </c>
      <c r="W2410" s="81">
        <f>IFERROR(VLOOKUP(A2410,'Competitors Links &amp; Pricings'!A:G,5,0),"")</f>
        <v>5.67</v>
      </c>
      <c r="X2410" s="81" t="str">
        <f>IFERROR(VLOOKUP(A2410,'Competitors Links &amp; Pricings'!A:G,7,0),"")</f>
        <v xml:space="preserve"> </v>
      </c>
      <c r="Y2410" s="81">
        <f>IFERROR(VLOOKUP(A2410,'Competitors Links &amp; Pricings'!A:L,8,0),"")</f>
        <v>9</v>
      </c>
      <c r="Z2410" s="81">
        <f>IFERROR(VLOOKUP(A2410,'Competitors Links &amp; Pricings'!A:L,9,0),"")</f>
        <v>14</v>
      </c>
      <c r="AA2410" s="81">
        <f>IFERROR(VLOOKUP(A2410,'Competitors Links &amp; Pricings'!A:L,10,0),"")</f>
        <v>0.37</v>
      </c>
      <c r="AB2410" s="81">
        <f>IFERROR(VLOOKUP(A2410,'Competitors Links &amp; Pricings'!A:L,11,0),"")</f>
        <v>16</v>
      </c>
    </row>
    <row r="2411" spans="1:28" s="83" customFormat="1" ht="12" x14ac:dyDescent="0.25">
      <c r="A2411" s="81" t="s">
        <v>7222</v>
      </c>
      <c r="B2411" s="89">
        <v>72.14</v>
      </c>
      <c r="C2411" s="89">
        <v>88</v>
      </c>
      <c r="D2411" s="106">
        <f t="shared" si="148"/>
        <v>0.18022727272727271</v>
      </c>
      <c r="E2411" s="90">
        <f t="shared" si="149"/>
        <v>0</v>
      </c>
      <c r="F2411" s="90">
        <f t="shared" si="150"/>
        <v>85</v>
      </c>
      <c r="G2411" s="82" t="s">
        <v>34</v>
      </c>
      <c r="H2411" s="81" t="s">
        <v>7223</v>
      </c>
      <c r="I2411" s="81" t="s">
        <v>7224</v>
      </c>
      <c r="J2411" s="81" t="s">
        <v>1523</v>
      </c>
      <c r="K2411" s="81"/>
      <c r="L2411" s="81"/>
      <c r="M2411" s="81"/>
      <c r="N2411" s="81"/>
      <c r="O2411" s="82"/>
      <c r="P2411" s="81"/>
      <c r="Q2411" s="81"/>
      <c r="R2411" s="81"/>
      <c r="S2411" s="81"/>
      <c r="T2411" s="81"/>
      <c r="U2411" s="81">
        <f t="shared" si="151"/>
        <v>0</v>
      </c>
      <c r="V2411" s="81">
        <f>IFERROR(VLOOKUP(A2411,'Competitors Links &amp; Pricings'!A:G,3,0),"")</f>
        <v>85</v>
      </c>
      <c r="W2411" s="81">
        <f>IFERROR(VLOOKUP(A2411,'Competitors Links &amp; Pricings'!A:G,5,0),"")</f>
        <v>93.49</v>
      </c>
      <c r="X2411" s="81">
        <f>IFERROR(VLOOKUP(A2411,'Competitors Links &amp; Pricings'!A:G,7,0),"")</f>
        <v>87.65</v>
      </c>
      <c r="Y2411" s="81">
        <f>IFERROR(VLOOKUP(A2411,'Competitors Links &amp; Pricings'!A:L,8,0),"")</f>
        <v>6</v>
      </c>
      <c r="Z2411" s="81">
        <f>IFERROR(VLOOKUP(A2411,'Competitors Links &amp; Pricings'!A:L,9,0),"")</f>
        <v>6</v>
      </c>
      <c r="AA2411" s="81">
        <f>IFERROR(VLOOKUP(A2411,'Competitors Links &amp; Pricings'!A:L,10,0),"")</f>
        <v>1</v>
      </c>
      <c r="AB2411" s="81">
        <f>IFERROR(VLOOKUP(A2411,'Competitors Links &amp; Pricings'!A:L,11,0),"")</f>
        <v>2</v>
      </c>
    </row>
    <row r="2412" spans="1:28" s="83" customFormat="1" ht="12" x14ac:dyDescent="0.25">
      <c r="A2412" s="81" t="s">
        <v>7225</v>
      </c>
      <c r="B2412" s="89">
        <v>10.29</v>
      </c>
      <c r="C2412" s="89">
        <v>12.26</v>
      </c>
      <c r="D2412" s="106">
        <f t="shared" si="148"/>
        <v>0.16068515497553024</v>
      </c>
      <c r="E2412" s="90">
        <f t="shared" si="149"/>
        <v>0</v>
      </c>
      <c r="F2412" s="90">
        <f t="shared" si="150"/>
        <v>9.15</v>
      </c>
      <c r="G2412" s="82" t="s">
        <v>34</v>
      </c>
      <c r="H2412" s="81" t="s">
        <v>15645</v>
      </c>
      <c r="I2412" s="81" t="s">
        <v>7226</v>
      </c>
      <c r="J2412" s="81" t="s">
        <v>2738</v>
      </c>
      <c r="K2412" s="81"/>
      <c r="L2412" s="81"/>
      <c r="M2412" s="81"/>
      <c r="N2412" s="81"/>
      <c r="O2412" s="82"/>
      <c r="P2412" s="81"/>
      <c r="Q2412" s="81"/>
      <c r="R2412" s="81"/>
      <c r="S2412" s="81"/>
      <c r="T2412" s="81"/>
      <c r="U2412" s="81">
        <f t="shared" si="151"/>
        <v>0</v>
      </c>
      <c r="V2412" s="81">
        <f>IFERROR(VLOOKUP(A2412,'Competitors Links &amp; Pricings'!A:G,3,0),"")</f>
        <v>11.88</v>
      </c>
      <c r="W2412" s="81">
        <f>IFERROR(VLOOKUP(A2412,'Competitors Links &amp; Pricings'!A:G,5,0),"")</f>
        <v>9.15</v>
      </c>
      <c r="X2412" s="81">
        <f>IFERROR(VLOOKUP(A2412,'Competitors Links &amp; Pricings'!A:G,7,0),"")</f>
        <v>11.06</v>
      </c>
      <c r="Y2412" s="81">
        <f>IFERROR(VLOOKUP(A2412,'Competitors Links &amp; Pricings'!A:L,8,0),"")</f>
        <v>3</v>
      </c>
      <c r="Z2412" s="81">
        <f>IFERROR(VLOOKUP(A2412,'Competitors Links &amp; Pricings'!A:L,9,0),"")</f>
        <v>3</v>
      </c>
      <c r="AA2412" s="81">
        <f>IFERROR(VLOOKUP(A2412,'Competitors Links &amp; Pricings'!A:L,10,0),"")</f>
        <v>0.4</v>
      </c>
      <c r="AB2412" s="81">
        <f>IFERROR(VLOOKUP(A2412,'Competitors Links &amp; Pricings'!A:L,11,0),"")</f>
        <v>2.75</v>
      </c>
    </row>
    <row r="2413" spans="1:28" s="92" customFormat="1" ht="12" x14ac:dyDescent="0.25">
      <c r="A2413" s="91" t="s">
        <v>7227</v>
      </c>
      <c r="B2413" s="89">
        <v>425.14</v>
      </c>
      <c r="C2413" s="89">
        <v>518</v>
      </c>
      <c r="D2413" s="106">
        <f t="shared" si="148"/>
        <v>0.1792664092664093</v>
      </c>
      <c r="E2413" s="90">
        <f t="shared" si="149"/>
        <v>0</v>
      </c>
      <c r="F2413" s="90">
        <f t="shared" si="150"/>
        <v>369.99</v>
      </c>
      <c r="G2413" s="100" t="s">
        <v>262</v>
      </c>
      <c r="H2413" s="101" t="s">
        <v>7228</v>
      </c>
      <c r="I2413" s="101" t="s">
        <v>7229</v>
      </c>
      <c r="J2413" s="101" t="s">
        <v>2656</v>
      </c>
      <c r="K2413" s="101"/>
      <c r="L2413" s="101"/>
      <c r="M2413" s="101"/>
      <c r="N2413" s="101"/>
      <c r="O2413" s="100"/>
      <c r="P2413" s="101"/>
      <c r="Q2413" s="101"/>
      <c r="R2413" s="101"/>
      <c r="S2413" s="101"/>
      <c r="T2413" s="101"/>
      <c r="U2413" s="81">
        <f t="shared" si="151"/>
        <v>0</v>
      </c>
      <c r="V2413" s="101">
        <f>IFERROR(VLOOKUP(A2413,'Competitors Links &amp; Pricings'!A:G,3,0),"")</f>
        <v>401</v>
      </c>
      <c r="W2413" s="101">
        <f>IFERROR(VLOOKUP(A2413,'Competitors Links &amp; Pricings'!A:G,5,0),"")</f>
        <v>369.99</v>
      </c>
      <c r="X2413" s="101">
        <f>IFERROR(VLOOKUP(A2413,'Competitors Links &amp; Pricings'!A:G,7,0),"")</f>
        <v>670</v>
      </c>
      <c r="Y2413" s="101">
        <f>IFERROR(VLOOKUP(A2413,'Competitors Links &amp; Pricings'!A:L,8,0),"")</f>
        <v>5.2</v>
      </c>
      <c r="Z2413" s="101">
        <f>IFERROR(VLOOKUP(A2413,'Competitors Links &amp; Pricings'!A:L,9,0),"")</f>
        <v>1.6</v>
      </c>
      <c r="AA2413" s="101">
        <f>IFERROR(VLOOKUP(A2413,'Competitors Links &amp; Pricings'!A:L,10,0),"")</f>
        <v>0.5</v>
      </c>
      <c r="AB2413" s="101">
        <f>IFERROR(VLOOKUP(A2413,'Competitors Links &amp; Pricings'!A:L,11,0),"")</f>
        <v>3</v>
      </c>
    </row>
    <row r="2414" spans="1:28" s="92" customFormat="1" ht="12" x14ac:dyDescent="0.25">
      <c r="A2414" s="91" t="s">
        <v>7230</v>
      </c>
      <c r="B2414" s="89">
        <v>810.88</v>
      </c>
      <c r="C2414" s="89">
        <v>989</v>
      </c>
      <c r="D2414" s="106">
        <f t="shared" si="148"/>
        <v>0.18010111223458039</v>
      </c>
      <c r="E2414" s="90">
        <f t="shared" si="149"/>
        <v>0</v>
      </c>
      <c r="F2414" s="90">
        <f t="shared" si="150"/>
        <v>729.99</v>
      </c>
      <c r="G2414" s="100" t="s">
        <v>34</v>
      </c>
      <c r="H2414" s="101" t="s">
        <v>18254</v>
      </c>
      <c r="I2414" s="101" t="s">
        <v>7231</v>
      </c>
      <c r="J2414" s="101" t="s">
        <v>2656</v>
      </c>
      <c r="K2414" s="101"/>
      <c r="L2414" s="101"/>
      <c r="M2414" s="101"/>
      <c r="N2414" s="101"/>
      <c r="O2414" s="100"/>
      <c r="P2414" s="101"/>
      <c r="Q2414" s="101"/>
      <c r="R2414" s="101"/>
      <c r="S2414" s="101"/>
      <c r="T2414" s="101"/>
      <c r="U2414" s="81">
        <f t="shared" si="151"/>
        <v>0</v>
      </c>
      <c r="V2414" s="101">
        <f>IFERROR(VLOOKUP(A2414,'Competitors Links &amp; Pricings'!A:G,3,0),"")</f>
        <v>858.38</v>
      </c>
      <c r="W2414" s="101">
        <f>IFERROR(VLOOKUP(A2414,'Competitors Links &amp; Pricings'!A:G,5,0),"")</f>
        <v>810.07</v>
      </c>
      <c r="X2414" s="101">
        <f>IFERROR(VLOOKUP(A2414,'Competitors Links &amp; Pricings'!A:G,7,0),"")</f>
        <v>729.99</v>
      </c>
      <c r="Y2414" s="101">
        <f>IFERROR(VLOOKUP(A2414,'Competitors Links &amp; Pricings'!A:L,8,0),"")</f>
        <v>5.4</v>
      </c>
      <c r="Z2414" s="101">
        <f>IFERROR(VLOOKUP(A2414,'Competitors Links &amp; Pricings'!A:L,9,0),"")</f>
        <v>1.9</v>
      </c>
      <c r="AA2414" s="101">
        <f>IFERROR(VLOOKUP(A2414,'Competitors Links &amp; Pricings'!A:L,10,0),"")</f>
        <v>0.73</v>
      </c>
      <c r="AB2414" s="101">
        <f>IFERROR(VLOOKUP(A2414,'Competitors Links &amp; Pricings'!A:L,11,0),"")</f>
        <v>5.0999999999999996</v>
      </c>
    </row>
    <row r="2415" spans="1:28" s="83" customFormat="1" ht="12" x14ac:dyDescent="0.25">
      <c r="A2415" s="81" t="s">
        <v>7232</v>
      </c>
      <c r="B2415" s="89">
        <v>204.55</v>
      </c>
      <c r="C2415" s="89">
        <v>267.95999999999998</v>
      </c>
      <c r="D2415" s="106">
        <f t="shared" si="148"/>
        <v>0.23663979698462448</v>
      </c>
      <c r="E2415" s="90">
        <f t="shared" si="149"/>
        <v>0</v>
      </c>
      <c r="F2415" s="90">
        <f t="shared" si="150"/>
        <v>399.99</v>
      </c>
      <c r="G2415" s="82" t="s">
        <v>60</v>
      </c>
      <c r="H2415" s="81" t="s">
        <v>18117</v>
      </c>
      <c r="I2415" s="81" t="s">
        <v>7233</v>
      </c>
      <c r="J2415" s="81" t="s">
        <v>251</v>
      </c>
      <c r="K2415" s="81"/>
      <c r="L2415" s="81"/>
      <c r="M2415" s="81"/>
      <c r="N2415" s="81"/>
      <c r="O2415" s="82"/>
      <c r="P2415" s="81"/>
      <c r="Q2415" s="81"/>
      <c r="R2415" s="81"/>
      <c r="S2415" s="81"/>
      <c r="T2415" s="81"/>
      <c r="U2415" s="81">
        <f t="shared" si="151"/>
        <v>0</v>
      </c>
      <c r="V2415" s="81">
        <f>IFERROR(VLOOKUP(A2415,'Competitors Links &amp; Pricings'!A:G,3,0),"")</f>
        <v>399.99</v>
      </c>
      <c r="W2415" s="81">
        <f>IFERROR(VLOOKUP(A2415,'Competitors Links &amp; Pricings'!A:G,5,0),"")</f>
        <v>460.8</v>
      </c>
      <c r="X2415" s="81">
        <f>IFERROR(VLOOKUP(A2415,'Competitors Links &amp; Pricings'!A:G,7,0),"")</f>
        <v>460.8</v>
      </c>
      <c r="Y2415" s="81">
        <f>IFERROR(VLOOKUP(A2415,'Competitors Links &amp; Pricings'!A:L,8,0),"")</f>
        <v>12</v>
      </c>
      <c r="Z2415" s="81">
        <f>IFERROR(VLOOKUP(A2415,'Competitors Links &amp; Pricings'!A:L,9,0),"")</f>
        <v>6</v>
      </c>
      <c r="AA2415" s="81">
        <f>IFERROR(VLOOKUP(A2415,'Competitors Links &amp; Pricings'!A:L,10,0),"")</f>
        <v>1</v>
      </c>
      <c r="AB2415" s="81">
        <f>IFERROR(VLOOKUP(A2415,'Competitors Links &amp; Pricings'!A:L,11,0),"")</f>
        <v>3</v>
      </c>
    </row>
    <row r="2416" spans="1:28" s="83" customFormat="1" ht="12" x14ac:dyDescent="0.25">
      <c r="A2416" s="81" t="s">
        <v>7236</v>
      </c>
      <c r="B2416" s="89">
        <v>219.3</v>
      </c>
      <c r="C2416" s="89">
        <v>286.44</v>
      </c>
      <c r="D2416" s="106">
        <f t="shared" si="148"/>
        <v>0.23439463762044402</v>
      </c>
      <c r="E2416" s="90">
        <f t="shared" si="149"/>
        <v>0</v>
      </c>
      <c r="F2416" s="90">
        <f t="shared" si="150"/>
        <v>301.52</v>
      </c>
      <c r="G2416" s="82" t="s">
        <v>34</v>
      </c>
      <c r="H2416" s="81" t="s">
        <v>7237</v>
      </c>
      <c r="I2416" s="81" t="s">
        <v>7238</v>
      </c>
      <c r="J2416" s="81" t="s">
        <v>125</v>
      </c>
      <c r="K2416" s="81"/>
      <c r="L2416" s="81"/>
      <c r="M2416" s="81"/>
      <c r="N2416" s="81"/>
      <c r="O2416" s="82"/>
      <c r="P2416" s="81"/>
      <c r="Q2416" s="81"/>
      <c r="R2416" s="81"/>
      <c r="S2416" s="81"/>
      <c r="T2416" s="81"/>
      <c r="U2416" s="81">
        <f t="shared" si="151"/>
        <v>0</v>
      </c>
      <c r="V2416" s="81">
        <f>IFERROR(VLOOKUP(A2416,'Competitors Links &amp; Pricings'!A:G,3,0),"")</f>
        <v>314.81</v>
      </c>
      <c r="W2416" s="81">
        <f>IFERROR(VLOOKUP(A2416,'Competitors Links &amp; Pricings'!A:G,5,0),"")</f>
        <v>301.52</v>
      </c>
      <c r="X2416" s="81">
        <f>IFERROR(VLOOKUP(A2416,'Competitors Links &amp; Pricings'!A:G,7,0),"")</f>
        <v>323</v>
      </c>
      <c r="Y2416" s="81">
        <f>IFERROR(VLOOKUP(A2416,'Competitors Links &amp; Pricings'!A:L,8,0),"")</f>
        <v>12</v>
      </c>
      <c r="Z2416" s="81">
        <f>IFERROR(VLOOKUP(A2416,'Competitors Links &amp; Pricings'!A:L,9,0),"")</f>
        <v>6</v>
      </c>
      <c r="AA2416" s="81">
        <f>IFERROR(VLOOKUP(A2416,'Competitors Links &amp; Pricings'!A:L,10,0),"")</f>
        <v>2</v>
      </c>
      <c r="AB2416" s="81">
        <f>IFERROR(VLOOKUP(A2416,'Competitors Links &amp; Pricings'!A:L,11,0),"")</f>
        <v>2</v>
      </c>
    </row>
    <row r="2417" spans="1:28" s="83" customFormat="1" ht="12" x14ac:dyDescent="0.25">
      <c r="A2417" s="81" t="s">
        <v>7239</v>
      </c>
      <c r="B2417" s="89">
        <v>41.13</v>
      </c>
      <c r="C2417" s="89">
        <v>50</v>
      </c>
      <c r="D2417" s="106">
        <f t="shared" si="148"/>
        <v>0.17739999999999995</v>
      </c>
      <c r="E2417" s="90">
        <f t="shared" si="149"/>
        <v>0</v>
      </c>
      <c r="F2417" s="90">
        <f t="shared" si="150"/>
        <v>38</v>
      </c>
      <c r="G2417" s="82" t="s">
        <v>34</v>
      </c>
      <c r="H2417" s="81" t="s">
        <v>14604</v>
      </c>
      <c r="I2417" s="81" t="s">
        <v>7240</v>
      </c>
      <c r="J2417" s="81" t="s">
        <v>135</v>
      </c>
      <c r="K2417" s="81"/>
      <c r="L2417" s="81"/>
      <c r="M2417" s="81"/>
      <c r="N2417" s="81"/>
      <c r="O2417" s="82"/>
      <c r="P2417" s="81"/>
      <c r="Q2417" s="81"/>
      <c r="R2417" s="81"/>
      <c r="S2417" s="81"/>
      <c r="T2417" s="81"/>
      <c r="U2417" s="81">
        <f t="shared" si="151"/>
        <v>0</v>
      </c>
      <c r="V2417" s="81">
        <f>IFERROR(VLOOKUP(A2417,'Competitors Links &amp; Pricings'!A:G,3,0),"")</f>
        <v>49.36</v>
      </c>
      <c r="W2417" s="81">
        <f>IFERROR(VLOOKUP(A2417,'Competitors Links &amp; Pricings'!A:G,5,0),"")</f>
        <v>49.5</v>
      </c>
      <c r="X2417" s="81">
        <f>IFERROR(VLOOKUP(A2417,'Competitors Links &amp; Pricings'!A:G,7,0),"")</f>
        <v>38</v>
      </c>
      <c r="Y2417" s="81">
        <f>IFERROR(VLOOKUP(A2417,'Competitors Links &amp; Pricings'!A:L,8,0),"")</f>
        <v>1.75</v>
      </c>
      <c r="Z2417" s="81">
        <f>IFERROR(VLOOKUP(A2417,'Competitors Links &amp; Pricings'!A:L,9,0),"")</f>
        <v>168</v>
      </c>
      <c r="AA2417" s="81">
        <f>IFERROR(VLOOKUP(A2417,'Competitors Links &amp; Pricings'!A:L,10,0),"")</f>
        <v>6.9</v>
      </c>
      <c r="AB2417" s="81">
        <f>IFERROR(VLOOKUP(A2417,'Competitors Links &amp; Pricings'!A:L,11,0),"")</f>
        <v>0.75</v>
      </c>
    </row>
    <row r="2418" spans="1:28" s="92" customFormat="1" ht="12" x14ac:dyDescent="0.25">
      <c r="A2418" s="91" t="s">
        <v>7241</v>
      </c>
      <c r="B2418" s="89">
        <v>356.94</v>
      </c>
      <c r="C2418" s="89">
        <v>424.57</v>
      </c>
      <c r="D2418" s="106">
        <f t="shared" si="148"/>
        <v>0.15929057634783428</v>
      </c>
      <c r="E2418" s="90">
        <f t="shared" si="149"/>
        <v>0</v>
      </c>
      <c r="F2418" s="90">
        <f t="shared" si="150"/>
        <v>431.04</v>
      </c>
      <c r="G2418" s="100" t="s">
        <v>34</v>
      </c>
      <c r="H2418" s="101" t="s">
        <v>7242</v>
      </c>
      <c r="I2418" s="101" t="s">
        <v>7243</v>
      </c>
      <c r="J2418" s="101" t="s">
        <v>1523</v>
      </c>
      <c r="K2418" s="101"/>
      <c r="L2418" s="101"/>
      <c r="M2418" s="101"/>
      <c r="N2418" s="101"/>
      <c r="O2418" s="100"/>
      <c r="P2418" s="101"/>
      <c r="Q2418" s="101"/>
      <c r="R2418" s="101"/>
      <c r="S2418" s="101"/>
      <c r="T2418" s="101"/>
      <c r="U2418" s="81">
        <f t="shared" si="151"/>
        <v>0</v>
      </c>
      <c r="V2418" s="101">
        <f>IFERROR(VLOOKUP(A2418,'Competitors Links &amp; Pricings'!A:G,3,0),"")</f>
        <v>431.04</v>
      </c>
      <c r="W2418" s="101" t="str">
        <f>IFERROR(VLOOKUP(A2418,'Competitors Links &amp; Pricings'!A:G,5,0),"")</f>
        <v xml:space="preserve"> </v>
      </c>
      <c r="X2418" s="101" t="str">
        <f>IFERROR(VLOOKUP(A2418,'Competitors Links &amp; Pricings'!A:G,7,0),"")</f>
        <v xml:space="preserve"> </v>
      </c>
      <c r="Y2418" s="101">
        <f>IFERROR(VLOOKUP(A2418,'Competitors Links &amp; Pricings'!A:L,8,0),"")</f>
        <v>3.5</v>
      </c>
      <c r="Z2418" s="101">
        <f>IFERROR(VLOOKUP(A2418,'Competitors Links &amp; Pricings'!A:L,9,0),"")</f>
        <v>6.37</v>
      </c>
      <c r="AA2418" s="101">
        <f>IFERROR(VLOOKUP(A2418,'Competitors Links &amp; Pricings'!A:L,10,0),"")</f>
        <v>2</v>
      </c>
      <c r="AB2418" s="101">
        <f>IFERROR(VLOOKUP(A2418,'Competitors Links &amp; Pricings'!A:L,11,0),"")</f>
        <v>2.65</v>
      </c>
    </row>
    <row r="2419" spans="1:28" s="83" customFormat="1" ht="12" x14ac:dyDescent="0.25">
      <c r="A2419" s="81" t="s">
        <v>7244</v>
      </c>
      <c r="B2419" s="89">
        <v>253.64</v>
      </c>
      <c r="C2419" s="89">
        <v>309</v>
      </c>
      <c r="D2419" s="106">
        <f t="shared" si="148"/>
        <v>0.17915857605177998</v>
      </c>
      <c r="E2419" s="90">
        <f t="shared" si="149"/>
        <v>0</v>
      </c>
      <c r="F2419" s="90">
        <f t="shared" si="150"/>
        <v>286</v>
      </c>
      <c r="G2419" s="82" t="s">
        <v>34</v>
      </c>
      <c r="H2419" s="81" t="s">
        <v>7245</v>
      </c>
      <c r="I2419" s="81" t="s">
        <v>7246</v>
      </c>
      <c r="J2419" s="81" t="s">
        <v>1523</v>
      </c>
      <c r="K2419" s="81"/>
      <c r="L2419" s="81"/>
      <c r="M2419" s="81"/>
      <c r="N2419" s="81"/>
      <c r="O2419" s="82"/>
      <c r="P2419" s="81"/>
      <c r="Q2419" s="81"/>
      <c r="R2419" s="81"/>
      <c r="S2419" s="81"/>
      <c r="T2419" s="81"/>
      <c r="U2419" s="81">
        <f t="shared" si="151"/>
        <v>0</v>
      </c>
      <c r="V2419" s="81">
        <f>IFERROR(VLOOKUP(A2419,'Competitors Links &amp; Pricings'!A:G,3,0),"")</f>
        <v>309</v>
      </c>
      <c r="W2419" s="81">
        <f>IFERROR(VLOOKUP(A2419,'Competitors Links &amp; Pricings'!A:G,5,0),"")</f>
        <v>286</v>
      </c>
      <c r="X2419" s="81">
        <f>IFERROR(VLOOKUP(A2419,'Competitors Links &amp; Pricings'!A:G,7,0),"")</f>
        <v>309</v>
      </c>
      <c r="Y2419" s="81">
        <f>IFERROR(VLOOKUP(A2419,'Competitors Links &amp; Pricings'!A:L,8,0),"")</f>
        <v>11</v>
      </c>
      <c r="Z2419" s="81">
        <f>IFERROR(VLOOKUP(A2419,'Competitors Links &amp; Pricings'!A:L,9,0),"")</f>
        <v>11</v>
      </c>
      <c r="AA2419" s="81">
        <f>IFERROR(VLOOKUP(A2419,'Competitors Links &amp; Pricings'!A:L,10,0),"")</f>
        <v>5</v>
      </c>
      <c r="AB2419" s="81">
        <f>IFERROR(VLOOKUP(A2419,'Competitors Links &amp; Pricings'!A:L,11,0),"")</f>
        <v>7.5</v>
      </c>
    </row>
    <row r="2420" spans="1:28" s="83" customFormat="1" ht="12" x14ac:dyDescent="0.25">
      <c r="A2420" s="81" t="s">
        <v>7247</v>
      </c>
      <c r="B2420" s="89">
        <v>63.45</v>
      </c>
      <c r="C2420" s="89">
        <v>75.53</v>
      </c>
      <c r="D2420" s="106">
        <f t="shared" si="148"/>
        <v>0.15993644909307558</v>
      </c>
      <c r="E2420" s="90">
        <f t="shared" si="149"/>
        <v>0</v>
      </c>
      <c r="F2420" s="90">
        <f t="shared" si="150"/>
        <v>76.14</v>
      </c>
      <c r="G2420" s="82" t="s">
        <v>50</v>
      </c>
      <c r="H2420" s="81" t="s">
        <v>7248</v>
      </c>
      <c r="I2420" s="81" t="s">
        <v>7249</v>
      </c>
      <c r="J2420" s="81" t="s">
        <v>581</v>
      </c>
      <c r="K2420" s="81"/>
      <c r="L2420" s="81"/>
      <c r="M2420" s="81"/>
      <c r="N2420" s="81"/>
      <c r="O2420" s="82"/>
      <c r="P2420" s="81"/>
      <c r="Q2420" s="81"/>
      <c r="R2420" s="81"/>
      <c r="S2420" s="81"/>
      <c r="T2420" s="81"/>
      <c r="U2420" s="81">
        <f t="shared" si="151"/>
        <v>0</v>
      </c>
      <c r="V2420" s="81">
        <f>IFERROR(VLOOKUP(A2420,'Competitors Links &amp; Pricings'!A:G,3,0),"")</f>
        <v>99</v>
      </c>
      <c r="W2420" s="81">
        <f>IFERROR(VLOOKUP(A2420,'Competitors Links &amp; Pricings'!A:G,5,0),"")</f>
        <v>90</v>
      </c>
      <c r="X2420" s="81">
        <f>IFERROR(VLOOKUP(A2420,'Competitors Links &amp; Pricings'!A:G,7,0),"")</f>
        <v>76.14</v>
      </c>
      <c r="Y2420" s="81">
        <f>IFERROR(VLOOKUP(A2420,'Competitors Links &amp; Pricings'!A:L,8,0),"")</f>
        <v>16</v>
      </c>
      <c r="Z2420" s="81">
        <f>IFERROR(VLOOKUP(A2420,'Competitors Links &amp; Pricings'!A:L,9,0),"")</f>
        <v>17.5</v>
      </c>
      <c r="AA2420" s="81">
        <f>IFERROR(VLOOKUP(A2420,'Competitors Links &amp; Pricings'!A:L,10,0),"")</f>
        <v>9</v>
      </c>
      <c r="AB2420" s="81">
        <f>IFERROR(VLOOKUP(A2420,'Competitors Links &amp; Pricings'!A:L,11,0),"")</f>
        <v>3</v>
      </c>
    </row>
    <row r="2421" spans="1:28" s="83" customFormat="1" ht="12" x14ac:dyDescent="0.25">
      <c r="A2421" s="81" t="s">
        <v>7250</v>
      </c>
      <c r="B2421" s="89">
        <v>38.61</v>
      </c>
      <c r="C2421" s="89">
        <v>46.1</v>
      </c>
      <c r="D2421" s="106">
        <f t="shared" si="148"/>
        <v>0.16247288503253801</v>
      </c>
      <c r="E2421" s="90">
        <f t="shared" si="149"/>
        <v>0</v>
      </c>
      <c r="F2421" s="90">
        <f t="shared" si="150"/>
        <v>47.05</v>
      </c>
      <c r="G2421" s="82" t="s">
        <v>34</v>
      </c>
      <c r="H2421" s="81" t="s">
        <v>7251</v>
      </c>
      <c r="I2421" s="81" t="s">
        <v>7252</v>
      </c>
      <c r="J2421" s="81" t="s">
        <v>169</v>
      </c>
      <c r="K2421" s="81"/>
      <c r="L2421" s="81"/>
      <c r="M2421" s="81"/>
      <c r="N2421" s="81"/>
      <c r="O2421" s="82"/>
      <c r="P2421" s="81"/>
      <c r="Q2421" s="81"/>
      <c r="R2421" s="81"/>
      <c r="S2421" s="81"/>
      <c r="T2421" s="81"/>
      <c r="U2421" s="81">
        <f t="shared" si="151"/>
        <v>0</v>
      </c>
      <c r="V2421" s="81">
        <f>IFERROR(VLOOKUP(A2421,'Competitors Links &amp; Pricings'!A:G,3,0),"")</f>
        <v>47.05</v>
      </c>
      <c r="W2421" s="81">
        <f>IFERROR(VLOOKUP(A2421,'Competitors Links &amp; Pricings'!A:G,5,0),"")</f>
        <v>106.48</v>
      </c>
      <c r="X2421" s="81">
        <f>IFERROR(VLOOKUP(A2421,'Competitors Links &amp; Pricings'!A:G,7,0),"")</f>
        <v>55</v>
      </c>
      <c r="Y2421" s="81">
        <f>IFERROR(VLOOKUP(A2421,'Competitors Links &amp; Pricings'!A:L,8,0),"")</f>
        <v>1.75</v>
      </c>
      <c r="Z2421" s="81">
        <f>IFERROR(VLOOKUP(A2421,'Competitors Links &amp; Pricings'!A:L,9,0),"")</f>
        <v>204</v>
      </c>
      <c r="AA2421" s="81">
        <f>IFERROR(VLOOKUP(A2421,'Competitors Links &amp; Pricings'!A:L,10,0),"")</f>
        <v>7</v>
      </c>
      <c r="AB2421" s="81">
        <f>IFERROR(VLOOKUP(A2421,'Competitors Links &amp; Pricings'!A:L,11,0),"")</f>
        <v>1</v>
      </c>
    </row>
    <row r="2422" spans="1:28" s="83" customFormat="1" ht="12" x14ac:dyDescent="0.25">
      <c r="A2422" s="81" t="s">
        <v>7253</v>
      </c>
      <c r="B2422" s="89">
        <v>234.42</v>
      </c>
      <c r="C2422" s="89">
        <v>284.95</v>
      </c>
      <c r="D2422" s="106">
        <f t="shared" si="148"/>
        <v>0.17732935602737324</v>
      </c>
      <c r="E2422" s="90">
        <f t="shared" si="149"/>
        <v>0</v>
      </c>
      <c r="F2422" s="90">
        <f t="shared" si="150"/>
        <v>299.95</v>
      </c>
      <c r="G2422" s="82" t="s">
        <v>34</v>
      </c>
      <c r="H2422" s="81" t="s">
        <v>7254</v>
      </c>
      <c r="I2422" s="81" t="s">
        <v>7255</v>
      </c>
      <c r="J2422" s="81" t="s">
        <v>1523</v>
      </c>
      <c r="K2422" s="81"/>
      <c r="L2422" s="81"/>
      <c r="M2422" s="81"/>
      <c r="N2422" s="81"/>
      <c r="O2422" s="82"/>
      <c r="P2422" s="81"/>
      <c r="Q2422" s="81"/>
      <c r="R2422" s="81"/>
      <c r="S2422" s="81"/>
      <c r="T2422" s="81"/>
      <c r="U2422" s="81">
        <f t="shared" si="151"/>
        <v>0</v>
      </c>
      <c r="V2422" s="81">
        <f>IFERROR(VLOOKUP(A2422,'Competitors Links &amp; Pricings'!A:G,3,0),"")</f>
        <v>368.81</v>
      </c>
      <c r="W2422" s="81">
        <f>IFERROR(VLOOKUP(A2422,'Competitors Links &amp; Pricings'!A:G,5,0),"")</f>
        <v>299.95</v>
      </c>
      <c r="X2422" s="81">
        <f>IFERROR(VLOOKUP(A2422,'Competitors Links &amp; Pricings'!A:G,7,0),"")</f>
        <v>299.95</v>
      </c>
      <c r="Y2422" s="81">
        <f>IFERROR(VLOOKUP(A2422,'Competitors Links &amp; Pricings'!A:L,8,0),"")</f>
        <v>7</v>
      </c>
      <c r="Z2422" s="81">
        <f>IFERROR(VLOOKUP(A2422,'Competitors Links &amp; Pricings'!A:L,9,0),"")</f>
        <v>10</v>
      </c>
      <c r="AA2422" s="81">
        <f>IFERROR(VLOOKUP(A2422,'Competitors Links &amp; Pricings'!A:L,10,0),"")</f>
        <v>1</v>
      </c>
      <c r="AB2422" s="81">
        <f>IFERROR(VLOOKUP(A2422,'Competitors Links &amp; Pricings'!A:L,11,0),"")</f>
        <v>2</v>
      </c>
    </row>
    <row r="2423" spans="1:28" s="83" customFormat="1" ht="12" x14ac:dyDescent="0.25">
      <c r="A2423" s="81" t="s">
        <v>7256</v>
      </c>
      <c r="B2423" s="89">
        <v>46.9</v>
      </c>
      <c r="C2423" s="89">
        <v>60.63</v>
      </c>
      <c r="D2423" s="106">
        <f t="shared" si="148"/>
        <v>0.22645555005772725</v>
      </c>
      <c r="E2423" s="90">
        <f t="shared" si="149"/>
        <v>0</v>
      </c>
      <c r="F2423" s="90">
        <f t="shared" si="150"/>
        <v>65.900000000000006</v>
      </c>
      <c r="G2423" s="82" t="s">
        <v>34</v>
      </c>
      <c r="H2423" s="81" t="s">
        <v>7257</v>
      </c>
      <c r="I2423" s="81" t="s">
        <v>7258</v>
      </c>
      <c r="J2423" s="81" t="s">
        <v>169</v>
      </c>
      <c r="K2423" s="81"/>
      <c r="L2423" s="81"/>
      <c r="M2423" s="81"/>
      <c r="N2423" s="81"/>
      <c r="O2423" s="82"/>
      <c r="P2423" s="81"/>
      <c r="Q2423" s="81"/>
      <c r="R2423" s="81"/>
      <c r="S2423" s="81"/>
      <c r="T2423" s="81"/>
      <c r="U2423" s="81">
        <f t="shared" si="151"/>
        <v>0</v>
      </c>
      <c r="V2423" s="81">
        <f>IFERROR(VLOOKUP(A2423,'Competitors Links &amp; Pricings'!A:G,3,0),"")</f>
        <v>65.900000000000006</v>
      </c>
      <c r="W2423" s="81">
        <f>IFERROR(VLOOKUP(A2423,'Competitors Links &amp; Pricings'!A:G,5,0),"")</f>
        <v>74.42</v>
      </c>
      <c r="X2423" s="81">
        <f>IFERROR(VLOOKUP(A2423,'Competitors Links &amp; Pricings'!A:G,7,0),"")</f>
        <v>106.48</v>
      </c>
      <c r="Y2423" s="81">
        <f>IFERROR(VLOOKUP(A2423,'Competitors Links &amp; Pricings'!A:L,8,0),"")</f>
        <v>1</v>
      </c>
      <c r="Z2423" s="81">
        <f>IFERROR(VLOOKUP(A2423,'Competitors Links &amp; Pricings'!A:L,9,0),"")</f>
        <v>204</v>
      </c>
      <c r="AA2423" s="81">
        <f>IFERROR(VLOOKUP(A2423,'Competitors Links &amp; Pricings'!A:L,10,0),"")</f>
        <v>11.88</v>
      </c>
      <c r="AB2423" s="81">
        <f>IFERROR(VLOOKUP(A2423,'Competitors Links &amp; Pricings'!A:L,11,0),"")</f>
        <v>3</v>
      </c>
    </row>
    <row r="2424" spans="1:28" s="83" customFormat="1" ht="12" x14ac:dyDescent="0.25">
      <c r="A2424" s="81" t="s">
        <v>7259</v>
      </c>
      <c r="B2424" s="89">
        <v>414.6</v>
      </c>
      <c r="C2424" s="89">
        <v>522.57000000000005</v>
      </c>
      <c r="D2424" s="106">
        <f t="shared" ref="D2424:D2487" si="152">(C2424-B2424)/C2424</f>
        <v>0.20661346805212702</v>
      </c>
      <c r="E2424" s="90">
        <f t="shared" si="149"/>
        <v>0</v>
      </c>
      <c r="F2424" s="90">
        <f t="shared" si="150"/>
        <v>49.09</v>
      </c>
      <c r="G2424" s="82" t="s">
        <v>60</v>
      </c>
      <c r="H2424" s="81">
        <v>310999</v>
      </c>
      <c r="I2424" s="81" t="s">
        <v>7260</v>
      </c>
      <c r="J2424" s="81" t="s">
        <v>135</v>
      </c>
      <c r="K2424" s="81"/>
      <c r="L2424" s="81"/>
      <c r="M2424" s="81"/>
      <c r="N2424" s="81"/>
      <c r="O2424" s="82"/>
      <c r="P2424" s="81"/>
      <c r="Q2424" s="81"/>
      <c r="R2424" s="81"/>
      <c r="S2424" s="81"/>
      <c r="T2424" s="81"/>
      <c r="U2424" s="81">
        <f t="shared" si="151"/>
        <v>0</v>
      </c>
      <c r="V2424" s="81">
        <f>IFERROR(VLOOKUP(A2424,'Competitors Links &amp; Pricings'!A:G,3,0),"")</f>
        <v>555</v>
      </c>
      <c r="W2424" s="81">
        <f>IFERROR(VLOOKUP(A2424,'Competitors Links &amp; Pricings'!A:G,5,0),"")</f>
        <v>49.09</v>
      </c>
      <c r="X2424" s="81">
        <f>IFERROR(VLOOKUP(A2424,'Competitors Links &amp; Pricings'!A:G,7,0),"")</f>
        <v>61.73</v>
      </c>
      <c r="Y2424" s="81">
        <f>IFERROR(VLOOKUP(A2424,'Competitors Links &amp; Pricings'!A:L,8,0),"")</f>
        <v>21.38</v>
      </c>
      <c r="Z2424" s="81">
        <f>IFERROR(VLOOKUP(A2424,'Competitors Links &amp; Pricings'!A:L,9,0),"")</f>
        <v>7.81</v>
      </c>
      <c r="AA2424" s="81">
        <f>IFERROR(VLOOKUP(A2424,'Competitors Links &amp; Pricings'!A:L,10,0),"")</f>
        <v>10</v>
      </c>
      <c r="AB2424" s="81">
        <f>IFERROR(VLOOKUP(A2424,'Competitors Links &amp; Pricings'!A:L,11,0),"")</f>
        <v>7.81</v>
      </c>
    </row>
    <row r="2425" spans="1:28" s="92" customFormat="1" ht="12" x14ac:dyDescent="0.25">
      <c r="A2425" s="91" t="s">
        <v>7261</v>
      </c>
      <c r="B2425" s="89">
        <v>486.6</v>
      </c>
      <c r="C2425" s="89">
        <v>613</v>
      </c>
      <c r="D2425" s="106">
        <f t="shared" si="152"/>
        <v>0.20619902120717779</v>
      </c>
      <c r="E2425" s="90">
        <f t="shared" si="149"/>
        <v>0</v>
      </c>
      <c r="F2425" s="90">
        <f t="shared" si="150"/>
        <v>672.86</v>
      </c>
      <c r="G2425" s="100" t="s">
        <v>34</v>
      </c>
      <c r="H2425" s="101" t="s">
        <v>7262</v>
      </c>
      <c r="I2425" s="101" t="s">
        <v>7263</v>
      </c>
      <c r="J2425" s="101" t="s">
        <v>107</v>
      </c>
      <c r="K2425" s="101"/>
      <c r="L2425" s="101"/>
      <c r="M2425" s="101"/>
      <c r="N2425" s="101"/>
      <c r="O2425" s="100"/>
      <c r="P2425" s="101"/>
      <c r="Q2425" s="101"/>
      <c r="R2425" s="101"/>
      <c r="S2425" s="101"/>
      <c r="T2425" s="101"/>
      <c r="U2425" s="81">
        <f t="shared" si="151"/>
        <v>0</v>
      </c>
      <c r="V2425" s="101">
        <f>IFERROR(VLOOKUP(A2425,'Competitors Links &amp; Pricings'!A:G,3,0),"")</f>
        <v>672.86</v>
      </c>
      <c r="W2425" s="101">
        <f>IFERROR(VLOOKUP(A2425,'Competitors Links &amp; Pricings'!A:G,5,0),"")</f>
        <v>845</v>
      </c>
      <c r="X2425" s="101">
        <f>IFERROR(VLOOKUP(A2425,'Competitors Links &amp; Pricings'!A:G,7,0),"")</f>
        <v>672.86</v>
      </c>
      <c r="Y2425" s="101">
        <f>IFERROR(VLOOKUP(A2425,'Competitors Links &amp; Pricings'!A:L,8,0),"")</f>
        <v>5</v>
      </c>
      <c r="Z2425" s="101">
        <f>IFERROR(VLOOKUP(A2425,'Competitors Links &amp; Pricings'!A:L,9,0),"")</f>
        <v>8.4</v>
      </c>
      <c r="AA2425" s="101">
        <f>IFERROR(VLOOKUP(A2425,'Competitors Links &amp; Pricings'!A:L,10,0),"")</f>
        <v>1.25</v>
      </c>
      <c r="AB2425" s="101">
        <f>IFERROR(VLOOKUP(A2425,'Competitors Links &amp; Pricings'!A:L,11,0),"")</f>
        <v>1.8</v>
      </c>
    </row>
    <row r="2426" spans="1:28" s="83" customFormat="1" ht="12" x14ac:dyDescent="0.25">
      <c r="A2426" s="81" t="s">
        <v>7264</v>
      </c>
      <c r="B2426" s="89">
        <v>8.56</v>
      </c>
      <c r="C2426" s="89">
        <v>10.4</v>
      </c>
      <c r="D2426" s="106">
        <f t="shared" si="152"/>
        <v>0.17692307692307691</v>
      </c>
      <c r="E2426" s="90">
        <f t="shared" si="149"/>
        <v>0</v>
      </c>
      <c r="F2426" s="90">
        <f t="shared" si="150"/>
        <v>9.1199999999999992</v>
      </c>
      <c r="G2426" s="82" t="s">
        <v>34</v>
      </c>
      <c r="H2426" s="81" t="s">
        <v>7265</v>
      </c>
      <c r="I2426" s="81" t="s">
        <v>7266</v>
      </c>
      <c r="J2426" s="81" t="s">
        <v>169</v>
      </c>
      <c r="K2426" s="81"/>
      <c r="L2426" s="81"/>
      <c r="M2426" s="81"/>
      <c r="N2426" s="81"/>
      <c r="O2426" s="82"/>
      <c r="P2426" s="81"/>
      <c r="Q2426" s="81"/>
      <c r="R2426" s="81"/>
      <c r="S2426" s="81"/>
      <c r="T2426" s="81"/>
      <c r="U2426" s="81">
        <f t="shared" si="151"/>
        <v>0</v>
      </c>
      <c r="V2426" s="81">
        <f>IFERROR(VLOOKUP(A2426,'Competitors Links &amp; Pricings'!A:G,3,0),"")</f>
        <v>11.31</v>
      </c>
      <c r="W2426" s="81">
        <f>IFERROR(VLOOKUP(A2426,'Competitors Links &amp; Pricings'!A:G,5,0),"")</f>
        <v>10.42</v>
      </c>
      <c r="X2426" s="81">
        <f>IFERROR(VLOOKUP(A2426,'Competitors Links &amp; Pricings'!A:G,7,0),"")</f>
        <v>9.1199999999999992</v>
      </c>
      <c r="Y2426" s="81">
        <f>IFERROR(VLOOKUP(A2426,'Competitors Links &amp; Pricings'!A:L,8,0),"")</f>
        <v>12</v>
      </c>
      <c r="Z2426" s="81">
        <f>IFERROR(VLOOKUP(A2426,'Competitors Links &amp; Pricings'!A:L,9,0),"")</f>
        <v>8</v>
      </c>
      <c r="AA2426" s="81">
        <f>IFERROR(VLOOKUP(A2426,'Competitors Links &amp; Pricings'!A:L,10,0),"")</f>
        <v>0.6</v>
      </c>
      <c r="AB2426" s="81">
        <f>IFERROR(VLOOKUP(A2426,'Competitors Links &amp; Pricings'!A:L,11,0),"")</f>
        <v>2.74</v>
      </c>
    </row>
    <row r="2427" spans="1:28" s="83" customFormat="1" ht="12" x14ac:dyDescent="0.25">
      <c r="A2427" s="81" t="s">
        <v>7267</v>
      </c>
      <c r="B2427" s="89">
        <v>47.86</v>
      </c>
      <c r="C2427" s="89">
        <v>58.3</v>
      </c>
      <c r="D2427" s="106">
        <f t="shared" si="152"/>
        <v>0.17907375643224696</v>
      </c>
      <c r="E2427" s="90">
        <f t="shared" si="149"/>
        <v>0</v>
      </c>
      <c r="F2427" s="90">
        <f t="shared" si="150"/>
        <v>55.04</v>
      </c>
      <c r="G2427" s="82" t="s">
        <v>34</v>
      </c>
      <c r="H2427" s="81" t="s">
        <v>14675</v>
      </c>
      <c r="I2427" s="81" t="s">
        <v>7268</v>
      </c>
      <c r="J2427" s="81" t="s">
        <v>5588</v>
      </c>
      <c r="K2427" s="81"/>
      <c r="L2427" s="81"/>
      <c r="M2427" s="81"/>
      <c r="N2427" s="81"/>
      <c r="O2427" s="82"/>
      <c r="P2427" s="81"/>
      <c r="Q2427" s="81"/>
      <c r="R2427" s="81"/>
      <c r="S2427" s="81"/>
      <c r="T2427" s="81"/>
      <c r="U2427" s="81">
        <f t="shared" si="151"/>
        <v>0</v>
      </c>
      <c r="V2427" s="81">
        <f>IFERROR(VLOOKUP(A2427,'Competitors Links &amp; Pricings'!A:G,3,0),"")</f>
        <v>63.21</v>
      </c>
      <c r="W2427" s="81">
        <f>IFERROR(VLOOKUP(A2427,'Competitors Links &amp; Pricings'!A:G,5,0),"")</f>
        <v>55.04</v>
      </c>
      <c r="X2427" s="81">
        <f>IFERROR(VLOOKUP(A2427,'Competitors Links &amp; Pricings'!A:G,7,0),"")</f>
        <v>74</v>
      </c>
      <c r="Y2427" s="81">
        <f>IFERROR(VLOOKUP(A2427,'Competitors Links &amp; Pricings'!A:L,8,0),"")</f>
        <v>1.5</v>
      </c>
      <c r="Z2427" s="81">
        <f>IFERROR(VLOOKUP(A2427,'Competitors Links &amp; Pricings'!A:L,9,0),"")</f>
        <v>172</v>
      </c>
      <c r="AA2427" s="81">
        <f>IFERROR(VLOOKUP(A2427,'Competitors Links &amp; Pricings'!A:L,10,0),"")</f>
        <v>9</v>
      </c>
      <c r="AB2427" s="81">
        <f>IFERROR(VLOOKUP(A2427,'Competitors Links &amp; Pricings'!A:L,11,0),"")</f>
        <v>2</v>
      </c>
    </row>
    <row r="2428" spans="1:28" s="83" customFormat="1" ht="12" x14ac:dyDescent="0.25">
      <c r="A2428" s="81" t="s">
        <v>7269</v>
      </c>
      <c r="B2428" s="89">
        <v>673.11</v>
      </c>
      <c r="C2428" s="89">
        <v>834.66</v>
      </c>
      <c r="D2428" s="106">
        <f t="shared" si="152"/>
        <v>0.19355186543023503</v>
      </c>
      <c r="E2428" s="90">
        <f t="shared" si="149"/>
        <v>0</v>
      </c>
      <c r="F2428" s="90">
        <f t="shared" si="150"/>
        <v>719.97</v>
      </c>
      <c r="G2428" s="82" t="s">
        <v>50</v>
      </c>
      <c r="H2428" s="81" t="s">
        <v>18127</v>
      </c>
      <c r="I2428" s="81" t="s">
        <v>7270</v>
      </c>
      <c r="J2428" s="81" t="s">
        <v>251</v>
      </c>
      <c r="K2428" s="81"/>
      <c r="L2428" s="81"/>
      <c r="M2428" s="81"/>
      <c r="N2428" s="81"/>
      <c r="O2428" s="82"/>
      <c r="P2428" s="81"/>
      <c r="Q2428" s="81"/>
      <c r="R2428" s="81"/>
      <c r="S2428" s="81"/>
      <c r="T2428" s="81"/>
      <c r="U2428" s="81">
        <f t="shared" si="151"/>
        <v>0</v>
      </c>
      <c r="V2428" s="81">
        <f>IFERROR(VLOOKUP(A2428,'Competitors Links &amp; Pricings'!A:G,3,0),"")</f>
        <v>883.99</v>
      </c>
      <c r="W2428" s="81">
        <f>IFERROR(VLOOKUP(A2428,'Competitors Links &amp; Pricings'!A:G,5,0),"")</f>
        <v>898.29</v>
      </c>
      <c r="X2428" s="81">
        <f>IFERROR(VLOOKUP(A2428,'Competitors Links &amp; Pricings'!A:G,7,0),"")</f>
        <v>719.97</v>
      </c>
      <c r="Y2428" s="81">
        <f>IFERROR(VLOOKUP(A2428,'Competitors Links &amp; Pricings'!A:L,8,0),"")</f>
        <v>1.26</v>
      </c>
      <c r="Z2428" s="81">
        <f>IFERROR(VLOOKUP(A2428,'Competitors Links &amp; Pricings'!A:L,9,0),"")</f>
        <v>3.08</v>
      </c>
      <c r="AA2428" s="81">
        <f>IFERROR(VLOOKUP(A2428,'Competitors Links &amp; Pricings'!A:L,10,0),"")</f>
        <v>0.5</v>
      </c>
      <c r="AB2428" s="81">
        <f>IFERROR(VLOOKUP(A2428,'Competitors Links &amp; Pricings'!A:L,11,0),"")</f>
        <v>0.55000000000000004</v>
      </c>
    </row>
    <row r="2429" spans="1:28" s="83" customFormat="1" ht="12" x14ac:dyDescent="0.25">
      <c r="A2429" s="81" t="s">
        <v>7271</v>
      </c>
      <c r="B2429" s="89">
        <v>22.46</v>
      </c>
      <c r="C2429" s="89">
        <v>28.43</v>
      </c>
      <c r="D2429" s="106">
        <f t="shared" si="152"/>
        <v>0.20998944776644385</v>
      </c>
      <c r="E2429" s="90">
        <f t="shared" si="149"/>
        <v>0</v>
      </c>
      <c r="F2429" s="90">
        <f t="shared" si="150"/>
        <v>31.27</v>
      </c>
      <c r="G2429" s="82" t="s">
        <v>50</v>
      </c>
      <c r="H2429" s="81" t="s">
        <v>4876</v>
      </c>
      <c r="I2429" s="81" t="s">
        <v>7272</v>
      </c>
      <c r="J2429" s="81" t="s">
        <v>169</v>
      </c>
      <c r="K2429" s="81"/>
      <c r="L2429" s="81"/>
      <c r="M2429" s="81"/>
      <c r="N2429" s="81"/>
      <c r="O2429" s="82"/>
      <c r="P2429" s="81"/>
      <c r="Q2429" s="81"/>
      <c r="R2429" s="81"/>
      <c r="S2429" s="81"/>
      <c r="T2429" s="81"/>
      <c r="U2429" s="81">
        <f t="shared" si="151"/>
        <v>0</v>
      </c>
      <c r="V2429" s="81">
        <f>IFERROR(VLOOKUP(A2429,'Competitors Links &amp; Pricings'!A:G,3,0),"")</f>
        <v>35.94</v>
      </c>
      <c r="W2429" s="81">
        <f>IFERROR(VLOOKUP(A2429,'Competitors Links &amp; Pricings'!A:G,5,0),"")</f>
        <v>31.27</v>
      </c>
      <c r="X2429" s="81">
        <f>IFERROR(VLOOKUP(A2429,'Competitors Links &amp; Pricings'!A:G,7,0),"")</f>
        <v>35</v>
      </c>
      <c r="Y2429" s="81">
        <f>IFERROR(VLOOKUP(A2429,'Competitors Links &amp; Pricings'!A:L,8,0),"")</f>
        <v>12</v>
      </c>
      <c r="Z2429" s="81">
        <f>IFERROR(VLOOKUP(A2429,'Competitors Links &amp; Pricings'!A:L,9,0),"")</f>
        <v>12</v>
      </c>
      <c r="AA2429" s="81">
        <f>IFERROR(VLOOKUP(A2429,'Competitors Links &amp; Pricings'!A:L,10,0),"")</f>
        <v>1</v>
      </c>
      <c r="AB2429" s="81">
        <f>IFERROR(VLOOKUP(A2429,'Competitors Links &amp; Pricings'!A:L,11,0),"")</f>
        <v>3</v>
      </c>
    </row>
    <row r="2430" spans="1:28" s="83" customFormat="1" ht="12" x14ac:dyDescent="0.25">
      <c r="A2430" s="81" t="s">
        <v>7273</v>
      </c>
      <c r="B2430" s="89">
        <v>142</v>
      </c>
      <c r="C2430" s="89">
        <v>176.08</v>
      </c>
      <c r="D2430" s="106">
        <f t="shared" si="152"/>
        <v>0.19354838709677424</v>
      </c>
      <c r="E2430" s="90">
        <f t="shared" si="149"/>
        <v>0</v>
      </c>
      <c r="F2430" s="90">
        <f t="shared" si="150"/>
        <v>181</v>
      </c>
      <c r="G2430" s="82" t="s">
        <v>34</v>
      </c>
      <c r="H2430" s="81" t="s">
        <v>18165</v>
      </c>
      <c r="I2430" s="81" t="s">
        <v>7274</v>
      </c>
      <c r="J2430" s="81" t="s">
        <v>1523</v>
      </c>
      <c r="K2430" s="81"/>
      <c r="L2430" s="81"/>
      <c r="M2430" s="81"/>
      <c r="N2430" s="81"/>
      <c r="O2430" s="82"/>
      <c r="P2430" s="81"/>
      <c r="Q2430" s="81"/>
      <c r="R2430" s="81"/>
      <c r="S2430" s="81"/>
      <c r="T2430" s="81"/>
      <c r="U2430" s="81">
        <f t="shared" si="151"/>
        <v>0</v>
      </c>
      <c r="V2430" s="81">
        <f>IFERROR(VLOOKUP(A2430,'Competitors Links &amp; Pricings'!A:G,3,0),"")</f>
        <v>181</v>
      </c>
      <c r="W2430" s="81">
        <f>IFERROR(VLOOKUP(A2430,'Competitors Links &amp; Pricings'!A:G,5,0),"")</f>
        <v>199.85</v>
      </c>
      <c r="X2430" s="81">
        <f>IFERROR(VLOOKUP(A2430,'Competitors Links &amp; Pricings'!A:G,7,0),"")</f>
        <v>185</v>
      </c>
      <c r="Y2430" s="81">
        <f>IFERROR(VLOOKUP(A2430,'Competitors Links &amp; Pricings'!A:L,8,0),"")</f>
        <v>6</v>
      </c>
      <c r="Z2430" s="81">
        <f>IFERROR(VLOOKUP(A2430,'Competitors Links &amp; Pricings'!A:L,9,0),"")</f>
        <v>9</v>
      </c>
      <c r="AA2430" s="81">
        <f>IFERROR(VLOOKUP(A2430,'Competitors Links &amp; Pricings'!A:L,10,0),"")</f>
        <v>1</v>
      </c>
      <c r="AB2430" s="81">
        <f>IFERROR(VLOOKUP(A2430,'Competitors Links &amp; Pricings'!A:L,11,0),"")</f>
        <v>2</v>
      </c>
    </row>
    <row r="2431" spans="1:28" s="83" customFormat="1" ht="12" x14ac:dyDescent="0.25">
      <c r="A2431" s="81" t="s">
        <v>7275</v>
      </c>
      <c r="B2431" s="89">
        <v>357.73</v>
      </c>
      <c r="C2431" s="89">
        <v>418.33</v>
      </c>
      <c r="D2431" s="106">
        <f t="shared" si="152"/>
        <v>0.14486171204551423</v>
      </c>
      <c r="E2431" s="90">
        <f t="shared" si="149"/>
        <v>0</v>
      </c>
      <c r="F2431" s="90">
        <f t="shared" si="150"/>
        <v>406</v>
      </c>
      <c r="G2431" s="82" t="s">
        <v>34</v>
      </c>
      <c r="H2431" s="81" t="s">
        <v>7276</v>
      </c>
      <c r="I2431" s="81" t="s">
        <v>7277</v>
      </c>
      <c r="J2431" s="81" t="s">
        <v>107</v>
      </c>
      <c r="K2431" s="81"/>
      <c r="L2431" s="81"/>
      <c r="M2431" s="81"/>
      <c r="N2431" s="81"/>
      <c r="O2431" s="82"/>
      <c r="P2431" s="81"/>
      <c r="Q2431" s="81"/>
      <c r="R2431" s="81"/>
      <c r="S2431" s="81"/>
      <c r="T2431" s="81"/>
      <c r="U2431" s="81">
        <f t="shared" si="151"/>
        <v>0</v>
      </c>
      <c r="V2431" s="81">
        <f>IFERROR(VLOOKUP(A2431,'Competitors Links &amp; Pricings'!A:G,3,0),"")</f>
        <v>477.82</v>
      </c>
      <c r="W2431" s="81">
        <f>IFERROR(VLOOKUP(A2431,'Competitors Links &amp; Pricings'!A:G,5,0),"")</f>
        <v>410.5</v>
      </c>
      <c r="X2431" s="81">
        <f>IFERROR(VLOOKUP(A2431,'Competitors Links &amp; Pricings'!A:G,7,0),"")</f>
        <v>406</v>
      </c>
      <c r="Y2431" s="81">
        <f>IFERROR(VLOOKUP(A2431,'Competitors Links &amp; Pricings'!A:L,8,0),"")</f>
        <v>2.4</v>
      </c>
      <c r="Z2431" s="81">
        <f>IFERROR(VLOOKUP(A2431,'Competitors Links &amp; Pricings'!A:L,9,0),"")</f>
        <v>5.4</v>
      </c>
      <c r="AA2431" s="81">
        <f>IFERROR(VLOOKUP(A2431,'Competitors Links &amp; Pricings'!A:L,10,0),"")</f>
        <v>0.67</v>
      </c>
      <c r="AB2431" s="81">
        <f>IFERROR(VLOOKUP(A2431,'Competitors Links &amp; Pricings'!A:L,11,0),"")</f>
        <v>1.1000000000000001</v>
      </c>
    </row>
    <row r="2432" spans="1:28" s="83" customFormat="1" ht="12" x14ac:dyDescent="0.25">
      <c r="A2432" s="81" t="s">
        <v>7278</v>
      </c>
      <c r="B2432" s="89">
        <v>12.48</v>
      </c>
      <c r="C2432" s="89">
        <v>15.65</v>
      </c>
      <c r="D2432" s="106">
        <f t="shared" si="152"/>
        <v>0.20255591054313099</v>
      </c>
      <c r="E2432" s="90">
        <f t="shared" si="149"/>
        <v>0</v>
      </c>
      <c r="F2432" s="90">
        <f t="shared" si="150"/>
        <v>13.96</v>
      </c>
      <c r="G2432" s="82" t="s">
        <v>60</v>
      </c>
      <c r="H2432" s="81" t="s">
        <v>7279</v>
      </c>
      <c r="I2432" s="81" t="s">
        <v>7280</v>
      </c>
      <c r="J2432" s="81" t="s">
        <v>169</v>
      </c>
      <c r="K2432" s="81"/>
      <c r="L2432" s="81"/>
      <c r="M2432" s="81"/>
      <c r="N2432" s="81"/>
      <c r="O2432" s="82"/>
      <c r="P2432" s="81"/>
      <c r="Q2432" s="81"/>
      <c r="R2432" s="81"/>
      <c r="S2432" s="81"/>
      <c r="T2432" s="81"/>
      <c r="U2432" s="81">
        <f t="shared" si="151"/>
        <v>0</v>
      </c>
      <c r="V2432" s="81">
        <f>IFERROR(VLOOKUP(A2432,'Competitors Links &amp; Pricings'!A:G,3,0),"")</f>
        <v>16.2</v>
      </c>
      <c r="W2432" s="81">
        <f>IFERROR(VLOOKUP(A2432,'Competitors Links &amp; Pricings'!A:G,5,0),"")</f>
        <v>13.96</v>
      </c>
      <c r="X2432" s="81">
        <f>IFERROR(VLOOKUP(A2432,'Competitors Links &amp; Pricings'!A:G,7,0),"")</f>
        <v>16.64</v>
      </c>
      <c r="Y2432" s="81">
        <f>IFERROR(VLOOKUP(A2432,'Competitors Links &amp; Pricings'!A:L,8,0),"")</f>
        <v>0.3</v>
      </c>
      <c r="Z2432" s="81">
        <f>IFERROR(VLOOKUP(A2432,'Competitors Links &amp; Pricings'!A:L,9,0),"")</f>
        <v>0.8</v>
      </c>
      <c r="AA2432" s="81">
        <f>IFERROR(VLOOKUP(A2432,'Competitors Links &amp; Pricings'!A:L,10,0),"")</f>
        <v>0.6</v>
      </c>
      <c r="AB2432" s="81">
        <f>IFERROR(VLOOKUP(A2432,'Competitors Links &amp; Pricings'!A:L,11,0),"")</f>
        <v>0.8</v>
      </c>
    </row>
    <row r="2433" spans="1:28" s="83" customFormat="1" ht="12" x14ac:dyDescent="0.25">
      <c r="A2433" s="81" t="s">
        <v>7281</v>
      </c>
      <c r="B2433" s="89">
        <v>107.95</v>
      </c>
      <c r="C2433" s="89">
        <v>132.05000000000001</v>
      </c>
      <c r="D2433" s="106">
        <f t="shared" si="152"/>
        <v>0.18250662627792508</v>
      </c>
      <c r="E2433" s="90">
        <f t="shared" si="149"/>
        <v>0</v>
      </c>
      <c r="F2433" s="90">
        <f t="shared" si="150"/>
        <v>132</v>
      </c>
      <c r="G2433" s="82" t="s">
        <v>34</v>
      </c>
      <c r="H2433" s="81" t="s">
        <v>7282</v>
      </c>
      <c r="I2433" s="81" t="s">
        <v>7283</v>
      </c>
      <c r="J2433" s="81" t="s">
        <v>107</v>
      </c>
      <c r="K2433" s="81"/>
      <c r="L2433" s="81"/>
      <c r="M2433" s="81"/>
      <c r="N2433" s="81"/>
      <c r="O2433" s="82"/>
      <c r="P2433" s="81"/>
      <c r="Q2433" s="81"/>
      <c r="R2433" s="81"/>
      <c r="S2433" s="81"/>
      <c r="T2433" s="81"/>
      <c r="U2433" s="81">
        <f t="shared" si="151"/>
        <v>0</v>
      </c>
      <c r="V2433" s="81">
        <f>IFERROR(VLOOKUP(A2433,'Competitors Links &amp; Pricings'!A:G,3,0),"")</f>
        <v>132</v>
      </c>
      <c r="W2433" s="81">
        <f>IFERROR(VLOOKUP(A2433,'Competitors Links &amp; Pricings'!A:G,5,0),"")</f>
        <v>161.07</v>
      </c>
      <c r="X2433" s="81">
        <f>IFERROR(VLOOKUP(A2433,'Competitors Links &amp; Pricings'!A:G,7,0),"")</f>
        <v>159.99</v>
      </c>
      <c r="Y2433" s="81">
        <f>IFERROR(VLOOKUP(A2433,'Competitors Links &amp; Pricings'!A:L,8,0),"")</f>
        <v>1.26</v>
      </c>
      <c r="Z2433" s="81">
        <f>IFERROR(VLOOKUP(A2433,'Competitors Links &amp; Pricings'!A:L,9,0),"")</f>
        <v>3.14</v>
      </c>
      <c r="AA2433" s="81">
        <f>IFERROR(VLOOKUP(A2433,'Competitors Links &amp; Pricings'!A:L,10,0),"")</f>
        <v>0.36</v>
      </c>
      <c r="AB2433" s="81">
        <f>IFERROR(VLOOKUP(A2433,'Competitors Links &amp; Pricings'!A:L,11,0),"")</f>
        <v>0.08</v>
      </c>
    </row>
    <row r="2434" spans="1:28" s="92" customFormat="1" ht="12" x14ac:dyDescent="0.25">
      <c r="A2434" s="91" t="s">
        <v>7284</v>
      </c>
      <c r="B2434" s="89">
        <v>333.22</v>
      </c>
      <c r="C2434" s="89">
        <v>430.3</v>
      </c>
      <c r="D2434" s="106">
        <f t="shared" si="152"/>
        <v>0.22561003950732042</v>
      </c>
      <c r="E2434" s="90">
        <f t="shared" ref="E2434:E2497" si="153">MIN(K2434:T2434)</f>
        <v>0</v>
      </c>
      <c r="F2434" s="90">
        <f t="shared" ref="F2434:F2497" si="154">MIN(V2434:X2434)</f>
        <v>455</v>
      </c>
      <c r="G2434" s="100" t="s">
        <v>527</v>
      </c>
      <c r="H2434" s="101" t="s">
        <v>7285</v>
      </c>
      <c r="I2434" s="101" t="s">
        <v>7286</v>
      </c>
      <c r="J2434" s="101" t="s">
        <v>251</v>
      </c>
      <c r="K2434" s="101"/>
      <c r="L2434" s="101"/>
      <c r="M2434" s="101"/>
      <c r="N2434" s="101"/>
      <c r="O2434" s="100"/>
      <c r="P2434" s="101"/>
      <c r="Q2434" s="101"/>
      <c r="R2434" s="101"/>
      <c r="S2434" s="101"/>
      <c r="T2434" s="101"/>
      <c r="U2434" s="81">
        <f t="shared" si="151"/>
        <v>0</v>
      </c>
      <c r="V2434" s="101">
        <f>IFERROR(VLOOKUP(A2434,'Competitors Links &amp; Pricings'!A:G,3,0),"")</f>
        <v>460.8</v>
      </c>
      <c r="W2434" s="101">
        <f>IFERROR(VLOOKUP(A2434,'Competitors Links &amp; Pricings'!A:G,5,0),"")</f>
        <v>460.8</v>
      </c>
      <c r="X2434" s="101">
        <f>IFERROR(VLOOKUP(A2434,'Competitors Links &amp; Pricings'!A:G,7,0),"")</f>
        <v>455</v>
      </c>
      <c r="Y2434" s="101">
        <f>IFERROR(VLOOKUP(A2434,'Competitors Links &amp; Pricings'!A:L,8,0),"")</f>
        <v>1.27</v>
      </c>
      <c r="Z2434" s="101">
        <f>IFERROR(VLOOKUP(A2434,'Competitors Links &amp; Pricings'!A:L,9,0),"")</f>
        <v>3.07</v>
      </c>
      <c r="AA2434" s="101">
        <f>IFERROR(VLOOKUP(A2434,'Competitors Links &amp; Pricings'!A:L,10,0),"")</f>
        <v>0.5</v>
      </c>
      <c r="AB2434" s="101">
        <f>IFERROR(VLOOKUP(A2434,'Competitors Links &amp; Pricings'!A:L,11,0),"")</f>
        <v>0.55000000000000004</v>
      </c>
    </row>
    <row r="2435" spans="1:28" s="83" customFormat="1" ht="12" x14ac:dyDescent="0.25">
      <c r="A2435" s="81" t="s">
        <v>7287</v>
      </c>
      <c r="B2435" s="89">
        <v>1367.99</v>
      </c>
      <c r="C2435" s="89">
        <v>1668</v>
      </c>
      <c r="D2435" s="106">
        <f t="shared" si="152"/>
        <v>0.17986211031175059</v>
      </c>
      <c r="E2435" s="90">
        <f t="shared" si="153"/>
        <v>0</v>
      </c>
      <c r="F2435" s="90">
        <f t="shared" si="154"/>
        <v>850</v>
      </c>
      <c r="G2435" s="82" t="s">
        <v>34</v>
      </c>
      <c r="H2435" s="81" t="s">
        <v>25886</v>
      </c>
      <c r="I2435" s="81" t="s">
        <v>7288</v>
      </c>
      <c r="J2435" s="81" t="s">
        <v>251</v>
      </c>
      <c r="K2435" s="81"/>
      <c r="L2435" s="81"/>
      <c r="M2435" s="81"/>
      <c r="N2435" s="81"/>
      <c r="O2435" s="82"/>
      <c r="P2435" s="81"/>
      <c r="Q2435" s="81"/>
      <c r="R2435" s="81"/>
      <c r="S2435" s="81"/>
      <c r="T2435" s="81"/>
      <c r="U2435" s="81">
        <f t="shared" ref="U2435:U2498" si="155">COUNTIF(K2435:T2435,"&gt;0")</f>
        <v>0</v>
      </c>
      <c r="V2435" s="81">
        <f>IFERROR(VLOOKUP(A2435,'Competitors Links &amp; Pricings'!A:G,3,0),"")</f>
        <v>883.99</v>
      </c>
      <c r="W2435" s="81">
        <f>IFERROR(VLOOKUP(A2435,'Competitors Links &amp; Pricings'!A:G,5,0),"")</f>
        <v>869</v>
      </c>
      <c r="X2435" s="81">
        <f>IFERROR(VLOOKUP(A2435,'Competitors Links &amp; Pricings'!A:G,7,0),"")</f>
        <v>850</v>
      </c>
      <c r="Y2435" s="81">
        <f>IFERROR(VLOOKUP(A2435,'Competitors Links &amp; Pricings'!A:L,8,0),"")</f>
        <v>6</v>
      </c>
      <c r="Z2435" s="81">
        <f>IFERROR(VLOOKUP(A2435,'Competitors Links &amp; Pricings'!A:L,9,0),"")</f>
        <v>12</v>
      </c>
      <c r="AA2435" s="81">
        <f>IFERROR(VLOOKUP(A2435,'Competitors Links &amp; Pricings'!A:L,10,0),"")</f>
        <v>0.5</v>
      </c>
      <c r="AB2435" s="81">
        <f>IFERROR(VLOOKUP(A2435,'Competitors Links &amp; Pricings'!A:L,11,0),"")</f>
        <v>3</v>
      </c>
    </row>
    <row r="2436" spans="1:28" s="83" customFormat="1" ht="12" x14ac:dyDescent="0.25">
      <c r="A2436" s="81" t="s">
        <v>7289</v>
      </c>
      <c r="B2436" s="89">
        <v>47.21</v>
      </c>
      <c r="C2436" s="89">
        <v>55.65</v>
      </c>
      <c r="D2436" s="106">
        <f t="shared" si="152"/>
        <v>0.1516621743036837</v>
      </c>
      <c r="E2436" s="90">
        <f t="shared" si="153"/>
        <v>0</v>
      </c>
      <c r="F2436" s="90">
        <f t="shared" si="154"/>
        <v>50.41</v>
      </c>
      <c r="G2436" s="82" t="s">
        <v>60</v>
      </c>
      <c r="H2436" s="81" t="s">
        <v>7290</v>
      </c>
      <c r="I2436" s="81" t="s">
        <v>7291</v>
      </c>
      <c r="J2436" s="81" t="s">
        <v>169</v>
      </c>
      <c r="K2436" s="81"/>
      <c r="L2436" s="81"/>
      <c r="M2436" s="81"/>
      <c r="N2436" s="81"/>
      <c r="O2436" s="82"/>
      <c r="P2436" s="81"/>
      <c r="Q2436" s="81"/>
      <c r="R2436" s="81"/>
      <c r="S2436" s="81"/>
      <c r="T2436" s="81"/>
      <c r="U2436" s="81">
        <f t="shared" si="155"/>
        <v>0</v>
      </c>
      <c r="V2436" s="81">
        <f>IFERROR(VLOOKUP(A2436,'Competitors Links &amp; Pricings'!A:G,3,0),"")</f>
        <v>61.4</v>
      </c>
      <c r="W2436" s="81">
        <f>IFERROR(VLOOKUP(A2436,'Competitors Links &amp; Pricings'!A:G,5,0),"")</f>
        <v>50.41</v>
      </c>
      <c r="X2436" s="81">
        <f>IFERROR(VLOOKUP(A2436,'Competitors Links &amp; Pricings'!A:G,7,0),"")</f>
        <v>50.65</v>
      </c>
      <c r="Y2436" s="81">
        <f>IFERROR(VLOOKUP(A2436,'Competitors Links &amp; Pricings'!A:L,8,0),"")</f>
        <v>2</v>
      </c>
      <c r="Z2436" s="81">
        <f>IFERROR(VLOOKUP(A2436,'Competitors Links &amp; Pricings'!A:L,9,0),"")</f>
        <v>8</v>
      </c>
      <c r="AA2436" s="81">
        <f>IFERROR(VLOOKUP(A2436,'Competitors Links &amp; Pricings'!A:L,10,0),"")</f>
        <v>3.7</v>
      </c>
      <c r="AB2436" s="81">
        <f>IFERROR(VLOOKUP(A2436,'Competitors Links &amp; Pricings'!A:L,11,0),"")</f>
        <v>3</v>
      </c>
    </row>
    <row r="2437" spans="1:28" s="83" customFormat="1" ht="12" x14ac:dyDescent="0.25">
      <c r="A2437" s="81" t="s">
        <v>7292</v>
      </c>
      <c r="B2437" s="89">
        <v>598.69000000000005</v>
      </c>
      <c r="C2437" s="89">
        <v>791.35</v>
      </c>
      <c r="D2437" s="106">
        <f t="shared" si="152"/>
        <v>0.24345738295318123</v>
      </c>
      <c r="E2437" s="90">
        <f t="shared" si="153"/>
        <v>0</v>
      </c>
      <c r="F2437" s="90">
        <f t="shared" si="154"/>
        <v>701</v>
      </c>
      <c r="G2437" s="82" t="s">
        <v>34</v>
      </c>
      <c r="H2437" s="81" t="s">
        <v>25887</v>
      </c>
      <c r="I2437" s="81" t="s">
        <v>7293</v>
      </c>
      <c r="J2437" s="81" t="s">
        <v>107</v>
      </c>
      <c r="K2437" s="81"/>
      <c r="L2437" s="81"/>
      <c r="M2437" s="81"/>
      <c r="N2437" s="81"/>
      <c r="O2437" s="82"/>
      <c r="P2437" s="81"/>
      <c r="Q2437" s="81"/>
      <c r="R2437" s="81"/>
      <c r="S2437" s="81"/>
      <c r="T2437" s="81"/>
      <c r="U2437" s="81">
        <f t="shared" si="155"/>
        <v>0</v>
      </c>
      <c r="V2437" s="81">
        <f>IFERROR(VLOOKUP(A2437,'Competitors Links &amp; Pricings'!A:G,3,0),"")</f>
        <v>701</v>
      </c>
      <c r="W2437" s="81">
        <f>IFERROR(VLOOKUP(A2437,'Competitors Links &amp; Pricings'!A:G,5,0),"")</f>
        <v>1295</v>
      </c>
      <c r="X2437" s="81">
        <f>IFERROR(VLOOKUP(A2437,'Competitors Links &amp; Pricings'!A:G,7,0),"")</f>
        <v>1126.1500000000001</v>
      </c>
      <c r="Y2437" s="81">
        <f>IFERROR(VLOOKUP(A2437,'Competitors Links &amp; Pricings'!A:L,8,0),"")</f>
        <v>15.7</v>
      </c>
      <c r="Z2437" s="81">
        <f>IFERROR(VLOOKUP(A2437,'Competitors Links &amp; Pricings'!A:L,9,0),"")</f>
        <v>21.6</v>
      </c>
      <c r="AA2437" s="81">
        <f>IFERROR(VLOOKUP(A2437,'Competitors Links &amp; Pricings'!A:L,10,0),"")</f>
        <v>14.1</v>
      </c>
      <c r="AB2437" s="81">
        <f>IFERROR(VLOOKUP(A2437,'Competitors Links &amp; Pricings'!A:L,11,0),"")</f>
        <v>15.4</v>
      </c>
    </row>
    <row r="2438" spans="1:28" s="83" customFormat="1" ht="12" x14ac:dyDescent="0.25">
      <c r="A2438" s="81" t="s">
        <v>7294</v>
      </c>
      <c r="B2438" s="89">
        <v>32.1</v>
      </c>
      <c r="C2438" s="89">
        <v>39.92</v>
      </c>
      <c r="D2438" s="106">
        <f t="shared" si="152"/>
        <v>0.19589178356713427</v>
      </c>
      <c r="E2438" s="90">
        <f t="shared" si="153"/>
        <v>0</v>
      </c>
      <c r="F2438" s="90">
        <f t="shared" si="154"/>
        <v>34.090000000000003</v>
      </c>
      <c r="G2438" s="82" t="s">
        <v>34</v>
      </c>
      <c r="H2438" s="81" t="s">
        <v>7295</v>
      </c>
      <c r="I2438" s="81" t="s">
        <v>7296</v>
      </c>
      <c r="J2438" s="81" t="s">
        <v>169</v>
      </c>
      <c r="K2438" s="81"/>
      <c r="L2438" s="81"/>
      <c r="M2438" s="81"/>
      <c r="N2438" s="81"/>
      <c r="O2438" s="82"/>
      <c r="P2438" s="81"/>
      <c r="Q2438" s="81"/>
      <c r="R2438" s="81"/>
      <c r="S2438" s="81"/>
      <c r="T2438" s="81"/>
      <c r="U2438" s="81">
        <f t="shared" si="155"/>
        <v>0</v>
      </c>
      <c r="V2438" s="81">
        <f>IFERROR(VLOOKUP(A2438,'Competitors Links &amp; Pricings'!A:G,3,0),"")</f>
        <v>47.2</v>
      </c>
      <c r="W2438" s="81">
        <f>IFERROR(VLOOKUP(A2438,'Competitors Links &amp; Pricings'!A:G,5,0),"")</f>
        <v>38.78</v>
      </c>
      <c r="X2438" s="81">
        <f>IFERROR(VLOOKUP(A2438,'Competitors Links &amp; Pricings'!A:G,7,0),"")</f>
        <v>34.090000000000003</v>
      </c>
      <c r="Y2438" s="81">
        <f>IFERROR(VLOOKUP(A2438,'Competitors Links &amp; Pricings'!A:L,8,0),"")</f>
        <v>5</v>
      </c>
      <c r="Z2438" s="81">
        <f>IFERROR(VLOOKUP(A2438,'Competitors Links &amp; Pricings'!A:L,9,0),"")</f>
        <v>5</v>
      </c>
      <c r="AA2438" s="81">
        <f>IFERROR(VLOOKUP(A2438,'Competitors Links &amp; Pricings'!A:L,10,0),"")</f>
        <v>1</v>
      </c>
      <c r="AB2438" s="81">
        <f>IFERROR(VLOOKUP(A2438,'Competitors Links &amp; Pricings'!A:L,11,0),"")</f>
        <v>3</v>
      </c>
    </row>
    <row r="2439" spans="1:28" s="83" customFormat="1" ht="12" x14ac:dyDescent="0.25">
      <c r="A2439" s="81" t="s">
        <v>7297</v>
      </c>
      <c r="B2439" s="89">
        <v>11.24</v>
      </c>
      <c r="C2439" s="89">
        <v>14.3</v>
      </c>
      <c r="D2439" s="106">
        <f t="shared" si="152"/>
        <v>0.21398601398601402</v>
      </c>
      <c r="E2439" s="90">
        <f t="shared" si="153"/>
        <v>0</v>
      </c>
      <c r="F2439" s="90">
        <f t="shared" si="154"/>
        <v>12.53</v>
      </c>
      <c r="G2439" s="82" t="s">
        <v>34</v>
      </c>
      <c r="H2439" s="81" t="s">
        <v>7298</v>
      </c>
      <c r="I2439" s="81" t="s">
        <v>7299</v>
      </c>
      <c r="J2439" s="81" t="s">
        <v>169</v>
      </c>
      <c r="K2439" s="81"/>
      <c r="L2439" s="81"/>
      <c r="M2439" s="81"/>
      <c r="N2439" s="81"/>
      <c r="O2439" s="82"/>
      <c r="P2439" s="81"/>
      <c r="Q2439" s="81"/>
      <c r="R2439" s="81"/>
      <c r="S2439" s="81"/>
      <c r="T2439" s="81"/>
      <c r="U2439" s="81">
        <f t="shared" si="155"/>
        <v>0</v>
      </c>
      <c r="V2439" s="81">
        <f>IFERROR(VLOOKUP(A2439,'Competitors Links &amp; Pricings'!A:G,3,0),"")</f>
        <v>12.92</v>
      </c>
      <c r="W2439" s="81">
        <f>IFERROR(VLOOKUP(A2439,'Competitors Links &amp; Pricings'!A:G,5,0),"")</f>
        <v>16.13</v>
      </c>
      <c r="X2439" s="81">
        <f>IFERROR(VLOOKUP(A2439,'Competitors Links &amp; Pricings'!A:G,7,0),"")</f>
        <v>12.53</v>
      </c>
      <c r="Y2439" s="81">
        <f>IFERROR(VLOOKUP(A2439,'Competitors Links &amp; Pricings'!A:L,8,0),"")</f>
        <v>9</v>
      </c>
      <c r="Z2439" s="81">
        <f>IFERROR(VLOOKUP(A2439,'Competitors Links &amp; Pricings'!A:L,9,0),"")</f>
        <v>12</v>
      </c>
      <c r="AA2439" s="81">
        <f>IFERROR(VLOOKUP(A2439,'Competitors Links &amp; Pricings'!A:L,10,0),"")</f>
        <v>0.3</v>
      </c>
      <c r="AB2439" s="81">
        <f>IFERROR(VLOOKUP(A2439,'Competitors Links &amp; Pricings'!A:L,11,0),"")</f>
        <v>1</v>
      </c>
    </row>
    <row r="2440" spans="1:28" s="83" customFormat="1" ht="12" x14ac:dyDescent="0.25">
      <c r="A2440" s="81" t="s">
        <v>7300</v>
      </c>
      <c r="B2440" s="89">
        <v>144.18</v>
      </c>
      <c r="C2440" s="89">
        <v>171.61</v>
      </c>
      <c r="D2440" s="106">
        <f t="shared" si="152"/>
        <v>0.15983917021152616</v>
      </c>
      <c r="E2440" s="90">
        <f t="shared" si="153"/>
        <v>0</v>
      </c>
      <c r="F2440" s="90">
        <f t="shared" si="154"/>
        <v>175</v>
      </c>
      <c r="G2440" s="82" t="s">
        <v>34</v>
      </c>
      <c r="H2440" s="81" t="s">
        <v>7301</v>
      </c>
      <c r="I2440" s="81" t="s">
        <v>7302</v>
      </c>
      <c r="J2440" s="81" t="s">
        <v>251</v>
      </c>
      <c r="K2440" s="81"/>
      <c r="L2440" s="81"/>
      <c r="M2440" s="81"/>
      <c r="N2440" s="81"/>
      <c r="O2440" s="82"/>
      <c r="P2440" s="81"/>
      <c r="Q2440" s="81"/>
      <c r="R2440" s="81"/>
      <c r="S2440" s="81"/>
      <c r="T2440" s="81"/>
      <c r="U2440" s="81">
        <f t="shared" si="155"/>
        <v>0</v>
      </c>
      <c r="V2440" s="81">
        <f>IFERROR(VLOOKUP(A2440,'Competitors Links &amp; Pricings'!A:G,3,0),"")</f>
        <v>175</v>
      </c>
      <c r="W2440" s="81">
        <f>IFERROR(VLOOKUP(A2440,'Competitors Links &amp; Pricings'!A:G,5,0),"")</f>
        <v>175</v>
      </c>
      <c r="X2440" s="81">
        <f>IFERROR(VLOOKUP(A2440,'Competitors Links &amp; Pricings'!A:G,7,0),"")</f>
        <v>175</v>
      </c>
      <c r="Y2440" s="81">
        <f>IFERROR(VLOOKUP(A2440,'Competitors Links &amp; Pricings'!A:L,8,0),"")</f>
        <v>1.8</v>
      </c>
      <c r="Z2440" s="81">
        <f>IFERROR(VLOOKUP(A2440,'Competitors Links &amp; Pricings'!A:L,9,0),"")</f>
        <v>2.6</v>
      </c>
      <c r="AA2440" s="81">
        <f>IFERROR(VLOOKUP(A2440,'Competitors Links &amp; Pricings'!A:L,10,0),"")</f>
        <v>0.24</v>
      </c>
      <c r="AB2440" s="81">
        <f>IFERROR(VLOOKUP(A2440,'Competitors Links &amp; Pricings'!A:L,11,0),"")</f>
        <v>2.5</v>
      </c>
    </row>
    <row r="2441" spans="1:28" s="83" customFormat="1" ht="12" x14ac:dyDescent="0.25">
      <c r="A2441" s="81" t="s">
        <v>7303</v>
      </c>
      <c r="B2441" s="89">
        <v>12.33</v>
      </c>
      <c r="C2441" s="89">
        <v>14.68</v>
      </c>
      <c r="D2441" s="106">
        <f t="shared" si="152"/>
        <v>0.16008174386920979</v>
      </c>
      <c r="E2441" s="90">
        <f t="shared" si="153"/>
        <v>0</v>
      </c>
      <c r="F2441" s="90">
        <f t="shared" si="154"/>
        <v>14.8</v>
      </c>
      <c r="G2441" s="82" t="s">
        <v>34</v>
      </c>
      <c r="H2441" s="81" t="s">
        <v>7304</v>
      </c>
      <c r="I2441" s="81" t="s">
        <v>7305</v>
      </c>
      <c r="J2441" s="81" t="s">
        <v>169</v>
      </c>
      <c r="K2441" s="81"/>
      <c r="L2441" s="81"/>
      <c r="M2441" s="81"/>
      <c r="N2441" s="81"/>
      <c r="O2441" s="82"/>
      <c r="P2441" s="81"/>
      <c r="Q2441" s="81"/>
      <c r="R2441" s="81"/>
      <c r="S2441" s="81"/>
      <c r="T2441" s="81"/>
      <c r="U2441" s="81">
        <f t="shared" si="155"/>
        <v>0</v>
      </c>
      <c r="V2441" s="81">
        <f>IFERROR(VLOOKUP(A2441,'Competitors Links &amp; Pricings'!A:G,3,0),"")</f>
        <v>16.32</v>
      </c>
      <c r="W2441" s="81">
        <f>IFERROR(VLOOKUP(A2441,'Competitors Links &amp; Pricings'!A:G,5,0),"")</f>
        <v>14.8</v>
      </c>
      <c r="X2441" s="81">
        <f>IFERROR(VLOOKUP(A2441,'Competitors Links &amp; Pricings'!A:G,7,0),"")</f>
        <v>16.940000000000001</v>
      </c>
      <c r="Y2441" s="81">
        <f>IFERROR(VLOOKUP(A2441,'Competitors Links &amp; Pricings'!A:L,8,0),"")</f>
        <v>9</v>
      </c>
      <c r="Z2441" s="81">
        <f>IFERROR(VLOOKUP(A2441,'Competitors Links &amp; Pricings'!A:L,9,0),"")</f>
        <v>12</v>
      </c>
      <c r="AA2441" s="81">
        <f>IFERROR(VLOOKUP(A2441,'Competitors Links &amp; Pricings'!A:L,10,0),"")</f>
        <v>0.1</v>
      </c>
      <c r="AB2441" s="81">
        <f>IFERROR(VLOOKUP(A2441,'Competitors Links &amp; Pricings'!A:L,11,0),"")</f>
        <v>4</v>
      </c>
    </row>
    <row r="2442" spans="1:28" s="83" customFormat="1" ht="12" x14ac:dyDescent="0.25">
      <c r="A2442" s="81" t="s">
        <v>7306</v>
      </c>
      <c r="B2442" s="89">
        <v>44.25</v>
      </c>
      <c r="C2442" s="89">
        <v>57.22</v>
      </c>
      <c r="D2442" s="106">
        <f t="shared" si="152"/>
        <v>0.22666899685424674</v>
      </c>
      <c r="E2442" s="90">
        <f t="shared" si="153"/>
        <v>0</v>
      </c>
      <c r="F2442" s="90">
        <f t="shared" si="154"/>
        <v>62.2</v>
      </c>
      <c r="G2442" s="82" t="s">
        <v>34</v>
      </c>
      <c r="H2442" s="81" t="s">
        <v>7307</v>
      </c>
      <c r="I2442" s="81" t="s">
        <v>7308</v>
      </c>
      <c r="J2442" s="81" t="s">
        <v>169</v>
      </c>
      <c r="K2442" s="81"/>
      <c r="L2442" s="81"/>
      <c r="M2442" s="81"/>
      <c r="N2442" s="81"/>
      <c r="O2442" s="82"/>
      <c r="P2442" s="81"/>
      <c r="Q2442" s="81"/>
      <c r="R2442" s="81"/>
      <c r="S2442" s="81"/>
      <c r="T2442" s="81"/>
      <c r="U2442" s="81">
        <f t="shared" si="155"/>
        <v>0</v>
      </c>
      <c r="V2442" s="81">
        <f>IFERROR(VLOOKUP(A2442,'Competitors Links &amp; Pricings'!A:G,3,0),"")</f>
        <v>62.2</v>
      </c>
      <c r="W2442" s="81">
        <f>IFERROR(VLOOKUP(A2442,'Competitors Links &amp; Pricings'!A:G,5,0),"")</f>
        <v>66.23</v>
      </c>
      <c r="X2442" s="81">
        <f>IFERROR(VLOOKUP(A2442,'Competitors Links &amp; Pricings'!A:G,7,0),"")</f>
        <v>72.540000000000006</v>
      </c>
      <c r="Y2442" s="81">
        <f>IFERROR(VLOOKUP(A2442,'Competitors Links &amp; Pricings'!A:L,8,0),"")</f>
        <v>1</v>
      </c>
      <c r="Z2442" s="81">
        <f>IFERROR(VLOOKUP(A2442,'Competitors Links &amp; Pricings'!A:L,9,0),"")</f>
        <v>168</v>
      </c>
      <c r="AA2442" s="81">
        <f>IFERROR(VLOOKUP(A2442,'Competitors Links &amp; Pricings'!A:L,10,0),"")</f>
        <v>11</v>
      </c>
      <c r="AB2442" s="81">
        <f>IFERROR(VLOOKUP(A2442,'Competitors Links &amp; Pricings'!A:L,11,0),"")</f>
        <v>3</v>
      </c>
    </row>
    <row r="2443" spans="1:28" s="83" customFormat="1" ht="12" x14ac:dyDescent="0.25">
      <c r="A2443" s="81" t="s">
        <v>7309</v>
      </c>
      <c r="B2443" s="89">
        <v>204.55</v>
      </c>
      <c r="C2443" s="89">
        <v>309.7</v>
      </c>
      <c r="D2443" s="106">
        <f t="shared" si="152"/>
        <v>0.33952211817888273</v>
      </c>
      <c r="E2443" s="90">
        <f t="shared" si="153"/>
        <v>0</v>
      </c>
      <c r="F2443" s="90">
        <f t="shared" si="154"/>
        <v>326</v>
      </c>
      <c r="G2443" s="82" t="s">
        <v>34</v>
      </c>
      <c r="H2443" s="81" t="s">
        <v>7310</v>
      </c>
      <c r="I2443" s="81" t="s">
        <v>7311</v>
      </c>
      <c r="J2443" s="81" t="s">
        <v>7044</v>
      </c>
      <c r="K2443" s="81"/>
      <c r="L2443" s="81"/>
      <c r="M2443" s="81"/>
      <c r="N2443" s="81"/>
      <c r="O2443" s="82"/>
      <c r="P2443" s="81"/>
      <c r="Q2443" s="81"/>
      <c r="R2443" s="81"/>
      <c r="S2443" s="81"/>
      <c r="T2443" s="81"/>
      <c r="U2443" s="81">
        <f t="shared" si="155"/>
        <v>0</v>
      </c>
      <c r="V2443" s="81">
        <f>IFERROR(VLOOKUP(A2443,'Competitors Links &amp; Pricings'!A:G,3,0),"")</f>
        <v>326</v>
      </c>
      <c r="W2443" s="81" t="str">
        <f>IFERROR(VLOOKUP(A2443,'Competitors Links &amp; Pricings'!A:G,5,0),"")</f>
        <v xml:space="preserve"> </v>
      </c>
      <c r="X2443" s="81" t="str">
        <f>IFERROR(VLOOKUP(A2443,'Competitors Links &amp; Pricings'!A:G,7,0),"")</f>
        <v xml:space="preserve"> </v>
      </c>
      <c r="Y2443" s="81">
        <f>IFERROR(VLOOKUP(A2443,'Competitors Links &amp; Pricings'!A:L,8,0),"")</f>
        <v>1.1399999999999999</v>
      </c>
      <c r="Z2443" s="81">
        <f>IFERROR(VLOOKUP(A2443,'Competitors Links &amp; Pricings'!A:L,9,0),"")</f>
        <v>7.87</v>
      </c>
      <c r="AA2443" s="81">
        <f>IFERROR(VLOOKUP(A2443,'Competitors Links &amp; Pricings'!A:L,10,0),"")</f>
        <v>0.2</v>
      </c>
      <c r="AB2443" s="81">
        <f>IFERROR(VLOOKUP(A2443,'Competitors Links &amp; Pricings'!A:L,11,0),"")</f>
        <v>3.98</v>
      </c>
    </row>
    <row r="2444" spans="1:28" s="83" customFormat="1" ht="12" x14ac:dyDescent="0.25">
      <c r="A2444" s="81" t="s">
        <v>7312</v>
      </c>
      <c r="B2444" s="89">
        <v>85.18</v>
      </c>
      <c r="C2444" s="89">
        <v>105.47</v>
      </c>
      <c r="D2444" s="106">
        <f t="shared" si="152"/>
        <v>0.19237697923580158</v>
      </c>
      <c r="E2444" s="90">
        <f t="shared" si="153"/>
        <v>0</v>
      </c>
      <c r="F2444" s="90">
        <f t="shared" si="154"/>
        <v>104.8</v>
      </c>
      <c r="G2444" s="82" t="s">
        <v>34</v>
      </c>
      <c r="H2444" s="81" t="s">
        <v>7313</v>
      </c>
      <c r="I2444" s="81" t="s">
        <v>7314</v>
      </c>
      <c r="J2444" s="81" t="s">
        <v>169</v>
      </c>
      <c r="K2444" s="81"/>
      <c r="L2444" s="81"/>
      <c r="M2444" s="81"/>
      <c r="N2444" s="81"/>
      <c r="O2444" s="82"/>
      <c r="P2444" s="81"/>
      <c r="Q2444" s="81"/>
      <c r="R2444" s="81"/>
      <c r="S2444" s="81"/>
      <c r="T2444" s="81"/>
      <c r="U2444" s="81">
        <f t="shared" si="155"/>
        <v>0</v>
      </c>
      <c r="V2444" s="81">
        <f>IFERROR(VLOOKUP(A2444,'Competitors Links &amp; Pricings'!A:G,3,0),"")</f>
        <v>104.8</v>
      </c>
      <c r="W2444" s="81">
        <f>IFERROR(VLOOKUP(A2444,'Competitors Links &amp; Pricings'!A:G,5,0),"")</f>
        <v>106.48</v>
      </c>
      <c r="X2444" s="81">
        <f>IFERROR(VLOOKUP(A2444,'Competitors Links &amp; Pricings'!A:G,7,0),"")</f>
        <v>110</v>
      </c>
      <c r="Y2444" s="81">
        <f>IFERROR(VLOOKUP(A2444,'Competitors Links &amp; Pricings'!A:L,8,0),"")</f>
        <v>1</v>
      </c>
      <c r="Z2444" s="81">
        <f>IFERROR(VLOOKUP(A2444,'Competitors Links &amp; Pricings'!A:L,9,0),"")</f>
        <v>204</v>
      </c>
      <c r="AA2444" s="81">
        <f>IFERROR(VLOOKUP(A2444,'Competitors Links &amp; Pricings'!A:L,10,0),"")</f>
        <v>17.36</v>
      </c>
      <c r="AB2444" s="81">
        <f>IFERROR(VLOOKUP(A2444,'Competitors Links &amp; Pricings'!A:L,11,0),"")</f>
        <v>3</v>
      </c>
    </row>
    <row r="2445" spans="1:28" s="92" customFormat="1" ht="12" x14ac:dyDescent="0.25">
      <c r="A2445" s="91" t="s">
        <v>7315</v>
      </c>
      <c r="B2445" s="89">
        <v>104</v>
      </c>
      <c r="C2445" s="89">
        <v>136.24</v>
      </c>
      <c r="D2445" s="106">
        <f t="shared" si="152"/>
        <v>0.23664122137404586</v>
      </c>
      <c r="E2445" s="90">
        <f t="shared" si="153"/>
        <v>0</v>
      </c>
      <c r="F2445" s="90">
        <f t="shared" si="154"/>
        <v>0</v>
      </c>
      <c r="G2445" s="100" t="s">
        <v>262</v>
      </c>
      <c r="H2445" s="101" t="s">
        <v>7316</v>
      </c>
      <c r="I2445" s="101" t="s">
        <v>7317</v>
      </c>
      <c r="J2445" s="101" t="s">
        <v>74</v>
      </c>
      <c r="K2445" s="101"/>
      <c r="L2445" s="101"/>
      <c r="M2445" s="101"/>
      <c r="N2445" s="101"/>
      <c r="O2445" s="100"/>
      <c r="P2445" s="101"/>
      <c r="Q2445" s="101"/>
      <c r="R2445" s="101"/>
      <c r="S2445" s="101"/>
      <c r="T2445" s="101"/>
      <c r="U2445" s="81">
        <f t="shared" si="155"/>
        <v>0</v>
      </c>
      <c r="V2445" s="101" t="str">
        <f>IFERROR(VLOOKUP(A2445,'Competitors Links &amp; Pricings'!A:G,3,0),"")</f>
        <v xml:space="preserve"> </v>
      </c>
      <c r="W2445" s="101" t="str">
        <f>IFERROR(VLOOKUP(A2445,'Competitors Links &amp; Pricings'!A:G,5,0),"")</f>
        <v xml:space="preserve"> </v>
      </c>
      <c r="X2445" s="101" t="str">
        <f>IFERROR(VLOOKUP(A2445,'Competitors Links &amp; Pricings'!A:G,7,0),"")</f>
        <v xml:space="preserve"> </v>
      </c>
      <c r="Y2445" s="101">
        <f>IFERROR(VLOOKUP(A2445,'Competitors Links &amp; Pricings'!A:L,8,0),"")</f>
        <v>2</v>
      </c>
      <c r="Z2445" s="101">
        <f>IFERROR(VLOOKUP(A2445,'Competitors Links &amp; Pricings'!A:L,9,0),"")</f>
        <v>3</v>
      </c>
      <c r="AA2445" s="101">
        <f>IFERROR(VLOOKUP(A2445,'Competitors Links &amp; Pricings'!A:L,10,0),"")</f>
        <v>0.5</v>
      </c>
      <c r="AB2445" s="101">
        <f>IFERROR(VLOOKUP(A2445,'Competitors Links &amp; Pricings'!A:L,11,0),"")</f>
        <v>0.13</v>
      </c>
    </row>
    <row r="2446" spans="1:28" s="83" customFormat="1" ht="12" x14ac:dyDescent="0.25">
      <c r="A2446" s="81" t="s">
        <v>7318</v>
      </c>
      <c r="B2446" s="89">
        <v>38.630000000000003</v>
      </c>
      <c r="C2446" s="89">
        <v>49.96</v>
      </c>
      <c r="D2446" s="106">
        <f t="shared" si="152"/>
        <v>0.22678142514011204</v>
      </c>
      <c r="E2446" s="90">
        <f t="shared" si="153"/>
        <v>0</v>
      </c>
      <c r="F2446" s="90">
        <f t="shared" si="154"/>
        <v>54.3</v>
      </c>
      <c r="G2446" s="82" t="s">
        <v>34</v>
      </c>
      <c r="H2446" s="81" t="s">
        <v>7319</v>
      </c>
      <c r="I2446" s="81" t="s">
        <v>7320</v>
      </c>
      <c r="J2446" s="81" t="s">
        <v>169</v>
      </c>
      <c r="K2446" s="81"/>
      <c r="L2446" s="81"/>
      <c r="M2446" s="81"/>
      <c r="N2446" s="81"/>
      <c r="O2446" s="82"/>
      <c r="P2446" s="81"/>
      <c r="Q2446" s="81"/>
      <c r="R2446" s="81"/>
      <c r="S2446" s="81"/>
      <c r="T2446" s="81"/>
      <c r="U2446" s="81">
        <f t="shared" si="155"/>
        <v>0</v>
      </c>
      <c r="V2446" s="81">
        <f>IFERROR(VLOOKUP(A2446,'Competitors Links &amp; Pricings'!A:G,3,0),"")</f>
        <v>54.3</v>
      </c>
      <c r="W2446" s="81">
        <f>IFERROR(VLOOKUP(A2446,'Competitors Links &amp; Pricings'!A:G,5,0),"")</f>
        <v>55.69</v>
      </c>
      <c r="X2446" s="81">
        <f>IFERROR(VLOOKUP(A2446,'Competitors Links &amp; Pricings'!A:G,7,0),"")</f>
        <v>61.29</v>
      </c>
      <c r="Y2446" s="81">
        <f>IFERROR(VLOOKUP(A2446,'Competitors Links &amp; Pricings'!A:L,8,0),"")</f>
        <v>2.5</v>
      </c>
      <c r="Z2446" s="81">
        <f>IFERROR(VLOOKUP(A2446,'Competitors Links &amp; Pricings'!A:L,9,0),"")</f>
        <v>168</v>
      </c>
      <c r="AA2446" s="81">
        <f>IFERROR(VLOOKUP(A2446,'Competitors Links &amp; Pricings'!A:L,10,0),"")</f>
        <v>9.75</v>
      </c>
      <c r="AB2446" s="81">
        <f>IFERROR(VLOOKUP(A2446,'Competitors Links &amp; Pricings'!A:L,11,0),"")</f>
        <v>1.25</v>
      </c>
    </row>
    <row r="2447" spans="1:28" s="83" customFormat="1" ht="12" x14ac:dyDescent="0.25">
      <c r="A2447" s="81" t="s">
        <v>7321</v>
      </c>
      <c r="B2447" s="89">
        <v>162</v>
      </c>
      <c r="C2447" s="89">
        <v>197</v>
      </c>
      <c r="D2447" s="106">
        <f t="shared" si="152"/>
        <v>0.17766497461928935</v>
      </c>
      <c r="E2447" s="90">
        <f t="shared" si="153"/>
        <v>0</v>
      </c>
      <c r="F2447" s="90">
        <f t="shared" si="154"/>
        <v>175.38</v>
      </c>
      <c r="G2447" s="82" t="s">
        <v>34</v>
      </c>
      <c r="H2447" s="81" t="s">
        <v>7322</v>
      </c>
      <c r="I2447" s="81" t="s">
        <v>7323</v>
      </c>
      <c r="J2447" s="81" t="s">
        <v>530</v>
      </c>
      <c r="K2447" s="81"/>
      <c r="L2447" s="81"/>
      <c r="M2447" s="81"/>
      <c r="N2447" s="81"/>
      <c r="O2447" s="82"/>
      <c r="P2447" s="81"/>
      <c r="Q2447" s="81"/>
      <c r="R2447" s="81"/>
      <c r="S2447" s="81"/>
      <c r="T2447" s="81"/>
      <c r="U2447" s="81">
        <f t="shared" si="155"/>
        <v>0</v>
      </c>
      <c r="V2447" s="81">
        <f>IFERROR(VLOOKUP(A2447,'Competitors Links &amp; Pricings'!A:G,3,0),"")</f>
        <v>175.38</v>
      </c>
      <c r="W2447" s="81">
        <f>IFERROR(VLOOKUP(A2447,'Competitors Links &amp; Pricings'!A:G,5,0),"")</f>
        <v>192.73</v>
      </c>
      <c r="X2447" s="81" t="str">
        <f>IFERROR(VLOOKUP(A2447,'Competitors Links &amp; Pricings'!A:G,7,0),"")</f>
        <v xml:space="preserve"> </v>
      </c>
      <c r="Y2447" s="81">
        <f>IFERROR(VLOOKUP(A2447,'Competitors Links &amp; Pricings'!A:L,8,0),"")</f>
        <v>6</v>
      </c>
      <c r="Z2447" s="81">
        <f>IFERROR(VLOOKUP(A2447,'Competitors Links &amp; Pricings'!A:L,9,0),"")</f>
        <v>5</v>
      </c>
      <c r="AA2447" s="81">
        <f>IFERROR(VLOOKUP(A2447,'Competitors Links &amp; Pricings'!A:L,10,0),"")</f>
        <v>0.25</v>
      </c>
      <c r="AB2447" s="81">
        <f>IFERROR(VLOOKUP(A2447,'Competitors Links &amp; Pricings'!A:L,11,0),"")</f>
        <v>0.5</v>
      </c>
    </row>
    <row r="2448" spans="1:28" s="83" customFormat="1" ht="12" x14ac:dyDescent="0.25">
      <c r="A2448" s="81" t="s">
        <v>7324</v>
      </c>
      <c r="B2448" s="89">
        <v>158.4</v>
      </c>
      <c r="C2448" s="89">
        <v>208</v>
      </c>
      <c r="D2448" s="106">
        <f t="shared" si="152"/>
        <v>0.23846153846153845</v>
      </c>
      <c r="E2448" s="90">
        <f t="shared" si="153"/>
        <v>0</v>
      </c>
      <c r="F2448" s="90">
        <f t="shared" si="154"/>
        <v>155.02000000000001</v>
      </c>
      <c r="G2448" s="82" t="s">
        <v>34</v>
      </c>
      <c r="H2448" s="81" t="s">
        <v>7325</v>
      </c>
      <c r="I2448" s="81" t="s">
        <v>7326</v>
      </c>
      <c r="J2448" s="81" t="s">
        <v>530</v>
      </c>
      <c r="K2448" s="81"/>
      <c r="L2448" s="81"/>
      <c r="M2448" s="81"/>
      <c r="N2448" s="81"/>
      <c r="O2448" s="82"/>
      <c r="P2448" s="81"/>
      <c r="Q2448" s="81"/>
      <c r="R2448" s="81"/>
      <c r="S2448" s="81"/>
      <c r="T2448" s="81"/>
      <c r="U2448" s="81">
        <f t="shared" si="155"/>
        <v>0</v>
      </c>
      <c r="V2448" s="81">
        <f>IFERROR(VLOOKUP(A2448,'Competitors Links &amp; Pricings'!A:G,3,0),"")</f>
        <v>386.87</v>
      </c>
      <c r="W2448" s="81">
        <f>IFERROR(VLOOKUP(A2448,'Competitors Links &amp; Pricings'!A:G,5,0),"")</f>
        <v>155.02000000000001</v>
      </c>
      <c r="X2448" s="81" t="str">
        <f>IFERROR(VLOOKUP(A2448,'Competitors Links &amp; Pricings'!A:G,7,0),"")</f>
        <v xml:space="preserve"> </v>
      </c>
      <c r="Y2448" s="81">
        <f>IFERROR(VLOOKUP(A2448,'Competitors Links &amp; Pricings'!A:L,8,0),"")</f>
        <v>103</v>
      </c>
      <c r="Z2448" s="81">
        <f>IFERROR(VLOOKUP(A2448,'Competitors Links &amp; Pricings'!A:L,9,0),"")</f>
        <v>132</v>
      </c>
      <c r="AA2448" s="81">
        <f>IFERROR(VLOOKUP(A2448,'Competitors Links &amp; Pricings'!A:L,10,0),"")</f>
        <v>2.2000000000000002</v>
      </c>
      <c r="AB2448" s="81">
        <f>IFERROR(VLOOKUP(A2448,'Competitors Links &amp; Pricings'!A:L,11,0),"")</f>
        <v>22</v>
      </c>
    </row>
    <row r="2449" spans="1:28" s="83" customFormat="1" ht="12" x14ac:dyDescent="0.25">
      <c r="A2449" s="81" t="s">
        <v>7327</v>
      </c>
      <c r="B2449" s="89">
        <v>101.21</v>
      </c>
      <c r="C2449" s="89">
        <v>123</v>
      </c>
      <c r="D2449" s="106">
        <f t="shared" si="152"/>
        <v>0.1771544715447155</v>
      </c>
      <c r="E2449" s="90">
        <f t="shared" si="153"/>
        <v>0</v>
      </c>
      <c r="F2449" s="90">
        <f t="shared" si="154"/>
        <v>99.04</v>
      </c>
      <c r="G2449" s="82" t="s">
        <v>34</v>
      </c>
      <c r="H2449" s="81" t="s">
        <v>7328</v>
      </c>
      <c r="I2449" s="81" t="s">
        <v>7329</v>
      </c>
      <c r="J2449" s="81" t="s">
        <v>6387</v>
      </c>
      <c r="K2449" s="81"/>
      <c r="L2449" s="81"/>
      <c r="M2449" s="81"/>
      <c r="N2449" s="81"/>
      <c r="O2449" s="82"/>
      <c r="P2449" s="81"/>
      <c r="Q2449" s="81"/>
      <c r="R2449" s="81"/>
      <c r="S2449" s="81"/>
      <c r="T2449" s="81"/>
      <c r="U2449" s="81">
        <f t="shared" si="155"/>
        <v>0</v>
      </c>
      <c r="V2449" s="81">
        <f>IFERROR(VLOOKUP(A2449,'Competitors Links &amp; Pricings'!A:G,3,0),"")</f>
        <v>108.44</v>
      </c>
      <c r="W2449" s="81">
        <f>IFERROR(VLOOKUP(A2449,'Competitors Links &amp; Pricings'!A:G,5,0),"")</f>
        <v>118.62</v>
      </c>
      <c r="X2449" s="81">
        <f>IFERROR(VLOOKUP(A2449,'Competitors Links &amp; Pricings'!A:G,7,0),"")</f>
        <v>99.04</v>
      </c>
      <c r="Y2449" s="81">
        <f>IFERROR(VLOOKUP(A2449,'Competitors Links &amp; Pricings'!A:L,8,0),"")</f>
        <v>19</v>
      </c>
      <c r="Z2449" s="81">
        <f>IFERROR(VLOOKUP(A2449,'Competitors Links &amp; Pricings'!A:L,9,0),"")</f>
        <v>42</v>
      </c>
      <c r="AA2449" s="81">
        <f>IFERROR(VLOOKUP(A2449,'Competitors Links &amp; Pricings'!A:L,10,0),"")</f>
        <v>17</v>
      </c>
      <c r="AB2449" s="81">
        <f>IFERROR(VLOOKUP(A2449,'Competitors Links &amp; Pricings'!A:L,11,0),"")</f>
        <v>1</v>
      </c>
    </row>
    <row r="2450" spans="1:28" s="83" customFormat="1" ht="12" x14ac:dyDescent="0.25">
      <c r="A2450" s="81" t="s">
        <v>7330</v>
      </c>
      <c r="B2450" s="89">
        <v>53.77</v>
      </c>
      <c r="C2450" s="89">
        <v>62.97</v>
      </c>
      <c r="D2450" s="106">
        <f t="shared" si="152"/>
        <v>0.14610131808797833</v>
      </c>
      <c r="E2450" s="90">
        <f t="shared" si="153"/>
        <v>0</v>
      </c>
      <c r="F2450" s="90">
        <f t="shared" si="154"/>
        <v>75.599999999999994</v>
      </c>
      <c r="G2450" s="82" t="s">
        <v>60</v>
      </c>
      <c r="H2450" s="81" t="s">
        <v>7331</v>
      </c>
      <c r="I2450" s="81" t="s">
        <v>7332</v>
      </c>
      <c r="J2450" s="81" t="s">
        <v>169</v>
      </c>
      <c r="K2450" s="81"/>
      <c r="L2450" s="81"/>
      <c r="M2450" s="81"/>
      <c r="N2450" s="81"/>
      <c r="O2450" s="82"/>
      <c r="P2450" s="81"/>
      <c r="Q2450" s="81"/>
      <c r="R2450" s="81"/>
      <c r="S2450" s="81"/>
      <c r="T2450" s="81"/>
      <c r="U2450" s="81">
        <f t="shared" si="155"/>
        <v>0</v>
      </c>
      <c r="V2450" s="81">
        <f>IFERROR(VLOOKUP(A2450,'Competitors Links &amp; Pricings'!A:G,3,0),"")</f>
        <v>75.599999999999994</v>
      </c>
      <c r="W2450" s="81">
        <f>IFERROR(VLOOKUP(A2450,'Competitors Links &amp; Pricings'!A:G,5,0),"")</f>
        <v>77.790000000000006</v>
      </c>
      <c r="X2450" s="81">
        <f>IFERROR(VLOOKUP(A2450,'Competitors Links &amp; Pricings'!A:G,7,0),"")</f>
        <v>87</v>
      </c>
      <c r="Y2450" s="81">
        <f>IFERROR(VLOOKUP(A2450,'Competitors Links &amp; Pricings'!A:L,8,0),"")</f>
        <v>1</v>
      </c>
      <c r="Z2450" s="81">
        <f>IFERROR(VLOOKUP(A2450,'Competitors Links &amp; Pricings'!A:L,9,0),"")</f>
        <v>204</v>
      </c>
      <c r="AA2450" s="81">
        <f>IFERROR(VLOOKUP(A2450,'Competitors Links &amp; Pricings'!A:L,10,0),"")</f>
        <v>14</v>
      </c>
      <c r="AB2450" s="81">
        <f>IFERROR(VLOOKUP(A2450,'Competitors Links &amp; Pricings'!A:L,11,0),"")</f>
        <v>3</v>
      </c>
    </row>
    <row r="2451" spans="1:28" s="83" customFormat="1" ht="12" x14ac:dyDescent="0.25">
      <c r="A2451" s="81" t="s">
        <v>7333</v>
      </c>
      <c r="B2451" s="89">
        <v>20.51</v>
      </c>
      <c r="C2451" s="89">
        <v>24.67</v>
      </c>
      <c r="D2451" s="106">
        <f t="shared" si="152"/>
        <v>0.16862586137008512</v>
      </c>
      <c r="E2451" s="90">
        <f t="shared" si="153"/>
        <v>0</v>
      </c>
      <c r="F2451" s="90">
        <f t="shared" si="154"/>
        <v>20.059999999999999</v>
      </c>
      <c r="G2451" s="82" t="s">
        <v>34</v>
      </c>
      <c r="H2451" s="81" t="s">
        <v>7334</v>
      </c>
      <c r="I2451" s="81" t="s">
        <v>7335</v>
      </c>
      <c r="J2451" s="81" t="s">
        <v>6387</v>
      </c>
      <c r="K2451" s="81"/>
      <c r="L2451" s="81"/>
      <c r="M2451" s="81"/>
      <c r="N2451" s="81"/>
      <c r="O2451" s="82"/>
      <c r="P2451" s="81"/>
      <c r="Q2451" s="81"/>
      <c r="R2451" s="81"/>
      <c r="S2451" s="81"/>
      <c r="T2451" s="81"/>
      <c r="U2451" s="81">
        <f t="shared" si="155"/>
        <v>0</v>
      </c>
      <c r="V2451" s="81">
        <f>IFERROR(VLOOKUP(A2451,'Competitors Links &amp; Pricings'!A:G,3,0),"")</f>
        <v>20.059999999999999</v>
      </c>
      <c r="W2451" s="81">
        <f>IFERROR(VLOOKUP(A2451,'Competitors Links &amp; Pricings'!A:G,5,0),"")</f>
        <v>28</v>
      </c>
      <c r="X2451" s="81">
        <f>IFERROR(VLOOKUP(A2451,'Competitors Links &amp; Pricings'!A:G,7,0),"")</f>
        <v>39</v>
      </c>
      <c r="Y2451" s="81">
        <f>IFERROR(VLOOKUP(A2451,'Competitors Links &amp; Pricings'!A:L,8,0),"")</f>
        <v>2</v>
      </c>
      <c r="Z2451" s="81">
        <f>IFERROR(VLOOKUP(A2451,'Competitors Links &amp; Pricings'!A:L,9,0),"")</f>
        <v>2</v>
      </c>
      <c r="AA2451" s="81">
        <f>IFERROR(VLOOKUP(A2451,'Competitors Links &amp; Pricings'!A:L,10,0),"")</f>
        <v>0.5</v>
      </c>
      <c r="AB2451" s="81">
        <f>IFERROR(VLOOKUP(A2451,'Competitors Links &amp; Pricings'!A:L,11,0),"")</f>
        <v>1</v>
      </c>
    </row>
    <row r="2452" spans="1:28" s="83" customFormat="1" ht="12" x14ac:dyDescent="0.25">
      <c r="A2452" s="81" t="s">
        <v>7336</v>
      </c>
      <c r="B2452" s="89">
        <v>31.23</v>
      </c>
      <c r="C2452" s="89">
        <v>37.18</v>
      </c>
      <c r="D2452" s="106">
        <f t="shared" si="152"/>
        <v>0.16003227541689077</v>
      </c>
      <c r="E2452" s="90">
        <f t="shared" si="153"/>
        <v>0</v>
      </c>
      <c r="F2452" s="90">
        <f t="shared" si="154"/>
        <v>37.479999999999997</v>
      </c>
      <c r="G2452" s="82" t="s">
        <v>34</v>
      </c>
      <c r="H2452" s="81" t="s">
        <v>7337</v>
      </c>
      <c r="I2452" s="81" t="s">
        <v>7338</v>
      </c>
      <c r="J2452" s="81" t="s">
        <v>135</v>
      </c>
      <c r="K2452" s="81"/>
      <c r="L2452" s="81"/>
      <c r="M2452" s="81"/>
      <c r="N2452" s="81"/>
      <c r="O2452" s="82"/>
      <c r="P2452" s="81"/>
      <c r="Q2452" s="81"/>
      <c r="R2452" s="81"/>
      <c r="S2452" s="81"/>
      <c r="T2452" s="81"/>
      <c r="U2452" s="81">
        <f t="shared" si="155"/>
        <v>0</v>
      </c>
      <c r="V2452" s="81">
        <f>IFERROR(VLOOKUP(A2452,'Competitors Links &amp; Pricings'!A:G,3,0),"")</f>
        <v>42.81</v>
      </c>
      <c r="W2452" s="81">
        <f>IFERROR(VLOOKUP(A2452,'Competitors Links &amp; Pricings'!A:G,5,0),"")</f>
        <v>37.479999999999997</v>
      </c>
      <c r="X2452" s="81">
        <f>IFERROR(VLOOKUP(A2452,'Competitors Links &amp; Pricings'!A:G,7,0),"")</f>
        <v>46.25</v>
      </c>
      <c r="Y2452" s="81">
        <f>IFERROR(VLOOKUP(A2452,'Competitors Links &amp; Pricings'!A:L,8,0),"")</f>
        <v>0.75</v>
      </c>
      <c r="Z2452" s="81">
        <f>IFERROR(VLOOKUP(A2452,'Competitors Links &amp; Pricings'!A:L,9,0),"")</f>
        <v>168</v>
      </c>
      <c r="AA2452" s="81">
        <f>IFERROR(VLOOKUP(A2452,'Competitors Links &amp; Pricings'!A:L,10,0),"")</f>
        <v>7.5</v>
      </c>
      <c r="AB2452" s="81">
        <f>IFERROR(VLOOKUP(A2452,'Competitors Links &amp; Pricings'!A:L,11,0),"")</f>
        <v>2</v>
      </c>
    </row>
    <row r="2453" spans="1:28" s="83" customFormat="1" ht="12" x14ac:dyDescent="0.25">
      <c r="A2453" s="81" t="s">
        <v>7339</v>
      </c>
      <c r="B2453" s="89">
        <v>62.25</v>
      </c>
      <c r="C2453" s="89">
        <v>78.2</v>
      </c>
      <c r="D2453" s="106">
        <f t="shared" si="152"/>
        <v>0.20396419437340157</v>
      </c>
      <c r="E2453" s="90">
        <f t="shared" si="153"/>
        <v>0</v>
      </c>
      <c r="F2453" s="90">
        <f t="shared" si="154"/>
        <v>73.14</v>
      </c>
      <c r="G2453" s="82" t="s">
        <v>34</v>
      </c>
      <c r="H2453" s="81" t="s">
        <v>7340</v>
      </c>
      <c r="I2453" s="81" t="s">
        <v>7341</v>
      </c>
      <c r="J2453" s="81" t="s">
        <v>169</v>
      </c>
      <c r="K2453" s="81"/>
      <c r="L2453" s="81"/>
      <c r="M2453" s="81"/>
      <c r="N2453" s="81"/>
      <c r="O2453" s="82"/>
      <c r="P2453" s="81"/>
      <c r="Q2453" s="81"/>
      <c r="R2453" s="81"/>
      <c r="S2453" s="81"/>
      <c r="T2453" s="81"/>
      <c r="U2453" s="81">
        <f t="shared" si="155"/>
        <v>0</v>
      </c>
      <c r="V2453" s="81">
        <f>IFERROR(VLOOKUP(A2453,'Competitors Links &amp; Pricings'!A:G,3,0),"")</f>
        <v>86.5</v>
      </c>
      <c r="W2453" s="81">
        <f>IFERROR(VLOOKUP(A2453,'Competitors Links &amp; Pricings'!A:G,5,0),"")</f>
        <v>90</v>
      </c>
      <c r="X2453" s="81">
        <f>IFERROR(VLOOKUP(A2453,'Competitors Links &amp; Pricings'!A:G,7,0),"")</f>
        <v>73.14</v>
      </c>
      <c r="Y2453" s="81">
        <f>IFERROR(VLOOKUP(A2453,'Competitors Links &amp; Pricings'!A:L,8,0),"")</f>
        <v>2</v>
      </c>
      <c r="Z2453" s="81">
        <f>IFERROR(VLOOKUP(A2453,'Competitors Links &amp; Pricings'!A:L,9,0),"")</f>
        <v>168</v>
      </c>
      <c r="AA2453" s="81">
        <f>IFERROR(VLOOKUP(A2453,'Competitors Links &amp; Pricings'!A:L,10,0),"")</f>
        <v>14</v>
      </c>
      <c r="AB2453" s="81">
        <f>IFERROR(VLOOKUP(A2453,'Competitors Links &amp; Pricings'!A:L,11,0),"")</f>
        <v>3</v>
      </c>
    </row>
    <row r="2454" spans="1:28" s="83" customFormat="1" ht="12" x14ac:dyDescent="0.25">
      <c r="A2454" s="81" t="s">
        <v>7342</v>
      </c>
      <c r="B2454" s="89">
        <v>3.39</v>
      </c>
      <c r="C2454" s="89">
        <v>4.2</v>
      </c>
      <c r="D2454" s="106">
        <f t="shared" si="152"/>
        <v>0.19285714285714287</v>
      </c>
      <c r="E2454" s="90">
        <f t="shared" si="153"/>
        <v>0</v>
      </c>
      <c r="F2454" s="90">
        <f t="shared" si="154"/>
        <v>4.5599999999999996</v>
      </c>
      <c r="G2454" s="82" t="s">
        <v>34</v>
      </c>
      <c r="H2454" s="81" t="s">
        <v>7343</v>
      </c>
      <c r="I2454" s="81" t="s">
        <v>7344</v>
      </c>
      <c r="J2454" s="81" t="s">
        <v>135</v>
      </c>
      <c r="K2454" s="81"/>
      <c r="L2454" s="81"/>
      <c r="M2454" s="81"/>
      <c r="N2454" s="81"/>
      <c r="O2454" s="82"/>
      <c r="P2454" s="81"/>
      <c r="Q2454" s="81"/>
      <c r="R2454" s="81"/>
      <c r="S2454" s="81"/>
      <c r="T2454" s="81"/>
      <c r="U2454" s="81">
        <f t="shared" si="155"/>
        <v>0</v>
      </c>
      <c r="V2454" s="81">
        <f>IFERROR(VLOOKUP(A2454,'Competitors Links &amp; Pricings'!A:G,3,0),"")</f>
        <v>4.9000000000000004</v>
      </c>
      <c r="W2454" s="81">
        <f>IFERROR(VLOOKUP(A2454,'Competitors Links &amp; Pricings'!A:G,5,0),"")</f>
        <v>4.5599999999999996</v>
      </c>
      <c r="X2454" s="81">
        <f>IFERROR(VLOOKUP(A2454,'Competitors Links &amp; Pricings'!A:G,7,0),"")</f>
        <v>4.9000000000000004</v>
      </c>
      <c r="Y2454" s="81">
        <f>IFERROR(VLOOKUP(A2454,'Competitors Links &amp; Pricings'!A:L,8,0),"")</f>
        <v>12.5</v>
      </c>
      <c r="Z2454" s="81">
        <f>IFERROR(VLOOKUP(A2454,'Competitors Links &amp; Pricings'!A:L,9,0),"")</f>
        <v>15.5</v>
      </c>
      <c r="AA2454" s="81">
        <f>IFERROR(VLOOKUP(A2454,'Competitors Links &amp; Pricings'!A:L,10,0),"")</f>
        <v>0.3</v>
      </c>
      <c r="AB2454" s="81">
        <f>IFERROR(VLOOKUP(A2454,'Competitors Links &amp; Pricings'!A:L,11,0),"")</f>
        <v>7</v>
      </c>
    </row>
    <row r="2455" spans="1:28" s="92" customFormat="1" ht="12" x14ac:dyDescent="0.25">
      <c r="A2455" s="91" t="s">
        <v>7345</v>
      </c>
      <c r="B2455" s="89">
        <v>153.33000000000001</v>
      </c>
      <c r="C2455" s="89">
        <v>190.13</v>
      </c>
      <c r="D2455" s="106">
        <f t="shared" si="152"/>
        <v>0.19355178036080567</v>
      </c>
      <c r="E2455" s="90">
        <f t="shared" si="153"/>
        <v>0</v>
      </c>
      <c r="F2455" s="90">
        <f t="shared" si="154"/>
        <v>221.63</v>
      </c>
      <c r="G2455" s="100" t="s">
        <v>34</v>
      </c>
      <c r="H2455" s="101" t="s">
        <v>7346</v>
      </c>
      <c r="I2455" s="101" t="s">
        <v>7347</v>
      </c>
      <c r="J2455" s="101" t="s">
        <v>1523</v>
      </c>
      <c r="K2455" s="101"/>
      <c r="L2455" s="101"/>
      <c r="M2455" s="101"/>
      <c r="N2455" s="101"/>
      <c r="O2455" s="100"/>
      <c r="P2455" s="101"/>
      <c r="Q2455" s="101"/>
      <c r="R2455" s="101"/>
      <c r="S2455" s="101"/>
      <c r="T2455" s="101"/>
      <c r="U2455" s="81">
        <f t="shared" si="155"/>
        <v>0</v>
      </c>
      <c r="V2455" s="101">
        <f>IFERROR(VLOOKUP(A2455,'Competitors Links &amp; Pricings'!A:G,3,0),"")</f>
        <v>221.63</v>
      </c>
      <c r="W2455" s="101">
        <f>IFERROR(VLOOKUP(A2455,'Competitors Links &amp; Pricings'!A:G,5,0),"")</f>
        <v>228.57</v>
      </c>
      <c r="X2455" s="101">
        <f>IFERROR(VLOOKUP(A2455,'Competitors Links &amp; Pricings'!A:G,7,0),"")</f>
        <v>228.57</v>
      </c>
      <c r="Y2455" s="101">
        <f>IFERROR(VLOOKUP(A2455,'Competitors Links &amp; Pricings'!A:L,8,0),"")</f>
        <v>21</v>
      </c>
      <c r="Z2455" s="101">
        <f>IFERROR(VLOOKUP(A2455,'Competitors Links &amp; Pricings'!A:L,9,0),"")</f>
        <v>15</v>
      </c>
      <c r="AA2455" s="101">
        <f>IFERROR(VLOOKUP(A2455,'Competitors Links &amp; Pricings'!A:L,10,0),"")</f>
        <v>15</v>
      </c>
      <c r="AB2455" s="101">
        <f>IFERROR(VLOOKUP(A2455,'Competitors Links &amp; Pricings'!A:L,11,0),"")</f>
        <v>12</v>
      </c>
    </row>
    <row r="2456" spans="1:28" s="83" customFormat="1" ht="12" x14ac:dyDescent="0.25">
      <c r="A2456" s="81" t="s">
        <v>7348</v>
      </c>
      <c r="B2456" s="89">
        <v>172.02</v>
      </c>
      <c r="C2456" s="89">
        <v>185</v>
      </c>
      <c r="D2456" s="106">
        <f t="shared" si="152"/>
        <v>7.0162162162162103E-2</v>
      </c>
      <c r="E2456" s="90">
        <f t="shared" si="153"/>
        <v>0</v>
      </c>
      <c r="F2456" s="90">
        <f t="shared" si="154"/>
        <v>277.76</v>
      </c>
      <c r="G2456" s="82" t="s">
        <v>60</v>
      </c>
      <c r="H2456" s="81" t="s">
        <v>7349</v>
      </c>
      <c r="I2456" s="81" t="s">
        <v>7350</v>
      </c>
      <c r="J2456" s="81" t="s">
        <v>135</v>
      </c>
      <c r="K2456" s="81"/>
      <c r="L2456" s="81"/>
      <c r="M2456" s="81"/>
      <c r="N2456" s="81"/>
      <c r="O2456" s="82"/>
      <c r="P2456" s="81"/>
      <c r="Q2456" s="81"/>
      <c r="R2456" s="81"/>
      <c r="S2456" s="81"/>
      <c r="T2456" s="81"/>
      <c r="U2456" s="81">
        <f t="shared" si="155"/>
        <v>0</v>
      </c>
      <c r="V2456" s="81">
        <f>IFERROR(VLOOKUP(A2456,'Competitors Links &amp; Pricings'!A:G,3,0),"")</f>
        <v>277.76</v>
      </c>
      <c r="W2456" s="81">
        <f>IFERROR(VLOOKUP(A2456,'Competitors Links &amp; Pricings'!A:G,5,0),"")</f>
        <v>277.76</v>
      </c>
      <c r="X2456" s="81">
        <f>IFERROR(VLOOKUP(A2456,'Competitors Links &amp; Pricings'!A:G,7,0),"")</f>
        <v>277.76</v>
      </c>
      <c r="Y2456" s="81">
        <f>IFERROR(VLOOKUP(A2456,'Competitors Links &amp; Pricings'!A:L,8,0),"")</f>
        <v>2.63</v>
      </c>
      <c r="Z2456" s="81">
        <f>IFERROR(VLOOKUP(A2456,'Competitors Links &amp; Pricings'!A:L,9,0),"")</f>
        <v>4.38</v>
      </c>
      <c r="AA2456" s="81">
        <f>IFERROR(VLOOKUP(A2456,'Competitors Links &amp; Pricings'!A:L,10,0),"")</f>
        <v>0.5</v>
      </c>
      <c r="AB2456" s="81">
        <f>IFERROR(VLOOKUP(A2456,'Competitors Links &amp; Pricings'!A:L,11,0),"")</f>
        <v>5.5</v>
      </c>
    </row>
    <row r="2457" spans="1:28" s="83" customFormat="1" ht="12" x14ac:dyDescent="0.25">
      <c r="A2457" s="81" t="s">
        <v>7351</v>
      </c>
      <c r="B2457" s="89">
        <v>9.0500000000000007</v>
      </c>
      <c r="C2457" s="89">
        <v>11.86</v>
      </c>
      <c r="D2457" s="106">
        <f t="shared" si="152"/>
        <v>0.23693086003372671</v>
      </c>
      <c r="E2457" s="90">
        <f t="shared" si="153"/>
        <v>0</v>
      </c>
      <c r="F2457" s="90">
        <f t="shared" si="154"/>
        <v>12.89</v>
      </c>
      <c r="G2457" s="82" t="s">
        <v>34</v>
      </c>
      <c r="H2457" s="81" t="s">
        <v>7352</v>
      </c>
      <c r="I2457" s="81" t="s">
        <v>7353</v>
      </c>
      <c r="J2457" s="81" t="s">
        <v>135</v>
      </c>
      <c r="K2457" s="81"/>
      <c r="L2457" s="81"/>
      <c r="M2457" s="81"/>
      <c r="N2457" s="81"/>
      <c r="O2457" s="82"/>
      <c r="P2457" s="81"/>
      <c r="Q2457" s="81"/>
      <c r="R2457" s="81"/>
      <c r="S2457" s="81"/>
      <c r="T2457" s="81"/>
      <c r="U2457" s="81">
        <f t="shared" si="155"/>
        <v>0</v>
      </c>
      <c r="V2457" s="81">
        <f>IFERROR(VLOOKUP(A2457,'Competitors Links &amp; Pricings'!A:G,3,0),"")</f>
        <v>13.7</v>
      </c>
      <c r="W2457" s="81">
        <f>IFERROR(VLOOKUP(A2457,'Competitors Links &amp; Pricings'!A:G,5,0),"")</f>
        <v>12.89</v>
      </c>
      <c r="X2457" s="81" t="str">
        <f>IFERROR(VLOOKUP(A2457,'Competitors Links &amp; Pricings'!A:G,7,0),"")</f>
        <v xml:space="preserve"> </v>
      </c>
      <c r="Y2457" s="81">
        <f>IFERROR(VLOOKUP(A2457,'Competitors Links &amp; Pricings'!A:L,8,0),"")</f>
        <v>5.5</v>
      </c>
      <c r="Z2457" s="81">
        <f>IFERROR(VLOOKUP(A2457,'Competitors Links &amp; Pricings'!A:L,9,0),"")</f>
        <v>7.06</v>
      </c>
      <c r="AA2457" s="81">
        <f>IFERROR(VLOOKUP(A2457,'Competitors Links &amp; Pricings'!A:L,10,0),"")</f>
        <v>1.53</v>
      </c>
      <c r="AB2457" s="81">
        <f>IFERROR(VLOOKUP(A2457,'Competitors Links &amp; Pricings'!A:L,11,0),"")</f>
        <v>7.93</v>
      </c>
    </row>
    <row r="2458" spans="1:28" s="83" customFormat="1" ht="12" x14ac:dyDescent="0.25">
      <c r="A2458" s="81" t="s">
        <v>7354</v>
      </c>
      <c r="B2458" s="89">
        <v>152.13</v>
      </c>
      <c r="C2458" s="89">
        <v>175</v>
      </c>
      <c r="D2458" s="106">
        <f t="shared" si="152"/>
        <v>0.13068571428571432</v>
      </c>
      <c r="E2458" s="90">
        <f t="shared" si="153"/>
        <v>0</v>
      </c>
      <c r="F2458" s="90">
        <f t="shared" si="154"/>
        <v>12.65</v>
      </c>
      <c r="G2458" s="82" t="s">
        <v>60</v>
      </c>
      <c r="H2458" s="81" t="s">
        <v>7355</v>
      </c>
      <c r="I2458" s="81" t="s">
        <v>7356</v>
      </c>
      <c r="J2458" s="81" t="s">
        <v>135</v>
      </c>
      <c r="K2458" s="81"/>
      <c r="L2458" s="81"/>
      <c r="M2458" s="81"/>
      <c r="N2458" s="81"/>
      <c r="O2458" s="82"/>
      <c r="P2458" s="81"/>
      <c r="Q2458" s="81"/>
      <c r="R2458" s="81"/>
      <c r="S2458" s="81"/>
      <c r="T2458" s="81"/>
      <c r="U2458" s="81">
        <f t="shared" si="155"/>
        <v>0</v>
      </c>
      <c r="V2458" s="81">
        <f>IFERROR(VLOOKUP(A2458,'Competitors Links &amp; Pricings'!A:G,3,0),"")</f>
        <v>245.78</v>
      </c>
      <c r="W2458" s="81">
        <f>IFERROR(VLOOKUP(A2458,'Competitors Links &amp; Pricings'!A:G,5,0),"")</f>
        <v>12.65</v>
      </c>
      <c r="X2458" s="81">
        <f>IFERROR(VLOOKUP(A2458,'Competitors Links &amp; Pricings'!A:G,7,0),"")</f>
        <v>245.78</v>
      </c>
      <c r="Y2458" s="81">
        <f>IFERROR(VLOOKUP(A2458,'Competitors Links &amp; Pricings'!A:L,8,0),"")</f>
        <v>2.63</v>
      </c>
      <c r="Z2458" s="81">
        <f>IFERROR(VLOOKUP(A2458,'Competitors Links &amp; Pricings'!A:L,9,0),"")</f>
        <v>4.38</v>
      </c>
      <c r="AA2458" s="81">
        <f>IFERROR(VLOOKUP(A2458,'Competitors Links &amp; Pricings'!A:L,10,0),"")</f>
        <v>0.5</v>
      </c>
      <c r="AB2458" s="81">
        <f>IFERROR(VLOOKUP(A2458,'Competitors Links &amp; Pricings'!A:L,11,0),"")</f>
        <v>5.5</v>
      </c>
    </row>
    <row r="2459" spans="1:28" s="83" customFormat="1" ht="12" x14ac:dyDescent="0.25">
      <c r="A2459" s="81" t="s">
        <v>7357</v>
      </c>
      <c r="B2459" s="89">
        <v>16</v>
      </c>
      <c r="C2459" s="89">
        <v>21</v>
      </c>
      <c r="D2459" s="106">
        <f t="shared" si="152"/>
        <v>0.23809523809523808</v>
      </c>
      <c r="E2459" s="90">
        <f t="shared" si="153"/>
        <v>0</v>
      </c>
      <c r="F2459" s="90">
        <f t="shared" si="154"/>
        <v>0</v>
      </c>
      <c r="G2459" s="82" t="s">
        <v>50</v>
      </c>
      <c r="H2459" s="81" t="s">
        <v>7358</v>
      </c>
      <c r="I2459" s="81" t="s">
        <v>7359</v>
      </c>
      <c r="J2459" s="81" t="s">
        <v>7044</v>
      </c>
      <c r="K2459" s="81"/>
      <c r="L2459" s="81"/>
      <c r="M2459" s="81"/>
      <c r="N2459" s="81"/>
      <c r="O2459" s="82"/>
      <c r="P2459" s="81"/>
      <c r="Q2459" s="81"/>
      <c r="R2459" s="81"/>
      <c r="S2459" s="81"/>
      <c r="T2459" s="81"/>
      <c r="U2459" s="81">
        <f t="shared" si="155"/>
        <v>0</v>
      </c>
      <c r="V2459" s="81" t="str">
        <f>IFERROR(VLOOKUP(A2459,'Competitors Links &amp; Pricings'!A:G,3,0),"")</f>
        <v xml:space="preserve"> </v>
      </c>
      <c r="W2459" s="81" t="str">
        <f>IFERROR(VLOOKUP(A2459,'Competitors Links &amp; Pricings'!A:G,5,0),"")</f>
        <v xml:space="preserve"> </v>
      </c>
      <c r="X2459" s="81" t="str">
        <f>IFERROR(VLOOKUP(A2459,'Competitors Links &amp; Pricings'!A:G,7,0),"")</f>
        <v xml:space="preserve"> </v>
      </c>
      <c r="Y2459" s="81">
        <f>IFERROR(VLOOKUP(A2459,'Competitors Links &amp; Pricings'!A:L,8,0),"")</f>
        <v>0.01</v>
      </c>
      <c r="Z2459" s="81">
        <f>IFERROR(VLOOKUP(A2459,'Competitors Links &amp; Pricings'!A:L,9,0),"")</f>
        <v>0.09</v>
      </c>
      <c r="AA2459" s="81">
        <f>IFERROR(VLOOKUP(A2459,'Competitors Links &amp; Pricings'!A:L,10,0),"")</f>
        <v>0.05</v>
      </c>
      <c r="AB2459" s="81">
        <f>IFERROR(VLOOKUP(A2459,'Competitors Links &amp; Pricings'!A:L,11,0),"")</f>
        <v>0.05</v>
      </c>
    </row>
    <row r="2460" spans="1:28" s="83" customFormat="1" ht="12" x14ac:dyDescent="0.25">
      <c r="A2460" s="81" t="s">
        <v>7360</v>
      </c>
      <c r="B2460" s="89">
        <v>10.8</v>
      </c>
      <c r="C2460" s="89">
        <v>13.41</v>
      </c>
      <c r="D2460" s="106">
        <f t="shared" si="152"/>
        <v>0.19463087248322145</v>
      </c>
      <c r="E2460" s="90">
        <f t="shared" si="153"/>
        <v>0</v>
      </c>
      <c r="F2460" s="90">
        <f t="shared" si="154"/>
        <v>0</v>
      </c>
      <c r="G2460" s="82" t="s">
        <v>34</v>
      </c>
      <c r="H2460" s="81" t="s">
        <v>7361</v>
      </c>
      <c r="I2460" s="81" t="s">
        <v>7362</v>
      </c>
      <c r="J2460" s="81" t="s">
        <v>7044</v>
      </c>
      <c r="K2460" s="81"/>
      <c r="L2460" s="81"/>
      <c r="M2460" s="81"/>
      <c r="N2460" s="81"/>
      <c r="O2460" s="82"/>
      <c r="P2460" s="81"/>
      <c r="Q2460" s="81"/>
      <c r="R2460" s="81"/>
      <c r="S2460" s="81"/>
      <c r="T2460" s="81"/>
      <c r="U2460" s="81">
        <f t="shared" si="155"/>
        <v>0</v>
      </c>
      <c r="V2460" s="81" t="str">
        <f>IFERROR(VLOOKUP(A2460,'Competitors Links &amp; Pricings'!A:G,3,0),"")</f>
        <v xml:space="preserve"> </v>
      </c>
      <c r="W2460" s="81" t="str">
        <f>IFERROR(VLOOKUP(A2460,'Competitors Links &amp; Pricings'!A:G,5,0),"")</f>
        <v xml:space="preserve"> </v>
      </c>
      <c r="X2460" s="81" t="str">
        <f>IFERROR(VLOOKUP(A2460,'Competitors Links &amp; Pricings'!A:G,7,0),"")</f>
        <v xml:space="preserve"> </v>
      </c>
      <c r="Y2460" s="81">
        <f>IFERROR(VLOOKUP(A2460,'Competitors Links &amp; Pricings'!A:L,8,0),"")</f>
        <v>0.28999999999999998</v>
      </c>
      <c r="Z2460" s="81">
        <f>IFERROR(VLOOKUP(A2460,'Competitors Links &amp; Pricings'!A:L,9,0),"")</f>
        <v>0.5</v>
      </c>
      <c r="AA2460" s="81">
        <f>IFERROR(VLOOKUP(A2460,'Competitors Links &amp; Pricings'!A:L,10,0),"")</f>
        <v>11.9</v>
      </c>
      <c r="AB2460" s="81">
        <f>IFERROR(VLOOKUP(A2460,'Competitors Links &amp; Pricings'!A:L,11,0),"")</f>
        <v>0.26</v>
      </c>
    </row>
    <row r="2461" spans="1:28" s="83" customFormat="1" ht="12" x14ac:dyDescent="0.25">
      <c r="A2461" s="81" t="s">
        <v>7363</v>
      </c>
      <c r="B2461" s="89">
        <v>57.01</v>
      </c>
      <c r="C2461" s="89">
        <v>67.069999999999993</v>
      </c>
      <c r="D2461" s="106">
        <f t="shared" si="152"/>
        <v>0.14999254510213206</v>
      </c>
      <c r="E2461" s="90">
        <f t="shared" si="153"/>
        <v>0</v>
      </c>
      <c r="F2461" s="90">
        <f t="shared" si="154"/>
        <v>62.08</v>
      </c>
      <c r="G2461" s="82" t="s">
        <v>34</v>
      </c>
      <c r="H2461" s="81" t="s">
        <v>7364</v>
      </c>
      <c r="I2461" s="81" t="s">
        <v>7365</v>
      </c>
      <c r="J2461" s="81" t="s">
        <v>970</v>
      </c>
      <c r="K2461" s="81"/>
      <c r="L2461" s="81"/>
      <c r="M2461" s="81"/>
      <c r="N2461" s="81"/>
      <c r="O2461" s="82"/>
      <c r="P2461" s="81"/>
      <c r="Q2461" s="81"/>
      <c r="R2461" s="81"/>
      <c r="S2461" s="81"/>
      <c r="T2461" s="81"/>
      <c r="U2461" s="81">
        <f t="shared" si="155"/>
        <v>0</v>
      </c>
      <c r="V2461" s="81">
        <f>IFERROR(VLOOKUP(A2461,'Competitors Links &amp; Pricings'!A:G,3,0),"")</f>
        <v>64</v>
      </c>
      <c r="W2461" s="81">
        <f>IFERROR(VLOOKUP(A2461,'Competitors Links &amp; Pricings'!A:G,5,0),"")</f>
        <v>62.08</v>
      </c>
      <c r="X2461" s="81" t="str">
        <f>IFERROR(VLOOKUP(A2461,'Competitors Links &amp; Pricings'!A:G,7,0),"")</f>
        <v xml:space="preserve"> </v>
      </c>
      <c r="Y2461" s="81">
        <f>IFERROR(VLOOKUP(A2461,'Competitors Links &amp; Pricings'!A:L,8,0),"")</f>
        <v>5.4</v>
      </c>
      <c r="Z2461" s="81">
        <f>IFERROR(VLOOKUP(A2461,'Competitors Links &amp; Pricings'!A:L,9,0),"")</f>
        <v>5.5</v>
      </c>
      <c r="AA2461" s="81">
        <f>IFERROR(VLOOKUP(A2461,'Competitors Links &amp; Pricings'!A:L,10,0),"")</f>
        <v>1.1499999999999999</v>
      </c>
      <c r="AB2461" s="81">
        <f>IFERROR(VLOOKUP(A2461,'Competitors Links &amp; Pricings'!A:L,11,0),"")</f>
        <v>0.9</v>
      </c>
    </row>
    <row r="2462" spans="1:28" s="83" customFormat="1" ht="12" x14ac:dyDescent="0.25">
      <c r="A2462" s="81" t="s">
        <v>7366</v>
      </c>
      <c r="B2462" s="89">
        <v>2.2200000000000002</v>
      </c>
      <c r="C2462" s="89">
        <v>2.75</v>
      </c>
      <c r="D2462" s="106">
        <f t="shared" si="152"/>
        <v>0.19272727272727266</v>
      </c>
      <c r="E2462" s="90">
        <f t="shared" si="153"/>
        <v>0</v>
      </c>
      <c r="F2462" s="90">
        <f t="shared" si="154"/>
        <v>2.96</v>
      </c>
      <c r="G2462" s="82" t="s">
        <v>34</v>
      </c>
      <c r="H2462" s="81" t="s">
        <v>7367</v>
      </c>
      <c r="I2462" s="81" t="s">
        <v>7368</v>
      </c>
      <c r="J2462" s="81" t="s">
        <v>525</v>
      </c>
      <c r="K2462" s="81"/>
      <c r="L2462" s="81"/>
      <c r="M2462" s="81"/>
      <c r="N2462" s="81"/>
      <c r="O2462" s="82"/>
      <c r="P2462" s="81"/>
      <c r="Q2462" s="81"/>
      <c r="R2462" s="81"/>
      <c r="S2462" s="81"/>
      <c r="T2462" s="81"/>
      <c r="U2462" s="81">
        <f t="shared" si="155"/>
        <v>0</v>
      </c>
      <c r="V2462" s="81">
        <f>IFERROR(VLOOKUP(A2462,'Competitors Links &amp; Pricings'!A:G,3,0),"")</f>
        <v>2.96</v>
      </c>
      <c r="W2462" s="81">
        <f>IFERROR(VLOOKUP(A2462,'Competitors Links &amp; Pricings'!A:G,5,0),"")</f>
        <v>4</v>
      </c>
      <c r="X2462" s="81" t="str">
        <f>IFERROR(VLOOKUP(A2462,'Competitors Links &amp; Pricings'!A:G,7,0),"")</f>
        <v xml:space="preserve"> </v>
      </c>
      <c r="Y2462" s="81">
        <f>IFERROR(VLOOKUP(A2462,'Competitors Links &amp; Pricings'!A:L,8,0),"")</f>
        <v>2</v>
      </c>
      <c r="Z2462" s="81">
        <f>IFERROR(VLOOKUP(A2462,'Competitors Links &amp; Pricings'!A:L,9,0),"")</f>
        <v>1</v>
      </c>
      <c r="AA2462" s="81">
        <f>IFERROR(VLOOKUP(A2462,'Competitors Links &amp; Pricings'!A:L,10,0),"")</f>
        <v>0.5</v>
      </c>
      <c r="AB2462" s="81">
        <f>IFERROR(VLOOKUP(A2462,'Competitors Links &amp; Pricings'!A:L,11,0),"")</f>
        <v>1</v>
      </c>
    </row>
    <row r="2463" spans="1:28" s="92" customFormat="1" ht="12" x14ac:dyDescent="0.25">
      <c r="A2463" s="91" t="s">
        <v>7369</v>
      </c>
      <c r="B2463" s="89">
        <v>2306.67</v>
      </c>
      <c r="C2463" s="89">
        <v>3029.34</v>
      </c>
      <c r="D2463" s="106">
        <f t="shared" si="152"/>
        <v>0.23855691338707444</v>
      </c>
      <c r="E2463" s="90">
        <f t="shared" si="153"/>
        <v>0</v>
      </c>
      <c r="F2463" s="90">
        <f t="shared" si="154"/>
        <v>3229</v>
      </c>
      <c r="G2463" s="100" t="s">
        <v>34</v>
      </c>
      <c r="H2463" s="101" t="s">
        <v>7370</v>
      </c>
      <c r="I2463" s="101" t="s">
        <v>7371</v>
      </c>
      <c r="J2463" s="101" t="s">
        <v>74</v>
      </c>
      <c r="K2463" s="101"/>
      <c r="L2463" s="101"/>
      <c r="M2463" s="101"/>
      <c r="N2463" s="101"/>
      <c r="O2463" s="100"/>
      <c r="P2463" s="101"/>
      <c r="Q2463" s="101"/>
      <c r="R2463" s="101"/>
      <c r="S2463" s="101"/>
      <c r="T2463" s="101"/>
      <c r="U2463" s="81">
        <f t="shared" si="155"/>
        <v>0</v>
      </c>
      <c r="V2463" s="101">
        <f>IFERROR(VLOOKUP(A2463,'Competitors Links &amp; Pricings'!A:G,3,0),"")</f>
        <v>3229</v>
      </c>
      <c r="W2463" s="101" t="str">
        <f>IFERROR(VLOOKUP(A2463,'Competitors Links &amp; Pricings'!A:G,5,0),"")</f>
        <v xml:space="preserve"> </v>
      </c>
      <c r="X2463" s="101" t="str">
        <f>IFERROR(VLOOKUP(A2463,'Competitors Links &amp; Pricings'!A:G,7,0),"")</f>
        <v xml:space="preserve"> </v>
      </c>
      <c r="Y2463" s="101">
        <f>IFERROR(VLOOKUP(A2463,'Competitors Links &amp; Pricings'!A:L,8,0),"")</f>
        <v>23.6</v>
      </c>
      <c r="Z2463" s="101">
        <f>IFERROR(VLOOKUP(A2463,'Competitors Links &amp; Pricings'!A:L,9,0),"")</f>
        <v>10.24</v>
      </c>
      <c r="AA2463" s="101">
        <f>IFERROR(VLOOKUP(A2463,'Competitors Links &amp; Pricings'!A:L,10,0),"")</f>
        <v>123.5</v>
      </c>
      <c r="AB2463" s="101">
        <f>IFERROR(VLOOKUP(A2463,'Competitors Links &amp; Pricings'!A:L,11,0),"")</f>
        <v>22.7</v>
      </c>
    </row>
    <row r="2464" spans="1:28" s="92" customFormat="1" ht="12" x14ac:dyDescent="0.25">
      <c r="A2464" s="91" t="s">
        <v>7372</v>
      </c>
      <c r="B2464" s="89">
        <v>2506.67</v>
      </c>
      <c r="C2464" s="89">
        <v>3108.27</v>
      </c>
      <c r="D2464" s="106">
        <f t="shared" si="152"/>
        <v>0.19354817953395295</v>
      </c>
      <c r="E2464" s="90">
        <f t="shared" si="153"/>
        <v>0</v>
      </c>
      <c r="F2464" s="90">
        <f t="shared" si="154"/>
        <v>3509.34</v>
      </c>
      <c r="G2464" s="100" t="s">
        <v>34</v>
      </c>
      <c r="H2464" s="101" t="s">
        <v>7373</v>
      </c>
      <c r="I2464" s="101" t="s">
        <v>7374</v>
      </c>
      <c r="J2464" s="101" t="s">
        <v>74</v>
      </c>
      <c r="K2464" s="101"/>
      <c r="L2464" s="101"/>
      <c r="M2464" s="101"/>
      <c r="N2464" s="101"/>
      <c r="O2464" s="100"/>
      <c r="P2464" s="101"/>
      <c r="Q2464" s="101"/>
      <c r="R2464" s="101"/>
      <c r="S2464" s="101"/>
      <c r="T2464" s="101"/>
      <c r="U2464" s="81">
        <f t="shared" si="155"/>
        <v>0</v>
      </c>
      <c r="V2464" s="101">
        <f>IFERROR(VLOOKUP(A2464,'Competitors Links &amp; Pricings'!A:G,3,0),"")</f>
        <v>3509.34</v>
      </c>
      <c r="W2464" s="101">
        <f>IFERROR(VLOOKUP(A2464,'Competitors Links &amp; Pricings'!A:G,5,0),"")</f>
        <v>3509.34</v>
      </c>
      <c r="X2464" s="101">
        <f>IFERROR(VLOOKUP(A2464,'Competitors Links &amp; Pricings'!A:G,7,0),"")</f>
        <v>3509.34</v>
      </c>
      <c r="Y2464" s="101">
        <f>IFERROR(VLOOKUP(A2464,'Competitors Links &amp; Pricings'!A:L,8,0),"")</f>
        <v>23.6</v>
      </c>
      <c r="Z2464" s="101">
        <f>IFERROR(VLOOKUP(A2464,'Competitors Links &amp; Pricings'!A:L,9,0),"")</f>
        <v>10.24</v>
      </c>
      <c r="AA2464" s="101">
        <f>IFERROR(VLOOKUP(A2464,'Competitors Links &amp; Pricings'!A:L,10,0),"")</f>
        <v>156</v>
      </c>
      <c r="AB2464" s="101">
        <f>IFERROR(VLOOKUP(A2464,'Competitors Links &amp; Pricings'!A:L,11,0),"")</f>
        <v>22.7</v>
      </c>
    </row>
    <row r="2465" spans="1:28" s="83" customFormat="1" ht="12" x14ac:dyDescent="0.25">
      <c r="A2465" s="81" t="s">
        <v>7375</v>
      </c>
      <c r="B2465" s="89">
        <v>82.49</v>
      </c>
      <c r="C2465" s="89">
        <v>127.48</v>
      </c>
      <c r="D2465" s="106">
        <f t="shared" si="152"/>
        <v>0.35291810480075314</v>
      </c>
      <c r="E2465" s="90">
        <f t="shared" si="153"/>
        <v>0</v>
      </c>
      <c r="F2465" s="90">
        <f t="shared" si="154"/>
        <v>134.19</v>
      </c>
      <c r="G2465" s="82" t="s">
        <v>34</v>
      </c>
      <c r="H2465" s="81" t="s">
        <v>7376</v>
      </c>
      <c r="I2465" s="81" t="s">
        <v>7377</v>
      </c>
      <c r="J2465" s="81" t="s">
        <v>251</v>
      </c>
      <c r="K2465" s="81"/>
      <c r="L2465" s="81"/>
      <c r="M2465" s="81"/>
      <c r="N2465" s="81"/>
      <c r="O2465" s="82"/>
      <c r="P2465" s="81"/>
      <c r="Q2465" s="81"/>
      <c r="R2465" s="81"/>
      <c r="S2465" s="81"/>
      <c r="T2465" s="81"/>
      <c r="U2465" s="81">
        <f t="shared" si="155"/>
        <v>0</v>
      </c>
      <c r="V2465" s="81">
        <f>IFERROR(VLOOKUP(A2465,'Competitors Links &amp; Pricings'!A:G,3,0),"")</f>
        <v>134.19</v>
      </c>
      <c r="W2465" s="81">
        <f>IFERROR(VLOOKUP(A2465,'Competitors Links &amp; Pricings'!A:G,5,0),"")</f>
        <v>142.65</v>
      </c>
      <c r="X2465" s="81" t="str">
        <f>IFERROR(VLOOKUP(A2465,'Competitors Links &amp; Pricings'!A:G,7,0),"")</f>
        <v xml:space="preserve"> </v>
      </c>
      <c r="Y2465" s="81">
        <f>IFERROR(VLOOKUP(A2465,'Competitors Links &amp; Pricings'!A:L,8,0),"")</f>
        <v>5.0999999999999996</v>
      </c>
      <c r="Z2465" s="81">
        <f>IFERROR(VLOOKUP(A2465,'Competitors Links &amp; Pricings'!A:L,9,0),"")</f>
        <v>6.4</v>
      </c>
      <c r="AA2465" s="81">
        <f>IFERROR(VLOOKUP(A2465,'Competitors Links &amp; Pricings'!A:L,10,0),"")</f>
        <v>2.34</v>
      </c>
      <c r="AB2465" s="81">
        <f>IFERROR(VLOOKUP(A2465,'Competitors Links &amp; Pricings'!A:L,11,0),"")</f>
        <v>2.2999999999999998</v>
      </c>
    </row>
    <row r="2466" spans="1:28" s="83" customFormat="1" ht="12" x14ac:dyDescent="0.25">
      <c r="A2466" s="81" t="s">
        <v>7378</v>
      </c>
      <c r="B2466" s="89">
        <v>33.33</v>
      </c>
      <c r="C2466" s="89">
        <v>41.35</v>
      </c>
      <c r="D2466" s="106">
        <f t="shared" si="152"/>
        <v>0.19395405078597347</v>
      </c>
      <c r="E2466" s="90">
        <f t="shared" si="153"/>
        <v>0</v>
      </c>
      <c r="F2466" s="90">
        <f t="shared" si="154"/>
        <v>43.03</v>
      </c>
      <c r="G2466" s="82" t="s">
        <v>34</v>
      </c>
      <c r="H2466" s="81">
        <v>2322302552</v>
      </c>
      <c r="I2466" s="81" t="s">
        <v>7379</v>
      </c>
      <c r="J2466" s="81" t="s">
        <v>125</v>
      </c>
      <c r="K2466" s="81"/>
      <c r="L2466" s="81"/>
      <c r="M2466" s="81"/>
      <c r="N2466" s="81"/>
      <c r="O2466" s="82"/>
      <c r="P2466" s="81"/>
      <c r="Q2466" s="81"/>
      <c r="R2466" s="81"/>
      <c r="S2466" s="81"/>
      <c r="T2466" s="81"/>
      <c r="U2466" s="81">
        <f t="shared" si="155"/>
        <v>0</v>
      </c>
      <c r="V2466" s="81">
        <f>IFERROR(VLOOKUP(A2466,'Competitors Links &amp; Pricings'!A:G,3,0),"")</f>
        <v>43.03</v>
      </c>
      <c r="W2466" s="81" t="str">
        <f>IFERROR(VLOOKUP(A2466,'Competitors Links &amp; Pricings'!A:G,5,0),"")</f>
        <v xml:space="preserve"> </v>
      </c>
      <c r="X2466" s="81" t="str">
        <f>IFERROR(VLOOKUP(A2466,'Competitors Links &amp; Pricings'!A:G,7,0),"")</f>
        <v xml:space="preserve"> </v>
      </c>
      <c r="Y2466" s="81">
        <f>IFERROR(VLOOKUP(A2466,'Competitors Links &amp; Pricings'!A:L,8,0),"")</f>
        <v>0.5</v>
      </c>
      <c r="Z2466" s="81">
        <f>IFERROR(VLOOKUP(A2466,'Competitors Links &amp; Pricings'!A:L,9,0),"")</f>
        <v>78.75</v>
      </c>
      <c r="AA2466" s="81">
        <f>IFERROR(VLOOKUP(A2466,'Competitors Links &amp; Pricings'!A:L,10,0),"")</f>
        <v>1.46</v>
      </c>
      <c r="AB2466" s="81">
        <f>IFERROR(VLOOKUP(A2466,'Competitors Links &amp; Pricings'!A:L,11,0),"")</f>
        <v>1</v>
      </c>
    </row>
    <row r="2467" spans="1:28" s="83" customFormat="1" ht="12" x14ac:dyDescent="0.25">
      <c r="A2467" s="81" t="s">
        <v>7380</v>
      </c>
      <c r="B2467" s="89">
        <v>53.33</v>
      </c>
      <c r="C2467" s="89">
        <v>67.45</v>
      </c>
      <c r="D2467" s="106">
        <f t="shared" si="152"/>
        <v>0.20934025203854714</v>
      </c>
      <c r="E2467" s="90">
        <f t="shared" si="153"/>
        <v>0</v>
      </c>
      <c r="F2467" s="90">
        <f t="shared" si="154"/>
        <v>68.83</v>
      </c>
      <c r="G2467" s="82" t="s">
        <v>34</v>
      </c>
      <c r="H2467" s="81">
        <v>2322402552</v>
      </c>
      <c r="I2467" s="81" t="s">
        <v>7381</v>
      </c>
      <c r="J2467" s="81" t="s">
        <v>125</v>
      </c>
      <c r="K2467" s="81"/>
      <c r="L2467" s="81"/>
      <c r="M2467" s="81"/>
      <c r="N2467" s="81"/>
      <c r="O2467" s="82"/>
      <c r="P2467" s="81"/>
      <c r="Q2467" s="81"/>
      <c r="R2467" s="81"/>
      <c r="S2467" s="81"/>
      <c r="T2467" s="81"/>
      <c r="U2467" s="81">
        <f t="shared" si="155"/>
        <v>0</v>
      </c>
      <c r="V2467" s="81">
        <f>IFERROR(VLOOKUP(A2467,'Competitors Links &amp; Pricings'!A:G,3,0),"")</f>
        <v>68.83</v>
      </c>
      <c r="W2467" s="81" t="str">
        <f>IFERROR(VLOOKUP(A2467,'Competitors Links &amp; Pricings'!A:G,5,0),"")</f>
        <v xml:space="preserve"> </v>
      </c>
      <c r="X2467" s="81" t="str">
        <f>IFERROR(VLOOKUP(A2467,'Competitors Links &amp; Pricings'!A:G,7,0),"")</f>
        <v xml:space="preserve"> </v>
      </c>
      <c r="Y2467" s="81">
        <f>IFERROR(VLOOKUP(A2467,'Competitors Links &amp; Pricings'!A:L,8,0),"")</f>
        <v>0.5</v>
      </c>
      <c r="Z2467" s="81">
        <f>IFERROR(VLOOKUP(A2467,'Competitors Links &amp; Pricings'!A:L,9,0),"")</f>
        <v>157.47999999999999</v>
      </c>
      <c r="AA2467" s="81">
        <f>IFERROR(VLOOKUP(A2467,'Competitors Links &amp; Pricings'!A:L,10,0),"")</f>
        <v>2.42</v>
      </c>
      <c r="AB2467" s="81">
        <f>IFERROR(VLOOKUP(A2467,'Competitors Links &amp; Pricings'!A:L,11,0),"")</f>
        <v>1</v>
      </c>
    </row>
    <row r="2468" spans="1:28" s="92" customFormat="1" ht="12" x14ac:dyDescent="0.25">
      <c r="A2468" s="91" t="s">
        <v>7382</v>
      </c>
      <c r="B2468" s="89">
        <v>1766.67</v>
      </c>
      <c r="C2468" s="89">
        <v>2380.8000000000002</v>
      </c>
      <c r="D2468" s="106">
        <f t="shared" si="152"/>
        <v>0.25795110887096778</v>
      </c>
      <c r="E2468" s="90">
        <f t="shared" si="153"/>
        <v>0</v>
      </c>
      <c r="F2468" s="90">
        <f t="shared" si="154"/>
        <v>2680</v>
      </c>
      <c r="G2468" s="100" t="s">
        <v>527</v>
      </c>
      <c r="H2468" s="101" t="s">
        <v>7383</v>
      </c>
      <c r="I2468" s="101" t="s">
        <v>7384</v>
      </c>
      <c r="J2468" s="101" t="s">
        <v>74</v>
      </c>
      <c r="K2468" s="101"/>
      <c r="L2468" s="101"/>
      <c r="M2468" s="101"/>
      <c r="N2468" s="101"/>
      <c r="O2468" s="100"/>
      <c r="P2468" s="101"/>
      <c r="Q2468" s="101"/>
      <c r="R2468" s="101"/>
      <c r="S2468" s="101"/>
      <c r="T2468" s="101"/>
      <c r="U2468" s="81">
        <f t="shared" si="155"/>
        <v>0</v>
      </c>
      <c r="V2468" s="101">
        <f>IFERROR(VLOOKUP(A2468,'Competitors Links &amp; Pricings'!A:G,3,0),"")</f>
        <v>2680</v>
      </c>
      <c r="W2468" s="101" t="str">
        <f>IFERROR(VLOOKUP(A2468,'Competitors Links &amp; Pricings'!A:G,5,0),"")</f>
        <v xml:space="preserve"> </v>
      </c>
      <c r="X2468" s="101" t="str">
        <f>IFERROR(VLOOKUP(A2468,'Competitors Links &amp; Pricings'!A:G,7,0),"")</f>
        <v xml:space="preserve"> </v>
      </c>
      <c r="Y2468" s="101">
        <f>IFERROR(VLOOKUP(A2468,'Competitors Links &amp; Pricings'!A:L,8,0),"")</f>
        <v>23.6</v>
      </c>
      <c r="Z2468" s="101">
        <f>IFERROR(VLOOKUP(A2468,'Competitors Links &amp; Pricings'!A:L,9,0),"")</f>
        <v>10.24</v>
      </c>
      <c r="AA2468" s="101">
        <f>IFERROR(VLOOKUP(A2468,'Competitors Links &amp; Pricings'!A:L,10,0),"")</f>
        <v>156</v>
      </c>
      <c r="AB2468" s="101">
        <f>IFERROR(VLOOKUP(A2468,'Competitors Links &amp; Pricings'!A:L,11,0),"")</f>
        <v>22.7</v>
      </c>
    </row>
    <row r="2469" spans="1:28" s="92" customFormat="1" ht="12" x14ac:dyDescent="0.25">
      <c r="A2469" s="91" t="s">
        <v>7385</v>
      </c>
      <c r="B2469" s="89">
        <v>2506.67</v>
      </c>
      <c r="C2469" s="89">
        <v>3309.34</v>
      </c>
      <c r="D2469" s="106">
        <f t="shared" si="152"/>
        <v>0.2425468522424411</v>
      </c>
      <c r="E2469" s="90">
        <f t="shared" si="153"/>
        <v>0</v>
      </c>
      <c r="F2469" s="90">
        <f t="shared" si="154"/>
        <v>2198.79</v>
      </c>
      <c r="G2469" s="100" t="s">
        <v>34</v>
      </c>
      <c r="H2469" s="101" t="s">
        <v>7386</v>
      </c>
      <c r="I2469" s="101" t="s">
        <v>7387</v>
      </c>
      <c r="J2469" s="101" t="s">
        <v>74</v>
      </c>
      <c r="K2469" s="101"/>
      <c r="L2469" s="101"/>
      <c r="M2469" s="101"/>
      <c r="N2469" s="101"/>
      <c r="O2469" s="100"/>
      <c r="P2469" s="101"/>
      <c r="Q2469" s="101"/>
      <c r="R2469" s="101"/>
      <c r="S2469" s="101"/>
      <c r="T2469" s="101"/>
      <c r="U2469" s="81">
        <f t="shared" si="155"/>
        <v>0</v>
      </c>
      <c r="V2469" s="101">
        <f>IFERROR(VLOOKUP(A2469,'Competitors Links &amp; Pricings'!A:G,3,0),"")</f>
        <v>3509.34</v>
      </c>
      <c r="W2469" s="101">
        <f>IFERROR(VLOOKUP(A2469,'Competitors Links &amp; Pricings'!A:G,5,0),"")</f>
        <v>2198.79</v>
      </c>
      <c r="X2469" s="101" t="str">
        <f>IFERROR(VLOOKUP(A2469,'Competitors Links &amp; Pricings'!A:G,7,0),"")</f>
        <v xml:space="preserve"> </v>
      </c>
      <c r="Y2469" s="101">
        <f>IFERROR(VLOOKUP(A2469,'Competitors Links &amp; Pricings'!A:L,8,0),"")</f>
        <v>23.6</v>
      </c>
      <c r="Z2469" s="101">
        <f>IFERROR(VLOOKUP(A2469,'Competitors Links &amp; Pricings'!A:L,9,0),"")</f>
        <v>10.24</v>
      </c>
      <c r="AA2469" s="101">
        <f>IFERROR(VLOOKUP(A2469,'Competitors Links &amp; Pricings'!A:L,10,0),"")</f>
        <v>156</v>
      </c>
      <c r="AB2469" s="101">
        <f>IFERROR(VLOOKUP(A2469,'Competitors Links &amp; Pricings'!A:L,11,0),"")</f>
        <v>22.7</v>
      </c>
    </row>
    <row r="2470" spans="1:28" s="83" customFormat="1" ht="12" x14ac:dyDescent="0.25">
      <c r="A2470" s="81" t="s">
        <v>7388</v>
      </c>
      <c r="B2470" s="89">
        <v>13.33</v>
      </c>
      <c r="C2470" s="89">
        <v>17.5</v>
      </c>
      <c r="D2470" s="106">
        <f t="shared" si="152"/>
        <v>0.2382857142857143</v>
      </c>
      <c r="E2470" s="90">
        <f t="shared" si="153"/>
        <v>0</v>
      </c>
      <c r="F2470" s="90">
        <f t="shared" si="154"/>
        <v>0</v>
      </c>
      <c r="G2470" s="82" t="s">
        <v>50</v>
      </c>
      <c r="H2470" s="81" t="s">
        <v>25888</v>
      </c>
      <c r="I2470" s="81" t="s">
        <v>7389</v>
      </c>
      <c r="J2470" s="81" t="s">
        <v>7044</v>
      </c>
      <c r="K2470" s="81"/>
      <c r="L2470" s="81"/>
      <c r="M2470" s="81"/>
      <c r="N2470" s="81"/>
      <c r="O2470" s="82"/>
      <c r="P2470" s="81"/>
      <c r="Q2470" s="81"/>
      <c r="R2470" s="81"/>
      <c r="S2470" s="81"/>
      <c r="T2470" s="81"/>
      <c r="U2470" s="81">
        <f t="shared" si="155"/>
        <v>0</v>
      </c>
      <c r="V2470" s="81" t="str">
        <f>IFERROR(VLOOKUP(A2470,'Competitors Links &amp; Pricings'!A:G,3,0),"")</f>
        <v xml:space="preserve"> </v>
      </c>
      <c r="W2470" s="81" t="str">
        <f>IFERROR(VLOOKUP(A2470,'Competitors Links &amp; Pricings'!A:G,5,0),"")</f>
        <v xml:space="preserve"> </v>
      </c>
      <c r="X2470" s="81" t="str">
        <f>IFERROR(VLOOKUP(A2470,'Competitors Links &amp; Pricings'!A:G,7,0),"")</f>
        <v xml:space="preserve"> </v>
      </c>
      <c r="Y2470" s="81">
        <f>IFERROR(VLOOKUP(A2470,'Competitors Links &amp; Pricings'!A:L,8,0),"")</f>
        <v>1</v>
      </c>
      <c r="Z2470" s="81">
        <f>IFERROR(VLOOKUP(A2470,'Competitors Links &amp; Pricings'!A:L,9,0),"")</f>
        <v>0.55000000000000004</v>
      </c>
      <c r="AA2470" s="81">
        <f>IFERROR(VLOOKUP(A2470,'Competitors Links &amp; Pricings'!A:L,10,0),"")</f>
        <v>10.8</v>
      </c>
      <c r="AB2470" s="81">
        <f>IFERROR(VLOOKUP(A2470,'Competitors Links &amp; Pricings'!A:L,11,0),"")</f>
        <v>0.26</v>
      </c>
    </row>
    <row r="2471" spans="1:28" s="92" customFormat="1" ht="12" x14ac:dyDescent="0.25">
      <c r="A2471" s="91" t="s">
        <v>7390</v>
      </c>
      <c r="B2471" s="89">
        <v>8</v>
      </c>
      <c r="C2471" s="89">
        <v>9.8000000000000007</v>
      </c>
      <c r="D2471" s="106">
        <f t="shared" si="152"/>
        <v>0.18367346938775517</v>
      </c>
      <c r="E2471" s="90">
        <f t="shared" si="153"/>
        <v>0</v>
      </c>
      <c r="F2471" s="90">
        <f t="shared" si="154"/>
        <v>10</v>
      </c>
      <c r="G2471" s="100" t="s">
        <v>34</v>
      </c>
      <c r="H2471" s="101" t="s">
        <v>7391</v>
      </c>
      <c r="I2471" s="101" t="s">
        <v>7392</v>
      </c>
      <c r="J2471" s="101" t="s">
        <v>7044</v>
      </c>
      <c r="K2471" s="101"/>
      <c r="L2471" s="101"/>
      <c r="M2471" s="101"/>
      <c r="N2471" s="101"/>
      <c r="O2471" s="100"/>
      <c r="P2471" s="101"/>
      <c r="Q2471" s="101"/>
      <c r="R2471" s="101"/>
      <c r="S2471" s="101"/>
      <c r="T2471" s="101"/>
      <c r="U2471" s="81">
        <f t="shared" si="155"/>
        <v>0</v>
      </c>
      <c r="V2471" s="101">
        <f>IFERROR(VLOOKUP(A2471,'Competitors Links &amp; Pricings'!A:G,3,0),"")</f>
        <v>10</v>
      </c>
      <c r="W2471" s="101" t="str">
        <f>IFERROR(VLOOKUP(A2471,'Competitors Links &amp; Pricings'!A:G,5,0),"")</f>
        <v xml:space="preserve"> </v>
      </c>
      <c r="X2471" s="101" t="str">
        <f>IFERROR(VLOOKUP(A2471,'Competitors Links &amp; Pricings'!A:G,7,0),"")</f>
        <v xml:space="preserve"> </v>
      </c>
      <c r="Y2471" s="101">
        <f>IFERROR(VLOOKUP(A2471,'Competitors Links &amp; Pricings'!A:L,8,0),"")</f>
        <v>1.57</v>
      </c>
      <c r="Z2471" s="101">
        <f>IFERROR(VLOOKUP(A2471,'Competitors Links &amp; Pricings'!A:L,9,0),"")</f>
        <v>5.91</v>
      </c>
      <c r="AA2471" s="101">
        <f>IFERROR(VLOOKUP(A2471,'Competitors Links &amp; Pricings'!A:L,10,0),"")</f>
        <v>0.05</v>
      </c>
      <c r="AB2471" s="101">
        <f>IFERROR(VLOOKUP(A2471,'Competitors Links &amp; Pricings'!A:L,11,0),"")</f>
        <v>4.33</v>
      </c>
    </row>
    <row r="2472" spans="1:28" s="92" customFormat="1" ht="12" x14ac:dyDescent="0.25">
      <c r="A2472" s="91" t="s">
        <v>7393</v>
      </c>
      <c r="B2472" s="89">
        <v>8</v>
      </c>
      <c r="C2472" s="89">
        <v>10.5</v>
      </c>
      <c r="D2472" s="106">
        <f t="shared" si="152"/>
        <v>0.23809523809523808</v>
      </c>
      <c r="E2472" s="90">
        <f t="shared" si="153"/>
        <v>0</v>
      </c>
      <c r="F2472" s="90">
        <f t="shared" si="154"/>
        <v>0</v>
      </c>
      <c r="G2472" s="100" t="s">
        <v>34</v>
      </c>
      <c r="H2472" s="101" t="s">
        <v>7394</v>
      </c>
      <c r="I2472" s="101" t="s">
        <v>7395</v>
      </c>
      <c r="J2472" s="101" t="s">
        <v>7044</v>
      </c>
      <c r="K2472" s="101"/>
      <c r="L2472" s="101"/>
      <c r="M2472" s="101"/>
      <c r="N2472" s="101"/>
      <c r="O2472" s="100"/>
      <c r="P2472" s="101"/>
      <c r="Q2472" s="101"/>
      <c r="R2472" s="101"/>
      <c r="S2472" s="101"/>
      <c r="T2472" s="101"/>
      <c r="U2472" s="81">
        <f t="shared" si="155"/>
        <v>0</v>
      </c>
      <c r="V2472" s="101" t="str">
        <f>IFERROR(VLOOKUP(A2472,'Competitors Links &amp; Pricings'!A:G,3,0),"")</f>
        <v xml:space="preserve"> </v>
      </c>
      <c r="W2472" s="101" t="str">
        <f>IFERROR(VLOOKUP(A2472,'Competitors Links &amp; Pricings'!A:G,5,0),"")</f>
        <v xml:space="preserve"> </v>
      </c>
      <c r="X2472" s="101" t="str">
        <f>IFERROR(VLOOKUP(A2472,'Competitors Links &amp; Pricings'!A:G,7,0),"")</f>
        <v xml:space="preserve"> </v>
      </c>
      <c r="Y2472" s="101">
        <f>IFERROR(VLOOKUP(A2472,'Competitors Links &amp; Pricings'!A:L,8,0),"")</f>
        <v>1</v>
      </c>
      <c r="Z2472" s="101">
        <f>IFERROR(VLOOKUP(A2472,'Competitors Links &amp; Pricings'!A:L,9,0),"")</f>
        <v>0.37</v>
      </c>
      <c r="AA2472" s="101">
        <f>IFERROR(VLOOKUP(A2472,'Competitors Links &amp; Pricings'!A:L,10,0),"")</f>
        <v>12</v>
      </c>
      <c r="AB2472" s="101">
        <f>IFERROR(VLOOKUP(A2472,'Competitors Links &amp; Pricings'!A:L,11,0),"")</f>
        <v>0.36</v>
      </c>
    </row>
    <row r="2473" spans="1:28" s="83" customFormat="1" ht="12" x14ac:dyDescent="0.25">
      <c r="A2473" s="81" t="s">
        <v>7396</v>
      </c>
      <c r="B2473" s="89">
        <v>526.66999999999996</v>
      </c>
      <c r="C2473" s="89">
        <v>652</v>
      </c>
      <c r="D2473" s="106">
        <f t="shared" si="152"/>
        <v>0.19222392638036817</v>
      </c>
      <c r="E2473" s="90">
        <f t="shared" si="153"/>
        <v>0</v>
      </c>
      <c r="F2473" s="90">
        <f t="shared" si="154"/>
        <v>0</v>
      </c>
      <c r="G2473" s="82" t="s">
        <v>50</v>
      </c>
      <c r="H2473" s="81" t="s">
        <v>7397</v>
      </c>
      <c r="I2473" s="81" t="s">
        <v>7398</v>
      </c>
      <c r="J2473" s="81" t="s">
        <v>7044</v>
      </c>
      <c r="K2473" s="81"/>
      <c r="L2473" s="81"/>
      <c r="M2473" s="81"/>
      <c r="N2473" s="81"/>
      <c r="O2473" s="82"/>
      <c r="P2473" s="81"/>
      <c r="Q2473" s="81"/>
      <c r="R2473" s="81"/>
      <c r="S2473" s="81"/>
      <c r="T2473" s="81"/>
      <c r="U2473" s="81">
        <f t="shared" si="155"/>
        <v>0</v>
      </c>
      <c r="V2473" s="81" t="str">
        <f>IFERROR(VLOOKUP(A2473,'Competitors Links &amp; Pricings'!A:G,3,0),"")</f>
        <v xml:space="preserve"> </v>
      </c>
      <c r="W2473" s="81" t="str">
        <f>IFERROR(VLOOKUP(A2473,'Competitors Links &amp; Pricings'!A:G,5,0),"")</f>
        <v xml:space="preserve"> </v>
      </c>
      <c r="X2473" s="81" t="str">
        <f>IFERROR(VLOOKUP(A2473,'Competitors Links &amp; Pricings'!A:G,7,0),"")</f>
        <v xml:space="preserve"> </v>
      </c>
      <c r="Y2473" s="81">
        <f>IFERROR(VLOOKUP(A2473,'Competitors Links &amp; Pricings'!A:L,8,0),"")</f>
        <v>1</v>
      </c>
      <c r="Z2473" s="81">
        <f>IFERROR(VLOOKUP(A2473,'Competitors Links &amp; Pricings'!A:L,9,0),"")</f>
        <v>0.37</v>
      </c>
      <c r="AA2473" s="81">
        <f>IFERROR(VLOOKUP(A2473,'Competitors Links &amp; Pricings'!A:L,10,0),"")</f>
        <v>120</v>
      </c>
      <c r="AB2473" s="81">
        <f>IFERROR(VLOOKUP(A2473,'Competitors Links &amp; Pricings'!A:L,11,0),"")</f>
        <v>0.36</v>
      </c>
    </row>
    <row r="2474" spans="1:28" s="83" customFormat="1" ht="12" x14ac:dyDescent="0.25">
      <c r="A2474" s="81" t="s">
        <v>7399</v>
      </c>
      <c r="B2474" s="89">
        <v>1.7</v>
      </c>
      <c r="C2474" s="89">
        <v>2.1</v>
      </c>
      <c r="D2474" s="106">
        <f t="shared" si="152"/>
        <v>0.19047619047619052</v>
      </c>
      <c r="E2474" s="90">
        <f t="shared" si="153"/>
        <v>0</v>
      </c>
      <c r="F2474" s="90">
        <f t="shared" si="154"/>
        <v>2.13</v>
      </c>
      <c r="G2474" s="82" t="s">
        <v>50</v>
      </c>
      <c r="H2474" s="81" t="s">
        <v>7400</v>
      </c>
      <c r="I2474" s="81" t="s">
        <v>7401</v>
      </c>
      <c r="J2474" s="81" t="s">
        <v>5612</v>
      </c>
      <c r="K2474" s="81"/>
      <c r="L2474" s="81"/>
      <c r="M2474" s="81"/>
      <c r="N2474" s="81"/>
      <c r="O2474" s="82"/>
      <c r="P2474" s="81"/>
      <c r="Q2474" s="81"/>
      <c r="R2474" s="81"/>
      <c r="S2474" s="81"/>
      <c r="T2474" s="81"/>
      <c r="U2474" s="81">
        <f t="shared" si="155"/>
        <v>0</v>
      </c>
      <c r="V2474" s="81">
        <f>IFERROR(VLOOKUP(A2474,'Competitors Links &amp; Pricings'!A:G,3,0),"")</f>
        <v>2.13</v>
      </c>
      <c r="W2474" s="81">
        <f>IFERROR(VLOOKUP(A2474,'Competitors Links &amp; Pricings'!A:G,5,0),"")</f>
        <v>3.25</v>
      </c>
      <c r="X2474" s="81" t="str">
        <f>IFERROR(VLOOKUP(A2474,'Competitors Links &amp; Pricings'!A:G,7,0),"")</f>
        <v xml:space="preserve"> </v>
      </c>
      <c r="Y2474" s="81">
        <f>IFERROR(VLOOKUP(A2474,'Competitors Links &amp; Pricings'!A:L,8,0),"")</f>
        <v>0.5</v>
      </c>
      <c r="Z2474" s="81">
        <f>IFERROR(VLOOKUP(A2474,'Competitors Links &amp; Pricings'!A:L,9,0),"")</f>
        <v>1</v>
      </c>
      <c r="AA2474" s="81">
        <f>IFERROR(VLOOKUP(A2474,'Competitors Links &amp; Pricings'!A:L,10,0),"")</f>
        <v>0.03</v>
      </c>
      <c r="AB2474" s="81">
        <f>IFERROR(VLOOKUP(A2474,'Competitors Links &amp; Pricings'!A:L,11,0),"")</f>
        <v>0.5</v>
      </c>
    </row>
    <row r="2475" spans="1:28" s="92" customFormat="1" ht="12" x14ac:dyDescent="0.25">
      <c r="A2475" s="91" t="s">
        <v>7402</v>
      </c>
      <c r="B2475" s="89">
        <v>218.88</v>
      </c>
      <c r="C2475" s="89">
        <v>243.02</v>
      </c>
      <c r="D2475" s="106">
        <f t="shared" si="152"/>
        <v>9.9333388198502237E-2</v>
      </c>
      <c r="E2475" s="90">
        <f t="shared" si="153"/>
        <v>0</v>
      </c>
      <c r="F2475" s="90">
        <f t="shared" si="154"/>
        <v>239</v>
      </c>
      <c r="G2475" s="100" t="s">
        <v>262</v>
      </c>
      <c r="H2475" s="101" t="s">
        <v>7403</v>
      </c>
      <c r="I2475" s="101" t="s">
        <v>7404</v>
      </c>
      <c r="J2475" s="101" t="s">
        <v>6387</v>
      </c>
      <c r="K2475" s="101"/>
      <c r="L2475" s="101"/>
      <c r="M2475" s="101"/>
      <c r="N2475" s="101"/>
      <c r="O2475" s="100"/>
      <c r="P2475" s="101"/>
      <c r="Q2475" s="101"/>
      <c r="R2475" s="101"/>
      <c r="S2475" s="101"/>
      <c r="T2475" s="101"/>
      <c r="U2475" s="81">
        <f t="shared" si="155"/>
        <v>0</v>
      </c>
      <c r="V2475" s="101">
        <f>IFERROR(VLOOKUP(A2475,'Competitors Links &amp; Pricings'!A:G,3,0),"")</f>
        <v>270.7</v>
      </c>
      <c r="W2475" s="101">
        <f>IFERROR(VLOOKUP(A2475,'Competitors Links &amp; Pricings'!A:G,5,0),"")</f>
        <v>239</v>
      </c>
      <c r="X2475" s="101">
        <f>IFERROR(VLOOKUP(A2475,'Competitors Links &amp; Pricings'!A:G,7,0),"")</f>
        <v>295</v>
      </c>
      <c r="Y2475" s="101">
        <f>IFERROR(VLOOKUP(A2475,'Competitors Links &amp; Pricings'!A:L,8,0),"")</f>
        <v>7</v>
      </c>
      <c r="Z2475" s="101">
        <f>IFERROR(VLOOKUP(A2475,'Competitors Links &amp; Pricings'!A:L,9,0),"")</f>
        <v>9.5</v>
      </c>
      <c r="AA2475" s="101">
        <f>IFERROR(VLOOKUP(A2475,'Competitors Links &amp; Pricings'!A:L,10,0),"")</f>
        <v>2</v>
      </c>
      <c r="AB2475" s="101">
        <f>IFERROR(VLOOKUP(A2475,'Competitors Links &amp; Pricings'!A:L,11,0),"")</f>
        <v>3</v>
      </c>
    </row>
    <row r="2476" spans="1:28" s="83" customFormat="1" ht="12" x14ac:dyDescent="0.25">
      <c r="A2476" s="81" t="s">
        <v>7405</v>
      </c>
      <c r="B2476" s="89">
        <v>1.01</v>
      </c>
      <c r="C2476" s="89">
        <v>1.1100000000000001</v>
      </c>
      <c r="D2476" s="106">
        <f t="shared" si="152"/>
        <v>9.0090090090090169E-2</v>
      </c>
      <c r="E2476" s="90">
        <f t="shared" si="153"/>
        <v>0</v>
      </c>
      <c r="F2476" s="90">
        <f t="shared" si="154"/>
        <v>1.21</v>
      </c>
      <c r="G2476" s="82" t="s">
        <v>34</v>
      </c>
      <c r="H2476" s="81" t="s">
        <v>7406</v>
      </c>
      <c r="I2476" s="81" t="s">
        <v>7407</v>
      </c>
      <c r="J2476" s="81" t="s">
        <v>135</v>
      </c>
      <c r="K2476" s="81"/>
      <c r="L2476" s="81"/>
      <c r="M2476" s="81"/>
      <c r="N2476" s="81"/>
      <c r="O2476" s="82"/>
      <c r="P2476" s="81"/>
      <c r="Q2476" s="81"/>
      <c r="R2476" s="81"/>
      <c r="S2476" s="81"/>
      <c r="T2476" s="81"/>
      <c r="U2476" s="81">
        <f t="shared" si="155"/>
        <v>0</v>
      </c>
      <c r="V2476" s="81">
        <f>IFERROR(VLOOKUP(A2476,'Competitors Links &amp; Pricings'!A:G,3,0),"")</f>
        <v>1.21</v>
      </c>
      <c r="W2476" s="81" t="str">
        <f>IFERROR(VLOOKUP(A2476,'Competitors Links &amp; Pricings'!A:G,5,0),"")</f>
        <v xml:space="preserve"> </v>
      </c>
      <c r="X2476" s="81" t="str">
        <f>IFERROR(VLOOKUP(A2476,'Competitors Links &amp; Pricings'!A:G,7,0),"")</f>
        <v xml:space="preserve"> </v>
      </c>
      <c r="Y2476" s="81">
        <f>IFERROR(VLOOKUP(A2476,'Competitors Links &amp; Pricings'!A:L,8,0),"")</f>
        <v>0.5</v>
      </c>
      <c r="Z2476" s="81">
        <f>IFERROR(VLOOKUP(A2476,'Competitors Links &amp; Pricings'!A:L,9,0),"")</f>
        <v>1.5</v>
      </c>
      <c r="AA2476" s="81">
        <f>IFERROR(VLOOKUP(A2476,'Competitors Links &amp; Pricings'!A:L,10,0),"")</f>
        <v>0.1</v>
      </c>
      <c r="AB2476" s="81">
        <f>IFERROR(VLOOKUP(A2476,'Competitors Links &amp; Pricings'!A:L,11,0),"")</f>
        <v>0.5</v>
      </c>
    </row>
    <row r="2477" spans="1:28" s="83" customFormat="1" ht="12" x14ac:dyDescent="0.25">
      <c r="A2477" s="81" t="s">
        <v>7408</v>
      </c>
      <c r="B2477" s="89">
        <v>164.05</v>
      </c>
      <c r="C2477" s="89">
        <v>200.1</v>
      </c>
      <c r="D2477" s="106">
        <f t="shared" si="152"/>
        <v>0.18015992003997994</v>
      </c>
      <c r="E2477" s="90">
        <f t="shared" si="153"/>
        <v>0</v>
      </c>
      <c r="F2477" s="90">
        <f t="shared" si="154"/>
        <v>161</v>
      </c>
      <c r="G2477" s="82" t="s">
        <v>34</v>
      </c>
      <c r="H2477" s="81" t="s">
        <v>7409</v>
      </c>
      <c r="I2477" s="81" t="s">
        <v>7410</v>
      </c>
      <c r="J2477" s="81" t="s">
        <v>6387</v>
      </c>
      <c r="K2477" s="81"/>
      <c r="L2477" s="81"/>
      <c r="M2477" s="81"/>
      <c r="N2477" s="81"/>
      <c r="O2477" s="82"/>
      <c r="P2477" s="81"/>
      <c r="Q2477" s="81"/>
      <c r="R2477" s="81"/>
      <c r="S2477" s="81"/>
      <c r="T2477" s="81"/>
      <c r="U2477" s="81">
        <f t="shared" si="155"/>
        <v>0</v>
      </c>
      <c r="V2477" s="81">
        <f>IFERROR(VLOOKUP(A2477,'Competitors Links &amp; Pricings'!A:G,3,0),"")</f>
        <v>161</v>
      </c>
      <c r="W2477" s="81">
        <f>IFERROR(VLOOKUP(A2477,'Competitors Links &amp; Pricings'!A:G,5,0),"")</f>
        <v>168</v>
      </c>
      <c r="X2477" s="81">
        <f>IFERROR(VLOOKUP(A2477,'Competitors Links &amp; Pricings'!A:G,7,0),"")</f>
        <v>172.39</v>
      </c>
      <c r="Y2477" s="81">
        <f>IFERROR(VLOOKUP(A2477,'Competitors Links &amp; Pricings'!A:L,8,0),"")</f>
        <v>35</v>
      </c>
      <c r="Z2477" s="81">
        <f>IFERROR(VLOOKUP(A2477,'Competitors Links &amp; Pricings'!A:L,9,0),"")</f>
        <v>42</v>
      </c>
      <c r="AA2477" s="81">
        <f>IFERROR(VLOOKUP(A2477,'Competitors Links &amp; Pricings'!A:L,10,0),"")</f>
        <v>31</v>
      </c>
      <c r="AB2477" s="81">
        <f>IFERROR(VLOOKUP(A2477,'Competitors Links &amp; Pricings'!A:L,11,0),"")</f>
        <v>1</v>
      </c>
    </row>
    <row r="2478" spans="1:28" s="83" customFormat="1" ht="12" x14ac:dyDescent="0.25">
      <c r="A2478" s="81" t="s">
        <v>7411</v>
      </c>
      <c r="B2478" s="89">
        <v>116.02</v>
      </c>
      <c r="C2478" s="89">
        <v>177.96</v>
      </c>
      <c r="D2478" s="106">
        <f t="shared" si="152"/>
        <v>0.34805574286356489</v>
      </c>
      <c r="E2478" s="90">
        <f t="shared" si="153"/>
        <v>0</v>
      </c>
      <c r="F2478" s="90">
        <f t="shared" si="154"/>
        <v>187.33</v>
      </c>
      <c r="G2478" s="82" t="s">
        <v>34</v>
      </c>
      <c r="H2478" s="81" t="s">
        <v>7412</v>
      </c>
      <c r="I2478" s="81" t="s">
        <v>7413</v>
      </c>
      <c r="J2478" s="81" t="s">
        <v>135</v>
      </c>
      <c r="K2478" s="81"/>
      <c r="L2478" s="81"/>
      <c r="M2478" s="81"/>
      <c r="N2478" s="81"/>
      <c r="O2478" s="82"/>
      <c r="P2478" s="81"/>
      <c r="Q2478" s="81"/>
      <c r="R2478" s="81"/>
      <c r="S2478" s="81"/>
      <c r="T2478" s="81"/>
      <c r="U2478" s="81">
        <f t="shared" si="155"/>
        <v>0</v>
      </c>
      <c r="V2478" s="81">
        <f>IFERROR(VLOOKUP(A2478,'Competitors Links &amp; Pricings'!A:G,3,0),"")</f>
        <v>187.33</v>
      </c>
      <c r="W2478" s="81" t="str">
        <f>IFERROR(VLOOKUP(A2478,'Competitors Links &amp; Pricings'!A:G,5,0),"")</f>
        <v xml:space="preserve"> </v>
      </c>
      <c r="X2478" s="81" t="str">
        <f>IFERROR(VLOOKUP(A2478,'Competitors Links &amp; Pricings'!A:G,7,0),"")</f>
        <v xml:space="preserve"> </v>
      </c>
      <c r="Y2478" s="81">
        <f>IFERROR(VLOOKUP(A2478,'Competitors Links &amp; Pricings'!A:L,8,0),"")</f>
        <v>5</v>
      </c>
      <c r="Z2478" s="81">
        <f>IFERROR(VLOOKUP(A2478,'Competitors Links &amp; Pricings'!A:L,9,0),"")</f>
        <v>21</v>
      </c>
      <c r="AA2478" s="81">
        <f>IFERROR(VLOOKUP(A2478,'Competitors Links &amp; Pricings'!A:L,10,0),"")</f>
        <v>14</v>
      </c>
      <c r="AB2478" s="81">
        <f>IFERROR(VLOOKUP(A2478,'Competitors Links &amp; Pricings'!A:L,11,0),"")</f>
        <v>11</v>
      </c>
    </row>
    <row r="2479" spans="1:28" s="83" customFormat="1" ht="12" x14ac:dyDescent="0.25">
      <c r="A2479" s="81" t="s">
        <v>7414</v>
      </c>
      <c r="B2479" s="89">
        <v>23.55</v>
      </c>
      <c r="C2479" s="89">
        <v>29.69</v>
      </c>
      <c r="D2479" s="106">
        <f t="shared" si="152"/>
        <v>0.20680363758841361</v>
      </c>
      <c r="E2479" s="90">
        <f t="shared" si="153"/>
        <v>0</v>
      </c>
      <c r="F2479" s="90">
        <f t="shared" si="154"/>
        <v>32.270000000000003</v>
      </c>
      <c r="G2479" s="82" t="s">
        <v>34</v>
      </c>
      <c r="H2479" s="81" t="s">
        <v>7415</v>
      </c>
      <c r="I2479" s="81" t="s">
        <v>7416</v>
      </c>
      <c r="J2479" s="81" t="s">
        <v>135</v>
      </c>
      <c r="K2479" s="81"/>
      <c r="L2479" s="81"/>
      <c r="M2479" s="81"/>
      <c r="N2479" s="81"/>
      <c r="O2479" s="82"/>
      <c r="P2479" s="81"/>
      <c r="Q2479" s="81"/>
      <c r="R2479" s="81"/>
      <c r="S2479" s="81"/>
      <c r="T2479" s="81"/>
      <c r="U2479" s="81">
        <f t="shared" si="155"/>
        <v>0</v>
      </c>
      <c r="V2479" s="81">
        <f>IFERROR(VLOOKUP(A2479,'Competitors Links &amp; Pricings'!A:G,3,0),"")</f>
        <v>32.270000000000003</v>
      </c>
      <c r="W2479" s="81">
        <f>IFERROR(VLOOKUP(A2479,'Competitors Links &amp; Pricings'!A:G,5,0),"")</f>
        <v>35.53</v>
      </c>
      <c r="X2479" s="81">
        <f>IFERROR(VLOOKUP(A2479,'Competitors Links &amp; Pricings'!A:G,7,0),"")</f>
        <v>32.270000000000003</v>
      </c>
      <c r="Y2479" s="81">
        <f>IFERROR(VLOOKUP(A2479,'Competitors Links &amp; Pricings'!A:L,8,0),"")</f>
        <v>1.75</v>
      </c>
      <c r="Z2479" s="81">
        <f>IFERROR(VLOOKUP(A2479,'Competitors Links &amp; Pricings'!A:L,9,0),"")</f>
        <v>168</v>
      </c>
      <c r="AA2479" s="81">
        <f>IFERROR(VLOOKUP(A2479,'Competitors Links &amp; Pricings'!A:L,10,0),"")</f>
        <v>6.25</v>
      </c>
      <c r="AB2479" s="81">
        <f>IFERROR(VLOOKUP(A2479,'Competitors Links &amp; Pricings'!A:L,11,0),"")</f>
        <v>1.75</v>
      </c>
    </row>
    <row r="2480" spans="1:28" s="83" customFormat="1" ht="12" x14ac:dyDescent="0.25">
      <c r="A2480" s="81" t="s">
        <v>7417</v>
      </c>
      <c r="B2480" s="89">
        <v>2.4900000000000002</v>
      </c>
      <c r="C2480" s="89">
        <v>3.03</v>
      </c>
      <c r="D2480" s="106">
        <f t="shared" si="152"/>
        <v>0.1782178217821781</v>
      </c>
      <c r="E2480" s="90">
        <f t="shared" si="153"/>
        <v>0</v>
      </c>
      <c r="F2480" s="90">
        <f t="shared" si="154"/>
        <v>2.5099999999999998</v>
      </c>
      <c r="G2480" s="82" t="s">
        <v>34</v>
      </c>
      <c r="H2480" s="81" t="s">
        <v>7418</v>
      </c>
      <c r="I2480" s="81" t="s">
        <v>7419</v>
      </c>
      <c r="J2480" s="81" t="s">
        <v>107</v>
      </c>
      <c r="K2480" s="81"/>
      <c r="L2480" s="81"/>
      <c r="M2480" s="81"/>
      <c r="N2480" s="81"/>
      <c r="O2480" s="82"/>
      <c r="P2480" s="81"/>
      <c r="Q2480" s="81"/>
      <c r="R2480" s="81"/>
      <c r="S2480" s="81"/>
      <c r="T2480" s="81"/>
      <c r="U2480" s="81">
        <f t="shared" si="155"/>
        <v>0</v>
      </c>
      <c r="V2480" s="81">
        <f>IFERROR(VLOOKUP(A2480,'Competitors Links &amp; Pricings'!A:G,3,0),"")</f>
        <v>2.5099999999999998</v>
      </c>
      <c r="W2480" s="81">
        <f>IFERROR(VLOOKUP(A2480,'Competitors Links &amp; Pricings'!A:G,5,0),"")</f>
        <v>3.74</v>
      </c>
      <c r="X2480" s="81" t="str">
        <f>IFERROR(VLOOKUP(A2480,'Competitors Links &amp; Pricings'!A:G,7,0),"")</f>
        <v xml:space="preserve"> </v>
      </c>
      <c r="Y2480" s="81">
        <f>IFERROR(VLOOKUP(A2480,'Competitors Links &amp; Pricings'!A:L,8,0),"")</f>
        <v>3.5</v>
      </c>
      <c r="Z2480" s="81">
        <f>IFERROR(VLOOKUP(A2480,'Competitors Links &amp; Pricings'!A:L,9,0),"")</f>
        <v>4</v>
      </c>
      <c r="AA2480" s="81">
        <f>IFERROR(VLOOKUP(A2480,'Competitors Links &amp; Pricings'!A:L,10,0),"")</f>
        <v>0.5</v>
      </c>
      <c r="AB2480" s="81">
        <f>IFERROR(VLOOKUP(A2480,'Competitors Links &amp; Pricings'!A:L,11,0),"")</f>
        <v>3</v>
      </c>
    </row>
    <row r="2481" spans="1:28" s="83" customFormat="1" ht="12" x14ac:dyDescent="0.25">
      <c r="A2481" s="81" t="s">
        <v>7420</v>
      </c>
      <c r="B2481" s="89">
        <v>54.17</v>
      </c>
      <c r="C2481" s="89">
        <v>67.17</v>
      </c>
      <c r="D2481" s="106">
        <f t="shared" si="152"/>
        <v>0.19353878219443205</v>
      </c>
      <c r="E2481" s="90">
        <f t="shared" si="153"/>
        <v>0</v>
      </c>
      <c r="F2481" s="90">
        <f t="shared" si="154"/>
        <v>74.2</v>
      </c>
      <c r="G2481" s="82" t="s">
        <v>50</v>
      </c>
      <c r="H2481" s="81" t="s">
        <v>7421</v>
      </c>
      <c r="I2481" s="81" t="s">
        <v>7422</v>
      </c>
      <c r="J2481" s="81" t="s">
        <v>435</v>
      </c>
      <c r="K2481" s="81"/>
      <c r="L2481" s="81"/>
      <c r="M2481" s="81"/>
      <c r="N2481" s="81"/>
      <c r="O2481" s="82"/>
      <c r="P2481" s="81"/>
      <c r="Q2481" s="81"/>
      <c r="R2481" s="81"/>
      <c r="S2481" s="81"/>
      <c r="T2481" s="81"/>
      <c r="U2481" s="81">
        <f t="shared" si="155"/>
        <v>0</v>
      </c>
      <c r="V2481" s="81">
        <f>IFERROR(VLOOKUP(A2481,'Competitors Links &amp; Pricings'!A:G,3,0),"")</f>
        <v>80</v>
      </c>
      <c r="W2481" s="81">
        <f>IFERROR(VLOOKUP(A2481,'Competitors Links &amp; Pricings'!A:G,5,0),"")</f>
        <v>74.2</v>
      </c>
      <c r="X2481" s="81" t="str">
        <f>IFERROR(VLOOKUP(A2481,'Competitors Links &amp; Pricings'!A:G,7,0),"")</f>
        <v xml:space="preserve"> </v>
      </c>
      <c r="Y2481" s="81">
        <f>IFERROR(VLOOKUP(A2481,'Competitors Links &amp; Pricings'!A:L,8,0),"")</f>
        <v>9.25</v>
      </c>
      <c r="Z2481" s="81">
        <f>IFERROR(VLOOKUP(A2481,'Competitors Links &amp; Pricings'!A:L,9,0),"")</f>
        <v>10.25</v>
      </c>
      <c r="AA2481" s="81">
        <f>IFERROR(VLOOKUP(A2481,'Competitors Links &amp; Pricings'!A:L,10,0),"")</f>
        <v>2</v>
      </c>
      <c r="AB2481" s="81">
        <f>IFERROR(VLOOKUP(A2481,'Competitors Links &amp; Pricings'!A:L,11,0),"")</f>
        <v>6.25</v>
      </c>
    </row>
    <row r="2482" spans="1:28" s="83" customFormat="1" ht="12" x14ac:dyDescent="0.25">
      <c r="A2482" s="81" t="s">
        <v>7423</v>
      </c>
      <c r="B2482" s="89">
        <v>70.53</v>
      </c>
      <c r="C2482" s="89">
        <v>92.8</v>
      </c>
      <c r="D2482" s="106">
        <f t="shared" si="152"/>
        <v>0.23997844827586204</v>
      </c>
      <c r="E2482" s="90">
        <f t="shared" si="153"/>
        <v>0</v>
      </c>
      <c r="F2482" s="90">
        <f t="shared" si="154"/>
        <v>100.76</v>
      </c>
      <c r="G2482" s="82" t="s">
        <v>34</v>
      </c>
      <c r="H2482" s="81" t="s">
        <v>7424</v>
      </c>
      <c r="I2482" s="81" t="s">
        <v>7425</v>
      </c>
      <c r="J2482" s="81" t="s">
        <v>1523</v>
      </c>
      <c r="K2482" s="81"/>
      <c r="L2482" s="81"/>
      <c r="M2482" s="81"/>
      <c r="N2482" s="81"/>
      <c r="O2482" s="82"/>
      <c r="P2482" s="81"/>
      <c r="Q2482" s="81"/>
      <c r="R2482" s="81"/>
      <c r="S2482" s="81"/>
      <c r="T2482" s="81"/>
      <c r="U2482" s="81">
        <f t="shared" si="155"/>
        <v>0</v>
      </c>
      <c r="V2482" s="81">
        <f>IFERROR(VLOOKUP(A2482,'Competitors Links &amp; Pricings'!A:G,3,0),"")</f>
        <v>102.51</v>
      </c>
      <c r="W2482" s="81">
        <f>IFERROR(VLOOKUP(A2482,'Competitors Links &amp; Pricings'!A:G,5,0),"")</f>
        <v>100.76</v>
      </c>
      <c r="X2482" s="81" t="str">
        <f>IFERROR(VLOOKUP(A2482,'Competitors Links &amp; Pricings'!A:G,7,0),"")</f>
        <v xml:space="preserve"> </v>
      </c>
      <c r="Y2482" s="81">
        <f>IFERROR(VLOOKUP(A2482,'Competitors Links &amp; Pricings'!A:L,8,0),"")</f>
        <v>1</v>
      </c>
      <c r="Z2482" s="81">
        <f>IFERROR(VLOOKUP(A2482,'Competitors Links &amp; Pricings'!A:L,9,0),"")</f>
        <v>2</v>
      </c>
      <c r="AA2482" s="81">
        <f>IFERROR(VLOOKUP(A2482,'Competitors Links &amp; Pricings'!A:L,10,0),"")</f>
        <v>0.5</v>
      </c>
      <c r="AB2482" s="81">
        <f>IFERROR(VLOOKUP(A2482,'Competitors Links &amp; Pricings'!A:L,11,0),"")</f>
        <v>0.2</v>
      </c>
    </row>
    <row r="2483" spans="1:28" s="83" customFormat="1" ht="12" x14ac:dyDescent="0.25">
      <c r="A2483" s="81" t="s">
        <v>7426</v>
      </c>
      <c r="B2483" s="89">
        <v>267.67</v>
      </c>
      <c r="C2483" s="89">
        <v>331.91</v>
      </c>
      <c r="D2483" s="106">
        <f t="shared" si="152"/>
        <v>0.19354644331294629</v>
      </c>
      <c r="E2483" s="90">
        <f t="shared" si="153"/>
        <v>0</v>
      </c>
      <c r="F2483" s="90">
        <f t="shared" si="154"/>
        <v>345.43</v>
      </c>
      <c r="G2483" s="82" t="s">
        <v>34</v>
      </c>
      <c r="H2483" s="81" t="s">
        <v>7427</v>
      </c>
      <c r="I2483" s="81" t="s">
        <v>7428</v>
      </c>
      <c r="J2483" s="81" t="s">
        <v>251</v>
      </c>
      <c r="K2483" s="81"/>
      <c r="L2483" s="81"/>
      <c r="M2483" s="81"/>
      <c r="N2483" s="81"/>
      <c r="O2483" s="82"/>
      <c r="P2483" s="81"/>
      <c r="Q2483" s="81"/>
      <c r="R2483" s="81"/>
      <c r="S2483" s="81"/>
      <c r="T2483" s="81"/>
      <c r="U2483" s="81">
        <f t="shared" si="155"/>
        <v>0</v>
      </c>
      <c r="V2483" s="81">
        <f>IFERROR(VLOOKUP(A2483,'Competitors Links &amp; Pricings'!A:G,3,0),"")</f>
        <v>353.63</v>
      </c>
      <c r="W2483" s="81">
        <f>IFERROR(VLOOKUP(A2483,'Competitors Links &amp; Pricings'!A:G,5,0),"")</f>
        <v>345.43</v>
      </c>
      <c r="X2483" s="81" t="str">
        <f>IFERROR(VLOOKUP(A2483,'Competitors Links &amp; Pricings'!A:G,7,0),"")</f>
        <v xml:space="preserve"> </v>
      </c>
      <c r="Y2483" s="81">
        <f>IFERROR(VLOOKUP(A2483,'Competitors Links &amp; Pricings'!A:L,8,0),"")</f>
        <v>8</v>
      </c>
      <c r="Z2483" s="81">
        <f>IFERROR(VLOOKUP(A2483,'Competitors Links &amp; Pricings'!A:L,9,0),"")</f>
        <v>6</v>
      </c>
      <c r="AA2483" s="81">
        <f>IFERROR(VLOOKUP(A2483,'Competitors Links &amp; Pricings'!A:L,10,0),"")</f>
        <v>1</v>
      </c>
      <c r="AB2483" s="81">
        <f>IFERROR(VLOOKUP(A2483,'Competitors Links &amp; Pricings'!A:L,11,0),"")</f>
        <v>2</v>
      </c>
    </row>
    <row r="2484" spans="1:28" s="92" customFormat="1" ht="12" x14ac:dyDescent="0.25">
      <c r="A2484" s="91" t="s">
        <v>7429</v>
      </c>
      <c r="B2484" s="89">
        <v>421.17</v>
      </c>
      <c r="C2484" s="89">
        <v>486.63</v>
      </c>
      <c r="D2484" s="106">
        <f t="shared" si="152"/>
        <v>0.1345169841563405</v>
      </c>
      <c r="E2484" s="90">
        <f t="shared" si="153"/>
        <v>0</v>
      </c>
      <c r="F2484" s="90">
        <f t="shared" si="154"/>
        <v>499.11</v>
      </c>
      <c r="G2484" s="100" t="s">
        <v>34</v>
      </c>
      <c r="H2484" s="101" t="s">
        <v>7430</v>
      </c>
      <c r="I2484" s="101" t="s">
        <v>7431</v>
      </c>
      <c r="J2484" s="101" t="s">
        <v>251</v>
      </c>
      <c r="K2484" s="101"/>
      <c r="L2484" s="101"/>
      <c r="M2484" s="101"/>
      <c r="N2484" s="101"/>
      <c r="O2484" s="100"/>
      <c r="P2484" s="101"/>
      <c r="Q2484" s="101"/>
      <c r="R2484" s="101"/>
      <c r="S2484" s="101"/>
      <c r="T2484" s="101"/>
      <c r="U2484" s="81">
        <f t="shared" si="155"/>
        <v>0</v>
      </c>
      <c r="V2484" s="101">
        <f>IFERROR(VLOOKUP(A2484,'Competitors Links &amp; Pricings'!A:G,3,0),"")</f>
        <v>543.52</v>
      </c>
      <c r="W2484" s="101">
        <f>IFERROR(VLOOKUP(A2484,'Competitors Links &amp; Pricings'!A:G,5,0),"")</f>
        <v>499.11</v>
      </c>
      <c r="X2484" s="101" t="str">
        <f>IFERROR(VLOOKUP(A2484,'Competitors Links &amp; Pricings'!A:G,7,0),"")</f>
        <v xml:space="preserve"> </v>
      </c>
      <c r="Y2484" s="101">
        <f>IFERROR(VLOOKUP(A2484,'Competitors Links &amp; Pricings'!A:L,8,0),"")</f>
        <v>1.38</v>
      </c>
      <c r="Z2484" s="101">
        <f>IFERROR(VLOOKUP(A2484,'Competitors Links &amp; Pricings'!A:L,9,0),"")</f>
        <v>2.95</v>
      </c>
      <c r="AA2484" s="101">
        <f>IFERROR(VLOOKUP(A2484,'Competitors Links &amp; Pricings'!A:L,10,0),"")</f>
        <v>0.45</v>
      </c>
      <c r="AB2484" s="101">
        <f>IFERROR(VLOOKUP(A2484,'Competitors Links &amp; Pricings'!A:L,11,0),"")</f>
        <v>4.4000000000000004</v>
      </c>
    </row>
    <row r="2485" spans="1:28" s="83" customFormat="1" ht="12" x14ac:dyDescent="0.25">
      <c r="A2485" s="81" t="s">
        <v>7432</v>
      </c>
      <c r="B2485" s="89">
        <v>63</v>
      </c>
      <c r="C2485" s="89">
        <v>75.94</v>
      </c>
      <c r="D2485" s="106">
        <f t="shared" si="152"/>
        <v>0.17039768238082695</v>
      </c>
      <c r="E2485" s="90">
        <f t="shared" si="153"/>
        <v>0</v>
      </c>
      <c r="F2485" s="90">
        <f t="shared" si="154"/>
        <v>76.55</v>
      </c>
      <c r="G2485" s="82" t="s">
        <v>34</v>
      </c>
      <c r="H2485" s="81" t="s">
        <v>7433</v>
      </c>
      <c r="I2485" s="81" t="s">
        <v>7434</v>
      </c>
      <c r="J2485" s="81" t="s">
        <v>251</v>
      </c>
      <c r="K2485" s="81"/>
      <c r="L2485" s="81"/>
      <c r="M2485" s="81"/>
      <c r="N2485" s="81"/>
      <c r="O2485" s="82"/>
      <c r="P2485" s="81"/>
      <c r="Q2485" s="81"/>
      <c r="R2485" s="81"/>
      <c r="S2485" s="81"/>
      <c r="T2485" s="81"/>
      <c r="U2485" s="81">
        <f t="shared" si="155"/>
        <v>0</v>
      </c>
      <c r="V2485" s="81">
        <f>IFERROR(VLOOKUP(A2485,'Competitors Links &amp; Pricings'!A:G,3,0),"")</f>
        <v>76.55</v>
      </c>
      <c r="W2485" s="81" t="str">
        <f>IFERROR(VLOOKUP(A2485,'Competitors Links &amp; Pricings'!A:G,5,0),"")</f>
        <v xml:space="preserve"> </v>
      </c>
      <c r="X2485" s="81" t="str">
        <f>IFERROR(VLOOKUP(A2485,'Competitors Links &amp; Pricings'!A:G,7,0),"")</f>
        <v xml:space="preserve"> </v>
      </c>
      <c r="Y2485" s="81">
        <f>IFERROR(VLOOKUP(A2485,'Competitors Links &amp; Pricings'!A:L,8,0),"")</f>
        <v>6</v>
      </c>
      <c r="Z2485" s="81">
        <f>IFERROR(VLOOKUP(A2485,'Competitors Links &amp; Pricings'!A:L,9,0),"")</f>
        <v>5</v>
      </c>
      <c r="AA2485" s="81">
        <f>IFERROR(VLOOKUP(A2485,'Competitors Links &amp; Pricings'!A:L,10,0),"")</f>
        <v>2.2999999999999998</v>
      </c>
      <c r="AB2485" s="81">
        <f>IFERROR(VLOOKUP(A2485,'Competitors Links &amp; Pricings'!A:L,11,0),"")</f>
        <v>2</v>
      </c>
    </row>
    <row r="2486" spans="1:28" s="92" customFormat="1" ht="12" x14ac:dyDescent="0.25">
      <c r="A2486" s="91" t="s">
        <v>7435</v>
      </c>
      <c r="B2486" s="89">
        <v>421.17</v>
      </c>
      <c r="C2486" s="89">
        <v>522.25</v>
      </c>
      <c r="D2486" s="106">
        <f t="shared" si="152"/>
        <v>0.19354715174724746</v>
      </c>
      <c r="E2486" s="90">
        <f t="shared" si="153"/>
        <v>0</v>
      </c>
      <c r="F2486" s="90">
        <f t="shared" si="154"/>
        <v>543.52</v>
      </c>
      <c r="G2486" s="100" t="s">
        <v>34</v>
      </c>
      <c r="H2486" s="101" t="s">
        <v>7436</v>
      </c>
      <c r="I2486" s="101" t="s">
        <v>7437</v>
      </c>
      <c r="J2486" s="101" t="s">
        <v>251</v>
      </c>
      <c r="K2486" s="101"/>
      <c r="L2486" s="101"/>
      <c r="M2486" s="101"/>
      <c r="N2486" s="101"/>
      <c r="O2486" s="100"/>
      <c r="P2486" s="101"/>
      <c r="Q2486" s="101"/>
      <c r="R2486" s="101"/>
      <c r="S2486" s="101"/>
      <c r="T2486" s="101"/>
      <c r="U2486" s="81">
        <f t="shared" si="155"/>
        <v>0</v>
      </c>
      <c r="V2486" s="101">
        <f>IFERROR(VLOOKUP(A2486,'Competitors Links &amp; Pricings'!A:G,3,0),"")</f>
        <v>543.52</v>
      </c>
      <c r="W2486" s="101">
        <f>IFERROR(VLOOKUP(A2486,'Competitors Links &amp; Pricings'!A:G,5,0),"")</f>
        <v>632.6</v>
      </c>
      <c r="X2486" s="101" t="str">
        <f>IFERROR(VLOOKUP(A2486,'Competitors Links &amp; Pricings'!A:G,7,0),"")</f>
        <v xml:space="preserve"> </v>
      </c>
      <c r="Y2486" s="101">
        <f>IFERROR(VLOOKUP(A2486,'Competitors Links &amp; Pricings'!A:L,8,0),"")</f>
        <v>6.02</v>
      </c>
      <c r="Z2486" s="101">
        <f>IFERROR(VLOOKUP(A2486,'Competitors Links &amp; Pricings'!A:L,9,0),"")</f>
        <v>3.35</v>
      </c>
      <c r="AA2486" s="101">
        <f>IFERROR(VLOOKUP(A2486,'Competitors Links &amp; Pricings'!A:L,10,0),"")</f>
        <v>7</v>
      </c>
      <c r="AB2486" s="101">
        <f>IFERROR(VLOOKUP(A2486,'Competitors Links &amp; Pricings'!A:L,11,0),"")</f>
        <v>1.5</v>
      </c>
    </row>
    <row r="2487" spans="1:28" s="83" customFormat="1" ht="12" x14ac:dyDescent="0.25">
      <c r="A2487" s="81" t="s">
        <v>7438</v>
      </c>
      <c r="B2487" s="89">
        <v>30.67</v>
      </c>
      <c r="C2487" s="89">
        <v>35.57</v>
      </c>
      <c r="D2487" s="106">
        <f t="shared" si="152"/>
        <v>0.13775653640708457</v>
      </c>
      <c r="E2487" s="90">
        <f t="shared" si="153"/>
        <v>0</v>
      </c>
      <c r="F2487" s="90">
        <f t="shared" si="154"/>
        <v>38.659999999999997</v>
      </c>
      <c r="G2487" s="82" t="s">
        <v>34</v>
      </c>
      <c r="H2487" s="81">
        <v>2322401303</v>
      </c>
      <c r="I2487" s="81" t="s">
        <v>7439</v>
      </c>
      <c r="J2487" s="81" t="s">
        <v>125</v>
      </c>
      <c r="K2487" s="81"/>
      <c r="L2487" s="81"/>
      <c r="M2487" s="81"/>
      <c r="N2487" s="81"/>
      <c r="O2487" s="82"/>
      <c r="P2487" s="81"/>
      <c r="Q2487" s="81"/>
      <c r="R2487" s="81"/>
      <c r="S2487" s="81"/>
      <c r="T2487" s="81"/>
      <c r="U2487" s="81">
        <f t="shared" si="155"/>
        <v>0</v>
      </c>
      <c r="V2487" s="81">
        <f>IFERROR(VLOOKUP(A2487,'Competitors Links &amp; Pricings'!A:G,3,0),"")</f>
        <v>38.659999999999997</v>
      </c>
      <c r="W2487" s="81" t="str">
        <f>IFERROR(VLOOKUP(A2487,'Competitors Links &amp; Pricings'!A:G,5,0),"")</f>
        <v xml:space="preserve"> </v>
      </c>
      <c r="X2487" s="81" t="str">
        <f>IFERROR(VLOOKUP(A2487,'Competitors Links &amp; Pricings'!A:G,7,0),"")</f>
        <v xml:space="preserve"> </v>
      </c>
      <c r="Y2487" s="81">
        <f>IFERROR(VLOOKUP(A2487,'Competitors Links &amp; Pricings'!A:L,8,0),"")</f>
        <v>0.5</v>
      </c>
      <c r="Z2487" s="81">
        <f>IFERROR(VLOOKUP(A2487,'Competitors Links &amp; Pricings'!A:L,9,0),"")</f>
        <v>157.47999999999999</v>
      </c>
      <c r="AA2487" s="81">
        <f>IFERROR(VLOOKUP(A2487,'Competitors Links &amp; Pricings'!A:L,10,0),"")</f>
        <v>2.2999999999999998</v>
      </c>
      <c r="AB2487" s="81">
        <f>IFERROR(VLOOKUP(A2487,'Competitors Links &amp; Pricings'!A:L,11,0),"")</f>
        <v>1</v>
      </c>
    </row>
    <row r="2488" spans="1:28" s="92" customFormat="1" ht="12" x14ac:dyDescent="0.25">
      <c r="A2488" s="91" t="s">
        <v>7440</v>
      </c>
      <c r="B2488" s="89">
        <v>91.45</v>
      </c>
      <c r="C2488" s="89">
        <v>112</v>
      </c>
      <c r="D2488" s="106">
        <f t="shared" ref="D2488:D2551" si="156">(C2488-B2488)/C2488</f>
        <v>0.18348214285714284</v>
      </c>
      <c r="E2488" s="90">
        <f t="shared" si="153"/>
        <v>0</v>
      </c>
      <c r="F2488" s="90">
        <f t="shared" si="154"/>
        <v>105</v>
      </c>
      <c r="G2488" s="100" t="s">
        <v>34</v>
      </c>
      <c r="H2488" s="101" t="s">
        <v>7441</v>
      </c>
      <c r="I2488" s="101" t="s">
        <v>7442</v>
      </c>
      <c r="J2488" s="101" t="s">
        <v>251</v>
      </c>
      <c r="K2488" s="101"/>
      <c r="L2488" s="101"/>
      <c r="M2488" s="101"/>
      <c r="N2488" s="101"/>
      <c r="O2488" s="100"/>
      <c r="P2488" s="101"/>
      <c r="Q2488" s="101"/>
      <c r="R2488" s="101"/>
      <c r="S2488" s="101"/>
      <c r="T2488" s="101"/>
      <c r="U2488" s="81">
        <f t="shared" si="155"/>
        <v>0</v>
      </c>
      <c r="V2488" s="101">
        <f>IFERROR(VLOOKUP(A2488,'Competitors Links &amp; Pricings'!A:G,3,0),"")</f>
        <v>112.97</v>
      </c>
      <c r="W2488" s="101">
        <f>IFERROR(VLOOKUP(A2488,'Competitors Links &amp; Pricings'!A:G,5,0),"")</f>
        <v>105</v>
      </c>
      <c r="X2488" s="101">
        <f>IFERROR(VLOOKUP(A2488,'Competitors Links &amp; Pricings'!A:G,7,0),"")</f>
        <v>105</v>
      </c>
      <c r="Y2488" s="101">
        <f>IFERROR(VLOOKUP(A2488,'Competitors Links &amp; Pricings'!A:L,8,0),"")</f>
        <v>5</v>
      </c>
      <c r="Z2488" s="101">
        <f>IFERROR(VLOOKUP(A2488,'Competitors Links &amp; Pricings'!A:L,9,0),"")</f>
        <v>6</v>
      </c>
      <c r="AA2488" s="101">
        <f>IFERROR(VLOOKUP(A2488,'Competitors Links &amp; Pricings'!A:L,10,0),"")</f>
        <v>2</v>
      </c>
      <c r="AB2488" s="101">
        <f>IFERROR(VLOOKUP(A2488,'Competitors Links &amp; Pricings'!A:L,11,0),"")</f>
        <v>2</v>
      </c>
    </row>
    <row r="2489" spans="1:28" s="83" customFormat="1" ht="12" x14ac:dyDescent="0.25">
      <c r="A2489" s="81" t="s">
        <v>7443</v>
      </c>
      <c r="B2489" s="89">
        <v>84.27</v>
      </c>
      <c r="C2489" s="89">
        <v>104.49</v>
      </c>
      <c r="D2489" s="106">
        <f t="shared" si="156"/>
        <v>0.19351134079816251</v>
      </c>
      <c r="E2489" s="90">
        <f t="shared" si="153"/>
        <v>0</v>
      </c>
      <c r="F2489" s="90">
        <f t="shared" si="154"/>
        <v>115.54</v>
      </c>
      <c r="G2489" s="82" t="s">
        <v>34</v>
      </c>
      <c r="H2489" s="81" t="s">
        <v>7444</v>
      </c>
      <c r="I2489" s="81" t="s">
        <v>7445</v>
      </c>
      <c r="J2489" s="81" t="s">
        <v>251</v>
      </c>
      <c r="K2489" s="81"/>
      <c r="L2489" s="81"/>
      <c r="M2489" s="81"/>
      <c r="N2489" s="81"/>
      <c r="O2489" s="82"/>
      <c r="P2489" s="81"/>
      <c r="Q2489" s="81"/>
      <c r="R2489" s="81"/>
      <c r="S2489" s="81"/>
      <c r="T2489" s="81"/>
      <c r="U2489" s="81">
        <f t="shared" si="155"/>
        <v>0</v>
      </c>
      <c r="V2489" s="81">
        <f>IFERROR(VLOOKUP(A2489,'Competitors Links &amp; Pricings'!A:G,3,0),"")</f>
        <v>115.54</v>
      </c>
      <c r="W2489" s="81" t="str">
        <f>IFERROR(VLOOKUP(A2489,'Competitors Links &amp; Pricings'!A:G,5,0),"")</f>
        <v xml:space="preserve"> </v>
      </c>
      <c r="X2489" s="81" t="str">
        <f>IFERROR(VLOOKUP(A2489,'Competitors Links &amp; Pricings'!A:G,7,0),"")</f>
        <v xml:space="preserve"> </v>
      </c>
      <c r="Y2489" s="81">
        <f>IFERROR(VLOOKUP(A2489,'Competitors Links &amp; Pricings'!A:L,8,0),"")</f>
        <v>5.0999999999999996</v>
      </c>
      <c r="Z2489" s="81">
        <f>IFERROR(VLOOKUP(A2489,'Competitors Links &amp; Pricings'!A:L,9,0),"")</f>
        <v>6.61</v>
      </c>
      <c r="AA2489" s="81">
        <f>IFERROR(VLOOKUP(A2489,'Competitors Links &amp; Pricings'!A:L,10,0),"")</f>
        <v>2.34</v>
      </c>
      <c r="AB2489" s="81">
        <f>IFERROR(VLOOKUP(A2489,'Competitors Links &amp; Pricings'!A:L,11,0),"")</f>
        <v>2.3199999999999998</v>
      </c>
    </row>
    <row r="2490" spans="1:28" s="92" customFormat="1" ht="12" x14ac:dyDescent="0.25">
      <c r="A2490" s="91" t="s">
        <v>7446</v>
      </c>
      <c r="B2490" s="89">
        <v>656.25</v>
      </c>
      <c r="C2490" s="89">
        <v>772.68</v>
      </c>
      <c r="D2490" s="106">
        <f t="shared" si="156"/>
        <v>0.15068333592172692</v>
      </c>
      <c r="E2490" s="90">
        <f t="shared" si="153"/>
        <v>0</v>
      </c>
      <c r="F2490" s="90">
        <f t="shared" si="154"/>
        <v>781.27</v>
      </c>
      <c r="G2490" s="100" t="s">
        <v>527</v>
      </c>
      <c r="H2490" s="101" t="s">
        <v>17793</v>
      </c>
      <c r="I2490" s="101" t="s">
        <v>7447</v>
      </c>
      <c r="J2490" s="101" t="s">
        <v>439</v>
      </c>
      <c r="K2490" s="101"/>
      <c r="L2490" s="101"/>
      <c r="M2490" s="101"/>
      <c r="N2490" s="101"/>
      <c r="O2490" s="100"/>
      <c r="P2490" s="101"/>
      <c r="Q2490" s="101"/>
      <c r="R2490" s="101"/>
      <c r="S2490" s="101"/>
      <c r="T2490" s="101"/>
      <c r="U2490" s="81">
        <f t="shared" si="155"/>
        <v>0</v>
      </c>
      <c r="V2490" s="101">
        <f>IFERROR(VLOOKUP(A2490,'Competitors Links &amp; Pricings'!A:G,3,0),"")</f>
        <v>781.27</v>
      </c>
      <c r="W2490" s="101">
        <f>IFERROR(VLOOKUP(A2490,'Competitors Links &amp; Pricings'!A:G,5,0),"")</f>
        <v>808.5</v>
      </c>
      <c r="X2490" s="101">
        <f>IFERROR(VLOOKUP(A2490,'Competitors Links &amp; Pricings'!A:G,7,0),"")</f>
        <v>810</v>
      </c>
      <c r="Y2490" s="101">
        <f>IFERROR(VLOOKUP(A2490,'Competitors Links &amp; Pricings'!A:L,8,0),"")</f>
        <v>8.5</v>
      </c>
      <c r="Z2490" s="101">
        <f>IFERROR(VLOOKUP(A2490,'Competitors Links &amp; Pricings'!A:L,9,0),"")</f>
        <v>19</v>
      </c>
      <c r="AA2490" s="101">
        <f>IFERROR(VLOOKUP(A2490,'Competitors Links &amp; Pricings'!A:L,10,0),"")</f>
        <v>12</v>
      </c>
      <c r="AB2490" s="101">
        <f>IFERROR(VLOOKUP(A2490,'Competitors Links &amp; Pricings'!A:L,11,0),"")</f>
        <v>5.7</v>
      </c>
    </row>
    <row r="2491" spans="1:28" s="83" customFormat="1" ht="12" x14ac:dyDescent="0.25">
      <c r="A2491" s="81" t="s">
        <v>7448</v>
      </c>
      <c r="B2491" s="89">
        <v>1.33</v>
      </c>
      <c r="C2491" s="89">
        <v>1.65</v>
      </c>
      <c r="D2491" s="106">
        <f t="shared" si="156"/>
        <v>0.19393939393939386</v>
      </c>
      <c r="E2491" s="90">
        <f t="shared" si="153"/>
        <v>0</v>
      </c>
      <c r="F2491" s="90">
        <f t="shared" si="154"/>
        <v>2.59</v>
      </c>
      <c r="G2491" s="82" t="s">
        <v>34</v>
      </c>
      <c r="H2491" s="81" t="s">
        <v>7449</v>
      </c>
      <c r="I2491" s="81" t="s">
        <v>7450</v>
      </c>
      <c r="J2491" s="81" t="s">
        <v>125</v>
      </c>
      <c r="K2491" s="81"/>
      <c r="L2491" s="81"/>
      <c r="M2491" s="81"/>
      <c r="N2491" s="81"/>
      <c r="O2491" s="82"/>
      <c r="P2491" s="81"/>
      <c r="Q2491" s="81"/>
      <c r="R2491" s="81"/>
      <c r="S2491" s="81"/>
      <c r="T2491" s="81"/>
      <c r="U2491" s="81">
        <f t="shared" si="155"/>
        <v>0</v>
      </c>
      <c r="V2491" s="81">
        <f>IFERROR(VLOOKUP(A2491,'Competitors Links &amp; Pricings'!A:G,3,0),"")</f>
        <v>3.19</v>
      </c>
      <c r="W2491" s="81">
        <f>IFERROR(VLOOKUP(A2491,'Competitors Links &amp; Pricings'!A:G,5,0),"")</f>
        <v>2.59</v>
      </c>
      <c r="X2491" s="81">
        <f>IFERROR(VLOOKUP(A2491,'Competitors Links &amp; Pricings'!A:G,7,0),"")</f>
        <v>7.98</v>
      </c>
      <c r="Y2491" s="81">
        <f>IFERROR(VLOOKUP(A2491,'Competitors Links &amp; Pricings'!A:L,8,0),"")</f>
        <v>0.5</v>
      </c>
      <c r="Z2491" s="81">
        <f>IFERROR(VLOOKUP(A2491,'Competitors Links &amp; Pricings'!A:L,9,0),"")</f>
        <v>0.75</v>
      </c>
      <c r="AA2491" s="81">
        <f>IFERROR(VLOOKUP(A2491,'Competitors Links &amp; Pricings'!A:L,10,0),"")</f>
        <v>0.01</v>
      </c>
      <c r="AB2491" s="81">
        <f>IFERROR(VLOOKUP(A2491,'Competitors Links &amp; Pricings'!A:L,11,0),"")</f>
        <v>1</v>
      </c>
    </row>
    <row r="2492" spans="1:28" s="83" customFormat="1" ht="12" x14ac:dyDescent="0.25">
      <c r="A2492" s="81" t="s">
        <v>7451</v>
      </c>
      <c r="B2492" s="89">
        <v>275.68</v>
      </c>
      <c r="C2492" s="89">
        <v>336</v>
      </c>
      <c r="D2492" s="106">
        <f t="shared" si="156"/>
        <v>0.1795238095238095</v>
      </c>
      <c r="E2492" s="90">
        <f t="shared" si="153"/>
        <v>0</v>
      </c>
      <c r="F2492" s="90">
        <f t="shared" si="154"/>
        <v>295</v>
      </c>
      <c r="G2492" s="82" t="s">
        <v>34</v>
      </c>
      <c r="H2492" s="81" t="s">
        <v>7452</v>
      </c>
      <c r="I2492" s="81" t="s">
        <v>7453</v>
      </c>
      <c r="J2492" s="81" t="s">
        <v>6355</v>
      </c>
      <c r="K2492" s="81"/>
      <c r="L2492" s="81"/>
      <c r="M2492" s="81"/>
      <c r="N2492" s="81"/>
      <c r="O2492" s="82"/>
      <c r="P2492" s="81"/>
      <c r="Q2492" s="81"/>
      <c r="R2492" s="81"/>
      <c r="S2492" s="81"/>
      <c r="T2492" s="81"/>
      <c r="U2492" s="81">
        <f t="shared" si="155"/>
        <v>0</v>
      </c>
      <c r="V2492" s="81">
        <f>IFERROR(VLOOKUP(A2492,'Competitors Links &amp; Pricings'!A:G,3,0),"")</f>
        <v>298</v>
      </c>
      <c r="W2492" s="81">
        <f>IFERROR(VLOOKUP(A2492,'Competitors Links &amp; Pricings'!A:G,5,0),"")</f>
        <v>318.33</v>
      </c>
      <c r="X2492" s="81">
        <f>IFERROR(VLOOKUP(A2492,'Competitors Links &amp; Pricings'!A:G,7,0),"")</f>
        <v>295</v>
      </c>
      <c r="Y2492" s="81">
        <f>IFERROR(VLOOKUP(A2492,'Competitors Links &amp; Pricings'!A:L,8,0),"")</f>
        <v>3.5</v>
      </c>
      <c r="Z2492" s="81">
        <f>IFERROR(VLOOKUP(A2492,'Competitors Links &amp; Pricings'!A:L,9,0),"")</f>
        <v>8</v>
      </c>
      <c r="AA2492" s="81">
        <f>IFERROR(VLOOKUP(A2492,'Competitors Links &amp; Pricings'!A:L,10,0),"")</f>
        <v>2</v>
      </c>
      <c r="AB2492" s="81">
        <f>IFERROR(VLOOKUP(A2492,'Competitors Links &amp; Pricings'!A:L,11,0),"")</f>
        <v>4</v>
      </c>
    </row>
    <row r="2493" spans="1:28" s="83" customFormat="1" ht="12" x14ac:dyDescent="0.25">
      <c r="A2493" s="81" t="s">
        <v>7454</v>
      </c>
      <c r="B2493" s="89">
        <v>1.33</v>
      </c>
      <c r="C2493" s="89">
        <v>1.62</v>
      </c>
      <c r="D2493" s="106">
        <f t="shared" si="156"/>
        <v>0.17901234567901236</v>
      </c>
      <c r="E2493" s="90">
        <f t="shared" si="153"/>
        <v>0</v>
      </c>
      <c r="F2493" s="90">
        <f t="shared" si="154"/>
        <v>1.59</v>
      </c>
      <c r="G2493" s="82" t="s">
        <v>34</v>
      </c>
      <c r="H2493" s="81">
        <v>2060402006</v>
      </c>
      <c r="I2493" s="81" t="s">
        <v>7455</v>
      </c>
      <c r="J2493" s="81" t="s">
        <v>125</v>
      </c>
      <c r="K2493" s="81"/>
      <c r="L2493" s="81"/>
      <c r="M2493" s="81"/>
      <c r="N2493" s="81"/>
      <c r="O2493" s="82"/>
      <c r="P2493" s="81"/>
      <c r="Q2493" s="81"/>
      <c r="R2493" s="81"/>
      <c r="S2493" s="81"/>
      <c r="T2493" s="81"/>
      <c r="U2493" s="81">
        <f t="shared" si="155"/>
        <v>0</v>
      </c>
      <c r="V2493" s="81">
        <f>IFERROR(VLOOKUP(A2493,'Competitors Links &amp; Pricings'!A:G,3,0),"")</f>
        <v>1.91</v>
      </c>
      <c r="W2493" s="81">
        <f>IFERROR(VLOOKUP(A2493,'Competitors Links &amp; Pricings'!A:G,5,0),"")</f>
        <v>3.23</v>
      </c>
      <c r="X2493" s="81">
        <f>IFERROR(VLOOKUP(A2493,'Competitors Links &amp; Pricings'!A:G,7,0),"")</f>
        <v>1.59</v>
      </c>
      <c r="Y2493" s="81">
        <f>IFERROR(VLOOKUP(A2493,'Competitors Links &amp; Pricings'!A:L,8,0),"")</f>
        <v>0.5</v>
      </c>
      <c r="Z2493" s="81">
        <f>IFERROR(VLOOKUP(A2493,'Competitors Links &amp; Pricings'!A:L,9,0),"")</f>
        <v>0.75</v>
      </c>
      <c r="AA2493" s="81">
        <f>IFERROR(VLOOKUP(A2493,'Competitors Links &amp; Pricings'!A:L,10,0),"")</f>
        <v>0.01</v>
      </c>
      <c r="AB2493" s="81">
        <f>IFERROR(VLOOKUP(A2493,'Competitors Links &amp; Pricings'!A:L,11,0),"")</f>
        <v>1</v>
      </c>
    </row>
    <row r="2494" spans="1:28" s="83" customFormat="1" ht="12" x14ac:dyDescent="0.25">
      <c r="A2494" s="81" t="s">
        <v>7456</v>
      </c>
      <c r="B2494" s="89">
        <v>9.4600000000000009</v>
      </c>
      <c r="C2494" s="89">
        <v>11.5</v>
      </c>
      <c r="D2494" s="106">
        <f t="shared" si="156"/>
        <v>0.17739130434782602</v>
      </c>
      <c r="E2494" s="90">
        <f t="shared" si="153"/>
        <v>0</v>
      </c>
      <c r="F2494" s="90">
        <f t="shared" si="154"/>
        <v>11.1</v>
      </c>
      <c r="G2494" s="82" t="s">
        <v>34</v>
      </c>
      <c r="H2494" s="81" t="s">
        <v>7457</v>
      </c>
      <c r="I2494" s="81" t="s">
        <v>7458</v>
      </c>
      <c r="J2494" s="81" t="s">
        <v>107</v>
      </c>
      <c r="K2494" s="81"/>
      <c r="L2494" s="81"/>
      <c r="M2494" s="81"/>
      <c r="N2494" s="81"/>
      <c r="O2494" s="82"/>
      <c r="P2494" s="81"/>
      <c r="Q2494" s="81"/>
      <c r="R2494" s="81"/>
      <c r="S2494" s="81"/>
      <c r="T2494" s="81"/>
      <c r="U2494" s="81">
        <f t="shared" si="155"/>
        <v>0</v>
      </c>
      <c r="V2494" s="81">
        <f>IFERROR(VLOOKUP(A2494,'Competitors Links &amp; Pricings'!A:G,3,0),"")</f>
        <v>12.68</v>
      </c>
      <c r="W2494" s="81">
        <f>IFERROR(VLOOKUP(A2494,'Competitors Links &amp; Pricings'!A:G,5,0),"")</f>
        <v>11.1</v>
      </c>
      <c r="X2494" s="81">
        <f>IFERROR(VLOOKUP(A2494,'Competitors Links &amp; Pricings'!A:G,7,0),"")</f>
        <v>13</v>
      </c>
      <c r="Y2494" s="81">
        <f>IFERROR(VLOOKUP(A2494,'Competitors Links &amp; Pricings'!A:L,8,0),"")</f>
        <v>1.5</v>
      </c>
      <c r="Z2494" s="81">
        <f>IFERROR(VLOOKUP(A2494,'Competitors Links &amp; Pricings'!A:L,9,0),"")</f>
        <v>6.5</v>
      </c>
      <c r="AA2494" s="81">
        <f>IFERROR(VLOOKUP(A2494,'Competitors Links &amp; Pricings'!A:L,10,0),"")</f>
        <v>0.2</v>
      </c>
      <c r="AB2494" s="81">
        <f>IFERROR(VLOOKUP(A2494,'Competitors Links &amp; Pricings'!A:L,11,0),"")</f>
        <v>0.25</v>
      </c>
    </row>
    <row r="2495" spans="1:28" s="83" customFormat="1" ht="12" x14ac:dyDescent="0.25">
      <c r="A2495" s="81" t="s">
        <v>7459</v>
      </c>
      <c r="B2495" s="89">
        <v>101.35</v>
      </c>
      <c r="C2495" s="89">
        <v>123</v>
      </c>
      <c r="D2495" s="106">
        <f t="shared" si="156"/>
        <v>0.17601626016260166</v>
      </c>
      <c r="E2495" s="90">
        <f t="shared" si="153"/>
        <v>0</v>
      </c>
      <c r="F2495" s="90">
        <f t="shared" si="154"/>
        <v>112.82</v>
      </c>
      <c r="G2495" s="82" t="s">
        <v>34</v>
      </c>
      <c r="H2495" s="81" t="s">
        <v>7460</v>
      </c>
      <c r="I2495" s="81" t="s">
        <v>7461</v>
      </c>
      <c r="J2495" s="81" t="s">
        <v>6355</v>
      </c>
      <c r="K2495" s="81"/>
      <c r="L2495" s="81"/>
      <c r="M2495" s="81"/>
      <c r="N2495" s="81"/>
      <c r="O2495" s="82"/>
      <c r="P2495" s="81"/>
      <c r="Q2495" s="81"/>
      <c r="R2495" s="81"/>
      <c r="S2495" s="81"/>
      <c r="T2495" s="81"/>
      <c r="U2495" s="81">
        <f t="shared" si="155"/>
        <v>0</v>
      </c>
      <c r="V2495" s="81">
        <f>IFERROR(VLOOKUP(A2495,'Competitors Links &amp; Pricings'!A:G,3,0),"")</f>
        <v>114.95</v>
      </c>
      <c r="W2495" s="81">
        <f>IFERROR(VLOOKUP(A2495,'Competitors Links &amp; Pricings'!A:G,5,0),"")</f>
        <v>117.36</v>
      </c>
      <c r="X2495" s="81">
        <f>IFERROR(VLOOKUP(A2495,'Competitors Links &amp; Pricings'!A:G,7,0),"")</f>
        <v>112.82</v>
      </c>
      <c r="Y2495" s="81">
        <f>IFERROR(VLOOKUP(A2495,'Competitors Links &amp; Pricings'!A:L,8,0),"")</f>
        <v>2</v>
      </c>
      <c r="Z2495" s="81">
        <f>IFERROR(VLOOKUP(A2495,'Competitors Links &amp; Pricings'!A:L,9,0),"")</f>
        <v>7</v>
      </c>
      <c r="AA2495" s="81">
        <f>IFERROR(VLOOKUP(A2495,'Competitors Links &amp; Pricings'!A:L,10,0),"")</f>
        <v>0.5</v>
      </c>
      <c r="AB2495" s="81">
        <f>IFERROR(VLOOKUP(A2495,'Competitors Links &amp; Pricings'!A:L,11,0),"")</f>
        <v>1</v>
      </c>
    </row>
    <row r="2496" spans="1:28" s="83" customFormat="1" ht="12" x14ac:dyDescent="0.25">
      <c r="A2496" s="81" t="s">
        <v>7462</v>
      </c>
      <c r="B2496" s="89">
        <v>23.86</v>
      </c>
      <c r="C2496" s="89">
        <v>29.59</v>
      </c>
      <c r="D2496" s="106">
        <f t="shared" si="156"/>
        <v>0.19364650219668808</v>
      </c>
      <c r="E2496" s="90">
        <f t="shared" si="153"/>
        <v>0</v>
      </c>
      <c r="F2496" s="90">
        <f t="shared" si="154"/>
        <v>31.87</v>
      </c>
      <c r="G2496" s="82" t="s">
        <v>34</v>
      </c>
      <c r="H2496" s="81" t="s">
        <v>7463</v>
      </c>
      <c r="I2496" s="81" t="s">
        <v>7464</v>
      </c>
      <c r="J2496" s="81" t="s">
        <v>107</v>
      </c>
      <c r="K2496" s="81"/>
      <c r="L2496" s="81"/>
      <c r="M2496" s="81"/>
      <c r="N2496" s="81"/>
      <c r="O2496" s="82"/>
      <c r="P2496" s="81"/>
      <c r="Q2496" s="81"/>
      <c r="R2496" s="81"/>
      <c r="S2496" s="81"/>
      <c r="T2496" s="81"/>
      <c r="U2496" s="81">
        <f t="shared" si="155"/>
        <v>0</v>
      </c>
      <c r="V2496" s="81">
        <f>IFERROR(VLOOKUP(A2496,'Competitors Links &amp; Pricings'!A:G,3,0),"")</f>
        <v>31.87</v>
      </c>
      <c r="W2496" s="81">
        <f>IFERROR(VLOOKUP(A2496,'Competitors Links &amp; Pricings'!A:G,5,0),"")</f>
        <v>33.99</v>
      </c>
      <c r="X2496" s="81">
        <f>IFERROR(VLOOKUP(A2496,'Competitors Links &amp; Pricings'!A:G,7,0),"")</f>
        <v>31.87</v>
      </c>
      <c r="Y2496" s="81">
        <f>IFERROR(VLOOKUP(A2496,'Competitors Links &amp; Pricings'!A:L,8,0),"")</f>
        <v>1.5</v>
      </c>
      <c r="Z2496" s="81">
        <f>IFERROR(VLOOKUP(A2496,'Competitors Links &amp; Pricings'!A:L,9,0),"")</f>
        <v>47</v>
      </c>
      <c r="AA2496" s="81">
        <f>IFERROR(VLOOKUP(A2496,'Competitors Links &amp; Pricings'!A:L,10,0),"")</f>
        <v>1</v>
      </c>
      <c r="AB2496" s="81">
        <f>IFERROR(VLOOKUP(A2496,'Competitors Links &amp; Pricings'!A:L,11,0),"")</f>
        <v>1</v>
      </c>
    </row>
    <row r="2497" spans="1:28" s="83" customFormat="1" ht="12" x14ac:dyDescent="0.25">
      <c r="A2497" s="81" t="s">
        <v>7465</v>
      </c>
      <c r="B2497" s="89">
        <v>129.72999999999999</v>
      </c>
      <c r="C2497" s="89">
        <v>158</v>
      </c>
      <c r="D2497" s="106">
        <f t="shared" si="156"/>
        <v>0.17892405063291145</v>
      </c>
      <c r="E2497" s="90">
        <f t="shared" si="153"/>
        <v>0</v>
      </c>
      <c r="F2497" s="90">
        <f t="shared" si="154"/>
        <v>127</v>
      </c>
      <c r="G2497" s="82" t="s">
        <v>34</v>
      </c>
      <c r="H2497" s="81" t="s">
        <v>7466</v>
      </c>
      <c r="I2497" s="81" t="s">
        <v>7467</v>
      </c>
      <c r="J2497" s="81" t="s">
        <v>6355</v>
      </c>
      <c r="K2497" s="81"/>
      <c r="L2497" s="81"/>
      <c r="M2497" s="81"/>
      <c r="N2497" s="81"/>
      <c r="O2497" s="82"/>
      <c r="P2497" s="81"/>
      <c r="Q2497" s="81"/>
      <c r="R2497" s="81"/>
      <c r="S2497" s="81"/>
      <c r="T2497" s="81"/>
      <c r="U2497" s="81">
        <f t="shared" si="155"/>
        <v>0</v>
      </c>
      <c r="V2497" s="81">
        <f>IFERROR(VLOOKUP(A2497,'Competitors Links &amp; Pricings'!A:G,3,0),"")</f>
        <v>138.46</v>
      </c>
      <c r="W2497" s="81">
        <f>IFERROR(VLOOKUP(A2497,'Competitors Links &amp; Pricings'!A:G,5,0),"")</f>
        <v>127</v>
      </c>
      <c r="X2497" s="81">
        <f>IFERROR(VLOOKUP(A2497,'Competitors Links &amp; Pricings'!A:G,7,0),"")</f>
        <v>127</v>
      </c>
      <c r="Y2497" s="81">
        <f>IFERROR(VLOOKUP(A2497,'Competitors Links &amp; Pricings'!A:L,8,0),"")</f>
        <v>7</v>
      </c>
      <c r="Z2497" s="81">
        <f>IFERROR(VLOOKUP(A2497,'Competitors Links &amp; Pricings'!A:L,9,0),"")</f>
        <v>2</v>
      </c>
      <c r="AA2497" s="81">
        <f>IFERROR(VLOOKUP(A2497,'Competitors Links &amp; Pricings'!A:L,10,0),"")</f>
        <v>1</v>
      </c>
      <c r="AB2497" s="81">
        <f>IFERROR(VLOOKUP(A2497,'Competitors Links &amp; Pricings'!A:L,11,0),"")</f>
        <v>3</v>
      </c>
    </row>
    <row r="2498" spans="1:28" s="83" customFormat="1" ht="12" x14ac:dyDescent="0.25">
      <c r="A2498" s="81" t="s">
        <v>7468</v>
      </c>
      <c r="B2498" s="89">
        <v>1.06</v>
      </c>
      <c r="C2498" s="89">
        <v>1.29</v>
      </c>
      <c r="D2498" s="106">
        <f t="shared" si="156"/>
        <v>0.17829457364341084</v>
      </c>
      <c r="E2498" s="90">
        <f t="shared" ref="E2498:E2561" si="157">MIN(K2498:T2498)</f>
        <v>0</v>
      </c>
      <c r="F2498" s="90">
        <f t="shared" ref="F2498:F2561" si="158">MIN(V2498:X2498)</f>
        <v>1</v>
      </c>
      <c r="G2498" s="82" t="s">
        <v>50</v>
      </c>
      <c r="H2498" s="81" t="s">
        <v>7469</v>
      </c>
      <c r="I2498" s="81" t="s">
        <v>7470</v>
      </c>
      <c r="J2498" s="81" t="s">
        <v>7471</v>
      </c>
      <c r="K2498" s="81"/>
      <c r="L2498" s="81"/>
      <c r="M2498" s="81"/>
      <c r="N2498" s="81"/>
      <c r="O2498" s="82"/>
      <c r="P2498" s="81"/>
      <c r="Q2498" s="81"/>
      <c r="R2498" s="81"/>
      <c r="S2498" s="81"/>
      <c r="T2498" s="81"/>
      <c r="U2498" s="81">
        <f t="shared" si="155"/>
        <v>0</v>
      </c>
      <c r="V2498" s="81">
        <f>IFERROR(VLOOKUP(A2498,'Competitors Links &amp; Pricings'!A:G,3,0),"")</f>
        <v>1</v>
      </c>
      <c r="W2498" s="81" t="str">
        <f>IFERROR(VLOOKUP(A2498,'Competitors Links &amp; Pricings'!A:G,5,0),"")</f>
        <v xml:space="preserve"> </v>
      </c>
      <c r="X2498" s="81" t="str">
        <f>IFERROR(VLOOKUP(A2498,'Competitors Links &amp; Pricings'!A:G,7,0),"")</f>
        <v xml:space="preserve"> </v>
      </c>
      <c r="Y2498" s="81">
        <f>IFERROR(VLOOKUP(A2498,'Competitors Links &amp; Pricings'!A:L,8,0),"")</f>
        <v>3</v>
      </c>
      <c r="Z2498" s="81">
        <f>IFERROR(VLOOKUP(A2498,'Competitors Links &amp; Pricings'!A:L,9,0),"")</f>
        <v>1</v>
      </c>
      <c r="AA2498" s="81">
        <f>IFERROR(VLOOKUP(A2498,'Competitors Links &amp; Pricings'!A:L,10,0),"")</f>
        <v>0.03</v>
      </c>
      <c r="AB2498" s="81">
        <f>IFERROR(VLOOKUP(A2498,'Competitors Links &amp; Pricings'!A:L,11,0),"")</f>
        <v>1</v>
      </c>
    </row>
    <row r="2499" spans="1:28" s="83" customFormat="1" ht="12" x14ac:dyDescent="0.25">
      <c r="A2499" s="81" t="s">
        <v>7472</v>
      </c>
      <c r="B2499" s="89">
        <v>94.05</v>
      </c>
      <c r="C2499" s="89">
        <v>137.75</v>
      </c>
      <c r="D2499" s="106">
        <f t="shared" si="156"/>
        <v>0.31724137931034485</v>
      </c>
      <c r="E2499" s="90">
        <f t="shared" si="157"/>
        <v>0</v>
      </c>
      <c r="F2499" s="90">
        <f t="shared" si="158"/>
        <v>145</v>
      </c>
      <c r="G2499" s="82" t="s">
        <v>34</v>
      </c>
      <c r="H2499" s="81" t="s">
        <v>7473</v>
      </c>
      <c r="I2499" s="81" t="s">
        <v>7474</v>
      </c>
      <c r="J2499" s="81" t="s">
        <v>6355</v>
      </c>
      <c r="K2499" s="81"/>
      <c r="L2499" s="81"/>
      <c r="M2499" s="81"/>
      <c r="N2499" s="81"/>
      <c r="O2499" s="82"/>
      <c r="P2499" s="81"/>
      <c r="Q2499" s="81"/>
      <c r="R2499" s="81"/>
      <c r="S2499" s="81"/>
      <c r="T2499" s="81"/>
      <c r="U2499" s="81">
        <f t="shared" ref="U2499:U2562" si="159">COUNTIF(K2499:T2499,"&gt;0")</f>
        <v>0</v>
      </c>
      <c r="V2499" s="81">
        <f>IFERROR(VLOOKUP(A2499,'Competitors Links &amp; Pricings'!A:G,3,0),"")</f>
        <v>145</v>
      </c>
      <c r="W2499" s="81">
        <f>IFERROR(VLOOKUP(A2499,'Competitors Links &amp; Pricings'!A:G,5,0),"")</f>
        <v>168</v>
      </c>
      <c r="X2499" s="81" t="str">
        <f>IFERROR(VLOOKUP(A2499,'Competitors Links &amp; Pricings'!A:G,7,0),"")</f>
        <v xml:space="preserve"> </v>
      </c>
      <c r="Y2499" s="81">
        <f>IFERROR(VLOOKUP(A2499,'Competitors Links &amp; Pricings'!A:L,8,0),"")</f>
        <v>7.5</v>
      </c>
      <c r="Z2499" s="81">
        <f>IFERROR(VLOOKUP(A2499,'Competitors Links &amp; Pricings'!A:L,9,0),"")</f>
        <v>3</v>
      </c>
      <c r="AA2499" s="81">
        <f>IFERROR(VLOOKUP(A2499,'Competitors Links &amp; Pricings'!A:L,10,0),"")</f>
        <v>1</v>
      </c>
      <c r="AB2499" s="81">
        <f>IFERROR(VLOOKUP(A2499,'Competitors Links &amp; Pricings'!A:L,11,0),"")</f>
        <v>2.5</v>
      </c>
    </row>
    <row r="2500" spans="1:28" s="83" customFormat="1" ht="12" x14ac:dyDescent="0.25">
      <c r="A2500" s="81" t="s">
        <v>7475</v>
      </c>
      <c r="B2500" s="89">
        <v>1.06</v>
      </c>
      <c r="C2500" s="89">
        <v>1.29</v>
      </c>
      <c r="D2500" s="106">
        <f t="shared" si="156"/>
        <v>0.17829457364341084</v>
      </c>
      <c r="E2500" s="90">
        <f t="shared" si="157"/>
        <v>0</v>
      </c>
      <c r="F2500" s="90">
        <f t="shared" si="158"/>
        <v>1</v>
      </c>
      <c r="G2500" s="82" t="s">
        <v>50</v>
      </c>
      <c r="H2500" s="81" t="s">
        <v>7476</v>
      </c>
      <c r="I2500" s="81" t="s">
        <v>7477</v>
      </c>
      <c r="J2500" s="81" t="s">
        <v>7471</v>
      </c>
      <c r="K2500" s="81"/>
      <c r="L2500" s="81"/>
      <c r="M2500" s="81"/>
      <c r="N2500" s="81"/>
      <c r="O2500" s="82"/>
      <c r="P2500" s="81"/>
      <c r="Q2500" s="81"/>
      <c r="R2500" s="81"/>
      <c r="S2500" s="81"/>
      <c r="T2500" s="81"/>
      <c r="U2500" s="81">
        <f t="shared" si="159"/>
        <v>0</v>
      </c>
      <c r="V2500" s="81">
        <f>IFERROR(VLOOKUP(A2500,'Competitors Links &amp; Pricings'!A:G,3,0),"")</f>
        <v>1</v>
      </c>
      <c r="W2500" s="81" t="str">
        <f>IFERROR(VLOOKUP(A2500,'Competitors Links &amp; Pricings'!A:G,5,0),"")</f>
        <v xml:space="preserve"> </v>
      </c>
      <c r="X2500" s="81" t="str">
        <f>IFERROR(VLOOKUP(A2500,'Competitors Links &amp; Pricings'!A:G,7,0),"")</f>
        <v xml:space="preserve"> </v>
      </c>
      <c r="Y2500" s="81">
        <f>IFERROR(VLOOKUP(A2500,'Competitors Links &amp; Pricings'!A:L,8,0),"")</f>
        <v>3</v>
      </c>
      <c r="Z2500" s="81">
        <f>IFERROR(VLOOKUP(A2500,'Competitors Links &amp; Pricings'!A:L,9,0),"")</f>
        <v>1</v>
      </c>
      <c r="AA2500" s="81">
        <f>IFERROR(VLOOKUP(A2500,'Competitors Links &amp; Pricings'!A:L,10,0),"")</f>
        <v>0.03</v>
      </c>
      <c r="AB2500" s="81">
        <f>IFERROR(VLOOKUP(A2500,'Competitors Links &amp; Pricings'!A:L,11,0),"")</f>
        <v>1</v>
      </c>
    </row>
    <row r="2501" spans="1:28" s="83" customFormat="1" ht="12" x14ac:dyDescent="0.25">
      <c r="A2501" s="81" t="s">
        <v>7478</v>
      </c>
      <c r="B2501" s="89">
        <v>2.2200000000000002</v>
      </c>
      <c r="C2501" s="89">
        <v>2.75</v>
      </c>
      <c r="D2501" s="106">
        <f t="shared" si="156"/>
        <v>0.19272727272727266</v>
      </c>
      <c r="E2501" s="90">
        <f t="shared" si="157"/>
        <v>0</v>
      </c>
      <c r="F2501" s="90">
        <f t="shared" si="158"/>
        <v>2.78</v>
      </c>
      <c r="G2501" s="82" t="s">
        <v>34</v>
      </c>
      <c r="H2501" s="81" t="s">
        <v>7479</v>
      </c>
      <c r="I2501" s="81" t="s">
        <v>7480</v>
      </c>
      <c r="J2501" s="81" t="s">
        <v>107</v>
      </c>
      <c r="K2501" s="81"/>
      <c r="L2501" s="81"/>
      <c r="M2501" s="81"/>
      <c r="N2501" s="81"/>
      <c r="O2501" s="82"/>
      <c r="P2501" s="81"/>
      <c r="Q2501" s="81"/>
      <c r="R2501" s="81"/>
      <c r="S2501" s="81"/>
      <c r="T2501" s="81"/>
      <c r="U2501" s="81">
        <f t="shared" si="159"/>
        <v>0</v>
      </c>
      <c r="V2501" s="81">
        <f>IFERROR(VLOOKUP(A2501,'Competitors Links &amp; Pricings'!A:G,3,0),"")</f>
        <v>2.78</v>
      </c>
      <c r="W2501" s="81" t="str">
        <f>IFERROR(VLOOKUP(A2501,'Competitors Links &amp; Pricings'!A:G,5,0),"")</f>
        <v xml:space="preserve"> </v>
      </c>
      <c r="X2501" s="81" t="str">
        <f>IFERROR(VLOOKUP(A2501,'Competitors Links &amp; Pricings'!A:G,7,0),"")</f>
        <v xml:space="preserve"> </v>
      </c>
      <c r="Y2501" s="81">
        <f>IFERROR(VLOOKUP(A2501,'Competitors Links &amp; Pricings'!A:L,8,0),"")</f>
        <v>1</v>
      </c>
      <c r="Z2501" s="81">
        <f>IFERROR(VLOOKUP(A2501,'Competitors Links &amp; Pricings'!A:L,9,0),"")</f>
        <v>2.75</v>
      </c>
      <c r="AA2501" s="81">
        <f>IFERROR(VLOOKUP(A2501,'Competitors Links &amp; Pricings'!A:L,10,0),"")</f>
        <v>0.5</v>
      </c>
      <c r="AB2501" s="81">
        <f>IFERROR(VLOOKUP(A2501,'Competitors Links &amp; Pricings'!A:L,11,0),"")</f>
        <v>1.25</v>
      </c>
    </row>
    <row r="2502" spans="1:28" s="83" customFormat="1" ht="12" x14ac:dyDescent="0.25">
      <c r="A2502" s="81" t="s">
        <v>7481</v>
      </c>
      <c r="B2502" s="89">
        <v>131.08000000000001</v>
      </c>
      <c r="C2502" s="89">
        <v>159</v>
      </c>
      <c r="D2502" s="106">
        <f t="shared" si="156"/>
        <v>0.17559748427672947</v>
      </c>
      <c r="E2502" s="90">
        <f t="shared" si="157"/>
        <v>0</v>
      </c>
      <c r="F2502" s="90">
        <f t="shared" si="158"/>
        <v>155</v>
      </c>
      <c r="G2502" s="82" t="s">
        <v>34</v>
      </c>
      <c r="H2502" s="81" t="s">
        <v>7482</v>
      </c>
      <c r="I2502" s="81" t="s">
        <v>7483</v>
      </c>
      <c r="J2502" s="81" t="s">
        <v>6355</v>
      </c>
      <c r="K2502" s="81"/>
      <c r="L2502" s="81"/>
      <c r="M2502" s="81"/>
      <c r="N2502" s="81"/>
      <c r="O2502" s="82"/>
      <c r="P2502" s="81"/>
      <c r="Q2502" s="81"/>
      <c r="R2502" s="81"/>
      <c r="S2502" s="81"/>
      <c r="T2502" s="81"/>
      <c r="U2502" s="81">
        <f t="shared" si="159"/>
        <v>0</v>
      </c>
      <c r="V2502" s="81">
        <f>IFERROR(VLOOKUP(A2502,'Competitors Links &amp; Pricings'!A:G,3,0),"")</f>
        <v>159.69999999999999</v>
      </c>
      <c r="W2502" s="81">
        <f>IFERROR(VLOOKUP(A2502,'Competitors Links &amp; Pricings'!A:G,5,0),"")</f>
        <v>157</v>
      </c>
      <c r="X2502" s="81">
        <f>IFERROR(VLOOKUP(A2502,'Competitors Links &amp; Pricings'!A:G,7,0),"")</f>
        <v>155</v>
      </c>
      <c r="Y2502" s="81">
        <f>IFERROR(VLOOKUP(A2502,'Competitors Links &amp; Pricings'!A:L,8,0),"")</f>
        <v>7</v>
      </c>
      <c r="Z2502" s="81">
        <f>IFERROR(VLOOKUP(A2502,'Competitors Links &amp; Pricings'!A:L,9,0),"")</f>
        <v>7.5</v>
      </c>
      <c r="AA2502" s="81">
        <f>IFERROR(VLOOKUP(A2502,'Competitors Links &amp; Pricings'!A:L,10,0),"")</f>
        <v>1</v>
      </c>
      <c r="AB2502" s="81">
        <f>IFERROR(VLOOKUP(A2502,'Competitors Links &amp; Pricings'!A:L,11,0),"")</f>
        <v>3</v>
      </c>
    </row>
    <row r="2503" spans="1:28" s="83" customFormat="1" ht="12" x14ac:dyDescent="0.25">
      <c r="A2503" s="81" t="s">
        <v>7484</v>
      </c>
      <c r="B2503" s="89">
        <v>58.51</v>
      </c>
      <c r="C2503" s="89">
        <v>78.2</v>
      </c>
      <c r="D2503" s="106">
        <f t="shared" si="156"/>
        <v>0.25179028132992332</v>
      </c>
      <c r="E2503" s="90">
        <f t="shared" si="157"/>
        <v>0</v>
      </c>
      <c r="F2503" s="90">
        <f t="shared" si="158"/>
        <v>85</v>
      </c>
      <c r="G2503" s="82" t="s">
        <v>34</v>
      </c>
      <c r="H2503" s="81" t="s">
        <v>7485</v>
      </c>
      <c r="I2503" s="81" t="s">
        <v>7486</v>
      </c>
      <c r="J2503" s="81" t="s">
        <v>6355</v>
      </c>
      <c r="K2503" s="81"/>
      <c r="L2503" s="81"/>
      <c r="M2503" s="81"/>
      <c r="N2503" s="81"/>
      <c r="O2503" s="82"/>
      <c r="P2503" s="81"/>
      <c r="Q2503" s="81"/>
      <c r="R2503" s="81"/>
      <c r="S2503" s="81"/>
      <c r="T2503" s="81"/>
      <c r="U2503" s="81">
        <f t="shared" si="159"/>
        <v>0</v>
      </c>
      <c r="V2503" s="81">
        <f>IFERROR(VLOOKUP(A2503,'Competitors Links &amp; Pricings'!A:G,3,0),"")</f>
        <v>85</v>
      </c>
      <c r="W2503" s="81">
        <f>IFERROR(VLOOKUP(A2503,'Competitors Links &amp; Pricings'!A:G,5,0),"")</f>
        <v>85</v>
      </c>
      <c r="X2503" s="81">
        <f>IFERROR(VLOOKUP(A2503,'Competitors Links &amp; Pricings'!A:G,7,0),"")</f>
        <v>91.04</v>
      </c>
      <c r="Y2503" s="81">
        <f>IFERROR(VLOOKUP(A2503,'Competitors Links &amp; Pricings'!A:L,8,0),"")</f>
        <v>7.5</v>
      </c>
      <c r="Z2503" s="81">
        <f>IFERROR(VLOOKUP(A2503,'Competitors Links &amp; Pricings'!A:L,9,0),"")</f>
        <v>3</v>
      </c>
      <c r="AA2503" s="81">
        <f>IFERROR(VLOOKUP(A2503,'Competitors Links &amp; Pricings'!A:L,10,0),"")</f>
        <v>1</v>
      </c>
      <c r="AB2503" s="81">
        <f>IFERROR(VLOOKUP(A2503,'Competitors Links &amp; Pricings'!A:L,11,0),"")</f>
        <v>2.5</v>
      </c>
    </row>
    <row r="2504" spans="1:28" s="83" customFormat="1" ht="12" x14ac:dyDescent="0.25">
      <c r="A2504" s="81" t="s">
        <v>7487</v>
      </c>
      <c r="B2504" s="89">
        <v>200</v>
      </c>
      <c r="C2504" s="89">
        <v>244</v>
      </c>
      <c r="D2504" s="106">
        <f t="shared" si="156"/>
        <v>0.18032786885245902</v>
      </c>
      <c r="E2504" s="90">
        <f t="shared" si="157"/>
        <v>0</v>
      </c>
      <c r="F2504" s="90">
        <f t="shared" si="158"/>
        <v>223</v>
      </c>
      <c r="G2504" s="82" t="s">
        <v>34</v>
      </c>
      <c r="H2504" s="81" t="s">
        <v>7488</v>
      </c>
      <c r="I2504" s="81" t="s">
        <v>7489</v>
      </c>
      <c r="J2504" s="81" t="s">
        <v>6355</v>
      </c>
      <c r="K2504" s="81"/>
      <c r="L2504" s="81"/>
      <c r="M2504" s="81"/>
      <c r="N2504" s="81"/>
      <c r="O2504" s="82"/>
      <c r="P2504" s="81"/>
      <c r="Q2504" s="81"/>
      <c r="R2504" s="81"/>
      <c r="S2504" s="81"/>
      <c r="T2504" s="81"/>
      <c r="U2504" s="81">
        <f t="shared" si="159"/>
        <v>0</v>
      </c>
      <c r="V2504" s="81">
        <f>IFERROR(VLOOKUP(A2504,'Competitors Links &amp; Pricings'!A:G,3,0),"")</f>
        <v>223</v>
      </c>
      <c r="W2504" s="81">
        <f>IFERROR(VLOOKUP(A2504,'Competitors Links &amp; Pricings'!A:G,5,0),"")</f>
        <v>239.5</v>
      </c>
      <c r="X2504" s="81">
        <f>IFERROR(VLOOKUP(A2504,'Competitors Links &amp; Pricings'!A:G,7,0),"")</f>
        <v>223</v>
      </c>
      <c r="Y2504" s="81">
        <f>IFERROR(VLOOKUP(A2504,'Competitors Links &amp; Pricings'!A:L,8,0),"")</f>
        <v>7.5</v>
      </c>
      <c r="Z2504" s="81">
        <f>IFERROR(VLOOKUP(A2504,'Competitors Links &amp; Pricings'!A:L,9,0),"")</f>
        <v>12.5</v>
      </c>
      <c r="AA2504" s="81">
        <f>IFERROR(VLOOKUP(A2504,'Competitors Links &amp; Pricings'!A:L,10,0),"")</f>
        <v>4.5</v>
      </c>
      <c r="AB2504" s="81">
        <f>IFERROR(VLOOKUP(A2504,'Competitors Links &amp; Pricings'!A:L,11,0),"")</f>
        <v>3.5</v>
      </c>
    </row>
    <row r="2505" spans="1:28" s="83" customFormat="1" ht="12" x14ac:dyDescent="0.25">
      <c r="A2505" s="81" t="s">
        <v>7490</v>
      </c>
      <c r="B2505" s="89">
        <v>263.51</v>
      </c>
      <c r="C2505" s="89">
        <v>321</v>
      </c>
      <c r="D2505" s="106">
        <f t="shared" si="156"/>
        <v>0.17909657320872277</v>
      </c>
      <c r="E2505" s="90">
        <f t="shared" si="157"/>
        <v>0</v>
      </c>
      <c r="F2505" s="90">
        <f t="shared" si="158"/>
        <v>293</v>
      </c>
      <c r="G2505" s="82" t="s">
        <v>34</v>
      </c>
      <c r="H2505" s="81" t="s">
        <v>7491</v>
      </c>
      <c r="I2505" s="81" t="s">
        <v>7492</v>
      </c>
      <c r="J2505" s="81" t="s">
        <v>6355</v>
      </c>
      <c r="K2505" s="81"/>
      <c r="L2505" s="81"/>
      <c r="M2505" s="81"/>
      <c r="N2505" s="81"/>
      <c r="O2505" s="82"/>
      <c r="P2505" s="81"/>
      <c r="Q2505" s="81"/>
      <c r="R2505" s="81"/>
      <c r="S2505" s="81"/>
      <c r="T2505" s="81"/>
      <c r="U2505" s="81">
        <f t="shared" si="159"/>
        <v>0</v>
      </c>
      <c r="V2505" s="81">
        <f>IFERROR(VLOOKUP(A2505,'Competitors Links &amp; Pricings'!A:G,3,0),"")</f>
        <v>315.3</v>
      </c>
      <c r="W2505" s="81">
        <f>IFERROR(VLOOKUP(A2505,'Competitors Links &amp; Pricings'!A:G,5,0),"")</f>
        <v>293</v>
      </c>
      <c r="X2505" s="81">
        <f>IFERROR(VLOOKUP(A2505,'Competitors Links &amp; Pricings'!A:G,7,0),"")</f>
        <v>293</v>
      </c>
      <c r="Y2505" s="81">
        <f>IFERROR(VLOOKUP(A2505,'Competitors Links &amp; Pricings'!A:L,8,0),"")</f>
        <v>7.5</v>
      </c>
      <c r="Z2505" s="81">
        <f>IFERROR(VLOOKUP(A2505,'Competitors Links &amp; Pricings'!A:L,9,0),"")</f>
        <v>12.5</v>
      </c>
      <c r="AA2505" s="81">
        <f>IFERROR(VLOOKUP(A2505,'Competitors Links &amp; Pricings'!A:L,10,0),"")</f>
        <v>4.5</v>
      </c>
      <c r="AB2505" s="81">
        <f>IFERROR(VLOOKUP(A2505,'Competitors Links &amp; Pricings'!A:L,11,0),"")</f>
        <v>3.5</v>
      </c>
    </row>
    <row r="2506" spans="1:28" s="83" customFormat="1" ht="12" x14ac:dyDescent="0.25">
      <c r="A2506" s="81" t="s">
        <v>7493</v>
      </c>
      <c r="B2506" s="89">
        <v>1.03</v>
      </c>
      <c r="C2506" s="89">
        <v>1.28</v>
      </c>
      <c r="D2506" s="106">
        <f t="shared" si="156"/>
        <v>0.1953125</v>
      </c>
      <c r="E2506" s="90">
        <f t="shared" si="157"/>
        <v>0</v>
      </c>
      <c r="F2506" s="90">
        <f t="shared" si="158"/>
        <v>1.52</v>
      </c>
      <c r="G2506" s="82" t="s">
        <v>34</v>
      </c>
      <c r="H2506" s="81" t="s">
        <v>7494</v>
      </c>
      <c r="I2506" s="81" t="s">
        <v>7495</v>
      </c>
      <c r="J2506" s="81" t="s">
        <v>5612</v>
      </c>
      <c r="K2506" s="81"/>
      <c r="L2506" s="81"/>
      <c r="M2506" s="81"/>
      <c r="N2506" s="81"/>
      <c r="O2506" s="82"/>
      <c r="P2506" s="81"/>
      <c r="Q2506" s="81"/>
      <c r="R2506" s="81"/>
      <c r="S2506" s="81"/>
      <c r="T2506" s="81"/>
      <c r="U2506" s="81">
        <f t="shared" si="159"/>
        <v>0</v>
      </c>
      <c r="V2506" s="81">
        <f>IFERROR(VLOOKUP(A2506,'Competitors Links &amp; Pricings'!A:G,3,0),"")</f>
        <v>1.52</v>
      </c>
      <c r="W2506" s="81" t="str">
        <f>IFERROR(VLOOKUP(A2506,'Competitors Links &amp; Pricings'!A:G,5,0),"")</f>
        <v xml:space="preserve"> </v>
      </c>
      <c r="X2506" s="81" t="str">
        <f>IFERROR(VLOOKUP(A2506,'Competitors Links &amp; Pricings'!A:G,7,0),"")</f>
        <v xml:space="preserve"> </v>
      </c>
      <c r="Y2506" s="81">
        <f>IFERROR(VLOOKUP(A2506,'Competitors Links &amp; Pricings'!A:L,8,0),"")</f>
        <v>0.5</v>
      </c>
      <c r="Z2506" s="81">
        <f>IFERROR(VLOOKUP(A2506,'Competitors Links &amp; Pricings'!A:L,9,0),"")</f>
        <v>0.5</v>
      </c>
      <c r="AA2506" s="81">
        <f>IFERROR(VLOOKUP(A2506,'Competitors Links &amp; Pricings'!A:L,10,0),"")</f>
        <v>0.03</v>
      </c>
      <c r="AB2506" s="81">
        <f>IFERROR(VLOOKUP(A2506,'Competitors Links &amp; Pricings'!A:L,11,0),"")</f>
        <v>0.5</v>
      </c>
    </row>
    <row r="2507" spans="1:28" s="83" customFormat="1" ht="12" x14ac:dyDescent="0.25">
      <c r="A2507" s="81" t="s">
        <v>7496</v>
      </c>
      <c r="B2507" s="89">
        <v>3.64</v>
      </c>
      <c r="C2507" s="89">
        <v>4.38</v>
      </c>
      <c r="D2507" s="106">
        <f t="shared" si="156"/>
        <v>0.16894977168949768</v>
      </c>
      <c r="E2507" s="90">
        <f t="shared" si="157"/>
        <v>0</v>
      </c>
      <c r="F2507" s="90">
        <f t="shared" si="158"/>
        <v>4.42</v>
      </c>
      <c r="G2507" s="82" t="s">
        <v>34</v>
      </c>
      <c r="H2507" s="81" t="s">
        <v>7497</v>
      </c>
      <c r="I2507" s="81" t="s">
        <v>7498</v>
      </c>
      <c r="J2507" s="81" t="s">
        <v>107</v>
      </c>
      <c r="K2507" s="81"/>
      <c r="L2507" s="81"/>
      <c r="M2507" s="81"/>
      <c r="N2507" s="81"/>
      <c r="O2507" s="82"/>
      <c r="P2507" s="81"/>
      <c r="Q2507" s="81"/>
      <c r="R2507" s="81"/>
      <c r="S2507" s="81"/>
      <c r="T2507" s="81"/>
      <c r="U2507" s="81">
        <f t="shared" si="159"/>
        <v>0</v>
      </c>
      <c r="V2507" s="81">
        <f>IFERROR(VLOOKUP(A2507,'Competitors Links &amp; Pricings'!A:G,3,0),"")</f>
        <v>4.4800000000000004</v>
      </c>
      <c r="W2507" s="81">
        <f>IFERROR(VLOOKUP(A2507,'Competitors Links &amp; Pricings'!A:G,5,0),"")</f>
        <v>4.42</v>
      </c>
      <c r="X2507" s="81">
        <f>IFERROR(VLOOKUP(A2507,'Competitors Links &amp; Pricings'!A:G,7,0),"")</f>
        <v>4.4800000000000004</v>
      </c>
      <c r="Y2507" s="81">
        <f>IFERROR(VLOOKUP(A2507,'Competitors Links &amp; Pricings'!A:L,8,0),"")</f>
        <v>1</v>
      </c>
      <c r="Z2507" s="81">
        <f>IFERROR(VLOOKUP(A2507,'Competitors Links &amp; Pricings'!A:L,9,0),"")</f>
        <v>1.5</v>
      </c>
      <c r="AA2507" s="81">
        <f>IFERROR(VLOOKUP(A2507,'Competitors Links &amp; Pricings'!A:L,10,0),"")</f>
        <v>0.5</v>
      </c>
      <c r="AB2507" s="81">
        <f>IFERROR(VLOOKUP(A2507,'Competitors Links &amp; Pricings'!A:L,11,0),"")</f>
        <v>1.5</v>
      </c>
    </row>
    <row r="2508" spans="1:28" s="83" customFormat="1" ht="12" x14ac:dyDescent="0.25">
      <c r="A2508" s="81" t="s">
        <v>7499</v>
      </c>
      <c r="B2508" s="89">
        <v>30</v>
      </c>
      <c r="C2508" s="89">
        <v>64.400000000000006</v>
      </c>
      <c r="D2508" s="106">
        <f t="shared" si="156"/>
        <v>0.53416149068322982</v>
      </c>
      <c r="E2508" s="90">
        <f t="shared" si="157"/>
        <v>0</v>
      </c>
      <c r="F2508" s="90">
        <f t="shared" si="158"/>
        <v>70</v>
      </c>
      <c r="G2508" s="82" t="s">
        <v>34</v>
      </c>
      <c r="H2508" s="81" t="s">
        <v>7500</v>
      </c>
      <c r="I2508" s="81" t="s">
        <v>7501</v>
      </c>
      <c r="J2508" s="81" t="s">
        <v>251</v>
      </c>
      <c r="K2508" s="81"/>
      <c r="L2508" s="81"/>
      <c r="M2508" s="81"/>
      <c r="N2508" s="81"/>
      <c r="O2508" s="82"/>
      <c r="P2508" s="81"/>
      <c r="Q2508" s="81"/>
      <c r="R2508" s="81"/>
      <c r="S2508" s="81"/>
      <c r="T2508" s="81"/>
      <c r="U2508" s="81">
        <f t="shared" si="159"/>
        <v>0</v>
      </c>
      <c r="V2508" s="81">
        <f>IFERROR(VLOOKUP(A2508,'Competitors Links &amp; Pricings'!A:G,3,0),"")</f>
        <v>70</v>
      </c>
      <c r="W2508" s="81">
        <f>IFERROR(VLOOKUP(A2508,'Competitors Links &amp; Pricings'!A:G,5,0),"")</f>
        <v>86.77</v>
      </c>
      <c r="X2508" s="81" t="str">
        <f>IFERROR(VLOOKUP(A2508,'Competitors Links &amp; Pricings'!A:G,7,0),"")</f>
        <v xml:space="preserve"> </v>
      </c>
      <c r="Y2508" s="81">
        <f>IFERROR(VLOOKUP(A2508,'Competitors Links &amp; Pricings'!A:L,8,0),"")</f>
        <v>9</v>
      </c>
      <c r="Z2508" s="81">
        <f>IFERROR(VLOOKUP(A2508,'Competitors Links &amp; Pricings'!A:L,9,0),"")</f>
        <v>6</v>
      </c>
      <c r="AA2508" s="81">
        <f>IFERROR(VLOOKUP(A2508,'Competitors Links &amp; Pricings'!A:L,10,0),"")</f>
        <v>4</v>
      </c>
      <c r="AB2508" s="81">
        <f>IFERROR(VLOOKUP(A2508,'Competitors Links &amp; Pricings'!A:L,11,0),"")</f>
        <v>2</v>
      </c>
    </row>
    <row r="2509" spans="1:28" s="83" customFormat="1" ht="12" x14ac:dyDescent="0.25">
      <c r="A2509" s="81" t="s">
        <v>7502</v>
      </c>
      <c r="B2509" s="89">
        <v>2.88</v>
      </c>
      <c r="C2509" s="89">
        <v>3.5</v>
      </c>
      <c r="D2509" s="106">
        <f t="shared" si="156"/>
        <v>0.17714285714285719</v>
      </c>
      <c r="E2509" s="90">
        <f t="shared" si="157"/>
        <v>0</v>
      </c>
      <c r="F2509" s="90">
        <f t="shared" si="158"/>
        <v>3.79</v>
      </c>
      <c r="G2509" s="82" t="s">
        <v>34</v>
      </c>
      <c r="H2509" s="81" t="s">
        <v>7503</v>
      </c>
      <c r="I2509" s="81" t="s">
        <v>7504</v>
      </c>
      <c r="J2509" s="81" t="s">
        <v>107</v>
      </c>
      <c r="K2509" s="81"/>
      <c r="L2509" s="81"/>
      <c r="M2509" s="81"/>
      <c r="N2509" s="81"/>
      <c r="O2509" s="82"/>
      <c r="P2509" s="81"/>
      <c r="Q2509" s="81"/>
      <c r="R2509" s="81"/>
      <c r="S2509" s="81"/>
      <c r="T2509" s="81"/>
      <c r="U2509" s="81">
        <f t="shared" si="159"/>
        <v>0</v>
      </c>
      <c r="V2509" s="81">
        <f>IFERROR(VLOOKUP(A2509,'Competitors Links &amp; Pricings'!A:G,3,0),"")</f>
        <v>3.79</v>
      </c>
      <c r="W2509" s="81">
        <f>IFERROR(VLOOKUP(A2509,'Competitors Links &amp; Pricings'!A:G,5,0),"")</f>
        <v>4.7</v>
      </c>
      <c r="X2509" s="81">
        <f>IFERROR(VLOOKUP(A2509,'Competitors Links &amp; Pricings'!A:G,7,0),"")</f>
        <v>3.8</v>
      </c>
      <c r="Y2509" s="81">
        <f>IFERROR(VLOOKUP(A2509,'Competitors Links &amp; Pricings'!A:L,8,0),"")</f>
        <v>9.75</v>
      </c>
      <c r="Z2509" s="81">
        <f>IFERROR(VLOOKUP(A2509,'Competitors Links &amp; Pricings'!A:L,9,0),"")</f>
        <v>19.25</v>
      </c>
      <c r="AA2509" s="81">
        <f>IFERROR(VLOOKUP(A2509,'Competitors Links &amp; Pricings'!A:L,10,0),"")</f>
        <v>0.02</v>
      </c>
      <c r="AB2509" s="81">
        <f>IFERROR(VLOOKUP(A2509,'Competitors Links &amp; Pricings'!A:L,11,0),"")</f>
        <v>9.0299999999999994</v>
      </c>
    </row>
    <row r="2510" spans="1:28" s="83" customFormat="1" ht="12" x14ac:dyDescent="0.25">
      <c r="A2510" s="81" t="s">
        <v>7505</v>
      </c>
      <c r="B2510" s="89">
        <v>740.97</v>
      </c>
      <c r="C2510" s="89">
        <v>903</v>
      </c>
      <c r="D2510" s="106">
        <f t="shared" si="156"/>
        <v>0.17943521594684383</v>
      </c>
      <c r="E2510" s="90">
        <f t="shared" si="157"/>
        <v>0</v>
      </c>
      <c r="F2510" s="90">
        <f t="shared" si="158"/>
        <v>726.24</v>
      </c>
      <c r="G2510" s="82" t="s">
        <v>50</v>
      </c>
      <c r="H2510" s="81" t="s">
        <v>7506</v>
      </c>
      <c r="I2510" s="81" t="s">
        <v>7507</v>
      </c>
      <c r="J2510" s="81" t="s">
        <v>435</v>
      </c>
      <c r="K2510" s="81"/>
      <c r="L2510" s="81"/>
      <c r="M2510" s="81"/>
      <c r="N2510" s="81"/>
      <c r="O2510" s="82"/>
      <c r="P2510" s="81"/>
      <c r="Q2510" s="81"/>
      <c r="R2510" s="81"/>
      <c r="S2510" s="81"/>
      <c r="T2510" s="81"/>
      <c r="U2510" s="81">
        <f t="shared" si="159"/>
        <v>0</v>
      </c>
      <c r="V2510" s="81">
        <f>IFERROR(VLOOKUP(A2510,'Competitors Links &amp; Pricings'!A:G,3,0),"")</f>
        <v>726.24</v>
      </c>
      <c r="W2510" s="81">
        <f>IFERROR(VLOOKUP(A2510,'Competitors Links &amp; Pricings'!A:G,5,0),"")</f>
        <v>739.92</v>
      </c>
      <c r="X2510" s="81">
        <f>IFERROR(VLOOKUP(A2510,'Competitors Links &amp; Pricings'!A:G,7,0),"")</f>
        <v>743</v>
      </c>
      <c r="Y2510" s="81">
        <f>IFERROR(VLOOKUP(A2510,'Competitors Links &amp; Pricings'!A:L,8,0),"")</f>
        <v>12</v>
      </c>
      <c r="Z2510" s="81">
        <f>IFERROR(VLOOKUP(A2510,'Competitors Links &amp; Pricings'!A:L,9,0),"")</f>
        <v>16</v>
      </c>
      <c r="AA2510" s="81">
        <f>IFERROR(VLOOKUP(A2510,'Competitors Links &amp; Pricings'!A:L,10,0),"")</f>
        <v>39</v>
      </c>
      <c r="AB2510" s="81">
        <f>IFERROR(VLOOKUP(A2510,'Competitors Links &amp; Pricings'!A:L,11,0),"")</f>
        <v>11</v>
      </c>
    </row>
    <row r="2511" spans="1:28" s="83" customFormat="1" ht="12" x14ac:dyDescent="0.25">
      <c r="A2511" s="81" t="s">
        <v>7508</v>
      </c>
      <c r="B2511" s="89">
        <v>607.24</v>
      </c>
      <c r="C2511" s="89">
        <v>700</v>
      </c>
      <c r="D2511" s="106">
        <f t="shared" si="156"/>
        <v>0.1325142857142857</v>
      </c>
      <c r="E2511" s="90">
        <f t="shared" si="157"/>
        <v>0</v>
      </c>
      <c r="F2511" s="90">
        <f t="shared" si="158"/>
        <v>709</v>
      </c>
      <c r="G2511" s="82" t="s">
        <v>34</v>
      </c>
      <c r="H2511" s="81" t="s">
        <v>2697</v>
      </c>
      <c r="I2511" s="81" t="s">
        <v>7509</v>
      </c>
      <c r="J2511" s="81" t="s">
        <v>2656</v>
      </c>
      <c r="K2511" s="81"/>
      <c r="L2511" s="81"/>
      <c r="M2511" s="81"/>
      <c r="N2511" s="81"/>
      <c r="O2511" s="82"/>
      <c r="P2511" s="81"/>
      <c r="Q2511" s="81"/>
      <c r="R2511" s="81"/>
      <c r="S2511" s="81"/>
      <c r="T2511" s="81"/>
      <c r="U2511" s="81">
        <f t="shared" si="159"/>
        <v>0</v>
      </c>
      <c r="V2511" s="81">
        <f>IFERROR(VLOOKUP(A2511,'Competitors Links &amp; Pricings'!A:G,3,0),"")</f>
        <v>709</v>
      </c>
      <c r="W2511" s="81">
        <f>IFERROR(VLOOKUP(A2511,'Competitors Links &amp; Pricings'!A:G,5,0),"")</f>
        <v>770.96</v>
      </c>
      <c r="X2511" s="81">
        <f>IFERROR(VLOOKUP(A2511,'Competitors Links &amp; Pricings'!A:G,7,0),"")</f>
        <v>818.63</v>
      </c>
      <c r="Y2511" s="81">
        <f>IFERROR(VLOOKUP(A2511,'Competitors Links &amp; Pricings'!A:L,8,0),"")</f>
        <v>12</v>
      </c>
      <c r="Z2511" s="81">
        <f>IFERROR(VLOOKUP(A2511,'Competitors Links &amp; Pricings'!A:L,9,0),"")</f>
        <v>17</v>
      </c>
      <c r="AA2511" s="81">
        <f>IFERROR(VLOOKUP(A2511,'Competitors Links &amp; Pricings'!A:L,10,0),"")</f>
        <v>28</v>
      </c>
      <c r="AB2511" s="81">
        <f>IFERROR(VLOOKUP(A2511,'Competitors Links &amp; Pricings'!A:L,11,0),"")</f>
        <v>12</v>
      </c>
    </row>
    <row r="2512" spans="1:28" s="83" customFormat="1" ht="12" x14ac:dyDescent="0.25">
      <c r="A2512" s="81" t="s">
        <v>7510</v>
      </c>
      <c r="B2512" s="89">
        <v>469.78</v>
      </c>
      <c r="C2512" s="89">
        <v>587.35</v>
      </c>
      <c r="D2512" s="106">
        <f t="shared" si="156"/>
        <v>0.2001702562356347</v>
      </c>
      <c r="E2512" s="90">
        <f t="shared" si="157"/>
        <v>0</v>
      </c>
      <c r="F2512" s="90">
        <f t="shared" si="158"/>
        <v>548</v>
      </c>
      <c r="G2512" s="82" t="s">
        <v>888</v>
      </c>
      <c r="H2512" s="111" t="s">
        <v>7511</v>
      </c>
      <c r="I2512" s="81" t="s">
        <v>7512</v>
      </c>
      <c r="J2512" s="81" t="s">
        <v>5218</v>
      </c>
      <c r="K2512" s="81"/>
      <c r="L2512" s="81"/>
      <c r="M2512" s="81"/>
      <c r="N2512" s="81"/>
      <c r="O2512" s="82"/>
      <c r="P2512" s="81"/>
      <c r="Q2512" s="81"/>
      <c r="R2512" s="81"/>
      <c r="S2512" s="81"/>
      <c r="T2512" s="81"/>
      <c r="U2512" s="81">
        <f t="shared" si="159"/>
        <v>0</v>
      </c>
      <c r="V2512" s="81">
        <f>IFERROR(VLOOKUP(A2512,'Competitors Links &amp; Pricings'!A:G,3,0),"")</f>
        <v>655.72</v>
      </c>
      <c r="W2512" s="81">
        <f>IFERROR(VLOOKUP(A2512,'Competitors Links &amp; Pricings'!A:G,5,0),"")</f>
        <v>548</v>
      </c>
      <c r="X2512" s="81">
        <f>IFERROR(VLOOKUP(A2512,'Competitors Links &amp; Pricings'!A:G,7,0),"")</f>
        <v>548</v>
      </c>
      <c r="Y2512" s="81">
        <f>IFERROR(VLOOKUP(A2512,'Competitors Links &amp; Pricings'!A:L,8,0),"")</f>
        <v>10</v>
      </c>
      <c r="Z2512" s="81">
        <f>IFERROR(VLOOKUP(A2512,'Competitors Links &amp; Pricings'!A:L,9,0),"")</f>
        <v>20</v>
      </c>
      <c r="AA2512" s="81">
        <f>IFERROR(VLOOKUP(A2512,'Competitors Links &amp; Pricings'!A:L,10,0),"")</f>
        <v>8.5</v>
      </c>
      <c r="AB2512" s="81">
        <f>IFERROR(VLOOKUP(A2512,'Competitors Links &amp; Pricings'!A:L,11,0),"")</f>
        <v>3</v>
      </c>
    </row>
    <row r="2513" spans="1:28" s="83" customFormat="1" ht="12" x14ac:dyDescent="0.25">
      <c r="A2513" s="81" t="s">
        <v>7513</v>
      </c>
      <c r="B2513" s="89">
        <v>11.12</v>
      </c>
      <c r="C2513" s="89">
        <v>111.14</v>
      </c>
      <c r="D2513" s="106">
        <f t="shared" si="156"/>
        <v>0.89994601403635055</v>
      </c>
      <c r="E2513" s="90">
        <f t="shared" si="157"/>
        <v>0</v>
      </c>
      <c r="F2513" s="90">
        <f t="shared" si="158"/>
        <v>12.67</v>
      </c>
      <c r="G2513" s="82" t="s">
        <v>34</v>
      </c>
      <c r="H2513" s="81" t="s">
        <v>7514</v>
      </c>
      <c r="I2513" s="81" t="s">
        <v>7515</v>
      </c>
      <c r="J2513" s="81" t="s">
        <v>107</v>
      </c>
      <c r="K2513" s="81"/>
      <c r="L2513" s="81"/>
      <c r="M2513" s="81"/>
      <c r="N2513" s="81"/>
      <c r="O2513" s="82"/>
      <c r="P2513" s="81"/>
      <c r="Q2513" s="81"/>
      <c r="R2513" s="81"/>
      <c r="S2513" s="81"/>
      <c r="T2513" s="81"/>
      <c r="U2513" s="81">
        <f t="shared" si="159"/>
        <v>0</v>
      </c>
      <c r="V2513" s="81">
        <f>IFERROR(VLOOKUP(A2513,'Competitors Links &amp; Pricings'!A:G,3,0),"")</f>
        <v>12.81</v>
      </c>
      <c r="W2513" s="81">
        <f>IFERROR(VLOOKUP(A2513,'Competitors Links &amp; Pricings'!A:G,5,0),"")</f>
        <v>12.67</v>
      </c>
      <c r="X2513" s="81">
        <f>IFERROR(VLOOKUP(A2513,'Competitors Links &amp; Pricings'!A:G,7,0),"")</f>
        <v>13.99</v>
      </c>
      <c r="Y2513" s="81">
        <f>IFERROR(VLOOKUP(A2513,'Competitors Links &amp; Pricings'!A:L,8,0),"")</f>
        <v>12</v>
      </c>
      <c r="Z2513" s="81">
        <f>IFERROR(VLOOKUP(A2513,'Competitors Links &amp; Pricings'!A:L,9,0),"")</f>
        <v>12</v>
      </c>
      <c r="AA2513" s="81">
        <f>IFERROR(VLOOKUP(A2513,'Competitors Links &amp; Pricings'!A:L,10,0),"")</f>
        <v>0.1</v>
      </c>
      <c r="AB2513" s="81">
        <f>IFERROR(VLOOKUP(A2513,'Competitors Links &amp; Pricings'!A:L,11,0),"")</f>
        <v>1</v>
      </c>
    </row>
    <row r="2514" spans="1:28" s="83" customFormat="1" ht="12" x14ac:dyDescent="0.25">
      <c r="A2514" s="81" t="s">
        <v>7516</v>
      </c>
      <c r="B2514" s="89">
        <v>11.12</v>
      </c>
      <c r="C2514" s="89">
        <v>122.55</v>
      </c>
      <c r="D2514" s="106">
        <f t="shared" si="156"/>
        <v>0.90926152590779274</v>
      </c>
      <c r="E2514" s="90">
        <f t="shared" si="157"/>
        <v>0</v>
      </c>
      <c r="F2514" s="90">
        <f t="shared" si="158"/>
        <v>12.92</v>
      </c>
      <c r="G2514" s="82" t="s">
        <v>34</v>
      </c>
      <c r="H2514" s="81" t="s">
        <v>7517</v>
      </c>
      <c r="I2514" s="81" t="s">
        <v>7518</v>
      </c>
      <c r="J2514" s="81" t="s">
        <v>107</v>
      </c>
      <c r="K2514" s="81"/>
      <c r="L2514" s="81"/>
      <c r="M2514" s="81"/>
      <c r="N2514" s="81"/>
      <c r="O2514" s="82"/>
      <c r="P2514" s="81"/>
      <c r="Q2514" s="81"/>
      <c r="R2514" s="81"/>
      <c r="S2514" s="81"/>
      <c r="T2514" s="81"/>
      <c r="U2514" s="81">
        <f t="shared" si="159"/>
        <v>0</v>
      </c>
      <c r="V2514" s="81">
        <f>IFERROR(VLOOKUP(A2514,'Competitors Links &amp; Pricings'!A:G,3,0),"")</f>
        <v>12.92</v>
      </c>
      <c r="W2514" s="81">
        <f>IFERROR(VLOOKUP(A2514,'Competitors Links &amp; Pricings'!A:G,5,0),"")</f>
        <v>13.85</v>
      </c>
      <c r="X2514" s="81">
        <f>IFERROR(VLOOKUP(A2514,'Competitors Links &amp; Pricings'!A:G,7,0),"")</f>
        <v>13.99</v>
      </c>
      <c r="Y2514" s="81">
        <f>IFERROR(VLOOKUP(A2514,'Competitors Links &amp; Pricings'!A:L,8,0),"")</f>
        <v>12</v>
      </c>
      <c r="Z2514" s="81">
        <f>IFERROR(VLOOKUP(A2514,'Competitors Links &amp; Pricings'!A:L,9,0),"")</f>
        <v>13</v>
      </c>
      <c r="AA2514" s="81">
        <f>IFERROR(VLOOKUP(A2514,'Competitors Links &amp; Pricings'!A:L,10,0),"")</f>
        <v>0.1</v>
      </c>
      <c r="AB2514" s="81">
        <f>IFERROR(VLOOKUP(A2514,'Competitors Links &amp; Pricings'!A:L,11,0),"")</f>
        <v>1</v>
      </c>
    </row>
    <row r="2515" spans="1:28" s="83" customFormat="1" ht="12" x14ac:dyDescent="0.25">
      <c r="A2515" s="81" t="s">
        <v>7519</v>
      </c>
      <c r="B2515" s="89">
        <v>14.92</v>
      </c>
      <c r="C2515" s="89">
        <v>17.399999999999999</v>
      </c>
      <c r="D2515" s="106">
        <f t="shared" si="156"/>
        <v>0.14252873563218385</v>
      </c>
      <c r="E2515" s="90">
        <f t="shared" si="157"/>
        <v>0</v>
      </c>
      <c r="F2515" s="90">
        <f t="shared" si="158"/>
        <v>19.149999999999999</v>
      </c>
      <c r="G2515" s="82" t="s">
        <v>34</v>
      </c>
      <c r="H2515" s="81" t="s">
        <v>23513</v>
      </c>
      <c r="I2515" s="81" t="s">
        <v>7520</v>
      </c>
      <c r="J2515" s="81" t="s">
        <v>107</v>
      </c>
      <c r="K2515" s="81"/>
      <c r="L2515" s="81"/>
      <c r="M2515" s="81"/>
      <c r="N2515" s="81"/>
      <c r="O2515" s="82"/>
      <c r="P2515" s="81"/>
      <c r="Q2515" s="81"/>
      <c r="R2515" s="81"/>
      <c r="S2515" s="81"/>
      <c r="T2515" s="81"/>
      <c r="U2515" s="81">
        <f t="shared" si="159"/>
        <v>0</v>
      </c>
      <c r="V2515" s="81">
        <f>IFERROR(VLOOKUP(A2515,'Competitors Links &amp; Pricings'!A:G,3,0),"")</f>
        <v>19.149999999999999</v>
      </c>
      <c r="W2515" s="81">
        <f>IFERROR(VLOOKUP(A2515,'Competitors Links &amp; Pricings'!A:G,5,0),"")</f>
        <v>19.989999999999998</v>
      </c>
      <c r="X2515" s="81">
        <f>IFERROR(VLOOKUP(A2515,'Competitors Links &amp; Pricings'!A:G,7,0),"")</f>
        <v>21.53</v>
      </c>
      <c r="Y2515" s="81">
        <f>IFERROR(VLOOKUP(A2515,'Competitors Links &amp; Pricings'!A:L,8,0),"")</f>
        <v>0.7</v>
      </c>
      <c r="Z2515" s="81">
        <f>IFERROR(VLOOKUP(A2515,'Competitors Links &amp; Pricings'!A:L,9,0),"")</f>
        <v>2</v>
      </c>
      <c r="AA2515" s="81">
        <f>IFERROR(VLOOKUP(A2515,'Competitors Links &amp; Pricings'!A:L,10,0),"")</f>
        <v>0.03</v>
      </c>
      <c r="AB2515" s="81">
        <f>IFERROR(VLOOKUP(A2515,'Competitors Links &amp; Pricings'!A:L,11,0),"")</f>
        <v>0.7</v>
      </c>
    </row>
    <row r="2516" spans="1:28" s="83" customFormat="1" ht="12" x14ac:dyDescent="0.25">
      <c r="A2516" s="81" t="s">
        <v>7521</v>
      </c>
      <c r="B2516" s="89">
        <v>1619.32</v>
      </c>
      <c r="C2516" s="89">
        <v>2143.54</v>
      </c>
      <c r="D2516" s="106">
        <f t="shared" si="156"/>
        <v>0.24455806749582468</v>
      </c>
      <c r="E2516" s="90">
        <f t="shared" si="157"/>
        <v>0</v>
      </c>
      <c r="F2516" s="90">
        <f t="shared" si="158"/>
        <v>2016</v>
      </c>
      <c r="G2516" s="82" t="s">
        <v>34</v>
      </c>
      <c r="H2516" s="81" t="s">
        <v>7522</v>
      </c>
      <c r="I2516" s="81" t="s">
        <v>7523</v>
      </c>
      <c r="J2516" s="81" t="s">
        <v>107</v>
      </c>
      <c r="K2516" s="81"/>
      <c r="L2516" s="81"/>
      <c r="M2516" s="81"/>
      <c r="N2516" s="81"/>
      <c r="O2516" s="82"/>
      <c r="P2516" s="81"/>
      <c r="Q2516" s="81"/>
      <c r="R2516" s="81"/>
      <c r="S2516" s="81"/>
      <c r="T2516" s="81"/>
      <c r="U2516" s="81">
        <f t="shared" si="159"/>
        <v>0</v>
      </c>
      <c r="V2516" s="81">
        <f>IFERROR(VLOOKUP(A2516,'Competitors Links &amp; Pricings'!A:G,3,0),"")</f>
        <v>2729.02</v>
      </c>
      <c r="W2516" s="81">
        <f>IFERROR(VLOOKUP(A2516,'Competitors Links &amp; Pricings'!A:G,5,0),"")</f>
        <v>2329.94</v>
      </c>
      <c r="X2516" s="81">
        <f>IFERROR(VLOOKUP(A2516,'Competitors Links &amp; Pricings'!A:G,7,0),"")</f>
        <v>2016</v>
      </c>
      <c r="Y2516" s="81">
        <f>IFERROR(VLOOKUP(A2516,'Competitors Links &amp; Pricings'!A:L,8,0),"")</f>
        <v>36</v>
      </c>
      <c r="Z2516" s="81">
        <f>IFERROR(VLOOKUP(A2516,'Competitors Links &amp; Pricings'!A:L,9,0),"")</f>
        <v>19.7</v>
      </c>
      <c r="AA2516" s="81">
        <f>IFERROR(VLOOKUP(A2516,'Competitors Links &amp; Pricings'!A:L,10,0),"")</f>
        <v>86.8</v>
      </c>
      <c r="AB2516" s="81">
        <f>IFERROR(VLOOKUP(A2516,'Competitors Links &amp; Pricings'!A:L,11,0),"")</f>
        <v>9.6999999999999993</v>
      </c>
    </row>
    <row r="2517" spans="1:28" s="83" customFormat="1" ht="12" x14ac:dyDescent="0.25">
      <c r="A2517" s="81" t="s">
        <v>7524</v>
      </c>
      <c r="B2517" s="89">
        <v>75.819999999999993</v>
      </c>
      <c r="C2517" s="89">
        <v>93.6</v>
      </c>
      <c r="D2517" s="106">
        <f t="shared" si="156"/>
        <v>0.18995726495726498</v>
      </c>
      <c r="E2517" s="90">
        <f t="shared" si="157"/>
        <v>0</v>
      </c>
      <c r="F2517" s="90">
        <f t="shared" si="158"/>
        <v>0</v>
      </c>
      <c r="G2517" s="82" t="s">
        <v>34</v>
      </c>
      <c r="H2517" s="81" t="s">
        <v>7525</v>
      </c>
      <c r="I2517" s="81" t="s">
        <v>7526</v>
      </c>
      <c r="J2517" s="81" t="s">
        <v>251</v>
      </c>
      <c r="K2517" s="81"/>
      <c r="L2517" s="81"/>
      <c r="M2517" s="81"/>
      <c r="N2517" s="81"/>
      <c r="O2517" s="82"/>
      <c r="P2517" s="81"/>
      <c r="Q2517" s="81"/>
      <c r="R2517" s="81"/>
      <c r="S2517" s="81"/>
      <c r="T2517" s="81"/>
      <c r="U2517" s="81">
        <f t="shared" si="159"/>
        <v>0</v>
      </c>
      <c r="V2517" s="81" t="str">
        <f>IFERROR(VLOOKUP(A2517,'Competitors Links &amp; Pricings'!A:G,3,0),"")</f>
        <v xml:space="preserve"> </v>
      </c>
      <c r="W2517" s="81" t="str">
        <f>IFERROR(VLOOKUP(A2517,'Competitors Links &amp; Pricings'!A:G,5,0),"")</f>
        <v xml:space="preserve"> </v>
      </c>
      <c r="X2517" s="81" t="str">
        <f>IFERROR(VLOOKUP(A2517,'Competitors Links &amp; Pricings'!A:G,7,0),"")</f>
        <v xml:space="preserve"> </v>
      </c>
      <c r="Y2517" s="81">
        <f>IFERROR(VLOOKUP(A2517,'Competitors Links &amp; Pricings'!A:L,8,0),"")</f>
        <v>6.61</v>
      </c>
      <c r="Z2517" s="81">
        <f>IFERROR(VLOOKUP(A2517,'Competitors Links &amp; Pricings'!A:L,9,0),"")</f>
        <v>5.0999999999999996</v>
      </c>
      <c r="AA2517" s="81">
        <f>IFERROR(VLOOKUP(A2517,'Competitors Links &amp; Pricings'!A:L,10,0),"")</f>
        <v>2.34</v>
      </c>
      <c r="AB2517" s="81">
        <f>IFERROR(VLOOKUP(A2517,'Competitors Links &amp; Pricings'!A:L,11,0),"")</f>
        <v>2.3199999999999998</v>
      </c>
    </row>
    <row r="2518" spans="1:28" s="83" customFormat="1" ht="12" x14ac:dyDescent="0.25">
      <c r="A2518" s="81" t="s">
        <v>7527</v>
      </c>
      <c r="B2518" s="89">
        <v>88.99</v>
      </c>
      <c r="C2518" s="89">
        <v>112</v>
      </c>
      <c r="D2518" s="106">
        <f t="shared" si="156"/>
        <v>0.20544642857142861</v>
      </c>
      <c r="E2518" s="90">
        <f t="shared" si="157"/>
        <v>0</v>
      </c>
      <c r="F2518" s="90">
        <f t="shared" si="158"/>
        <v>107</v>
      </c>
      <c r="G2518" s="82" t="s">
        <v>34</v>
      </c>
      <c r="H2518" s="81" t="s">
        <v>7528</v>
      </c>
      <c r="I2518" s="81" t="s">
        <v>7529</v>
      </c>
      <c r="J2518" s="81" t="s">
        <v>251</v>
      </c>
      <c r="K2518" s="81"/>
      <c r="L2518" s="81"/>
      <c r="M2518" s="81"/>
      <c r="N2518" s="81"/>
      <c r="O2518" s="82"/>
      <c r="P2518" s="81"/>
      <c r="Q2518" s="81"/>
      <c r="R2518" s="81"/>
      <c r="S2518" s="81"/>
      <c r="T2518" s="81"/>
      <c r="U2518" s="81">
        <f t="shared" si="159"/>
        <v>0</v>
      </c>
      <c r="V2518" s="81">
        <f>IFERROR(VLOOKUP(A2518,'Competitors Links &amp; Pricings'!A:G,3,0),"")</f>
        <v>113.7</v>
      </c>
      <c r="W2518" s="81">
        <f>IFERROR(VLOOKUP(A2518,'Competitors Links &amp; Pricings'!A:G,5,0),"")</f>
        <v>107</v>
      </c>
      <c r="X2518" s="81">
        <f>IFERROR(VLOOKUP(A2518,'Competitors Links &amp; Pricings'!A:G,7,0),"")</f>
        <v>123</v>
      </c>
      <c r="Y2518" s="81">
        <f>IFERROR(VLOOKUP(A2518,'Competitors Links &amp; Pricings'!A:L,8,0),"")</f>
        <v>5</v>
      </c>
      <c r="Z2518" s="81">
        <f>IFERROR(VLOOKUP(A2518,'Competitors Links &amp; Pricings'!A:L,9,0),"")</f>
        <v>6</v>
      </c>
      <c r="AA2518" s="81">
        <f>IFERROR(VLOOKUP(A2518,'Competitors Links &amp; Pricings'!A:L,10,0),"")</f>
        <v>2.2999999999999998</v>
      </c>
      <c r="AB2518" s="81">
        <f>IFERROR(VLOOKUP(A2518,'Competitors Links &amp; Pricings'!A:L,11,0),"")</f>
        <v>2.3199999999999998</v>
      </c>
    </row>
    <row r="2519" spans="1:28" s="83" customFormat="1" ht="12" x14ac:dyDescent="0.25">
      <c r="A2519" s="81" t="s">
        <v>7530</v>
      </c>
      <c r="B2519" s="89">
        <v>75.97</v>
      </c>
      <c r="C2519" s="89">
        <v>85.51</v>
      </c>
      <c r="D2519" s="106">
        <f t="shared" si="156"/>
        <v>0.11156589872529535</v>
      </c>
      <c r="E2519" s="90">
        <f t="shared" si="157"/>
        <v>0</v>
      </c>
      <c r="F2519" s="90">
        <f t="shared" si="158"/>
        <v>92.95</v>
      </c>
      <c r="G2519" s="82" t="s">
        <v>34</v>
      </c>
      <c r="H2519" s="81" t="s">
        <v>7531</v>
      </c>
      <c r="I2519" s="81" t="s">
        <v>7532</v>
      </c>
      <c r="J2519" s="81" t="s">
        <v>251</v>
      </c>
      <c r="K2519" s="81"/>
      <c r="L2519" s="81"/>
      <c r="M2519" s="81"/>
      <c r="N2519" s="81"/>
      <c r="O2519" s="82"/>
      <c r="P2519" s="81"/>
      <c r="Q2519" s="81"/>
      <c r="R2519" s="81"/>
      <c r="S2519" s="81"/>
      <c r="T2519" s="81"/>
      <c r="U2519" s="81">
        <f t="shared" si="159"/>
        <v>0</v>
      </c>
      <c r="V2519" s="81">
        <f>IFERROR(VLOOKUP(A2519,'Competitors Links &amp; Pricings'!A:G,3,0),"")</f>
        <v>109.5</v>
      </c>
      <c r="W2519" s="81">
        <f>IFERROR(VLOOKUP(A2519,'Competitors Links &amp; Pricings'!A:G,5,0),"")</f>
        <v>92.95</v>
      </c>
      <c r="X2519" s="81" t="str">
        <f>IFERROR(VLOOKUP(A2519,'Competitors Links &amp; Pricings'!A:G,7,0),"")</f>
        <v xml:space="preserve"> </v>
      </c>
      <c r="Y2519" s="81">
        <f>IFERROR(VLOOKUP(A2519,'Competitors Links &amp; Pricings'!A:L,8,0),"")</f>
        <v>5.0999999999999996</v>
      </c>
      <c r="Z2519" s="81">
        <f>IFERROR(VLOOKUP(A2519,'Competitors Links &amp; Pricings'!A:L,9,0),"")</f>
        <v>6</v>
      </c>
      <c r="AA2519" s="81">
        <f>IFERROR(VLOOKUP(A2519,'Competitors Links &amp; Pricings'!A:L,10,0),"")</f>
        <v>1.5</v>
      </c>
      <c r="AB2519" s="81">
        <f>IFERROR(VLOOKUP(A2519,'Competitors Links &amp; Pricings'!A:L,11,0),"")</f>
        <v>1.1599999999999999</v>
      </c>
    </row>
    <row r="2520" spans="1:28" s="92" customFormat="1" ht="12" x14ac:dyDescent="0.25">
      <c r="A2520" s="91" t="s">
        <v>7533</v>
      </c>
      <c r="B2520" s="89">
        <v>1425.4</v>
      </c>
      <c r="C2520" s="89">
        <v>1843.57</v>
      </c>
      <c r="D2520" s="106">
        <f t="shared" si="156"/>
        <v>0.22682621218613877</v>
      </c>
      <c r="E2520" s="90">
        <f t="shared" si="157"/>
        <v>0</v>
      </c>
      <c r="F2520" s="90">
        <f t="shared" si="158"/>
        <v>1889.51</v>
      </c>
      <c r="G2520" s="100" t="s">
        <v>34</v>
      </c>
      <c r="H2520" s="101" t="s">
        <v>7534</v>
      </c>
      <c r="I2520" s="101" t="s">
        <v>7535</v>
      </c>
      <c r="J2520" s="101" t="s">
        <v>251</v>
      </c>
      <c r="K2520" s="101"/>
      <c r="L2520" s="101"/>
      <c r="M2520" s="101"/>
      <c r="N2520" s="101"/>
      <c r="O2520" s="100"/>
      <c r="P2520" s="101"/>
      <c r="Q2520" s="101"/>
      <c r="R2520" s="101"/>
      <c r="S2520" s="101"/>
      <c r="T2520" s="101"/>
      <c r="U2520" s="81">
        <f t="shared" si="159"/>
        <v>0</v>
      </c>
      <c r="V2520" s="101">
        <f>IFERROR(VLOOKUP(A2520,'Competitors Links &amp; Pricings'!A:G,3,0),"")</f>
        <v>1991.26</v>
      </c>
      <c r="W2520" s="101">
        <f>IFERROR(VLOOKUP(A2520,'Competitors Links &amp; Pricings'!A:G,5,0),"")</f>
        <v>2499.23</v>
      </c>
      <c r="X2520" s="101">
        <f>IFERROR(VLOOKUP(A2520,'Competitors Links &amp; Pricings'!A:G,7,0),"")</f>
        <v>1889.51</v>
      </c>
      <c r="Y2520" s="101">
        <f>IFERROR(VLOOKUP(A2520,'Competitors Links &amp; Pricings'!A:L,8,0),"")</f>
        <v>12.9</v>
      </c>
      <c r="Z2520" s="101">
        <f>IFERROR(VLOOKUP(A2520,'Competitors Links &amp; Pricings'!A:L,9,0),"")</f>
        <v>10.75</v>
      </c>
      <c r="AA2520" s="101">
        <f>IFERROR(VLOOKUP(A2520,'Competitors Links &amp; Pricings'!A:L,10,0),"")</f>
        <v>70.400000000000006</v>
      </c>
      <c r="AB2520" s="101">
        <f>IFERROR(VLOOKUP(A2520,'Competitors Links &amp; Pricings'!A:L,11,0),"")</f>
        <v>22</v>
      </c>
    </row>
    <row r="2521" spans="1:28" s="92" customFormat="1" ht="12" x14ac:dyDescent="0.25">
      <c r="A2521" s="91" t="s">
        <v>7536</v>
      </c>
      <c r="B2521" s="89">
        <v>4109.76</v>
      </c>
      <c r="C2521" s="89">
        <v>5000</v>
      </c>
      <c r="D2521" s="106">
        <f t="shared" si="156"/>
        <v>0.17804799999999996</v>
      </c>
      <c r="E2521" s="90">
        <f t="shared" si="157"/>
        <v>0</v>
      </c>
      <c r="F2521" s="90">
        <f t="shared" si="158"/>
        <v>3873.22</v>
      </c>
      <c r="G2521" s="100" t="s">
        <v>34</v>
      </c>
      <c r="H2521" s="101" t="s">
        <v>7537</v>
      </c>
      <c r="I2521" s="101" t="s">
        <v>7538</v>
      </c>
      <c r="J2521" s="101" t="s">
        <v>74</v>
      </c>
      <c r="K2521" s="101"/>
      <c r="L2521" s="101"/>
      <c r="M2521" s="101"/>
      <c r="N2521" s="101"/>
      <c r="O2521" s="100"/>
      <c r="P2521" s="101"/>
      <c r="Q2521" s="101"/>
      <c r="R2521" s="101"/>
      <c r="S2521" s="101"/>
      <c r="T2521" s="101"/>
      <c r="U2521" s="81">
        <f t="shared" si="159"/>
        <v>0</v>
      </c>
      <c r="V2521" s="101">
        <f>IFERROR(VLOOKUP(A2521,'Competitors Links &amp; Pricings'!A:G,3,0),"")</f>
        <v>4550</v>
      </c>
      <c r="W2521" s="101">
        <f>IFERROR(VLOOKUP(A2521,'Competitors Links &amp; Pricings'!A:G,5,0),"")</f>
        <v>5739</v>
      </c>
      <c r="X2521" s="101">
        <f>IFERROR(VLOOKUP(A2521,'Competitors Links &amp; Pricings'!A:G,7,0),"")</f>
        <v>3873.22</v>
      </c>
      <c r="Y2521" s="101">
        <f>IFERROR(VLOOKUP(A2521,'Competitors Links &amp; Pricings'!A:L,8,0),"")</f>
        <v>23.6</v>
      </c>
      <c r="Z2521" s="101">
        <f>IFERROR(VLOOKUP(A2521,'Competitors Links &amp; Pricings'!A:L,9,0),"")</f>
        <v>39.4</v>
      </c>
      <c r="AA2521" s="101">
        <f>IFERROR(VLOOKUP(A2521,'Competitors Links &amp; Pricings'!A:L,10,0),"")</f>
        <v>167</v>
      </c>
      <c r="AB2521" s="101">
        <f>IFERROR(VLOOKUP(A2521,'Competitors Links &amp; Pricings'!A:L,11,0),"")</f>
        <v>9.6</v>
      </c>
    </row>
    <row r="2522" spans="1:28" s="92" customFormat="1" ht="12" x14ac:dyDescent="0.25">
      <c r="A2522" s="91" t="s">
        <v>7539</v>
      </c>
      <c r="B2522" s="89">
        <v>3463.41</v>
      </c>
      <c r="C2522" s="89">
        <v>4548</v>
      </c>
      <c r="D2522" s="106">
        <f t="shared" si="156"/>
        <v>0.23847625329815306</v>
      </c>
      <c r="E2522" s="90">
        <f t="shared" si="157"/>
        <v>0</v>
      </c>
      <c r="F2522" s="90">
        <f t="shared" si="158"/>
        <v>3200</v>
      </c>
      <c r="G2522" s="100" t="s">
        <v>34</v>
      </c>
      <c r="H2522" s="101" t="s">
        <v>7540</v>
      </c>
      <c r="I2522" s="101" t="s">
        <v>7541</v>
      </c>
      <c r="J2522" s="101" t="s">
        <v>74</v>
      </c>
      <c r="K2522" s="101"/>
      <c r="L2522" s="101"/>
      <c r="M2522" s="101"/>
      <c r="N2522" s="101"/>
      <c r="O2522" s="100"/>
      <c r="P2522" s="101"/>
      <c r="Q2522" s="101"/>
      <c r="R2522" s="101"/>
      <c r="S2522" s="101"/>
      <c r="T2522" s="101"/>
      <c r="U2522" s="81">
        <f t="shared" si="159"/>
        <v>0</v>
      </c>
      <c r="V2522" s="101">
        <f>IFERROR(VLOOKUP(A2522,'Competitors Links &amp; Pricings'!A:G,3,0),"")</f>
        <v>4848.7700000000004</v>
      </c>
      <c r="W2522" s="101">
        <f>IFERROR(VLOOKUP(A2522,'Competitors Links &amp; Pricings'!A:G,5,0),"")</f>
        <v>4848</v>
      </c>
      <c r="X2522" s="101">
        <f>IFERROR(VLOOKUP(A2522,'Competitors Links &amp; Pricings'!A:G,7,0),"")</f>
        <v>3200</v>
      </c>
      <c r="Y2522" s="101">
        <f>IFERROR(VLOOKUP(A2522,'Competitors Links &amp; Pricings'!A:L,8,0),"")</f>
        <v>15.75</v>
      </c>
      <c r="Z2522" s="101">
        <f>IFERROR(VLOOKUP(A2522,'Competitors Links &amp; Pricings'!A:L,9,0),"")</f>
        <v>7.87</v>
      </c>
      <c r="AA2522" s="101">
        <f>IFERROR(VLOOKUP(A2522,'Competitors Links &amp; Pricings'!A:L,10,0),"")</f>
        <v>123.5</v>
      </c>
      <c r="AB2522" s="101">
        <f>IFERROR(VLOOKUP(A2522,'Competitors Links &amp; Pricings'!A:L,11,0),"")</f>
        <v>15.95</v>
      </c>
    </row>
    <row r="2523" spans="1:28" s="92" customFormat="1" ht="12" x14ac:dyDescent="0.25">
      <c r="A2523" s="91" t="s">
        <v>7542</v>
      </c>
      <c r="B2523" s="89">
        <v>3463.41</v>
      </c>
      <c r="C2523" s="89">
        <v>4548.7700000000004</v>
      </c>
      <c r="D2523" s="106">
        <f t="shared" si="156"/>
        <v>0.23860516139527838</v>
      </c>
      <c r="E2523" s="90">
        <f t="shared" si="157"/>
        <v>0</v>
      </c>
      <c r="F2523" s="90">
        <f t="shared" si="158"/>
        <v>4848</v>
      </c>
      <c r="G2523" s="100" t="s">
        <v>34</v>
      </c>
      <c r="H2523" s="101" t="s">
        <v>7543</v>
      </c>
      <c r="I2523" s="101" t="s">
        <v>7544</v>
      </c>
      <c r="J2523" s="101" t="s">
        <v>74</v>
      </c>
      <c r="K2523" s="101"/>
      <c r="L2523" s="101"/>
      <c r="M2523" s="101"/>
      <c r="N2523" s="101"/>
      <c r="O2523" s="100"/>
      <c r="P2523" s="101"/>
      <c r="Q2523" s="101"/>
      <c r="R2523" s="101"/>
      <c r="S2523" s="101"/>
      <c r="T2523" s="101"/>
      <c r="U2523" s="81">
        <f t="shared" si="159"/>
        <v>0</v>
      </c>
      <c r="V2523" s="101">
        <f>IFERROR(VLOOKUP(A2523,'Competitors Links &amp; Pricings'!A:G,3,0),"")</f>
        <v>4848.7700000000004</v>
      </c>
      <c r="W2523" s="101">
        <f>IFERROR(VLOOKUP(A2523,'Competitors Links &amp; Pricings'!A:G,5,0),"")</f>
        <v>4848</v>
      </c>
      <c r="X2523" s="101">
        <f>IFERROR(VLOOKUP(A2523,'Competitors Links &amp; Pricings'!A:G,7,0),"")</f>
        <v>5200</v>
      </c>
      <c r="Y2523" s="101">
        <f>IFERROR(VLOOKUP(A2523,'Competitors Links &amp; Pricings'!A:L,8,0),"")</f>
        <v>15.75</v>
      </c>
      <c r="Z2523" s="101">
        <f>IFERROR(VLOOKUP(A2523,'Competitors Links &amp; Pricings'!A:L,9,0),"")</f>
        <v>7.87</v>
      </c>
      <c r="AA2523" s="101">
        <f>IFERROR(VLOOKUP(A2523,'Competitors Links &amp; Pricings'!A:L,10,0),"")</f>
        <v>123.5</v>
      </c>
      <c r="AB2523" s="101">
        <f>IFERROR(VLOOKUP(A2523,'Competitors Links &amp; Pricings'!A:L,11,0),"")</f>
        <v>15.95</v>
      </c>
    </row>
    <row r="2524" spans="1:28" s="83" customFormat="1" ht="12" x14ac:dyDescent="0.25">
      <c r="A2524" s="81" t="s">
        <v>7545</v>
      </c>
      <c r="B2524" s="89">
        <v>2829.54</v>
      </c>
      <c r="C2524" s="89">
        <v>3220</v>
      </c>
      <c r="D2524" s="106">
        <f t="shared" si="156"/>
        <v>0.12126086956521741</v>
      </c>
      <c r="E2524" s="90">
        <f t="shared" si="157"/>
        <v>0</v>
      </c>
      <c r="F2524" s="90">
        <f t="shared" si="158"/>
        <v>3899</v>
      </c>
      <c r="G2524" s="82" t="s">
        <v>50</v>
      </c>
      <c r="H2524" s="81" t="s">
        <v>7546</v>
      </c>
      <c r="I2524" s="81" t="s">
        <v>7547</v>
      </c>
      <c r="J2524" s="81" t="s">
        <v>251</v>
      </c>
      <c r="K2524" s="81"/>
      <c r="L2524" s="81"/>
      <c r="M2524" s="81"/>
      <c r="N2524" s="81"/>
      <c r="O2524" s="82"/>
      <c r="P2524" s="81"/>
      <c r="Q2524" s="81"/>
      <c r="R2524" s="81"/>
      <c r="S2524" s="81"/>
      <c r="T2524" s="81"/>
      <c r="U2524" s="81">
        <f t="shared" si="159"/>
        <v>0</v>
      </c>
      <c r="V2524" s="81">
        <f>IFERROR(VLOOKUP(A2524,'Competitors Links &amp; Pricings'!A:G,3,0),"")</f>
        <v>3899</v>
      </c>
      <c r="W2524" s="81">
        <f>IFERROR(VLOOKUP(A2524,'Competitors Links &amp; Pricings'!A:G,5,0),"")</f>
        <v>4200</v>
      </c>
      <c r="X2524" s="81" t="str">
        <f>IFERROR(VLOOKUP(A2524,'Competitors Links &amp; Pricings'!A:G,7,0),"")</f>
        <v xml:space="preserve"> </v>
      </c>
      <c r="Y2524" s="81">
        <f>IFERROR(VLOOKUP(A2524,'Competitors Links &amp; Pricings'!A:L,8,0),"")</f>
        <v>12.5</v>
      </c>
      <c r="Z2524" s="81">
        <f>IFERROR(VLOOKUP(A2524,'Competitors Links &amp; Pricings'!A:L,9,0),"")</f>
        <v>11.8</v>
      </c>
      <c r="AA2524" s="81">
        <f>IFERROR(VLOOKUP(A2524,'Competitors Links &amp; Pricings'!A:L,10,0),"")</f>
        <v>78.2</v>
      </c>
      <c r="AB2524" s="81">
        <f>IFERROR(VLOOKUP(A2524,'Competitors Links &amp; Pricings'!A:L,11,0),"")</f>
        <v>31.8</v>
      </c>
    </row>
    <row r="2525" spans="1:28" s="92" customFormat="1" ht="12" x14ac:dyDescent="0.25">
      <c r="A2525" s="91" t="s">
        <v>7548</v>
      </c>
      <c r="B2525" s="89">
        <v>4707.32</v>
      </c>
      <c r="C2525" s="89">
        <v>6550.25</v>
      </c>
      <c r="D2525" s="106">
        <f t="shared" si="156"/>
        <v>0.28135262012900275</v>
      </c>
      <c r="E2525" s="90">
        <f t="shared" si="157"/>
        <v>0</v>
      </c>
      <c r="F2525" s="90">
        <f t="shared" si="158"/>
        <v>4975</v>
      </c>
      <c r="G2525" s="100" t="s">
        <v>34</v>
      </c>
      <c r="H2525" s="101" t="s">
        <v>7549</v>
      </c>
      <c r="I2525" s="101" t="s">
        <v>7550</v>
      </c>
      <c r="J2525" s="101" t="s">
        <v>74</v>
      </c>
      <c r="K2525" s="101"/>
      <c r="L2525" s="101"/>
      <c r="M2525" s="101"/>
      <c r="N2525" s="101"/>
      <c r="O2525" s="100"/>
      <c r="P2525" s="101"/>
      <c r="Q2525" s="101"/>
      <c r="R2525" s="101"/>
      <c r="S2525" s="101"/>
      <c r="T2525" s="101"/>
      <c r="U2525" s="81">
        <f t="shared" si="159"/>
        <v>0</v>
      </c>
      <c r="V2525" s="101">
        <f>IFERROR(VLOOKUP(A2525,'Competitors Links &amp; Pricings'!A:G,3,0),"")</f>
        <v>6499</v>
      </c>
      <c r="W2525" s="101">
        <f>IFERROR(VLOOKUP(A2525,'Competitors Links &amp; Pricings'!A:G,5,0),"")</f>
        <v>4975</v>
      </c>
      <c r="X2525" s="101">
        <f>IFERROR(VLOOKUP(A2525,'Competitors Links &amp; Pricings'!A:G,7,0),"")</f>
        <v>6590.25</v>
      </c>
      <c r="Y2525" s="101">
        <f>IFERROR(VLOOKUP(A2525,'Competitors Links &amp; Pricings'!A:L,8,0),"")</f>
        <v>23.6</v>
      </c>
      <c r="Z2525" s="101">
        <f>IFERROR(VLOOKUP(A2525,'Competitors Links &amp; Pricings'!A:L,9,0),"")</f>
        <v>39.4</v>
      </c>
      <c r="AA2525" s="101">
        <f>IFERROR(VLOOKUP(A2525,'Competitors Links &amp; Pricings'!A:L,10,0),"")</f>
        <v>144</v>
      </c>
      <c r="AB2525" s="101">
        <f>IFERROR(VLOOKUP(A2525,'Competitors Links &amp; Pricings'!A:L,11,0),"")</f>
        <v>9.6</v>
      </c>
    </row>
    <row r="2526" spans="1:28" s="92" customFormat="1" ht="12" x14ac:dyDescent="0.25">
      <c r="A2526" s="91" t="s">
        <v>7551</v>
      </c>
      <c r="B2526" s="89">
        <v>4268.29</v>
      </c>
      <c r="C2526" s="89">
        <v>4615.25</v>
      </c>
      <c r="D2526" s="106">
        <f t="shared" si="156"/>
        <v>7.5176859325063655E-2</v>
      </c>
      <c r="E2526" s="90">
        <f t="shared" si="157"/>
        <v>0</v>
      </c>
      <c r="F2526" s="90">
        <f t="shared" si="158"/>
        <v>5600</v>
      </c>
      <c r="G2526" s="100" t="s">
        <v>262</v>
      </c>
      <c r="H2526" s="101" t="s">
        <v>7552</v>
      </c>
      <c r="I2526" s="101" t="s">
        <v>7553</v>
      </c>
      <c r="J2526" s="101" t="s">
        <v>74</v>
      </c>
      <c r="K2526" s="101"/>
      <c r="L2526" s="101"/>
      <c r="M2526" s="101"/>
      <c r="N2526" s="101"/>
      <c r="O2526" s="100"/>
      <c r="P2526" s="101"/>
      <c r="Q2526" s="101"/>
      <c r="R2526" s="101"/>
      <c r="S2526" s="101"/>
      <c r="T2526" s="101"/>
      <c r="U2526" s="81">
        <f t="shared" si="159"/>
        <v>0</v>
      </c>
      <c r="V2526" s="101">
        <f>IFERROR(VLOOKUP(A2526,'Competitors Links &amp; Pricings'!A:G,3,0),"")</f>
        <v>5600</v>
      </c>
      <c r="W2526" s="101">
        <f>IFERROR(VLOOKUP(A2526,'Competitors Links &amp; Pricings'!A:G,5,0),"")</f>
        <v>5600</v>
      </c>
      <c r="X2526" s="101">
        <f>IFERROR(VLOOKUP(A2526,'Competitors Links &amp; Pricings'!A:G,7,0),"")</f>
        <v>5975.61</v>
      </c>
      <c r="Y2526" s="101">
        <f>IFERROR(VLOOKUP(A2526,'Competitors Links &amp; Pricings'!A:L,8,0),"")</f>
        <v>23.6</v>
      </c>
      <c r="Z2526" s="101">
        <f>IFERROR(VLOOKUP(A2526,'Competitors Links &amp; Pricings'!A:L,9,0),"")</f>
        <v>10.24</v>
      </c>
      <c r="AA2526" s="101">
        <f>IFERROR(VLOOKUP(A2526,'Competitors Links &amp; Pricings'!A:L,10,0),"")</f>
        <v>123.5</v>
      </c>
      <c r="AB2526" s="101">
        <f>IFERROR(VLOOKUP(A2526,'Competitors Links &amp; Pricings'!A:L,11,0),"")</f>
        <v>39.4</v>
      </c>
    </row>
    <row r="2527" spans="1:28" s="92" customFormat="1" ht="12" x14ac:dyDescent="0.25">
      <c r="A2527" s="91" t="s">
        <v>7554</v>
      </c>
      <c r="B2527" s="89">
        <v>4109.76</v>
      </c>
      <c r="C2527" s="89">
        <v>5000</v>
      </c>
      <c r="D2527" s="106">
        <f t="shared" si="156"/>
        <v>0.17804799999999996</v>
      </c>
      <c r="E2527" s="90">
        <f t="shared" si="157"/>
        <v>0</v>
      </c>
      <c r="F2527" s="90">
        <f t="shared" si="158"/>
        <v>3873.22</v>
      </c>
      <c r="G2527" s="100" t="s">
        <v>34</v>
      </c>
      <c r="H2527" s="101" t="s">
        <v>7555</v>
      </c>
      <c r="I2527" s="101" t="s">
        <v>7556</v>
      </c>
      <c r="J2527" s="101" t="s">
        <v>74</v>
      </c>
      <c r="K2527" s="101"/>
      <c r="L2527" s="101"/>
      <c r="M2527" s="101"/>
      <c r="N2527" s="101"/>
      <c r="O2527" s="100"/>
      <c r="P2527" s="101"/>
      <c r="Q2527" s="101"/>
      <c r="R2527" s="101"/>
      <c r="S2527" s="101"/>
      <c r="T2527" s="101"/>
      <c r="U2527" s="81">
        <f t="shared" si="159"/>
        <v>0</v>
      </c>
      <c r="V2527" s="101">
        <f>IFERROR(VLOOKUP(A2527,'Competitors Links &amp; Pricings'!A:G,3,0),"")</f>
        <v>4550</v>
      </c>
      <c r="W2527" s="101">
        <f>IFERROR(VLOOKUP(A2527,'Competitors Links &amp; Pricings'!A:G,5,0),"")</f>
        <v>5549</v>
      </c>
      <c r="X2527" s="101">
        <f>IFERROR(VLOOKUP(A2527,'Competitors Links &amp; Pricings'!A:G,7,0),"")</f>
        <v>3873.22</v>
      </c>
      <c r="Y2527" s="101">
        <f>IFERROR(VLOOKUP(A2527,'Competitors Links &amp; Pricings'!A:L,8,0),"")</f>
        <v>23.6</v>
      </c>
      <c r="Z2527" s="101">
        <f>IFERROR(VLOOKUP(A2527,'Competitors Links &amp; Pricings'!A:L,9,0),"")</f>
        <v>39.4</v>
      </c>
      <c r="AA2527" s="101">
        <f>IFERROR(VLOOKUP(A2527,'Competitors Links &amp; Pricings'!A:L,10,0),"")</f>
        <v>167</v>
      </c>
      <c r="AB2527" s="101">
        <f>IFERROR(VLOOKUP(A2527,'Competitors Links &amp; Pricings'!A:L,11,0),"")</f>
        <v>10.24</v>
      </c>
    </row>
    <row r="2528" spans="1:28" s="92" customFormat="1" ht="12" x14ac:dyDescent="0.25">
      <c r="A2528" s="91" t="s">
        <v>7557</v>
      </c>
      <c r="B2528" s="89">
        <v>1383.32</v>
      </c>
      <c r="C2528" s="89">
        <v>1715.32</v>
      </c>
      <c r="D2528" s="106">
        <f t="shared" si="156"/>
        <v>0.19354989156542221</v>
      </c>
      <c r="E2528" s="90">
        <f t="shared" si="157"/>
        <v>0</v>
      </c>
      <c r="F2528" s="90">
        <f t="shared" si="158"/>
        <v>1852.74</v>
      </c>
      <c r="G2528" s="100" t="s">
        <v>34</v>
      </c>
      <c r="H2528" s="101" t="s">
        <v>7558</v>
      </c>
      <c r="I2528" s="101" t="s">
        <v>7559</v>
      </c>
      <c r="J2528" s="101" t="s">
        <v>251</v>
      </c>
      <c r="K2528" s="101"/>
      <c r="L2528" s="101"/>
      <c r="M2528" s="101"/>
      <c r="N2528" s="101"/>
      <c r="O2528" s="100"/>
      <c r="P2528" s="101"/>
      <c r="Q2528" s="101"/>
      <c r="R2528" s="101"/>
      <c r="S2528" s="101"/>
      <c r="T2528" s="101"/>
      <c r="U2528" s="81">
        <f t="shared" si="159"/>
        <v>0</v>
      </c>
      <c r="V2528" s="101">
        <f>IFERROR(VLOOKUP(A2528,'Competitors Links &amp; Pricings'!A:G,3,0),"")</f>
        <v>1856.89</v>
      </c>
      <c r="W2528" s="101">
        <f>IFERROR(VLOOKUP(A2528,'Competitors Links &amp; Pricings'!A:G,5,0),"")</f>
        <v>1852.74</v>
      </c>
      <c r="X2528" s="101" t="str">
        <f>IFERROR(VLOOKUP(A2528,'Competitors Links &amp; Pricings'!A:G,7,0),"")</f>
        <v xml:space="preserve"> </v>
      </c>
      <c r="Y2528" s="101">
        <f>IFERROR(VLOOKUP(A2528,'Competitors Links &amp; Pricings'!A:L,8,0),"")</f>
        <v>22.4</v>
      </c>
      <c r="Z2528" s="101">
        <f>IFERROR(VLOOKUP(A2528,'Competitors Links &amp; Pricings'!A:L,9,0),"")</f>
        <v>11.6</v>
      </c>
      <c r="AA2528" s="101">
        <f>IFERROR(VLOOKUP(A2528,'Competitors Links &amp; Pricings'!A:L,10,0),"")</f>
        <v>39.6</v>
      </c>
      <c r="AB2528" s="101">
        <f>IFERROR(VLOOKUP(A2528,'Competitors Links &amp; Pricings'!A:L,11,0),"")</f>
        <v>14.17</v>
      </c>
    </row>
    <row r="2529" spans="1:28" s="92" customFormat="1" ht="12" x14ac:dyDescent="0.25">
      <c r="A2529" s="91" t="s">
        <v>7560</v>
      </c>
      <c r="B2529" s="89">
        <v>2962.37</v>
      </c>
      <c r="C2529" s="89">
        <v>3689.99</v>
      </c>
      <c r="D2529" s="106">
        <f t="shared" si="156"/>
        <v>0.19718752625345867</v>
      </c>
      <c r="E2529" s="90">
        <f t="shared" si="157"/>
        <v>0</v>
      </c>
      <c r="F2529" s="90">
        <f t="shared" si="158"/>
        <v>3819.3</v>
      </c>
      <c r="G2529" s="100" t="s">
        <v>34</v>
      </c>
      <c r="H2529" s="101" t="s">
        <v>7561</v>
      </c>
      <c r="I2529" s="101" t="s">
        <v>7562</v>
      </c>
      <c r="J2529" s="101" t="s">
        <v>251</v>
      </c>
      <c r="K2529" s="101"/>
      <c r="L2529" s="101"/>
      <c r="M2529" s="101"/>
      <c r="N2529" s="101"/>
      <c r="O2529" s="100"/>
      <c r="P2529" s="101"/>
      <c r="Q2529" s="101"/>
      <c r="R2529" s="101"/>
      <c r="S2529" s="101"/>
      <c r="T2529" s="101"/>
      <c r="U2529" s="81">
        <f t="shared" si="159"/>
        <v>0</v>
      </c>
      <c r="V2529" s="101">
        <f>IFERROR(VLOOKUP(A2529,'Competitors Links &amp; Pricings'!A:G,3,0),"")</f>
        <v>3819.3</v>
      </c>
      <c r="W2529" s="101">
        <f>IFERROR(VLOOKUP(A2529,'Competitors Links &amp; Pricings'!A:G,5,0),"")</f>
        <v>4138.38</v>
      </c>
      <c r="X2529" s="101">
        <f>IFERROR(VLOOKUP(A2529,'Competitors Links &amp; Pricings'!A:G,7,0),"")</f>
        <v>4138.38</v>
      </c>
      <c r="Y2529" s="101">
        <f>IFERROR(VLOOKUP(A2529,'Competitors Links &amp; Pricings'!A:L,8,0),"")</f>
        <v>12.5</v>
      </c>
      <c r="Z2529" s="101">
        <f>IFERROR(VLOOKUP(A2529,'Competitors Links &amp; Pricings'!A:L,9,0),"")</f>
        <v>11.8</v>
      </c>
      <c r="AA2529" s="101">
        <f>IFERROR(VLOOKUP(A2529,'Competitors Links &amp; Pricings'!A:L,10,0),"")</f>
        <v>78.2</v>
      </c>
      <c r="AB2529" s="101">
        <f>IFERROR(VLOOKUP(A2529,'Competitors Links &amp; Pricings'!A:L,11,0),"")</f>
        <v>31.8</v>
      </c>
    </row>
    <row r="2530" spans="1:28" s="83" customFormat="1" ht="12" x14ac:dyDescent="0.25">
      <c r="A2530" s="81" t="s">
        <v>7563</v>
      </c>
      <c r="B2530" s="89">
        <v>1368.76</v>
      </c>
      <c r="C2530" s="89">
        <v>1669</v>
      </c>
      <c r="D2530" s="106">
        <f t="shared" si="156"/>
        <v>0.17989215098861594</v>
      </c>
      <c r="E2530" s="90">
        <f t="shared" si="157"/>
        <v>0</v>
      </c>
      <c r="F2530" s="90">
        <f t="shared" si="158"/>
        <v>1574.07</v>
      </c>
      <c r="G2530" s="82" t="s">
        <v>34</v>
      </c>
      <c r="H2530" s="81" t="s">
        <v>7564</v>
      </c>
      <c r="I2530" s="81" t="s">
        <v>7565</v>
      </c>
      <c r="J2530" s="81" t="s">
        <v>435</v>
      </c>
      <c r="K2530" s="81"/>
      <c r="L2530" s="81"/>
      <c r="M2530" s="81"/>
      <c r="N2530" s="81"/>
      <c r="O2530" s="82"/>
      <c r="P2530" s="81"/>
      <c r="Q2530" s="81"/>
      <c r="R2530" s="81"/>
      <c r="S2530" s="81"/>
      <c r="T2530" s="81"/>
      <c r="U2530" s="81">
        <f t="shared" si="159"/>
        <v>0</v>
      </c>
      <c r="V2530" s="81">
        <f>IFERROR(VLOOKUP(A2530,'Competitors Links &amp; Pricings'!A:G,3,0),"")</f>
        <v>1574.07</v>
      </c>
      <c r="W2530" s="81">
        <f>IFERROR(VLOOKUP(A2530,'Competitors Links &amp; Pricings'!A:G,5,0),"")</f>
        <v>2100</v>
      </c>
      <c r="X2530" s="81" t="str">
        <f>IFERROR(VLOOKUP(A2530,'Competitors Links &amp; Pricings'!A:G,7,0),"")</f>
        <v xml:space="preserve"> </v>
      </c>
      <c r="Y2530" s="81">
        <f>IFERROR(VLOOKUP(A2530,'Competitors Links &amp; Pricings'!A:L,8,0),"")</f>
        <v>9</v>
      </c>
      <c r="Z2530" s="81">
        <f>IFERROR(VLOOKUP(A2530,'Competitors Links &amp; Pricings'!A:L,9,0),"")</f>
        <v>14</v>
      </c>
      <c r="AA2530" s="81">
        <f>IFERROR(VLOOKUP(A2530,'Competitors Links &amp; Pricings'!A:L,10,0),"")</f>
        <v>57</v>
      </c>
      <c r="AB2530" s="81">
        <f>IFERROR(VLOOKUP(A2530,'Competitors Links &amp; Pricings'!A:L,11,0),"")</f>
        <v>18</v>
      </c>
    </row>
    <row r="2531" spans="1:28" s="92" customFormat="1" ht="12" x14ac:dyDescent="0.25">
      <c r="A2531" s="91" t="s">
        <v>7566</v>
      </c>
      <c r="B2531" s="89">
        <v>4024.39</v>
      </c>
      <c r="C2531" s="89">
        <v>5309</v>
      </c>
      <c r="D2531" s="106">
        <f t="shared" si="156"/>
        <v>0.2419683556225278</v>
      </c>
      <c r="E2531" s="90">
        <f t="shared" si="157"/>
        <v>0</v>
      </c>
      <c r="F2531" s="90">
        <f t="shared" si="158"/>
        <v>4714.29</v>
      </c>
      <c r="G2531" s="100" t="s">
        <v>34</v>
      </c>
      <c r="H2531" s="101" t="s">
        <v>7567</v>
      </c>
      <c r="I2531" s="101" t="s">
        <v>7568</v>
      </c>
      <c r="J2531" s="101" t="s">
        <v>5506</v>
      </c>
      <c r="K2531" s="101"/>
      <c r="L2531" s="101"/>
      <c r="M2531" s="101"/>
      <c r="N2531" s="101"/>
      <c r="O2531" s="100"/>
      <c r="P2531" s="101"/>
      <c r="Q2531" s="101"/>
      <c r="R2531" s="101"/>
      <c r="S2531" s="101"/>
      <c r="T2531" s="101"/>
      <c r="U2531" s="81">
        <f t="shared" si="159"/>
        <v>0</v>
      </c>
      <c r="V2531" s="101">
        <f>IFERROR(VLOOKUP(A2531,'Competitors Links &amp; Pricings'!A:G,3,0),"")</f>
        <v>4714.29</v>
      </c>
      <c r="W2531" s="101">
        <f>IFERROR(VLOOKUP(A2531,'Competitors Links &amp; Pricings'!A:G,5,0),"")</f>
        <v>5799</v>
      </c>
      <c r="X2531" s="101">
        <f>IFERROR(VLOOKUP(A2531,'Competitors Links &amp; Pricings'!A:G,7,0),"")</f>
        <v>4714.29</v>
      </c>
      <c r="Y2531" s="101">
        <f>IFERROR(VLOOKUP(A2531,'Competitors Links &amp; Pricings'!A:L,8,0),"")</f>
        <v>23.25</v>
      </c>
      <c r="Z2531" s="101">
        <f>IFERROR(VLOOKUP(A2531,'Competitors Links &amp; Pricings'!A:L,9,0),"")</f>
        <v>44</v>
      </c>
      <c r="AA2531" s="101">
        <f>IFERROR(VLOOKUP(A2531,'Competitors Links &amp; Pricings'!A:L,10,0),"")</f>
        <v>97</v>
      </c>
      <c r="AB2531" s="101">
        <f>IFERROR(VLOOKUP(A2531,'Competitors Links &amp; Pricings'!A:L,11,0),"")</f>
        <v>10.5</v>
      </c>
    </row>
    <row r="2532" spans="1:28" s="83" customFormat="1" ht="12" x14ac:dyDescent="0.25">
      <c r="A2532" s="81" t="s">
        <v>7569</v>
      </c>
      <c r="B2532" s="89">
        <v>5252.74</v>
      </c>
      <c r="C2532" s="89">
        <v>8431.69</v>
      </c>
      <c r="D2532" s="106">
        <f t="shared" si="156"/>
        <v>0.37702406041967867</v>
      </c>
      <c r="E2532" s="90">
        <f t="shared" si="157"/>
        <v>0</v>
      </c>
      <c r="F2532" s="90">
        <f t="shared" si="158"/>
        <v>8603.77</v>
      </c>
      <c r="G2532" s="82" t="s">
        <v>34</v>
      </c>
      <c r="H2532" s="81" t="s">
        <v>7570</v>
      </c>
      <c r="I2532" s="81" t="s">
        <v>7571</v>
      </c>
      <c r="J2532" s="81" t="s">
        <v>7572</v>
      </c>
      <c r="K2532" s="81"/>
      <c r="L2532" s="81"/>
      <c r="M2532" s="81"/>
      <c r="N2532" s="81"/>
      <c r="O2532" s="82"/>
      <c r="P2532" s="81"/>
      <c r="Q2532" s="81"/>
      <c r="R2532" s="81"/>
      <c r="S2532" s="81"/>
      <c r="T2532" s="81"/>
      <c r="U2532" s="81">
        <f t="shared" si="159"/>
        <v>0</v>
      </c>
      <c r="V2532" s="81">
        <f>IFERROR(VLOOKUP(A2532,'Competitors Links &amp; Pricings'!A:G,3,0),"")</f>
        <v>8603.77</v>
      </c>
      <c r="W2532" s="81" t="str">
        <f>IFERROR(VLOOKUP(A2532,'Competitors Links &amp; Pricings'!A:G,5,0),"")</f>
        <v xml:space="preserve"> </v>
      </c>
      <c r="X2532" s="81" t="str">
        <f>IFERROR(VLOOKUP(A2532,'Competitors Links &amp; Pricings'!A:G,7,0),"")</f>
        <v xml:space="preserve"> </v>
      </c>
      <c r="Y2532" s="81">
        <f>IFERROR(VLOOKUP(A2532,'Competitors Links &amp; Pricings'!A:L,8,0),"")</f>
        <v>15</v>
      </c>
      <c r="Z2532" s="81">
        <f>IFERROR(VLOOKUP(A2532,'Competitors Links &amp; Pricings'!A:L,9,0),"")</f>
        <v>35</v>
      </c>
      <c r="AA2532" s="81">
        <f>IFERROR(VLOOKUP(A2532,'Competitors Links &amp; Pricings'!A:L,10,0),"")</f>
        <v>93</v>
      </c>
      <c r="AB2532" s="81">
        <f>IFERROR(VLOOKUP(A2532,'Competitors Links &amp; Pricings'!A:L,11,0),"")</f>
        <v>23</v>
      </c>
    </row>
    <row r="2533" spans="1:28" s="92" customFormat="1" ht="12" x14ac:dyDescent="0.25">
      <c r="A2533" s="91" t="s">
        <v>7573</v>
      </c>
      <c r="B2533" s="89">
        <v>2924.72</v>
      </c>
      <c r="C2533" s="89">
        <v>3496.94</v>
      </c>
      <c r="D2533" s="106">
        <f t="shared" si="156"/>
        <v>0.16363449187003501</v>
      </c>
      <c r="E2533" s="90">
        <f t="shared" si="157"/>
        <v>0</v>
      </c>
      <c r="F2533" s="90">
        <f t="shared" si="158"/>
        <v>3600</v>
      </c>
      <c r="G2533" s="100" t="s">
        <v>527</v>
      </c>
      <c r="H2533" s="101" t="s">
        <v>7574</v>
      </c>
      <c r="I2533" s="101" t="s">
        <v>7575</v>
      </c>
      <c r="J2533" s="101" t="s">
        <v>334</v>
      </c>
      <c r="K2533" s="101"/>
      <c r="L2533" s="101"/>
      <c r="M2533" s="101"/>
      <c r="N2533" s="101"/>
      <c r="O2533" s="100"/>
      <c r="P2533" s="101"/>
      <c r="Q2533" s="101"/>
      <c r="R2533" s="101"/>
      <c r="S2533" s="101"/>
      <c r="T2533" s="101"/>
      <c r="U2533" s="81">
        <f t="shared" si="159"/>
        <v>0</v>
      </c>
      <c r="V2533" s="101">
        <f>IFERROR(VLOOKUP(A2533,'Competitors Links &amp; Pricings'!A:G,3,0),"")</f>
        <v>3678.16</v>
      </c>
      <c r="W2533" s="101">
        <f>IFERROR(VLOOKUP(A2533,'Competitors Links &amp; Pricings'!A:G,5,0),"")</f>
        <v>3600</v>
      </c>
      <c r="X2533" s="101">
        <f>IFERROR(VLOOKUP(A2533,'Competitors Links &amp; Pricings'!A:G,7,0),"")</f>
        <v>3678.16</v>
      </c>
      <c r="Y2533" s="101">
        <f>IFERROR(VLOOKUP(A2533,'Competitors Links &amp; Pricings'!A:L,8,0),"")</f>
        <v>28.28</v>
      </c>
      <c r="Z2533" s="101">
        <f>IFERROR(VLOOKUP(A2533,'Competitors Links &amp; Pricings'!A:L,9,0),"")</f>
        <v>8.5</v>
      </c>
      <c r="AA2533" s="101">
        <f>IFERROR(VLOOKUP(A2533,'Competitors Links &amp; Pricings'!A:L,10,0),"")</f>
        <v>86</v>
      </c>
      <c r="AB2533" s="101">
        <f>IFERROR(VLOOKUP(A2533,'Competitors Links &amp; Pricings'!A:L,11,0),"")</f>
        <v>27.55</v>
      </c>
    </row>
    <row r="2534" spans="1:28" s="92" customFormat="1" ht="12" x14ac:dyDescent="0.25">
      <c r="A2534" s="91" t="s">
        <v>7576</v>
      </c>
      <c r="B2534" s="89">
        <v>1851.36</v>
      </c>
      <c r="C2534" s="89">
        <v>2100</v>
      </c>
      <c r="D2534" s="106">
        <f t="shared" si="156"/>
        <v>0.11840000000000005</v>
      </c>
      <c r="E2534" s="90">
        <f t="shared" si="157"/>
        <v>0</v>
      </c>
      <c r="F2534" s="90">
        <f t="shared" si="158"/>
        <v>2140</v>
      </c>
      <c r="G2534" s="100" t="s">
        <v>527</v>
      </c>
      <c r="H2534" s="101" t="s">
        <v>7577</v>
      </c>
      <c r="I2534" s="101" t="s">
        <v>7578</v>
      </c>
      <c r="J2534" s="101" t="s">
        <v>1523</v>
      </c>
      <c r="K2534" s="101"/>
      <c r="L2534" s="101"/>
      <c r="M2534" s="101"/>
      <c r="N2534" s="101"/>
      <c r="O2534" s="100"/>
      <c r="P2534" s="101"/>
      <c r="Q2534" s="101"/>
      <c r="R2534" s="101"/>
      <c r="S2534" s="101"/>
      <c r="T2534" s="101"/>
      <c r="U2534" s="81">
        <f t="shared" si="159"/>
        <v>0</v>
      </c>
      <c r="V2534" s="101">
        <f>IFERROR(VLOOKUP(A2534,'Competitors Links &amp; Pricings'!A:G,3,0),"")</f>
        <v>2418</v>
      </c>
      <c r="W2534" s="101">
        <f>IFERROR(VLOOKUP(A2534,'Competitors Links &amp; Pricings'!A:G,5,0),"")</f>
        <v>2140</v>
      </c>
      <c r="X2534" s="101">
        <f>IFERROR(VLOOKUP(A2534,'Competitors Links &amp; Pricings'!A:G,7,0),"")</f>
        <v>2449</v>
      </c>
      <c r="Y2534" s="101">
        <f>IFERROR(VLOOKUP(A2534,'Competitors Links &amp; Pricings'!A:L,8,0),"")</f>
        <v>23.5</v>
      </c>
      <c r="Z2534" s="101">
        <f>IFERROR(VLOOKUP(A2534,'Competitors Links &amp; Pricings'!A:L,9,0),"")</f>
        <v>39</v>
      </c>
      <c r="AA2534" s="101">
        <f>IFERROR(VLOOKUP(A2534,'Competitors Links &amp; Pricings'!A:L,10,0),"")</f>
        <v>69</v>
      </c>
      <c r="AB2534" s="101">
        <f>IFERROR(VLOOKUP(A2534,'Competitors Links &amp; Pricings'!A:L,11,0),"")</f>
        <v>12</v>
      </c>
    </row>
    <row r="2535" spans="1:28" s="92" customFormat="1" ht="12" x14ac:dyDescent="0.25">
      <c r="A2535" s="91" t="s">
        <v>7579</v>
      </c>
      <c r="B2535" s="89">
        <v>1685.01</v>
      </c>
      <c r="C2535" s="89">
        <v>2060.0100000000002</v>
      </c>
      <c r="D2535" s="106">
        <f t="shared" si="156"/>
        <v>0.18203795127208131</v>
      </c>
      <c r="E2535" s="90">
        <f t="shared" si="157"/>
        <v>0</v>
      </c>
      <c r="F2535" s="90">
        <f t="shared" si="158"/>
        <v>1826</v>
      </c>
      <c r="G2535" s="100" t="s">
        <v>34</v>
      </c>
      <c r="H2535" s="101" t="s">
        <v>7580</v>
      </c>
      <c r="I2535" s="101" t="s">
        <v>7581</v>
      </c>
      <c r="J2535" s="101" t="s">
        <v>6387</v>
      </c>
      <c r="K2535" s="101"/>
      <c r="L2535" s="101"/>
      <c r="M2535" s="101"/>
      <c r="N2535" s="101"/>
      <c r="O2535" s="100"/>
      <c r="P2535" s="101"/>
      <c r="Q2535" s="101"/>
      <c r="R2535" s="101"/>
      <c r="S2535" s="101"/>
      <c r="T2535" s="101"/>
      <c r="U2535" s="81">
        <f t="shared" si="159"/>
        <v>0</v>
      </c>
      <c r="V2535" s="101">
        <f>IFERROR(VLOOKUP(A2535,'Competitors Links &amp; Pricings'!A:G,3,0),"")</f>
        <v>2173.5300000000002</v>
      </c>
      <c r="W2535" s="101">
        <f>IFERROR(VLOOKUP(A2535,'Competitors Links &amp; Pricings'!A:G,5,0),"")</f>
        <v>2178.86</v>
      </c>
      <c r="X2535" s="101">
        <f>IFERROR(VLOOKUP(A2535,'Competitors Links &amp; Pricings'!A:G,7,0),"")</f>
        <v>1826</v>
      </c>
      <c r="Y2535" s="101">
        <f>IFERROR(VLOOKUP(A2535,'Competitors Links &amp; Pricings'!A:L,8,0),"")</f>
        <v>15</v>
      </c>
      <c r="Z2535" s="101">
        <f>IFERROR(VLOOKUP(A2535,'Competitors Links &amp; Pricings'!A:L,9,0),"")</f>
        <v>20</v>
      </c>
      <c r="AA2535" s="101">
        <f>IFERROR(VLOOKUP(A2535,'Competitors Links &amp; Pricings'!A:L,10,0),"")</f>
        <v>29.4</v>
      </c>
      <c r="AB2535" s="101">
        <f>IFERROR(VLOOKUP(A2535,'Competitors Links &amp; Pricings'!A:L,11,0),"")</f>
        <v>10</v>
      </c>
    </row>
    <row r="2536" spans="1:28" s="83" customFormat="1" ht="12" x14ac:dyDescent="0.25">
      <c r="A2536" s="81" t="s">
        <v>7582</v>
      </c>
      <c r="B2536" s="89">
        <v>1568.17</v>
      </c>
      <c r="C2536" s="89">
        <v>1913</v>
      </c>
      <c r="D2536" s="106">
        <f t="shared" si="156"/>
        <v>0.18025614218504962</v>
      </c>
      <c r="E2536" s="90">
        <f t="shared" si="157"/>
        <v>0</v>
      </c>
      <c r="F2536" s="90">
        <f t="shared" si="158"/>
        <v>1556.99</v>
      </c>
      <c r="G2536" s="82" t="s">
        <v>50</v>
      </c>
      <c r="H2536" s="81" t="s">
        <v>7583</v>
      </c>
      <c r="I2536" s="81" t="s">
        <v>7584</v>
      </c>
      <c r="J2536" s="81" t="s">
        <v>2656</v>
      </c>
      <c r="K2536" s="81"/>
      <c r="L2536" s="81"/>
      <c r="M2536" s="81"/>
      <c r="N2536" s="81"/>
      <c r="O2536" s="82"/>
      <c r="P2536" s="81"/>
      <c r="Q2536" s="81"/>
      <c r="R2536" s="81"/>
      <c r="S2536" s="81"/>
      <c r="T2536" s="81"/>
      <c r="U2536" s="81">
        <f t="shared" si="159"/>
        <v>0</v>
      </c>
      <c r="V2536" s="81">
        <f>IFERROR(VLOOKUP(A2536,'Competitors Links &amp; Pricings'!A:G,3,0),"")</f>
        <v>1556.99</v>
      </c>
      <c r="W2536" s="81" t="str">
        <f>IFERROR(VLOOKUP(A2536,'Competitors Links &amp; Pricings'!A:G,5,0),"")</f>
        <v xml:space="preserve"> </v>
      </c>
      <c r="X2536" s="81" t="str">
        <f>IFERROR(VLOOKUP(A2536,'Competitors Links &amp; Pricings'!A:G,7,0),"")</f>
        <v xml:space="preserve"> </v>
      </c>
      <c r="Y2536" s="81">
        <f>IFERROR(VLOOKUP(A2536,'Competitors Links &amp; Pricings'!A:L,8,0),"")</f>
        <v>13.4</v>
      </c>
      <c r="Z2536" s="81">
        <f>IFERROR(VLOOKUP(A2536,'Competitors Links &amp; Pricings'!A:L,9,0),"")</f>
        <v>7.6</v>
      </c>
      <c r="AA2536" s="81">
        <f>IFERROR(VLOOKUP(A2536,'Competitors Links &amp; Pricings'!A:L,10,0),"")</f>
        <v>60</v>
      </c>
      <c r="AB2536" s="81">
        <f>IFERROR(VLOOKUP(A2536,'Competitors Links &amp; Pricings'!A:L,11,0),"")</f>
        <v>16.399999999999999</v>
      </c>
    </row>
    <row r="2537" spans="1:28" s="83" customFormat="1" ht="12" x14ac:dyDescent="0.25">
      <c r="A2537" s="81" t="s">
        <v>7585</v>
      </c>
      <c r="B2537" s="89">
        <v>1655.37</v>
      </c>
      <c r="C2537" s="89">
        <v>2019</v>
      </c>
      <c r="D2537" s="106">
        <f t="shared" si="156"/>
        <v>0.18010401188707287</v>
      </c>
      <c r="E2537" s="90">
        <f t="shared" si="157"/>
        <v>0</v>
      </c>
      <c r="F2537" s="90">
        <f t="shared" si="158"/>
        <v>1619.99</v>
      </c>
      <c r="G2537" s="82" t="s">
        <v>50</v>
      </c>
      <c r="H2537" s="81" t="s">
        <v>7586</v>
      </c>
      <c r="I2537" s="81" t="s">
        <v>7587</v>
      </c>
      <c r="J2537" s="81" t="s">
        <v>2656</v>
      </c>
      <c r="K2537" s="81"/>
      <c r="L2537" s="81"/>
      <c r="M2537" s="81"/>
      <c r="N2537" s="81"/>
      <c r="O2537" s="82"/>
      <c r="P2537" s="81"/>
      <c r="Q2537" s="81"/>
      <c r="R2537" s="81"/>
      <c r="S2537" s="81"/>
      <c r="T2537" s="81"/>
      <c r="U2537" s="81">
        <f t="shared" si="159"/>
        <v>0</v>
      </c>
      <c r="V2537" s="81">
        <f>IFERROR(VLOOKUP(A2537,'Competitors Links &amp; Pricings'!A:G,3,0),"")</f>
        <v>1930.42</v>
      </c>
      <c r="W2537" s="81">
        <f>IFERROR(VLOOKUP(A2537,'Competitors Links &amp; Pricings'!A:G,5,0),"")</f>
        <v>1619.99</v>
      </c>
      <c r="X2537" s="81" t="str">
        <f>IFERROR(VLOOKUP(A2537,'Competitors Links &amp; Pricings'!A:G,7,0),"")</f>
        <v xml:space="preserve"> </v>
      </c>
      <c r="Y2537" s="81">
        <f>IFERROR(VLOOKUP(A2537,'Competitors Links &amp; Pricings'!A:L,8,0),"")</f>
        <v>12.5</v>
      </c>
      <c r="Z2537" s="81">
        <f>IFERROR(VLOOKUP(A2537,'Competitors Links &amp; Pricings'!A:L,9,0),"")</f>
        <v>16.5</v>
      </c>
      <c r="AA2537" s="81">
        <f>IFERROR(VLOOKUP(A2537,'Competitors Links &amp; Pricings'!A:L,10,0),"")</f>
        <v>62</v>
      </c>
      <c r="AB2537" s="81">
        <f>IFERROR(VLOOKUP(A2537,'Competitors Links &amp; Pricings'!A:L,11,0),"")</f>
        <v>7.5</v>
      </c>
    </row>
    <row r="2538" spans="1:28" s="92" customFormat="1" ht="12" x14ac:dyDescent="0.25">
      <c r="A2538" s="91" t="s">
        <v>7588</v>
      </c>
      <c r="B2538" s="89">
        <v>1695.51</v>
      </c>
      <c r="C2538" s="89">
        <v>1893.99</v>
      </c>
      <c r="D2538" s="106">
        <f t="shared" si="156"/>
        <v>0.10479463988722222</v>
      </c>
      <c r="E2538" s="90">
        <f t="shared" si="157"/>
        <v>0</v>
      </c>
      <c r="F2538" s="90">
        <f t="shared" si="158"/>
        <v>1904</v>
      </c>
      <c r="G2538" s="100" t="s">
        <v>262</v>
      </c>
      <c r="H2538" s="101" t="s">
        <v>7589</v>
      </c>
      <c r="I2538" s="101" t="s">
        <v>7590</v>
      </c>
      <c r="J2538" s="101" t="s">
        <v>435</v>
      </c>
      <c r="K2538" s="101"/>
      <c r="L2538" s="101"/>
      <c r="M2538" s="101"/>
      <c r="N2538" s="101"/>
      <c r="O2538" s="100"/>
      <c r="P2538" s="101"/>
      <c r="Q2538" s="101"/>
      <c r="R2538" s="101"/>
      <c r="S2538" s="101"/>
      <c r="T2538" s="101"/>
      <c r="U2538" s="81">
        <f t="shared" si="159"/>
        <v>0</v>
      </c>
      <c r="V2538" s="101">
        <f>IFERROR(VLOOKUP(A2538,'Competitors Links &amp; Pricings'!A:G,3,0),"")</f>
        <v>1904</v>
      </c>
      <c r="W2538" s="101">
        <f>IFERROR(VLOOKUP(A2538,'Competitors Links &amp; Pricings'!A:G,5,0),"")</f>
        <v>2007.13</v>
      </c>
      <c r="X2538" s="101">
        <f>IFERROR(VLOOKUP(A2538,'Competitors Links &amp; Pricings'!A:G,7,0),"")</f>
        <v>1969.99</v>
      </c>
      <c r="Y2538" s="101">
        <f>IFERROR(VLOOKUP(A2538,'Competitors Links &amp; Pricings'!A:L,8,0),"")</f>
        <v>13</v>
      </c>
      <c r="Z2538" s="101">
        <f>IFERROR(VLOOKUP(A2538,'Competitors Links &amp; Pricings'!A:L,9,0),"")</f>
        <v>22</v>
      </c>
      <c r="AA2538" s="101">
        <f>IFERROR(VLOOKUP(A2538,'Competitors Links &amp; Pricings'!A:L,10,0),"")</f>
        <v>66</v>
      </c>
      <c r="AB2538" s="101">
        <f>IFERROR(VLOOKUP(A2538,'Competitors Links &amp; Pricings'!A:L,11,0),"")</f>
        <v>23</v>
      </c>
    </row>
    <row r="2539" spans="1:28" s="92" customFormat="1" ht="12" x14ac:dyDescent="0.25">
      <c r="A2539" s="91" t="s">
        <v>7591</v>
      </c>
      <c r="B2539" s="89">
        <v>778.75</v>
      </c>
      <c r="C2539" s="89">
        <v>971.16</v>
      </c>
      <c r="D2539" s="106">
        <f t="shared" si="156"/>
        <v>0.19812389307632108</v>
      </c>
      <c r="E2539" s="90">
        <f t="shared" si="157"/>
        <v>0</v>
      </c>
      <c r="F2539" s="90">
        <f t="shared" si="158"/>
        <v>999</v>
      </c>
      <c r="G2539" s="100" t="s">
        <v>527</v>
      </c>
      <c r="H2539" s="101" t="s">
        <v>7592</v>
      </c>
      <c r="I2539" s="101" t="s">
        <v>7593</v>
      </c>
      <c r="J2539" s="101" t="s">
        <v>439</v>
      </c>
      <c r="K2539" s="101"/>
      <c r="L2539" s="101"/>
      <c r="M2539" s="101"/>
      <c r="N2539" s="101"/>
      <c r="O2539" s="100"/>
      <c r="P2539" s="101"/>
      <c r="Q2539" s="101"/>
      <c r="R2539" s="101"/>
      <c r="S2539" s="101"/>
      <c r="T2539" s="101"/>
      <c r="U2539" s="81">
        <f t="shared" si="159"/>
        <v>0</v>
      </c>
      <c r="V2539" s="101">
        <f>IFERROR(VLOOKUP(A2539,'Competitors Links &amp; Pricings'!A:G,3,0),"")</f>
        <v>999</v>
      </c>
      <c r="W2539" s="101">
        <f>IFERROR(VLOOKUP(A2539,'Competitors Links &amp; Pricings'!A:G,5,0),"")</f>
        <v>1029.2</v>
      </c>
      <c r="X2539" s="101">
        <f>IFERROR(VLOOKUP(A2539,'Competitors Links &amp; Pricings'!A:G,7,0),"")</f>
        <v>1029.2</v>
      </c>
      <c r="Y2539" s="101">
        <f>IFERROR(VLOOKUP(A2539,'Competitors Links &amp; Pricings'!A:L,8,0),"")</f>
        <v>13.31</v>
      </c>
      <c r="Z2539" s="101">
        <f>IFERROR(VLOOKUP(A2539,'Competitors Links &amp; Pricings'!A:L,9,0),"")</f>
        <v>16.93</v>
      </c>
      <c r="AA2539" s="101">
        <f>IFERROR(VLOOKUP(A2539,'Competitors Links &amp; Pricings'!A:L,10,0),"")</f>
        <v>26</v>
      </c>
      <c r="AB2539" s="101">
        <f>IFERROR(VLOOKUP(A2539,'Competitors Links &amp; Pricings'!A:L,11,0),"")</f>
        <v>4.96</v>
      </c>
    </row>
    <row r="2540" spans="1:28" s="83" customFormat="1" ht="12" x14ac:dyDescent="0.25">
      <c r="A2540" s="81" t="s">
        <v>7594</v>
      </c>
      <c r="B2540" s="89">
        <v>182.43</v>
      </c>
      <c r="C2540" s="89">
        <v>243.2</v>
      </c>
      <c r="D2540" s="106">
        <f t="shared" si="156"/>
        <v>0.24987664473684204</v>
      </c>
      <c r="E2540" s="90">
        <f t="shared" si="157"/>
        <v>0</v>
      </c>
      <c r="F2540" s="90">
        <f t="shared" si="158"/>
        <v>256</v>
      </c>
      <c r="G2540" s="82" t="s">
        <v>34</v>
      </c>
      <c r="H2540" s="81" t="s">
        <v>7595</v>
      </c>
      <c r="I2540" s="81" t="s">
        <v>7596</v>
      </c>
      <c r="J2540" s="81" t="s">
        <v>6355</v>
      </c>
      <c r="K2540" s="81"/>
      <c r="L2540" s="81"/>
      <c r="M2540" s="81"/>
      <c r="N2540" s="81"/>
      <c r="O2540" s="82"/>
      <c r="P2540" s="81"/>
      <c r="Q2540" s="81"/>
      <c r="R2540" s="81"/>
      <c r="S2540" s="81"/>
      <c r="T2540" s="81"/>
      <c r="U2540" s="81">
        <f t="shared" si="159"/>
        <v>0</v>
      </c>
      <c r="V2540" s="81">
        <f>IFERROR(VLOOKUP(A2540,'Competitors Links &amp; Pricings'!A:G,3,0),"")</f>
        <v>256</v>
      </c>
      <c r="W2540" s="81" t="str">
        <f>IFERROR(VLOOKUP(A2540,'Competitors Links &amp; Pricings'!A:G,5,0),"")</f>
        <v xml:space="preserve"> </v>
      </c>
      <c r="X2540" s="81" t="str">
        <f>IFERROR(VLOOKUP(A2540,'Competitors Links &amp; Pricings'!A:G,7,0),"")</f>
        <v xml:space="preserve"> </v>
      </c>
      <c r="Y2540" s="81">
        <f>IFERROR(VLOOKUP(A2540,'Competitors Links &amp; Pricings'!A:L,8,0),"")</f>
        <v>0.6</v>
      </c>
      <c r="Z2540" s="81">
        <f>IFERROR(VLOOKUP(A2540,'Competitors Links &amp; Pricings'!A:L,9,0),"")</f>
        <v>8.5</v>
      </c>
      <c r="AA2540" s="81">
        <f>IFERROR(VLOOKUP(A2540,'Competitors Links &amp; Pricings'!A:L,10,0),"")</f>
        <v>1.5</v>
      </c>
      <c r="AB2540" s="81">
        <f>IFERROR(VLOOKUP(A2540,'Competitors Links &amp; Pricings'!A:L,11,0),"")</f>
        <v>3.5</v>
      </c>
    </row>
    <row r="2541" spans="1:28" s="83" customFormat="1" ht="12" x14ac:dyDescent="0.25">
      <c r="A2541" s="81" t="s">
        <v>7597</v>
      </c>
      <c r="B2541" s="89">
        <v>158.11000000000001</v>
      </c>
      <c r="C2541" s="89">
        <v>204.25</v>
      </c>
      <c r="D2541" s="106">
        <f t="shared" si="156"/>
        <v>0.22589963280293751</v>
      </c>
      <c r="E2541" s="90">
        <f t="shared" si="157"/>
        <v>0</v>
      </c>
      <c r="F2541" s="90">
        <f t="shared" si="158"/>
        <v>215</v>
      </c>
      <c r="G2541" s="82" t="s">
        <v>34</v>
      </c>
      <c r="H2541" s="81" t="s">
        <v>7598</v>
      </c>
      <c r="I2541" s="81" t="s">
        <v>7599</v>
      </c>
      <c r="J2541" s="81" t="s">
        <v>6355</v>
      </c>
      <c r="K2541" s="81"/>
      <c r="L2541" s="81"/>
      <c r="M2541" s="81"/>
      <c r="N2541" s="81"/>
      <c r="O2541" s="82"/>
      <c r="P2541" s="81"/>
      <c r="Q2541" s="81"/>
      <c r="R2541" s="81"/>
      <c r="S2541" s="81"/>
      <c r="T2541" s="81"/>
      <c r="U2541" s="81">
        <f t="shared" si="159"/>
        <v>0</v>
      </c>
      <c r="V2541" s="81">
        <f>IFERROR(VLOOKUP(A2541,'Competitors Links &amp; Pricings'!A:G,3,0),"")</f>
        <v>215</v>
      </c>
      <c r="W2541" s="81" t="str">
        <f>IFERROR(VLOOKUP(A2541,'Competitors Links &amp; Pricings'!A:G,5,0),"")</f>
        <v xml:space="preserve"> </v>
      </c>
      <c r="X2541" s="81" t="str">
        <f>IFERROR(VLOOKUP(A2541,'Competitors Links &amp; Pricings'!A:G,7,0),"")</f>
        <v xml:space="preserve"> </v>
      </c>
      <c r="Y2541" s="81">
        <f>IFERROR(VLOOKUP(A2541,'Competitors Links &amp; Pricings'!A:L,8,0),"")</f>
        <v>8.5</v>
      </c>
      <c r="Z2541" s="81">
        <f>IFERROR(VLOOKUP(A2541,'Competitors Links &amp; Pricings'!A:L,9,0),"")</f>
        <v>6</v>
      </c>
      <c r="AA2541" s="81">
        <f>IFERROR(VLOOKUP(A2541,'Competitors Links &amp; Pricings'!A:L,10,0),"")</f>
        <v>1.4</v>
      </c>
      <c r="AB2541" s="81">
        <f>IFERROR(VLOOKUP(A2541,'Competitors Links &amp; Pricings'!A:L,11,0),"")</f>
        <v>3</v>
      </c>
    </row>
    <row r="2542" spans="1:28" s="83" customFormat="1" ht="12" x14ac:dyDescent="0.25">
      <c r="A2542" s="81" t="s">
        <v>7600</v>
      </c>
      <c r="B2542" s="89">
        <v>135.13999999999999</v>
      </c>
      <c r="C2542" s="89">
        <v>159.51</v>
      </c>
      <c r="D2542" s="106">
        <f t="shared" si="156"/>
        <v>0.15278038994420418</v>
      </c>
      <c r="E2542" s="90">
        <f t="shared" si="157"/>
        <v>0</v>
      </c>
      <c r="F2542" s="90">
        <f t="shared" si="158"/>
        <v>150</v>
      </c>
      <c r="G2542" s="82" t="s">
        <v>34</v>
      </c>
      <c r="H2542" s="81" t="s">
        <v>7601</v>
      </c>
      <c r="I2542" s="81" t="s">
        <v>7602</v>
      </c>
      <c r="J2542" s="81" t="s">
        <v>6355</v>
      </c>
      <c r="K2542" s="81"/>
      <c r="L2542" s="81"/>
      <c r="M2542" s="81"/>
      <c r="N2542" s="81"/>
      <c r="O2542" s="82"/>
      <c r="P2542" s="81"/>
      <c r="Q2542" s="81"/>
      <c r="R2542" s="81"/>
      <c r="S2542" s="81"/>
      <c r="T2542" s="81"/>
      <c r="U2542" s="81">
        <f t="shared" si="159"/>
        <v>0</v>
      </c>
      <c r="V2542" s="81">
        <f>IFERROR(VLOOKUP(A2542,'Competitors Links &amp; Pricings'!A:G,3,0),"")</f>
        <v>150</v>
      </c>
      <c r="W2542" s="81">
        <f>IFERROR(VLOOKUP(A2542,'Competitors Links &amp; Pricings'!A:G,5,0),"")</f>
        <v>155</v>
      </c>
      <c r="X2542" s="81" t="str">
        <f>IFERROR(VLOOKUP(A2542,'Competitors Links &amp; Pricings'!A:G,7,0),"")</f>
        <v xml:space="preserve"> </v>
      </c>
      <c r="Y2542" s="81">
        <f>IFERROR(VLOOKUP(A2542,'Competitors Links &amp; Pricings'!A:L,8,0),"")</f>
        <v>7</v>
      </c>
      <c r="Z2542" s="81">
        <f>IFERROR(VLOOKUP(A2542,'Competitors Links &amp; Pricings'!A:L,9,0),"")</f>
        <v>2</v>
      </c>
      <c r="AA2542" s="81">
        <f>IFERROR(VLOOKUP(A2542,'Competitors Links &amp; Pricings'!A:L,10,0),"")</f>
        <v>0.9</v>
      </c>
      <c r="AB2542" s="81">
        <f>IFERROR(VLOOKUP(A2542,'Competitors Links &amp; Pricings'!A:L,11,0),"")</f>
        <v>2</v>
      </c>
    </row>
    <row r="2543" spans="1:28" s="83" customFormat="1" ht="12" x14ac:dyDescent="0.25">
      <c r="A2543" s="81" t="s">
        <v>7603</v>
      </c>
      <c r="B2543" s="89">
        <v>395.51</v>
      </c>
      <c r="C2543" s="89">
        <v>466.83</v>
      </c>
      <c r="D2543" s="106">
        <f t="shared" si="156"/>
        <v>0.15277510014352119</v>
      </c>
      <c r="E2543" s="90">
        <f t="shared" si="157"/>
        <v>0</v>
      </c>
      <c r="F2543" s="90">
        <f t="shared" si="158"/>
        <v>404</v>
      </c>
      <c r="G2543" s="82" t="s">
        <v>34</v>
      </c>
      <c r="H2543" s="81" t="s">
        <v>7604</v>
      </c>
      <c r="I2543" s="81" t="s">
        <v>7605</v>
      </c>
      <c r="J2543" s="81" t="s">
        <v>435</v>
      </c>
      <c r="K2543" s="81"/>
      <c r="L2543" s="81"/>
      <c r="M2543" s="81"/>
      <c r="N2543" s="81"/>
      <c r="O2543" s="82"/>
      <c r="P2543" s="81"/>
      <c r="Q2543" s="81"/>
      <c r="R2543" s="81"/>
      <c r="S2543" s="81"/>
      <c r="T2543" s="81"/>
      <c r="U2543" s="81">
        <f t="shared" si="159"/>
        <v>0</v>
      </c>
      <c r="V2543" s="81">
        <f>IFERROR(VLOOKUP(A2543,'Competitors Links &amp; Pricings'!A:G,3,0),"")</f>
        <v>404</v>
      </c>
      <c r="W2543" s="81">
        <f>IFERROR(VLOOKUP(A2543,'Competitors Links &amp; Pricings'!A:G,5,0),"")</f>
        <v>481.83</v>
      </c>
      <c r="X2543" s="81">
        <f>IFERROR(VLOOKUP(A2543,'Competitors Links &amp; Pricings'!A:G,7,0),"")</f>
        <v>455.95</v>
      </c>
      <c r="Y2543" s="81">
        <f>IFERROR(VLOOKUP(A2543,'Competitors Links &amp; Pricings'!A:L,8,0),"")</f>
        <v>5.75</v>
      </c>
      <c r="Z2543" s="81">
        <f>IFERROR(VLOOKUP(A2543,'Competitors Links &amp; Pricings'!A:L,9,0),"")</f>
        <v>13.7</v>
      </c>
      <c r="AA2543" s="81">
        <f>IFERROR(VLOOKUP(A2543,'Competitors Links &amp; Pricings'!A:L,10,0),"")</f>
        <v>11.65</v>
      </c>
      <c r="AB2543" s="81">
        <f>IFERROR(VLOOKUP(A2543,'Competitors Links &amp; Pricings'!A:L,11,0),"")</f>
        <v>4.5</v>
      </c>
    </row>
    <row r="2544" spans="1:28" s="83" customFormat="1" ht="12" x14ac:dyDescent="0.25">
      <c r="A2544" s="81" t="s">
        <v>7606</v>
      </c>
      <c r="B2544" s="89">
        <v>3659.51</v>
      </c>
      <c r="C2544" s="89">
        <v>4224.68</v>
      </c>
      <c r="D2544" s="106">
        <f t="shared" si="156"/>
        <v>0.13377817964910951</v>
      </c>
      <c r="E2544" s="90">
        <f t="shared" si="157"/>
        <v>0</v>
      </c>
      <c r="F2544" s="90">
        <f t="shared" si="158"/>
        <v>3573.81</v>
      </c>
      <c r="G2544" s="82" t="s">
        <v>34</v>
      </c>
      <c r="H2544" s="81" t="s">
        <v>7607</v>
      </c>
      <c r="I2544" s="81" t="s">
        <v>7608</v>
      </c>
      <c r="J2544" s="81" t="s">
        <v>2656</v>
      </c>
      <c r="K2544" s="81"/>
      <c r="L2544" s="81"/>
      <c r="M2544" s="81"/>
      <c r="N2544" s="81"/>
      <c r="O2544" s="82"/>
      <c r="P2544" s="81"/>
      <c r="Q2544" s="81"/>
      <c r="R2544" s="81"/>
      <c r="S2544" s="81"/>
      <c r="T2544" s="81"/>
      <c r="U2544" s="81">
        <f t="shared" si="159"/>
        <v>0</v>
      </c>
      <c r="V2544" s="81">
        <f>IFERROR(VLOOKUP(A2544,'Competitors Links &amp; Pricings'!A:G,3,0),"")</f>
        <v>4025</v>
      </c>
      <c r="W2544" s="81">
        <f>IFERROR(VLOOKUP(A2544,'Competitors Links &amp; Pricings'!A:G,5,0),"")</f>
        <v>3990</v>
      </c>
      <c r="X2544" s="81">
        <f>IFERROR(VLOOKUP(A2544,'Competitors Links &amp; Pricings'!A:G,7,0),"")</f>
        <v>3573.81</v>
      </c>
      <c r="Y2544" s="81">
        <f>IFERROR(VLOOKUP(A2544,'Competitors Links &amp; Pricings'!A:L,8,0),"")</f>
        <v>24</v>
      </c>
      <c r="Z2544" s="81">
        <f>IFERROR(VLOOKUP(A2544,'Competitors Links &amp; Pricings'!A:L,9,0),"")</f>
        <v>30</v>
      </c>
      <c r="AA2544" s="81">
        <f>IFERROR(VLOOKUP(A2544,'Competitors Links &amp; Pricings'!A:L,10,0),"")</f>
        <v>155</v>
      </c>
      <c r="AB2544" s="81">
        <f>IFERROR(VLOOKUP(A2544,'Competitors Links &amp; Pricings'!A:L,11,0),"")</f>
        <v>21</v>
      </c>
    </row>
    <row r="2545" spans="1:28" s="92" customFormat="1" ht="12" x14ac:dyDescent="0.25">
      <c r="A2545" s="91" t="s">
        <v>7609</v>
      </c>
      <c r="B2545" s="89">
        <v>578.13</v>
      </c>
      <c r="C2545" s="89">
        <v>757.35</v>
      </c>
      <c r="D2545" s="106">
        <f t="shared" si="156"/>
        <v>0.23664091899386019</v>
      </c>
      <c r="E2545" s="90">
        <f t="shared" si="157"/>
        <v>0</v>
      </c>
      <c r="F2545" s="90">
        <f t="shared" si="158"/>
        <v>611</v>
      </c>
      <c r="G2545" s="100" t="s">
        <v>527</v>
      </c>
      <c r="H2545" s="101" t="s">
        <v>17787</v>
      </c>
      <c r="I2545" s="101" t="s">
        <v>7610</v>
      </c>
      <c r="J2545" s="101" t="s">
        <v>439</v>
      </c>
      <c r="K2545" s="101"/>
      <c r="L2545" s="101"/>
      <c r="M2545" s="101"/>
      <c r="N2545" s="101"/>
      <c r="O2545" s="100"/>
      <c r="P2545" s="101"/>
      <c r="Q2545" s="101"/>
      <c r="R2545" s="101"/>
      <c r="S2545" s="101"/>
      <c r="T2545" s="101"/>
      <c r="U2545" s="81">
        <f t="shared" si="159"/>
        <v>0</v>
      </c>
      <c r="V2545" s="101">
        <f>IFERROR(VLOOKUP(A2545,'Competitors Links &amp; Pricings'!A:G,3,0),"")</f>
        <v>611</v>
      </c>
      <c r="W2545" s="101">
        <f>IFERROR(VLOOKUP(A2545,'Competitors Links &amp; Pricings'!A:G,5,0),"")</f>
        <v>708.75</v>
      </c>
      <c r="X2545" s="101">
        <f>IFERROR(VLOOKUP(A2545,'Competitors Links &amp; Pricings'!A:G,7,0),"")</f>
        <v>611</v>
      </c>
      <c r="Y2545" s="101">
        <f>IFERROR(VLOOKUP(A2545,'Competitors Links &amp; Pricings'!A:L,8,0),"")</f>
        <v>9</v>
      </c>
      <c r="Z2545" s="101">
        <f>IFERROR(VLOOKUP(A2545,'Competitors Links &amp; Pricings'!A:L,9,0),"")</f>
        <v>19</v>
      </c>
      <c r="AA2545" s="101">
        <f>IFERROR(VLOOKUP(A2545,'Competitors Links &amp; Pricings'!A:L,10,0),"")</f>
        <v>12</v>
      </c>
      <c r="AB2545" s="101">
        <f>IFERROR(VLOOKUP(A2545,'Competitors Links &amp; Pricings'!A:L,11,0),"")</f>
        <v>6</v>
      </c>
    </row>
    <row r="2546" spans="1:28" s="83" customFormat="1" ht="12" x14ac:dyDescent="0.25">
      <c r="A2546" s="81" t="s">
        <v>7611</v>
      </c>
      <c r="B2546" s="89">
        <v>3640.45</v>
      </c>
      <c r="C2546" s="89">
        <v>4526.83</v>
      </c>
      <c r="D2546" s="106">
        <f t="shared" si="156"/>
        <v>0.19580589507447818</v>
      </c>
      <c r="E2546" s="90">
        <f t="shared" si="157"/>
        <v>0</v>
      </c>
      <c r="F2546" s="90">
        <f t="shared" si="158"/>
        <v>3930</v>
      </c>
      <c r="G2546" s="82" t="s">
        <v>34</v>
      </c>
      <c r="H2546" s="81" t="s">
        <v>16614</v>
      </c>
      <c r="I2546" s="81" t="s">
        <v>7612</v>
      </c>
      <c r="J2546" s="81" t="s">
        <v>435</v>
      </c>
      <c r="K2546" s="81"/>
      <c r="L2546" s="81"/>
      <c r="M2546" s="81"/>
      <c r="N2546" s="81"/>
      <c r="O2546" s="82"/>
      <c r="P2546" s="81"/>
      <c r="Q2546" s="81"/>
      <c r="R2546" s="81"/>
      <c r="S2546" s="81"/>
      <c r="T2546" s="81"/>
      <c r="U2546" s="81">
        <f t="shared" si="159"/>
        <v>0</v>
      </c>
      <c r="V2546" s="81">
        <f>IFERROR(VLOOKUP(A2546,'Competitors Links &amp; Pricings'!A:G,3,0),"")</f>
        <v>4505.22</v>
      </c>
      <c r="W2546" s="81">
        <f>IFERROR(VLOOKUP(A2546,'Competitors Links &amp; Pricings'!A:G,5,0),"")</f>
        <v>9840</v>
      </c>
      <c r="X2546" s="81">
        <f>IFERROR(VLOOKUP(A2546,'Competitors Links &amp; Pricings'!A:G,7,0),"")</f>
        <v>3930</v>
      </c>
      <c r="Y2546" s="81">
        <f>IFERROR(VLOOKUP(A2546,'Competitors Links &amp; Pricings'!A:L,8,0),"")</f>
        <v>21</v>
      </c>
      <c r="Z2546" s="81">
        <f>IFERROR(VLOOKUP(A2546,'Competitors Links &amp; Pricings'!A:L,9,0),"")</f>
        <v>15</v>
      </c>
      <c r="AA2546" s="81">
        <f>IFERROR(VLOOKUP(A2546,'Competitors Links &amp; Pricings'!A:L,10,0),"")</f>
        <v>141</v>
      </c>
      <c r="AB2546" s="81">
        <f>IFERROR(VLOOKUP(A2546,'Competitors Links &amp; Pricings'!A:L,11,0),"")</f>
        <v>34</v>
      </c>
    </row>
    <row r="2547" spans="1:28" s="83" customFormat="1" ht="12" x14ac:dyDescent="0.25">
      <c r="A2547" s="81" t="s">
        <v>7613</v>
      </c>
      <c r="B2547" s="89">
        <v>274.38</v>
      </c>
      <c r="C2547" s="89">
        <v>323.43</v>
      </c>
      <c r="D2547" s="106">
        <f t="shared" si="156"/>
        <v>0.15165569056673781</v>
      </c>
      <c r="E2547" s="90">
        <f t="shared" si="157"/>
        <v>0</v>
      </c>
      <c r="F2547" s="90">
        <f t="shared" si="158"/>
        <v>295.81</v>
      </c>
      <c r="G2547" s="82" t="s">
        <v>34</v>
      </c>
      <c r="H2547" s="81" t="s">
        <v>17796</v>
      </c>
      <c r="I2547" s="81" t="s">
        <v>7614</v>
      </c>
      <c r="J2547" s="81" t="s">
        <v>439</v>
      </c>
      <c r="K2547" s="81"/>
      <c r="L2547" s="81"/>
      <c r="M2547" s="81"/>
      <c r="N2547" s="81"/>
      <c r="O2547" s="82"/>
      <c r="P2547" s="81"/>
      <c r="Q2547" s="81"/>
      <c r="R2547" s="81"/>
      <c r="S2547" s="81"/>
      <c r="T2547" s="81"/>
      <c r="U2547" s="81">
        <f t="shared" si="159"/>
        <v>0</v>
      </c>
      <c r="V2547" s="81">
        <f>IFERROR(VLOOKUP(A2547,'Competitors Links &amp; Pricings'!A:G,3,0),"")</f>
        <v>320</v>
      </c>
      <c r="W2547" s="81">
        <f>IFERROR(VLOOKUP(A2547,'Competitors Links &amp; Pricings'!A:G,5,0),"")</f>
        <v>357.05</v>
      </c>
      <c r="X2547" s="81">
        <f>IFERROR(VLOOKUP(A2547,'Competitors Links &amp; Pricings'!A:G,7,0),"")</f>
        <v>295.81</v>
      </c>
      <c r="Y2547" s="81">
        <f>IFERROR(VLOOKUP(A2547,'Competitors Links &amp; Pricings'!A:L,8,0),"")</f>
        <v>12</v>
      </c>
      <c r="Z2547" s="81">
        <f>IFERROR(VLOOKUP(A2547,'Competitors Links &amp; Pricings'!A:L,9,0),"")</f>
        <v>12</v>
      </c>
      <c r="AA2547" s="81">
        <f>IFERROR(VLOOKUP(A2547,'Competitors Links &amp; Pricings'!A:L,10,0),"")</f>
        <v>7</v>
      </c>
      <c r="AB2547" s="81">
        <f>IFERROR(VLOOKUP(A2547,'Competitors Links &amp; Pricings'!A:L,11,0),"")</f>
        <v>5.5</v>
      </c>
    </row>
    <row r="2548" spans="1:28" s="83" customFormat="1" ht="12" x14ac:dyDescent="0.25">
      <c r="A2548" s="81" t="s">
        <v>7615</v>
      </c>
      <c r="B2548" s="89">
        <v>673.2</v>
      </c>
      <c r="C2548" s="89">
        <v>793.91</v>
      </c>
      <c r="D2548" s="106">
        <f t="shared" si="156"/>
        <v>0.15204494212190289</v>
      </c>
      <c r="E2548" s="90">
        <f t="shared" si="157"/>
        <v>0</v>
      </c>
      <c r="F2548" s="90">
        <f t="shared" si="158"/>
        <v>835.69</v>
      </c>
      <c r="G2548" s="82" t="s">
        <v>34</v>
      </c>
      <c r="H2548" s="81" t="s">
        <v>7616</v>
      </c>
      <c r="I2548" s="81" t="s">
        <v>7617</v>
      </c>
      <c r="J2548" s="81" t="s">
        <v>2656</v>
      </c>
      <c r="K2548" s="81"/>
      <c r="L2548" s="81"/>
      <c r="M2548" s="81"/>
      <c r="N2548" s="81"/>
      <c r="O2548" s="82"/>
      <c r="P2548" s="81"/>
      <c r="Q2548" s="81"/>
      <c r="R2548" s="81"/>
      <c r="S2548" s="81"/>
      <c r="T2548" s="81"/>
      <c r="U2548" s="81">
        <f t="shared" si="159"/>
        <v>0</v>
      </c>
      <c r="V2548" s="81">
        <f>IFERROR(VLOOKUP(A2548,'Competitors Links &amp; Pricings'!A:G,3,0),"")</f>
        <v>835.69</v>
      </c>
      <c r="W2548" s="81" t="str">
        <f>IFERROR(VLOOKUP(A2548,'Competitors Links &amp; Pricings'!A:G,5,0),"")</f>
        <v xml:space="preserve"> </v>
      </c>
      <c r="X2548" s="81" t="str">
        <f>IFERROR(VLOOKUP(A2548,'Competitors Links &amp; Pricings'!A:G,7,0),"")</f>
        <v xml:space="preserve"> </v>
      </c>
      <c r="Y2548" s="81">
        <f>IFERROR(VLOOKUP(A2548,'Competitors Links &amp; Pricings'!A:L,8,0),"")</f>
        <v>9.75</v>
      </c>
      <c r="Z2548" s="81">
        <f>IFERROR(VLOOKUP(A2548,'Competitors Links &amp; Pricings'!A:L,9,0),"")</f>
        <v>19.25</v>
      </c>
      <c r="AA2548" s="81">
        <f>IFERROR(VLOOKUP(A2548,'Competitors Links &amp; Pricings'!A:L,10,0),"")</f>
        <v>20</v>
      </c>
      <c r="AB2548" s="81">
        <f>IFERROR(VLOOKUP(A2548,'Competitors Links &amp; Pricings'!A:L,11,0),"")</f>
        <v>9.0299999999999994</v>
      </c>
    </row>
    <row r="2549" spans="1:28" s="83" customFormat="1" ht="12" x14ac:dyDescent="0.25">
      <c r="A2549" s="81" t="s">
        <v>7618</v>
      </c>
      <c r="B2549" s="89">
        <v>321.82</v>
      </c>
      <c r="C2549" s="89">
        <v>370.19</v>
      </c>
      <c r="D2549" s="106">
        <f t="shared" si="156"/>
        <v>0.13066263270212594</v>
      </c>
      <c r="E2549" s="90">
        <f t="shared" si="157"/>
        <v>0</v>
      </c>
      <c r="F2549" s="90">
        <f t="shared" si="158"/>
        <v>309.99</v>
      </c>
      <c r="G2549" s="82" t="s">
        <v>34</v>
      </c>
      <c r="H2549" s="81" t="s">
        <v>7619</v>
      </c>
      <c r="I2549" s="81" t="s">
        <v>7620</v>
      </c>
      <c r="J2549" s="81" t="s">
        <v>439</v>
      </c>
      <c r="K2549" s="81"/>
      <c r="L2549" s="81"/>
      <c r="M2549" s="81"/>
      <c r="N2549" s="81"/>
      <c r="O2549" s="82"/>
      <c r="P2549" s="81"/>
      <c r="Q2549" s="81"/>
      <c r="R2549" s="81"/>
      <c r="S2549" s="81"/>
      <c r="T2549" s="81"/>
      <c r="U2549" s="81">
        <f t="shared" si="159"/>
        <v>0</v>
      </c>
      <c r="V2549" s="81">
        <f>IFERROR(VLOOKUP(A2549,'Competitors Links &amp; Pricings'!A:G,3,0),"")</f>
        <v>509.99</v>
      </c>
      <c r="W2549" s="81">
        <f>IFERROR(VLOOKUP(A2549,'Competitors Links &amp; Pricings'!A:G,5,0),"")</f>
        <v>309.99</v>
      </c>
      <c r="X2549" s="81" t="str">
        <f>IFERROR(VLOOKUP(A2549,'Competitors Links &amp; Pricings'!A:G,7,0),"")</f>
        <v xml:space="preserve"> </v>
      </c>
      <c r="Y2549" s="81">
        <f>IFERROR(VLOOKUP(A2549,'Competitors Links &amp; Pricings'!A:L,8,0),"")</f>
        <v>8.07</v>
      </c>
      <c r="Z2549" s="81">
        <f>IFERROR(VLOOKUP(A2549,'Competitors Links &amp; Pricings'!A:L,9,0),"")</f>
        <v>11.22</v>
      </c>
      <c r="AA2549" s="81">
        <f>IFERROR(VLOOKUP(A2549,'Competitors Links &amp; Pricings'!A:L,10,0),"")</f>
        <v>9</v>
      </c>
      <c r="AB2549" s="81">
        <f>IFERROR(VLOOKUP(A2549,'Competitors Links &amp; Pricings'!A:L,11,0),"")</f>
        <v>3.66</v>
      </c>
    </row>
    <row r="2550" spans="1:28" s="92" customFormat="1" ht="12" x14ac:dyDescent="0.25">
      <c r="A2550" s="91" t="s">
        <v>7621</v>
      </c>
      <c r="B2550" s="89">
        <v>529.75</v>
      </c>
      <c r="C2550" s="89">
        <v>648.41</v>
      </c>
      <c r="D2550" s="106">
        <f t="shared" si="156"/>
        <v>0.18300149596705784</v>
      </c>
      <c r="E2550" s="90">
        <f t="shared" si="157"/>
        <v>0</v>
      </c>
      <c r="F2550" s="90">
        <f t="shared" si="158"/>
        <v>554</v>
      </c>
      <c r="G2550" s="100" t="s">
        <v>527</v>
      </c>
      <c r="H2550" s="101" t="s">
        <v>7622</v>
      </c>
      <c r="I2550" s="101" t="s">
        <v>7623</v>
      </c>
      <c r="J2550" s="101" t="s">
        <v>439</v>
      </c>
      <c r="K2550" s="101"/>
      <c r="L2550" s="101"/>
      <c r="M2550" s="101"/>
      <c r="N2550" s="101"/>
      <c r="O2550" s="100"/>
      <c r="P2550" s="101"/>
      <c r="Q2550" s="101"/>
      <c r="R2550" s="101"/>
      <c r="S2550" s="101"/>
      <c r="T2550" s="101"/>
      <c r="U2550" s="81">
        <f t="shared" si="159"/>
        <v>0</v>
      </c>
      <c r="V2550" s="101">
        <f>IFERROR(VLOOKUP(A2550,'Competitors Links &amp; Pricings'!A:G,3,0),"")</f>
        <v>554</v>
      </c>
      <c r="W2550" s="101">
        <f>IFERROR(VLOOKUP(A2550,'Competitors Links &amp; Pricings'!A:G,5,0),"")</f>
        <v>556.99</v>
      </c>
      <c r="X2550" s="101">
        <f>IFERROR(VLOOKUP(A2550,'Competitors Links &amp; Pricings'!A:G,7,0),"")</f>
        <v>648.41</v>
      </c>
      <c r="Y2550" s="101">
        <f>IFERROR(VLOOKUP(A2550,'Competitors Links &amp; Pricings'!A:L,8,0),"")</f>
        <v>11.03</v>
      </c>
      <c r="Z2550" s="101">
        <f>IFERROR(VLOOKUP(A2550,'Competitors Links &amp; Pricings'!A:L,9,0),"")</f>
        <v>14.9</v>
      </c>
      <c r="AA2550" s="101">
        <f>IFERROR(VLOOKUP(A2550,'Competitors Links &amp; Pricings'!A:L,10,0),"")</f>
        <v>17</v>
      </c>
      <c r="AB2550" s="101">
        <f>IFERROR(VLOOKUP(A2550,'Competitors Links &amp; Pricings'!A:L,11,0),"")</f>
        <v>4.0599999999999996</v>
      </c>
    </row>
    <row r="2551" spans="1:28" s="83" customFormat="1" ht="12" x14ac:dyDescent="0.25">
      <c r="A2551" s="81" t="s">
        <v>7624</v>
      </c>
      <c r="B2551" s="89">
        <v>37.840000000000003</v>
      </c>
      <c r="C2551" s="89">
        <v>44.67</v>
      </c>
      <c r="D2551" s="106">
        <f t="shared" si="156"/>
        <v>0.15289903738526972</v>
      </c>
      <c r="E2551" s="90">
        <f t="shared" si="157"/>
        <v>0</v>
      </c>
      <c r="F2551" s="90">
        <f t="shared" si="158"/>
        <v>39</v>
      </c>
      <c r="G2551" s="82" t="s">
        <v>34</v>
      </c>
      <c r="H2551" s="81" t="s">
        <v>7625</v>
      </c>
      <c r="I2551" s="81" t="s">
        <v>7626</v>
      </c>
      <c r="J2551" s="81" t="s">
        <v>6355</v>
      </c>
      <c r="K2551" s="81"/>
      <c r="L2551" s="81"/>
      <c r="M2551" s="81"/>
      <c r="N2551" s="81"/>
      <c r="O2551" s="82"/>
      <c r="P2551" s="81"/>
      <c r="Q2551" s="81"/>
      <c r="R2551" s="81"/>
      <c r="S2551" s="81"/>
      <c r="T2551" s="81"/>
      <c r="U2551" s="81">
        <f t="shared" si="159"/>
        <v>0</v>
      </c>
      <c r="V2551" s="81">
        <f>IFERROR(VLOOKUP(A2551,'Competitors Links &amp; Pricings'!A:G,3,0),"")</f>
        <v>39</v>
      </c>
      <c r="W2551" s="81">
        <f>IFERROR(VLOOKUP(A2551,'Competitors Links &amp; Pricings'!A:G,5,0),"")</f>
        <v>39</v>
      </c>
      <c r="X2551" s="81">
        <f>IFERROR(VLOOKUP(A2551,'Competitors Links &amp; Pricings'!A:G,7,0),"")</f>
        <v>39.99</v>
      </c>
      <c r="Y2551" s="81">
        <f>IFERROR(VLOOKUP(A2551,'Competitors Links &amp; Pricings'!A:L,8,0),"")</f>
        <v>4.5</v>
      </c>
      <c r="Z2551" s="81">
        <f>IFERROR(VLOOKUP(A2551,'Competitors Links &amp; Pricings'!A:L,9,0),"")</f>
        <v>3.5</v>
      </c>
      <c r="AA2551" s="81">
        <f>IFERROR(VLOOKUP(A2551,'Competitors Links &amp; Pricings'!A:L,10,0),"")</f>
        <v>0.5</v>
      </c>
      <c r="AB2551" s="81">
        <f>IFERROR(VLOOKUP(A2551,'Competitors Links &amp; Pricings'!A:L,11,0),"")</f>
        <v>2.5</v>
      </c>
    </row>
    <row r="2552" spans="1:28" s="83" customFormat="1" ht="12" x14ac:dyDescent="0.25">
      <c r="A2552" s="81" t="s">
        <v>7627</v>
      </c>
      <c r="B2552" s="89">
        <v>75.680000000000007</v>
      </c>
      <c r="C2552" s="89">
        <v>89.33</v>
      </c>
      <c r="D2552" s="106">
        <f t="shared" ref="D2552:D2615" si="160">(C2552-B2552)/C2552</f>
        <v>0.15280420911228021</v>
      </c>
      <c r="E2552" s="90">
        <f t="shared" si="157"/>
        <v>0</v>
      </c>
      <c r="F2552" s="90">
        <f t="shared" si="158"/>
        <v>84.45</v>
      </c>
      <c r="G2552" s="82" t="s">
        <v>34</v>
      </c>
      <c r="H2552" s="81" t="s">
        <v>7628</v>
      </c>
      <c r="I2552" s="81" t="s">
        <v>7629</v>
      </c>
      <c r="J2552" s="81" t="s">
        <v>6355</v>
      </c>
      <c r="K2552" s="81"/>
      <c r="L2552" s="81"/>
      <c r="M2552" s="81"/>
      <c r="N2552" s="81"/>
      <c r="O2552" s="82"/>
      <c r="P2552" s="81"/>
      <c r="Q2552" s="81"/>
      <c r="R2552" s="81"/>
      <c r="S2552" s="81"/>
      <c r="T2552" s="81"/>
      <c r="U2552" s="81">
        <f t="shared" si="159"/>
        <v>0</v>
      </c>
      <c r="V2552" s="81">
        <f>IFERROR(VLOOKUP(A2552,'Competitors Links &amp; Pricings'!A:G,3,0),"")</f>
        <v>90</v>
      </c>
      <c r="W2552" s="81">
        <f>IFERROR(VLOOKUP(A2552,'Competitors Links &amp; Pricings'!A:G,5,0),"")</f>
        <v>90</v>
      </c>
      <c r="X2552" s="81">
        <f>IFERROR(VLOOKUP(A2552,'Competitors Links &amp; Pricings'!A:G,7,0),"")</f>
        <v>84.45</v>
      </c>
      <c r="Y2552" s="81">
        <f>IFERROR(VLOOKUP(A2552,'Competitors Links &amp; Pricings'!A:L,8,0),"")</f>
        <v>2.2999999999999998</v>
      </c>
      <c r="Z2552" s="81">
        <f>IFERROR(VLOOKUP(A2552,'Competitors Links &amp; Pricings'!A:L,9,0),"")</f>
        <v>7.5</v>
      </c>
      <c r="AA2552" s="81">
        <f>IFERROR(VLOOKUP(A2552,'Competitors Links &amp; Pricings'!A:L,10,0),"")</f>
        <v>1</v>
      </c>
      <c r="AB2552" s="81">
        <f>IFERROR(VLOOKUP(A2552,'Competitors Links &amp; Pricings'!A:L,11,0),"")</f>
        <v>2.5</v>
      </c>
    </row>
    <row r="2553" spans="1:28" s="83" customFormat="1" ht="12" x14ac:dyDescent="0.25">
      <c r="A2553" s="81" t="s">
        <v>7630</v>
      </c>
      <c r="B2553" s="89">
        <v>90.54</v>
      </c>
      <c r="C2553" s="89">
        <v>106.86</v>
      </c>
      <c r="D2553" s="106">
        <f t="shared" si="160"/>
        <v>0.15272318921953953</v>
      </c>
      <c r="E2553" s="90">
        <f t="shared" si="157"/>
        <v>0</v>
      </c>
      <c r="F2553" s="90">
        <f t="shared" si="158"/>
        <v>105</v>
      </c>
      <c r="G2553" s="82" t="s">
        <v>34</v>
      </c>
      <c r="H2553" s="81" t="s">
        <v>7631</v>
      </c>
      <c r="I2553" s="81" t="s">
        <v>7632</v>
      </c>
      <c r="J2553" s="81" t="s">
        <v>6355</v>
      </c>
      <c r="K2553" s="81"/>
      <c r="L2553" s="81"/>
      <c r="M2553" s="81"/>
      <c r="N2553" s="81"/>
      <c r="O2553" s="82"/>
      <c r="P2553" s="81"/>
      <c r="Q2553" s="81"/>
      <c r="R2553" s="81"/>
      <c r="S2553" s="81"/>
      <c r="T2553" s="81"/>
      <c r="U2553" s="81">
        <f t="shared" si="159"/>
        <v>0</v>
      </c>
      <c r="V2553" s="81">
        <f>IFERROR(VLOOKUP(A2553,'Competitors Links &amp; Pricings'!A:G,3,0),"")</f>
        <v>115</v>
      </c>
      <c r="W2553" s="81">
        <f>IFERROR(VLOOKUP(A2553,'Competitors Links &amp; Pricings'!A:G,5,0),"")</f>
        <v>105</v>
      </c>
      <c r="X2553" s="81" t="str">
        <f>IFERROR(VLOOKUP(A2553,'Competitors Links &amp; Pricings'!A:G,7,0),"")</f>
        <v xml:space="preserve"> </v>
      </c>
      <c r="Y2553" s="81">
        <f>IFERROR(VLOOKUP(A2553,'Competitors Links &amp; Pricings'!A:L,8,0),"")</f>
        <v>3</v>
      </c>
      <c r="Z2553" s="81">
        <f>IFERROR(VLOOKUP(A2553,'Competitors Links &amp; Pricings'!A:L,9,0),"")</f>
        <v>7.5</v>
      </c>
      <c r="AA2553" s="81">
        <f>IFERROR(VLOOKUP(A2553,'Competitors Links &amp; Pricings'!A:L,10,0),"")</f>
        <v>0.5</v>
      </c>
      <c r="AB2553" s="81">
        <f>IFERROR(VLOOKUP(A2553,'Competitors Links &amp; Pricings'!A:L,11,0),"")</f>
        <v>2.5</v>
      </c>
    </row>
    <row r="2554" spans="1:28" s="83" customFormat="1" ht="12" x14ac:dyDescent="0.25">
      <c r="A2554" s="81" t="s">
        <v>7633</v>
      </c>
      <c r="B2554" s="89">
        <v>218.92</v>
      </c>
      <c r="C2554" s="89">
        <v>252.07</v>
      </c>
      <c r="D2554" s="106">
        <f t="shared" si="160"/>
        <v>0.13151108818978857</v>
      </c>
      <c r="E2554" s="90">
        <f t="shared" si="157"/>
        <v>0</v>
      </c>
      <c r="F2554" s="90">
        <f t="shared" si="158"/>
        <v>239</v>
      </c>
      <c r="G2554" s="82" t="s">
        <v>34</v>
      </c>
      <c r="H2554" s="81" t="s">
        <v>7634</v>
      </c>
      <c r="I2554" s="81" t="s">
        <v>7635</v>
      </c>
      <c r="J2554" s="81" t="s">
        <v>6355</v>
      </c>
      <c r="K2554" s="81"/>
      <c r="L2554" s="81"/>
      <c r="M2554" s="81"/>
      <c r="N2554" s="81"/>
      <c r="O2554" s="82"/>
      <c r="P2554" s="81"/>
      <c r="Q2554" s="81"/>
      <c r="R2554" s="81"/>
      <c r="S2554" s="81"/>
      <c r="T2554" s="81"/>
      <c r="U2554" s="81">
        <f t="shared" si="159"/>
        <v>0</v>
      </c>
      <c r="V2554" s="81">
        <f>IFERROR(VLOOKUP(A2554,'Competitors Links &amp; Pricings'!A:G,3,0),"")</f>
        <v>239</v>
      </c>
      <c r="W2554" s="81">
        <f>IFERROR(VLOOKUP(A2554,'Competitors Links &amp; Pricings'!A:G,5,0),"")</f>
        <v>239</v>
      </c>
      <c r="X2554" s="81" t="str">
        <f>IFERROR(VLOOKUP(A2554,'Competitors Links &amp; Pricings'!A:G,7,0),"")</f>
        <v xml:space="preserve"> </v>
      </c>
      <c r="Y2554" s="81">
        <f>IFERROR(VLOOKUP(A2554,'Competitors Links &amp; Pricings'!A:L,8,0),"")</f>
        <v>5</v>
      </c>
      <c r="Z2554" s="81">
        <f>IFERROR(VLOOKUP(A2554,'Competitors Links &amp; Pricings'!A:L,9,0),"")</f>
        <v>7</v>
      </c>
      <c r="AA2554" s="81">
        <f>IFERROR(VLOOKUP(A2554,'Competitors Links &amp; Pricings'!A:L,10,0),"")</f>
        <v>1</v>
      </c>
      <c r="AB2554" s="81">
        <f>IFERROR(VLOOKUP(A2554,'Competitors Links &amp; Pricings'!A:L,11,0),"")</f>
        <v>2</v>
      </c>
    </row>
    <row r="2555" spans="1:28" s="83" customFormat="1" ht="12" x14ac:dyDescent="0.25">
      <c r="A2555" s="81" t="s">
        <v>7636</v>
      </c>
      <c r="B2555" s="89">
        <v>666.22</v>
      </c>
      <c r="C2555" s="89">
        <v>766.72</v>
      </c>
      <c r="D2555" s="106">
        <f t="shared" si="160"/>
        <v>0.13107783806343906</v>
      </c>
      <c r="E2555" s="90">
        <f t="shared" si="157"/>
        <v>0</v>
      </c>
      <c r="F2555" s="90">
        <f t="shared" si="158"/>
        <v>730.77</v>
      </c>
      <c r="G2555" s="82" t="s">
        <v>34</v>
      </c>
      <c r="H2555" s="81" t="s">
        <v>7637</v>
      </c>
      <c r="I2555" s="81" t="s">
        <v>7638</v>
      </c>
      <c r="J2555" s="81" t="s">
        <v>6355</v>
      </c>
      <c r="K2555" s="81"/>
      <c r="L2555" s="81"/>
      <c r="M2555" s="81"/>
      <c r="N2555" s="81"/>
      <c r="O2555" s="82"/>
      <c r="P2555" s="81"/>
      <c r="Q2555" s="81"/>
      <c r="R2555" s="81"/>
      <c r="S2555" s="81"/>
      <c r="T2555" s="81"/>
      <c r="U2555" s="81">
        <f t="shared" si="159"/>
        <v>0</v>
      </c>
      <c r="V2555" s="81">
        <f>IFERROR(VLOOKUP(A2555,'Competitors Links &amp; Pricings'!A:G,3,0),"")</f>
        <v>798</v>
      </c>
      <c r="W2555" s="81">
        <f>IFERROR(VLOOKUP(A2555,'Competitors Links &amp; Pricings'!A:G,5,0),"")</f>
        <v>730.77</v>
      </c>
      <c r="X2555" s="81">
        <f>IFERROR(VLOOKUP(A2555,'Competitors Links &amp; Pricings'!A:G,7,0),"")</f>
        <v>798</v>
      </c>
      <c r="Y2555" s="81">
        <f>IFERROR(VLOOKUP(A2555,'Competitors Links &amp; Pricings'!A:L,8,0),"")</f>
        <v>7</v>
      </c>
      <c r="Z2555" s="81">
        <f>IFERROR(VLOOKUP(A2555,'Competitors Links &amp; Pricings'!A:L,9,0),"")</f>
        <v>14</v>
      </c>
      <c r="AA2555" s="81">
        <f>IFERROR(VLOOKUP(A2555,'Competitors Links &amp; Pricings'!A:L,10,0),"")</f>
        <v>11</v>
      </c>
      <c r="AB2555" s="81">
        <f>IFERROR(VLOOKUP(A2555,'Competitors Links &amp; Pricings'!A:L,11,0),"")</f>
        <v>8</v>
      </c>
    </row>
    <row r="2556" spans="1:28" s="83" customFormat="1" ht="12" x14ac:dyDescent="0.25">
      <c r="A2556" s="81" t="s">
        <v>7639</v>
      </c>
      <c r="B2556" s="89">
        <v>555.41</v>
      </c>
      <c r="C2556" s="89">
        <v>639.23</v>
      </c>
      <c r="D2556" s="106">
        <f t="shared" si="160"/>
        <v>0.13112651158424987</v>
      </c>
      <c r="E2556" s="90">
        <f t="shared" si="157"/>
        <v>0</v>
      </c>
      <c r="F2556" s="90">
        <f t="shared" si="158"/>
        <v>567</v>
      </c>
      <c r="G2556" s="82" t="s">
        <v>34</v>
      </c>
      <c r="H2556" s="81" t="s">
        <v>7640</v>
      </c>
      <c r="I2556" s="81" t="s">
        <v>7641</v>
      </c>
      <c r="J2556" s="81" t="s">
        <v>6355</v>
      </c>
      <c r="K2556" s="81"/>
      <c r="L2556" s="81"/>
      <c r="M2556" s="81"/>
      <c r="N2556" s="81"/>
      <c r="O2556" s="82"/>
      <c r="P2556" s="81"/>
      <c r="Q2556" s="81"/>
      <c r="R2556" s="81"/>
      <c r="S2556" s="81"/>
      <c r="T2556" s="81"/>
      <c r="U2556" s="81">
        <f t="shared" si="159"/>
        <v>0</v>
      </c>
      <c r="V2556" s="81">
        <f>IFERROR(VLOOKUP(A2556,'Competitors Links &amp; Pricings'!A:G,3,0),"")</f>
        <v>567</v>
      </c>
      <c r="W2556" s="81" t="str">
        <f>IFERROR(VLOOKUP(A2556,'Competitors Links &amp; Pricings'!A:G,5,0),"")</f>
        <v xml:space="preserve"> </v>
      </c>
      <c r="X2556" s="81" t="str">
        <f>IFERROR(VLOOKUP(A2556,'Competitors Links &amp; Pricings'!A:G,7,0),"")</f>
        <v xml:space="preserve"> </v>
      </c>
      <c r="Y2556" s="81">
        <f>IFERROR(VLOOKUP(A2556,'Competitors Links &amp; Pricings'!A:L,8,0),"")</f>
        <v>6.7</v>
      </c>
      <c r="Z2556" s="81">
        <f>IFERROR(VLOOKUP(A2556,'Competitors Links &amp; Pricings'!A:L,9,0),"")</f>
        <v>7.9</v>
      </c>
      <c r="AA2556" s="81">
        <f>IFERROR(VLOOKUP(A2556,'Competitors Links &amp; Pricings'!A:L,10,0),"")</f>
        <v>3.1</v>
      </c>
      <c r="AB2556" s="81">
        <f>IFERROR(VLOOKUP(A2556,'Competitors Links &amp; Pricings'!A:L,11,0),"")</f>
        <v>2.8</v>
      </c>
    </row>
    <row r="2557" spans="1:28" s="92" customFormat="1" ht="12" x14ac:dyDescent="0.25">
      <c r="A2557" s="91" t="s">
        <v>7642</v>
      </c>
      <c r="B2557" s="89">
        <v>444.59</v>
      </c>
      <c r="C2557" s="89">
        <v>605.08000000000004</v>
      </c>
      <c r="D2557" s="106">
        <f t="shared" si="160"/>
        <v>0.26523765452502157</v>
      </c>
      <c r="E2557" s="90">
        <f t="shared" si="157"/>
        <v>0</v>
      </c>
      <c r="F2557" s="90">
        <f t="shared" si="158"/>
        <v>457</v>
      </c>
      <c r="G2557" s="100" t="s">
        <v>527</v>
      </c>
      <c r="H2557" s="101" t="s">
        <v>7643</v>
      </c>
      <c r="I2557" s="101" t="s">
        <v>7644</v>
      </c>
      <c r="J2557" s="101" t="s">
        <v>6355</v>
      </c>
      <c r="K2557" s="101"/>
      <c r="L2557" s="101"/>
      <c r="M2557" s="101"/>
      <c r="N2557" s="101"/>
      <c r="O2557" s="100"/>
      <c r="P2557" s="101"/>
      <c r="Q2557" s="101"/>
      <c r="R2557" s="101"/>
      <c r="S2557" s="101"/>
      <c r="T2557" s="101"/>
      <c r="U2557" s="81">
        <f t="shared" si="159"/>
        <v>0</v>
      </c>
      <c r="V2557" s="101">
        <f>IFERROR(VLOOKUP(A2557,'Competitors Links &amp; Pricings'!A:G,3,0),"")</f>
        <v>458</v>
      </c>
      <c r="W2557" s="101">
        <f>IFERROR(VLOOKUP(A2557,'Competitors Links &amp; Pricings'!A:G,5,0),"")</f>
        <v>685.8</v>
      </c>
      <c r="X2557" s="101">
        <f>IFERROR(VLOOKUP(A2557,'Competitors Links &amp; Pricings'!A:G,7,0),"")</f>
        <v>457</v>
      </c>
      <c r="Y2557" s="101">
        <f>IFERROR(VLOOKUP(A2557,'Competitors Links &amp; Pricings'!A:L,8,0),"")</f>
        <v>8</v>
      </c>
      <c r="Z2557" s="101">
        <f>IFERROR(VLOOKUP(A2557,'Competitors Links &amp; Pricings'!A:L,9,0),"")</f>
        <v>8</v>
      </c>
      <c r="AA2557" s="101">
        <f>IFERROR(VLOOKUP(A2557,'Competitors Links &amp; Pricings'!A:L,10,0),"")</f>
        <v>1</v>
      </c>
      <c r="AB2557" s="101">
        <f>IFERROR(VLOOKUP(A2557,'Competitors Links &amp; Pricings'!A:L,11,0),"")</f>
        <v>2</v>
      </c>
    </row>
    <row r="2558" spans="1:28" s="83" customFormat="1" ht="12" x14ac:dyDescent="0.25">
      <c r="A2558" s="81" t="s">
        <v>7645</v>
      </c>
      <c r="B2558" s="89">
        <v>360.81</v>
      </c>
      <c r="C2558" s="89">
        <v>425.87</v>
      </c>
      <c r="D2558" s="106">
        <f t="shared" si="160"/>
        <v>0.15276962453330828</v>
      </c>
      <c r="E2558" s="90">
        <f t="shared" si="157"/>
        <v>0</v>
      </c>
      <c r="F2558" s="90">
        <f t="shared" si="158"/>
        <v>398</v>
      </c>
      <c r="G2558" s="82" t="s">
        <v>34</v>
      </c>
      <c r="H2558" s="81" t="s">
        <v>7646</v>
      </c>
      <c r="I2558" s="81" t="s">
        <v>7647</v>
      </c>
      <c r="J2558" s="81" t="s">
        <v>6355</v>
      </c>
      <c r="K2558" s="81"/>
      <c r="L2558" s="81"/>
      <c r="M2558" s="81"/>
      <c r="N2558" s="81"/>
      <c r="O2558" s="82"/>
      <c r="P2558" s="81"/>
      <c r="Q2558" s="81"/>
      <c r="R2558" s="81"/>
      <c r="S2558" s="81"/>
      <c r="T2558" s="81"/>
      <c r="U2558" s="81">
        <f t="shared" si="159"/>
        <v>0</v>
      </c>
      <c r="V2558" s="81">
        <f>IFERROR(VLOOKUP(A2558,'Competitors Links &amp; Pricings'!A:G,3,0),"")</f>
        <v>525.37</v>
      </c>
      <c r="W2558" s="81">
        <f>IFERROR(VLOOKUP(A2558,'Competitors Links &amp; Pricings'!A:G,5,0),"")</f>
        <v>410</v>
      </c>
      <c r="X2558" s="81">
        <f>IFERROR(VLOOKUP(A2558,'Competitors Links &amp; Pricings'!A:G,7,0),"")</f>
        <v>398</v>
      </c>
      <c r="Y2558" s="81">
        <f>IFERROR(VLOOKUP(A2558,'Competitors Links &amp; Pricings'!A:L,8,0),"")</f>
        <v>10</v>
      </c>
      <c r="Z2558" s="81">
        <f>IFERROR(VLOOKUP(A2558,'Competitors Links &amp; Pricings'!A:L,9,0),"")</f>
        <v>9</v>
      </c>
      <c r="AA2558" s="81">
        <f>IFERROR(VLOOKUP(A2558,'Competitors Links &amp; Pricings'!A:L,10,0),"")</f>
        <v>4.2</v>
      </c>
      <c r="AB2558" s="81">
        <f>IFERROR(VLOOKUP(A2558,'Competitors Links &amp; Pricings'!A:L,11,0),"")</f>
        <v>4</v>
      </c>
    </row>
    <row r="2559" spans="1:28" s="83" customFormat="1" ht="12" x14ac:dyDescent="0.25">
      <c r="A2559" s="81" t="s">
        <v>7648</v>
      </c>
      <c r="B2559" s="89">
        <v>102.7</v>
      </c>
      <c r="C2559" s="89">
        <v>114.5</v>
      </c>
      <c r="D2559" s="106">
        <f t="shared" si="160"/>
        <v>0.10305676855895193</v>
      </c>
      <c r="E2559" s="90">
        <f t="shared" si="157"/>
        <v>0</v>
      </c>
      <c r="F2559" s="90">
        <f t="shared" si="158"/>
        <v>398</v>
      </c>
      <c r="G2559" s="82" t="s">
        <v>34</v>
      </c>
      <c r="H2559" s="81" t="s">
        <v>7649</v>
      </c>
      <c r="I2559" s="81" t="s">
        <v>7650</v>
      </c>
      <c r="J2559" s="81" t="s">
        <v>6355</v>
      </c>
      <c r="K2559" s="81"/>
      <c r="L2559" s="81"/>
      <c r="M2559" s="81"/>
      <c r="N2559" s="81"/>
      <c r="O2559" s="82"/>
      <c r="P2559" s="81"/>
      <c r="Q2559" s="81"/>
      <c r="R2559" s="81"/>
      <c r="S2559" s="81"/>
      <c r="T2559" s="81"/>
      <c r="U2559" s="81">
        <f t="shared" si="159"/>
        <v>0</v>
      </c>
      <c r="V2559" s="81">
        <f>IFERROR(VLOOKUP(A2559,'Competitors Links &amp; Pricings'!A:G,3,0),"")</f>
        <v>398</v>
      </c>
      <c r="W2559" s="81">
        <f>IFERROR(VLOOKUP(A2559,'Competitors Links &amp; Pricings'!A:G,5,0),"")</f>
        <v>458</v>
      </c>
      <c r="X2559" s="81">
        <f>IFERROR(VLOOKUP(A2559,'Competitors Links &amp; Pricings'!A:G,7,0),"")</f>
        <v>487.18</v>
      </c>
      <c r="Y2559" s="81">
        <f>IFERROR(VLOOKUP(A2559,'Competitors Links &amp; Pricings'!A:L,8,0),"")</f>
        <v>3</v>
      </c>
      <c r="Z2559" s="81">
        <f>IFERROR(VLOOKUP(A2559,'Competitors Links &amp; Pricings'!A:L,9,0),"")</f>
        <v>7.5</v>
      </c>
      <c r="AA2559" s="81">
        <f>IFERROR(VLOOKUP(A2559,'Competitors Links &amp; Pricings'!A:L,10,0),"")</f>
        <v>1</v>
      </c>
      <c r="AB2559" s="81">
        <f>IFERROR(VLOOKUP(A2559,'Competitors Links &amp; Pricings'!A:L,11,0),"")</f>
        <v>2.5</v>
      </c>
    </row>
    <row r="2560" spans="1:28" s="92" customFormat="1" ht="12" x14ac:dyDescent="0.25">
      <c r="A2560" s="91" t="s">
        <v>7651</v>
      </c>
      <c r="B2560" s="89">
        <v>1053.1099999999999</v>
      </c>
      <c r="C2560" s="89">
        <v>1329.09</v>
      </c>
      <c r="D2560" s="106">
        <f t="shared" si="160"/>
        <v>0.2076458328630868</v>
      </c>
      <c r="E2560" s="90">
        <f t="shared" si="157"/>
        <v>0</v>
      </c>
      <c r="F2560" s="90">
        <f t="shared" si="158"/>
        <v>1031</v>
      </c>
      <c r="G2560" s="100" t="s">
        <v>527</v>
      </c>
      <c r="H2560" s="101" t="s">
        <v>7652</v>
      </c>
      <c r="I2560" s="101" t="s">
        <v>7653</v>
      </c>
      <c r="J2560" s="101" t="s">
        <v>6387</v>
      </c>
      <c r="K2560" s="101"/>
      <c r="L2560" s="101"/>
      <c r="M2560" s="101"/>
      <c r="N2560" s="101"/>
      <c r="O2560" s="100"/>
      <c r="P2560" s="101"/>
      <c r="Q2560" s="101"/>
      <c r="R2560" s="101"/>
      <c r="S2560" s="101"/>
      <c r="T2560" s="101"/>
      <c r="U2560" s="81">
        <f t="shared" si="159"/>
        <v>0</v>
      </c>
      <c r="V2560" s="101">
        <f>IFERROR(VLOOKUP(A2560,'Competitors Links &amp; Pricings'!A:G,3,0),"")</f>
        <v>1031</v>
      </c>
      <c r="W2560" s="101">
        <f>IFERROR(VLOOKUP(A2560,'Competitors Links &amp; Pricings'!A:G,5,0),"")</f>
        <v>1711</v>
      </c>
      <c r="X2560" s="101">
        <f>IFERROR(VLOOKUP(A2560,'Competitors Links &amp; Pricings'!A:G,7,0),"")</f>
        <v>1679.99</v>
      </c>
      <c r="Y2560" s="101">
        <f>IFERROR(VLOOKUP(A2560,'Competitors Links &amp; Pricings'!A:L,8,0),"")</f>
        <v>11</v>
      </c>
      <c r="Z2560" s="101">
        <f>IFERROR(VLOOKUP(A2560,'Competitors Links &amp; Pricings'!A:L,9,0),"")</f>
        <v>20</v>
      </c>
      <c r="AA2560" s="101">
        <f>IFERROR(VLOOKUP(A2560,'Competitors Links &amp; Pricings'!A:L,10,0),"")</f>
        <v>18</v>
      </c>
      <c r="AB2560" s="101">
        <f>IFERROR(VLOOKUP(A2560,'Competitors Links &amp; Pricings'!A:L,11,0),"")</f>
        <v>8</v>
      </c>
    </row>
    <row r="2561" spans="1:28" s="83" customFormat="1" ht="12" x14ac:dyDescent="0.25">
      <c r="A2561" s="81" t="s">
        <v>7654</v>
      </c>
      <c r="B2561" s="89">
        <v>63.51</v>
      </c>
      <c r="C2561" s="89">
        <v>69</v>
      </c>
      <c r="D2561" s="106">
        <f t="shared" si="160"/>
        <v>7.9565217391304371E-2</v>
      </c>
      <c r="E2561" s="90">
        <f t="shared" si="157"/>
        <v>0</v>
      </c>
      <c r="F2561" s="90">
        <f t="shared" si="158"/>
        <v>75</v>
      </c>
      <c r="G2561" s="82" t="s">
        <v>34</v>
      </c>
      <c r="H2561" s="81" t="s">
        <v>7655</v>
      </c>
      <c r="I2561" s="81" t="s">
        <v>7656</v>
      </c>
      <c r="J2561" s="81" t="s">
        <v>6355</v>
      </c>
      <c r="K2561" s="81"/>
      <c r="L2561" s="81"/>
      <c r="M2561" s="81"/>
      <c r="N2561" s="81"/>
      <c r="O2561" s="82"/>
      <c r="P2561" s="81"/>
      <c r="Q2561" s="81"/>
      <c r="R2561" s="81"/>
      <c r="S2561" s="81"/>
      <c r="T2561" s="81"/>
      <c r="U2561" s="81">
        <f t="shared" si="159"/>
        <v>0</v>
      </c>
      <c r="V2561" s="81">
        <f>IFERROR(VLOOKUP(A2561,'Competitors Links &amp; Pricings'!A:G,3,0),"")</f>
        <v>75</v>
      </c>
      <c r="W2561" s="81">
        <f>IFERROR(VLOOKUP(A2561,'Competitors Links &amp; Pricings'!A:G,5,0),"")</f>
        <v>85</v>
      </c>
      <c r="X2561" s="81">
        <f>IFERROR(VLOOKUP(A2561,'Competitors Links &amp; Pricings'!A:G,7,0),"")</f>
        <v>75</v>
      </c>
      <c r="Y2561" s="81">
        <f>IFERROR(VLOOKUP(A2561,'Competitors Links &amp; Pricings'!A:L,8,0),"")</f>
        <v>3</v>
      </c>
      <c r="Z2561" s="81">
        <f>IFERROR(VLOOKUP(A2561,'Competitors Links &amp; Pricings'!A:L,9,0),"")</f>
        <v>7.5</v>
      </c>
      <c r="AA2561" s="81">
        <f>IFERROR(VLOOKUP(A2561,'Competitors Links &amp; Pricings'!A:L,10,0),"")</f>
        <v>0.8</v>
      </c>
      <c r="AB2561" s="81">
        <f>IFERROR(VLOOKUP(A2561,'Competitors Links &amp; Pricings'!A:L,11,0),"")</f>
        <v>2.5</v>
      </c>
    </row>
    <row r="2562" spans="1:28" s="92" customFormat="1" ht="12" x14ac:dyDescent="0.25">
      <c r="A2562" s="91" t="s">
        <v>7657</v>
      </c>
      <c r="B2562" s="89">
        <v>1362.53</v>
      </c>
      <c r="C2562" s="89">
        <v>1719.61</v>
      </c>
      <c r="D2562" s="106">
        <f t="shared" si="160"/>
        <v>0.20765173498642131</v>
      </c>
      <c r="E2562" s="90">
        <f t="shared" ref="E2562:E2625" si="161">MIN(K2562:T2562)</f>
        <v>0</v>
      </c>
      <c r="F2562" s="90">
        <f t="shared" ref="F2562:F2625" si="162">MIN(V2562:X2562)</f>
        <v>1543.3</v>
      </c>
      <c r="G2562" s="100" t="s">
        <v>527</v>
      </c>
      <c r="H2562" s="101" t="s">
        <v>7658</v>
      </c>
      <c r="I2562" s="101" t="s">
        <v>7659</v>
      </c>
      <c r="J2562" s="101" t="s">
        <v>2656</v>
      </c>
      <c r="K2562" s="101"/>
      <c r="L2562" s="101"/>
      <c r="M2562" s="101"/>
      <c r="N2562" s="101"/>
      <c r="O2562" s="100"/>
      <c r="P2562" s="101"/>
      <c r="Q2562" s="101"/>
      <c r="R2562" s="101"/>
      <c r="S2562" s="101"/>
      <c r="T2562" s="101"/>
      <c r="U2562" s="81">
        <f t="shared" si="159"/>
        <v>0</v>
      </c>
      <c r="V2562" s="101">
        <f>IFERROR(VLOOKUP(A2562,'Competitors Links &amp; Pricings'!A:G,3,0),"")</f>
        <v>1543.3</v>
      </c>
      <c r="W2562" s="101" t="str">
        <f>IFERROR(VLOOKUP(A2562,'Competitors Links &amp; Pricings'!A:G,5,0),"")</f>
        <v xml:space="preserve"> </v>
      </c>
      <c r="X2562" s="101" t="str">
        <f>IFERROR(VLOOKUP(A2562,'Competitors Links &amp; Pricings'!A:G,7,0),"")</f>
        <v xml:space="preserve"> </v>
      </c>
      <c r="Y2562" s="101">
        <f>IFERROR(VLOOKUP(A2562,'Competitors Links &amp; Pricings'!A:L,8,0),"")</f>
        <v>11.5</v>
      </c>
      <c r="Z2562" s="101">
        <f>IFERROR(VLOOKUP(A2562,'Competitors Links &amp; Pricings'!A:L,9,0),"")</f>
        <v>44.5</v>
      </c>
      <c r="AA2562" s="101">
        <f>IFERROR(VLOOKUP(A2562,'Competitors Links &amp; Pricings'!A:L,10,0),"")</f>
        <v>32</v>
      </c>
      <c r="AB2562" s="101">
        <f>IFERROR(VLOOKUP(A2562,'Competitors Links &amp; Pricings'!A:L,11,0),"")</f>
        <v>13</v>
      </c>
    </row>
    <row r="2563" spans="1:28" s="83" customFormat="1" ht="12" x14ac:dyDescent="0.25">
      <c r="A2563" s="81" t="s">
        <v>7660</v>
      </c>
      <c r="B2563" s="89">
        <v>444.94</v>
      </c>
      <c r="C2563" s="89">
        <v>521.54999999999995</v>
      </c>
      <c r="D2563" s="106">
        <f t="shared" si="160"/>
        <v>0.14688908062505984</v>
      </c>
      <c r="E2563" s="90">
        <f t="shared" si="161"/>
        <v>0</v>
      </c>
      <c r="F2563" s="90">
        <f t="shared" si="162"/>
        <v>477</v>
      </c>
      <c r="G2563" s="82" t="s">
        <v>34</v>
      </c>
      <c r="H2563" s="81" t="s">
        <v>7661</v>
      </c>
      <c r="I2563" s="81" t="s">
        <v>7662</v>
      </c>
      <c r="J2563" s="81" t="s">
        <v>435</v>
      </c>
      <c r="K2563" s="81"/>
      <c r="L2563" s="81"/>
      <c r="M2563" s="81"/>
      <c r="N2563" s="81"/>
      <c r="O2563" s="82"/>
      <c r="P2563" s="81"/>
      <c r="Q2563" s="81"/>
      <c r="R2563" s="81"/>
      <c r="S2563" s="81"/>
      <c r="T2563" s="81"/>
      <c r="U2563" s="81">
        <f t="shared" ref="U2563:U2626" si="163">COUNTIF(K2563:T2563,"&gt;0")</f>
        <v>0</v>
      </c>
      <c r="V2563" s="81">
        <f>IFERROR(VLOOKUP(A2563,'Competitors Links &amp; Pricings'!A:G,3,0),"")</f>
        <v>477</v>
      </c>
      <c r="W2563" s="81">
        <f>IFERROR(VLOOKUP(A2563,'Competitors Links &amp; Pricings'!A:G,5,0),"")</f>
        <v>549</v>
      </c>
      <c r="X2563" s="81">
        <f>IFERROR(VLOOKUP(A2563,'Competitors Links &amp; Pricings'!A:G,7,0),"")</f>
        <v>553.30999999999995</v>
      </c>
      <c r="Y2563" s="81">
        <f>IFERROR(VLOOKUP(A2563,'Competitors Links &amp; Pricings'!A:L,8,0),"")</f>
        <v>5.75</v>
      </c>
      <c r="Z2563" s="81">
        <f>IFERROR(VLOOKUP(A2563,'Competitors Links &amp; Pricings'!A:L,9,0),"")</f>
        <v>16.25</v>
      </c>
      <c r="AA2563" s="81">
        <f>IFERROR(VLOOKUP(A2563,'Competitors Links &amp; Pricings'!A:L,10,0),"")</f>
        <v>12.2</v>
      </c>
      <c r="AB2563" s="81">
        <f>IFERROR(VLOOKUP(A2563,'Competitors Links &amp; Pricings'!A:L,11,0),"")</f>
        <v>4</v>
      </c>
    </row>
    <row r="2564" spans="1:28" s="83" customFormat="1" ht="12" x14ac:dyDescent="0.25">
      <c r="A2564" s="81" t="s">
        <v>7663</v>
      </c>
      <c r="B2564" s="89">
        <v>1184.27</v>
      </c>
      <c r="C2564" s="89">
        <v>1397.83</v>
      </c>
      <c r="D2564" s="106">
        <f t="shared" si="160"/>
        <v>0.15277966562457521</v>
      </c>
      <c r="E2564" s="90">
        <f t="shared" si="161"/>
        <v>0</v>
      </c>
      <c r="F2564" s="90">
        <f t="shared" si="162"/>
        <v>1019</v>
      </c>
      <c r="G2564" s="82" t="s">
        <v>34</v>
      </c>
      <c r="H2564" s="81" t="s">
        <v>7664</v>
      </c>
      <c r="I2564" s="81" t="s">
        <v>7665</v>
      </c>
      <c r="J2564" s="81" t="s">
        <v>435</v>
      </c>
      <c r="K2564" s="81"/>
      <c r="L2564" s="81"/>
      <c r="M2564" s="81"/>
      <c r="N2564" s="81"/>
      <c r="O2564" s="82"/>
      <c r="P2564" s="81"/>
      <c r="Q2564" s="81"/>
      <c r="R2564" s="81"/>
      <c r="S2564" s="81"/>
      <c r="T2564" s="81"/>
      <c r="U2564" s="81">
        <f t="shared" si="163"/>
        <v>0</v>
      </c>
      <c r="V2564" s="81">
        <f>IFERROR(VLOOKUP(A2564,'Competitors Links &amp; Pricings'!A:G,3,0),"")</f>
        <v>1019</v>
      </c>
      <c r="W2564" s="81">
        <f>IFERROR(VLOOKUP(A2564,'Competitors Links &amp; Pricings'!A:G,5,0),"")</f>
        <v>1265.8399999999999</v>
      </c>
      <c r="X2564" s="81">
        <f>IFERROR(VLOOKUP(A2564,'Competitors Links &amp; Pricings'!A:G,7,0),"")</f>
        <v>1472.7</v>
      </c>
      <c r="Y2564" s="81">
        <f>IFERROR(VLOOKUP(A2564,'Competitors Links &amp; Pricings'!A:L,8,0),"")</f>
        <v>8.8000000000000007</v>
      </c>
      <c r="Z2564" s="81">
        <f>IFERROR(VLOOKUP(A2564,'Competitors Links &amp; Pricings'!A:L,9,0),"")</f>
        <v>23</v>
      </c>
      <c r="AA2564" s="81">
        <f>IFERROR(VLOOKUP(A2564,'Competitors Links &amp; Pricings'!A:L,10,0),"")</f>
        <v>19.75</v>
      </c>
      <c r="AB2564" s="81">
        <f>IFERROR(VLOOKUP(A2564,'Competitors Links &amp; Pricings'!A:L,11,0),"")</f>
        <v>6</v>
      </c>
    </row>
    <row r="2565" spans="1:28" s="83" customFormat="1" ht="12" x14ac:dyDescent="0.25">
      <c r="A2565" s="81" t="s">
        <v>7666</v>
      </c>
      <c r="B2565" s="89">
        <v>1552.47</v>
      </c>
      <c r="C2565" s="89">
        <v>1832.42</v>
      </c>
      <c r="D2565" s="106">
        <f t="shared" si="160"/>
        <v>0.15277611028039426</v>
      </c>
      <c r="E2565" s="90">
        <f t="shared" si="161"/>
        <v>0</v>
      </c>
      <c r="F2565" s="90">
        <f t="shared" si="162"/>
        <v>1571.87</v>
      </c>
      <c r="G2565" s="82" t="s">
        <v>34</v>
      </c>
      <c r="H2565" s="81" t="s">
        <v>7667</v>
      </c>
      <c r="I2565" s="81" t="s">
        <v>7668</v>
      </c>
      <c r="J2565" s="81" t="s">
        <v>2656</v>
      </c>
      <c r="K2565" s="81"/>
      <c r="L2565" s="81"/>
      <c r="M2565" s="81"/>
      <c r="N2565" s="81"/>
      <c r="O2565" s="82"/>
      <c r="P2565" s="81"/>
      <c r="Q2565" s="81"/>
      <c r="R2565" s="81"/>
      <c r="S2565" s="81"/>
      <c r="T2565" s="81"/>
      <c r="U2565" s="81">
        <f t="shared" si="163"/>
        <v>0</v>
      </c>
      <c r="V2565" s="81">
        <f>IFERROR(VLOOKUP(A2565,'Competitors Links &amp; Pricings'!A:G,3,0),"")</f>
        <v>1571.87</v>
      </c>
      <c r="W2565" s="81">
        <f>IFERROR(VLOOKUP(A2565,'Competitors Links &amp; Pricings'!A:G,5,0),"")</f>
        <v>1655.87</v>
      </c>
      <c r="X2565" s="81" t="str">
        <f>IFERROR(VLOOKUP(A2565,'Competitors Links &amp; Pricings'!A:G,7,0),"")</f>
        <v xml:space="preserve"> </v>
      </c>
      <c r="Y2565" s="81">
        <f>IFERROR(VLOOKUP(A2565,'Competitors Links &amp; Pricings'!A:L,8,0),"")</f>
        <v>8.6</v>
      </c>
      <c r="Z2565" s="81">
        <f>IFERROR(VLOOKUP(A2565,'Competitors Links &amp; Pricings'!A:L,9,0),"")</f>
        <v>8.6</v>
      </c>
      <c r="AA2565" s="81">
        <f>IFERROR(VLOOKUP(A2565,'Competitors Links &amp; Pricings'!A:L,10,0),"")</f>
        <v>29.8</v>
      </c>
      <c r="AB2565" s="81">
        <f>IFERROR(VLOOKUP(A2565,'Competitors Links &amp; Pricings'!A:L,11,0),"")</f>
        <v>30</v>
      </c>
    </row>
    <row r="2566" spans="1:28" s="83" customFormat="1" ht="12" x14ac:dyDescent="0.25">
      <c r="A2566" s="81" t="s">
        <v>7669</v>
      </c>
      <c r="B2566" s="89">
        <v>10785.6</v>
      </c>
      <c r="C2566" s="89">
        <v>13864.93</v>
      </c>
      <c r="D2566" s="106">
        <f t="shared" si="160"/>
        <v>0.22209488255620474</v>
      </c>
      <c r="E2566" s="90">
        <f t="shared" si="161"/>
        <v>0</v>
      </c>
      <c r="F2566" s="90">
        <f t="shared" si="162"/>
        <v>0</v>
      </c>
      <c r="G2566" s="82" t="s">
        <v>34</v>
      </c>
      <c r="H2566" s="81" t="s">
        <v>7670</v>
      </c>
      <c r="I2566" s="81" t="s">
        <v>7671</v>
      </c>
      <c r="J2566" s="81" t="s">
        <v>63</v>
      </c>
      <c r="K2566" s="81"/>
      <c r="L2566" s="81"/>
      <c r="M2566" s="81"/>
      <c r="N2566" s="81"/>
      <c r="O2566" s="82"/>
      <c r="P2566" s="81"/>
      <c r="Q2566" s="81"/>
      <c r="R2566" s="81"/>
      <c r="S2566" s="81"/>
      <c r="T2566" s="81"/>
      <c r="U2566" s="81">
        <f t="shared" si="163"/>
        <v>0</v>
      </c>
      <c r="V2566" s="81" t="str">
        <f>IFERROR(VLOOKUP(A2566,'Competitors Links &amp; Pricings'!A:G,3,0),"")</f>
        <v xml:space="preserve"> </v>
      </c>
      <c r="W2566" s="81" t="str">
        <f>IFERROR(VLOOKUP(A2566,'Competitors Links &amp; Pricings'!A:G,5,0),"")</f>
        <v xml:space="preserve"> </v>
      </c>
      <c r="X2566" s="81" t="str">
        <f>IFERROR(VLOOKUP(A2566,'Competitors Links &amp; Pricings'!A:G,7,0),"")</f>
        <v xml:space="preserve"> </v>
      </c>
      <c r="Y2566" s="81">
        <f>IFERROR(VLOOKUP(A2566,'Competitors Links &amp; Pricings'!A:L,8,0),"")</f>
        <v>43.15</v>
      </c>
      <c r="Z2566" s="81">
        <f>IFERROR(VLOOKUP(A2566,'Competitors Links &amp; Pricings'!A:L,9,0),"")</f>
        <v>93.86</v>
      </c>
      <c r="AA2566" s="81">
        <f>IFERROR(VLOOKUP(A2566,'Competitors Links &amp; Pricings'!A:L,10,0),"")</f>
        <v>71.2</v>
      </c>
      <c r="AB2566" s="81">
        <f>IFERROR(VLOOKUP(A2566,'Competitors Links &amp; Pricings'!A:L,11,0),"")</f>
        <v>1.1299999999999999</v>
      </c>
    </row>
    <row r="2567" spans="1:28" s="83" customFormat="1" ht="12" x14ac:dyDescent="0.25">
      <c r="A2567" s="81" t="s">
        <v>7672</v>
      </c>
      <c r="B2567" s="89">
        <v>8704.7999999999993</v>
      </c>
      <c r="C2567" s="89">
        <v>10619</v>
      </c>
      <c r="D2567" s="106">
        <f t="shared" si="160"/>
        <v>0.1802617948959413</v>
      </c>
      <c r="E2567" s="90">
        <f t="shared" si="161"/>
        <v>0</v>
      </c>
      <c r="F2567" s="90">
        <f t="shared" si="162"/>
        <v>2</v>
      </c>
      <c r="G2567" s="82" t="s">
        <v>50</v>
      </c>
      <c r="H2567" s="81" t="s">
        <v>7673</v>
      </c>
      <c r="I2567" s="81" t="s">
        <v>7674</v>
      </c>
      <c r="J2567" s="81" t="s">
        <v>63</v>
      </c>
      <c r="K2567" s="81"/>
      <c r="L2567" s="81"/>
      <c r="M2567" s="81"/>
      <c r="N2567" s="81"/>
      <c r="O2567" s="82"/>
      <c r="P2567" s="81"/>
      <c r="Q2567" s="81"/>
      <c r="R2567" s="81"/>
      <c r="S2567" s="81"/>
      <c r="T2567" s="81"/>
      <c r="U2567" s="81">
        <f t="shared" si="163"/>
        <v>0</v>
      </c>
      <c r="V2567" s="81">
        <f>IFERROR(VLOOKUP(A2567,'Competitors Links &amp; Pricings'!A:G,3,0),"")</f>
        <v>2</v>
      </c>
      <c r="W2567" s="81" t="str">
        <f>IFERROR(VLOOKUP(A2567,'Competitors Links &amp; Pricings'!A:G,5,0),"")</f>
        <v xml:space="preserve"> </v>
      </c>
      <c r="X2567" s="81" t="str">
        <f>IFERROR(VLOOKUP(A2567,'Competitors Links &amp; Pricings'!A:G,7,0),"")</f>
        <v xml:space="preserve"> </v>
      </c>
      <c r="Y2567" s="81">
        <f>IFERROR(VLOOKUP(A2567,'Competitors Links &amp; Pricings'!A:L,8,0),"")</f>
        <v>43.15</v>
      </c>
      <c r="Z2567" s="81">
        <f>IFERROR(VLOOKUP(A2567,'Competitors Links &amp; Pricings'!A:L,9,0),"")</f>
        <v>69.06</v>
      </c>
      <c r="AA2567" s="81">
        <f>IFERROR(VLOOKUP(A2567,'Competitors Links &amp; Pricings'!A:L,10,0),"")</f>
        <v>46.3</v>
      </c>
      <c r="AB2567" s="81">
        <f>IFERROR(VLOOKUP(A2567,'Competitors Links &amp; Pricings'!A:L,11,0),"")</f>
        <v>1.18</v>
      </c>
    </row>
    <row r="2568" spans="1:28" s="83" customFormat="1" ht="12" x14ac:dyDescent="0.25">
      <c r="A2568" s="81" t="s">
        <v>7675</v>
      </c>
      <c r="B2568" s="89">
        <v>7626</v>
      </c>
      <c r="C2568" s="89">
        <v>9350</v>
      </c>
      <c r="D2568" s="106">
        <f t="shared" si="160"/>
        <v>0.18438502673796792</v>
      </c>
      <c r="E2568" s="90">
        <f t="shared" si="161"/>
        <v>0</v>
      </c>
      <c r="F2568" s="90">
        <f t="shared" si="162"/>
        <v>0</v>
      </c>
      <c r="G2568" s="82" t="s">
        <v>34</v>
      </c>
      <c r="H2568" s="81" t="s">
        <v>7676</v>
      </c>
      <c r="I2568" s="81" t="s">
        <v>7677</v>
      </c>
      <c r="J2568" s="81" t="s">
        <v>6562</v>
      </c>
      <c r="K2568" s="81"/>
      <c r="L2568" s="81"/>
      <c r="M2568" s="81"/>
      <c r="N2568" s="81"/>
      <c r="O2568" s="82"/>
      <c r="P2568" s="81"/>
      <c r="Q2568" s="81"/>
      <c r="R2568" s="81"/>
      <c r="S2568" s="81"/>
      <c r="T2568" s="81"/>
      <c r="U2568" s="81">
        <f t="shared" si="163"/>
        <v>0</v>
      </c>
      <c r="V2568" s="81" t="str">
        <f>IFERROR(VLOOKUP(A2568,'Competitors Links &amp; Pricings'!A:G,3,0),"")</f>
        <v xml:space="preserve"> </v>
      </c>
      <c r="W2568" s="81" t="str">
        <f>IFERROR(VLOOKUP(A2568,'Competitors Links &amp; Pricings'!A:G,5,0),"")</f>
        <v xml:space="preserve"> </v>
      </c>
      <c r="X2568" s="81" t="str">
        <f>IFERROR(VLOOKUP(A2568,'Competitors Links &amp; Pricings'!A:G,7,0),"")</f>
        <v xml:space="preserve"> </v>
      </c>
      <c r="Y2568" s="81">
        <f>IFERROR(VLOOKUP(A2568,'Competitors Links &amp; Pricings'!A:L,8,0),"")</f>
        <v>44.64</v>
      </c>
      <c r="Z2568" s="81">
        <f>IFERROR(VLOOKUP(A2568,'Competitors Links &amp; Pricings'!A:L,9,0),"")</f>
        <v>67.87</v>
      </c>
      <c r="AA2568" s="81">
        <f>IFERROR(VLOOKUP(A2568,'Competitors Links &amp; Pricings'!A:L,10,0),"")</f>
        <v>47.4</v>
      </c>
      <c r="AB2568" s="81">
        <f>IFERROR(VLOOKUP(A2568,'Competitors Links &amp; Pricings'!A:L,11,0),"")</f>
        <v>1.3</v>
      </c>
    </row>
    <row r="2569" spans="1:28" s="83" customFormat="1" ht="12" x14ac:dyDescent="0.25">
      <c r="A2569" s="81" t="s">
        <v>7678</v>
      </c>
      <c r="B2569" s="89">
        <v>7898.8</v>
      </c>
      <c r="C2569" s="89">
        <v>10920</v>
      </c>
      <c r="D2569" s="106">
        <f t="shared" si="160"/>
        <v>0.27666666666666667</v>
      </c>
      <c r="E2569" s="90">
        <f t="shared" si="161"/>
        <v>0</v>
      </c>
      <c r="F2569" s="90">
        <f t="shared" si="162"/>
        <v>372.84</v>
      </c>
      <c r="G2569" s="82" t="s">
        <v>34</v>
      </c>
      <c r="H2569" s="81" t="s">
        <v>7679</v>
      </c>
      <c r="I2569" s="81" t="s">
        <v>7680</v>
      </c>
      <c r="J2569" s="81" t="s">
        <v>3619</v>
      </c>
      <c r="K2569" s="81"/>
      <c r="L2569" s="81"/>
      <c r="M2569" s="81"/>
      <c r="N2569" s="81"/>
      <c r="O2569" s="82"/>
      <c r="P2569" s="81"/>
      <c r="Q2569" s="81"/>
      <c r="R2569" s="81"/>
      <c r="S2569" s="81"/>
      <c r="T2569" s="81"/>
      <c r="U2569" s="81">
        <f t="shared" si="163"/>
        <v>0</v>
      </c>
      <c r="V2569" s="81">
        <f>IFERROR(VLOOKUP(A2569,'Competitors Links &amp; Pricings'!A:G,3,0),"")</f>
        <v>372.84</v>
      </c>
      <c r="W2569" s="81" t="str">
        <f>IFERROR(VLOOKUP(A2569,'Competitors Links &amp; Pricings'!A:G,5,0),"")</f>
        <v xml:space="preserve"> </v>
      </c>
      <c r="X2569" s="81" t="str">
        <f>IFERROR(VLOOKUP(A2569,'Competitors Links &amp; Pricings'!A:G,7,0),"")</f>
        <v xml:space="preserve"> </v>
      </c>
      <c r="Y2569" s="81">
        <f>IFERROR(VLOOKUP(A2569,'Competitors Links &amp; Pricings'!A:L,8,0),"")</f>
        <v>40.799999999999997</v>
      </c>
      <c r="Z2569" s="81">
        <f>IFERROR(VLOOKUP(A2569,'Competitors Links &amp; Pricings'!A:L,9,0),"")</f>
        <v>89</v>
      </c>
      <c r="AA2569" s="81">
        <f>IFERROR(VLOOKUP(A2569,'Competitors Links &amp; Pricings'!A:L,10,0),"")</f>
        <v>56.9</v>
      </c>
      <c r="AB2569" s="81">
        <f>IFERROR(VLOOKUP(A2569,'Competitors Links &amp; Pricings'!A:L,11,0),"")</f>
        <v>1.37</v>
      </c>
    </row>
    <row r="2570" spans="1:28" s="83" customFormat="1" ht="12" x14ac:dyDescent="0.25">
      <c r="A2570" s="81" t="s">
        <v>7681</v>
      </c>
      <c r="B2570" s="89">
        <v>6541.6</v>
      </c>
      <c r="C2570" s="89">
        <v>7958</v>
      </c>
      <c r="D2570" s="106">
        <f t="shared" si="160"/>
        <v>0.17798441819552646</v>
      </c>
      <c r="E2570" s="90">
        <f t="shared" si="161"/>
        <v>0</v>
      </c>
      <c r="F2570" s="90">
        <f t="shared" si="162"/>
        <v>7960</v>
      </c>
      <c r="G2570" s="82" t="s">
        <v>34</v>
      </c>
      <c r="H2570" s="81" t="s">
        <v>7682</v>
      </c>
      <c r="I2570" s="81" t="s">
        <v>7683</v>
      </c>
      <c r="J2570" s="81" t="s">
        <v>3619</v>
      </c>
      <c r="K2570" s="81"/>
      <c r="L2570" s="81"/>
      <c r="M2570" s="81"/>
      <c r="N2570" s="81"/>
      <c r="O2570" s="82"/>
      <c r="P2570" s="81"/>
      <c r="Q2570" s="81"/>
      <c r="R2570" s="81"/>
      <c r="S2570" s="81"/>
      <c r="T2570" s="81"/>
      <c r="U2570" s="81">
        <f t="shared" si="163"/>
        <v>0</v>
      </c>
      <c r="V2570" s="81">
        <f>IFERROR(VLOOKUP(A2570,'Competitors Links &amp; Pricings'!A:G,3,0),"")</f>
        <v>7960</v>
      </c>
      <c r="W2570" s="81" t="str">
        <f>IFERROR(VLOOKUP(A2570,'Competitors Links &amp; Pricings'!A:G,5,0),"")</f>
        <v xml:space="preserve"> </v>
      </c>
      <c r="X2570" s="81" t="str">
        <f>IFERROR(VLOOKUP(A2570,'Competitors Links &amp; Pricings'!A:G,7,0),"")</f>
        <v xml:space="preserve"> </v>
      </c>
      <c r="Y2570" s="81">
        <f>IFERROR(VLOOKUP(A2570,'Competitors Links &amp; Pricings'!A:L,8,0),"")</f>
        <v>40.799999999999997</v>
      </c>
      <c r="Z2570" s="81">
        <f>IFERROR(VLOOKUP(A2570,'Competitors Links &amp; Pricings'!A:L,9,0),"")</f>
        <v>69.400000000000006</v>
      </c>
      <c r="AA2570" s="81">
        <f>IFERROR(VLOOKUP(A2570,'Competitors Links &amp; Pricings'!A:L,10,0),"")</f>
        <v>43</v>
      </c>
      <c r="AB2570" s="81">
        <f>IFERROR(VLOOKUP(A2570,'Competitors Links &amp; Pricings'!A:L,11,0),"")</f>
        <v>1.37</v>
      </c>
    </row>
    <row r="2571" spans="1:28" s="83" customFormat="1" ht="12" x14ac:dyDescent="0.25">
      <c r="A2571" s="81" t="s">
        <v>7684</v>
      </c>
      <c r="B2571" s="89">
        <v>7880.2</v>
      </c>
      <c r="C2571" s="89">
        <v>10123.969999999999</v>
      </c>
      <c r="D2571" s="106">
        <f t="shared" si="160"/>
        <v>0.22162945958946931</v>
      </c>
      <c r="E2571" s="90">
        <f t="shared" si="161"/>
        <v>0</v>
      </c>
      <c r="F2571" s="90">
        <f t="shared" si="162"/>
        <v>6950</v>
      </c>
      <c r="G2571" s="82" t="s">
        <v>60</v>
      </c>
      <c r="H2571" s="81" t="s">
        <v>7685</v>
      </c>
      <c r="I2571" s="81" t="s">
        <v>7686</v>
      </c>
      <c r="J2571" s="81" t="s">
        <v>3601</v>
      </c>
      <c r="K2571" s="81"/>
      <c r="L2571" s="81"/>
      <c r="M2571" s="81"/>
      <c r="N2571" s="81"/>
      <c r="O2571" s="82"/>
      <c r="P2571" s="81"/>
      <c r="Q2571" s="81"/>
      <c r="R2571" s="81"/>
      <c r="S2571" s="81"/>
      <c r="T2571" s="81"/>
      <c r="U2571" s="81">
        <f t="shared" si="163"/>
        <v>0</v>
      </c>
      <c r="V2571" s="81">
        <f>IFERROR(VLOOKUP(A2571,'Competitors Links &amp; Pricings'!A:G,3,0),"")</f>
        <v>6950</v>
      </c>
      <c r="W2571" s="81" t="str">
        <f>IFERROR(VLOOKUP(A2571,'Competitors Links &amp; Pricings'!A:G,5,0),"")</f>
        <v xml:space="preserve"> </v>
      </c>
      <c r="X2571" s="81" t="str">
        <f>IFERROR(VLOOKUP(A2571,'Competitors Links &amp; Pricings'!A:G,7,0),"")</f>
        <v xml:space="preserve"> </v>
      </c>
      <c r="Y2571" s="81">
        <f>IFERROR(VLOOKUP(A2571,'Competitors Links &amp; Pricings'!A:L,8,0),"")</f>
        <v>39.44</v>
      </c>
      <c r="Z2571" s="81">
        <f>IFERROR(VLOOKUP(A2571,'Competitors Links &amp; Pricings'!A:L,9,0),"")</f>
        <v>78.03</v>
      </c>
      <c r="AA2571" s="81">
        <f>IFERROR(VLOOKUP(A2571,'Competitors Links &amp; Pricings'!A:L,10,0),"")</f>
        <v>48.5</v>
      </c>
      <c r="AB2571" s="81">
        <f>IFERROR(VLOOKUP(A2571,'Competitors Links &amp; Pricings'!A:L,11,0),"")</f>
        <v>1.57</v>
      </c>
    </row>
    <row r="2572" spans="1:28" s="83" customFormat="1" ht="12" x14ac:dyDescent="0.25">
      <c r="A2572" s="81" t="s">
        <v>7687</v>
      </c>
      <c r="B2572" s="89">
        <v>4989.6000000000004</v>
      </c>
      <c r="C2572" s="89">
        <v>6120</v>
      </c>
      <c r="D2572" s="106">
        <f t="shared" si="160"/>
        <v>0.18470588235294111</v>
      </c>
      <c r="E2572" s="90">
        <f t="shared" si="161"/>
        <v>0</v>
      </c>
      <c r="F2572" s="90">
        <f t="shared" si="162"/>
        <v>273.60000000000002</v>
      </c>
      <c r="G2572" s="82" t="s">
        <v>34</v>
      </c>
      <c r="H2572" s="81" t="s">
        <v>7688</v>
      </c>
      <c r="I2572" s="81" t="s">
        <v>7689</v>
      </c>
      <c r="J2572" s="81" t="s">
        <v>3601</v>
      </c>
      <c r="K2572" s="81"/>
      <c r="L2572" s="81"/>
      <c r="M2572" s="81"/>
      <c r="N2572" s="81"/>
      <c r="O2572" s="82"/>
      <c r="P2572" s="81"/>
      <c r="Q2572" s="81"/>
      <c r="R2572" s="81"/>
      <c r="S2572" s="81"/>
      <c r="T2572" s="81"/>
      <c r="U2572" s="81">
        <f t="shared" si="163"/>
        <v>0</v>
      </c>
      <c r="V2572" s="81">
        <f>IFERROR(VLOOKUP(A2572,'Competitors Links &amp; Pricings'!A:G,3,0),"")</f>
        <v>273.60000000000002</v>
      </c>
      <c r="W2572" s="81" t="str">
        <f>IFERROR(VLOOKUP(A2572,'Competitors Links &amp; Pricings'!A:G,5,0),"")</f>
        <v xml:space="preserve"> </v>
      </c>
      <c r="X2572" s="81" t="str">
        <f>IFERROR(VLOOKUP(A2572,'Competitors Links &amp; Pricings'!A:G,7,0),"")</f>
        <v xml:space="preserve"> </v>
      </c>
      <c r="Y2572" s="81">
        <f>IFERROR(VLOOKUP(A2572,'Competitors Links &amp; Pricings'!A:L,8,0),"")</f>
        <v>44.88</v>
      </c>
      <c r="Z2572" s="81">
        <f>IFERROR(VLOOKUP(A2572,'Competitors Links &amp; Pricings'!A:L,9,0),"")</f>
        <v>77.95</v>
      </c>
      <c r="AA2572" s="81">
        <f>IFERROR(VLOOKUP(A2572,'Competitors Links &amp; Pricings'!A:L,10,0),"")</f>
        <v>48.5</v>
      </c>
      <c r="AB2572" s="81">
        <f>IFERROR(VLOOKUP(A2572,'Competitors Links &amp; Pricings'!A:L,11,0),"")</f>
        <v>44.09</v>
      </c>
    </row>
    <row r="2573" spans="1:28" s="83" customFormat="1" ht="12" x14ac:dyDescent="0.25">
      <c r="A2573" s="81" t="s">
        <v>7690</v>
      </c>
      <c r="B2573" s="89">
        <v>6193.8</v>
      </c>
      <c r="C2573" s="89">
        <v>7800.21</v>
      </c>
      <c r="D2573" s="106">
        <f t="shared" si="160"/>
        <v>0.20594445534158692</v>
      </c>
      <c r="E2573" s="90">
        <f t="shared" si="161"/>
        <v>0</v>
      </c>
      <c r="F2573" s="90">
        <f t="shared" si="162"/>
        <v>0</v>
      </c>
      <c r="G2573" s="82" t="s">
        <v>34</v>
      </c>
      <c r="H2573" s="81" t="s">
        <v>7691</v>
      </c>
      <c r="I2573" s="81" t="s">
        <v>7692</v>
      </c>
      <c r="J2573" s="81" t="s">
        <v>3615</v>
      </c>
      <c r="K2573" s="81"/>
      <c r="L2573" s="81"/>
      <c r="M2573" s="81"/>
      <c r="N2573" s="81"/>
      <c r="O2573" s="82"/>
      <c r="P2573" s="81"/>
      <c r="Q2573" s="81"/>
      <c r="R2573" s="81"/>
      <c r="S2573" s="81"/>
      <c r="T2573" s="81"/>
      <c r="U2573" s="81">
        <f t="shared" si="163"/>
        <v>0</v>
      </c>
      <c r="V2573" s="81" t="str">
        <f>IFERROR(VLOOKUP(A2573,'Competitors Links &amp; Pricings'!A:G,3,0),"")</f>
        <v xml:space="preserve"> </v>
      </c>
      <c r="W2573" s="81" t="str">
        <f>IFERROR(VLOOKUP(A2573,'Competitors Links &amp; Pricings'!A:G,5,0),"")</f>
        <v xml:space="preserve"> </v>
      </c>
      <c r="X2573" s="81" t="str">
        <f>IFERROR(VLOOKUP(A2573,'Competitors Links &amp; Pricings'!A:G,7,0),"")</f>
        <v xml:space="preserve"> </v>
      </c>
      <c r="Y2573" s="81">
        <f>IFERROR(VLOOKUP(A2573,'Competitors Links &amp; Pricings'!A:L,8,0),"")</f>
        <v>41.42</v>
      </c>
      <c r="Z2573" s="81">
        <f>IFERROR(VLOOKUP(A2573,'Competitors Links &amp; Pricings'!A:L,9,0),"")</f>
        <v>69.92</v>
      </c>
      <c r="AA2573" s="81">
        <f>IFERROR(VLOOKUP(A2573,'Competitors Links &amp; Pricings'!A:L,10,0),"")</f>
        <v>1387.25</v>
      </c>
      <c r="AB2573" s="81">
        <f>IFERROR(VLOOKUP(A2573,'Competitors Links &amp; Pricings'!A:L,11,0),"")</f>
        <v>1.38</v>
      </c>
    </row>
    <row r="2574" spans="1:28" s="83" customFormat="1" ht="12" x14ac:dyDescent="0.25">
      <c r="A2574" s="81" t="s">
        <v>7693</v>
      </c>
      <c r="B2574" s="89">
        <v>6125.6</v>
      </c>
      <c r="C2574" s="89">
        <v>7500</v>
      </c>
      <c r="D2574" s="106">
        <f t="shared" si="160"/>
        <v>0.1832533333333333</v>
      </c>
      <c r="E2574" s="90">
        <f t="shared" si="161"/>
        <v>0</v>
      </c>
      <c r="F2574" s="90">
        <f t="shared" si="162"/>
        <v>0</v>
      </c>
      <c r="G2574" s="82" t="s">
        <v>50</v>
      </c>
      <c r="H2574" s="81" t="s">
        <v>7694</v>
      </c>
      <c r="I2574" s="81" t="s">
        <v>7695</v>
      </c>
      <c r="J2574" s="81" t="s">
        <v>6588</v>
      </c>
      <c r="K2574" s="81"/>
      <c r="L2574" s="81"/>
      <c r="M2574" s="81"/>
      <c r="N2574" s="81"/>
      <c r="O2574" s="82"/>
      <c r="P2574" s="81"/>
      <c r="Q2574" s="81"/>
      <c r="R2574" s="81"/>
      <c r="S2574" s="81"/>
      <c r="T2574" s="81"/>
      <c r="U2574" s="81">
        <f t="shared" si="163"/>
        <v>0</v>
      </c>
      <c r="V2574" s="81" t="str">
        <f>IFERROR(VLOOKUP(A2574,'Competitors Links &amp; Pricings'!A:G,3,0),"")</f>
        <v xml:space="preserve"> </v>
      </c>
      <c r="W2574" s="81" t="str">
        <f>IFERROR(VLOOKUP(A2574,'Competitors Links &amp; Pricings'!A:G,5,0),"")</f>
        <v xml:space="preserve"> </v>
      </c>
      <c r="X2574" s="81" t="str">
        <f>IFERROR(VLOOKUP(A2574,'Competitors Links &amp; Pricings'!A:G,7,0),"")</f>
        <v xml:space="preserve"> </v>
      </c>
      <c r="Y2574" s="81">
        <f>IFERROR(VLOOKUP(A2574,'Competitors Links &amp; Pricings'!A:L,8,0),"")</f>
        <v>39.96</v>
      </c>
      <c r="Z2574" s="81">
        <f>IFERROR(VLOOKUP(A2574,'Competitors Links &amp; Pricings'!A:L,9,0),"")</f>
        <v>79.19</v>
      </c>
      <c r="AA2574" s="81">
        <f>IFERROR(VLOOKUP(A2574,'Competitors Links &amp; Pricings'!A:L,10,0),"")</f>
        <v>1261</v>
      </c>
      <c r="AB2574" s="81">
        <f>IFERROR(VLOOKUP(A2574,'Competitors Links &amp; Pricings'!A:L,11,0),"")</f>
        <v>1.57</v>
      </c>
    </row>
    <row r="2575" spans="1:28" s="83" customFormat="1" ht="12" x14ac:dyDescent="0.25">
      <c r="A2575" s="81" t="s">
        <v>7696</v>
      </c>
      <c r="B2575" s="89">
        <v>6488.1</v>
      </c>
      <c r="C2575" s="89">
        <v>7180.88</v>
      </c>
      <c r="D2575" s="106">
        <f t="shared" si="160"/>
        <v>9.6475640868528612E-2</v>
      </c>
      <c r="E2575" s="90">
        <f t="shared" si="161"/>
        <v>0</v>
      </c>
      <c r="F2575" s="90">
        <f t="shared" si="162"/>
        <v>0</v>
      </c>
      <c r="G2575" s="82" t="s">
        <v>34</v>
      </c>
      <c r="H2575" s="81" t="s">
        <v>7697</v>
      </c>
      <c r="I2575" s="81" t="s">
        <v>7698</v>
      </c>
      <c r="J2575" s="81" t="s">
        <v>153</v>
      </c>
      <c r="K2575" s="81"/>
      <c r="L2575" s="81"/>
      <c r="M2575" s="81"/>
      <c r="N2575" s="81"/>
      <c r="O2575" s="82"/>
      <c r="P2575" s="81"/>
      <c r="Q2575" s="81"/>
      <c r="R2575" s="81"/>
      <c r="S2575" s="81"/>
      <c r="T2575" s="81"/>
      <c r="U2575" s="81">
        <f t="shared" si="163"/>
        <v>0</v>
      </c>
      <c r="V2575" s="81" t="str">
        <f>IFERROR(VLOOKUP(A2575,'Competitors Links &amp; Pricings'!A:G,3,0),"")</f>
        <v xml:space="preserve"> </v>
      </c>
      <c r="W2575" s="81" t="str">
        <f>IFERROR(VLOOKUP(A2575,'Competitors Links &amp; Pricings'!A:G,5,0),"")</f>
        <v xml:space="preserve"> </v>
      </c>
      <c r="X2575" s="81" t="str">
        <f>IFERROR(VLOOKUP(A2575,'Competitors Links &amp; Pricings'!A:G,7,0),"")</f>
        <v xml:space="preserve"> </v>
      </c>
      <c r="Y2575" s="81">
        <f>IFERROR(VLOOKUP(A2575,'Competitors Links &amp; Pricings'!A:L,8,0),"")</f>
        <v>41.3</v>
      </c>
      <c r="Z2575" s="81">
        <f>IFERROR(VLOOKUP(A2575,'Competitors Links &amp; Pricings'!A:L,9,0),"")</f>
        <v>83.9</v>
      </c>
      <c r="AA2575" s="81">
        <f>IFERROR(VLOOKUP(A2575,'Competitors Links &amp; Pricings'!A:L,10,0),"")</f>
        <v>62.6</v>
      </c>
      <c r="AB2575" s="81">
        <f>IFERROR(VLOOKUP(A2575,'Competitors Links &amp; Pricings'!A:L,11,0),"")</f>
        <v>1.2</v>
      </c>
    </row>
    <row r="2576" spans="1:28" s="83" customFormat="1" ht="12" x14ac:dyDescent="0.25">
      <c r="A2576" s="81" t="s">
        <v>7699</v>
      </c>
      <c r="B2576" s="89">
        <v>125.4</v>
      </c>
      <c r="C2576" s="89">
        <v>164.27</v>
      </c>
      <c r="D2576" s="106">
        <f t="shared" si="160"/>
        <v>0.23662263346928838</v>
      </c>
      <c r="E2576" s="90">
        <f t="shared" si="161"/>
        <v>0</v>
      </c>
      <c r="F2576" s="90">
        <f t="shared" si="162"/>
        <v>240</v>
      </c>
      <c r="G2576" s="82" t="s">
        <v>34</v>
      </c>
      <c r="H2576" s="81" t="s">
        <v>7700</v>
      </c>
      <c r="I2576" s="81" t="s">
        <v>7701</v>
      </c>
      <c r="J2576" s="81" t="s">
        <v>7702</v>
      </c>
      <c r="K2576" s="81"/>
      <c r="L2576" s="81"/>
      <c r="M2576" s="81"/>
      <c r="N2576" s="81"/>
      <c r="O2576" s="82"/>
      <c r="P2576" s="81"/>
      <c r="Q2576" s="81"/>
      <c r="R2576" s="81"/>
      <c r="S2576" s="81"/>
      <c r="T2576" s="81"/>
      <c r="U2576" s="81">
        <f t="shared" si="163"/>
        <v>0</v>
      </c>
      <c r="V2576" s="81">
        <f>IFERROR(VLOOKUP(A2576,'Competitors Links &amp; Pricings'!A:G,3,0),"")</f>
        <v>321.19</v>
      </c>
      <c r="W2576" s="81">
        <f>IFERROR(VLOOKUP(A2576,'Competitors Links &amp; Pricings'!A:G,5,0),"")</f>
        <v>240</v>
      </c>
      <c r="X2576" s="81">
        <f>IFERROR(VLOOKUP(A2576,'Competitors Links &amp; Pricings'!A:G,7,0),"")</f>
        <v>272.54000000000002</v>
      </c>
      <c r="Y2576" s="81">
        <f>IFERROR(VLOOKUP(A2576,'Competitors Links &amp; Pricings'!A:L,8,0),"")</f>
        <v>44.6</v>
      </c>
      <c r="Z2576" s="81">
        <f>IFERROR(VLOOKUP(A2576,'Competitors Links &amp; Pricings'!A:L,9,0),"")</f>
        <v>75.3</v>
      </c>
      <c r="AA2576" s="81">
        <f>IFERROR(VLOOKUP(A2576,'Competitors Links &amp; Pricings'!A:L,10,0),"")</f>
        <v>52.9</v>
      </c>
      <c r="AB2576" s="81">
        <f>IFERROR(VLOOKUP(A2576,'Competitors Links &amp; Pricings'!A:L,11,0),"")</f>
        <v>1.4</v>
      </c>
    </row>
    <row r="2577" spans="1:28" s="83" customFormat="1" ht="12" x14ac:dyDescent="0.25">
      <c r="A2577" s="81" t="s">
        <v>7703</v>
      </c>
      <c r="B2577" s="89">
        <v>252.4</v>
      </c>
      <c r="C2577" s="89">
        <v>335</v>
      </c>
      <c r="D2577" s="106">
        <f t="shared" si="160"/>
        <v>0.24656716417910446</v>
      </c>
      <c r="E2577" s="90">
        <f t="shared" si="161"/>
        <v>0</v>
      </c>
      <c r="F2577" s="90">
        <f t="shared" si="162"/>
        <v>0</v>
      </c>
      <c r="G2577" s="82" t="s">
        <v>50</v>
      </c>
      <c r="H2577" s="81" t="s">
        <v>7704</v>
      </c>
      <c r="I2577" s="81" t="s">
        <v>7705</v>
      </c>
      <c r="J2577" s="81" t="s">
        <v>7706</v>
      </c>
      <c r="K2577" s="81"/>
      <c r="L2577" s="81"/>
      <c r="M2577" s="81"/>
      <c r="N2577" s="81"/>
      <c r="O2577" s="82"/>
      <c r="P2577" s="81"/>
      <c r="Q2577" s="81"/>
      <c r="R2577" s="81"/>
      <c r="S2577" s="81"/>
      <c r="T2577" s="81"/>
      <c r="U2577" s="81">
        <f t="shared" si="163"/>
        <v>0</v>
      </c>
      <c r="V2577" s="81" t="str">
        <f>IFERROR(VLOOKUP(A2577,'Competitors Links &amp; Pricings'!A:G,3,0),"")</f>
        <v xml:space="preserve"> </v>
      </c>
      <c r="W2577" s="81" t="str">
        <f>IFERROR(VLOOKUP(A2577,'Competitors Links &amp; Pricings'!A:G,5,0),"")</f>
        <v xml:space="preserve"> </v>
      </c>
      <c r="X2577" s="81" t="str">
        <f>IFERROR(VLOOKUP(A2577,'Competitors Links &amp; Pricings'!A:G,7,0),"")</f>
        <v xml:space="preserve"> </v>
      </c>
      <c r="Y2577" s="81">
        <f>IFERROR(VLOOKUP(A2577,'Competitors Links &amp; Pricings'!A:L,8,0),"")</f>
        <v>44.64</v>
      </c>
      <c r="Z2577" s="81">
        <f>IFERROR(VLOOKUP(A2577,'Competitors Links &amp; Pricings'!A:L,9,0),"")</f>
        <v>67.87</v>
      </c>
      <c r="AA2577" s="81">
        <f>IFERROR(VLOOKUP(A2577,'Competitors Links &amp; Pricings'!A:L,10,0),"")</f>
        <v>45.19</v>
      </c>
      <c r="AB2577" s="81">
        <f>IFERROR(VLOOKUP(A2577,'Competitors Links &amp; Pricings'!A:L,11,0),"")</f>
        <v>1.18</v>
      </c>
    </row>
    <row r="2578" spans="1:28" s="83" customFormat="1" ht="12" x14ac:dyDescent="0.25">
      <c r="A2578" s="81" t="s">
        <v>7707</v>
      </c>
      <c r="B2578" s="89">
        <v>3.78</v>
      </c>
      <c r="C2578" s="89">
        <v>5.28</v>
      </c>
      <c r="D2578" s="106">
        <f t="shared" si="160"/>
        <v>0.28409090909090917</v>
      </c>
      <c r="E2578" s="90">
        <f t="shared" si="161"/>
        <v>0</v>
      </c>
      <c r="F2578" s="90">
        <f t="shared" si="162"/>
        <v>5.39</v>
      </c>
      <c r="G2578" s="82" t="s">
        <v>34</v>
      </c>
      <c r="H2578" s="81" t="s">
        <v>7708</v>
      </c>
      <c r="I2578" s="81" t="s">
        <v>7709</v>
      </c>
      <c r="J2578" s="81" t="s">
        <v>169</v>
      </c>
      <c r="K2578" s="81"/>
      <c r="L2578" s="81"/>
      <c r="M2578" s="81"/>
      <c r="N2578" s="81"/>
      <c r="O2578" s="82"/>
      <c r="P2578" s="81"/>
      <c r="Q2578" s="81"/>
      <c r="R2578" s="81"/>
      <c r="S2578" s="81"/>
      <c r="T2578" s="81"/>
      <c r="U2578" s="81">
        <f t="shared" si="163"/>
        <v>0</v>
      </c>
      <c r="V2578" s="81">
        <f>IFERROR(VLOOKUP(A2578,'Competitors Links &amp; Pricings'!A:G,3,0),"")</f>
        <v>6.68</v>
      </c>
      <c r="W2578" s="81">
        <f>IFERROR(VLOOKUP(A2578,'Competitors Links &amp; Pricings'!A:G,5,0),"")</f>
        <v>6.13</v>
      </c>
      <c r="X2578" s="81">
        <f>IFERROR(VLOOKUP(A2578,'Competitors Links &amp; Pricings'!A:G,7,0),"")</f>
        <v>5.39</v>
      </c>
      <c r="Y2578" s="81">
        <f>IFERROR(VLOOKUP(A2578,'Competitors Links &amp; Pricings'!A:L,8,0),"")</f>
        <v>4</v>
      </c>
      <c r="Z2578" s="81">
        <f>IFERROR(VLOOKUP(A2578,'Competitors Links &amp; Pricings'!A:L,9,0),"")</f>
        <v>6</v>
      </c>
      <c r="AA2578" s="81">
        <f>IFERROR(VLOOKUP(A2578,'Competitors Links &amp; Pricings'!A:L,10,0),"")</f>
        <v>0.14000000000000001</v>
      </c>
      <c r="AB2578" s="81">
        <f>IFERROR(VLOOKUP(A2578,'Competitors Links &amp; Pricings'!A:L,11,0),"")</f>
        <v>6</v>
      </c>
    </row>
    <row r="2579" spans="1:28" s="83" customFormat="1" ht="12" x14ac:dyDescent="0.25">
      <c r="A2579" s="81" t="s">
        <v>7710</v>
      </c>
      <c r="B2579" s="89">
        <v>11.54</v>
      </c>
      <c r="C2579" s="89">
        <v>14.4</v>
      </c>
      <c r="D2579" s="106">
        <f t="shared" si="160"/>
        <v>0.19861111111111118</v>
      </c>
      <c r="E2579" s="90">
        <f t="shared" si="161"/>
        <v>0</v>
      </c>
      <c r="F2579" s="90">
        <f t="shared" si="162"/>
        <v>13.96</v>
      </c>
      <c r="G2579" s="82" t="s">
        <v>34</v>
      </c>
      <c r="H2579" s="81" t="s">
        <v>7711</v>
      </c>
      <c r="I2579" s="81" t="s">
        <v>7712</v>
      </c>
      <c r="J2579" s="81" t="s">
        <v>169</v>
      </c>
      <c r="K2579" s="81"/>
      <c r="L2579" s="81"/>
      <c r="M2579" s="81"/>
      <c r="N2579" s="81"/>
      <c r="O2579" s="82"/>
      <c r="P2579" s="81"/>
      <c r="Q2579" s="81"/>
      <c r="R2579" s="81"/>
      <c r="S2579" s="81"/>
      <c r="T2579" s="81"/>
      <c r="U2579" s="81">
        <f t="shared" si="163"/>
        <v>0</v>
      </c>
      <c r="V2579" s="81">
        <f>IFERROR(VLOOKUP(A2579,'Competitors Links &amp; Pricings'!A:G,3,0),"")</f>
        <v>13.96</v>
      </c>
      <c r="W2579" s="81">
        <f>IFERROR(VLOOKUP(A2579,'Competitors Links &amp; Pricings'!A:G,5,0),"")</f>
        <v>15.89</v>
      </c>
      <c r="X2579" s="81">
        <f>IFERROR(VLOOKUP(A2579,'Competitors Links &amp; Pricings'!A:G,7,0),"")</f>
        <v>15.6</v>
      </c>
      <c r="Y2579" s="81">
        <f>IFERROR(VLOOKUP(A2579,'Competitors Links &amp; Pricings'!A:L,8,0),"")</f>
        <v>0.3</v>
      </c>
      <c r="Z2579" s="81">
        <f>IFERROR(VLOOKUP(A2579,'Competitors Links &amp; Pricings'!A:L,9,0),"")</f>
        <v>0.8</v>
      </c>
      <c r="AA2579" s="81">
        <f>IFERROR(VLOOKUP(A2579,'Competitors Links &amp; Pricings'!A:L,10,0),"")</f>
        <v>0.6</v>
      </c>
      <c r="AB2579" s="81">
        <f>IFERROR(VLOOKUP(A2579,'Competitors Links &amp; Pricings'!A:L,11,0),"")</f>
        <v>0.8</v>
      </c>
    </row>
    <row r="2580" spans="1:28" s="83" customFormat="1" ht="12" x14ac:dyDescent="0.25">
      <c r="A2580" s="81" t="s">
        <v>7713</v>
      </c>
      <c r="B2580" s="89">
        <v>2.81</v>
      </c>
      <c r="C2580" s="89">
        <v>3.55</v>
      </c>
      <c r="D2580" s="106">
        <f t="shared" si="160"/>
        <v>0.20845070422535206</v>
      </c>
      <c r="E2580" s="90">
        <f t="shared" si="161"/>
        <v>0</v>
      </c>
      <c r="F2580" s="90">
        <f t="shared" si="162"/>
        <v>3.36</v>
      </c>
      <c r="G2580" s="82" t="s">
        <v>34</v>
      </c>
      <c r="H2580" s="81" t="s">
        <v>7714</v>
      </c>
      <c r="I2580" s="81" t="s">
        <v>7715</v>
      </c>
      <c r="J2580" s="81" t="s">
        <v>169</v>
      </c>
      <c r="K2580" s="81"/>
      <c r="L2580" s="81"/>
      <c r="M2580" s="81"/>
      <c r="N2580" s="81"/>
      <c r="O2580" s="82"/>
      <c r="P2580" s="81"/>
      <c r="Q2580" s="81"/>
      <c r="R2580" s="81"/>
      <c r="S2580" s="81"/>
      <c r="T2580" s="81"/>
      <c r="U2580" s="81">
        <f t="shared" si="163"/>
        <v>0</v>
      </c>
      <c r="V2580" s="81">
        <f>IFERROR(VLOOKUP(A2580,'Competitors Links &amp; Pricings'!A:G,3,0),"")</f>
        <v>3.69</v>
      </c>
      <c r="W2580" s="81">
        <f>IFERROR(VLOOKUP(A2580,'Competitors Links &amp; Pricings'!A:G,5,0),"")</f>
        <v>3.38</v>
      </c>
      <c r="X2580" s="81">
        <f>IFERROR(VLOOKUP(A2580,'Competitors Links &amp; Pricings'!A:G,7,0),"")</f>
        <v>3.36</v>
      </c>
      <c r="Y2580" s="81">
        <f>IFERROR(VLOOKUP(A2580,'Competitors Links &amp; Pricings'!A:L,8,0),"")</f>
        <v>1</v>
      </c>
      <c r="Z2580" s="81">
        <f>IFERROR(VLOOKUP(A2580,'Competitors Links &amp; Pricings'!A:L,9,0),"")</f>
        <v>3</v>
      </c>
      <c r="AA2580" s="81">
        <f>IFERROR(VLOOKUP(A2580,'Competitors Links &amp; Pricings'!A:L,10,0),"")</f>
        <v>0.09</v>
      </c>
      <c r="AB2580" s="81">
        <f>IFERROR(VLOOKUP(A2580,'Competitors Links &amp; Pricings'!A:L,11,0),"")</f>
        <v>1</v>
      </c>
    </row>
    <row r="2581" spans="1:28" s="83" customFormat="1" ht="12" x14ac:dyDescent="0.25">
      <c r="A2581" s="81" t="s">
        <v>7716</v>
      </c>
      <c r="B2581" s="89">
        <v>2.59</v>
      </c>
      <c r="C2581" s="89">
        <v>3.01</v>
      </c>
      <c r="D2581" s="106">
        <f t="shared" si="160"/>
        <v>0.13953488372093023</v>
      </c>
      <c r="E2581" s="90">
        <f t="shared" si="161"/>
        <v>0</v>
      </c>
      <c r="F2581" s="90">
        <f t="shared" si="162"/>
        <v>2.85</v>
      </c>
      <c r="G2581" s="82" t="s">
        <v>34</v>
      </c>
      <c r="H2581" s="81" t="s">
        <v>7717</v>
      </c>
      <c r="I2581" s="81" t="s">
        <v>7718</v>
      </c>
      <c r="J2581" s="81" t="s">
        <v>169</v>
      </c>
      <c r="K2581" s="81"/>
      <c r="L2581" s="81"/>
      <c r="M2581" s="81"/>
      <c r="N2581" s="81"/>
      <c r="O2581" s="82"/>
      <c r="P2581" s="81"/>
      <c r="Q2581" s="81"/>
      <c r="R2581" s="81"/>
      <c r="S2581" s="81"/>
      <c r="T2581" s="81"/>
      <c r="U2581" s="81">
        <f t="shared" si="163"/>
        <v>0</v>
      </c>
      <c r="V2581" s="81">
        <f>IFERROR(VLOOKUP(A2581,'Competitors Links &amp; Pricings'!A:G,3,0),"")</f>
        <v>3.14</v>
      </c>
      <c r="W2581" s="81">
        <f>IFERROR(VLOOKUP(A2581,'Competitors Links &amp; Pricings'!A:G,5,0),"")</f>
        <v>2.85</v>
      </c>
      <c r="X2581" s="81">
        <f>IFERROR(VLOOKUP(A2581,'Competitors Links &amp; Pricings'!A:G,7,0),"")</f>
        <v>3.41</v>
      </c>
      <c r="Y2581" s="81">
        <f>IFERROR(VLOOKUP(A2581,'Competitors Links &amp; Pricings'!A:L,8,0),"")</f>
        <v>1</v>
      </c>
      <c r="Z2581" s="81">
        <f>IFERROR(VLOOKUP(A2581,'Competitors Links &amp; Pricings'!A:L,9,0),"")</f>
        <v>3</v>
      </c>
      <c r="AA2581" s="81">
        <f>IFERROR(VLOOKUP(A2581,'Competitors Links &amp; Pricings'!A:L,10,0),"")</f>
        <v>0.08</v>
      </c>
      <c r="AB2581" s="81">
        <f>IFERROR(VLOOKUP(A2581,'Competitors Links &amp; Pricings'!A:L,11,0),"")</f>
        <v>1</v>
      </c>
    </row>
    <row r="2582" spans="1:28" s="83" customFormat="1" ht="12" x14ac:dyDescent="0.25">
      <c r="A2582" s="81" t="s">
        <v>7719</v>
      </c>
      <c r="B2582" s="89">
        <v>13.51</v>
      </c>
      <c r="C2582" s="89">
        <v>17.989999999999998</v>
      </c>
      <c r="D2582" s="106">
        <f t="shared" si="160"/>
        <v>0.24902723735408555</v>
      </c>
      <c r="E2582" s="90">
        <f t="shared" si="161"/>
        <v>0</v>
      </c>
      <c r="F2582" s="90">
        <f t="shared" si="162"/>
        <v>19.55</v>
      </c>
      <c r="G2582" s="82" t="s">
        <v>34</v>
      </c>
      <c r="H2582" s="81" t="s">
        <v>7720</v>
      </c>
      <c r="I2582" s="81" t="s">
        <v>7721</v>
      </c>
      <c r="J2582" s="81" t="s">
        <v>7722</v>
      </c>
      <c r="K2582" s="81"/>
      <c r="L2582" s="81"/>
      <c r="M2582" s="81"/>
      <c r="N2582" s="81"/>
      <c r="O2582" s="82"/>
      <c r="P2582" s="81"/>
      <c r="Q2582" s="81"/>
      <c r="R2582" s="81"/>
      <c r="S2582" s="81"/>
      <c r="T2582" s="81"/>
      <c r="U2582" s="81">
        <f t="shared" si="163"/>
        <v>0</v>
      </c>
      <c r="V2582" s="81">
        <f>IFERROR(VLOOKUP(A2582,'Competitors Links &amp; Pricings'!A:G,3,0),"")</f>
        <v>19.55</v>
      </c>
      <c r="W2582" s="81" t="str">
        <f>IFERROR(VLOOKUP(A2582,'Competitors Links &amp; Pricings'!A:G,5,0),"")</f>
        <v xml:space="preserve"> </v>
      </c>
      <c r="X2582" s="81" t="str">
        <f>IFERROR(VLOOKUP(A2582,'Competitors Links &amp; Pricings'!A:G,7,0),"")</f>
        <v xml:space="preserve"> </v>
      </c>
      <c r="Y2582" s="81">
        <f>IFERROR(VLOOKUP(A2582,'Competitors Links &amp; Pricings'!A:L,8,0),"")</f>
        <v>2.5</v>
      </c>
      <c r="Z2582" s="81">
        <f>IFERROR(VLOOKUP(A2582,'Competitors Links &amp; Pricings'!A:L,9,0),"")</f>
        <v>2.5</v>
      </c>
      <c r="AA2582" s="81">
        <f>IFERROR(VLOOKUP(A2582,'Competitors Links &amp; Pricings'!A:L,10,0),"")</f>
        <v>0.5</v>
      </c>
      <c r="AB2582" s="81">
        <f>IFERROR(VLOOKUP(A2582,'Competitors Links &amp; Pricings'!A:L,11,0),"")</f>
        <v>2.5</v>
      </c>
    </row>
    <row r="2583" spans="1:28" s="83" customFormat="1" ht="12" x14ac:dyDescent="0.25">
      <c r="A2583" s="81" t="s">
        <v>7723</v>
      </c>
      <c r="B2583" s="89">
        <v>8.6</v>
      </c>
      <c r="C2583" s="89">
        <v>12.16</v>
      </c>
      <c r="D2583" s="106">
        <f t="shared" si="160"/>
        <v>0.29276315789473689</v>
      </c>
      <c r="E2583" s="90">
        <f t="shared" si="161"/>
        <v>0</v>
      </c>
      <c r="F2583" s="90">
        <f t="shared" si="162"/>
        <v>13.22</v>
      </c>
      <c r="G2583" s="82" t="s">
        <v>34</v>
      </c>
      <c r="H2583" s="81" t="s">
        <v>7724</v>
      </c>
      <c r="I2583" s="81" t="s">
        <v>7725</v>
      </c>
      <c r="J2583" s="81" t="s">
        <v>7722</v>
      </c>
      <c r="K2583" s="81"/>
      <c r="L2583" s="81"/>
      <c r="M2583" s="81"/>
      <c r="N2583" s="81"/>
      <c r="O2583" s="82"/>
      <c r="P2583" s="81"/>
      <c r="Q2583" s="81"/>
      <c r="R2583" s="81"/>
      <c r="S2583" s="81"/>
      <c r="T2583" s="81"/>
      <c r="U2583" s="81">
        <f t="shared" si="163"/>
        <v>0</v>
      </c>
      <c r="V2583" s="81">
        <f>IFERROR(VLOOKUP(A2583,'Competitors Links &amp; Pricings'!A:G,3,0),"")</f>
        <v>13.22</v>
      </c>
      <c r="W2583" s="81" t="str">
        <f>IFERROR(VLOOKUP(A2583,'Competitors Links &amp; Pricings'!A:G,5,0),"")</f>
        <v xml:space="preserve"> </v>
      </c>
      <c r="X2583" s="81" t="str">
        <f>IFERROR(VLOOKUP(A2583,'Competitors Links &amp; Pricings'!A:G,7,0),"")</f>
        <v xml:space="preserve"> </v>
      </c>
      <c r="Y2583" s="81">
        <f>IFERROR(VLOOKUP(A2583,'Competitors Links &amp; Pricings'!A:L,8,0),"")</f>
        <v>3.2</v>
      </c>
      <c r="Z2583" s="81">
        <f>IFERROR(VLOOKUP(A2583,'Competitors Links &amp; Pricings'!A:L,9,0),"")</f>
        <v>5.5</v>
      </c>
      <c r="AA2583" s="81">
        <f>IFERROR(VLOOKUP(A2583,'Competitors Links &amp; Pricings'!A:L,10,0),"")</f>
        <v>1.3</v>
      </c>
      <c r="AB2583" s="81">
        <f>IFERROR(VLOOKUP(A2583,'Competitors Links &amp; Pricings'!A:L,11,0),"")</f>
        <v>1.2</v>
      </c>
    </row>
    <row r="2584" spans="1:28" s="83" customFormat="1" ht="12" x14ac:dyDescent="0.25">
      <c r="A2584" s="81" t="s">
        <v>7726</v>
      </c>
      <c r="B2584" s="89">
        <v>0.88</v>
      </c>
      <c r="C2584" s="89">
        <v>1.06</v>
      </c>
      <c r="D2584" s="106">
        <f t="shared" si="160"/>
        <v>0.16981132075471703</v>
      </c>
      <c r="E2584" s="90">
        <f t="shared" si="161"/>
        <v>0</v>
      </c>
      <c r="F2584" s="90">
        <f t="shared" si="162"/>
        <v>0</v>
      </c>
      <c r="G2584" s="82" t="s">
        <v>34</v>
      </c>
      <c r="H2584" s="81" t="s">
        <v>7727</v>
      </c>
      <c r="I2584" s="81" t="s">
        <v>7728</v>
      </c>
      <c r="J2584" s="81" t="s">
        <v>7722</v>
      </c>
      <c r="K2584" s="81"/>
      <c r="L2584" s="81"/>
      <c r="M2584" s="81"/>
      <c r="N2584" s="81"/>
      <c r="O2584" s="82"/>
      <c r="P2584" s="81"/>
      <c r="Q2584" s="81"/>
      <c r="R2584" s="81"/>
      <c r="S2584" s="81"/>
      <c r="T2584" s="81"/>
      <c r="U2584" s="81">
        <f t="shared" si="163"/>
        <v>0</v>
      </c>
      <c r="V2584" s="81" t="str">
        <f>IFERROR(VLOOKUP(A2584,'Competitors Links &amp; Pricings'!A:G,3,0),"")</f>
        <v xml:space="preserve"> </v>
      </c>
      <c r="W2584" s="81" t="str">
        <f>IFERROR(VLOOKUP(A2584,'Competitors Links &amp; Pricings'!A:G,5,0),"")</f>
        <v xml:space="preserve"> </v>
      </c>
      <c r="X2584" s="81" t="str">
        <f>IFERROR(VLOOKUP(A2584,'Competitors Links &amp; Pricings'!A:G,7,0),"")</f>
        <v xml:space="preserve"> </v>
      </c>
      <c r="Y2584" s="81">
        <f>IFERROR(VLOOKUP(A2584,'Competitors Links &amp; Pricings'!A:L,8,0),"")</f>
        <v>2.4</v>
      </c>
      <c r="Z2584" s="81">
        <f>IFERROR(VLOOKUP(A2584,'Competitors Links &amp; Pricings'!A:L,9,0),"")</f>
        <v>5.9</v>
      </c>
      <c r="AA2584" s="81">
        <f>IFERROR(VLOOKUP(A2584,'Competitors Links &amp; Pricings'!A:L,10,0),"")</f>
        <v>1.4</v>
      </c>
      <c r="AB2584" s="81">
        <f>IFERROR(VLOOKUP(A2584,'Competitors Links &amp; Pricings'!A:L,11,0),"")</f>
        <v>2.4</v>
      </c>
    </row>
    <row r="2585" spans="1:28" s="83" customFormat="1" ht="12" x14ac:dyDescent="0.25">
      <c r="A2585" s="81" t="s">
        <v>7729</v>
      </c>
      <c r="B2585" s="89">
        <v>9.6999999999999993</v>
      </c>
      <c r="C2585" s="89">
        <v>12.8</v>
      </c>
      <c r="D2585" s="106">
        <f t="shared" si="160"/>
        <v>0.24218750000000011</v>
      </c>
      <c r="E2585" s="90">
        <f t="shared" si="161"/>
        <v>0</v>
      </c>
      <c r="F2585" s="90">
        <f t="shared" si="162"/>
        <v>0</v>
      </c>
      <c r="G2585" s="82" t="s">
        <v>34</v>
      </c>
      <c r="H2585" s="81" t="s">
        <v>7730</v>
      </c>
      <c r="I2585" s="81" t="s">
        <v>7731</v>
      </c>
      <c r="J2585" s="81" t="s">
        <v>7732</v>
      </c>
      <c r="K2585" s="81"/>
      <c r="L2585" s="81"/>
      <c r="M2585" s="81"/>
      <c r="N2585" s="81"/>
      <c r="O2585" s="82"/>
      <c r="P2585" s="81"/>
      <c r="Q2585" s="81"/>
      <c r="R2585" s="81"/>
      <c r="S2585" s="81"/>
      <c r="T2585" s="81"/>
      <c r="U2585" s="81">
        <f t="shared" si="163"/>
        <v>0</v>
      </c>
      <c r="V2585" s="81" t="str">
        <f>IFERROR(VLOOKUP(A2585,'Competitors Links &amp; Pricings'!A:G,3,0),"")</f>
        <v xml:space="preserve"> </v>
      </c>
      <c r="W2585" s="81" t="str">
        <f>IFERROR(VLOOKUP(A2585,'Competitors Links &amp; Pricings'!A:G,5,0),"")</f>
        <v xml:space="preserve"> </v>
      </c>
      <c r="X2585" s="81" t="str">
        <f>IFERROR(VLOOKUP(A2585,'Competitors Links &amp; Pricings'!A:G,7,0),"")</f>
        <v xml:space="preserve"> </v>
      </c>
      <c r="Y2585" s="81">
        <f>IFERROR(VLOOKUP(A2585,'Competitors Links &amp; Pricings'!A:L,8,0),"")</f>
        <v>48</v>
      </c>
      <c r="Z2585" s="81">
        <f>IFERROR(VLOOKUP(A2585,'Competitors Links &amp; Pricings'!A:L,9,0),"")</f>
        <v>2.5000000000000001E-2</v>
      </c>
      <c r="AA2585" s="81">
        <f>IFERROR(VLOOKUP(A2585,'Competitors Links &amp; Pricings'!A:L,10,0),"")</f>
        <v>0.68</v>
      </c>
      <c r="AB2585" s="81">
        <f>IFERROR(VLOOKUP(A2585,'Competitors Links &amp; Pricings'!A:L,11,0),"")</f>
        <v>5.5</v>
      </c>
    </row>
    <row r="2586" spans="1:28" s="83" customFormat="1" ht="12" x14ac:dyDescent="0.25">
      <c r="A2586" s="81" t="s">
        <v>7733</v>
      </c>
      <c r="B2586" s="89">
        <v>2.67</v>
      </c>
      <c r="C2586" s="89">
        <v>3.3</v>
      </c>
      <c r="D2586" s="106">
        <f t="shared" si="160"/>
        <v>0.19090909090909089</v>
      </c>
      <c r="E2586" s="90">
        <f t="shared" si="161"/>
        <v>0</v>
      </c>
      <c r="F2586" s="90">
        <f t="shared" si="162"/>
        <v>3.3</v>
      </c>
      <c r="G2586" s="82" t="s">
        <v>34</v>
      </c>
      <c r="H2586" s="81" t="s">
        <v>7734</v>
      </c>
      <c r="I2586" s="81" t="s">
        <v>7735</v>
      </c>
      <c r="J2586" s="81" t="s">
        <v>7722</v>
      </c>
      <c r="K2586" s="81"/>
      <c r="L2586" s="81"/>
      <c r="M2586" s="81"/>
      <c r="N2586" s="81"/>
      <c r="O2586" s="82"/>
      <c r="P2586" s="81"/>
      <c r="Q2586" s="81"/>
      <c r="R2586" s="81"/>
      <c r="S2586" s="81"/>
      <c r="T2586" s="81"/>
      <c r="U2586" s="81">
        <f t="shared" si="163"/>
        <v>0</v>
      </c>
      <c r="V2586" s="81">
        <f>IFERROR(VLOOKUP(A2586,'Competitors Links &amp; Pricings'!A:G,3,0),"")</f>
        <v>4.08</v>
      </c>
      <c r="W2586" s="81">
        <f>IFERROR(VLOOKUP(A2586,'Competitors Links &amp; Pricings'!A:G,5,0),"")</f>
        <v>3.3</v>
      </c>
      <c r="X2586" s="81">
        <f>IFERROR(VLOOKUP(A2586,'Competitors Links &amp; Pricings'!A:G,7,0),"")</f>
        <v>4.08</v>
      </c>
      <c r="Y2586" s="81">
        <f>IFERROR(VLOOKUP(A2586,'Competitors Links &amp; Pricings'!A:L,8,0),"")</f>
        <v>6</v>
      </c>
      <c r="Z2586" s="81">
        <f>IFERROR(VLOOKUP(A2586,'Competitors Links &amp; Pricings'!A:L,9,0),"")</f>
        <v>6</v>
      </c>
      <c r="AA2586" s="81">
        <f>IFERROR(VLOOKUP(A2586,'Competitors Links &amp; Pricings'!A:L,10,0),"")</f>
        <v>0.17</v>
      </c>
      <c r="AB2586" s="81">
        <f>IFERROR(VLOOKUP(A2586,'Competitors Links &amp; Pricings'!A:L,11,0),"")</f>
        <v>3</v>
      </c>
    </row>
    <row r="2587" spans="1:28" s="83" customFormat="1" ht="12" x14ac:dyDescent="0.25">
      <c r="A2587" s="81" t="s">
        <v>7736</v>
      </c>
      <c r="B2587" s="89">
        <v>8.81</v>
      </c>
      <c r="C2587" s="89">
        <v>12.36</v>
      </c>
      <c r="D2587" s="106">
        <f t="shared" si="160"/>
        <v>0.28721682847896435</v>
      </c>
      <c r="E2587" s="90">
        <f t="shared" si="161"/>
        <v>0</v>
      </c>
      <c r="F2587" s="90">
        <f t="shared" si="162"/>
        <v>13.44</v>
      </c>
      <c r="G2587" s="82" t="s">
        <v>34</v>
      </c>
      <c r="H2587" s="81">
        <v>4000330</v>
      </c>
      <c r="I2587" s="81" t="s">
        <v>7737</v>
      </c>
      <c r="J2587" s="81" t="s">
        <v>7722</v>
      </c>
      <c r="K2587" s="81"/>
      <c r="L2587" s="81"/>
      <c r="M2587" s="81"/>
      <c r="N2587" s="81"/>
      <c r="O2587" s="82"/>
      <c r="P2587" s="81"/>
      <c r="Q2587" s="81"/>
      <c r="R2587" s="81"/>
      <c r="S2587" s="81"/>
      <c r="T2587" s="81"/>
      <c r="U2587" s="81">
        <f t="shared" si="163"/>
        <v>0</v>
      </c>
      <c r="V2587" s="81">
        <f>IFERROR(VLOOKUP(A2587,'Competitors Links &amp; Pricings'!A:G,3,0),"")</f>
        <v>13.44</v>
      </c>
      <c r="W2587" s="81">
        <f>IFERROR(VLOOKUP(A2587,'Competitors Links &amp; Pricings'!A:G,5,0),"")</f>
        <v>13.44</v>
      </c>
      <c r="X2587" s="81">
        <f>IFERROR(VLOOKUP(A2587,'Competitors Links &amp; Pricings'!A:G,7,0),"")</f>
        <v>13.44</v>
      </c>
      <c r="Y2587" s="81">
        <f>IFERROR(VLOOKUP(A2587,'Competitors Links &amp; Pricings'!A:L,8,0),"")</f>
        <v>2</v>
      </c>
      <c r="Z2587" s="81">
        <f>IFERROR(VLOOKUP(A2587,'Competitors Links &amp; Pricings'!A:L,9,0),"")</f>
        <v>2</v>
      </c>
      <c r="AA2587" s="81">
        <f>IFERROR(VLOOKUP(A2587,'Competitors Links &amp; Pricings'!A:L,10,0),"")</f>
        <v>0.5</v>
      </c>
      <c r="AB2587" s="81">
        <f>IFERROR(VLOOKUP(A2587,'Competitors Links &amp; Pricings'!A:L,11,0),"")</f>
        <v>2</v>
      </c>
    </row>
    <row r="2588" spans="1:28" s="92" customFormat="1" ht="12" x14ac:dyDescent="0.25">
      <c r="A2588" s="91" t="s">
        <v>7738</v>
      </c>
      <c r="B2588" s="89">
        <v>2.33</v>
      </c>
      <c r="C2588" s="89">
        <v>2.88</v>
      </c>
      <c r="D2588" s="106">
        <f t="shared" si="160"/>
        <v>0.19097222222222215</v>
      </c>
      <c r="E2588" s="90">
        <f t="shared" si="161"/>
        <v>0</v>
      </c>
      <c r="F2588" s="90">
        <f t="shared" si="162"/>
        <v>3.56</v>
      </c>
      <c r="G2588" s="100" t="s">
        <v>527</v>
      </c>
      <c r="H2588" s="101">
        <v>4000091</v>
      </c>
      <c r="I2588" s="101" t="s">
        <v>7739</v>
      </c>
      <c r="J2588" s="101" t="s">
        <v>7722</v>
      </c>
      <c r="K2588" s="101"/>
      <c r="L2588" s="101"/>
      <c r="M2588" s="101"/>
      <c r="N2588" s="101"/>
      <c r="O2588" s="100"/>
      <c r="P2588" s="101"/>
      <c r="Q2588" s="101"/>
      <c r="R2588" s="101"/>
      <c r="S2588" s="101"/>
      <c r="T2588" s="101"/>
      <c r="U2588" s="81">
        <f t="shared" si="163"/>
        <v>0</v>
      </c>
      <c r="V2588" s="101">
        <f>IFERROR(VLOOKUP(A2588,'Competitors Links &amp; Pricings'!A:G,3,0),"")</f>
        <v>3.56</v>
      </c>
      <c r="W2588" s="101">
        <f>IFERROR(VLOOKUP(A2588,'Competitors Links &amp; Pricings'!A:G,5,0),"")</f>
        <v>3.56</v>
      </c>
      <c r="X2588" s="101">
        <f>IFERROR(VLOOKUP(A2588,'Competitors Links &amp; Pricings'!A:G,7,0),"")</f>
        <v>3.56</v>
      </c>
      <c r="Y2588" s="101">
        <f>IFERROR(VLOOKUP(A2588,'Competitors Links &amp; Pricings'!A:L,8,0),"")</f>
        <v>1.54</v>
      </c>
      <c r="Z2588" s="101">
        <f>IFERROR(VLOOKUP(A2588,'Competitors Links &amp; Pricings'!A:L,9,0),"")</f>
        <v>166</v>
      </c>
      <c r="AA2588" s="101">
        <f>IFERROR(VLOOKUP(A2588,'Competitors Links &amp; Pricings'!A:L,10,0),"")</f>
        <v>7</v>
      </c>
      <c r="AB2588" s="101">
        <f>IFERROR(VLOOKUP(A2588,'Competitors Links &amp; Pricings'!A:L,11,0),"")</f>
        <v>3.16</v>
      </c>
    </row>
    <row r="2589" spans="1:28" s="83" customFormat="1" ht="12" x14ac:dyDescent="0.25">
      <c r="A2589" s="81" t="s">
        <v>7740</v>
      </c>
      <c r="B2589" s="89">
        <v>2.0099999999999998</v>
      </c>
      <c r="C2589" s="89">
        <v>2.75</v>
      </c>
      <c r="D2589" s="106">
        <f t="shared" si="160"/>
        <v>0.26909090909090916</v>
      </c>
      <c r="E2589" s="90">
        <f t="shared" si="161"/>
        <v>0</v>
      </c>
      <c r="F2589" s="90">
        <f t="shared" si="162"/>
        <v>3.36</v>
      </c>
      <c r="G2589" s="82" t="s">
        <v>60</v>
      </c>
      <c r="H2589" s="81">
        <v>4000090</v>
      </c>
      <c r="I2589" s="81" t="s">
        <v>7741</v>
      </c>
      <c r="J2589" s="81" t="s">
        <v>7722</v>
      </c>
      <c r="K2589" s="81"/>
      <c r="L2589" s="81"/>
      <c r="M2589" s="81"/>
      <c r="N2589" s="81"/>
      <c r="O2589" s="82"/>
      <c r="P2589" s="81"/>
      <c r="Q2589" s="81"/>
      <c r="R2589" s="81"/>
      <c r="S2589" s="81"/>
      <c r="T2589" s="81"/>
      <c r="U2589" s="81">
        <f t="shared" si="163"/>
        <v>0</v>
      </c>
      <c r="V2589" s="81">
        <f>IFERROR(VLOOKUP(A2589,'Competitors Links &amp; Pricings'!A:G,3,0),"")</f>
        <v>3.36</v>
      </c>
      <c r="W2589" s="81">
        <f>IFERROR(VLOOKUP(A2589,'Competitors Links &amp; Pricings'!A:G,5,0),"")</f>
        <v>3.36</v>
      </c>
      <c r="X2589" s="81">
        <f>IFERROR(VLOOKUP(A2589,'Competitors Links &amp; Pricings'!A:G,7,0),"")</f>
        <v>3.36</v>
      </c>
      <c r="Y2589" s="81">
        <f>IFERROR(VLOOKUP(A2589,'Competitors Links &amp; Pricings'!A:L,8,0),"")</f>
        <v>6</v>
      </c>
      <c r="Z2589" s="81">
        <f>IFERROR(VLOOKUP(A2589,'Competitors Links &amp; Pricings'!A:L,9,0),"")</f>
        <v>6</v>
      </c>
      <c r="AA2589" s="81">
        <f>IFERROR(VLOOKUP(A2589,'Competitors Links &amp; Pricings'!A:L,10,0),"")</f>
        <v>4.1779999999999999</v>
      </c>
      <c r="AB2589" s="81">
        <f>IFERROR(VLOOKUP(A2589,'Competitors Links &amp; Pricings'!A:L,11,0),"")</f>
        <v>3</v>
      </c>
    </row>
    <row r="2590" spans="1:28" s="83" customFormat="1" ht="12" x14ac:dyDescent="0.25">
      <c r="A2590" s="81" t="s">
        <v>7742</v>
      </c>
      <c r="B2590" s="89">
        <v>32.4</v>
      </c>
      <c r="C2590" s="89">
        <v>37.83</v>
      </c>
      <c r="D2590" s="106">
        <f t="shared" si="160"/>
        <v>0.14353687549563837</v>
      </c>
      <c r="E2590" s="90">
        <f t="shared" si="161"/>
        <v>0</v>
      </c>
      <c r="F2590" s="90">
        <f t="shared" si="162"/>
        <v>41.12</v>
      </c>
      <c r="G2590" s="82" t="s">
        <v>34</v>
      </c>
      <c r="H2590" s="81" t="s">
        <v>7743</v>
      </c>
      <c r="I2590" s="81" t="s">
        <v>7744</v>
      </c>
      <c r="J2590" s="81" t="s">
        <v>169</v>
      </c>
      <c r="K2590" s="81"/>
      <c r="L2590" s="81"/>
      <c r="M2590" s="81"/>
      <c r="N2590" s="81"/>
      <c r="O2590" s="82"/>
      <c r="P2590" s="81"/>
      <c r="Q2590" s="81"/>
      <c r="R2590" s="81"/>
      <c r="S2590" s="81"/>
      <c r="T2590" s="81"/>
      <c r="U2590" s="81">
        <f t="shared" si="163"/>
        <v>0</v>
      </c>
      <c r="V2590" s="81">
        <f>IFERROR(VLOOKUP(A2590,'Competitors Links &amp; Pricings'!A:G,3,0),"")</f>
        <v>58.25</v>
      </c>
      <c r="W2590" s="81">
        <f>IFERROR(VLOOKUP(A2590,'Competitors Links &amp; Pricings'!A:G,5,0),"")</f>
        <v>51</v>
      </c>
      <c r="X2590" s="81">
        <f>IFERROR(VLOOKUP(A2590,'Competitors Links &amp; Pricings'!A:G,7,0),"")</f>
        <v>41.12</v>
      </c>
      <c r="Y2590" s="81">
        <f>IFERROR(VLOOKUP(A2590,'Competitors Links &amp; Pricings'!A:L,8,0),"")</f>
        <v>50</v>
      </c>
      <c r="Z2590" s="81">
        <f>IFERROR(VLOOKUP(A2590,'Competitors Links &amp; Pricings'!A:L,9,0),"")</f>
        <v>29</v>
      </c>
      <c r="AA2590" s="81">
        <f>IFERROR(VLOOKUP(A2590,'Competitors Links &amp; Pricings'!A:L,10,0),"")</f>
        <v>5</v>
      </c>
      <c r="AB2590" s="81">
        <f>IFERROR(VLOOKUP(A2590,'Competitors Links &amp; Pricings'!A:L,11,0),"")</f>
        <v>18</v>
      </c>
    </row>
    <row r="2591" spans="1:28" s="83" customFormat="1" ht="12" x14ac:dyDescent="0.25">
      <c r="A2591" s="81" t="s">
        <v>7745</v>
      </c>
      <c r="B2591" s="89">
        <v>2.5299999999999998</v>
      </c>
      <c r="C2591" s="89">
        <v>3.2</v>
      </c>
      <c r="D2591" s="106">
        <f t="shared" si="160"/>
        <v>0.20937500000000012</v>
      </c>
      <c r="E2591" s="90">
        <f t="shared" si="161"/>
        <v>0</v>
      </c>
      <c r="F2591" s="90">
        <f t="shared" si="162"/>
        <v>3.9</v>
      </c>
      <c r="G2591" s="82" t="s">
        <v>60</v>
      </c>
      <c r="H2591" s="81" t="s">
        <v>7746</v>
      </c>
      <c r="I2591" s="81" t="s">
        <v>7747</v>
      </c>
      <c r="J2591" s="81" t="s">
        <v>7722</v>
      </c>
      <c r="K2591" s="81"/>
      <c r="L2591" s="81"/>
      <c r="M2591" s="81"/>
      <c r="N2591" s="81"/>
      <c r="O2591" s="82"/>
      <c r="P2591" s="81"/>
      <c r="Q2591" s="81"/>
      <c r="R2591" s="81"/>
      <c r="S2591" s="81"/>
      <c r="T2591" s="81"/>
      <c r="U2591" s="81">
        <f t="shared" si="163"/>
        <v>0</v>
      </c>
      <c r="V2591" s="81">
        <f>IFERROR(VLOOKUP(A2591,'Competitors Links &amp; Pricings'!A:G,3,0),"")</f>
        <v>3.9</v>
      </c>
      <c r="W2591" s="81">
        <f>IFERROR(VLOOKUP(A2591,'Competitors Links &amp; Pricings'!A:G,5,0),"")</f>
        <v>3.9</v>
      </c>
      <c r="X2591" s="81">
        <f>IFERROR(VLOOKUP(A2591,'Competitors Links &amp; Pricings'!A:G,7,0),"")</f>
        <v>3.9</v>
      </c>
      <c r="Y2591" s="81">
        <f>IFERROR(VLOOKUP(A2591,'Competitors Links &amp; Pricings'!A:L,8,0),"")</f>
        <v>6</v>
      </c>
      <c r="Z2591" s="81">
        <f>IFERROR(VLOOKUP(A2591,'Competitors Links &amp; Pricings'!A:L,9,0),"")</f>
        <v>6</v>
      </c>
      <c r="AA2591" s="81">
        <f>IFERROR(VLOOKUP(A2591,'Competitors Links &amp; Pricings'!A:L,10,0),"")</f>
        <v>0.17</v>
      </c>
      <c r="AB2591" s="81">
        <f>IFERROR(VLOOKUP(A2591,'Competitors Links &amp; Pricings'!A:L,11,0),"")</f>
        <v>3</v>
      </c>
    </row>
    <row r="2592" spans="1:28" s="83" customFormat="1" ht="12" x14ac:dyDescent="0.25">
      <c r="A2592" s="81" t="s">
        <v>7748</v>
      </c>
      <c r="B2592" s="89">
        <v>53.57</v>
      </c>
      <c r="C2592" s="89">
        <v>70.5</v>
      </c>
      <c r="D2592" s="106">
        <f t="shared" si="160"/>
        <v>0.24014184397163121</v>
      </c>
      <c r="E2592" s="90">
        <f t="shared" si="161"/>
        <v>0</v>
      </c>
      <c r="F2592" s="90">
        <f t="shared" si="162"/>
        <v>81.72</v>
      </c>
      <c r="G2592" s="82" t="s">
        <v>34</v>
      </c>
      <c r="H2592" s="81">
        <v>4000705</v>
      </c>
      <c r="I2592" s="81" t="s">
        <v>7749</v>
      </c>
      <c r="J2592" s="81" t="s">
        <v>7722</v>
      </c>
      <c r="K2592" s="81"/>
      <c r="L2592" s="81"/>
      <c r="M2592" s="81"/>
      <c r="N2592" s="81"/>
      <c r="O2592" s="82"/>
      <c r="P2592" s="81"/>
      <c r="Q2592" s="81"/>
      <c r="R2592" s="81"/>
      <c r="S2592" s="81"/>
      <c r="T2592" s="81"/>
      <c r="U2592" s="81">
        <f t="shared" si="163"/>
        <v>0</v>
      </c>
      <c r="V2592" s="81">
        <f>IFERROR(VLOOKUP(A2592,'Competitors Links &amp; Pricings'!A:G,3,0),"")</f>
        <v>81.72</v>
      </c>
      <c r="W2592" s="81">
        <f>IFERROR(VLOOKUP(A2592,'Competitors Links &amp; Pricings'!A:G,5,0),"")</f>
        <v>81.72</v>
      </c>
      <c r="X2592" s="81">
        <f>IFERROR(VLOOKUP(A2592,'Competitors Links &amp; Pricings'!A:G,7,0),"")</f>
        <v>81.72</v>
      </c>
      <c r="Y2592" s="81">
        <f>IFERROR(VLOOKUP(A2592,'Competitors Links &amp; Pricings'!A:L,8,0),"")</f>
        <v>4.8</v>
      </c>
      <c r="Z2592" s="81">
        <f>IFERROR(VLOOKUP(A2592,'Competitors Links &amp; Pricings'!A:L,9,0),"")</f>
        <v>166</v>
      </c>
      <c r="AA2592" s="81">
        <f>IFERROR(VLOOKUP(A2592,'Competitors Links &amp; Pricings'!A:L,10,0),"")</f>
        <v>12.8</v>
      </c>
      <c r="AB2592" s="81">
        <f>IFERROR(VLOOKUP(A2592,'Competitors Links &amp; Pricings'!A:L,11,0),"")</f>
        <v>0.6</v>
      </c>
    </row>
    <row r="2593" spans="1:28" s="83" customFormat="1" ht="12" x14ac:dyDescent="0.25">
      <c r="A2593" s="81" t="s">
        <v>7750</v>
      </c>
      <c r="B2593" s="89">
        <v>0.36</v>
      </c>
      <c r="C2593" s="89">
        <v>0.45</v>
      </c>
      <c r="D2593" s="106">
        <f t="shared" si="160"/>
        <v>0.20000000000000004</v>
      </c>
      <c r="E2593" s="90">
        <f t="shared" si="161"/>
        <v>0</v>
      </c>
      <c r="F2593" s="90">
        <f t="shared" si="162"/>
        <v>0</v>
      </c>
      <c r="G2593" s="82" t="s">
        <v>34</v>
      </c>
      <c r="H2593" s="81">
        <v>4000433</v>
      </c>
      <c r="I2593" s="81" t="s">
        <v>7751</v>
      </c>
      <c r="J2593" s="81" t="s">
        <v>7722</v>
      </c>
      <c r="K2593" s="81"/>
      <c r="L2593" s="81"/>
      <c r="M2593" s="81"/>
      <c r="N2593" s="81"/>
      <c r="O2593" s="82"/>
      <c r="P2593" s="81"/>
      <c r="Q2593" s="81"/>
      <c r="R2593" s="81"/>
      <c r="S2593" s="81"/>
      <c r="T2593" s="81"/>
      <c r="U2593" s="81">
        <f t="shared" si="163"/>
        <v>0</v>
      </c>
      <c r="V2593" s="81" t="str">
        <f>IFERROR(VLOOKUP(A2593,'Competitors Links &amp; Pricings'!A:G,3,0),"")</f>
        <v xml:space="preserve"> </v>
      </c>
      <c r="W2593" s="81" t="str">
        <f>IFERROR(VLOOKUP(A2593,'Competitors Links &amp; Pricings'!A:G,5,0),"")</f>
        <v xml:space="preserve"> </v>
      </c>
      <c r="X2593" s="81" t="str">
        <f>IFERROR(VLOOKUP(A2593,'Competitors Links &amp; Pricings'!A:G,7,0),"")</f>
        <v xml:space="preserve"> </v>
      </c>
      <c r="Y2593" s="81">
        <f>IFERROR(VLOOKUP(A2593,'Competitors Links &amp; Pricings'!A:L,8,0),"")</f>
        <v>2.2999999999999998</v>
      </c>
      <c r="Z2593" s="81">
        <f>IFERROR(VLOOKUP(A2593,'Competitors Links &amp; Pricings'!A:L,9,0),"")</f>
        <v>2.2999999999999998</v>
      </c>
      <c r="AA2593" s="81">
        <f>IFERROR(VLOOKUP(A2593,'Competitors Links &amp; Pricings'!A:L,10,0),"")</f>
        <v>0.7</v>
      </c>
      <c r="AB2593" s="81">
        <f>IFERROR(VLOOKUP(A2593,'Competitors Links &amp; Pricings'!A:L,11,0),"")</f>
        <v>1.25</v>
      </c>
    </row>
    <row r="2594" spans="1:28" s="83" customFormat="1" ht="12" x14ac:dyDescent="0.25">
      <c r="A2594" s="81" t="s">
        <v>7752</v>
      </c>
      <c r="B2594" s="89">
        <v>4.8600000000000003</v>
      </c>
      <c r="C2594" s="89">
        <v>6.89</v>
      </c>
      <c r="D2594" s="106">
        <f t="shared" si="160"/>
        <v>0.29462989840348325</v>
      </c>
      <c r="E2594" s="90">
        <f t="shared" si="161"/>
        <v>0</v>
      </c>
      <c r="F2594" s="90">
        <f t="shared" si="162"/>
        <v>7.49</v>
      </c>
      <c r="G2594" s="82" t="s">
        <v>34</v>
      </c>
      <c r="H2594" s="81">
        <v>4000386</v>
      </c>
      <c r="I2594" s="81" t="s">
        <v>7753</v>
      </c>
      <c r="J2594" s="81" t="s">
        <v>7722</v>
      </c>
      <c r="K2594" s="81"/>
      <c r="L2594" s="81"/>
      <c r="M2594" s="81"/>
      <c r="N2594" s="81"/>
      <c r="O2594" s="82"/>
      <c r="P2594" s="81"/>
      <c r="Q2594" s="81"/>
      <c r="R2594" s="81"/>
      <c r="S2594" s="81"/>
      <c r="T2594" s="81"/>
      <c r="U2594" s="81">
        <f t="shared" si="163"/>
        <v>0</v>
      </c>
      <c r="V2594" s="81">
        <f>IFERROR(VLOOKUP(A2594,'Competitors Links &amp; Pricings'!A:G,3,0),"")</f>
        <v>7.49</v>
      </c>
      <c r="W2594" s="81">
        <f>IFERROR(VLOOKUP(A2594,'Competitors Links &amp; Pricings'!A:G,5,0),"")</f>
        <v>7.49</v>
      </c>
      <c r="X2594" s="81">
        <f>IFERROR(VLOOKUP(A2594,'Competitors Links &amp; Pricings'!A:G,7,0),"")</f>
        <v>7.49</v>
      </c>
      <c r="Y2594" s="81">
        <f>IFERROR(VLOOKUP(A2594,'Competitors Links &amp; Pricings'!A:L,8,0),"")</f>
        <v>2.5</v>
      </c>
      <c r="Z2594" s="81">
        <f>IFERROR(VLOOKUP(A2594,'Competitors Links &amp; Pricings'!A:L,9,0),"")</f>
        <v>2.5</v>
      </c>
      <c r="AA2594" s="81">
        <f>IFERROR(VLOOKUP(A2594,'Competitors Links &amp; Pricings'!A:L,10,0),"")</f>
        <v>0.8</v>
      </c>
      <c r="AB2594" s="81">
        <f>IFERROR(VLOOKUP(A2594,'Competitors Links &amp; Pricings'!A:L,11,0),"")</f>
        <v>1.5</v>
      </c>
    </row>
    <row r="2595" spans="1:28" s="83" customFormat="1" ht="12" x14ac:dyDescent="0.25">
      <c r="A2595" s="81" t="s">
        <v>7754</v>
      </c>
      <c r="B2595" s="89">
        <v>3.55</v>
      </c>
      <c r="C2595" s="89">
        <v>5.01</v>
      </c>
      <c r="D2595" s="106">
        <f t="shared" si="160"/>
        <v>0.29141716566866266</v>
      </c>
      <c r="E2595" s="90">
        <f t="shared" si="161"/>
        <v>0</v>
      </c>
      <c r="F2595" s="90">
        <f t="shared" si="162"/>
        <v>5.45</v>
      </c>
      <c r="G2595" s="82" t="s">
        <v>34</v>
      </c>
      <c r="H2595" s="81">
        <v>4000385</v>
      </c>
      <c r="I2595" s="81" t="s">
        <v>7755</v>
      </c>
      <c r="J2595" s="81" t="s">
        <v>7722</v>
      </c>
      <c r="K2595" s="81"/>
      <c r="L2595" s="81"/>
      <c r="M2595" s="81"/>
      <c r="N2595" s="81"/>
      <c r="O2595" s="82"/>
      <c r="P2595" s="81"/>
      <c r="Q2595" s="81"/>
      <c r="R2595" s="81"/>
      <c r="S2595" s="81"/>
      <c r="T2595" s="81"/>
      <c r="U2595" s="81">
        <f t="shared" si="163"/>
        <v>0</v>
      </c>
      <c r="V2595" s="81">
        <f>IFERROR(VLOOKUP(A2595,'Competitors Links &amp; Pricings'!A:G,3,0),"")</f>
        <v>5.45</v>
      </c>
      <c r="W2595" s="81">
        <f>IFERROR(VLOOKUP(A2595,'Competitors Links &amp; Pricings'!A:G,5,0),"")</f>
        <v>5.45</v>
      </c>
      <c r="X2595" s="81">
        <f>IFERROR(VLOOKUP(A2595,'Competitors Links &amp; Pricings'!A:G,7,0),"")</f>
        <v>5.45</v>
      </c>
      <c r="Y2595" s="81">
        <f>IFERROR(VLOOKUP(A2595,'Competitors Links &amp; Pricings'!A:L,8,0),"")</f>
        <v>1.5</v>
      </c>
      <c r="Z2595" s="81">
        <f>IFERROR(VLOOKUP(A2595,'Competitors Links &amp; Pricings'!A:L,9,0),"")</f>
        <v>16.5</v>
      </c>
      <c r="AA2595" s="81">
        <f>IFERROR(VLOOKUP(A2595,'Competitors Links &amp; Pricings'!A:L,10,0),"")</f>
        <v>0.75</v>
      </c>
      <c r="AB2595" s="81">
        <f>IFERROR(VLOOKUP(A2595,'Competitors Links &amp; Pricings'!A:L,11,0),"")</f>
        <v>1.5</v>
      </c>
    </row>
    <row r="2596" spans="1:28" s="83" customFormat="1" ht="12" x14ac:dyDescent="0.25">
      <c r="A2596" s="81" t="s">
        <v>7756</v>
      </c>
      <c r="B2596" s="89">
        <v>29.16</v>
      </c>
      <c r="C2596" s="89">
        <v>33</v>
      </c>
      <c r="D2596" s="106">
        <f t="shared" si="160"/>
        <v>0.11636363636363636</v>
      </c>
      <c r="E2596" s="90">
        <f t="shared" si="161"/>
        <v>0</v>
      </c>
      <c r="F2596" s="90">
        <f t="shared" si="162"/>
        <v>36</v>
      </c>
      <c r="G2596" s="82" t="s">
        <v>60</v>
      </c>
      <c r="H2596" s="81">
        <v>4000663</v>
      </c>
      <c r="I2596" s="81" t="s">
        <v>7757</v>
      </c>
      <c r="J2596" s="81" t="s">
        <v>7722</v>
      </c>
      <c r="K2596" s="81"/>
      <c r="L2596" s="81"/>
      <c r="M2596" s="81"/>
      <c r="N2596" s="81"/>
      <c r="O2596" s="82"/>
      <c r="P2596" s="81"/>
      <c r="Q2596" s="81"/>
      <c r="R2596" s="81"/>
      <c r="S2596" s="81"/>
      <c r="T2596" s="81"/>
      <c r="U2596" s="81">
        <f t="shared" si="163"/>
        <v>0</v>
      </c>
      <c r="V2596" s="81">
        <f>IFERROR(VLOOKUP(A2596,'Competitors Links &amp; Pricings'!A:G,3,0),"")</f>
        <v>36</v>
      </c>
      <c r="W2596" s="81">
        <f>IFERROR(VLOOKUP(A2596,'Competitors Links &amp; Pricings'!A:G,5,0),"")</f>
        <v>64.67</v>
      </c>
      <c r="X2596" s="81">
        <f>IFERROR(VLOOKUP(A2596,'Competitors Links &amp; Pricings'!A:G,7,0),"")</f>
        <v>64.67</v>
      </c>
      <c r="Y2596" s="81">
        <f>IFERROR(VLOOKUP(A2596,'Competitors Links &amp; Pricings'!A:L,8,0),"")</f>
        <v>1.9</v>
      </c>
      <c r="Z2596" s="81">
        <f>IFERROR(VLOOKUP(A2596,'Competitors Links &amp; Pricings'!A:L,9,0),"")</f>
        <v>166</v>
      </c>
      <c r="AA2596" s="81">
        <f>IFERROR(VLOOKUP(A2596,'Competitors Links &amp; Pricings'!A:L,10,0),"")</f>
        <v>5.2</v>
      </c>
      <c r="AB2596" s="81">
        <f>IFERROR(VLOOKUP(A2596,'Competitors Links &amp; Pricings'!A:L,11,0),"")</f>
        <v>2.25</v>
      </c>
    </row>
    <row r="2597" spans="1:28" s="83" customFormat="1" ht="12" x14ac:dyDescent="0.25">
      <c r="A2597" s="81" t="s">
        <v>7758</v>
      </c>
      <c r="B2597" s="89">
        <v>2.64</v>
      </c>
      <c r="C2597" s="89">
        <v>3.47</v>
      </c>
      <c r="D2597" s="106">
        <f t="shared" si="160"/>
        <v>0.23919308357348704</v>
      </c>
      <c r="E2597" s="90">
        <f t="shared" si="161"/>
        <v>0</v>
      </c>
      <c r="F2597" s="90">
        <f t="shared" si="162"/>
        <v>3.3</v>
      </c>
      <c r="G2597" s="82" t="s">
        <v>34</v>
      </c>
      <c r="H2597" s="81">
        <v>4006042</v>
      </c>
      <c r="I2597" s="81" t="s">
        <v>7759</v>
      </c>
      <c r="J2597" s="81" t="s">
        <v>7722</v>
      </c>
      <c r="K2597" s="81"/>
      <c r="L2597" s="81"/>
      <c r="M2597" s="81"/>
      <c r="N2597" s="81"/>
      <c r="O2597" s="82"/>
      <c r="P2597" s="81"/>
      <c r="Q2597" s="81"/>
      <c r="R2597" s="81"/>
      <c r="S2597" s="81"/>
      <c r="T2597" s="81"/>
      <c r="U2597" s="81">
        <f t="shared" si="163"/>
        <v>0</v>
      </c>
      <c r="V2597" s="81">
        <f>IFERROR(VLOOKUP(A2597,'Competitors Links &amp; Pricings'!A:G,3,0),"")</f>
        <v>3.3</v>
      </c>
      <c r="W2597" s="81">
        <f>IFERROR(VLOOKUP(A2597,'Competitors Links &amp; Pricings'!A:G,5,0),"")</f>
        <v>4</v>
      </c>
      <c r="X2597" s="81" t="str">
        <f>IFERROR(VLOOKUP(A2597,'Competitors Links &amp; Pricings'!A:G,7,0),"")</f>
        <v xml:space="preserve"> </v>
      </c>
      <c r="Y2597" s="81">
        <f>IFERROR(VLOOKUP(A2597,'Competitors Links &amp; Pricings'!A:L,8,0),"")</f>
        <v>2.25</v>
      </c>
      <c r="Z2597" s="81">
        <f>IFERROR(VLOOKUP(A2597,'Competitors Links &amp; Pricings'!A:L,9,0),"")</f>
        <v>5.5</v>
      </c>
      <c r="AA2597" s="81">
        <f>IFERROR(VLOOKUP(A2597,'Competitors Links &amp; Pricings'!A:L,10,0),"")</f>
        <v>0.35</v>
      </c>
      <c r="AB2597" s="81">
        <f>IFERROR(VLOOKUP(A2597,'Competitors Links &amp; Pricings'!A:L,11,0),"")</f>
        <v>7.5</v>
      </c>
    </row>
    <row r="2598" spans="1:28" s="83" customFormat="1" ht="12" x14ac:dyDescent="0.25">
      <c r="A2598" s="81" t="s">
        <v>7760</v>
      </c>
      <c r="B2598" s="89">
        <v>26.26</v>
      </c>
      <c r="C2598" s="89">
        <v>37.14</v>
      </c>
      <c r="D2598" s="106">
        <f t="shared" si="160"/>
        <v>0.2929456112008616</v>
      </c>
      <c r="E2598" s="90">
        <f t="shared" si="161"/>
        <v>0</v>
      </c>
      <c r="F2598" s="90">
        <f t="shared" si="162"/>
        <v>40.369999999999997</v>
      </c>
      <c r="G2598" s="82" t="s">
        <v>34</v>
      </c>
      <c r="H2598" s="81">
        <v>4000019</v>
      </c>
      <c r="I2598" s="81" t="s">
        <v>7761</v>
      </c>
      <c r="J2598" s="81" t="s">
        <v>7722</v>
      </c>
      <c r="K2598" s="81"/>
      <c r="L2598" s="81"/>
      <c r="M2598" s="81"/>
      <c r="N2598" s="81"/>
      <c r="O2598" s="82"/>
      <c r="P2598" s="81"/>
      <c r="Q2598" s="81"/>
      <c r="R2598" s="81"/>
      <c r="S2598" s="81"/>
      <c r="T2598" s="81"/>
      <c r="U2598" s="81">
        <f t="shared" si="163"/>
        <v>0</v>
      </c>
      <c r="V2598" s="81">
        <f>IFERROR(VLOOKUP(A2598,'Competitors Links &amp; Pricings'!A:G,3,0),"")</f>
        <v>40.369999999999997</v>
      </c>
      <c r="W2598" s="81">
        <f>IFERROR(VLOOKUP(A2598,'Competitors Links &amp; Pricings'!A:G,5,0),"")</f>
        <v>40.369999999999997</v>
      </c>
      <c r="X2598" s="81">
        <f>IFERROR(VLOOKUP(A2598,'Competitors Links &amp; Pricings'!A:G,7,0),"")</f>
        <v>40.369999999999997</v>
      </c>
      <c r="Y2598" s="81">
        <f>IFERROR(VLOOKUP(A2598,'Competitors Links &amp; Pricings'!A:L,8,0),"")</f>
        <v>1.54</v>
      </c>
      <c r="Z2598" s="81">
        <f>IFERROR(VLOOKUP(A2598,'Competitors Links &amp; Pricings'!A:L,9,0),"")</f>
        <v>166</v>
      </c>
      <c r="AA2598" s="81">
        <f>IFERROR(VLOOKUP(A2598,'Competitors Links &amp; Pricings'!A:L,10,0),"")</f>
        <v>7</v>
      </c>
      <c r="AB2598" s="81">
        <f>IFERROR(VLOOKUP(A2598,'Competitors Links &amp; Pricings'!A:L,11,0),"")</f>
        <v>3.16</v>
      </c>
    </row>
    <row r="2599" spans="1:28" s="83" customFormat="1" ht="12" x14ac:dyDescent="0.25">
      <c r="A2599" s="81" t="s">
        <v>7762</v>
      </c>
      <c r="B2599" s="89">
        <v>0.12</v>
      </c>
      <c r="C2599" s="89">
        <v>0.16</v>
      </c>
      <c r="D2599" s="106">
        <f t="shared" si="160"/>
        <v>0.25000000000000006</v>
      </c>
      <c r="E2599" s="90">
        <f t="shared" si="161"/>
        <v>0</v>
      </c>
      <c r="F2599" s="90">
        <f t="shared" si="162"/>
        <v>0.2</v>
      </c>
      <c r="G2599" s="82" t="s">
        <v>34</v>
      </c>
      <c r="H2599" s="81" t="s">
        <v>7763</v>
      </c>
      <c r="I2599" s="81" t="s">
        <v>7764</v>
      </c>
      <c r="J2599" s="81" t="s">
        <v>169</v>
      </c>
      <c r="K2599" s="81"/>
      <c r="L2599" s="81"/>
      <c r="M2599" s="81"/>
      <c r="N2599" s="81"/>
      <c r="O2599" s="82"/>
      <c r="P2599" s="81"/>
      <c r="Q2599" s="81"/>
      <c r="R2599" s="81"/>
      <c r="S2599" s="81"/>
      <c r="T2599" s="81"/>
      <c r="U2599" s="81">
        <f t="shared" si="163"/>
        <v>0</v>
      </c>
      <c r="V2599" s="81">
        <f>IFERROR(VLOOKUP(A2599,'Competitors Links &amp; Pricings'!A:G,3,0),"")</f>
        <v>0.2</v>
      </c>
      <c r="W2599" s="81">
        <f>IFERROR(VLOOKUP(A2599,'Competitors Links &amp; Pricings'!A:G,5,0),"")</f>
        <v>0.35</v>
      </c>
      <c r="X2599" s="81">
        <f>IFERROR(VLOOKUP(A2599,'Competitors Links &amp; Pricings'!A:G,7,0),"")</f>
        <v>0.32</v>
      </c>
      <c r="Y2599" s="81">
        <f>IFERROR(VLOOKUP(A2599,'Competitors Links &amp; Pricings'!A:L,8,0),"")</f>
        <v>1</v>
      </c>
      <c r="Z2599" s="81">
        <f>IFERROR(VLOOKUP(A2599,'Competitors Links &amp; Pricings'!A:L,9,0),"")</f>
        <v>1</v>
      </c>
      <c r="AA2599" s="81">
        <f>IFERROR(VLOOKUP(A2599,'Competitors Links &amp; Pricings'!A:L,10,0),"")</f>
        <v>0.05</v>
      </c>
      <c r="AB2599" s="81">
        <f>IFERROR(VLOOKUP(A2599,'Competitors Links &amp; Pricings'!A:L,11,0),"")</f>
        <v>1</v>
      </c>
    </row>
    <row r="2600" spans="1:28" s="83" customFormat="1" ht="12" x14ac:dyDescent="0.25">
      <c r="A2600" s="81" t="s">
        <v>7765</v>
      </c>
      <c r="B2600" s="89">
        <v>35.58</v>
      </c>
      <c r="C2600" s="89">
        <v>46.92</v>
      </c>
      <c r="D2600" s="106">
        <f t="shared" si="160"/>
        <v>0.24168797953964199</v>
      </c>
      <c r="E2600" s="90">
        <f t="shared" si="161"/>
        <v>0</v>
      </c>
      <c r="F2600" s="90">
        <f t="shared" si="162"/>
        <v>51</v>
      </c>
      <c r="G2600" s="82" t="s">
        <v>34</v>
      </c>
      <c r="H2600" s="81" t="s">
        <v>7766</v>
      </c>
      <c r="I2600" s="81" t="s">
        <v>7767</v>
      </c>
      <c r="J2600" s="81" t="s">
        <v>169</v>
      </c>
      <c r="K2600" s="81"/>
      <c r="L2600" s="81"/>
      <c r="M2600" s="81"/>
      <c r="N2600" s="81"/>
      <c r="O2600" s="82"/>
      <c r="P2600" s="81"/>
      <c r="Q2600" s="81"/>
      <c r="R2600" s="81"/>
      <c r="S2600" s="81"/>
      <c r="T2600" s="81"/>
      <c r="U2600" s="81">
        <f t="shared" si="163"/>
        <v>0</v>
      </c>
      <c r="V2600" s="81">
        <f>IFERROR(VLOOKUP(A2600,'Competitors Links &amp; Pricings'!A:G,3,0),"")</f>
        <v>52.35</v>
      </c>
      <c r="W2600" s="81">
        <f>IFERROR(VLOOKUP(A2600,'Competitors Links &amp; Pricings'!A:G,5,0),"")</f>
        <v>57.97</v>
      </c>
      <c r="X2600" s="81">
        <f>IFERROR(VLOOKUP(A2600,'Competitors Links &amp; Pricings'!A:G,7,0),"")</f>
        <v>51</v>
      </c>
      <c r="Y2600" s="81">
        <f>IFERROR(VLOOKUP(A2600,'Competitors Links &amp; Pricings'!A:L,8,0),"")</f>
        <v>18</v>
      </c>
      <c r="Z2600" s="81">
        <f>IFERROR(VLOOKUP(A2600,'Competitors Links &amp; Pricings'!A:L,9,0),"")</f>
        <v>16</v>
      </c>
      <c r="AA2600" s="81">
        <f>IFERROR(VLOOKUP(A2600,'Competitors Links &amp; Pricings'!A:L,10,0),"")</f>
        <v>4.72</v>
      </c>
      <c r="AB2600" s="81">
        <f>IFERROR(VLOOKUP(A2600,'Competitors Links &amp; Pricings'!A:L,11,0),"")</f>
        <v>2</v>
      </c>
    </row>
    <row r="2601" spans="1:28" s="83" customFormat="1" ht="12" x14ac:dyDescent="0.25">
      <c r="A2601" s="81" t="s">
        <v>7768</v>
      </c>
      <c r="B2601" s="89">
        <v>0.98</v>
      </c>
      <c r="C2601" s="89">
        <v>1.62</v>
      </c>
      <c r="D2601" s="106">
        <f t="shared" si="160"/>
        <v>0.39506172839506176</v>
      </c>
      <c r="E2601" s="90">
        <f t="shared" si="161"/>
        <v>0</v>
      </c>
      <c r="F2601" s="90">
        <f t="shared" si="162"/>
        <v>1.76</v>
      </c>
      <c r="G2601" s="82" t="s">
        <v>34</v>
      </c>
      <c r="H2601" s="81" t="s">
        <v>7769</v>
      </c>
      <c r="I2601" s="81" t="s">
        <v>7770</v>
      </c>
      <c r="J2601" s="81" t="s">
        <v>7722</v>
      </c>
      <c r="K2601" s="81"/>
      <c r="L2601" s="81"/>
      <c r="M2601" s="81"/>
      <c r="N2601" s="81"/>
      <c r="O2601" s="82"/>
      <c r="P2601" s="81"/>
      <c r="Q2601" s="81"/>
      <c r="R2601" s="81"/>
      <c r="S2601" s="81"/>
      <c r="T2601" s="81"/>
      <c r="U2601" s="81">
        <f t="shared" si="163"/>
        <v>0</v>
      </c>
      <c r="V2601" s="81">
        <f>IFERROR(VLOOKUP(A2601,'Competitors Links &amp; Pricings'!A:G,3,0),"")</f>
        <v>1.76</v>
      </c>
      <c r="W2601" s="81">
        <f>IFERROR(VLOOKUP(A2601,'Competitors Links &amp; Pricings'!A:G,5,0),"")</f>
        <v>1.76</v>
      </c>
      <c r="X2601" s="81">
        <f>IFERROR(VLOOKUP(A2601,'Competitors Links &amp; Pricings'!A:G,7,0),"")</f>
        <v>1.76</v>
      </c>
      <c r="Y2601" s="81">
        <f>IFERROR(VLOOKUP(A2601,'Competitors Links &amp; Pricings'!A:L,8,0),"")</f>
        <v>6</v>
      </c>
      <c r="Z2601" s="81">
        <f>IFERROR(VLOOKUP(A2601,'Competitors Links &amp; Pricings'!A:L,9,0),"")</f>
        <v>6</v>
      </c>
      <c r="AA2601" s="81">
        <f>IFERROR(VLOOKUP(A2601,'Competitors Links &amp; Pricings'!A:L,10,0),"")</f>
        <v>0.2</v>
      </c>
      <c r="AB2601" s="81">
        <f>IFERROR(VLOOKUP(A2601,'Competitors Links &amp; Pricings'!A:L,11,0),"")</f>
        <v>6</v>
      </c>
    </row>
    <row r="2602" spans="1:28" s="83" customFormat="1" ht="12" x14ac:dyDescent="0.25">
      <c r="A2602" s="81" t="s">
        <v>7771</v>
      </c>
      <c r="B2602" s="89">
        <v>3.75</v>
      </c>
      <c r="C2602" s="89">
        <v>5.15</v>
      </c>
      <c r="D2602" s="106">
        <f t="shared" si="160"/>
        <v>0.2718446601941748</v>
      </c>
      <c r="E2602" s="90">
        <f t="shared" si="161"/>
        <v>0</v>
      </c>
      <c r="F2602" s="90">
        <f t="shared" si="162"/>
        <v>5.6</v>
      </c>
      <c r="G2602" s="82" t="s">
        <v>34</v>
      </c>
      <c r="H2602" s="81" t="s">
        <v>7772</v>
      </c>
      <c r="I2602" s="81" t="s">
        <v>7773</v>
      </c>
      <c r="J2602" s="81" t="s">
        <v>7722</v>
      </c>
      <c r="K2602" s="81"/>
      <c r="L2602" s="81"/>
      <c r="M2602" s="81"/>
      <c r="N2602" s="81"/>
      <c r="O2602" s="82"/>
      <c r="P2602" s="81"/>
      <c r="Q2602" s="81"/>
      <c r="R2602" s="81"/>
      <c r="S2602" s="81"/>
      <c r="T2602" s="81"/>
      <c r="U2602" s="81">
        <f t="shared" si="163"/>
        <v>0</v>
      </c>
      <c r="V2602" s="81">
        <f>IFERROR(VLOOKUP(A2602,'Competitors Links &amp; Pricings'!A:G,3,0),"")</f>
        <v>5.6</v>
      </c>
      <c r="W2602" s="81">
        <f>IFERROR(VLOOKUP(A2602,'Competitors Links &amp; Pricings'!A:G,5,0),"")</f>
        <v>5.76</v>
      </c>
      <c r="X2602" s="81">
        <f>IFERROR(VLOOKUP(A2602,'Competitors Links &amp; Pricings'!A:G,7,0),"")</f>
        <v>5.76</v>
      </c>
      <c r="Y2602" s="81">
        <f>IFERROR(VLOOKUP(A2602,'Competitors Links &amp; Pricings'!A:L,8,0),"")</f>
        <v>7</v>
      </c>
      <c r="Z2602" s="81">
        <f>IFERROR(VLOOKUP(A2602,'Competitors Links &amp; Pricings'!A:L,9,0),"")</f>
        <v>7</v>
      </c>
      <c r="AA2602" s="81">
        <f>IFERROR(VLOOKUP(A2602,'Competitors Links &amp; Pricings'!A:L,10,0),"")</f>
        <v>0.19</v>
      </c>
      <c r="AB2602" s="81">
        <f>IFERROR(VLOOKUP(A2602,'Competitors Links &amp; Pricings'!A:L,11,0),"")</f>
        <v>6</v>
      </c>
    </row>
    <row r="2603" spans="1:28" s="83" customFormat="1" ht="12" x14ac:dyDescent="0.25">
      <c r="A2603" s="81" t="s">
        <v>7774</v>
      </c>
      <c r="B2603" s="89">
        <v>3.81</v>
      </c>
      <c r="C2603" s="89">
        <v>5.4</v>
      </c>
      <c r="D2603" s="106">
        <f t="shared" si="160"/>
        <v>0.29444444444444451</v>
      </c>
      <c r="E2603" s="90">
        <f t="shared" si="161"/>
        <v>0</v>
      </c>
      <c r="F2603" s="90">
        <f t="shared" si="162"/>
        <v>5.87</v>
      </c>
      <c r="G2603" s="82" t="s">
        <v>34</v>
      </c>
      <c r="H2603" s="81" t="s">
        <v>7775</v>
      </c>
      <c r="I2603" s="81" t="s">
        <v>7776</v>
      </c>
      <c r="J2603" s="81" t="s">
        <v>169</v>
      </c>
      <c r="K2603" s="81"/>
      <c r="L2603" s="81"/>
      <c r="M2603" s="81"/>
      <c r="N2603" s="81"/>
      <c r="O2603" s="82"/>
      <c r="P2603" s="81"/>
      <c r="Q2603" s="81"/>
      <c r="R2603" s="81"/>
      <c r="S2603" s="81"/>
      <c r="T2603" s="81"/>
      <c r="U2603" s="81">
        <f t="shared" si="163"/>
        <v>0</v>
      </c>
      <c r="V2603" s="81">
        <f>IFERROR(VLOOKUP(A2603,'Competitors Links &amp; Pricings'!A:G,3,0),"")</f>
        <v>6.23</v>
      </c>
      <c r="W2603" s="81">
        <f>IFERROR(VLOOKUP(A2603,'Competitors Links &amp; Pricings'!A:G,5,0),"")</f>
        <v>6.5</v>
      </c>
      <c r="X2603" s="81">
        <f>IFERROR(VLOOKUP(A2603,'Competitors Links &amp; Pricings'!A:G,7,0),"")</f>
        <v>5.87</v>
      </c>
      <c r="Y2603" s="81">
        <f>IFERROR(VLOOKUP(A2603,'Competitors Links &amp; Pricings'!A:L,8,0),"")</f>
        <v>1</v>
      </c>
      <c r="Z2603" s="81">
        <f>IFERROR(VLOOKUP(A2603,'Competitors Links &amp; Pricings'!A:L,9,0),"")</f>
        <v>2</v>
      </c>
      <c r="AA2603" s="81">
        <f>IFERROR(VLOOKUP(A2603,'Competitors Links &amp; Pricings'!A:L,10,0),"")</f>
        <v>0.14000000000000001</v>
      </c>
      <c r="AB2603" s="81">
        <f>IFERROR(VLOOKUP(A2603,'Competitors Links &amp; Pricings'!A:L,11,0),"")</f>
        <v>2</v>
      </c>
    </row>
    <row r="2604" spans="1:28" s="83" customFormat="1" ht="12" x14ac:dyDescent="0.25">
      <c r="A2604" s="81" t="s">
        <v>7777</v>
      </c>
      <c r="B2604" s="89">
        <v>6.39</v>
      </c>
      <c r="C2604" s="89">
        <v>8.4</v>
      </c>
      <c r="D2604" s="106">
        <f t="shared" si="160"/>
        <v>0.23928571428571435</v>
      </c>
      <c r="E2604" s="90">
        <f t="shared" si="161"/>
        <v>0</v>
      </c>
      <c r="F2604" s="90">
        <f t="shared" si="162"/>
        <v>0</v>
      </c>
      <c r="G2604" s="82" t="s">
        <v>34</v>
      </c>
      <c r="H2604" s="81">
        <v>4000366</v>
      </c>
      <c r="I2604" s="81" t="s">
        <v>7778</v>
      </c>
      <c r="J2604" s="81" t="s">
        <v>7722</v>
      </c>
      <c r="K2604" s="81"/>
      <c r="L2604" s="81"/>
      <c r="M2604" s="81"/>
      <c r="N2604" s="81"/>
      <c r="O2604" s="82"/>
      <c r="P2604" s="81"/>
      <c r="Q2604" s="81"/>
      <c r="R2604" s="81"/>
      <c r="S2604" s="81"/>
      <c r="T2604" s="81"/>
      <c r="U2604" s="81">
        <f t="shared" si="163"/>
        <v>0</v>
      </c>
      <c r="V2604" s="81" t="str">
        <f>IFERROR(VLOOKUP(A2604,'Competitors Links &amp; Pricings'!A:G,3,0),"")</f>
        <v xml:space="preserve"> </v>
      </c>
      <c r="W2604" s="81" t="str">
        <f>IFERROR(VLOOKUP(A2604,'Competitors Links &amp; Pricings'!A:G,5,0),"")</f>
        <v xml:space="preserve"> </v>
      </c>
      <c r="X2604" s="81" t="str">
        <f>IFERROR(VLOOKUP(A2604,'Competitors Links &amp; Pricings'!A:G,7,0),"")</f>
        <v xml:space="preserve"> </v>
      </c>
      <c r="Y2604" s="81">
        <f>IFERROR(VLOOKUP(A2604,'Competitors Links &amp; Pricings'!A:L,8,0),"")</f>
        <v>8</v>
      </c>
      <c r="Z2604" s="81">
        <f>IFERROR(VLOOKUP(A2604,'Competitors Links &amp; Pricings'!A:L,9,0),"")</f>
        <v>12</v>
      </c>
      <c r="AA2604" s="81">
        <f>IFERROR(VLOOKUP(A2604,'Competitors Links &amp; Pricings'!A:L,10,0),"")</f>
        <v>0.3</v>
      </c>
      <c r="AB2604" s="81">
        <f>IFERROR(VLOOKUP(A2604,'Competitors Links &amp; Pricings'!A:L,11,0),"")</f>
        <v>0.25</v>
      </c>
    </row>
    <row r="2605" spans="1:28" s="83" customFormat="1" ht="12" x14ac:dyDescent="0.25">
      <c r="A2605" s="81" t="s">
        <v>7779</v>
      </c>
      <c r="B2605" s="89">
        <v>0.62</v>
      </c>
      <c r="C2605" s="89">
        <v>0.8</v>
      </c>
      <c r="D2605" s="106">
        <f t="shared" si="160"/>
        <v>0.22500000000000006</v>
      </c>
      <c r="E2605" s="90">
        <f t="shared" si="161"/>
        <v>0</v>
      </c>
      <c r="F2605" s="90">
        <f t="shared" si="162"/>
        <v>0.86</v>
      </c>
      <c r="G2605" s="82" t="s">
        <v>34</v>
      </c>
      <c r="H2605" s="81" t="s">
        <v>7780</v>
      </c>
      <c r="I2605" s="81" t="s">
        <v>7781</v>
      </c>
      <c r="J2605" s="81" t="s">
        <v>169</v>
      </c>
      <c r="K2605" s="81"/>
      <c r="L2605" s="81"/>
      <c r="M2605" s="81"/>
      <c r="N2605" s="81"/>
      <c r="O2605" s="82"/>
      <c r="P2605" s="81"/>
      <c r="Q2605" s="81"/>
      <c r="R2605" s="81"/>
      <c r="S2605" s="81"/>
      <c r="T2605" s="81"/>
      <c r="U2605" s="81">
        <f t="shared" si="163"/>
        <v>0</v>
      </c>
      <c r="V2605" s="81">
        <f>IFERROR(VLOOKUP(A2605,'Competitors Links &amp; Pricings'!A:G,3,0),"")</f>
        <v>0.93</v>
      </c>
      <c r="W2605" s="81">
        <f>IFERROR(VLOOKUP(A2605,'Competitors Links &amp; Pricings'!A:G,5,0),"")</f>
        <v>0.86</v>
      </c>
      <c r="X2605" s="81">
        <f>IFERROR(VLOOKUP(A2605,'Competitors Links &amp; Pricings'!A:G,7,0),"")</f>
        <v>0.96</v>
      </c>
      <c r="Y2605" s="81">
        <f>IFERROR(VLOOKUP(A2605,'Competitors Links &amp; Pricings'!A:L,8,0),"")</f>
        <v>7</v>
      </c>
      <c r="Z2605" s="81">
        <f>IFERROR(VLOOKUP(A2605,'Competitors Links &amp; Pricings'!A:L,9,0),"")</f>
        <v>7.5</v>
      </c>
      <c r="AA2605" s="81">
        <f>IFERROR(VLOOKUP(A2605,'Competitors Links &amp; Pricings'!A:L,10,0),"")</f>
        <v>7.0000000000000007E-2</v>
      </c>
      <c r="AB2605" s="81">
        <f>IFERROR(VLOOKUP(A2605,'Competitors Links &amp; Pricings'!A:L,11,0),"")</f>
        <v>7</v>
      </c>
    </row>
    <row r="2606" spans="1:28" s="83" customFormat="1" ht="12" x14ac:dyDescent="0.25">
      <c r="A2606" s="81" t="s">
        <v>7782</v>
      </c>
      <c r="B2606" s="89">
        <v>5.75</v>
      </c>
      <c r="C2606" s="89">
        <v>7.11</v>
      </c>
      <c r="D2606" s="106">
        <f t="shared" si="160"/>
        <v>0.19127988748241917</v>
      </c>
      <c r="E2606" s="90">
        <f t="shared" si="161"/>
        <v>0</v>
      </c>
      <c r="F2606" s="90">
        <f t="shared" si="162"/>
        <v>0</v>
      </c>
      <c r="G2606" s="82" t="s">
        <v>34</v>
      </c>
      <c r="H2606" s="81">
        <v>4000367</v>
      </c>
      <c r="I2606" s="81" t="s">
        <v>7783</v>
      </c>
      <c r="J2606" s="81" t="s">
        <v>7722</v>
      </c>
      <c r="K2606" s="81"/>
      <c r="L2606" s="81"/>
      <c r="M2606" s="81"/>
      <c r="N2606" s="81"/>
      <c r="O2606" s="82"/>
      <c r="P2606" s="81"/>
      <c r="Q2606" s="81"/>
      <c r="R2606" s="81"/>
      <c r="S2606" s="81"/>
      <c r="T2606" s="81"/>
      <c r="U2606" s="81">
        <f t="shared" si="163"/>
        <v>0</v>
      </c>
      <c r="V2606" s="81" t="str">
        <f>IFERROR(VLOOKUP(A2606,'Competitors Links &amp; Pricings'!A:G,3,0),"")</f>
        <v xml:space="preserve"> </v>
      </c>
      <c r="W2606" s="81" t="str">
        <f>IFERROR(VLOOKUP(A2606,'Competitors Links &amp; Pricings'!A:G,5,0),"")</f>
        <v xml:space="preserve"> </v>
      </c>
      <c r="X2606" s="81" t="str">
        <f>IFERROR(VLOOKUP(A2606,'Competitors Links &amp; Pricings'!A:G,7,0),"")</f>
        <v xml:space="preserve"> </v>
      </c>
      <c r="Y2606" s="81">
        <f>IFERROR(VLOOKUP(A2606,'Competitors Links &amp; Pricings'!A:L,8,0),"")</f>
        <v>12</v>
      </c>
      <c r="Z2606" s="81">
        <f>IFERROR(VLOOKUP(A2606,'Competitors Links &amp; Pricings'!A:L,9,0),"")</f>
        <v>8</v>
      </c>
      <c r="AA2606" s="81">
        <f>IFERROR(VLOOKUP(A2606,'Competitors Links &amp; Pricings'!A:L,10,0),"")</f>
        <v>10</v>
      </c>
      <c r="AB2606" s="81">
        <f>IFERROR(VLOOKUP(A2606,'Competitors Links &amp; Pricings'!A:L,11,0),"")</f>
        <v>0.125</v>
      </c>
    </row>
    <row r="2607" spans="1:28" s="83" customFormat="1" ht="12" x14ac:dyDescent="0.25">
      <c r="A2607" s="81" t="s">
        <v>7784</v>
      </c>
      <c r="B2607" s="89">
        <v>1.22</v>
      </c>
      <c r="C2607" s="89">
        <v>1.55</v>
      </c>
      <c r="D2607" s="106">
        <f t="shared" si="160"/>
        <v>0.21290322580645166</v>
      </c>
      <c r="E2607" s="90">
        <f t="shared" si="161"/>
        <v>0</v>
      </c>
      <c r="F2607" s="90">
        <f t="shared" si="162"/>
        <v>1.68</v>
      </c>
      <c r="G2607" s="82" t="s">
        <v>34</v>
      </c>
      <c r="H2607" s="81" t="s">
        <v>7785</v>
      </c>
      <c r="I2607" s="81" t="s">
        <v>7786</v>
      </c>
      <c r="J2607" s="81" t="s">
        <v>169</v>
      </c>
      <c r="K2607" s="81"/>
      <c r="L2607" s="81"/>
      <c r="M2607" s="81"/>
      <c r="N2607" s="81"/>
      <c r="O2607" s="82"/>
      <c r="P2607" s="81"/>
      <c r="Q2607" s="81"/>
      <c r="R2607" s="81"/>
      <c r="S2607" s="81"/>
      <c r="T2607" s="81"/>
      <c r="U2607" s="81">
        <f t="shared" si="163"/>
        <v>0</v>
      </c>
      <c r="V2607" s="81">
        <f>IFERROR(VLOOKUP(A2607,'Competitors Links &amp; Pricings'!A:G,3,0),"")</f>
        <v>1.68</v>
      </c>
      <c r="W2607" s="81">
        <f>IFERROR(VLOOKUP(A2607,'Competitors Links &amp; Pricings'!A:G,5,0),"")</f>
        <v>1.92</v>
      </c>
      <c r="X2607" s="81">
        <f>IFERROR(VLOOKUP(A2607,'Competitors Links &amp; Pricings'!A:G,7,0),"")</f>
        <v>1.92</v>
      </c>
      <c r="Y2607" s="81">
        <f>IFERROR(VLOOKUP(A2607,'Competitors Links &amp; Pricings'!A:L,8,0),"")</f>
        <v>1.5</v>
      </c>
      <c r="Z2607" s="81">
        <f>IFERROR(VLOOKUP(A2607,'Competitors Links &amp; Pricings'!A:L,9,0),"")</f>
        <v>3.5</v>
      </c>
      <c r="AA2607" s="81">
        <f>IFERROR(VLOOKUP(A2607,'Competitors Links &amp; Pricings'!A:L,10,0),"")</f>
        <v>0.1</v>
      </c>
      <c r="AB2607" s="81">
        <f>IFERROR(VLOOKUP(A2607,'Competitors Links &amp; Pricings'!A:L,11,0),"")</f>
        <v>1.5</v>
      </c>
    </row>
    <row r="2608" spans="1:28" s="83" customFormat="1" ht="12" x14ac:dyDescent="0.25">
      <c r="A2608" s="81" t="s">
        <v>7787</v>
      </c>
      <c r="B2608" s="89">
        <v>0.98</v>
      </c>
      <c r="C2608" s="89">
        <v>1.38</v>
      </c>
      <c r="D2608" s="106">
        <f t="shared" si="160"/>
        <v>0.28985507246376807</v>
      </c>
      <c r="E2608" s="90">
        <f t="shared" si="161"/>
        <v>0</v>
      </c>
      <c r="F2608" s="90">
        <f t="shared" si="162"/>
        <v>1.47</v>
      </c>
      <c r="G2608" s="82" t="s">
        <v>60</v>
      </c>
      <c r="H2608" s="81" t="s">
        <v>7788</v>
      </c>
      <c r="I2608" s="81" t="s">
        <v>7789</v>
      </c>
      <c r="J2608" s="81" t="s">
        <v>169</v>
      </c>
      <c r="K2608" s="81"/>
      <c r="L2608" s="81"/>
      <c r="M2608" s="81"/>
      <c r="N2608" s="81"/>
      <c r="O2608" s="82"/>
      <c r="P2608" s="81"/>
      <c r="Q2608" s="81"/>
      <c r="R2608" s="81"/>
      <c r="S2608" s="81"/>
      <c r="T2608" s="81"/>
      <c r="U2608" s="81">
        <f t="shared" si="163"/>
        <v>0</v>
      </c>
      <c r="V2608" s="81">
        <f>IFERROR(VLOOKUP(A2608,'Competitors Links &amp; Pricings'!A:G,3,0),"")</f>
        <v>1.7</v>
      </c>
      <c r="W2608" s="81">
        <f>IFERROR(VLOOKUP(A2608,'Competitors Links &amp; Pricings'!A:G,5,0),"")</f>
        <v>1.47</v>
      </c>
      <c r="X2608" s="81">
        <f>IFERROR(VLOOKUP(A2608,'Competitors Links &amp; Pricings'!A:G,7,0),"")</f>
        <v>1.75</v>
      </c>
      <c r="Y2608" s="81">
        <f>IFERROR(VLOOKUP(A2608,'Competitors Links &amp; Pricings'!A:L,8,0),"")</f>
        <v>5</v>
      </c>
      <c r="Z2608" s="81">
        <f>IFERROR(VLOOKUP(A2608,'Competitors Links &amp; Pricings'!A:L,9,0),"")</f>
        <v>7</v>
      </c>
      <c r="AA2608" s="81">
        <f>IFERROR(VLOOKUP(A2608,'Competitors Links &amp; Pricings'!A:L,10,0),"")</f>
        <v>0.05</v>
      </c>
      <c r="AB2608" s="81">
        <f>IFERROR(VLOOKUP(A2608,'Competitors Links &amp; Pricings'!A:L,11,0),"")</f>
        <v>1</v>
      </c>
    </row>
    <row r="2609" spans="1:28" s="92" customFormat="1" ht="12" x14ac:dyDescent="0.25">
      <c r="A2609" s="91" t="s">
        <v>7790</v>
      </c>
      <c r="B2609" s="89">
        <v>83.97</v>
      </c>
      <c r="C2609" s="89">
        <v>92</v>
      </c>
      <c r="D2609" s="106">
        <f t="shared" si="160"/>
        <v>8.7282608695652186E-2</v>
      </c>
      <c r="E2609" s="90">
        <f t="shared" si="161"/>
        <v>0</v>
      </c>
      <c r="F2609" s="90">
        <f t="shared" si="162"/>
        <v>107.43</v>
      </c>
      <c r="G2609" s="100" t="s">
        <v>262</v>
      </c>
      <c r="H2609" s="101" t="s">
        <v>7791</v>
      </c>
      <c r="I2609" s="101" t="s">
        <v>7792</v>
      </c>
      <c r="J2609" s="101" t="s">
        <v>169</v>
      </c>
      <c r="K2609" s="101"/>
      <c r="L2609" s="101"/>
      <c r="M2609" s="101"/>
      <c r="N2609" s="101"/>
      <c r="O2609" s="100"/>
      <c r="P2609" s="101"/>
      <c r="Q2609" s="101"/>
      <c r="R2609" s="101"/>
      <c r="S2609" s="101"/>
      <c r="T2609" s="101"/>
      <c r="U2609" s="81">
        <f t="shared" si="163"/>
        <v>0</v>
      </c>
      <c r="V2609" s="101">
        <f>IFERROR(VLOOKUP(A2609,'Competitors Links &amp; Pricings'!A:G,3,0),"")</f>
        <v>107.43</v>
      </c>
      <c r="W2609" s="101">
        <f>IFERROR(VLOOKUP(A2609,'Competitors Links &amp; Pricings'!A:G,5,0),"")</f>
        <v>107.43</v>
      </c>
      <c r="X2609" s="101">
        <f>IFERROR(VLOOKUP(A2609,'Competitors Links &amp; Pricings'!A:G,7,0),"")</f>
        <v>107.43</v>
      </c>
      <c r="Y2609" s="101">
        <f>IFERROR(VLOOKUP(A2609,'Competitors Links &amp; Pricings'!A:L,8,0),"")</f>
        <v>4</v>
      </c>
      <c r="Z2609" s="101">
        <f>IFERROR(VLOOKUP(A2609,'Competitors Links &amp; Pricings'!A:L,9,0),"")</f>
        <v>48</v>
      </c>
      <c r="AA2609" s="101">
        <f>IFERROR(VLOOKUP(A2609,'Competitors Links &amp; Pricings'!A:L,10,0),"")</f>
        <v>10</v>
      </c>
      <c r="AB2609" s="101">
        <f>IFERROR(VLOOKUP(A2609,'Competitors Links &amp; Pricings'!A:L,11,0),"")</f>
        <v>2</v>
      </c>
    </row>
    <row r="2610" spans="1:28" s="83" customFormat="1" ht="12" x14ac:dyDescent="0.25">
      <c r="A2610" s="81" t="s">
        <v>7793</v>
      </c>
      <c r="B2610" s="89">
        <v>8.2100000000000009</v>
      </c>
      <c r="C2610" s="89">
        <v>11.1</v>
      </c>
      <c r="D2610" s="106">
        <f t="shared" si="160"/>
        <v>0.26036036036036025</v>
      </c>
      <c r="E2610" s="90">
        <f t="shared" si="161"/>
        <v>0</v>
      </c>
      <c r="F2610" s="90">
        <f t="shared" si="162"/>
        <v>9.94</v>
      </c>
      <c r="G2610" s="82" t="s">
        <v>34</v>
      </c>
      <c r="H2610" s="81" t="s">
        <v>7794</v>
      </c>
      <c r="I2610" s="81" t="s">
        <v>7795</v>
      </c>
      <c r="J2610" s="81" t="s">
        <v>169</v>
      </c>
      <c r="K2610" s="81"/>
      <c r="L2610" s="81"/>
      <c r="M2610" s="81"/>
      <c r="N2610" s="81"/>
      <c r="O2610" s="82"/>
      <c r="P2610" s="81"/>
      <c r="Q2610" s="81"/>
      <c r="R2610" s="81"/>
      <c r="S2610" s="81"/>
      <c r="T2610" s="81"/>
      <c r="U2610" s="81">
        <f t="shared" si="163"/>
        <v>0</v>
      </c>
      <c r="V2610" s="81">
        <f>IFERROR(VLOOKUP(A2610,'Competitors Links &amp; Pricings'!A:G,3,0),"")</f>
        <v>13.25</v>
      </c>
      <c r="W2610" s="81">
        <f>IFERROR(VLOOKUP(A2610,'Competitors Links &amp; Pricings'!A:G,5,0),"")</f>
        <v>13.6</v>
      </c>
      <c r="X2610" s="81">
        <f>IFERROR(VLOOKUP(A2610,'Competitors Links &amp; Pricings'!A:G,7,0),"")</f>
        <v>9.94</v>
      </c>
      <c r="Y2610" s="81">
        <f>IFERROR(VLOOKUP(A2610,'Competitors Links &amp; Pricings'!A:L,8,0),"")</f>
        <v>6</v>
      </c>
      <c r="Z2610" s="81">
        <f>IFERROR(VLOOKUP(A2610,'Competitors Links &amp; Pricings'!A:L,9,0),"")</f>
        <v>7</v>
      </c>
      <c r="AA2610" s="81">
        <f>IFERROR(VLOOKUP(A2610,'Competitors Links &amp; Pricings'!A:L,10,0),"")</f>
        <v>1</v>
      </c>
      <c r="AB2610" s="81">
        <f>IFERROR(VLOOKUP(A2610,'Competitors Links &amp; Pricings'!A:L,11,0),"")</f>
        <v>2</v>
      </c>
    </row>
    <row r="2611" spans="1:28" s="83" customFormat="1" ht="12" x14ac:dyDescent="0.25">
      <c r="A2611" s="81" t="s">
        <v>7796</v>
      </c>
      <c r="B2611" s="89">
        <v>127.22</v>
      </c>
      <c r="C2611" s="89">
        <v>154.94999999999999</v>
      </c>
      <c r="D2611" s="106">
        <f t="shared" si="160"/>
        <v>0.1789609551468215</v>
      </c>
      <c r="E2611" s="90">
        <f t="shared" si="161"/>
        <v>0</v>
      </c>
      <c r="F2611" s="90">
        <f t="shared" si="162"/>
        <v>163.1</v>
      </c>
      <c r="G2611" s="82" t="s">
        <v>34</v>
      </c>
      <c r="H2611" s="81" t="s">
        <v>7797</v>
      </c>
      <c r="I2611" s="81" t="s">
        <v>7798</v>
      </c>
      <c r="J2611" s="81" t="s">
        <v>525</v>
      </c>
      <c r="K2611" s="81"/>
      <c r="L2611" s="81"/>
      <c r="M2611" s="81"/>
      <c r="N2611" s="81"/>
      <c r="O2611" s="82"/>
      <c r="P2611" s="81"/>
      <c r="Q2611" s="81"/>
      <c r="R2611" s="81"/>
      <c r="S2611" s="81"/>
      <c r="T2611" s="81"/>
      <c r="U2611" s="81">
        <f t="shared" si="163"/>
        <v>0</v>
      </c>
      <c r="V2611" s="81">
        <f>IFERROR(VLOOKUP(A2611,'Competitors Links &amp; Pricings'!A:G,3,0),"")</f>
        <v>163.1</v>
      </c>
      <c r="W2611" s="81">
        <f>IFERROR(VLOOKUP(A2611,'Competitors Links &amp; Pricings'!A:G,5,0),"")</f>
        <v>187.81</v>
      </c>
      <c r="X2611" s="81" t="str">
        <f>IFERROR(VLOOKUP(A2611,'Competitors Links &amp; Pricings'!A:G,7,0),"")</f>
        <v xml:space="preserve"> </v>
      </c>
      <c r="Y2611" s="81">
        <f>IFERROR(VLOOKUP(A2611,'Competitors Links &amp; Pricings'!A:L,8,0),"")</f>
        <v>7</v>
      </c>
      <c r="Z2611" s="81">
        <f>IFERROR(VLOOKUP(A2611,'Competitors Links &amp; Pricings'!A:L,9,0),"")</f>
        <v>7</v>
      </c>
      <c r="AA2611" s="81">
        <f>IFERROR(VLOOKUP(A2611,'Competitors Links &amp; Pricings'!A:L,10,0),"")</f>
        <v>2</v>
      </c>
      <c r="AB2611" s="81">
        <f>IFERROR(VLOOKUP(A2611,'Competitors Links &amp; Pricings'!A:L,11,0),"")</f>
        <v>3</v>
      </c>
    </row>
    <row r="2612" spans="1:28" s="83" customFormat="1" ht="12" x14ac:dyDescent="0.25">
      <c r="A2612" s="81" t="s">
        <v>7799</v>
      </c>
      <c r="B2612" s="89">
        <v>6.11</v>
      </c>
      <c r="C2612" s="89">
        <v>8.57</v>
      </c>
      <c r="D2612" s="106">
        <f t="shared" si="160"/>
        <v>0.28704784130688449</v>
      </c>
      <c r="E2612" s="90">
        <f t="shared" si="161"/>
        <v>0</v>
      </c>
      <c r="F2612" s="90">
        <f t="shared" si="162"/>
        <v>9.32</v>
      </c>
      <c r="G2612" s="82" t="s">
        <v>34</v>
      </c>
      <c r="H2612" s="81">
        <v>4001196</v>
      </c>
      <c r="I2612" s="81" t="s">
        <v>7800</v>
      </c>
      <c r="J2612" s="81" t="s">
        <v>7722</v>
      </c>
      <c r="K2612" s="81"/>
      <c r="L2612" s="81"/>
      <c r="M2612" s="81"/>
      <c r="N2612" s="81"/>
      <c r="O2612" s="82"/>
      <c r="P2612" s="81"/>
      <c r="Q2612" s="81"/>
      <c r="R2612" s="81"/>
      <c r="S2612" s="81"/>
      <c r="T2612" s="81"/>
      <c r="U2612" s="81">
        <f t="shared" si="163"/>
        <v>0</v>
      </c>
      <c r="V2612" s="81">
        <f>IFERROR(VLOOKUP(A2612,'Competitors Links &amp; Pricings'!A:G,3,0),"")</f>
        <v>9.32</v>
      </c>
      <c r="W2612" s="81">
        <f>IFERROR(VLOOKUP(A2612,'Competitors Links &amp; Pricings'!A:G,5,0),"")</f>
        <v>9.32</v>
      </c>
      <c r="X2612" s="81">
        <f>IFERROR(VLOOKUP(A2612,'Competitors Links &amp; Pricings'!A:G,7,0),"")</f>
        <v>9.32</v>
      </c>
      <c r="Y2612" s="81">
        <f>IFERROR(VLOOKUP(A2612,'Competitors Links &amp; Pricings'!A:L,8,0),"")</f>
        <v>0.75</v>
      </c>
      <c r="Z2612" s="81">
        <f>IFERROR(VLOOKUP(A2612,'Competitors Links &amp; Pricings'!A:L,9,0),"")</f>
        <v>1.75</v>
      </c>
      <c r="AA2612" s="81">
        <f>IFERROR(VLOOKUP(A2612,'Competitors Links &amp; Pricings'!A:L,10,0),"")</f>
        <v>0.16</v>
      </c>
      <c r="AB2612" s="81">
        <f>IFERROR(VLOOKUP(A2612,'Competitors Links &amp; Pricings'!A:L,11,0),"")</f>
        <v>0.3</v>
      </c>
    </row>
    <row r="2613" spans="1:28" s="83" customFormat="1" ht="12" x14ac:dyDescent="0.25">
      <c r="A2613" s="81" t="s">
        <v>7801</v>
      </c>
      <c r="B2613" s="89">
        <v>27.55</v>
      </c>
      <c r="C2613" s="89">
        <v>34.159999999999997</v>
      </c>
      <c r="D2613" s="106">
        <f t="shared" si="160"/>
        <v>0.19350117096018726</v>
      </c>
      <c r="E2613" s="90">
        <f t="shared" si="161"/>
        <v>0</v>
      </c>
      <c r="F2613" s="90">
        <f t="shared" si="162"/>
        <v>42.75</v>
      </c>
      <c r="G2613" s="82" t="s">
        <v>50</v>
      </c>
      <c r="H2613" s="81" t="s">
        <v>7802</v>
      </c>
      <c r="I2613" s="81" t="s">
        <v>7803</v>
      </c>
      <c r="J2613" s="81" t="s">
        <v>7804</v>
      </c>
      <c r="K2613" s="81"/>
      <c r="L2613" s="81"/>
      <c r="M2613" s="81"/>
      <c r="N2613" s="81"/>
      <c r="O2613" s="82"/>
      <c r="P2613" s="81"/>
      <c r="Q2613" s="81"/>
      <c r="R2613" s="81"/>
      <c r="S2613" s="81"/>
      <c r="T2613" s="81"/>
      <c r="U2613" s="81">
        <f t="shared" si="163"/>
        <v>0</v>
      </c>
      <c r="V2613" s="81">
        <f>IFERROR(VLOOKUP(A2613,'Competitors Links &amp; Pricings'!A:G,3,0),"")</f>
        <v>42.75</v>
      </c>
      <c r="W2613" s="81" t="str">
        <f>IFERROR(VLOOKUP(A2613,'Competitors Links &amp; Pricings'!A:G,5,0),"")</f>
        <v xml:space="preserve"> </v>
      </c>
      <c r="X2613" s="81" t="str">
        <f>IFERROR(VLOOKUP(A2613,'Competitors Links &amp; Pricings'!A:G,7,0),"")</f>
        <v xml:space="preserve"> </v>
      </c>
      <c r="Y2613" s="81">
        <f>IFERROR(VLOOKUP(A2613,'Competitors Links &amp; Pricings'!A:L,8,0),"")</f>
        <v>7</v>
      </c>
      <c r="Z2613" s="81">
        <f>IFERROR(VLOOKUP(A2613,'Competitors Links &amp; Pricings'!A:L,9,0),"")</f>
        <v>10</v>
      </c>
      <c r="AA2613" s="81">
        <f>IFERROR(VLOOKUP(A2613,'Competitors Links &amp; Pricings'!A:L,10,0),"")</f>
        <v>1</v>
      </c>
      <c r="AB2613" s="81">
        <f>IFERROR(VLOOKUP(A2613,'Competitors Links &amp; Pricings'!A:L,11,0),"")</f>
        <v>2</v>
      </c>
    </row>
    <row r="2614" spans="1:28" s="83" customFormat="1" ht="12" x14ac:dyDescent="0.25">
      <c r="A2614" s="81" t="s">
        <v>7805</v>
      </c>
      <c r="B2614" s="89">
        <v>0.98</v>
      </c>
      <c r="C2614" s="89">
        <v>1.22</v>
      </c>
      <c r="D2614" s="106">
        <f t="shared" si="160"/>
        <v>0.19672131147540983</v>
      </c>
      <c r="E2614" s="90">
        <f t="shared" si="161"/>
        <v>0</v>
      </c>
      <c r="F2614" s="90">
        <f t="shared" si="162"/>
        <v>1.55</v>
      </c>
      <c r="G2614" s="82" t="s">
        <v>34</v>
      </c>
      <c r="H2614" s="81" t="s">
        <v>7806</v>
      </c>
      <c r="I2614" s="81" t="s">
        <v>7807</v>
      </c>
      <c r="J2614" s="81" t="s">
        <v>169</v>
      </c>
      <c r="K2614" s="81"/>
      <c r="L2614" s="81"/>
      <c r="M2614" s="81"/>
      <c r="N2614" s="81"/>
      <c r="O2614" s="82"/>
      <c r="P2614" s="81"/>
      <c r="Q2614" s="81"/>
      <c r="R2614" s="81"/>
      <c r="S2614" s="81"/>
      <c r="T2614" s="81"/>
      <c r="U2614" s="81">
        <f t="shared" si="163"/>
        <v>0</v>
      </c>
      <c r="V2614" s="81">
        <f>IFERROR(VLOOKUP(A2614,'Competitors Links &amp; Pricings'!A:G,3,0),"")</f>
        <v>1.55</v>
      </c>
      <c r="W2614" s="81">
        <f>IFERROR(VLOOKUP(A2614,'Competitors Links &amp; Pricings'!A:G,5,0),"")</f>
        <v>1.55</v>
      </c>
      <c r="X2614" s="81">
        <f>IFERROR(VLOOKUP(A2614,'Competitors Links &amp; Pricings'!A:G,7,0),"")</f>
        <v>1.55</v>
      </c>
      <c r="Y2614" s="81">
        <f>IFERROR(VLOOKUP(A2614,'Competitors Links &amp; Pricings'!A:L,8,0),"")</f>
        <v>1</v>
      </c>
      <c r="Z2614" s="81">
        <f>IFERROR(VLOOKUP(A2614,'Competitors Links &amp; Pricings'!A:L,9,0),"")</f>
        <v>2</v>
      </c>
      <c r="AA2614" s="81">
        <f>IFERROR(VLOOKUP(A2614,'Competitors Links &amp; Pricings'!A:L,10,0),"")</f>
        <v>0.06</v>
      </c>
      <c r="AB2614" s="81">
        <f>IFERROR(VLOOKUP(A2614,'Competitors Links &amp; Pricings'!A:L,11,0),"")</f>
        <v>1</v>
      </c>
    </row>
    <row r="2615" spans="1:28" s="83" customFormat="1" ht="12" x14ac:dyDescent="0.25">
      <c r="A2615" s="81" t="s">
        <v>7808</v>
      </c>
      <c r="B2615" s="89">
        <v>0.84</v>
      </c>
      <c r="C2615" s="89">
        <v>1.33</v>
      </c>
      <c r="D2615" s="106">
        <f t="shared" si="160"/>
        <v>0.36842105263157898</v>
      </c>
      <c r="E2615" s="90">
        <f t="shared" si="161"/>
        <v>0</v>
      </c>
      <c r="F2615" s="90">
        <f t="shared" si="162"/>
        <v>1.45</v>
      </c>
      <c r="G2615" s="82" t="s">
        <v>34</v>
      </c>
      <c r="H2615" s="81" t="s">
        <v>7809</v>
      </c>
      <c r="I2615" s="81" t="s">
        <v>7810</v>
      </c>
      <c r="J2615" s="81" t="s">
        <v>169</v>
      </c>
      <c r="K2615" s="81"/>
      <c r="L2615" s="81"/>
      <c r="M2615" s="81"/>
      <c r="N2615" s="81"/>
      <c r="O2615" s="82"/>
      <c r="P2615" s="81"/>
      <c r="Q2615" s="81"/>
      <c r="R2615" s="81"/>
      <c r="S2615" s="81"/>
      <c r="T2615" s="81"/>
      <c r="U2615" s="81">
        <f t="shared" si="163"/>
        <v>0</v>
      </c>
      <c r="V2615" s="81">
        <f>IFERROR(VLOOKUP(A2615,'Competitors Links &amp; Pricings'!A:G,3,0),"")</f>
        <v>1.55</v>
      </c>
      <c r="W2615" s="81">
        <f>IFERROR(VLOOKUP(A2615,'Competitors Links &amp; Pricings'!A:G,5,0),"")</f>
        <v>1.77</v>
      </c>
      <c r="X2615" s="81">
        <f>IFERROR(VLOOKUP(A2615,'Competitors Links &amp; Pricings'!A:G,7,0),"")</f>
        <v>1.45</v>
      </c>
      <c r="Y2615" s="81">
        <f>IFERROR(VLOOKUP(A2615,'Competitors Links &amp; Pricings'!A:L,8,0),"")</f>
        <v>1.5</v>
      </c>
      <c r="Z2615" s="81">
        <f>IFERROR(VLOOKUP(A2615,'Competitors Links &amp; Pricings'!A:L,9,0),"")</f>
        <v>2</v>
      </c>
      <c r="AA2615" s="81">
        <f>IFERROR(VLOOKUP(A2615,'Competitors Links &amp; Pricings'!A:L,10,0),"")</f>
        <v>0.3</v>
      </c>
      <c r="AB2615" s="81">
        <f>IFERROR(VLOOKUP(A2615,'Competitors Links &amp; Pricings'!A:L,11,0),"")</f>
        <v>1.5</v>
      </c>
    </row>
    <row r="2616" spans="1:28" s="83" customFormat="1" ht="12" x14ac:dyDescent="0.25">
      <c r="A2616" s="81" t="s">
        <v>7811</v>
      </c>
      <c r="B2616" s="89">
        <v>0.89</v>
      </c>
      <c r="C2616" s="89">
        <v>1.39</v>
      </c>
      <c r="D2616" s="106">
        <f t="shared" ref="D2616:D2676" si="164">(C2616-B2616)/C2616</f>
        <v>0.35971223021582727</v>
      </c>
      <c r="E2616" s="90">
        <f t="shared" si="161"/>
        <v>0</v>
      </c>
      <c r="F2616" s="90">
        <f t="shared" si="162"/>
        <v>1.51</v>
      </c>
      <c r="G2616" s="82" t="s">
        <v>34</v>
      </c>
      <c r="H2616" s="81" t="s">
        <v>7812</v>
      </c>
      <c r="I2616" s="81" t="s">
        <v>7813</v>
      </c>
      <c r="J2616" s="81" t="s">
        <v>169</v>
      </c>
      <c r="K2616" s="81"/>
      <c r="L2616" s="81"/>
      <c r="M2616" s="81"/>
      <c r="N2616" s="81"/>
      <c r="O2616" s="82"/>
      <c r="P2616" s="81"/>
      <c r="Q2616" s="81"/>
      <c r="R2616" s="81"/>
      <c r="S2616" s="81"/>
      <c r="T2616" s="81"/>
      <c r="U2616" s="81">
        <f t="shared" si="163"/>
        <v>0</v>
      </c>
      <c r="V2616" s="81">
        <f>IFERROR(VLOOKUP(A2616,'Competitors Links &amp; Pricings'!A:G,3,0),"")</f>
        <v>1.55</v>
      </c>
      <c r="W2616" s="81">
        <f>IFERROR(VLOOKUP(A2616,'Competitors Links &amp; Pricings'!A:G,5,0),"")</f>
        <v>1.77</v>
      </c>
      <c r="X2616" s="81">
        <f>IFERROR(VLOOKUP(A2616,'Competitors Links &amp; Pricings'!A:G,7,0),"")</f>
        <v>1.51</v>
      </c>
      <c r="Y2616" s="81">
        <f>IFERROR(VLOOKUP(A2616,'Competitors Links &amp; Pricings'!A:L,8,0),"")</f>
        <v>1.5</v>
      </c>
      <c r="Z2616" s="81">
        <f>IFERROR(VLOOKUP(A2616,'Competitors Links &amp; Pricings'!A:L,9,0),"")</f>
        <v>2.0499999999999998</v>
      </c>
      <c r="AA2616" s="81">
        <f>IFERROR(VLOOKUP(A2616,'Competitors Links &amp; Pricings'!A:L,10,0),"")</f>
        <v>0.05</v>
      </c>
      <c r="AB2616" s="81">
        <f>IFERROR(VLOOKUP(A2616,'Competitors Links &amp; Pricings'!A:L,11,0),"")</f>
        <v>1.5</v>
      </c>
    </row>
    <row r="2617" spans="1:28" s="83" customFormat="1" ht="12" x14ac:dyDescent="0.25">
      <c r="A2617" s="81" t="s">
        <v>7816</v>
      </c>
      <c r="B2617" s="89">
        <v>37.47</v>
      </c>
      <c r="C2617" s="89">
        <v>46.46</v>
      </c>
      <c r="D2617" s="106">
        <f t="shared" si="164"/>
        <v>0.19349978476108484</v>
      </c>
      <c r="E2617" s="90">
        <f t="shared" si="161"/>
        <v>0</v>
      </c>
      <c r="F2617" s="90">
        <f t="shared" si="162"/>
        <v>55.97</v>
      </c>
      <c r="G2617" s="82" t="s">
        <v>34</v>
      </c>
      <c r="H2617" s="81">
        <v>426101</v>
      </c>
      <c r="I2617" s="81" t="s">
        <v>7817</v>
      </c>
      <c r="J2617" s="81" t="s">
        <v>125</v>
      </c>
      <c r="K2617" s="81"/>
      <c r="L2617" s="81"/>
      <c r="M2617" s="81"/>
      <c r="N2617" s="81"/>
      <c r="O2617" s="82"/>
      <c r="P2617" s="81"/>
      <c r="Q2617" s="81"/>
      <c r="R2617" s="81"/>
      <c r="S2617" s="81"/>
      <c r="T2617" s="81"/>
      <c r="U2617" s="81">
        <f t="shared" si="163"/>
        <v>0</v>
      </c>
      <c r="V2617" s="81">
        <f>IFERROR(VLOOKUP(A2617,'Competitors Links &amp; Pricings'!A:G,3,0),"")</f>
        <v>58.77</v>
      </c>
      <c r="W2617" s="81">
        <f>IFERROR(VLOOKUP(A2617,'Competitors Links &amp; Pricings'!A:G,5,0),"")</f>
        <v>55.97</v>
      </c>
      <c r="X2617" s="81" t="str">
        <f>IFERROR(VLOOKUP(A2617,'Competitors Links &amp; Pricings'!A:G,7,0),"")</f>
        <v xml:space="preserve"> </v>
      </c>
      <c r="Y2617" s="81">
        <f>IFERROR(VLOOKUP(A2617,'Competitors Links &amp; Pricings'!A:L,8,0),"")</f>
        <v>2</v>
      </c>
      <c r="Z2617" s="81">
        <f>IFERROR(VLOOKUP(A2617,'Competitors Links &amp; Pricings'!A:L,9,0),"")</f>
        <v>5.5</v>
      </c>
      <c r="AA2617" s="81">
        <f>IFERROR(VLOOKUP(A2617,'Competitors Links &amp; Pricings'!A:L,10,0),"")</f>
        <v>0.5</v>
      </c>
      <c r="AB2617" s="81">
        <f>IFERROR(VLOOKUP(A2617,'Competitors Links &amp; Pricings'!A:L,11,0),"")</f>
        <v>0.8</v>
      </c>
    </row>
    <row r="2618" spans="1:28" s="83" customFormat="1" ht="12" x14ac:dyDescent="0.25">
      <c r="A2618" s="81" t="s">
        <v>7818</v>
      </c>
      <c r="B2618" s="89">
        <v>3.49</v>
      </c>
      <c r="C2618" s="89">
        <v>4.57</v>
      </c>
      <c r="D2618" s="106">
        <f t="shared" si="164"/>
        <v>0.23632385120350111</v>
      </c>
      <c r="E2618" s="90">
        <f t="shared" si="161"/>
        <v>0</v>
      </c>
      <c r="F2618" s="90">
        <f t="shared" si="162"/>
        <v>4.97</v>
      </c>
      <c r="G2618" s="82" t="s">
        <v>34</v>
      </c>
      <c r="H2618" s="81">
        <v>4000051</v>
      </c>
      <c r="I2618" s="81" t="s">
        <v>7819</v>
      </c>
      <c r="J2618" s="81" t="s">
        <v>7722</v>
      </c>
      <c r="K2618" s="81"/>
      <c r="L2618" s="81"/>
      <c r="M2618" s="81"/>
      <c r="N2618" s="81"/>
      <c r="O2618" s="82"/>
      <c r="P2618" s="81"/>
      <c r="Q2618" s="81"/>
      <c r="R2618" s="81"/>
      <c r="S2618" s="81"/>
      <c r="T2618" s="81"/>
      <c r="U2618" s="81">
        <f t="shared" si="163"/>
        <v>0</v>
      </c>
      <c r="V2618" s="81">
        <f>IFERROR(VLOOKUP(A2618,'Competitors Links &amp; Pricings'!A:G,3,0),"")</f>
        <v>4.97</v>
      </c>
      <c r="W2618" s="81">
        <f>IFERROR(VLOOKUP(A2618,'Competitors Links &amp; Pricings'!A:G,5,0),"")</f>
        <v>5.34</v>
      </c>
      <c r="X2618" s="81">
        <f>IFERROR(VLOOKUP(A2618,'Competitors Links &amp; Pricings'!A:G,7,0),"")</f>
        <v>5.34</v>
      </c>
      <c r="Y2618" s="81">
        <f>IFERROR(VLOOKUP(A2618,'Competitors Links &amp; Pricings'!A:L,8,0),"")</f>
        <v>8</v>
      </c>
      <c r="Z2618" s="81">
        <f>IFERROR(VLOOKUP(A2618,'Competitors Links &amp; Pricings'!A:L,9,0),"")</f>
        <v>8</v>
      </c>
      <c r="AA2618" s="81">
        <f>IFERROR(VLOOKUP(A2618,'Competitors Links &amp; Pricings'!A:L,10,0),"")</f>
        <v>0.41599999999999998</v>
      </c>
      <c r="AB2618" s="81">
        <f>IFERROR(VLOOKUP(A2618,'Competitors Links &amp; Pricings'!A:L,11,0),"")</f>
        <v>6</v>
      </c>
    </row>
    <row r="2619" spans="1:28" s="83" customFormat="1" ht="12" x14ac:dyDescent="0.25">
      <c r="A2619" s="81" t="s">
        <v>7820</v>
      </c>
      <c r="B2619" s="89">
        <v>60.59</v>
      </c>
      <c r="C2619" s="89">
        <v>80</v>
      </c>
      <c r="D2619" s="106">
        <f t="shared" si="164"/>
        <v>0.24262499999999995</v>
      </c>
      <c r="E2619" s="90">
        <f t="shared" si="161"/>
        <v>0</v>
      </c>
      <c r="F2619" s="90">
        <f t="shared" si="162"/>
        <v>92.43</v>
      </c>
      <c r="G2619" s="82" t="s">
        <v>34</v>
      </c>
      <c r="H2619" s="81">
        <v>4000508</v>
      </c>
      <c r="I2619" s="81" t="s">
        <v>7821</v>
      </c>
      <c r="J2619" s="81" t="s">
        <v>7722</v>
      </c>
      <c r="K2619" s="81"/>
      <c r="L2619" s="81"/>
      <c r="M2619" s="81"/>
      <c r="N2619" s="81"/>
      <c r="O2619" s="82"/>
      <c r="P2619" s="81"/>
      <c r="Q2619" s="81"/>
      <c r="R2619" s="81"/>
      <c r="S2619" s="81"/>
      <c r="T2619" s="81"/>
      <c r="U2619" s="81">
        <f t="shared" si="163"/>
        <v>0</v>
      </c>
      <c r="V2619" s="81">
        <f>IFERROR(VLOOKUP(A2619,'Competitors Links &amp; Pricings'!A:G,3,0),"")</f>
        <v>92.43</v>
      </c>
      <c r="W2619" s="81">
        <f>IFERROR(VLOOKUP(A2619,'Competitors Links &amp; Pricings'!A:G,5,0),"")</f>
        <v>92.43</v>
      </c>
      <c r="X2619" s="81">
        <f>IFERROR(VLOOKUP(A2619,'Competitors Links &amp; Pricings'!A:G,7,0),"")</f>
        <v>92.43</v>
      </c>
      <c r="Y2619" s="81">
        <f>IFERROR(VLOOKUP(A2619,'Competitors Links &amp; Pricings'!A:L,8,0),"")</f>
        <v>3.16</v>
      </c>
      <c r="Z2619" s="81">
        <f>IFERROR(VLOOKUP(A2619,'Competitors Links &amp; Pricings'!A:L,9,0),"")</f>
        <v>168</v>
      </c>
      <c r="AA2619" s="81">
        <f>IFERROR(VLOOKUP(A2619,'Competitors Links &amp; Pricings'!A:L,10,0),"")</f>
        <v>2.98</v>
      </c>
      <c r="AB2619" s="81">
        <f>IFERROR(VLOOKUP(A2619,'Competitors Links &amp; Pricings'!A:L,11,0),"")</f>
        <v>2.25</v>
      </c>
    </row>
    <row r="2620" spans="1:28" s="92" customFormat="1" ht="12" x14ac:dyDescent="0.25">
      <c r="A2620" s="91" t="s">
        <v>7822</v>
      </c>
      <c r="B2620" s="89">
        <v>33.58</v>
      </c>
      <c r="C2620" s="89">
        <v>41.64</v>
      </c>
      <c r="D2620" s="106">
        <f t="shared" si="164"/>
        <v>0.19356388088376567</v>
      </c>
      <c r="E2620" s="90">
        <f t="shared" si="161"/>
        <v>0</v>
      </c>
      <c r="F2620" s="90">
        <f t="shared" si="162"/>
        <v>53.19</v>
      </c>
      <c r="G2620" s="100" t="s">
        <v>527</v>
      </c>
      <c r="H2620" s="101">
        <v>4000020</v>
      </c>
      <c r="I2620" s="101" t="s">
        <v>7823</v>
      </c>
      <c r="J2620" s="101" t="s">
        <v>7722</v>
      </c>
      <c r="K2620" s="101"/>
      <c r="L2620" s="101"/>
      <c r="M2620" s="101"/>
      <c r="N2620" s="101"/>
      <c r="O2620" s="100"/>
      <c r="P2620" s="101"/>
      <c r="Q2620" s="101"/>
      <c r="R2620" s="101"/>
      <c r="S2620" s="101"/>
      <c r="T2620" s="101"/>
      <c r="U2620" s="81">
        <f t="shared" si="163"/>
        <v>0</v>
      </c>
      <c r="V2620" s="101">
        <f>IFERROR(VLOOKUP(A2620,'Competitors Links &amp; Pricings'!A:G,3,0),"")</f>
        <v>53.19</v>
      </c>
      <c r="W2620" s="101">
        <f>IFERROR(VLOOKUP(A2620,'Competitors Links &amp; Pricings'!A:G,5,0),"")</f>
        <v>53.19</v>
      </c>
      <c r="X2620" s="101">
        <f>IFERROR(VLOOKUP(A2620,'Competitors Links &amp; Pricings'!A:G,7,0),"")</f>
        <v>53.19</v>
      </c>
      <c r="Y2620" s="101">
        <f>IFERROR(VLOOKUP(A2620,'Competitors Links &amp; Pricings'!A:L,8,0),"")</f>
        <v>4.4000000000000004</v>
      </c>
      <c r="Z2620" s="101">
        <f>IFERROR(VLOOKUP(A2620,'Competitors Links &amp; Pricings'!A:L,9,0),"")</f>
        <v>166</v>
      </c>
      <c r="AA2620" s="101">
        <f>IFERROR(VLOOKUP(A2620,'Competitors Links &amp; Pricings'!A:L,10,0),"")</f>
        <v>11.2</v>
      </c>
      <c r="AB2620" s="101">
        <f>IFERROR(VLOOKUP(A2620,'Competitors Links &amp; Pricings'!A:L,11,0),"")</f>
        <v>0.6</v>
      </c>
    </row>
    <row r="2621" spans="1:28" s="83" customFormat="1" ht="12" x14ac:dyDescent="0.25">
      <c r="A2621" s="81" t="s">
        <v>7824</v>
      </c>
      <c r="B2621" s="89">
        <v>3.83</v>
      </c>
      <c r="C2621" s="89">
        <v>4.75</v>
      </c>
      <c r="D2621" s="106">
        <f t="shared" si="164"/>
        <v>0.19368421052631576</v>
      </c>
      <c r="E2621" s="90">
        <f t="shared" si="161"/>
        <v>0</v>
      </c>
      <c r="F2621" s="90">
        <f t="shared" si="162"/>
        <v>7.11</v>
      </c>
      <c r="G2621" s="82" t="s">
        <v>34</v>
      </c>
      <c r="H2621" s="81">
        <v>17662</v>
      </c>
      <c r="I2621" s="81" t="s">
        <v>7825</v>
      </c>
      <c r="J2621" s="81" t="s">
        <v>5621</v>
      </c>
      <c r="K2621" s="81"/>
      <c r="L2621" s="81"/>
      <c r="M2621" s="81"/>
      <c r="N2621" s="81"/>
      <c r="O2621" s="82"/>
      <c r="P2621" s="81"/>
      <c r="Q2621" s="81"/>
      <c r="R2621" s="81"/>
      <c r="S2621" s="81"/>
      <c r="T2621" s="81"/>
      <c r="U2621" s="81">
        <f t="shared" si="163"/>
        <v>0</v>
      </c>
      <c r="V2621" s="81">
        <f>IFERROR(VLOOKUP(A2621,'Competitors Links &amp; Pricings'!A:G,3,0),"")</f>
        <v>208</v>
      </c>
      <c r="W2621" s="81">
        <f>IFERROR(VLOOKUP(A2621,'Competitors Links &amp; Pricings'!A:G,5,0),"")</f>
        <v>7.11</v>
      </c>
      <c r="X2621" s="81" t="str">
        <f>IFERROR(VLOOKUP(A2621,'Competitors Links &amp; Pricings'!A:G,7,0),"")</f>
        <v xml:space="preserve"> </v>
      </c>
      <c r="Y2621" s="81">
        <f>IFERROR(VLOOKUP(A2621,'Competitors Links &amp; Pricings'!A:L,8,0),"")</f>
        <v>0.31</v>
      </c>
      <c r="Z2621" s="81">
        <f>IFERROR(VLOOKUP(A2621,'Competitors Links &amp; Pricings'!A:L,9,0),"")</f>
        <v>25</v>
      </c>
      <c r="AA2621" s="81">
        <f>IFERROR(VLOOKUP(A2621,'Competitors Links &amp; Pricings'!A:L,10,0),"")</f>
        <v>11</v>
      </c>
      <c r="AB2621" s="81">
        <f>IFERROR(VLOOKUP(A2621,'Competitors Links &amp; Pricings'!A:L,11,0),"")</f>
        <v>4</v>
      </c>
    </row>
    <row r="2622" spans="1:28" s="83" customFormat="1" ht="12" x14ac:dyDescent="0.25">
      <c r="A2622" s="81" t="s">
        <v>7826</v>
      </c>
      <c r="B2622" s="89">
        <v>1646.27</v>
      </c>
      <c r="C2622" s="89">
        <v>1862.64</v>
      </c>
      <c r="D2622" s="106">
        <f t="shared" si="164"/>
        <v>0.11616308035906031</v>
      </c>
      <c r="E2622" s="90">
        <f t="shared" si="161"/>
        <v>0</v>
      </c>
      <c r="F2622" s="90">
        <f t="shared" si="162"/>
        <v>1856</v>
      </c>
      <c r="G2622" s="82" t="s">
        <v>34</v>
      </c>
      <c r="H2622" s="81" t="s">
        <v>7827</v>
      </c>
      <c r="I2622" s="81" t="s">
        <v>7828</v>
      </c>
      <c r="J2622" s="81" t="s">
        <v>251</v>
      </c>
      <c r="K2622" s="81"/>
      <c r="L2622" s="81"/>
      <c r="M2622" s="81"/>
      <c r="N2622" s="81"/>
      <c r="O2622" s="82"/>
      <c r="P2622" s="81"/>
      <c r="Q2622" s="81"/>
      <c r="R2622" s="81"/>
      <c r="S2622" s="81"/>
      <c r="T2622" s="81"/>
      <c r="U2622" s="81">
        <f t="shared" si="163"/>
        <v>0</v>
      </c>
      <c r="V2622" s="81">
        <f>IFERROR(VLOOKUP(A2622,'Competitors Links &amp; Pricings'!A:G,3,0),"")</f>
        <v>1856</v>
      </c>
      <c r="W2622" s="81">
        <f>IFERROR(VLOOKUP(A2622,'Competitors Links &amp; Pricings'!A:G,5,0),"")</f>
        <v>2122.5</v>
      </c>
      <c r="X2622" s="81">
        <f>IFERROR(VLOOKUP(A2622,'Competitors Links &amp; Pricings'!A:G,7,0),"")</f>
        <v>1891</v>
      </c>
      <c r="Y2622" s="81">
        <f>IFERROR(VLOOKUP(A2622,'Competitors Links &amp; Pricings'!A:L,8,0),"")</f>
        <v>6.61</v>
      </c>
      <c r="Z2622" s="81">
        <f>IFERROR(VLOOKUP(A2622,'Competitors Links &amp; Pricings'!A:L,9,0),"")</f>
        <v>5.0999999999999996</v>
      </c>
      <c r="AA2622" s="81">
        <f>IFERROR(VLOOKUP(A2622,'Competitors Links &amp; Pricings'!A:L,10,0),"")</f>
        <v>2.34</v>
      </c>
      <c r="AB2622" s="81">
        <f>IFERROR(VLOOKUP(A2622,'Competitors Links &amp; Pricings'!A:L,11,0),"")</f>
        <v>2.3199999999999998</v>
      </c>
    </row>
    <row r="2623" spans="1:28" s="83" customFormat="1" ht="12" x14ac:dyDescent="0.25">
      <c r="A2623" s="81" t="s">
        <v>7829</v>
      </c>
      <c r="B2623" s="89">
        <v>0.33</v>
      </c>
      <c r="C2623" s="89">
        <v>0.4</v>
      </c>
      <c r="D2623" s="106">
        <f t="shared" si="164"/>
        <v>0.17500000000000002</v>
      </c>
      <c r="E2623" s="90">
        <f t="shared" si="161"/>
        <v>0</v>
      </c>
      <c r="F2623" s="90">
        <f t="shared" si="162"/>
        <v>4.05</v>
      </c>
      <c r="G2623" s="82" t="s">
        <v>50</v>
      </c>
      <c r="H2623" s="81" t="s">
        <v>25670</v>
      </c>
      <c r="I2623" s="81" t="s">
        <v>7830</v>
      </c>
      <c r="J2623" s="81" t="s">
        <v>5621</v>
      </c>
      <c r="K2623" s="81"/>
      <c r="L2623" s="81"/>
      <c r="M2623" s="81"/>
      <c r="N2623" s="81"/>
      <c r="O2623" s="82"/>
      <c r="P2623" s="81"/>
      <c r="Q2623" s="81"/>
      <c r="R2623" s="81"/>
      <c r="S2623" s="81"/>
      <c r="T2623" s="81"/>
      <c r="U2623" s="81">
        <f t="shared" si="163"/>
        <v>0</v>
      </c>
      <c r="V2623" s="81">
        <f>IFERROR(VLOOKUP(A2623,'Competitors Links &amp; Pricings'!A:G,3,0),"")</f>
        <v>4.45</v>
      </c>
      <c r="W2623" s="81">
        <f>IFERROR(VLOOKUP(A2623,'Competitors Links &amp; Pricings'!A:G,5,0),"")</f>
        <v>8.31</v>
      </c>
      <c r="X2623" s="81">
        <f>IFERROR(VLOOKUP(A2623,'Competitors Links &amp; Pricings'!A:G,7,0),"")</f>
        <v>4.05</v>
      </c>
      <c r="Y2623" s="81">
        <f>IFERROR(VLOOKUP(A2623,'Competitors Links &amp; Pricings'!A:L,8,0),"")</f>
        <v>1.25</v>
      </c>
      <c r="Z2623" s="81">
        <f>IFERROR(VLOOKUP(A2623,'Competitors Links &amp; Pricings'!A:L,9,0),"")</f>
        <v>3</v>
      </c>
      <c r="AA2623" s="81">
        <f>IFERROR(VLOOKUP(A2623,'Competitors Links &amp; Pricings'!A:L,10,0),"")</f>
        <v>0.01</v>
      </c>
      <c r="AB2623" s="81">
        <f>IFERROR(VLOOKUP(A2623,'Competitors Links &amp; Pricings'!A:L,11,0),"")</f>
        <v>1.25</v>
      </c>
    </row>
    <row r="2624" spans="1:28" s="83" customFormat="1" ht="12" x14ac:dyDescent="0.25">
      <c r="A2624" s="81" t="s">
        <v>7831</v>
      </c>
      <c r="B2624" s="89">
        <v>0.41</v>
      </c>
      <c r="C2624" s="89">
        <v>0.54</v>
      </c>
      <c r="D2624" s="106">
        <f t="shared" si="164"/>
        <v>0.24074074074074084</v>
      </c>
      <c r="E2624" s="90">
        <f t="shared" si="161"/>
        <v>0</v>
      </c>
      <c r="F2624" s="90">
        <f t="shared" si="162"/>
        <v>1.1599999999999999</v>
      </c>
      <c r="G2624" s="82" t="s">
        <v>50</v>
      </c>
      <c r="H2624" s="81" t="s">
        <v>22517</v>
      </c>
      <c r="I2624" s="81" t="s">
        <v>7832</v>
      </c>
      <c r="J2624" s="81" t="s">
        <v>5621</v>
      </c>
      <c r="K2624" s="81"/>
      <c r="L2624" s="81"/>
      <c r="M2624" s="81"/>
      <c r="N2624" s="81"/>
      <c r="O2624" s="82"/>
      <c r="P2624" s="81"/>
      <c r="Q2624" s="81"/>
      <c r="R2624" s="81"/>
      <c r="S2624" s="81"/>
      <c r="T2624" s="81"/>
      <c r="U2624" s="81">
        <f t="shared" si="163"/>
        <v>0</v>
      </c>
      <c r="V2624" s="81">
        <f>IFERROR(VLOOKUP(A2624,'Competitors Links &amp; Pricings'!A:G,3,0),"")</f>
        <v>1.1599999999999999</v>
      </c>
      <c r="W2624" s="81" t="str">
        <f>IFERROR(VLOOKUP(A2624,'Competitors Links &amp; Pricings'!A:G,5,0),"")</f>
        <v xml:space="preserve"> </v>
      </c>
      <c r="X2624" s="81" t="str">
        <f>IFERROR(VLOOKUP(A2624,'Competitors Links &amp; Pricings'!A:G,7,0),"")</f>
        <v xml:space="preserve"> </v>
      </c>
      <c r="Y2624" s="81">
        <f>IFERROR(VLOOKUP(A2624,'Competitors Links &amp; Pricings'!A:L,8,0),"")</f>
        <v>0.31</v>
      </c>
      <c r="Z2624" s="81">
        <f>IFERROR(VLOOKUP(A2624,'Competitors Links &amp; Pricings'!A:L,9,0),"")</f>
        <v>4</v>
      </c>
      <c r="AA2624" s="81">
        <f>IFERROR(VLOOKUP(A2624,'Competitors Links &amp; Pricings'!A:L,10,0),"")</f>
        <v>7.5999999999999998E-2</v>
      </c>
      <c r="AB2624" s="81">
        <f>IFERROR(VLOOKUP(A2624,'Competitors Links &amp; Pricings'!A:L,11,0),"")</f>
        <v>0.31</v>
      </c>
    </row>
    <row r="2625" spans="1:28" s="83" customFormat="1" ht="12" x14ac:dyDescent="0.25">
      <c r="A2625" s="81" t="s">
        <v>7833</v>
      </c>
      <c r="B2625" s="89">
        <v>3.86</v>
      </c>
      <c r="C2625" s="89">
        <v>5.18</v>
      </c>
      <c r="D2625" s="106">
        <f t="shared" si="164"/>
        <v>0.25482625482625482</v>
      </c>
      <c r="E2625" s="90">
        <f t="shared" si="161"/>
        <v>0</v>
      </c>
      <c r="F2625" s="90">
        <f t="shared" si="162"/>
        <v>5.63</v>
      </c>
      <c r="G2625" s="82" t="s">
        <v>34</v>
      </c>
      <c r="H2625" s="81" t="s">
        <v>25671</v>
      </c>
      <c r="I2625" s="81" t="s">
        <v>7834</v>
      </c>
      <c r="J2625" s="81" t="s">
        <v>5621</v>
      </c>
      <c r="K2625" s="81"/>
      <c r="L2625" s="81"/>
      <c r="M2625" s="81"/>
      <c r="N2625" s="81"/>
      <c r="O2625" s="82"/>
      <c r="P2625" s="81"/>
      <c r="Q2625" s="81"/>
      <c r="R2625" s="81"/>
      <c r="S2625" s="81"/>
      <c r="T2625" s="81"/>
      <c r="U2625" s="81">
        <f t="shared" si="163"/>
        <v>0</v>
      </c>
      <c r="V2625" s="81">
        <f>IFERROR(VLOOKUP(A2625,'Competitors Links &amp; Pricings'!A:G,3,0),"")</f>
        <v>5.63</v>
      </c>
      <c r="W2625" s="81">
        <f>IFERROR(VLOOKUP(A2625,'Competitors Links &amp; Pricings'!A:G,5,0),"")</f>
        <v>6.19</v>
      </c>
      <c r="X2625" s="81" t="str">
        <f>IFERROR(VLOOKUP(A2625,'Competitors Links &amp; Pricings'!A:G,7,0),"")</f>
        <v xml:space="preserve"> </v>
      </c>
      <c r="Y2625" s="81">
        <f>IFERROR(VLOOKUP(A2625,'Competitors Links &amp; Pricings'!A:L,8,0),"")</f>
        <v>2</v>
      </c>
      <c r="Z2625" s="81">
        <f>IFERROR(VLOOKUP(A2625,'Competitors Links &amp; Pricings'!A:L,9,0),"")</f>
        <v>2</v>
      </c>
      <c r="AA2625" s="81">
        <f>IFERROR(VLOOKUP(A2625,'Competitors Links &amp; Pricings'!A:L,10,0),"")</f>
        <v>0.77</v>
      </c>
      <c r="AB2625" s="81">
        <f>IFERROR(VLOOKUP(A2625,'Competitors Links &amp; Pricings'!A:L,11,0),"")</f>
        <v>2</v>
      </c>
    </row>
    <row r="2626" spans="1:28" s="83" customFormat="1" ht="12" x14ac:dyDescent="0.25">
      <c r="A2626" s="81" t="s">
        <v>7835</v>
      </c>
      <c r="B2626" s="89">
        <v>0.89</v>
      </c>
      <c r="C2626" s="89">
        <v>1.47</v>
      </c>
      <c r="D2626" s="106">
        <f t="shared" si="164"/>
        <v>0.39455782312925169</v>
      </c>
      <c r="E2626" s="90">
        <f t="shared" ref="E2626:E2689" si="165">MIN(K2626:T2626)</f>
        <v>0</v>
      </c>
      <c r="F2626" s="90">
        <f t="shared" ref="F2626:F2689" si="166">MIN(V2626:X2626)</f>
        <v>1.55</v>
      </c>
      <c r="G2626" s="82" t="s">
        <v>34</v>
      </c>
      <c r="H2626" s="81" t="s">
        <v>7836</v>
      </c>
      <c r="I2626" s="81" t="s">
        <v>7837</v>
      </c>
      <c r="J2626" s="81" t="s">
        <v>169</v>
      </c>
      <c r="K2626" s="81"/>
      <c r="L2626" s="81"/>
      <c r="M2626" s="81"/>
      <c r="N2626" s="81"/>
      <c r="O2626" s="82"/>
      <c r="P2626" s="81"/>
      <c r="Q2626" s="81"/>
      <c r="R2626" s="81"/>
      <c r="S2626" s="81"/>
      <c r="T2626" s="81"/>
      <c r="U2626" s="81">
        <f t="shared" si="163"/>
        <v>0</v>
      </c>
      <c r="V2626" s="81">
        <f>IFERROR(VLOOKUP(A2626,'Competitors Links &amp; Pricings'!A:G,3,0),"")</f>
        <v>1.55</v>
      </c>
      <c r="W2626" s="81">
        <f>IFERROR(VLOOKUP(A2626,'Competitors Links &amp; Pricings'!A:G,5,0),"")</f>
        <v>2.4700000000000002</v>
      </c>
      <c r="X2626" s="81">
        <f>IFERROR(VLOOKUP(A2626,'Competitors Links &amp; Pricings'!A:G,7,0),"")</f>
        <v>1.6</v>
      </c>
      <c r="Y2626" s="81">
        <f>IFERROR(VLOOKUP(A2626,'Competitors Links &amp; Pricings'!A:L,8,0),"")</f>
        <v>2</v>
      </c>
      <c r="Z2626" s="81">
        <f>IFERROR(VLOOKUP(A2626,'Competitors Links &amp; Pricings'!A:L,9,0),"")</f>
        <v>1</v>
      </c>
      <c r="AA2626" s="81">
        <f>IFERROR(VLOOKUP(A2626,'Competitors Links &amp; Pricings'!A:L,10,0),"")</f>
        <v>0.06</v>
      </c>
      <c r="AB2626" s="81">
        <f>IFERROR(VLOOKUP(A2626,'Competitors Links &amp; Pricings'!A:L,11,0),"")</f>
        <v>1</v>
      </c>
    </row>
    <row r="2627" spans="1:28" s="83" customFormat="1" ht="12" x14ac:dyDescent="0.25">
      <c r="A2627" s="81" t="s">
        <v>7838</v>
      </c>
      <c r="B2627" s="89">
        <v>3.03</v>
      </c>
      <c r="C2627" s="89">
        <v>3.69</v>
      </c>
      <c r="D2627" s="106">
        <f t="shared" si="164"/>
        <v>0.17886178861788621</v>
      </c>
      <c r="E2627" s="90">
        <f t="shared" si="165"/>
        <v>0</v>
      </c>
      <c r="F2627" s="90">
        <f t="shared" si="166"/>
        <v>3.42</v>
      </c>
      <c r="G2627" s="82" t="s">
        <v>50</v>
      </c>
      <c r="H2627" s="81" t="s">
        <v>22514</v>
      </c>
      <c r="I2627" s="81" t="s">
        <v>7839</v>
      </c>
      <c r="J2627" s="81" t="s">
        <v>5621</v>
      </c>
      <c r="K2627" s="81"/>
      <c r="L2627" s="81"/>
      <c r="M2627" s="81"/>
      <c r="N2627" s="81"/>
      <c r="O2627" s="82"/>
      <c r="P2627" s="81"/>
      <c r="Q2627" s="81"/>
      <c r="R2627" s="81"/>
      <c r="S2627" s="81"/>
      <c r="T2627" s="81"/>
      <c r="U2627" s="81">
        <f t="shared" ref="U2627:U2690" si="167">COUNTIF(K2627:T2627,"&gt;0")</f>
        <v>0</v>
      </c>
      <c r="V2627" s="81">
        <f>IFERROR(VLOOKUP(A2627,'Competitors Links &amp; Pricings'!A:G,3,0),"")</f>
        <v>3.42</v>
      </c>
      <c r="W2627" s="81">
        <f>IFERROR(VLOOKUP(A2627,'Competitors Links &amp; Pricings'!A:G,5,0),"")</f>
        <v>4.45</v>
      </c>
      <c r="X2627" s="81">
        <f>IFERROR(VLOOKUP(A2627,'Competitors Links &amp; Pricings'!A:G,7,0),"")</f>
        <v>4.05</v>
      </c>
      <c r="Y2627" s="81">
        <f>IFERROR(VLOOKUP(A2627,'Competitors Links &amp; Pricings'!A:L,8,0),"")</f>
        <v>2</v>
      </c>
      <c r="Z2627" s="81">
        <f>IFERROR(VLOOKUP(A2627,'Competitors Links &amp; Pricings'!A:L,9,0),"")</f>
        <v>3</v>
      </c>
      <c r="AA2627" s="81">
        <f>IFERROR(VLOOKUP(A2627,'Competitors Links &amp; Pricings'!A:L,10,0),"")</f>
        <v>0.01</v>
      </c>
      <c r="AB2627" s="81">
        <f>IFERROR(VLOOKUP(A2627,'Competitors Links &amp; Pricings'!A:L,11,0),"")</f>
        <v>2</v>
      </c>
    </row>
    <row r="2628" spans="1:28" s="83" customFormat="1" ht="12" x14ac:dyDescent="0.25">
      <c r="A2628" s="81" t="s">
        <v>7840</v>
      </c>
      <c r="B2628" s="89">
        <v>1277.3800000000001</v>
      </c>
      <c r="C2628" s="89">
        <v>1799.95</v>
      </c>
      <c r="D2628" s="106">
        <f t="shared" si="164"/>
        <v>0.2903247312425345</v>
      </c>
      <c r="E2628" s="90">
        <f t="shared" si="165"/>
        <v>0</v>
      </c>
      <c r="F2628" s="90">
        <f t="shared" si="166"/>
        <v>1518</v>
      </c>
      <c r="G2628" s="82" t="s">
        <v>527</v>
      </c>
      <c r="H2628" s="81" t="s">
        <v>6899</v>
      </c>
      <c r="I2628" s="81" t="s">
        <v>7841</v>
      </c>
      <c r="J2628" s="81" t="s">
        <v>251</v>
      </c>
      <c r="K2628" s="81"/>
      <c r="L2628" s="81"/>
      <c r="M2628" s="81"/>
      <c r="N2628" s="81"/>
      <c r="O2628" s="82"/>
      <c r="P2628" s="81"/>
      <c r="Q2628" s="81"/>
      <c r="R2628" s="81"/>
      <c r="S2628" s="81"/>
      <c r="T2628" s="81"/>
      <c r="U2628" s="81">
        <f t="shared" si="167"/>
        <v>0</v>
      </c>
      <c r="V2628" s="81">
        <f>IFERROR(VLOOKUP(A2628,'Competitors Links &amp; Pricings'!A:G,3,0),"")</f>
        <v>1518</v>
      </c>
      <c r="W2628" s="81">
        <f>IFERROR(VLOOKUP(A2628,'Competitors Links &amp; Pricings'!A:G,5,0),"")</f>
        <v>1518</v>
      </c>
      <c r="X2628" s="81">
        <f>IFERROR(VLOOKUP(A2628,'Competitors Links &amp; Pricings'!A:G,7,0),"")</f>
        <v>1518</v>
      </c>
      <c r="Y2628" s="81">
        <f>IFERROR(VLOOKUP(A2628,'Competitors Links &amp; Pricings'!A:L,8,0),"")</f>
        <v>14.6</v>
      </c>
      <c r="Z2628" s="81">
        <f>IFERROR(VLOOKUP(A2628,'Competitors Links &amp; Pricings'!A:L,9,0),"")</f>
        <v>17.7</v>
      </c>
      <c r="AA2628" s="81">
        <f>IFERROR(VLOOKUP(A2628,'Competitors Links &amp; Pricings'!A:L,10,0),"")</f>
        <v>22</v>
      </c>
      <c r="AB2628" s="81">
        <f>IFERROR(VLOOKUP(A2628,'Competitors Links &amp; Pricings'!A:L,11,0),"")</f>
        <v>6.8</v>
      </c>
    </row>
    <row r="2629" spans="1:28" s="83" customFormat="1" ht="12" x14ac:dyDescent="0.25">
      <c r="A2629" s="81" t="s">
        <v>7842</v>
      </c>
      <c r="B2629" s="89">
        <v>2.37</v>
      </c>
      <c r="C2629" s="89">
        <v>3.05</v>
      </c>
      <c r="D2629" s="106">
        <f t="shared" si="164"/>
        <v>0.22295081967213107</v>
      </c>
      <c r="E2629" s="90">
        <f t="shared" si="165"/>
        <v>0</v>
      </c>
      <c r="F2629" s="90">
        <f t="shared" si="166"/>
        <v>3.08</v>
      </c>
      <c r="G2629" s="82" t="s">
        <v>50</v>
      </c>
      <c r="H2629" s="81" t="s">
        <v>22511</v>
      </c>
      <c r="I2629" s="81" t="s">
        <v>7843</v>
      </c>
      <c r="J2629" s="81" t="s">
        <v>5621</v>
      </c>
      <c r="K2629" s="81"/>
      <c r="L2629" s="81"/>
      <c r="M2629" s="81"/>
      <c r="N2629" s="81"/>
      <c r="O2629" s="82"/>
      <c r="P2629" s="81"/>
      <c r="Q2629" s="81"/>
      <c r="R2629" s="81"/>
      <c r="S2629" s="81"/>
      <c r="T2629" s="81"/>
      <c r="U2629" s="81">
        <f t="shared" si="167"/>
        <v>0</v>
      </c>
      <c r="V2629" s="81">
        <f>IFERROR(VLOOKUP(A2629,'Competitors Links &amp; Pricings'!A:G,3,0),"")</f>
        <v>3.47</v>
      </c>
      <c r="W2629" s="81">
        <f>IFERROR(VLOOKUP(A2629,'Competitors Links &amp; Pricings'!A:G,5,0),"")</f>
        <v>3.08</v>
      </c>
      <c r="X2629" s="81">
        <f>IFERROR(VLOOKUP(A2629,'Competitors Links &amp; Pricings'!A:G,7,0),"")</f>
        <v>4.45</v>
      </c>
      <c r="Y2629" s="81">
        <f>IFERROR(VLOOKUP(A2629,'Competitors Links &amp; Pricings'!A:L,8,0),"")</f>
        <v>1</v>
      </c>
      <c r="Z2629" s="81">
        <f>IFERROR(VLOOKUP(A2629,'Competitors Links &amp; Pricings'!A:L,9,0),"")</f>
        <v>12</v>
      </c>
      <c r="AA2629" s="81">
        <f>IFERROR(VLOOKUP(A2629,'Competitors Links &amp; Pricings'!A:L,10,0),"")</f>
        <v>1.5</v>
      </c>
      <c r="AB2629" s="81">
        <f>IFERROR(VLOOKUP(A2629,'Competitors Links &amp; Pricings'!A:L,11,0),"")</f>
        <v>8</v>
      </c>
    </row>
    <row r="2630" spans="1:28" s="83" customFormat="1" ht="12" x14ac:dyDescent="0.25">
      <c r="A2630" s="81" t="s">
        <v>7844</v>
      </c>
      <c r="B2630" s="89">
        <v>3.16</v>
      </c>
      <c r="C2630" s="89">
        <v>3.85</v>
      </c>
      <c r="D2630" s="106">
        <f t="shared" si="164"/>
        <v>0.1792207792207792</v>
      </c>
      <c r="E2630" s="90">
        <f t="shared" si="165"/>
        <v>0</v>
      </c>
      <c r="F2630" s="90">
        <f t="shared" si="166"/>
        <v>0</v>
      </c>
      <c r="G2630" s="82" t="s">
        <v>50</v>
      </c>
      <c r="H2630" s="81" t="s">
        <v>7845</v>
      </c>
      <c r="I2630" s="81" t="s">
        <v>7846</v>
      </c>
      <c r="J2630" s="81" t="s">
        <v>5621</v>
      </c>
      <c r="K2630" s="81"/>
      <c r="L2630" s="81"/>
      <c r="M2630" s="81"/>
      <c r="N2630" s="81"/>
      <c r="O2630" s="82"/>
      <c r="P2630" s="81"/>
      <c r="Q2630" s="81"/>
      <c r="R2630" s="81"/>
      <c r="S2630" s="81"/>
      <c r="T2630" s="81"/>
      <c r="U2630" s="81">
        <f t="shared" si="167"/>
        <v>0</v>
      </c>
      <c r="V2630" s="81" t="str">
        <f>IFERROR(VLOOKUP(A2630,'Competitors Links &amp; Pricings'!A:G,3,0),"")</f>
        <v xml:space="preserve"> </v>
      </c>
      <c r="W2630" s="81" t="str">
        <f>IFERROR(VLOOKUP(A2630,'Competitors Links &amp; Pricings'!A:G,5,0),"")</f>
        <v xml:space="preserve"> </v>
      </c>
      <c r="X2630" s="81" t="str">
        <f>IFERROR(VLOOKUP(A2630,'Competitors Links &amp; Pricings'!A:G,7,0),"")</f>
        <v xml:space="preserve"> </v>
      </c>
      <c r="Y2630" s="81">
        <f>IFERROR(VLOOKUP(A2630,'Competitors Links &amp; Pricings'!A:L,8,0),"")</f>
        <v>39.090000000000003</v>
      </c>
      <c r="Z2630" s="81">
        <f>IFERROR(VLOOKUP(A2630,'Competitors Links &amp; Pricings'!A:L,9,0),"")</f>
        <v>64.959999999999994</v>
      </c>
      <c r="AA2630" s="81">
        <f>IFERROR(VLOOKUP(A2630,'Competitors Links &amp; Pricings'!A:L,10,0),"")</f>
        <v>40.1</v>
      </c>
      <c r="AB2630" s="81">
        <f>IFERROR(VLOOKUP(A2630,'Competitors Links &amp; Pricings'!A:L,11,0),"")</f>
        <v>2</v>
      </c>
    </row>
    <row r="2631" spans="1:28" s="83" customFormat="1" ht="12" x14ac:dyDescent="0.25">
      <c r="A2631" s="81" t="s">
        <v>7847</v>
      </c>
      <c r="B2631" s="89">
        <v>16.53</v>
      </c>
      <c r="C2631" s="89">
        <v>19.850000000000001</v>
      </c>
      <c r="D2631" s="106">
        <f t="shared" si="164"/>
        <v>0.16725440806045341</v>
      </c>
      <c r="E2631" s="90">
        <f t="shared" si="165"/>
        <v>0</v>
      </c>
      <c r="F2631" s="90">
        <f t="shared" si="166"/>
        <v>0</v>
      </c>
      <c r="G2631" s="82" t="s">
        <v>34</v>
      </c>
      <c r="H2631" s="81" t="s">
        <v>7848</v>
      </c>
      <c r="I2631" s="81" t="s">
        <v>7849</v>
      </c>
      <c r="J2631" s="81" t="s">
        <v>5621</v>
      </c>
      <c r="K2631" s="81"/>
      <c r="L2631" s="81"/>
      <c r="M2631" s="81"/>
      <c r="N2631" s="81"/>
      <c r="O2631" s="82"/>
      <c r="P2631" s="81"/>
      <c r="Q2631" s="81"/>
      <c r="R2631" s="81"/>
      <c r="S2631" s="81"/>
      <c r="T2631" s="81"/>
      <c r="U2631" s="81">
        <f t="shared" si="167"/>
        <v>0</v>
      </c>
      <c r="V2631" s="81" t="str">
        <f>IFERROR(VLOOKUP(A2631,'Competitors Links &amp; Pricings'!A:G,3,0),"")</f>
        <v xml:space="preserve"> </v>
      </c>
      <c r="W2631" s="81" t="str">
        <f>IFERROR(VLOOKUP(A2631,'Competitors Links &amp; Pricings'!A:G,5,0),"")</f>
        <v xml:space="preserve"> </v>
      </c>
      <c r="X2631" s="81" t="str">
        <f>IFERROR(VLOOKUP(A2631,'Competitors Links &amp; Pricings'!A:G,7,0),"")</f>
        <v xml:space="preserve"> </v>
      </c>
      <c r="Y2631" s="81">
        <f>IFERROR(VLOOKUP(A2631,'Competitors Links &amp; Pricings'!A:L,8,0),"")</f>
        <v>3.5</v>
      </c>
      <c r="Z2631" s="81">
        <f>IFERROR(VLOOKUP(A2631,'Competitors Links &amp; Pricings'!A:L,9,0),"")</f>
        <v>65</v>
      </c>
      <c r="AA2631" s="81">
        <f>IFERROR(VLOOKUP(A2631,'Competitors Links &amp; Pricings'!A:L,10,0),"")</f>
        <v>1.2</v>
      </c>
      <c r="AB2631" s="81">
        <f>IFERROR(VLOOKUP(A2631,'Competitors Links &amp; Pricings'!A:L,11,0),"")</f>
        <v>0.6</v>
      </c>
    </row>
    <row r="2632" spans="1:28" s="83" customFormat="1" ht="12" x14ac:dyDescent="0.25">
      <c r="A2632" s="81" t="s">
        <v>7850</v>
      </c>
      <c r="B2632" s="89">
        <v>16.5</v>
      </c>
      <c r="C2632" s="89">
        <v>21.7</v>
      </c>
      <c r="D2632" s="106">
        <f t="shared" si="164"/>
        <v>0.23963133640552992</v>
      </c>
      <c r="E2632" s="90">
        <f t="shared" si="165"/>
        <v>0</v>
      </c>
      <c r="F2632" s="90">
        <f t="shared" si="166"/>
        <v>0</v>
      </c>
      <c r="G2632" s="82" t="s">
        <v>34</v>
      </c>
      <c r="H2632" s="81" t="s">
        <v>7851</v>
      </c>
      <c r="I2632" s="81" t="s">
        <v>7852</v>
      </c>
      <c r="J2632" s="81" t="s">
        <v>5621</v>
      </c>
      <c r="K2632" s="81"/>
      <c r="L2632" s="81"/>
      <c r="M2632" s="81"/>
      <c r="N2632" s="81"/>
      <c r="O2632" s="82"/>
      <c r="P2632" s="81"/>
      <c r="Q2632" s="81"/>
      <c r="R2632" s="81"/>
      <c r="S2632" s="81"/>
      <c r="T2632" s="81"/>
      <c r="U2632" s="81">
        <f t="shared" si="167"/>
        <v>0</v>
      </c>
      <c r="V2632" s="81" t="str">
        <f>IFERROR(VLOOKUP(A2632,'Competitors Links &amp; Pricings'!A:G,3,0),"")</f>
        <v xml:space="preserve"> </v>
      </c>
      <c r="W2632" s="81" t="str">
        <f>IFERROR(VLOOKUP(A2632,'Competitors Links &amp; Pricings'!A:G,5,0),"")</f>
        <v xml:space="preserve"> </v>
      </c>
      <c r="X2632" s="81" t="str">
        <f>IFERROR(VLOOKUP(A2632,'Competitors Links &amp; Pricings'!A:G,7,0),"")</f>
        <v xml:space="preserve"> </v>
      </c>
      <c r="Y2632" s="81">
        <f>IFERROR(VLOOKUP(A2632,'Competitors Links &amp; Pricings'!A:L,8,0),"")</f>
        <v>3.5</v>
      </c>
      <c r="Z2632" s="81">
        <f>IFERROR(VLOOKUP(A2632,'Competitors Links &amp; Pricings'!A:L,9,0),"")</f>
        <v>79</v>
      </c>
      <c r="AA2632" s="81">
        <f>IFERROR(VLOOKUP(A2632,'Competitors Links &amp; Pricings'!A:L,10,0),"")</f>
        <v>1.3</v>
      </c>
      <c r="AB2632" s="81">
        <f>IFERROR(VLOOKUP(A2632,'Competitors Links &amp; Pricings'!A:L,11,0),"")</f>
        <v>0.6</v>
      </c>
    </row>
    <row r="2633" spans="1:28" s="83" customFormat="1" ht="12" x14ac:dyDescent="0.25">
      <c r="A2633" s="81" t="s">
        <v>7853</v>
      </c>
      <c r="B2633" s="89">
        <v>1279.32</v>
      </c>
      <c r="C2633" s="89">
        <v>1560</v>
      </c>
      <c r="D2633" s="106">
        <f t="shared" si="164"/>
        <v>0.17992307692307696</v>
      </c>
      <c r="E2633" s="90">
        <f t="shared" si="165"/>
        <v>0</v>
      </c>
      <c r="F2633" s="90">
        <f t="shared" si="166"/>
        <v>1469.51</v>
      </c>
      <c r="G2633" s="82" t="s">
        <v>34</v>
      </c>
      <c r="H2633" s="81" t="s">
        <v>22011</v>
      </c>
      <c r="I2633" s="81" t="s">
        <v>7854</v>
      </c>
      <c r="J2633" s="81" t="s">
        <v>251</v>
      </c>
      <c r="K2633" s="81"/>
      <c r="L2633" s="81"/>
      <c r="M2633" s="81"/>
      <c r="N2633" s="81"/>
      <c r="O2633" s="82"/>
      <c r="P2633" s="81"/>
      <c r="Q2633" s="81"/>
      <c r="R2633" s="81"/>
      <c r="S2633" s="81"/>
      <c r="T2633" s="81"/>
      <c r="U2633" s="81">
        <f t="shared" si="167"/>
        <v>0</v>
      </c>
      <c r="V2633" s="81">
        <f>IFERROR(VLOOKUP(A2633,'Competitors Links &amp; Pricings'!A:G,3,0),"")</f>
        <v>1689.17</v>
      </c>
      <c r="W2633" s="81">
        <f>IFERROR(VLOOKUP(A2633,'Competitors Links &amp; Pricings'!A:G,5,0),"")</f>
        <v>1773.38</v>
      </c>
      <c r="X2633" s="81">
        <f>IFERROR(VLOOKUP(A2633,'Competitors Links &amp; Pricings'!A:G,7,0),"")</f>
        <v>1469.51</v>
      </c>
      <c r="Y2633" s="81">
        <f>IFERROR(VLOOKUP(A2633,'Competitors Links &amp; Pricings'!A:L,8,0),"")</f>
        <v>14.6</v>
      </c>
      <c r="Z2633" s="81">
        <f>IFERROR(VLOOKUP(A2633,'Competitors Links &amp; Pricings'!A:L,9,0),"")</f>
        <v>17.7</v>
      </c>
      <c r="AA2633" s="81">
        <f>IFERROR(VLOOKUP(A2633,'Competitors Links &amp; Pricings'!A:L,10,0),"")</f>
        <v>22</v>
      </c>
      <c r="AB2633" s="81">
        <f>IFERROR(VLOOKUP(A2633,'Competitors Links &amp; Pricings'!A:L,11,0),"")</f>
        <v>6</v>
      </c>
    </row>
    <row r="2634" spans="1:28" s="83" customFormat="1" ht="12" x14ac:dyDescent="0.25">
      <c r="A2634" s="81" t="s">
        <v>7855</v>
      </c>
      <c r="B2634" s="89">
        <v>40.25</v>
      </c>
      <c r="C2634" s="89">
        <v>48.16</v>
      </c>
      <c r="D2634" s="106">
        <f t="shared" si="164"/>
        <v>0.16424418604651156</v>
      </c>
      <c r="E2634" s="90">
        <f t="shared" si="165"/>
        <v>0</v>
      </c>
      <c r="F2634" s="90">
        <f t="shared" si="166"/>
        <v>52.35</v>
      </c>
      <c r="G2634" s="82" t="s">
        <v>34</v>
      </c>
      <c r="H2634" s="81" t="s">
        <v>7856</v>
      </c>
      <c r="I2634" s="81" t="s">
        <v>7857</v>
      </c>
      <c r="J2634" s="81" t="s">
        <v>169</v>
      </c>
      <c r="K2634" s="81"/>
      <c r="L2634" s="81"/>
      <c r="M2634" s="81"/>
      <c r="N2634" s="81"/>
      <c r="O2634" s="82"/>
      <c r="P2634" s="81"/>
      <c r="Q2634" s="81"/>
      <c r="R2634" s="81"/>
      <c r="S2634" s="81"/>
      <c r="T2634" s="81"/>
      <c r="U2634" s="81">
        <f t="shared" si="167"/>
        <v>0</v>
      </c>
      <c r="V2634" s="81">
        <f>IFERROR(VLOOKUP(A2634,'Competitors Links &amp; Pricings'!A:G,3,0),"")</f>
        <v>52.35</v>
      </c>
      <c r="W2634" s="81">
        <f>IFERROR(VLOOKUP(A2634,'Competitors Links &amp; Pricings'!A:G,5,0),"")</f>
        <v>58.25</v>
      </c>
      <c r="X2634" s="81">
        <f>IFERROR(VLOOKUP(A2634,'Competitors Links &amp; Pricings'!A:G,7,0),"")</f>
        <v>54</v>
      </c>
      <c r="Y2634" s="81">
        <f>IFERROR(VLOOKUP(A2634,'Competitors Links &amp; Pricings'!A:L,8,0),"")</f>
        <v>22</v>
      </c>
      <c r="Z2634" s="81">
        <f>IFERROR(VLOOKUP(A2634,'Competitors Links &amp; Pricings'!A:L,9,0),"")</f>
        <v>27</v>
      </c>
      <c r="AA2634" s="81">
        <f>IFERROR(VLOOKUP(A2634,'Competitors Links &amp; Pricings'!A:L,10,0),"")</f>
        <v>4</v>
      </c>
      <c r="AB2634" s="81">
        <f>IFERROR(VLOOKUP(A2634,'Competitors Links &amp; Pricings'!A:L,11,0),"")</f>
        <v>7</v>
      </c>
    </row>
    <row r="2635" spans="1:28" s="83" customFormat="1" ht="12" x14ac:dyDescent="0.25">
      <c r="A2635" s="81" t="s">
        <v>7858</v>
      </c>
      <c r="B2635" s="89">
        <v>396.89</v>
      </c>
      <c r="C2635" s="89">
        <v>492.01</v>
      </c>
      <c r="D2635" s="106">
        <f t="shared" si="164"/>
        <v>0.19332940387390501</v>
      </c>
      <c r="E2635" s="90">
        <f t="shared" si="165"/>
        <v>0</v>
      </c>
      <c r="F2635" s="90">
        <f t="shared" si="166"/>
        <v>517.91</v>
      </c>
      <c r="G2635" s="82" t="s">
        <v>34</v>
      </c>
      <c r="H2635" s="81" t="s">
        <v>25669</v>
      </c>
      <c r="I2635" s="81" t="s">
        <v>7859</v>
      </c>
      <c r="J2635" s="81" t="s">
        <v>251</v>
      </c>
      <c r="K2635" s="81"/>
      <c r="L2635" s="81"/>
      <c r="M2635" s="81"/>
      <c r="N2635" s="81"/>
      <c r="O2635" s="82"/>
      <c r="P2635" s="81"/>
      <c r="Q2635" s="81"/>
      <c r="R2635" s="81"/>
      <c r="S2635" s="81"/>
      <c r="T2635" s="81"/>
      <c r="U2635" s="81">
        <f t="shared" si="167"/>
        <v>0</v>
      </c>
      <c r="V2635" s="81">
        <f>IFERROR(VLOOKUP(A2635,'Competitors Links &amp; Pricings'!A:G,3,0),"")</f>
        <v>517.91</v>
      </c>
      <c r="W2635" s="81">
        <f>IFERROR(VLOOKUP(A2635,'Competitors Links &amp; Pricings'!A:G,5,0),"")</f>
        <v>586.29</v>
      </c>
      <c r="X2635" s="81">
        <f>IFERROR(VLOOKUP(A2635,'Competitors Links &amp; Pricings'!A:G,7,0),"")</f>
        <v>569.77</v>
      </c>
      <c r="Y2635" s="81">
        <f>IFERROR(VLOOKUP(A2635,'Competitors Links &amp; Pricings'!A:L,8,0),"")</f>
        <v>15.5</v>
      </c>
      <c r="Z2635" s="81">
        <f>IFERROR(VLOOKUP(A2635,'Competitors Links &amp; Pricings'!A:L,9,0),"")</f>
        <v>15</v>
      </c>
      <c r="AA2635" s="81">
        <f>IFERROR(VLOOKUP(A2635,'Competitors Links &amp; Pricings'!A:L,10,0),"")</f>
        <v>14</v>
      </c>
      <c r="AB2635" s="81">
        <f>IFERROR(VLOOKUP(A2635,'Competitors Links &amp; Pricings'!A:L,11,0),"")</f>
        <v>4.5</v>
      </c>
    </row>
    <row r="2636" spans="1:28" s="83" customFormat="1" ht="12" x14ac:dyDescent="0.25">
      <c r="A2636" s="81" t="s">
        <v>7860</v>
      </c>
      <c r="B2636" s="89">
        <v>2.76</v>
      </c>
      <c r="C2636" s="89">
        <v>3.62</v>
      </c>
      <c r="D2636" s="106">
        <f t="shared" si="164"/>
        <v>0.23756906077348075</v>
      </c>
      <c r="E2636" s="90">
        <f t="shared" si="165"/>
        <v>0</v>
      </c>
      <c r="F2636" s="90">
        <f t="shared" si="166"/>
        <v>2.71</v>
      </c>
      <c r="G2636" s="82" t="s">
        <v>60</v>
      </c>
      <c r="H2636" s="81" t="s">
        <v>7861</v>
      </c>
      <c r="I2636" s="81" t="s">
        <v>7862</v>
      </c>
      <c r="J2636" s="81" t="s">
        <v>5621</v>
      </c>
      <c r="K2636" s="81"/>
      <c r="L2636" s="81"/>
      <c r="M2636" s="81"/>
      <c r="N2636" s="81"/>
      <c r="O2636" s="82"/>
      <c r="P2636" s="81"/>
      <c r="Q2636" s="81"/>
      <c r="R2636" s="81"/>
      <c r="S2636" s="81"/>
      <c r="T2636" s="81"/>
      <c r="U2636" s="81">
        <f t="shared" si="167"/>
        <v>0</v>
      </c>
      <c r="V2636" s="81">
        <f>IFERROR(VLOOKUP(A2636,'Competitors Links &amp; Pricings'!A:G,3,0),"")</f>
        <v>2.71</v>
      </c>
      <c r="W2636" s="81" t="str">
        <f>IFERROR(VLOOKUP(A2636,'Competitors Links &amp; Pricings'!A:G,5,0),"")</f>
        <v xml:space="preserve"> </v>
      </c>
      <c r="X2636" s="81" t="str">
        <f>IFERROR(VLOOKUP(A2636,'Competitors Links &amp; Pricings'!A:G,7,0),"")</f>
        <v xml:space="preserve"> </v>
      </c>
      <c r="Y2636" s="81">
        <f>IFERROR(VLOOKUP(A2636,'Competitors Links &amp; Pricings'!A:L,8,0),"")</f>
        <v>2</v>
      </c>
      <c r="Z2636" s="81">
        <f>IFERROR(VLOOKUP(A2636,'Competitors Links &amp; Pricings'!A:L,9,0),"")</f>
        <v>4</v>
      </c>
      <c r="AA2636" s="81">
        <f>IFERROR(VLOOKUP(A2636,'Competitors Links &amp; Pricings'!A:L,10,0),"")</f>
        <v>0.01</v>
      </c>
      <c r="AB2636" s="81">
        <f>IFERROR(VLOOKUP(A2636,'Competitors Links &amp; Pricings'!A:L,11,0),"")</f>
        <v>1.25</v>
      </c>
    </row>
    <row r="2637" spans="1:28" s="83" customFormat="1" ht="12" x14ac:dyDescent="0.25">
      <c r="A2637" s="81" t="s">
        <v>7863</v>
      </c>
      <c r="B2637" s="89">
        <v>26.08</v>
      </c>
      <c r="C2637" s="89">
        <v>31.8</v>
      </c>
      <c r="D2637" s="106">
        <f t="shared" si="164"/>
        <v>0.17987421383647806</v>
      </c>
      <c r="E2637" s="90">
        <f t="shared" si="165"/>
        <v>0</v>
      </c>
      <c r="F2637" s="90">
        <f t="shared" si="166"/>
        <v>28</v>
      </c>
      <c r="G2637" s="82" t="s">
        <v>34</v>
      </c>
      <c r="H2637" s="81" t="s">
        <v>7864</v>
      </c>
      <c r="I2637" s="81" t="s">
        <v>7865</v>
      </c>
      <c r="J2637" s="81" t="s">
        <v>525</v>
      </c>
      <c r="K2637" s="81"/>
      <c r="L2637" s="81"/>
      <c r="M2637" s="81"/>
      <c r="N2637" s="81"/>
      <c r="O2637" s="82"/>
      <c r="P2637" s="81"/>
      <c r="Q2637" s="81"/>
      <c r="R2637" s="81"/>
      <c r="S2637" s="81"/>
      <c r="T2637" s="81"/>
      <c r="U2637" s="81">
        <f t="shared" si="167"/>
        <v>0</v>
      </c>
      <c r="V2637" s="81">
        <f>IFERROR(VLOOKUP(A2637,'Competitors Links &amp; Pricings'!A:G,3,0),"")</f>
        <v>28</v>
      </c>
      <c r="W2637" s="81">
        <f>IFERROR(VLOOKUP(A2637,'Competitors Links &amp; Pricings'!A:G,5,0),"")</f>
        <v>40.47</v>
      </c>
      <c r="X2637" s="81" t="str">
        <f>IFERROR(VLOOKUP(A2637,'Competitors Links &amp; Pricings'!A:G,7,0),"")</f>
        <v xml:space="preserve"> </v>
      </c>
      <c r="Y2637" s="81">
        <f>IFERROR(VLOOKUP(A2637,'Competitors Links &amp; Pricings'!A:L,8,0),"")</f>
        <v>1</v>
      </c>
      <c r="Z2637" s="81">
        <f>IFERROR(VLOOKUP(A2637,'Competitors Links &amp; Pricings'!A:L,9,0),"")</f>
        <v>67</v>
      </c>
      <c r="AA2637" s="81">
        <f>IFERROR(VLOOKUP(A2637,'Competitors Links &amp; Pricings'!A:L,10,0),"")</f>
        <v>1</v>
      </c>
      <c r="AB2637" s="81">
        <f>IFERROR(VLOOKUP(A2637,'Competitors Links &amp; Pricings'!A:L,11,0),"")</f>
        <v>1</v>
      </c>
    </row>
    <row r="2638" spans="1:28" s="83" customFormat="1" ht="12" x14ac:dyDescent="0.25">
      <c r="A2638" s="81" t="s">
        <v>7866</v>
      </c>
      <c r="B2638" s="89">
        <v>14.61</v>
      </c>
      <c r="C2638" s="89">
        <v>19.45</v>
      </c>
      <c r="D2638" s="106">
        <f t="shared" si="164"/>
        <v>0.24884318766066837</v>
      </c>
      <c r="E2638" s="90">
        <f t="shared" si="165"/>
        <v>0</v>
      </c>
      <c r="F2638" s="90">
        <f t="shared" si="166"/>
        <v>18.079999999999998</v>
      </c>
      <c r="G2638" s="82" t="s">
        <v>34</v>
      </c>
      <c r="H2638" s="81" t="s">
        <v>17089</v>
      </c>
      <c r="I2638" s="81" t="s">
        <v>7867</v>
      </c>
      <c r="J2638" s="81" t="s">
        <v>107</v>
      </c>
      <c r="K2638" s="81"/>
      <c r="L2638" s="81"/>
      <c r="M2638" s="81"/>
      <c r="N2638" s="81"/>
      <c r="O2638" s="82"/>
      <c r="P2638" s="81"/>
      <c r="Q2638" s="81"/>
      <c r="R2638" s="81"/>
      <c r="S2638" s="81"/>
      <c r="T2638" s="81"/>
      <c r="U2638" s="81">
        <f t="shared" si="167"/>
        <v>0</v>
      </c>
      <c r="V2638" s="81">
        <f>IFERROR(VLOOKUP(A2638,'Competitors Links &amp; Pricings'!A:G,3,0),"")</f>
        <v>18.079999999999998</v>
      </c>
      <c r="W2638" s="81">
        <f>IFERROR(VLOOKUP(A2638,'Competitors Links &amp; Pricings'!A:G,5,0),"")</f>
        <v>20.8</v>
      </c>
      <c r="X2638" s="81">
        <f>IFERROR(VLOOKUP(A2638,'Competitors Links &amp; Pricings'!A:G,7,0),"")</f>
        <v>22.49</v>
      </c>
      <c r="Y2638" s="81">
        <f>IFERROR(VLOOKUP(A2638,'Competitors Links &amp; Pricings'!A:L,8,0),"")</f>
        <v>0.5</v>
      </c>
      <c r="Z2638" s="81">
        <f>IFERROR(VLOOKUP(A2638,'Competitors Links &amp; Pricings'!A:L,9,0),"")</f>
        <v>40</v>
      </c>
      <c r="AA2638" s="81">
        <f>IFERROR(VLOOKUP(A2638,'Competitors Links &amp; Pricings'!A:L,10,0),"")</f>
        <v>0.8</v>
      </c>
      <c r="AB2638" s="81">
        <f>IFERROR(VLOOKUP(A2638,'Competitors Links &amp; Pricings'!A:L,11,0),"")</f>
        <v>0.5</v>
      </c>
    </row>
    <row r="2639" spans="1:28" s="83" customFormat="1" ht="12" x14ac:dyDescent="0.25">
      <c r="A2639" s="81" t="s">
        <v>7868</v>
      </c>
      <c r="B2639" s="89">
        <v>17.190000000000001</v>
      </c>
      <c r="C2639" s="89">
        <v>20.98</v>
      </c>
      <c r="D2639" s="106">
        <f t="shared" si="164"/>
        <v>0.18064823641563391</v>
      </c>
      <c r="E2639" s="90">
        <f t="shared" si="165"/>
        <v>0</v>
      </c>
      <c r="F2639" s="90">
        <f t="shared" si="166"/>
        <v>20.89</v>
      </c>
      <c r="G2639" s="82" t="s">
        <v>34</v>
      </c>
      <c r="H2639" s="81" t="s">
        <v>7869</v>
      </c>
      <c r="I2639" s="81" t="s">
        <v>7870</v>
      </c>
      <c r="J2639" s="81" t="s">
        <v>107</v>
      </c>
      <c r="K2639" s="81"/>
      <c r="L2639" s="81"/>
      <c r="M2639" s="81"/>
      <c r="N2639" s="81"/>
      <c r="O2639" s="82"/>
      <c r="P2639" s="81"/>
      <c r="Q2639" s="81"/>
      <c r="R2639" s="81"/>
      <c r="S2639" s="81"/>
      <c r="T2639" s="81"/>
      <c r="U2639" s="81">
        <f t="shared" si="167"/>
        <v>0</v>
      </c>
      <c r="V2639" s="81">
        <f>IFERROR(VLOOKUP(A2639,'Competitors Links &amp; Pricings'!A:G,3,0),"")</f>
        <v>20.89</v>
      </c>
      <c r="W2639" s="81">
        <f>IFERROR(VLOOKUP(A2639,'Competitors Links &amp; Pricings'!A:G,5,0),"")</f>
        <v>21.04</v>
      </c>
      <c r="X2639" s="81">
        <f>IFERROR(VLOOKUP(A2639,'Competitors Links &amp; Pricings'!A:G,7,0),"")</f>
        <v>21</v>
      </c>
      <c r="Y2639" s="81">
        <f>IFERROR(VLOOKUP(A2639,'Competitors Links &amp; Pricings'!A:L,8,0),"")</f>
        <v>0.5</v>
      </c>
      <c r="Z2639" s="81">
        <f>IFERROR(VLOOKUP(A2639,'Competitors Links &amp; Pricings'!A:L,9,0),"")</f>
        <v>40</v>
      </c>
      <c r="AA2639" s="81">
        <f>IFERROR(VLOOKUP(A2639,'Competitors Links &amp; Pricings'!A:L,10,0),"")</f>
        <v>0.5</v>
      </c>
      <c r="AB2639" s="81">
        <f>IFERROR(VLOOKUP(A2639,'Competitors Links &amp; Pricings'!A:L,11,0),"")</f>
        <v>0.5</v>
      </c>
    </row>
    <row r="2640" spans="1:28" s="83" customFormat="1" ht="12" x14ac:dyDescent="0.25">
      <c r="A2640" s="81" t="s">
        <v>7871</v>
      </c>
      <c r="B2640" s="89">
        <v>357.73</v>
      </c>
      <c r="C2640" s="89">
        <v>415.71</v>
      </c>
      <c r="D2640" s="106">
        <f t="shared" si="164"/>
        <v>0.13947222823602984</v>
      </c>
      <c r="E2640" s="90">
        <f t="shared" si="165"/>
        <v>0</v>
      </c>
      <c r="F2640" s="90">
        <f t="shared" si="166"/>
        <v>406</v>
      </c>
      <c r="G2640" s="82" t="s">
        <v>34</v>
      </c>
      <c r="H2640" s="81" t="s">
        <v>18228</v>
      </c>
      <c r="I2640" s="81" t="s">
        <v>7872</v>
      </c>
      <c r="J2640" s="81" t="s">
        <v>107</v>
      </c>
      <c r="K2640" s="81"/>
      <c r="L2640" s="81"/>
      <c r="M2640" s="81"/>
      <c r="N2640" s="81"/>
      <c r="O2640" s="82"/>
      <c r="P2640" s="81"/>
      <c r="Q2640" s="81"/>
      <c r="R2640" s="81"/>
      <c r="S2640" s="81"/>
      <c r="T2640" s="81"/>
      <c r="U2640" s="81">
        <f t="shared" si="167"/>
        <v>0</v>
      </c>
      <c r="V2640" s="81">
        <f>IFERROR(VLOOKUP(A2640,'Competitors Links &amp; Pricings'!A:G,3,0),"")</f>
        <v>406</v>
      </c>
      <c r="W2640" s="81">
        <f>IFERROR(VLOOKUP(A2640,'Competitors Links &amp; Pricings'!A:G,5,0),"")</f>
        <v>464.96</v>
      </c>
      <c r="X2640" s="81">
        <f>IFERROR(VLOOKUP(A2640,'Competitors Links &amp; Pricings'!A:G,7,0),"")</f>
        <v>598</v>
      </c>
      <c r="Y2640" s="81">
        <f>IFERROR(VLOOKUP(A2640,'Competitors Links &amp; Pricings'!A:L,8,0),"")</f>
        <v>2.4500000000000002</v>
      </c>
      <c r="Z2640" s="81">
        <f>IFERROR(VLOOKUP(A2640,'Competitors Links &amp; Pricings'!A:L,9,0),"")</f>
        <v>5.41</v>
      </c>
      <c r="AA2640" s="81">
        <f>IFERROR(VLOOKUP(A2640,'Competitors Links &amp; Pricings'!A:L,10,0),"")</f>
        <v>1</v>
      </c>
      <c r="AB2640" s="81">
        <f>IFERROR(VLOOKUP(A2640,'Competitors Links &amp; Pricings'!A:L,11,0),"")</f>
        <v>1.1599999999999999</v>
      </c>
    </row>
    <row r="2641" spans="1:28" s="83" customFormat="1" ht="12" x14ac:dyDescent="0.25">
      <c r="A2641" s="81" t="s">
        <v>7873</v>
      </c>
      <c r="B2641" s="89">
        <v>19.420000000000002</v>
      </c>
      <c r="C2641" s="89">
        <v>26.62</v>
      </c>
      <c r="D2641" s="106">
        <f t="shared" si="164"/>
        <v>0.27047332832456794</v>
      </c>
      <c r="E2641" s="90">
        <f t="shared" si="165"/>
        <v>0</v>
      </c>
      <c r="F2641" s="90">
        <f t="shared" si="166"/>
        <v>0.24</v>
      </c>
      <c r="G2641" s="82" t="s">
        <v>60</v>
      </c>
      <c r="H2641" s="81" t="s">
        <v>7874</v>
      </c>
      <c r="I2641" s="81" t="s">
        <v>7875</v>
      </c>
      <c r="J2641" s="81" t="s">
        <v>107</v>
      </c>
      <c r="K2641" s="81"/>
      <c r="L2641" s="81"/>
      <c r="M2641" s="81"/>
      <c r="N2641" s="81"/>
      <c r="O2641" s="82"/>
      <c r="P2641" s="81"/>
      <c r="Q2641" s="81"/>
      <c r="R2641" s="81"/>
      <c r="S2641" s="81"/>
      <c r="T2641" s="81"/>
      <c r="U2641" s="81">
        <f t="shared" si="167"/>
        <v>0</v>
      </c>
      <c r="V2641" s="81">
        <f>IFERROR(VLOOKUP(A2641,'Competitors Links &amp; Pricings'!A:G,3,0),"")</f>
        <v>30.13</v>
      </c>
      <c r="W2641" s="81">
        <f>IFERROR(VLOOKUP(A2641,'Competitors Links &amp; Pricings'!A:G,5,0),"")</f>
        <v>25.34</v>
      </c>
      <c r="X2641" s="81">
        <f>IFERROR(VLOOKUP(A2641,'Competitors Links &amp; Pricings'!A:G,7,0),"")</f>
        <v>0.24</v>
      </c>
      <c r="Y2641" s="81">
        <f>IFERROR(VLOOKUP(A2641,'Competitors Links &amp; Pricings'!A:L,8,0),"")</f>
        <v>2</v>
      </c>
      <c r="Z2641" s="81">
        <f>IFERROR(VLOOKUP(A2641,'Competitors Links &amp; Pricings'!A:L,9,0),"")</f>
        <v>5</v>
      </c>
      <c r="AA2641" s="81">
        <f>IFERROR(VLOOKUP(A2641,'Competitors Links &amp; Pricings'!A:L,10,0),"")</f>
        <v>1</v>
      </c>
      <c r="AB2641" s="81">
        <f>IFERROR(VLOOKUP(A2641,'Competitors Links &amp; Pricings'!A:L,11,0),"")</f>
        <v>1</v>
      </c>
    </row>
    <row r="2642" spans="1:28" s="83" customFormat="1" ht="12" x14ac:dyDescent="0.25">
      <c r="A2642" s="81" t="s">
        <v>7876</v>
      </c>
      <c r="B2642" s="89">
        <v>480.83</v>
      </c>
      <c r="C2642" s="89">
        <v>611.65</v>
      </c>
      <c r="D2642" s="106">
        <f t="shared" si="164"/>
        <v>0.21388048720673589</v>
      </c>
      <c r="E2642" s="90">
        <f t="shared" si="165"/>
        <v>0</v>
      </c>
      <c r="F2642" s="90">
        <f t="shared" si="166"/>
        <v>538</v>
      </c>
      <c r="G2642" s="82" t="s">
        <v>34</v>
      </c>
      <c r="H2642" s="81" t="s">
        <v>7877</v>
      </c>
      <c r="I2642" s="81" t="s">
        <v>7878</v>
      </c>
      <c r="J2642" s="81" t="s">
        <v>107</v>
      </c>
      <c r="K2642" s="81"/>
      <c r="L2642" s="81"/>
      <c r="M2642" s="81"/>
      <c r="N2642" s="81"/>
      <c r="O2642" s="82"/>
      <c r="P2642" s="81"/>
      <c r="Q2642" s="81"/>
      <c r="R2642" s="81"/>
      <c r="S2642" s="81"/>
      <c r="T2642" s="81"/>
      <c r="U2642" s="81">
        <f t="shared" si="167"/>
        <v>0</v>
      </c>
      <c r="V2642" s="81">
        <f>IFERROR(VLOOKUP(A2642,'Competitors Links &amp; Pricings'!A:G,3,0),"")</f>
        <v>547.6</v>
      </c>
      <c r="W2642" s="81">
        <f>IFERROR(VLOOKUP(A2642,'Competitors Links &amp; Pricings'!A:G,5,0),"")</f>
        <v>538</v>
      </c>
      <c r="X2642" s="81">
        <f>IFERROR(VLOOKUP(A2642,'Competitors Links &amp; Pricings'!A:G,7,0),"")</f>
        <v>538</v>
      </c>
      <c r="Y2642" s="81">
        <f>IFERROR(VLOOKUP(A2642,'Competitors Links &amp; Pricings'!A:L,8,0),"")</f>
        <v>5</v>
      </c>
      <c r="Z2642" s="81">
        <f>IFERROR(VLOOKUP(A2642,'Competitors Links &amp; Pricings'!A:L,9,0),"")</f>
        <v>8.4</v>
      </c>
      <c r="AA2642" s="81">
        <f>IFERROR(VLOOKUP(A2642,'Competitors Links &amp; Pricings'!A:L,10,0),"")</f>
        <v>1.0900000000000001</v>
      </c>
      <c r="AB2642" s="81">
        <f>IFERROR(VLOOKUP(A2642,'Competitors Links &amp; Pricings'!A:L,11,0),"")</f>
        <v>1.8</v>
      </c>
    </row>
    <row r="2643" spans="1:28" s="83" customFormat="1" ht="12" x14ac:dyDescent="0.25">
      <c r="A2643" s="81" t="s">
        <v>7879</v>
      </c>
      <c r="B2643" s="89">
        <v>548.79999999999995</v>
      </c>
      <c r="C2643" s="89">
        <v>680.26</v>
      </c>
      <c r="D2643" s="106">
        <f t="shared" si="164"/>
        <v>0.19324963984358928</v>
      </c>
      <c r="E2643" s="90">
        <f t="shared" si="165"/>
        <v>0</v>
      </c>
      <c r="F2643" s="90">
        <f t="shared" si="166"/>
        <v>551</v>
      </c>
      <c r="G2643" s="82" t="s">
        <v>34</v>
      </c>
      <c r="H2643" s="81" t="s">
        <v>18448</v>
      </c>
      <c r="I2643" s="81" t="s">
        <v>7880</v>
      </c>
      <c r="J2643" s="81" t="s">
        <v>107</v>
      </c>
      <c r="K2643" s="81"/>
      <c r="L2643" s="81"/>
      <c r="M2643" s="81"/>
      <c r="N2643" s="81"/>
      <c r="O2643" s="82"/>
      <c r="P2643" s="81"/>
      <c r="Q2643" s="81"/>
      <c r="R2643" s="81"/>
      <c r="S2643" s="81"/>
      <c r="T2643" s="81"/>
      <c r="U2643" s="81">
        <f t="shared" si="167"/>
        <v>0</v>
      </c>
      <c r="V2643" s="81">
        <f>IFERROR(VLOOKUP(A2643,'Competitors Links &amp; Pricings'!A:G,3,0),"")</f>
        <v>551</v>
      </c>
      <c r="W2643" s="81" t="str">
        <f>IFERROR(VLOOKUP(A2643,'Competitors Links &amp; Pricings'!A:G,5,0),"")</f>
        <v xml:space="preserve"> </v>
      </c>
      <c r="X2643" s="81" t="str">
        <f>IFERROR(VLOOKUP(A2643,'Competitors Links &amp; Pricings'!A:G,7,0),"")</f>
        <v xml:space="preserve"> </v>
      </c>
      <c r="Y2643" s="81">
        <f>IFERROR(VLOOKUP(A2643,'Competitors Links &amp; Pricings'!A:L,8,0),"")</f>
        <v>20</v>
      </c>
      <c r="Z2643" s="81">
        <f>IFERROR(VLOOKUP(A2643,'Competitors Links &amp; Pricings'!A:L,9,0),"")</f>
        <v>23</v>
      </c>
      <c r="AA2643" s="81">
        <f>IFERROR(VLOOKUP(A2643,'Competitors Links &amp; Pricings'!A:L,10,0),"")</f>
        <v>21</v>
      </c>
      <c r="AB2643" s="81">
        <f>IFERROR(VLOOKUP(A2643,'Competitors Links &amp; Pricings'!A:L,11,0),"")</f>
        <v>10</v>
      </c>
    </row>
    <row r="2644" spans="1:28" s="83" customFormat="1" ht="12" x14ac:dyDescent="0.25">
      <c r="A2644" s="81" t="s">
        <v>7881</v>
      </c>
      <c r="B2644" s="89">
        <v>9.7100000000000009</v>
      </c>
      <c r="C2644" s="89">
        <v>12.04</v>
      </c>
      <c r="D2644" s="106">
        <f t="shared" si="164"/>
        <v>0.19352159468438526</v>
      </c>
      <c r="E2644" s="90">
        <f t="shared" si="165"/>
        <v>0</v>
      </c>
      <c r="F2644" s="90">
        <f t="shared" si="166"/>
        <v>18.53</v>
      </c>
      <c r="G2644" s="82" t="s">
        <v>34</v>
      </c>
      <c r="H2644" s="81" t="s">
        <v>7882</v>
      </c>
      <c r="I2644" s="81" t="s">
        <v>7883</v>
      </c>
      <c r="J2644" s="81" t="s">
        <v>107</v>
      </c>
      <c r="K2644" s="81"/>
      <c r="L2644" s="81"/>
      <c r="M2644" s="81"/>
      <c r="N2644" s="81"/>
      <c r="O2644" s="82"/>
      <c r="P2644" s="81"/>
      <c r="Q2644" s="81"/>
      <c r="R2644" s="81"/>
      <c r="S2644" s="81"/>
      <c r="T2644" s="81"/>
      <c r="U2644" s="81">
        <f t="shared" si="167"/>
        <v>0</v>
      </c>
      <c r="V2644" s="81">
        <f>IFERROR(VLOOKUP(A2644,'Competitors Links &amp; Pricings'!A:G,3,0),"")</f>
        <v>20.89</v>
      </c>
      <c r="W2644" s="81">
        <f>IFERROR(VLOOKUP(A2644,'Competitors Links &amp; Pricings'!A:G,5,0),"")</f>
        <v>18.53</v>
      </c>
      <c r="X2644" s="81">
        <f>IFERROR(VLOOKUP(A2644,'Competitors Links &amp; Pricings'!A:G,7,0),"")</f>
        <v>18.55</v>
      </c>
      <c r="Y2644" s="81">
        <f>IFERROR(VLOOKUP(A2644,'Competitors Links &amp; Pricings'!A:L,8,0),"")</f>
        <v>0.5</v>
      </c>
      <c r="Z2644" s="81">
        <f>IFERROR(VLOOKUP(A2644,'Competitors Links &amp; Pricings'!A:L,9,0),"")</f>
        <v>40</v>
      </c>
      <c r="AA2644" s="81">
        <f>IFERROR(VLOOKUP(A2644,'Competitors Links &amp; Pricings'!A:L,10,0),"")</f>
        <v>0.8</v>
      </c>
      <c r="AB2644" s="81">
        <f>IFERROR(VLOOKUP(A2644,'Competitors Links &amp; Pricings'!A:L,11,0),"")</f>
        <v>0.5</v>
      </c>
    </row>
    <row r="2645" spans="1:28" s="83" customFormat="1" ht="12" x14ac:dyDescent="0.25">
      <c r="A2645" s="81" t="s">
        <v>7884</v>
      </c>
      <c r="B2645" s="89">
        <v>9.7100000000000009</v>
      </c>
      <c r="C2645" s="89">
        <v>12.72</v>
      </c>
      <c r="D2645" s="106">
        <f t="shared" si="164"/>
        <v>0.23663522012578614</v>
      </c>
      <c r="E2645" s="90">
        <f t="shared" si="165"/>
        <v>0</v>
      </c>
      <c r="F2645" s="90">
        <f t="shared" si="166"/>
        <v>20.89</v>
      </c>
      <c r="G2645" s="82" t="s">
        <v>60</v>
      </c>
      <c r="H2645" s="81" t="s">
        <v>7885</v>
      </c>
      <c r="I2645" s="81" t="s">
        <v>7886</v>
      </c>
      <c r="J2645" s="81" t="s">
        <v>107</v>
      </c>
      <c r="K2645" s="81"/>
      <c r="L2645" s="81"/>
      <c r="M2645" s="81"/>
      <c r="N2645" s="81"/>
      <c r="O2645" s="82"/>
      <c r="P2645" s="81"/>
      <c r="Q2645" s="81"/>
      <c r="R2645" s="81"/>
      <c r="S2645" s="81"/>
      <c r="T2645" s="81"/>
      <c r="U2645" s="81">
        <f t="shared" si="167"/>
        <v>0</v>
      </c>
      <c r="V2645" s="81">
        <f>IFERROR(VLOOKUP(A2645,'Competitors Links &amp; Pricings'!A:G,3,0),"")</f>
        <v>21.04</v>
      </c>
      <c r="W2645" s="81">
        <f>IFERROR(VLOOKUP(A2645,'Competitors Links &amp; Pricings'!A:G,5,0),"")</f>
        <v>20.89</v>
      </c>
      <c r="X2645" s="81">
        <f>IFERROR(VLOOKUP(A2645,'Competitors Links &amp; Pricings'!A:G,7,0),"")</f>
        <v>22.81</v>
      </c>
      <c r="Y2645" s="81">
        <f>IFERROR(VLOOKUP(A2645,'Competitors Links &amp; Pricings'!A:L,8,0),"")</f>
        <v>0.5</v>
      </c>
      <c r="Z2645" s="81">
        <f>IFERROR(VLOOKUP(A2645,'Competitors Links &amp; Pricings'!A:L,9,0),"")</f>
        <v>40</v>
      </c>
      <c r="AA2645" s="81">
        <f>IFERROR(VLOOKUP(A2645,'Competitors Links &amp; Pricings'!A:L,10,0),"")</f>
        <v>0.5</v>
      </c>
      <c r="AB2645" s="81">
        <f>IFERROR(VLOOKUP(A2645,'Competitors Links &amp; Pricings'!A:L,11,0),"")</f>
        <v>0.5</v>
      </c>
    </row>
    <row r="2646" spans="1:28" s="83" customFormat="1" ht="12" x14ac:dyDescent="0.25">
      <c r="A2646" s="81" t="s">
        <v>7887</v>
      </c>
      <c r="B2646" s="89">
        <v>2.96</v>
      </c>
      <c r="C2646" s="89">
        <v>3.88</v>
      </c>
      <c r="D2646" s="106">
        <f t="shared" si="164"/>
        <v>0.23711340206185566</v>
      </c>
      <c r="E2646" s="90">
        <f t="shared" si="165"/>
        <v>0</v>
      </c>
      <c r="F2646" s="90">
        <f t="shared" si="166"/>
        <v>3.79</v>
      </c>
      <c r="G2646" s="82" t="s">
        <v>60</v>
      </c>
      <c r="H2646" s="81" t="s">
        <v>17194</v>
      </c>
      <c r="I2646" s="81" t="s">
        <v>7888</v>
      </c>
      <c r="J2646" s="81" t="s">
        <v>107</v>
      </c>
      <c r="K2646" s="81"/>
      <c r="L2646" s="81"/>
      <c r="M2646" s="81"/>
      <c r="N2646" s="81"/>
      <c r="O2646" s="82"/>
      <c r="P2646" s="81"/>
      <c r="Q2646" s="81"/>
      <c r="R2646" s="81"/>
      <c r="S2646" s="81"/>
      <c r="T2646" s="81"/>
      <c r="U2646" s="81">
        <f t="shared" si="167"/>
        <v>0</v>
      </c>
      <c r="V2646" s="81">
        <f>IFERROR(VLOOKUP(A2646,'Competitors Links &amp; Pricings'!A:G,3,0),"")</f>
        <v>3.79</v>
      </c>
      <c r="W2646" s="81">
        <f>IFERROR(VLOOKUP(A2646,'Competitors Links &amp; Pricings'!A:G,5,0),"")</f>
        <v>3.79</v>
      </c>
      <c r="X2646" s="81">
        <f>IFERROR(VLOOKUP(A2646,'Competitors Links &amp; Pricings'!A:G,7,0),"")</f>
        <v>3.79</v>
      </c>
      <c r="Y2646" s="81">
        <f>IFERROR(VLOOKUP(A2646,'Competitors Links &amp; Pricings'!A:L,8,0),"")</f>
        <v>2</v>
      </c>
      <c r="Z2646" s="81">
        <f>IFERROR(VLOOKUP(A2646,'Competitors Links &amp; Pricings'!A:L,9,0),"")</f>
        <v>3.5</v>
      </c>
      <c r="AA2646" s="81">
        <f>IFERROR(VLOOKUP(A2646,'Competitors Links &amp; Pricings'!A:L,10,0),"")</f>
        <v>0.08</v>
      </c>
      <c r="AB2646" s="81">
        <f>IFERROR(VLOOKUP(A2646,'Competitors Links &amp; Pricings'!A:L,11,0),"")</f>
        <v>0.25</v>
      </c>
    </row>
    <row r="2647" spans="1:28" s="83" customFormat="1" ht="12" x14ac:dyDescent="0.25">
      <c r="A2647" s="81" t="s">
        <v>7889</v>
      </c>
      <c r="B2647" s="89">
        <v>14.92</v>
      </c>
      <c r="C2647" s="89">
        <v>18.2</v>
      </c>
      <c r="D2647" s="106">
        <f t="shared" si="164"/>
        <v>0.18021978021978019</v>
      </c>
      <c r="E2647" s="90">
        <f t="shared" si="165"/>
        <v>0</v>
      </c>
      <c r="F2647" s="90">
        <f t="shared" si="166"/>
        <v>15.45</v>
      </c>
      <c r="G2647" s="82" t="s">
        <v>50</v>
      </c>
      <c r="H2647" s="81" t="s">
        <v>25667</v>
      </c>
      <c r="I2647" s="81" t="s">
        <v>7890</v>
      </c>
      <c r="J2647" s="81" t="s">
        <v>107</v>
      </c>
      <c r="K2647" s="81"/>
      <c r="L2647" s="81"/>
      <c r="M2647" s="81"/>
      <c r="N2647" s="81"/>
      <c r="O2647" s="82"/>
      <c r="P2647" s="81"/>
      <c r="Q2647" s="81"/>
      <c r="R2647" s="81"/>
      <c r="S2647" s="81"/>
      <c r="T2647" s="81"/>
      <c r="U2647" s="81">
        <f t="shared" si="167"/>
        <v>0</v>
      </c>
      <c r="V2647" s="81">
        <f>IFERROR(VLOOKUP(A2647,'Competitors Links &amp; Pricings'!A:G,3,0),"")</f>
        <v>19.2</v>
      </c>
      <c r="W2647" s="81">
        <f>IFERROR(VLOOKUP(A2647,'Competitors Links &amp; Pricings'!A:G,5,0),"")</f>
        <v>24.24</v>
      </c>
      <c r="X2647" s="81">
        <f>IFERROR(VLOOKUP(A2647,'Competitors Links &amp; Pricings'!A:G,7,0),"")</f>
        <v>15.45</v>
      </c>
      <c r="Y2647" s="81">
        <f>IFERROR(VLOOKUP(A2647,'Competitors Links &amp; Pricings'!A:L,8,0),"")</f>
        <v>1</v>
      </c>
      <c r="Z2647" s="81">
        <f>IFERROR(VLOOKUP(A2647,'Competitors Links &amp; Pricings'!A:L,9,0),"")</f>
        <v>2</v>
      </c>
      <c r="AA2647" s="81">
        <f>IFERROR(VLOOKUP(A2647,'Competitors Links &amp; Pricings'!A:L,10,0),"")</f>
        <v>6</v>
      </c>
      <c r="AB2647" s="81">
        <f>IFERROR(VLOOKUP(A2647,'Competitors Links &amp; Pricings'!A:L,11,0),"")</f>
        <v>1</v>
      </c>
    </row>
    <row r="2648" spans="1:28" s="83" customFormat="1" ht="12" x14ac:dyDescent="0.25">
      <c r="A2648" s="81" t="s">
        <v>7891</v>
      </c>
      <c r="B2648" s="89">
        <v>134.16999999999999</v>
      </c>
      <c r="C2648" s="89">
        <v>166.37</v>
      </c>
      <c r="D2648" s="106">
        <f t="shared" si="164"/>
        <v>0.19354450922642313</v>
      </c>
      <c r="E2648" s="90">
        <f t="shared" si="165"/>
        <v>0</v>
      </c>
      <c r="F2648" s="90">
        <f t="shared" si="166"/>
        <v>171.99</v>
      </c>
      <c r="G2648" s="82" t="s">
        <v>34</v>
      </c>
      <c r="H2648" s="81" t="s">
        <v>25668</v>
      </c>
      <c r="I2648" s="81" t="s">
        <v>7892</v>
      </c>
      <c r="J2648" s="81" t="s">
        <v>107</v>
      </c>
      <c r="K2648" s="81"/>
      <c r="L2648" s="81"/>
      <c r="M2648" s="81"/>
      <c r="N2648" s="81"/>
      <c r="O2648" s="82"/>
      <c r="P2648" s="81"/>
      <c r="Q2648" s="81"/>
      <c r="R2648" s="81"/>
      <c r="S2648" s="81"/>
      <c r="T2648" s="81"/>
      <c r="U2648" s="81">
        <f t="shared" si="167"/>
        <v>0</v>
      </c>
      <c r="V2648" s="81">
        <f>IFERROR(VLOOKUP(A2648,'Competitors Links &amp; Pricings'!A:G,3,0),"")</f>
        <v>187.43</v>
      </c>
      <c r="W2648" s="81">
        <f>IFERROR(VLOOKUP(A2648,'Competitors Links &amp; Pricings'!A:G,5,0),"")</f>
        <v>171.99</v>
      </c>
      <c r="X2648" s="81">
        <f>IFERROR(VLOOKUP(A2648,'Competitors Links &amp; Pricings'!A:G,7,0),"")</f>
        <v>198</v>
      </c>
      <c r="Y2648" s="81">
        <f>IFERROR(VLOOKUP(A2648,'Competitors Links &amp; Pricings'!A:L,8,0),"")</f>
        <v>68.8</v>
      </c>
      <c r="Z2648" s="81">
        <f>IFERROR(VLOOKUP(A2648,'Competitors Links &amp; Pricings'!A:L,9,0),"")</f>
        <v>83.4</v>
      </c>
      <c r="AA2648" s="81">
        <f>IFERROR(VLOOKUP(A2648,'Competitors Links &amp; Pricings'!A:L,10,0),"")</f>
        <v>2.38</v>
      </c>
      <c r="AB2648" s="81">
        <f>IFERROR(VLOOKUP(A2648,'Competitors Links &amp; Pricings'!A:L,11,0),"")</f>
        <v>11.8</v>
      </c>
    </row>
    <row r="2649" spans="1:28" s="83" customFormat="1" ht="12" x14ac:dyDescent="0.25">
      <c r="A2649" s="81" t="s">
        <v>7893</v>
      </c>
      <c r="B2649" s="89">
        <v>147.83000000000001</v>
      </c>
      <c r="C2649" s="89">
        <v>179.31</v>
      </c>
      <c r="D2649" s="106">
        <f t="shared" si="164"/>
        <v>0.17556187608053087</v>
      </c>
      <c r="E2649" s="90">
        <f t="shared" si="165"/>
        <v>0</v>
      </c>
      <c r="F2649" s="90">
        <f t="shared" si="166"/>
        <v>173</v>
      </c>
      <c r="G2649" s="82" t="s">
        <v>34</v>
      </c>
      <c r="H2649" s="81" t="s">
        <v>7894</v>
      </c>
      <c r="I2649" s="81" t="s">
        <v>7895</v>
      </c>
      <c r="J2649" s="81" t="s">
        <v>107</v>
      </c>
      <c r="K2649" s="81"/>
      <c r="L2649" s="81"/>
      <c r="M2649" s="81"/>
      <c r="N2649" s="81"/>
      <c r="O2649" s="82"/>
      <c r="P2649" s="81"/>
      <c r="Q2649" s="81"/>
      <c r="R2649" s="81"/>
      <c r="S2649" s="81"/>
      <c r="T2649" s="81"/>
      <c r="U2649" s="81">
        <f t="shared" si="167"/>
        <v>0</v>
      </c>
      <c r="V2649" s="81">
        <f>IFERROR(VLOOKUP(A2649,'Competitors Links &amp; Pricings'!A:G,3,0),"")</f>
        <v>173</v>
      </c>
      <c r="W2649" s="81">
        <f>IFERROR(VLOOKUP(A2649,'Competitors Links &amp; Pricings'!A:G,5,0),"")</f>
        <v>188.75</v>
      </c>
      <c r="X2649" s="81">
        <f>IFERROR(VLOOKUP(A2649,'Competitors Links &amp; Pricings'!A:G,7,0),"")</f>
        <v>215.53</v>
      </c>
      <c r="Y2649" s="81">
        <f>IFERROR(VLOOKUP(A2649,'Competitors Links &amp; Pricings'!A:L,8,0),"")</f>
        <v>6.88</v>
      </c>
      <c r="Z2649" s="81">
        <f>IFERROR(VLOOKUP(A2649,'Competitors Links &amp; Pricings'!A:L,9,0),"")</f>
        <v>8.34</v>
      </c>
      <c r="AA2649" s="81">
        <f>IFERROR(VLOOKUP(A2649,'Competitors Links &amp; Pricings'!A:L,10,0),"")</f>
        <v>2.38</v>
      </c>
      <c r="AB2649" s="81">
        <f>IFERROR(VLOOKUP(A2649,'Competitors Links &amp; Pricings'!A:L,11,0),"")</f>
        <v>1.18</v>
      </c>
    </row>
    <row r="2650" spans="1:28" s="83" customFormat="1" ht="12" x14ac:dyDescent="0.25">
      <c r="A2650" s="81" t="s">
        <v>7896</v>
      </c>
      <c r="B2650" s="89">
        <v>1471.39</v>
      </c>
      <c r="C2650" s="89">
        <v>1795</v>
      </c>
      <c r="D2650" s="106">
        <f t="shared" si="164"/>
        <v>0.18028412256267404</v>
      </c>
      <c r="E2650" s="90">
        <f t="shared" si="165"/>
        <v>0</v>
      </c>
      <c r="F2650" s="90">
        <f t="shared" si="166"/>
        <v>450</v>
      </c>
      <c r="G2650" s="82" t="s">
        <v>34</v>
      </c>
      <c r="H2650" s="81" t="s">
        <v>22234</v>
      </c>
      <c r="I2650" s="81" t="s">
        <v>7897</v>
      </c>
      <c r="J2650" s="81" t="s">
        <v>251</v>
      </c>
      <c r="K2650" s="81"/>
      <c r="L2650" s="81"/>
      <c r="M2650" s="81"/>
      <c r="N2650" s="81"/>
      <c r="O2650" s="82"/>
      <c r="P2650" s="81"/>
      <c r="Q2650" s="81"/>
      <c r="R2650" s="81"/>
      <c r="S2650" s="81"/>
      <c r="T2650" s="81"/>
      <c r="U2650" s="81">
        <f t="shared" si="167"/>
        <v>0</v>
      </c>
      <c r="V2650" s="81">
        <f>IFERROR(VLOOKUP(A2650,'Competitors Links &amp; Pricings'!A:G,3,0),"")</f>
        <v>883.99</v>
      </c>
      <c r="W2650" s="81">
        <f>IFERROR(VLOOKUP(A2650,'Competitors Links &amp; Pricings'!A:G,5,0),"")</f>
        <v>2013.92</v>
      </c>
      <c r="X2650" s="81">
        <f>IFERROR(VLOOKUP(A2650,'Competitors Links &amp; Pricings'!A:G,7,0),"")</f>
        <v>450</v>
      </c>
      <c r="Y2650" s="81">
        <f>IFERROR(VLOOKUP(A2650,'Competitors Links &amp; Pricings'!A:L,8,0),"")</f>
        <v>2</v>
      </c>
      <c r="Z2650" s="81">
        <f>IFERROR(VLOOKUP(A2650,'Competitors Links &amp; Pricings'!A:L,9,0),"")</f>
        <v>2</v>
      </c>
      <c r="AA2650" s="81">
        <f>IFERROR(VLOOKUP(A2650,'Competitors Links &amp; Pricings'!A:L,10,0),"")</f>
        <v>2</v>
      </c>
      <c r="AB2650" s="81">
        <f>IFERROR(VLOOKUP(A2650,'Competitors Links &amp; Pricings'!A:L,11,0),"")</f>
        <v>2</v>
      </c>
    </row>
    <row r="2651" spans="1:28" s="83" customFormat="1" ht="12" x14ac:dyDescent="0.25">
      <c r="A2651" s="81" t="s">
        <v>7898</v>
      </c>
      <c r="B2651" s="89">
        <v>626.79999999999995</v>
      </c>
      <c r="C2651" s="89">
        <v>777.23</v>
      </c>
      <c r="D2651" s="106">
        <f t="shared" si="164"/>
        <v>0.19354631190252572</v>
      </c>
      <c r="E2651" s="90">
        <f t="shared" si="165"/>
        <v>0</v>
      </c>
      <c r="F2651" s="90">
        <f t="shared" si="166"/>
        <v>999</v>
      </c>
      <c r="G2651" s="82" t="s">
        <v>34</v>
      </c>
      <c r="H2651" s="81" t="s">
        <v>7899</v>
      </c>
      <c r="I2651" s="81" t="s">
        <v>7900</v>
      </c>
      <c r="J2651" s="81" t="s">
        <v>251</v>
      </c>
      <c r="K2651" s="81"/>
      <c r="L2651" s="81"/>
      <c r="M2651" s="81"/>
      <c r="N2651" s="81"/>
      <c r="O2651" s="82"/>
      <c r="P2651" s="81"/>
      <c r="Q2651" s="81"/>
      <c r="R2651" s="81"/>
      <c r="S2651" s="81"/>
      <c r="T2651" s="81"/>
      <c r="U2651" s="81">
        <f t="shared" si="167"/>
        <v>0</v>
      </c>
      <c r="V2651" s="81">
        <f>IFERROR(VLOOKUP(A2651,'Competitors Links &amp; Pricings'!A:G,3,0),"")</f>
        <v>999</v>
      </c>
      <c r="W2651" s="81" t="str">
        <f>IFERROR(VLOOKUP(A2651,'Competitors Links &amp; Pricings'!A:G,5,0),"")</f>
        <v xml:space="preserve"> </v>
      </c>
      <c r="X2651" s="81" t="str">
        <f>IFERROR(VLOOKUP(A2651,'Competitors Links &amp; Pricings'!A:G,7,0),"")</f>
        <v xml:space="preserve"> </v>
      </c>
      <c r="Y2651" s="81">
        <f>IFERROR(VLOOKUP(A2651,'Competitors Links &amp; Pricings'!A:L,8,0),"")</f>
        <v>2</v>
      </c>
      <c r="Z2651" s="81">
        <f>IFERROR(VLOOKUP(A2651,'Competitors Links &amp; Pricings'!A:L,9,0),"")</f>
        <v>2</v>
      </c>
      <c r="AA2651" s="81">
        <f>IFERROR(VLOOKUP(A2651,'Competitors Links &amp; Pricings'!A:L,10,0),"")</f>
        <v>2</v>
      </c>
      <c r="AB2651" s="81">
        <f>IFERROR(VLOOKUP(A2651,'Competitors Links &amp; Pricings'!A:L,11,0),"")</f>
        <v>2</v>
      </c>
    </row>
    <row r="2652" spans="1:28" s="83" customFormat="1" ht="12" x14ac:dyDescent="0.25">
      <c r="A2652" s="81" t="s">
        <v>7901</v>
      </c>
      <c r="B2652" s="89">
        <v>27.69</v>
      </c>
      <c r="C2652" s="89">
        <v>32.68</v>
      </c>
      <c r="D2652" s="106">
        <f t="shared" si="164"/>
        <v>0.15269277845777229</v>
      </c>
      <c r="E2652" s="90">
        <f t="shared" si="165"/>
        <v>0</v>
      </c>
      <c r="F2652" s="90">
        <f t="shared" si="166"/>
        <v>26.06</v>
      </c>
      <c r="G2652" s="82" t="s">
        <v>34</v>
      </c>
      <c r="H2652" s="81" t="s">
        <v>7902</v>
      </c>
      <c r="I2652" s="81" t="s">
        <v>7903</v>
      </c>
      <c r="J2652" s="81" t="s">
        <v>107</v>
      </c>
      <c r="K2652" s="81"/>
      <c r="L2652" s="81"/>
      <c r="M2652" s="81"/>
      <c r="N2652" s="81"/>
      <c r="O2652" s="82"/>
      <c r="P2652" s="81"/>
      <c r="Q2652" s="81"/>
      <c r="R2652" s="81"/>
      <c r="S2652" s="81"/>
      <c r="T2652" s="81"/>
      <c r="U2652" s="81">
        <f t="shared" si="167"/>
        <v>0</v>
      </c>
      <c r="V2652" s="81">
        <f>IFERROR(VLOOKUP(A2652,'Competitors Links &amp; Pricings'!A:G,3,0),"")</f>
        <v>26.06</v>
      </c>
      <c r="W2652" s="81">
        <f>IFERROR(VLOOKUP(A2652,'Competitors Links &amp; Pricings'!A:G,5,0),"")</f>
        <v>27.99</v>
      </c>
      <c r="X2652" s="81">
        <f>IFERROR(VLOOKUP(A2652,'Competitors Links &amp; Pricings'!A:G,7,0),"")</f>
        <v>27.99</v>
      </c>
      <c r="Y2652" s="81">
        <f>IFERROR(VLOOKUP(A2652,'Competitors Links &amp; Pricings'!A:L,8,0),"")</f>
        <v>4</v>
      </c>
      <c r="Z2652" s="81">
        <f>IFERROR(VLOOKUP(A2652,'Competitors Links &amp; Pricings'!A:L,9,0),"")</f>
        <v>6</v>
      </c>
      <c r="AA2652" s="81">
        <f>IFERROR(VLOOKUP(A2652,'Competitors Links &amp; Pricings'!A:L,10,0),"")</f>
        <v>0.89</v>
      </c>
      <c r="AB2652" s="81">
        <f>IFERROR(VLOOKUP(A2652,'Competitors Links &amp; Pricings'!A:L,11,0),"")</f>
        <v>4</v>
      </c>
    </row>
    <row r="2653" spans="1:28" s="92" customFormat="1" ht="12" x14ac:dyDescent="0.25">
      <c r="A2653" s="91" t="s">
        <v>7904</v>
      </c>
      <c r="B2653" s="89">
        <v>2689.7</v>
      </c>
      <c r="C2653" s="89">
        <v>3188</v>
      </c>
      <c r="D2653" s="106">
        <f t="shared" si="164"/>
        <v>0.15630489335006278</v>
      </c>
      <c r="E2653" s="90">
        <f t="shared" si="165"/>
        <v>0</v>
      </c>
      <c r="F2653" s="90">
        <f t="shared" si="166"/>
        <v>3189.99</v>
      </c>
      <c r="G2653" s="100" t="s">
        <v>34</v>
      </c>
      <c r="H2653" s="101" t="s">
        <v>7905</v>
      </c>
      <c r="I2653" s="101" t="s">
        <v>7906</v>
      </c>
      <c r="J2653" s="101" t="s">
        <v>251</v>
      </c>
      <c r="K2653" s="101"/>
      <c r="L2653" s="101"/>
      <c r="M2653" s="101"/>
      <c r="N2653" s="101"/>
      <c r="O2653" s="100"/>
      <c r="P2653" s="101"/>
      <c r="Q2653" s="101"/>
      <c r="R2653" s="101"/>
      <c r="S2653" s="101"/>
      <c r="T2653" s="101"/>
      <c r="U2653" s="81">
        <f t="shared" si="167"/>
        <v>0</v>
      </c>
      <c r="V2653" s="101">
        <f>IFERROR(VLOOKUP(A2653,'Competitors Links &amp; Pricings'!A:G,3,0),"")</f>
        <v>3189.99</v>
      </c>
      <c r="W2653" s="101">
        <f>IFERROR(VLOOKUP(A2653,'Competitors Links &amp; Pricings'!A:G,5,0),"")</f>
        <v>3757.46</v>
      </c>
      <c r="X2653" s="101">
        <f>IFERROR(VLOOKUP(A2653,'Competitors Links &amp; Pricings'!A:G,7,0),"")</f>
        <v>3850</v>
      </c>
      <c r="Y2653" s="101">
        <f>IFERROR(VLOOKUP(A2653,'Competitors Links &amp; Pricings'!A:L,8,0),"")</f>
        <v>15.75</v>
      </c>
      <c r="Z2653" s="101">
        <f>IFERROR(VLOOKUP(A2653,'Competitors Links &amp; Pricings'!A:L,9,0),"")</f>
        <v>15.75</v>
      </c>
      <c r="AA2653" s="101">
        <f>IFERROR(VLOOKUP(A2653,'Competitors Links &amp; Pricings'!A:L,10,0),"")</f>
        <v>86.2</v>
      </c>
      <c r="AB2653" s="101">
        <f>IFERROR(VLOOKUP(A2653,'Competitors Links &amp; Pricings'!A:L,11,0),"")</f>
        <v>39.369999999999997</v>
      </c>
    </row>
    <row r="2654" spans="1:28" s="83" customFormat="1" ht="12" x14ac:dyDescent="0.25">
      <c r="A2654" s="81" t="s">
        <v>7907</v>
      </c>
      <c r="B2654" s="89">
        <v>2447.2600000000002</v>
      </c>
      <c r="C2654" s="89">
        <v>2638</v>
      </c>
      <c r="D2654" s="106">
        <f t="shared" si="164"/>
        <v>7.2304776345716373E-2</v>
      </c>
      <c r="E2654" s="90">
        <f t="shared" si="165"/>
        <v>0</v>
      </c>
      <c r="F2654" s="90">
        <f t="shared" si="166"/>
        <v>2961.73</v>
      </c>
      <c r="G2654" s="82" t="s">
        <v>50</v>
      </c>
      <c r="H2654" s="81" t="s">
        <v>24652</v>
      </c>
      <c r="I2654" s="81" t="s">
        <v>7908</v>
      </c>
      <c r="J2654" s="81" t="s">
        <v>251</v>
      </c>
      <c r="K2654" s="81"/>
      <c r="L2654" s="81"/>
      <c r="M2654" s="81"/>
      <c r="N2654" s="81"/>
      <c r="O2654" s="82"/>
      <c r="P2654" s="81"/>
      <c r="Q2654" s="81"/>
      <c r="R2654" s="81"/>
      <c r="S2654" s="81"/>
      <c r="T2654" s="81"/>
      <c r="U2654" s="81">
        <f t="shared" si="167"/>
        <v>0</v>
      </c>
      <c r="V2654" s="81">
        <f>IFERROR(VLOOKUP(A2654,'Competitors Links &amp; Pricings'!A:G,3,0),"")</f>
        <v>2961.73</v>
      </c>
      <c r="W2654" s="81">
        <f>IFERROR(VLOOKUP(A2654,'Competitors Links &amp; Pricings'!A:G,5,0),"")</f>
        <v>3850</v>
      </c>
      <c r="X2654" s="81" t="str">
        <f>IFERROR(VLOOKUP(A2654,'Competitors Links &amp; Pricings'!A:G,7,0),"")</f>
        <v xml:space="preserve"> </v>
      </c>
      <c r="Y2654" s="81">
        <f>IFERROR(VLOOKUP(A2654,'Competitors Links &amp; Pricings'!A:L,8,0),"")</f>
        <v>12.5</v>
      </c>
      <c r="Z2654" s="81">
        <f>IFERROR(VLOOKUP(A2654,'Competitors Links &amp; Pricings'!A:L,9,0),"")</f>
        <v>30.5</v>
      </c>
      <c r="AA2654" s="81">
        <f>IFERROR(VLOOKUP(A2654,'Competitors Links &amp; Pricings'!A:L,10,0),"")</f>
        <v>79.900000000000006</v>
      </c>
      <c r="AB2654" s="81">
        <f>IFERROR(VLOOKUP(A2654,'Competitors Links &amp; Pricings'!A:L,11,0),"")</f>
        <v>10.5</v>
      </c>
    </row>
    <row r="2655" spans="1:28" s="83" customFormat="1" ht="12" x14ac:dyDescent="0.25">
      <c r="A2655" s="81" t="s">
        <v>7909</v>
      </c>
      <c r="B2655" s="89">
        <v>1454.69</v>
      </c>
      <c r="C2655" s="89">
        <v>1648.55</v>
      </c>
      <c r="D2655" s="106">
        <f t="shared" si="164"/>
        <v>0.11759424949197775</v>
      </c>
      <c r="E2655" s="90">
        <f t="shared" si="165"/>
        <v>0</v>
      </c>
      <c r="F2655" s="90">
        <f t="shared" si="166"/>
        <v>1791.9</v>
      </c>
      <c r="G2655" s="82" t="s">
        <v>34</v>
      </c>
      <c r="H2655" s="81" t="s">
        <v>7910</v>
      </c>
      <c r="I2655" s="81" t="s">
        <v>7911</v>
      </c>
      <c r="J2655" s="81" t="s">
        <v>251</v>
      </c>
      <c r="K2655" s="81"/>
      <c r="L2655" s="81"/>
      <c r="M2655" s="81"/>
      <c r="N2655" s="81"/>
      <c r="O2655" s="82"/>
      <c r="P2655" s="81"/>
      <c r="Q2655" s="81"/>
      <c r="R2655" s="81"/>
      <c r="S2655" s="81"/>
      <c r="T2655" s="81"/>
      <c r="U2655" s="81">
        <f t="shared" si="167"/>
        <v>0</v>
      </c>
      <c r="V2655" s="81">
        <f>IFERROR(VLOOKUP(A2655,'Competitors Links &amp; Pricings'!A:G,3,0),"")</f>
        <v>1845.49</v>
      </c>
      <c r="W2655" s="81">
        <f>IFERROR(VLOOKUP(A2655,'Competitors Links &amp; Pricings'!A:G,5,0),"")</f>
        <v>1791.9</v>
      </c>
      <c r="X2655" s="81" t="str">
        <f>IFERROR(VLOOKUP(A2655,'Competitors Links &amp; Pricings'!A:G,7,0),"")</f>
        <v xml:space="preserve"> </v>
      </c>
      <c r="Y2655" s="81">
        <f>IFERROR(VLOOKUP(A2655,'Competitors Links &amp; Pricings'!A:L,8,0),"")</f>
        <v>12.5</v>
      </c>
      <c r="Z2655" s="81">
        <f>IFERROR(VLOOKUP(A2655,'Competitors Links &amp; Pricings'!A:L,9,0),"")</f>
        <v>30.5</v>
      </c>
      <c r="AA2655" s="81">
        <f>IFERROR(VLOOKUP(A2655,'Competitors Links &amp; Pricings'!A:L,10,0),"")</f>
        <v>79.7</v>
      </c>
      <c r="AB2655" s="81">
        <f>IFERROR(VLOOKUP(A2655,'Competitors Links &amp; Pricings'!A:L,11,0),"")</f>
        <v>10.5</v>
      </c>
    </row>
    <row r="2656" spans="1:28" s="83" customFormat="1" ht="12" x14ac:dyDescent="0.25">
      <c r="A2656" s="81" t="s">
        <v>7912</v>
      </c>
      <c r="B2656" s="89">
        <v>154.36000000000001</v>
      </c>
      <c r="C2656" s="89">
        <v>191.41</v>
      </c>
      <c r="D2656" s="106">
        <f t="shared" si="164"/>
        <v>0.19356355467321448</v>
      </c>
      <c r="E2656" s="90">
        <f t="shared" si="165"/>
        <v>0</v>
      </c>
      <c r="F2656" s="90">
        <f t="shared" si="166"/>
        <v>660.34</v>
      </c>
      <c r="G2656" s="82" t="s">
        <v>34</v>
      </c>
      <c r="H2656" s="81" t="s">
        <v>7913</v>
      </c>
      <c r="I2656" s="81" t="s">
        <v>7914</v>
      </c>
      <c r="J2656" s="81" t="s">
        <v>251</v>
      </c>
      <c r="K2656" s="81"/>
      <c r="L2656" s="81"/>
      <c r="M2656" s="81"/>
      <c r="N2656" s="81"/>
      <c r="O2656" s="82"/>
      <c r="P2656" s="81"/>
      <c r="Q2656" s="81"/>
      <c r="R2656" s="81"/>
      <c r="S2656" s="81"/>
      <c r="T2656" s="81"/>
      <c r="U2656" s="81">
        <f t="shared" si="167"/>
        <v>0</v>
      </c>
      <c r="V2656" s="81">
        <f>IFERROR(VLOOKUP(A2656,'Competitors Links &amp; Pricings'!A:G,3,0),"")</f>
        <v>660.34</v>
      </c>
      <c r="W2656" s="81">
        <f>IFERROR(VLOOKUP(A2656,'Competitors Links &amp; Pricings'!A:G,5,0),"")</f>
        <v>751.76</v>
      </c>
      <c r="X2656" s="81">
        <f>IFERROR(VLOOKUP(A2656,'Competitors Links &amp; Pricings'!A:G,7,0),"")</f>
        <v>660.34</v>
      </c>
      <c r="Y2656" s="81">
        <f>IFERROR(VLOOKUP(A2656,'Competitors Links &amp; Pricings'!A:L,8,0),"")</f>
        <v>6</v>
      </c>
      <c r="Z2656" s="81">
        <f>IFERROR(VLOOKUP(A2656,'Competitors Links &amp; Pricings'!A:L,9,0),"")</f>
        <v>9</v>
      </c>
      <c r="AA2656" s="81">
        <f>IFERROR(VLOOKUP(A2656,'Competitors Links &amp; Pricings'!A:L,10,0),"")</f>
        <v>3</v>
      </c>
      <c r="AB2656" s="81">
        <f>IFERROR(VLOOKUP(A2656,'Competitors Links &amp; Pricings'!A:L,11,0),"")</f>
        <v>6.5</v>
      </c>
    </row>
    <row r="2657" spans="1:28" s="83" customFormat="1" ht="12" x14ac:dyDescent="0.25">
      <c r="A2657" s="99" t="s">
        <v>7915</v>
      </c>
      <c r="B2657" s="89">
        <v>1666.01</v>
      </c>
      <c r="C2657" s="89">
        <v>2182.4699999999998</v>
      </c>
      <c r="D2657" s="106">
        <f t="shared" si="164"/>
        <v>0.23664013709237691</v>
      </c>
      <c r="E2657" s="90">
        <f t="shared" si="165"/>
        <v>0</v>
      </c>
      <c r="F2657" s="90">
        <f t="shared" si="166"/>
        <v>0</v>
      </c>
      <c r="G2657" s="100" t="s">
        <v>262</v>
      </c>
      <c r="H2657" s="101" t="s">
        <v>7916</v>
      </c>
      <c r="I2657" s="101" t="s">
        <v>7917</v>
      </c>
      <c r="J2657" s="101" t="s">
        <v>251</v>
      </c>
      <c r="K2657" s="101"/>
      <c r="L2657" s="101"/>
      <c r="M2657" s="101"/>
      <c r="N2657" s="101"/>
      <c r="O2657" s="100"/>
      <c r="P2657" s="101"/>
      <c r="Q2657" s="101"/>
      <c r="R2657" s="101"/>
      <c r="S2657" s="101"/>
      <c r="T2657" s="101"/>
      <c r="U2657" s="81">
        <f t="shared" si="167"/>
        <v>0</v>
      </c>
      <c r="V2657" s="101" t="str">
        <f>IFERROR(VLOOKUP(A2657,'Competitors Links &amp; Pricings'!A:G,3,0),"")</f>
        <v xml:space="preserve"> </v>
      </c>
      <c r="W2657" s="101" t="str">
        <f>IFERROR(VLOOKUP(A2657,'Competitors Links &amp; Pricings'!A:G,5,0),"")</f>
        <v xml:space="preserve"> </v>
      </c>
      <c r="X2657" s="101" t="str">
        <f>IFERROR(VLOOKUP(A2657,'Competitors Links &amp; Pricings'!A:G,7,0),"")</f>
        <v xml:space="preserve"> </v>
      </c>
      <c r="Y2657" s="101">
        <f>IFERROR(VLOOKUP(A2657,'Competitors Links &amp; Pricings'!A:L,8,0),"")</f>
        <v>4.1500000000000004</v>
      </c>
      <c r="Z2657" s="101">
        <f>IFERROR(VLOOKUP(A2657,'Competitors Links &amp; Pricings'!A:L,9,0),"")</f>
        <v>15</v>
      </c>
      <c r="AA2657" s="101">
        <f>IFERROR(VLOOKUP(A2657,'Competitors Links &amp; Pricings'!A:L,10,0),"")</f>
        <v>26.2</v>
      </c>
      <c r="AB2657" s="101">
        <f>IFERROR(VLOOKUP(A2657,'Competitors Links &amp; Pricings'!A:L,11,0),"")</f>
        <v>1</v>
      </c>
    </row>
    <row r="2658" spans="1:28" s="83" customFormat="1" ht="12" x14ac:dyDescent="0.25">
      <c r="A2658" s="81" t="s">
        <v>7918</v>
      </c>
      <c r="B2658" s="89">
        <v>32.54</v>
      </c>
      <c r="C2658" s="89">
        <v>39.5</v>
      </c>
      <c r="D2658" s="106">
        <f t="shared" si="164"/>
        <v>0.17620253164556965</v>
      </c>
      <c r="E2658" s="90">
        <f t="shared" si="165"/>
        <v>0</v>
      </c>
      <c r="F2658" s="90">
        <f t="shared" si="166"/>
        <v>36.5</v>
      </c>
      <c r="G2658" s="82" t="s">
        <v>34</v>
      </c>
      <c r="H2658" s="81" t="s">
        <v>7919</v>
      </c>
      <c r="I2658" s="81" t="s">
        <v>7920</v>
      </c>
      <c r="J2658" s="81" t="s">
        <v>251</v>
      </c>
      <c r="K2658" s="81"/>
      <c r="L2658" s="81"/>
      <c r="M2658" s="81"/>
      <c r="N2658" s="81"/>
      <c r="O2658" s="82"/>
      <c r="P2658" s="81"/>
      <c r="Q2658" s="81"/>
      <c r="R2658" s="81"/>
      <c r="S2658" s="81"/>
      <c r="T2658" s="81"/>
      <c r="U2658" s="81">
        <f t="shared" si="167"/>
        <v>0</v>
      </c>
      <c r="V2658" s="81">
        <f>IFERROR(VLOOKUP(A2658,'Competitors Links &amp; Pricings'!A:G,3,0),"")</f>
        <v>36.5</v>
      </c>
      <c r="W2658" s="81">
        <f>IFERROR(VLOOKUP(A2658,'Competitors Links &amp; Pricings'!A:G,5,0),"")</f>
        <v>41.72</v>
      </c>
      <c r="X2658" s="81">
        <f>IFERROR(VLOOKUP(A2658,'Competitors Links &amp; Pricings'!A:G,7,0),"")</f>
        <v>40.56</v>
      </c>
      <c r="Y2658" s="81">
        <f>IFERROR(VLOOKUP(A2658,'Competitors Links &amp; Pricings'!A:L,8,0),"")</f>
        <v>12.4</v>
      </c>
      <c r="Z2658" s="81">
        <f>IFERROR(VLOOKUP(A2658,'Competitors Links &amp; Pricings'!A:L,9,0),"")</f>
        <v>8.1</v>
      </c>
      <c r="AA2658" s="81">
        <f>IFERROR(VLOOKUP(A2658,'Competitors Links &amp; Pricings'!A:L,10,0),"")</f>
        <v>3.9</v>
      </c>
      <c r="AB2658" s="81">
        <f>IFERROR(VLOOKUP(A2658,'Competitors Links &amp; Pricings'!A:L,11,0),"")</f>
        <v>4.5999999999999996</v>
      </c>
    </row>
    <row r="2659" spans="1:28" s="83" customFormat="1" ht="12" x14ac:dyDescent="0.25">
      <c r="A2659" s="81" t="s">
        <v>7921</v>
      </c>
      <c r="B2659" s="89">
        <v>171.04</v>
      </c>
      <c r="C2659" s="89">
        <v>208</v>
      </c>
      <c r="D2659" s="106">
        <f t="shared" si="164"/>
        <v>0.17769230769230773</v>
      </c>
      <c r="E2659" s="90">
        <f t="shared" si="165"/>
        <v>0</v>
      </c>
      <c r="F2659" s="90">
        <f t="shared" si="166"/>
        <v>180</v>
      </c>
      <c r="G2659" s="82" t="s">
        <v>34</v>
      </c>
      <c r="H2659" s="81" t="s">
        <v>7922</v>
      </c>
      <c r="I2659" s="81" t="s">
        <v>7923</v>
      </c>
      <c r="J2659" s="81" t="s">
        <v>251</v>
      </c>
      <c r="K2659" s="81"/>
      <c r="L2659" s="81"/>
      <c r="M2659" s="81"/>
      <c r="N2659" s="81"/>
      <c r="O2659" s="82"/>
      <c r="P2659" s="81"/>
      <c r="Q2659" s="81"/>
      <c r="R2659" s="81"/>
      <c r="S2659" s="81"/>
      <c r="T2659" s="81"/>
      <c r="U2659" s="81">
        <f t="shared" si="167"/>
        <v>0</v>
      </c>
      <c r="V2659" s="81">
        <f>IFERROR(VLOOKUP(A2659,'Competitors Links &amp; Pricings'!A:G,3,0),"")</f>
        <v>180</v>
      </c>
      <c r="W2659" s="81">
        <f>IFERROR(VLOOKUP(A2659,'Competitors Links &amp; Pricings'!A:G,5,0),"")</f>
        <v>244.8</v>
      </c>
      <c r="X2659" s="81">
        <f>IFERROR(VLOOKUP(A2659,'Competitors Links &amp; Pricings'!A:G,7,0),"")</f>
        <v>320.68</v>
      </c>
      <c r="Y2659" s="81">
        <f>IFERROR(VLOOKUP(A2659,'Competitors Links &amp; Pricings'!A:L,8,0),"")</f>
        <v>15.75</v>
      </c>
      <c r="Z2659" s="81">
        <f>IFERROR(VLOOKUP(A2659,'Competitors Links &amp; Pricings'!A:L,9,0),"")</f>
        <v>7.88</v>
      </c>
      <c r="AA2659" s="81">
        <f>IFERROR(VLOOKUP(A2659,'Competitors Links &amp; Pricings'!A:L,10,0),"")</f>
        <v>123.5</v>
      </c>
      <c r="AB2659" s="81">
        <f>IFERROR(VLOOKUP(A2659,'Competitors Links &amp; Pricings'!A:L,11,0),"")</f>
        <v>15.95</v>
      </c>
    </row>
    <row r="2660" spans="1:28" s="83" customFormat="1" ht="12" x14ac:dyDescent="0.25">
      <c r="A2660" s="81" t="s">
        <v>7924</v>
      </c>
      <c r="B2660" s="89">
        <v>441.77</v>
      </c>
      <c r="C2660" s="89">
        <v>547.79</v>
      </c>
      <c r="D2660" s="106">
        <f t="shared" si="164"/>
        <v>0.19354132057905399</v>
      </c>
      <c r="E2660" s="90">
        <f t="shared" si="165"/>
        <v>0</v>
      </c>
      <c r="F2660" s="90">
        <f t="shared" si="166"/>
        <v>612.23</v>
      </c>
      <c r="G2660" s="82" t="s">
        <v>34</v>
      </c>
      <c r="H2660" s="81" t="s">
        <v>7925</v>
      </c>
      <c r="I2660" s="81" t="s">
        <v>7926</v>
      </c>
      <c r="J2660" s="81" t="s">
        <v>251</v>
      </c>
      <c r="K2660" s="81"/>
      <c r="L2660" s="81"/>
      <c r="M2660" s="81"/>
      <c r="N2660" s="81"/>
      <c r="O2660" s="82"/>
      <c r="P2660" s="81"/>
      <c r="Q2660" s="81"/>
      <c r="R2660" s="81"/>
      <c r="S2660" s="81"/>
      <c r="T2660" s="81"/>
      <c r="U2660" s="81">
        <f t="shared" si="167"/>
        <v>0</v>
      </c>
      <c r="V2660" s="81">
        <f>IFERROR(VLOOKUP(A2660,'Competitors Links &amp; Pricings'!A:G,3,0),"")</f>
        <v>616.95000000000005</v>
      </c>
      <c r="W2660" s="81">
        <f>IFERROR(VLOOKUP(A2660,'Competitors Links &amp; Pricings'!A:G,5,0),"")</f>
        <v>612.23</v>
      </c>
      <c r="X2660" s="81" t="str">
        <f>IFERROR(VLOOKUP(A2660,'Competitors Links &amp; Pricings'!A:G,7,0),"")</f>
        <v xml:space="preserve"> </v>
      </c>
      <c r="Y2660" s="81">
        <f>IFERROR(VLOOKUP(A2660,'Competitors Links &amp; Pricings'!A:L,8,0),"")</f>
        <v>12.4</v>
      </c>
      <c r="Z2660" s="81">
        <f>IFERROR(VLOOKUP(A2660,'Competitors Links &amp; Pricings'!A:L,9,0),"")</f>
        <v>4.5999999999999996</v>
      </c>
      <c r="AA2660" s="81">
        <f>IFERROR(VLOOKUP(A2660,'Competitors Links &amp; Pricings'!A:L,10,0),"")</f>
        <v>3.9</v>
      </c>
      <c r="AB2660" s="81">
        <f>IFERROR(VLOOKUP(A2660,'Competitors Links &amp; Pricings'!A:L,11,0),"")</f>
        <v>8.1</v>
      </c>
    </row>
    <row r="2661" spans="1:28" s="83" customFormat="1" ht="12" x14ac:dyDescent="0.25">
      <c r="A2661" s="81" t="s">
        <v>7927</v>
      </c>
      <c r="B2661" s="89">
        <v>323.14</v>
      </c>
      <c r="C2661" s="89">
        <v>394</v>
      </c>
      <c r="D2661" s="106">
        <f t="shared" si="164"/>
        <v>0.17984771573604064</v>
      </c>
      <c r="E2661" s="90">
        <f t="shared" si="165"/>
        <v>0</v>
      </c>
      <c r="F2661" s="90">
        <f t="shared" si="166"/>
        <v>379.99</v>
      </c>
      <c r="G2661" s="82" t="s">
        <v>34</v>
      </c>
      <c r="H2661" s="81" t="s">
        <v>25889</v>
      </c>
      <c r="I2661" s="81" t="s">
        <v>7928</v>
      </c>
      <c r="J2661" s="81" t="s">
        <v>251</v>
      </c>
      <c r="K2661" s="81"/>
      <c r="L2661" s="81"/>
      <c r="M2661" s="81"/>
      <c r="N2661" s="81"/>
      <c r="O2661" s="82"/>
      <c r="P2661" s="81"/>
      <c r="Q2661" s="81"/>
      <c r="R2661" s="81"/>
      <c r="S2661" s="81"/>
      <c r="T2661" s="81"/>
      <c r="U2661" s="81">
        <f t="shared" si="167"/>
        <v>0</v>
      </c>
      <c r="V2661" s="81">
        <f>IFERROR(VLOOKUP(A2661,'Competitors Links &amp; Pricings'!A:G,3,0),"")</f>
        <v>379.99</v>
      </c>
      <c r="W2661" s="81">
        <f>IFERROR(VLOOKUP(A2661,'Competitors Links &amp; Pricings'!A:G,5,0),"")</f>
        <v>394</v>
      </c>
      <c r="X2661" s="81">
        <f>IFERROR(VLOOKUP(A2661,'Competitors Links &amp; Pricings'!A:G,7,0),"")</f>
        <v>450</v>
      </c>
      <c r="Y2661" s="81">
        <f>IFERROR(VLOOKUP(A2661,'Competitors Links &amp; Pricings'!A:L,8,0),"")</f>
        <v>1.26</v>
      </c>
      <c r="Z2661" s="81">
        <f>IFERROR(VLOOKUP(A2661,'Competitors Links &amp; Pricings'!A:L,9,0),"")</f>
        <v>3.08</v>
      </c>
      <c r="AA2661" s="81">
        <f>IFERROR(VLOOKUP(A2661,'Competitors Links &amp; Pricings'!A:L,10,0),"")</f>
        <v>1.1499999999999999</v>
      </c>
      <c r="AB2661" s="81">
        <f>IFERROR(VLOOKUP(A2661,'Competitors Links &amp; Pricings'!A:L,11,0),"")</f>
        <v>0.5</v>
      </c>
    </row>
    <row r="2662" spans="1:28" s="92" customFormat="1" ht="12" x14ac:dyDescent="0.25">
      <c r="A2662" s="91" t="s">
        <v>7929</v>
      </c>
      <c r="B2662" s="89">
        <v>2203.9899999999998</v>
      </c>
      <c r="C2662" s="89">
        <v>2439.9499999999998</v>
      </c>
      <c r="D2662" s="106">
        <f t="shared" si="164"/>
        <v>9.6706899731551901E-2</v>
      </c>
      <c r="E2662" s="90">
        <f t="shared" si="165"/>
        <v>0</v>
      </c>
      <c r="F2662" s="90">
        <f t="shared" si="166"/>
        <v>2582.9899999999998</v>
      </c>
      <c r="G2662" s="100" t="s">
        <v>34</v>
      </c>
      <c r="H2662" s="101" t="s">
        <v>7930</v>
      </c>
      <c r="I2662" s="101" t="s">
        <v>7931</v>
      </c>
      <c r="J2662" s="101" t="s">
        <v>1523</v>
      </c>
      <c r="K2662" s="101"/>
      <c r="L2662" s="101"/>
      <c r="M2662" s="101"/>
      <c r="N2662" s="101"/>
      <c r="O2662" s="100"/>
      <c r="P2662" s="101"/>
      <c r="Q2662" s="101"/>
      <c r="R2662" s="101"/>
      <c r="S2662" s="101"/>
      <c r="T2662" s="101"/>
      <c r="U2662" s="81">
        <f t="shared" si="167"/>
        <v>0</v>
      </c>
      <c r="V2662" s="101">
        <f>IFERROR(VLOOKUP(A2662,'Competitors Links &amp; Pricings'!A:G,3,0),"")</f>
        <v>3058.9</v>
      </c>
      <c r="W2662" s="101">
        <f>IFERROR(VLOOKUP(A2662,'Competitors Links &amp; Pricings'!A:G,5,0),"")</f>
        <v>2582.9899999999998</v>
      </c>
      <c r="X2662" s="101">
        <f>IFERROR(VLOOKUP(A2662,'Competitors Links &amp; Pricings'!A:G,7,0),"")</f>
        <v>3400</v>
      </c>
      <c r="Y2662" s="101">
        <f>IFERROR(VLOOKUP(A2662,'Competitors Links &amp; Pricings'!A:L,8,0),"")</f>
        <v>23</v>
      </c>
      <c r="Z2662" s="101">
        <f>IFERROR(VLOOKUP(A2662,'Competitors Links &amp; Pricings'!A:L,9,0),"")</f>
        <v>31</v>
      </c>
      <c r="AA2662" s="101">
        <f>IFERROR(VLOOKUP(A2662,'Competitors Links &amp; Pricings'!A:L,10,0),"")</f>
        <v>124</v>
      </c>
      <c r="AB2662" s="101">
        <f>IFERROR(VLOOKUP(A2662,'Competitors Links &amp; Pricings'!A:L,11,0),"")</f>
        <v>13.5</v>
      </c>
    </row>
    <row r="2663" spans="1:28" s="83" customFormat="1" ht="12" x14ac:dyDescent="0.25">
      <c r="A2663" s="81" t="s">
        <v>7932</v>
      </c>
      <c r="B2663" s="89">
        <v>4269.66</v>
      </c>
      <c r="C2663" s="89">
        <v>6958</v>
      </c>
      <c r="D2663" s="106">
        <f t="shared" si="164"/>
        <v>0.38636677206093706</v>
      </c>
      <c r="E2663" s="90">
        <f t="shared" si="165"/>
        <v>0</v>
      </c>
      <c r="F2663" s="90">
        <f t="shared" si="166"/>
        <v>5543.61</v>
      </c>
      <c r="G2663" s="82" t="s">
        <v>34</v>
      </c>
      <c r="H2663" s="81" t="s">
        <v>7933</v>
      </c>
      <c r="I2663" s="81" t="s">
        <v>7934</v>
      </c>
      <c r="J2663" s="81" t="s">
        <v>2188</v>
      </c>
      <c r="K2663" s="81"/>
      <c r="L2663" s="81"/>
      <c r="M2663" s="81"/>
      <c r="N2663" s="81"/>
      <c r="O2663" s="82"/>
      <c r="P2663" s="81"/>
      <c r="Q2663" s="81"/>
      <c r="R2663" s="81"/>
      <c r="S2663" s="81"/>
      <c r="T2663" s="81"/>
      <c r="U2663" s="81">
        <f t="shared" si="167"/>
        <v>0</v>
      </c>
      <c r="V2663" s="81">
        <f>IFERROR(VLOOKUP(A2663,'Competitors Links &amp; Pricings'!A:G,3,0),"")</f>
        <v>5543.61</v>
      </c>
      <c r="W2663" s="81">
        <f>IFERROR(VLOOKUP(A2663,'Competitors Links &amp; Pricings'!A:G,5,0),"")</f>
        <v>7100</v>
      </c>
      <c r="X2663" s="81">
        <f>IFERROR(VLOOKUP(A2663,'Competitors Links &amp; Pricings'!A:G,7,0),"")</f>
        <v>7100</v>
      </c>
      <c r="Y2663" s="81">
        <f>IFERROR(VLOOKUP(A2663,'Competitors Links &amp; Pricings'!A:L,8,0),"")</f>
        <v>0.72</v>
      </c>
      <c r="Z2663" s="81">
        <f>IFERROR(VLOOKUP(A2663,'Competitors Links &amp; Pricings'!A:L,9,0),"")</f>
        <v>1.18</v>
      </c>
      <c r="AA2663" s="81">
        <f>IFERROR(VLOOKUP(A2663,'Competitors Links &amp; Pricings'!A:L,10,0),"")</f>
        <v>78</v>
      </c>
      <c r="AB2663" s="81">
        <f>IFERROR(VLOOKUP(A2663,'Competitors Links &amp; Pricings'!A:L,11,0),"")</f>
        <v>0.39</v>
      </c>
    </row>
    <row r="2664" spans="1:28" s="83" customFormat="1" ht="12" x14ac:dyDescent="0.25">
      <c r="A2664" s="81" t="s">
        <v>7935</v>
      </c>
      <c r="B2664" s="89">
        <v>2340.19</v>
      </c>
      <c r="C2664" s="89">
        <v>2584</v>
      </c>
      <c r="D2664" s="106">
        <f t="shared" si="164"/>
        <v>9.4353715170278615E-2</v>
      </c>
      <c r="E2664" s="90">
        <f t="shared" si="165"/>
        <v>0</v>
      </c>
      <c r="F2664" s="90">
        <f t="shared" si="166"/>
        <v>2594</v>
      </c>
      <c r="G2664" s="82" t="s">
        <v>34</v>
      </c>
      <c r="H2664" s="81" t="s">
        <v>7936</v>
      </c>
      <c r="I2664" s="81" t="s">
        <v>7937</v>
      </c>
      <c r="J2664" s="81" t="s">
        <v>251</v>
      </c>
      <c r="K2664" s="81"/>
      <c r="L2664" s="81"/>
      <c r="M2664" s="81"/>
      <c r="N2664" s="81"/>
      <c r="O2664" s="82"/>
      <c r="P2664" s="81"/>
      <c r="Q2664" s="81"/>
      <c r="R2664" s="81"/>
      <c r="S2664" s="81"/>
      <c r="T2664" s="81"/>
      <c r="U2664" s="81">
        <f t="shared" si="167"/>
        <v>0</v>
      </c>
      <c r="V2664" s="81">
        <f>IFERROR(VLOOKUP(A2664,'Competitors Links &amp; Pricings'!A:G,3,0),"")</f>
        <v>2594</v>
      </c>
      <c r="W2664" s="81">
        <f>IFERROR(VLOOKUP(A2664,'Competitors Links &amp; Pricings'!A:G,5,0),"")</f>
        <v>2967.68</v>
      </c>
      <c r="X2664" s="81">
        <f>IFERROR(VLOOKUP(A2664,'Competitors Links &amp; Pricings'!A:G,7,0),"")</f>
        <v>2846.63</v>
      </c>
      <c r="Y2664" s="81">
        <f>IFERROR(VLOOKUP(A2664,'Competitors Links &amp; Pricings'!A:L,8,0),"")</f>
        <v>15.75</v>
      </c>
      <c r="Z2664" s="81">
        <f>IFERROR(VLOOKUP(A2664,'Competitors Links &amp; Pricings'!A:L,9,0),"")</f>
        <v>23.08</v>
      </c>
      <c r="AA2664" s="81">
        <f>IFERROR(VLOOKUP(A2664,'Competitors Links &amp; Pricings'!A:L,10,0),"")</f>
        <v>33.5</v>
      </c>
      <c r="AB2664" s="81">
        <f>IFERROR(VLOOKUP(A2664,'Competitors Links &amp; Pricings'!A:L,11,0),"")</f>
        <v>11.03</v>
      </c>
    </row>
    <row r="2665" spans="1:28" s="83" customFormat="1" ht="12" x14ac:dyDescent="0.25">
      <c r="A2665" s="81" t="s">
        <v>7938</v>
      </c>
      <c r="B2665" s="89">
        <v>4848.8</v>
      </c>
      <c r="C2665" s="89">
        <v>5211.84</v>
      </c>
      <c r="D2665" s="106">
        <f t="shared" si="164"/>
        <v>6.9656781482163685E-2</v>
      </c>
      <c r="E2665" s="90">
        <f t="shared" si="165"/>
        <v>0</v>
      </c>
      <c r="F2665" s="90">
        <f t="shared" si="166"/>
        <v>5251.84</v>
      </c>
      <c r="G2665" s="82" t="s">
        <v>34</v>
      </c>
      <c r="H2665" s="81" t="s">
        <v>7939</v>
      </c>
      <c r="I2665" s="81" t="s">
        <v>7940</v>
      </c>
      <c r="J2665" s="81" t="s">
        <v>2188</v>
      </c>
      <c r="K2665" s="81"/>
      <c r="L2665" s="81"/>
      <c r="M2665" s="81"/>
      <c r="N2665" s="81"/>
      <c r="O2665" s="82"/>
      <c r="P2665" s="81"/>
      <c r="Q2665" s="81"/>
      <c r="R2665" s="81"/>
      <c r="S2665" s="81"/>
      <c r="T2665" s="81"/>
      <c r="U2665" s="81">
        <f t="shared" si="167"/>
        <v>0</v>
      </c>
      <c r="V2665" s="81">
        <f>IFERROR(VLOOKUP(A2665,'Competitors Links &amp; Pricings'!A:G,3,0),"")</f>
        <v>5251.84</v>
      </c>
      <c r="W2665" s="81">
        <f>IFERROR(VLOOKUP(A2665,'Competitors Links &amp; Pricings'!A:G,5,0),"")</f>
        <v>6200</v>
      </c>
      <c r="X2665" s="81">
        <f>IFERROR(VLOOKUP(A2665,'Competitors Links &amp; Pricings'!A:G,7,0),"")</f>
        <v>6099.99</v>
      </c>
      <c r="Y2665" s="81">
        <f>IFERROR(VLOOKUP(A2665,'Competitors Links &amp; Pricings'!A:L,8,0),"")</f>
        <v>0.68</v>
      </c>
      <c r="Z2665" s="81">
        <f>IFERROR(VLOOKUP(A2665,'Competitors Links &amp; Pricings'!A:L,9,0),"")</f>
        <v>1.1000000000000001</v>
      </c>
      <c r="AA2665" s="81">
        <f>IFERROR(VLOOKUP(A2665,'Competitors Links &amp; Pricings'!A:L,10,0),"")</f>
        <v>75</v>
      </c>
      <c r="AB2665" s="81">
        <f>IFERROR(VLOOKUP(A2665,'Competitors Links &amp; Pricings'!A:L,11,0),"")</f>
        <v>0.36</v>
      </c>
    </row>
    <row r="2666" spans="1:28" s="83" customFormat="1" ht="12" x14ac:dyDescent="0.25">
      <c r="A2666" s="81" t="s">
        <v>7941</v>
      </c>
      <c r="B2666" s="89">
        <v>4077.4</v>
      </c>
      <c r="C2666" s="89">
        <v>4877.1400000000003</v>
      </c>
      <c r="D2666" s="106">
        <f t="shared" si="164"/>
        <v>0.16397724896148155</v>
      </c>
      <c r="E2666" s="90">
        <f t="shared" si="165"/>
        <v>0</v>
      </c>
      <c r="F2666" s="90">
        <f t="shared" si="166"/>
        <v>4887.1400000000003</v>
      </c>
      <c r="G2666" s="82" t="s">
        <v>34</v>
      </c>
      <c r="H2666" s="81" t="s">
        <v>7942</v>
      </c>
      <c r="I2666" s="81" t="s">
        <v>7943</v>
      </c>
      <c r="J2666" s="81" t="s">
        <v>2188</v>
      </c>
      <c r="K2666" s="81"/>
      <c r="L2666" s="81"/>
      <c r="M2666" s="81"/>
      <c r="N2666" s="81"/>
      <c r="O2666" s="82"/>
      <c r="P2666" s="81"/>
      <c r="Q2666" s="81"/>
      <c r="R2666" s="81"/>
      <c r="S2666" s="81"/>
      <c r="T2666" s="81"/>
      <c r="U2666" s="81">
        <f t="shared" si="167"/>
        <v>0</v>
      </c>
      <c r="V2666" s="81">
        <f>IFERROR(VLOOKUP(A2666,'Competitors Links &amp; Pricings'!A:G,3,0),"")</f>
        <v>4887.1400000000003</v>
      </c>
      <c r="W2666" s="81">
        <f>IFERROR(VLOOKUP(A2666,'Competitors Links &amp; Pricings'!A:G,5,0),"")</f>
        <v>6980</v>
      </c>
      <c r="X2666" s="81">
        <f>IFERROR(VLOOKUP(A2666,'Competitors Links &amp; Pricings'!A:G,7,0),"")</f>
        <v>5600</v>
      </c>
      <c r="Y2666" s="81">
        <f>IFERROR(VLOOKUP(A2666,'Competitors Links &amp; Pricings'!A:L,8,0),"")</f>
        <v>18.3</v>
      </c>
      <c r="Z2666" s="81">
        <f>IFERROR(VLOOKUP(A2666,'Competitors Links &amp; Pricings'!A:L,9,0),"")</f>
        <v>30</v>
      </c>
      <c r="AA2666" s="81">
        <f>IFERROR(VLOOKUP(A2666,'Competitors Links &amp; Pricings'!A:L,10,0),"")</f>
        <v>78</v>
      </c>
      <c r="AB2666" s="81">
        <f>IFERROR(VLOOKUP(A2666,'Competitors Links &amp; Pricings'!A:L,11,0),"")</f>
        <v>10</v>
      </c>
    </row>
    <row r="2667" spans="1:28" s="83" customFormat="1" ht="12" x14ac:dyDescent="0.25">
      <c r="A2667" s="81" t="s">
        <v>7944</v>
      </c>
      <c r="B2667" s="89">
        <v>3695.01</v>
      </c>
      <c r="C2667" s="89">
        <v>4276.12</v>
      </c>
      <c r="D2667" s="106">
        <f t="shared" si="164"/>
        <v>0.13589656043328993</v>
      </c>
      <c r="E2667" s="90">
        <f t="shared" si="165"/>
        <v>0</v>
      </c>
      <c r="F2667" s="90">
        <f t="shared" si="166"/>
        <v>4486</v>
      </c>
      <c r="G2667" s="82" t="s">
        <v>34</v>
      </c>
      <c r="H2667" s="81" t="s">
        <v>7945</v>
      </c>
      <c r="I2667" s="81" t="s">
        <v>7946</v>
      </c>
      <c r="J2667" s="81" t="s">
        <v>7947</v>
      </c>
      <c r="K2667" s="81"/>
      <c r="L2667" s="81"/>
      <c r="M2667" s="81"/>
      <c r="N2667" s="81"/>
      <c r="O2667" s="82"/>
      <c r="P2667" s="81"/>
      <c r="Q2667" s="81"/>
      <c r="R2667" s="81"/>
      <c r="S2667" s="81"/>
      <c r="T2667" s="81"/>
      <c r="U2667" s="81">
        <f t="shared" si="167"/>
        <v>0</v>
      </c>
      <c r="V2667" s="81">
        <f>IFERROR(VLOOKUP(A2667,'Competitors Links &amp; Pricings'!A:G,3,0),"")</f>
        <v>4487.72</v>
      </c>
      <c r="W2667" s="81">
        <f>IFERROR(VLOOKUP(A2667,'Competitors Links &amp; Pricings'!A:G,5,0),"")</f>
        <v>4486</v>
      </c>
      <c r="X2667" s="81" t="str">
        <f>IFERROR(VLOOKUP(A2667,'Competitors Links &amp; Pricings'!A:G,7,0),"")</f>
        <v xml:space="preserve"> </v>
      </c>
      <c r="Y2667" s="81">
        <f>IFERROR(VLOOKUP(A2667,'Competitors Links &amp; Pricings'!A:L,8,0),"")</f>
        <v>16.3</v>
      </c>
      <c r="Z2667" s="81">
        <f>IFERROR(VLOOKUP(A2667,'Competitors Links &amp; Pricings'!A:L,9,0),"")</f>
        <v>6.9</v>
      </c>
      <c r="AA2667" s="81">
        <f>IFERROR(VLOOKUP(A2667,'Competitors Links &amp; Pricings'!A:L,10,0),"")</f>
        <v>62.85</v>
      </c>
      <c r="AB2667" s="81">
        <f>IFERROR(VLOOKUP(A2667,'Competitors Links &amp; Pricings'!A:L,11,0),"")</f>
        <v>33.4</v>
      </c>
    </row>
    <row r="2668" spans="1:28" s="83" customFormat="1" ht="12" x14ac:dyDescent="0.25">
      <c r="A2668" s="81" t="s">
        <v>7950</v>
      </c>
      <c r="B2668" s="89">
        <v>3213.43</v>
      </c>
      <c r="C2668" s="89">
        <v>4250</v>
      </c>
      <c r="D2668" s="106">
        <f t="shared" si="164"/>
        <v>0.24389882352941181</v>
      </c>
      <c r="E2668" s="90">
        <f t="shared" si="165"/>
        <v>0</v>
      </c>
      <c r="F2668" s="90">
        <f t="shared" si="166"/>
        <v>4486</v>
      </c>
      <c r="G2668" s="82" t="s">
        <v>34</v>
      </c>
      <c r="H2668" s="81" t="s">
        <v>7951</v>
      </c>
      <c r="I2668" s="81" t="s">
        <v>7952</v>
      </c>
      <c r="J2668" s="81" t="s">
        <v>7947</v>
      </c>
      <c r="K2668" s="81"/>
      <c r="L2668" s="81"/>
      <c r="M2668" s="81"/>
      <c r="N2668" s="81"/>
      <c r="O2668" s="82"/>
      <c r="P2668" s="81"/>
      <c r="Q2668" s="81"/>
      <c r="R2668" s="81"/>
      <c r="S2668" s="81"/>
      <c r="T2668" s="81"/>
      <c r="U2668" s="81">
        <f t="shared" si="167"/>
        <v>0</v>
      </c>
      <c r="V2668" s="81">
        <f>IFERROR(VLOOKUP(A2668,'Competitors Links &amp; Pricings'!A:G,3,0),"")</f>
        <v>4487.72</v>
      </c>
      <c r="W2668" s="81">
        <f>IFERROR(VLOOKUP(A2668,'Competitors Links &amp; Pricings'!A:G,5,0),"")</f>
        <v>4486</v>
      </c>
      <c r="X2668" s="81" t="str">
        <f>IFERROR(VLOOKUP(A2668,'Competitors Links &amp; Pricings'!A:G,7,0),"")</f>
        <v xml:space="preserve"> </v>
      </c>
      <c r="Y2668" s="81">
        <f>IFERROR(VLOOKUP(A2668,'Competitors Links &amp; Pricings'!A:L,8,0),"")</f>
        <v>16.3</v>
      </c>
      <c r="Z2668" s="81">
        <f>IFERROR(VLOOKUP(A2668,'Competitors Links &amp; Pricings'!A:L,9,0),"")</f>
        <v>6.9</v>
      </c>
      <c r="AA2668" s="81">
        <f>IFERROR(VLOOKUP(A2668,'Competitors Links &amp; Pricings'!A:L,10,0),"")</f>
        <v>62.85</v>
      </c>
      <c r="AB2668" s="81">
        <f>IFERROR(VLOOKUP(A2668,'Competitors Links &amp; Pricings'!A:L,11,0),"")</f>
        <v>33.299999999999997</v>
      </c>
    </row>
    <row r="2669" spans="1:28" s="83" customFormat="1" ht="12" x14ac:dyDescent="0.25">
      <c r="A2669" s="81" t="s">
        <v>7953</v>
      </c>
      <c r="B2669" s="89">
        <v>3553.95</v>
      </c>
      <c r="C2669" s="89">
        <v>4406.8999999999996</v>
      </c>
      <c r="D2669" s="106">
        <f t="shared" si="164"/>
        <v>0.19354875309174246</v>
      </c>
      <c r="E2669" s="90">
        <f t="shared" si="165"/>
        <v>0</v>
      </c>
      <c r="F2669" s="90">
        <f t="shared" si="166"/>
        <v>4963.28</v>
      </c>
      <c r="G2669" s="82" t="s">
        <v>34</v>
      </c>
      <c r="H2669" s="81" t="s">
        <v>7954</v>
      </c>
      <c r="I2669" s="81" t="s">
        <v>7955</v>
      </c>
      <c r="J2669" s="81" t="s">
        <v>7947</v>
      </c>
      <c r="K2669" s="81"/>
      <c r="L2669" s="81"/>
      <c r="M2669" s="81"/>
      <c r="N2669" s="81"/>
      <c r="O2669" s="82"/>
      <c r="P2669" s="81"/>
      <c r="Q2669" s="81"/>
      <c r="R2669" s="81"/>
      <c r="S2669" s="81"/>
      <c r="T2669" s="81"/>
      <c r="U2669" s="81">
        <f t="shared" si="167"/>
        <v>0</v>
      </c>
      <c r="V2669" s="81">
        <f>IFERROR(VLOOKUP(A2669,'Competitors Links &amp; Pricings'!A:G,3,0),"")</f>
        <v>4963.28</v>
      </c>
      <c r="W2669" s="81" t="str">
        <f>IFERROR(VLOOKUP(A2669,'Competitors Links &amp; Pricings'!A:G,5,0),"")</f>
        <v xml:space="preserve"> </v>
      </c>
      <c r="X2669" s="81" t="str">
        <f>IFERROR(VLOOKUP(A2669,'Competitors Links &amp; Pricings'!A:G,7,0),"")</f>
        <v xml:space="preserve"> </v>
      </c>
      <c r="Y2669" s="81">
        <f>IFERROR(VLOOKUP(A2669,'Competitors Links &amp; Pricings'!A:L,8,0),"")</f>
        <v>16.3</v>
      </c>
      <c r="Z2669" s="81">
        <f>IFERROR(VLOOKUP(A2669,'Competitors Links &amp; Pricings'!A:L,9,0),"")</f>
        <v>6.9</v>
      </c>
      <c r="AA2669" s="81">
        <f>IFERROR(VLOOKUP(A2669,'Competitors Links &amp; Pricings'!A:L,10,0),"")</f>
        <v>70.55</v>
      </c>
      <c r="AB2669" s="81">
        <f>IFERROR(VLOOKUP(A2669,'Competitors Links &amp; Pricings'!A:L,11,0),"")</f>
        <v>33.200000000000003</v>
      </c>
    </row>
    <row r="2670" spans="1:28" s="83" customFormat="1" ht="12" x14ac:dyDescent="0.25">
      <c r="A2670" s="81" t="s">
        <v>7956</v>
      </c>
      <c r="B2670" s="89">
        <v>3119.76</v>
      </c>
      <c r="C2670" s="89">
        <v>4086.12</v>
      </c>
      <c r="D2670" s="106">
        <f t="shared" si="164"/>
        <v>0.23649819388564206</v>
      </c>
      <c r="E2670" s="90">
        <f t="shared" si="165"/>
        <v>0</v>
      </c>
      <c r="F2670" s="90">
        <f t="shared" si="166"/>
        <v>4356.91</v>
      </c>
      <c r="G2670" s="82" t="s">
        <v>34</v>
      </c>
      <c r="H2670" s="81" t="s">
        <v>7957</v>
      </c>
      <c r="I2670" s="81" t="s">
        <v>7958</v>
      </c>
      <c r="J2670" s="81" t="s">
        <v>7947</v>
      </c>
      <c r="K2670" s="81"/>
      <c r="L2670" s="81"/>
      <c r="M2670" s="81"/>
      <c r="N2670" s="81"/>
      <c r="O2670" s="82"/>
      <c r="P2670" s="81"/>
      <c r="Q2670" s="81"/>
      <c r="R2670" s="81"/>
      <c r="S2670" s="81"/>
      <c r="T2670" s="81"/>
      <c r="U2670" s="81">
        <f t="shared" si="167"/>
        <v>0</v>
      </c>
      <c r="V2670" s="81">
        <f>IFERROR(VLOOKUP(A2670,'Competitors Links &amp; Pricings'!A:G,3,0),"")</f>
        <v>4356.91</v>
      </c>
      <c r="W2670" s="81">
        <f>IFERROR(VLOOKUP(A2670,'Competitors Links &amp; Pricings'!A:G,5,0),"")</f>
        <v>4977.1499999999996</v>
      </c>
      <c r="X2670" s="81">
        <f>IFERROR(VLOOKUP(A2670,'Competitors Links &amp; Pricings'!A:G,7,0),"")</f>
        <v>4977.1499999999996</v>
      </c>
      <c r="Y2670" s="81">
        <f>IFERROR(VLOOKUP(A2670,'Competitors Links &amp; Pricings'!A:L,8,0),"")</f>
        <v>16.3</v>
      </c>
      <c r="Z2670" s="81">
        <f>IFERROR(VLOOKUP(A2670,'Competitors Links &amp; Pricings'!A:L,9,0),"")</f>
        <v>6.9</v>
      </c>
      <c r="AA2670" s="81">
        <f>IFERROR(VLOOKUP(A2670,'Competitors Links &amp; Pricings'!A:L,10,0),"")</f>
        <v>62.85</v>
      </c>
      <c r="AB2670" s="81">
        <f>IFERROR(VLOOKUP(A2670,'Competitors Links &amp; Pricings'!A:L,11,0),"")</f>
        <v>33.1</v>
      </c>
    </row>
    <row r="2671" spans="1:28" s="83" customFormat="1" ht="12" x14ac:dyDescent="0.25">
      <c r="A2671" s="81" t="s">
        <v>7960</v>
      </c>
      <c r="B2671" s="89">
        <v>33.61</v>
      </c>
      <c r="C2671" s="89">
        <v>41.68</v>
      </c>
      <c r="D2671" s="106">
        <f t="shared" si="164"/>
        <v>0.19361804222648754</v>
      </c>
      <c r="E2671" s="90">
        <f t="shared" si="165"/>
        <v>0</v>
      </c>
      <c r="F2671" s="90">
        <f t="shared" si="166"/>
        <v>60.75</v>
      </c>
      <c r="G2671" s="82" t="s">
        <v>34</v>
      </c>
      <c r="H2671" s="81" t="s">
        <v>7961</v>
      </c>
      <c r="I2671" s="81" t="s">
        <v>7962</v>
      </c>
      <c r="J2671" s="81" t="s">
        <v>1523</v>
      </c>
      <c r="K2671" s="81"/>
      <c r="L2671" s="81"/>
      <c r="M2671" s="81"/>
      <c r="N2671" s="81"/>
      <c r="O2671" s="82"/>
      <c r="P2671" s="81"/>
      <c r="Q2671" s="81"/>
      <c r="R2671" s="81"/>
      <c r="S2671" s="81"/>
      <c r="T2671" s="81"/>
      <c r="U2671" s="81">
        <f t="shared" si="167"/>
        <v>0</v>
      </c>
      <c r="V2671" s="81">
        <f>IFERROR(VLOOKUP(A2671,'Competitors Links &amp; Pricings'!A:G,3,0),"")</f>
        <v>74</v>
      </c>
      <c r="W2671" s="81">
        <f>IFERROR(VLOOKUP(A2671,'Competitors Links &amp; Pricings'!A:G,5,0),"")</f>
        <v>72.680000000000007</v>
      </c>
      <c r="X2671" s="81">
        <f>IFERROR(VLOOKUP(A2671,'Competitors Links &amp; Pricings'!A:G,7,0),"")</f>
        <v>60.75</v>
      </c>
      <c r="Y2671" s="81">
        <f>IFERROR(VLOOKUP(A2671,'Competitors Links &amp; Pricings'!A:L,8,0),"")</f>
        <v>0.9</v>
      </c>
      <c r="Z2671" s="81">
        <f>IFERROR(VLOOKUP(A2671,'Competitors Links &amp; Pricings'!A:L,9,0),"")</f>
        <v>2.4</v>
      </c>
      <c r="AA2671" s="81">
        <f>IFERROR(VLOOKUP(A2671,'Competitors Links &amp; Pricings'!A:L,10,0),"")</f>
        <v>0.3</v>
      </c>
      <c r="AB2671" s="81">
        <f>IFERROR(VLOOKUP(A2671,'Competitors Links &amp; Pricings'!A:L,11,0),"")</f>
        <v>2.2999999999999998</v>
      </c>
    </row>
    <row r="2672" spans="1:28" s="83" customFormat="1" ht="12" x14ac:dyDescent="0.25">
      <c r="A2672" s="81" t="s">
        <v>7963</v>
      </c>
      <c r="B2672" s="89">
        <v>1373.26</v>
      </c>
      <c r="C2672" s="89">
        <v>1554.79</v>
      </c>
      <c r="D2672" s="106">
        <f t="shared" si="164"/>
        <v>0.11675531743836787</v>
      </c>
      <c r="E2672" s="90">
        <f t="shared" si="165"/>
        <v>0</v>
      </c>
      <c r="F2672" s="90">
        <f t="shared" si="166"/>
        <v>1689.99</v>
      </c>
      <c r="G2672" s="82" t="s">
        <v>527</v>
      </c>
      <c r="H2672" s="81" t="s">
        <v>7964</v>
      </c>
      <c r="I2672" s="81" t="s">
        <v>7965</v>
      </c>
      <c r="J2672" s="81" t="s">
        <v>251</v>
      </c>
      <c r="K2672" s="81"/>
      <c r="L2672" s="81"/>
      <c r="M2672" s="81"/>
      <c r="N2672" s="81"/>
      <c r="O2672" s="82"/>
      <c r="P2672" s="81"/>
      <c r="Q2672" s="81"/>
      <c r="R2672" s="81"/>
      <c r="S2672" s="81"/>
      <c r="T2672" s="81"/>
      <c r="U2672" s="81">
        <f t="shared" si="167"/>
        <v>0</v>
      </c>
      <c r="V2672" s="81">
        <f>IFERROR(VLOOKUP(A2672,'Competitors Links &amp; Pricings'!A:G,3,0),"")</f>
        <v>1737</v>
      </c>
      <c r="W2672" s="81">
        <f>IFERROR(VLOOKUP(A2672,'Competitors Links &amp; Pricings'!A:G,5,0),"")</f>
        <v>1984.45</v>
      </c>
      <c r="X2672" s="81">
        <f>IFERROR(VLOOKUP(A2672,'Competitors Links &amp; Pricings'!A:G,7,0),"")</f>
        <v>1689.99</v>
      </c>
      <c r="Y2672" s="81">
        <f>IFERROR(VLOOKUP(A2672,'Competitors Links &amp; Pricings'!A:L,8,0),"")</f>
        <v>14.6</v>
      </c>
      <c r="Z2672" s="81">
        <f>IFERROR(VLOOKUP(A2672,'Competitors Links &amp; Pricings'!A:L,9,0),"")</f>
        <v>17.7</v>
      </c>
      <c r="AA2672" s="81">
        <f>IFERROR(VLOOKUP(A2672,'Competitors Links &amp; Pricings'!A:L,10,0),"")</f>
        <v>25.1</v>
      </c>
      <c r="AB2672" s="81">
        <f>IFERROR(VLOOKUP(A2672,'Competitors Links &amp; Pricings'!A:L,11,0),"")</f>
        <v>6.8</v>
      </c>
    </row>
    <row r="2673" spans="1:28" s="92" customFormat="1" ht="12" x14ac:dyDescent="0.25">
      <c r="A2673" s="91" t="s">
        <v>7966</v>
      </c>
      <c r="B2673" s="89">
        <v>1125.43</v>
      </c>
      <c r="C2673" s="89">
        <v>1401</v>
      </c>
      <c r="D2673" s="106">
        <f t="shared" si="164"/>
        <v>0.19669521770164164</v>
      </c>
      <c r="E2673" s="90">
        <f t="shared" si="165"/>
        <v>0</v>
      </c>
      <c r="F2673" s="90">
        <f t="shared" si="166"/>
        <v>1279</v>
      </c>
      <c r="G2673" s="100" t="s">
        <v>527</v>
      </c>
      <c r="H2673" s="101" t="s">
        <v>7967</v>
      </c>
      <c r="I2673" s="101" t="s">
        <v>7968</v>
      </c>
      <c r="J2673" s="101" t="s">
        <v>251</v>
      </c>
      <c r="K2673" s="101"/>
      <c r="L2673" s="101"/>
      <c r="M2673" s="101"/>
      <c r="N2673" s="101"/>
      <c r="O2673" s="100"/>
      <c r="P2673" s="101"/>
      <c r="Q2673" s="101"/>
      <c r="R2673" s="101"/>
      <c r="S2673" s="101"/>
      <c r="T2673" s="101"/>
      <c r="U2673" s="81">
        <f t="shared" si="167"/>
        <v>0</v>
      </c>
      <c r="V2673" s="101">
        <f>IFERROR(VLOOKUP(A2673,'Competitors Links &amp; Pricings'!A:G,3,0),"")</f>
        <v>1279</v>
      </c>
      <c r="W2673" s="101">
        <f>IFERROR(VLOOKUP(A2673,'Competitors Links &amp; Pricings'!A:G,5,0),"")</f>
        <v>1460.67</v>
      </c>
      <c r="X2673" s="101">
        <f>IFERROR(VLOOKUP(A2673,'Competitors Links &amp; Pricings'!A:G,7,0),"")</f>
        <v>1399</v>
      </c>
      <c r="Y2673" s="101">
        <f>IFERROR(VLOOKUP(A2673,'Competitors Links &amp; Pricings'!A:L,8,0),"")</f>
        <v>14.6</v>
      </c>
      <c r="Z2673" s="101">
        <f>IFERROR(VLOOKUP(A2673,'Competitors Links &amp; Pricings'!A:L,9,0),"")</f>
        <v>17.7</v>
      </c>
      <c r="AA2673" s="101">
        <f>IFERROR(VLOOKUP(A2673,'Competitors Links &amp; Pricings'!A:L,10,0),"")</f>
        <v>22</v>
      </c>
      <c r="AB2673" s="101">
        <f>IFERROR(VLOOKUP(A2673,'Competitors Links &amp; Pricings'!A:L,11,0),"")</f>
        <v>6.8</v>
      </c>
    </row>
    <row r="2674" spans="1:28" s="83" customFormat="1" ht="12" x14ac:dyDescent="0.25">
      <c r="A2674" s="81" t="s">
        <v>7969</v>
      </c>
      <c r="B2674" s="89">
        <v>1101.32</v>
      </c>
      <c r="C2674" s="89">
        <v>1299.55</v>
      </c>
      <c r="D2674" s="106">
        <f t="shared" si="164"/>
        <v>0.15253741679812244</v>
      </c>
      <c r="E2674" s="90">
        <f t="shared" si="165"/>
        <v>0</v>
      </c>
      <c r="F2674" s="90">
        <f t="shared" si="166"/>
        <v>1156.1500000000001</v>
      </c>
      <c r="G2674" s="82" t="s">
        <v>34</v>
      </c>
      <c r="H2674" s="81" t="s">
        <v>7970</v>
      </c>
      <c r="I2674" s="81" t="s">
        <v>7971</v>
      </c>
      <c r="J2674" s="81" t="s">
        <v>251</v>
      </c>
      <c r="K2674" s="81"/>
      <c r="L2674" s="81"/>
      <c r="M2674" s="81"/>
      <c r="N2674" s="81"/>
      <c r="O2674" s="82"/>
      <c r="P2674" s="81"/>
      <c r="Q2674" s="81"/>
      <c r="R2674" s="81"/>
      <c r="S2674" s="81"/>
      <c r="T2674" s="81"/>
      <c r="U2674" s="81">
        <f t="shared" si="167"/>
        <v>0</v>
      </c>
      <c r="V2674" s="81">
        <f>IFERROR(VLOOKUP(A2674,'Competitors Links &amp; Pricings'!A:G,3,0),"")</f>
        <v>1223</v>
      </c>
      <c r="W2674" s="81">
        <f>IFERROR(VLOOKUP(A2674,'Competitors Links &amp; Pricings'!A:G,5,0),"")</f>
        <v>1398.26</v>
      </c>
      <c r="X2674" s="81">
        <f>IFERROR(VLOOKUP(A2674,'Competitors Links &amp; Pricings'!A:G,7,0),"")</f>
        <v>1156.1500000000001</v>
      </c>
      <c r="Y2674" s="81">
        <f>IFERROR(VLOOKUP(A2674,'Competitors Links &amp; Pricings'!A:L,8,0),"")</f>
        <v>14.6</v>
      </c>
      <c r="Z2674" s="81">
        <f>IFERROR(VLOOKUP(A2674,'Competitors Links &amp; Pricings'!A:L,9,0),"")</f>
        <v>17.7</v>
      </c>
      <c r="AA2674" s="81">
        <f>IFERROR(VLOOKUP(A2674,'Competitors Links &amp; Pricings'!A:L,10,0),"")</f>
        <v>22</v>
      </c>
      <c r="AB2674" s="81">
        <f>IFERROR(VLOOKUP(A2674,'Competitors Links &amp; Pricings'!A:L,11,0),"")</f>
        <v>6.8</v>
      </c>
    </row>
    <row r="2675" spans="1:28" s="83" customFormat="1" ht="12" x14ac:dyDescent="0.25">
      <c r="A2675" s="81" t="s">
        <v>7972</v>
      </c>
      <c r="B2675" s="89">
        <v>71.83</v>
      </c>
      <c r="C2675" s="89">
        <v>86.84</v>
      </c>
      <c r="D2675" s="106">
        <f t="shared" si="164"/>
        <v>0.17284661446338098</v>
      </c>
      <c r="E2675" s="90">
        <f t="shared" si="165"/>
        <v>0</v>
      </c>
      <c r="F2675" s="90">
        <f t="shared" si="166"/>
        <v>87.54</v>
      </c>
      <c r="G2675" s="82" t="s">
        <v>34</v>
      </c>
      <c r="H2675" s="81" t="s">
        <v>21992</v>
      </c>
      <c r="I2675" s="81" t="s">
        <v>7973</v>
      </c>
      <c r="J2675" s="81" t="s">
        <v>251</v>
      </c>
      <c r="K2675" s="81"/>
      <c r="L2675" s="81"/>
      <c r="M2675" s="81"/>
      <c r="N2675" s="81"/>
      <c r="O2675" s="82"/>
      <c r="P2675" s="81"/>
      <c r="Q2675" s="81"/>
      <c r="R2675" s="81"/>
      <c r="S2675" s="81"/>
      <c r="T2675" s="81"/>
      <c r="U2675" s="81">
        <f t="shared" si="167"/>
        <v>0</v>
      </c>
      <c r="V2675" s="81">
        <f>IFERROR(VLOOKUP(A2675,'Competitors Links &amp; Pricings'!A:G,3,0),"")</f>
        <v>97</v>
      </c>
      <c r="W2675" s="81">
        <f>IFERROR(VLOOKUP(A2675,'Competitors Links &amp; Pricings'!A:G,5,0),"")</f>
        <v>87.54</v>
      </c>
      <c r="X2675" s="81" t="str">
        <f>IFERROR(VLOOKUP(A2675,'Competitors Links &amp; Pricings'!A:G,7,0),"")</f>
        <v xml:space="preserve"> </v>
      </c>
      <c r="Y2675" s="81">
        <f>IFERROR(VLOOKUP(A2675,'Competitors Links &amp; Pricings'!A:L,8,0),"")</f>
        <v>1.45</v>
      </c>
      <c r="Z2675" s="81">
        <f>IFERROR(VLOOKUP(A2675,'Competitors Links &amp; Pricings'!A:L,9,0),"")</f>
        <v>3.58</v>
      </c>
      <c r="AA2675" s="81">
        <f>IFERROR(VLOOKUP(A2675,'Competitors Links &amp; Pricings'!A:L,10,0),"")</f>
        <v>1.5</v>
      </c>
      <c r="AB2675" s="81">
        <f>IFERROR(VLOOKUP(A2675,'Competitors Links &amp; Pricings'!A:L,11,0),"")</f>
        <v>0.59</v>
      </c>
    </row>
    <row r="2676" spans="1:28" s="83" customFormat="1" ht="12" x14ac:dyDescent="0.25">
      <c r="A2676" s="81" t="s">
        <v>7974</v>
      </c>
      <c r="B2676" s="89">
        <v>279.7</v>
      </c>
      <c r="C2676" s="89">
        <v>359</v>
      </c>
      <c r="D2676" s="106">
        <f t="shared" si="164"/>
        <v>0.22089136490250699</v>
      </c>
      <c r="E2676" s="90">
        <f t="shared" si="165"/>
        <v>0</v>
      </c>
      <c r="F2676" s="90">
        <f t="shared" si="166"/>
        <v>0</v>
      </c>
      <c r="G2676" s="82" t="s">
        <v>34</v>
      </c>
      <c r="H2676" s="81" t="s">
        <v>25894</v>
      </c>
      <c r="I2676" s="81" t="s">
        <v>7975</v>
      </c>
      <c r="J2676" s="81" t="s">
        <v>1523</v>
      </c>
      <c r="K2676" s="81"/>
      <c r="L2676" s="81"/>
      <c r="M2676" s="81"/>
      <c r="N2676" s="81"/>
      <c r="O2676" s="82"/>
      <c r="P2676" s="81"/>
      <c r="Q2676" s="81"/>
      <c r="R2676" s="81"/>
      <c r="S2676" s="81"/>
      <c r="T2676" s="81"/>
      <c r="U2676" s="81">
        <f t="shared" si="167"/>
        <v>0</v>
      </c>
      <c r="V2676" s="81" t="str">
        <f>IFERROR(VLOOKUP(A2676,'Competitors Links &amp; Pricings'!A:G,3,0),"")</f>
        <v xml:space="preserve"> </v>
      </c>
      <c r="W2676" s="81" t="str">
        <f>IFERROR(VLOOKUP(A2676,'Competitors Links &amp; Pricings'!A:G,5,0),"")</f>
        <v xml:space="preserve"> </v>
      </c>
      <c r="X2676" s="81" t="str">
        <f>IFERROR(VLOOKUP(A2676,'Competitors Links &amp; Pricings'!A:G,7,0),"")</f>
        <v xml:space="preserve"> </v>
      </c>
      <c r="Y2676" s="81">
        <f>IFERROR(VLOOKUP(A2676,'Competitors Links &amp; Pricings'!A:L,8,0),"")</f>
        <v>2.5</v>
      </c>
      <c r="Z2676" s="81">
        <f>IFERROR(VLOOKUP(A2676,'Competitors Links &amp; Pricings'!A:L,9,0),"")</f>
        <v>2.5</v>
      </c>
      <c r="AA2676" s="81">
        <f>IFERROR(VLOOKUP(A2676,'Competitors Links &amp; Pricings'!A:L,10,0),"")</f>
        <v>67</v>
      </c>
      <c r="AB2676" s="81">
        <f>IFERROR(VLOOKUP(A2676,'Competitors Links &amp; Pricings'!A:L,11,0),"")</f>
        <v>1</v>
      </c>
    </row>
    <row r="2677" spans="1:28" s="83" customFormat="1" ht="12" x14ac:dyDescent="0.25">
      <c r="A2677" s="81" t="s">
        <v>7976</v>
      </c>
      <c r="B2677" s="89">
        <v>474.46</v>
      </c>
      <c r="C2677" s="89">
        <v>588.33000000000004</v>
      </c>
      <c r="D2677" s="106">
        <f t="shared" ref="D2677:D2739" si="168">(C2677-B2677)/C2677</f>
        <v>0.19354783879795362</v>
      </c>
      <c r="E2677" s="90">
        <f t="shared" si="165"/>
        <v>0</v>
      </c>
      <c r="F2677" s="90">
        <f t="shared" si="166"/>
        <v>668.02</v>
      </c>
      <c r="G2677" s="82" t="s">
        <v>34</v>
      </c>
      <c r="H2677" s="81" t="s">
        <v>17367</v>
      </c>
      <c r="I2677" s="81" t="s">
        <v>7977</v>
      </c>
      <c r="J2677" s="81" t="s">
        <v>251</v>
      </c>
      <c r="K2677" s="81"/>
      <c r="L2677" s="81"/>
      <c r="M2677" s="81"/>
      <c r="N2677" s="81"/>
      <c r="O2677" s="82"/>
      <c r="P2677" s="81"/>
      <c r="Q2677" s="81"/>
      <c r="R2677" s="81"/>
      <c r="S2677" s="81"/>
      <c r="T2677" s="81"/>
      <c r="U2677" s="81">
        <f t="shared" si="167"/>
        <v>0</v>
      </c>
      <c r="V2677" s="81">
        <f>IFERROR(VLOOKUP(A2677,'Competitors Links &amp; Pricings'!A:G,3,0),"")</f>
        <v>676.57</v>
      </c>
      <c r="W2677" s="81">
        <f>IFERROR(VLOOKUP(A2677,'Competitors Links &amp; Pricings'!A:G,5,0),"")</f>
        <v>668.02</v>
      </c>
      <c r="X2677" s="81">
        <f>IFERROR(VLOOKUP(A2677,'Competitors Links &amp; Pricings'!A:G,7,0),"")</f>
        <v>699</v>
      </c>
      <c r="Y2677" s="81">
        <f>IFERROR(VLOOKUP(A2677,'Competitors Links &amp; Pricings'!A:L,8,0),"")</f>
        <v>33.85</v>
      </c>
      <c r="Z2677" s="81">
        <f>IFERROR(VLOOKUP(A2677,'Competitors Links &amp; Pricings'!A:L,9,0),"")</f>
        <v>13.78</v>
      </c>
      <c r="AA2677" s="81">
        <f>IFERROR(VLOOKUP(A2677,'Competitors Links &amp; Pricings'!A:L,10,0),"")</f>
        <v>30</v>
      </c>
      <c r="AB2677" s="81">
        <f>IFERROR(VLOOKUP(A2677,'Competitors Links &amp; Pricings'!A:L,11,0),"")</f>
        <v>53.15</v>
      </c>
    </row>
    <row r="2678" spans="1:28" s="83" customFormat="1" ht="12" x14ac:dyDescent="0.25">
      <c r="A2678" s="81" t="s">
        <v>7978</v>
      </c>
      <c r="B2678" s="89">
        <v>82.87</v>
      </c>
      <c r="C2678" s="89">
        <v>102.76</v>
      </c>
      <c r="D2678" s="106">
        <f t="shared" si="168"/>
        <v>0.19355780459322694</v>
      </c>
      <c r="E2678" s="90">
        <f t="shared" si="165"/>
        <v>0</v>
      </c>
      <c r="F2678" s="90">
        <f t="shared" si="166"/>
        <v>113.32</v>
      </c>
      <c r="G2678" s="82" t="s">
        <v>34</v>
      </c>
      <c r="H2678" s="81" t="s">
        <v>18637</v>
      </c>
      <c r="I2678" s="81" t="s">
        <v>7979</v>
      </c>
      <c r="J2678" s="81" t="s">
        <v>251</v>
      </c>
      <c r="K2678" s="81"/>
      <c r="L2678" s="81"/>
      <c r="M2678" s="81"/>
      <c r="N2678" s="81"/>
      <c r="O2678" s="82"/>
      <c r="P2678" s="81"/>
      <c r="Q2678" s="81"/>
      <c r="R2678" s="81"/>
      <c r="S2678" s="81"/>
      <c r="T2678" s="81"/>
      <c r="U2678" s="81">
        <f t="shared" si="167"/>
        <v>0</v>
      </c>
      <c r="V2678" s="81">
        <f>IFERROR(VLOOKUP(A2678,'Competitors Links &amp; Pricings'!A:G,3,0),"")</f>
        <v>113.32</v>
      </c>
      <c r="W2678" s="81">
        <f>IFERROR(VLOOKUP(A2678,'Competitors Links &amp; Pricings'!A:G,5,0),"")</f>
        <v>114.85</v>
      </c>
      <c r="X2678" s="81">
        <f>IFERROR(VLOOKUP(A2678,'Competitors Links &amp; Pricings'!A:G,7,0),"")</f>
        <v>126.9</v>
      </c>
      <c r="Y2678" s="81">
        <f>IFERROR(VLOOKUP(A2678,'Competitors Links &amp; Pricings'!A:L,8,0),"")</f>
        <v>1</v>
      </c>
      <c r="Z2678" s="81">
        <f>IFERROR(VLOOKUP(A2678,'Competitors Links &amp; Pricings'!A:L,9,0),"")</f>
        <v>6</v>
      </c>
      <c r="AA2678" s="81">
        <f>IFERROR(VLOOKUP(A2678,'Competitors Links &amp; Pricings'!A:L,10,0),"")</f>
        <v>1</v>
      </c>
      <c r="AB2678" s="81">
        <f>IFERROR(VLOOKUP(A2678,'Competitors Links &amp; Pricings'!A:L,11,0),"")</f>
        <v>2</v>
      </c>
    </row>
    <row r="2679" spans="1:28" s="92" customFormat="1" ht="12" x14ac:dyDescent="0.25">
      <c r="A2679" s="91" t="s">
        <v>7980</v>
      </c>
      <c r="B2679" s="89">
        <v>1518.73</v>
      </c>
      <c r="C2679" s="89">
        <v>1991.86</v>
      </c>
      <c r="D2679" s="106">
        <f t="shared" si="168"/>
        <v>0.23753175423975575</v>
      </c>
      <c r="E2679" s="90">
        <f t="shared" si="165"/>
        <v>0</v>
      </c>
      <c r="F2679" s="90">
        <f t="shared" si="166"/>
        <v>1491</v>
      </c>
      <c r="G2679" s="100" t="s">
        <v>527</v>
      </c>
      <c r="H2679" s="101" t="s">
        <v>7981</v>
      </c>
      <c r="I2679" s="101" t="s">
        <v>7982</v>
      </c>
      <c r="J2679" s="101" t="s">
        <v>251</v>
      </c>
      <c r="K2679" s="101"/>
      <c r="L2679" s="101"/>
      <c r="M2679" s="101"/>
      <c r="N2679" s="101"/>
      <c r="O2679" s="100"/>
      <c r="P2679" s="101"/>
      <c r="Q2679" s="101"/>
      <c r="R2679" s="101"/>
      <c r="S2679" s="101"/>
      <c r="T2679" s="101"/>
      <c r="U2679" s="81">
        <f t="shared" si="167"/>
        <v>0</v>
      </c>
      <c r="V2679" s="101">
        <f>IFERROR(VLOOKUP(A2679,'Competitors Links &amp; Pricings'!A:G,3,0),"")</f>
        <v>1683.38</v>
      </c>
      <c r="W2679" s="101">
        <f>IFERROR(VLOOKUP(A2679,'Competitors Links &amp; Pricings'!A:G,5,0),"")</f>
        <v>1491</v>
      </c>
      <c r="X2679" s="101">
        <f>IFERROR(VLOOKUP(A2679,'Competitors Links &amp; Pricings'!A:G,7,0),"")</f>
        <v>1683.38</v>
      </c>
      <c r="Y2679" s="101">
        <f>IFERROR(VLOOKUP(A2679,'Competitors Links &amp; Pricings'!A:L,8,0),"")</f>
        <v>13.88</v>
      </c>
      <c r="Z2679" s="101">
        <f>IFERROR(VLOOKUP(A2679,'Competitors Links &amp; Pricings'!A:L,9,0),"")</f>
        <v>8.6199999999999992</v>
      </c>
      <c r="AA2679" s="101">
        <f>IFERROR(VLOOKUP(A2679,'Competitors Links &amp; Pricings'!A:L,10,0),"")</f>
        <v>73</v>
      </c>
      <c r="AB2679" s="101">
        <f>IFERROR(VLOOKUP(A2679,'Competitors Links &amp; Pricings'!A:L,11,0),"")</f>
        <v>20.59</v>
      </c>
    </row>
    <row r="2680" spans="1:28" s="83" customFormat="1" ht="12" x14ac:dyDescent="0.25">
      <c r="A2680" s="81" t="s">
        <v>7983</v>
      </c>
      <c r="B2680" s="89">
        <v>28.18</v>
      </c>
      <c r="C2680" s="89">
        <v>38.17</v>
      </c>
      <c r="D2680" s="106">
        <f t="shared" si="168"/>
        <v>0.26172386691118682</v>
      </c>
      <c r="E2680" s="90">
        <f t="shared" si="165"/>
        <v>0</v>
      </c>
      <c r="F2680" s="90">
        <f t="shared" si="166"/>
        <v>34.729999999999997</v>
      </c>
      <c r="G2680" s="82" t="s">
        <v>34</v>
      </c>
      <c r="H2680" s="81" t="s">
        <v>7984</v>
      </c>
      <c r="I2680" s="81" t="s">
        <v>7985</v>
      </c>
      <c r="J2680" s="81" t="s">
        <v>1523</v>
      </c>
      <c r="K2680" s="81"/>
      <c r="L2680" s="81"/>
      <c r="M2680" s="81"/>
      <c r="N2680" s="81"/>
      <c r="O2680" s="82"/>
      <c r="P2680" s="81"/>
      <c r="Q2680" s="81"/>
      <c r="R2680" s="81"/>
      <c r="S2680" s="81"/>
      <c r="T2680" s="81"/>
      <c r="U2680" s="81">
        <f t="shared" si="167"/>
        <v>0</v>
      </c>
      <c r="V2680" s="81">
        <f>IFERROR(VLOOKUP(A2680,'Competitors Links &amp; Pricings'!A:G,3,0),"")</f>
        <v>34.729999999999997</v>
      </c>
      <c r="W2680" s="81">
        <f>IFERROR(VLOOKUP(A2680,'Competitors Links &amp; Pricings'!A:G,5,0),"")</f>
        <v>46.52</v>
      </c>
      <c r="X2680" s="81">
        <f>IFERROR(VLOOKUP(A2680,'Competitors Links &amp; Pricings'!A:G,7,0),"")</f>
        <v>43.73</v>
      </c>
      <c r="Y2680" s="81">
        <f>IFERROR(VLOOKUP(A2680,'Competitors Links &amp; Pricings'!A:L,8,0),"")</f>
        <v>3.48</v>
      </c>
      <c r="Z2680" s="81">
        <f>IFERROR(VLOOKUP(A2680,'Competitors Links &amp; Pricings'!A:L,9,0),"")</f>
        <v>3.5</v>
      </c>
      <c r="AA2680" s="81">
        <f>IFERROR(VLOOKUP(A2680,'Competitors Links &amp; Pricings'!A:L,10,0),"")</f>
        <v>1</v>
      </c>
      <c r="AB2680" s="81">
        <f>IFERROR(VLOOKUP(A2680,'Competitors Links &amp; Pricings'!A:L,11,0),"")</f>
        <v>0.65</v>
      </c>
    </row>
    <row r="2681" spans="1:28" s="83" customFormat="1" ht="12" x14ac:dyDescent="0.25">
      <c r="A2681" s="81" t="s">
        <v>7986</v>
      </c>
      <c r="B2681" s="89">
        <v>31.78</v>
      </c>
      <c r="C2681" s="89">
        <v>39.25</v>
      </c>
      <c r="D2681" s="106">
        <f t="shared" si="168"/>
        <v>0.19031847133757959</v>
      </c>
      <c r="E2681" s="90">
        <f t="shared" si="165"/>
        <v>0</v>
      </c>
      <c r="F2681" s="90">
        <f t="shared" si="166"/>
        <v>40.43</v>
      </c>
      <c r="G2681" s="82" t="s">
        <v>34</v>
      </c>
      <c r="H2681" s="81" t="s">
        <v>7987</v>
      </c>
      <c r="I2681" s="81" t="s">
        <v>7988</v>
      </c>
      <c r="J2681" s="81" t="s">
        <v>251</v>
      </c>
      <c r="K2681" s="81"/>
      <c r="L2681" s="81"/>
      <c r="M2681" s="81"/>
      <c r="N2681" s="81"/>
      <c r="O2681" s="82"/>
      <c r="P2681" s="81"/>
      <c r="Q2681" s="81"/>
      <c r="R2681" s="81"/>
      <c r="S2681" s="81"/>
      <c r="T2681" s="81"/>
      <c r="U2681" s="81">
        <f t="shared" si="167"/>
        <v>0</v>
      </c>
      <c r="V2681" s="81">
        <f>IFERROR(VLOOKUP(A2681,'Competitors Links &amp; Pricings'!A:G,3,0),"")</f>
        <v>40.43</v>
      </c>
      <c r="W2681" s="81">
        <f>IFERROR(VLOOKUP(A2681,'Competitors Links &amp; Pricings'!A:G,5,0),"")</f>
        <v>443.85</v>
      </c>
      <c r="X2681" s="81">
        <f>IFERROR(VLOOKUP(A2681,'Competitors Links &amp; Pricings'!A:G,7,0),"")</f>
        <v>443.85</v>
      </c>
      <c r="Y2681" s="81">
        <f>IFERROR(VLOOKUP(A2681,'Competitors Links &amp; Pricings'!A:L,8,0),"")</f>
        <v>1</v>
      </c>
      <c r="Z2681" s="81">
        <f>IFERROR(VLOOKUP(A2681,'Competitors Links &amp; Pricings'!A:L,9,0),"")</f>
        <v>6</v>
      </c>
      <c r="AA2681" s="81">
        <f>IFERROR(VLOOKUP(A2681,'Competitors Links &amp; Pricings'!A:L,10,0),"")</f>
        <v>1</v>
      </c>
      <c r="AB2681" s="81">
        <f>IFERROR(VLOOKUP(A2681,'Competitors Links &amp; Pricings'!A:L,11,0),"")</f>
        <v>2</v>
      </c>
    </row>
    <row r="2682" spans="1:28" s="83" customFormat="1" ht="12" x14ac:dyDescent="0.25">
      <c r="A2682" s="81" t="s">
        <v>7989</v>
      </c>
      <c r="B2682" s="89">
        <v>6550</v>
      </c>
      <c r="C2682" s="89">
        <v>7991</v>
      </c>
      <c r="D2682" s="106">
        <f t="shared" si="168"/>
        <v>0.18032786885245902</v>
      </c>
      <c r="E2682" s="90">
        <f t="shared" si="165"/>
        <v>0</v>
      </c>
      <c r="F2682" s="90">
        <f t="shared" si="166"/>
        <v>6743</v>
      </c>
      <c r="G2682" s="82" t="s">
        <v>50</v>
      </c>
      <c r="H2682" s="81" t="s">
        <v>22302</v>
      </c>
      <c r="I2682" s="81" t="s">
        <v>7990</v>
      </c>
      <c r="J2682" s="81" t="s">
        <v>251</v>
      </c>
      <c r="K2682" s="81"/>
      <c r="L2682" s="81"/>
      <c r="M2682" s="81"/>
      <c r="N2682" s="81"/>
      <c r="O2682" s="82"/>
      <c r="P2682" s="81"/>
      <c r="Q2682" s="81"/>
      <c r="R2682" s="81"/>
      <c r="S2682" s="81"/>
      <c r="T2682" s="81"/>
      <c r="U2682" s="81">
        <f t="shared" si="167"/>
        <v>0</v>
      </c>
      <c r="V2682" s="81">
        <f>IFERROR(VLOOKUP(A2682,'Competitors Links &amp; Pricings'!A:G,3,0),"")</f>
        <v>9000</v>
      </c>
      <c r="W2682" s="81">
        <f>IFERROR(VLOOKUP(A2682,'Competitors Links &amp; Pricings'!A:G,5,0),"")</f>
        <v>8400</v>
      </c>
      <c r="X2682" s="81">
        <f>IFERROR(VLOOKUP(A2682,'Competitors Links &amp; Pricings'!A:G,7,0),"")</f>
        <v>6743</v>
      </c>
      <c r="Y2682" s="81">
        <f>IFERROR(VLOOKUP(A2682,'Competitors Links &amp; Pricings'!A:L,8,0),"")</f>
        <v>31.1</v>
      </c>
      <c r="Z2682" s="81">
        <f>IFERROR(VLOOKUP(A2682,'Competitors Links &amp; Pricings'!A:L,9,0),"")</f>
        <v>9.84</v>
      </c>
      <c r="AA2682" s="81">
        <f>IFERROR(VLOOKUP(A2682,'Competitors Links &amp; Pricings'!A:L,10,0),"")</f>
        <v>267</v>
      </c>
      <c r="AB2682" s="81">
        <f>IFERROR(VLOOKUP(A2682,'Competitors Links &amp; Pricings'!A:L,11,0),"")</f>
        <v>46.4</v>
      </c>
    </row>
    <row r="2683" spans="1:28" s="83" customFormat="1" ht="12" x14ac:dyDescent="0.25">
      <c r="A2683" s="81" t="s">
        <v>7991</v>
      </c>
      <c r="B2683" s="89">
        <v>3115.28</v>
      </c>
      <c r="C2683" s="89">
        <v>3608</v>
      </c>
      <c r="D2683" s="106">
        <f t="shared" si="168"/>
        <v>0.13656319290465627</v>
      </c>
      <c r="E2683" s="90">
        <f t="shared" si="165"/>
        <v>0</v>
      </c>
      <c r="F2683" s="90">
        <f t="shared" si="166"/>
        <v>3648</v>
      </c>
      <c r="G2683" s="82" t="s">
        <v>34</v>
      </c>
      <c r="H2683" s="81" t="s">
        <v>7992</v>
      </c>
      <c r="I2683" s="81" t="s">
        <v>7993</v>
      </c>
      <c r="J2683" s="81" t="s">
        <v>251</v>
      </c>
      <c r="K2683" s="81"/>
      <c r="L2683" s="81"/>
      <c r="M2683" s="81"/>
      <c r="N2683" s="81"/>
      <c r="O2683" s="82"/>
      <c r="P2683" s="81"/>
      <c r="Q2683" s="81"/>
      <c r="R2683" s="81"/>
      <c r="S2683" s="81"/>
      <c r="T2683" s="81"/>
      <c r="U2683" s="81">
        <f t="shared" si="167"/>
        <v>0</v>
      </c>
      <c r="V2683" s="81">
        <f>IFERROR(VLOOKUP(A2683,'Competitors Links &amp; Pricings'!A:G,3,0),"")</f>
        <v>4172.42</v>
      </c>
      <c r="W2683" s="81">
        <f>IFERROR(VLOOKUP(A2683,'Competitors Links &amp; Pricings'!A:G,5,0),"")</f>
        <v>3648</v>
      </c>
      <c r="X2683" s="81">
        <f>IFERROR(VLOOKUP(A2683,'Competitors Links &amp; Pricings'!A:G,7,0),"")</f>
        <v>4100</v>
      </c>
      <c r="Y2683" s="81">
        <f>IFERROR(VLOOKUP(A2683,'Competitors Links &amp; Pricings'!A:L,8,0),"")</f>
        <v>14.6</v>
      </c>
      <c r="Z2683" s="81">
        <f>IFERROR(VLOOKUP(A2683,'Competitors Links &amp; Pricings'!A:L,9,0),"")</f>
        <v>7.3</v>
      </c>
      <c r="AA2683" s="81">
        <f>IFERROR(VLOOKUP(A2683,'Competitors Links &amp; Pricings'!A:L,10,0),"")</f>
        <v>38.799999999999997</v>
      </c>
      <c r="AB2683" s="81">
        <f>IFERROR(VLOOKUP(A2683,'Competitors Links &amp; Pricings'!A:L,11,0),"")</f>
        <v>21.3</v>
      </c>
    </row>
    <row r="2684" spans="1:28" s="83" customFormat="1" ht="12" x14ac:dyDescent="0.25">
      <c r="A2684" s="81" t="s">
        <v>7994</v>
      </c>
      <c r="B2684" s="89">
        <v>9367.5499999999993</v>
      </c>
      <c r="C2684" s="89">
        <v>12820.62</v>
      </c>
      <c r="D2684" s="106">
        <f t="shared" si="168"/>
        <v>0.26933720834093838</v>
      </c>
      <c r="E2684" s="90">
        <f t="shared" si="165"/>
        <v>0</v>
      </c>
      <c r="F2684" s="90">
        <f t="shared" si="166"/>
        <v>13082.27</v>
      </c>
      <c r="G2684" s="82" t="s">
        <v>34</v>
      </c>
      <c r="H2684" s="81" t="s">
        <v>7995</v>
      </c>
      <c r="I2684" s="81" t="s">
        <v>7996</v>
      </c>
      <c r="J2684" s="81" t="s">
        <v>1523</v>
      </c>
      <c r="K2684" s="81"/>
      <c r="L2684" s="81"/>
      <c r="M2684" s="81"/>
      <c r="N2684" s="81"/>
      <c r="O2684" s="82"/>
      <c r="P2684" s="81"/>
      <c r="Q2684" s="81"/>
      <c r="R2684" s="81"/>
      <c r="S2684" s="81"/>
      <c r="T2684" s="81"/>
      <c r="U2684" s="81">
        <f t="shared" si="167"/>
        <v>0</v>
      </c>
      <c r="V2684" s="81">
        <f>IFERROR(VLOOKUP(A2684,'Competitors Links &amp; Pricings'!A:G,3,0),"")</f>
        <v>13082.27</v>
      </c>
      <c r="W2684" s="81">
        <f>IFERROR(VLOOKUP(A2684,'Competitors Links &amp; Pricings'!A:G,5,0),"")</f>
        <v>13200.78</v>
      </c>
      <c r="X2684" s="81" t="str">
        <f>IFERROR(VLOOKUP(A2684,'Competitors Links &amp; Pricings'!A:G,7,0),"")</f>
        <v xml:space="preserve"> </v>
      </c>
      <c r="Y2684" s="81">
        <f>IFERROR(VLOOKUP(A2684,'Competitors Links &amp; Pricings'!A:L,8,0),"")</f>
        <v>32.700000000000003</v>
      </c>
      <c r="Z2684" s="81">
        <f>IFERROR(VLOOKUP(A2684,'Competitors Links &amp; Pricings'!A:L,9,0),"")</f>
        <v>30.3</v>
      </c>
      <c r="AA2684" s="81">
        <f>IFERROR(VLOOKUP(A2684,'Competitors Links &amp; Pricings'!A:L,10,0),"")</f>
        <v>216</v>
      </c>
      <c r="AB2684" s="81">
        <f>IFERROR(VLOOKUP(A2684,'Competitors Links &amp; Pricings'!A:L,11,0),"")</f>
        <v>17.5</v>
      </c>
    </row>
    <row r="2685" spans="1:28" s="92" customFormat="1" ht="12" x14ac:dyDescent="0.25">
      <c r="A2685" s="91" t="s">
        <v>7998</v>
      </c>
      <c r="B2685" s="89">
        <v>822.28</v>
      </c>
      <c r="C2685" s="89">
        <v>1103.43</v>
      </c>
      <c r="D2685" s="106">
        <f t="shared" si="168"/>
        <v>0.25479640756550037</v>
      </c>
      <c r="E2685" s="90">
        <f t="shared" si="165"/>
        <v>0</v>
      </c>
      <c r="F2685" s="90">
        <f t="shared" si="166"/>
        <v>876.5</v>
      </c>
      <c r="G2685" s="100" t="s">
        <v>527</v>
      </c>
      <c r="H2685" s="101" t="s">
        <v>7999</v>
      </c>
      <c r="I2685" s="101" t="s">
        <v>8000</v>
      </c>
      <c r="J2685" s="101" t="s">
        <v>1523</v>
      </c>
      <c r="K2685" s="101"/>
      <c r="L2685" s="101"/>
      <c r="M2685" s="101"/>
      <c r="N2685" s="101"/>
      <c r="O2685" s="100"/>
      <c r="P2685" s="101"/>
      <c r="Q2685" s="101"/>
      <c r="R2685" s="101"/>
      <c r="S2685" s="101"/>
      <c r="T2685" s="101"/>
      <c r="U2685" s="81">
        <f t="shared" si="167"/>
        <v>0</v>
      </c>
      <c r="V2685" s="101">
        <f>IFERROR(VLOOKUP(A2685,'Competitors Links &amp; Pricings'!A:G,3,0),"")</f>
        <v>1148.3499999999999</v>
      </c>
      <c r="W2685" s="101">
        <f>IFERROR(VLOOKUP(A2685,'Competitors Links &amp; Pricings'!A:G,5,0),"")</f>
        <v>876.5</v>
      </c>
      <c r="X2685" s="101">
        <f>IFERROR(VLOOKUP(A2685,'Competitors Links &amp; Pricings'!A:G,7,0),"")</f>
        <v>919.99</v>
      </c>
      <c r="Y2685" s="101">
        <f>IFERROR(VLOOKUP(A2685,'Competitors Links &amp; Pricings'!A:L,8,0),"")</f>
        <v>6.5</v>
      </c>
      <c r="Z2685" s="101">
        <f>IFERROR(VLOOKUP(A2685,'Competitors Links &amp; Pricings'!A:L,9,0),"")</f>
        <v>10</v>
      </c>
      <c r="AA2685" s="101">
        <f>IFERROR(VLOOKUP(A2685,'Competitors Links &amp; Pricings'!A:L,10,0),"")</f>
        <v>2</v>
      </c>
      <c r="AB2685" s="101">
        <f>IFERROR(VLOOKUP(A2685,'Competitors Links &amp; Pricings'!A:L,11,0),"")</f>
        <v>4.5</v>
      </c>
    </row>
    <row r="2686" spans="1:28" s="83" customFormat="1" ht="12" x14ac:dyDescent="0.25">
      <c r="A2686" s="81" t="s">
        <v>8001</v>
      </c>
      <c r="B2686" s="89">
        <v>2226.02</v>
      </c>
      <c r="C2686" s="89">
        <v>2717</v>
      </c>
      <c r="D2686" s="106">
        <f t="shared" si="168"/>
        <v>0.18070666175929334</v>
      </c>
      <c r="E2686" s="90">
        <f t="shared" si="165"/>
        <v>0</v>
      </c>
      <c r="F2686" s="90">
        <f t="shared" si="166"/>
        <v>2036</v>
      </c>
      <c r="G2686" s="82" t="s">
        <v>50</v>
      </c>
      <c r="H2686" s="81" t="s">
        <v>21252</v>
      </c>
      <c r="I2686" s="81" t="s">
        <v>8002</v>
      </c>
      <c r="J2686" s="81" t="s">
        <v>251</v>
      </c>
      <c r="K2686" s="81"/>
      <c r="L2686" s="81"/>
      <c r="M2686" s="81"/>
      <c r="N2686" s="81"/>
      <c r="O2686" s="82"/>
      <c r="P2686" s="81"/>
      <c r="Q2686" s="81"/>
      <c r="R2686" s="81"/>
      <c r="S2686" s="81"/>
      <c r="T2686" s="81"/>
      <c r="U2686" s="81">
        <f t="shared" si="167"/>
        <v>0</v>
      </c>
      <c r="V2686" s="81">
        <f>IFERROR(VLOOKUP(A2686,'Competitors Links &amp; Pricings'!A:G,3,0),"")</f>
        <v>2598</v>
      </c>
      <c r="W2686" s="81">
        <f>IFERROR(VLOOKUP(A2686,'Competitors Links &amp; Pricings'!A:G,5,0),"")</f>
        <v>2036</v>
      </c>
      <c r="X2686" s="81">
        <f>IFERROR(VLOOKUP(A2686,'Competitors Links &amp; Pricings'!A:G,7,0),"")</f>
        <v>2207</v>
      </c>
      <c r="Y2686" s="81">
        <f>IFERROR(VLOOKUP(A2686,'Competitors Links &amp; Pricings'!A:L,8,0),"")</f>
        <v>14.6</v>
      </c>
      <c r="Z2686" s="81">
        <f>IFERROR(VLOOKUP(A2686,'Competitors Links &amp; Pricings'!A:L,9,0),"")</f>
        <v>17.7</v>
      </c>
      <c r="AA2686" s="81">
        <f>IFERROR(VLOOKUP(A2686,'Competitors Links &amp; Pricings'!A:L,10,0),"")</f>
        <v>26</v>
      </c>
      <c r="AB2686" s="81">
        <f>IFERROR(VLOOKUP(A2686,'Competitors Links &amp; Pricings'!A:L,11,0),"")</f>
        <v>6.8</v>
      </c>
    </row>
    <row r="2687" spans="1:28" s="83" customFormat="1" ht="12" x14ac:dyDescent="0.25">
      <c r="A2687" s="81" t="s">
        <v>8003</v>
      </c>
      <c r="B2687" s="89">
        <v>245.66</v>
      </c>
      <c r="C2687" s="89">
        <v>316.10000000000002</v>
      </c>
      <c r="D2687" s="106">
        <f t="shared" si="168"/>
        <v>0.22284087314141102</v>
      </c>
      <c r="E2687" s="90">
        <f t="shared" si="165"/>
        <v>0</v>
      </c>
      <c r="F2687" s="90">
        <f t="shared" si="166"/>
        <v>281.04000000000002</v>
      </c>
      <c r="G2687" s="82" t="s">
        <v>34</v>
      </c>
      <c r="H2687" s="81" t="s">
        <v>8004</v>
      </c>
      <c r="I2687" s="81" t="s">
        <v>8005</v>
      </c>
      <c r="J2687" s="81" t="s">
        <v>1523</v>
      </c>
      <c r="K2687" s="81"/>
      <c r="L2687" s="81"/>
      <c r="M2687" s="81"/>
      <c r="N2687" s="81"/>
      <c r="O2687" s="82"/>
      <c r="P2687" s="81"/>
      <c r="Q2687" s="81"/>
      <c r="R2687" s="81"/>
      <c r="S2687" s="81"/>
      <c r="T2687" s="81"/>
      <c r="U2687" s="81">
        <f t="shared" si="167"/>
        <v>0</v>
      </c>
      <c r="V2687" s="81">
        <f>IFERROR(VLOOKUP(A2687,'Competitors Links &amp; Pricings'!A:G,3,0),"")</f>
        <v>281.04000000000002</v>
      </c>
      <c r="W2687" s="81">
        <f>IFERROR(VLOOKUP(A2687,'Competitors Links &amp; Pricings'!A:G,5,0),"")</f>
        <v>346.02</v>
      </c>
      <c r="X2687" s="81">
        <f>IFERROR(VLOOKUP(A2687,'Competitors Links &amp; Pricings'!A:G,7,0),"")</f>
        <v>332.74</v>
      </c>
      <c r="Y2687" s="81">
        <f>IFERROR(VLOOKUP(A2687,'Competitors Links &amp; Pricings'!A:L,8,0),"")</f>
        <v>6.5</v>
      </c>
      <c r="Z2687" s="81">
        <f>IFERROR(VLOOKUP(A2687,'Competitors Links &amp; Pricings'!A:L,9,0),"")</f>
        <v>9</v>
      </c>
      <c r="AA2687" s="81">
        <f>IFERROR(VLOOKUP(A2687,'Competitors Links &amp; Pricings'!A:L,10,0),"")</f>
        <v>0.5</v>
      </c>
      <c r="AB2687" s="81">
        <f>IFERROR(VLOOKUP(A2687,'Competitors Links &amp; Pricings'!A:L,11,0),"")</f>
        <v>5</v>
      </c>
    </row>
    <row r="2688" spans="1:28" s="83" customFormat="1" ht="12" x14ac:dyDescent="0.25">
      <c r="A2688" s="81" t="s">
        <v>8006</v>
      </c>
      <c r="B2688" s="89">
        <v>121.66</v>
      </c>
      <c r="C2688" s="89">
        <v>150.86000000000001</v>
      </c>
      <c r="D2688" s="106">
        <f t="shared" si="168"/>
        <v>0.19355694020946582</v>
      </c>
      <c r="E2688" s="90">
        <f t="shared" si="165"/>
        <v>0</v>
      </c>
      <c r="F2688" s="90">
        <f t="shared" si="166"/>
        <v>161.25</v>
      </c>
      <c r="G2688" s="82" t="s">
        <v>34</v>
      </c>
      <c r="H2688" s="81" t="s">
        <v>8007</v>
      </c>
      <c r="I2688" s="81" t="s">
        <v>8008</v>
      </c>
      <c r="J2688" s="81" t="s">
        <v>1523</v>
      </c>
      <c r="K2688" s="81"/>
      <c r="L2688" s="81"/>
      <c r="M2688" s="81"/>
      <c r="N2688" s="81"/>
      <c r="O2688" s="82"/>
      <c r="P2688" s="81"/>
      <c r="Q2688" s="81"/>
      <c r="R2688" s="81"/>
      <c r="S2688" s="81"/>
      <c r="T2688" s="81"/>
      <c r="U2688" s="81">
        <f t="shared" si="167"/>
        <v>0</v>
      </c>
      <c r="V2688" s="81">
        <f>IFERROR(VLOOKUP(A2688,'Competitors Links &amp; Pricings'!A:G,3,0),"")</f>
        <v>161.25</v>
      </c>
      <c r="W2688" s="81" t="str">
        <f>IFERROR(VLOOKUP(A2688,'Competitors Links &amp; Pricings'!A:G,5,0),"")</f>
        <v xml:space="preserve"> </v>
      </c>
      <c r="X2688" s="81" t="str">
        <f>IFERROR(VLOOKUP(A2688,'Competitors Links &amp; Pricings'!A:G,7,0),"")</f>
        <v xml:space="preserve"> </v>
      </c>
      <c r="Y2688" s="81">
        <f>IFERROR(VLOOKUP(A2688,'Competitors Links &amp; Pricings'!A:L,8,0),"")</f>
        <v>2</v>
      </c>
      <c r="Z2688" s="81">
        <f>IFERROR(VLOOKUP(A2688,'Competitors Links &amp; Pricings'!A:L,9,0),"")</f>
        <v>7</v>
      </c>
      <c r="AA2688" s="81">
        <f>IFERROR(VLOOKUP(A2688,'Competitors Links &amp; Pricings'!A:L,10,0),"")</f>
        <v>4</v>
      </c>
      <c r="AB2688" s="81">
        <f>IFERROR(VLOOKUP(A2688,'Competitors Links &amp; Pricings'!A:L,11,0),"")</f>
        <v>3</v>
      </c>
    </row>
    <row r="2689" spans="1:28" s="83" customFormat="1" ht="12" x14ac:dyDescent="0.25">
      <c r="A2689" s="81" t="s">
        <v>8009</v>
      </c>
      <c r="B2689" s="89">
        <v>54.75</v>
      </c>
      <c r="C2689" s="89">
        <v>80.44</v>
      </c>
      <c r="D2689" s="106">
        <f t="shared" si="168"/>
        <v>0.31936847339632024</v>
      </c>
      <c r="E2689" s="90">
        <f t="shared" si="165"/>
        <v>0</v>
      </c>
      <c r="F2689" s="90">
        <f t="shared" si="166"/>
        <v>87.44</v>
      </c>
      <c r="G2689" s="82" t="s">
        <v>34</v>
      </c>
      <c r="H2689" s="81" t="s">
        <v>8010</v>
      </c>
      <c r="I2689" s="81" t="s">
        <v>8011</v>
      </c>
      <c r="J2689" s="81" t="s">
        <v>1523</v>
      </c>
      <c r="K2689" s="81"/>
      <c r="L2689" s="81"/>
      <c r="M2689" s="81"/>
      <c r="N2689" s="81"/>
      <c r="O2689" s="82"/>
      <c r="P2689" s="81"/>
      <c r="Q2689" s="81"/>
      <c r="R2689" s="81"/>
      <c r="S2689" s="81"/>
      <c r="T2689" s="81"/>
      <c r="U2689" s="81">
        <f t="shared" si="167"/>
        <v>0</v>
      </c>
      <c r="V2689" s="81">
        <f>IFERROR(VLOOKUP(A2689,'Competitors Links &amp; Pricings'!A:G,3,0),"")</f>
        <v>87.44</v>
      </c>
      <c r="W2689" s="81" t="str">
        <f>IFERROR(VLOOKUP(A2689,'Competitors Links &amp; Pricings'!A:G,5,0),"")</f>
        <v xml:space="preserve"> </v>
      </c>
      <c r="X2689" s="81" t="str">
        <f>IFERROR(VLOOKUP(A2689,'Competitors Links &amp; Pricings'!A:G,7,0),"")</f>
        <v xml:space="preserve"> </v>
      </c>
      <c r="Y2689" s="81">
        <f>IFERROR(VLOOKUP(A2689,'Competitors Links &amp; Pricings'!A:L,8,0),"")</f>
        <v>2</v>
      </c>
      <c r="Z2689" s="81">
        <f>IFERROR(VLOOKUP(A2689,'Competitors Links &amp; Pricings'!A:L,9,0),"")</f>
        <v>3</v>
      </c>
      <c r="AA2689" s="81">
        <f>IFERROR(VLOOKUP(A2689,'Competitors Links &amp; Pricings'!A:L,10,0),"")</f>
        <v>0.97</v>
      </c>
      <c r="AB2689" s="81">
        <f>IFERROR(VLOOKUP(A2689,'Competitors Links &amp; Pricings'!A:L,11,0),"")</f>
        <v>3</v>
      </c>
    </row>
    <row r="2690" spans="1:28" s="92" customFormat="1" ht="12" x14ac:dyDescent="0.25">
      <c r="A2690" s="91" t="s">
        <v>8012</v>
      </c>
      <c r="B2690" s="89">
        <v>87.5</v>
      </c>
      <c r="C2690" s="89">
        <v>105</v>
      </c>
      <c r="D2690" s="106">
        <f t="shared" si="168"/>
        <v>0.16666666666666666</v>
      </c>
      <c r="E2690" s="90">
        <f t="shared" ref="E2690:E2753" si="169">MIN(K2690:T2690)</f>
        <v>0</v>
      </c>
      <c r="F2690" s="90">
        <f t="shared" ref="F2690:F2753" si="170">MIN(V2690:X2690)</f>
        <v>42</v>
      </c>
      <c r="G2690" s="100" t="s">
        <v>527</v>
      </c>
      <c r="H2690" s="101" t="s">
        <v>18491</v>
      </c>
      <c r="I2690" s="101" t="s">
        <v>8013</v>
      </c>
      <c r="J2690" s="101" t="s">
        <v>1523</v>
      </c>
      <c r="K2690" s="101"/>
      <c r="L2690" s="101"/>
      <c r="M2690" s="101"/>
      <c r="N2690" s="101"/>
      <c r="O2690" s="100"/>
      <c r="P2690" s="101"/>
      <c r="Q2690" s="101"/>
      <c r="R2690" s="101"/>
      <c r="S2690" s="101"/>
      <c r="T2690" s="101"/>
      <c r="U2690" s="81">
        <f t="shared" si="167"/>
        <v>0</v>
      </c>
      <c r="V2690" s="101">
        <f>IFERROR(VLOOKUP(A2690,'Competitors Links &amp; Pricings'!A:G,3,0),"")</f>
        <v>42</v>
      </c>
      <c r="W2690" s="101">
        <f>IFERROR(VLOOKUP(A2690,'Competitors Links &amp; Pricings'!A:G,5,0),"")</f>
        <v>61.75</v>
      </c>
      <c r="X2690" s="101" t="str">
        <f>IFERROR(VLOOKUP(A2690,'Competitors Links &amp; Pricings'!A:G,7,0),"")</f>
        <v xml:space="preserve"> </v>
      </c>
      <c r="Y2690" s="101">
        <f>IFERROR(VLOOKUP(A2690,'Competitors Links &amp; Pricings'!A:L,8,0),"")</f>
        <v>13.4</v>
      </c>
      <c r="Z2690" s="101">
        <f>IFERROR(VLOOKUP(A2690,'Competitors Links &amp; Pricings'!A:L,9,0),"")</f>
        <v>21.3</v>
      </c>
      <c r="AA2690" s="101">
        <f>IFERROR(VLOOKUP(A2690,'Competitors Links &amp; Pricings'!A:L,10,0),"")</f>
        <v>8.4</v>
      </c>
      <c r="AB2690" s="101">
        <f>IFERROR(VLOOKUP(A2690,'Competitors Links &amp; Pricings'!A:L,11,0),"")</f>
        <v>2.95</v>
      </c>
    </row>
    <row r="2691" spans="1:28" s="92" customFormat="1" ht="12" x14ac:dyDescent="0.25">
      <c r="A2691" s="91" t="s">
        <v>8014</v>
      </c>
      <c r="B2691" s="89">
        <v>5608.9</v>
      </c>
      <c r="C2691" s="89">
        <v>6322.19</v>
      </c>
      <c r="D2691" s="106">
        <f t="shared" si="168"/>
        <v>0.11282324637506939</v>
      </c>
      <c r="E2691" s="90">
        <f t="shared" si="169"/>
        <v>0</v>
      </c>
      <c r="F2691" s="90">
        <f t="shared" si="170"/>
        <v>6095.86</v>
      </c>
      <c r="G2691" s="100" t="s">
        <v>34</v>
      </c>
      <c r="H2691" s="101" t="s">
        <v>8015</v>
      </c>
      <c r="I2691" s="101" t="s">
        <v>8016</v>
      </c>
      <c r="J2691" s="101" t="s">
        <v>1523</v>
      </c>
      <c r="K2691" s="101"/>
      <c r="L2691" s="101"/>
      <c r="M2691" s="101"/>
      <c r="N2691" s="101"/>
      <c r="O2691" s="100"/>
      <c r="P2691" s="101"/>
      <c r="Q2691" s="101"/>
      <c r="R2691" s="101"/>
      <c r="S2691" s="101"/>
      <c r="T2691" s="101"/>
      <c r="U2691" s="81">
        <f t="shared" ref="U2691:U2754" si="171">COUNTIF(K2691:T2691,"&gt;0")</f>
        <v>0</v>
      </c>
      <c r="V2691" s="101">
        <f>IFERROR(VLOOKUP(A2691,'Competitors Links &amp; Pricings'!A:G,3,0),"")</f>
        <v>6095.86</v>
      </c>
      <c r="W2691" s="101">
        <f>IFERROR(VLOOKUP(A2691,'Competitors Links &amp; Pricings'!A:G,5,0),"")</f>
        <v>8847.35</v>
      </c>
      <c r="X2691" s="101" t="str">
        <f>IFERROR(VLOOKUP(A2691,'Competitors Links &amp; Pricings'!A:G,7,0),"")</f>
        <v xml:space="preserve"> </v>
      </c>
      <c r="Y2691" s="101">
        <f>IFERROR(VLOOKUP(A2691,'Competitors Links &amp; Pricings'!A:L,8,0),"")</f>
        <v>28.8</v>
      </c>
      <c r="Z2691" s="101">
        <f>IFERROR(VLOOKUP(A2691,'Competitors Links &amp; Pricings'!A:L,9,0),"")</f>
        <v>24.4</v>
      </c>
      <c r="AA2691" s="101">
        <f>IFERROR(VLOOKUP(A2691,'Competitors Links &amp; Pricings'!A:L,10,0),"")</f>
        <v>185</v>
      </c>
      <c r="AB2691" s="101">
        <f>IFERROR(VLOOKUP(A2691,'Competitors Links &amp; Pricings'!A:L,11,0),"")</f>
        <v>22.4</v>
      </c>
    </row>
    <row r="2692" spans="1:28" s="92" customFormat="1" ht="12" x14ac:dyDescent="0.25">
      <c r="A2692" s="91" t="s">
        <v>8017</v>
      </c>
      <c r="B2692" s="89">
        <v>5495.27</v>
      </c>
      <c r="C2692" s="89">
        <v>5814</v>
      </c>
      <c r="D2692" s="106">
        <f t="shared" si="168"/>
        <v>5.4821121431028477E-2</v>
      </c>
      <c r="E2692" s="90">
        <f t="shared" si="169"/>
        <v>0</v>
      </c>
      <c r="F2692" s="90">
        <f t="shared" si="170"/>
        <v>5972.36</v>
      </c>
      <c r="G2692" s="100" t="s">
        <v>34</v>
      </c>
      <c r="H2692" s="101" t="s">
        <v>8018</v>
      </c>
      <c r="I2692" s="101" t="s">
        <v>8019</v>
      </c>
      <c r="J2692" s="101" t="s">
        <v>1523</v>
      </c>
      <c r="K2692" s="101"/>
      <c r="L2692" s="101"/>
      <c r="M2692" s="101"/>
      <c r="N2692" s="101"/>
      <c r="O2692" s="100"/>
      <c r="P2692" s="101"/>
      <c r="Q2692" s="101"/>
      <c r="R2692" s="101"/>
      <c r="S2692" s="101"/>
      <c r="T2692" s="101"/>
      <c r="U2692" s="81">
        <f t="shared" si="171"/>
        <v>0</v>
      </c>
      <c r="V2692" s="101">
        <f>IFERROR(VLOOKUP(A2692,'Competitors Links &amp; Pricings'!A:G,3,0),"")</f>
        <v>8670.98</v>
      </c>
      <c r="W2692" s="101">
        <f>IFERROR(VLOOKUP(A2692,'Competitors Links &amp; Pricings'!A:G,5,0),"")</f>
        <v>5972.36</v>
      </c>
      <c r="X2692" s="101" t="str">
        <f>IFERROR(VLOOKUP(A2692,'Competitors Links &amp; Pricings'!A:G,7,0),"")</f>
        <v xml:space="preserve"> </v>
      </c>
      <c r="Y2692" s="101">
        <f>IFERROR(VLOOKUP(A2692,'Competitors Links &amp; Pricings'!A:L,8,0),"")</f>
        <v>28.8</v>
      </c>
      <c r="Z2692" s="101">
        <f>IFERROR(VLOOKUP(A2692,'Competitors Links &amp; Pricings'!A:L,9,0),"")</f>
        <v>24.4</v>
      </c>
      <c r="AA2692" s="101">
        <f>IFERROR(VLOOKUP(A2692,'Competitors Links &amp; Pricings'!A:L,10,0),"")</f>
        <v>185</v>
      </c>
      <c r="AB2692" s="101">
        <f>IFERROR(VLOOKUP(A2692,'Competitors Links &amp; Pricings'!A:L,11,0),"")</f>
        <v>22.4</v>
      </c>
    </row>
    <row r="2693" spans="1:28" s="83" customFormat="1" ht="12" x14ac:dyDescent="0.25">
      <c r="A2693" s="81" t="s">
        <v>8020</v>
      </c>
      <c r="B2693" s="89">
        <v>1489.55</v>
      </c>
      <c r="C2693" s="89">
        <v>1720.4</v>
      </c>
      <c r="D2693" s="106">
        <f t="shared" si="168"/>
        <v>0.13418391071843763</v>
      </c>
      <c r="E2693" s="90">
        <f t="shared" si="169"/>
        <v>0</v>
      </c>
      <c r="F2693" s="90">
        <f t="shared" si="170"/>
        <v>1800</v>
      </c>
      <c r="G2693" s="82" t="s">
        <v>34</v>
      </c>
      <c r="H2693" s="81" t="s">
        <v>8021</v>
      </c>
      <c r="I2693" s="81" t="s">
        <v>8022</v>
      </c>
      <c r="J2693" s="81" t="s">
        <v>251</v>
      </c>
      <c r="K2693" s="81"/>
      <c r="L2693" s="81"/>
      <c r="M2693" s="81"/>
      <c r="N2693" s="81"/>
      <c r="O2693" s="82"/>
      <c r="P2693" s="81"/>
      <c r="Q2693" s="81"/>
      <c r="R2693" s="81"/>
      <c r="S2693" s="81"/>
      <c r="T2693" s="81"/>
      <c r="U2693" s="81">
        <f t="shared" si="171"/>
        <v>0</v>
      </c>
      <c r="V2693" s="81">
        <f>IFERROR(VLOOKUP(A2693,'Competitors Links &amp; Pricings'!A:G,3,0),"")</f>
        <v>1800</v>
      </c>
      <c r="W2693" s="81">
        <f>IFERROR(VLOOKUP(A2693,'Competitors Links &amp; Pricings'!A:G,5,0),"")</f>
        <v>1870</v>
      </c>
      <c r="X2693" s="81">
        <f>IFERROR(VLOOKUP(A2693,'Competitors Links &amp; Pricings'!A:G,7,0),"")</f>
        <v>2122.7600000000002</v>
      </c>
      <c r="Y2693" s="81">
        <f>IFERROR(VLOOKUP(A2693,'Competitors Links &amp; Pricings'!A:L,8,0),"")</f>
        <v>15.05</v>
      </c>
      <c r="Z2693" s="81">
        <f>IFERROR(VLOOKUP(A2693,'Competitors Links &amp; Pricings'!A:L,9,0),"")</f>
        <v>22.06</v>
      </c>
      <c r="AA2693" s="81">
        <f>IFERROR(VLOOKUP(A2693,'Competitors Links &amp; Pricings'!A:L,10,0),"")</f>
        <v>30.5</v>
      </c>
      <c r="AB2693" s="81">
        <f>IFERROR(VLOOKUP(A2693,'Competitors Links &amp; Pricings'!A:L,11,0),"")</f>
        <v>10</v>
      </c>
    </row>
    <row r="2694" spans="1:28" s="83" customFormat="1" ht="12" x14ac:dyDescent="0.25">
      <c r="A2694" s="81" t="s">
        <v>8023</v>
      </c>
      <c r="B2694" s="89">
        <v>2978.26</v>
      </c>
      <c r="C2694" s="89">
        <v>3369</v>
      </c>
      <c r="D2694" s="106">
        <f t="shared" si="168"/>
        <v>0.11598100326506375</v>
      </c>
      <c r="E2694" s="90">
        <f t="shared" si="169"/>
        <v>0</v>
      </c>
      <c r="F2694" s="90">
        <f t="shared" si="170"/>
        <v>3641</v>
      </c>
      <c r="G2694" s="82" t="s">
        <v>34</v>
      </c>
      <c r="H2694" s="81" t="s">
        <v>8024</v>
      </c>
      <c r="I2694" s="81" t="s">
        <v>8025</v>
      </c>
      <c r="J2694" s="81" t="s">
        <v>251</v>
      </c>
      <c r="K2694" s="81"/>
      <c r="L2694" s="81"/>
      <c r="M2694" s="81"/>
      <c r="N2694" s="81"/>
      <c r="O2694" s="82"/>
      <c r="P2694" s="81"/>
      <c r="Q2694" s="81"/>
      <c r="R2694" s="81"/>
      <c r="S2694" s="81"/>
      <c r="T2694" s="81"/>
      <c r="U2694" s="81">
        <f t="shared" si="171"/>
        <v>0</v>
      </c>
      <c r="V2694" s="81">
        <f>IFERROR(VLOOKUP(A2694,'Competitors Links &amp; Pricings'!A:G,3,0),"")</f>
        <v>3641</v>
      </c>
      <c r="W2694" s="81">
        <f>IFERROR(VLOOKUP(A2694,'Competitors Links &amp; Pricings'!A:G,5,0),"")</f>
        <v>3988.91</v>
      </c>
      <c r="X2694" s="81">
        <f>IFERROR(VLOOKUP(A2694,'Competitors Links &amp; Pricings'!A:G,7,0),"")</f>
        <v>4109.05</v>
      </c>
      <c r="Y2694" s="81">
        <f>IFERROR(VLOOKUP(A2694,'Competitors Links &amp; Pricings'!A:L,8,0),"")</f>
        <v>14.6</v>
      </c>
      <c r="Z2694" s="81">
        <f>IFERROR(VLOOKUP(A2694,'Competitors Links &amp; Pricings'!A:L,9,0),"")</f>
        <v>7.3</v>
      </c>
      <c r="AA2694" s="81">
        <f>IFERROR(VLOOKUP(A2694,'Competitors Links &amp; Pricings'!A:L,10,0),"")</f>
        <v>38.799999999999997</v>
      </c>
      <c r="AB2694" s="81">
        <f>IFERROR(VLOOKUP(A2694,'Competitors Links &amp; Pricings'!A:L,11,0),"")</f>
        <v>21.3</v>
      </c>
    </row>
    <row r="2695" spans="1:28" s="83" customFormat="1" ht="12" x14ac:dyDescent="0.25">
      <c r="A2695" s="81" t="s">
        <v>8026</v>
      </c>
      <c r="B2695" s="89">
        <v>21.58</v>
      </c>
      <c r="C2695" s="89">
        <v>56.81</v>
      </c>
      <c r="D2695" s="106">
        <f t="shared" si="168"/>
        <v>0.62013729977116705</v>
      </c>
      <c r="E2695" s="90">
        <f t="shared" si="169"/>
        <v>0</v>
      </c>
      <c r="F2695" s="90">
        <f t="shared" si="170"/>
        <v>61.75</v>
      </c>
      <c r="G2695" s="82" t="s">
        <v>34</v>
      </c>
      <c r="H2695" s="81" t="s">
        <v>17854</v>
      </c>
      <c r="I2695" s="81" t="s">
        <v>8027</v>
      </c>
      <c r="J2695" s="81" t="s">
        <v>107</v>
      </c>
      <c r="K2695" s="81"/>
      <c r="L2695" s="81"/>
      <c r="M2695" s="81"/>
      <c r="N2695" s="81"/>
      <c r="O2695" s="82"/>
      <c r="P2695" s="81"/>
      <c r="Q2695" s="81"/>
      <c r="R2695" s="81"/>
      <c r="S2695" s="81"/>
      <c r="T2695" s="81"/>
      <c r="U2695" s="81">
        <f t="shared" si="171"/>
        <v>0</v>
      </c>
      <c r="V2695" s="81">
        <f>IFERROR(VLOOKUP(A2695,'Competitors Links &amp; Pricings'!A:G,3,0),"")</f>
        <v>61.75</v>
      </c>
      <c r="W2695" s="81" t="str">
        <f>IFERROR(VLOOKUP(A2695,'Competitors Links &amp; Pricings'!A:G,5,0),"")</f>
        <v xml:space="preserve"> </v>
      </c>
      <c r="X2695" s="81" t="str">
        <f>IFERROR(VLOOKUP(A2695,'Competitors Links &amp; Pricings'!A:G,7,0),"")</f>
        <v xml:space="preserve"> </v>
      </c>
      <c r="Y2695" s="81">
        <f>IFERROR(VLOOKUP(A2695,'Competitors Links &amp; Pricings'!A:L,8,0),"")</f>
        <v>19.7</v>
      </c>
      <c r="Z2695" s="81">
        <f>IFERROR(VLOOKUP(A2695,'Competitors Links &amp; Pricings'!A:L,9,0),"")</f>
        <v>36</v>
      </c>
      <c r="AA2695" s="81">
        <f>IFERROR(VLOOKUP(A2695,'Competitors Links &amp; Pricings'!A:L,10,0),"")</f>
        <v>85</v>
      </c>
      <c r="AB2695" s="81">
        <f>IFERROR(VLOOKUP(A2695,'Competitors Links &amp; Pricings'!A:L,11,0),"")</f>
        <v>9.6999999999999993</v>
      </c>
    </row>
    <row r="2696" spans="1:28" s="83" customFormat="1" ht="12" x14ac:dyDescent="0.25">
      <c r="A2696" s="81" t="s">
        <v>8028</v>
      </c>
      <c r="B2696" s="89">
        <v>22.47</v>
      </c>
      <c r="C2696" s="89">
        <v>29</v>
      </c>
      <c r="D2696" s="106">
        <f t="shared" si="168"/>
        <v>0.22517241379310349</v>
      </c>
      <c r="E2696" s="90">
        <f t="shared" si="169"/>
        <v>0</v>
      </c>
      <c r="F2696" s="90">
        <f t="shared" si="170"/>
        <v>15.65</v>
      </c>
      <c r="G2696" s="82" t="s">
        <v>34</v>
      </c>
      <c r="H2696" s="81" t="s">
        <v>8029</v>
      </c>
      <c r="I2696" s="81" t="s">
        <v>8030</v>
      </c>
      <c r="J2696" s="81" t="s">
        <v>107</v>
      </c>
      <c r="K2696" s="81"/>
      <c r="L2696" s="81"/>
      <c r="M2696" s="81"/>
      <c r="N2696" s="81"/>
      <c r="O2696" s="82"/>
      <c r="P2696" s="81"/>
      <c r="Q2696" s="81"/>
      <c r="R2696" s="81"/>
      <c r="S2696" s="81"/>
      <c r="T2696" s="81"/>
      <c r="U2696" s="81">
        <f t="shared" si="171"/>
        <v>0</v>
      </c>
      <c r="V2696" s="81">
        <f>IFERROR(VLOOKUP(A2696,'Competitors Links &amp; Pricings'!A:G,3,0),"")</f>
        <v>27.99</v>
      </c>
      <c r="W2696" s="81">
        <f>IFERROR(VLOOKUP(A2696,'Competitors Links &amp; Pricings'!A:G,5,0),"")</f>
        <v>24</v>
      </c>
      <c r="X2696" s="81">
        <f>IFERROR(VLOOKUP(A2696,'Competitors Links &amp; Pricings'!A:G,7,0),"")</f>
        <v>15.65</v>
      </c>
      <c r="Y2696" s="81">
        <f>IFERROR(VLOOKUP(A2696,'Competitors Links &amp; Pricings'!A:L,8,0),"")</f>
        <v>36</v>
      </c>
      <c r="Z2696" s="81">
        <f>IFERROR(VLOOKUP(A2696,'Competitors Links &amp; Pricings'!A:L,9,0),"")</f>
        <v>19.7</v>
      </c>
      <c r="AA2696" s="81">
        <f>IFERROR(VLOOKUP(A2696,'Competitors Links &amp; Pricings'!A:L,10,0),"")</f>
        <v>87</v>
      </c>
      <c r="AB2696" s="81">
        <f>IFERROR(VLOOKUP(A2696,'Competitors Links &amp; Pricings'!A:L,11,0),"")</f>
        <v>9.6999999999999993</v>
      </c>
    </row>
    <row r="2697" spans="1:28" s="83" customFormat="1" ht="12" x14ac:dyDescent="0.25">
      <c r="A2697" s="81" t="s">
        <v>8031</v>
      </c>
      <c r="B2697" s="89">
        <v>2765.96</v>
      </c>
      <c r="C2697" s="89">
        <v>3256.54</v>
      </c>
      <c r="D2697" s="106">
        <f t="shared" si="168"/>
        <v>0.15064454912268849</v>
      </c>
      <c r="E2697" s="90">
        <f t="shared" si="169"/>
        <v>0</v>
      </c>
      <c r="F2697" s="90">
        <f t="shared" si="170"/>
        <v>3223</v>
      </c>
      <c r="G2697" s="82" t="s">
        <v>34</v>
      </c>
      <c r="H2697" s="81" t="s">
        <v>8032</v>
      </c>
      <c r="I2697" s="81" t="s">
        <v>8033</v>
      </c>
      <c r="J2697" s="81" t="s">
        <v>1523</v>
      </c>
      <c r="K2697" s="81"/>
      <c r="L2697" s="81"/>
      <c r="M2697" s="81"/>
      <c r="N2697" s="81"/>
      <c r="O2697" s="82"/>
      <c r="P2697" s="81"/>
      <c r="Q2697" s="81"/>
      <c r="R2697" s="81"/>
      <c r="S2697" s="81"/>
      <c r="T2697" s="81"/>
      <c r="U2697" s="81">
        <f t="shared" si="171"/>
        <v>0</v>
      </c>
      <c r="V2697" s="81">
        <f>IFERROR(VLOOKUP(A2697,'Competitors Links &amp; Pricings'!A:G,3,0),"")</f>
        <v>3683.35</v>
      </c>
      <c r="W2697" s="81">
        <f>IFERROR(VLOOKUP(A2697,'Competitors Links &amp; Pricings'!A:G,5,0),"")</f>
        <v>3223</v>
      </c>
      <c r="X2697" s="81">
        <f>IFERROR(VLOOKUP(A2697,'Competitors Links &amp; Pricings'!A:G,7,0),"")</f>
        <v>5329.62</v>
      </c>
      <c r="Y2697" s="81">
        <f>IFERROR(VLOOKUP(A2697,'Competitors Links &amp; Pricings'!A:L,8,0),"")</f>
        <v>15</v>
      </c>
      <c r="Z2697" s="81">
        <f>IFERROR(VLOOKUP(A2697,'Competitors Links &amp; Pricings'!A:L,9,0),"")</f>
        <v>23</v>
      </c>
      <c r="AA2697" s="81">
        <f>IFERROR(VLOOKUP(A2697,'Competitors Links &amp; Pricings'!A:L,10,0),"")</f>
        <v>143.5</v>
      </c>
      <c r="AB2697" s="81">
        <f>IFERROR(VLOOKUP(A2697,'Competitors Links &amp; Pricings'!A:L,11,0),"")</f>
        <v>31</v>
      </c>
    </row>
    <row r="2698" spans="1:28" s="83" customFormat="1" ht="12" x14ac:dyDescent="0.25">
      <c r="A2698" s="81" t="s">
        <v>8034</v>
      </c>
      <c r="B2698" s="89">
        <v>1653</v>
      </c>
      <c r="C2698" s="89">
        <v>1951.08</v>
      </c>
      <c r="D2698" s="106">
        <f t="shared" si="168"/>
        <v>0.15277692355003381</v>
      </c>
      <c r="E2698" s="90">
        <f t="shared" si="169"/>
        <v>0</v>
      </c>
      <c r="F2698" s="90">
        <f t="shared" si="170"/>
        <v>1444</v>
      </c>
      <c r="G2698" s="82" t="s">
        <v>34</v>
      </c>
      <c r="H2698" s="81" t="s">
        <v>20872</v>
      </c>
      <c r="I2698" s="81" t="s">
        <v>8035</v>
      </c>
      <c r="J2698" s="81" t="s">
        <v>107</v>
      </c>
      <c r="K2698" s="81"/>
      <c r="L2698" s="81"/>
      <c r="M2698" s="81"/>
      <c r="N2698" s="81"/>
      <c r="O2698" s="82"/>
      <c r="P2698" s="81"/>
      <c r="Q2698" s="81"/>
      <c r="R2698" s="81"/>
      <c r="S2698" s="81"/>
      <c r="T2698" s="81"/>
      <c r="U2698" s="81">
        <f t="shared" si="171"/>
        <v>0</v>
      </c>
      <c r="V2698" s="81">
        <f>IFERROR(VLOOKUP(A2698,'Competitors Links &amp; Pricings'!A:G,3,0),"")</f>
        <v>2143.3000000000002</v>
      </c>
      <c r="W2698" s="81">
        <f>IFERROR(VLOOKUP(A2698,'Competitors Links &amp; Pricings'!A:G,5,0),"")</f>
        <v>1444</v>
      </c>
      <c r="X2698" s="81">
        <f>IFERROR(VLOOKUP(A2698,'Competitors Links &amp; Pricings'!A:G,7,0),"")</f>
        <v>2040</v>
      </c>
      <c r="Y2698" s="81">
        <f>IFERROR(VLOOKUP(A2698,'Competitors Links &amp; Pricings'!A:L,8,0),"")</f>
        <v>19.7</v>
      </c>
      <c r="Z2698" s="81">
        <f>IFERROR(VLOOKUP(A2698,'Competitors Links &amp; Pricings'!A:L,9,0),"")</f>
        <v>36</v>
      </c>
      <c r="AA2698" s="81">
        <f>IFERROR(VLOOKUP(A2698,'Competitors Links &amp; Pricings'!A:L,10,0),"")</f>
        <v>87</v>
      </c>
      <c r="AB2698" s="81">
        <f>IFERROR(VLOOKUP(A2698,'Competitors Links &amp; Pricings'!A:L,11,0),"")</f>
        <v>9.6999999999999993</v>
      </c>
    </row>
    <row r="2699" spans="1:28" s="83" customFormat="1" ht="12" x14ac:dyDescent="0.25">
      <c r="A2699" s="81" t="s">
        <v>8036</v>
      </c>
      <c r="B2699" s="89">
        <v>339.36</v>
      </c>
      <c r="C2699" s="89">
        <v>533.41999999999996</v>
      </c>
      <c r="D2699" s="106">
        <f t="shared" si="168"/>
        <v>0.36380338195043299</v>
      </c>
      <c r="E2699" s="90">
        <f t="shared" si="169"/>
        <v>0</v>
      </c>
      <c r="F2699" s="90">
        <f t="shared" si="170"/>
        <v>561.49</v>
      </c>
      <c r="G2699" s="82" t="s">
        <v>34</v>
      </c>
      <c r="H2699" s="81" t="s">
        <v>8037</v>
      </c>
      <c r="I2699" s="81" t="s">
        <v>8038</v>
      </c>
      <c r="J2699" s="81" t="s">
        <v>107</v>
      </c>
      <c r="K2699" s="81"/>
      <c r="L2699" s="81"/>
      <c r="M2699" s="81"/>
      <c r="N2699" s="81"/>
      <c r="O2699" s="82"/>
      <c r="P2699" s="81"/>
      <c r="Q2699" s="81"/>
      <c r="R2699" s="81"/>
      <c r="S2699" s="81"/>
      <c r="T2699" s="81"/>
      <c r="U2699" s="81">
        <f t="shared" si="171"/>
        <v>0</v>
      </c>
      <c r="V2699" s="81">
        <f>IFERROR(VLOOKUP(A2699,'Competitors Links &amp; Pricings'!A:G,3,0),"")</f>
        <v>566</v>
      </c>
      <c r="W2699" s="81">
        <f>IFERROR(VLOOKUP(A2699,'Competitors Links &amp; Pricings'!A:G,5,0),"")</f>
        <v>658.42</v>
      </c>
      <c r="X2699" s="81">
        <f>IFERROR(VLOOKUP(A2699,'Competitors Links &amp; Pricings'!A:G,7,0),"")</f>
        <v>561.49</v>
      </c>
      <c r="Y2699" s="81">
        <f>IFERROR(VLOOKUP(A2699,'Competitors Links &amp; Pricings'!A:L,8,0),"")</f>
        <v>9.8000000000000007</v>
      </c>
      <c r="Z2699" s="81">
        <f>IFERROR(VLOOKUP(A2699,'Competitors Links &amp; Pricings'!A:L,9,0),"")</f>
        <v>13.9</v>
      </c>
      <c r="AA2699" s="81">
        <f>IFERROR(VLOOKUP(A2699,'Competitors Links &amp; Pricings'!A:L,10,0),"")</f>
        <v>6.61</v>
      </c>
      <c r="AB2699" s="81">
        <f>IFERROR(VLOOKUP(A2699,'Competitors Links &amp; Pricings'!A:L,11,0),"")</f>
        <v>5.9</v>
      </c>
    </row>
    <row r="2700" spans="1:28" s="92" customFormat="1" ht="12" x14ac:dyDescent="0.25">
      <c r="A2700" s="91" t="s">
        <v>8039</v>
      </c>
      <c r="B2700" s="89">
        <v>1851.85</v>
      </c>
      <c r="C2700" s="89">
        <v>2425.92</v>
      </c>
      <c r="D2700" s="106">
        <f t="shared" si="168"/>
        <v>0.23664012003693449</v>
      </c>
      <c r="E2700" s="90">
        <f t="shared" si="169"/>
        <v>0</v>
      </c>
      <c r="F2700" s="90">
        <f t="shared" si="170"/>
        <v>2904.71</v>
      </c>
      <c r="G2700" s="100" t="s">
        <v>527</v>
      </c>
      <c r="H2700" s="101" t="s">
        <v>17451</v>
      </c>
      <c r="I2700" s="101" t="s">
        <v>8041</v>
      </c>
      <c r="J2700" s="101" t="s">
        <v>107</v>
      </c>
      <c r="K2700" s="101"/>
      <c r="L2700" s="101"/>
      <c r="M2700" s="101"/>
      <c r="N2700" s="101"/>
      <c r="O2700" s="100"/>
      <c r="P2700" s="101"/>
      <c r="Q2700" s="101"/>
      <c r="R2700" s="101"/>
      <c r="S2700" s="101"/>
      <c r="T2700" s="101"/>
      <c r="U2700" s="81">
        <f t="shared" si="171"/>
        <v>0</v>
      </c>
      <c r="V2700" s="101">
        <f>IFERROR(VLOOKUP(A2700,'Competitors Links &amp; Pricings'!A:G,3,0),"")</f>
        <v>2904.71</v>
      </c>
      <c r="W2700" s="101">
        <f>IFERROR(VLOOKUP(A2700,'Competitors Links &amp; Pricings'!A:G,5,0),"")</f>
        <v>2904.71</v>
      </c>
      <c r="X2700" s="101">
        <f>IFERROR(VLOOKUP(A2700,'Competitors Links &amp; Pricings'!A:G,7,0),"")</f>
        <v>2904.71</v>
      </c>
      <c r="Y2700" s="101">
        <f>IFERROR(VLOOKUP(A2700,'Competitors Links &amp; Pricings'!A:L,8,0),"")</f>
        <v>40</v>
      </c>
      <c r="Z2700" s="101">
        <f>IFERROR(VLOOKUP(A2700,'Competitors Links &amp; Pricings'!A:L,9,0),"")</f>
        <v>48</v>
      </c>
      <c r="AA2700" s="101">
        <f>IFERROR(VLOOKUP(A2700,'Competitors Links &amp; Pricings'!A:L,10,0),"")</f>
        <v>114.6</v>
      </c>
      <c r="AB2700" s="101">
        <f>IFERROR(VLOOKUP(A2700,'Competitors Links &amp; Pricings'!A:L,11,0),"")</f>
        <v>36.4</v>
      </c>
    </row>
    <row r="2701" spans="1:28" s="83" customFormat="1" ht="12" x14ac:dyDescent="0.25">
      <c r="A2701" s="81" t="s">
        <v>8042</v>
      </c>
      <c r="B2701" s="89">
        <v>164.04</v>
      </c>
      <c r="C2701" s="89">
        <v>202.8</v>
      </c>
      <c r="D2701" s="106">
        <f t="shared" si="168"/>
        <v>0.19112426035502966</v>
      </c>
      <c r="E2701" s="90">
        <f t="shared" si="169"/>
        <v>0</v>
      </c>
      <c r="F2701" s="90">
        <f t="shared" si="170"/>
        <v>115.2</v>
      </c>
      <c r="G2701" s="82" t="s">
        <v>34</v>
      </c>
      <c r="H2701" s="81" t="s">
        <v>8043</v>
      </c>
      <c r="I2701" s="81" t="s">
        <v>8044</v>
      </c>
      <c r="J2701" s="81" t="s">
        <v>177</v>
      </c>
      <c r="K2701" s="81"/>
      <c r="L2701" s="81"/>
      <c r="M2701" s="81"/>
      <c r="N2701" s="81"/>
      <c r="O2701" s="82"/>
      <c r="P2701" s="81"/>
      <c r="Q2701" s="81"/>
      <c r="R2701" s="81"/>
      <c r="S2701" s="81"/>
      <c r="T2701" s="81"/>
      <c r="U2701" s="81">
        <f t="shared" si="171"/>
        <v>0</v>
      </c>
      <c r="V2701" s="81">
        <f>IFERROR(VLOOKUP(A2701,'Competitors Links &amp; Pricings'!A:G,3,0),"")</f>
        <v>195</v>
      </c>
      <c r="W2701" s="81">
        <f>IFERROR(VLOOKUP(A2701,'Competitors Links &amp; Pricings'!A:G,5,0),"")</f>
        <v>115.2</v>
      </c>
      <c r="X2701" s="81">
        <f>IFERROR(VLOOKUP(A2701,'Competitors Links &amp; Pricings'!A:G,7,0),"")</f>
        <v>195</v>
      </c>
      <c r="Y2701" s="81">
        <f>IFERROR(VLOOKUP(A2701,'Competitors Links &amp; Pricings'!A:L,8,0),"")</f>
        <v>43</v>
      </c>
      <c r="Z2701" s="81">
        <f>IFERROR(VLOOKUP(A2701,'Competitors Links &amp; Pricings'!A:L,9,0),"")</f>
        <v>118</v>
      </c>
      <c r="AA2701" s="81">
        <f>IFERROR(VLOOKUP(A2701,'Competitors Links &amp; Pricings'!A:L,10,0),"")</f>
        <v>56</v>
      </c>
      <c r="AB2701" s="81">
        <f>IFERROR(VLOOKUP(A2701,'Competitors Links &amp; Pricings'!A:L,11,0),"")</f>
        <v>43</v>
      </c>
    </row>
    <row r="2702" spans="1:28" s="83" customFormat="1" ht="12" x14ac:dyDescent="0.25">
      <c r="A2702" s="81" t="s">
        <v>8045</v>
      </c>
      <c r="B2702" s="89">
        <v>44.08</v>
      </c>
      <c r="C2702" s="89">
        <v>58</v>
      </c>
      <c r="D2702" s="106">
        <f t="shared" si="168"/>
        <v>0.24000000000000002</v>
      </c>
      <c r="E2702" s="90">
        <f t="shared" si="169"/>
        <v>0</v>
      </c>
      <c r="F2702" s="90">
        <f t="shared" si="170"/>
        <v>45</v>
      </c>
      <c r="G2702" s="82" t="s">
        <v>34</v>
      </c>
      <c r="H2702" s="81" t="s">
        <v>25890</v>
      </c>
      <c r="I2702" s="81" t="s">
        <v>8046</v>
      </c>
      <c r="J2702" s="81" t="s">
        <v>177</v>
      </c>
      <c r="K2702" s="81"/>
      <c r="L2702" s="81"/>
      <c r="M2702" s="81"/>
      <c r="N2702" s="81"/>
      <c r="O2702" s="82"/>
      <c r="P2702" s="81"/>
      <c r="Q2702" s="81"/>
      <c r="R2702" s="81"/>
      <c r="S2702" s="81"/>
      <c r="T2702" s="81"/>
      <c r="U2702" s="81">
        <f t="shared" si="171"/>
        <v>0</v>
      </c>
      <c r="V2702" s="81">
        <f>IFERROR(VLOOKUP(A2702,'Competitors Links &amp; Pricings'!A:G,3,0),"")</f>
        <v>45</v>
      </c>
      <c r="W2702" s="81">
        <f>IFERROR(VLOOKUP(A2702,'Competitors Links &amp; Pricings'!A:G,5,0),"")</f>
        <v>51.49</v>
      </c>
      <c r="X2702" s="81" t="str">
        <f>IFERROR(VLOOKUP(A2702,'Competitors Links &amp; Pricings'!A:G,7,0),"")</f>
        <v xml:space="preserve"> </v>
      </c>
      <c r="Y2702" s="81">
        <f>IFERROR(VLOOKUP(A2702,'Competitors Links &amp; Pricings'!A:L,8,0),"")</f>
        <v>1.7</v>
      </c>
      <c r="Z2702" s="81">
        <f>IFERROR(VLOOKUP(A2702,'Competitors Links &amp; Pricings'!A:L,9,0),"")</f>
        <v>4.7</v>
      </c>
      <c r="AA2702" s="81">
        <f>IFERROR(VLOOKUP(A2702,'Competitors Links &amp; Pricings'!A:L,10,0),"")</f>
        <v>0.2</v>
      </c>
      <c r="AB2702" s="81">
        <f>IFERROR(VLOOKUP(A2702,'Competitors Links &amp; Pricings'!A:L,11,0),"")</f>
        <v>1.7</v>
      </c>
    </row>
    <row r="2703" spans="1:28" s="83" customFormat="1" ht="12" x14ac:dyDescent="0.25">
      <c r="A2703" s="81" t="s">
        <v>8047</v>
      </c>
      <c r="B2703" s="89">
        <v>37.79</v>
      </c>
      <c r="C2703" s="89">
        <v>50</v>
      </c>
      <c r="D2703" s="106">
        <f t="shared" si="168"/>
        <v>0.24420000000000003</v>
      </c>
      <c r="E2703" s="90">
        <f t="shared" si="169"/>
        <v>0</v>
      </c>
      <c r="F2703" s="90">
        <f t="shared" si="170"/>
        <v>3.5</v>
      </c>
      <c r="G2703" s="82" t="s">
        <v>34</v>
      </c>
      <c r="H2703" s="81" t="s">
        <v>25891</v>
      </c>
      <c r="I2703" s="81" t="s">
        <v>8048</v>
      </c>
      <c r="J2703" s="81" t="s">
        <v>177</v>
      </c>
      <c r="K2703" s="81"/>
      <c r="L2703" s="81"/>
      <c r="M2703" s="81"/>
      <c r="N2703" s="81"/>
      <c r="O2703" s="82"/>
      <c r="P2703" s="81"/>
      <c r="Q2703" s="81"/>
      <c r="R2703" s="81"/>
      <c r="S2703" s="81"/>
      <c r="T2703" s="81"/>
      <c r="U2703" s="81">
        <f t="shared" si="171"/>
        <v>0</v>
      </c>
      <c r="V2703" s="81">
        <f>IFERROR(VLOOKUP(A2703,'Competitors Links &amp; Pricings'!A:G,3,0),"")</f>
        <v>3.5</v>
      </c>
      <c r="W2703" s="81" t="str">
        <f>IFERROR(VLOOKUP(A2703,'Competitors Links &amp; Pricings'!A:G,5,0),"")</f>
        <v xml:space="preserve"> </v>
      </c>
      <c r="X2703" s="81" t="str">
        <f>IFERROR(VLOOKUP(A2703,'Competitors Links &amp; Pricings'!A:G,7,0),"")</f>
        <v xml:space="preserve"> </v>
      </c>
      <c r="Y2703" s="81">
        <f>IFERROR(VLOOKUP(A2703,'Competitors Links &amp; Pricings'!A:L,8,0),"")</f>
        <v>7.32</v>
      </c>
      <c r="Z2703" s="81">
        <f>IFERROR(VLOOKUP(A2703,'Competitors Links &amp; Pricings'!A:L,9,0),"")</f>
        <v>6.65</v>
      </c>
      <c r="AA2703" s="81">
        <f>IFERROR(VLOOKUP(A2703,'Competitors Links &amp; Pricings'!A:L,10,0),"")</f>
        <v>1.7</v>
      </c>
      <c r="AB2703" s="81">
        <f>IFERROR(VLOOKUP(A2703,'Competitors Links &amp; Pricings'!A:L,11,0),"")</f>
        <v>1.1399999999999999</v>
      </c>
    </row>
    <row r="2704" spans="1:28" s="83" customFormat="1" ht="12" x14ac:dyDescent="0.25">
      <c r="A2704" s="81" t="s">
        <v>8049</v>
      </c>
      <c r="B2704" s="89">
        <v>34.770000000000003</v>
      </c>
      <c r="C2704" s="89">
        <v>43.46</v>
      </c>
      <c r="D2704" s="106">
        <f t="shared" si="168"/>
        <v>0.19995398067188214</v>
      </c>
      <c r="E2704" s="90">
        <f t="shared" si="169"/>
        <v>0</v>
      </c>
      <c r="F2704" s="90">
        <f t="shared" si="170"/>
        <v>266.39999999999998</v>
      </c>
      <c r="G2704" s="82" t="s">
        <v>50</v>
      </c>
      <c r="H2704" s="81" t="s">
        <v>25892</v>
      </c>
      <c r="I2704" s="81" t="s">
        <v>8050</v>
      </c>
      <c r="J2704" s="81" t="s">
        <v>177</v>
      </c>
      <c r="K2704" s="81"/>
      <c r="L2704" s="81"/>
      <c r="M2704" s="81"/>
      <c r="N2704" s="81"/>
      <c r="O2704" s="82"/>
      <c r="P2704" s="81"/>
      <c r="Q2704" s="81"/>
      <c r="R2704" s="81"/>
      <c r="S2704" s="81"/>
      <c r="T2704" s="81"/>
      <c r="U2704" s="81">
        <f t="shared" si="171"/>
        <v>0</v>
      </c>
      <c r="V2704" s="81">
        <f>IFERROR(VLOOKUP(A2704,'Competitors Links &amp; Pricings'!A:G,3,0),"")</f>
        <v>266.39999999999998</v>
      </c>
      <c r="W2704" s="81" t="str">
        <f>IFERROR(VLOOKUP(A2704,'Competitors Links &amp; Pricings'!A:G,5,0),"")</f>
        <v xml:space="preserve"> </v>
      </c>
      <c r="X2704" s="81" t="str">
        <f>IFERROR(VLOOKUP(A2704,'Competitors Links &amp; Pricings'!A:G,7,0),"")</f>
        <v xml:space="preserve"> </v>
      </c>
      <c r="Y2704" s="81">
        <f>IFERROR(VLOOKUP(A2704,'Competitors Links &amp; Pricings'!A:L,8,0),"")</f>
        <v>9.4</v>
      </c>
      <c r="Z2704" s="81">
        <f>IFERROR(VLOOKUP(A2704,'Competitors Links &amp; Pricings'!A:L,9,0),"")</f>
        <v>10.3</v>
      </c>
      <c r="AA2704" s="81">
        <f>IFERROR(VLOOKUP(A2704,'Competitors Links &amp; Pricings'!A:L,10,0),"")</f>
        <v>5.0999999999999996</v>
      </c>
      <c r="AB2704" s="81">
        <f>IFERROR(VLOOKUP(A2704,'Competitors Links &amp; Pricings'!A:L,11,0),"")</f>
        <v>2.36</v>
      </c>
    </row>
    <row r="2705" spans="1:28" s="83" customFormat="1" ht="12" x14ac:dyDescent="0.25">
      <c r="A2705" s="81" t="s">
        <v>8051</v>
      </c>
      <c r="B2705" s="89">
        <v>1404.07</v>
      </c>
      <c r="C2705" s="89">
        <v>1734.39</v>
      </c>
      <c r="D2705" s="106">
        <f t="shared" si="168"/>
        <v>0.19045312761259009</v>
      </c>
      <c r="E2705" s="90">
        <f t="shared" si="169"/>
        <v>0</v>
      </c>
      <c r="F2705" s="90">
        <f t="shared" si="170"/>
        <v>0</v>
      </c>
      <c r="G2705" s="82" t="s">
        <v>34</v>
      </c>
      <c r="H2705" s="81" t="s">
        <v>8052</v>
      </c>
      <c r="I2705" s="81" t="s">
        <v>8053</v>
      </c>
      <c r="J2705" s="81" t="s">
        <v>177</v>
      </c>
      <c r="K2705" s="81"/>
      <c r="L2705" s="81"/>
      <c r="M2705" s="81"/>
      <c r="N2705" s="81"/>
      <c r="O2705" s="82"/>
      <c r="P2705" s="81"/>
      <c r="Q2705" s="81"/>
      <c r="R2705" s="81"/>
      <c r="S2705" s="81"/>
      <c r="T2705" s="81"/>
      <c r="U2705" s="81">
        <f t="shared" si="171"/>
        <v>0</v>
      </c>
      <c r="V2705" s="81" t="str">
        <f>IFERROR(VLOOKUP(A2705,'Competitors Links &amp; Pricings'!A:G,3,0),"")</f>
        <v xml:space="preserve"> </v>
      </c>
      <c r="W2705" s="81" t="str">
        <f>IFERROR(VLOOKUP(A2705,'Competitors Links &amp; Pricings'!A:G,5,0),"")</f>
        <v xml:space="preserve"> </v>
      </c>
      <c r="X2705" s="81" t="str">
        <f>IFERROR(VLOOKUP(A2705,'Competitors Links &amp; Pricings'!A:G,7,0),"")</f>
        <v xml:space="preserve"> </v>
      </c>
      <c r="Y2705" s="81">
        <f>IFERROR(VLOOKUP(A2705,'Competitors Links &amp; Pricings'!A:L,8,0),"")</f>
        <v>28.1</v>
      </c>
      <c r="Z2705" s="81">
        <f>IFERROR(VLOOKUP(A2705,'Competitors Links &amp; Pricings'!A:L,9,0),"")</f>
        <v>20.2</v>
      </c>
      <c r="AA2705" s="81">
        <f>IFERROR(VLOOKUP(A2705,'Competitors Links &amp; Pricings'!A:L,10,0),"")</f>
        <v>66.099999999999994</v>
      </c>
      <c r="AB2705" s="81">
        <f>IFERROR(VLOOKUP(A2705,'Competitors Links &amp; Pricings'!A:L,11,0),"")</f>
        <v>7.8</v>
      </c>
    </row>
    <row r="2706" spans="1:28" s="83" customFormat="1" ht="12" x14ac:dyDescent="0.25">
      <c r="A2706" s="81" t="s">
        <v>8054</v>
      </c>
      <c r="B2706" s="89">
        <v>1343.44</v>
      </c>
      <c r="C2706" s="89">
        <v>1775</v>
      </c>
      <c r="D2706" s="106">
        <f t="shared" si="168"/>
        <v>0.24313239436619716</v>
      </c>
      <c r="E2706" s="90">
        <f t="shared" si="169"/>
        <v>0</v>
      </c>
      <c r="F2706" s="90">
        <f t="shared" si="170"/>
        <v>2246.11</v>
      </c>
      <c r="G2706" s="82" t="s">
        <v>34</v>
      </c>
      <c r="H2706" s="81" t="s">
        <v>8055</v>
      </c>
      <c r="I2706" s="81" t="s">
        <v>8056</v>
      </c>
      <c r="J2706" s="81" t="s">
        <v>177</v>
      </c>
      <c r="K2706" s="81"/>
      <c r="L2706" s="81"/>
      <c r="M2706" s="81"/>
      <c r="N2706" s="81"/>
      <c r="O2706" s="82"/>
      <c r="P2706" s="81"/>
      <c r="Q2706" s="81"/>
      <c r="R2706" s="81"/>
      <c r="S2706" s="81"/>
      <c r="T2706" s="81"/>
      <c r="U2706" s="81">
        <f t="shared" si="171"/>
        <v>0</v>
      </c>
      <c r="V2706" s="81">
        <f>IFERROR(VLOOKUP(A2706,'Competitors Links &amp; Pricings'!A:G,3,0),"")</f>
        <v>2246.11</v>
      </c>
      <c r="W2706" s="81" t="str">
        <f>IFERROR(VLOOKUP(A2706,'Competitors Links &amp; Pricings'!A:G,5,0),"")</f>
        <v xml:space="preserve"> </v>
      </c>
      <c r="X2706" s="81" t="str">
        <f>IFERROR(VLOOKUP(A2706,'Competitors Links &amp; Pricings'!A:G,7,0),"")</f>
        <v xml:space="preserve"> </v>
      </c>
      <c r="Y2706" s="81">
        <f>IFERROR(VLOOKUP(A2706,'Competitors Links &amp; Pricings'!A:L,8,0),"")</f>
        <v>13.4</v>
      </c>
      <c r="Z2706" s="81">
        <f>IFERROR(VLOOKUP(A2706,'Competitors Links &amp; Pricings'!A:L,9,0),"")</f>
        <v>21.3</v>
      </c>
      <c r="AA2706" s="81">
        <f>IFERROR(VLOOKUP(A2706,'Competitors Links &amp; Pricings'!A:L,10,0),"")</f>
        <v>63.4</v>
      </c>
      <c r="AB2706" s="81">
        <f>IFERROR(VLOOKUP(A2706,'Competitors Links &amp; Pricings'!A:L,11,0),"")</f>
        <v>10.199999999999999</v>
      </c>
    </row>
    <row r="2707" spans="1:28" s="83" customFormat="1" ht="12" x14ac:dyDescent="0.25">
      <c r="A2707" s="81" t="s">
        <v>8057</v>
      </c>
      <c r="B2707" s="89">
        <v>1638.67</v>
      </c>
      <c r="C2707" s="89">
        <v>2160</v>
      </c>
      <c r="D2707" s="106">
        <f t="shared" si="168"/>
        <v>0.24135648148148145</v>
      </c>
      <c r="E2707" s="90">
        <f t="shared" si="169"/>
        <v>0</v>
      </c>
      <c r="F2707" s="90">
        <f t="shared" si="170"/>
        <v>0</v>
      </c>
      <c r="G2707" s="82" t="s">
        <v>50</v>
      </c>
      <c r="H2707" s="81" t="s">
        <v>8058</v>
      </c>
      <c r="I2707" s="81" t="s">
        <v>8059</v>
      </c>
      <c r="J2707" s="81" t="s">
        <v>177</v>
      </c>
      <c r="K2707" s="81"/>
      <c r="L2707" s="81"/>
      <c r="M2707" s="81"/>
      <c r="N2707" s="81"/>
      <c r="O2707" s="82"/>
      <c r="P2707" s="81"/>
      <c r="Q2707" s="81"/>
      <c r="R2707" s="81"/>
      <c r="S2707" s="81"/>
      <c r="T2707" s="81"/>
      <c r="U2707" s="81">
        <f t="shared" si="171"/>
        <v>0</v>
      </c>
      <c r="V2707" s="81" t="str">
        <f>IFERROR(VLOOKUP(A2707,'Competitors Links &amp; Pricings'!A:G,3,0),"")</f>
        <v xml:space="preserve"> </v>
      </c>
      <c r="W2707" s="81" t="str">
        <f>IFERROR(VLOOKUP(A2707,'Competitors Links &amp; Pricings'!A:G,5,0),"")</f>
        <v xml:space="preserve"> </v>
      </c>
      <c r="X2707" s="81" t="str">
        <f>IFERROR(VLOOKUP(A2707,'Competitors Links &amp; Pricings'!A:G,7,0),"")</f>
        <v xml:space="preserve"> </v>
      </c>
      <c r="Y2707" s="81">
        <f>IFERROR(VLOOKUP(A2707,'Competitors Links &amp; Pricings'!A:L,8,0),"")</f>
        <v>13.14</v>
      </c>
      <c r="Z2707" s="81">
        <f>IFERROR(VLOOKUP(A2707,'Competitors Links &amp; Pricings'!A:L,9,0),"")</f>
        <v>20.2</v>
      </c>
      <c r="AA2707" s="81">
        <f>IFERROR(VLOOKUP(A2707,'Competitors Links &amp; Pricings'!A:L,10,0),"")</f>
        <v>59.6</v>
      </c>
      <c r="AB2707" s="81">
        <f>IFERROR(VLOOKUP(A2707,'Competitors Links &amp; Pricings'!A:L,11,0),"")</f>
        <v>10.199999999999999</v>
      </c>
    </row>
    <row r="2708" spans="1:28" s="83" customFormat="1" ht="12" x14ac:dyDescent="0.25">
      <c r="A2708" s="81" t="s">
        <v>8060</v>
      </c>
      <c r="B2708" s="89">
        <v>1241.58</v>
      </c>
      <c r="C2708" s="89">
        <v>1539.56</v>
      </c>
      <c r="D2708" s="106">
        <f t="shared" si="168"/>
        <v>0.19354880615240719</v>
      </c>
      <c r="E2708" s="90">
        <f t="shared" si="169"/>
        <v>0</v>
      </c>
      <c r="F2708" s="90">
        <f t="shared" si="170"/>
        <v>1622</v>
      </c>
      <c r="G2708" s="82" t="s">
        <v>34</v>
      </c>
      <c r="H2708" s="81" t="s">
        <v>8061</v>
      </c>
      <c r="I2708" s="81" t="s">
        <v>8062</v>
      </c>
      <c r="J2708" s="81" t="s">
        <v>177</v>
      </c>
      <c r="K2708" s="81"/>
      <c r="L2708" s="81"/>
      <c r="M2708" s="81"/>
      <c r="N2708" s="81"/>
      <c r="O2708" s="82"/>
      <c r="P2708" s="81"/>
      <c r="Q2708" s="81"/>
      <c r="R2708" s="81"/>
      <c r="S2708" s="81"/>
      <c r="T2708" s="81"/>
      <c r="U2708" s="81">
        <f t="shared" si="171"/>
        <v>0</v>
      </c>
      <c r="V2708" s="81">
        <f>IFERROR(VLOOKUP(A2708,'Competitors Links &amp; Pricings'!A:G,3,0),"")</f>
        <v>1770.33</v>
      </c>
      <c r="W2708" s="81">
        <f>IFERROR(VLOOKUP(A2708,'Competitors Links &amp; Pricings'!A:G,5,0),"")</f>
        <v>1622</v>
      </c>
      <c r="X2708" s="81" t="str">
        <f>IFERROR(VLOOKUP(A2708,'Competitors Links &amp; Pricings'!A:G,7,0),"")</f>
        <v xml:space="preserve"> </v>
      </c>
      <c r="Y2708" s="81">
        <f>IFERROR(VLOOKUP(A2708,'Competitors Links &amp; Pricings'!A:L,8,0),"")</f>
        <v>20.2</v>
      </c>
      <c r="Z2708" s="81">
        <f>IFERROR(VLOOKUP(A2708,'Competitors Links &amp; Pricings'!A:L,9,0),"")</f>
        <v>28.1</v>
      </c>
      <c r="AA2708" s="81">
        <f>IFERROR(VLOOKUP(A2708,'Competitors Links &amp; Pricings'!A:L,10,0),"")</f>
        <v>66.099999999999994</v>
      </c>
      <c r="AB2708" s="81">
        <f>IFERROR(VLOOKUP(A2708,'Competitors Links &amp; Pricings'!A:L,11,0),"")</f>
        <v>8.18</v>
      </c>
    </row>
    <row r="2709" spans="1:28" s="83" customFormat="1" ht="12" x14ac:dyDescent="0.25">
      <c r="A2709" s="81" t="s">
        <v>8063</v>
      </c>
      <c r="B2709" s="89">
        <v>1199.28</v>
      </c>
      <c r="C2709" s="89">
        <v>1580</v>
      </c>
      <c r="D2709" s="106">
        <f t="shared" si="168"/>
        <v>0.24096202531645572</v>
      </c>
      <c r="E2709" s="90">
        <f t="shared" si="169"/>
        <v>0</v>
      </c>
      <c r="F2709" s="90">
        <f t="shared" si="170"/>
        <v>0</v>
      </c>
      <c r="G2709" s="82" t="s">
        <v>34</v>
      </c>
      <c r="H2709" s="81" t="s">
        <v>8064</v>
      </c>
      <c r="I2709" s="81" t="s">
        <v>8065</v>
      </c>
      <c r="J2709" s="81" t="s">
        <v>177</v>
      </c>
      <c r="K2709" s="81"/>
      <c r="L2709" s="81"/>
      <c r="M2709" s="81"/>
      <c r="N2709" s="81"/>
      <c r="O2709" s="82"/>
      <c r="P2709" s="81"/>
      <c r="Q2709" s="81"/>
      <c r="R2709" s="81"/>
      <c r="S2709" s="81"/>
      <c r="T2709" s="81"/>
      <c r="U2709" s="81">
        <f t="shared" si="171"/>
        <v>0</v>
      </c>
      <c r="V2709" s="81" t="str">
        <f>IFERROR(VLOOKUP(A2709,'Competitors Links &amp; Pricings'!A:G,3,0),"")</f>
        <v xml:space="preserve"> </v>
      </c>
      <c r="W2709" s="81" t="str">
        <f>IFERROR(VLOOKUP(A2709,'Competitors Links &amp; Pricings'!A:G,5,0),"")</f>
        <v xml:space="preserve"> </v>
      </c>
      <c r="X2709" s="81" t="str">
        <f>IFERROR(VLOOKUP(A2709,'Competitors Links &amp; Pricings'!A:G,7,0),"")</f>
        <v xml:space="preserve"> </v>
      </c>
      <c r="Y2709" s="81">
        <f>IFERROR(VLOOKUP(A2709,'Competitors Links &amp; Pricings'!A:L,8,0),"")</f>
        <v>13.4</v>
      </c>
      <c r="Z2709" s="81">
        <f>IFERROR(VLOOKUP(A2709,'Competitors Links &amp; Pricings'!A:L,9,0),"")</f>
        <v>18.7</v>
      </c>
      <c r="AA2709" s="81">
        <f>IFERROR(VLOOKUP(A2709,'Competitors Links &amp; Pricings'!A:L,10,0),"")</f>
        <v>54.4</v>
      </c>
      <c r="AB2709" s="81">
        <f>IFERROR(VLOOKUP(A2709,'Competitors Links &amp; Pricings'!A:L,11,0),"")</f>
        <v>10.199999999999999</v>
      </c>
    </row>
    <row r="2710" spans="1:28" s="83" customFormat="1" ht="12" x14ac:dyDescent="0.25">
      <c r="A2710" s="81" t="s">
        <v>8066</v>
      </c>
      <c r="B2710" s="89">
        <v>1466.76</v>
      </c>
      <c r="C2710" s="89">
        <v>1920</v>
      </c>
      <c r="D2710" s="106">
        <f t="shared" si="168"/>
        <v>0.23606250000000001</v>
      </c>
      <c r="E2710" s="90">
        <f t="shared" si="169"/>
        <v>0</v>
      </c>
      <c r="F2710" s="90">
        <f t="shared" si="170"/>
        <v>1939.89</v>
      </c>
      <c r="G2710" s="82" t="s">
        <v>34</v>
      </c>
      <c r="H2710" s="81" t="s">
        <v>8067</v>
      </c>
      <c r="I2710" s="81" t="s">
        <v>8068</v>
      </c>
      <c r="J2710" s="81" t="s">
        <v>177</v>
      </c>
      <c r="K2710" s="81"/>
      <c r="L2710" s="81"/>
      <c r="M2710" s="81"/>
      <c r="N2710" s="81"/>
      <c r="O2710" s="82"/>
      <c r="P2710" s="81"/>
      <c r="Q2710" s="81"/>
      <c r="R2710" s="81"/>
      <c r="S2710" s="81"/>
      <c r="T2710" s="81"/>
      <c r="U2710" s="81">
        <f t="shared" si="171"/>
        <v>0</v>
      </c>
      <c r="V2710" s="81">
        <f>IFERROR(VLOOKUP(A2710,'Competitors Links &amp; Pricings'!A:G,3,0),"")</f>
        <v>1939.89</v>
      </c>
      <c r="W2710" s="81" t="str">
        <f>IFERROR(VLOOKUP(A2710,'Competitors Links &amp; Pricings'!A:G,5,0),"")</f>
        <v xml:space="preserve"> </v>
      </c>
      <c r="X2710" s="81" t="str">
        <f>IFERROR(VLOOKUP(A2710,'Competitors Links &amp; Pricings'!A:G,7,0),"")</f>
        <v xml:space="preserve"> </v>
      </c>
      <c r="Y2710" s="81">
        <f>IFERROR(VLOOKUP(A2710,'Competitors Links &amp; Pricings'!A:L,8,0),"")</f>
        <v>28.1</v>
      </c>
      <c r="Z2710" s="81">
        <f>IFERROR(VLOOKUP(A2710,'Competitors Links &amp; Pricings'!A:L,9,0),"")</f>
        <v>20.2</v>
      </c>
      <c r="AA2710" s="81">
        <f>IFERROR(VLOOKUP(A2710,'Competitors Links &amp; Pricings'!A:L,10,0),"")</f>
        <v>66.099999999999994</v>
      </c>
      <c r="AB2710" s="81">
        <f>IFERROR(VLOOKUP(A2710,'Competitors Links &amp; Pricings'!A:L,11,0),"")</f>
        <v>7.8</v>
      </c>
    </row>
    <row r="2711" spans="1:28" s="83" customFormat="1" ht="12" x14ac:dyDescent="0.25">
      <c r="A2711" s="81" t="s">
        <v>8069</v>
      </c>
      <c r="B2711" s="89">
        <v>231.1</v>
      </c>
      <c r="C2711" s="89">
        <v>285</v>
      </c>
      <c r="D2711" s="106">
        <f t="shared" si="168"/>
        <v>0.18912280701754389</v>
      </c>
      <c r="E2711" s="90">
        <f t="shared" si="169"/>
        <v>0</v>
      </c>
      <c r="F2711" s="90">
        <f t="shared" si="170"/>
        <v>288</v>
      </c>
      <c r="G2711" s="82" t="s">
        <v>34</v>
      </c>
      <c r="H2711" s="81" t="s">
        <v>8070</v>
      </c>
      <c r="I2711" s="81" t="s">
        <v>8071</v>
      </c>
      <c r="J2711" s="81" t="s">
        <v>5218</v>
      </c>
      <c r="K2711" s="81"/>
      <c r="L2711" s="81"/>
      <c r="M2711" s="81"/>
      <c r="N2711" s="81"/>
      <c r="O2711" s="82"/>
      <c r="P2711" s="81"/>
      <c r="Q2711" s="81"/>
      <c r="R2711" s="81"/>
      <c r="S2711" s="81"/>
      <c r="T2711" s="81"/>
      <c r="U2711" s="81">
        <f t="shared" si="171"/>
        <v>0</v>
      </c>
      <c r="V2711" s="81">
        <f>IFERROR(VLOOKUP(A2711,'Competitors Links &amp; Pricings'!A:G,3,0),"")</f>
        <v>346.92</v>
      </c>
      <c r="W2711" s="81">
        <f>IFERROR(VLOOKUP(A2711,'Competitors Links &amp; Pricings'!A:G,5,0),"")</f>
        <v>1000</v>
      </c>
      <c r="X2711" s="81">
        <f>IFERROR(VLOOKUP(A2711,'Competitors Links &amp; Pricings'!A:G,7,0),"")</f>
        <v>288</v>
      </c>
      <c r="Y2711" s="81">
        <f>IFERROR(VLOOKUP(A2711,'Competitors Links &amp; Pricings'!A:L,8,0),"")</f>
        <v>7</v>
      </c>
      <c r="Z2711" s="81">
        <f>IFERROR(VLOOKUP(A2711,'Competitors Links &amp; Pricings'!A:L,9,0),"")</f>
        <v>5.3</v>
      </c>
      <c r="AA2711" s="81">
        <f>IFERROR(VLOOKUP(A2711,'Competitors Links &amp; Pricings'!A:L,10,0),"")</f>
        <v>5.3</v>
      </c>
      <c r="AB2711" s="81">
        <f>IFERROR(VLOOKUP(A2711,'Competitors Links &amp; Pricings'!A:L,11,0),"")</f>
        <v>11.4</v>
      </c>
    </row>
    <row r="2712" spans="1:28" s="83" customFormat="1" ht="12" x14ac:dyDescent="0.25">
      <c r="A2712" s="81" t="s">
        <v>8072</v>
      </c>
      <c r="B2712" s="89">
        <v>120.35</v>
      </c>
      <c r="C2712" s="89">
        <v>142.82</v>
      </c>
      <c r="D2712" s="106">
        <f t="shared" si="168"/>
        <v>0.15733090603556923</v>
      </c>
      <c r="E2712" s="90">
        <f t="shared" si="169"/>
        <v>0</v>
      </c>
      <c r="F2712" s="90">
        <f t="shared" si="170"/>
        <v>148</v>
      </c>
      <c r="G2712" s="82" t="s">
        <v>34</v>
      </c>
      <c r="H2712" s="81" t="s">
        <v>8073</v>
      </c>
      <c r="I2712" s="81" t="s">
        <v>8074</v>
      </c>
      <c r="J2712" s="81" t="s">
        <v>5218</v>
      </c>
      <c r="K2712" s="81"/>
      <c r="L2712" s="81"/>
      <c r="M2712" s="81"/>
      <c r="N2712" s="81"/>
      <c r="O2712" s="82"/>
      <c r="P2712" s="81"/>
      <c r="Q2712" s="81"/>
      <c r="R2712" s="81"/>
      <c r="S2712" s="81"/>
      <c r="T2712" s="81"/>
      <c r="U2712" s="81">
        <f t="shared" si="171"/>
        <v>0</v>
      </c>
      <c r="V2712" s="81">
        <f>IFERROR(VLOOKUP(A2712,'Competitors Links &amp; Pricings'!A:G,3,0),"")</f>
        <v>172.99</v>
      </c>
      <c r="W2712" s="81">
        <f>IFERROR(VLOOKUP(A2712,'Competitors Links &amp; Pricings'!A:G,5,0),"")</f>
        <v>148</v>
      </c>
      <c r="X2712" s="81">
        <f>IFERROR(VLOOKUP(A2712,'Competitors Links &amp; Pricings'!A:G,7,0),"")</f>
        <v>148</v>
      </c>
      <c r="Y2712" s="81">
        <f>IFERROR(VLOOKUP(A2712,'Competitors Links &amp; Pricings'!A:L,8,0),"")</f>
        <v>7.06</v>
      </c>
      <c r="Z2712" s="81">
        <f>IFERROR(VLOOKUP(A2712,'Competitors Links &amp; Pricings'!A:L,9,0),"")</f>
        <v>6.17</v>
      </c>
      <c r="AA2712" s="81">
        <f>IFERROR(VLOOKUP(A2712,'Competitors Links &amp; Pricings'!A:L,10,0),"")</f>
        <v>2.06</v>
      </c>
      <c r="AB2712" s="81">
        <f>IFERROR(VLOOKUP(A2712,'Competitors Links &amp; Pricings'!A:L,11,0),"")</f>
        <v>3.7</v>
      </c>
    </row>
    <row r="2713" spans="1:28" s="83" customFormat="1" ht="12" x14ac:dyDescent="0.25">
      <c r="A2713" s="81" t="s">
        <v>8075</v>
      </c>
      <c r="B2713" s="89">
        <v>1500.31</v>
      </c>
      <c r="C2713" s="89">
        <v>1758.56</v>
      </c>
      <c r="D2713" s="106">
        <f t="shared" si="168"/>
        <v>0.14685310708761715</v>
      </c>
      <c r="E2713" s="90">
        <f t="shared" si="169"/>
        <v>0</v>
      </c>
      <c r="F2713" s="90">
        <f t="shared" si="170"/>
        <v>1785.34</v>
      </c>
      <c r="G2713" s="82" t="s">
        <v>34</v>
      </c>
      <c r="H2713" s="81" t="s">
        <v>8076</v>
      </c>
      <c r="I2713" s="81" t="s">
        <v>8077</v>
      </c>
      <c r="J2713" s="81" t="s">
        <v>5218</v>
      </c>
      <c r="K2713" s="81"/>
      <c r="L2713" s="81"/>
      <c r="M2713" s="81"/>
      <c r="N2713" s="81"/>
      <c r="O2713" s="82"/>
      <c r="P2713" s="81"/>
      <c r="Q2713" s="81"/>
      <c r="R2713" s="81"/>
      <c r="S2713" s="81"/>
      <c r="T2713" s="81"/>
      <c r="U2713" s="81">
        <f t="shared" si="171"/>
        <v>0</v>
      </c>
      <c r="V2713" s="81">
        <f>IFERROR(VLOOKUP(A2713,'Competitors Links &amp; Pricings'!A:G,3,0),"")</f>
        <v>1785.34</v>
      </c>
      <c r="W2713" s="81" t="str">
        <f>IFERROR(VLOOKUP(A2713,'Competitors Links &amp; Pricings'!A:G,5,0),"")</f>
        <v xml:space="preserve"> </v>
      </c>
      <c r="X2713" s="81" t="str">
        <f>IFERROR(VLOOKUP(A2713,'Competitors Links &amp; Pricings'!A:G,7,0),"")</f>
        <v xml:space="preserve"> </v>
      </c>
      <c r="Y2713" s="81">
        <f>IFERROR(VLOOKUP(A2713,'Competitors Links &amp; Pricings'!A:L,8,0),"")</f>
        <v>18</v>
      </c>
      <c r="Z2713" s="81">
        <f>IFERROR(VLOOKUP(A2713,'Competitors Links &amp; Pricings'!A:L,9,0),"")</f>
        <v>17.5</v>
      </c>
      <c r="AA2713" s="81">
        <f>IFERROR(VLOOKUP(A2713,'Competitors Links &amp; Pricings'!A:L,10,0),"")</f>
        <v>55</v>
      </c>
      <c r="AB2713" s="81">
        <f>IFERROR(VLOOKUP(A2713,'Competitors Links &amp; Pricings'!A:L,11,0),"")</f>
        <v>3.5</v>
      </c>
    </row>
    <row r="2714" spans="1:28" s="92" customFormat="1" ht="12" x14ac:dyDescent="0.25">
      <c r="A2714" s="91" t="s">
        <v>8078</v>
      </c>
      <c r="B2714" s="89">
        <v>133.16</v>
      </c>
      <c r="C2714" s="89">
        <v>164.75</v>
      </c>
      <c r="D2714" s="106">
        <f t="shared" si="168"/>
        <v>0.19174506828528076</v>
      </c>
      <c r="E2714" s="90">
        <f t="shared" si="169"/>
        <v>0</v>
      </c>
      <c r="F2714" s="90">
        <f t="shared" si="170"/>
        <v>139.99</v>
      </c>
      <c r="G2714" s="100" t="s">
        <v>34</v>
      </c>
      <c r="H2714" s="101" t="s">
        <v>8079</v>
      </c>
      <c r="I2714" s="101" t="s">
        <v>8080</v>
      </c>
      <c r="J2714" s="101" t="s">
        <v>5218</v>
      </c>
      <c r="K2714" s="101"/>
      <c r="L2714" s="101"/>
      <c r="M2714" s="101"/>
      <c r="N2714" s="101"/>
      <c r="O2714" s="100"/>
      <c r="P2714" s="101"/>
      <c r="Q2714" s="101"/>
      <c r="R2714" s="101"/>
      <c r="S2714" s="101"/>
      <c r="T2714" s="101"/>
      <c r="U2714" s="81">
        <f t="shared" si="171"/>
        <v>0</v>
      </c>
      <c r="V2714" s="101">
        <f>IFERROR(VLOOKUP(A2714,'Competitors Links &amp; Pricings'!A:G,3,0),"")</f>
        <v>157</v>
      </c>
      <c r="W2714" s="101">
        <f>IFERROR(VLOOKUP(A2714,'Competitors Links &amp; Pricings'!A:G,5,0),"")</f>
        <v>154.99</v>
      </c>
      <c r="X2714" s="101">
        <f>IFERROR(VLOOKUP(A2714,'Competitors Links &amp; Pricings'!A:G,7,0),"")</f>
        <v>139.99</v>
      </c>
      <c r="Y2714" s="101">
        <f>IFERROR(VLOOKUP(A2714,'Competitors Links &amp; Pricings'!A:L,8,0),"")</f>
        <v>10</v>
      </c>
      <c r="Z2714" s="101">
        <f>IFERROR(VLOOKUP(A2714,'Competitors Links &amp; Pricings'!A:L,9,0),"")</f>
        <v>22</v>
      </c>
      <c r="AA2714" s="101">
        <f>IFERROR(VLOOKUP(A2714,'Competitors Links &amp; Pricings'!A:L,10,0),"")</f>
        <v>115</v>
      </c>
      <c r="AB2714" s="101">
        <f>IFERROR(VLOOKUP(A2714,'Competitors Links &amp; Pricings'!A:L,11,0),"")</f>
        <v>68</v>
      </c>
    </row>
    <row r="2715" spans="1:28" s="83" customFormat="1" ht="12" x14ac:dyDescent="0.25">
      <c r="A2715" s="81" t="s">
        <v>8081</v>
      </c>
      <c r="B2715" s="89">
        <v>101.49</v>
      </c>
      <c r="C2715" s="89">
        <v>118</v>
      </c>
      <c r="D2715" s="106">
        <f t="shared" si="168"/>
        <v>0.13991525423728818</v>
      </c>
      <c r="E2715" s="90">
        <f t="shared" si="169"/>
        <v>0</v>
      </c>
      <c r="F2715" s="90">
        <f t="shared" si="170"/>
        <v>119</v>
      </c>
      <c r="G2715" s="82" t="s">
        <v>60</v>
      </c>
      <c r="H2715" s="111" t="s">
        <v>8082</v>
      </c>
      <c r="I2715" s="81" t="s">
        <v>8083</v>
      </c>
      <c r="J2715" s="81" t="s">
        <v>5218</v>
      </c>
      <c r="K2715" s="81"/>
      <c r="L2715" s="81"/>
      <c r="M2715" s="81"/>
      <c r="N2715" s="81"/>
      <c r="O2715" s="82"/>
      <c r="P2715" s="81"/>
      <c r="Q2715" s="81"/>
      <c r="R2715" s="81"/>
      <c r="S2715" s="81"/>
      <c r="T2715" s="81"/>
      <c r="U2715" s="81">
        <f t="shared" si="171"/>
        <v>0</v>
      </c>
      <c r="V2715" s="81">
        <f>IFERROR(VLOOKUP(A2715,'Competitors Links &amp; Pricings'!A:G,3,0),"")</f>
        <v>145</v>
      </c>
      <c r="W2715" s="81">
        <f>IFERROR(VLOOKUP(A2715,'Competitors Links &amp; Pricings'!A:G,5,0),"")</f>
        <v>119.99</v>
      </c>
      <c r="X2715" s="81">
        <f>IFERROR(VLOOKUP(A2715,'Competitors Links &amp; Pricings'!A:G,7,0),"")</f>
        <v>119</v>
      </c>
      <c r="Y2715" s="81">
        <f>IFERROR(VLOOKUP(A2715,'Competitors Links &amp; Pricings'!A:L,8,0),"")</f>
        <v>18</v>
      </c>
      <c r="Z2715" s="81">
        <f>IFERROR(VLOOKUP(A2715,'Competitors Links &amp; Pricings'!A:L,9,0),"")</f>
        <v>18</v>
      </c>
      <c r="AA2715" s="81">
        <f>IFERROR(VLOOKUP(A2715,'Competitors Links &amp; Pricings'!A:L,10,0),"")</f>
        <v>4</v>
      </c>
      <c r="AB2715" s="81">
        <f>IFERROR(VLOOKUP(A2715,'Competitors Links &amp; Pricings'!A:L,11,0),"")</f>
        <v>5</v>
      </c>
    </row>
    <row r="2716" spans="1:28" s="83" customFormat="1" ht="12" x14ac:dyDescent="0.25">
      <c r="A2716" s="81" t="s">
        <v>8084</v>
      </c>
      <c r="B2716" s="89">
        <v>3833.01</v>
      </c>
      <c r="C2716" s="89">
        <v>5320.33</v>
      </c>
      <c r="D2716" s="106">
        <f t="shared" si="168"/>
        <v>0.27955408781034252</v>
      </c>
      <c r="E2716" s="90">
        <f t="shared" si="169"/>
        <v>0</v>
      </c>
      <c r="F2716" s="90">
        <f t="shared" si="170"/>
        <v>3893.42</v>
      </c>
      <c r="G2716" s="82" t="s">
        <v>34</v>
      </c>
      <c r="H2716" s="81" t="s">
        <v>8085</v>
      </c>
      <c r="I2716" s="81" t="s">
        <v>8086</v>
      </c>
      <c r="J2716" s="81" t="s">
        <v>1523</v>
      </c>
      <c r="K2716" s="81"/>
      <c r="L2716" s="81"/>
      <c r="M2716" s="81"/>
      <c r="N2716" s="81"/>
      <c r="O2716" s="82"/>
      <c r="P2716" s="81"/>
      <c r="Q2716" s="81"/>
      <c r="R2716" s="81"/>
      <c r="S2716" s="81"/>
      <c r="T2716" s="81"/>
      <c r="U2716" s="81">
        <f t="shared" si="171"/>
        <v>0</v>
      </c>
      <c r="V2716" s="81">
        <f>IFERROR(VLOOKUP(A2716,'Competitors Links &amp; Pricings'!A:G,3,0),"")</f>
        <v>4993.7299999999996</v>
      </c>
      <c r="W2716" s="81">
        <f>IFERROR(VLOOKUP(A2716,'Competitors Links &amp; Pricings'!A:G,5,0),"")</f>
        <v>3893.42</v>
      </c>
      <c r="X2716" s="81" t="str">
        <f>IFERROR(VLOOKUP(A2716,'Competitors Links &amp; Pricings'!A:G,7,0),"")</f>
        <v xml:space="preserve"> </v>
      </c>
      <c r="Y2716" s="81">
        <f>IFERROR(VLOOKUP(A2716,'Competitors Links &amp; Pricings'!A:L,8,0),"")</f>
        <v>28.8</v>
      </c>
      <c r="Z2716" s="81">
        <f>IFERROR(VLOOKUP(A2716,'Competitors Links &amp; Pricings'!A:L,9,0),"")</f>
        <v>24.4</v>
      </c>
      <c r="AA2716" s="81">
        <f>IFERROR(VLOOKUP(A2716,'Competitors Links &amp; Pricings'!A:L,10,0),"")</f>
        <v>185</v>
      </c>
      <c r="AB2716" s="81">
        <f>IFERROR(VLOOKUP(A2716,'Competitors Links &amp; Pricings'!A:L,11,0),"")</f>
        <v>22.4</v>
      </c>
    </row>
    <row r="2717" spans="1:28" s="83" customFormat="1" ht="12" x14ac:dyDescent="0.25">
      <c r="A2717" s="81" t="s">
        <v>8087</v>
      </c>
      <c r="B2717" s="89">
        <v>35.28</v>
      </c>
      <c r="C2717" s="89">
        <v>43</v>
      </c>
      <c r="D2717" s="106">
        <f t="shared" si="168"/>
        <v>0.17953488372093021</v>
      </c>
      <c r="E2717" s="90">
        <f t="shared" si="169"/>
        <v>0</v>
      </c>
      <c r="F2717" s="90">
        <f t="shared" si="170"/>
        <v>39.99</v>
      </c>
      <c r="G2717" s="82" t="s">
        <v>34</v>
      </c>
      <c r="H2717" s="81" t="s">
        <v>20924</v>
      </c>
      <c r="I2717" s="81" t="s">
        <v>8088</v>
      </c>
      <c r="J2717" s="81" t="s">
        <v>5218</v>
      </c>
      <c r="K2717" s="81"/>
      <c r="L2717" s="81"/>
      <c r="M2717" s="81"/>
      <c r="N2717" s="81"/>
      <c r="O2717" s="82"/>
      <c r="P2717" s="81"/>
      <c r="Q2717" s="81"/>
      <c r="R2717" s="81"/>
      <c r="S2717" s="81"/>
      <c r="T2717" s="81"/>
      <c r="U2717" s="81">
        <f t="shared" si="171"/>
        <v>0</v>
      </c>
      <c r="V2717" s="81">
        <f>IFERROR(VLOOKUP(A2717,'Competitors Links &amp; Pricings'!A:G,3,0),"")</f>
        <v>39.99</v>
      </c>
      <c r="W2717" s="81">
        <f>IFERROR(VLOOKUP(A2717,'Competitors Links &amp; Pricings'!A:G,5,0),"")</f>
        <v>41.03</v>
      </c>
      <c r="X2717" s="81">
        <f>IFERROR(VLOOKUP(A2717,'Competitors Links &amp; Pricings'!A:G,7,0),"")</f>
        <v>41.03</v>
      </c>
      <c r="Y2717" s="81">
        <f>IFERROR(VLOOKUP(A2717,'Competitors Links &amp; Pricings'!A:L,8,0),"")</f>
        <v>1</v>
      </c>
      <c r="Z2717" s="81">
        <f>IFERROR(VLOOKUP(A2717,'Competitors Links &amp; Pricings'!A:L,9,0),"")</f>
        <v>7</v>
      </c>
      <c r="AA2717" s="81">
        <f>IFERROR(VLOOKUP(A2717,'Competitors Links &amp; Pricings'!A:L,10,0),"")</f>
        <v>0.17</v>
      </c>
      <c r="AB2717" s="81">
        <f>IFERROR(VLOOKUP(A2717,'Competitors Links &amp; Pricings'!A:L,11,0),"")</f>
        <v>1</v>
      </c>
    </row>
    <row r="2718" spans="1:28" s="83" customFormat="1" ht="12" x14ac:dyDescent="0.25">
      <c r="A2718" s="81" t="s">
        <v>8089</v>
      </c>
      <c r="B2718" s="89">
        <v>2596.44</v>
      </c>
      <c r="C2718" s="89">
        <v>2917</v>
      </c>
      <c r="D2718" s="106">
        <f t="shared" si="168"/>
        <v>0.10989372643126498</v>
      </c>
      <c r="E2718" s="90">
        <f t="shared" si="169"/>
        <v>0</v>
      </c>
      <c r="F2718" s="90">
        <f t="shared" si="170"/>
        <v>2781</v>
      </c>
      <c r="G2718" s="82" t="s">
        <v>34</v>
      </c>
      <c r="H2718" s="81" t="s">
        <v>8090</v>
      </c>
      <c r="I2718" s="81" t="s">
        <v>8091</v>
      </c>
      <c r="J2718" s="81" t="s">
        <v>5218</v>
      </c>
      <c r="K2718" s="81"/>
      <c r="L2718" s="81"/>
      <c r="M2718" s="81"/>
      <c r="N2718" s="81"/>
      <c r="O2718" s="82"/>
      <c r="P2718" s="81"/>
      <c r="Q2718" s="81"/>
      <c r="R2718" s="81"/>
      <c r="S2718" s="81"/>
      <c r="T2718" s="81"/>
      <c r="U2718" s="81">
        <f t="shared" si="171"/>
        <v>0</v>
      </c>
      <c r="V2718" s="81">
        <f>IFERROR(VLOOKUP(A2718,'Competitors Links &amp; Pricings'!A:G,3,0),"")</f>
        <v>3495.34</v>
      </c>
      <c r="W2718" s="81">
        <f>IFERROR(VLOOKUP(A2718,'Competitors Links &amp; Pricings'!A:G,5,0),"")</f>
        <v>2781</v>
      </c>
      <c r="X2718" s="81">
        <f>IFERROR(VLOOKUP(A2718,'Competitors Links &amp; Pricings'!A:G,7,0),"")</f>
        <v>2781</v>
      </c>
      <c r="Y2718" s="81">
        <f>IFERROR(VLOOKUP(A2718,'Competitors Links &amp; Pricings'!A:L,8,0),"")</f>
        <v>10</v>
      </c>
      <c r="Z2718" s="81">
        <f>IFERROR(VLOOKUP(A2718,'Competitors Links &amp; Pricings'!A:L,9,0),"")</f>
        <v>22</v>
      </c>
      <c r="AA2718" s="81">
        <f>IFERROR(VLOOKUP(A2718,'Competitors Links &amp; Pricings'!A:L,10,0),"")</f>
        <v>115</v>
      </c>
      <c r="AB2718" s="81">
        <f>IFERROR(VLOOKUP(A2718,'Competitors Links &amp; Pricings'!A:L,11,0),"")</f>
        <v>68</v>
      </c>
    </row>
    <row r="2719" spans="1:28" s="83" customFormat="1" ht="12" x14ac:dyDescent="0.25">
      <c r="A2719" s="81" t="s">
        <v>8092</v>
      </c>
      <c r="B2719" s="89">
        <v>2070.31</v>
      </c>
      <c r="C2719" s="89">
        <v>2729.55</v>
      </c>
      <c r="D2719" s="106">
        <f t="shared" si="168"/>
        <v>0.24151966441354808</v>
      </c>
      <c r="E2719" s="90">
        <f t="shared" si="169"/>
        <v>0</v>
      </c>
      <c r="F2719" s="90">
        <f t="shared" si="170"/>
        <v>2878.08</v>
      </c>
      <c r="G2719" s="82" t="s">
        <v>34</v>
      </c>
      <c r="H2719" s="81" t="s">
        <v>8093</v>
      </c>
      <c r="I2719" s="81" t="s">
        <v>8094</v>
      </c>
      <c r="J2719" s="81" t="s">
        <v>5218</v>
      </c>
      <c r="K2719" s="81"/>
      <c r="L2719" s="81"/>
      <c r="M2719" s="81"/>
      <c r="N2719" s="81"/>
      <c r="O2719" s="82"/>
      <c r="P2719" s="81"/>
      <c r="Q2719" s="81"/>
      <c r="R2719" s="81"/>
      <c r="S2719" s="81"/>
      <c r="T2719" s="81"/>
      <c r="U2719" s="81">
        <f t="shared" si="171"/>
        <v>0</v>
      </c>
      <c r="V2719" s="81">
        <f>IFERROR(VLOOKUP(A2719,'Competitors Links &amp; Pricings'!A:G,3,0),"")</f>
        <v>3237.47</v>
      </c>
      <c r="W2719" s="81">
        <f>IFERROR(VLOOKUP(A2719,'Competitors Links &amp; Pricings'!A:G,5,0),"")</f>
        <v>2878.08</v>
      </c>
      <c r="X2719" s="81" t="str">
        <f>IFERROR(VLOOKUP(A2719,'Competitors Links &amp; Pricings'!A:G,7,0),"")</f>
        <v xml:space="preserve"> </v>
      </c>
      <c r="Y2719" s="81">
        <f>IFERROR(VLOOKUP(A2719,'Competitors Links &amp; Pricings'!A:L,8,0),"")</f>
        <v>10</v>
      </c>
      <c r="Z2719" s="81">
        <f>IFERROR(VLOOKUP(A2719,'Competitors Links &amp; Pricings'!A:L,9,0),"")</f>
        <v>22</v>
      </c>
      <c r="AA2719" s="81">
        <f>IFERROR(VLOOKUP(A2719,'Competitors Links &amp; Pricings'!A:L,10,0),"")</f>
        <v>115</v>
      </c>
      <c r="AB2719" s="81">
        <f>IFERROR(VLOOKUP(A2719,'Competitors Links &amp; Pricings'!A:L,11,0),"")</f>
        <v>68</v>
      </c>
    </row>
    <row r="2720" spans="1:28" s="83" customFormat="1" ht="12" x14ac:dyDescent="0.25">
      <c r="A2720" s="81" t="s">
        <v>8095</v>
      </c>
      <c r="B2720" s="89">
        <v>3774.39</v>
      </c>
      <c r="C2720" s="89">
        <v>4969.3599999999997</v>
      </c>
      <c r="D2720" s="106">
        <f t="shared" si="168"/>
        <v>0.24046758536310509</v>
      </c>
      <c r="E2720" s="90">
        <f t="shared" si="169"/>
        <v>0</v>
      </c>
      <c r="F2720" s="90">
        <f t="shared" si="170"/>
        <v>2614.59</v>
      </c>
      <c r="G2720" s="82" t="s">
        <v>34</v>
      </c>
      <c r="H2720" s="81" t="s">
        <v>8096</v>
      </c>
      <c r="I2720" s="81" t="s">
        <v>8097</v>
      </c>
      <c r="J2720" s="81" t="s">
        <v>5218</v>
      </c>
      <c r="K2720" s="81"/>
      <c r="L2720" s="81"/>
      <c r="M2720" s="81"/>
      <c r="N2720" s="81"/>
      <c r="O2720" s="82"/>
      <c r="P2720" s="81"/>
      <c r="Q2720" s="81"/>
      <c r="R2720" s="81"/>
      <c r="S2720" s="81"/>
      <c r="T2720" s="81"/>
      <c r="U2720" s="81">
        <f t="shared" si="171"/>
        <v>0</v>
      </c>
      <c r="V2720" s="81">
        <f>IFERROR(VLOOKUP(A2720,'Competitors Links &amp; Pricings'!A:G,3,0),"")</f>
        <v>2614.59</v>
      </c>
      <c r="W2720" s="81">
        <f>IFERROR(VLOOKUP(A2720,'Competitors Links &amp; Pricings'!A:G,5,0),"")</f>
        <v>5271.14</v>
      </c>
      <c r="X2720" s="81">
        <f>IFERROR(VLOOKUP(A2720,'Competitors Links &amp; Pricings'!A:G,7,0),"")</f>
        <v>5271.14</v>
      </c>
      <c r="Y2720" s="81">
        <f>IFERROR(VLOOKUP(A2720,'Competitors Links &amp; Pricings'!A:L,8,0),"")</f>
        <v>19.25</v>
      </c>
      <c r="Z2720" s="81">
        <f>IFERROR(VLOOKUP(A2720,'Competitors Links &amp; Pricings'!A:L,9,0),"")</f>
        <v>24.5</v>
      </c>
      <c r="AA2720" s="81">
        <f>IFERROR(VLOOKUP(A2720,'Competitors Links &amp; Pricings'!A:L,10,0),"")</f>
        <v>62.7</v>
      </c>
      <c r="AB2720" s="81">
        <f>IFERROR(VLOOKUP(A2720,'Competitors Links &amp; Pricings'!A:L,11,0),"")</f>
        <v>8</v>
      </c>
    </row>
    <row r="2721" spans="1:28" s="83" customFormat="1" ht="12" x14ac:dyDescent="0.25">
      <c r="A2721" s="81" t="s">
        <v>8098</v>
      </c>
      <c r="B2721" s="89">
        <v>2877.21</v>
      </c>
      <c r="C2721" s="89">
        <v>3891.51</v>
      </c>
      <c r="D2721" s="106">
        <f t="shared" si="168"/>
        <v>0.26064432572446172</v>
      </c>
      <c r="E2721" s="90">
        <f t="shared" si="169"/>
        <v>0</v>
      </c>
      <c r="F2721" s="90">
        <f t="shared" si="170"/>
        <v>3087.96</v>
      </c>
      <c r="G2721" s="82" t="s">
        <v>34</v>
      </c>
      <c r="H2721" s="81" t="s">
        <v>8099</v>
      </c>
      <c r="I2721" s="81" t="s">
        <v>8100</v>
      </c>
      <c r="J2721" s="81" t="s">
        <v>5218</v>
      </c>
      <c r="K2721" s="81"/>
      <c r="L2721" s="81"/>
      <c r="M2721" s="81"/>
      <c r="N2721" s="81"/>
      <c r="O2721" s="82"/>
      <c r="P2721" s="81"/>
      <c r="Q2721" s="81"/>
      <c r="R2721" s="81"/>
      <c r="S2721" s="81"/>
      <c r="T2721" s="81"/>
      <c r="U2721" s="81">
        <f t="shared" si="171"/>
        <v>0</v>
      </c>
      <c r="V2721" s="81">
        <f>IFERROR(VLOOKUP(A2721,'Competitors Links &amp; Pricings'!A:G,3,0),"")</f>
        <v>3087.96</v>
      </c>
      <c r="W2721" s="81">
        <f>IFERROR(VLOOKUP(A2721,'Competitors Links &amp; Pricings'!A:G,5,0),"")</f>
        <v>3569</v>
      </c>
      <c r="X2721" s="81">
        <f>IFERROR(VLOOKUP(A2721,'Competitors Links &amp; Pricings'!A:G,7,0),"")</f>
        <v>3469</v>
      </c>
      <c r="Y2721" s="81">
        <f>IFERROR(VLOOKUP(A2721,'Competitors Links &amp; Pricings'!A:L,8,0),"")</f>
        <v>19.25</v>
      </c>
      <c r="Z2721" s="81">
        <f>IFERROR(VLOOKUP(A2721,'Competitors Links &amp; Pricings'!A:L,9,0),"")</f>
        <v>24.5</v>
      </c>
      <c r="AA2721" s="81">
        <f>IFERROR(VLOOKUP(A2721,'Competitors Links &amp; Pricings'!A:L,10,0),"")</f>
        <v>78.5</v>
      </c>
      <c r="AB2721" s="81">
        <f>IFERROR(VLOOKUP(A2721,'Competitors Links &amp; Pricings'!A:L,11,0),"")</f>
        <v>8</v>
      </c>
    </row>
    <row r="2722" spans="1:28" s="83" customFormat="1" ht="12" x14ac:dyDescent="0.25">
      <c r="A2722" s="81" t="s">
        <v>8101</v>
      </c>
      <c r="B2722" s="89">
        <v>4810.2299999999996</v>
      </c>
      <c r="C2722" s="89">
        <v>6350</v>
      </c>
      <c r="D2722" s="106">
        <f t="shared" si="168"/>
        <v>0.24248346456692921</v>
      </c>
      <c r="E2722" s="90">
        <f t="shared" si="169"/>
        <v>0</v>
      </c>
      <c r="F2722" s="90">
        <f t="shared" si="170"/>
        <v>0</v>
      </c>
      <c r="G2722" s="82" t="s">
        <v>34</v>
      </c>
      <c r="H2722" s="81" t="s">
        <v>8102</v>
      </c>
      <c r="I2722" s="81" t="s">
        <v>8103</v>
      </c>
      <c r="J2722" s="81" t="s">
        <v>177</v>
      </c>
      <c r="K2722" s="81"/>
      <c r="L2722" s="81"/>
      <c r="M2722" s="81"/>
      <c r="N2722" s="81"/>
      <c r="O2722" s="82"/>
      <c r="P2722" s="81"/>
      <c r="Q2722" s="81"/>
      <c r="R2722" s="81"/>
      <c r="S2722" s="81"/>
      <c r="T2722" s="81"/>
      <c r="U2722" s="81">
        <f t="shared" si="171"/>
        <v>0</v>
      </c>
      <c r="V2722" s="81" t="str">
        <f>IFERROR(VLOOKUP(A2722,'Competitors Links &amp; Pricings'!A:G,3,0),"")</f>
        <v xml:space="preserve"> </v>
      </c>
      <c r="W2722" s="81" t="str">
        <f>IFERROR(VLOOKUP(A2722,'Competitors Links &amp; Pricings'!A:G,5,0),"")</f>
        <v xml:space="preserve"> </v>
      </c>
      <c r="X2722" s="81" t="str">
        <f>IFERROR(VLOOKUP(A2722,'Competitors Links &amp; Pricings'!A:G,7,0),"")</f>
        <v xml:space="preserve"> </v>
      </c>
      <c r="Y2722" s="81">
        <f>IFERROR(VLOOKUP(A2722,'Competitors Links &amp; Pricings'!A:L,8,0),"")</f>
        <v>22.3</v>
      </c>
      <c r="Z2722" s="81">
        <f>IFERROR(VLOOKUP(A2722,'Competitors Links &amp; Pricings'!A:L,9,0),"")</f>
        <v>41.9</v>
      </c>
      <c r="AA2722" s="81">
        <f>IFERROR(VLOOKUP(A2722,'Competitors Links &amp; Pricings'!A:L,10,0),"")</f>
        <v>185</v>
      </c>
      <c r="AB2722" s="81">
        <f>IFERROR(VLOOKUP(A2722,'Competitors Links &amp; Pricings'!A:L,11,0),"")</f>
        <v>13.56</v>
      </c>
    </row>
    <row r="2723" spans="1:28" s="83" customFormat="1" ht="12" x14ac:dyDescent="0.25">
      <c r="A2723" s="81" t="s">
        <v>8104</v>
      </c>
      <c r="B2723" s="89">
        <v>4013.19</v>
      </c>
      <c r="C2723" s="89">
        <v>5300</v>
      </c>
      <c r="D2723" s="106">
        <f t="shared" si="168"/>
        <v>0.24279433962264149</v>
      </c>
      <c r="E2723" s="90">
        <f t="shared" si="169"/>
        <v>0</v>
      </c>
      <c r="F2723" s="90">
        <f t="shared" si="170"/>
        <v>0</v>
      </c>
      <c r="G2723" s="82" t="s">
        <v>50</v>
      </c>
      <c r="H2723" s="81" t="s">
        <v>8105</v>
      </c>
      <c r="I2723" s="81" t="s">
        <v>8106</v>
      </c>
      <c r="J2723" s="81" t="s">
        <v>177</v>
      </c>
      <c r="K2723" s="81"/>
      <c r="L2723" s="81"/>
      <c r="M2723" s="81"/>
      <c r="N2723" s="81"/>
      <c r="O2723" s="82"/>
      <c r="P2723" s="81"/>
      <c r="Q2723" s="81"/>
      <c r="R2723" s="81"/>
      <c r="S2723" s="81"/>
      <c r="T2723" s="81"/>
      <c r="U2723" s="81">
        <f t="shared" si="171"/>
        <v>0</v>
      </c>
      <c r="V2723" s="81" t="str">
        <f>IFERROR(VLOOKUP(A2723,'Competitors Links &amp; Pricings'!A:G,3,0),"")</f>
        <v xml:space="preserve"> </v>
      </c>
      <c r="W2723" s="81" t="str">
        <f>IFERROR(VLOOKUP(A2723,'Competitors Links &amp; Pricings'!A:G,5,0),"")</f>
        <v xml:space="preserve"> </v>
      </c>
      <c r="X2723" s="81" t="str">
        <f>IFERROR(VLOOKUP(A2723,'Competitors Links &amp; Pricings'!A:G,7,0),"")</f>
        <v xml:space="preserve"> </v>
      </c>
      <c r="Y2723" s="81">
        <f>IFERROR(VLOOKUP(A2723,'Competitors Links &amp; Pricings'!A:L,8,0),"")</f>
        <v>28.8</v>
      </c>
      <c r="Z2723" s="81">
        <f>IFERROR(VLOOKUP(A2723,'Competitors Links &amp; Pricings'!A:L,9,0),"")</f>
        <v>13.1</v>
      </c>
      <c r="AA2723" s="81">
        <f>IFERROR(VLOOKUP(A2723,'Competitors Links &amp; Pricings'!A:L,10,0),"")</f>
        <v>45.2</v>
      </c>
      <c r="AB2723" s="81">
        <f>IFERROR(VLOOKUP(A2723,'Competitors Links &amp; Pricings'!A:L,11,0),"")</f>
        <v>9.8000000000000007</v>
      </c>
    </row>
    <row r="2724" spans="1:28" s="83" customFormat="1" ht="12" x14ac:dyDescent="0.25">
      <c r="A2724" s="81" t="s">
        <v>8107</v>
      </c>
      <c r="B2724" s="89">
        <v>3819.09</v>
      </c>
      <c r="C2724" s="89">
        <v>5050</v>
      </c>
      <c r="D2724" s="106">
        <f t="shared" si="168"/>
        <v>0.24374455445544552</v>
      </c>
      <c r="E2724" s="90">
        <f t="shared" si="169"/>
        <v>0</v>
      </c>
      <c r="F2724" s="90">
        <f t="shared" si="170"/>
        <v>0</v>
      </c>
      <c r="G2724" s="82" t="s">
        <v>34</v>
      </c>
      <c r="H2724" s="81" t="s">
        <v>8108</v>
      </c>
      <c r="I2724" s="81" t="s">
        <v>8109</v>
      </c>
      <c r="J2724" s="81" t="s">
        <v>177</v>
      </c>
      <c r="K2724" s="81"/>
      <c r="L2724" s="81"/>
      <c r="M2724" s="81"/>
      <c r="N2724" s="81"/>
      <c r="O2724" s="82"/>
      <c r="P2724" s="81"/>
      <c r="Q2724" s="81"/>
      <c r="R2724" s="81"/>
      <c r="S2724" s="81"/>
      <c r="T2724" s="81"/>
      <c r="U2724" s="81">
        <f t="shared" si="171"/>
        <v>0</v>
      </c>
      <c r="V2724" s="81" t="str">
        <f>IFERROR(VLOOKUP(A2724,'Competitors Links &amp; Pricings'!A:G,3,0),"")</f>
        <v xml:space="preserve"> </v>
      </c>
      <c r="W2724" s="81" t="str">
        <f>IFERROR(VLOOKUP(A2724,'Competitors Links &amp; Pricings'!A:G,5,0),"")</f>
        <v xml:space="preserve"> </v>
      </c>
      <c r="X2724" s="81" t="str">
        <f>IFERROR(VLOOKUP(A2724,'Competitors Links &amp; Pricings'!A:G,7,0),"")</f>
        <v xml:space="preserve"> </v>
      </c>
      <c r="Y2724" s="81">
        <f>IFERROR(VLOOKUP(A2724,'Competitors Links &amp; Pricings'!A:L,8,0),"")</f>
        <v>47.6</v>
      </c>
      <c r="Z2724" s="81">
        <f>IFERROR(VLOOKUP(A2724,'Competitors Links &amp; Pricings'!A:L,9,0),"")</f>
        <v>24.9</v>
      </c>
      <c r="AA2724" s="81">
        <f>IFERROR(VLOOKUP(A2724,'Competitors Links &amp; Pricings'!A:L,10,0),"")</f>
        <v>35.4</v>
      </c>
      <c r="AB2724" s="81">
        <f>IFERROR(VLOOKUP(A2724,'Competitors Links &amp; Pricings'!A:L,11,0),"")</f>
        <v>14.7</v>
      </c>
    </row>
    <row r="2725" spans="1:28" s="83" customFormat="1" ht="12" x14ac:dyDescent="0.25">
      <c r="A2725" s="81" t="s">
        <v>8110</v>
      </c>
      <c r="B2725" s="89">
        <v>3725.97</v>
      </c>
      <c r="C2725" s="89">
        <v>4620.2</v>
      </c>
      <c r="D2725" s="106">
        <f t="shared" si="168"/>
        <v>0.19354789835937838</v>
      </c>
      <c r="E2725" s="90">
        <f t="shared" si="169"/>
        <v>0</v>
      </c>
      <c r="F2725" s="90">
        <f t="shared" si="170"/>
        <v>5556.78</v>
      </c>
      <c r="G2725" s="82" t="s">
        <v>34</v>
      </c>
      <c r="H2725" s="81" t="s">
        <v>8111</v>
      </c>
      <c r="I2725" s="81" t="s">
        <v>8112</v>
      </c>
      <c r="J2725" s="81" t="s">
        <v>177</v>
      </c>
      <c r="K2725" s="81"/>
      <c r="L2725" s="81"/>
      <c r="M2725" s="81"/>
      <c r="N2725" s="81"/>
      <c r="O2725" s="82"/>
      <c r="P2725" s="81"/>
      <c r="Q2725" s="81"/>
      <c r="R2725" s="81"/>
      <c r="S2725" s="81"/>
      <c r="T2725" s="81"/>
      <c r="U2725" s="81">
        <f t="shared" si="171"/>
        <v>0</v>
      </c>
      <c r="V2725" s="81">
        <f>IFERROR(VLOOKUP(A2725,'Competitors Links &amp; Pricings'!A:G,3,0),"")</f>
        <v>5556.78</v>
      </c>
      <c r="W2725" s="81" t="str">
        <f>IFERROR(VLOOKUP(A2725,'Competitors Links &amp; Pricings'!A:G,5,0),"")</f>
        <v xml:space="preserve"> </v>
      </c>
      <c r="X2725" s="81" t="str">
        <f>IFERROR(VLOOKUP(A2725,'Competitors Links &amp; Pricings'!A:G,7,0),"")</f>
        <v xml:space="preserve"> </v>
      </c>
      <c r="Y2725" s="81">
        <f>IFERROR(VLOOKUP(A2725,'Competitors Links &amp; Pricings'!A:L,8,0),"")</f>
        <v>47.6</v>
      </c>
      <c r="Z2725" s="81">
        <f>IFERROR(VLOOKUP(A2725,'Competitors Links &amp; Pricings'!A:L,9,0),"")</f>
        <v>24.9</v>
      </c>
      <c r="AA2725" s="81">
        <f>IFERROR(VLOOKUP(A2725,'Competitors Links &amp; Pricings'!A:L,10,0),"")</f>
        <v>35.4</v>
      </c>
      <c r="AB2725" s="81">
        <f>IFERROR(VLOOKUP(A2725,'Competitors Links &amp; Pricings'!A:L,11,0),"")</f>
        <v>14.7</v>
      </c>
    </row>
    <row r="2726" spans="1:28" s="83" customFormat="1" ht="12" x14ac:dyDescent="0.25">
      <c r="A2726" s="81" t="s">
        <v>8113</v>
      </c>
      <c r="B2726" s="89">
        <v>3510.31</v>
      </c>
      <c r="C2726" s="89">
        <v>4590</v>
      </c>
      <c r="D2726" s="106">
        <f t="shared" si="168"/>
        <v>0.23522657952069717</v>
      </c>
      <c r="E2726" s="90">
        <f t="shared" si="169"/>
        <v>0</v>
      </c>
      <c r="F2726" s="90">
        <f t="shared" si="170"/>
        <v>0</v>
      </c>
      <c r="G2726" s="82" t="s">
        <v>34</v>
      </c>
      <c r="H2726" s="81" t="s">
        <v>8114</v>
      </c>
      <c r="I2726" s="81" t="s">
        <v>8115</v>
      </c>
      <c r="J2726" s="81" t="s">
        <v>177</v>
      </c>
      <c r="K2726" s="81"/>
      <c r="L2726" s="81"/>
      <c r="M2726" s="81"/>
      <c r="N2726" s="81"/>
      <c r="O2726" s="82"/>
      <c r="P2726" s="81"/>
      <c r="Q2726" s="81"/>
      <c r="R2726" s="81"/>
      <c r="S2726" s="81"/>
      <c r="T2726" s="81"/>
      <c r="U2726" s="81">
        <f t="shared" si="171"/>
        <v>0</v>
      </c>
      <c r="V2726" s="81" t="str">
        <f>IFERROR(VLOOKUP(A2726,'Competitors Links &amp; Pricings'!A:G,3,0),"")</f>
        <v xml:space="preserve"> </v>
      </c>
      <c r="W2726" s="81" t="str">
        <f>IFERROR(VLOOKUP(A2726,'Competitors Links &amp; Pricings'!A:G,5,0),"")</f>
        <v xml:space="preserve"> </v>
      </c>
      <c r="X2726" s="81" t="str">
        <f>IFERROR(VLOOKUP(A2726,'Competitors Links &amp; Pricings'!A:G,7,0),"")</f>
        <v xml:space="preserve"> </v>
      </c>
      <c r="Y2726" s="81">
        <f>IFERROR(VLOOKUP(A2726,'Competitors Links &amp; Pricings'!A:L,8,0),"")</f>
        <v>47.6</v>
      </c>
      <c r="Z2726" s="81">
        <f>IFERROR(VLOOKUP(A2726,'Competitors Links &amp; Pricings'!A:L,9,0),"")</f>
        <v>24.9</v>
      </c>
      <c r="AA2726" s="81">
        <f>IFERROR(VLOOKUP(A2726,'Competitors Links &amp; Pricings'!A:L,10,0),"")</f>
        <v>35.4</v>
      </c>
      <c r="AB2726" s="81">
        <f>IFERROR(VLOOKUP(A2726,'Competitors Links &amp; Pricings'!A:L,11,0),"")</f>
        <v>14.7</v>
      </c>
    </row>
    <row r="2727" spans="1:28" s="83" customFormat="1" ht="12" x14ac:dyDescent="0.25">
      <c r="A2727" s="81" t="s">
        <v>8116</v>
      </c>
      <c r="B2727" s="89">
        <v>3223.03</v>
      </c>
      <c r="C2727" s="89">
        <v>4250</v>
      </c>
      <c r="D2727" s="106">
        <f t="shared" si="168"/>
        <v>0.24163999999999997</v>
      </c>
      <c r="E2727" s="90">
        <f t="shared" si="169"/>
        <v>0</v>
      </c>
      <c r="F2727" s="90">
        <f t="shared" si="170"/>
        <v>0</v>
      </c>
      <c r="G2727" s="82" t="s">
        <v>34</v>
      </c>
      <c r="H2727" s="81" t="s">
        <v>8117</v>
      </c>
      <c r="I2727" s="81" t="s">
        <v>8118</v>
      </c>
      <c r="J2727" s="81" t="s">
        <v>177</v>
      </c>
      <c r="K2727" s="81"/>
      <c r="L2727" s="81"/>
      <c r="M2727" s="81"/>
      <c r="N2727" s="81"/>
      <c r="O2727" s="82"/>
      <c r="P2727" s="81"/>
      <c r="Q2727" s="81"/>
      <c r="R2727" s="81"/>
      <c r="S2727" s="81"/>
      <c r="T2727" s="81"/>
      <c r="U2727" s="81">
        <f t="shared" si="171"/>
        <v>0</v>
      </c>
      <c r="V2727" s="81" t="str">
        <f>IFERROR(VLOOKUP(A2727,'Competitors Links &amp; Pricings'!A:G,3,0),"")</f>
        <v xml:space="preserve"> </v>
      </c>
      <c r="W2727" s="81" t="str">
        <f>IFERROR(VLOOKUP(A2727,'Competitors Links &amp; Pricings'!A:G,5,0),"")</f>
        <v xml:space="preserve"> </v>
      </c>
      <c r="X2727" s="81" t="str">
        <f>IFERROR(VLOOKUP(A2727,'Competitors Links &amp; Pricings'!A:G,7,0),"")</f>
        <v xml:space="preserve"> </v>
      </c>
      <c r="Y2727" s="81">
        <f>IFERROR(VLOOKUP(A2727,'Competitors Links &amp; Pricings'!A:L,8,0),"")</f>
        <v>45.9</v>
      </c>
      <c r="Z2727" s="81">
        <f>IFERROR(VLOOKUP(A2727,'Competitors Links &amp; Pricings'!A:L,9,0),"")</f>
        <v>21.1</v>
      </c>
      <c r="AA2727" s="81">
        <f>IFERROR(VLOOKUP(A2727,'Competitors Links &amp; Pricings'!A:L,10,0),"")</f>
        <v>26.5</v>
      </c>
      <c r="AB2727" s="81">
        <f>IFERROR(VLOOKUP(A2727,'Competitors Links &amp; Pricings'!A:L,11,0),"")</f>
        <v>14.1</v>
      </c>
    </row>
    <row r="2728" spans="1:28" s="83" customFormat="1" ht="12" x14ac:dyDescent="0.25">
      <c r="A2728" s="81" t="s">
        <v>8119</v>
      </c>
      <c r="B2728" s="89">
        <v>2707.36</v>
      </c>
      <c r="C2728" s="89">
        <v>3550</v>
      </c>
      <c r="D2728" s="106">
        <f t="shared" si="168"/>
        <v>0.2373633802816901</v>
      </c>
      <c r="E2728" s="90">
        <f t="shared" si="169"/>
        <v>0</v>
      </c>
      <c r="F2728" s="90">
        <f t="shared" si="170"/>
        <v>0</v>
      </c>
      <c r="G2728" s="82" t="s">
        <v>34</v>
      </c>
      <c r="H2728" s="81" t="s">
        <v>8120</v>
      </c>
      <c r="I2728" s="81" t="s">
        <v>8121</v>
      </c>
      <c r="J2728" s="81" t="s">
        <v>177</v>
      </c>
      <c r="K2728" s="81"/>
      <c r="L2728" s="81"/>
      <c r="M2728" s="81"/>
      <c r="N2728" s="81"/>
      <c r="O2728" s="82"/>
      <c r="P2728" s="81"/>
      <c r="Q2728" s="81"/>
      <c r="R2728" s="81"/>
      <c r="S2728" s="81"/>
      <c r="T2728" s="81"/>
      <c r="U2728" s="81">
        <f t="shared" si="171"/>
        <v>0</v>
      </c>
      <c r="V2728" s="81" t="str">
        <f>IFERROR(VLOOKUP(A2728,'Competitors Links &amp; Pricings'!A:G,3,0),"")</f>
        <v xml:space="preserve"> </v>
      </c>
      <c r="W2728" s="81" t="str">
        <f>IFERROR(VLOOKUP(A2728,'Competitors Links &amp; Pricings'!A:G,5,0),"")</f>
        <v xml:space="preserve"> </v>
      </c>
      <c r="X2728" s="81" t="str">
        <f>IFERROR(VLOOKUP(A2728,'Competitors Links &amp; Pricings'!A:G,7,0),"")</f>
        <v xml:space="preserve"> </v>
      </c>
      <c r="Y2728" s="81">
        <f>IFERROR(VLOOKUP(A2728,'Competitors Links &amp; Pricings'!A:L,8,0),"")</f>
        <v>38</v>
      </c>
      <c r="Z2728" s="81">
        <f>IFERROR(VLOOKUP(A2728,'Competitors Links &amp; Pricings'!A:L,9,0),"")</f>
        <v>21.1</v>
      </c>
      <c r="AA2728" s="81">
        <f>IFERROR(VLOOKUP(A2728,'Competitors Links &amp; Pricings'!A:L,10,0),"")</f>
        <v>127</v>
      </c>
      <c r="AB2728" s="81">
        <f>IFERROR(VLOOKUP(A2728,'Competitors Links &amp; Pricings'!A:L,11,0),"")</f>
        <v>14.1</v>
      </c>
    </row>
    <row r="2729" spans="1:28" s="83" customFormat="1" ht="12" x14ac:dyDescent="0.25">
      <c r="A2729" s="81" t="s">
        <v>8122</v>
      </c>
      <c r="B2729" s="89">
        <v>2200</v>
      </c>
      <c r="C2729" s="89">
        <v>2730</v>
      </c>
      <c r="D2729" s="106">
        <f t="shared" si="168"/>
        <v>0.19413919413919414</v>
      </c>
      <c r="E2729" s="90">
        <f t="shared" si="169"/>
        <v>0</v>
      </c>
      <c r="F2729" s="90">
        <f t="shared" si="170"/>
        <v>0</v>
      </c>
      <c r="G2729" s="82" t="s">
        <v>34</v>
      </c>
      <c r="H2729" s="81" t="s">
        <v>8123</v>
      </c>
      <c r="I2729" s="81" t="s">
        <v>8124</v>
      </c>
      <c r="J2729" s="81" t="s">
        <v>177</v>
      </c>
      <c r="K2729" s="81"/>
      <c r="L2729" s="81"/>
      <c r="M2729" s="81"/>
      <c r="N2729" s="81"/>
      <c r="O2729" s="82"/>
      <c r="P2729" s="81"/>
      <c r="Q2729" s="81"/>
      <c r="R2729" s="81"/>
      <c r="S2729" s="81"/>
      <c r="T2729" s="81"/>
      <c r="U2729" s="81">
        <f t="shared" si="171"/>
        <v>0</v>
      </c>
      <c r="V2729" s="81" t="str">
        <f>IFERROR(VLOOKUP(A2729,'Competitors Links &amp; Pricings'!A:G,3,0),"")</f>
        <v xml:space="preserve"> </v>
      </c>
      <c r="W2729" s="81" t="str">
        <f>IFERROR(VLOOKUP(A2729,'Competitors Links &amp; Pricings'!A:G,5,0),"")</f>
        <v xml:space="preserve"> </v>
      </c>
      <c r="X2729" s="81" t="str">
        <f>IFERROR(VLOOKUP(A2729,'Competitors Links &amp; Pricings'!A:G,7,0),"")</f>
        <v xml:space="preserve"> </v>
      </c>
      <c r="Y2729" s="81">
        <f>IFERROR(VLOOKUP(A2729,'Competitors Links &amp; Pricings'!A:L,8,0),"")</f>
        <v>38</v>
      </c>
      <c r="Z2729" s="81">
        <f>IFERROR(VLOOKUP(A2729,'Competitors Links &amp; Pricings'!A:L,9,0),"")</f>
        <v>21.1</v>
      </c>
      <c r="AA2729" s="81">
        <f>IFERROR(VLOOKUP(A2729,'Competitors Links &amp; Pricings'!A:L,10,0),"")</f>
        <v>127</v>
      </c>
      <c r="AB2729" s="81">
        <f>IFERROR(VLOOKUP(A2729,'Competitors Links &amp; Pricings'!A:L,11,0),"")</f>
        <v>14.1</v>
      </c>
    </row>
    <row r="2730" spans="1:28" s="83" customFormat="1" ht="12" x14ac:dyDescent="0.25">
      <c r="A2730" s="81" t="s">
        <v>8125</v>
      </c>
      <c r="B2730" s="89">
        <v>1569.66</v>
      </c>
      <c r="C2730" s="89">
        <v>1980</v>
      </c>
      <c r="D2730" s="106">
        <f t="shared" si="168"/>
        <v>0.2072424242424242</v>
      </c>
      <c r="E2730" s="90">
        <f t="shared" si="169"/>
        <v>0</v>
      </c>
      <c r="F2730" s="90">
        <f t="shared" si="170"/>
        <v>1657</v>
      </c>
      <c r="G2730" s="82" t="s">
        <v>34</v>
      </c>
      <c r="H2730" s="81" t="s">
        <v>8126</v>
      </c>
      <c r="I2730" s="81" t="s">
        <v>8127</v>
      </c>
      <c r="J2730" s="81" t="s">
        <v>177</v>
      </c>
      <c r="K2730" s="81"/>
      <c r="L2730" s="81"/>
      <c r="M2730" s="81"/>
      <c r="N2730" s="81"/>
      <c r="O2730" s="82"/>
      <c r="P2730" s="81"/>
      <c r="Q2730" s="81"/>
      <c r="R2730" s="81"/>
      <c r="S2730" s="81"/>
      <c r="T2730" s="81"/>
      <c r="U2730" s="81">
        <f t="shared" si="171"/>
        <v>0</v>
      </c>
      <c r="V2730" s="81">
        <f>IFERROR(VLOOKUP(A2730,'Competitors Links &amp; Pricings'!A:G,3,0),"")</f>
        <v>2078.56</v>
      </c>
      <c r="W2730" s="81">
        <f>IFERROR(VLOOKUP(A2730,'Competitors Links &amp; Pricings'!A:G,5,0),"")</f>
        <v>1657</v>
      </c>
      <c r="X2730" s="81" t="str">
        <f>IFERROR(VLOOKUP(A2730,'Competitors Links &amp; Pricings'!A:G,7,0),"")</f>
        <v xml:space="preserve"> </v>
      </c>
      <c r="Y2730" s="81">
        <f>IFERROR(VLOOKUP(A2730,'Competitors Links &amp; Pricings'!A:L,8,0),"")</f>
        <v>28.8</v>
      </c>
      <c r="Z2730" s="81">
        <f>IFERROR(VLOOKUP(A2730,'Competitors Links &amp; Pricings'!A:L,9,0),"")</f>
        <v>13.1</v>
      </c>
      <c r="AA2730" s="81">
        <f>IFERROR(VLOOKUP(A2730,'Competitors Links &amp; Pricings'!A:L,10,0),"")</f>
        <v>45.6</v>
      </c>
      <c r="AB2730" s="81">
        <f>IFERROR(VLOOKUP(A2730,'Competitors Links &amp; Pricings'!A:L,11,0),"")</f>
        <v>9.8000000000000007</v>
      </c>
    </row>
    <row r="2731" spans="1:28" s="83" customFormat="1" ht="12" x14ac:dyDescent="0.25">
      <c r="A2731" s="81" t="s">
        <v>8128</v>
      </c>
      <c r="B2731" s="89">
        <v>1247.19</v>
      </c>
      <c r="C2731" s="89">
        <v>1509.44</v>
      </c>
      <c r="D2731" s="106">
        <f t="shared" si="168"/>
        <v>0.17373993004027982</v>
      </c>
      <c r="E2731" s="90">
        <f t="shared" si="169"/>
        <v>0</v>
      </c>
      <c r="F2731" s="90">
        <f t="shared" si="170"/>
        <v>1475</v>
      </c>
      <c r="G2731" s="82" t="s">
        <v>34</v>
      </c>
      <c r="H2731" s="81" t="s">
        <v>8129</v>
      </c>
      <c r="I2731" s="81" t="s">
        <v>8130</v>
      </c>
      <c r="J2731" s="81" t="s">
        <v>177</v>
      </c>
      <c r="K2731" s="81"/>
      <c r="L2731" s="81"/>
      <c r="M2731" s="81"/>
      <c r="N2731" s="81"/>
      <c r="O2731" s="82"/>
      <c r="P2731" s="81"/>
      <c r="Q2731" s="81"/>
      <c r="R2731" s="81"/>
      <c r="S2731" s="81"/>
      <c r="T2731" s="81"/>
      <c r="U2731" s="81">
        <f t="shared" si="171"/>
        <v>0</v>
      </c>
      <c r="V2731" s="81">
        <f>IFERROR(VLOOKUP(A2731,'Competitors Links &amp; Pricings'!A:G,3,0),"")</f>
        <v>1838.78</v>
      </c>
      <c r="W2731" s="81">
        <f>IFERROR(VLOOKUP(A2731,'Competitors Links &amp; Pricings'!A:G,5,0),"")</f>
        <v>1475</v>
      </c>
      <c r="X2731" s="81" t="str">
        <f>IFERROR(VLOOKUP(A2731,'Competitors Links &amp; Pricings'!A:G,7,0),"")</f>
        <v xml:space="preserve"> </v>
      </c>
      <c r="Y2731" s="81">
        <f>IFERROR(VLOOKUP(A2731,'Competitors Links &amp; Pricings'!A:L,8,0),"")</f>
        <v>28.8</v>
      </c>
      <c r="Z2731" s="81">
        <f>IFERROR(VLOOKUP(A2731,'Competitors Links &amp; Pricings'!A:L,9,0),"")</f>
        <v>13.1</v>
      </c>
      <c r="AA2731" s="81">
        <f>IFERROR(VLOOKUP(A2731,'Competitors Links &amp; Pricings'!A:L,10,0),"")</f>
        <v>45.2</v>
      </c>
      <c r="AB2731" s="81">
        <f>IFERROR(VLOOKUP(A2731,'Competitors Links &amp; Pricings'!A:L,11,0),"")</f>
        <v>9.8000000000000007</v>
      </c>
    </row>
    <row r="2732" spans="1:28" s="83" customFormat="1" ht="12" x14ac:dyDescent="0.25">
      <c r="A2732" s="81" t="s">
        <v>8131</v>
      </c>
      <c r="B2732" s="89">
        <v>2097.59</v>
      </c>
      <c r="C2732" s="89">
        <v>2591.0100000000002</v>
      </c>
      <c r="D2732" s="106">
        <f t="shared" si="168"/>
        <v>0.19043539006024679</v>
      </c>
      <c r="E2732" s="90">
        <f t="shared" si="169"/>
        <v>0</v>
      </c>
      <c r="F2732" s="90">
        <f t="shared" si="170"/>
        <v>2906.94</v>
      </c>
      <c r="G2732" s="82" t="s">
        <v>34</v>
      </c>
      <c r="H2732" s="81" t="s">
        <v>8132</v>
      </c>
      <c r="I2732" s="81" t="s">
        <v>8133</v>
      </c>
      <c r="J2732" s="81" t="s">
        <v>251</v>
      </c>
      <c r="K2732" s="81"/>
      <c r="L2732" s="81"/>
      <c r="M2732" s="81"/>
      <c r="N2732" s="81"/>
      <c r="O2732" s="82"/>
      <c r="P2732" s="81"/>
      <c r="Q2732" s="81"/>
      <c r="R2732" s="81"/>
      <c r="S2732" s="81"/>
      <c r="T2732" s="81"/>
      <c r="U2732" s="81">
        <f t="shared" si="171"/>
        <v>0</v>
      </c>
      <c r="V2732" s="81">
        <f>IFERROR(VLOOKUP(A2732,'Competitors Links &amp; Pricings'!A:G,3,0),"")</f>
        <v>2906.94</v>
      </c>
      <c r="W2732" s="81">
        <f>IFERROR(VLOOKUP(A2732,'Competitors Links &amp; Pricings'!A:G,5,0),"")</f>
        <v>3030.58</v>
      </c>
      <c r="X2732" s="81" t="str">
        <f>IFERROR(VLOOKUP(A2732,'Competitors Links &amp; Pricings'!A:G,7,0),"")</f>
        <v xml:space="preserve"> </v>
      </c>
      <c r="Y2732" s="81">
        <f>IFERROR(VLOOKUP(A2732,'Competitors Links &amp; Pricings'!A:L,8,0),"")</f>
        <v>22.4</v>
      </c>
      <c r="Z2732" s="81">
        <f>IFERROR(VLOOKUP(A2732,'Competitors Links &amp; Pricings'!A:L,9,0),"")</f>
        <v>14.17</v>
      </c>
      <c r="AA2732" s="81">
        <f>IFERROR(VLOOKUP(A2732,'Competitors Links &amp; Pricings'!A:L,10,0),"")</f>
        <v>39.6</v>
      </c>
      <c r="AB2732" s="81">
        <f>IFERROR(VLOOKUP(A2732,'Competitors Links &amp; Pricings'!A:L,11,0),"")</f>
        <v>11.6</v>
      </c>
    </row>
    <row r="2733" spans="1:28" s="92" customFormat="1" ht="12" x14ac:dyDescent="0.25">
      <c r="A2733" s="91" t="s">
        <v>8134</v>
      </c>
      <c r="B2733" s="89">
        <v>2181.5</v>
      </c>
      <c r="C2733" s="89">
        <v>2746.68</v>
      </c>
      <c r="D2733" s="106">
        <f t="shared" si="168"/>
        <v>0.20576841859990966</v>
      </c>
      <c r="E2733" s="90">
        <f t="shared" si="169"/>
        <v>0</v>
      </c>
      <c r="F2733" s="90">
        <f t="shared" si="170"/>
        <v>2556</v>
      </c>
      <c r="G2733" s="100" t="s">
        <v>34</v>
      </c>
      <c r="H2733" s="101" t="s">
        <v>8135</v>
      </c>
      <c r="I2733" s="101" t="s">
        <v>8136</v>
      </c>
      <c r="J2733" s="101" t="s">
        <v>251</v>
      </c>
      <c r="K2733" s="101"/>
      <c r="L2733" s="101"/>
      <c r="M2733" s="101"/>
      <c r="N2733" s="101"/>
      <c r="O2733" s="100"/>
      <c r="P2733" s="101"/>
      <c r="Q2733" s="101"/>
      <c r="R2733" s="101"/>
      <c r="S2733" s="101"/>
      <c r="T2733" s="101"/>
      <c r="U2733" s="81">
        <f t="shared" si="171"/>
        <v>0</v>
      </c>
      <c r="V2733" s="101">
        <f>IFERROR(VLOOKUP(A2733,'Competitors Links &amp; Pricings'!A:G,3,0),"")</f>
        <v>3047.52</v>
      </c>
      <c r="W2733" s="101">
        <f>IFERROR(VLOOKUP(A2733,'Competitors Links &amp; Pricings'!A:G,5,0),"")</f>
        <v>3047.52</v>
      </c>
      <c r="X2733" s="101">
        <f>IFERROR(VLOOKUP(A2733,'Competitors Links &amp; Pricings'!A:G,7,0),"")</f>
        <v>2556</v>
      </c>
      <c r="Y2733" s="101">
        <f>IFERROR(VLOOKUP(A2733,'Competitors Links &amp; Pricings'!A:L,8,0),"")</f>
        <v>22.4</v>
      </c>
      <c r="Z2733" s="101">
        <f>IFERROR(VLOOKUP(A2733,'Competitors Links &amp; Pricings'!A:L,9,0),"")</f>
        <v>14.17</v>
      </c>
      <c r="AA2733" s="101">
        <f>IFERROR(VLOOKUP(A2733,'Competitors Links &amp; Pricings'!A:L,10,0),"")</f>
        <v>39.6</v>
      </c>
      <c r="AB2733" s="101">
        <f>IFERROR(VLOOKUP(A2733,'Competitors Links &amp; Pricings'!A:L,11,0),"")</f>
        <v>11.6</v>
      </c>
    </row>
    <row r="2734" spans="1:28" s="92" customFormat="1" ht="12" x14ac:dyDescent="0.25">
      <c r="A2734" s="91" t="s">
        <v>8137</v>
      </c>
      <c r="B2734" s="89">
        <v>1785.69</v>
      </c>
      <c r="C2734" s="89">
        <v>2182.52</v>
      </c>
      <c r="D2734" s="106">
        <f t="shared" si="168"/>
        <v>0.18182193061231966</v>
      </c>
      <c r="E2734" s="90">
        <f t="shared" si="169"/>
        <v>0</v>
      </c>
      <c r="F2734" s="90">
        <f t="shared" si="170"/>
        <v>2244.9299999999998</v>
      </c>
      <c r="G2734" s="100" t="s">
        <v>34</v>
      </c>
      <c r="H2734" s="101" t="s">
        <v>8138</v>
      </c>
      <c r="I2734" s="101" t="s">
        <v>8139</v>
      </c>
      <c r="J2734" s="101" t="s">
        <v>251</v>
      </c>
      <c r="K2734" s="101"/>
      <c r="L2734" s="101"/>
      <c r="M2734" s="101"/>
      <c r="N2734" s="101"/>
      <c r="O2734" s="100"/>
      <c r="P2734" s="101"/>
      <c r="Q2734" s="101"/>
      <c r="R2734" s="101"/>
      <c r="S2734" s="101"/>
      <c r="T2734" s="101"/>
      <c r="U2734" s="81">
        <f t="shared" si="171"/>
        <v>0</v>
      </c>
      <c r="V2734" s="101">
        <f>IFERROR(VLOOKUP(A2734,'Competitors Links &amp; Pricings'!A:G,3,0),"")</f>
        <v>2244.9299999999998</v>
      </c>
      <c r="W2734" s="101">
        <f>IFERROR(VLOOKUP(A2734,'Competitors Links &amp; Pricings'!A:G,5,0),"")</f>
        <v>2465</v>
      </c>
      <c r="X2734" s="101">
        <f>IFERROR(VLOOKUP(A2734,'Competitors Links &amp; Pricings'!A:G,7,0),"")</f>
        <v>3560</v>
      </c>
      <c r="Y2734" s="101">
        <f>IFERROR(VLOOKUP(A2734,'Competitors Links &amp; Pricings'!A:L,8,0),"")</f>
        <v>22.4</v>
      </c>
      <c r="Z2734" s="101">
        <f>IFERROR(VLOOKUP(A2734,'Competitors Links &amp; Pricings'!A:L,9,0),"")</f>
        <v>14.17</v>
      </c>
      <c r="AA2734" s="101">
        <f>IFERROR(VLOOKUP(A2734,'Competitors Links &amp; Pricings'!A:L,10,0),"")</f>
        <v>39.6</v>
      </c>
      <c r="AB2734" s="101">
        <f>IFERROR(VLOOKUP(A2734,'Competitors Links &amp; Pricings'!A:L,11,0),"")</f>
        <v>11.6</v>
      </c>
    </row>
    <row r="2735" spans="1:28" s="83" customFormat="1" ht="12" x14ac:dyDescent="0.25">
      <c r="A2735" s="81" t="s">
        <v>8140</v>
      </c>
      <c r="B2735" s="89">
        <v>1275.24</v>
      </c>
      <c r="C2735" s="89">
        <v>1578</v>
      </c>
      <c r="D2735" s="106">
        <f t="shared" si="168"/>
        <v>0.19186311787072244</v>
      </c>
      <c r="E2735" s="90">
        <f t="shared" si="169"/>
        <v>0</v>
      </c>
      <c r="F2735" s="90">
        <f t="shared" si="170"/>
        <v>1852.74</v>
      </c>
      <c r="G2735" s="82" t="s">
        <v>34</v>
      </c>
      <c r="H2735" s="81" t="s">
        <v>8141</v>
      </c>
      <c r="I2735" s="81" t="s">
        <v>8142</v>
      </c>
      <c r="J2735" s="81" t="s">
        <v>251</v>
      </c>
      <c r="K2735" s="81"/>
      <c r="L2735" s="81"/>
      <c r="M2735" s="81"/>
      <c r="N2735" s="81"/>
      <c r="O2735" s="82"/>
      <c r="P2735" s="81"/>
      <c r="Q2735" s="81"/>
      <c r="R2735" s="81"/>
      <c r="S2735" s="81"/>
      <c r="T2735" s="81"/>
      <c r="U2735" s="81">
        <f t="shared" si="171"/>
        <v>0</v>
      </c>
      <c r="V2735" s="81">
        <f>IFERROR(VLOOKUP(A2735,'Competitors Links &amp; Pricings'!A:G,3,0),"")</f>
        <v>1852.74</v>
      </c>
      <c r="W2735" s="81">
        <f>IFERROR(VLOOKUP(A2735,'Competitors Links &amp; Pricings'!A:G,5,0),"")</f>
        <v>1852.74</v>
      </c>
      <c r="X2735" s="81">
        <f>IFERROR(VLOOKUP(A2735,'Competitors Links &amp; Pricings'!A:G,7,0),"")</f>
        <v>1899</v>
      </c>
      <c r="Y2735" s="81">
        <f>IFERROR(VLOOKUP(A2735,'Competitors Links &amp; Pricings'!A:L,8,0),"")</f>
        <v>22.4</v>
      </c>
      <c r="Z2735" s="81">
        <f>IFERROR(VLOOKUP(A2735,'Competitors Links &amp; Pricings'!A:L,9,0),"")</f>
        <v>11.6</v>
      </c>
      <c r="AA2735" s="81">
        <f>IFERROR(VLOOKUP(A2735,'Competitors Links &amp; Pricings'!A:L,10,0),"")</f>
        <v>39.6</v>
      </c>
      <c r="AB2735" s="81">
        <f>IFERROR(VLOOKUP(A2735,'Competitors Links &amp; Pricings'!A:L,11,0),"")</f>
        <v>14.17</v>
      </c>
    </row>
    <row r="2736" spans="1:28" s="92" customFormat="1" ht="12" x14ac:dyDescent="0.25">
      <c r="A2736" s="91" t="s">
        <v>8143</v>
      </c>
      <c r="B2736" s="89">
        <v>2181.5</v>
      </c>
      <c r="C2736" s="89">
        <v>2598</v>
      </c>
      <c r="D2736" s="106">
        <f t="shared" si="168"/>
        <v>0.16031562740569669</v>
      </c>
      <c r="E2736" s="90">
        <f t="shared" si="169"/>
        <v>0</v>
      </c>
      <c r="F2736" s="90">
        <f t="shared" si="170"/>
        <v>2960.44</v>
      </c>
      <c r="G2736" s="100" t="s">
        <v>34</v>
      </c>
      <c r="H2736" s="101" t="s">
        <v>8144</v>
      </c>
      <c r="I2736" s="101" t="s">
        <v>8145</v>
      </c>
      <c r="J2736" s="101" t="s">
        <v>251</v>
      </c>
      <c r="K2736" s="101"/>
      <c r="L2736" s="101"/>
      <c r="M2736" s="101"/>
      <c r="N2736" s="101"/>
      <c r="O2736" s="100"/>
      <c r="P2736" s="101"/>
      <c r="Q2736" s="101"/>
      <c r="R2736" s="101"/>
      <c r="S2736" s="101"/>
      <c r="T2736" s="101"/>
      <c r="U2736" s="81">
        <f t="shared" si="171"/>
        <v>0</v>
      </c>
      <c r="V2736" s="101">
        <f>IFERROR(VLOOKUP(A2736,'Competitors Links &amp; Pricings'!A:G,3,0),"")</f>
        <v>2960.44</v>
      </c>
      <c r="W2736" s="101">
        <f>IFERROR(VLOOKUP(A2736,'Competitors Links &amp; Pricings'!A:G,5,0),"")</f>
        <v>3047.52</v>
      </c>
      <c r="X2736" s="101">
        <f>IFERROR(VLOOKUP(A2736,'Competitors Links &amp; Pricings'!A:G,7,0),"")</f>
        <v>3153</v>
      </c>
      <c r="Y2736" s="101">
        <f>IFERROR(VLOOKUP(A2736,'Competitors Links &amp; Pricings'!A:L,8,0),"")</f>
        <v>22.4</v>
      </c>
      <c r="Z2736" s="101">
        <f>IFERROR(VLOOKUP(A2736,'Competitors Links &amp; Pricings'!A:L,9,0),"")</f>
        <v>14.17</v>
      </c>
      <c r="AA2736" s="101">
        <f>IFERROR(VLOOKUP(A2736,'Competitors Links &amp; Pricings'!A:L,10,0),"")</f>
        <v>39.6</v>
      </c>
      <c r="AB2736" s="101">
        <f>IFERROR(VLOOKUP(A2736,'Competitors Links &amp; Pricings'!A:L,11,0),"")</f>
        <v>11.6</v>
      </c>
    </row>
    <row r="2737" spans="1:28" s="83" customFormat="1" ht="12" x14ac:dyDescent="0.25">
      <c r="A2737" s="81" t="s">
        <v>8146</v>
      </c>
      <c r="B2737" s="89">
        <v>1090.1600000000001</v>
      </c>
      <c r="C2737" s="89">
        <v>1365.34</v>
      </c>
      <c r="D2737" s="106">
        <f t="shared" si="168"/>
        <v>0.20154686744693617</v>
      </c>
      <c r="E2737" s="90">
        <f t="shared" si="169"/>
        <v>0</v>
      </c>
      <c r="F2737" s="90">
        <f t="shared" si="170"/>
        <v>1360</v>
      </c>
      <c r="G2737" s="82" t="s">
        <v>34</v>
      </c>
      <c r="H2737" s="81" t="s">
        <v>8147</v>
      </c>
      <c r="I2737" s="81" t="s">
        <v>8148</v>
      </c>
      <c r="J2737" s="81" t="s">
        <v>251</v>
      </c>
      <c r="K2737" s="81"/>
      <c r="L2737" s="81"/>
      <c r="M2737" s="81"/>
      <c r="N2737" s="81"/>
      <c r="O2737" s="82"/>
      <c r="P2737" s="81"/>
      <c r="Q2737" s="81"/>
      <c r="R2737" s="81"/>
      <c r="S2737" s="81"/>
      <c r="T2737" s="81"/>
      <c r="U2737" s="81">
        <f t="shared" si="171"/>
        <v>0</v>
      </c>
      <c r="V2737" s="81">
        <f>IFERROR(VLOOKUP(A2737,'Competitors Links &amp; Pricings'!A:G,3,0),"")</f>
        <v>1360</v>
      </c>
      <c r="W2737" s="81">
        <f>IFERROR(VLOOKUP(A2737,'Competitors Links &amp; Pricings'!A:G,5,0),"")</f>
        <v>1496.6</v>
      </c>
      <c r="X2737" s="81">
        <f>IFERROR(VLOOKUP(A2737,'Competitors Links &amp; Pricings'!A:G,7,0),"")</f>
        <v>1496.6</v>
      </c>
      <c r="Y2737" s="81">
        <f>IFERROR(VLOOKUP(A2737,'Competitors Links &amp; Pricings'!A:L,8,0),"")</f>
        <v>22.4</v>
      </c>
      <c r="Z2737" s="81">
        <f>IFERROR(VLOOKUP(A2737,'Competitors Links &amp; Pricings'!A:L,9,0),"")</f>
        <v>14.17</v>
      </c>
      <c r="AA2737" s="81">
        <f>IFERROR(VLOOKUP(A2737,'Competitors Links &amp; Pricings'!A:L,10,0),"")</f>
        <v>39.6</v>
      </c>
      <c r="AB2737" s="81">
        <f>IFERROR(VLOOKUP(A2737,'Competitors Links &amp; Pricings'!A:L,11,0),"")</f>
        <v>11.6</v>
      </c>
    </row>
    <row r="2738" spans="1:28" s="83" customFormat="1" ht="12" x14ac:dyDescent="0.25">
      <c r="A2738" s="81" t="s">
        <v>8149</v>
      </c>
      <c r="B2738" s="89">
        <v>1635.25</v>
      </c>
      <c r="C2738" s="89">
        <v>2030</v>
      </c>
      <c r="D2738" s="106">
        <f t="shared" si="168"/>
        <v>0.19445812807881774</v>
      </c>
      <c r="E2738" s="90">
        <f t="shared" si="169"/>
        <v>0</v>
      </c>
      <c r="F2738" s="90">
        <f t="shared" si="170"/>
        <v>2227.19</v>
      </c>
      <c r="G2738" s="82" t="s">
        <v>34</v>
      </c>
      <c r="H2738" s="81" t="s">
        <v>8150</v>
      </c>
      <c r="I2738" s="81" t="s">
        <v>8151</v>
      </c>
      <c r="J2738" s="81" t="s">
        <v>251</v>
      </c>
      <c r="K2738" s="81"/>
      <c r="L2738" s="81"/>
      <c r="M2738" s="81"/>
      <c r="N2738" s="81"/>
      <c r="O2738" s="82"/>
      <c r="P2738" s="81"/>
      <c r="Q2738" s="81"/>
      <c r="R2738" s="81"/>
      <c r="S2738" s="81"/>
      <c r="T2738" s="81"/>
      <c r="U2738" s="81">
        <f t="shared" si="171"/>
        <v>0</v>
      </c>
      <c r="V2738" s="81">
        <f>IFERROR(VLOOKUP(A2738,'Competitors Links &amp; Pricings'!A:G,3,0),"")</f>
        <v>2227.19</v>
      </c>
      <c r="W2738" s="81">
        <f>IFERROR(VLOOKUP(A2738,'Competitors Links &amp; Pricings'!A:G,5,0),"")</f>
        <v>2391.65</v>
      </c>
      <c r="X2738" s="81">
        <f>IFERROR(VLOOKUP(A2738,'Competitors Links &amp; Pricings'!A:G,7,0),"")</f>
        <v>2391.65</v>
      </c>
      <c r="Y2738" s="81">
        <f>IFERROR(VLOOKUP(A2738,'Competitors Links &amp; Pricings'!A:L,8,0),"")</f>
        <v>12.5</v>
      </c>
      <c r="Z2738" s="81">
        <f>IFERROR(VLOOKUP(A2738,'Competitors Links &amp; Pricings'!A:L,9,0),"")</f>
        <v>10.5</v>
      </c>
      <c r="AA2738" s="81">
        <f>IFERROR(VLOOKUP(A2738,'Competitors Links &amp; Pricings'!A:L,10,0),"")</f>
        <v>105.8</v>
      </c>
      <c r="AB2738" s="81">
        <f>IFERROR(VLOOKUP(A2738,'Competitors Links &amp; Pricings'!A:L,11,0),"")</f>
        <v>37</v>
      </c>
    </row>
    <row r="2739" spans="1:28" s="83" customFormat="1" ht="12" x14ac:dyDescent="0.25">
      <c r="A2739" s="81" t="s">
        <v>8152</v>
      </c>
      <c r="B2739" s="89">
        <v>3359.53</v>
      </c>
      <c r="C2739" s="89">
        <v>3859.87</v>
      </c>
      <c r="D2739" s="106">
        <f t="shared" si="168"/>
        <v>0.12962612730480552</v>
      </c>
      <c r="E2739" s="90">
        <f t="shared" si="169"/>
        <v>0</v>
      </c>
      <c r="F2739" s="90">
        <f t="shared" si="170"/>
        <v>3833</v>
      </c>
      <c r="G2739" s="82" t="s">
        <v>34</v>
      </c>
      <c r="H2739" s="81" t="s">
        <v>8153</v>
      </c>
      <c r="I2739" s="81" t="s">
        <v>8154</v>
      </c>
      <c r="J2739" s="81" t="s">
        <v>251</v>
      </c>
      <c r="K2739" s="81"/>
      <c r="L2739" s="81"/>
      <c r="M2739" s="81"/>
      <c r="N2739" s="81"/>
      <c r="O2739" s="82"/>
      <c r="P2739" s="81"/>
      <c r="Q2739" s="81"/>
      <c r="R2739" s="81"/>
      <c r="S2739" s="81"/>
      <c r="T2739" s="81"/>
      <c r="U2739" s="81">
        <f t="shared" si="171"/>
        <v>0</v>
      </c>
      <c r="V2739" s="81">
        <f>IFERROR(VLOOKUP(A2739,'Competitors Links &amp; Pricings'!A:G,3,0),"")</f>
        <v>3833</v>
      </c>
      <c r="W2739" s="81">
        <f>IFERROR(VLOOKUP(A2739,'Competitors Links &amp; Pricings'!A:G,5,0),"")</f>
        <v>4850</v>
      </c>
      <c r="X2739" s="81" t="str">
        <f>IFERROR(VLOOKUP(A2739,'Competitors Links &amp; Pricings'!A:G,7,0),"")</f>
        <v xml:space="preserve"> </v>
      </c>
      <c r="Y2739" s="81">
        <f>IFERROR(VLOOKUP(A2739,'Competitors Links &amp; Pricings'!A:L,8,0),"")</f>
        <v>12.5</v>
      </c>
      <c r="Z2739" s="81">
        <f>IFERROR(VLOOKUP(A2739,'Competitors Links &amp; Pricings'!A:L,9,0),"")</f>
        <v>37</v>
      </c>
      <c r="AA2739" s="81">
        <f>IFERROR(VLOOKUP(A2739,'Competitors Links &amp; Pricings'!A:L,10,0),"")</f>
        <v>105.8</v>
      </c>
      <c r="AB2739" s="81">
        <f>IFERROR(VLOOKUP(A2739,'Competitors Links &amp; Pricings'!A:L,11,0),"")</f>
        <v>10.5</v>
      </c>
    </row>
    <row r="2740" spans="1:28" s="92" customFormat="1" ht="12" x14ac:dyDescent="0.25">
      <c r="A2740" s="91" t="s">
        <v>8155</v>
      </c>
      <c r="B2740" s="89">
        <v>2484.3000000000002</v>
      </c>
      <c r="C2740" s="89">
        <v>2972</v>
      </c>
      <c r="D2740" s="106">
        <f t="shared" ref="D2740:D2803" si="172">(C2740-B2740)/C2740</f>
        <v>0.16409825033647368</v>
      </c>
      <c r="E2740" s="90">
        <f t="shared" si="169"/>
        <v>0</v>
      </c>
      <c r="F2740" s="90">
        <f t="shared" si="170"/>
        <v>999</v>
      </c>
      <c r="G2740" s="100" t="s">
        <v>262</v>
      </c>
      <c r="H2740" s="101" t="s">
        <v>8156</v>
      </c>
      <c r="I2740" s="101" t="s">
        <v>8157</v>
      </c>
      <c r="J2740" s="101" t="s">
        <v>251</v>
      </c>
      <c r="K2740" s="101"/>
      <c r="L2740" s="101"/>
      <c r="M2740" s="101"/>
      <c r="N2740" s="101"/>
      <c r="O2740" s="100"/>
      <c r="P2740" s="101"/>
      <c r="Q2740" s="101"/>
      <c r="R2740" s="101"/>
      <c r="S2740" s="101"/>
      <c r="T2740" s="101"/>
      <c r="U2740" s="81">
        <f t="shared" si="171"/>
        <v>0</v>
      </c>
      <c r="V2740" s="101">
        <f>IFERROR(VLOOKUP(A2740,'Competitors Links &amp; Pricings'!A:G,3,0),"")</f>
        <v>2982</v>
      </c>
      <c r="W2740" s="101">
        <f>IFERROR(VLOOKUP(A2740,'Competitors Links &amp; Pricings'!A:G,5,0),"")</f>
        <v>999</v>
      </c>
      <c r="X2740" s="101">
        <f>IFERROR(VLOOKUP(A2740,'Competitors Links &amp; Pricings'!A:G,7,0),"")</f>
        <v>4419.01</v>
      </c>
      <c r="Y2740" s="101">
        <f>IFERROR(VLOOKUP(A2740,'Competitors Links &amp; Pricings'!A:L,8,0),"")</f>
        <v>12.5</v>
      </c>
      <c r="Z2740" s="101">
        <f>IFERROR(VLOOKUP(A2740,'Competitors Links &amp; Pricings'!A:L,9,0),"")</f>
        <v>37</v>
      </c>
      <c r="AA2740" s="101">
        <f>IFERROR(VLOOKUP(A2740,'Competitors Links &amp; Pricings'!A:L,10,0),"")</f>
        <v>105.8</v>
      </c>
      <c r="AB2740" s="101">
        <f>IFERROR(VLOOKUP(A2740,'Competitors Links &amp; Pricings'!A:L,11,0),"")</f>
        <v>10.5</v>
      </c>
    </row>
    <row r="2741" spans="1:28" s="83" customFormat="1" ht="12" x14ac:dyDescent="0.25">
      <c r="A2741" s="81" t="s">
        <v>8158</v>
      </c>
      <c r="B2741" s="89">
        <v>2821.73</v>
      </c>
      <c r="C2741" s="89">
        <v>3513.77</v>
      </c>
      <c r="D2741" s="106">
        <f t="shared" si="172"/>
        <v>0.19695085335693571</v>
      </c>
      <c r="E2741" s="90">
        <f t="shared" si="169"/>
        <v>0</v>
      </c>
      <c r="F2741" s="90">
        <f t="shared" si="170"/>
        <v>3045.11</v>
      </c>
      <c r="G2741" s="82" t="s">
        <v>34</v>
      </c>
      <c r="H2741" s="81" t="s">
        <v>8159</v>
      </c>
      <c r="I2741" s="81" t="s">
        <v>8160</v>
      </c>
      <c r="J2741" s="81" t="s">
        <v>251</v>
      </c>
      <c r="K2741" s="81"/>
      <c r="L2741" s="81"/>
      <c r="M2741" s="81"/>
      <c r="N2741" s="81"/>
      <c r="O2741" s="82"/>
      <c r="P2741" s="81"/>
      <c r="Q2741" s="81"/>
      <c r="R2741" s="81"/>
      <c r="S2741" s="81"/>
      <c r="T2741" s="81"/>
      <c r="U2741" s="81">
        <f t="shared" si="171"/>
        <v>0</v>
      </c>
      <c r="V2741" s="81">
        <f>IFERROR(VLOOKUP(A2741,'Competitors Links &amp; Pricings'!A:G,3,0),"")</f>
        <v>3045.11</v>
      </c>
      <c r="W2741" s="81">
        <f>IFERROR(VLOOKUP(A2741,'Competitors Links &amp; Pricings'!A:G,5,0),"")</f>
        <v>3230</v>
      </c>
      <c r="X2741" s="81" t="str">
        <f>IFERROR(VLOOKUP(A2741,'Competitors Links &amp; Pricings'!A:G,7,0),"")</f>
        <v xml:space="preserve"> </v>
      </c>
      <c r="Y2741" s="81">
        <f>IFERROR(VLOOKUP(A2741,'Competitors Links &amp; Pricings'!A:L,8,0),"")</f>
        <v>12.5</v>
      </c>
      <c r="Z2741" s="81">
        <f>IFERROR(VLOOKUP(A2741,'Competitors Links &amp; Pricings'!A:L,9,0),"")</f>
        <v>30.5</v>
      </c>
      <c r="AA2741" s="81">
        <f>IFERROR(VLOOKUP(A2741,'Competitors Links &amp; Pricings'!A:L,10,0),"")</f>
        <v>106</v>
      </c>
      <c r="AB2741" s="81">
        <f>IFERROR(VLOOKUP(A2741,'Competitors Links &amp; Pricings'!A:L,11,0),"")</f>
        <v>10.5</v>
      </c>
    </row>
    <row r="2742" spans="1:28" s="83" customFormat="1" ht="12" x14ac:dyDescent="0.25">
      <c r="A2742" s="81" t="s">
        <v>8161</v>
      </c>
      <c r="B2742" s="89">
        <v>2057.36</v>
      </c>
      <c r="C2742" s="89">
        <v>2712.27</v>
      </c>
      <c r="D2742" s="106">
        <f t="shared" si="172"/>
        <v>0.24146194884727548</v>
      </c>
      <c r="E2742" s="90">
        <f t="shared" si="169"/>
        <v>0</v>
      </c>
      <c r="F2742" s="90">
        <f t="shared" si="170"/>
        <v>2653</v>
      </c>
      <c r="G2742" s="82" t="s">
        <v>34</v>
      </c>
      <c r="H2742" s="81" t="s">
        <v>8162</v>
      </c>
      <c r="I2742" s="81" t="s">
        <v>8163</v>
      </c>
      <c r="J2742" s="81" t="s">
        <v>251</v>
      </c>
      <c r="K2742" s="81"/>
      <c r="L2742" s="81"/>
      <c r="M2742" s="81"/>
      <c r="N2742" s="81"/>
      <c r="O2742" s="82"/>
      <c r="P2742" s="81"/>
      <c r="Q2742" s="81"/>
      <c r="R2742" s="81"/>
      <c r="S2742" s="81"/>
      <c r="T2742" s="81"/>
      <c r="U2742" s="81">
        <f t="shared" si="171"/>
        <v>0</v>
      </c>
      <c r="V2742" s="81">
        <f>IFERROR(VLOOKUP(A2742,'Competitors Links &amp; Pricings'!A:G,3,0),"")</f>
        <v>2759.3</v>
      </c>
      <c r="W2742" s="81">
        <f>IFERROR(VLOOKUP(A2742,'Competitors Links &amp; Pricings'!A:G,5,0),"")</f>
        <v>2653</v>
      </c>
      <c r="X2742" s="81">
        <f>IFERROR(VLOOKUP(A2742,'Competitors Links &amp; Pricings'!A:G,7,0),"")</f>
        <v>3226.32</v>
      </c>
      <c r="Y2742" s="81">
        <f>IFERROR(VLOOKUP(A2742,'Competitors Links &amp; Pricings'!A:L,8,0),"")</f>
        <v>12.5</v>
      </c>
      <c r="Z2742" s="81">
        <f>IFERROR(VLOOKUP(A2742,'Competitors Links &amp; Pricings'!A:L,9,0),"")</f>
        <v>30.5</v>
      </c>
      <c r="AA2742" s="81">
        <f>IFERROR(VLOOKUP(A2742,'Competitors Links &amp; Pricings'!A:L,10,0),"")</f>
        <v>100.3</v>
      </c>
      <c r="AB2742" s="81">
        <f>IFERROR(VLOOKUP(A2742,'Competitors Links &amp; Pricings'!A:L,11,0),"")</f>
        <v>10.5</v>
      </c>
    </row>
    <row r="2743" spans="1:28" s="83" customFormat="1" ht="12" x14ac:dyDescent="0.25">
      <c r="A2743" s="81" t="s">
        <v>8164</v>
      </c>
      <c r="B2743" s="89">
        <v>1064.94</v>
      </c>
      <c r="C2743" s="89">
        <v>1320.53</v>
      </c>
      <c r="D2743" s="106">
        <f t="shared" si="172"/>
        <v>0.19355107418990855</v>
      </c>
      <c r="E2743" s="90">
        <f t="shared" si="169"/>
        <v>0</v>
      </c>
      <c r="F2743" s="90">
        <f t="shared" si="170"/>
        <v>1557.85</v>
      </c>
      <c r="G2743" s="82" t="s">
        <v>60</v>
      </c>
      <c r="H2743" s="81" t="s">
        <v>8165</v>
      </c>
      <c r="I2743" s="81" t="s">
        <v>8166</v>
      </c>
      <c r="J2743" s="81" t="s">
        <v>251</v>
      </c>
      <c r="K2743" s="81"/>
      <c r="L2743" s="81"/>
      <c r="M2743" s="81"/>
      <c r="N2743" s="81"/>
      <c r="O2743" s="82"/>
      <c r="P2743" s="81"/>
      <c r="Q2743" s="81"/>
      <c r="R2743" s="81"/>
      <c r="S2743" s="81"/>
      <c r="T2743" s="81"/>
      <c r="U2743" s="81">
        <f t="shared" si="171"/>
        <v>0</v>
      </c>
      <c r="V2743" s="81">
        <f>IFERROR(VLOOKUP(A2743,'Competitors Links &amp; Pricings'!A:G,3,0),"")</f>
        <v>1557.85</v>
      </c>
      <c r="W2743" s="81">
        <f>IFERROR(VLOOKUP(A2743,'Competitors Links &amp; Pricings'!A:G,5,0),"")</f>
        <v>1557.85</v>
      </c>
      <c r="X2743" s="81">
        <f>IFERROR(VLOOKUP(A2743,'Competitors Links &amp; Pricings'!A:G,7,0),"")</f>
        <v>1894.21</v>
      </c>
      <c r="Y2743" s="81">
        <f>IFERROR(VLOOKUP(A2743,'Competitors Links &amp; Pricings'!A:L,8,0),"")</f>
        <v>12.5</v>
      </c>
      <c r="Z2743" s="81">
        <f>IFERROR(VLOOKUP(A2743,'Competitors Links &amp; Pricings'!A:L,9,0),"")</f>
        <v>37</v>
      </c>
      <c r="AA2743" s="81">
        <f>IFERROR(VLOOKUP(A2743,'Competitors Links &amp; Pricings'!A:L,10,0),"")</f>
        <v>105.8</v>
      </c>
      <c r="AB2743" s="81">
        <f>IFERROR(VLOOKUP(A2743,'Competitors Links &amp; Pricings'!A:L,11,0),"")</f>
        <v>10.5</v>
      </c>
    </row>
    <row r="2744" spans="1:28" s="92" customFormat="1" ht="12" x14ac:dyDescent="0.25">
      <c r="A2744" s="91" t="s">
        <v>8167</v>
      </c>
      <c r="B2744" s="89">
        <v>3220.54</v>
      </c>
      <c r="C2744" s="89">
        <v>3823</v>
      </c>
      <c r="D2744" s="106">
        <f t="shared" si="172"/>
        <v>0.15758828145435522</v>
      </c>
      <c r="E2744" s="90">
        <f t="shared" si="169"/>
        <v>0</v>
      </c>
      <c r="F2744" s="90">
        <f t="shared" si="170"/>
        <v>3833</v>
      </c>
      <c r="G2744" s="100" t="s">
        <v>34</v>
      </c>
      <c r="H2744" s="101" t="s">
        <v>8168</v>
      </c>
      <c r="I2744" s="101" t="s">
        <v>8169</v>
      </c>
      <c r="J2744" s="101" t="s">
        <v>251</v>
      </c>
      <c r="K2744" s="101"/>
      <c r="L2744" s="101"/>
      <c r="M2744" s="101"/>
      <c r="N2744" s="101"/>
      <c r="O2744" s="100"/>
      <c r="P2744" s="101"/>
      <c r="Q2744" s="101"/>
      <c r="R2744" s="101"/>
      <c r="S2744" s="101"/>
      <c r="T2744" s="101"/>
      <c r="U2744" s="81">
        <f t="shared" si="171"/>
        <v>0</v>
      </c>
      <c r="V2744" s="101">
        <f>IFERROR(VLOOKUP(A2744,'Competitors Links &amp; Pricings'!A:G,3,0),"")</f>
        <v>4462.16</v>
      </c>
      <c r="W2744" s="101">
        <f>IFERROR(VLOOKUP(A2744,'Competitors Links &amp; Pricings'!A:G,5,0),"")</f>
        <v>3833</v>
      </c>
      <c r="X2744" s="101">
        <f>IFERROR(VLOOKUP(A2744,'Competitors Links &amp; Pricings'!A:G,7,0),"")</f>
        <v>5681.41</v>
      </c>
      <c r="Y2744" s="101">
        <f>IFERROR(VLOOKUP(A2744,'Competitors Links &amp; Pricings'!A:L,8,0),"")</f>
        <v>12.5</v>
      </c>
      <c r="Z2744" s="101">
        <f>IFERROR(VLOOKUP(A2744,'Competitors Links &amp; Pricings'!A:L,9,0),"")</f>
        <v>37</v>
      </c>
      <c r="AA2744" s="101">
        <f>IFERROR(VLOOKUP(A2744,'Competitors Links &amp; Pricings'!A:L,10,0),"")</f>
        <v>105.8</v>
      </c>
      <c r="AB2744" s="101">
        <f>IFERROR(VLOOKUP(A2744,'Competitors Links &amp; Pricings'!A:L,11,0),"")</f>
        <v>10.5</v>
      </c>
    </row>
    <row r="2745" spans="1:28" s="83" customFormat="1" ht="12" x14ac:dyDescent="0.25">
      <c r="A2745" s="81" t="s">
        <v>8170</v>
      </c>
      <c r="B2745" s="89">
        <v>89.24</v>
      </c>
      <c r="C2745" s="89">
        <v>110.73</v>
      </c>
      <c r="D2745" s="106">
        <f t="shared" si="172"/>
        <v>0.19407567958096278</v>
      </c>
      <c r="E2745" s="90">
        <f t="shared" si="169"/>
        <v>0</v>
      </c>
      <c r="F2745" s="90">
        <f t="shared" si="170"/>
        <v>0</v>
      </c>
      <c r="G2745" s="82" t="s">
        <v>34</v>
      </c>
      <c r="H2745" s="81" t="s">
        <v>8171</v>
      </c>
      <c r="I2745" s="81" t="s">
        <v>8172</v>
      </c>
      <c r="J2745" s="81" t="s">
        <v>251</v>
      </c>
      <c r="K2745" s="81"/>
      <c r="L2745" s="81"/>
      <c r="M2745" s="81"/>
      <c r="N2745" s="81"/>
      <c r="O2745" s="82"/>
      <c r="P2745" s="81"/>
      <c r="Q2745" s="81"/>
      <c r="R2745" s="81"/>
      <c r="S2745" s="81"/>
      <c r="T2745" s="81"/>
      <c r="U2745" s="81">
        <f t="shared" si="171"/>
        <v>0</v>
      </c>
      <c r="V2745" s="81" t="str">
        <f>IFERROR(VLOOKUP(A2745,'Competitors Links &amp; Pricings'!A:G,3,0),"")</f>
        <v xml:space="preserve"> </v>
      </c>
      <c r="W2745" s="81" t="str">
        <f>IFERROR(VLOOKUP(A2745,'Competitors Links &amp; Pricings'!A:G,5,0),"")</f>
        <v xml:space="preserve"> </v>
      </c>
      <c r="X2745" s="81" t="str">
        <f>IFERROR(VLOOKUP(A2745,'Competitors Links &amp; Pricings'!A:G,7,0),"")</f>
        <v xml:space="preserve"> </v>
      </c>
      <c r="Y2745" s="81">
        <f>IFERROR(VLOOKUP(A2745,'Competitors Links &amp; Pricings'!A:L,8,0),"")</f>
        <v>6.61</v>
      </c>
      <c r="Z2745" s="81">
        <f>IFERROR(VLOOKUP(A2745,'Competitors Links &amp; Pricings'!A:L,9,0),"")</f>
        <v>5.0999999999999996</v>
      </c>
      <c r="AA2745" s="81">
        <f>IFERROR(VLOOKUP(A2745,'Competitors Links &amp; Pricings'!A:L,10,0),"")</f>
        <v>2.34</v>
      </c>
      <c r="AB2745" s="81">
        <f>IFERROR(VLOOKUP(A2745,'Competitors Links &amp; Pricings'!A:L,11,0),"")</f>
        <v>2.3199999999999998</v>
      </c>
    </row>
    <row r="2746" spans="1:28" s="83" customFormat="1" ht="12" x14ac:dyDescent="0.25">
      <c r="A2746" s="81" t="s">
        <v>8173</v>
      </c>
      <c r="B2746" s="89">
        <v>83.03</v>
      </c>
      <c r="C2746" s="89">
        <v>110.15</v>
      </c>
      <c r="D2746" s="106">
        <f t="shared" si="172"/>
        <v>0.24620971402632777</v>
      </c>
      <c r="E2746" s="90">
        <f t="shared" si="169"/>
        <v>0</v>
      </c>
      <c r="F2746" s="90">
        <f t="shared" si="170"/>
        <v>84.75</v>
      </c>
      <c r="G2746" s="82" t="s">
        <v>50</v>
      </c>
      <c r="H2746" s="81" t="s">
        <v>8174</v>
      </c>
      <c r="I2746" s="81" t="s">
        <v>8175</v>
      </c>
      <c r="J2746" s="81" t="s">
        <v>251</v>
      </c>
      <c r="K2746" s="81"/>
      <c r="L2746" s="81"/>
      <c r="M2746" s="81"/>
      <c r="N2746" s="81"/>
      <c r="O2746" s="82"/>
      <c r="P2746" s="81"/>
      <c r="Q2746" s="81"/>
      <c r="R2746" s="81"/>
      <c r="S2746" s="81"/>
      <c r="T2746" s="81"/>
      <c r="U2746" s="81">
        <f t="shared" si="171"/>
        <v>0</v>
      </c>
      <c r="V2746" s="81">
        <f>IFERROR(VLOOKUP(A2746,'Competitors Links &amp; Pricings'!A:G,3,0),"")</f>
        <v>122.77</v>
      </c>
      <c r="W2746" s="81">
        <f>IFERROR(VLOOKUP(A2746,'Competitors Links &amp; Pricings'!A:G,5,0),"")</f>
        <v>84.75</v>
      </c>
      <c r="X2746" s="81">
        <f>IFERROR(VLOOKUP(A2746,'Competitors Links &amp; Pricings'!A:G,7,0),"")</f>
        <v>110.95</v>
      </c>
      <c r="Y2746" s="81">
        <f>IFERROR(VLOOKUP(A2746,'Competitors Links &amp; Pricings'!A:L,8,0),"")</f>
        <v>6.61</v>
      </c>
      <c r="Z2746" s="81">
        <f>IFERROR(VLOOKUP(A2746,'Competitors Links &amp; Pricings'!A:L,9,0),"")</f>
        <v>5.0999999999999996</v>
      </c>
      <c r="AA2746" s="81">
        <f>IFERROR(VLOOKUP(A2746,'Competitors Links &amp; Pricings'!A:L,10,0),"")</f>
        <v>2.34</v>
      </c>
      <c r="AB2746" s="81">
        <f>IFERROR(VLOOKUP(A2746,'Competitors Links &amp; Pricings'!A:L,11,0),"")</f>
        <v>2.3199999999999998</v>
      </c>
    </row>
    <row r="2747" spans="1:28" s="83" customFormat="1" ht="12" x14ac:dyDescent="0.25">
      <c r="A2747" s="81" t="s">
        <v>8176</v>
      </c>
      <c r="B2747" s="89">
        <v>79.36</v>
      </c>
      <c r="C2747" s="89">
        <v>114</v>
      </c>
      <c r="D2747" s="106">
        <f t="shared" si="172"/>
        <v>0.303859649122807</v>
      </c>
      <c r="E2747" s="90">
        <f t="shared" si="169"/>
        <v>0</v>
      </c>
      <c r="F2747" s="90">
        <f t="shared" si="170"/>
        <v>114.36</v>
      </c>
      <c r="G2747" s="82" t="s">
        <v>50</v>
      </c>
      <c r="H2747" s="81" t="s">
        <v>8177</v>
      </c>
      <c r="I2747" s="81" t="s">
        <v>8178</v>
      </c>
      <c r="J2747" s="81" t="s">
        <v>251</v>
      </c>
      <c r="K2747" s="81"/>
      <c r="L2747" s="81"/>
      <c r="M2747" s="81"/>
      <c r="N2747" s="81"/>
      <c r="O2747" s="82"/>
      <c r="P2747" s="81"/>
      <c r="Q2747" s="81"/>
      <c r="R2747" s="81"/>
      <c r="S2747" s="81"/>
      <c r="T2747" s="81"/>
      <c r="U2747" s="81">
        <f t="shared" si="171"/>
        <v>0</v>
      </c>
      <c r="V2747" s="81">
        <f>IFERROR(VLOOKUP(A2747,'Competitors Links &amp; Pricings'!A:G,3,0),"")</f>
        <v>114.36</v>
      </c>
      <c r="W2747" s="81" t="str">
        <f>IFERROR(VLOOKUP(A2747,'Competitors Links &amp; Pricings'!A:G,5,0),"")</f>
        <v xml:space="preserve"> </v>
      </c>
      <c r="X2747" s="81" t="str">
        <f>IFERROR(VLOOKUP(A2747,'Competitors Links &amp; Pricings'!A:G,7,0),"")</f>
        <v xml:space="preserve"> </v>
      </c>
      <c r="Y2747" s="81">
        <f>IFERROR(VLOOKUP(A2747,'Competitors Links &amp; Pricings'!A:L,8,0),"")</f>
        <v>7.5</v>
      </c>
      <c r="Z2747" s="81">
        <f>IFERROR(VLOOKUP(A2747,'Competitors Links &amp; Pricings'!A:L,9,0),"")</f>
        <v>5.9</v>
      </c>
      <c r="AA2747" s="81">
        <f>IFERROR(VLOOKUP(A2747,'Competitors Links &amp; Pricings'!A:L,10,0),"")</f>
        <v>3.4</v>
      </c>
      <c r="AB2747" s="81">
        <f>IFERROR(VLOOKUP(A2747,'Competitors Links &amp; Pricings'!A:L,11,0),"")</f>
        <v>2.2999999999999998</v>
      </c>
    </row>
    <row r="2748" spans="1:28" s="83" customFormat="1" ht="12" x14ac:dyDescent="0.25">
      <c r="A2748" s="81" t="s">
        <v>8179</v>
      </c>
      <c r="B2748" s="89">
        <v>88.99</v>
      </c>
      <c r="C2748" s="89">
        <v>110</v>
      </c>
      <c r="D2748" s="106">
        <f t="shared" si="172"/>
        <v>0.19100000000000006</v>
      </c>
      <c r="E2748" s="90">
        <f t="shared" si="169"/>
        <v>0</v>
      </c>
      <c r="F2748" s="90">
        <f t="shared" si="170"/>
        <v>108</v>
      </c>
      <c r="G2748" s="82" t="s">
        <v>34</v>
      </c>
      <c r="H2748" s="81" t="s">
        <v>8180</v>
      </c>
      <c r="I2748" s="81" t="s">
        <v>8181</v>
      </c>
      <c r="J2748" s="81" t="s">
        <v>251</v>
      </c>
      <c r="K2748" s="81"/>
      <c r="L2748" s="81"/>
      <c r="M2748" s="81"/>
      <c r="N2748" s="81"/>
      <c r="O2748" s="82"/>
      <c r="P2748" s="81"/>
      <c r="Q2748" s="81"/>
      <c r="R2748" s="81"/>
      <c r="S2748" s="81"/>
      <c r="T2748" s="81"/>
      <c r="U2748" s="81">
        <f t="shared" si="171"/>
        <v>0</v>
      </c>
      <c r="V2748" s="81">
        <f>IFERROR(VLOOKUP(A2748,'Competitors Links &amp; Pricings'!A:G,3,0),"")</f>
        <v>130.09</v>
      </c>
      <c r="W2748" s="81">
        <f>IFERROR(VLOOKUP(A2748,'Competitors Links &amp; Pricings'!A:G,5,0),"")</f>
        <v>135.72999999999999</v>
      </c>
      <c r="X2748" s="81">
        <f>IFERROR(VLOOKUP(A2748,'Competitors Links &amp; Pricings'!A:G,7,0),"")</f>
        <v>108</v>
      </c>
      <c r="Y2748" s="81">
        <f>IFERROR(VLOOKUP(A2748,'Competitors Links &amp; Pricings'!A:L,8,0),"")</f>
        <v>5.08</v>
      </c>
      <c r="Z2748" s="81">
        <f>IFERROR(VLOOKUP(A2748,'Competitors Links &amp; Pricings'!A:L,9,0),"")</f>
        <v>6.1</v>
      </c>
      <c r="AA2748" s="81">
        <f>IFERROR(VLOOKUP(A2748,'Competitors Links &amp; Pricings'!A:L,10,0),"")</f>
        <v>1.5</v>
      </c>
      <c r="AB2748" s="81">
        <f>IFERROR(VLOOKUP(A2748,'Competitors Links &amp; Pricings'!A:L,11,0),"")</f>
        <v>1.18</v>
      </c>
    </row>
    <row r="2749" spans="1:28" s="83" customFormat="1" ht="12" x14ac:dyDescent="0.25">
      <c r="A2749" s="81" t="s">
        <v>8182</v>
      </c>
      <c r="B2749" s="89">
        <v>85.81</v>
      </c>
      <c r="C2749" s="89">
        <v>104.69</v>
      </c>
      <c r="D2749" s="106">
        <f t="shared" si="172"/>
        <v>0.18034196198299737</v>
      </c>
      <c r="E2749" s="90">
        <f t="shared" si="169"/>
        <v>0</v>
      </c>
      <c r="F2749" s="90">
        <f t="shared" si="170"/>
        <v>87.5</v>
      </c>
      <c r="G2749" s="82" t="s">
        <v>34</v>
      </c>
      <c r="H2749" s="81" t="s">
        <v>8183</v>
      </c>
      <c r="I2749" s="81" t="s">
        <v>8184</v>
      </c>
      <c r="J2749" s="81" t="s">
        <v>251</v>
      </c>
      <c r="K2749" s="81"/>
      <c r="L2749" s="81"/>
      <c r="M2749" s="81"/>
      <c r="N2749" s="81"/>
      <c r="O2749" s="82"/>
      <c r="P2749" s="81"/>
      <c r="Q2749" s="81"/>
      <c r="R2749" s="81"/>
      <c r="S2749" s="81"/>
      <c r="T2749" s="81"/>
      <c r="U2749" s="81">
        <f t="shared" si="171"/>
        <v>0</v>
      </c>
      <c r="V2749" s="81">
        <f>IFERROR(VLOOKUP(A2749,'Competitors Links &amp; Pricings'!A:G,3,0),"")</f>
        <v>105.91</v>
      </c>
      <c r="W2749" s="81">
        <f>IFERROR(VLOOKUP(A2749,'Competitors Links &amp; Pricings'!A:G,5,0),"")</f>
        <v>87.5</v>
      </c>
      <c r="X2749" s="81">
        <f>IFERROR(VLOOKUP(A2749,'Competitors Links &amp; Pricings'!A:G,7,0),"")</f>
        <v>102</v>
      </c>
      <c r="Y2749" s="81">
        <f>IFERROR(VLOOKUP(A2749,'Competitors Links &amp; Pricings'!A:L,8,0),"")</f>
        <v>5.08</v>
      </c>
      <c r="Z2749" s="81">
        <f>IFERROR(VLOOKUP(A2749,'Competitors Links &amp; Pricings'!A:L,9,0),"")</f>
        <v>1.18</v>
      </c>
      <c r="AA2749" s="81">
        <f>IFERROR(VLOOKUP(A2749,'Competitors Links &amp; Pricings'!A:L,10,0),"")</f>
        <v>1.44</v>
      </c>
      <c r="AB2749" s="81">
        <f>IFERROR(VLOOKUP(A2749,'Competitors Links &amp; Pricings'!A:L,11,0),"")</f>
        <v>6.1</v>
      </c>
    </row>
    <row r="2750" spans="1:28" s="83" customFormat="1" ht="12" x14ac:dyDescent="0.25">
      <c r="A2750" s="81" t="s">
        <v>8185</v>
      </c>
      <c r="B2750" s="89">
        <v>617.22</v>
      </c>
      <c r="C2750" s="89">
        <v>724.85</v>
      </c>
      <c r="D2750" s="106">
        <f t="shared" si="172"/>
        <v>0.14848589363316547</v>
      </c>
      <c r="E2750" s="90">
        <f t="shared" si="169"/>
        <v>0</v>
      </c>
      <c r="F2750" s="90">
        <f t="shared" si="170"/>
        <v>763</v>
      </c>
      <c r="G2750" s="82" t="s">
        <v>34</v>
      </c>
      <c r="H2750" s="81" t="s">
        <v>8186</v>
      </c>
      <c r="I2750" s="81" t="s">
        <v>8187</v>
      </c>
      <c r="J2750" s="81" t="s">
        <v>251</v>
      </c>
      <c r="K2750" s="81"/>
      <c r="L2750" s="81"/>
      <c r="M2750" s="81"/>
      <c r="N2750" s="81"/>
      <c r="O2750" s="82"/>
      <c r="P2750" s="81"/>
      <c r="Q2750" s="81"/>
      <c r="R2750" s="81"/>
      <c r="S2750" s="81"/>
      <c r="T2750" s="81"/>
      <c r="U2750" s="81">
        <f t="shared" si="171"/>
        <v>0</v>
      </c>
      <c r="V2750" s="81">
        <f>IFERROR(VLOOKUP(A2750,'Competitors Links &amp; Pricings'!A:G,3,0),"")</f>
        <v>763</v>
      </c>
      <c r="W2750" s="81">
        <f>IFERROR(VLOOKUP(A2750,'Competitors Links &amp; Pricings'!A:G,5,0),"")</f>
        <v>952.48</v>
      </c>
      <c r="X2750" s="81">
        <f>IFERROR(VLOOKUP(A2750,'Competitors Links &amp; Pricings'!A:G,7,0),"")</f>
        <v>881.22</v>
      </c>
      <c r="Y2750" s="81">
        <f>IFERROR(VLOOKUP(A2750,'Competitors Links &amp; Pricings'!A:L,8,0),"")</f>
        <v>16.34</v>
      </c>
      <c r="Z2750" s="81">
        <f>IFERROR(VLOOKUP(A2750,'Competitors Links &amp; Pricings'!A:L,9,0),"")</f>
        <v>12.4</v>
      </c>
      <c r="AA2750" s="81">
        <f>IFERROR(VLOOKUP(A2750,'Competitors Links &amp; Pricings'!A:L,10,0),"")</f>
        <v>24.37</v>
      </c>
      <c r="AB2750" s="81">
        <f>IFERROR(VLOOKUP(A2750,'Competitors Links &amp; Pricings'!A:L,11,0),"")</f>
        <v>15.75</v>
      </c>
    </row>
    <row r="2751" spans="1:28" s="83" customFormat="1" ht="12" x14ac:dyDescent="0.25">
      <c r="A2751" s="81" t="s">
        <v>8188</v>
      </c>
      <c r="B2751" s="89">
        <v>2481.3000000000002</v>
      </c>
      <c r="C2751" s="89">
        <v>2963.23</v>
      </c>
      <c r="D2751" s="106">
        <f t="shared" si="172"/>
        <v>0.16263671736584734</v>
      </c>
      <c r="E2751" s="90">
        <f t="shared" si="169"/>
        <v>0</v>
      </c>
      <c r="F2751" s="90">
        <f t="shared" si="170"/>
        <v>3023.7</v>
      </c>
      <c r="G2751" s="82" t="s">
        <v>34</v>
      </c>
      <c r="H2751" s="81" t="s">
        <v>8189</v>
      </c>
      <c r="I2751" s="81" t="s">
        <v>8190</v>
      </c>
      <c r="J2751" s="81" t="s">
        <v>251</v>
      </c>
      <c r="K2751" s="81"/>
      <c r="L2751" s="81"/>
      <c r="M2751" s="81"/>
      <c r="N2751" s="81"/>
      <c r="O2751" s="82"/>
      <c r="P2751" s="81"/>
      <c r="Q2751" s="81"/>
      <c r="R2751" s="81"/>
      <c r="S2751" s="81"/>
      <c r="T2751" s="81"/>
      <c r="U2751" s="81">
        <f t="shared" si="171"/>
        <v>0</v>
      </c>
      <c r="V2751" s="81">
        <f>IFERROR(VLOOKUP(A2751,'Competitors Links &amp; Pricings'!A:G,3,0),"")</f>
        <v>3023.7</v>
      </c>
      <c r="W2751" s="81">
        <f>IFERROR(VLOOKUP(A2751,'Competitors Links &amp; Pricings'!A:G,5,0),"")</f>
        <v>3276.32</v>
      </c>
      <c r="X2751" s="81">
        <f>IFERROR(VLOOKUP(A2751,'Competitors Links &amp; Pricings'!A:G,7,0),"")</f>
        <v>3276.32</v>
      </c>
      <c r="Y2751" s="81">
        <f>IFERROR(VLOOKUP(A2751,'Competitors Links &amp; Pricings'!A:L,8,0),"")</f>
        <v>16</v>
      </c>
      <c r="Z2751" s="81">
        <f>IFERROR(VLOOKUP(A2751,'Competitors Links &amp; Pricings'!A:L,9,0),"")</f>
        <v>16</v>
      </c>
      <c r="AA2751" s="81">
        <f>IFERROR(VLOOKUP(A2751,'Competitors Links &amp; Pricings'!A:L,10,0),"")</f>
        <v>46</v>
      </c>
      <c r="AB2751" s="81">
        <f>IFERROR(VLOOKUP(A2751,'Competitors Links &amp; Pricings'!A:L,11,0),"")</f>
        <v>40</v>
      </c>
    </row>
    <row r="2752" spans="1:28" s="92" customFormat="1" ht="12" x14ac:dyDescent="0.25">
      <c r="A2752" s="91" t="s">
        <v>8191</v>
      </c>
      <c r="B2752" s="89">
        <v>2302.44</v>
      </c>
      <c r="C2752" s="89">
        <v>3023.69</v>
      </c>
      <c r="D2752" s="106">
        <f t="shared" si="172"/>
        <v>0.2385330506764913</v>
      </c>
      <c r="E2752" s="90">
        <f t="shared" si="169"/>
        <v>0</v>
      </c>
      <c r="F2752" s="90">
        <f t="shared" si="170"/>
        <v>2847.2</v>
      </c>
      <c r="G2752" s="100" t="s">
        <v>34</v>
      </c>
      <c r="H2752" s="101" t="s">
        <v>8192</v>
      </c>
      <c r="I2752" s="101" t="s">
        <v>8193</v>
      </c>
      <c r="J2752" s="101" t="s">
        <v>251</v>
      </c>
      <c r="K2752" s="101"/>
      <c r="L2752" s="101"/>
      <c r="M2752" s="101"/>
      <c r="N2752" s="101"/>
      <c r="O2752" s="100"/>
      <c r="P2752" s="101"/>
      <c r="Q2752" s="101"/>
      <c r="R2752" s="101"/>
      <c r="S2752" s="101"/>
      <c r="T2752" s="101"/>
      <c r="U2752" s="81">
        <f t="shared" si="171"/>
        <v>0</v>
      </c>
      <c r="V2752" s="101">
        <f>IFERROR(VLOOKUP(A2752,'Competitors Links &amp; Pricings'!A:G,3,0),"")</f>
        <v>3047.03</v>
      </c>
      <c r="W2752" s="101">
        <f>IFERROR(VLOOKUP(A2752,'Competitors Links &amp; Pricings'!A:G,5,0),"")</f>
        <v>2847.2</v>
      </c>
      <c r="X2752" s="101">
        <f>IFERROR(VLOOKUP(A2752,'Competitors Links &amp; Pricings'!A:G,7,0),"")</f>
        <v>3110</v>
      </c>
      <c r="Y2752" s="101">
        <f>IFERROR(VLOOKUP(A2752,'Competitors Links &amp; Pricings'!A:L,8,0),"")</f>
        <v>16</v>
      </c>
      <c r="Z2752" s="101">
        <f>IFERROR(VLOOKUP(A2752,'Competitors Links &amp; Pricings'!A:L,9,0),"")</f>
        <v>16</v>
      </c>
      <c r="AA2752" s="101">
        <f>IFERROR(VLOOKUP(A2752,'Competitors Links &amp; Pricings'!A:L,10,0),"")</f>
        <v>46</v>
      </c>
      <c r="AB2752" s="101">
        <f>IFERROR(VLOOKUP(A2752,'Competitors Links &amp; Pricings'!A:L,11,0),"")</f>
        <v>40</v>
      </c>
    </row>
    <row r="2753" spans="1:28" s="83" customFormat="1" ht="12" x14ac:dyDescent="0.25">
      <c r="A2753" s="81" t="s">
        <v>8194</v>
      </c>
      <c r="B2753" s="89">
        <v>1704.75</v>
      </c>
      <c r="C2753" s="89">
        <v>2079</v>
      </c>
      <c r="D2753" s="106">
        <f t="shared" si="172"/>
        <v>0.18001443001443002</v>
      </c>
      <c r="E2753" s="90">
        <f t="shared" si="169"/>
        <v>0</v>
      </c>
      <c r="F2753" s="90">
        <f t="shared" si="170"/>
        <v>1882</v>
      </c>
      <c r="G2753" s="82" t="s">
        <v>34</v>
      </c>
      <c r="H2753" s="81" t="s">
        <v>8195</v>
      </c>
      <c r="I2753" s="81" t="s">
        <v>8196</v>
      </c>
      <c r="J2753" s="81" t="s">
        <v>251</v>
      </c>
      <c r="K2753" s="81"/>
      <c r="L2753" s="81"/>
      <c r="M2753" s="81"/>
      <c r="N2753" s="81"/>
      <c r="O2753" s="82"/>
      <c r="P2753" s="81"/>
      <c r="Q2753" s="81"/>
      <c r="R2753" s="81"/>
      <c r="S2753" s="81"/>
      <c r="T2753" s="81"/>
      <c r="U2753" s="81">
        <f t="shared" si="171"/>
        <v>0</v>
      </c>
      <c r="V2753" s="81">
        <f>IFERROR(VLOOKUP(A2753,'Competitors Links &amp; Pricings'!A:G,3,0),"")</f>
        <v>1882</v>
      </c>
      <c r="W2753" s="81">
        <f>IFERROR(VLOOKUP(A2753,'Competitors Links &amp; Pricings'!A:G,5,0),"")</f>
        <v>1975</v>
      </c>
      <c r="X2753" s="81">
        <f>IFERROR(VLOOKUP(A2753,'Competitors Links &amp; Pricings'!A:G,7,0),"")</f>
        <v>2110</v>
      </c>
      <c r="Y2753" s="81">
        <f>IFERROR(VLOOKUP(A2753,'Competitors Links &amp; Pricings'!A:L,8,0),"")</f>
        <v>14.6</v>
      </c>
      <c r="Z2753" s="81">
        <f>IFERROR(VLOOKUP(A2753,'Competitors Links &amp; Pricings'!A:L,9,0),"")</f>
        <v>17.7</v>
      </c>
      <c r="AA2753" s="81">
        <f>IFERROR(VLOOKUP(A2753,'Competitors Links &amp; Pricings'!A:L,10,0),"")</f>
        <v>125</v>
      </c>
      <c r="AB2753" s="81">
        <f>IFERROR(VLOOKUP(A2753,'Competitors Links &amp; Pricings'!A:L,11,0),"")</f>
        <v>6.8</v>
      </c>
    </row>
    <row r="2754" spans="1:28" s="83" customFormat="1" ht="12" x14ac:dyDescent="0.25">
      <c r="A2754" s="81" t="s">
        <v>8197</v>
      </c>
      <c r="B2754" s="89">
        <v>1398.76</v>
      </c>
      <c r="C2754" s="89">
        <v>1672.97</v>
      </c>
      <c r="D2754" s="106">
        <f t="shared" si="172"/>
        <v>0.16390610710293671</v>
      </c>
      <c r="E2754" s="90">
        <f t="shared" ref="E2754:E2817" si="173">MIN(K2754:T2754)</f>
        <v>0</v>
      </c>
      <c r="F2754" s="90">
        <f t="shared" ref="F2754:F2817" si="174">MIN(V2754:X2754)</f>
        <v>1818.45</v>
      </c>
      <c r="G2754" s="82" t="s">
        <v>34</v>
      </c>
      <c r="H2754" s="81" t="s">
        <v>8198</v>
      </c>
      <c r="I2754" s="81" t="s">
        <v>8199</v>
      </c>
      <c r="J2754" s="81" t="s">
        <v>1523</v>
      </c>
      <c r="K2754" s="81"/>
      <c r="L2754" s="81"/>
      <c r="M2754" s="81"/>
      <c r="N2754" s="81"/>
      <c r="O2754" s="82"/>
      <c r="P2754" s="81"/>
      <c r="Q2754" s="81"/>
      <c r="R2754" s="81"/>
      <c r="S2754" s="81"/>
      <c r="T2754" s="81"/>
      <c r="U2754" s="81">
        <f t="shared" si="171"/>
        <v>0</v>
      </c>
      <c r="V2754" s="81">
        <f>IFERROR(VLOOKUP(A2754,'Competitors Links &amp; Pricings'!A:G,3,0),"")</f>
        <v>1837.13</v>
      </c>
      <c r="W2754" s="81">
        <f>IFERROR(VLOOKUP(A2754,'Competitors Links &amp; Pricings'!A:G,5,0),"")</f>
        <v>1818.45</v>
      </c>
      <c r="X2754" s="81" t="str">
        <f>IFERROR(VLOOKUP(A2754,'Competitors Links &amp; Pricings'!A:G,7,0),"")</f>
        <v xml:space="preserve"> </v>
      </c>
      <c r="Y2754" s="81">
        <f>IFERROR(VLOOKUP(A2754,'Competitors Links &amp; Pricings'!A:L,8,0),"")</f>
        <v>28.5</v>
      </c>
      <c r="Z2754" s="81">
        <f>IFERROR(VLOOKUP(A2754,'Competitors Links &amp; Pricings'!A:L,9,0),"")</f>
        <v>21.1</v>
      </c>
      <c r="AA2754" s="81">
        <f>IFERROR(VLOOKUP(A2754,'Competitors Links &amp; Pricings'!A:L,10,0),"")</f>
        <v>66</v>
      </c>
      <c r="AB2754" s="81">
        <f>IFERROR(VLOOKUP(A2754,'Competitors Links &amp; Pricings'!A:L,11,0),"")</f>
        <v>7.8</v>
      </c>
    </row>
    <row r="2755" spans="1:28" s="83" customFormat="1" ht="12" x14ac:dyDescent="0.25">
      <c r="A2755" s="81" t="s">
        <v>8200</v>
      </c>
      <c r="B2755" s="89">
        <v>1325.6</v>
      </c>
      <c r="C2755" s="89">
        <v>1582.17</v>
      </c>
      <c r="D2755" s="106">
        <f t="shared" si="172"/>
        <v>0.16216335791981909</v>
      </c>
      <c r="E2755" s="90">
        <f t="shared" si="173"/>
        <v>0</v>
      </c>
      <c r="F2755" s="90">
        <f t="shared" si="174"/>
        <v>1444.88</v>
      </c>
      <c r="G2755" s="82" t="s">
        <v>34</v>
      </c>
      <c r="H2755" s="81" t="s">
        <v>8201</v>
      </c>
      <c r="I2755" s="81" t="s">
        <v>8202</v>
      </c>
      <c r="J2755" s="81" t="s">
        <v>1523</v>
      </c>
      <c r="K2755" s="81"/>
      <c r="L2755" s="81"/>
      <c r="M2755" s="81"/>
      <c r="N2755" s="81"/>
      <c r="O2755" s="82"/>
      <c r="P2755" s="81"/>
      <c r="Q2755" s="81"/>
      <c r="R2755" s="81"/>
      <c r="S2755" s="81"/>
      <c r="T2755" s="81"/>
      <c r="U2755" s="81">
        <f t="shared" ref="U2755:U2818" si="175">COUNTIF(K2755:T2755,"&gt;0")</f>
        <v>0</v>
      </c>
      <c r="V2755" s="81">
        <f>IFERROR(VLOOKUP(A2755,'Competitors Links &amp; Pricings'!A:G,3,0),"")</f>
        <v>1623.9</v>
      </c>
      <c r="W2755" s="81">
        <f>IFERROR(VLOOKUP(A2755,'Competitors Links &amp; Pricings'!A:G,5,0),"")</f>
        <v>1640.67</v>
      </c>
      <c r="X2755" s="81">
        <f>IFERROR(VLOOKUP(A2755,'Competitors Links &amp; Pricings'!A:G,7,0),"")</f>
        <v>1444.88</v>
      </c>
      <c r="Y2755" s="81">
        <f>IFERROR(VLOOKUP(A2755,'Competitors Links &amp; Pricings'!A:L,8,0),"")</f>
        <v>28.5</v>
      </c>
      <c r="Z2755" s="81">
        <f>IFERROR(VLOOKUP(A2755,'Competitors Links &amp; Pricings'!A:L,9,0),"")</f>
        <v>21.1</v>
      </c>
      <c r="AA2755" s="81">
        <f>IFERROR(VLOOKUP(A2755,'Competitors Links &amp; Pricings'!A:L,10,0),"")</f>
        <v>66</v>
      </c>
      <c r="AB2755" s="81">
        <f>IFERROR(VLOOKUP(A2755,'Competitors Links &amp; Pricings'!A:L,11,0),"")</f>
        <v>7.8</v>
      </c>
    </row>
    <row r="2756" spans="1:28" s="83" customFormat="1" ht="12" x14ac:dyDescent="0.25">
      <c r="A2756" s="81" t="s">
        <v>8203</v>
      </c>
      <c r="B2756" s="89">
        <v>23.42</v>
      </c>
      <c r="C2756" s="89">
        <v>32.61</v>
      </c>
      <c r="D2756" s="106">
        <f t="shared" si="172"/>
        <v>0.28181539405090456</v>
      </c>
      <c r="E2756" s="90">
        <f t="shared" si="173"/>
        <v>0</v>
      </c>
      <c r="F2756" s="90">
        <f t="shared" si="174"/>
        <v>35.450000000000003</v>
      </c>
      <c r="G2756" s="82" t="s">
        <v>34</v>
      </c>
      <c r="H2756" s="81" t="s">
        <v>8204</v>
      </c>
      <c r="I2756" s="81" t="s">
        <v>8205</v>
      </c>
      <c r="J2756" s="81" t="s">
        <v>125</v>
      </c>
      <c r="K2756" s="81"/>
      <c r="L2756" s="81"/>
      <c r="M2756" s="81"/>
      <c r="N2756" s="81"/>
      <c r="O2756" s="82"/>
      <c r="P2756" s="81"/>
      <c r="Q2756" s="81"/>
      <c r="R2756" s="81"/>
      <c r="S2756" s="81"/>
      <c r="T2756" s="81"/>
      <c r="U2756" s="81">
        <f t="shared" si="175"/>
        <v>0</v>
      </c>
      <c r="V2756" s="81">
        <f>IFERROR(VLOOKUP(A2756,'Competitors Links &amp; Pricings'!A:G,3,0),"")</f>
        <v>36.35</v>
      </c>
      <c r="W2756" s="81">
        <f>IFERROR(VLOOKUP(A2756,'Competitors Links &amp; Pricings'!A:G,5,0),"")</f>
        <v>35.450000000000003</v>
      </c>
      <c r="X2756" s="81">
        <f>IFERROR(VLOOKUP(A2756,'Competitors Links &amp; Pricings'!A:G,7,0),"")</f>
        <v>37.35</v>
      </c>
      <c r="Y2756" s="81">
        <f>IFERROR(VLOOKUP(A2756,'Competitors Links &amp; Pricings'!A:L,8,0),"")</f>
        <v>1.2</v>
      </c>
      <c r="Z2756" s="81">
        <f>IFERROR(VLOOKUP(A2756,'Competitors Links &amp; Pricings'!A:L,9,0),"")</f>
        <v>5</v>
      </c>
      <c r="AA2756" s="81">
        <f>IFERROR(VLOOKUP(A2756,'Competitors Links &amp; Pricings'!A:L,10,0),"")</f>
        <v>0.84</v>
      </c>
      <c r="AB2756" s="81">
        <f>IFERROR(VLOOKUP(A2756,'Competitors Links &amp; Pricings'!A:L,11,0),"")</f>
        <v>0.6</v>
      </c>
    </row>
    <row r="2757" spans="1:28" s="83" customFormat="1" ht="12" x14ac:dyDescent="0.25">
      <c r="A2757" s="81" t="s">
        <v>8206</v>
      </c>
      <c r="B2757" s="89">
        <v>6.61</v>
      </c>
      <c r="C2757" s="89">
        <v>7.81</v>
      </c>
      <c r="D2757" s="106">
        <f t="shared" si="172"/>
        <v>0.15364916773367468</v>
      </c>
      <c r="E2757" s="90">
        <f t="shared" si="173"/>
        <v>0</v>
      </c>
      <c r="F2757" s="90">
        <f t="shared" si="174"/>
        <v>8.49</v>
      </c>
      <c r="G2757" s="82" t="s">
        <v>34</v>
      </c>
      <c r="H2757" s="81">
        <v>2310360214</v>
      </c>
      <c r="I2757" s="81" t="s">
        <v>8207</v>
      </c>
      <c r="J2757" s="81" t="s">
        <v>125</v>
      </c>
      <c r="K2757" s="81"/>
      <c r="L2757" s="81"/>
      <c r="M2757" s="81"/>
      <c r="N2757" s="81"/>
      <c r="O2757" s="82"/>
      <c r="P2757" s="81"/>
      <c r="Q2757" s="81"/>
      <c r="R2757" s="81"/>
      <c r="S2757" s="81"/>
      <c r="T2757" s="81"/>
      <c r="U2757" s="81">
        <f t="shared" si="175"/>
        <v>0</v>
      </c>
      <c r="V2757" s="81">
        <f>IFERROR(VLOOKUP(A2757,'Competitors Links &amp; Pricings'!A:G,3,0),"")</f>
        <v>8.49</v>
      </c>
      <c r="W2757" s="81">
        <f>IFERROR(VLOOKUP(A2757,'Competitors Links &amp; Pricings'!A:G,5,0),"")</f>
        <v>9.7200000000000006</v>
      </c>
      <c r="X2757" s="81">
        <f>IFERROR(VLOOKUP(A2757,'Competitors Links &amp; Pricings'!A:G,7,0),"")</f>
        <v>10.26</v>
      </c>
      <c r="Y2757" s="81">
        <f>IFERROR(VLOOKUP(A2757,'Competitors Links &amp; Pricings'!A:L,8,0),"")</f>
        <v>0.5</v>
      </c>
      <c r="Z2757" s="81">
        <f>IFERROR(VLOOKUP(A2757,'Competitors Links &amp; Pricings'!A:L,9,0),"")</f>
        <v>78.739999999999995</v>
      </c>
      <c r="AA2757" s="81">
        <f>IFERROR(VLOOKUP(A2757,'Competitors Links &amp; Pricings'!A:L,10,0),"")</f>
        <v>0.25</v>
      </c>
      <c r="AB2757" s="81">
        <f>IFERROR(VLOOKUP(A2757,'Competitors Links &amp; Pricings'!A:L,11,0),"")</f>
        <v>1</v>
      </c>
    </row>
    <row r="2758" spans="1:28" s="83" customFormat="1" ht="12" x14ac:dyDescent="0.25">
      <c r="A2758" s="81" t="s">
        <v>8208</v>
      </c>
      <c r="B2758" s="89">
        <v>2.2000000000000002</v>
      </c>
      <c r="C2758" s="89">
        <v>2.9</v>
      </c>
      <c r="D2758" s="106">
        <f t="shared" si="172"/>
        <v>0.24137931034482751</v>
      </c>
      <c r="E2758" s="90">
        <f t="shared" si="173"/>
        <v>0</v>
      </c>
      <c r="F2758" s="90">
        <f t="shared" si="174"/>
        <v>0</v>
      </c>
      <c r="G2758" s="82" t="s">
        <v>34</v>
      </c>
      <c r="H2758" s="81" t="s">
        <v>8209</v>
      </c>
      <c r="I2758" s="81" t="s">
        <v>8210</v>
      </c>
      <c r="J2758" s="81" t="s">
        <v>125</v>
      </c>
      <c r="K2758" s="81"/>
      <c r="L2758" s="81"/>
      <c r="M2758" s="81"/>
      <c r="N2758" s="81"/>
      <c r="O2758" s="82"/>
      <c r="P2758" s="81"/>
      <c r="Q2758" s="81"/>
      <c r="R2758" s="81"/>
      <c r="S2758" s="81"/>
      <c r="T2758" s="81"/>
      <c r="U2758" s="81">
        <f t="shared" si="175"/>
        <v>0</v>
      </c>
      <c r="V2758" s="81" t="str">
        <f>IFERROR(VLOOKUP(A2758,'Competitors Links &amp; Pricings'!A:G,3,0),"")</f>
        <v xml:space="preserve"> </v>
      </c>
      <c r="W2758" s="81" t="str">
        <f>IFERROR(VLOOKUP(A2758,'Competitors Links &amp; Pricings'!A:G,5,0),"")</f>
        <v xml:space="preserve"> </v>
      </c>
      <c r="X2758" s="81" t="str">
        <f>IFERROR(VLOOKUP(A2758,'Competitors Links &amp; Pricings'!A:G,7,0),"")</f>
        <v xml:space="preserve"> </v>
      </c>
      <c r="Y2758" s="81">
        <f>IFERROR(VLOOKUP(A2758,'Competitors Links &amp; Pricings'!A:L,8,0),"")</f>
        <v>0.5</v>
      </c>
      <c r="Z2758" s="81">
        <f>IFERROR(VLOOKUP(A2758,'Competitors Links &amp; Pricings'!A:L,9,0),"")</f>
        <v>0.75</v>
      </c>
      <c r="AA2758" s="81">
        <f>IFERROR(VLOOKUP(A2758,'Competitors Links &amp; Pricings'!A:L,10,0),"")</f>
        <v>0.01</v>
      </c>
      <c r="AB2758" s="81">
        <f>IFERROR(VLOOKUP(A2758,'Competitors Links &amp; Pricings'!A:L,11,0),"")</f>
        <v>1</v>
      </c>
    </row>
    <row r="2759" spans="1:28" s="83" customFormat="1" ht="12" x14ac:dyDescent="0.25">
      <c r="A2759" s="81" t="s">
        <v>8211</v>
      </c>
      <c r="B2759" s="89">
        <v>3.26</v>
      </c>
      <c r="C2759" s="89">
        <v>4</v>
      </c>
      <c r="D2759" s="106">
        <f t="shared" si="172"/>
        <v>0.18500000000000005</v>
      </c>
      <c r="E2759" s="90">
        <f t="shared" si="173"/>
        <v>0</v>
      </c>
      <c r="F2759" s="90">
        <f t="shared" si="174"/>
        <v>3.66</v>
      </c>
      <c r="G2759" s="82" t="s">
        <v>34</v>
      </c>
      <c r="H2759" s="81">
        <v>2352000001</v>
      </c>
      <c r="I2759" s="81" t="s">
        <v>8212</v>
      </c>
      <c r="J2759" s="81" t="s">
        <v>125</v>
      </c>
      <c r="K2759" s="81"/>
      <c r="L2759" s="81"/>
      <c r="M2759" s="81"/>
      <c r="N2759" s="81"/>
      <c r="O2759" s="82"/>
      <c r="P2759" s="81"/>
      <c r="Q2759" s="81"/>
      <c r="R2759" s="81"/>
      <c r="S2759" s="81"/>
      <c r="T2759" s="81"/>
      <c r="U2759" s="81">
        <f t="shared" si="175"/>
        <v>0</v>
      </c>
      <c r="V2759" s="81">
        <f>IFERROR(VLOOKUP(A2759,'Competitors Links &amp; Pricings'!A:G,3,0),"")</f>
        <v>3.66</v>
      </c>
      <c r="W2759" s="81">
        <f>IFERROR(VLOOKUP(A2759,'Competitors Links &amp; Pricings'!A:G,5,0),"")</f>
        <v>5.13</v>
      </c>
      <c r="X2759" s="81">
        <f>IFERROR(VLOOKUP(A2759,'Competitors Links &amp; Pricings'!A:G,7,0),"")</f>
        <v>4.8600000000000003</v>
      </c>
      <c r="Y2759" s="81">
        <f>IFERROR(VLOOKUP(A2759,'Competitors Links &amp; Pricings'!A:L,8,0),"")</f>
        <v>1</v>
      </c>
      <c r="Z2759" s="81">
        <f>IFERROR(VLOOKUP(A2759,'Competitors Links &amp; Pricings'!A:L,9,0),"")</f>
        <v>1</v>
      </c>
      <c r="AA2759" s="81">
        <f>IFERROR(VLOOKUP(A2759,'Competitors Links &amp; Pricings'!A:L,10,0),"")</f>
        <v>0.06</v>
      </c>
      <c r="AB2759" s="81">
        <f>IFERROR(VLOOKUP(A2759,'Competitors Links &amp; Pricings'!A:L,11,0),"")</f>
        <v>1</v>
      </c>
    </row>
    <row r="2760" spans="1:28" s="83" customFormat="1" ht="12" x14ac:dyDescent="0.25">
      <c r="A2760" s="81" t="s">
        <v>8213</v>
      </c>
      <c r="B2760" s="89">
        <v>3.26</v>
      </c>
      <c r="C2760" s="89">
        <v>4.7</v>
      </c>
      <c r="D2760" s="106">
        <f t="shared" si="172"/>
        <v>0.30638297872340431</v>
      </c>
      <c r="E2760" s="90">
        <f t="shared" si="173"/>
        <v>0</v>
      </c>
      <c r="F2760" s="90">
        <f t="shared" si="174"/>
        <v>4.76</v>
      </c>
      <c r="G2760" s="82" t="s">
        <v>34</v>
      </c>
      <c r="H2760" s="81">
        <v>2061702007</v>
      </c>
      <c r="I2760" s="81" t="s">
        <v>8214</v>
      </c>
      <c r="J2760" s="81" t="s">
        <v>125</v>
      </c>
      <c r="K2760" s="81"/>
      <c r="L2760" s="81"/>
      <c r="M2760" s="81"/>
      <c r="N2760" s="81"/>
      <c r="O2760" s="82"/>
      <c r="P2760" s="81"/>
      <c r="Q2760" s="81"/>
      <c r="R2760" s="81"/>
      <c r="S2760" s="81"/>
      <c r="T2760" s="81"/>
      <c r="U2760" s="81">
        <f t="shared" si="175"/>
        <v>0</v>
      </c>
      <c r="V2760" s="81">
        <f>IFERROR(VLOOKUP(A2760,'Competitors Links &amp; Pricings'!A:G,3,0),"")</f>
        <v>5.13</v>
      </c>
      <c r="W2760" s="81">
        <f>IFERROR(VLOOKUP(A2760,'Competitors Links &amp; Pricings'!A:G,5,0),"")</f>
        <v>4.76</v>
      </c>
      <c r="X2760" s="81">
        <f>IFERROR(VLOOKUP(A2760,'Competitors Links &amp; Pricings'!A:G,7,0),"")</f>
        <v>4.8600000000000003</v>
      </c>
      <c r="Y2760" s="81">
        <f>IFERROR(VLOOKUP(A2760,'Competitors Links &amp; Pricings'!A:L,8,0),"")</f>
        <v>1</v>
      </c>
      <c r="Z2760" s="81">
        <f>IFERROR(VLOOKUP(A2760,'Competitors Links &amp; Pricings'!A:L,9,0),"")</f>
        <v>1</v>
      </c>
      <c r="AA2760" s="81">
        <f>IFERROR(VLOOKUP(A2760,'Competitors Links &amp; Pricings'!A:L,10,0),"")</f>
        <v>0.08</v>
      </c>
      <c r="AB2760" s="81">
        <f>IFERROR(VLOOKUP(A2760,'Competitors Links &amp; Pricings'!A:L,11,0),"")</f>
        <v>1</v>
      </c>
    </row>
    <row r="2761" spans="1:28" s="83" customFormat="1" ht="12" x14ac:dyDescent="0.25">
      <c r="A2761" s="81" t="s">
        <v>8215</v>
      </c>
      <c r="B2761" s="89">
        <v>8.6999999999999993</v>
      </c>
      <c r="C2761" s="89">
        <v>10.27</v>
      </c>
      <c r="D2761" s="106">
        <f t="shared" si="172"/>
        <v>0.15287244401168454</v>
      </c>
      <c r="E2761" s="90">
        <f t="shared" si="173"/>
        <v>0</v>
      </c>
      <c r="F2761" s="90">
        <f t="shared" si="174"/>
        <v>12.96</v>
      </c>
      <c r="G2761" s="82" t="s">
        <v>34</v>
      </c>
      <c r="H2761" s="81">
        <v>2060700007</v>
      </c>
      <c r="I2761" s="81" t="s">
        <v>8216</v>
      </c>
      <c r="J2761" s="81" t="s">
        <v>125</v>
      </c>
      <c r="K2761" s="81"/>
      <c r="L2761" s="81"/>
      <c r="M2761" s="81"/>
      <c r="N2761" s="81"/>
      <c r="O2761" s="82"/>
      <c r="P2761" s="81"/>
      <c r="Q2761" s="81"/>
      <c r="R2761" s="81"/>
      <c r="S2761" s="81"/>
      <c r="T2761" s="81"/>
      <c r="U2761" s="81">
        <f t="shared" si="175"/>
        <v>0</v>
      </c>
      <c r="V2761" s="81">
        <f>IFERROR(VLOOKUP(A2761,'Competitors Links &amp; Pricings'!A:G,3,0),"")</f>
        <v>13.68</v>
      </c>
      <c r="W2761" s="81">
        <f>IFERROR(VLOOKUP(A2761,'Competitors Links &amp; Pricings'!A:G,5,0),"")</f>
        <v>12.96</v>
      </c>
      <c r="X2761" s="81">
        <f>IFERROR(VLOOKUP(A2761,'Competitors Links &amp; Pricings'!A:G,7,0),"")</f>
        <v>12.96</v>
      </c>
      <c r="Y2761" s="81">
        <f>IFERROR(VLOOKUP(A2761,'Competitors Links &amp; Pricings'!A:L,8,0),"")</f>
        <v>1</v>
      </c>
      <c r="Z2761" s="81">
        <f>IFERROR(VLOOKUP(A2761,'Competitors Links &amp; Pricings'!A:L,9,0),"")</f>
        <v>1</v>
      </c>
      <c r="AA2761" s="81">
        <f>IFERROR(VLOOKUP(A2761,'Competitors Links &amp; Pricings'!A:L,10,0),"")</f>
        <v>0.08</v>
      </c>
      <c r="AB2761" s="81">
        <f>IFERROR(VLOOKUP(A2761,'Competitors Links &amp; Pricings'!A:L,11,0),"")</f>
        <v>3</v>
      </c>
    </row>
    <row r="2762" spans="1:28" s="92" customFormat="1" ht="12" x14ac:dyDescent="0.25">
      <c r="A2762" s="91" t="s">
        <v>8217</v>
      </c>
      <c r="B2762" s="89">
        <v>2027.68</v>
      </c>
      <c r="C2762" s="89">
        <v>2618.6</v>
      </c>
      <c r="D2762" s="106">
        <f t="shared" si="172"/>
        <v>0.22566256778431218</v>
      </c>
      <c r="E2762" s="90">
        <f t="shared" si="173"/>
        <v>0</v>
      </c>
      <c r="F2762" s="90">
        <f t="shared" si="174"/>
        <v>2628.6</v>
      </c>
      <c r="G2762" s="100" t="s">
        <v>34</v>
      </c>
      <c r="H2762" s="101" t="s">
        <v>8218</v>
      </c>
      <c r="I2762" s="101" t="s">
        <v>8219</v>
      </c>
      <c r="J2762" s="101" t="s">
        <v>1523</v>
      </c>
      <c r="K2762" s="101"/>
      <c r="L2762" s="101"/>
      <c r="M2762" s="101"/>
      <c r="N2762" s="101"/>
      <c r="O2762" s="100"/>
      <c r="P2762" s="101"/>
      <c r="Q2762" s="101"/>
      <c r="R2762" s="101"/>
      <c r="S2762" s="101"/>
      <c r="T2762" s="101"/>
      <c r="U2762" s="81">
        <f t="shared" si="175"/>
        <v>0</v>
      </c>
      <c r="V2762" s="101">
        <f>IFERROR(VLOOKUP(A2762,'Competitors Links &amp; Pricings'!A:G,3,0),"")</f>
        <v>2628.6</v>
      </c>
      <c r="W2762" s="101">
        <f>IFERROR(VLOOKUP(A2762,'Competitors Links &amp; Pricings'!A:G,5,0),"")</f>
        <v>2831.76</v>
      </c>
      <c r="X2762" s="101">
        <f>IFERROR(VLOOKUP(A2762,'Competitors Links &amp; Pricings'!A:G,7,0),"")</f>
        <v>4170.67</v>
      </c>
      <c r="Y2762" s="101">
        <f>IFERROR(VLOOKUP(A2762,'Competitors Links &amp; Pricings'!A:L,8,0),"")</f>
        <v>24</v>
      </c>
      <c r="Z2762" s="101">
        <f>IFERROR(VLOOKUP(A2762,'Competitors Links &amp; Pricings'!A:L,9,0),"")</f>
        <v>12</v>
      </c>
      <c r="AA2762" s="101">
        <f>IFERROR(VLOOKUP(A2762,'Competitors Links &amp; Pricings'!A:L,10,0),"")</f>
        <v>72</v>
      </c>
      <c r="AB2762" s="101">
        <f>IFERROR(VLOOKUP(A2762,'Competitors Links &amp; Pricings'!A:L,11,0),"")</f>
        <v>32</v>
      </c>
    </row>
    <row r="2763" spans="1:28" s="83" customFormat="1" ht="12" x14ac:dyDescent="0.25">
      <c r="A2763" s="81" t="s">
        <v>8220</v>
      </c>
      <c r="B2763" s="89">
        <v>25.33</v>
      </c>
      <c r="C2763" s="89">
        <v>36.6</v>
      </c>
      <c r="D2763" s="106">
        <f t="shared" si="172"/>
        <v>0.30792349726775964</v>
      </c>
      <c r="E2763" s="90">
        <f t="shared" si="173"/>
        <v>0</v>
      </c>
      <c r="F2763" s="90">
        <f t="shared" si="174"/>
        <v>30.78</v>
      </c>
      <c r="G2763" s="82" t="s">
        <v>34</v>
      </c>
      <c r="H2763" s="81">
        <v>2322301303</v>
      </c>
      <c r="I2763" s="81" t="s">
        <v>8221</v>
      </c>
      <c r="J2763" s="81" t="s">
        <v>125</v>
      </c>
      <c r="K2763" s="81"/>
      <c r="L2763" s="81"/>
      <c r="M2763" s="81"/>
      <c r="N2763" s="81"/>
      <c r="O2763" s="82"/>
      <c r="P2763" s="81"/>
      <c r="Q2763" s="81"/>
      <c r="R2763" s="81"/>
      <c r="S2763" s="81"/>
      <c r="T2763" s="81"/>
      <c r="U2763" s="81">
        <f t="shared" si="175"/>
        <v>0</v>
      </c>
      <c r="V2763" s="81">
        <f>IFERROR(VLOOKUP(A2763,'Competitors Links &amp; Pricings'!A:G,3,0),"")</f>
        <v>39.33</v>
      </c>
      <c r="W2763" s="81">
        <f>IFERROR(VLOOKUP(A2763,'Competitors Links &amp; Pricings'!A:G,5,0),"")</f>
        <v>30.78</v>
      </c>
      <c r="X2763" s="81">
        <f>IFERROR(VLOOKUP(A2763,'Competitors Links &amp; Pricings'!A:G,7,0),"")</f>
        <v>47.6</v>
      </c>
      <c r="Y2763" s="81">
        <f>IFERROR(VLOOKUP(A2763,'Competitors Links &amp; Pricings'!A:L,8,0),"")</f>
        <v>0.5</v>
      </c>
      <c r="Z2763" s="81">
        <f>IFERROR(VLOOKUP(A2763,'Competitors Links &amp; Pricings'!A:L,9,0),"")</f>
        <v>39</v>
      </c>
      <c r="AA2763" s="81">
        <f>IFERROR(VLOOKUP(A2763,'Competitors Links &amp; Pricings'!A:L,10,0),"")</f>
        <v>1.1499999999999999</v>
      </c>
      <c r="AB2763" s="81">
        <f>IFERROR(VLOOKUP(A2763,'Competitors Links &amp; Pricings'!A:L,11,0),"")</f>
        <v>1</v>
      </c>
    </row>
    <row r="2764" spans="1:28" s="83" customFormat="1" ht="12" x14ac:dyDescent="0.25">
      <c r="A2764" s="81" t="s">
        <v>8222</v>
      </c>
      <c r="B2764" s="89">
        <v>1079.55</v>
      </c>
      <c r="C2764" s="89">
        <v>1488.88</v>
      </c>
      <c r="D2764" s="106">
        <f t="shared" si="172"/>
        <v>0.2749247756703026</v>
      </c>
      <c r="E2764" s="90">
        <f t="shared" si="173"/>
        <v>0</v>
      </c>
      <c r="F2764" s="90">
        <f t="shared" si="174"/>
        <v>1444</v>
      </c>
      <c r="G2764" s="82" t="s">
        <v>34</v>
      </c>
      <c r="H2764" s="81" t="s">
        <v>8223</v>
      </c>
      <c r="I2764" s="81" t="s">
        <v>8224</v>
      </c>
      <c r="J2764" s="81" t="s">
        <v>107</v>
      </c>
      <c r="K2764" s="81"/>
      <c r="L2764" s="81"/>
      <c r="M2764" s="81"/>
      <c r="N2764" s="81"/>
      <c r="O2764" s="82"/>
      <c r="P2764" s="81"/>
      <c r="Q2764" s="81"/>
      <c r="R2764" s="81"/>
      <c r="S2764" s="81"/>
      <c r="T2764" s="81"/>
      <c r="U2764" s="81">
        <f t="shared" si="175"/>
        <v>0</v>
      </c>
      <c r="V2764" s="81">
        <f>IFERROR(VLOOKUP(A2764,'Competitors Links &amp; Pricings'!A:G,3,0),"")</f>
        <v>1618.35</v>
      </c>
      <c r="W2764" s="81">
        <f>IFERROR(VLOOKUP(A2764,'Competitors Links &amp; Pricings'!A:G,5,0),"")</f>
        <v>1444</v>
      </c>
      <c r="X2764" s="81">
        <f>IFERROR(VLOOKUP(A2764,'Competitors Links &amp; Pricings'!A:G,7,0),"")</f>
        <v>1444</v>
      </c>
      <c r="Y2764" s="81">
        <f>IFERROR(VLOOKUP(A2764,'Competitors Links &amp; Pricings'!A:L,8,0),"")</f>
        <v>19.7</v>
      </c>
      <c r="Z2764" s="81">
        <f>IFERROR(VLOOKUP(A2764,'Competitors Links &amp; Pricings'!A:L,9,0),"")</f>
        <v>9.6999999999999993</v>
      </c>
      <c r="AA2764" s="81">
        <f>IFERROR(VLOOKUP(A2764,'Competitors Links &amp; Pricings'!A:L,10,0),"")</f>
        <v>85</v>
      </c>
      <c r="AB2764" s="81">
        <f>IFERROR(VLOOKUP(A2764,'Competitors Links &amp; Pricings'!A:L,11,0),"")</f>
        <v>36</v>
      </c>
    </row>
    <row r="2765" spans="1:28" s="92" customFormat="1" ht="12" x14ac:dyDescent="0.25">
      <c r="A2765" s="91" t="s">
        <v>8225</v>
      </c>
      <c r="B2765" s="89">
        <v>5555.56</v>
      </c>
      <c r="C2765" s="89">
        <v>7277.78</v>
      </c>
      <c r="D2765" s="106">
        <f t="shared" si="172"/>
        <v>0.23664084377378808</v>
      </c>
      <c r="E2765" s="90">
        <f t="shared" si="173"/>
        <v>0</v>
      </c>
      <c r="F2765" s="90">
        <f t="shared" si="174"/>
        <v>8799</v>
      </c>
      <c r="G2765" s="100" t="s">
        <v>527</v>
      </c>
      <c r="H2765" s="101" t="s">
        <v>8226</v>
      </c>
      <c r="I2765" s="101" t="s">
        <v>8227</v>
      </c>
      <c r="J2765" s="101" t="s">
        <v>107</v>
      </c>
      <c r="K2765" s="101"/>
      <c r="L2765" s="101"/>
      <c r="M2765" s="101"/>
      <c r="N2765" s="101"/>
      <c r="O2765" s="100"/>
      <c r="P2765" s="101"/>
      <c r="Q2765" s="101"/>
      <c r="R2765" s="101"/>
      <c r="S2765" s="101"/>
      <c r="T2765" s="101"/>
      <c r="U2765" s="81">
        <f t="shared" si="175"/>
        <v>0</v>
      </c>
      <c r="V2765" s="101">
        <f>IFERROR(VLOOKUP(A2765,'Competitors Links &amp; Pricings'!A:G,3,0),"")</f>
        <v>8799</v>
      </c>
      <c r="W2765" s="101">
        <f>IFERROR(VLOOKUP(A2765,'Competitors Links &amp; Pricings'!A:G,5,0),"")</f>
        <v>9264.4500000000007</v>
      </c>
      <c r="X2765" s="101">
        <f>IFERROR(VLOOKUP(A2765,'Competitors Links &amp; Pricings'!A:G,7,0),"")</f>
        <v>10000</v>
      </c>
      <c r="Y2765" s="101">
        <f>IFERROR(VLOOKUP(A2765,'Competitors Links &amp; Pricings'!A:L,8,0),"")</f>
        <v>26.14</v>
      </c>
      <c r="Z2765" s="101">
        <f>IFERROR(VLOOKUP(A2765,'Competitors Links &amp; Pricings'!A:L,9,0),"")</f>
        <v>112.56</v>
      </c>
      <c r="AA2765" s="101">
        <f>IFERROR(VLOOKUP(A2765,'Competitors Links &amp; Pricings'!A:L,10,0),"")</f>
        <v>349.4</v>
      </c>
      <c r="AB2765" s="101">
        <f>IFERROR(VLOOKUP(A2765,'Competitors Links &amp; Pricings'!A:L,11,0),"")</f>
        <v>43.13</v>
      </c>
    </row>
    <row r="2766" spans="1:28" s="83" customFormat="1" ht="12" x14ac:dyDescent="0.25">
      <c r="A2766" s="81" t="s">
        <v>8228</v>
      </c>
      <c r="B2766" s="89">
        <v>10050.24</v>
      </c>
      <c r="C2766" s="89">
        <v>12874.34</v>
      </c>
      <c r="D2766" s="106">
        <f t="shared" si="172"/>
        <v>0.21935881761705844</v>
      </c>
      <c r="E2766" s="90">
        <f t="shared" si="173"/>
        <v>0</v>
      </c>
      <c r="F2766" s="90">
        <f t="shared" si="174"/>
        <v>10920</v>
      </c>
      <c r="G2766" s="82" t="s">
        <v>34</v>
      </c>
      <c r="H2766" s="81" t="s">
        <v>8229</v>
      </c>
      <c r="I2766" s="81" t="s">
        <v>8230</v>
      </c>
      <c r="J2766" s="81" t="s">
        <v>535</v>
      </c>
      <c r="K2766" s="81"/>
      <c r="L2766" s="81"/>
      <c r="M2766" s="81"/>
      <c r="N2766" s="81"/>
      <c r="O2766" s="82"/>
      <c r="P2766" s="81"/>
      <c r="Q2766" s="81"/>
      <c r="R2766" s="81"/>
      <c r="S2766" s="81"/>
      <c r="T2766" s="81"/>
      <c r="U2766" s="81">
        <f t="shared" si="175"/>
        <v>0</v>
      </c>
      <c r="V2766" s="81">
        <f>IFERROR(VLOOKUP(A2766,'Competitors Links &amp; Pricings'!A:G,3,0),"")</f>
        <v>10920</v>
      </c>
      <c r="W2766" s="81">
        <f>IFERROR(VLOOKUP(A2766,'Competitors Links &amp; Pricings'!A:G,5,0),"")</f>
        <v>10920</v>
      </c>
      <c r="X2766" s="81">
        <f>IFERROR(VLOOKUP(A2766,'Competitors Links &amp; Pricings'!A:G,7,0),"")</f>
        <v>13199</v>
      </c>
      <c r="Y2766" s="81">
        <f>IFERROR(VLOOKUP(A2766,'Competitors Links &amp; Pricings'!A:L,8,0),"")</f>
        <v>20.3</v>
      </c>
      <c r="Z2766" s="81">
        <f>IFERROR(VLOOKUP(A2766,'Competitors Links &amp; Pricings'!A:L,9,0),"")</f>
        <v>20.3</v>
      </c>
      <c r="AA2766" s="81">
        <f>IFERROR(VLOOKUP(A2766,'Competitors Links &amp; Pricings'!A:L,10,0),"")</f>
        <v>520</v>
      </c>
      <c r="AB2766" s="81">
        <f>IFERROR(VLOOKUP(A2766,'Competitors Links &amp; Pricings'!A:L,11,0),"")</f>
        <v>42.2</v>
      </c>
    </row>
    <row r="2767" spans="1:28" s="83" customFormat="1" ht="12" x14ac:dyDescent="0.25">
      <c r="A2767" s="81" t="s">
        <v>8231</v>
      </c>
      <c r="B2767" s="89">
        <v>2742.86</v>
      </c>
      <c r="C2767" s="89">
        <v>3273.74</v>
      </c>
      <c r="D2767" s="106">
        <f t="shared" si="172"/>
        <v>0.16216315284659127</v>
      </c>
      <c r="E2767" s="90">
        <f t="shared" si="173"/>
        <v>0</v>
      </c>
      <c r="F2767" s="90">
        <f t="shared" si="174"/>
        <v>3185</v>
      </c>
      <c r="G2767" s="82" t="s">
        <v>34</v>
      </c>
      <c r="H2767" s="81" t="s">
        <v>8232</v>
      </c>
      <c r="I2767" s="81" t="s">
        <v>8233</v>
      </c>
      <c r="J2767" s="81" t="s">
        <v>535</v>
      </c>
      <c r="K2767" s="81"/>
      <c r="L2767" s="81"/>
      <c r="M2767" s="81"/>
      <c r="N2767" s="81"/>
      <c r="O2767" s="82"/>
      <c r="P2767" s="81"/>
      <c r="Q2767" s="81"/>
      <c r="R2767" s="81"/>
      <c r="S2767" s="81"/>
      <c r="T2767" s="81"/>
      <c r="U2767" s="81">
        <f t="shared" si="175"/>
        <v>0</v>
      </c>
      <c r="V2767" s="81">
        <f>IFERROR(VLOOKUP(A2767,'Competitors Links &amp; Pricings'!A:G,3,0),"")</f>
        <v>3485</v>
      </c>
      <c r="W2767" s="81">
        <f>IFERROR(VLOOKUP(A2767,'Competitors Links &amp; Pricings'!A:G,5,0),"")</f>
        <v>3185</v>
      </c>
      <c r="X2767" s="81" t="str">
        <f>IFERROR(VLOOKUP(A2767,'Competitors Links &amp; Pricings'!A:G,7,0),"")</f>
        <v xml:space="preserve"> </v>
      </c>
      <c r="Y2767" s="81">
        <f>IFERROR(VLOOKUP(A2767,'Competitors Links &amp; Pricings'!A:L,8,0),"")</f>
        <v>17.5</v>
      </c>
      <c r="Z2767" s="81">
        <f>IFERROR(VLOOKUP(A2767,'Competitors Links &amp; Pricings'!A:L,9,0),"")</f>
        <v>21.5</v>
      </c>
      <c r="AA2767" s="81">
        <f>IFERROR(VLOOKUP(A2767,'Competitors Links &amp; Pricings'!A:L,10,0),"")</f>
        <v>108</v>
      </c>
      <c r="AB2767" s="81">
        <f>IFERROR(VLOOKUP(A2767,'Competitors Links &amp; Pricings'!A:L,11,0),"")</f>
        <v>7.2</v>
      </c>
    </row>
    <row r="2768" spans="1:28" s="83" customFormat="1" ht="12" x14ac:dyDescent="0.25">
      <c r="A2768" s="81" t="s">
        <v>8234</v>
      </c>
      <c r="B2768" s="89">
        <v>5840.6</v>
      </c>
      <c r="C2768" s="89">
        <v>6507.26</v>
      </c>
      <c r="D2768" s="106">
        <f t="shared" si="172"/>
        <v>0.10244864966206972</v>
      </c>
      <c r="E2768" s="90">
        <f t="shared" si="173"/>
        <v>0</v>
      </c>
      <c r="F2768" s="90">
        <f t="shared" si="174"/>
        <v>5849</v>
      </c>
      <c r="G2768" s="82" t="s">
        <v>34</v>
      </c>
      <c r="H2768" s="81" t="s">
        <v>8235</v>
      </c>
      <c r="I2768" s="81" t="s">
        <v>8236</v>
      </c>
      <c r="J2768" s="81" t="s">
        <v>3471</v>
      </c>
      <c r="K2768" s="81"/>
      <c r="L2768" s="81"/>
      <c r="M2768" s="81"/>
      <c r="N2768" s="81"/>
      <c r="O2768" s="82"/>
      <c r="P2768" s="81"/>
      <c r="Q2768" s="81"/>
      <c r="R2768" s="81"/>
      <c r="S2768" s="81"/>
      <c r="T2768" s="81"/>
      <c r="U2768" s="81">
        <f t="shared" si="175"/>
        <v>0</v>
      </c>
      <c r="V2768" s="81">
        <f>IFERROR(VLOOKUP(A2768,'Competitors Links &amp; Pricings'!A:G,3,0),"")</f>
        <v>5849</v>
      </c>
      <c r="W2768" s="81">
        <f>IFERROR(VLOOKUP(A2768,'Competitors Links &amp; Pricings'!A:G,5,0),"")</f>
        <v>5849</v>
      </c>
      <c r="X2768" s="81">
        <f>IFERROR(VLOOKUP(A2768,'Competitors Links &amp; Pricings'!A:G,7,0),"")</f>
        <v>5849</v>
      </c>
      <c r="Y2768" s="81">
        <f>IFERROR(VLOOKUP(A2768,'Competitors Links &amp; Pricings'!A:L,8,0),"")</f>
        <v>27.6</v>
      </c>
      <c r="Z2768" s="81">
        <f>IFERROR(VLOOKUP(A2768,'Competitors Links &amp; Pricings'!A:L,9,0),"")</f>
        <v>21.6</v>
      </c>
      <c r="AA2768" s="81">
        <f>IFERROR(VLOOKUP(A2768,'Competitors Links &amp; Pricings'!A:L,10,0),"")</f>
        <v>247</v>
      </c>
      <c r="AB2768" s="81">
        <f>IFERROR(VLOOKUP(A2768,'Competitors Links &amp; Pricings'!A:L,11,0),"")</f>
        <v>14.2</v>
      </c>
    </row>
    <row r="2769" spans="1:28" s="83" customFormat="1" ht="12" x14ac:dyDescent="0.25">
      <c r="A2769" s="81" t="s">
        <v>8237</v>
      </c>
      <c r="B2769" s="89">
        <v>1484.6</v>
      </c>
      <c r="C2769" s="89">
        <v>1768.84</v>
      </c>
      <c r="D2769" s="106">
        <f t="shared" si="172"/>
        <v>0.16069288347165375</v>
      </c>
      <c r="E2769" s="90">
        <f t="shared" si="173"/>
        <v>0</v>
      </c>
      <c r="F2769" s="90">
        <f t="shared" si="174"/>
        <v>1420</v>
      </c>
      <c r="G2769" s="82" t="s">
        <v>262</v>
      </c>
      <c r="H2769" s="81" t="s">
        <v>8238</v>
      </c>
      <c r="I2769" s="81" t="s">
        <v>8239</v>
      </c>
      <c r="J2769" s="81" t="s">
        <v>1523</v>
      </c>
      <c r="K2769" s="81"/>
      <c r="L2769" s="81"/>
      <c r="M2769" s="81"/>
      <c r="N2769" s="81"/>
      <c r="O2769" s="82"/>
      <c r="P2769" s="81"/>
      <c r="Q2769" s="81"/>
      <c r="R2769" s="81"/>
      <c r="S2769" s="81"/>
      <c r="T2769" s="81"/>
      <c r="U2769" s="81">
        <f t="shared" si="175"/>
        <v>0</v>
      </c>
      <c r="V2769" s="81">
        <f>IFERROR(VLOOKUP(A2769,'Competitors Links &amp; Pricings'!A:G,3,0),"")</f>
        <v>1420</v>
      </c>
      <c r="W2769" s="81">
        <f>IFERROR(VLOOKUP(A2769,'Competitors Links &amp; Pricings'!A:G,5,0),"")</f>
        <v>2391.06</v>
      </c>
      <c r="X2769" s="81">
        <f>IFERROR(VLOOKUP(A2769,'Competitors Links &amp; Pricings'!A:G,7,0),"")</f>
        <v>1514</v>
      </c>
      <c r="Y2769" s="81">
        <f>IFERROR(VLOOKUP(A2769,'Competitors Links &amp; Pricings'!A:L,8,0),"")</f>
        <v>28.5</v>
      </c>
      <c r="Z2769" s="81">
        <f>IFERROR(VLOOKUP(A2769,'Competitors Links &amp; Pricings'!A:L,9,0),"")</f>
        <v>21.1</v>
      </c>
      <c r="AA2769" s="81">
        <f>IFERROR(VLOOKUP(A2769,'Competitors Links &amp; Pricings'!A:L,10,0),"")</f>
        <v>66</v>
      </c>
      <c r="AB2769" s="81">
        <f>IFERROR(VLOOKUP(A2769,'Competitors Links &amp; Pricings'!A:L,11,0),"")</f>
        <v>7.8</v>
      </c>
    </row>
    <row r="2770" spans="1:28" s="83" customFormat="1" ht="12" x14ac:dyDescent="0.25">
      <c r="A2770" s="81" t="s">
        <v>8240</v>
      </c>
      <c r="B2770" s="89">
        <v>1083.43</v>
      </c>
      <c r="C2770" s="89">
        <v>1250.46</v>
      </c>
      <c r="D2770" s="106">
        <f t="shared" si="172"/>
        <v>0.13357484445723972</v>
      </c>
      <c r="E2770" s="90">
        <f t="shared" si="173"/>
        <v>0</v>
      </c>
      <c r="F2770" s="90">
        <f t="shared" si="174"/>
        <v>1359.2</v>
      </c>
      <c r="G2770" s="82" t="s">
        <v>34</v>
      </c>
      <c r="H2770" s="81" t="s">
        <v>8241</v>
      </c>
      <c r="I2770" s="81" t="s">
        <v>8242</v>
      </c>
      <c r="J2770" s="81" t="s">
        <v>1523</v>
      </c>
      <c r="K2770" s="81"/>
      <c r="L2770" s="81"/>
      <c r="M2770" s="81"/>
      <c r="N2770" s="81"/>
      <c r="O2770" s="82"/>
      <c r="P2770" s="81"/>
      <c r="Q2770" s="81"/>
      <c r="R2770" s="81"/>
      <c r="S2770" s="81"/>
      <c r="T2770" s="81"/>
      <c r="U2770" s="81">
        <f t="shared" si="175"/>
        <v>0</v>
      </c>
      <c r="V2770" s="81">
        <f>IFERROR(VLOOKUP(A2770,'Competitors Links &amp; Pricings'!A:G,3,0),"")</f>
        <v>1359.2</v>
      </c>
      <c r="W2770" s="81" t="str">
        <f>IFERROR(VLOOKUP(A2770,'Competitors Links &amp; Pricings'!A:G,5,0),"")</f>
        <v xml:space="preserve"> </v>
      </c>
      <c r="X2770" s="81" t="str">
        <f>IFERROR(VLOOKUP(A2770,'Competitors Links &amp; Pricings'!A:G,7,0),"")</f>
        <v xml:space="preserve"> </v>
      </c>
      <c r="Y2770" s="81">
        <f>IFERROR(VLOOKUP(A2770,'Competitors Links &amp; Pricings'!A:L,8,0),"")</f>
        <v>28.5</v>
      </c>
      <c r="Z2770" s="81">
        <f>IFERROR(VLOOKUP(A2770,'Competitors Links &amp; Pricings'!A:L,9,0),"")</f>
        <v>21.1</v>
      </c>
      <c r="AA2770" s="81">
        <f>IFERROR(VLOOKUP(A2770,'Competitors Links &amp; Pricings'!A:L,10,0),"")</f>
        <v>66</v>
      </c>
      <c r="AB2770" s="81">
        <f>IFERROR(VLOOKUP(A2770,'Competitors Links &amp; Pricings'!A:L,11,0),"")</f>
        <v>7.8</v>
      </c>
    </row>
    <row r="2771" spans="1:28" s="83" customFormat="1" ht="12" x14ac:dyDescent="0.25">
      <c r="A2771" s="81" t="s">
        <v>8243</v>
      </c>
      <c r="B2771" s="89">
        <v>210.98</v>
      </c>
      <c r="C2771" s="89">
        <v>245.2</v>
      </c>
      <c r="D2771" s="106">
        <f t="shared" si="172"/>
        <v>0.13955954323001632</v>
      </c>
      <c r="E2771" s="90">
        <f t="shared" si="173"/>
        <v>0</v>
      </c>
      <c r="F2771" s="90">
        <f t="shared" si="174"/>
        <v>250.25</v>
      </c>
      <c r="G2771" s="82" t="s">
        <v>50</v>
      </c>
      <c r="H2771" s="81" t="s">
        <v>8244</v>
      </c>
      <c r="I2771" s="81" t="s">
        <v>8245</v>
      </c>
      <c r="J2771" s="81" t="s">
        <v>125</v>
      </c>
      <c r="K2771" s="81"/>
      <c r="L2771" s="81"/>
      <c r="M2771" s="81"/>
      <c r="N2771" s="81"/>
      <c r="O2771" s="82"/>
      <c r="P2771" s="81"/>
      <c r="Q2771" s="81"/>
      <c r="R2771" s="81"/>
      <c r="S2771" s="81"/>
      <c r="T2771" s="81"/>
      <c r="U2771" s="81">
        <f t="shared" si="175"/>
        <v>0</v>
      </c>
      <c r="V2771" s="81">
        <f>IFERROR(VLOOKUP(A2771,'Competitors Links &amp; Pricings'!A:G,3,0),"")</f>
        <v>285.97000000000003</v>
      </c>
      <c r="W2771" s="81">
        <f>IFERROR(VLOOKUP(A2771,'Competitors Links &amp; Pricings'!A:G,5,0),"")</f>
        <v>250.25</v>
      </c>
      <c r="X2771" s="81" t="str">
        <f>IFERROR(VLOOKUP(A2771,'Competitors Links &amp; Pricings'!A:G,7,0),"")</f>
        <v xml:space="preserve"> </v>
      </c>
      <c r="Y2771" s="81">
        <f>IFERROR(VLOOKUP(A2771,'Competitors Links &amp; Pricings'!A:L,8,0),"")</f>
        <v>10.3</v>
      </c>
      <c r="Z2771" s="81">
        <f>IFERROR(VLOOKUP(A2771,'Competitors Links &amp; Pricings'!A:L,9,0),"")</f>
        <v>1.6</v>
      </c>
      <c r="AA2771" s="81">
        <f>IFERROR(VLOOKUP(A2771,'Competitors Links &amp; Pricings'!A:L,10,0),"")</f>
        <v>5.7</v>
      </c>
      <c r="AB2771" s="81">
        <f>IFERROR(VLOOKUP(A2771,'Competitors Links &amp; Pricings'!A:L,11,0),"")</f>
        <v>8.6</v>
      </c>
    </row>
    <row r="2772" spans="1:28" s="83" customFormat="1" ht="12" x14ac:dyDescent="0.25">
      <c r="A2772" s="81" t="s">
        <v>8246</v>
      </c>
      <c r="B2772" s="89">
        <v>21.58</v>
      </c>
      <c r="C2772" s="89">
        <v>25.38</v>
      </c>
      <c r="D2772" s="106">
        <f t="shared" si="172"/>
        <v>0.14972419227738379</v>
      </c>
      <c r="E2772" s="90">
        <f t="shared" si="173"/>
        <v>0</v>
      </c>
      <c r="F2772" s="90">
        <f t="shared" si="174"/>
        <v>23.5</v>
      </c>
      <c r="G2772" s="82" t="s">
        <v>34</v>
      </c>
      <c r="H2772" s="81">
        <v>4202014480</v>
      </c>
      <c r="I2772" s="81" t="s">
        <v>8247</v>
      </c>
      <c r="J2772" s="81" t="s">
        <v>530</v>
      </c>
      <c r="K2772" s="81"/>
      <c r="L2772" s="81"/>
      <c r="M2772" s="81"/>
      <c r="N2772" s="81"/>
      <c r="O2772" s="82"/>
      <c r="P2772" s="81"/>
      <c r="Q2772" s="81"/>
      <c r="R2772" s="81"/>
      <c r="S2772" s="81"/>
      <c r="T2772" s="81"/>
      <c r="U2772" s="81">
        <f t="shared" si="175"/>
        <v>0</v>
      </c>
      <c r="V2772" s="81">
        <f>IFERROR(VLOOKUP(A2772,'Competitors Links &amp; Pricings'!A:G,3,0),"")</f>
        <v>23.5</v>
      </c>
      <c r="W2772" s="81">
        <f>IFERROR(VLOOKUP(A2772,'Competitors Links &amp; Pricings'!A:G,5,0),"")</f>
        <v>29.99</v>
      </c>
      <c r="X2772" s="81">
        <f>IFERROR(VLOOKUP(A2772,'Competitors Links &amp; Pricings'!A:G,7,0),"")</f>
        <v>31.92</v>
      </c>
      <c r="Y2772" s="81">
        <f>IFERROR(VLOOKUP(A2772,'Competitors Links &amp; Pricings'!A:L,8,0),"")</f>
        <v>1</v>
      </c>
      <c r="Z2772" s="81">
        <f>IFERROR(VLOOKUP(A2772,'Competitors Links &amp; Pricings'!A:L,9,0),"")</f>
        <v>4</v>
      </c>
      <c r="AA2772" s="81">
        <f>IFERROR(VLOOKUP(A2772,'Competitors Links &amp; Pricings'!A:L,10,0),"")</f>
        <v>0.5</v>
      </c>
      <c r="AB2772" s="81">
        <f>IFERROR(VLOOKUP(A2772,'Competitors Links &amp; Pricings'!A:L,11,0),"")</f>
        <v>1</v>
      </c>
    </row>
    <row r="2773" spans="1:28" s="83" customFormat="1" ht="12" x14ac:dyDescent="0.25">
      <c r="A2773" s="81" t="s">
        <v>8248</v>
      </c>
      <c r="B2773" s="89">
        <v>21.58</v>
      </c>
      <c r="C2773" s="89">
        <v>25.38</v>
      </c>
      <c r="D2773" s="106">
        <f t="shared" si="172"/>
        <v>0.14972419227738379</v>
      </c>
      <c r="E2773" s="90">
        <f t="shared" si="173"/>
        <v>0</v>
      </c>
      <c r="F2773" s="90">
        <f t="shared" si="174"/>
        <v>23.5</v>
      </c>
      <c r="G2773" s="82" t="s">
        <v>34</v>
      </c>
      <c r="H2773" s="81">
        <v>4202014479</v>
      </c>
      <c r="I2773" s="81" t="s">
        <v>8249</v>
      </c>
      <c r="J2773" s="81" t="s">
        <v>530</v>
      </c>
      <c r="K2773" s="81"/>
      <c r="L2773" s="81"/>
      <c r="M2773" s="81"/>
      <c r="N2773" s="81"/>
      <c r="O2773" s="82"/>
      <c r="P2773" s="81"/>
      <c r="Q2773" s="81"/>
      <c r="R2773" s="81"/>
      <c r="S2773" s="81"/>
      <c r="T2773" s="81"/>
      <c r="U2773" s="81">
        <f t="shared" si="175"/>
        <v>0</v>
      </c>
      <c r="V2773" s="81">
        <f>IFERROR(VLOOKUP(A2773,'Competitors Links &amp; Pricings'!A:G,3,0),"")</f>
        <v>23.5</v>
      </c>
      <c r="W2773" s="81">
        <f>IFERROR(VLOOKUP(A2773,'Competitors Links &amp; Pricings'!A:G,5,0),"")</f>
        <v>29.99</v>
      </c>
      <c r="X2773" s="81">
        <f>IFERROR(VLOOKUP(A2773,'Competitors Links &amp; Pricings'!A:G,7,0),"")</f>
        <v>31.92</v>
      </c>
      <c r="Y2773" s="81">
        <f>IFERROR(VLOOKUP(A2773,'Competitors Links &amp; Pricings'!A:L,8,0),"")</f>
        <v>1</v>
      </c>
      <c r="Z2773" s="81">
        <f>IFERROR(VLOOKUP(A2773,'Competitors Links &amp; Pricings'!A:L,9,0),"")</f>
        <v>4</v>
      </c>
      <c r="AA2773" s="81">
        <f>IFERROR(VLOOKUP(A2773,'Competitors Links &amp; Pricings'!A:L,10,0),"")</f>
        <v>0.5</v>
      </c>
      <c r="AB2773" s="81">
        <f>IFERROR(VLOOKUP(A2773,'Competitors Links &amp; Pricings'!A:L,11,0),"")</f>
        <v>1</v>
      </c>
    </row>
    <row r="2774" spans="1:28" s="83" customFormat="1" ht="12" x14ac:dyDescent="0.25">
      <c r="A2774" s="81" t="s">
        <v>8250</v>
      </c>
      <c r="B2774" s="89">
        <v>222.75</v>
      </c>
      <c r="C2774" s="89">
        <v>264.54000000000002</v>
      </c>
      <c r="D2774" s="106">
        <f t="shared" si="172"/>
        <v>0.15797232932637792</v>
      </c>
      <c r="E2774" s="90">
        <f t="shared" si="173"/>
        <v>0</v>
      </c>
      <c r="F2774" s="90">
        <f t="shared" si="174"/>
        <v>263.99</v>
      </c>
      <c r="G2774" s="82" t="s">
        <v>34</v>
      </c>
      <c r="H2774" s="81" t="s">
        <v>8251</v>
      </c>
      <c r="I2774" s="81" t="s">
        <v>8252</v>
      </c>
      <c r="J2774" s="81" t="s">
        <v>530</v>
      </c>
      <c r="K2774" s="81"/>
      <c r="L2774" s="81"/>
      <c r="M2774" s="81"/>
      <c r="N2774" s="81"/>
      <c r="O2774" s="82"/>
      <c r="P2774" s="81"/>
      <c r="Q2774" s="81"/>
      <c r="R2774" s="81"/>
      <c r="S2774" s="81"/>
      <c r="T2774" s="81"/>
      <c r="U2774" s="81">
        <f t="shared" si="175"/>
        <v>0</v>
      </c>
      <c r="V2774" s="81">
        <f>IFERROR(VLOOKUP(A2774,'Competitors Links &amp; Pricings'!A:G,3,0),"")</f>
        <v>265</v>
      </c>
      <c r="W2774" s="81">
        <f>IFERROR(VLOOKUP(A2774,'Competitors Links &amp; Pricings'!A:G,5,0),"")</f>
        <v>331</v>
      </c>
      <c r="X2774" s="81">
        <f>IFERROR(VLOOKUP(A2774,'Competitors Links &amp; Pricings'!A:G,7,0),"")</f>
        <v>263.99</v>
      </c>
      <c r="Y2774" s="81">
        <f>IFERROR(VLOOKUP(A2774,'Competitors Links &amp; Pricings'!A:L,8,0),"")</f>
        <v>11.5</v>
      </c>
      <c r="Z2774" s="81">
        <f>IFERROR(VLOOKUP(A2774,'Competitors Links &amp; Pricings'!A:L,9,0),"")</f>
        <v>13.8</v>
      </c>
      <c r="AA2774" s="81">
        <f>IFERROR(VLOOKUP(A2774,'Competitors Links &amp; Pricings'!A:L,10,0),"")</f>
        <v>6</v>
      </c>
      <c r="AB2774" s="81">
        <f>IFERROR(VLOOKUP(A2774,'Competitors Links &amp; Pricings'!A:L,11,0),"")</f>
        <v>2.8</v>
      </c>
    </row>
    <row r="2775" spans="1:28" s="83" customFormat="1" ht="12" x14ac:dyDescent="0.25">
      <c r="A2775" s="81" t="s">
        <v>8253</v>
      </c>
      <c r="B2775" s="89">
        <v>132.28</v>
      </c>
      <c r="C2775" s="89">
        <v>149.1</v>
      </c>
      <c r="D2775" s="106">
        <f t="shared" si="172"/>
        <v>0.1128101945003353</v>
      </c>
      <c r="E2775" s="90">
        <f t="shared" si="173"/>
        <v>0</v>
      </c>
      <c r="F2775" s="90">
        <f t="shared" si="174"/>
        <v>156.94999999999999</v>
      </c>
      <c r="G2775" s="82" t="s">
        <v>34</v>
      </c>
      <c r="H2775" s="81" t="s">
        <v>8254</v>
      </c>
      <c r="I2775" s="81" t="s">
        <v>8255</v>
      </c>
      <c r="J2775" s="81" t="s">
        <v>530</v>
      </c>
      <c r="K2775" s="81"/>
      <c r="L2775" s="81"/>
      <c r="M2775" s="81"/>
      <c r="N2775" s="81"/>
      <c r="O2775" s="82"/>
      <c r="P2775" s="81"/>
      <c r="Q2775" s="81"/>
      <c r="R2775" s="81"/>
      <c r="S2775" s="81"/>
      <c r="T2775" s="81"/>
      <c r="U2775" s="81">
        <f t="shared" si="175"/>
        <v>0</v>
      </c>
      <c r="V2775" s="81">
        <f>IFERROR(VLOOKUP(A2775,'Competitors Links &amp; Pricings'!A:G,3,0),"")</f>
        <v>156.94999999999999</v>
      </c>
      <c r="W2775" s="81">
        <f>IFERROR(VLOOKUP(A2775,'Competitors Links &amp; Pricings'!A:G,5,0),"")</f>
        <v>157</v>
      </c>
      <c r="X2775" s="81">
        <f>IFERROR(VLOOKUP(A2775,'Competitors Links &amp; Pricings'!A:G,7,0),"")</f>
        <v>157</v>
      </c>
      <c r="Y2775" s="81">
        <f>IFERROR(VLOOKUP(A2775,'Competitors Links &amp; Pricings'!A:L,8,0),"")</f>
        <v>9.6999999999999993</v>
      </c>
      <c r="Z2775" s="81">
        <f>IFERROR(VLOOKUP(A2775,'Competitors Links &amp; Pricings'!A:L,9,0),"")</f>
        <v>11.3</v>
      </c>
      <c r="AA2775" s="81">
        <f>IFERROR(VLOOKUP(A2775,'Competitors Links &amp; Pricings'!A:L,10,0),"")</f>
        <v>4</v>
      </c>
      <c r="AB2775" s="81">
        <f>IFERROR(VLOOKUP(A2775,'Competitors Links &amp; Pricings'!A:L,11,0),"")</f>
        <v>2.8</v>
      </c>
    </row>
    <row r="2776" spans="1:28" s="83" customFormat="1" ht="12" x14ac:dyDescent="0.25">
      <c r="A2776" s="81" t="s">
        <v>8256</v>
      </c>
      <c r="B2776" s="89">
        <v>247.95</v>
      </c>
      <c r="C2776" s="89">
        <v>322.95</v>
      </c>
      <c r="D2776" s="106">
        <f t="shared" si="172"/>
        <v>0.23223409196470043</v>
      </c>
      <c r="E2776" s="90">
        <f t="shared" si="173"/>
        <v>0</v>
      </c>
      <c r="F2776" s="90">
        <f t="shared" si="174"/>
        <v>332</v>
      </c>
      <c r="G2776" s="82" t="s">
        <v>34</v>
      </c>
      <c r="H2776" s="81" t="s">
        <v>8257</v>
      </c>
      <c r="I2776" s="81" t="s">
        <v>8258</v>
      </c>
      <c r="J2776" s="81" t="s">
        <v>530</v>
      </c>
      <c r="K2776" s="81"/>
      <c r="L2776" s="81"/>
      <c r="M2776" s="81"/>
      <c r="N2776" s="81"/>
      <c r="O2776" s="82"/>
      <c r="P2776" s="81"/>
      <c r="Q2776" s="81"/>
      <c r="R2776" s="81"/>
      <c r="S2776" s="81"/>
      <c r="T2776" s="81"/>
      <c r="U2776" s="81">
        <f t="shared" si="175"/>
        <v>0</v>
      </c>
      <c r="V2776" s="81">
        <f>IFERROR(VLOOKUP(A2776,'Competitors Links &amp; Pricings'!A:G,3,0),"")</f>
        <v>332</v>
      </c>
      <c r="W2776" s="81">
        <f>IFERROR(VLOOKUP(A2776,'Competitors Links &amp; Pricings'!A:G,5,0),"")</f>
        <v>360</v>
      </c>
      <c r="X2776" s="81">
        <f>IFERROR(VLOOKUP(A2776,'Competitors Links &amp; Pricings'!A:G,7,0),"")</f>
        <v>339.95</v>
      </c>
      <c r="Y2776" s="81">
        <f>IFERROR(VLOOKUP(A2776,'Competitors Links &amp; Pricings'!A:L,8,0),"")</f>
        <v>103</v>
      </c>
      <c r="Z2776" s="81">
        <f>IFERROR(VLOOKUP(A2776,'Competitors Links &amp; Pricings'!A:L,9,0),"")</f>
        <v>132</v>
      </c>
      <c r="AA2776" s="81">
        <f>IFERROR(VLOOKUP(A2776,'Competitors Links &amp; Pricings'!A:L,10,0),"")</f>
        <v>2.2000000000000002</v>
      </c>
      <c r="AB2776" s="81">
        <f>IFERROR(VLOOKUP(A2776,'Competitors Links &amp; Pricings'!A:L,11,0),"")</f>
        <v>22</v>
      </c>
    </row>
    <row r="2777" spans="1:28" s="83" customFormat="1" ht="12" x14ac:dyDescent="0.25">
      <c r="A2777" s="81" t="s">
        <v>8259</v>
      </c>
      <c r="B2777" s="89">
        <v>1201.18</v>
      </c>
      <c r="C2777" s="89">
        <v>1447.85</v>
      </c>
      <c r="D2777" s="106">
        <f t="shared" si="172"/>
        <v>0.17036985875608651</v>
      </c>
      <c r="E2777" s="90">
        <f t="shared" si="173"/>
        <v>0</v>
      </c>
      <c r="F2777" s="90">
        <f t="shared" si="174"/>
        <v>1469.9</v>
      </c>
      <c r="G2777" s="82" t="s">
        <v>50</v>
      </c>
      <c r="H2777" s="81" t="s">
        <v>8260</v>
      </c>
      <c r="I2777" s="81" t="s">
        <v>8261</v>
      </c>
      <c r="J2777" s="81" t="s">
        <v>5480</v>
      </c>
      <c r="K2777" s="81"/>
      <c r="L2777" s="81"/>
      <c r="M2777" s="81"/>
      <c r="N2777" s="81"/>
      <c r="O2777" s="82"/>
      <c r="P2777" s="81"/>
      <c r="Q2777" s="81"/>
      <c r="R2777" s="81"/>
      <c r="S2777" s="81"/>
      <c r="T2777" s="81"/>
      <c r="U2777" s="81">
        <f t="shared" si="175"/>
        <v>0</v>
      </c>
      <c r="V2777" s="81">
        <f>IFERROR(VLOOKUP(A2777,'Competitors Links &amp; Pricings'!A:G,3,0),"")</f>
        <v>1567</v>
      </c>
      <c r="W2777" s="81">
        <f>IFERROR(VLOOKUP(A2777,'Competitors Links &amp; Pricings'!A:G,5,0),"")</f>
        <v>1469.9</v>
      </c>
      <c r="X2777" s="81" t="str">
        <f>IFERROR(VLOOKUP(A2777,'Competitors Links &amp; Pricings'!A:G,7,0),"")</f>
        <v xml:space="preserve"> </v>
      </c>
      <c r="Y2777" s="81">
        <f>IFERROR(VLOOKUP(A2777,'Competitors Links &amp; Pricings'!A:L,8,0),"")</f>
        <v>14</v>
      </c>
      <c r="Z2777" s="81">
        <f>IFERROR(VLOOKUP(A2777,'Competitors Links &amp; Pricings'!A:L,9,0),"")</f>
        <v>24</v>
      </c>
      <c r="AA2777" s="81">
        <f>IFERROR(VLOOKUP(A2777,'Competitors Links &amp; Pricings'!A:L,10,0),"")</f>
        <v>84</v>
      </c>
      <c r="AB2777" s="81">
        <f>IFERROR(VLOOKUP(A2777,'Competitors Links &amp; Pricings'!A:L,11,0),"")</f>
        <v>10</v>
      </c>
    </row>
    <row r="2778" spans="1:28" s="83" customFormat="1" ht="12" x14ac:dyDescent="0.25">
      <c r="A2778" s="81" t="s">
        <v>8262</v>
      </c>
      <c r="B2778" s="89">
        <v>155.56</v>
      </c>
      <c r="C2778" s="89">
        <v>222.3</v>
      </c>
      <c r="D2778" s="106">
        <f t="shared" si="172"/>
        <v>0.3002249212775529</v>
      </c>
      <c r="E2778" s="90">
        <f t="shared" si="173"/>
        <v>0</v>
      </c>
      <c r="F2778" s="90">
        <f t="shared" si="174"/>
        <v>234</v>
      </c>
      <c r="G2778" s="82" t="s">
        <v>34</v>
      </c>
      <c r="H2778" s="81" t="s">
        <v>8263</v>
      </c>
      <c r="I2778" s="81" t="s">
        <v>8264</v>
      </c>
      <c r="J2778" s="81" t="s">
        <v>125</v>
      </c>
      <c r="K2778" s="81"/>
      <c r="L2778" s="81"/>
      <c r="M2778" s="81"/>
      <c r="N2778" s="81"/>
      <c r="O2778" s="82"/>
      <c r="P2778" s="81"/>
      <c r="Q2778" s="81"/>
      <c r="R2778" s="81"/>
      <c r="S2778" s="81"/>
      <c r="T2778" s="81"/>
      <c r="U2778" s="81">
        <f t="shared" si="175"/>
        <v>0</v>
      </c>
      <c r="V2778" s="81">
        <f>IFERROR(VLOOKUP(A2778,'Competitors Links &amp; Pricings'!A:G,3,0),"")</f>
        <v>272.75</v>
      </c>
      <c r="W2778" s="81">
        <f>IFERROR(VLOOKUP(A2778,'Competitors Links &amp; Pricings'!A:G,5,0),"")</f>
        <v>234</v>
      </c>
      <c r="X2778" s="81">
        <f>IFERROR(VLOOKUP(A2778,'Competitors Links &amp; Pricings'!A:G,7,0),"")</f>
        <v>327.3</v>
      </c>
      <c r="Y2778" s="81">
        <f>IFERROR(VLOOKUP(A2778,'Competitors Links &amp; Pricings'!A:L,8,0),"")</f>
        <v>10.3</v>
      </c>
      <c r="Z2778" s="81">
        <f>IFERROR(VLOOKUP(A2778,'Competitors Links &amp; Pricings'!A:L,9,0),"")</f>
        <v>1.6</v>
      </c>
      <c r="AA2778" s="81">
        <f>IFERROR(VLOOKUP(A2778,'Competitors Links &amp; Pricings'!A:L,10,0),"")</f>
        <v>5.7</v>
      </c>
      <c r="AB2778" s="81">
        <f>IFERROR(VLOOKUP(A2778,'Competitors Links &amp; Pricings'!A:L,11,0),"")</f>
        <v>8.6</v>
      </c>
    </row>
    <row r="2779" spans="1:28" s="83" customFormat="1" ht="12" x14ac:dyDescent="0.25">
      <c r="A2779" s="81" t="s">
        <v>8265</v>
      </c>
      <c r="B2779" s="89">
        <v>2469.08</v>
      </c>
      <c r="C2779" s="89">
        <v>2918</v>
      </c>
      <c r="D2779" s="106">
        <f t="shared" si="172"/>
        <v>0.15384509938313917</v>
      </c>
      <c r="E2779" s="90">
        <f t="shared" si="173"/>
        <v>0</v>
      </c>
      <c r="F2779" s="90">
        <f t="shared" si="174"/>
        <v>2999</v>
      </c>
      <c r="G2779" s="82" t="s">
        <v>34</v>
      </c>
      <c r="H2779" s="81" t="s">
        <v>8266</v>
      </c>
      <c r="I2779" s="81" t="s">
        <v>8267</v>
      </c>
      <c r="J2779" s="81" t="s">
        <v>530</v>
      </c>
      <c r="K2779" s="81"/>
      <c r="L2779" s="81"/>
      <c r="M2779" s="81"/>
      <c r="N2779" s="81"/>
      <c r="O2779" s="82"/>
      <c r="P2779" s="81"/>
      <c r="Q2779" s="81"/>
      <c r="R2779" s="81"/>
      <c r="S2779" s="81"/>
      <c r="T2779" s="81"/>
      <c r="U2779" s="81">
        <f t="shared" si="175"/>
        <v>0</v>
      </c>
      <c r="V2779" s="81">
        <f>IFERROR(VLOOKUP(A2779,'Competitors Links &amp; Pricings'!A:G,3,0),"")</f>
        <v>3123.36</v>
      </c>
      <c r="W2779" s="81">
        <f>IFERROR(VLOOKUP(A2779,'Competitors Links &amp; Pricings'!A:G,5,0),"")</f>
        <v>2999</v>
      </c>
      <c r="X2779" s="81" t="str">
        <f>IFERROR(VLOOKUP(A2779,'Competitors Links &amp; Pricings'!A:G,7,0),"")</f>
        <v xml:space="preserve"> </v>
      </c>
      <c r="Y2779" s="81">
        <f>IFERROR(VLOOKUP(A2779,'Competitors Links &amp; Pricings'!A:L,8,0),"")</f>
        <v>20.100000000000001</v>
      </c>
      <c r="Z2779" s="81">
        <f>IFERROR(VLOOKUP(A2779,'Competitors Links &amp; Pricings'!A:L,9,0),"")</f>
        <v>28.5</v>
      </c>
      <c r="AA2779" s="81">
        <f>IFERROR(VLOOKUP(A2779,'Competitors Links &amp; Pricings'!A:L,10,0),"")</f>
        <v>91.9</v>
      </c>
      <c r="AB2779" s="81">
        <f>IFERROR(VLOOKUP(A2779,'Competitors Links &amp; Pricings'!A:L,11,0),"")</f>
        <v>8.9</v>
      </c>
    </row>
    <row r="2780" spans="1:28" s="83" customFormat="1" ht="12" x14ac:dyDescent="0.25">
      <c r="A2780" s="81" t="s">
        <v>8268</v>
      </c>
      <c r="B2780" s="89">
        <v>3187.54</v>
      </c>
      <c r="C2780" s="89">
        <v>3827.75</v>
      </c>
      <c r="D2780" s="106">
        <f t="shared" si="172"/>
        <v>0.16725491476716087</v>
      </c>
      <c r="E2780" s="90">
        <f t="shared" si="173"/>
        <v>0</v>
      </c>
      <c r="F2780" s="90">
        <f t="shared" si="174"/>
        <v>3837.75</v>
      </c>
      <c r="G2780" s="82" t="s">
        <v>34</v>
      </c>
      <c r="H2780" s="81">
        <v>4210078800</v>
      </c>
      <c r="I2780" s="81" t="s">
        <v>8269</v>
      </c>
      <c r="J2780" s="81" t="s">
        <v>530</v>
      </c>
      <c r="K2780" s="81"/>
      <c r="L2780" s="81"/>
      <c r="M2780" s="81"/>
      <c r="N2780" s="81"/>
      <c r="O2780" s="82"/>
      <c r="P2780" s="81"/>
      <c r="Q2780" s="81"/>
      <c r="R2780" s="81"/>
      <c r="S2780" s="81"/>
      <c r="T2780" s="81"/>
      <c r="U2780" s="81">
        <f t="shared" si="175"/>
        <v>0</v>
      </c>
      <c r="V2780" s="81">
        <f>IFERROR(VLOOKUP(A2780,'Competitors Links &amp; Pricings'!A:G,3,0),"")</f>
        <v>4274.1400000000003</v>
      </c>
      <c r="W2780" s="81">
        <f>IFERROR(VLOOKUP(A2780,'Competitors Links &amp; Pricings'!A:G,5,0),"")</f>
        <v>3837.75</v>
      </c>
      <c r="X2780" s="81">
        <f>IFERROR(VLOOKUP(A2780,'Competitors Links &amp; Pricings'!A:G,7,0),"")</f>
        <v>3929</v>
      </c>
      <c r="Y2780" s="81">
        <f>IFERROR(VLOOKUP(A2780,'Competitors Links &amp; Pricings'!A:L,8,0),"")</f>
        <v>28.5</v>
      </c>
      <c r="Z2780" s="81">
        <f>IFERROR(VLOOKUP(A2780,'Competitors Links &amp; Pricings'!A:L,9,0),"")</f>
        <v>20.100000000000001</v>
      </c>
      <c r="AA2780" s="81">
        <f>IFERROR(VLOOKUP(A2780,'Competitors Links &amp; Pricings'!A:L,10,0),"")</f>
        <v>82.5</v>
      </c>
      <c r="AB2780" s="81">
        <f>IFERROR(VLOOKUP(A2780,'Competitors Links &amp; Pricings'!A:L,11,0),"")</f>
        <v>8.9</v>
      </c>
    </row>
    <row r="2781" spans="1:28" s="92" customFormat="1" ht="12" x14ac:dyDescent="0.25">
      <c r="A2781" s="91" t="s">
        <v>8270</v>
      </c>
      <c r="B2781" s="89">
        <v>155.57</v>
      </c>
      <c r="C2781" s="89">
        <v>192.91</v>
      </c>
      <c r="D2781" s="106">
        <f t="shared" si="172"/>
        <v>0.19356176455341872</v>
      </c>
      <c r="E2781" s="90">
        <f t="shared" si="173"/>
        <v>0</v>
      </c>
      <c r="F2781" s="90">
        <f t="shared" si="174"/>
        <v>209</v>
      </c>
      <c r="G2781" s="100" t="s">
        <v>34</v>
      </c>
      <c r="H2781" s="101" t="s">
        <v>8271</v>
      </c>
      <c r="I2781" s="101" t="s">
        <v>8272</v>
      </c>
      <c r="J2781" s="101" t="s">
        <v>525</v>
      </c>
      <c r="K2781" s="101"/>
      <c r="L2781" s="101"/>
      <c r="M2781" s="101"/>
      <c r="N2781" s="101"/>
      <c r="O2781" s="100"/>
      <c r="P2781" s="101"/>
      <c r="Q2781" s="101"/>
      <c r="R2781" s="101"/>
      <c r="S2781" s="101"/>
      <c r="T2781" s="101"/>
      <c r="U2781" s="81">
        <f t="shared" si="175"/>
        <v>0</v>
      </c>
      <c r="V2781" s="101">
        <f>IFERROR(VLOOKUP(A2781,'Competitors Links &amp; Pricings'!A:G,3,0),"")</f>
        <v>225.3</v>
      </c>
      <c r="W2781" s="101">
        <f>IFERROR(VLOOKUP(A2781,'Competitors Links &amp; Pricings'!A:G,5,0),"")</f>
        <v>209</v>
      </c>
      <c r="X2781" s="101">
        <f>IFERROR(VLOOKUP(A2781,'Competitors Links &amp; Pricings'!A:G,7,0),"")</f>
        <v>241.4</v>
      </c>
      <c r="Y2781" s="101">
        <f>IFERROR(VLOOKUP(A2781,'Competitors Links &amp; Pricings'!A:L,8,0),"")</f>
        <v>8</v>
      </c>
      <c r="Z2781" s="101">
        <f>IFERROR(VLOOKUP(A2781,'Competitors Links &amp; Pricings'!A:L,9,0),"")</f>
        <v>12</v>
      </c>
      <c r="AA2781" s="101">
        <f>IFERROR(VLOOKUP(A2781,'Competitors Links &amp; Pricings'!A:L,10,0),"")</f>
        <v>3.4</v>
      </c>
      <c r="AB2781" s="101">
        <f>IFERROR(VLOOKUP(A2781,'Competitors Links &amp; Pricings'!A:L,11,0),"")</f>
        <v>18</v>
      </c>
    </row>
    <row r="2782" spans="1:28" s="83" customFormat="1" ht="12" x14ac:dyDescent="0.25">
      <c r="A2782" s="81" t="s">
        <v>8273</v>
      </c>
      <c r="B2782" s="89">
        <v>2719.8</v>
      </c>
      <c r="C2782" s="89">
        <v>3264.6</v>
      </c>
      <c r="D2782" s="106">
        <f t="shared" si="172"/>
        <v>0.16688108803528756</v>
      </c>
      <c r="E2782" s="90">
        <f t="shared" si="173"/>
        <v>0</v>
      </c>
      <c r="F2782" s="90">
        <f t="shared" si="174"/>
        <v>3249</v>
      </c>
      <c r="G2782" s="82" t="s">
        <v>34</v>
      </c>
      <c r="H2782" s="81" t="s">
        <v>8274</v>
      </c>
      <c r="I2782" s="81" t="s">
        <v>8275</v>
      </c>
      <c r="J2782" s="81" t="s">
        <v>530</v>
      </c>
      <c r="K2782" s="81"/>
      <c r="L2782" s="81"/>
      <c r="M2782" s="81"/>
      <c r="N2782" s="81"/>
      <c r="O2782" s="82"/>
      <c r="P2782" s="81"/>
      <c r="Q2782" s="81"/>
      <c r="R2782" s="81"/>
      <c r="S2782" s="81"/>
      <c r="T2782" s="81"/>
      <c r="U2782" s="81">
        <f t="shared" si="175"/>
        <v>0</v>
      </c>
      <c r="V2782" s="81">
        <f>IFERROR(VLOOKUP(A2782,'Competitors Links &amp; Pricings'!A:G,3,0),"")</f>
        <v>3359.99</v>
      </c>
      <c r="W2782" s="81">
        <f>IFERROR(VLOOKUP(A2782,'Competitors Links &amp; Pricings'!A:G,5,0),"")</f>
        <v>3249</v>
      </c>
      <c r="X2782" s="81" t="str">
        <f>IFERROR(VLOOKUP(A2782,'Competitors Links &amp; Pricings'!A:G,7,0),"")</f>
        <v xml:space="preserve"> </v>
      </c>
      <c r="Y2782" s="81">
        <f>IFERROR(VLOOKUP(A2782,'Competitors Links &amp; Pricings'!A:L,8,0),"")</f>
        <v>28.5</v>
      </c>
      <c r="Z2782" s="81">
        <f>IFERROR(VLOOKUP(A2782,'Competitors Links &amp; Pricings'!A:L,9,0),"")</f>
        <v>20.100000000000001</v>
      </c>
      <c r="AA2782" s="81">
        <f>IFERROR(VLOOKUP(A2782,'Competitors Links &amp; Pricings'!A:L,10,0),"")</f>
        <v>82.5</v>
      </c>
      <c r="AB2782" s="81">
        <f>IFERROR(VLOOKUP(A2782,'Competitors Links &amp; Pricings'!A:L,11,0),"")</f>
        <v>8.9</v>
      </c>
    </row>
    <row r="2783" spans="1:28" s="83" customFormat="1" ht="12" x14ac:dyDescent="0.25">
      <c r="A2783" s="81" t="s">
        <v>8276</v>
      </c>
      <c r="B2783" s="89">
        <v>2515.58</v>
      </c>
      <c r="C2783" s="89">
        <v>3038</v>
      </c>
      <c r="D2783" s="106">
        <f t="shared" si="172"/>
        <v>0.17196181698485849</v>
      </c>
      <c r="E2783" s="90">
        <f t="shared" si="173"/>
        <v>0</v>
      </c>
      <c r="F2783" s="90">
        <f t="shared" si="174"/>
        <v>3100</v>
      </c>
      <c r="G2783" s="82" t="s">
        <v>34</v>
      </c>
      <c r="H2783" s="81" t="s">
        <v>8277</v>
      </c>
      <c r="I2783" s="81" t="s">
        <v>8278</v>
      </c>
      <c r="J2783" s="81" t="s">
        <v>530</v>
      </c>
      <c r="K2783" s="81"/>
      <c r="L2783" s="81"/>
      <c r="M2783" s="81"/>
      <c r="N2783" s="81"/>
      <c r="O2783" s="82"/>
      <c r="P2783" s="81"/>
      <c r="Q2783" s="81"/>
      <c r="R2783" s="81"/>
      <c r="S2783" s="81"/>
      <c r="T2783" s="81"/>
      <c r="U2783" s="81">
        <f t="shared" si="175"/>
        <v>0</v>
      </c>
      <c r="V2783" s="81">
        <f>IFERROR(VLOOKUP(A2783,'Competitors Links &amp; Pricings'!A:G,3,0),"")</f>
        <v>3100</v>
      </c>
      <c r="W2783" s="81">
        <f>IFERROR(VLOOKUP(A2783,'Competitors Links &amp; Pricings'!A:G,5,0),"")</f>
        <v>3940.25</v>
      </c>
      <c r="X2783" s="81" t="str">
        <f>IFERROR(VLOOKUP(A2783,'Competitors Links &amp; Pricings'!A:G,7,0),"")</f>
        <v xml:space="preserve"> </v>
      </c>
      <c r="Y2783" s="81">
        <f>IFERROR(VLOOKUP(A2783,'Competitors Links &amp; Pricings'!A:L,8,0),"")</f>
        <v>28.5</v>
      </c>
      <c r="Z2783" s="81">
        <f>IFERROR(VLOOKUP(A2783,'Competitors Links &amp; Pricings'!A:L,9,0),"")</f>
        <v>20.100000000000001</v>
      </c>
      <c r="AA2783" s="81">
        <f>IFERROR(VLOOKUP(A2783,'Competitors Links &amp; Pricings'!A:L,10,0),"")</f>
        <v>82.5</v>
      </c>
      <c r="AB2783" s="81">
        <f>IFERROR(VLOOKUP(A2783,'Competitors Links &amp; Pricings'!A:L,11,0),"")</f>
        <v>8.9</v>
      </c>
    </row>
    <row r="2784" spans="1:28" s="83" customFormat="1" ht="12" x14ac:dyDescent="0.25">
      <c r="A2784" s="81" t="s">
        <v>8279</v>
      </c>
      <c r="B2784" s="89">
        <v>2245.48</v>
      </c>
      <c r="C2784" s="89">
        <v>2693.5</v>
      </c>
      <c r="D2784" s="106">
        <f t="shared" si="172"/>
        <v>0.16633376647484685</v>
      </c>
      <c r="E2784" s="90">
        <f t="shared" si="173"/>
        <v>0</v>
      </c>
      <c r="F2784" s="90">
        <f t="shared" si="174"/>
        <v>2703.5</v>
      </c>
      <c r="G2784" s="82" t="s">
        <v>34</v>
      </c>
      <c r="H2784" s="81" t="s">
        <v>8280</v>
      </c>
      <c r="I2784" s="81" t="s">
        <v>8281</v>
      </c>
      <c r="J2784" s="81" t="s">
        <v>530</v>
      </c>
      <c r="K2784" s="81"/>
      <c r="L2784" s="81"/>
      <c r="M2784" s="81"/>
      <c r="N2784" s="81"/>
      <c r="O2784" s="82"/>
      <c r="P2784" s="81"/>
      <c r="Q2784" s="81"/>
      <c r="R2784" s="81"/>
      <c r="S2784" s="81"/>
      <c r="T2784" s="81"/>
      <c r="U2784" s="81">
        <f t="shared" si="175"/>
        <v>0</v>
      </c>
      <c r="V2784" s="81">
        <f>IFERROR(VLOOKUP(A2784,'Competitors Links &amp; Pricings'!A:G,3,0),"")</f>
        <v>2703.5</v>
      </c>
      <c r="W2784" s="81">
        <f>IFERROR(VLOOKUP(A2784,'Competitors Links &amp; Pricings'!A:G,5,0),"")</f>
        <v>3090.81</v>
      </c>
      <c r="X2784" s="81">
        <f>IFERROR(VLOOKUP(A2784,'Competitors Links &amp; Pricings'!A:G,7,0),"")</f>
        <v>3583.52</v>
      </c>
      <c r="Y2784" s="81">
        <f>IFERROR(VLOOKUP(A2784,'Competitors Links &amp; Pricings'!A:L,8,0),"")</f>
        <v>28.5</v>
      </c>
      <c r="Z2784" s="81">
        <f>IFERROR(VLOOKUP(A2784,'Competitors Links &amp; Pricings'!A:L,9,0),"")</f>
        <v>20.100000000000001</v>
      </c>
      <c r="AA2784" s="81">
        <f>IFERROR(VLOOKUP(A2784,'Competitors Links &amp; Pricings'!A:L,10,0),"")</f>
        <v>82.5</v>
      </c>
      <c r="AB2784" s="81">
        <f>IFERROR(VLOOKUP(A2784,'Competitors Links &amp; Pricings'!A:L,11,0),"")</f>
        <v>8.9</v>
      </c>
    </row>
    <row r="2785" spans="1:28" s="83" customFormat="1" ht="12" x14ac:dyDescent="0.25">
      <c r="A2785" s="81" t="s">
        <v>8282</v>
      </c>
      <c r="B2785" s="89">
        <v>1691.43</v>
      </c>
      <c r="C2785" s="89">
        <v>2088.39</v>
      </c>
      <c r="D2785" s="106">
        <f t="shared" si="172"/>
        <v>0.19007943918520959</v>
      </c>
      <c r="E2785" s="90">
        <f t="shared" si="173"/>
        <v>0</v>
      </c>
      <c r="F2785" s="90">
        <f t="shared" si="174"/>
        <v>2269.9899999999998</v>
      </c>
      <c r="G2785" s="82" t="s">
        <v>34</v>
      </c>
      <c r="H2785" s="81" t="s">
        <v>8283</v>
      </c>
      <c r="I2785" s="81" t="s">
        <v>8284</v>
      </c>
      <c r="J2785" s="81" t="s">
        <v>530</v>
      </c>
      <c r="K2785" s="81"/>
      <c r="L2785" s="81"/>
      <c r="M2785" s="81"/>
      <c r="N2785" s="81"/>
      <c r="O2785" s="82"/>
      <c r="P2785" s="81"/>
      <c r="Q2785" s="81"/>
      <c r="R2785" s="81"/>
      <c r="S2785" s="81"/>
      <c r="T2785" s="81"/>
      <c r="U2785" s="81">
        <f t="shared" si="175"/>
        <v>0</v>
      </c>
      <c r="V2785" s="81">
        <f>IFERROR(VLOOKUP(A2785,'Competitors Links &amp; Pricings'!A:G,3,0),"")</f>
        <v>2747.21</v>
      </c>
      <c r="W2785" s="81">
        <f>IFERROR(VLOOKUP(A2785,'Competitors Links &amp; Pricings'!A:G,5,0),"")</f>
        <v>2308.09</v>
      </c>
      <c r="X2785" s="81">
        <f>IFERROR(VLOOKUP(A2785,'Competitors Links &amp; Pricings'!A:G,7,0),"")</f>
        <v>2269.9899999999998</v>
      </c>
      <c r="Y2785" s="81">
        <f>IFERROR(VLOOKUP(A2785,'Competitors Links &amp; Pricings'!A:L,8,0),"")</f>
        <v>24.7</v>
      </c>
      <c r="Z2785" s="81">
        <f>IFERROR(VLOOKUP(A2785,'Competitors Links &amp; Pricings'!A:L,9,0),"")</f>
        <v>16.899999999999999</v>
      </c>
      <c r="AA2785" s="81">
        <f>IFERROR(VLOOKUP(A2785,'Competitors Links &amp; Pricings'!A:L,10,0),"")</f>
        <v>47.4</v>
      </c>
      <c r="AB2785" s="81">
        <f>IFERROR(VLOOKUP(A2785,'Competitors Links &amp; Pricings'!A:L,11,0),"")</f>
        <v>8.1</v>
      </c>
    </row>
    <row r="2786" spans="1:28" s="83" customFormat="1" ht="12" x14ac:dyDescent="0.25">
      <c r="A2786" s="81" t="s">
        <v>8285</v>
      </c>
      <c r="B2786" s="89">
        <v>1595.44</v>
      </c>
      <c r="C2786" s="89">
        <v>1911</v>
      </c>
      <c r="D2786" s="106">
        <f t="shared" si="172"/>
        <v>0.16512820512820511</v>
      </c>
      <c r="E2786" s="90">
        <f t="shared" si="173"/>
        <v>0</v>
      </c>
      <c r="F2786" s="90">
        <f t="shared" si="174"/>
        <v>1921</v>
      </c>
      <c r="G2786" s="82" t="s">
        <v>34</v>
      </c>
      <c r="H2786" s="81" t="s">
        <v>8286</v>
      </c>
      <c r="I2786" s="81" t="s">
        <v>8287</v>
      </c>
      <c r="J2786" s="81" t="s">
        <v>530</v>
      </c>
      <c r="K2786" s="81"/>
      <c r="L2786" s="81"/>
      <c r="M2786" s="81"/>
      <c r="N2786" s="81"/>
      <c r="O2786" s="82"/>
      <c r="P2786" s="81"/>
      <c r="Q2786" s="81"/>
      <c r="R2786" s="81"/>
      <c r="S2786" s="81"/>
      <c r="T2786" s="81"/>
      <c r="U2786" s="81">
        <f t="shared" si="175"/>
        <v>0</v>
      </c>
      <c r="V2786" s="81">
        <f>IFERROR(VLOOKUP(A2786,'Competitors Links &amp; Pricings'!A:G,3,0),"")</f>
        <v>1921</v>
      </c>
      <c r="W2786" s="81">
        <f>IFERROR(VLOOKUP(A2786,'Competitors Links &amp; Pricings'!A:G,5,0),"")</f>
        <v>1952</v>
      </c>
      <c r="X2786" s="81">
        <f>IFERROR(VLOOKUP(A2786,'Competitors Links &amp; Pricings'!A:G,7,0),"")</f>
        <v>2177.1</v>
      </c>
      <c r="Y2786" s="81">
        <f>IFERROR(VLOOKUP(A2786,'Competitors Links &amp; Pricings'!A:L,8,0),"")</f>
        <v>24.7</v>
      </c>
      <c r="Z2786" s="81">
        <f>IFERROR(VLOOKUP(A2786,'Competitors Links &amp; Pricings'!A:L,9,0),"")</f>
        <v>16.899999999999999</v>
      </c>
      <c r="AA2786" s="81">
        <f>IFERROR(VLOOKUP(A2786,'Competitors Links &amp; Pricings'!A:L,10,0),"")</f>
        <v>47.4</v>
      </c>
      <c r="AB2786" s="81">
        <f>IFERROR(VLOOKUP(A2786,'Competitors Links &amp; Pricings'!A:L,11,0),"")</f>
        <v>8.1</v>
      </c>
    </row>
    <row r="2787" spans="1:28" s="83" customFormat="1" ht="12" x14ac:dyDescent="0.25">
      <c r="A2787" s="81" t="s">
        <v>8288</v>
      </c>
      <c r="B2787" s="89">
        <v>1573.68</v>
      </c>
      <c r="C2787" s="89">
        <v>1740.65</v>
      </c>
      <c r="D2787" s="106">
        <f t="shared" si="172"/>
        <v>9.5923936460517639E-2</v>
      </c>
      <c r="E2787" s="90">
        <f t="shared" si="173"/>
        <v>0</v>
      </c>
      <c r="F2787" s="90">
        <f t="shared" si="174"/>
        <v>1627</v>
      </c>
      <c r="G2787" s="82" t="s">
        <v>262</v>
      </c>
      <c r="H2787" s="81" t="s">
        <v>8289</v>
      </c>
      <c r="I2787" s="81" t="s">
        <v>8290</v>
      </c>
      <c r="J2787" s="81" t="s">
        <v>530</v>
      </c>
      <c r="K2787" s="81"/>
      <c r="L2787" s="81"/>
      <c r="M2787" s="81"/>
      <c r="N2787" s="81"/>
      <c r="O2787" s="82"/>
      <c r="P2787" s="81"/>
      <c r="Q2787" s="81"/>
      <c r="R2787" s="81"/>
      <c r="S2787" s="81"/>
      <c r="T2787" s="81"/>
      <c r="U2787" s="81">
        <f t="shared" si="175"/>
        <v>0</v>
      </c>
      <c r="V2787" s="81">
        <f>IFERROR(VLOOKUP(A2787,'Competitors Links &amp; Pricings'!A:G,3,0),"")</f>
        <v>1627</v>
      </c>
      <c r="W2787" s="81">
        <f>IFERROR(VLOOKUP(A2787,'Competitors Links &amp; Pricings'!A:G,5,0),"")</f>
        <v>1812.99</v>
      </c>
      <c r="X2787" s="81">
        <f>IFERROR(VLOOKUP(A2787,'Competitors Links &amp; Pricings'!A:G,7,0),"")</f>
        <v>1843.16</v>
      </c>
      <c r="Y2787" s="81">
        <f>IFERROR(VLOOKUP(A2787,'Competitors Links &amp; Pricings'!A:L,8,0),"")</f>
        <v>24.7</v>
      </c>
      <c r="Z2787" s="81">
        <f>IFERROR(VLOOKUP(A2787,'Competitors Links &amp; Pricings'!A:L,9,0),"")</f>
        <v>16.899999999999999</v>
      </c>
      <c r="AA2787" s="81">
        <f>IFERROR(VLOOKUP(A2787,'Competitors Links &amp; Pricings'!A:L,10,0),"")</f>
        <v>47.4</v>
      </c>
      <c r="AB2787" s="81">
        <f>IFERROR(VLOOKUP(A2787,'Competitors Links &amp; Pricings'!A:L,11,0),"")</f>
        <v>8.1</v>
      </c>
    </row>
    <row r="2788" spans="1:28" s="83" customFormat="1" ht="12" x14ac:dyDescent="0.25">
      <c r="A2788" s="81" t="s">
        <v>8291</v>
      </c>
      <c r="B2788" s="89">
        <v>1214.96</v>
      </c>
      <c r="C2788" s="89">
        <v>1345.96</v>
      </c>
      <c r="D2788" s="106">
        <f t="shared" si="172"/>
        <v>9.7328300989628219E-2</v>
      </c>
      <c r="E2788" s="90">
        <f t="shared" si="173"/>
        <v>0</v>
      </c>
      <c r="F2788" s="90">
        <f t="shared" si="174"/>
        <v>1463</v>
      </c>
      <c r="G2788" s="82" t="s">
        <v>34</v>
      </c>
      <c r="H2788" s="81" t="s">
        <v>8292</v>
      </c>
      <c r="I2788" s="81" t="s">
        <v>8293</v>
      </c>
      <c r="J2788" s="81" t="s">
        <v>530</v>
      </c>
      <c r="K2788" s="81"/>
      <c r="L2788" s="81"/>
      <c r="M2788" s="81"/>
      <c r="N2788" s="81"/>
      <c r="O2788" s="82"/>
      <c r="P2788" s="81"/>
      <c r="Q2788" s="81"/>
      <c r="R2788" s="81"/>
      <c r="S2788" s="81"/>
      <c r="T2788" s="81"/>
      <c r="U2788" s="81">
        <f t="shared" si="175"/>
        <v>0</v>
      </c>
      <c r="V2788" s="81">
        <f>IFERROR(VLOOKUP(A2788,'Competitors Links &amp; Pricings'!A:G,3,0),"")</f>
        <v>2012.1</v>
      </c>
      <c r="W2788" s="81">
        <f>IFERROR(VLOOKUP(A2788,'Competitors Links &amp; Pricings'!A:G,5,0),"")</f>
        <v>1463</v>
      </c>
      <c r="X2788" s="81">
        <f>IFERROR(VLOOKUP(A2788,'Competitors Links &amp; Pricings'!A:G,7,0),"")</f>
        <v>1537</v>
      </c>
      <c r="Y2788" s="81">
        <f>IFERROR(VLOOKUP(A2788,'Competitors Links &amp; Pricings'!A:L,8,0),"")</f>
        <v>24.7</v>
      </c>
      <c r="Z2788" s="81">
        <f>IFERROR(VLOOKUP(A2788,'Competitors Links &amp; Pricings'!A:L,9,0),"")</f>
        <v>16.899999999999999</v>
      </c>
      <c r="AA2788" s="81">
        <f>IFERROR(VLOOKUP(A2788,'Competitors Links &amp; Pricings'!A:L,10,0),"")</f>
        <v>47.4</v>
      </c>
      <c r="AB2788" s="81">
        <f>IFERROR(VLOOKUP(A2788,'Competitors Links &amp; Pricings'!A:L,11,0),"")</f>
        <v>8.1</v>
      </c>
    </row>
    <row r="2789" spans="1:28" s="83" customFormat="1" ht="12" x14ac:dyDescent="0.25">
      <c r="A2789" s="81" t="s">
        <v>8294</v>
      </c>
      <c r="B2789" s="89">
        <v>1064.5</v>
      </c>
      <c r="C2789" s="89">
        <v>1319.98</v>
      </c>
      <c r="D2789" s="106">
        <f t="shared" si="172"/>
        <v>0.19354838709677422</v>
      </c>
      <c r="E2789" s="90">
        <f t="shared" si="173"/>
        <v>0</v>
      </c>
      <c r="F2789" s="90">
        <f t="shared" si="174"/>
        <v>1364</v>
      </c>
      <c r="G2789" s="82" t="s">
        <v>34</v>
      </c>
      <c r="H2789" s="81" t="s">
        <v>8295</v>
      </c>
      <c r="I2789" s="81" t="s">
        <v>8296</v>
      </c>
      <c r="J2789" s="81" t="s">
        <v>530</v>
      </c>
      <c r="K2789" s="81"/>
      <c r="L2789" s="81"/>
      <c r="M2789" s="81"/>
      <c r="N2789" s="81"/>
      <c r="O2789" s="82"/>
      <c r="P2789" s="81"/>
      <c r="Q2789" s="81"/>
      <c r="R2789" s="81"/>
      <c r="S2789" s="81"/>
      <c r="T2789" s="81"/>
      <c r="U2789" s="81">
        <f t="shared" si="175"/>
        <v>0</v>
      </c>
      <c r="V2789" s="81">
        <f>IFERROR(VLOOKUP(A2789,'Competitors Links &amp; Pricings'!A:G,3,0),"")</f>
        <v>1364</v>
      </c>
      <c r="W2789" s="81">
        <f>IFERROR(VLOOKUP(A2789,'Competitors Links &amp; Pricings'!A:G,5,0),"")</f>
        <v>1452.59</v>
      </c>
      <c r="X2789" s="81">
        <f>IFERROR(VLOOKUP(A2789,'Competitors Links &amp; Pricings'!A:G,7,0),"")</f>
        <v>1780.43</v>
      </c>
      <c r="Y2789" s="81">
        <f>IFERROR(VLOOKUP(A2789,'Competitors Links &amp; Pricings'!A:L,8,0),"")</f>
        <v>24.7</v>
      </c>
      <c r="Z2789" s="81">
        <f>IFERROR(VLOOKUP(A2789,'Competitors Links &amp; Pricings'!A:L,9,0),"")</f>
        <v>16.899999999999999</v>
      </c>
      <c r="AA2789" s="81">
        <f>IFERROR(VLOOKUP(A2789,'Competitors Links &amp; Pricings'!A:L,10,0),"")</f>
        <v>47.4</v>
      </c>
      <c r="AB2789" s="81">
        <f>IFERROR(VLOOKUP(A2789,'Competitors Links &amp; Pricings'!A:L,11,0),"")</f>
        <v>8.1</v>
      </c>
    </row>
    <row r="2790" spans="1:28" s="83" customFormat="1" ht="12" x14ac:dyDescent="0.25">
      <c r="A2790" s="81" t="s">
        <v>8297</v>
      </c>
      <c r="B2790" s="89">
        <v>1377.5</v>
      </c>
      <c r="C2790" s="89">
        <v>1820</v>
      </c>
      <c r="D2790" s="106">
        <f t="shared" si="172"/>
        <v>0.24313186813186813</v>
      </c>
      <c r="E2790" s="90">
        <f t="shared" si="173"/>
        <v>0</v>
      </c>
      <c r="F2790" s="90">
        <f t="shared" si="174"/>
        <v>2234.4</v>
      </c>
      <c r="G2790" s="82" t="s">
        <v>50</v>
      </c>
      <c r="H2790" s="81" t="s">
        <v>8298</v>
      </c>
      <c r="I2790" s="81" t="s">
        <v>8299</v>
      </c>
      <c r="J2790" s="81" t="s">
        <v>530</v>
      </c>
      <c r="K2790" s="81"/>
      <c r="L2790" s="81"/>
      <c r="M2790" s="81"/>
      <c r="N2790" s="81"/>
      <c r="O2790" s="82"/>
      <c r="P2790" s="81"/>
      <c r="Q2790" s="81"/>
      <c r="R2790" s="81"/>
      <c r="S2790" s="81"/>
      <c r="T2790" s="81"/>
      <c r="U2790" s="81">
        <f t="shared" si="175"/>
        <v>0</v>
      </c>
      <c r="V2790" s="81">
        <f>IFERROR(VLOOKUP(A2790,'Competitors Links &amp; Pricings'!A:G,3,0),"")</f>
        <v>2234.4</v>
      </c>
      <c r="W2790" s="81">
        <f>IFERROR(VLOOKUP(A2790,'Competitors Links &amp; Pricings'!A:G,5,0),"")</f>
        <v>2234.4</v>
      </c>
      <c r="X2790" s="81">
        <f>IFERROR(VLOOKUP(A2790,'Competitors Links &amp; Pricings'!A:G,7,0),"")</f>
        <v>2234.4</v>
      </c>
      <c r="Y2790" s="81">
        <f>IFERROR(VLOOKUP(A2790,'Competitors Links &amp; Pricings'!A:L,8,0),"")</f>
        <v>26.25</v>
      </c>
      <c r="Z2790" s="81">
        <f>IFERROR(VLOOKUP(A2790,'Competitors Links &amp; Pricings'!A:L,9,0),"")</f>
        <v>15.75</v>
      </c>
      <c r="AA2790" s="81">
        <f>IFERROR(VLOOKUP(A2790,'Competitors Links &amp; Pricings'!A:L,10,0),"")</f>
        <v>52.6</v>
      </c>
      <c r="AB2790" s="81">
        <f>IFERROR(VLOOKUP(A2790,'Competitors Links &amp; Pricings'!A:L,11,0),"")</f>
        <v>4.25</v>
      </c>
    </row>
    <row r="2791" spans="1:28" s="83" customFormat="1" ht="12" x14ac:dyDescent="0.25">
      <c r="A2791" s="81" t="s">
        <v>8300</v>
      </c>
      <c r="B2791" s="89">
        <v>242.44</v>
      </c>
      <c r="C2791" s="89">
        <v>320</v>
      </c>
      <c r="D2791" s="106">
        <f t="shared" si="172"/>
        <v>0.24237500000000001</v>
      </c>
      <c r="E2791" s="90">
        <f t="shared" si="173"/>
        <v>0</v>
      </c>
      <c r="F2791" s="90">
        <f t="shared" si="174"/>
        <v>0</v>
      </c>
      <c r="G2791" s="82" t="s">
        <v>50</v>
      </c>
      <c r="H2791" s="81" t="s">
        <v>8301</v>
      </c>
      <c r="I2791" s="81" t="s">
        <v>8302</v>
      </c>
      <c r="J2791" s="81" t="s">
        <v>7804</v>
      </c>
      <c r="K2791" s="81"/>
      <c r="L2791" s="81"/>
      <c r="M2791" s="81"/>
      <c r="N2791" s="81"/>
      <c r="O2791" s="82"/>
      <c r="P2791" s="81"/>
      <c r="Q2791" s="81"/>
      <c r="R2791" s="81"/>
      <c r="S2791" s="81"/>
      <c r="T2791" s="81"/>
      <c r="U2791" s="81">
        <f t="shared" si="175"/>
        <v>0</v>
      </c>
      <c r="V2791" s="81" t="str">
        <f>IFERROR(VLOOKUP(A2791,'Competitors Links &amp; Pricings'!A:G,3,0),"")</f>
        <v xml:space="preserve"> </v>
      </c>
      <c r="W2791" s="81" t="str">
        <f>IFERROR(VLOOKUP(A2791,'Competitors Links &amp; Pricings'!A:G,5,0),"")</f>
        <v xml:space="preserve"> </v>
      </c>
      <c r="X2791" s="81" t="str">
        <f>IFERROR(VLOOKUP(A2791,'Competitors Links &amp; Pricings'!A:G,7,0),"")</f>
        <v xml:space="preserve"> </v>
      </c>
      <c r="Y2791" s="81">
        <f>IFERROR(VLOOKUP(A2791,'Competitors Links &amp; Pricings'!A:L,8,0),"")</f>
        <v>9.1</v>
      </c>
      <c r="Z2791" s="81">
        <f>IFERROR(VLOOKUP(A2791,'Competitors Links &amp; Pricings'!A:L,9,0),"")</f>
        <v>11.1</v>
      </c>
      <c r="AA2791" s="81">
        <f>IFERROR(VLOOKUP(A2791,'Competitors Links &amp; Pricings'!A:L,10,0),"")</f>
        <v>9.9</v>
      </c>
      <c r="AB2791" s="81">
        <f>IFERROR(VLOOKUP(A2791,'Competitors Links &amp; Pricings'!A:L,11,0),"")</f>
        <v>1.6</v>
      </c>
    </row>
    <row r="2792" spans="1:28" s="83" customFormat="1" ht="12" x14ac:dyDescent="0.25">
      <c r="A2792" s="81" t="s">
        <v>8303</v>
      </c>
      <c r="B2792" s="89">
        <v>215.78</v>
      </c>
      <c r="C2792" s="89">
        <v>267.57</v>
      </c>
      <c r="D2792" s="106">
        <f t="shared" si="172"/>
        <v>0.19355682625107445</v>
      </c>
      <c r="E2792" s="90">
        <f t="shared" si="173"/>
        <v>0</v>
      </c>
      <c r="F2792" s="90">
        <f t="shared" si="174"/>
        <v>312.51</v>
      </c>
      <c r="G2792" s="82" t="s">
        <v>34</v>
      </c>
      <c r="H2792" s="81" t="s">
        <v>8304</v>
      </c>
      <c r="I2792" s="81" t="s">
        <v>8305</v>
      </c>
      <c r="J2792" s="81" t="s">
        <v>525</v>
      </c>
      <c r="K2792" s="81"/>
      <c r="L2792" s="81"/>
      <c r="M2792" s="81"/>
      <c r="N2792" s="81"/>
      <c r="O2792" s="82"/>
      <c r="P2792" s="81"/>
      <c r="Q2792" s="81"/>
      <c r="R2792" s="81"/>
      <c r="S2792" s="81"/>
      <c r="T2792" s="81"/>
      <c r="U2792" s="81">
        <f t="shared" si="175"/>
        <v>0</v>
      </c>
      <c r="V2792" s="81">
        <f>IFERROR(VLOOKUP(A2792,'Competitors Links &amp; Pricings'!A:G,3,0),"")</f>
        <v>312.51</v>
      </c>
      <c r="W2792" s="81">
        <f>IFERROR(VLOOKUP(A2792,'Competitors Links &amp; Pricings'!A:G,5,0),"")</f>
        <v>334.83</v>
      </c>
      <c r="X2792" s="81">
        <f>IFERROR(VLOOKUP(A2792,'Competitors Links &amp; Pricings'!A:G,7,0),"")</f>
        <v>334.83</v>
      </c>
      <c r="Y2792" s="81">
        <f>IFERROR(VLOOKUP(A2792,'Competitors Links &amp; Pricings'!A:L,8,0),"")</f>
        <v>12</v>
      </c>
      <c r="Z2792" s="81">
        <f>IFERROR(VLOOKUP(A2792,'Competitors Links &amp; Pricings'!A:L,9,0),"")</f>
        <v>1.8</v>
      </c>
      <c r="AA2792" s="81">
        <f>IFERROR(VLOOKUP(A2792,'Competitors Links &amp; Pricings'!A:L,10,0),"")</f>
        <v>4</v>
      </c>
      <c r="AB2792" s="81">
        <f>IFERROR(VLOOKUP(A2792,'Competitors Links &amp; Pricings'!A:L,11,0),"")</f>
        <v>8</v>
      </c>
    </row>
    <row r="2793" spans="1:28" s="83" customFormat="1" ht="12" x14ac:dyDescent="0.25">
      <c r="A2793" s="81" t="s">
        <v>8306</v>
      </c>
      <c r="B2793" s="89">
        <v>1201.18</v>
      </c>
      <c r="C2793" s="89">
        <v>1489.46</v>
      </c>
      <c r="D2793" s="106">
        <f t="shared" si="172"/>
        <v>0.19354665449223207</v>
      </c>
      <c r="E2793" s="90">
        <f t="shared" si="173"/>
        <v>0</v>
      </c>
      <c r="F2793" s="90">
        <f t="shared" si="174"/>
        <v>0</v>
      </c>
      <c r="G2793" s="82" t="s">
        <v>34</v>
      </c>
      <c r="H2793" s="81" t="s">
        <v>8307</v>
      </c>
      <c r="I2793" s="81" t="s">
        <v>8308</v>
      </c>
      <c r="J2793" s="81" t="s">
        <v>5480</v>
      </c>
      <c r="K2793" s="81"/>
      <c r="L2793" s="81"/>
      <c r="M2793" s="81"/>
      <c r="N2793" s="81"/>
      <c r="O2793" s="82"/>
      <c r="P2793" s="81"/>
      <c r="Q2793" s="81"/>
      <c r="R2793" s="81"/>
      <c r="S2793" s="81"/>
      <c r="T2793" s="81"/>
      <c r="U2793" s="81">
        <f t="shared" si="175"/>
        <v>0</v>
      </c>
      <c r="V2793" s="81" t="str">
        <f>IFERROR(VLOOKUP(A2793,'Competitors Links &amp; Pricings'!A:G,3,0),"")</f>
        <v xml:space="preserve"> </v>
      </c>
      <c r="W2793" s="81" t="str">
        <f>IFERROR(VLOOKUP(A2793,'Competitors Links &amp; Pricings'!A:G,5,0),"")</f>
        <v xml:space="preserve"> </v>
      </c>
      <c r="X2793" s="81" t="str">
        <f>IFERROR(VLOOKUP(A2793,'Competitors Links &amp; Pricings'!A:G,7,0),"")</f>
        <v xml:space="preserve"> </v>
      </c>
      <c r="Y2793" s="81">
        <f>IFERROR(VLOOKUP(A2793,'Competitors Links &amp; Pricings'!A:L,8,0),"")</f>
        <v>48.42</v>
      </c>
      <c r="Z2793" s="81">
        <f>IFERROR(VLOOKUP(A2793,'Competitors Links &amp; Pricings'!A:L,9,0),"")</f>
        <v>23.22</v>
      </c>
      <c r="AA2793" s="81">
        <f>IFERROR(VLOOKUP(A2793,'Competitors Links &amp; Pricings'!A:L,10,0),"")</f>
        <v>90</v>
      </c>
      <c r="AB2793" s="81">
        <f>IFERROR(VLOOKUP(A2793,'Competitors Links &amp; Pricings'!A:L,11,0),"")</f>
        <v>13.78</v>
      </c>
    </row>
    <row r="2794" spans="1:28" s="83" customFormat="1" ht="12" x14ac:dyDescent="0.25">
      <c r="A2794" s="81" t="s">
        <v>8309</v>
      </c>
      <c r="B2794" s="89">
        <v>255.43</v>
      </c>
      <c r="C2794" s="89">
        <v>335</v>
      </c>
      <c r="D2794" s="106">
        <f t="shared" si="172"/>
        <v>0.23752238805970147</v>
      </c>
      <c r="E2794" s="90">
        <f t="shared" si="173"/>
        <v>0</v>
      </c>
      <c r="F2794" s="90">
        <f t="shared" si="174"/>
        <v>327.27999999999997</v>
      </c>
      <c r="G2794" s="82" t="s">
        <v>50</v>
      </c>
      <c r="H2794" s="81" t="s">
        <v>8310</v>
      </c>
      <c r="I2794" s="81" t="s">
        <v>8311</v>
      </c>
      <c r="J2794" s="81" t="s">
        <v>125</v>
      </c>
      <c r="K2794" s="81"/>
      <c r="L2794" s="81"/>
      <c r="M2794" s="81"/>
      <c r="N2794" s="81"/>
      <c r="O2794" s="82"/>
      <c r="P2794" s="81"/>
      <c r="Q2794" s="81"/>
      <c r="R2794" s="81"/>
      <c r="S2794" s="81"/>
      <c r="T2794" s="81"/>
      <c r="U2794" s="81">
        <f t="shared" si="175"/>
        <v>0</v>
      </c>
      <c r="V2794" s="81">
        <f>IFERROR(VLOOKUP(A2794,'Competitors Links &amp; Pricings'!A:G,3,0),"")</f>
        <v>388.46</v>
      </c>
      <c r="W2794" s="81">
        <f>IFERROR(VLOOKUP(A2794,'Competitors Links &amp; Pricings'!A:G,5,0),"")</f>
        <v>417</v>
      </c>
      <c r="X2794" s="81">
        <f>IFERROR(VLOOKUP(A2794,'Competitors Links &amp; Pricings'!A:G,7,0),"")</f>
        <v>327.27999999999997</v>
      </c>
      <c r="Y2794" s="81">
        <f>IFERROR(VLOOKUP(A2794,'Competitors Links &amp; Pricings'!A:L,8,0),"")</f>
        <v>9.1</v>
      </c>
      <c r="Z2794" s="81">
        <f>IFERROR(VLOOKUP(A2794,'Competitors Links &amp; Pricings'!A:L,9,0),"")</f>
        <v>11.1</v>
      </c>
      <c r="AA2794" s="81">
        <f>IFERROR(VLOOKUP(A2794,'Competitors Links &amp; Pricings'!A:L,10,0),"")</f>
        <v>9.9</v>
      </c>
      <c r="AB2794" s="81">
        <f>IFERROR(VLOOKUP(A2794,'Competitors Links &amp; Pricings'!A:L,11,0),"")</f>
        <v>1.6</v>
      </c>
    </row>
    <row r="2795" spans="1:28" s="83" customFormat="1" ht="12" x14ac:dyDescent="0.25">
      <c r="A2795" s="81" t="s">
        <v>8312</v>
      </c>
      <c r="B2795" s="89">
        <v>421.55</v>
      </c>
      <c r="C2795" s="89">
        <v>555</v>
      </c>
      <c r="D2795" s="106">
        <f t="shared" si="172"/>
        <v>0.24045045045045044</v>
      </c>
      <c r="E2795" s="90">
        <f t="shared" si="173"/>
        <v>0</v>
      </c>
      <c r="F2795" s="90">
        <f t="shared" si="174"/>
        <v>0</v>
      </c>
      <c r="G2795" s="82" t="s">
        <v>34</v>
      </c>
      <c r="H2795" s="81" t="s">
        <v>8313</v>
      </c>
      <c r="I2795" s="81" t="s">
        <v>8314</v>
      </c>
      <c r="J2795" s="81" t="s">
        <v>525</v>
      </c>
      <c r="K2795" s="81"/>
      <c r="L2795" s="81"/>
      <c r="M2795" s="81"/>
      <c r="N2795" s="81"/>
      <c r="O2795" s="82"/>
      <c r="P2795" s="81"/>
      <c r="Q2795" s="81"/>
      <c r="R2795" s="81"/>
      <c r="S2795" s="81"/>
      <c r="T2795" s="81"/>
      <c r="U2795" s="81">
        <f t="shared" si="175"/>
        <v>0</v>
      </c>
      <c r="V2795" s="81" t="str">
        <f>IFERROR(VLOOKUP(A2795,'Competitors Links &amp; Pricings'!A:G,3,0),"")</f>
        <v xml:space="preserve"> </v>
      </c>
      <c r="W2795" s="81" t="str">
        <f>IFERROR(VLOOKUP(A2795,'Competitors Links &amp; Pricings'!A:G,5,0),"")</f>
        <v xml:space="preserve"> </v>
      </c>
      <c r="X2795" s="81" t="str">
        <f>IFERROR(VLOOKUP(A2795,'Competitors Links &amp; Pricings'!A:G,7,0),"")</f>
        <v xml:space="preserve"> </v>
      </c>
      <c r="Y2795" s="81">
        <f>IFERROR(VLOOKUP(A2795,'Competitors Links &amp; Pricings'!A:L,8,0),"")</f>
        <v>8.5</v>
      </c>
      <c r="Z2795" s="81">
        <f>IFERROR(VLOOKUP(A2795,'Competitors Links &amp; Pricings'!A:L,9,0),"")</f>
        <v>1.75</v>
      </c>
      <c r="AA2795" s="81">
        <f>IFERROR(VLOOKUP(A2795,'Competitors Links &amp; Pricings'!A:L,10,0),"")</f>
        <v>1.4</v>
      </c>
      <c r="AB2795" s="81">
        <f>IFERROR(VLOOKUP(A2795,'Competitors Links &amp; Pricings'!A:L,11,0),"")</f>
        <v>6</v>
      </c>
    </row>
    <row r="2796" spans="1:28" s="83" customFormat="1" ht="12" x14ac:dyDescent="0.25">
      <c r="A2796" s="81" t="s">
        <v>8315</v>
      </c>
      <c r="B2796" s="89">
        <v>321.68</v>
      </c>
      <c r="C2796" s="89">
        <v>398.88</v>
      </c>
      <c r="D2796" s="106">
        <f t="shared" si="172"/>
        <v>0.19354191736863213</v>
      </c>
      <c r="E2796" s="90">
        <f t="shared" si="173"/>
        <v>0</v>
      </c>
      <c r="F2796" s="90">
        <f t="shared" si="174"/>
        <v>392</v>
      </c>
      <c r="G2796" s="82" t="s">
        <v>50</v>
      </c>
      <c r="H2796" s="81" t="s">
        <v>8316</v>
      </c>
      <c r="I2796" s="81" t="s">
        <v>8317</v>
      </c>
      <c r="J2796" s="81" t="s">
        <v>7471</v>
      </c>
      <c r="K2796" s="81"/>
      <c r="L2796" s="81"/>
      <c r="M2796" s="81"/>
      <c r="N2796" s="81"/>
      <c r="O2796" s="82"/>
      <c r="P2796" s="81"/>
      <c r="Q2796" s="81"/>
      <c r="R2796" s="81"/>
      <c r="S2796" s="81"/>
      <c r="T2796" s="81"/>
      <c r="U2796" s="81">
        <f t="shared" si="175"/>
        <v>0</v>
      </c>
      <c r="V2796" s="81">
        <f>IFERROR(VLOOKUP(A2796,'Competitors Links &amp; Pricings'!A:G,3,0),"")</f>
        <v>392</v>
      </c>
      <c r="W2796" s="81">
        <f>IFERROR(VLOOKUP(A2796,'Competitors Links &amp; Pricings'!A:G,5,0),"")</f>
        <v>392</v>
      </c>
      <c r="X2796" s="81">
        <f>IFERROR(VLOOKUP(A2796,'Competitors Links &amp; Pricings'!A:G,7,0),"")</f>
        <v>392</v>
      </c>
      <c r="Y2796" s="81">
        <f>IFERROR(VLOOKUP(A2796,'Competitors Links &amp; Pricings'!A:L,8,0),"")</f>
        <v>8</v>
      </c>
      <c r="Z2796" s="81">
        <f>IFERROR(VLOOKUP(A2796,'Competitors Links &amp; Pricings'!A:L,9,0),"")</f>
        <v>8</v>
      </c>
      <c r="AA2796" s="81">
        <f>IFERROR(VLOOKUP(A2796,'Competitors Links &amp; Pricings'!A:L,10,0),"")</f>
        <v>21</v>
      </c>
      <c r="AB2796" s="81">
        <f>IFERROR(VLOOKUP(A2796,'Competitors Links &amp; Pricings'!A:L,11,0),"")</f>
        <v>7</v>
      </c>
    </row>
    <row r="2797" spans="1:28" s="83" customFormat="1" ht="12" x14ac:dyDescent="0.25">
      <c r="A2797" s="81" t="s">
        <v>8318</v>
      </c>
      <c r="B2797" s="89">
        <v>407.89</v>
      </c>
      <c r="C2797" s="89">
        <v>500</v>
      </c>
      <c r="D2797" s="106">
        <f t="shared" si="172"/>
        <v>0.18422000000000002</v>
      </c>
      <c r="E2797" s="90">
        <f t="shared" si="173"/>
        <v>0</v>
      </c>
      <c r="F2797" s="90">
        <f t="shared" si="174"/>
        <v>516.66999999999996</v>
      </c>
      <c r="G2797" s="82" t="s">
        <v>50</v>
      </c>
      <c r="H2797" s="81" t="s">
        <v>8319</v>
      </c>
      <c r="I2797" s="81" t="s">
        <v>8320</v>
      </c>
      <c r="J2797" s="81" t="s">
        <v>7471</v>
      </c>
      <c r="K2797" s="81"/>
      <c r="L2797" s="81"/>
      <c r="M2797" s="81"/>
      <c r="N2797" s="81"/>
      <c r="O2797" s="82"/>
      <c r="P2797" s="81"/>
      <c r="Q2797" s="81"/>
      <c r="R2797" s="81"/>
      <c r="S2797" s="81"/>
      <c r="T2797" s="81"/>
      <c r="U2797" s="81">
        <f t="shared" si="175"/>
        <v>0</v>
      </c>
      <c r="V2797" s="81">
        <f>IFERROR(VLOOKUP(A2797,'Competitors Links &amp; Pricings'!A:G,3,0),"")</f>
        <v>516.66999999999996</v>
      </c>
      <c r="W2797" s="81" t="str">
        <f>IFERROR(VLOOKUP(A2797,'Competitors Links &amp; Pricings'!A:G,5,0),"")</f>
        <v xml:space="preserve"> </v>
      </c>
      <c r="X2797" s="81" t="str">
        <f>IFERROR(VLOOKUP(A2797,'Competitors Links &amp; Pricings'!A:G,7,0),"")</f>
        <v xml:space="preserve"> </v>
      </c>
      <c r="Y2797" s="81">
        <f>IFERROR(VLOOKUP(A2797,'Competitors Links &amp; Pricings'!A:L,8,0),"")</f>
        <v>6</v>
      </c>
      <c r="Z2797" s="81">
        <f>IFERROR(VLOOKUP(A2797,'Competitors Links &amp; Pricings'!A:L,9,0),"")</f>
        <v>11</v>
      </c>
      <c r="AA2797" s="81">
        <f>IFERROR(VLOOKUP(A2797,'Competitors Links &amp; Pricings'!A:L,10,0),"")</f>
        <v>52</v>
      </c>
      <c r="AB2797" s="81">
        <f>IFERROR(VLOOKUP(A2797,'Competitors Links &amp; Pricings'!A:L,11,0),"")</f>
        <v>5</v>
      </c>
    </row>
    <row r="2798" spans="1:28" s="83" customFormat="1" ht="12" x14ac:dyDescent="0.25">
      <c r="A2798" s="81" t="s">
        <v>8321</v>
      </c>
      <c r="B2798" s="89">
        <v>0</v>
      </c>
      <c r="C2798" s="89">
        <v>380</v>
      </c>
      <c r="D2798" s="106">
        <f t="shared" si="172"/>
        <v>1</v>
      </c>
      <c r="E2798" s="90">
        <f t="shared" si="173"/>
        <v>0</v>
      </c>
      <c r="F2798" s="90">
        <f t="shared" si="174"/>
        <v>0</v>
      </c>
      <c r="G2798" s="82" t="s">
        <v>34</v>
      </c>
      <c r="H2798" s="81" t="s">
        <v>8322</v>
      </c>
      <c r="I2798" s="81" t="s">
        <v>8323</v>
      </c>
      <c r="J2798" s="81" t="s">
        <v>8324</v>
      </c>
      <c r="K2798" s="81"/>
      <c r="L2798" s="81"/>
      <c r="M2798" s="81"/>
      <c r="N2798" s="81"/>
      <c r="O2798" s="82"/>
      <c r="P2798" s="81"/>
      <c r="Q2798" s="81"/>
      <c r="R2798" s="81"/>
      <c r="S2798" s="81"/>
      <c r="T2798" s="81"/>
      <c r="U2798" s="81">
        <f t="shared" si="175"/>
        <v>0</v>
      </c>
      <c r="V2798" s="81" t="str">
        <f>IFERROR(VLOOKUP(A2798,'Competitors Links &amp; Pricings'!A:G,3,0),"")</f>
        <v xml:space="preserve"> </v>
      </c>
      <c r="W2798" s="81" t="str">
        <f>IFERROR(VLOOKUP(A2798,'Competitors Links &amp; Pricings'!A:G,5,0),"")</f>
        <v xml:space="preserve"> </v>
      </c>
      <c r="X2798" s="81" t="str">
        <f>IFERROR(VLOOKUP(A2798,'Competitors Links &amp; Pricings'!A:G,7,0),"")</f>
        <v xml:space="preserve"> </v>
      </c>
      <c r="Y2798" s="81">
        <f>IFERROR(VLOOKUP(A2798,'Competitors Links &amp; Pricings'!A:L,8,0),"")</f>
        <v>44.64</v>
      </c>
      <c r="Z2798" s="81">
        <f>IFERROR(VLOOKUP(A2798,'Competitors Links &amp; Pricings'!A:L,9,0),"")</f>
        <v>89.68</v>
      </c>
      <c r="AA2798" s="81">
        <f>IFERROR(VLOOKUP(A2798,'Competitors Links &amp; Pricings'!A:L,10,0),"")</f>
        <v>69.66</v>
      </c>
      <c r="AB2798" s="81">
        <f>IFERROR(VLOOKUP(A2798,'Competitors Links &amp; Pricings'!A:L,11,0),"")</f>
        <v>1.18</v>
      </c>
    </row>
    <row r="2799" spans="1:28" s="83" customFormat="1" ht="12" x14ac:dyDescent="0.25">
      <c r="A2799" s="81" t="s">
        <v>8325</v>
      </c>
      <c r="B2799" s="89">
        <v>244.8</v>
      </c>
      <c r="C2799" s="89">
        <v>320.69</v>
      </c>
      <c r="D2799" s="106">
        <f t="shared" si="172"/>
        <v>0.23664598210109447</v>
      </c>
      <c r="E2799" s="90">
        <f t="shared" si="173"/>
        <v>0</v>
      </c>
      <c r="F2799" s="90">
        <f t="shared" si="174"/>
        <v>278</v>
      </c>
      <c r="G2799" s="82" t="s">
        <v>34</v>
      </c>
      <c r="H2799" s="81" t="s">
        <v>8326</v>
      </c>
      <c r="I2799" s="81" t="s">
        <v>8327</v>
      </c>
      <c r="J2799" s="81" t="s">
        <v>53</v>
      </c>
      <c r="K2799" s="81"/>
      <c r="L2799" s="81"/>
      <c r="M2799" s="81"/>
      <c r="N2799" s="81"/>
      <c r="O2799" s="82"/>
      <c r="P2799" s="81"/>
      <c r="Q2799" s="81"/>
      <c r="R2799" s="81"/>
      <c r="S2799" s="81"/>
      <c r="T2799" s="81"/>
      <c r="U2799" s="81">
        <f t="shared" si="175"/>
        <v>0</v>
      </c>
      <c r="V2799" s="81">
        <f>IFERROR(VLOOKUP(A2799,'Competitors Links &amp; Pricings'!A:G,3,0),"")</f>
        <v>278</v>
      </c>
      <c r="W2799" s="81">
        <f>IFERROR(VLOOKUP(A2799,'Competitors Links &amp; Pricings'!A:G,5,0),"")</f>
        <v>341.99</v>
      </c>
      <c r="X2799" s="81">
        <f>IFERROR(VLOOKUP(A2799,'Competitors Links &amp; Pricings'!A:G,7,0),"")</f>
        <v>296</v>
      </c>
      <c r="Y2799" s="81">
        <f>IFERROR(VLOOKUP(A2799,'Competitors Links &amp; Pricings'!A:L,8,0),"")</f>
        <v>41.1</v>
      </c>
      <c r="Z2799" s="81">
        <f>IFERROR(VLOOKUP(A2799,'Competitors Links &amp; Pricings'!A:L,9,0),"")</f>
        <v>74</v>
      </c>
      <c r="AA2799" s="81">
        <f>IFERROR(VLOOKUP(A2799,'Competitors Links &amp; Pricings'!A:L,10,0),"")</f>
        <v>48.5</v>
      </c>
      <c r="AB2799" s="81">
        <f>IFERROR(VLOOKUP(A2799,'Competitors Links &amp; Pricings'!A:L,11,0),"")</f>
        <v>1.26</v>
      </c>
    </row>
    <row r="2800" spans="1:28" s="83" customFormat="1" ht="12" x14ac:dyDescent="0.25">
      <c r="A2800" s="81" t="s">
        <v>8328</v>
      </c>
      <c r="B2800" s="89">
        <v>432.8</v>
      </c>
      <c r="C2800" s="89">
        <v>528</v>
      </c>
      <c r="D2800" s="106">
        <f t="shared" si="172"/>
        <v>0.18030303030303027</v>
      </c>
      <c r="E2800" s="90">
        <f t="shared" si="173"/>
        <v>0</v>
      </c>
      <c r="F2800" s="90">
        <f t="shared" si="174"/>
        <v>412</v>
      </c>
      <c r="G2800" s="82" t="s">
        <v>50</v>
      </c>
      <c r="H2800" s="81" t="s">
        <v>8329</v>
      </c>
      <c r="I2800" s="81" t="s">
        <v>8330</v>
      </c>
      <c r="J2800" s="81" t="s">
        <v>57</v>
      </c>
      <c r="K2800" s="81"/>
      <c r="L2800" s="81"/>
      <c r="M2800" s="81"/>
      <c r="N2800" s="81"/>
      <c r="O2800" s="82"/>
      <c r="P2800" s="81"/>
      <c r="Q2800" s="81"/>
      <c r="R2800" s="81"/>
      <c r="S2800" s="81"/>
      <c r="T2800" s="81"/>
      <c r="U2800" s="81">
        <f t="shared" si="175"/>
        <v>0</v>
      </c>
      <c r="V2800" s="81">
        <f>IFERROR(VLOOKUP(A2800,'Competitors Links &amp; Pricings'!A:G,3,0),"")</f>
        <v>1049</v>
      </c>
      <c r="W2800" s="81">
        <f>IFERROR(VLOOKUP(A2800,'Competitors Links &amp; Pricings'!A:G,5,0),"")</f>
        <v>412</v>
      </c>
      <c r="X2800" s="81">
        <f>IFERROR(VLOOKUP(A2800,'Competitors Links &amp; Pricings'!A:G,7,0),"")</f>
        <v>447</v>
      </c>
      <c r="Y2800" s="81">
        <f>IFERROR(VLOOKUP(A2800,'Competitors Links &amp; Pricings'!A:L,8,0),"")</f>
        <v>40</v>
      </c>
      <c r="Z2800" s="81">
        <f>IFERROR(VLOOKUP(A2800,'Competitors Links &amp; Pricings'!A:L,9,0),"")</f>
        <v>71.7</v>
      </c>
      <c r="AA2800" s="81">
        <f>IFERROR(VLOOKUP(A2800,'Competitors Links &amp; Pricings'!A:L,10,0),"")</f>
        <v>45</v>
      </c>
      <c r="AB2800" s="81">
        <f>IFERROR(VLOOKUP(A2800,'Competitors Links &amp; Pricings'!A:L,11,0),"")</f>
        <v>12</v>
      </c>
    </row>
    <row r="2801" spans="1:28" s="83" customFormat="1" ht="12" x14ac:dyDescent="0.25">
      <c r="A2801" s="81" t="s">
        <v>8331</v>
      </c>
      <c r="B2801" s="89">
        <v>274.05</v>
      </c>
      <c r="C2801" s="89">
        <v>360</v>
      </c>
      <c r="D2801" s="106">
        <f t="shared" si="172"/>
        <v>0.23874999999999996</v>
      </c>
      <c r="E2801" s="90">
        <f t="shared" si="173"/>
        <v>0</v>
      </c>
      <c r="F2801" s="90">
        <f t="shared" si="174"/>
        <v>0</v>
      </c>
      <c r="G2801" s="82" t="s">
        <v>50</v>
      </c>
      <c r="H2801" s="81" t="s">
        <v>8332</v>
      </c>
      <c r="I2801" s="81" t="s">
        <v>8333</v>
      </c>
      <c r="J2801" s="81" t="s">
        <v>8334</v>
      </c>
      <c r="K2801" s="81"/>
      <c r="L2801" s="81"/>
      <c r="M2801" s="81"/>
      <c r="N2801" s="81"/>
      <c r="O2801" s="82"/>
      <c r="P2801" s="81"/>
      <c r="Q2801" s="81"/>
      <c r="R2801" s="81"/>
      <c r="S2801" s="81"/>
      <c r="T2801" s="81"/>
      <c r="U2801" s="81">
        <f t="shared" si="175"/>
        <v>0</v>
      </c>
      <c r="V2801" s="81" t="str">
        <f>IFERROR(VLOOKUP(A2801,'Competitors Links &amp; Pricings'!A:G,3,0),"")</f>
        <v xml:space="preserve"> </v>
      </c>
      <c r="W2801" s="81" t="str">
        <f>IFERROR(VLOOKUP(A2801,'Competitors Links &amp; Pricings'!A:G,5,0),"")</f>
        <v xml:space="preserve"> </v>
      </c>
      <c r="X2801" s="81" t="str">
        <f>IFERROR(VLOOKUP(A2801,'Competitors Links &amp; Pricings'!A:G,7,0),"")</f>
        <v xml:space="preserve"> </v>
      </c>
      <c r="Y2801" s="81">
        <f>IFERROR(VLOOKUP(A2801,'Competitors Links &amp; Pricings'!A:L,8,0),"")</f>
        <v>44.65</v>
      </c>
      <c r="Z2801" s="81">
        <f>IFERROR(VLOOKUP(A2801,'Competitors Links &amp; Pricings'!A:L,9,0),"")</f>
        <v>75.2</v>
      </c>
      <c r="AA2801" s="81">
        <f>IFERROR(VLOOKUP(A2801,'Competitors Links &amp; Pricings'!A:L,10,0),"")</f>
        <v>52.91</v>
      </c>
      <c r="AB2801" s="81">
        <f>IFERROR(VLOOKUP(A2801,'Competitors Links &amp; Pricings'!A:L,11,0),"")</f>
        <v>1.38</v>
      </c>
    </row>
    <row r="2802" spans="1:28" s="83" customFormat="1" ht="12" x14ac:dyDescent="0.25">
      <c r="A2802" s="81" t="s">
        <v>8335</v>
      </c>
      <c r="B2802" s="89">
        <v>256.77999999999997</v>
      </c>
      <c r="C2802" s="89">
        <v>292.32</v>
      </c>
      <c r="D2802" s="106">
        <f t="shared" si="172"/>
        <v>0.12157909140667769</v>
      </c>
      <c r="E2802" s="90">
        <f t="shared" si="173"/>
        <v>0</v>
      </c>
      <c r="F2802" s="90">
        <f t="shared" si="174"/>
        <v>219.69</v>
      </c>
      <c r="G2802" s="82" t="s">
        <v>34</v>
      </c>
      <c r="H2802" s="81" t="s">
        <v>8336</v>
      </c>
      <c r="I2802" s="81" t="s">
        <v>8337</v>
      </c>
      <c r="J2802" s="81" t="s">
        <v>7044</v>
      </c>
      <c r="K2802" s="81"/>
      <c r="L2802" s="81"/>
      <c r="M2802" s="81"/>
      <c r="N2802" s="81"/>
      <c r="O2802" s="82"/>
      <c r="P2802" s="81"/>
      <c r="Q2802" s="81"/>
      <c r="R2802" s="81"/>
      <c r="S2802" s="81"/>
      <c r="T2802" s="81"/>
      <c r="U2802" s="81">
        <f t="shared" si="175"/>
        <v>0</v>
      </c>
      <c r="V2802" s="81">
        <f>IFERROR(VLOOKUP(A2802,'Competitors Links &amp; Pricings'!A:G,3,0),"")</f>
        <v>219.69</v>
      </c>
      <c r="W2802" s="81">
        <f>IFERROR(VLOOKUP(A2802,'Competitors Links &amp; Pricings'!A:G,5,0),"")</f>
        <v>268</v>
      </c>
      <c r="X2802" s="81">
        <f>IFERROR(VLOOKUP(A2802,'Competitors Links &amp; Pricings'!A:G,7,0),"")</f>
        <v>290</v>
      </c>
      <c r="Y2802" s="81">
        <f>IFERROR(VLOOKUP(A2802,'Competitors Links &amp; Pricings'!A:L,8,0),"")</f>
        <v>40.9</v>
      </c>
      <c r="Z2802" s="81">
        <f>IFERROR(VLOOKUP(A2802,'Competitors Links &amp; Pricings'!A:L,9,0),"")</f>
        <v>69.13</v>
      </c>
      <c r="AA2802" s="81">
        <f>IFERROR(VLOOKUP(A2802,'Competitors Links &amp; Pricings'!A:L,10,0),"")</f>
        <v>45.19</v>
      </c>
      <c r="AB2802" s="81">
        <f>IFERROR(VLOOKUP(A2802,'Competitors Links &amp; Pricings'!A:L,11,0),"")</f>
        <v>1.37</v>
      </c>
    </row>
    <row r="2803" spans="1:28" s="83" customFormat="1" ht="12" x14ac:dyDescent="0.25">
      <c r="A2803" s="81" t="s">
        <v>8338</v>
      </c>
      <c r="B2803" s="89">
        <v>352.23</v>
      </c>
      <c r="C2803" s="89">
        <v>409.99</v>
      </c>
      <c r="D2803" s="106">
        <f t="shared" si="172"/>
        <v>0.14088148491426616</v>
      </c>
      <c r="E2803" s="90">
        <f t="shared" si="173"/>
        <v>0</v>
      </c>
      <c r="F2803" s="90">
        <f t="shared" si="174"/>
        <v>443</v>
      </c>
      <c r="G2803" s="82" t="s">
        <v>50</v>
      </c>
      <c r="H2803" s="81" t="s">
        <v>8339</v>
      </c>
      <c r="I2803" s="81" t="s">
        <v>8340</v>
      </c>
      <c r="J2803" s="81" t="s">
        <v>8341</v>
      </c>
      <c r="K2803" s="81"/>
      <c r="L2803" s="81"/>
      <c r="M2803" s="81"/>
      <c r="N2803" s="81"/>
      <c r="O2803" s="82"/>
      <c r="P2803" s="81"/>
      <c r="Q2803" s="81"/>
      <c r="R2803" s="81"/>
      <c r="S2803" s="81"/>
      <c r="T2803" s="81"/>
      <c r="U2803" s="81">
        <f t="shared" si="175"/>
        <v>0</v>
      </c>
      <c r="V2803" s="81">
        <f>IFERROR(VLOOKUP(A2803,'Competitors Links &amp; Pricings'!A:G,3,0),"")</f>
        <v>443</v>
      </c>
      <c r="W2803" s="81" t="str">
        <f>IFERROR(VLOOKUP(A2803,'Competitors Links &amp; Pricings'!A:G,5,0),"")</f>
        <v xml:space="preserve"> </v>
      </c>
      <c r="X2803" s="81" t="str">
        <f>IFERROR(VLOOKUP(A2803,'Competitors Links &amp; Pricings'!A:G,7,0),"")</f>
        <v xml:space="preserve"> </v>
      </c>
      <c r="Y2803" s="81">
        <f>IFERROR(VLOOKUP(A2803,'Competitors Links &amp; Pricings'!A:L,8,0),"")</f>
        <v>42.5</v>
      </c>
      <c r="Z2803" s="81">
        <f>IFERROR(VLOOKUP(A2803,'Competitors Links &amp; Pricings'!A:L,9,0),"")</f>
        <v>77</v>
      </c>
      <c r="AA2803" s="81">
        <f>IFERROR(VLOOKUP(A2803,'Competitors Links &amp; Pricings'!A:L,10,0),"")</f>
        <v>47.8</v>
      </c>
      <c r="AB2803" s="81">
        <f>IFERROR(VLOOKUP(A2803,'Competitors Links &amp; Pricings'!A:L,11,0),"")</f>
        <v>1.38</v>
      </c>
    </row>
    <row r="2804" spans="1:28" s="83" customFormat="1" ht="12" x14ac:dyDescent="0.25">
      <c r="A2804" s="81" t="s">
        <v>8342</v>
      </c>
      <c r="B2804" s="89">
        <v>258.08999999999997</v>
      </c>
      <c r="C2804" s="89">
        <v>348</v>
      </c>
      <c r="D2804" s="106">
        <f t="shared" ref="D2804:D2867" si="176">(C2804-B2804)/C2804</f>
        <v>0.25836206896551733</v>
      </c>
      <c r="E2804" s="90">
        <f t="shared" si="173"/>
        <v>0</v>
      </c>
      <c r="F2804" s="90">
        <f t="shared" si="174"/>
        <v>399</v>
      </c>
      <c r="G2804" s="82" t="s">
        <v>34</v>
      </c>
      <c r="H2804" s="81" t="s">
        <v>8343</v>
      </c>
      <c r="I2804" s="81" t="s">
        <v>8344</v>
      </c>
      <c r="J2804" s="81" t="s">
        <v>8341</v>
      </c>
      <c r="K2804" s="81"/>
      <c r="L2804" s="81"/>
      <c r="M2804" s="81"/>
      <c r="N2804" s="81"/>
      <c r="O2804" s="82"/>
      <c r="P2804" s="81"/>
      <c r="Q2804" s="81"/>
      <c r="R2804" s="81"/>
      <c r="S2804" s="81"/>
      <c r="T2804" s="81"/>
      <c r="U2804" s="81">
        <f t="shared" si="175"/>
        <v>0</v>
      </c>
      <c r="V2804" s="81">
        <f>IFERROR(VLOOKUP(A2804,'Competitors Links &amp; Pricings'!A:G,3,0),"")</f>
        <v>399</v>
      </c>
      <c r="W2804" s="81" t="str">
        <f>IFERROR(VLOOKUP(A2804,'Competitors Links &amp; Pricings'!A:G,5,0),"")</f>
        <v xml:space="preserve"> </v>
      </c>
      <c r="X2804" s="81" t="str">
        <f>IFERROR(VLOOKUP(A2804,'Competitors Links &amp; Pricings'!A:G,7,0),"")</f>
        <v xml:space="preserve"> </v>
      </c>
      <c r="Y2804" s="81">
        <f>IFERROR(VLOOKUP(A2804,'Competitors Links &amp; Pricings'!A:L,8,0),"")</f>
        <v>44.65</v>
      </c>
      <c r="Z2804" s="81">
        <f>IFERROR(VLOOKUP(A2804,'Competitors Links &amp; Pricings'!A:L,9,0),"")</f>
        <v>67.83</v>
      </c>
      <c r="AA2804" s="81">
        <f>IFERROR(VLOOKUP(A2804,'Competitors Links &amp; Pricings'!A:L,10,0),"")</f>
        <v>48</v>
      </c>
      <c r="AB2804" s="81">
        <f>IFERROR(VLOOKUP(A2804,'Competitors Links &amp; Pricings'!A:L,11,0),"")</f>
        <v>1.38</v>
      </c>
    </row>
    <row r="2805" spans="1:28" s="83" customFormat="1" ht="12" x14ac:dyDescent="0.25">
      <c r="A2805" s="81" t="s">
        <v>8345</v>
      </c>
      <c r="B2805" s="89">
        <v>104.03</v>
      </c>
      <c r="C2805" s="89">
        <v>136.27000000000001</v>
      </c>
      <c r="D2805" s="106">
        <f t="shared" si="176"/>
        <v>0.23658912453217881</v>
      </c>
      <c r="E2805" s="90">
        <f t="shared" si="173"/>
        <v>0</v>
      </c>
      <c r="F2805" s="90">
        <f t="shared" si="174"/>
        <v>270</v>
      </c>
      <c r="G2805" s="82" t="s">
        <v>34</v>
      </c>
      <c r="H2805" s="81" t="s">
        <v>8346</v>
      </c>
      <c r="I2805" s="81" t="s">
        <v>8347</v>
      </c>
      <c r="J2805" s="81" t="s">
        <v>8348</v>
      </c>
      <c r="K2805" s="81"/>
      <c r="L2805" s="81"/>
      <c r="M2805" s="81"/>
      <c r="N2805" s="81"/>
      <c r="O2805" s="82"/>
      <c r="P2805" s="81"/>
      <c r="Q2805" s="81"/>
      <c r="R2805" s="81"/>
      <c r="S2805" s="81"/>
      <c r="T2805" s="81"/>
      <c r="U2805" s="81">
        <f t="shared" si="175"/>
        <v>0</v>
      </c>
      <c r="V2805" s="81">
        <f>IFERROR(VLOOKUP(A2805,'Competitors Links &amp; Pricings'!A:G,3,0),"")</f>
        <v>276</v>
      </c>
      <c r="W2805" s="81">
        <f>IFERROR(VLOOKUP(A2805,'Competitors Links &amp; Pricings'!A:G,5,0),"")</f>
        <v>275</v>
      </c>
      <c r="X2805" s="81">
        <f>IFERROR(VLOOKUP(A2805,'Competitors Links &amp; Pricings'!A:G,7,0),"")</f>
        <v>270</v>
      </c>
      <c r="Y2805" s="81">
        <f>IFERROR(VLOOKUP(A2805,'Competitors Links &amp; Pricings'!A:L,8,0),"")</f>
        <v>41.2</v>
      </c>
      <c r="Z2805" s="81">
        <f>IFERROR(VLOOKUP(A2805,'Competitors Links &amp; Pricings'!A:L,9,0),"")</f>
        <v>69.37</v>
      </c>
      <c r="AA2805" s="81">
        <f>IFERROR(VLOOKUP(A2805,'Competitors Links &amp; Pricings'!A:L,10,0),"")</f>
        <v>42.7</v>
      </c>
      <c r="AB2805" s="81">
        <f>IFERROR(VLOOKUP(A2805,'Competitors Links &amp; Pricings'!A:L,11,0),"")</f>
        <v>1.18</v>
      </c>
    </row>
    <row r="2806" spans="1:28" s="83" customFormat="1" ht="12" x14ac:dyDescent="0.25">
      <c r="A2806" s="81" t="s">
        <v>8349</v>
      </c>
      <c r="B2806" s="89">
        <v>132.6</v>
      </c>
      <c r="C2806" s="89">
        <v>173.71</v>
      </c>
      <c r="D2806" s="106">
        <f t="shared" si="176"/>
        <v>0.23665879914800536</v>
      </c>
      <c r="E2806" s="90">
        <f t="shared" si="173"/>
        <v>0</v>
      </c>
      <c r="F2806" s="90">
        <f t="shared" si="174"/>
        <v>0</v>
      </c>
      <c r="G2806" s="82" t="s">
        <v>34</v>
      </c>
      <c r="H2806" s="81" t="s">
        <v>8350</v>
      </c>
      <c r="I2806" s="81" t="s">
        <v>8351</v>
      </c>
      <c r="J2806" s="81" t="s">
        <v>8334</v>
      </c>
      <c r="K2806" s="81"/>
      <c r="L2806" s="81"/>
      <c r="M2806" s="81"/>
      <c r="N2806" s="81"/>
      <c r="O2806" s="82"/>
      <c r="P2806" s="81"/>
      <c r="Q2806" s="81"/>
      <c r="R2806" s="81"/>
      <c r="S2806" s="81"/>
      <c r="T2806" s="81"/>
      <c r="U2806" s="81">
        <f t="shared" si="175"/>
        <v>0</v>
      </c>
      <c r="V2806" s="81" t="str">
        <f>IFERROR(VLOOKUP(A2806,'Competitors Links &amp; Pricings'!A:G,3,0),"")</f>
        <v xml:space="preserve"> </v>
      </c>
      <c r="W2806" s="81" t="str">
        <f>IFERROR(VLOOKUP(A2806,'Competitors Links &amp; Pricings'!A:G,5,0),"")</f>
        <v xml:space="preserve"> </v>
      </c>
      <c r="X2806" s="81" t="str">
        <f>IFERROR(VLOOKUP(A2806,'Competitors Links &amp; Pricings'!A:G,7,0),"")</f>
        <v xml:space="preserve"> </v>
      </c>
      <c r="Y2806" s="81">
        <f>IFERROR(VLOOKUP(A2806,'Competitors Links &amp; Pricings'!A:L,8,0),"")</f>
        <v>44.65</v>
      </c>
      <c r="Z2806" s="81">
        <f>IFERROR(VLOOKUP(A2806,'Competitors Links &amp; Pricings'!A:L,9,0),"")</f>
        <v>67.400000000000006</v>
      </c>
      <c r="AA2806" s="81">
        <f>IFERROR(VLOOKUP(A2806,'Competitors Links &amp; Pricings'!A:L,10,0),"")</f>
        <v>44.09</v>
      </c>
      <c r="AB2806" s="81">
        <f>IFERROR(VLOOKUP(A2806,'Competitors Links &amp; Pricings'!A:L,11,0),"")</f>
        <v>1.38</v>
      </c>
    </row>
    <row r="2807" spans="1:28" s="83" customFormat="1" ht="12" x14ac:dyDescent="0.25">
      <c r="A2807" s="81" t="s">
        <v>8352</v>
      </c>
      <c r="B2807" s="89">
        <v>105.45</v>
      </c>
      <c r="C2807" s="89">
        <v>140</v>
      </c>
      <c r="D2807" s="106">
        <f t="shared" si="176"/>
        <v>0.24678571428571427</v>
      </c>
      <c r="E2807" s="90">
        <f t="shared" si="173"/>
        <v>0</v>
      </c>
      <c r="F2807" s="90">
        <f t="shared" si="174"/>
        <v>242.76</v>
      </c>
      <c r="G2807" s="82" t="s">
        <v>34</v>
      </c>
      <c r="H2807" s="81" t="s">
        <v>8353</v>
      </c>
      <c r="I2807" s="81" t="s">
        <v>8354</v>
      </c>
      <c r="J2807" s="81" t="s">
        <v>8355</v>
      </c>
      <c r="K2807" s="81"/>
      <c r="L2807" s="81"/>
      <c r="M2807" s="81"/>
      <c r="N2807" s="81"/>
      <c r="O2807" s="82"/>
      <c r="P2807" s="81"/>
      <c r="Q2807" s="81"/>
      <c r="R2807" s="81"/>
      <c r="S2807" s="81"/>
      <c r="T2807" s="81"/>
      <c r="U2807" s="81">
        <f t="shared" si="175"/>
        <v>0</v>
      </c>
      <c r="V2807" s="81">
        <f>IFERROR(VLOOKUP(A2807,'Competitors Links &amp; Pricings'!A:G,3,0),"")</f>
        <v>315</v>
      </c>
      <c r="W2807" s="81">
        <f>IFERROR(VLOOKUP(A2807,'Competitors Links &amp; Pricings'!A:G,5,0),"")</f>
        <v>242.76</v>
      </c>
      <c r="X2807" s="81" t="str">
        <f>IFERROR(VLOOKUP(A2807,'Competitors Links &amp; Pricings'!A:G,7,0),"")</f>
        <v xml:space="preserve"> </v>
      </c>
      <c r="Y2807" s="81">
        <f>IFERROR(VLOOKUP(A2807,'Competitors Links &amp; Pricings'!A:L,8,0),"")</f>
        <v>40.869999999999997</v>
      </c>
      <c r="Z2807" s="81">
        <f>IFERROR(VLOOKUP(A2807,'Competitors Links &amp; Pricings'!A:L,9,0),"")</f>
        <v>69.09</v>
      </c>
      <c r="AA2807" s="81">
        <f>IFERROR(VLOOKUP(A2807,'Competitors Links &amp; Pricings'!A:L,10,0),"")</f>
        <v>45.19</v>
      </c>
      <c r="AB2807" s="81">
        <f>IFERROR(VLOOKUP(A2807,'Competitors Links &amp; Pricings'!A:L,11,0),"")</f>
        <v>1.38</v>
      </c>
    </row>
    <row r="2808" spans="1:28" s="83" customFormat="1" ht="12" x14ac:dyDescent="0.25">
      <c r="A2808" s="81" t="s">
        <v>8356</v>
      </c>
      <c r="B2808" s="89">
        <v>105.45</v>
      </c>
      <c r="C2808" s="89">
        <v>140</v>
      </c>
      <c r="D2808" s="106">
        <f t="shared" si="176"/>
        <v>0.24678571428571427</v>
      </c>
      <c r="E2808" s="90">
        <f t="shared" si="173"/>
        <v>0</v>
      </c>
      <c r="F2808" s="90">
        <f t="shared" si="174"/>
        <v>286</v>
      </c>
      <c r="G2808" s="82" t="s">
        <v>34</v>
      </c>
      <c r="H2808" s="81" t="s">
        <v>8357</v>
      </c>
      <c r="I2808" s="81" t="s">
        <v>8358</v>
      </c>
      <c r="J2808" s="81" t="s">
        <v>8348</v>
      </c>
      <c r="K2808" s="81"/>
      <c r="L2808" s="81"/>
      <c r="M2808" s="81"/>
      <c r="N2808" s="81"/>
      <c r="O2808" s="82"/>
      <c r="P2808" s="81"/>
      <c r="Q2808" s="81"/>
      <c r="R2808" s="81"/>
      <c r="S2808" s="81"/>
      <c r="T2808" s="81"/>
      <c r="U2808" s="81">
        <f t="shared" si="175"/>
        <v>0</v>
      </c>
      <c r="V2808" s="81">
        <f>IFERROR(VLOOKUP(A2808,'Competitors Links &amp; Pricings'!A:G,3,0),"")</f>
        <v>286</v>
      </c>
      <c r="W2808" s="81" t="str">
        <f>IFERROR(VLOOKUP(A2808,'Competitors Links &amp; Pricings'!A:G,5,0),"")</f>
        <v xml:space="preserve"> </v>
      </c>
      <c r="X2808" s="81" t="str">
        <f>IFERROR(VLOOKUP(A2808,'Competitors Links &amp; Pricings'!A:G,7,0),"")</f>
        <v xml:space="preserve"> </v>
      </c>
      <c r="Y2808" s="81">
        <f>IFERROR(VLOOKUP(A2808,'Competitors Links &amp; Pricings'!A:L,8,0),"")</f>
        <v>41.2</v>
      </c>
      <c r="Z2808" s="81">
        <f>IFERROR(VLOOKUP(A2808,'Competitors Links &amp; Pricings'!A:L,9,0),"")</f>
        <v>69.37</v>
      </c>
      <c r="AA2808" s="81">
        <f>IFERROR(VLOOKUP(A2808,'Competitors Links &amp; Pricings'!A:L,10,0),"")</f>
        <v>42.76</v>
      </c>
      <c r="AB2808" s="81">
        <f>IFERROR(VLOOKUP(A2808,'Competitors Links &amp; Pricings'!A:L,11,0),"")</f>
        <v>1.18</v>
      </c>
    </row>
    <row r="2809" spans="1:28" s="83" customFormat="1" ht="12" x14ac:dyDescent="0.25">
      <c r="A2809" s="81" t="s">
        <v>8359</v>
      </c>
      <c r="B2809" s="89">
        <v>205.13</v>
      </c>
      <c r="C2809" s="89">
        <v>273.5</v>
      </c>
      <c r="D2809" s="106">
        <f t="shared" si="176"/>
        <v>0.24998171846435102</v>
      </c>
      <c r="E2809" s="90">
        <f t="shared" si="173"/>
        <v>0</v>
      </c>
      <c r="F2809" s="90">
        <f t="shared" si="174"/>
        <v>272.52999999999997</v>
      </c>
      <c r="G2809" s="82" t="s">
        <v>50</v>
      </c>
      <c r="H2809" s="81" t="s">
        <v>8360</v>
      </c>
      <c r="I2809" s="81" t="s">
        <v>8361</v>
      </c>
      <c r="J2809" s="81" t="s">
        <v>8355</v>
      </c>
      <c r="K2809" s="81"/>
      <c r="L2809" s="81"/>
      <c r="M2809" s="81"/>
      <c r="N2809" s="81"/>
      <c r="O2809" s="82"/>
      <c r="P2809" s="81"/>
      <c r="Q2809" s="81"/>
      <c r="R2809" s="81"/>
      <c r="S2809" s="81"/>
      <c r="T2809" s="81"/>
      <c r="U2809" s="81">
        <f t="shared" si="175"/>
        <v>0</v>
      </c>
      <c r="V2809" s="81">
        <f>IFERROR(VLOOKUP(A2809,'Competitors Links &amp; Pricings'!A:G,3,0),"")</f>
        <v>272.52999999999997</v>
      </c>
      <c r="W2809" s="81">
        <f>IFERROR(VLOOKUP(A2809,'Competitors Links &amp; Pricings'!A:G,5,0),"")</f>
        <v>309.88</v>
      </c>
      <c r="X2809" s="81" t="str">
        <f>IFERROR(VLOOKUP(A2809,'Competitors Links &amp; Pricings'!A:G,7,0),"")</f>
        <v xml:space="preserve"> </v>
      </c>
      <c r="Y2809" s="81">
        <f>IFERROR(VLOOKUP(A2809,'Competitors Links &amp; Pricings'!A:L,8,0),"")</f>
        <v>40.86</v>
      </c>
      <c r="Z2809" s="81">
        <f>IFERROR(VLOOKUP(A2809,'Competitors Links &amp; Pricings'!A:L,9,0),"")</f>
        <v>69.09</v>
      </c>
      <c r="AA2809" s="81">
        <f>IFERROR(VLOOKUP(A2809,'Competitors Links &amp; Pricings'!A:L,10,0),"")</f>
        <v>45.19</v>
      </c>
      <c r="AB2809" s="81">
        <f>IFERROR(VLOOKUP(A2809,'Competitors Links &amp; Pricings'!A:L,11,0),"")</f>
        <v>1.37</v>
      </c>
    </row>
    <row r="2810" spans="1:28" s="83" customFormat="1" ht="12" x14ac:dyDescent="0.25">
      <c r="A2810" s="81" t="s">
        <v>8362</v>
      </c>
      <c r="B2810" s="89">
        <v>158.13999999999999</v>
      </c>
      <c r="C2810" s="89">
        <v>192</v>
      </c>
      <c r="D2810" s="106">
        <f t="shared" si="176"/>
        <v>0.17635416666666673</v>
      </c>
      <c r="E2810" s="90">
        <f t="shared" si="173"/>
        <v>0</v>
      </c>
      <c r="F2810" s="90">
        <f t="shared" si="174"/>
        <v>179</v>
      </c>
      <c r="G2810" s="82" t="s">
        <v>34</v>
      </c>
      <c r="H2810" s="81" t="s">
        <v>8363</v>
      </c>
      <c r="I2810" s="81" t="s">
        <v>8364</v>
      </c>
      <c r="J2810" s="81" t="s">
        <v>107</v>
      </c>
      <c r="K2810" s="81"/>
      <c r="L2810" s="81"/>
      <c r="M2810" s="81"/>
      <c r="N2810" s="81"/>
      <c r="O2810" s="82"/>
      <c r="P2810" s="81"/>
      <c r="Q2810" s="81"/>
      <c r="R2810" s="81"/>
      <c r="S2810" s="81"/>
      <c r="T2810" s="81"/>
      <c r="U2810" s="81">
        <f t="shared" si="175"/>
        <v>0</v>
      </c>
      <c r="V2810" s="81">
        <f>IFERROR(VLOOKUP(A2810,'Competitors Links &amp; Pricings'!A:G,3,0),"")</f>
        <v>179</v>
      </c>
      <c r="W2810" s="81">
        <f>IFERROR(VLOOKUP(A2810,'Competitors Links &amp; Pricings'!A:G,5,0),"")</f>
        <v>188.39</v>
      </c>
      <c r="X2810" s="81">
        <f>IFERROR(VLOOKUP(A2810,'Competitors Links &amp; Pricings'!A:G,7,0),"")</f>
        <v>182</v>
      </c>
      <c r="Y2810" s="81">
        <f>IFERROR(VLOOKUP(A2810,'Competitors Links &amp; Pricings'!A:L,8,0),"")</f>
        <v>8.35</v>
      </c>
      <c r="Z2810" s="81">
        <f>IFERROR(VLOOKUP(A2810,'Competitors Links &amp; Pricings'!A:L,9,0),"")</f>
        <v>6.89</v>
      </c>
      <c r="AA2810" s="81">
        <f>IFERROR(VLOOKUP(A2810,'Competitors Links &amp; Pricings'!A:L,10,0),"")</f>
        <v>2.38</v>
      </c>
      <c r="AB2810" s="81">
        <f>IFERROR(VLOOKUP(A2810,'Competitors Links &amp; Pricings'!A:L,11,0),"")</f>
        <v>1.19</v>
      </c>
    </row>
    <row r="2811" spans="1:28" s="83" customFormat="1" ht="12" x14ac:dyDescent="0.25">
      <c r="A2811" s="81" t="s">
        <v>8365</v>
      </c>
      <c r="B2811" s="89">
        <v>174.4</v>
      </c>
      <c r="C2811" s="89">
        <v>228.46</v>
      </c>
      <c r="D2811" s="106">
        <f t="shared" si="176"/>
        <v>0.23662785607983891</v>
      </c>
      <c r="E2811" s="90">
        <f t="shared" si="173"/>
        <v>0</v>
      </c>
      <c r="F2811" s="90">
        <f t="shared" si="174"/>
        <v>235</v>
      </c>
      <c r="G2811" s="82" t="s">
        <v>34</v>
      </c>
      <c r="H2811" s="81" t="s">
        <v>8366</v>
      </c>
      <c r="I2811" s="81" t="s">
        <v>8367</v>
      </c>
      <c r="J2811" s="81" t="s">
        <v>8348</v>
      </c>
      <c r="K2811" s="81"/>
      <c r="L2811" s="81"/>
      <c r="M2811" s="81"/>
      <c r="N2811" s="81"/>
      <c r="O2811" s="82"/>
      <c r="P2811" s="81"/>
      <c r="Q2811" s="81"/>
      <c r="R2811" s="81"/>
      <c r="S2811" s="81"/>
      <c r="T2811" s="81"/>
      <c r="U2811" s="81">
        <f t="shared" si="175"/>
        <v>0</v>
      </c>
      <c r="V2811" s="81">
        <f>IFERROR(VLOOKUP(A2811,'Competitors Links &amp; Pricings'!A:G,3,0),"")</f>
        <v>391</v>
      </c>
      <c r="W2811" s="81">
        <f>IFERROR(VLOOKUP(A2811,'Competitors Links &amp; Pricings'!A:G,5,0),"")</f>
        <v>235</v>
      </c>
      <c r="X2811" s="81">
        <f>IFERROR(VLOOKUP(A2811,'Competitors Links &amp; Pricings'!A:G,7,0),"")</f>
        <v>417</v>
      </c>
      <c r="Y2811" s="81">
        <f>IFERROR(VLOOKUP(A2811,'Competitors Links &amp; Pricings'!A:L,8,0),"")</f>
        <v>44.29</v>
      </c>
      <c r="Z2811" s="81">
        <f>IFERROR(VLOOKUP(A2811,'Competitors Links &amp; Pricings'!A:L,9,0),"")</f>
        <v>90.16</v>
      </c>
      <c r="AA2811" s="81">
        <f>IFERROR(VLOOKUP(A2811,'Competitors Links &amp; Pricings'!A:L,10,0),"")</f>
        <v>71.650000000000006</v>
      </c>
      <c r="AB2811" s="81">
        <f>IFERROR(VLOOKUP(A2811,'Competitors Links &amp; Pricings'!A:L,11,0),"")</f>
        <v>1.38</v>
      </c>
    </row>
    <row r="2812" spans="1:28" s="83" customFormat="1" ht="12" x14ac:dyDescent="0.25">
      <c r="A2812" s="81" t="s">
        <v>8368</v>
      </c>
      <c r="B2812" s="89">
        <v>136</v>
      </c>
      <c r="C2812" s="89">
        <v>178.16</v>
      </c>
      <c r="D2812" s="106">
        <f t="shared" si="176"/>
        <v>0.23664122137404578</v>
      </c>
      <c r="E2812" s="90">
        <f t="shared" si="173"/>
        <v>0</v>
      </c>
      <c r="F2812" s="90">
        <f t="shared" si="174"/>
        <v>306</v>
      </c>
      <c r="G2812" s="82" t="s">
        <v>34</v>
      </c>
      <c r="H2812" s="81" t="s">
        <v>8369</v>
      </c>
      <c r="I2812" s="81" t="s">
        <v>8370</v>
      </c>
      <c r="J2812" s="81" t="s">
        <v>8348</v>
      </c>
      <c r="K2812" s="81"/>
      <c r="L2812" s="81"/>
      <c r="M2812" s="81"/>
      <c r="N2812" s="81"/>
      <c r="O2812" s="82"/>
      <c r="P2812" s="81"/>
      <c r="Q2812" s="81"/>
      <c r="R2812" s="81"/>
      <c r="S2812" s="81"/>
      <c r="T2812" s="81"/>
      <c r="U2812" s="81">
        <f t="shared" si="175"/>
        <v>0</v>
      </c>
      <c r="V2812" s="81">
        <f>IFERROR(VLOOKUP(A2812,'Competitors Links &amp; Pricings'!A:G,3,0),"")</f>
        <v>306</v>
      </c>
      <c r="W2812" s="81">
        <f>IFERROR(VLOOKUP(A2812,'Competitors Links &amp; Pricings'!A:G,5,0),"")</f>
        <v>362.67</v>
      </c>
      <c r="X2812" s="81">
        <f>IFERROR(VLOOKUP(A2812,'Competitors Links &amp; Pricings'!A:G,7,0),"")</f>
        <v>403</v>
      </c>
      <c r="Y2812" s="81">
        <f>IFERROR(VLOOKUP(A2812,'Competitors Links &amp; Pricings'!A:L,8,0),"")</f>
        <v>44.64</v>
      </c>
      <c r="Z2812" s="81">
        <f>IFERROR(VLOOKUP(A2812,'Competitors Links &amp; Pricings'!A:L,9,0),"")</f>
        <v>67.7</v>
      </c>
      <c r="AA2812" s="81">
        <f>IFERROR(VLOOKUP(A2812,'Competitors Links &amp; Pricings'!A:L,10,0),"")</f>
        <v>48.6</v>
      </c>
      <c r="AB2812" s="81">
        <f>IFERROR(VLOOKUP(A2812,'Competitors Links &amp; Pricings'!A:L,11,0),"")</f>
        <v>1.18</v>
      </c>
    </row>
    <row r="2813" spans="1:28" s="83" customFormat="1" ht="12" x14ac:dyDescent="0.25">
      <c r="A2813" s="81" t="s">
        <v>8371</v>
      </c>
      <c r="B2813" s="89">
        <v>247.5</v>
      </c>
      <c r="C2813" s="89">
        <v>325</v>
      </c>
      <c r="D2813" s="106">
        <f t="shared" si="176"/>
        <v>0.23846153846153847</v>
      </c>
      <c r="E2813" s="90">
        <f t="shared" si="173"/>
        <v>0</v>
      </c>
      <c r="F2813" s="90">
        <f t="shared" si="174"/>
        <v>342.05</v>
      </c>
      <c r="G2813" s="82" t="s">
        <v>50</v>
      </c>
      <c r="H2813" s="81" t="s">
        <v>8372</v>
      </c>
      <c r="I2813" s="81" t="s">
        <v>8373</v>
      </c>
      <c r="J2813" s="81" t="s">
        <v>8334</v>
      </c>
      <c r="K2813" s="81"/>
      <c r="L2813" s="81"/>
      <c r="M2813" s="81"/>
      <c r="N2813" s="81"/>
      <c r="O2813" s="82"/>
      <c r="P2813" s="81"/>
      <c r="Q2813" s="81"/>
      <c r="R2813" s="81"/>
      <c r="S2813" s="81"/>
      <c r="T2813" s="81"/>
      <c r="U2813" s="81">
        <f t="shared" si="175"/>
        <v>0</v>
      </c>
      <c r="V2813" s="81">
        <f>IFERROR(VLOOKUP(A2813,'Competitors Links &amp; Pricings'!A:G,3,0),"")</f>
        <v>342.05</v>
      </c>
      <c r="W2813" s="81" t="str">
        <f>IFERROR(VLOOKUP(A2813,'Competitors Links &amp; Pricings'!A:G,5,0),"")</f>
        <v xml:space="preserve"> </v>
      </c>
      <c r="X2813" s="81" t="str">
        <f>IFERROR(VLOOKUP(A2813,'Competitors Links &amp; Pricings'!A:G,7,0),"")</f>
        <v xml:space="preserve"> </v>
      </c>
      <c r="Y2813" s="81">
        <f>IFERROR(VLOOKUP(A2813,'Competitors Links &amp; Pricings'!A:L,8,0),"")</f>
        <v>44.65</v>
      </c>
      <c r="Z2813" s="81">
        <f>IFERROR(VLOOKUP(A2813,'Competitors Links &amp; Pricings'!A:L,9,0),"")</f>
        <v>75.2</v>
      </c>
      <c r="AA2813" s="81">
        <f>IFERROR(VLOOKUP(A2813,'Competitors Links &amp; Pricings'!A:L,10,0),"")</f>
        <v>52.91</v>
      </c>
      <c r="AB2813" s="81">
        <f>IFERROR(VLOOKUP(A2813,'Competitors Links &amp; Pricings'!A:L,11,0),"")</f>
        <v>1.38</v>
      </c>
    </row>
    <row r="2814" spans="1:28" s="83" customFormat="1" ht="12" x14ac:dyDescent="0.25">
      <c r="A2814" s="81" t="s">
        <v>8374</v>
      </c>
      <c r="B2814" s="89">
        <v>236.93</v>
      </c>
      <c r="C2814" s="89">
        <v>270</v>
      </c>
      <c r="D2814" s="106">
        <f t="shared" si="176"/>
        <v>0.12248148148148146</v>
      </c>
      <c r="E2814" s="90">
        <f t="shared" si="173"/>
        <v>0</v>
      </c>
      <c r="F2814" s="90">
        <f t="shared" si="174"/>
        <v>325</v>
      </c>
      <c r="G2814" s="82" t="s">
        <v>34</v>
      </c>
      <c r="H2814" s="81" t="s">
        <v>8375</v>
      </c>
      <c r="I2814" s="81" t="s">
        <v>8376</v>
      </c>
      <c r="J2814" s="81" t="s">
        <v>7706</v>
      </c>
      <c r="K2814" s="81"/>
      <c r="L2814" s="81"/>
      <c r="M2814" s="81"/>
      <c r="N2814" s="81"/>
      <c r="O2814" s="82"/>
      <c r="P2814" s="81"/>
      <c r="Q2814" s="81"/>
      <c r="R2814" s="81"/>
      <c r="S2814" s="81"/>
      <c r="T2814" s="81"/>
      <c r="U2814" s="81">
        <f t="shared" si="175"/>
        <v>0</v>
      </c>
      <c r="V2814" s="81">
        <f>IFERROR(VLOOKUP(A2814,'Competitors Links &amp; Pricings'!A:G,3,0),"")</f>
        <v>325</v>
      </c>
      <c r="W2814" s="81">
        <f>IFERROR(VLOOKUP(A2814,'Competitors Links &amp; Pricings'!A:G,5,0),"")</f>
        <v>328</v>
      </c>
      <c r="X2814" s="81" t="str">
        <f>IFERROR(VLOOKUP(A2814,'Competitors Links &amp; Pricings'!A:G,7,0),"")</f>
        <v xml:space="preserve"> </v>
      </c>
      <c r="Y2814" s="81">
        <f>IFERROR(VLOOKUP(A2814,'Competitors Links &amp; Pricings'!A:L,8,0),"")</f>
        <v>44.65</v>
      </c>
      <c r="Z2814" s="81">
        <f>IFERROR(VLOOKUP(A2814,'Competitors Links &amp; Pricings'!A:L,9,0),"")</f>
        <v>67.87</v>
      </c>
      <c r="AA2814" s="81">
        <f>IFERROR(VLOOKUP(A2814,'Competitors Links &amp; Pricings'!A:L,10,0),"")</f>
        <v>45.19</v>
      </c>
      <c r="AB2814" s="81">
        <f>IFERROR(VLOOKUP(A2814,'Competitors Links &amp; Pricings'!A:L,11,0),"")</f>
        <v>1.18</v>
      </c>
    </row>
    <row r="2815" spans="1:28" s="83" customFormat="1" ht="12" x14ac:dyDescent="0.25">
      <c r="A2815" s="81" t="s">
        <v>8377</v>
      </c>
      <c r="B2815" s="89">
        <v>105.45</v>
      </c>
      <c r="C2815" s="89">
        <v>140</v>
      </c>
      <c r="D2815" s="106">
        <f t="shared" si="176"/>
        <v>0.24678571428571427</v>
      </c>
      <c r="E2815" s="90">
        <f t="shared" si="173"/>
        <v>0</v>
      </c>
      <c r="F2815" s="90">
        <f t="shared" si="174"/>
        <v>270</v>
      </c>
      <c r="G2815" s="82" t="s">
        <v>34</v>
      </c>
      <c r="H2815" s="81" t="s">
        <v>8378</v>
      </c>
      <c r="I2815" s="81" t="s">
        <v>8379</v>
      </c>
      <c r="J2815" s="81" t="s">
        <v>8348</v>
      </c>
      <c r="K2815" s="81"/>
      <c r="L2815" s="81"/>
      <c r="M2815" s="81"/>
      <c r="N2815" s="81"/>
      <c r="O2815" s="82"/>
      <c r="P2815" s="81"/>
      <c r="Q2815" s="81"/>
      <c r="R2815" s="81"/>
      <c r="S2815" s="81"/>
      <c r="T2815" s="81"/>
      <c r="U2815" s="81">
        <f t="shared" si="175"/>
        <v>0</v>
      </c>
      <c r="V2815" s="81">
        <f>IFERROR(VLOOKUP(A2815,'Competitors Links &amp; Pricings'!A:G,3,0),"")</f>
        <v>315.66000000000003</v>
      </c>
      <c r="W2815" s="81">
        <f>IFERROR(VLOOKUP(A2815,'Competitors Links &amp; Pricings'!A:G,5,0),"")</f>
        <v>270</v>
      </c>
      <c r="X2815" s="81">
        <f>IFERROR(VLOOKUP(A2815,'Competitors Links &amp; Pricings'!A:G,7,0),"")</f>
        <v>286</v>
      </c>
      <c r="Y2815" s="81">
        <f>IFERROR(VLOOKUP(A2815,'Competitors Links &amp; Pricings'!A:L,8,0),"")</f>
        <v>41.2</v>
      </c>
      <c r="Z2815" s="81">
        <f>IFERROR(VLOOKUP(A2815,'Competitors Links &amp; Pricings'!A:L,9,0),"")</f>
        <v>69.37</v>
      </c>
      <c r="AA2815" s="81">
        <f>IFERROR(VLOOKUP(A2815,'Competitors Links &amp; Pricings'!A:L,10,0),"")</f>
        <v>42.7</v>
      </c>
      <c r="AB2815" s="81">
        <f>IFERROR(VLOOKUP(A2815,'Competitors Links &amp; Pricings'!A:L,11,0),"")</f>
        <v>1.18</v>
      </c>
    </row>
    <row r="2816" spans="1:28" s="83" customFormat="1" ht="12" x14ac:dyDescent="0.25">
      <c r="A2816" s="81" t="s">
        <v>8380</v>
      </c>
      <c r="B2816" s="89">
        <v>260.35000000000002</v>
      </c>
      <c r="C2816" s="89">
        <v>341.06</v>
      </c>
      <c r="D2816" s="106">
        <f t="shared" si="176"/>
        <v>0.23664457866651023</v>
      </c>
      <c r="E2816" s="90">
        <f t="shared" si="173"/>
        <v>0</v>
      </c>
      <c r="F2816" s="90">
        <f t="shared" si="174"/>
        <v>575.71</v>
      </c>
      <c r="G2816" s="82" t="s">
        <v>34</v>
      </c>
      <c r="H2816" s="81" t="s">
        <v>8381</v>
      </c>
      <c r="I2816" s="81" t="s">
        <v>8382</v>
      </c>
      <c r="J2816" s="81" t="s">
        <v>57</v>
      </c>
      <c r="K2816" s="81"/>
      <c r="L2816" s="81"/>
      <c r="M2816" s="81"/>
      <c r="N2816" s="81"/>
      <c r="O2816" s="82"/>
      <c r="P2816" s="81"/>
      <c r="Q2816" s="81"/>
      <c r="R2816" s="81"/>
      <c r="S2816" s="81"/>
      <c r="T2816" s="81"/>
      <c r="U2816" s="81">
        <f t="shared" si="175"/>
        <v>0</v>
      </c>
      <c r="V2816" s="81">
        <f>IFERROR(VLOOKUP(A2816,'Competitors Links &amp; Pricings'!A:G,3,0),"")</f>
        <v>600</v>
      </c>
      <c r="W2816" s="81">
        <f>IFERROR(VLOOKUP(A2816,'Competitors Links &amp; Pricings'!A:G,5,0),"")</f>
        <v>575.71</v>
      </c>
      <c r="X2816" s="81" t="str">
        <f>IFERROR(VLOOKUP(A2816,'Competitors Links &amp; Pricings'!A:G,7,0),"")</f>
        <v xml:space="preserve"> </v>
      </c>
      <c r="Y2816" s="81">
        <f>IFERROR(VLOOKUP(A2816,'Competitors Links &amp; Pricings'!A:L,8,0),"")</f>
        <v>44</v>
      </c>
      <c r="Z2816" s="81">
        <f>IFERROR(VLOOKUP(A2816,'Competitors Links &amp; Pricings'!A:L,9,0),"")</f>
        <v>68.099999999999994</v>
      </c>
      <c r="AA2816" s="81">
        <f>IFERROR(VLOOKUP(A2816,'Competitors Links &amp; Pricings'!A:L,10,0),"")</f>
        <v>47.4</v>
      </c>
      <c r="AB2816" s="81">
        <f>IFERROR(VLOOKUP(A2816,'Competitors Links &amp; Pricings'!A:L,11,0),"")</f>
        <v>1.2</v>
      </c>
    </row>
    <row r="2817" spans="1:28" s="83" customFormat="1" ht="12" x14ac:dyDescent="0.25">
      <c r="A2817" s="81" t="s">
        <v>8383</v>
      </c>
      <c r="B2817" s="89">
        <v>257.18</v>
      </c>
      <c r="C2817" s="89">
        <v>336.9</v>
      </c>
      <c r="D2817" s="106">
        <f t="shared" si="176"/>
        <v>0.23662807954882747</v>
      </c>
      <c r="E2817" s="90">
        <f t="shared" si="173"/>
        <v>0</v>
      </c>
      <c r="F2817" s="90">
        <f t="shared" si="174"/>
        <v>565</v>
      </c>
      <c r="G2817" s="82" t="s">
        <v>34</v>
      </c>
      <c r="H2817" s="81" t="s">
        <v>8384</v>
      </c>
      <c r="I2817" s="81" t="s">
        <v>8385</v>
      </c>
      <c r="J2817" s="81" t="s">
        <v>57</v>
      </c>
      <c r="K2817" s="81"/>
      <c r="L2817" s="81"/>
      <c r="M2817" s="81"/>
      <c r="N2817" s="81"/>
      <c r="O2817" s="82"/>
      <c r="P2817" s="81"/>
      <c r="Q2817" s="81"/>
      <c r="R2817" s="81"/>
      <c r="S2817" s="81"/>
      <c r="T2817" s="81"/>
      <c r="U2817" s="81">
        <f t="shared" si="175"/>
        <v>0</v>
      </c>
      <c r="V2817" s="81">
        <f>IFERROR(VLOOKUP(A2817,'Competitors Links &amp; Pricings'!A:G,3,0),"")</f>
        <v>565</v>
      </c>
      <c r="W2817" s="81" t="str">
        <f>IFERROR(VLOOKUP(A2817,'Competitors Links &amp; Pricings'!A:G,5,0),"")</f>
        <v xml:space="preserve"> </v>
      </c>
      <c r="X2817" s="81" t="str">
        <f>IFERROR(VLOOKUP(A2817,'Competitors Links &amp; Pricings'!A:G,7,0),"")</f>
        <v xml:space="preserve"> </v>
      </c>
      <c r="Y2817" s="81">
        <f>IFERROR(VLOOKUP(A2817,'Competitors Links &amp; Pricings'!A:L,8,0),"")</f>
        <v>40</v>
      </c>
      <c r="Z2817" s="81">
        <f>IFERROR(VLOOKUP(A2817,'Competitors Links &amp; Pricings'!A:L,9,0),"")</f>
        <v>71.7</v>
      </c>
      <c r="AA2817" s="81">
        <f>IFERROR(VLOOKUP(A2817,'Competitors Links &amp; Pricings'!A:L,10,0),"")</f>
        <v>45</v>
      </c>
      <c r="AB2817" s="81">
        <f>IFERROR(VLOOKUP(A2817,'Competitors Links &amp; Pricings'!A:L,11,0),"")</f>
        <v>1.2</v>
      </c>
    </row>
    <row r="2818" spans="1:28" s="83" customFormat="1" ht="12" x14ac:dyDescent="0.25">
      <c r="A2818" s="81" t="s">
        <v>8386</v>
      </c>
      <c r="B2818" s="89">
        <v>250.83</v>
      </c>
      <c r="C2818" s="89">
        <v>328.58</v>
      </c>
      <c r="D2818" s="106">
        <f t="shared" si="176"/>
        <v>0.23662426197577446</v>
      </c>
      <c r="E2818" s="90">
        <f t="shared" ref="E2818:E2886" si="177">MIN(K2818:T2818)</f>
        <v>0</v>
      </c>
      <c r="F2818" s="90">
        <f t="shared" ref="F2818:F2886" si="178">MIN(V2818:X2818)</f>
        <v>0</v>
      </c>
      <c r="G2818" s="82" t="s">
        <v>34</v>
      </c>
      <c r="H2818" s="81" t="s">
        <v>8387</v>
      </c>
      <c r="I2818" s="81" t="s">
        <v>8388</v>
      </c>
      <c r="J2818" s="81" t="s">
        <v>57</v>
      </c>
      <c r="K2818" s="81"/>
      <c r="L2818" s="81"/>
      <c r="M2818" s="81"/>
      <c r="N2818" s="81"/>
      <c r="O2818" s="82"/>
      <c r="P2818" s="81"/>
      <c r="Q2818" s="81"/>
      <c r="R2818" s="81"/>
      <c r="S2818" s="81"/>
      <c r="T2818" s="81"/>
      <c r="U2818" s="81">
        <f t="shared" si="175"/>
        <v>0</v>
      </c>
      <c r="V2818" s="81" t="str">
        <f>IFERROR(VLOOKUP(A2818,'Competitors Links &amp; Pricings'!A:G,3,0),"")</f>
        <v xml:space="preserve"> </v>
      </c>
      <c r="W2818" s="81" t="str">
        <f>IFERROR(VLOOKUP(A2818,'Competitors Links &amp; Pricings'!A:G,5,0),"")</f>
        <v xml:space="preserve"> </v>
      </c>
      <c r="X2818" s="81" t="str">
        <f>IFERROR(VLOOKUP(A2818,'Competitors Links &amp; Pricings'!A:G,7,0),"")</f>
        <v xml:space="preserve"> </v>
      </c>
      <c r="Y2818" s="81">
        <f>IFERROR(VLOOKUP(A2818,'Competitors Links &amp; Pricings'!A:L,8,0),"")</f>
        <v>40</v>
      </c>
      <c r="Z2818" s="81">
        <f>IFERROR(VLOOKUP(A2818,'Competitors Links &amp; Pricings'!A:L,9,0),"")</f>
        <v>71.7</v>
      </c>
      <c r="AA2818" s="81">
        <f>IFERROR(VLOOKUP(A2818,'Competitors Links &amp; Pricings'!A:L,10,0),"")</f>
        <v>45</v>
      </c>
      <c r="AB2818" s="81">
        <f>IFERROR(VLOOKUP(A2818,'Competitors Links &amp; Pricings'!A:L,11,0),"")</f>
        <v>1.2</v>
      </c>
    </row>
    <row r="2819" spans="1:28" s="83" customFormat="1" ht="12" x14ac:dyDescent="0.25">
      <c r="A2819" s="81" t="s">
        <v>8389</v>
      </c>
      <c r="B2819" s="89">
        <v>325.64999999999998</v>
      </c>
      <c r="C2819" s="89">
        <v>565</v>
      </c>
      <c r="D2819" s="106">
        <f t="shared" si="176"/>
        <v>0.42362831858407085</v>
      </c>
      <c r="E2819" s="90">
        <f t="shared" si="177"/>
        <v>0</v>
      </c>
      <c r="F2819" s="90">
        <f t="shared" si="178"/>
        <v>0</v>
      </c>
      <c r="G2819" s="82" t="s">
        <v>50</v>
      </c>
      <c r="H2819" s="81" t="s">
        <v>8390</v>
      </c>
      <c r="I2819" s="81" t="s">
        <v>8391</v>
      </c>
      <c r="J2819" s="81" t="s">
        <v>57</v>
      </c>
      <c r="K2819" s="81"/>
      <c r="L2819" s="81"/>
      <c r="M2819" s="81"/>
      <c r="N2819" s="81"/>
      <c r="O2819" s="82"/>
      <c r="P2819" s="81"/>
      <c r="Q2819" s="81"/>
      <c r="R2819" s="81"/>
      <c r="S2819" s="81"/>
      <c r="T2819" s="81"/>
      <c r="U2819" s="81">
        <f t="shared" ref="U2819:U2882" si="179">COUNTIF(K2819:T2819,"&gt;0")</f>
        <v>0</v>
      </c>
      <c r="V2819" s="81" t="str">
        <f>IFERROR(VLOOKUP(A2819,'Competitors Links &amp; Pricings'!A:G,3,0),"")</f>
        <v xml:space="preserve"> </v>
      </c>
      <c r="W2819" s="81" t="str">
        <f>IFERROR(VLOOKUP(A2819,'Competitors Links &amp; Pricings'!A:G,5,0),"")</f>
        <v xml:space="preserve"> </v>
      </c>
      <c r="X2819" s="81" t="str">
        <f>IFERROR(VLOOKUP(A2819,'Competitors Links &amp; Pricings'!A:G,7,0),"")</f>
        <v xml:space="preserve"> </v>
      </c>
      <c r="Y2819" s="81">
        <f>IFERROR(VLOOKUP(A2819,'Competitors Links &amp; Pricings'!A:L,8,0),"")</f>
        <v>40.9</v>
      </c>
      <c r="Z2819" s="81">
        <f>IFERROR(VLOOKUP(A2819,'Competitors Links &amp; Pricings'!A:L,9,0),"")</f>
        <v>74.8</v>
      </c>
      <c r="AA2819" s="81">
        <f>IFERROR(VLOOKUP(A2819,'Competitors Links &amp; Pricings'!A:L,10,0),"")</f>
        <v>48</v>
      </c>
      <c r="AB2819" s="81">
        <f>IFERROR(VLOOKUP(A2819,'Competitors Links &amp; Pricings'!A:L,11,0),"")</f>
        <v>1.2</v>
      </c>
    </row>
    <row r="2820" spans="1:28" s="83" customFormat="1" ht="12" x14ac:dyDescent="0.25">
      <c r="A2820" s="81" t="s">
        <v>8392</v>
      </c>
      <c r="B2820" s="89">
        <v>262.7</v>
      </c>
      <c r="C2820" s="89">
        <v>303.76</v>
      </c>
      <c r="D2820" s="106">
        <f t="shared" si="176"/>
        <v>0.13517250460890179</v>
      </c>
      <c r="E2820" s="90">
        <f t="shared" si="177"/>
        <v>0</v>
      </c>
      <c r="F2820" s="90">
        <f t="shared" si="178"/>
        <v>275</v>
      </c>
      <c r="G2820" s="82" t="s">
        <v>34</v>
      </c>
      <c r="H2820" s="81" t="s">
        <v>8393</v>
      </c>
      <c r="I2820" s="81" t="s">
        <v>8394</v>
      </c>
      <c r="J2820" s="81" t="s">
        <v>57</v>
      </c>
      <c r="K2820" s="81"/>
      <c r="L2820" s="81"/>
      <c r="M2820" s="81"/>
      <c r="N2820" s="81"/>
      <c r="O2820" s="82"/>
      <c r="P2820" s="81"/>
      <c r="Q2820" s="81"/>
      <c r="R2820" s="81"/>
      <c r="S2820" s="81"/>
      <c r="T2820" s="81"/>
      <c r="U2820" s="81">
        <f t="shared" si="179"/>
        <v>0</v>
      </c>
      <c r="V2820" s="81">
        <f>IFERROR(VLOOKUP(A2820,'Competitors Links &amp; Pricings'!A:G,3,0),"")</f>
        <v>337.35</v>
      </c>
      <c r="W2820" s="81">
        <f>IFERROR(VLOOKUP(A2820,'Competitors Links &amp; Pricings'!A:G,5,0),"")</f>
        <v>275</v>
      </c>
      <c r="X2820" s="81">
        <f>IFERROR(VLOOKUP(A2820,'Competitors Links &amp; Pricings'!A:G,7,0),"")</f>
        <v>327.47000000000003</v>
      </c>
      <c r="Y2820" s="81">
        <f>IFERROR(VLOOKUP(A2820,'Competitors Links &amp; Pricings'!A:L,8,0),"")</f>
        <v>40.94</v>
      </c>
      <c r="Z2820" s="81">
        <f>IFERROR(VLOOKUP(A2820,'Competitors Links &amp; Pricings'!A:L,9,0),"")</f>
        <v>69.09</v>
      </c>
      <c r="AA2820" s="81">
        <f>IFERROR(VLOOKUP(A2820,'Competitors Links &amp; Pricings'!A:L,10,0),"")</f>
        <v>44</v>
      </c>
      <c r="AB2820" s="81">
        <f>IFERROR(VLOOKUP(A2820,'Competitors Links &amp; Pricings'!A:L,11,0),"")</f>
        <v>1.2</v>
      </c>
    </row>
    <row r="2821" spans="1:28" s="83" customFormat="1" ht="12" x14ac:dyDescent="0.25">
      <c r="A2821" s="81" t="s">
        <v>8395</v>
      </c>
      <c r="B2821" s="89">
        <v>0</v>
      </c>
      <c r="C2821" s="89">
        <v>275.64999999999998</v>
      </c>
      <c r="D2821" s="106">
        <f t="shared" si="176"/>
        <v>1</v>
      </c>
      <c r="E2821" s="90">
        <f t="shared" si="177"/>
        <v>0</v>
      </c>
      <c r="F2821" s="90">
        <f t="shared" si="178"/>
        <v>0</v>
      </c>
      <c r="G2821" s="82" t="s">
        <v>34</v>
      </c>
      <c r="H2821" s="81" t="s">
        <v>8396</v>
      </c>
      <c r="I2821" s="81" t="s">
        <v>8397</v>
      </c>
      <c r="J2821" s="81" t="s">
        <v>153</v>
      </c>
      <c r="K2821" s="82"/>
      <c r="L2821" s="81"/>
      <c r="M2821" s="82"/>
      <c r="N2821" s="82"/>
      <c r="O2821" s="82"/>
      <c r="P2821" s="81"/>
      <c r="Q2821" s="81"/>
      <c r="R2821" s="81"/>
      <c r="S2821" s="81"/>
      <c r="T2821" s="81"/>
      <c r="U2821" s="81">
        <f t="shared" si="179"/>
        <v>0</v>
      </c>
      <c r="V2821" s="81" t="str">
        <f>IFERROR(VLOOKUP(A2821,'Competitors Links &amp; Pricings'!A:G,3,0),"")</f>
        <v xml:space="preserve"> </v>
      </c>
      <c r="W2821" s="81" t="str">
        <f>IFERROR(VLOOKUP(A2821,'Competitors Links &amp; Pricings'!A:G,5,0),"")</f>
        <v xml:space="preserve"> </v>
      </c>
      <c r="X2821" s="81" t="str">
        <f>IFERROR(VLOOKUP(A2821,'Competitors Links &amp; Pricings'!A:G,7,0),"")</f>
        <v xml:space="preserve"> </v>
      </c>
      <c r="Y2821" s="81">
        <f>IFERROR(VLOOKUP(A2821,'Competitors Links &amp; Pricings'!A:L,8,0),"")</f>
        <v>39.1</v>
      </c>
      <c r="Z2821" s="81">
        <f>IFERROR(VLOOKUP(A2821,'Competitors Links &amp; Pricings'!A:L,9,0),"")</f>
        <v>65.900000000000006</v>
      </c>
      <c r="AA2821" s="81">
        <f>IFERROR(VLOOKUP(A2821,'Competitors Links &amp; Pricings'!A:L,10,0),"")</f>
        <v>40.799999999999997</v>
      </c>
      <c r="AB2821" s="81">
        <f>IFERROR(VLOOKUP(A2821,'Competitors Links &amp; Pricings'!A:L,11,0),"")</f>
        <v>1.38</v>
      </c>
    </row>
    <row r="2822" spans="1:28" s="83" customFormat="1" ht="12" x14ac:dyDescent="0.25">
      <c r="A2822" s="81" t="s">
        <v>8398</v>
      </c>
      <c r="B2822" s="89">
        <v>0</v>
      </c>
      <c r="C2822" s="89">
        <v>4721.3</v>
      </c>
      <c r="D2822" s="106">
        <f t="shared" si="176"/>
        <v>1</v>
      </c>
      <c r="E2822" s="90">
        <f t="shared" si="177"/>
        <v>0</v>
      </c>
      <c r="F2822" s="90">
        <f t="shared" si="178"/>
        <v>0</v>
      </c>
      <c r="G2822" s="82" t="s">
        <v>34</v>
      </c>
      <c r="H2822" s="81" t="s">
        <v>8399</v>
      </c>
      <c r="I2822" s="81" t="s">
        <v>8400</v>
      </c>
      <c r="J2822" s="81" t="s">
        <v>153</v>
      </c>
      <c r="K2822" s="81"/>
      <c r="L2822" s="81"/>
      <c r="M2822" s="81"/>
      <c r="N2822" s="81"/>
      <c r="O2822" s="82"/>
      <c r="P2822" s="81"/>
      <c r="Q2822" s="81"/>
      <c r="R2822" s="81"/>
      <c r="S2822" s="81"/>
      <c r="T2822" s="81"/>
      <c r="U2822" s="81">
        <f t="shared" si="179"/>
        <v>0</v>
      </c>
      <c r="V2822" s="81" t="str">
        <f>IFERROR(VLOOKUP(A2822,'Competitors Links &amp; Pricings'!A:G,3,0),"")</f>
        <v xml:space="preserve"> </v>
      </c>
      <c r="W2822" s="81" t="str">
        <f>IFERROR(VLOOKUP(A2822,'Competitors Links &amp; Pricings'!A:G,5,0),"")</f>
        <v xml:space="preserve"> </v>
      </c>
      <c r="X2822" s="81" t="str">
        <f>IFERROR(VLOOKUP(A2822,'Competitors Links &amp; Pricings'!A:G,7,0),"")</f>
        <v xml:space="preserve"> </v>
      </c>
      <c r="Y2822" s="81">
        <f>IFERROR(VLOOKUP(A2822,'Competitors Links &amp; Pricings'!A:L,8,0),"")</f>
        <v>39.1</v>
      </c>
      <c r="Z2822" s="81">
        <f>IFERROR(VLOOKUP(A2822,'Competitors Links &amp; Pricings'!A:L,9,0),"")</f>
        <v>65.900000000000006</v>
      </c>
      <c r="AA2822" s="81">
        <f>IFERROR(VLOOKUP(A2822,'Competitors Links &amp; Pricings'!A:L,10,0),"")</f>
        <v>40.799999999999997</v>
      </c>
      <c r="AB2822" s="81">
        <f>IFERROR(VLOOKUP(A2822,'Competitors Links &amp; Pricings'!A:L,11,0),"")</f>
        <v>1.38</v>
      </c>
    </row>
    <row r="2823" spans="1:28" s="83" customFormat="1" ht="12" x14ac:dyDescent="0.25">
      <c r="A2823" s="81" t="s">
        <v>8401</v>
      </c>
      <c r="B2823" s="89">
        <v>198.93</v>
      </c>
      <c r="C2823" s="89">
        <v>260.58999999999997</v>
      </c>
      <c r="D2823" s="106">
        <f t="shared" si="176"/>
        <v>0.23661690778617742</v>
      </c>
      <c r="E2823" s="90">
        <f t="shared" si="177"/>
        <v>0</v>
      </c>
      <c r="F2823" s="90">
        <f t="shared" si="178"/>
        <v>230.99</v>
      </c>
      <c r="G2823" s="82" t="s">
        <v>34</v>
      </c>
      <c r="H2823" s="81" t="s">
        <v>8402</v>
      </c>
      <c r="I2823" s="81" t="s">
        <v>8403</v>
      </c>
      <c r="J2823" s="81" t="s">
        <v>57</v>
      </c>
      <c r="K2823" s="81"/>
      <c r="L2823" s="81"/>
      <c r="M2823" s="81"/>
      <c r="N2823" s="81"/>
      <c r="O2823" s="82"/>
      <c r="P2823" s="81"/>
      <c r="Q2823" s="81"/>
      <c r="R2823" s="81"/>
      <c r="S2823" s="81"/>
      <c r="T2823" s="81"/>
      <c r="U2823" s="81">
        <f t="shared" si="179"/>
        <v>0</v>
      </c>
      <c r="V2823" s="81">
        <f>IFERROR(VLOOKUP(A2823,'Competitors Links &amp; Pricings'!A:G,3,0),"")</f>
        <v>230.99</v>
      </c>
      <c r="W2823" s="81">
        <f>IFERROR(VLOOKUP(A2823,'Competitors Links &amp; Pricings'!A:G,5,0),"")</f>
        <v>324</v>
      </c>
      <c r="X2823" s="81">
        <f>IFERROR(VLOOKUP(A2823,'Competitors Links &amp; Pricings'!A:G,7,0),"")</f>
        <v>323.02999999999997</v>
      </c>
      <c r="Y2823" s="81">
        <f>IFERROR(VLOOKUP(A2823,'Competitors Links &amp; Pricings'!A:L,8,0),"")</f>
        <v>40.94</v>
      </c>
      <c r="Z2823" s="81">
        <f>IFERROR(VLOOKUP(A2823,'Competitors Links &amp; Pricings'!A:L,9,0),"")</f>
        <v>69.09</v>
      </c>
      <c r="AA2823" s="81">
        <f>IFERROR(VLOOKUP(A2823,'Competitors Links &amp; Pricings'!A:L,10,0),"")</f>
        <v>44</v>
      </c>
      <c r="AB2823" s="81">
        <f>IFERROR(VLOOKUP(A2823,'Competitors Links &amp; Pricings'!A:L,11,0),"")</f>
        <v>1.2</v>
      </c>
    </row>
    <row r="2824" spans="1:28" s="83" customFormat="1" ht="12" x14ac:dyDescent="0.25">
      <c r="A2824" s="81" t="s">
        <v>8404</v>
      </c>
      <c r="B2824" s="89">
        <v>187.2</v>
      </c>
      <c r="C2824" s="89">
        <v>245.23</v>
      </c>
      <c r="D2824" s="106">
        <f t="shared" si="176"/>
        <v>0.23663499571830529</v>
      </c>
      <c r="E2824" s="90">
        <f t="shared" si="177"/>
        <v>0</v>
      </c>
      <c r="F2824" s="90">
        <f t="shared" si="178"/>
        <v>225</v>
      </c>
      <c r="G2824" s="82" t="s">
        <v>34</v>
      </c>
      <c r="H2824" s="81" t="s">
        <v>8405</v>
      </c>
      <c r="I2824" s="81" t="s">
        <v>8406</v>
      </c>
      <c r="J2824" s="81" t="s">
        <v>57</v>
      </c>
      <c r="K2824" s="81"/>
      <c r="L2824" s="81"/>
      <c r="M2824" s="81"/>
      <c r="N2824" s="81"/>
      <c r="O2824" s="82"/>
      <c r="P2824" s="81"/>
      <c r="Q2824" s="81"/>
      <c r="R2824" s="81"/>
      <c r="S2824" s="81"/>
      <c r="T2824" s="81"/>
      <c r="U2824" s="81">
        <f t="shared" si="179"/>
        <v>0</v>
      </c>
      <c r="V2824" s="81">
        <f>IFERROR(VLOOKUP(A2824,'Competitors Links &amp; Pricings'!A:G,3,0),"")</f>
        <v>225</v>
      </c>
      <c r="W2824" s="81">
        <f>IFERROR(VLOOKUP(A2824,'Competitors Links &amp; Pricings'!A:G,5,0),"")</f>
        <v>318.60000000000002</v>
      </c>
      <c r="X2824" s="81">
        <f>IFERROR(VLOOKUP(A2824,'Competitors Links &amp; Pricings'!A:G,7,0),"")</f>
        <v>385</v>
      </c>
      <c r="Y2824" s="81">
        <f>IFERROR(VLOOKUP(A2824,'Competitors Links &amp; Pricings'!A:L,8,0),"")</f>
        <v>40.94</v>
      </c>
      <c r="Z2824" s="81">
        <f>IFERROR(VLOOKUP(A2824,'Competitors Links &amp; Pricings'!A:L,9,0),"")</f>
        <v>69.09</v>
      </c>
      <c r="AA2824" s="81">
        <f>IFERROR(VLOOKUP(A2824,'Competitors Links &amp; Pricings'!A:L,10,0),"")</f>
        <v>44</v>
      </c>
      <c r="AB2824" s="81">
        <f>IFERROR(VLOOKUP(A2824,'Competitors Links &amp; Pricings'!A:L,11,0),"")</f>
        <v>1.2</v>
      </c>
    </row>
    <row r="2825" spans="1:28" s="83" customFormat="1" ht="12" x14ac:dyDescent="0.25">
      <c r="A2825" s="81" t="s">
        <v>8407</v>
      </c>
      <c r="B2825" s="89">
        <v>414.1</v>
      </c>
      <c r="C2825" s="89">
        <v>545</v>
      </c>
      <c r="D2825" s="106">
        <f t="shared" si="176"/>
        <v>0.24018348623853206</v>
      </c>
      <c r="E2825" s="90">
        <f t="shared" si="177"/>
        <v>0</v>
      </c>
      <c r="F2825" s="90">
        <f t="shared" si="178"/>
        <v>559.12</v>
      </c>
      <c r="G2825" s="82" t="s">
        <v>50</v>
      </c>
      <c r="H2825" s="81" t="s">
        <v>8408</v>
      </c>
      <c r="I2825" s="81" t="s">
        <v>8409</v>
      </c>
      <c r="J2825" s="81" t="s">
        <v>5506</v>
      </c>
      <c r="K2825" s="81"/>
      <c r="L2825" s="81"/>
      <c r="M2825" s="81"/>
      <c r="N2825" s="81"/>
      <c r="O2825" s="82"/>
      <c r="P2825" s="81"/>
      <c r="Q2825" s="81"/>
      <c r="R2825" s="81"/>
      <c r="S2825" s="81"/>
      <c r="T2825" s="81"/>
      <c r="U2825" s="81">
        <f t="shared" si="179"/>
        <v>0</v>
      </c>
      <c r="V2825" s="81">
        <f>IFERROR(VLOOKUP(A2825,'Competitors Links &amp; Pricings'!A:G,3,0),"")</f>
        <v>559.12</v>
      </c>
      <c r="W2825" s="81" t="str">
        <f>IFERROR(VLOOKUP(A2825,'Competitors Links &amp; Pricings'!A:G,5,0),"")</f>
        <v xml:space="preserve"> </v>
      </c>
      <c r="X2825" s="81" t="str">
        <f>IFERROR(VLOOKUP(A2825,'Competitors Links &amp; Pricings'!A:G,7,0),"")</f>
        <v xml:space="preserve"> </v>
      </c>
      <c r="Y2825" s="81">
        <f>IFERROR(VLOOKUP(A2825,'Competitors Links &amp; Pricings'!A:L,8,0),"")</f>
        <v>40</v>
      </c>
      <c r="Z2825" s="81">
        <f>IFERROR(VLOOKUP(A2825,'Competitors Links &amp; Pricings'!A:L,9,0),"")</f>
        <v>71.7</v>
      </c>
      <c r="AA2825" s="81">
        <f>IFERROR(VLOOKUP(A2825,'Competitors Links &amp; Pricings'!A:L,10,0),"")</f>
        <v>45</v>
      </c>
      <c r="AB2825" s="81">
        <f>IFERROR(VLOOKUP(A2825,'Competitors Links &amp; Pricings'!A:L,11,0),"")</f>
        <v>1</v>
      </c>
    </row>
    <row r="2826" spans="1:28" s="83" customFormat="1" ht="12" x14ac:dyDescent="0.25">
      <c r="A2826" s="81" t="s">
        <v>8410</v>
      </c>
      <c r="B2826" s="89">
        <v>423.05</v>
      </c>
      <c r="C2826" s="89">
        <v>515</v>
      </c>
      <c r="D2826" s="106">
        <f t="shared" si="176"/>
        <v>0.17854368932038833</v>
      </c>
      <c r="E2826" s="90">
        <f t="shared" si="177"/>
        <v>0</v>
      </c>
      <c r="F2826" s="90">
        <f t="shared" si="178"/>
        <v>0</v>
      </c>
      <c r="G2826" s="82" t="s">
        <v>50</v>
      </c>
      <c r="H2826" s="81" t="s">
        <v>8411</v>
      </c>
      <c r="I2826" s="81" t="s">
        <v>8412</v>
      </c>
      <c r="J2826" s="81" t="s">
        <v>5506</v>
      </c>
      <c r="K2826" s="81"/>
      <c r="L2826" s="81"/>
      <c r="M2826" s="81"/>
      <c r="N2826" s="81"/>
      <c r="O2826" s="82"/>
      <c r="P2826" s="81"/>
      <c r="Q2826" s="81"/>
      <c r="R2826" s="81"/>
      <c r="S2826" s="81"/>
      <c r="T2826" s="81"/>
      <c r="U2826" s="81">
        <f t="shared" si="179"/>
        <v>0</v>
      </c>
      <c r="V2826" s="81" t="str">
        <f>IFERROR(VLOOKUP(A2826,'Competitors Links &amp; Pricings'!A:G,3,0),"")</f>
        <v xml:space="preserve"> </v>
      </c>
      <c r="W2826" s="81" t="str">
        <f>IFERROR(VLOOKUP(A2826,'Competitors Links &amp; Pricings'!A:G,5,0),"")</f>
        <v xml:space="preserve"> </v>
      </c>
      <c r="X2826" s="81" t="str">
        <f>IFERROR(VLOOKUP(A2826,'Competitors Links &amp; Pricings'!A:G,7,0),"")</f>
        <v xml:space="preserve"> </v>
      </c>
      <c r="Y2826" s="81">
        <f>IFERROR(VLOOKUP(A2826,'Competitors Links &amp; Pricings'!A:L,8,0),"")</f>
        <v>40</v>
      </c>
      <c r="Z2826" s="81">
        <f>IFERROR(VLOOKUP(A2826,'Competitors Links &amp; Pricings'!A:L,9,0),"")</f>
        <v>72</v>
      </c>
      <c r="AA2826" s="81">
        <f>IFERROR(VLOOKUP(A2826,'Competitors Links &amp; Pricings'!A:L,10,0),"")</f>
        <v>45</v>
      </c>
      <c r="AB2826" s="81">
        <f>IFERROR(VLOOKUP(A2826,'Competitors Links &amp; Pricings'!A:L,11,0),"")</f>
        <v>1</v>
      </c>
    </row>
    <row r="2827" spans="1:28" s="83" customFormat="1" ht="12" x14ac:dyDescent="0.25">
      <c r="A2827" s="81" t="s">
        <v>8413</v>
      </c>
      <c r="B2827" s="89">
        <v>187.2</v>
      </c>
      <c r="C2827" s="89">
        <v>245.23</v>
      </c>
      <c r="D2827" s="106">
        <f t="shared" si="176"/>
        <v>0.23663499571830529</v>
      </c>
      <c r="E2827" s="90">
        <f t="shared" si="177"/>
        <v>0</v>
      </c>
      <c r="F2827" s="90">
        <f t="shared" si="178"/>
        <v>293.49</v>
      </c>
      <c r="G2827" s="82" t="s">
        <v>34</v>
      </c>
      <c r="H2827" s="81" t="s">
        <v>8414</v>
      </c>
      <c r="I2827" s="81" t="s">
        <v>8415</v>
      </c>
      <c r="J2827" s="81" t="s">
        <v>5506</v>
      </c>
      <c r="K2827" s="81"/>
      <c r="L2827" s="81"/>
      <c r="M2827" s="81"/>
      <c r="N2827" s="81"/>
      <c r="O2827" s="82"/>
      <c r="P2827" s="81"/>
      <c r="Q2827" s="81"/>
      <c r="R2827" s="81"/>
      <c r="S2827" s="81"/>
      <c r="T2827" s="81"/>
      <c r="U2827" s="81">
        <f t="shared" si="179"/>
        <v>0</v>
      </c>
      <c r="V2827" s="81">
        <f>IFERROR(VLOOKUP(A2827,'Competitors Links &amp; Pricings'!A:G,3,0),"")</f>
        <v>293.49</v>
      </c>
      <c r="W2827" s="81">
        <f>IFERROR(VLOOKUP(A2827,'Competitors Links &amp; Pricings'!A:G,5,0),"")</f>
        <v>352.16</v>
      </c>
      <c r="X2827" s="81">
        <f>IFERROR(VLOOKUP(A2827,'Competitors Links &amp; Pricings'!A:G,7,0),"")</f>
        <v>293.49</v>
      </c>
      <c r="Y2827" s="81">
        <f>IFERROR(VLOOKUP(A2827,'Competitors Links &amp; Pricings'!A:L,8,0),"")</f>
        <v>40.94</v>
      </c>
      <c r="Z2827" s="81">
        <f>IFERROR(VLOOKUP(A2827,'Competitors Links &amp; Pricings'!A:L,9,0),"")</f>
        <v>69.099999999999994</v>
      </c>
      <c r="AA2827" s="81">
        <f>IFERROR(VLOOKUP(A2827,'Competitors Links &amp; Pricings'!A:L,10,0),"")</f>
        <v>43</v>
      </c>
      <c r="AB2827" s="81">
        <f>IFERROR(VLOOKUP(A2827,'Competitors Links &amp; Pricings'!A:L,11,0),"")</f>
        <v>1.2</v>
      </c>
    </row>
    <row r="2828" spans="1:28" s="83" customFormat="1" ht="12" x14ac:dyDescent="0.25">
      <c r="A2828" s="81" t="s">
        <v>8416</v>
      </c>
      <c r="B2828" s="89">
        <v>128.69999999999999</v>
      </c>
      <c r="C2828" s="89">
        <v>168.6</v>
      </c>
      <c r="D2828" s="106">
        <f t="shared" si="176"/>
        <v>0.23665480427046268</v>
      </c>
      <c r="E2828" s="90">
        <f t="shared" si="177"/>
        <v>0</v>
      </c>
      <c r="F2828" s="90">
        <f t="shared" si="178"/>
        <v>315</v>
      </c>
      <c r="G2828" s="82" t="s">
        <v>34</v>
      </c>
      <c r="H2828" s="81" t="s">
        <v>8417</v>
      </c>
      <c r="I2828" s="81" t="s">
        <v>8418</v>
      </c>
      <c r="J2828" s="81" t="s">
        <v>8419</v>
      </c>
      <c r="K2828" s="81"/>
      <c r="L2828" s="81"/>
      <c r="M2828" s="81"/>
      <c r="N2828" s="81"/>
      <c r="O2828" s="82"/>
      <c r="P2828" s="81"/>
      <c r="Q2828" s="81"/>
      <c r="R2828" s="81"/>
      <c r="S2828" s="81"/>
      <c r="T2828" s="81"/>
      <c r="U2828" s="81">
        <f t="shared" si="179"/>
        <v>0</v>
      </c>
      <c r="V2828" s="81">
        <f>IFERROR(VLOOKUP(A2828,'Competitors Links &amp; Pricings'!A:G,3,0),"")</f>
        <v>315.39</v>
      </c>
      <c r="W2828" s="81">
        <f>IFERROR(VLOOKUP(A2828,'Competitors Links &amp; Pricings'!A:G,5,0),"")</f>
        <v>315</v>
      </c>
      <c r="X2828" s="81" t="str">
        <f>IFERROR(VLOOKUP(A2828,'Competitors Links &amp; Pricings'!A:G,7,0),"")</f>
        <v xml:space="preserve"> </v>
      </c>
      <c r="Y2828" s="81">
        <f>IFERROR(VLOOKUP(A2828,'Competitors Links &amp; Pricings'!A:L,8,0),"")</f>
        <v>39.21</v>
      </c>
      <c r="Z2828" s="81">
        <f>IFERROR(VLOOKUP(A2828,'Competitors Links &amp; Pricings'!A:L,9,0),"")</f>
        <v>80.150000000000006</v>
      </c>
      <c r="AA2828" s="81">
        <f>IFERROR(VLOOKUP(A2828,'Competitors Links &amp; Pricings'!A:L,10,0),"")</f>
        <v>48.5</v>
      </c>
      <c r="AB2828" s="81">
        <f>IFERROR(VLOOKUP(A2828,'Competitors Links &amp; Pricings'!A:L,11,0),"")</f>
        <v>1.57</v>
      </c>
    </row>
    <row r="2829" spans="1:28" s="83" customFormat="1" ht="12" x14ac:dyDescent="0.25">
      <c r="A2829" s="81" t="s">
        <v>8420</v>
      </c>
      <c r="B2829" s="89">
        <v>186.2</v>
      </c>
      <c r="C2829" s="89">
        <v>243.92</v>
      </c>
      <c r="D2829" s="106">
        <f t="shared" si="176"/>
        <v>0.23663496228271566</v>
      </c>
      <c r="E2829" s="90">
        <f t="shared" si="177"/>
        <v>0</v>
      </c>
      <c r="F2829" s="90">
        <f t="shared" si="178"/>
        <v>370</v>
      </c>
      <c r="G2829" s="82" t="s">
        <v>34</v>
      </c>
      <c r="H2829" s="81" t="s">
        <v>8421</v>
      </c>
      <c r="I2829" s="81" t="s">
        <v>8422</v>
      </c>
      <c r="J2829" s="81" t="s">
        <v>3427</v>
      </c>
      <c r="K2829" s="81"/>
      <c r="L2829" s="81"/>
      <c r="M2829" s="81"/>
      <c r="N2829" s="81"/>
      <c r="O2829" s="82"/>
      <c r="P2829" s="81"/>
      <c r="Q2829" s="81"/>
      <c r="R2829" s="81"/>
      <c r="S2829" s="81"/>
      <c r="T2829" s="81"/>
      <c r="U2829" s="81">
        <f t="shared" si="179"/>
        <v>0</v>
      </c>
      <c r="V2829" s="81">
        <f>IFERROR(VLOOKUP(A2829,'Competitors Links &amp; Pricings'!A:G,3,0),"")</f>
        <v>370</v>
      </c>
      <c r="W2829" s="81" t="str">
        <f>IFERROR(VLOOKUP(A2829,'Competitors Links &amp; Pricings'!A:G,5,0),"")</f>
        <v xml:space="preserve"> </v>
      </c>
      <c r="X2829" s="81" t="str">
        <f>IFERROR(VLOOKUP(A2829,'Competitors Links &amp; Pricings'!A:G,7,0),"")</f>
        <v xml:space="preserve"> </v>
      </c>
      <c r="Y2829" s="81">
        <f>IFERROR(VLOOKUP(A2829,'Competitors Links &amp; Pricings'!A:L,8,0),"")</f>
        <v>41.1</v>
      </c>
      <c r="Z2829" s="81">
        <f>IFERROR(VLOOKUP(A2829,'Competitors Links &amp; Pricings'!A:L,9,0),"")</f>
        <v>75.069999999999993</v>
      </c>
      <c r="AA2829" s="81">
        <f>IFERROR(VLOOKUP(A2829,'Competitors Links &amp; Pricings'!A:L,10,0),"")</f>
        <v>48.5</v>
      </c>
      <c r="AB2829" s="81">
        <f>IFERROR(VLOOKUP(A2829,'Competitors Links &amp; Pricings'!A:L,11,0),"")</f>
        <v>1.57</v>
      </c>
    </row>
    <row r="2830" spans="1:28" s="83" customFormat="1" ht="12" x14ac:dyDescent="0.25">
      <c r="A2830" s="81" t="s">
        <v>8423</v>
      </c>
      <c r="B2830" s="89">
        <v>257.79000000000002</v>
      </c>
      <c r="C2830" s="89">
        <v>310</v>
      </c>
      <c r="D2830" s="106">
        <f t="shared" si="176"/>
        <v>0.16841935483870962</v>
      </c>
      <c r="E2830" s="90">
        <f t="shared" si="177"/>
        <v>0</v>
      </c>
      <c r="F2830" s="90">
        <f t="shared" si="178"/>
        <v>318.25</v>
      </c>
      <c r="G2830" s="82" t="s">
        <v>34</v>
      </c>
      <c r="H2830" s="81" t="s">
        <v>8424</v>
      </c>
      <c r="I2830" s="81" t="s">
        <v>8425</v>
      </c>
      <c r="J2830" s="81" t="s">
        <v>5499</v>
      </c>
      <c r="K2830" s="81"/>
      <c r="L2830" s="81"/>
      <c r="M2830" s="81"/>
      <c r="N2830" s="81"/>
      <c r="O2830" s="82"/>
      <c r="P2830" s="81"/>
      <c r="Q2830" s="81"/>
      <c r="R2830" s="81"/>
      <c r="S2830" s="81"/>
      <c r="T2830" s="81"/>
      <c r="U2830" s="81">
        <f t="shared" si="179"/>
        <v>0</v>
      </c>
      <c r="V2830" s="81">
        <f>IFERROR(VLOOKUP(A2830,'Competitors Links &amp; Pricings'!A:G,3,0),"")</f>
        <v>320</v>
      </c>
      <c r="W2830" s="81">
        <f>IFERROR(VLOOKUP(A2830,'Competitors Links &amp; Pricings'!A:G,5,0),"")</f>
        <v>318.25</v>
      </c>
      <c r="X2830" s="81" t="str">
        <f>IFERROR(VLOOKUP(A2830,'Competitors Links &amp; Pricings'!A:G,7,0),"")</f>
        <v xml:space="preserve"> </v>
      </c>
      <c r="Y2830" s="81">
        <f>IFERROR(VLOOKUP(A2830,'Competitors Links &amp; Pricings'!A:L,8,0),"")</f>
        <v>39.450000000000003</v>
      </c>
      <c r="Z2830" s="81">
        <f>IFERROR(VLOOKUP(A2830,'Competitors Links &amp; Pricings'!A:L,9,0),"")</f>
        <v>79.06</v>
      </c>
      <c r="AA2830" s="81">
        <f>IFERROR(VLOOKUP(A2830,'Competitors Links &amp; Pricings'!A:L,10,0),"")</f>
        <v>49.6</v>
      </c>
      <c r="AB2830" s="81">
        <f>IFERROR(VLOOKUP(A2830,'Competitors Links &amp; Pricings'!A:L,11,0),"")</f>
        <v>1.57</v>
      </c>
    </row>
    <row r="2831" spans="1:28" s="83" customFormat="1" ht="12" x14ac:dyDescent="0.25">
      <c r="A2831" s="81" t="s">
        <v>8426</v>
      </c>
      <c r="B2831" s="89">
        <v>186</v>
      </c>
      <c r="C2831" s="89">
        <v>243.66</v>
      </c>
      <c r="D2831" s="106">
        <f t="shared" si="176"/>
        <v>0.23664122137404578</v>
      </c>
      <c r="E2831" s="90">
        <f t="shared" si="177"/>
        <v>0</v>
      </c>
      <c r="F2831" s="90">
        <f t="shared" si="178"/>
        <v>329.09</v>
      </c>
      <c r="G2831" s="82" t="s">
        <v>34</v>
      </c>
      <c r="H2831" s="81" t="s">
        <v>8427</v>
      </c>
      <c r="I2831" s="81" t="s">
        <v>8428</v>
      </c>
      <c r="J2831" s="81" t="s">
        <v>8429</v>
      </c>
      <c r="K2831" s="81"/>
      <c r="L2831" s="81"/>
      <c r="M2831" s="81"/>
      <c r="N2831" s="81"/>
      <c r="O2831" s="82"/>
      <c r="P2831" s="81"/>
      <c r="Q2831" s="81"/>
      <c r="R2831" s="81"/>
      <c r="S2831" s="81"/>
      <c r="T2831" s="81"/>
      <c r="U2831" s="81">
        <f t="shared" si="179"/>
        <v>0</v>
      </c>
      <c r="V2831" s="81">
        <f>IFERROR(VLOOKUP(A2831,'Competitors Links &amp; Pricings'!A:G,3,0),"")</f>
        <v>360</v>
      </c>
      <c r="W2831" s="81">
        <f>IFERROR(VLOOKUP(A2831,'Competitors Links &amp; Pricings'!A:G,5,0),"")</f>
        <v>329.09</v>
      </c>
      <c r="X2831" s="81" t="str">
        <f>IFERROR(VLOOKUP(A2831,'Competitors Links &amp; Pricings'!A:G,7,0),"")</f>
        <v xml:space="preserve"> </v>
      </c>
      <c r="Y2831" s="81">
        <f>IFERROR(VLOOKUP(A2831,'Competitors Links &amp; Pricings'!A:L,8,0),"")</f>
        <v>40.86</v>
      </c>
      <c r="Z2831" s="81">
        <f>IFERROR(VLOOKUP(A2831,'Competitors Links &amp; Pricings'!A:L,9,0),"")</f>
        <v>75.739999999999995</v>
      </c>
      <c r="AA2831" s="81">
        <f>IFERROR(VLOOKUP(A2831,'Competitors Links &amp; Pricings'!A:L,10,0),"")</f>
        <v>46.6</v>
      </c>
      <c r="AB2831" s="81">
        <f>IFERROR(VLOOKUP(A2831,'Competitors Links &amp; Pricings'!A:L,11,0),"")</f>
        <v>1.26</v>
      </c>
    </row>
    <row r="2832" spans="1:28" s="83" customFormat="1" ht="12" x14ac:dyDescent="0.25">
      <c r="A2832" s="81" t="s">
        <v>8430</v>
      </c>
      <c r="B2832" s="89">
        <v>235.2</v>
      </c>
      <c r="C2832" s="89">
        <v>308.11</v>
      </c>
      <c r="D2832" s="106">
        <f t="shared" si="176"/>
        <v>0.23663626626854053</v>
      </c>
      <c r="E2832" s="90">
        <f t="shared" si="177"/>
        <v>0</v>
      </c>
      <c r="F2832" s="90">
        <f t="shared" si="178"/>
        <v>324.92</v>
      </c>
      <c r="G2832" s="82" t="s">
        <v>34</v>
      </c>
      <c r="H2832" s="81" t="s">
        <v>8431</v>
      </c>
      <c r="I2832" s="81" t="s">
        <v>8432</v>
      </c>
      <c r="J2832" s="81" t="s">
        <v>53</v>
      </c>
      <c r="K2832" s="81"/>
      <c r="L2832" s="81"/>
      <c r="M2832" s="81"/>
      <c r="N2832" s="81"/>
      <c r="O2832" s="82"/>
      <c r="P2832" s="81"/>
      <c r="Q2832" s="81"/>
      <c r="R2832" s="81"/>
      <c r="S2832" s="81"/>
      <c r="T2832" s="81"/>
      <c r="U2832" s="81">
        <f t="shared" si="179"/>
        <v>0</v>
      </c>
      <c r="V2832" s="81">
        <f>IFERROR(VLOOKUP(A2832,'Competitors Links &amp; Pricings'!A:G,3,0),"")</f>
        <v>346.91</v>
      </c>
      <c r="W2832" s="81">
        <f>IFERROR(VLOOKUP(A2832,'Competitors Links &amp; Pricings'!A:G,5,0),"")</f>
        <v>324.92</v>
      </c>
      <c r="X2832" s="81">
        <f>IFERROR(VLOOKUP(A2832,'Competitors Links &amp; Pricings'!A:G,7,0),"")</f>
        <v>425</v>
      </c>
      <c r="Y2832" s="81">
        <f>IFERROR(VLOOKUP(A2832,'Competitors Links &amp; Pricings'!A:L,8,0),"")</f>
        <v>41.4</v>
      </c>
      <c r="Z2832" s="81">
        <f>IFERROR(VLOOKUP(A2832,'Competitors Links &amp; Pricings'!A:L,9,0),"")</f>
        <v>87.2</v>
      </c>
      <c r="AA2832" s="81">
        <f>IFERROR(VLOOKUP(A2832,'Competitors Links &amp; Pricings'!A:L,10,0),"")</f>
        <v>58.4</v>
      </c>
      <c r="AB2832" s="81">
        <f>IFERROR(VLOOKUP(A2832,'Competitors Links &amp; Pricings'!A:L,11,0),"")</f>
        <v>1.38</v>
      </c>
    </row>
    <row r="2833" spans="1:28" s="83" customFormat="1" ht="12" x14ac:dyDescent="0.25">
      <c r="A2833" s="81" t="s">
        <v>8433</v>
      </c>
      <c r="B2833" s="89">
        <v>246.97</v>
      </c>
      <c r="C2833" s="89">
        <v>289</v>
      </c>
      <c r="D2833" s="106">
        <f t="shared" si="176"/>
        <v>0.14543252595155709</v>
      </c>
      <c r="E2833" s="90">
        <f t="shared" si="177"/>
        <v>0</v>
      </c>
      <c r="F2833" s="90">
        <f t="shared" si="178"/>
        <v>286</v>
      </c>
      <c r="G2833" s="82" t="s">
        <v>50</v>
      </c>
      <c r="H2833" s="81" t="s">
        <v>8434</v>
      </c>
      <c r="I2833" s="81" t="s">
        <v>8435</v>
      </c>
      <c r="J2833" s="81" t="s">
        <v>53</v>
      </c>
      <c r="K2833" s="81"/>
      <c r="L2833" s="81"/>
      <c r="M2833" s="81"/>
      <c r="N2833" s="81"/>
      <c r="O2833" s="82"/>
      <c r="P2833" s="81"/>
      <c r="Q2833" s="81"/>
      <c r="R2833" s="81"/>
      <c r="S2833" s="81"/>
      <c r="T2833" s="81"/>
      <c r="U2833" s="81">
        <f t="shared" si="179"/>
        <v>0</v>
      </c>
      <c r="V2833" s="81">
        <f>IFERROR(VLOOKUP(A2833,'Competitors Links &amp; Pricings'!A:G,3,0),"")</f>
        <v>286</v>
      </c>
      <c r="W2833" s="81" t="str">
        <f>IFERROR(VLOOKUP(A2833,'Competitors Links &amp; Pricings'!A:G,5,0),"")</f>
        <v xml:space="preserve"> </v>
      </c>
      <c r="X2833" s="81" t="str">
        <f>IFERROR(VLOOKUP(A2833,'Competitors Links &amp; Pricings'!A:G,7,0),"")</f>
        <v xml:space="preserve"> </v>
      </c>
      <c r="Y2833" s="81">
        <f>IFERROR(VLOOKUP(A2833,'Competitors Links &amp; Pricings'!A:L,8,0),"")</f>
        <v>41.1</v>
      </c>
      <c r="Z2833" s="81">
        <f>IFERROR(VLOOKUP(A2833,'Competitors Links &amp; Pricings'!A:L,9,0),"")</f>
        <v>67.599999999999994</v>
      </c>
      <c r="AA2833" s="81">
        <f>IFERROR(VLOOKUP(A2833,'Competitors Links &amp; Pricings'!A:L,10,0),"")</f>
        <v>43.8</v>
      </c>
      <c r="AB2833" s="81">
        <f>IFERROR(VLOOKUP(A2833,'Competitors Links &amp; Pricings'!A:L,11,0),"")</f>
        <v>1.26</v>
      </c>
    </row>
    <row r="2834" spans="1:28" s="83" customFormat="1" ht="12" x14ac:dyDescent="0.25">
      <c r="A2834" s="81" t="s">
        <v>8436</v>
      </c>
      <c r="B2834" s="89">
        <v>238.98</v>
      </c>
      <c r="C2834" s="89">
        <v>283.92</v>
      </c>
      <c r="D2834" s="106">
        <f t="shared" si="176"/>
        <v>0.15828402366863914</v>
      </c>
      <c r="E2834" s="90">
        <f t="shared" si="177"/>
        <v>0</v>
      </c>
      <c r="F2834" s="90">
        <f t="shared" si="178"/>
        <v>282</v>
      </c>
      <c r="G2834" s="82" t="s">
        <v>34</v>
      </c>
      <c r="H2834" s="81" t="s">
        <v>8437</v>
      </c>
      <c r="I2834" s="81" t="s">
        <v>8438</v>
      </c>
      <c r="J2834" s="81" t="s">
        <v>153</v>
      </c>
      <c r="K2834" s="81"/>
      <c r="L2834" s="81"/>
      <c r="M2834" s="81"/>
      <c r="N2834" s="81"/>
      <c r="O2834" s="82"/>
      <c r="P2834" s="81"/>
      <c r="Q2834" s="81"/>
      <c r="R2834" s="81"/>
      <c r="S2834" s="81"/>
      <c r="T2834" s="81"/>
      <c r="U2834" s="81">
        <f t="shared" si="179"/>
        <v>0</v>
      </c>
      <c r="V2834" s="81">
        <f>IFERROR(VLOOKUP(A2834,'Competitors Links &amp; Pricings'!A:G,3,0),"")</f>
        <v>282</v>
      </c>
      <c r="W2834" s="81" t="str">
        <f>IFERROR(VLOOKUP(A2834,'Competitors Links &amp; Pricings'!A:G,5,0),"")</f>
        <v xml:space="preserve"> </v>
      </c>
      <c r="X2834" s="81" t="str">
        <f>IFERROR(VLOOKUP(A2834,'Competitors Links &amp; Pricings'!A:G,7,0),"")</f>
        <v xml:space="preserve"> </v>
      </c>
      <c r="Y2834" s="81">
        <f>IFERROR(VLOOKUP(A2834,'Competitors Links &amp; Pricings'!A:L,8,0),"")</f>
        <v>41.3</v>
      </c>
      <c r="Z2834" s="81">
        <f>IFERROR(VLOOKUP(A2834,'Competitors Links &amp; Pricings'!A:L,9,0),"")</f>
        <v>76.400000000000006</v>
      </c>
      <c r="AA2834" s="81">
        <f>IFERROR(VLOOKUP(A2834,'Competitors Links &amp; Pricings'!A:L,10,0),"")</f>
        <v>22.5</v>
      </c>
      <c r="AB2834" s="81">
        <f>IFERROR(VLOOKUP(A2834,'Competitors Links &amp; Pricings'!A:L,11,0),"")</f>
        <v>1.38</v>
      </c>
    </row>
    <row r="2835" spans="1:28" s="83" customFormat="1" ht="12" x14ac:dyDescent="0.25">
      <c r="A2835" s="81" t="s">
        <v>8439</v>
      </c>
      <c r="B2835" s="89">
        <v>158</v>
      </c>
      <c r="C2835" s="89">
        <v>206.98</v>
      </c>
      <c r="D2835" s="106">
        <f t="shared" si="176"/>
        <v>0.23664122137404575</v>
      </c>
      <c r="E2835" s="90">
        <f t="shared" si="177"/>
        <v>0</v>
      </c>
      <c r="F2835" s="90">
        <f t="shared" si="178"/>
        <v>282</v>
      </c>
      <c r="G2835" s="82" t="s">
        <v>34</v>
      </c>
      <c r="H2835" s="81" t="s">
        <v>8440</v>
      </c>
      <c r="I2835" s="81" t="s">
        <v>8441</v>
      </c>
      <c r="J2835" s="81" t="s">
        <v>153</v>
      </c>
      <c r="K2835" s="81"/>
      <c r="L2835" s="81"/>
      <c r="M2835" s="81"/>
      <c r="N2835" s="81"/>
      <c r="O2835" s="82"/>
      <c r="P2835" s="81"/>
      <c r="Q2835" s="81"/>
      <c r="R2835" s="81"/>
      <c r="S2835" s="81"/>
      <c r="T2835" s="81"/>
      <c r="U2835" s="81">
        <f t="shared" si="179"/>
        <v>0</v>
      </c>
      <c r="V2835" s="81">
        <f>IFERROR(VLOOKUP(A2835,'Competitors Links &amp; Pricings'!A:G,3,0),"")</f>
        <v>282</v>
      </c>
      <c r="W2835" s="81">
        <f>IFERROR(VLOOKUP(A2835,'Competitors Links &amp; Pricings'!A:G,5,0),"")</f>
        <v>334.7</v>
      </c>
      <c r="X2835" s="81" t="str">
        <f>IFERROR(VLOOKUP(A2835,'Competitors Links &amp; Pricings'!A:G,7,0),"")</f>
        <v xml:space="preserve"> </v>
      </c>
      <c r="Y2835" s="81">
        <f>IFERROR(VLOOKUP(A2835,'Competitors Links &amp; Pricings'!A:L,8,0),"")</f>
        <v>41.3</v>
      </c>
      <c r="Z2835" s="81">
        <f>IFERROR(VLOOKUP(A2835,'Competitors Links &amp; Pricings'!A:L,9,0),"")</f>
        <v>76.400000000000006</v>
      </c>
      <c r="AA2835" s="81">
        <f>IFERROR(VLOOKUP(A2835,'Competitors Links &amp; Pricings'!A:L,10,0),"")</f>
        <v>51.6</v>
      </c>
      <c r="AB2835" s="81">
        <f>IFERROR(VLOOKUP(A2835,'Competitors Links &amp; Pricings'!A:L,11,0),"")</f>
        <v>1.38</v>
      </c>
    </row>
    <row r="2836" spans="1:28" s="83" customFormat="1" ht="12" x14ac:dyDescent="0.25">
      <c r="A2836" s="81" t="s">
        <v>8442</v>
      </c>
      <c r="B2836" s="89">
        <v>154.05000000000001</v>
      </c>
      <c r="C2836" s="89">
        <v>201.81</v>
      </c>
      <c r="D2836" s="106">
        <f t="shared" si="176"/>
        <v>0.2366582429017392</v>
      </c>
      <c r="E2836" s="90">
        <f t="shared" si="177"/>
        <v>0</v>
      </c>
      <c r="F2836" s="90">
        <f t="shared" si="178"/>
        <v>296</v>
      </c>
      <c r="G2836" s="82" t="s">
        <v>34</v>
      </c>
      <c r="H2836" s="81" t="s">
        <v>8443</v>
      </c>
      <c r="I2836" s="81" t="s">
        <v>8444</v>
      </c>
      <c r="J2836" s="81" t="s">
        <v>153</v>
      </c>
      <c r="K2836" s="81"/>
      <c r="L2836" s="81"/>
      <c r="M2836" s="81"/>
      <c r="N2836" s="81"/>
      <c r="O2836" s="82"/>
      <c r="P2836" s="81"/>
      <c r="Q2836" s="81"/>
      <c r="R2836" s="81"/>
      <c r="S2836" s="81"/>
      <c r="T2836" s="81"/>
      <c r="U2836" s="81">
        <f t="shared" si="179"/>
        <v>0</v>
      </c>
      <c r="V2836" s="81">
        <f>IFERROR(VLOOKUP(A2836,'Competitors Links &amp; Pricings'!A:G,3,0),"")</f>
        <v>312.94</v>
      </c>
      <c r="W2836" s="81">
        <f>IFERROR(VLOOKUP(A2836,'Competitors Links &amp; Pricings'!A:G,5,0),"")</f>
        <v>296</v>
      </c>
      <c r="X2836" s="81">
        <f>IFERROR(VLOOKUP(A2836,'Competitors Links &amp; Pricings'!A:G,7,0),"")</f>
        <v>362.54</v>
      </c>
      <c r="Y2836" s="81">
        <f>IFERROR(VLOOKUP(A2836,'Competitors Links &amp; Pricings'!A:L,8,0),"")</f>
        <v>41.3</v>
      </c>
      <c r="Z2836" s="81">
        <f>IFERROR(VLOOKUP(A2836,'Competitors Links &amp; Pricings'!A:L,9,0),"")</f>
        <v>76.400000000000006</v>
      </c>
      <c r="AA2836" s="81">
        <f>IFERROR(VLOOKUP(A2836,'Competitors Links &amp; Pricings'!A:L,10,0),"")</f>
        <v>49.6</v>
      </c>
      <c r="AB2836" s="81">
        <f>IFERROR(VLOOKUP(A2836,'Competitors Links &amp; Pricings'!A:L,11,0),"")</f>
        <v>1.38</v>
      </c>
    </row>
    <row r="2837" spans="1:28" s="83" customFormat="1" ht="12" x14ac:dyDescent="0.25">
      <c r="A2837" s="81" t="s">
        <v>8445</v>
      </c>
      <c r="B2837" s="89">
        <v>0</v>
      </c>
      <c r="C2837" s="89">
        <v>198</v>
      </c>
      <c r="D2837" s="106">
        <f t="shared" si="176"/>
        <v>1</v>
      </c>
      <c r="E2837" s="90">
        <f t="shared" si="177"/>
        <v>0</v>
      </c>
      <c r="F2837" s="90">
        <f t="shared" si="178"/>
        <v>289</v>
      </c>
      <c r="G2837" s="82" t="s">
        <v>34</v>
      </c>
      <c r="H2837" s="81" t="s">
        <v>8446</v>
      </c>
      <c r="I2837" s="81" t="s">
        <v>8447</v>
      </c>
      <c r="J2837" s="81" t="s">
        <v>3480</v>
      </c>
      <c r="K2837" s="81"/>
      <c r="L2837" s="81"/>
      <c r="M2837" s="81"/>
      <c r="N2837" s="81"/>
      <c r="O2837" s="82"/>
      <c r="P2837" s="81"/>
      <c r="Q2837" s="81"/>
      <c r="R2837" s="81"/>
      <c r="S2837" s="81"/>
      <c r="T2837" s="81"/>
      <c r="U2837" s="81">
        <f t="shared" si="179"/>
        <v>0</v>
      </c>
      <c r="V2837" s="81">
        <f>IFERROR(VLOOKUP(A2837,'Competitors Links &amp; Pricings'!A:G,3,0),"")</f>
        <v>289</v>
      </c>
      <c r="W2837" s="81" t="str">
        <f>IFERROR(VLOOKUP(A2837,'Competitors Links &amp; Pricings'!A:G,5,0),"")</f>
        <v xml:space="preserve"> </v>
      </c>
      <c r="X2837" s="81" t="str">
        <f>IFERROR(VLOOKUP(A2837,'Competitors Links &amp; Pricings'!A:G,7,0),"")</f>
        <v xml:space="preserve"> </v>
      </c>
      <c r="Y2837" s="81">
        <f>IFERROR(VLOOKUP(A2837,'Competitors Links &amp; Pricings'!A:L,8,0),"")</f>
        <v>40.86</v>
      </c>
      <c r="Z2837" s="81">
        <f>IFERROR(VLOOKUP(A2837,'Competitors Links &amp; Pricings'!A:L,9,0),"")</f>
        <v>69.09</v>
      </c>
      <c r="AA2837" s="81">
        <f>IFERROR(VLOOKUP(A2837,'Competitors Links &amp; Pricings'!A:L,10,0),"")</f>
        <v>42.9</v>
      </c>
      <c r="AB2837" s="81">
        <f>IFERROR(VLOOKUP(A2837,'Competitors Links &amp; Pricings'!A:L,11,0),"")</f>
        <v>1.57</v>
      </c>
    </row>
    <row r="2838" spans="1:28" s="83" customFormat="1" ht="12" x14ac:dyDescent="0.25">
      <c r="A2838" s="81" t="s">
        <v>8448</v>
      </c>
      <c r="B2838" s="89">
        <v>2808.99</v>
      </c>
      <c r="C2838" s="89">
        <v>3700</v>
      </c>
      <c r="D2838" s="106">
        <f t="shared" si="176"/>
        <v>0.24081351351351357</v>
      </c>
      <c r="E2838" s="90">
        <f t="shared" si="177"/>
        <v>0</v>
      </c>
      <c r="F2838" s="90">
        <f t="shared" si="178"/>
        <v>7550</v>
      </c>
      <c r="G2838" s="82" t="s">
        <v>50</v>
      </c>
      <c r="H2838" s="81" t="s">
        <v>8449</v>
      </c>
      <c r="I2838" s="81" t="s">
        <v>8450</v>
      </c>
      <c r="J2838" s="81" t="s">
        <v>2188</v>
      </c>
      <c r="K2838" s="81"/>
      <c r="L2838" s="81"/>
      <c r="M2838" s="81"/>
      <c r="N2838" s="81"/>
      <c r="O2838" s="82"/>
      <c r="P2838" s="81"/>
      <c r="Q2838" s="81"/>
      <c r="R2838" s="81"/>
      <c r="S2838" s="81"/>
      <c r="T2838" s="81"/>
      <c r="U2838" s="81">
        <f t="shared" si="179"/>
        <v>0</v>
      </c>
      <c r="V2838" s="81">
        <f>IFERROR(VLOOKUP(A2838,'Competitors Links &amp; Pricings'!A:G,3,0),"")</f>
        <v>7550</v>
      </c>
      <c r="W2838" s="81" t="str">
        <f>IFERROR(VLOOKUP(A2838,'Competitors Links &amp; Pricings'!A:G,5,0),"")</f>
        <v xml:space="preserve"> </v>
      </c>
      <c r="X2838" s="81" t="str">
        <f>IFERROR(VLOOKUP(A2838,'Competitors Links &amp; Pricings'!A:G,7,0),"")</f>
        <v xml:space="preserve"> </v>
      </c>
      <c r="Y2838" s="81">
        <f>IFERROR(VLOOKUP(A2838,'Competitors Links &amp; Pricings'!A:L,8,0),"")</f>
        <v>18.3</v>
      </c>
      <c r="Z2838" s="81">
        <f>IFERROR(VLOOKUP(A2838,'Competitors Links &amp; Pricings'!A:L,9,0),"")</f>
        <v>10</v>
      </c>
      <c r="AA2838" s="81">
        <f>IFERROR(VLOOKUP(A2838,'Competitors Links &amp; Pricings'!A:L,10,0),"")</f>
        <v>78</v>
      </c>
      <c r="AB2838" s="81">
        <f>IFERROR(VLOOKUP(A2838,'Competitors Links &amp; Pricings'!A:L,11,0),"")</f>
        <v>30</v>
      </c>
    </row>
    <row r="2839" spans="1:28" s="83" customFormat="1" ht="12" x14ac:dyDescent="0.25">
      <c r="A2839" s="81" t="s">
        <v>8451</v>
      </c>
      <c r="B2839" s="89">
        <v>4943.82</v>
      </c>
      <c r="C2839" s="89">
        <v>6130.34</v>
      </c>
      <c r="D2839" s="106">
        <f t="shared" si="176"/>
        <v>0.19354880805958566</v>
      </c>
      <c r="E2839" s="90">
        <f t="shared" si="177"/>
        <v>0</v>
      </c>
      <c r="F2839" s="90">
        <f t="shared" si="178"/>
        <v>7200</v>
      </c>
      <c r="G2839" s="82" t="s">
        <v>50</v>
      </c>
      <c r="H2839" s="81" t="s">
        <v>8452</v>
      </c>
      <c r="I2839" s="81" t="s">
        <v>8453</v>
      </c>
      <c r="J2839" s="81" t="s">
        <v>2188</v>
      </c>
      <c r="K2839" s="81"/>
      <c r="L2839" s="81"/>
      <c r="M2839" s="81"/>
      <c r="N2839" s="81"/>
      <c r="O2839" s="82"/>
      <c r="P2839" s="81"/>
      <c r="Q2839" s="81"/>
      <c r="R2839" s="81"/>
      <c r="S2839" s="81"/>
      <c r="T2839" s="81"/>
      <c r="U2839" s="81">
        <f t="shared" si="179"/>
        <v>0</v>
      </c>
      <c r="V2839" s="81">
        <f>IFERROR(VLOOKUP(A2839,'Competitors Links &amp; Pricings'!A:G,3,0),"")</f>
        <v>7200</v>
      </c>
      <c r="W2839" s="81" t="str">
        <f>IFERROR(VLOOKUP(A2839,'Competitors Links &amp; Pricings'!A:G,5,0),"")</f>
        <v xml:space="preserve"> </v>
      </c>
      <c r="X2839" s="81" t="str">
        <f>IFERROR(VLOOKUP(A2839,'Competitors Links &amp; Pricings'!A:G,7,0),"")</f>
        <v xml:space="preserve"> </v>
      </c>
      <c r="Y2839" s="81">
        <f>IFERROR(VLOOKUP(A2839,'Competitors Links &amp; Pricings'!A:L,8,0),"")</f>
        <v>18.3</v>
      </c>
      <c r="Z2839" s="81">
        <f>IFERROR(VLOOKUP(A2839,'Competitors Links &amp; Pricings'!A:L,9,0),"")</f>
        <v>10.9</v>
      </c>
      <c r="AA2839" s="81">
        <f>IFERROR(VLOOKUP(A2839,'Competitors Links &amp; Pricings'!A:L,10,0),"")</f>
        <v>75</v>
      </c>
      <c r="AB2839" s="81">
        <f>IFERROR(VLOOKUP(A2839,'Competitors Links &amp; Pricings'!A:L,11,0),"")</f>
        <v>31.8</v>
      </c>
    </row>
    <row r="2840" spans="1:28" s="83" customFormat="1" ht="12" x14ac:dyDescent="0.25">
      <c r="A2840" s="81" t="s">
        <v>8454</v>
      </c>
      <c r="B2840" s="89">
        <v>7235.29</v>
      </c>
      <c r="C2840" s="89">
        <v>8827</v>
      </c>
      <c r="D2840" s="106">
        <f t="shared" si="176"/>
        <v>0.18032287300328537</v>
      </c>
      <c r="E2840" s="90">
        <f t="shared" si="177"/>
        <v>0</v>
      </c>
      <c r="F2840" s="90">
        <f t="shared" si="178"/>
        <v>8250</v>
      </c>
      <c r="G2840" s="82" t="s">
        <v>50</v>
      </c>
      <c r="H2840" s="81" t="s">
        <v>8455</v>
      </c>
      <c r="I2840" s="81" t="s">
        <v>8456</v>
      </c>
      <c r="J2840" s="81" t="s">
        <v>2188</v>
      </c>
      <c r="K2840" s="81"/>
      <c r="L2840" s="81"/>
      <c r="M2840" s="81"/>
      <c r="N2840" s="81"/>
      <c r="O2840" s="82"/>
      <c r="P2840" s="81"/>
      <c r="Q2840" s="81"/>
      <c r="R2840" s="81"/>
      <c r="S2840" s="81"/>
      <c r="T2840" s="81"/>
      <c r="U2840" s="81">
        <f t="shared" si="179"/>
        <v>0</v>
      </c>
      <c r="V2840" s="81">
        <f>IFERROR(VLOOKUP(A2840,'Competitors Links &amp; Pricings'!A:G,3,0),"")</f>
        <v>8250</v>
      </c>
      <c r="W2840" s="81">
        <f>IFERROR(VLOOKUP(A2840,'Competitors Links &amp; Pricings'!A:G,5,0),"")</f>
        <v>9209.5300000000007</v>
      </c>
      <c r="X2840" s="81">
        <f>IFERROR(VLOOKUP(A2840,'Competitors Links &amp; Pricings'!A:G,7,0),"")</f>
        <v>8250</v>
      </c>
      <c r="Y2840" s="81">
        <f>IFERROR(VLOOKUP(A2840,'Competitors Links &amp; Pricings'!A:L,8,0),"")</f>
        <v>17.350000000000001</v>
      </c>
      <c r="Z2840" s="81">
        <f>IFERROR(VLOOKUP(A2840,'Competitors Links &amp; Pricings'!A:L,9,0),"")</f>
        <v>9.3699999999999992</v>
      </c>
      <c r="AA2840" s="81">
        <f>IFERROR(VLOOKUP(A2840,'Competitors Links &amp; Pricings'!A:L,10,0),"")</f>
        <v>152</v>
      </c>
      <c r="AB2840" s="81">
        <f>IFERROR(VLOOKUP(A2840,'Competitors Links &amp; Pricings'!A:L,11,0),"")</f>
        <v>28</v>
      </c>
    </row>
    <row r="2841" spans="1:28" s="83" customFormat="1" ht="12" x14ac:dyDescent="0.25">
      <c r="A2841" s="81" t="s">
        <v>8457</v>
      </c>
      <c r="B2841" s="89">
        <v>137.69999999999999</v>
      </c>
      <c r="C2841" s="89">
        <v>180.39</v>
      </c>
      <c r="D2841" s="106">
        <f t="shared" si="176"/>
        <v>0.23665391651421919</v>
      </c>
      <c r="E2841" s="90">
        <f t="shared" si="177"/>
        <v>0</v>
      </c>
      <c r="F2841" s="90">
        <f t="shared" si="178"/>
        <v>331.7</v>
      </c>
      <c r="G2841" s="82" t="s">
        <v>34</v>
      </c>
      <c r="H2841" s="81" t="s">
        <v>8458</v>
      </c>
      <c r="I2841" s="81" t="s">
        <v>8459</v>
      </c>
      <c r="J2841" s="81" t="s">
        <v>8355</v>
      </c>
      <c r="K2841" s="81"/>
      <c r="L2841" s="81"/>
      <c r="M2841" s="81"/>
      <c r="N2841" s="81"/>
      <c r="O2841" s="82"/>
      <c r="P2841" s="81"/>
      <c r="Q2841" s="81"/>
      <c r="R2841" s="81"/>
      <c r="S2841" s="81"/>
      <c r="T2841" s="81"/>
      <c r="U2841" s="81">
        <f t="shared" si="179"/>
        <v>0</v>
      </c>
      <c r="V2841" s="81">
        <f>IFERROR(VLOOKUP(A2841,'Competitors Links &amp; Pricings'!A:G,3,0),"")</f>
        <v>350</v>
      </c>
      <c r="W2841" s="81">
        <f>IFERROR(VLOOKUP(A2841,'Competitors Links &amp; Pricings'!A:G,5,0),"")</f>
        <v>331.7</v>
      </c>
      <c r="X2841" s="81" t="str">
        <f>IFERROR(VLOOKUP(A2841,'Competitors Links &amp; Pricings'!A:G,7,0),"")</f>
        <v xml:space="preserve"> </v>
      </c>
      <c r="Y2841" s="81">
        <f>IFERROR(VLOOKUP(A2841,'Competitors Links &amp; Pricings'!A:L,8,0),"")</f>
        <v>44.65</v>
      </c>
      <c r="Z2841" s="81">
        <f>IFERROR(VLOOKUP(A2841,'Competitors Links &amp; Pricings'!A:L,9,0),"")</f>
        <v>67.790000000000006</v>
      </c>
      <c r="AA2841" s="81">
        <f>IFERROR(VLOOKUP(A2841,'Competitors Links &amp; Pricings'!A:L,10,0),"")</f>
        <v>45.19</v>
      </c>
      <c r="AB2841" s="81">
        <f>IFERROR(VLOOKUP(A2841,'Competitors Links &amp; Pricings'!A:L,11,0),"")</f>
        <v>1.18</v>
      </c>
    </row>
    <row r="2842" spans="1:28" s="83" customFormat="1" ht="12" x14ac:dyDescent="0.25">
      <c r="A2842" s="81" t="s">
        <v>8460</v>
      </c>
      <c r="B2842" s="89">
        <v>302.39999999999998</v>
      </c>
      <c r="C2842" s="89">
        <v>368</v>
      </c>
      <c r="D2842" s="106">
        <f t="shared" si="176"/>
        <v>0.17826086956521744</v>
      </c>
      <c r="E2842" s="90">
        <f t="shared" si="177"/>
        <v>0</v>
      </c>
      <c r="F2842" s="90">
        <f t="shared" si="178"/>
        <v>400</v>
      </c>
      <c r="G2842" s="82" t="s">
        <v>34</v>
      </c>
      <c r="H2842" s="81" t="s">
        <v>8461</v>
      </c>
      <c r="I2842" s="81" t="s">
        <v>8462</v>
      </c>
      <c r="J2842" s="81" t="s">
        <v>8355</v>
      </c>
      <c r="K2842" s="81"/>
      <c r="L2842" s="81"/>
      <c r="M2842" s="81"/>
      <c r="N2842" s="81"/>
      <c r="O2842" s="82"/>
      <c r="P2842" s="81"/>
      <c r="Q2842" s="81"/>
      <c r="R2842" s="81"/>
      <c r="S2842" s="81"/>
      <c r="T2842" s="81"/>
      <c r="U2842" s="81">
        <f t="shared" si="179"/>
        <v>0</v>
      </c>
      <c r="V2842" s="81">
        <f>IFERROR(VLOOKUP(A2842,'Competitors Links &amp; Pricings'!A:G,3,0),"")</f>
        <v>402</v>
      </c>
      <c r="W2842" s="81">
        <f>IFERROR(VLOOKUP(A2842,'Competitors Links &amp; Pricings'!A:G,5,0),"")</f>
        <v>400</v>
      </c>
      <c r="X2842" s="81" t="str">
        <f>IFERROR(VLOOKUP(A2842,'Competitors Links &amp; Pricings'!A:G,7,0),"")</f>
        <v xml:space="preserve"> </v>
      </c>
      <c r="Y2842" s="81">
        <f>IFERROR(VLOOKUP(A2842,'Competitors Links &amp; Pricings'!A:L,8,0),"")</f>
        <v>44.65</v>
      </c>
      <c r="Z2842" s="81">
        <f>IFERROR(VLOOKUP(A2842,'Competitors Links &amp; Pricings'!A:L,9,0),"")</f>
        <v>89.69</v>
      </c>
      <c r="AA2842" s="81">
        <f>IFERROR(VLOOKUP(A2842,'Competitors Links &amp; Pricings'!A:L,10,0),"")</f>
        <v>73.8</v>
      </c>
      <c r="AB2842" s="81">
        <f>IFERROR(VLOOKUP(A2842,'Competitors Links &amp; Pricings'!A:L,11,0),"")</f>
        <v>1.18</v>
      </c>
    </row>
    <row r="2843" spans="1:28" s="83" customFormat="1" ht="12" x14ac:dyDescent="0.25">
      <c r="A2843" s="81" t="s">
        <v>8463</v>
      </c>
      <c r="B2843" s="89">
        <v>199.43</v>
      </c>
      <c r="C2843" s="89">
        <v>245</v>
      </c>
      <c r="D2843" s="106">
        <f t="shared" si="176"/>
        <v>0.18599999999999997</v>
      </c>
      <c r="E2843" s="90">
        <f t="shared" si="177"/>
        <v>0</v>
      </c>
      <c r="F2843" s="90">
        <f t="shared" si="178"/>
        <v>263</v>
      </c>
      <c r="G2843" s="82" t="s">
        <v>34</v>
      </c>
      <c r="H2843" s="81" t="s">
        <v>8464</v>
      </c>
      <c r="I2843" s="81" t="s">
        <v>8465</v>
      </c>
      <c r="J2843" s="81" t="s">
        <v>8334</v>
      </c>
      <c r="K2843" s="81"/>
      <c r="L2843" s="81"/>
      <c r="M2843" s="81"/>
      <c r="N2843" s="81"/>
      <c r="O2843" s="82"/>
      <c r="P2843" s="81"/>
      <c r="Q2843" s="81"/>
      <c r="R2843" s="81"/>
      <c r="S2843" s="81"/>
      <c r="T2843" s="81"/>
      <c r="U2843" s="81">
        <f t="shared" si="179"/>
        <v>0</v>
      </c>
      <c r="V2843" s="81">
        <f>IFERROR(VLOOKUP(A2843,'Competitors Links &amp; Pricings'!A:G,3,0),"")</f>
        <v>263</v>
      </c>
      <c r="W2843" s="81">
        <f>IFERROR(VLOOKUP(A2843,'Competitors Links &amp; Pricings'!A:G,5,0),"")</f>
        <v>269</v>
      </c>
      <c r="X2843" s="81" t="str">
        <f>IFERROR(VLOOKUP(A2843,'Competitors Links &amp; Pricings'!A:G,7,0),"")</f>
        <v xml:space="preserve"> </v>
      </c>
      <c r="Y2843" s="81">
        <f>IFERROR(VLOOKUP(A2843,'Competitors Links &amp; Pricings'!A:L,8,0),"")</f>
        <v>40.869999999999997</v>
      </c>
      <c r="Z2843" s="81">
        <f>IFERROR(VLOOKUP(A2843,'Competitors Links &amp; Pricings'!A:L,9,0),"")</f>
        <v>60.09</v>
      </c>
      <c r="AA2843" s="81">
        <f>IFERROR(VLOOKUP(A2843,'Competitors Links &amp; Pricings'!A:L,10,0),"")</f>
        <v>44.09</v>
      </c>
      <c r="AB2843" s="81">
        <f>IFERROR(VLOOKUP(A2843,'Competitors Links &amp; Pricings'!A:L,11,0),"")</f>
        <v>1.38</v>
      </c>
    </row>
    <row r="2844" spans="1:28" s="83" customFormat="1" ht="12" x14ac:dyDescent="0.25">
      <c r="A2844" s="81" t="s">
        <v>8466</v>
      </c>
      <c r="B2844" s="89">
        <v>149.6</v>
      </c>
      <c r="C2844" s="89">
        <v>195.98</v>
      </c>
      <c r="D2844" s="106">
        <f t="shared" si="176"/>
        <v>0.23665680171446066</v>
      </c>
      <c r="E2844" s="90">
        <f t="shared" si="177"/>
        <v>0</v>
      </c>
      <c r="F2844" s="90">
        <f t="shared" si="178"/>
        <v>436</v>
      </c>
      <c r="G2844" s="82" t="s">
        <v>34</v>
      </c>
      <c r="H2844" s="81" t="s">
        <v>8467</v>
      </c>
      <c r="I2844" s="81" t="s">
        <v>8468</v>
      </c>
      <c r="J2844" s="81" t="s">
        <v>8334</v>
      </c>
      <c r="K2844" s="81"/>
      <c r="L2844" s="81"/>
      <c r="M2844" s="81"/>
      <c r="N2844" s="81"/>
      <c r="O2844" s="82"/>
      <c r="P2844" s="81"/>
      <c r="Q2844" s="81"/>
      <c r="R2844" s="81"/>
      <c r="S2844" s="81"/>
      <c r="T2844" s="81"/>
      <c r="U2844" s="81">
        <f t="shared" si="179"/>
        <v>0</v>
      </c>
      <c r="V2844" s="81">
        <f>IFERROR(VLOOKUP(A2844,'Competitors Links &amp; Pricings'!A:G,3,0),"")</f>
        <v>436</v>
      </c>
      <c r="W2844" s="81" t="str">
        <f>IFERROR(VLOOKUP(A2844,'Competitors Links &amp; Pricings'!A:G,5,0),"")</f>
        <v xml:space="preserve"> </v>
      </c>
      <c r="X2844" s="81" t="str">
        <f>IFERROR(VLOOKUP(A2844,'Competitors Links &amp; Pricings'!A:G,7,0),"")</f>
        <v xml:space="preserve"> </v>
      </c>
      <c r="Y2844" s="81">
        <f>IFERROR(VLOOKUP(A2844,'Competitors Links &amp; Pricings'!A:L,8,0),"")</f>
        <v>44.65</v>
      </c>
      <c r="Z2844" s="81">
        <f>IFERROR(VLOOKUP(A2844,'Competitors Links &amp; Pricings'!A:L,9,0),"")</f>
        <v>75.2</v>
      </c>
      <c r="AA2844" s="81">
        <f>IFERROR(VLOOKUP(A2844,'Competitors Links &amp; Pricings'!A:L,10,0),"")</f>
        <v>52.91</v>
      </c>
      <c r="AB2844" s="81">
        <f>IFERROR(VLOOKUP(A2844,'Competitors Links &amp; Pricings'!A:L,11,0),"")</f>
        <v>1.38</v>
      </c>
    </row>
    <row r="2845" spans="1:28" s="83" customFormat="1" ht="12" x14ac:dyDescent="0.25">
      <c r="A2845" s="81" t="s">
        <v>8469</v>
      </c>
      <c r="B2845" s="89">
        <v>332</v>
      </c>
      <c r="C2845" s="89">
        <v>409.26</v>
      </c>
      <c r="D2845" s="106">
        <f t="shared" si="176"/>
        <v>0.18877974881493426</v>
      </c>
      <c r="E2845" s="90">
        <f t="shared" si="177"/>
        <v>0</v>
      </c>
      <c r="F2845" s="90">
        <f t="shared" si="178"/>
        <v>476.87</v>
      </c>
      <c r="G2845" s="82" t="s">
        <v>34</v>
      </c>
      <c r="H2845" s="81" t="s">
        <v>8470</v>
      </c>
      <c r="I2845" s="81" t="s">
        <v>8471</v>
      </c>
      <c r="J2845" s="81" t="s">
        <v>8341</v>
      </c>
      <c r="K2845" s="81"/>
      <c r="L2845" s="81"/>
      <c r="M2845" s="81"/>
      <c r="N2845" s="81"/>
      <c r="O2845" s="82"/>
      <c r="P2845" s="81"/>
      <c r="Q2845" s="81"/>
      <c r="R2845" s="81"/>
      <c r="S2845" s="81"/>
      <c r="T2845" s="81"/>
      <c r="U2845" s="81">
        <f t="shared" si="179"/>
        <v>0</v>
      </c>
      <c r="V2845" s="81">
        <f>IFERROR(VLOOKUP(A2845,'Competitors Links &amp; Pricings'!A:G,3,0),"")</f>
        <v>476.87</v>
      </c>
      <c r="W2845" s="81" t="str">
        <f>IFERROR(VLOOKUP(A2845,'Competitors Links &amp; Pricings'!A:G,5,0),"")</f>
        <v xml:space="preserve"> </v>
      </c>
      <c r="X2845" s="81" t="str">
        <f>IFERROR(VLOOKUP(A2845,'Competitors Links &amp; Pricings'!A:G,7,0),"")</f>
        <v xml:space="preserve"> </v>
      </c>
      <c r="Y2845" s="81">
        <f>IFERROR(VLOOKUP(A2845,'Competitors Links &amp; Pricings'!A:L,8,0),"")</f>
        <v>47.4</v>
      </c>
      <c r="Z2845" s="81">
        <f>IFERROR(VLOOKUP(A2845,'Competitors Links &amp; Pricings'!A:L,9,0),"")</f>
        <v>64.72</v>
      </c>
      <c r="AA2845" s="81">
        <f>IFERROR(VLOOKUP(A2845,'Competitors Links &amp; Pricings'!A:L,10,0),"")</f>
        <v>46</v>
      </c>
      <c r="AB2845" s="81">
        <f>IFERROR(VLOOKUP(A2845,'Competitors Links &amp; Pricings'!A:L,11,0),"")</f>
        <v>1.57</v>
      </c>
    </row>
    <row r="2846" spans="1:28" s="83" customFormat="1" ht="12" x14ac:dyDescent="0.25">
      <c r="A2846" s="81" t="s">
        <v>8472</v>
      </c>
      <c r="B2846" s="89">
        <v>208.57</v>
      </c>
      <c r="C2846" s="89">
        <v>255</v>
      </c>
      <c r="D2846" s="106">
        <f t="shared" si="176"/>
        <v>0.18207843137254906</v>
      </c>
      <c r="E2846" s="90">
        <f t="shared" si="177"/>
        <v>0</v>
      </c>
      <c r="F2846" s="90">
        <f t="shared" si="178"/>
        <v>285.60000000000002</v>
      </c>
      <c r="G2846" s="82" t="s">
        <v>50</v>
      </c>
      <c r="H2846" s="81" t="s">
        <v>8473</v>
      </c>
      <c r="I2846" s="81" t="s">
        <v>8474</v>
      </c>
      <c r="J2846" s="81" t="s">
        <v>8348</v>
      </c>
      <c r="K2846" s="81"/>
      <c r="L2846" s="81"/>
      <c r="M2846" s="81"/>
      <c r="N2846" s="81"/>
      <c r="O2846" s="82"/>
      <c r="P2846" s="81"/>
      <c r="Q2846" s="81"/>
      <c r="R2846" s="81"/>
      <c r="S2846" s="81"/>
      <c r="T2846" s="81"/>
      <c r="U2846" s="81">
        <f t="shared" si="179"/>
        <v>0</v>
      </c>
      <c r="V2846" s="81">
        <f>IFERROR(VLOOKUP(A2846,'Competitors Links &amp; Pricings'!A:G,3,0),"")</f>
        <v>286</v>
      </c>
      <c r="W2846" s="81">
        <f>IFERROR(VLOOKUP(A2846,'Competitors Links &amp; Pricings'!A:G,5,0),"")</f>
        <v>285.60000000000002</v>
      </c>
      <c r="X2846" s="81">
        <f>IFERROR(VLOOKUP(A2846,'Competitors Links &amp; Pricings'!A:G,7,0),"")</f>
        <v>299</v>
      </c>
      <c r="Y2846" s="81">
        <f>IFERROR(VLOOKUP(A2846,'Competitors Links &amp; Pricings'!A:L,8,0),"")</f>
        <v>41.2</v>
      </c>
      <c r="Z2846" s="81">
        <f>IFERROR(VLOOKUP(A2846,'Competitors Links &amp; Pricings'!A:L,9,0),"")</f>
        <v>69.37</v>
      </c>
      <c r="AA2846" s="81">
        <f>IFERROR(VLOOKUP(A2846,'Competitors Links &amp; Pricings'!A:L,10,0),"")</f>
        <v>45.85</v>
      </c>
      <c r="AB2846" s="81">
        <f>IFERROR(VLOOKUP(A2846,'Competitors Links &amp; Pricings'!A:L,11,0),"")</f>
        <v>1.18</v>
      </c>
    </row>
    <row r="2847" spans="1:28" s="83" customFormat="1" ht="12" x14ac:dyDescent="0.25">
      <c r="A2847" s="81" t="s">
        <v>8475</v>
      </c>
      <c r="B2847" s="89">
        <v>136</v>
      </c>
      <c r="C2847" s="89">
        <v>178.16</v>
      </c>
      <c r="D2847" s="106">
        <f t="shared" si="176"/>
        <v>0.23664122137404578</v>
      </c>
      <c r="E2847" s="90">
        <f t="shared" si="177"/>
        <v>0</v>
      </c>
      <c r="F2847" s="90">
        <f t="shared" si="178"/>
        <v>306</v>
      </c>
      <c r="G2847" s="82" t="s">
        <v>34</v>
      </c>
      <c r="H2847" s="81" t="s">
        <v>8476</v>
      </c>
      <c r="I2847" s="81" t="s">
        <v>8477</v>
      </c>
      <c r="J2847" s="81" t="s">
        <v>8348</v>
      </c>
      <c r="K2847" s="81"/>
      <c r="L2847" s="81"/>
      <c r="M2847" s="81"/>
      <c r="N2847" s="81"/>
      <c r="O2847" s="82"/>
      <c r="P2847" s="81"/>
      <c r="Q2847" s="81"/>
      <c r="R2847" s="81"/>
      <c r="S2847" s="81"/>
      <c r="T2847" s="81"/>
      <c r="U2847" s="81">
        <f t="shared" si="179"/>
        <v>0</v>
      </c>
      <c r="V2847" s="81">
        <f>IFERROR(VLOOKUP(A2847,'Competitors Links &amp; Pricings'!A:G,3,0),"")</f>
        <v>306</v>
      </c>
      <c r="W2847" s="81" t="str">
        <f>IFERROR(VLOOKUP(A2847,'Competitors Links &amp; Pricings'!A:G,5,0),"")</f>
        <v xml:space="preserve"> </v>
      </c>
      <c r="X2847" s="81" t="str">
        <f>IFERROR(VLOOKUP(A2847,'Competitors Links &amp; Pricings'!A:G,7,0),"")</f>
        <v xml:space="preserve"> </v>
      </c>
      <c r="Y2847" s="81">
        <f>IFERROR(VLOOKUP(A2847,'Competitors Links &amp; Pricings'!A:L,8,0),"")</f>
        <v>44.64</v>
      </c>
      <c r="Z2847" s="81">
        <f>IFERROR(VLOOKUP(A2847,'Competitors Links &amp; Pricings'!A:L,9,0),"")</f>
        <v>67.790000000000006</v>
      </c>
      <c r="AA2847" s="81">
        <f>IFERROR(VLOOKUP(A2847,'Competitors Links &amp; Pricings'!A:L,10,0),"")</f>
        <v>48.06</v>
      </c>
      <c r="AB2847" s="81">
        <f>IFERROR(VLOOKUP(A2847,'Competitors Links &amp; Pricings'!A:L,11,0),"")</f>
        <v>1.18</v>
      </c>
    </row>
    <row r="2848" spans="1:28" s="83" customFormat="1" ht="12" x14ac:dyDescent="0.25">
      <c r="A2848" s="81" t="s">
        <v>8478</v>
      </c>
      <c r="B2848" s="89">
        <v>195</v>
      </c>
      <c r="C2848" s="89">
        <v>255.45</v>
      </c>
      <c r="D2848" s="106">
        <f t="shared" si="176"/>
        <v>0.23664122137404578</v>
      </c>
      <c r="E2848" s="90">
        <f t="shared" si="177"/>
        <v>0</v>
      </c>
      <c r="F2848" s="90">
        <f t="shared" si="178"/>
        <v>490.29</v>
      </c>
      <c r="G2848" s="82" t="s">
        <v>34</v>
      </c>
      <c r="H2848" s="81" t="s">
        <v>8479</v>
      </c>
      <c r="I2848" s="81" t="s">
        <v>8480</v>
      </c>
      <c r="J2848" s="81" t="s">
        <v>57</v>
      </c>
      <c r="K2848" s="81"/>
      <c r="L2848" s="81"/>
      <c r="M2848" s="81"/>
      <c r="N2848" s="81"/>
      <c r="O2848" s="82"/>
      <c r="P2848" s="81"/>
      <c r="Q2848" s="81"/>
      <c r="R2848" s="81"/>
      <c r="S2848" s="81"/>
      <c r="T2848" s="81"/>
      <c r="U2848" s="81">
        <f t="shared" si="179"/>
        <v>0</v>
      </c>
      <c r="V2848" s="81">
        <f>IFERROR(VLOOKUP(A2848,'Competitors Links &amp; Pricings'!A:G,3,0),"")</f>
        <v>491</v>
      </c>
      <c r="W2848" s="81">
        <f>IFERROR(VLOOKUP(A2848,'Competitors Links &amp; Pricings'!A:G,5,0),"")</f>
        <v>490.29</v>
      </c>
      <c r="X2848" s="81">
        <f>IFERROR(VLOOKUP(A2848,'Competitors Links &amp; Pricings'!A:G,7,0),"")</f>
        <v>545</v>
      </c>
      <c r="Y2848" s="81">
        <f>IFERROR(VLOOKUP(A2848,'Competitors Links &amp; Pricings'!A:L,8,0),"")</f>
        <v>40</v>
      </c>
      <c r="Z2848" s="81">
        <f>IFERROR(VLOOKUP(A2848,'Competitors Links &amp; Pricings'!A:L,9,0),"")</f>
        <v>71.7</v>
      </c>
      <c r="AA2848" s="81">
        <f>IFERROR(VLOOKUP(A2848,'Competitors Links &amp; Pricings'!A:L,10,0),"")</f>
        <v>45</v>
      </c>
      <c r="AB2848" s="81">
        <f>IFERROR(VLOOKUP(A2848,'Competitors Links &amp; Pricings'!A:L,11,0),"")</f>
        <v>1.2</v>
      </c>
    </row>
    <row r="2849" spans="1:28" s="83" customFormat="1" ht="12" x14ac:dyDescent="0.25">
      <c r="A2849" s="81" t="s">
        <v>8481</v>
      </c>
      <c r="B2849" s="89">
        <v>182.5</v>
      </c>
      <c r="C2849" s="89">
        <v>239.08</v>
      </c>
      <c r="D2849" s="106">
        <f t="shared" si="176"/>
        <v>0.23665718587920365</v>
      </c>
      <c r="E2849" s="90">
        <f t="shared" si="177"/>
        <v>0</v>
      </c>
      <c r="F2849" s="90">
        <f t="shared" si="178"/>
        <v>273.75</v>
      </c>
      <c r="G2849" s="82" t="s">
        <v>34</v>
      </c>
      <c r="H2849" s="81" t="s">
        <v>8482</v>
      </c>
      <c r="I2849" s="81" t="s">
        <v>8483</v>
      </c>
      <c r="J2849" s="81" t="s">
        <v>57</v>
      </c>
      <c r="K2849" s="81"/>
      <c r="L2849" s="81"/>
      <c r="M2849" s="81"/>
      <c r="N2849" s="81"/>
      <c r="O2849" s="82"/>
      <c r="P2849" s="81"/>
      <c r="Q2849" s="81"/>
      <c r="R2849" s="81"/>
      <c r="S2849" s="81"/>
      <c r="T2849" s="81"/>
      <c r="U2849" s="81">
        <f t="shared" si="179"/>
        <v>0</v>
      </c>
      <c r="V2849" s="81">
        <f>IFERROR(VLOOKUP(A2849,'Competitors Links &amp; Pricings'!A:G,3,0),"")</f>
        <v>273.75</v>
      </c>
      <c r="W2849" s="81">
        <f>IFERROR(VLOOKUP(A2849,'Competitors Links &amp; Pricings'!A:G,5,0),"")</f>
        <v>323.02999999999997</v>
      </c>
      <c r="X2849" s="81">
        <f>IFERROR(VLOOKUP(A2849,'Competitors Links &amp; Pricings'!A:G,7,0),"")</f>
        <v>273.75</v>
      </c>
      <c r="Y2849" s="81">
        <f>IFERROR(VLOOKUP(A2849,'Competitors Links &amp; Pricings'!A:L,8,0),"")</f>
        <v>40.94</v>
      </c>
      <c r="Z2849" s="81">
        <f>IFERROR(VLOOKUP(A2849,'Competitors Links &amp; Pricings'!A:L,9,0),"")</f>
        <v>69.099999999999994</v>
      </c>
      <c r="AA2849" s="81">
        <f>IFERROR(VLOOKUP(A2849,'Competitors Links &amp; Pricings'!A:L,10,0),"")</f>
        <v>44</v>
      </c>
      <c r="AB2849" s="81">
        <f>IFERROR(VLOOKUP(A2849,'Competitors Links &amp; Pricings'!A:L,11,0),"")</f>
        <v>1.2</v>
      </c>
    </row>
    <row r="2850" spans="1:28" s="83" customFormat="1" ht="12" x14ac:dyDescent="0.25">
      <c r="A2850" s="81" t="s">
        <v>8484</v>
      </c>
      <c r="B2850" s="89">
        <v>265.64999999999998</v>
      </c>
      <c r="C2850" s="89">
        <v>335</v>
      </c>
      <c r="D2850" s="106">
        <f t="shared" si="176"/>
        <v>0.2070149253731344</v>
      </c>
      <c r="E2850" s="90">
        <f t="shared" si="177"/>
        <v>0</v>
      </c>
      <c r="F2850" s="90">
        <f t="shared" si="178"/>
        <v>315</v>
      </c>
      <c r="G2850" s="82" t="s">
        <v>34</v>
      </c>
      <c r="H2850" s="81" t="s">
        <v>8485</v>
      </c>
      <c r="I2850" s="81" t="s">
        <v>8486</v>
      </c>
      <c r="J2850" s="81" t="s">
        <v>3427</v>
      </c>
      <c r="K2850" s="81"/>
      <c r="L2850" s="81"/>
      <c r="M2850" s="81"/>
      <c r="N2850" s="81"/>
      <c r="O2850" s="82"/>
      <c r="P2850" s="81"/>
      <c r="Q2850" s="81"/>
      <c r="R2850" s="81"/>
      <c r="S2850" s="81"/>
      <c r="T2850" s="81"/>
      <c r="U2850" s="81">
        <f t="shared" si="179"/>
        <v>0</v>
      </c>
      <c r="V2850" s="81">
        <f>IFERROR(VLOOKUP(A2850,'Competitors Links &amp; Pricings'!A:G,3,0),"")</f>
        <v>315</v>
      </c>
      <c r="W2850" s="81">
        <f>IFERROR(VLOOKUP(A2850,'Competitors Links &amp; Pricings'!A:G,5,0),"")</f>
        <v>335.68</v>
      </c>
      <c r="X2850" s="81">
        <f>IFERROR(VLOOKUP(A2850,'Competitors Links &amp; Pricings'!A:G,7,0),"")</f>
        <v>507.86</v>
      </c>
      <c r="Y2850" s="81">
        <f>IFERROR(VLOOKUP(A2850,'Competitors Links &amp; Pricings'!A:L,8,0),"")</f>
        <v>41.1</v>
      </c>
      <c r="Z2850" s="81">
        <f>IFERROR(VLOOKUP(A2850,'Competitors Links &amp; Pricings'!A:L,9,0),"")</f>
        <v>75.069999999999993</v>
      </c>
      <c r="AA2850" s="81">
        <f>IFERROR(VLOOKUP(A2850,'Competitors Links &amp; Pricings'!A:L,10,0),"")</f>
        <v>44.8</v>
      </c>
      <c r="AB2850" s="81">
        <f>IFERROR(VLOOKUP(A2850,'Competitors Links &amp; Pricings'!A:L,11,0),"")</f>
        <v>1.57</v>
      </c>
    </row>
    <row r="2851" spans="1:28" s="83" customFormat="1" ht="12" x14ac:dyDescent="0.25">
      <c r="A2851" s="81" t="s">
        <v>8487</v>
      </c>
      <c r="B2851" s="89">
        <v>241.4</v>
      </c>
      <c r="C2851" s="89">
        <v>285</v>
      </c>
      <c r="D2851" s="106">
        <f t="shared" si="176"/>
        <v>0.15298245614035086</v>
      </c>
      <c r="E2851" s="90">
        <f t="shared" si="177"/>
        <v>0</v>
      </c>
      <c r="F2851" s="90">
        <f t="shared" si="178"/>
        <v>204.33</v>
      </c>
      <c r="G2851" s="82" t="s">
        <v>34</v>
      </c>
      <c r="H2851" s="81" t="s">
        <v>8488</v>
      </c>
      <c r="I2851" s="81" t="s">
        <v>8489</v>
      </c>
      <c r="J2851" s="81" t="s">
        <v>3427</v>
      </c>
      <c r="K2851" s="81"/>
      <c r="L2851" s="81"/>
      <c r="M2851" s="81"/>
      <c r="N2851" s="81"/>
      <c r="O2851" s="82"/>
      <c r="P2851" s="81"/>
      <c r="Q2851" s="81"/>
      <c r="R2851" s="81"/>
      <c r="S2851" s="81"/>
      <c r="T2851" s="81"/>
      <c r="U2851" s="81">
        <f t="shared" si="179"/>
        <v>0</v>
      </c>
      <c r="V2851" s="81">
        <f>IFERROR(VLOOKUP(A2851,'Competitors Links &amp; Pricings'!A:G,3,0),"")</f>
        <v>204.33</v>
      </c>
      <c r="W2851" s="81">
        <f>IFERROR(VLOOKUP(A2851,'Competitors Links &amp; Pricings'!A:G,5,0),"")</f>
        <v>204.33</v>
      </c>
      <c r="X2851" s="81">
        <f>IFERROR(VLOOKUP(A2851,'Competitors Links &amp; Pricings'!A:G,7,0),"")</f>
        <v>204.33</v>
      </c>
      <c r="Y2851" s="81">
        <f>IFERROR(VLOOKUP(A2851,'Competitors Links &amp; Pricings'!A:L,8,0),"")</f>
        <v>41.1</v>
      </c>
      <c r="Z2851" s="81">
        <f>IFERROR(VLOOKUP(A2851,'Competitors Links &amp; Pricings'!A:L,9,0),"")</f>
        <v>75.069999999999993</v>
      </c>
      <c r="AA2851" s="81">
        <f>IFERROR(VLOOKUP(A2851,'Competitors Links &amp; Pricings'!A:L,10,0),"")</f>
        <v>48.5</v>
      </c>
      <c r="AB2851" s="81">
        <f>IFERROR(VLOOKUP(A2851,'Competitors Links &amp; Pricings'!A:L,11,0),"")</f>
        <v>1.57</v>
      </c>
    </row>
    <row r="2852" spans="1:28" s="83" customFormat="1" ht="12" x14ac:dyDescent="0.25">
      <c r="A2852" s="81" t="s">
        <v>8490</v>
      </c>
      <c r="B2852" s="89">
        <v>207.76</v>
      </c>
      <c r="C2852" s="89">
        <v>245</v>
      </c>
      <c r="D2852" s="106">
        <f t="shared" si="176"/>
        <v>0.15200000000000002</v>
      </c>
      <c r="E2852" s="90">
        <f t="shared" si="177"/>
        <v>0</v>
      </c>
      <c r="F2852" s="90">
        <f t="shared" si="178"/>
        <v>175</v>
      </c>
      <c r="G2852" s="82" t="s">
        <v>50</v>
      </c>
      <c r="H2852" s="81" t="s">
        <v>8491</v>
      </c>
      <c r="I2852" s="81" t="s">
        <v>8492</v>
      </c>
      <c r="J2852" s="81" t="s">
        <v>53</v>
      </c>
      <c r="K2852" s="81"/>
      <c r="L2852" s="81"/>
      <c r="M2852" s="81"/>
      <c r="N2852" s="81"/>
      <c r="O2852" s="82"/>
      <c r="P2852" s="81"/>
      <c r="Q2852" s="81"/>
      <c r="R2852" s="81"/>
      <c r="S2852" s="81"/>
      <c r="T2852" s="81"/>
      <c r="U2852" s="81">
        <f t="shared" si="179"/>
        <v>0</v>
      </c>
      <c r="V2852" s="81">
        <f>IFERROR(VLOOKUP(A2852,'Competitors Links &amp; Pricings'!A:G,3,0),"")</f>
        <v>175</v>
      </c>
      <c r="W2852" s="81" t="str">
        <f>IFERROR(VLOOKUP(A2852,'Competitors Links &amp; Pricings'!A:G,5,0),"")</f>
        <v xml:space="preserve"> </v>
      </c>
      <c r="X2852" s="81" t="str">
        <f>IFERROR(VLOOKUP(A2852,'Competitors Links &amp; Pricings'!A:G,7,0),"")</f>
        <v xml:space="preserve"> </v>
      </c>
      <c r="Y2852" s="81">
        <f>IFERROR(VLOOKUP(A2852,'Competitors Links &amp; Pricings'!A:L,8,0),"")</f>
        <v>40.6</v>
      </c>
      <c r="Z2852" s="81">
        <f>IFERROR(VLOOKUP(A2852,'Competitors Links &amp; Pricings'!A:L,9,0),"")</f>
        <v>81.900000000000006</v>
      </c>
      <c r="AA2852" s="81">
        <f>IFERROR(VLOOKUP(A2852,'Competitors Links &amp; Pricings'!A:L,10,0),"")</f>
        <v>55.1</v>
      </c>
      <c r="AB2852" s="81">
        <f>IFERROR(VLOOKUP(A2852,'Competitors Links &amp; Pricings'!A:L,11,0),"")</f>
        <v>1.38</v>
      </c>
    </row>
    <row r="2853" spans="1:28" s="83" customFormat="1" ht="12" x14ac:dyDescent="0.25">
      <c r="A2853" s="81" t="s">
        <v>8493</v>
      </c>
      <c r="B2853" s="89">
        <v>205.5</v>
      </c>
      <c r="C2853" s="89">
        <v>269.2</v>
      </c>
      <c r="D2853" s="106">
        <f t="shared" si="176"/>
        <v>0.23662704309063889</v>
      </c>
      <c r="E2853" s="90">
        <f t="shared" si="177"/>
        <v>0</v>
      </c>
      <c r="F2853" s="90">
        <f t="shared" si="178"/>
        <v>335</v>
      </c>
      <c r="G2853" s="82" t="s">
        <v>262</v>
      </c>
      <c r="H2853" s="81" t="s">
        <v>8494</v>
      </c>
      <c r="I2853" s="81" t="s">
        <v>8495</v>
      </c>
      <c r="J2853" s="81" t="s">
        <v>53</v>
      </c>
      <c r="K2853" s="81"/>
      <c r="L2853" s="81"/>
      <c r="M2853" s="81"/>
      <c r="N2853" s="81"/>
      <c r="O2853" s="82"/>
      <c r="P2853" s="81"/>
      <c r="Q2853" s="81"/>
      <c r="R2853" s="81"/>
      <c r="S2853" s="81"/>
      <c r="T2853" s="81"/>
      <c r="U2853" s="81">
        <f t="shared" si="179"/>
        <v>0</v>
      </c>
      <c r="V2853" s="81">
        <f>IFERROR(VLOOKUP(A2853,'Competitors Links &amp; Pricings'!A:G,3,0),"")</f>
        <v>335</v>
      </c>
      <c r="W2853" s="81" t="str">
        <f>IFERROR(VLOOKUP(A2853,'Competitors Links &amp; Pricings'!A:G,5,0),"")</f>
        <v xml:space="preserve"> </v>
      </c>
      <c r="X2853" s="81" t="str">
        <f>IFERROR(VLOOKUP(A2853,'Competitors Links &amp; Pricings'!A:G,7,0),"")</f>
        <v xml:space="preserve"> </v>
      </c>
      <c r="Y2853" s="81">
        <f>IFERROR(VLOOKUP(A2853,'Competitors Links &amp; Pricings'!A:L,8,0),"")</f>
        <v>41.1</v>
      </c>
      <c r="Z2853" s="81">
        <f>IFERROR(VLOOKUP(A2853,'Competitors Links &amp; Pricings'!A:L,9,0),"")</f>
        <v>67.599999999999994</v>
      </c>
      <c r="AA2853" s="81">
        <f>IFERROR(VLOOKUP(A2853,'Competitors Links &amp; Pricings'!A:L,10,0),"")</f>
        <v>43.8</v>
      </c>
      <c r="AB2853" s="81">
        <f>IFERROR(VLOOKUP(A2853,'Competitors Links &amp; Pricings'!A:L,11,0),"")</f>
        <v>1.26</v>
      </c>
    </row>
    <row r="2854" spans="1:28" s="83" customFormat="1" ht="12" x14ac:dyDescent="0.25">
      <c r="A2854" s="81" t="s">
        <v>8496</v>
      </c>
      <c r="B2854" s="89">
        <v>125.4</v>
      </c>
      <c r="C2854" s="89">
        <v>170</v>
      </c>
      <c r="D2854" s="106">
        <f t="shared" si="176"/>
        <v>0.26235294117647057</v>
      </c>
      <c r="E2854" s="90">
        <f t="shared" si="177"/>
        <v>0</v>
      </c>
      <c r="F2854" s="90">
        <f t="shared" si="178"/>
        <v>330</v>
      </c>
      <c r="G2854" s="82" t="s">
        <v>34</v>
      </c>
      <c r="H2854" s="81" t="s">
        <v>8497</v>
      </c>
      <c r="I2854" s="81" t="s">
        <v>8498</v>
      </c>
      <c r="J2854" s="81" t="s">
        <v>7702</v>
      </c>
      <c r="K2854" s="81"/>
      <c r="L2854" s="81"/>
      <c r="M2854" s="81"/>
      <c r="N2854" s="81"/>
      <c r="O2854" s="82"/>
      <c r="P2854" s="81"/>
      <c r="Q2854" s="81"/>
      <c r="R2854" s="81"/>
      <c r="S2854" s="81"/>
      <c r="T2854" s="81"/>
      <c r="U2854" s="81">
        <f t="shared" si="179"/>
        <v>0</v>
      </c>
      <c r="V2854" s="81">
        <f>IFERROR(VLOOKUP(A2854,'Competitors Links &amp; Pricings'!A:G,3,0),"")</f>
        <v>330</v>
      </c>
      <c r="W2854" s="81">
        <f>IFERROR(VLOOKUP(A2854,'Competitors Links &amp; Pricings'!A:G,5,0),"")</f>
        <v>338</v>
      </c>
      <c r="X2854" s="81" t="str">
        <f>IFERROR(VLOOKUP(A2854,'Competitors Links &amp; Pricings'!A:G,7,0),"")</f>
        <v xml:space="preserve"> </v>
      </c>
      <c r="Y2854" s="81">
        <f>IFERROR(VLOOKUP(A2854,'Competitors Links &amp; Pricings'!A:L,8,0),"")</f>
        <v>44.6</v>
      </c>
      <c r="Z2854" s="81">
        <f>IFERROR(VLOOKUP(A2854,'Competitors Links &amp; Pricings'!A:L,9,0),"")</f>
        <v>75.3</v>
      </c>
      <c r="AA2854" s="81">
        <f>IFERROR(VLOOKUP(A2854,'Competitors Links &amp; Pricings'!A:L,10,0),"")</f>
        <v>52.9</v>
      </c>
      <c r="AB2854" s="81">
        <f>IFERROR(VLOOKUP(A2854,'Competitors Links &amp; Pricings'!A:L,11,0),"")</f>
        <v>1.4</v>
      </c>
    </row>
    <row r="2855" spans="1:28" s="83" customFormat="1" ht="12" x14ac:dyDescent="0.25">
      <c r="A2855" s="81" t="s">
        <v>8499</v>
      </c>
      <c r="B2855" s="89">
        <v>112.58</v>
      </c>
      <c r="C2855" s="89">
        <v>147.47</v>
      </c>
      <c r="D2855" s="106">
        <f t="shared" si="176"/>
        <v>0.23659049298162338</v>
      </c>
      <c r="E2855" s="90">
        <f t="shared" si="177"/>
        <v>0</v>
      </c>
      <c r="F2855" s="90">
        <f t="shared" si="178"/>
        <v>210</v>
      </c>
      <c r="G2855" s="82" t="s">
        <v>34</v>
      </c>
      <c r="H2855" s="81" t="s">
        <v>8500</v>
      </c>
      <c r="I2855" s="81" t="s">
        <v>8501</v>
      </c>
      <c r="J2855" s="81" t="s">
        <v>7702</v>
      </c>
      <c r="K2855" s="81"/>
      <c r="L2855" s="81"/>
      <c r="M2855" s="81"/>
      <c r="N2855" s="81"/>
      <c r="O2855" s="82"/>
      <c r="P2855" s="81"/>
      <c r="Q2855" s="81"/>
      <c r="R2855" s="81"/>
      <c r="S2855" s="81"/>
      <c r="T2855" s="81"/>
      <c r="U2855" s="81">
        <f t="shared" si="179"/>
        <v>0</v>
      </c>
      <c r="V2855" s="81">
        <f>IFERROR(VLOOKUP(A2855,'Competitors Links &amp; Pricings'!A:G,3,0),"")</f>
        <v>275.3</v>
      </c>
      <c r="W2855" s="81">
        <f>IFERROR(VLOOKUP(A2855,'Competitors Links &amp; Pricings'!A:G,5,0),"")</f>
        <v>280</v>
      </c>
      <c r="X2855" s="81">
        <f>IFERROR(VLOOKUP(A2855,'Competitors Links &amp; Pricings'!A:G,7,0),"")</f>
        <v>210</v>
      </c>
      <c r="Y2855" s="81">
        <f>IFERROR(VLOOKUP(A2855,'Competitors Links &amp; Pricings'!A:L,8,0),"")</f>
        <v>39.6</v>
      </c>
      <c r="Z2855" s="81">
        <f>IFERROR(VLOOKUP(A2855,'Competitors Links &amp; Pricings'!A:L,9,0),"")</f>
        <v>78.459999999999994</v>
      </c>
      <c r="AA2855" s="81">
        <f>IFERROR(VLOOKUP(A2855,'Competitors Links &amp; Pricings'!A:L,10,0),"")</f>
        <v>50.7</v>
      </c>
      <c r="AB2855" s="81">
        <f>IFERROR(VLOOKUP(A2855,'Competitors Links &amp; Pricings'!A:L,11,0),"")</f>
        <v>1.37</v>
      </c>
    </row>
    <row r="2856" spans="1:28" s="83" customFormat="1" ht="12" x14ac:dyDescent="0.25">
      <c r="A2856" s="81" t="s">
        <v>8502</v>
      </c>
      <c r="B2856" s="89">
        <v>258.05</v>
      </c>
      <c r="C2856" s="89">
        <v>318.05</v>
      </c>
      <c r="D2856" s="106">
        <f t="shared" si="176"/>
        <v>0.18864958339883667</v>
      </c>
      <c r="E2856" s="90">
        <f t="shared" si="177"/>
        <v>0</v>
      </c>
      <c r="F2856" s="90">
        <f t="shared" si="178"/>
        <v>0</v>
      </c>
      <c r="G2856" s="82" t="s">
        <v>50</v>
      </c>
      <c r="H2856" s="81" t="s">
        <v>8503</v>
      </c>
      <c r="I2856" s="81" t="s">
        <v>8504</v>
      </c>
      <c r="J2856" s="81" t="s">
        <v>153</v>
      </c>
      <c r="K2856" s="81"/>
      <c r="L2856" s="81"/>
      <c r="M2856" s="81"/>
      <c r="N2856" s="81"/>
      <c r="O2856" s="82"/>
      <c r="P2856" s="81"/>
      <c r="Q2856" s="81"/>
      <c r="R2856" s="81"/>
      <c r="S2856" s="81"/>
      <c r="T2856" s="81"/>
      <c r="U2856" s="81">
        <f t="shared" si="179"/>
        <v>0</v>
      </c>
      <c r="V2856" s="81" t="str">
        <f>IFERROR(VLOOKUP(A2856,'Competitors Links &amp; Pricings'!A:G,3,0),"")</f>
        <v xml:space="preserve"> </v>
      </c>
      <c r="W2856" s="81" t="str">
        <f>IFERROR(VLOOKUP(A2856,'Competitors Links &amp; Pricings'!A:G,5,0),"")</f>
        <v xml:space="preserve"> </v>
      </c>
      <c r="X2856" s="81" t="str">
        <f>IFERROR(VLOOKUP(A2856,'Competitors Links &amp; Pricings'!A:G,7,0),"")</f>
        <v xml:space="preserve"> </v>
      </c>
      <c r="Y2856" s="81">
        <f>IFERROR(VLOOKUP(A2856,'Competitors Links &amp; Pricings'!A:L,8,0),"")</f>
        <v>41.3</v>
      </c>
      <c r="Z2856" s="81">
        <f>IFERROR(VLOOKUP(A2856,'Competitors Links &amp; Pricings'!A:L,9,0),"")</f>
        <v>83</v>
      </c>
      <c r="AA2856" s="81">
        <f>IFERROR(VLOOKUP(A2856,'Competitors Links &amp; Pricings'!A:L,10,0),"")</f>
        <v>54.9</v>
      </c>
      <c r="AB2856" s="81">
        <f>IFERROR(VLOOKUP(A2856,'Competitors Links &amp; Pricings'!A:L,11,0),"")</f>
        <v>1.57</v>
      </c>
    </row>
    <row r="2857" spans="1:28" s="83" customFormat="1" ht="12" x14ac:dyDescent="0.25">
      <c r="A2857" s="81" t="s">
        <v>8505</v>
      </c>
      <c r="B2857" s="89">
        <v>232.05</v>
      </c>
      <c r="C2857" s="89">
        <v>273.14</v>
      </c>
      <c r="D2857" s="106">
        <f t="shared" si="176"/>
        <v>0.15043567401332641</v>
      </c>
      <c r="E2857" s="90">
        <f t="shared" si="177"/>
        <v>0</v>
      </c>
      <c r="F2857" s="90">
        <f t="shared" si="178"/>
        <v>0</v>
      </c>
      <c r="G2857" s="82" t="s">
        <v>50</v>
      </c>
      <c r="H2857" s="81" t="s">
        <v>8506</v>
      </c>
      <c r="I2857" s="81" t="s">
        <v>8507</v>
      </c>
      <c r="J2857" s="81" t="s">
        <v>153</v>
      </c>
      <c r="K2857" s="81"/>
      <c r="L2857" s="81"/>
      <c r="M2857" s="81"/>
      <c r="N2857" s="81"/>
      <c r="O2857" s="82"/>
      <c r="P2857" s="81"/>
      <c r="Q2857" s="81"/>
      <c r="R2857" s="81"/>
      <c r="S2857" s="81"/>
      <c r="T2857" s="81"/>
      <c r="U2857" s="81">
        <f t="shared" si="179"/>
        <v>0</v>
      </c>
      <c r="V2857" s="81" t="str">
        <f>IFERROR(VLOOKUP(A2857,'Competitors Links &amp; Pricings'!A:G,3,0),"")</f>
        <v xml:space="preserve"> </v>
      </c>
      <c r="W2857" s="81" t="str">
        <f>IFERROR(VLOOKUP(A2857,'Competitors Links &amp; Pricings'!A:G,5,0),"")</f>
        <v xml:space="preserve"> </v>
      </c>
      <c r="X2857" s="81" t="str">
        <f>IFERROR(VLOOKUP(A2857,'Competitors Links &amp; Pricings'!A:G,7,0),"")</f>
        <v xml:space="preserve"> </v>
      </c>
      <c r="Y2857" s="81">
        <f>IFERROR(VLOOKUP(A2857,'Competitors Links &amp; Pricings'!A:L,8,0),"")</f>
        <v>41.3</v>
      </c>
      <c r="Z2857" s="81">
        <f>IFERROR(VLOOKUP(A2857,'Competitors Links &amp; Pricings'!A:L,9,0),"")</f>
        <v>83.9</v>
      </c>
      <c r="AA2857" s="81">
        <f>IFERROR(VLOOKUP(A2857,'Competitors Links &amp; Pricings'!A:L,10,0),"")</f>
        <v>62.6</v>
      </c>
      <c r="AB2857" s="81">
        <f>IFERROR(VLOOKUP(A2857,'Competitors Links &amp; Pricings'!A:L,11,0),"")</f>
        <v>1.2</v>
      </c>
    </row>
    <row r="2858" spans="1:28" s="83" customFormat="1" ht="12" x14ac:dyDescent="0.25">
      <c r="A2858" s="81" t="s">
        <v>8508</v>
      </c>
      <c r="B2858" s="89">
        <v>265.5</v>
      </c>
      <c r="C2858" s="89">
        <v>329</v>
      </c>
      <c r="D2858" s="106">
        <f t="shared" si="176"/>
        <v>0.19300911854103345</v>
      </c>
      <c r="E2858" s="90">
        <f t="shared" si="177"/>
        <v>0</v>
      </c>
      <c r="F2858" s="90">
        <f t="shared" si="178"/>
        <v>0</v>
      </c>
      <c r="G2858" s="82" t="s">
        <v>50</v>
      </c>
      <c r="H2858" s="81" t="s">
        <v>8509</v>
      </c>
      <c r="I2858" s="81" t="s">
        <v>8510</v>
      </c>
      <c r="J2858" s="81" t="s">
        <v>153</v>
      </c>
      <c r="K2858" s="81"/>
      <c r="L2858" s="81"/>
      <c r="M2858" s="81"/>
      <c r="N2858" s="81"/>
      <c r="O2858" s="82"/>
      <c r="P2858" s="81"/>
      <c r="Q2858" s="81"/>
      <c r="R2858" s="81"/>
      <c r="S2858" s="81"/>
      <c r="T2858" s="81"/>
      <c r="U2858" s="81">
        <f t="shared" si="179"/>
        <v>0</v>
      </c>
      <c r="V2858" s="81" t="str">
        <f>IFERROR(VLOOKUP(A2858,'Competitors Links &amp; Pricings'!A:G,3,0),"")</f>
        <v xml:space="preserve"> </v>
      </c>
      <c r="W2858" s="81" t="str">
        <f>IFERROR(VLOOKUP(A2858,'Competitors Links &amp; Pricings'!A:G,5,0),"")</f>
        <v xml:space="preserve"> </v>
      </c>
      <c r="X2858" s="81" t="str">
        <f>IFERROR(VLOOKUP(A2858,'Competitors Links &amp; Pricings'!A:G,7,0),"")</f>
        <v xml:space="preserve"> </v>
      </c>
      <c r="Y2858" s="81">
        <f>IFERROR(VLOOKUP(A2858,'Competitors Links &amp; Pricings'!A:L,8,0),"")</f>
        <v>41.3</v>
      </c>
      <c r="Z2858" s="81">
        <f>IFERROR(VLOOKUP(A2858,'Competitors Links &amp; Pricings'!A:L,9,0),"")</f>
        <v>83.9</v>
      </c>
      <c r="AA2858" s="81">
        <f>IFERROR(VLOOKUP(A2858,'Competitors Links &amp; Pricings'!A:L,10,0),"")</f>
        <v>62.6</v>
      </c>
      <c r="AB2858" s="81">
        <f>IFERROR(VLOOKUP(A2858,'Competitors Links &amp; Pricings'!A:L,11,0),"")</f>
        <v>1.2</v>
      </c>
    </row>
    <row r="2859" spans="1:28" s="83" customFormat="1" ht="12" x14ac:dyDescent="0.25">
      <c r="A2859" s="81" t="s">
        <v>8511</v>
      </c>
      <c r="B2859" s="89">
        <v>105.45</v>
      </c>
      <c r="C2859" s="89">
        <v>140</v>
      </c>
      <c r="D2859" s="106">
        <f t="shared" si="176"/>
        <v>0.24678571428571427</v>
      </c>
      <c r="E2859" s="90">
        <f t="shared" si="177"/>
        <v>0</v>
      </c>
      <c r="F2859" s="90">
        <f t="shared" si="178"/>
        <v>0</v>
      </c>
      <c r="G2859" s="82" t="s">
        <v>34</v>
      </c>
      <c r="H2859" s="81" t="s">
        <v>8512</v>
      </c>
      <c r="I2859" s="81" t="s">
        <v>8513</v>
      </c>
      <c r="J2859" s="81" t="s">
        <v>8514</v>
      </c>
      <c r="K2859" s="81"/>
      <c r="L2859" s="81"/>
      <c r="M2859" s="81"/>
      <c r="N2859" s="81"/>
      <c r="O2859" s="82"/>
      <c r="P2859" s="81"/>
      <c r="Q2859" s="81"/>
      <c r="R2859" s="81"/>
      <c r="S2859" s="81"/>
      <c r="T2859" s="81"/>
      <c r="U2859" s="81">
        <f t="shared" si="179"/>
        <v>0</v>
      </c>
      <c r="V2859" s="81" t="str">
        <f>IFERROR(VLOOKUP(A2859,'Competitors Links &amp; Pricings'!A:G,3,0),"")</f>
        <v xml:space="preserve"> </v>
      </c>
      <c r="W2859" s="81" t="str">
        <f>IFERROR(VLOOKUP(A2859,'Competitors Links &amp; Pricings'!A:G,5,0),"")</f>
        <v xml:space="preserve"> </v>
      </c>
      <c r="X2859" s="81" t="str">
        <f>IFERROR(VLOOKUP(A2859,'Competitors Links &amp; Pricings'!A:G,7,0),"")</f>
        <v xml:space="preserve"> </v>
      </c>
      <c r="Y2859" s="81">
        <f>IFERROR(VLOOKUP(A2859,'Competitors Links &amp; Pricings'!A:L,8,0),"")</f>
        <v>39.06</v>
      </c>
      <c r="Z2859" s="81">
        <f>IFERROR(VLOOKUP(A2859,'Competitors Links &amp; Pricings'!A:L,9,0),"")</f>
        <v>77.010000000000005</v>
      </c>
      <c r="AA2859" s="81">
        <f>IFERROR(VLOOKUP(A2859,'Competitors Links &amp; Pricings'!A:L,10,0),"")</f>
        <v>48.5</v>
      </c>
      <c r="AB2859" s="81">
        <f>IFERROR(VLOOKUP(A2859,'Competitors Links &amp; Pricings'!A:L,11,0),"")</f>
        <v>1.57</v>
      </c>
    </row>
    <row r="2860" spans="1:28" s="83" customFormat="1" ht="12" x14ac:dyDescent="0.25">
      <c r="A2860" s="81" t="s">
        <v>8515</v>
      </c>
      <c r="B2860" s="89">
        <v>249.66</v>
      </c>
      <c r="C2860" s="89">
        <v>298.69</v>
      </c>
      <c r="D2860" s="106">
        <f t="shared" si="176"/>
        <v>0.16415012220027453</v>
      </c>
      <c r="E2860" s="90">
        <f t="shared" si="177"/>
        <v>0</v>
      </c>
      <c r="F2860" s="90">
        <f t="shared" si="178"/>
        <v>362.84</v>
      </c>
      <c r="G2860" s="82" t="s">
        <v>34</v>
      </c>
      <c r="H2860" s="81" t="s">
        <v>8516</v>
      </c>
      <c r="I2860" s="81" t="s">
        <v>8517</v>
      </c>
      <c r="J2860" s="81" t="s">
        <v>7044</v>
      </c>
      <c r="K2860" s="81"/>
      <c r="L2860" s="81"/>
      <c r="M2860" s="81"/>
      <c r="N2860" s="81"/>
      <c r="O2860" s="82"/>
      <c r="P2860" s="81"/>
      <c r="Q2860" s="81"/>
      <c r="R2860" s="81"/>
      <c r="S2860" s="81"/>
      <c r="T2860" s="81"/>
      <c r="U2860" s="81">
        <f t="shared" si="179"/>
        <v>0</v>
      </c>
      <c r="V2860" s="81">
        <f>IFERROR(VLOOKUP(A2860,'Competitors Links &amp; Pricings'!A:G,3,0),"")</f>
        <v>362.84</v>
      </c>
      <c r="W2860" s="81">
        <f>IFERROR(VLOOKUP(A2860,'Competitors Links &amp; Pricings'!A:G,5,0),"")</f>
        <v>362.84</v>
      </c>
      <c r="X2860" s="81">
        <f>IFERROR(VLOOKUP(A2860,'Competitors Links &amp; Pricings'!A:G,7,0),"")</f>
        <v>362.84</v>
      </c>
      <c r="Y2860" s="81">
        <f>IFERROR(VLOOKUP(A2860,'Competitors Links &amp; Pricings'!A:L,8,0),"")</f>
        <v>40.909999999999997</v>
      </c>
      <c r="Z2860" s="81">
        <f>IFERROR(VLOOKUP(A2860,'Competitors Links &amp; Pricings'!A:L,9,0),"")</f>
        <v>69.13</v>
      </c>
      <c r="AA2860" s="81">
        <f>IFERROR(VLOOKUP(A2860,'Competitors Links &amp; Pricings'!A:L,10,0),"")</f>
        <v>45.19</v>
      </c>
      <c r="AB2860" s="81">
        <f>IFERROR(VLOOKUP(A2860,'Competitors Links &amp; Pricings'!A:L,11,0),"")</f>
        <v>1.4</v>
      </c>
    </row>
    <row r="2861" spans="1:28" s="83" customFormat="1" ht="12" x14ac:dyDescent="0.25">
      <c r="A2861" s="81" t="s">
        <v>8518</v>
      </c>
      <c r="B2861" s="89">
        <v>274.56</v>
      </c>
      <c r="C2861" s="89">
        <v>361</v>
      </c>
      <c r="D2861" s="106">
        <f t="shared" si="176"/>
        <v>0.23944598337950138</v>
      </c>
      <c r="E2861" s="90">
        <f t="shared" si="177"/>
        <v>0</v>
      </c>
      <c r="F2861" s="90">
        <f t="shared" si="178"/>
        <v>437.4</v>
      </c>
      <c r="G2861" s="82" t="s">
        <v>34</v>
      </c>
      <c r="H2861" s="81" t="s">
        <v>8519</v>
      </c>
      <c r="I2861" s="81" t="s">
        <v>8520</v>
      </c>
      <c r="J2861" s="81" t="s">
        <v>7044</v>
      </c>
      <c r="K2861" s="81"/>
      <c r="L2861" s="81"/>
      <c r="M2861" s="81"/>
      <c r="N2861" s="81"/>
      <c r="O2861" s="82"/>
      <c r="P2861" s="81"/>
      <c r="Q2861" s="81"/>
      <c r="R2861" s="81"/>
      <c r="S2861" s="81"/>
      <c r="T2861" s="81"/>
      <c r="U2861" s="81">
        <f t="shared" si="179"/>
        <v>0</v>
      </c>
      <c r="V2861" s="81">
        <f>IFERROR(VLOOKUP(A2861,'Competitors Links &amp; Pricings'!A:G,3,0),"")</f>
        <v>437.4</v>
      </c>
      <c r="W2861" s="81">
        <f>IFERROR(VLOOKUP(A2861,'Competitors Links &amp; Pricings'!A:G,5,0),"")</f>
        <v>437.4</v>
      </c>
      <c r="X2861" s="81">
        <f>IFERROR(VLOOKUP(A2861,'Competitors Links &amp; Pricings'!A:G,7,0),"")</f>
        <v>437.4</v>
      </c>
      <c r="Y2861" s="81">
        <f>IFERROR(VLOOKUP(A2861,'Competitors Links &amp; Pricings'!A:L,8,0),"")</f>
        <v>40.909999999999997</v>
      </c>
      <c r="Z2861" s="81">
        <f>IFERROR(VLOOKUP(A2861,'Competitors Links &amp; Pricings'!A:L,9,0),"")</f>
        <v>82.48</v>
      </c>
      <c r="AA2861" s="81">
        <f>IFERROR(VLOOKUP(A2861,'Competitors Links &amp; Pricings'!A:L,10,0),"")</f>
        <v>53.13</v>
      </c>
      <c r="AB2861" s="81">
        <f>IFERROR(VLOOKUP(A2861,'Competitors Links &amp; Pricings'!A:L,11,0),"")</f>
        <v>1.57</v>
      </c>
    </row>
    <row r="2862" spans="1:28" s="83" customFormat="1" ht="12" x14ac:dyDescent="0.25">
      <c r="A2862" s="81" t="s">
        <v>8521</v>
      </c>
      <c r="B2862" s="89">
        <v>291.60000000000002</v>
      </c>
      <c r="C2862" s="89">
        <v>353.98</v>
      </c>
      <c r="D2862" s="106">
        <f t="shared" si="176"/>
        <v>0.17622464546019548</v>
      </c>
      <c r="E2862" s="90">
        <f t="shared" si="177"/>
        <v>0</v>
      </c>
      <c r="F2862" s="90">
        <f t="shared" si="178"/>
        <v>0</v>
      </c>
      <c r="G2862" s="82" t="s">
        <v>50</v>
      </c>
      <c r="H2862" s="81" t="s">
        <v>8522</v>
      </c>
      <c r="I2862" s="81" t="s">
        <v>8523</v>
      </c>
      <c r="J2862" s="81" t="s">
        <v>7044</v>
      </c>
      <c r="K2862" s="81"/>
      <c r="L2862" s="81"/>
      <c r="M2862" s="81"/>
      <c r="N2862" s="81"/>
      <c r="O2862" s="82"/>
      <c r="P2862" s="81"/>
      <c r="Q2862" s="81"/>
      <c r="R2862" s="81"/>
      <c r="S2862" s="81"/>
      <c r="T2862" s="81"/>
      <c r="U2862" s="81">
        <f t="shared" si="179"/>
        <v>0</v>
      </c>
      <c r="V2862" s="81" t="str">
        <f>IFERROR(VLOOKUP(A2862,'Competitors Links &amp; Pricings'!A:G,3,0),"")</f>
        <v xml:space="preserve"> </v>
      </c>
      <c r="W2862" s="81" t="str">
        <f>IFERROR(VLOOKUP(A2862,'Competitors Links &amp; Pricings'!A:G,5,0),"")</f>
        <v xml:space="preserve"> </v>
      </c>
      <c r="X2862" s="81" t="str">
        <f>IFERROR(VLOOKUP(A2862,'Competitors Links &amp; Pricings'!A:G,7,0),"")</f>
        <v xml:space="preserve"> </v>
      </c>
      <c r="Y2862" s="81">
        <f>IFERROR(VLOOKUP(A2862,'Competitors Links &amp; Pricings'!A:L,8,0),"")</f>
        <v>40.909999999999997</v>
      </c>
      <c r="Z2862" s="81">
        <f>IFERROR(VLOOKUP(A2862,'Competitors Links &amp; Pricings'!A:L,9,0),"")</f>
        <v>82.48</v>
      </c>
      <c r="AA2862" s="81">
        <f>IFERROR(VLOOKUP(A2862,'Competitors Links &amp; Pricings'!A:L,10,0),"")</f>
        <v>53.13</v>
      </c>
      <c r="AB2862" s="81">
        <f>IFERROR(VLOOKUP(A2862,'Competitors Links &amp; Pricings'!A:L,11,0),"")</f>
        <v>1.57</v>
      </c>
    </row>
    <row r="2863" spans="1:28" s="83" customFormat="1" ht="12" x14ac:dyDescent="0.25">
      <c r="A2863" s="81" t="s">
        <v>8524</v>
      </c>
      <c r="B2863" s="89">
        <v>220.43</v>
      </c>
      <c r="C2863" s="89">
        <v>270</v>
      </c>
      <c r="D2863" s="106">
        <f t="shared" si="176"/>
        <v>0.18359259259259256</v>
      </c>
      <c r="E2863" s="90">
        <f t="shared" si="177"/>
        <v>0</v>
      </c>
      <c r="F2863" s="90">
        <f t="shared" si="178"/>
        <v>250.95</v>
      </c>
      <c r="G2863" s="82" t="s">
        <v>50</v>
      </c>
      <c r="H2863" s="81" t="s">
        <v>8525</v>
      </c>
      <c r="I2863" s="81" t="s">
        <v>8526</v>
      </c>
      <c r="J2863" s="81" t="s">
        <v>7044</v>
      </c>
      <c r="K2863" s="81"/>
      <c r="L2863" s="81"/>
      <c r="M2863" s="81"/>
      <c r="N2863" s="81"/>
      <c r="O2863" s="82"/>
      <c r="P2863" s="81"/>
      <c r="Q2863" s="81"/>
      <c r="R2863" s="81"/>
      <c r="S2863" s="81"/>
      <c r="T2863" s="81"/>
      <c r="U2863" s="81">
        <f t="shared" si="179"/>
        <v>0</v>
      </c>
      <c r="V2863" s="81">
        <f>IFERROR(VLOOKUP(A2863,'Competitors Links &amp; Pricings'!A:G,3,0),"")</f>
        <v>250.95</v>
      </c>
      <c r="W2863" s="81">
        <f>IFERROR(VLOOKUP(A2863,'Competitors Links &amp; Pricings'!A:G,5,0),"")</f>
        <v>250.95</v>
      </c>
      <c r="X2863" s="81">
        <f>IFERROR(VLOOKUP(A2863,'Competitors Links &amp; Pricings'!A:G,7,0),"")</f>
        <v>250.95</v>
      </c>
      <c r="Y2863" s="81">
        <f>IFERROR(VLOOKUP(A2863,'Competitors Links &amp; Pricings'!A:L,8,0),"")</f>
        <v>40.909999999999997</v>
      </c>
      <c r="Z2863" s="81">
        <f>IFERROR(VLOOKUP(A2863,'Competitors Links &amp; Pricings'!A:L,9,0),"")</f>
        <v>69.13</v>
      </c>
      <c r="AA2863" s="81">
        <f>IFERROR(VLOOKUP(A2863,'Competitors Links &amp; Pricings'!A:L,10,0),"")</f>
        <v>45.19</v>
      </c>
      <c r="AB2863" s="81">
        <f>IFERROR(VLOOKUP(A2863,'Competitors Links &amp; Pricings'!A:L,11,0),"")</f>
        <v>1.4</v>
      </c>
    </row>
    <row r="2864" spans="1:28" s="83" customFormat="1" ht="12" x14ac:dyDescent="0.25">
      <c r="A2864" s="81" t="s">
        <v>8527</v>
      </c>
      <c r="B2864" s="89">
        <v>9374.4</v>
      </c>
      <c r="C2864" s="89">
        <v>12435</v>
      </c>
      <c r="D2864" s="106">
        <f t="shared" si="176"/>
        <v>0.24612786489746685</v>
      </c>
      <c r="E2864" s="90">
        <f t="shared" si="177"/>
        <v>0</v>
      </c>
      <c r="F2864" s="90">
        <f t="shared" si="178"/>
        <v>0</v>
      </c>
      <c r="G2864" s="82" t="s">
        <v>50</v>
      </c>
      <c r="H2864" s="81" t="s">
        <v>8528</v>
      </c>
      <c r="I2864" s="81" t="s">
        <v>8529</v>
      </c>
      <c r="J2864" s="81" t="s">
        <v>3611</v>
      </c>
      <c r="K2864" s="81"/>
      <c r="L2864" s="81"/>
      <c r="M2864" s="81"/>
      <c r="N2864" s="81"/>
      <c r="O2864" s="82"/>
      <c r="P2864" s="81"/>
      <c r="Q2864" s="81"/>
      <c r="R2864" s="81"/>
      <c r="S2864" s="81"/>
      <c r="T2864" s="81"/>
      <c r="U2864" s="81">
        <f t="shared" si="179"/>
        <v>0</v>
      </c>
      <c r="V2864" s="81" t="str">
        <f>IFERROR(VLOOKUP(A2864,'Competitors Links &amp; Pricings'!A:G,3,0),"")</f>
        <v xml:space="preserve"> </v>
      </c>
      <c r="W2864" s="81" t="str">
        <f>IFERROR(VLOOKUP(A2864,'Competitors Links &amp; Pricings'!A:G,5,0),"")</f>
        <v xml:space="preserve"> </v>
      </c>
      <c r="X2864" s="81" t="str">
        <f>IFERROR(VLOOKUP(A2864,'Competitors Links &amp; Pricings'!A:G,7,0),"")</f>
        <v xml:space="preserve"> </v>
      </c>
      <c r="Y2864" s="81">
        <f>IFERROR(VLOOKUP(A2864,'Competitors Links &amp; Pricings'!A:L,8,0),"")</f>
        <v>44.7</v>
      </c>
      <c r="Z2864" s="81">
        <f>IFERROR(VLOOKUP(A2864,'Competitors Links &amp; Pricings'!A:L,9,0),"")</f>
        <v>29.8</v>
      </c>
      <c r="AA2864" s="81">
        <f>IFERROR(VLOOKUP(A2864,'Competitors Links &amp; Pricings'!A:L,10,0),"")</f>
        <v>2019</v>
      </c>
      <c r="AB2864" s="81">
        <f>IFERROR(VLOOKUP(A2864,'Competitors Links &amp; Pricings'!A:L,11,0),"")</f>
        <v>1.4</v>
      </c>
    </row>
    <row r="2865" spans="1:28" s="83" customFormat="1" ht="12" x14ac:dyDescent="0.25">
      <c r="A2865" s="81" t="s">
        <v>8530</v>
      </c>
      <c r="B2865" s="89">
        <v>0</v>
      </c>
      <c r="C2865" s="89">
        <v>385.4</v>
      </c>
      <c r="D2865" s="106">
        <f t="shared" si="176"/>
        <v>1</v>
      </c>
      <c r="E2865" s="90">
        <f t="shared" si="177"/>
        <v>0</v>
      </c>
      <c r="F2865" s="90">
        <f t="shared" si="178"/>
        <v>0</v>
      </c>
      <c r="G2865" s="82" t="s">
        <v>34</v>
      </c>
      <c r="H2865" s="81" t="s">
        <v>8531</v>
      </c>
      <c r="I2865" s="81" t="s">
        <v>8532</v>
      </c>
      <c r="J2865" s="81" t="s">
        <v>3611</v>
      </c>
      <c r="K2865" s="81"/>
      <c r="L2865" s="81"/>
      <c r="M2865" s="81"/>
      <c r="N2865" s="81"/>
      <c r="O2865" s="82"/>
      <c r="P2865" s="81"/>
      <c r="Q2865" s="81"/>
      <c r="R2865" s="81"/>
      <c r="S2865" s="81"/>
      <c r="T2865" s="81"/>
      <c r="U2865" s="81">
        <f t="shared" si="179"/>
        <v>0</v>
      </c>
      <c r="V2865" s="81" t="str">
        <f>IFERROR(VLOOKUP(A2865,'Competitors Links &amp; Pricings'!A:G,3,0),"")</f>
        <v xml:space="preserve"> </v>
      </c>
      <c r="W2865" s="81" t="str">
        <f>IFERROR(VLOOKUP(A2865,'Competitors Links &amp; Pricings'!A:G,5,0),"")</f>
        <v xml:space="preserve"> </v>
      </c>
      <c r="X2865" s="81" t="str">
        <f>IFERROR(VLOOKUP(A2865,'Competitors Links &amp; Pricings'!A:G,7,0),"")</f>
        <v xml:space="preserve"> </v>
      </c>
      <c r="Y2865" s="81">
        <f>IFERROR(VLOOKUP(A2865,'Competitors Links &amp; Pricings'!A:L,8,0),"")</f>
        <v>44.6</v>
      </c>
      <c r="Z2865" s="81">
        <f>IFERROR(VLOOKUP(A2865,'Competitors Links &amp; Pricings'!A:L,9,0),"")</f>
        <v>67.8</v>
      </c>
      <c r="AA2865" s="81">
        <f>IFERROR(VLOOKUP(A2865,'Competitors Links &amp; Pricings'!A:L,10,0),"")</f>
        <v>48</v>
      </c>
      <c r="AB2865" s="81">
        <f>IFERROR(VLOOKUP(A2865,'Competitors Links &amp; Pricings'!A:L,11,0),"")</f>
        <v>1.2</v>
      </c>
    </row>
    <row r="2866" spans="1:28" s="83" customFormat="1" ht="12" x14ac:dyDescent="0.25">
      <c r="A2866" s="81" t="s">
        <v>8533</v>
      </c>
      <c r="B2866" s="89">
        <v>7271.59</v>
      </c>
      <c r="C2866" s="89">
        <v>14760</v>
      </c>
      <c r="D2866" s="106">
        <f t="shared" si="176"/>
        <v>0.50734485094850945</v>
      </c>
      <c r="E2866" s="90">
        <f t="shared" si="177"/>
        <v>0</v>
      </c>
      <c r="F2866" s="90">
        <f t="shared" si="178"/>
        <v>0</v>
      </c>
      <c r="G2866" s="82" t="s">
        <v>34</v>
      </c>
      <c r="H2866" s="81" t="s">
        <v>8534</v>
      </c>
      <c r="I2866" s="81" t="s">
        <v>8535</v>
      </c>
      <c r="J2866" s="81" t="s">
        <v>63</v>
      </c>
      <c r="K2866" s="81"/>
      <c r="L2866" s="81"/>
      <c r="M2866" s="81"/>
      <c r="N2866" s="81"/>
      <c r="O2866" s="82"/>
      <c r="P2866" s="81"/>
      <c r="Q2866" s="81"/>
      <c r="R2866" s="81"/>
      <c r="S2866" s="81"/>
      <c r="T2866" s="81"/>
      <c r="U2866" s="81">
        <f t="shared" si="179"/>
        <v>0</v>
      </c>
      <c r="V2866" s="81" t="str">
        <f>IFERROR(VLOOKUP(A2866,'Competitors Links &amp; Pricings'!A:G,3,0),"")</f>
        <v xml:space="preserve"> </v>
      </c>
      <c r="W2866" s="81" t="str">
        <f>IFERROR(VLOOKUP(A2866,'Competitors Links &amp; Pricings'!A:G,5,0),"")</f>
        <v xml:space="preserve"> </v>
      </c>
      <c r="X2866" s="81" t="str">
        <f>IFERROR(VLOOKUP(A2866,'Competitors Links &amp; Pricings'!A:G,7,0),"")</f>
        <v xml:space="preserve"> </v>
      </c>
      <c r="Y2866" s="81">
        <f>IFERROR(VLOOKUP(A2866,'Competitors Links &amp; Pricings'!A:L,8,0),"")</f>
        <v>43.15</v>
      </c>
      <c r="Z2866" s="81">
        <f>IFERROR(VLOOKUP(A2866,'Competitors Links &amp; Pricings'!A:L,9,0),"")</f>
        <v>69.06</v>
      </c>
      <c r="AA2866" s="81">
        <f>IFERROR(VLOOKUP(A2866,'Competitors Links &amp; Pricings'!A:L,10,0),"")</f>
        <v>46.3</v>
      </c>
      <c r="AB2866" s="81">
        <f>IFERROR(VLOOKUP(A2866,'Competitors Links &amp; Pricings'!A:L,11,0),"")</f>
        <v>1.18</v>
      </c>
    </row>
    <row r="2867" spans="1:28" s="83" customFormat="1" ht="12" x14ac:dyDescent="0.25">
      <c r="A2867" s="81" t="s">
        <v>8536</v>
      </c>
      <c r="B2867" s="89">
        <v>9123.2999999999993</v>
      </c>
      <c r="C2867" s="89">
        <v>10500</v>
      </c>
      <c r="D2867" s="106">
        <f t="shared" si="176"/>
        <v>0.13111428571428579</v>
      </c>
      <c r="E2867" s="90">
        <f t="shared" si="177"/>
        <v>0</v>
      </c>
      <c r="F2867" s="90">
        <f t="shared" si="178"/>
        <v>0</v>
      </c>
      <c r="G2867" s="82" t="s">
        <v>50</v>
      </c>
      <c r="H2867" s="81" t="s">
        <v>8537</v>
      </c>
      <c r="I2867" s="81" t="s">
        <v>8538</v>
      </c>
      <c r="J2867" s="81" t="s">
        <v>3615</v>
      </c>
      <c r="K2867" s="81"/>
      <c r="L2867" s="81"/>
      <c r="M2867" s="81"/>
      <c r="N2867" s="81"/>
      <c r="O2867" s="82"/>
      <c r="P2867" s="81"/>
      <c r="Q2867" s="81"/>
      <c r="R2867" s="81"/>
      <c r="S2867" s="81"/>
      <c r="T2867" s="81"/>
      <c r="U2867" s="81">
        <f t="shared" si="179"/>
        <v>0</v>
      </c>
      <c r="V2867" s="81" t="str">
        <f>IFERROR(VLOOKUP(A2867,'Competitors Links &amp; Pricings'!A:G,3,0),"")</f>
        <v xml:space="preserve"> </v>
      </c>
      <c r="W2867" s="81" t="str">
        <f>IFERROR(VLOOKUP(A2867,'Competitors Links &amp; Pricings'!A:G,5,0),"")</f>
        <v xml:space="preserve"> </v>
      </c>
      <c r="X2867" s="81" t="str">
        <f>IFERROR(VLOOKUP(A2867,'Competitors Links &amp; Pricings'!A:G,7,0),"")</f>
        <v xml:space="preserve"> </v>
      </c>
      <c r="Y2867" s="81">
        <f>IFERROR(VLOOKUP(A2867,'Competitors Links &amp; Pricings'!A:L,8,0),"")</f>
        <v>44.65</v>
      </c>
      <c r="Z2867" s="81">
        <f>IFERROR(VLOOKUP(A2867,'Competitors Links &amp; Pricings'!A:L,9,0),"")</f>
        <v>89.69</v>
      </c>
      <c r="AA2867" s="81">
        <f>IFERROR(VLOOKUP(A2867,'Competitors Links &amp; Pricings'!A:L,10,0),"")</f>
        <v>2015</v>
      </c>
      <c r="AB2867" s="81">
        <f>IFERROR(VLOOKUP(A2867,'Competitors Links &amp; Pricings'!A:L,11,0),"")</f>
        <v>1.38</v>
      </c>
    </row>
    <row r="2868" spans="1:28" s="83" customFormat="1" ht="12" x14ac:dyDescent="0.25">
      <c r="A2868" s="81" t="s">
        <v>8539</v>
      </c>
      <c r="B2868" s="89">
        <v>232</v>
      </c>
      <c r="C2868" s="89">
        <v>285</v>
      </c>
      <c r="D2868" s="106">
        <f t="shared" ref="D2868:D2886" si="180">(C2868-B2868)/C2868</f>
        <v>0.18596491228070175</v>
      </c>
      <c r="E2868" s="90">
        <f t="shared" si="177"/>
        <v>0</v>
      </c>
      <c r="F2868" s="90">
        <f t="shared" si="178"/>
        <v>0</v>
      </c>
      <c r="G2868" s="82" t="s">
        <v>50</v>
      </c>
      <c r="H2868" s="81" t="s">
        <v>6581</v>
      </c>
      <c r="I2868" s="81" t="s">
        <v>8540</v>
      </c>
      <c r="J2868" s="81" t="s">
        <v>3615</v>
      </c>
      <c r="K2868" s="81"/>
      <c r="L2868" s="81"/>
      <c r="M2868" s="81"/>
      <c r="N2868" s="81"/>
      <c r="O2868" s="82"/>
      <c r="P2868" s="81"/>
      <c r="Q2868" s="81"/>
      <c r="R2868" s="81"/>
      <c r="S2868" s="81"/>
      <c r="T2868" s="81"/>
      <c r="U2868" s="81">
        <f t="shared" si="179"/>
        <v>0</v>
      </c>
      <c r="V2868" s="81" t="str">
        <f>IFERROR(VLOOKUP(A2868,'Competitors Links &amp; Pricings'!A:G,3,0),"")</f>
        <v xml:space="preserve"> </v>
      </c>
      <c r="W2868" s="81" t="str">
        <f>IFERROR(VLOOKUP(A2868,'Competitors Links &amp; Pricings'!A:G,5,0),"")</f>
        <v xml:space="preserve"> </v>
      </c>
      <c r="X2868" s="81" t="str">
        <f>IFERROR(VLOOKUP(A2868,'Competitors Links &amp; Pricings'!A:G,7,0),"")</f>
        <v xml:space="preserve"> </v>
      </c>
      <c r="Y2868" s="81">
        <f>IFERROR(VLOOKUP(A2868,'Competitors Links &amp; Pricings'!A:L,8,0),"")</f>
        <v>44.65</v>
      </c>
      <c r="Z2868" s="81">
        <f>IFERROR(VLOOKUP(A2868,'Competitors Links &amp; Pricings'!A:L,9,0),"")</f>
        <v>67.8</v>
      </c>
      <c r="AA2868" s="81">
        <f>IFERROR(VLOOKUP(A2868,'Competitors Links &amp; Pricings'!A:L,10,0),"")</f>
        <v>45.8</v>
      </c>
      <c r="AB2868" s="81">
        <f>IFERROR(VLOOKUP(A2868,'Competitors Links &amp; Pricings'!A:L,11,0),"")</f>
        <v>1.18</v>
      </c>
    </row>
    <row r="2869" spans="1:28" s="83" customFormat="1" ht="12" x14ac:dyDescent="0.25">
      <c r="A2869" s="81" t="s">
        <v>8541</v>
      </c>
      <c r="B2869" s="89">
        <v>7672.5</v>
      </c>
      <c r="C2869" s="89">
        <v>8176.87</v>
      </c>
      <c r="D2869" s="106">
        <f t="shared" si="180"/>
        <v>6.1682526443492425E-2</v>
      </c>
      <c r="E2869" s="90">
        <f t="shared" si="177"/>
        <v>0</v>
      </c>
      <c r="F2869" s="90">
        <f t="shared" si="178"/>
        <v>0</v>
      </c>
      <c r="G2869" s="82" t="s">
        <v>50</v>
      </c>
      <c r="H2869" s="81" t="s">
        <v>8542</v>
      </c>
      <c r="I2869" s="81" t="s">
        <v>8543</v>
      </c>
      <c r="J2869" s="81" t="s">
        <v>8544</v>
      </c>
      <c r="K2869" s="81"/>
      <c r="L2869" s="81"/>
      <c r="M2869" s="81"/>
      <c r="N2869" s="81"/>
      <c r="O2869" s="82"/>
      <c r="P2869" s="81"/>
      <c r="Q2869" s="81"/>
      <c r="R2869" s="81"/>
      <c r="S2869" s="81"/>
      <c r="T2869" s="81"/>
      <c r="U2869" s="81">
        <f t="shared" si="179"/>
        <v>0</v>
      </c>
      <c r="V2869" s="81" t="str">
        <f>IFERROR(VLOOKUP(A2869,'Competitors Links &amp; Pricings'!A:G,3,0),"")</f>
        <v xml:space="preserve"> </v>
      </c>
      <c r="W2869" s="81" t="str">
        <f>IFERROR(VLOOKUP(A2869,'Competitors Links &amp; Pricings'!A:G,5,0),"")</f>
        <v xml:space="preserve"> </v>
      </c>
      <c r="X2869" s="81" t="str">
        <f>IFERROR(VLOOKUP(A2869,'Competitors Links &amp; Pricings'!A:G,7,0),"")</f>
        <v xml:space="preserve"> </v>
      </c>
      <c r="Y2869" s="81">
        <f>IFERROR(VLOOKUP(A2869,'Competitors Links &amp; Pricings'!A:L,8,0),"")</f>
        <v>12680</v>
      </c>
      <c r="Z2869" s="81">
        <f>IFERROR(VLOOKUP(A2869,'Competitors Links &amp; Pricings'!A:L,9,0),"")</f>
        <v>25500</v>
      </c>
      <c r="AA2869" s="81">
        <f>IFERROR(VLOOKUP(A2869,'Competitors Links &amp; Pricings'!A:L,10,0),"")</f>
        <v>1916</v>
      </c>
      <c r="AB2869" s="81">
        <f>IFERROR(VLOOKUP(A2869,'Competitors Links &amp; Pricings'!A:L,11,0),"")</f>
        <v>1.18</v>
      </c>
    </row>
    <row r="2870" spans="1:28" s="83" customFormat="1" ht="12" x14ac:dyDescent="0.25">
      <c r="A2870" s="81" t="s">
        <v>8545</v>
      </c>
      <c r="B2870" s="89">
        <v>7452</v>
      </c>
      <c r="C2870" s="89">
        <v>8786.48</v>
      </c>
      <c r="D2870" s="106">
        <f t="shared" si="180"/>
        <v>0.15187879560415543</v>
      </c>
      <c r="E2870" s="90">
        <f t="shared" si="177"/>
        <v>0</v>
      </c>
      <c r="F2870" s="90">
        <f t="shared" si="178"/>
        <v>0</v>
      </c>
      <c r="G2870" s="82" t="s">
        <v>50</v>
      </c>
      <c r="H2870" s="81" t="s">
        <v>8546</v>
      </c>
      <c r="I2870" s="81" t="s">
        <v>8547</v>
      </c>
      <c r="J2870" s="81" t="s">
        <v>8544</v>
      </c>
      <c r="K2870" s="81"/>
      <c r="L2870" s="81"/>
      <c r="M2870" s="81"/>
      <c r="N2870" s="81"/>
      <c r="O2870" s="82"/>
      <c r="P2870" s="81"/>
      <c r="Q2870" s="81"/>
      <c r="R2870" s="81"/>
      <c r="S2870" s="81"/>
      <c r="T2870" s="81"/>
      <c r="U2870" s="81">
        <f t="shared" si="179"/>
        <v>0</v>
      </c>
      <c r="V2870" s="81" t="str">
        <f>IFERROR(VLOOKUP(A2870,'Competitors Links &amp; Pricings'!A:G,3,0),"")</f>
        <v xml:space="preserve"> </v>
      </c>
      <c r="W2870" s="81" t="str">
        <f>IFERROR(VLOOKUP(A2870,'Competitors Links &amp; Pricings'!A:G,5,0),"")</f>
        <v xml:space="preserve"> </v>
      </c>
      <c r="X2870" s="81" t="str">
        <f>IFERROR(VLOOKUP(A2870,'Competitors Links &amp; Pricings'!A:G,7,0),"")</f>
        <v xml:space="preserve"> </v>
      </c>
      <c r="Y2870" s="81">
        <f>IFERROR(VLOOKUP(A2870,'Competitors Links &amp; Pricings'!A:L,8,0),"")</f>
        <v>40.9</v>
      </c>
      <c r="Z2870" s="81">
        <f>IFERROR(VLOOKUP(A2870,'Competitors Links &amp; Pricings'!A:L,9,0),"")</f>
        <v>82.4</v>
      </c>
      <c r="AA2870" s="81">
        <f>IFERROR(VLOOKUP(A2870,'Competitors Links &amp; Pricings'!A:L,10,0),"")</f>
        <v>1845</v>
      </c>
      <c r="AB2870" s="81">
        <f>IFERROR(VLOOKUP(A2870,'Competitors Links &amp; Pricings'!A:L,11,0),"")</f>
        <v>11.8</v>
      </c>
    </row>
    <row r="2871" spans="1:28" s="83" customFormat="1" ht="12" x14ac:dyDescent="0.25">
      <c r="A2871" s="81" t="s">
        <v>8548</v>
      </c>
      <c r="B2871" s="89">
        <v>6432.5</v>
      </c>
      <c r="C2871" s="89">
        <v>8976.2999999999993</v>
      </c>
      <c r="D2871" s="106">
        <f t="shared" si="180"/>
        <v>0.28339070663859267</v>
      </c>
      <c r="E2871" s="90">
        <f t="shared" si="177"/>
        <v>0</v>
      </c>
      <c r="F2871" s="90">
        <f t="shared" si="178"/>
        <v>339.31</v>
      </c>
      <c r="G2871" s="82" t="s">
        <v>50</v>
      </c>
      <c r="H2871" s="81" t="s">
        <v>8549</v>
      </c>
      <c r="I2871" s="81" t="s">
        <v>8550</v>
      </c>
      <c r="J2871" s="81" t="s">
        <v>8544</v>
      </c>
      <c r="K2871" s="81"/>
      <c r="L2871" s="81"/>
      <c r="M2871" s="81"/>
      <c r="N2871" s="81"/>
      <c r="O2871" s="82"/>
      <c r="P2871" s="81"/>
      <c r="Q2871" s="81"/>
      <c r="R2871" s="81"/>
      <c r="S2871" s="81"/>
      <c r="T2871" s="81"/>
      <c r="U2871" s="81">
        <f t="shared" si="179"/>
        <v>0</v>
      </c>
      <c r="V2871" s="81">
        <f>IFERROR(VLOOKUP(A2871,'Competitors Links &amp; Pricings'!A:G,3,0),"")</f>
        <v>339.31</v>
      </c>
      <c r="W2871" s="81">
        <f>IFERROR(VLOOKUP(A2871,'Competitors Links &amp; Pricings'!A:G,5,0),"")</f>
        <v>409.28</v>
      </c>
      <c r="X2871" s="81" t="str">
        <f>IFERROR(VLOOKUP(A2871,'Competitors Links &amp; Pricings'!A:G,7,0),"")</f>
        <v xml:space="preserve"> </v>
      </c>
      <c r="Y2871" s="81">
        <f>IFERROR(VLOOKUP(A2871,'Competitors Links &amp; Pricings'!A:L,8,0),"")</f>
        <v>44.65</v>
      </c>
      <c r="Z2871" s="81">
        <f>IFERROR(VLOOKUP(A2871,'Competitors Links &amp; Pricings'!A:L,9,0),"")</f>
        <v>75.12</v>
      </c>
      <c r="AA2871" s="81">
        <f>IFERROR(VLOOKUP(A2871,'Competitors Links &amp; Pricings'!A:L,10,0),"")</f>
        <v>53.35</v>
      </c>
      <c r="AB2871" s="81">
        <f>IFERROR(VLOOKUP(A2871,'Competitors Links &amp; Pricings'!A:L,11,0),"")</f>
        <v>1.38</v>
      </c>
    </row>
    <row r="2872" spans="1:28" s="83" customFormat="1" ht="12" x14ac:dyDescent="0.25">
      <c r="A2872" s="81" t="s">
        <v>8551</v>
      </c>
      <c r="B2872" s="89">
        <v>105.45</v>
      </c>
      <c r="C2872" s="89">
        <v>140</v>
      </c>
      <c r="D2872" s="106">
        <f t="shared" si="180"/>
        <v>0.24678571428571427</v>
      </c>
      <c r="E2872" s="90">
        <f t="shared" si="177"/>
        <v>0</v>
      </c>
      <c r="F2872" s="90">
        <f t="shared" si="178"/>
        <v>0</v>
      </c>
      <c r="G2872" s="82" t="s">
        <v>34</v>
      </c>
      <c r="H2872" s="81" t="s">
        <v>8552</v>
      </c>
      <c r="I2872" s="81" t="s">
        <v>8553</v>
      </c>
      <c r="J2872" s="81" t="s">
        <v>8544</v>
      </c>
      <c r="K2872" s="81"/>
      <c r="L2872" s="81"/>
      <c r="M2872" s="81"/>
      <c r="N2872" s="81"/>
      <c r="O2872" s="82"/>
      <c r="P2872" s="81"/>
      <c r="Q2872" s="81"/>
      <c r="R2872" s="81"/>
      <c r="S2872" s="81"/>
      <c r="T2872" s="81"/>
      <c r="U2872" s="81">
        <f t="shared" si="179"/>
        <v>0</v>
      </c>
      <c r="V2872" s="81" t="str">
        <f>IFERROR(VLOOKUP(A2872,'Competitors Links &amp; Pricings'!A:G,3,0),"")</f>
        <v xml:space="preserve"> </v>
      </c>
      <c r="W2872" s="81" t="str">
        <f>IFERROR(VLOOKUP(A2872,'Competitors Links &amp; Pricings'!A:G,5,0),"")</f>
        <v xml:space="preserve"> </v>
      </c>
      <c r="X2872" s="81" t="str">
        <f>IFERROR(VLOOKUP(A2872,'Competitors Links &amp; Pricings'!A:G,7,0),"")</f>
        <v xml:space="preserve"> </v>
      </c>
      <c r="Y2872" s="81">
        <f>IFERROR(VLOOKUP(A2872,'Competitors Links &amp; Pricings'!A:L,8,0),"")</f>
        <v>39.06</v>
      </c>
      <c r="Z2872" s="81">
        <f>IFERROR(VLOOKUP(A2872,'Competitors Links &amp; Pricings'!A:L,9,0),"")</f>
        <v>77.010000000000005</v>
      </c>
      <c r="AA2872" s="81">
        <f>IFERROR(VLOOKUP(A2872,'Competitors Links &amp; Pricings'!A:L,10,0),"")</f>
        <v>48.5</v>
      </c>
      <c r="AB2872" s="81">
        <f>IFERROR(VLOOKUP(A2872,'Competitors Links &amp; Pricings'!A:L,11,0),"")</f>
        <v>1.57</v>
      </c>
    </row>
    <row r="2873" spans="1:28" s="83" customFormat="1" ht="12" x14ac:dyDescent="0.25">
      <c r="A2873" s="81" t="s">
        <v>8554</v>
      </c>
      <c r="B2873" s="89">
        <v>282.72000000000003</v>
      </c>
      <c r="C2873" s="89">
        <v>344</v>
      </c>
      <c r="D2873" s="106">
        <f t="shared" si="180"/>
        <v>0.17813953488372086</v>
      </c>
      <c r="E2873" s="90">
        <f t="shared" si="177"/>
        <v>0</v>
      </c>
      <c r="F2873" s="90">
        <f t="shared" si="178"/>
        <v>0</v>
      </c>
      <c r="G2873" s="82" t="s">
        <v>34</v>
      </c>
      <c r="H2873" s="81" t="s">
        <v>8555</v>
      </c>
      <c r="I2873" s="81" t="s">
        <v>8556</v>
      </c>
      <c r="J2873" s="81" t="s">
        <v>6355</v>
      </c>
      <c r="K2873" s="81"/>
      <c r="L2873" s="81"/>
      <c r="M2873" s="81"/>
      <c r="N2873" s="81"/>
      <c r="O2873" s="82"/>
      <c r="P2873" s="81"/>
      <c r="Q2873" s="81"/>
      <c r="R2873" s="81"/>
      <c r="S2873" s="81"/>
      <c r="T2873" s="81"/>
      <c r="U2873" s="81">
        <f t="shared" si="179"/>
        <v>0</v>
      </c>
      <c r="V2873" s="81" t="str">
        <f>IFERROR(VLOOKUP(A2873,'Competitors Links &amp; Pricings'!A:G,3,0),"")</f>
        <v xml:space="preserve"> </v>
      </c>
      <c r="W2873" s="81" t="str">
        <f>IFERROR(VLOOKUP(A2873,'Competitors Links &amp; Pricings'!A:G,5,0),"")</f>
        <v xml:space="preserve"> </v>
      </c>
      <c r="X2873" s="81" t="str">
        <f>IFERROR(VLOOKUP(A2873,'Competitors Links &amp; Pricings'!A:G,7,0),"")</f>
        <v xml:space="preserve"> </v>
      </c>
      <c r="Y2873" s="81">
        <f>IFERROR(VLOOKUP(A2873,'Competitors Links &amp; Pricings'!A:L,8,0),"")</f>
        <v>6</v>
      </c>
      <c r="Z2873" s="81">
        <f>IFERROR(VLOOKUP(A2873,'Competitors Links &amp; Pricings'!A:L,9,0),"")</f>
        <v>8.4</v>
      </c>
      <c r="AA2873" s="81">
        <f>IFERROR(VLOOKUP(A2873,'Competitors Links &amp; Pricings'!A:L,10,0),"")</f>
        <v>10</v>
      </c>
      <c r="AB2873" s="81">
        <f>IFERROR(VLOOKUP(A2873,'Competitors Links &amp; Pricings'!A:L,11,0),"")</f>
        <v>4.0999999999999996</v>
      </c>
    </row>
    <row r="2874" spans="1:28" s="83" customFormat="1" ht="12" x14ac:dyDescent="0.25">
      <c r="A2874" s="81" t="s">
        <v>8557</v>
      </c>
      <c r="B2874" s="89">
        <v>1684.27</v>
      </c>
      <c r="C2874" s="89">
        <v>1987.88</v>
      </c>
      <c r="D2874" s="106">
        <f t="shared" si="180"/>
        <v>0.15273054711552012</v>
      </c>
      <c r="E2874" s="90">
        <f t="shared" si="177"/>
        <v>0</v>
      </c>
      <c r="F2874" s="90">
        <f t="shared" si="178"/>
        <v>1892</v>
      </c>
      <c r="G2874" s="82" t="s">
        <v>34</v>
      </c>
      <c r="H2874" s="81" t="s">
        <v>8558</v>
      </c>
      <c r="I2874" s="81" t="s">
        <v>8559</v>
      </c>
      <c r="J2874" s="81" t="s">
        <v>435</v>
      </c>
      <c r="K2874" s="81"/>
      <c r="L2874" s="81"/>
      <c r="M2874" s="81"/>
      <c r="N2874" s="81"/>
      <c r="O2874" s="82"/>
      <c r="P2874" s="81"/>
      <c r="Q2874" s="81"/>
      <c r="R2874" s="81"/>
      <c r="S2874" s="81"/>
      <c r="T2874" s="81"/>
      <c r="U2874" s="81">
        <f t="shared" si="179"/>
        <v>0</v>
      </c>
      <c r="V2874" s="81">
        <f>IFERROR(VLOOKUP(A2874,'Competitors Links &amp; Pricings'!A:G,3,0),"")</f>
        <v>1892</v>
      </c>
      <c r="W2874" s="81">
        <f>IFERROR(VLOOKUP(A2874,'Competitors Links &amp; Pricings'!A:G,5,0),"")</f>
        <v>1892</v>
      </c>
      <c r="X2874" s="81">
        <f>IFERROR(VLOOKUP(A2874,'Competitors Links &amp; Pricings'!A:G,7,0),"")</f>
        <v>1892</v>
      </c>
      <c r="Y2874" s="81">
        <f>IFERROR(VLOOKUP(A2874,'Competitors Links &amp; Pricings'!A:L,8,0),"")</f>
        <v>8.25</v>
      </c>
      <c r="Z2874" s="81">
        <f>IFERROR(VLOOKUP(A2874,'Competitors Links &amp; Pricings'!A:L,9,0),"")</f>
        <v>13</v>
      </c>
      <c r="AA2874" s="81">
        <f>IFERROR(VLOOKUP(A2874,'Competitors Links &amp; Pricings'!A:L,10,0),"")</f>
        <v>109</v>
      </c>
      <c r="AB2874" s="81">
        <f>IFERROR(VLOOKUP(A2874,'Competitors Links &amp; Pricings'!A:L,11,0),"")</f>
        <v>16.25</v>
      </c>
    </row>
    <row r="2875" spans="1:28" s="83" customFormat="1" ht="12" x14ac:dyDescent="0.25">
      <c r="A2875" s="81" t="s">
        <v>8560</v>
      </c>
      <c r="B2875" s="89">
        <v>94.6</v>
      </c>
      <c r="C2875" s="89">
        <v>115.4</v>
      </c>
      <c r="D2875" s="106">
        <f t="shared" si="180"/>
        <v>0.1802426343154247</v>
      </c>
      <c r="E2875" s="90">
        <f t="shared" si="177"/>
        <v>0</v>
      </c>
      <c r="F2875" s="90">
        <f t="shared" si="178"/>
        <v>92.56</v>
      </c>
      <c r="G2875" s="82" t="s">
        <v>34</v>
      </c>
      <c r="H2875" s="81" t="s">
        <v>8561</v>
      </c>
      <c r="I2875" s="81" t="s">
        <v>8562</v>
      </c>
      <c r="J2875" s="81" t="s">
        <v>6387</v>
      </c>
      <c r="K2875" s="81"/>
      <c r="L2875" s="81"/>
      <c r="M2875" s="81"/>
      <c r="N2875" s="81"/>
      <c r="O2875" s="82"/>
      <c r="P2875" s="81"/>
      <c r="Q2875" s="81"/>
      <c r="R2875" s="81"/>
      <c r="S2875" s="81"/>
      <c r="T2875" s="81"/>
      <c r="U2875" s="81">
        <f t="shared" si="179"/>
        <v>0</v>
      </c>
      <c r="V2875" s="81">
        <f>IFERROR(VLOOKUP(A2875,'Competitors Links &amp; Pricings'!A:G,3,0),"")</f>
        <v>92.56</v>
      </c>
      <c r="W2875" s="81">
        <f>IFERROR(VLOOKUP(A2875,'Competitors Links &amp; Pricings'!A:G,5,0),"")</f>
        <v>92.56</v>
      </c>
      <c r="X2875" s="81">
        <f>IFERROR(VLOOKUP(A2875,'Competitors Links &amp; Pricings'!A:G,7,0),"")</f>
        <v>92.56</v>
      </c>
      <c r="Y2875" s="81">
        <f>IFERROR(VLOOKUP(A2875,'Competitors Links &amp; Pricings'!A:L,8,0),"")</f>
        <v>12</v>
      </c>
      <c r="Z2875" s="81">
        <f>IFERROR(VLOOKUP(A2875,'Competitors Links &amp; Pricings'!A:L,9,0),"")</f>
        <v>24</v>
      </c>
      <c r="AA2875" s="81">
        <f>IFERROR(VLOOKUP(A2875,'Competitors Links &amp; Pricings'!A:L,10,0),"")</f>
        <v>11.2</v>
      </c>
      <c r="AB2875" s="81">
        <f>IFERROR(VLOOKUP(A2875,'Competitors Links &amp; Pricings'!A:L,11,0),"")</f>
        <v>0.75</v>
      </c>
    </row>
    <row r="2876" spans="1:28" s="83" customFormat="1" ht="12" x14ac:dyDescent="0.25">
      <c r="A2876" s="81" t="s">
        <v>8563</v>
      </c>
      <c r="B2876" s="89">
        <v>876.49</v>
      </c>
      <c r="C2876" s="89">
        <v>1069</v>
      </c>
      <c r="D2876" s="106">
        <f t="shared" si="180"/>
        <v>0.18008419083255378</v>
      </c>
      <c r="E2876" s="90">
        <f t="shared" si="177"/>
        <v>0</v>
      </c>
      <c r="F2876" s="90">
        <f t="shared" si="178"/>
        <v>858</v>
      </c>
      <c r="G2876" s="82" t="s">
        <v>34</v>
      </c>
      <c r="H2876" s="81" t="s">
        <v>8564</v>
      </c>
      <c r="I2876" s="81" t="s">
        <v>8565</v>
      </c>
      <c r="J2876" s="81" t="s">
        <v>6387</v>
      </c>
      <c r="K2876" s="81"/>
      <c r="L2876" s="81"/>
      <c r="M2876" s="81"/>
      <c r="N2876" s="81"/>
      <c r="O2876" s="82"/>
      <c r="P2876" s="81"/>
      <c r="Q2876" s="81"/>
      <c r="R2876" s="81"/>
      <c r="S2876" s="81"/>
      <c r="T2876" s="81"/>
      <c r="U2876" s="81">
        <f t="shared" si="179"/>
        <v>0</v>
      </c>
      <c r="V2876" s="81">
        <f>IFERROR(VLOOKUP(A2876,'Competitors Links &amp; Pricings'!A:G,3,0),"")</f>
        <v>858</v>
      </c>
      <c r="W2876" s="81">
        <f>IFERROR(VLOOKUP(A2876,'Competitors Links &amp; Pricings'!A:G,5,0),"")</f>
        <v>858</v>
      </c>
      <c r="X2876" s="81">
        <f>IFERROR(VLOOKUP(A2876,'Competitors Links &amp; Pricings'!A:G,7,0),"")</f>
        <v>858</v>
      </c>
      <c r="Y2876" s="81">
        <f>IFERROR(VLOOKUP(A2876,'Competitors Links &amp; Pricings'!A:L,8,0),"")</f>
        <v>18</v>
      </c>
      <c r="Z2876" s="81">
        <f>IFERROR(VLOOKUP(A2876,'Competitors Links &amp; Pricings'!A:L,9,0),"")</f>
        <v>27</v>
      </c>
      <c r="AA2876" s="81">
        <f>IFERROR(VLOOKUP(A2876,'Competitors Links &amp; Pricings'!A:L,10,0),"")</f>
        <v>50</v>
      </c>
      <c r="AB2876" s="81">
        <f>IFERROR(VLOOKUP(A2876,'Competitors Links &amp; Pricings'!A:L,11,0),"")</f>
        <v>15</v>
      </c>
    </row>
    <row r="2877" spans="1:28" s="92" customFormat="1" ht="12" x14ac:dyDescent="0.25">
      <c r="A2877" s="91" t="s">
        <v>8566</v>
      </c>
      <c r="B2877" s="89">
        <v>1148.3499999999999</v>
      </c>
      <c r="C2877" s="89">
        <v>1400</v>
      </c>
      <c r="D2877" s="106">
        <f t="shared" si="180"/>
        <v>0.17975000000000008</v>
      </c>
      <c r="E2877" s="90">
        <f t="shared" si="177"/>
        <v>0</v>
      </c>
      <c r="F2877" s="90">
        <f t="shared" si="178"/>
        <v>1229</v>
      </c>
      <c r="G2877" s="100" t="s">
        <v>34</v>
      </c>
      <c r="H2877" s="101" t="s">
        <v>8567</v>
      </c>
      <c r="I2877" s="101" t="s">
        <v>8568</v>
      </c>
      <c r="J2877" s="101" t="s">
        <v>6387</v>
      </c>
      <c r="K2877" s="101"/>
      <c r="L2877" s="101"/>
      <c r="M2877" s="101"/>
      <c r="N2877" s="101"/>
      <c r="O2877" s="100"/>
      <c r="P2877" s="101"/>
      <c r="Q2877" s="101"/>
      <c r="R2877" s="101"/>
      <c r="S2877" s="101"/>
      <c r="T2877" s="101"/>
      <c r="U2877" s="81">
        <f t="shared" si="179"/>
        <v>0</v>
      </c>
      <c r="V2877" s="101">
        <f>IFERROR(VLOOKUP(A2877,'Competitors Links &amp; Pricings'!A:G,3,0),"")</f>
        <v>1229</v>
      </c>
      <c r="W2877" s="101">
        <f>IFERROR(VLOOKUP(A2877,'Competitors Links &amp; Pricings'!A:G,5,0),"")</f>
        <v>1229</v>
      </c>
      <c r="X2877" s="101">
        <f>IFERROR(VLOOKUP(A2877,'Competitors Links &amp; Pricings'!A:G,7,0),"")</f>
        <v>1229</v>
      </c>
      <c r="Y2877" s="101">
        <f>IFERROR(VLOOKUP(A2877,'Competitors Links &amp; Pricings'!A:L,8,0),"")</f>
        <v>12.65</v>
      </c>
      <c r="Z2877" s="101">
        <f>IFERROR(VLOOKUP(A2877,'Competitors Links &amp; Pricings'!A:L,9,0),"")</f>
        <v>13.75</v>
      </c>
      <c r="AA2877" s="101">
        <f>IFERROR(VLOOKUP(A2877,'Competitors Links &amp; Pricings'!A:L,10,0),"")</f>
        <v>42</v>
      </c>
      <c r="AB2877" s="101">
        <f>IFERROR(VLOOKUP(A2877,'Competitors Links &amp; Pricings'!A:L,11,0),"")</f>
        <v>8</v>
      </c>
    </row>
    <row r="2878" spans="1:28" s="83" customFormat="1" ht="12" x14ac:dyDescent="0.25">
      <c r="A2878" s="81" t="s">
        <v>8569</v>
      </c>
      <c r="B2878" s="89">
        <v>1908.27</v>
      </c>
      <c r="C2878" s="89">
        <v>2328</v>
      </c>
      <c r="D2878" s="106">
        <f t="shared" si="180"/>
        <v>0.18029639175257733</v>
      </c>
      <c r="E2878" s="90">
        <f t="shared" si="177"/>
        <v>0</v>
      </c>
      <c r="F2878" s="90">
        <f t="shared" si="178"/>
        <v>2042</v>
      </c>
      <c r="G2878" s="82" t="s">
        <v>34</v>
      </c>
      <c r="H2878" s="81" t="s">
        <v>8570</v>
      </c>
      <c r="I2878" s="81" t="s">
        <v>8571</v>
      </c>
      <c r="J2878" s="81" t="s">
        <v>6387</v>
      </c>
      <c r="K2878" s="81"/>
      <c r="L2878" s="81"/>
      <c r="M2878" s="81"/>
      <c r="N2878" s="81"/>
      <c r="O2878" s="82"/>
      <c r="P2878" s="81"/>
      <c r="Q2878" s="81"/>
      <c r="R2878" s="81"/>
      <c r="S2878" s="81"/>
      <c r="T2878" s="81"/>
      <c r="U2878" s="81">
        <f t="shared" si="179"/>
        <v>0</v>
      </c>
      <c r="V2878" s="81">
        <f>IFERROR(VLOOKUP(A2878,'Competitors Links &amp; Pricings'!A:G,3,0),"")</f>
        <v>2042</v>
      </c>
      <c r="W2878" s="81">
        <f>IFERROR(VLOOKUP(A2878,'Competitors Links &amp; Pricings'!A:G,5,0),"")</f>
        <v>2042</v>
      </c>
      <c r="X2878" s="81">
        <f>IFERROR(VLOOKUP(A2878,'Competitors Links &amp; Pricings'!A:G,7,0),"")</f>
        <v>2042</v>
      </c>
      <c r="Y2878" s="81">
        <f>IFERROR(VLOOKUP(A2878,'Competitors Links &amp; Pricings'!A:L,8,0),"")</f>
        <v>12.7</v>
      </c>
      <c r="Z2878" s="81">
        <f>IFERROR(VLOOKUP(A2878,'Competitors Links &amp; Pricings'!A:L,9,0),"")</f>
        <v>13.8</v>
      </c>
      <c r="AA2878" s="81">
        <f>IFERROR(VLOOKUP(A2878,'Competitors Links &amp; Pricings'!A:L,10,0),"")</f>
        <v>55</v>
      </c>
      <c r="AB2878" s="81">
        <f>IFERROR(VLOOKUP(A2878,'Competitors Links &amp; Pricings'!A:L,11,0),"")</f>
        <v>8</v>
      </c>
    </row>
    <row r="2879" spans="1:28" s="83" customFormat="1" ht="12" x14ac:dyDescent="0.25">
      <c r="A2879" s="81" t="s">
        <v>8572</v>
      </c>
      <c r="B2879" s="89">
        <v>1856.84</v>
      </c>
      <c r="C2879" s="89">
        <v>2265</v>
      </c>
      <c r="D2879" s="106">
        <f t="shared" si="180"/>
        <v>0.18020309050772632</v>
      </c>
      <c r="E2879" s="90">
        <f t="shared" si="177"/>
        <v>0</v>
      </c>
      <c r="F2879" s="90">
        <f t="shared" si="178"/>
        <v>1987</v>
      </c>
      <c r="G2879" s="82" t="s">
        <v>34</v>
      </c>
      <c r="H2879" s="81" t="s">
        <v>8573</v>
      </c>
      <c r="I2879" s="81" t="s">
        <v>8574</v>
      </c>
      <c r="J2879" s="81" t="s">
        <v>6387</v>
      </c>
      <c r="K2879" s="81"/>
      <c r="L2879" s="81"/>
      <c r="M2879" s="81"/>
      <c r="N2879" s="81"/>
      <c r="O2879" s="82"/>
      <c r="P2879" s="81"/>
      <c r="Q2879" s="81"/>
      <c r="R2879" s="81"/>
      <c r="S2879" s="81"/>
      <c r="T2879" s="81"/>
      <c r="U2879" s="81">
        <f t="shared" si="179"/>
        <v>0</v>
      </c>
      <c r="V2879" s="81">
        <f>IFERROR(VLOOKUP(A2879,'Competitors Links &amp; Pricings'!A:G,3,0),"")</f>
        <v>1987</v>
      </c>
      <c r="W2879" s="81">
        <f>IFERROR(VLOOKUP(A2879,'Competitors Links &amp; Pricings'!A:G,5,0),"")</f>
        <v>1987</v>
      </c>
      <c r="X2879" s="81">
        <f>IFERROR(VLOOKUP(A2879,'Competitors Links &amp; Pricings'!A:G,7,0),"")</f>
        <v>1987</v>
      </c>
      <c r="Y2879" s="81">
        <f>IFERROR(VLOOKUP(A2879,'Competitors Links &amp; Pricings'!A:L,8,0),"")</f>
        <v>12.65</v>
      </c>
      <c r="Z2879" s="81">
        <f>IFERROR(VLOOKUP(A2879,'Competitors Links &amp; Pricings'!A:L,9,0),"")</f>
        <v>13.75</v>
      </c>
      <c r="AA2879" s="81">
        <f>IFERROR(VLOOKUP(A2879,'Competitors Links &amp; Pricings'!A:L,10,0),"")</f>
        <v>55</v>
      </c>
      <c r="AB2879" s="81">
        <f>IFERROR(VLOOKUP(A2879,'Competitors Links &amp; Pricings'!A:L,11,0),"")</f>
        <v>8</v>
      </c>
    </row>
    <row r="2880" spans="1:28" s="92" customFormat="1" ht="12" x14ac:dyDescent="0.25">
      <c r="A2880" s="91" t="s">
        <v>8575</v>
      </c>
      <c r="B2880" s="89">
        <v>1629.93</v>
      </c>
      <c r="C2880" s="89">
        <v>1988</v>
      </c>
      <c r="D2880" s="106">
        <f t="shared" si="180"/>
        <v>0.1801156941649899</v>
      </c>
      <c r="E2880" s="90">
        <f t="shared" si="177"/>
        <v>0</v>
      </c>
      <c r="F2880" s="90">
        <f t="shared" si="178"/>
        <v>1639</v>
      </c>
      <c r="G2880" s="100" t="s">
        <v>34</v>
      </c>
      <c r="H2880" s="101" t="s">
        <v>8576</v>
      </c>
      <c r="I2880" s="101" t="s">
        <v>8577</v>
      </c>
      <c r="J2880" s="101" t="s">
        <v>6387</v>
      </c>
      <c r="K2880" s="101"/>
      <c r="L2880" s="101"/>
      <c r="M2880" s="101"/>
      <c r="N2880" s="101"/>
      <c r="O2880" s="100"/>
      <c r="P2880" s="101"/>
      <c r="Q2880" s="101"/>
      <c r="R2880" s="101"/>
      <c r="S2880" s="101"/>
      <c r="T2880" s="101"/>
      <c r="U2880" s="81">
        <f t="shared" si="179"/>
        <v>0</v>
      </c>
      <c r="V2880" s="101">
        <f>IFERROR(VLOOKUP(A2880,'Competitors Links &amp; Pricings'!A:G,3,0),"")</f>
        <v>1639</v>
      </c>
      <c r="W2880" s="101">
        <f>IFERROR(VLOOKUP(A2880,'Competitors Links &amp; Pricings'!A:G,5,0),"")</f>
        <v>1639</v>
      </c>
      <c r="X2880" s="101">
        <f>IFERROR(VLOOKUP(A2880,'Competitors Links &amp; Pricings'!A:G,7,0),"")</f>
        <v>1639</v>
      </c>
      <c r="Y2880" s="101">
        <f>IFERROR(VLOOKUP(A2880,'Competitors Links &amp; Pricings'!A:L,8,0),"")</f>
        <v>12.65</v>
      </c>
      <c r="Z2880" s="101">
        <f>IFERROR(VLOOKUP(A2880,'Competitors Links &amp; Pricings'!A:L,9,0),"")</f>
        <v>13.75</v>
      </c>
      <c r="AA2880" s="101">
        <f>IFERROR(VLOOKUP(A2880,'Competitors Links &amp; Pricings'!A:L,10,0),"")</f>
        <v>42</v>
      </c>
      <c r="AB2880" s="101">
        <f>IFERROR(VLOOKUP(A2880,'Competitors Links &amp; Pricings'!A:L,11,0),"")</f>
        <v>8</v>
      </c>
    </row>
    <row r="2881" spans="1:28" s="92" customFormat="1" ht="12" x14ac:dyDescent="0.25">
      <c r="A2881" s="104" t="s">
        <v>25187</v>
      </c>
      <c r="B2881" s="89">
        <v>2.69</v>
      </c>
      <c r="C2881" s="89">
        <v>2.83</v>
      </c>
      <c r="D2881" s="106">
        <f t="shared" si="180"/>
        <v>4.9469964664310993E-2</v>
      </c>
      <c r="E2881" s="90">
        <f t="shared" si="177"/>
        <v>0</v>
      </c>
      <c r="F2881" s="90">
        <f t="shared" si="178"/>
        <v>0</v>
      </c>
      <c r="G2881" s="105"/>
      <c r="H2881" s="101" t="s">
        <v>25893</v>
      </c>
      <c r="I2881" s="101" t="s">
        <v>25193</v>
      </c>
      <c r="J2881" s="101" t="s">
        <v>505</v>
      </c>
      <c r="K2881" s="101"/>
      <c r="L2881" s="101"/>
      <c r="M2881" s="101"/>
      <c r="N2881" s="101"/>
      <c r="O2881" s="100"/>
      <c r="P2881" s="101"/>
      <c r="Q2881" s="101"/>
      <c r="R2881" s="101"/>
      <c r="S2881" s="101"/>
      <c r="T2881" s="101"/>
      <c r="U2881" s="81">
        <f t="shared" si="179"/>
        <v>0</v>
      </c>
      <c r="V2881" s="101" t="str">
        <f>IFERROR(VLOOKUP(A2881,'Competitors Links &amp; Pricings'!A:G,3,0),"")</f>
        <v/>
      </c>
      <c r="W2881" s="101" t="str">
        <f>IFERROR(VLOOKUP(A2881,'Competitors Links &amp; Pricings'!A:G,5,0),"")</f>
        <v/>
      </c>
      <c r="X2881" s="101" t="str">
        <f>IFERROR(VLOOKUP(A2881,'Competitors Links &amp; Pricings'!A:G,7,0),"")</f>
        <v/>
      </c>
      <c r="Y2881" s="101" t="str">
        <f>IFERROR(VLOOKUP(A2881,'Competitors Links &amp; Pricings'!A:G,8,0),"")</f>
        <v/>
      </c>
      <c r="Z2881" s="101" t="str">
        <f>IFERROR(VLOOKUP(A2881,'Competitors Links &amp; Pricings'!A:G,9,0),"")</f>
        <v/>
      </c>
      <c r="AA2881" s="101" t="str">
        <f>IFERROR(VLOOKUP(A2881,'Competitors Links &amp; Pricings'!A:G,10,0),"")</f>
        <v/>
      </c>
      <c r="AB2881" s="101" t="str">
        <f>IFERROR(VLOOKUP(A2881,'Competitors Links &amp; Pricings'!A:G,11,0),"")</f>
        <v/>
      </c>
    </row>
    <row r="2882" spans="1:28" s="92" customFormat="1" ht="12" x14ac:dyDescent="0.25">
      <c r="A2882" s="81" t="s">
        <v>25188</v>
      </c>
      <c r="B2882" s="89">
        <v>3.33</v>
      </c>
      <c r="C2882" s="89">
        <v>4.4400000000000004</v>
      </c>
      <c r="D2882" s="106">
        <f t="shared" si="180"/>
        <v>0.25000000000000006</v>
      </c>
      <c r="E2882" s="90">
        <f t="shared" si="177"/>
        <v>0</v>
      </c>
      <c r="F2882" s="90">
        <f t="shared" si="178"/>
        <v>0</v>
      </c>
      <c r="G2882" s="100"/>
      <c r="H2882" s="101" t="s">
        <v>17055</v>
      </c>
      <c r="I2882" s="101" t="s">
        <v>25194</v>
      </c>
      <c r="J2882" s="101" t="s">
        <v>37</v>
      </c>
      <c r="K2882" s="101"/>
      <c r="L2882" s="81"/>
      <c r="M2882" s="101"/>
      <c r="N2882" s="101"/>
      <c r="O2882" s="100"/>
      <c r="P2882" s="101"/>
      <c r="Q2882" s="101"/>
      <c r="R2882" s="101"/>
      <c r="S2882" s="101"/>
      <c r="T2882" s="101"/>
      <c r="U2882" s="81">
        <f t="shared" si="179"/>
        <v>0</v>
      </c>
      <c r="V2882" s="101" t="str">
        <f>IFERROR(VLOOKUP(A2882,'Competitors Links &amp; Pricings'!A:G,3,0),"")</f>
        <v/>
      </c>
      <c r="W2882" s="101" t="str">
        <f>IFERROR(VLOOKUP(A2882,'Competitors Links &amp; Pricings'!A:G,5,0),"")</f>
        <v/>
      </c>
      <c r="X2882" s="101" t="str">
        <f>IFERROR(VLOOKUP(A2882,'Competitors Links &amp; Pricings'!A:G,7,0),"")</f>
        <v/>
      </c>
      <c r="Y2882" s="101">
        <v>1.29</v>
      </c>
      <c r="Z2882" s="101">
        <v>0.53</v>
      </c>
      <c r="AA2882" s="101">
        <v>22</v>
      </c>
      <c r="AB2882" s="101">
        <v>1.95</v>
      </c>
    </row>
    <row r="2883" spans="1:28" s="92" customFormat="1" ht="12" x14ac:dyDescent="0.25">
      <c r="A2883" s="81" t="s">
        <v>25189</v>
      </c>
      <c r="B2883" s="89">
        <v>3.33</v>
      </c>
      <c r="C2883" s="89">
        <v>4.4400000000000004</v>
      </c>
      <c r="D2883" s="106">
        <f t="shared" si="180"/>
        <v>0.25000000000000006</v>
      </c>
      <c r="E2883" s="90">
        <f t="shared" si="177"/>
        <v>0</v>
      </c>
      <c r="F2883" s="90">
        <f t="shared" si="178"/>
        <v>0</v>
      </c>
      <c r="G2883" s="100"/>
      <c r="H2883" s="101" t="s">
        <v>17052</v>
      </c>
      <c r="I2883" s="101" t="s">
        <v>25195</v>
      </c>
      <c r="J2883" s="101" t="s">
        <v>37</v>
      </c>
      <c r="K2883" s="101"/>
      <c r="L2883" s="81"/>
      <c r="M2883" s="101"/>
      <c r="N2883" s="101"/>
      <c r="O2883" s="100"/>
      <c r="P2883" s="101"/>
      <c r="Q2883" s="101"/>
      <c r="R2883" s="101"/>
      <c r="S2883" s="101"/>
      <c r="T2883" s="101"/>
      <c r="U2883" s="81">
        <f t="shared" ref="U2883:U2886" si="181">COUNTIF(K2883:T2883,"&gt;0")</f>
        <v>0</v>
      </c>
      <c r="V2883" s="101" t="str">
        <f>IFERROR(VLOOKUP(A2883,'Competitors Links &amp; Pricings'!A:G,3,0),"")</f>
        <v/>
      </c>
      <c r="W2883" s="101" t="str">
        <f>IFERROR(VLOOKUP(A2883,'Competitors Links &amp; Pricings'!A:G,5,0),"")</f>
        <v/>
      </c>
      <c r="X2883" s="101" t="str">
        <f>IFERROR(VLOOKUP(A2883,'Competitors Links &amp; Pricings'!A:G,7,0),"")</f>
        <v/>
      </c>
      <c r="Y2883" s="101">
        <v>1.29</v>
      </c>
      <c r="Z2883" s="101">
        <v>0.53</v>
      </c>
      <c r="AA2883" s="101">
        <v>16.5</v>
      </c>
      <c r="AB2883" s="101">
        <v>1.95</v>
      </c>
    </row>
    <row r="2884" spans="1:28" s="92" customFormat="1" ht="12" x14ac:dyDescent="0.25">
      <c r="A2884" s="81" t="s">
        <v>25190</v>
      </c>
      <c r="B2884" s="89">
        <v>8.89</v>
      </c>
      <c r="C2884" s="89">
        <v>11.8</v>
      </c>
      <c r="D2884" s="106">
        <f t="shared" si="180"/>
        <v>0.24661016949152542</v>
      </c>
      <c r="E2884" s="90">
        <f t="shared" si="177"/>
        <v>0</v>
      </c>
      <c r="F2884" s="90">
        <f t="shared" si="178"/>
        <v>0</v>
      </c>
      <c r="G2884" s="100"/>
      <c r="H2884" s="101" t="s">
        <v>17049</v>
      </c>
      <c r="I2884" s="101" t="s">
        <v>25196</v>
      </c>
      <c r="J2884" s="101" t="s">
        <v>37</v>
      </c>
      <c r="K2884" s="101"/>
      <c r="L2884" s="81"/>
      <c r="M2884" s="101"/>
      <c r="N2884" s="101"/>
      <c r="O2884" s="100"/>
      <c r="P2884" s="101"/>
      <c r="Q2884" s="101"/>
      <c r="R2884" s="101"/>
      <c r="S2884" s="101"/>
      <c r="T2884" s="101"/>
      <c r="U2884" s="81">
        <f t="shared" si="181"/>
        <v>0</v>
      </c>
      <c r="V2884" s="101" t="str">
        <f>IFERROR(VLOOKUP(A2884,'Competitors Links &amp; Pricings'!A:G,3,0),"")</f>
        <v/>
      </c>
      <c r="W2884" s="101" t="str">
        <f>IFERROR(VLOOKUP(A2884,'Competitors Links &amp; Pricings'!A:G,5,0),"")</f>
        <v/>
      </c>
      <c r="X2884" s="101" t="str">
        <f>IFERROR(VLOOKUP(A2884,'Competitors Links &amp; Pricings'!A:G,7,0),"")</f>
        <v/>
      </c>
      <c r="Y2884" s="101">
        <v>1.2</v>
      </c>
      <c r="Z2884" s="101">
        <v>1.2</v>
      </c>
      <c r="AA2884" s="101">
        <v>22.484000000000002</v>
      </c>
      <c r="AB2884" s="101">
        <v>1.2</v>
      </c>
    </row>
    <row r="2885" spans="1:28" s="92" customFormat="1" ht="12" x14ac:dyDescent="0.25">
      <c r="A2885" s="81" t="s">
        <v>25191</v>
      </c>
      <c r="B2885" s="89">
        <v>8.2799999999999994</v>
      </c>
      <c r="C2885" s="89">
        <v>10.35</v>
      </c>
      <c r="D2885" s="106">
        <f t="shared" si="180"/>
        <v>0.20000000000000004</v>
      </c>
      <c r="E2885" s="90">
        <f t="shared" si="177"/>
        <v>0</v>
      </c>
      <c r="F2885" s="90">
        <f t="shared" si="178"/>
        <v>0</v>
      </c>
      <c r="G2885" s="100"/>
      <c r="H2885" s="101" t="s">
        <v>17129</v>
      </c>
      <c r="I2885" s="101" t="s">
        <v>25197</v>
      </c>
      <c r="J2885" s="101" t="s">
        <v>7044</v>
      </c>
      <c r="K2885" s="101"/>
      <c r="L2885" s="81"/>
      <c r="M2885" s="101"/>
      <c r="N2885" s="101"/>
      <c r="O2885" s="100"/>
      <c r="P2885" s="101"/>
      <c r="Q2885" s="101"/>
      <c r="R2885" s="101"/>
      <c r="S2885" s="101"/>
      <c r="T2885" s="101"/>
      <c r="U2885" s="81">
        <f t="shared" si="181"/>
        <v>0</v>
      </c>
      <c r="V2885" s="101" t="str">
        <f>IFERROR(VLOOKUP(A2885,'Competitors Links &amp; Pricings'!A:G,3,0),"")</f>
        <v/>
      </c>
      <c r="W2885" s="101" t="str">
        <f>IFERROR(VLOOKUP(A2885,'Competitors Links &amp; Pricings'!A:G,5,0),"")</f>
        <v/>
      </c>
      <c r="X2885" s="101" t="str">
        <f>IFERROR(VLOOKUP(A2885,'Competitors Links &amp; Pricings'!A:G,7,0),"")</f>
        <v/>
      </c>
      <c r="Y2885" s="101">
        <v>1.77E-2</v>
      </c>
      <c r="Z2885" s="101">
        <v>9.74E-2</v>
      </c>
      <c r="AA2885" s="101">
        <v>8.5980282000000005E-2</v>
      </c>
      <c r="AB2885" s="101">
        <v>5.0200000000000002E-2</v>
      </c>
    </row>
    <row r="2886" spans="1:28" s="92" customFormat="1" ht="12" x14ac:dyDescent="0.25">
      <c r="A2886" s="81" t="s">
        <v>25192</v>
      </c>
      <c r="B2886" s="89">
        <v>8.2799999999999994</v>
      </c>
      <c r="C2886" s="89">
        <v>10.35</v>
      </c>
      <c r="D2886" s="106">
        <f t="shared" si="180"/>
        <v>0.20000000000000004</v>
      </c>
      <c r="E2886" s="90">
        <f t="shared" si="177"/>
        <v>0</v>
      </c>
      <c r="F2886" s="90">
        <f t="shared" si="178"/>
        <v>0</v>
      </c>
      <c r="G2886" s="100"/>
      <c r="H2886" s="101" t="s">
        <v>17123</v>
      </c>
      <c r="I2886" s="101" t="s">
        <v>25198</v>
      </c>
      <c r="J2886" s="101" t="s">
        <v>7044</v>
      </c>
      <c r="K2886" s="101"/>
      <c r="L2886" s="81"/>
      <c r="M2886" s="101"/>
      <c r="N2886" s="101"/>
      <c r="O2886" s="100"/>
      <c r="P2886" s="101"/>
      <c r="Q2886" s="101"/>
      <c r="R2886" s="101"/>
      <c r="S2886" s="101"/>
      <c r="T2886" s="101"/>
      <c r="U2886" s="81">
        <f t="shared" si="181"/>
        <v>0</v>
      </c>
      <c r="V2886" s="101" t="str">
        <f>IFERROR(VLOOKUP(A2886,'Competitors Links &amp; Pricings'!A:G,3,0),"")</f>
        <v/>
      </c>
      <c r="W2886" s="101" t="str">
        <f>IFERROR(VLOOKUP(A2886,'Competitors Links &amp; Pricings'!A:G,5,0),"")</f>
        <v/>
      </c>
      <c r="X2886" s="101" t="str">
        <f>IFERROR(VLOOKUP(A2886,'Competitors Links &amp; Pricings'!A:G,7,0),"")</f>
        <v/>
      </c>
      <c r="Y2886" s="101">
        <v>1.77E-2</v>
      </c>
      <c r="Z2886" s="101">
        <v>9.74E-2</v>
      </c>
      <c r="AA2886" s="101">
        <v>9.5901084100000006E-2</v>
      </c>
      <c r="AB2886" s="101">
        <v>5.0200000000000002E-2</v>
      </c>
    </row>
  </sheetData>
  <sheetProtection selectLockedCells="1" selectUnlockedCells="1"/>
  <autoFilter ref="A1:AB2886" xr:uid="{13EAF39B-4EE3-4E37-9A4A-F50C7CFC6E5F}"/>
  <conditionalFormatting sqref="H1:H1048576">
    <cfRule type="duplicateValues" dxfId="81" priority="1"/>
  </conditionalFormatting>
  <conditionalFormatting sqref="H74">
    <cfRule type="duplicateValues" dxfId="80" priority="7156"/>
    <cfRule type="duplicateValues" dxfId="79" priority="7157"/>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E07FC-0018-4334-92E4-2D67419F0619}">
  <dimension ref="A1:AD2881"/>
  <sheetViews>
    <sheetView workbookViewId="0">
      <pane xSplit="7" ySplit="1" topLeftCell="H2" activePane="bottomRight" state="frozen"/>
      <selection pane="topRight" activeCell="M1" sqref="M1"/>
      <selection pane="bottomLeft" activeCell="A2" sqref="A2"/>
      <selection pane="bottomRight" activeCell="F3" sqref="F3"/>
    </sheetView>
  </sheetViews>
  <sheetFormatPr defaultRowHeight="13.2" x14ac:dyDescent="0.25"/>
  <cols>
    <col min="1" max="1" width="11.33203125" bestFit="1" customWidth="1"/>
    <col min="2" max="2" width="17.77734375" customWidth="1"/>
    <col min="3" max="3" width="8.6640625" bestFit="1" customWidth="1"/>
    <col min="4" max="4" width="17.77734375" customWidth="1"/>
    <col min="5" max="5" width="8.6640625" bestFit="1" customWidth="1"/>
    <col min="6" max="6" width="17.77734375" customWidth="1"/>
    <col min="7" max="7" width="8.6640625" bestFit="1" customWidth="1"/>
    <col min="8" max="12" width="8.6640625" customWidth="1"/>
    <col min="13" max="30" width="0" hidden="1" customWidth="1"/>
  </cols>
  <sheetData>
    <row r="1" spans="1:30" ht="36" x14ac:dyDescent="0.25">
      <c r="A1" s="75" t="s">
        <v>0</v>
      </c>
      <c r="B1" s="79" t="s">
        <v>22</v>
      </c>
      <c r="C1" s="79" t="s">
        <v>23</v>
      </c>
      <c r="D1" s="79" t="s">
        <v>24</v>
      </c>
      <c r="E1" s="79" t="s">
        <v>25</v>
      </c>
      <c r="F1" s="79" t="s">
        <v>26</v>
      </c>
      <c r="G1" s="79" t="s">
        <v>27</v>
      </c>
      <c r="H1" s="76" t="s">
        <v>28</v>
      </c>
      <c r="I1" s="76" t="s">
        <v>29</v>
      </c>
      <c r="J1" s="76" t="s">
        <v>30</v>
      </c>
      <c r="K1" s="76" t="s">
        <v>31</v>
      </c>
      <c r="L1" s="76" t="s">
        <v>32</v>
      </c>
      <c r="M1" s="76" t="s">
        <v>25636</v>
      </c>
      <c r="N1" s="76" t="s">
        <v>25637</v>
      </c>
      <c r="O1" s="76" t="s">
        <v>25638</v>
      </c>
      <c r="P1" s="76" t="s">
        <v>25639</v>
      </c>
      <c r="Q1" s="76" t="s">
        <v>25640</v>
      </c>
      <c r="R1" s="76" t="s">
        <v>25641</v>
      </c>
      <c r="S1" s="76" t="s">
        <v>25642</v>
      </c>
      <c r="T1" s="76" t="s">
        <v>25643</v>
      </c>
      <c r="U1" s="76" t="s">
        <v>25644</v>
      </c>
      <c r="V1" s="76" t="s">
        <v>25645</v>
      </c>
      <c r="W1" s="76" t="s">
        <v>25646</v>
      </c>
      <c r="X1" s="76" t="s">
        <v>25647</v>
      </c>
      <c r="Y1" s="76" t="s">
        <v>25648</v>
      </c>
      <c r="Z1" s="76" t="s">
        <v>25649</v>
      </c>
      <c r="AA1" s="76" t="s">
        <v>25650</v>
      </c>
      <c r="AB1" s="76" t="s">
        <v>25651</v>
      </c>
      <c r="AC1" s="76" t="s">
        <v>25652</v>
      </c>
      <c r="AD1" s="76" t="s">
        <v>25653</v>
      </c>
    </row>
    <row r="2" spans="1:30" x14ac:dyDescent="0.25">
      <c r="A2" s="81" t="s">
        <v>4337</v>
      </c>
      <c r="B2" s="81" t="s">
        <v>8592</v>
      </c>
      <c r="C2" s="81">
        <v>188.15</v>
      </c>
      <c r="D2" s="81" t="s">
        <v>8593</v>
      </c>
      <c r="E2" s="81">
        <v>265.2</v>
      </c>
      <c r="F2" s="81" t="s">
        <v>8594</v>
      </c>
      <c r="G2" s="81">
        <v>265.89999999999998</v>
      </c>
      <c r="H2" s="81">
        <v>14</v>
      </c>
      <c r="I2" s="81">
        <v>16</v>
      </c>
      <c r="J2" s="81">
        <v>8</v>
      </c>
      <c r="K2" s="81">
        <v>5</v>
      </c>
      <c r="L2" s="81" t="s">
        <v>25662</v>
      </c>
      <c r="M2" s="108"/>
      <c r="N2" s="108"/>
      <c r="O2" s="108"/>
      <c r="P2" s="108"/>
      <c r="Q2" s="108"/>
      <c r="R2" s="108"/>
      <c r="S2" s="108"/>
      <c r="T2" s="108"/>
      <c r="U2" s="108"/>
      <c r="V2" s="108"/>
      <c r="W2" s="108"/>
      <c r="X2" s="108"/>
      <c r="Y2" s="108"/>
      <c r="Z2" s="108"/>
      <c r="AA2" s="108"/>
      <c r="AB2" s="108"/>
      <c r="AC2" s="108"/>
      <c r="AD2" s="108"/>
    </row>
    <row r="3" spans="1:30" x14ac:dyDescent="0.25">
      <c r="A3" s="81" t="s">
        <v>4322</v>
      </c>
      <c r="B3" s="81" t="s">
        <v>8595</v>
      </c>
      <c r="C3" s="81">
        <v>521</v>
      </c>
      <c r="D3" s="81" t="s">
        <v>8596</v>
      </c>
      <c r="E3" s="81">
        <v>529</v>
      </c>
      <c r="F3" s="81" t="s">
        <v>8597</v>
      </c>
      <c r="G3" s="81">
        <v>284.04000000000002</v>
      </c>
      <c r="H3" s="81">
        <v>9</v>
      </c>
      <c r="I3" s="81">
        <v>14</v>
      </c>
      <c r="J3" s="81">
        <v>9</v>
      </c>
      <c r="K3" s="81">
        <v>14</v>
      </c>
      <c r="L3" s="81" t="s">
        <v>25662</v>
      </c>
      <c r="M3" s="108"/>
      <c r="N3" s="108"/>
      <c r="O3" s="108"/>
      <c r="P3" s="108"/>
      <c r="Q3" s="108"/>
      <c r="R3" s="108"/>
      <c r="S3" s="108"/>
      <c r="T3" s="108"/>
      <c r="U3" s="108"/>
      <c r="V3" s="108"/>
      <c r="W3" s="108"/>
      <c r="X3" s="108"/>
      <c r="Y3" s="108"/>
      <c r="Z3" s="108"/>
      <c r="AA3" s="108"/>
      <c r="AB3" s="108"/>
      <c r="AC3" s="108"/>
      <c r="AD3" s="108"/>
    </row>
    <row r="4" spans="1:30" x14ac:dyDescent="0.25">
      <c r="A4" s="81" t="s">
        <v>4325</v>
      </c>
      <c r="B4" s="81" t="s">
        <v>8598</v>
      </c>
      <c r="C4" s="81">
        <v>294.32</v>
      </c>
      <c r="D4" s="81" t="s">
        <v>8599</v>
      </c>
      <c r="E4" s="81">
        <v>287.99</v>
      </c>
      <c r="F4" s="81" t="s">
        <v>8600</v>
      </c>
      <c r="G4" s="81">
        <v>327.10000000000002</v>
      </c>
      <c r="H4" s="81">
        <v>10</v>
      </c>
      <c r="I4" s="81">
        <v>17.5</v>
      </c>
      <c r="J4" s="81">
        <v>5.5</v>
      </c>
      <c r="K4" s="81">
        <v>5</v>
      </c>
      <c r="L4" s="81" t="s">
        <v>25662</v>
      </c>
      <c r="M4" s="108"/>
      <c r="N4" s="108"/>
      <c r="O4" s="108"/>
      <c r="P4" s="108"/>
      <c r="Q4" s="108"/>
      <c r="R4" s="108"/>
      <c r="S4" s="108"/>
      <c r="T4" s="108"/>
      <c r="U4" s="108"/>
      <c r="V4" s="108"/>
      <c r="W4" s="108"/>
      <c r="X4" s="108"/>
      <c r="Y4" s="108"/>
      <c r="Z4" s="108"/>
      <c r="AA4" s="108"/>
      <c r="AB4" s="108"/>
      <c r="AC4" s="108"/>
      <c r="AD4" s="108"/>
    </row>
    <row r="5" spans="1:30" x14ac:dyDescent="0.25">
      <c r="A5" s="81" t="s">
        <v>4343</v>
      </c>
      <c r="B5" s="81" t="s">
        <v>8601</v>
      </c>
      <c r="C5" s="81">
        <v>167.23</v>
      </c>
      <c r="D5" s="81" t="s">
        <v>8602</v>
      </c>
      <c r="E5" s="81">
        <v>175.96</v>
      </c>
      <c r="F5" s="81" t="s">
        <v>8603</v>
      </c>
      <c r="G5" s="81">
        <v>185.85</v>
      </c>
      <c r="H5" s="81">
        <v>9</v>
      </c>
      <c r="I5" s="81">
        <v>14</v>
      </c>
      <c r="J5" s="81">
        <v>4</v>
      </c>
      <c r="K5" s="81">
        <v>4</v>
      </c>
      <c r="L5" s="81" t="s">
        <v>25662</v>
      </c>
      <c r="M5" s="108"/>
      <c r="N5" s="108"/>
      <c r="O5" s="108"/>
      <c r="P5" s="108"/>
      <c r="Q5" s="108"/>
      <c r="R5" s="108"/>
      <c r="S5" s="108"/>
      <c r="T5" s="108"/>
      <c r="U5" s="108"/>
      <c r="V5" s="108"/>
      <c r="W5" s="108"/>
      <c r="X5" s="108"/>
      <c r="Y5" s="108"/>
      <c r="Z5" s="108"/>
      <c r="AA5" s="108"/>
      <c r="AB5" s="108"/>
      <c r="AC5" s="108"/>
      <c r="AD5" s="108"/>
    </row>
    <row r="6" spans="1:30" x14ac:dyDescent="0.25">
      <c r="A6" s="81" t="s">
        <v>4388</v>
      </c>
      <c r="B6" s="81" t="s">
        <v>8604</v>
      </c>
      <c r="C6" s="81">
        <v>326.3</v>
      </c>
      <c r="D6" s="81" t="s">
        <v>8605</v>
      </c>
      <c r="E6" s="81">
        <v>432.09</v>
      </c>
      <c r="F6" s="81" t="s">
        <v>8606</v>
      </c>
      <c r="G6" s="81">
        <v>274</v>
      </c>
      <c r="H6" s="81">
        <v>5</v>
      </c>
      <c r="I6" s="81">
        <v>16</v>
      </c>
      <c r="J6" s="81">
        <v>8.1</v>
      </c>
      <c r="K6" s="81">
        <v>14</v>
      </c>
      <c r="L6" s="81" t="s">
        <v>25662</v>
      </c>
      <c r="M6" s="108"/>
      <c r="N6" s="108"/>
      <c r="O6" s="108"/>
      <c r="P6" s="108"/>
      <c r="Q6" s="108"/>
      <c r="R6" s="108"/>
      <c r="S6" s="108"/>
      <c r="T6" s="108"/>
      <c r="U6" s="108"/>
      <c r="V6" s="108"/>
      <c r="W6" s="108"/>
      <c r="X6" s="108"/>
      <c r="Y6" s="108"/>
      <c r="Z6" s="108"/>
      <c r="AA6" s="108"/>
      <c r="AB6" s="108"/>
      <c r="AC6" s="108"/>
      <c r="AD6" s="108"/>
    </row>
    <row r="7" spans="1:30" x14ac:dyDescent="0.25">
      <c r="A7" s="81" t="s">
        <v>3917</v>
      </c>
      <c r="B7" s="81" t="s">
        <v>25895</v>
      </c>
      <c r="C7" s="81">
        <v>238.68</v>
      </c>
      <c r="D7" s="81" t="s">
        <v>8607</v>
      </c>
      <c r="E7" s="81">
        <v>323.7</v>
      </c>
      <c r="F7" s="81" t="s">
        <v>8608</v>
      </c>
      <c r="G7" s="81">
        <v>289.99</v>
      </c>
      <c r="H7" s="81">
        <v>8.5</v>
      </c>
      <c r="I7" s="81">
        <v>14.5</v>
      </c>
      <c r="J7" s="81">
        <v>4</v>
      </c>
      <c r="K7" s="81">
        <v>3.8</v>
      </c>
      <c r="L7" s="81" t="s">
        <v>25662</v>
      </c>
      <c r="M7" s="108"/>
      <c r="N7" s="108"/>
      <c r="O7" s="108"/>
      <c r="P7" s="108"/>
      <c r="Q7" s="108"/>
      <c r="R7" s="108"/>
      <c r="S7" s="108"/>
      <c r="T7" s="108"/>
      <c r="U7" s="108"/>
      <c r="V7" s="108"/>
      <c r="W7" s="108"/>
      <c r="X7" s="108"/>
      <c r="Y7" s="108"/>
      <c r="Z7" s="108"/>
      <c r="AA7" s="108"/>
      <c r="AB7" s="108"/>
      <c r="AC7" s="108"/>
      <c r="AD7" s="108"/>
    </row>
    <row r="8" spans="1:30" x14ac:dyDescent="0.25">
      <c r="A8" s="81" t="s">
        <v>3914</v>
      </c>
      <c r="B8" s="81" t="s">
        <v>25896</v>
      </c>
      <c r="C8" s="81">
        <v>277.57</v>
      </c>
      <c r="D8" s="81" t="s">
        <v>8609</v>
      </c>
      <c r="E8" s="81">
        <v>390</v>
      </c>
      <c r="F8" s="81" t="s">
        <v>8610</v>
      </c>
      <c r="G8" s="81">
        <v>229.95</v>
      </c>
      <c r="H8" s="81">
        <v>8.5</v>
      </c>
      <c r="I8" s="81">
        <v>14.5</v>
      </c>
      <c r="J8" s="81">
        <v>3.7</v>
      </c>
      <c r="K8" s="81">
        <v>3.8</v>
      </c>
      <c r="L8" s="81" t="s">
        <v>25662</v>
      </c>
      <c r="M8" s="108"/>
      <c r="N8" s="108"/>
      <c r="O8" s="108"/>
      <c r="P8" s="108"/>
      <c r="Q8" s="108"/>
      <c r="R8" s="108"/>
      <c r="S8" s="108"/>
      <c r="T8" s="108"/>
      <c r="U8" s="108"/>
      <c r="V8" s="108"/>
      <c r="W8" s="108"/>
      <c r="X8" s="108"/>
      <c r="Y8" s="108"/>
      <c r="Z8" s="108"/>
      <c r="AA8" s="108"/>
      <c r="AB8" s="108"/>
      <c r="AC8" s="108"/>
      <c r="AD8" s="108"/>
    </row>
    <row r="9" spans="1:30" x14ac:dyDescent="0.25">
      <c r="A9" s="81" t="s">
        <v>3908</v>
      </c>
      <c r="B9" s="81" t="s">
        <v>8611</v>
      </c>
      <c r="C9" s="81">
        <v>331</v>
      </c>
      <c r="D9" s="81" t="s">
        <v>8612</v>
      </c>
      <c r="E9" s="81">
        <v>256.85000000000002</v>
      </c>
      <c r="F9" s="81" t="s">
        <v>8613</v>
      </c>
      <c r="G9" s="81">
        <v>283.61</v>
      </c>
      <c r="H9" s="81">
        <v>10</v>
      </c>
      <c r="I9" s="81">
        <v>20</v>
      </c>
      <c r="J9" s="81">
        <v>3</v>
      </c>
      <c r="K9" s="81">
        <v>5</v>
      </c>
      <c r="L9" s="81" t="s">
        <v>25662</v>
      </c>
      <c r="M9" s="108"/>
      <c r="N9" s="108"/>
      <c r="O9" s="108"/>
      <c r="P9" s="108"/>
      <c r="Q9" s="108"/>
      <c r="R9" s="108"/>
      <c r="S9" s="108"/>
      <c r="T9" s="108"/>
      <c r="U9" s="108"/>
      <c r="V9" s="108"/>
      <c r="W9" s="108"/>
      <c r="X9" s="108"/>
      <c r="Y9" s="108"/>
      <c r="Z9" s="108"/>
      <c r="AA9" s="108"/>
      <c r="AB9" s="108"/>
      <c r="AC9" s="108"/>
      <c r="AD9" s="108"/>
    </row>
    <row r="10" spans="1:30" x14ac:dyDescent="0.25">
      <c r="A10" s="81" t="s">
        <v>3905</v>
      </c>
      <c r="B10" s="81" t="s">
        <v>8614</v>
      </c>
      <c r="C10" s="81">
        <v>350</v>
      </c>
      <c r="D10" s="81" t="s">
        <v>8615</v>
      </c>
      <c r="E10" s="81">
        <v>232.63</v>
      </c>
      <c r="F10" s="81" t="s">
        <v>8616</v>
      </c>
      <c r="G10" s="81">
        <v>215</v>
      </c>
      <c r="H10" s="81">
        <v>12.7</v>
      </c>
      <c r="I10" s="81">
        <v>15.2</v>
      </c>
      <c r="J10" s="81">
        <v>5.9</v>
      </c>
      <c r="K10" s="81">
        <v>3.9</v>
      </c>
      <c r="L10" s="81" t="s">
        <v>25662</v>
      </c>
      <c r="M10" s="108"/>
      <c r="N10" s="108"/>
      <c r="O10" s="108"/>
      <c r="P10" s="108"/>
      <c r="Q10" s="108"/>
      <c r="R10" s="108"/>
      <c r="S10" s="108"/>
      <c r="T10" s="108"/>
      <c r="U10" s="108"/>
      <c r="V10" s="108"/>
      <c r="W10" s="108"/>
      <c r="X10" s="108"/>
      <c r="Y10" s="108"/>
      <c r="Z10" s="108"/>
      <c r="AA10" s="108"/>
      <c r="AB10" s="108"/>
      <c r="AC10" s="108"/>
      <c r="AD10" s="108"/>
    </row>
    <row r="11" spans="1:30" x14ac:dyDescent="0.25">
      <c r="A11" s="81" t="s">
        <v>3849</v>
      </c>
      <c r="B11" s="81" t="s">
        <v>8617</v>
      </c>
      <c r="C11" s="81">
        <v>10.5</v>
      </c>
      <c r="D11" s="81" t="s">
        <v>8618</v>
      </c>
      <c r="E11" s="81">
        <v>1131</v>
      </c>
      <c r="F11" s="81" t="s">
        <v>8619</v>
      </c>
      <c r="G11" s="81" t="s">
        <v>8620</v>
      </c>
      <c r="H11" s="81">
        <v>19.5</v>
      </c>
      <c r="I11" s="81">
        <v>4.5</v>
      </c>
      <c r="J11" s="81">
        <v>12</v>
      </c>
      <c r="K11" s="81">
        <v>15.5</v>
      </c>
      <c r="L11" s="81" t="s">
        <v>25662</v>
      </c>
      <c r="M11" s="108"/>
      <c r="N11" s="108"/>
      <c r="O11" s="108"/>
      <c r="P11" s="108"/>
      <c r="Q11" s="108"/>
      <c r="R11" s="108"/>
      <c r="S11" s="108"/>
      <c r="T11" s="108"/>
      <c r="U11" s="108"/>
      <c r="V11" s="108"/>
      <c r="W11" s="108"/>
      <c r="X11" s="108"/>
      <c r="Y11" s="108"/>
      <c r="Z11" s="108"/>
      <c r="AA11" s="108"/>
      <c r="AB11" s="108"/>
      <c r="AC11" s="108"/>
      <c r="AD11" s="108"/>
    </row>
    <row r="12" spans="1:30" x14ac:dyDescent="0.25">
      <c r="A12" s="81" t="s">
        <v>6356</v>
      </c>
      <c r="B12" s="81" t="s">
        <v>8621</v>
      </c>
      <c r="C12" s="81">
        <v>2706</v>
      </c>
      <c r="D12" s="81" t="s">
        <v>8622</v>
      </c>
      <c r="E12" s="81">
        <v>3200</v>
      </c>
      <c r="F12" s="81" t="s">
        <v>8623</v>
      </c>
      <c r="G12" s="81">
        <v>2805</v>
      </c>
      <c r="H12" s="81">
        <v>14.45</v>
      </c>
      <c r="I12" s="81">
        <v>12.5</v>
      </c>
      <c r="J12" s="81">
        <v>10</v>
      </c>
      <c r="K12" s="81">
        <v>26.14</v>
      </c>
      <c r="L12" s="81" t="s">
        <v>25662</v>
      </c>
      <c r="M12" s="108"/>
      <c r="N12" s="108"/>
      <c r="O12" s="108"/>
      <c r="P12" s="108"/>
      <c r="Q12" s="108"/>
      <c r="R12" s="108"/>
      <c r="S12" s="108"/>
      <c r="T12" s="108"/>
      <c r="U12" s="108"/>
      <c r="V12" s="108"/>
      <c r="W12" s="108"/>
      <c r="X12" s="108"/>
      <c r="Y12" s="108"/>
      <c r="Z12" s="108"/>
      <c r="AA12" s="108"/>
      <c r="AB12" s="108"/>
      <c r="AC12" s="108"/>
      <c r="AD12" s="108"/>
    </row>
    <row r="13" spans="1:30" x14ac:dyDescent="0.25">
      <c r="A13" s="81" t="s">
        <v>5371</v>
      </c>
      <c r="B13" s="81" t="s">
        <v>8624</v>
      </c>
      <c r="C13" s="81">
        <v>791.67</v>
      </c>
      <c r="D13" s="81" t="s">
        <v>8625</v>
      </c>
      <c r="E13" s="81">
        <v>727.3</v>
      </c>
      <c r="F13" s="81" t="s">
        <v>25679</v>
      </c>
      <c r="G13" s="81">
        <v>670</v>
      </c>
      <c r="H13" s="81">
        <v>19.5</v>
      </c>
      <c r="I13" s="81">
        <v>14.75</v>
      </c>
      <c r="J13" s="81">
        <v>16.5</v>
      </c>
      <c r="K13" s="81">
        <v>6.63</v>
      </c>
      <c r="L13" s="81" t="s">
        <v>25662</v>
      </c>
      <c r="M13" s="108"/>
      <c r="N13" s="108"/>
      <c r="O13" s="108"/>
      <c r="P13" s="108"/>
      <c r="Q13" s="108"/>
      <c r="R13" s="108"/>
      <c r="S13" s="108"/>
      <c r="T13" s="108"/>
      <c r="U13" s="108"/>
      <c r="V13" s="108"/>
      <c r="W13" s="108"/>
      <c r="X13" s="108"/>
      <c r="Y13" s="108"/>
      <c r="Z13" s="108"/>
      <c r="AA13" s="108"/>
      <c r="AB13" s="108"/>
      <c r="AC13" s="108"/>
      <c r="AD13" s="108"/>
    </row>
    <row r="14" spans="1:30" x14ac:dyDescent="0.25">
      <c r="A14" s="81" t="s">
        <v>5370</v>
      </c>
      <c r="B14" s="81" t="s">
        <v>8626</v>
      </c>
      <c r="C14" s="81">
        <v>1295</v>
      </c>
      <c r="D14" s="81" t="s">
        <v>8627</v>
      </c>
      <c r="E14" s="81">
        <v>1179.99</v>
      </c>
      <c r="F14" s="81" t="s">
        <v>8628</v>
      </c>
      <c r="G14" s="81">
        <v>1140</v>
      </c>
      <c r="H14" s="81">
        <v>15.7</v>
      </c>
      <c r="I14" s="81">
        <v>21.6</v>
      </c>
      <c r="J14" s="81">
        <v>16.5</v>
      </c>
      <c r="K14" s="83">
        <v>15.4</v>
      </c>
      <c r="L14" s="81" t="s">
        <v>25662</v>
      </c>
      <c r="M14" s="108"/>
      <c r="N14" s="108"/>
      <c r="O14" s="108"/>
      <c r="P14" s="108"/>
      <c r="Q14" s="108"/>
      <c r="R14" s="108"/>
      <c r="S14" s="108"/>
      <c r="T14" s="108"/>
      <c r="U14" s="108"/>
      <c r="V14" s="108"/>
      <c r="W14" s="108"/>
      <c r="X14" s="108"/>
      <c r="Y14" s="108"/>
      <c r="Z14" s="108"/>
      <c r="AA14" s="108"/>
      <c r="AB14" s="108"/>
      <c r="AC14" s="108"/>
      <c r="AD14" s="108"/>
    </row>
    <row r="15" spans="1:30" x14ac:dyDescent="0.25">
      <c r="A15" s="81" t="s">
        <v>5367</v>
      </c>
      <c r="B15" s="81" t="s">
        <v>8629</v>
      </c>
      <c r="C15" s="81">
        <v>500</v>
      </c>
      <c r="D15" s="81" t="s">
        <v>8619</v>
      </c>
      <c r="E15" s="81"/>
      <c r="F15" s="81" t="s">
        <v>8619</v>
      </c>
      <c r="G15" s="81" t="s">
        <v>8620</v>
      </c>
      <c r="H15" s="81">
        <v>18.3</v>
      </c>
      <c r="I15" s="81">
        <v>19.399999999999999</v>
      </c>
      <c r="J15" s="81">
        <v>16.5</v>
      </c>
      <c r="K15" s="81">
        <v>6.3</v>
      </c>
      <c r="L15" s="81" t="s">
        <v>25662</v>
      </c>
      <c r="M15" s="108"/>
      <c r="N15" s="108"/>
      <c r="O15" s="108"/>
      <c r="P15" s="108"/>
      <c r="Q15" s="108"/>
      <c r="R15" s="108"/>
      <c r="S15" s="108"/>
      <c r="T15" s="108"/>
      <c r="U15" s="108"/>
      <c r="V15" s="108"/>
      <c r="W15" s="108"/>
      <c r="X15" s="108"/>
      <c r="Y15" s="108"/>
      <c r="Z15" s="108"/>
      <c r="AA15" s="108"/>
      <c r="AB15" s="108"/>
      <c r="AC15" s="108"/>
      <c r="AD15" s="108"/>
    </row>
    <row r="16" spans="1:30" x14ac:dyDescent="0.25">
      <c r="A16" s="81" t="s">
        <v>5364</v>
      </c>
      <c r="B16" s="81" t="s">
        <v>8630</v>
      </c>
      <c r="C16" s="81">
        <v>48.5</v>
      </c>
      <c r="D16" s="81" t="s">
        <v>8631</v>
      </c>
      <c r="E16" s="81">
        <v>55.47</v>
      </c>
      <c r="F16" s="81" t="s">
        <v>8619</v>
      </c>
      <c r="G16" s="81" t="s">
        <v>8620</v>
      </c>
      <c r="H16" s="81">
        <v>10.88</v>
      </c>
      <c r="I16" s="81">
        <v>10.44</v>
      </c>
      <c r="J16" s="81">
        <v>1.45</v>
      </c>
      <c r="K16" s="81">
        <v>10.88</v>
      </c>
      <c r="L16" s="81" t="s">
        <v>25662</v>
      </c>
      <c r="M16" s="108"/>
      <c r="N16" s="108"/>
      <c r="O16" s="108"/>
      <c r="P16" s="108"/>
      <c r="Q16" s="108"/>
      <c r="R16" s="108"/>
      <c r="S16" s="108"/>
      <c r="T16" s="108"/>
      <c r="U16" s="108"/>
      <c r="V16" s="108"/>
      <c r="W16" s="108"/>
      <c r="X16" s="108"/>
      <c r="Y16" s="108"/>
      <c r="Z16" s="108"/>
      <c r="AA16" s="108"/>
      <c r="AB16" s="108"/>
      <c r="AC16" s="108"/>
      <c r="AD16" s="108"/>
    </row>
    <row r="17" spans="1:30" x14ac:dyDescent="0.25">
      <c r="A17" s="81" t="s">
        <v>5360</v>
      </c>
      <c r="B17" s="81" t="s">
        <v>8632</v>
      </c>
      <c r="C17" s="81">
        <v>54.95</v>
      </c>
      <c r="D17" s="81" t="s">
        <v>8633</v>
      </c>
      <c r="E17" s="81">
        <v>56.93</v>
      </c>
      <c r="F17" s="81" t="s">
        <v>8619</v>
      </c>
      <c r="G17" s="81" t="s">
        <v>8620</v>
      </c>
      <c r="H17" s="81">
        <v>12</v>
      </c>
      <c r="I17" s="81">
        <v>12</v>
      </c>
      <c r="J17" s="81">
        <v>1.9</v>
      </c>
      <c r="K17" s="81">
        <v>3.25</v>
      </c>
      <c r="L17" s="81" t="s">
        <v>25662</v>
      </c>
      <c r="M17" s="108"/>
      <c r="N17" s="108"/>
      <c r="O17" s="108"/>
      <c r="P17" s="108"/>
      <c r="Q17" s="108"/>
      <c r="R17" s="108"/>
      <c r="S17" s="108"/>
      <c r="T17" s="108"/>
      <c r="U17" s="108"/>
      <c r="V17" s="108"/>
      <c r="W17" s="108"/>
      <c r="X17" s="108"/>
      <c r="Y17" s="108"/>
      <c r="Z17" s="108"/>
      <c r="AA17" s="108"/>
      <c r="AB17" s="108"/>
      <c r="AC17" s="108"/>
      <c r="AD17" s="108"/>
    </row>
    <row r="18" spans="1:30" x14ac:dyDescent="0.25">
      <c r="A18" s="112" t="s">
        <v>8253</v>
      </c>
      <c r="B18" s="81" t="s">
        <v>8634</v>
      </c>
      <c r="C18" s="81">
        <v>156.94999999999999</v>
      </c>
      <c r="D18" s="81" t="s">
        <v>25680</v>
      </c>
      <c r="E18" s="81">
        <v>157</v>
      </c>
      <c r="F18" s="81" t="s">
        <v>25680</v>
      </c>
      <c r="G18" s="81">
        <v>157</v>
      </c>
      <c r="H18" s="81">
        <v>9.6999999999999993</v>
      </c>
      <c r="I18" s="81">
        <v>11.3</v>
      </c>
      <c r="J18" s="81">
        <v>4</v>
      </c>
      <c r="K18" s="81">
        <v>2.8</v>
      </c>
      <c r="L18" s="81" t="s">
        <v>25662</v>
      </c>
      <c r="M18" s="108"/>
      <c r="N18" s="108"/>
      <c r="O18" s="108"/>
      <c r="P18" s="108"/>
      <c r="Q18" s="108"/>
      <c r="R18" s="108"/>
      <c r="S18" s="108"/>
      <c r="T18" s="108"/>
      <c r="U18" s="108"/>
      <c r="V18" s="108"/>
      <c r="W18" s="108"/>
      <c r="X18" s="108"/>
      <c r="Y18" s="108"/>
      <c r="Z18" s="108"/>
      <c r="AA18" s="108"/>
      <c r="AB18" s="108"/>
      <c r="AC18" s="108"/>
      <c r="AD18" s="108"/>
    </row>
    <row r="19" spans="1:30" x14ac:dyDescent="0.25">
      <c r="A19" s="112" t="s">
        <v>8250</v>
      </c>
      <c r="B19" s="81" t="s">
        <v>25681</v>
      </c>
      <c r="C19" s="81">
        <v>265</v>
      </c>
      <c r="D19" s="81" t="s">
        <v>8635</v>
      </c>
      <c r="E19" s="81">
        <v>331</v>
      </c>
      <c r="F19" s="81" t="s">
        <v>8636</v>
      </c>
      <c r="G19" s="81">
        <v>263.99</v>
      </c>
      <c r="H19" s="81">
        <v>11.5</v>
      </c>
      <c r="I19" s="81">
        <v>13.8</v>
      </c>
      <c r="J19" s="81">
        <v>6</v>
      </c>
      <c r="K19" s="81">
        <v>2.8</v>
      </c>
      <c r="L19" s="81" t="s">
        <v>25662</v>
      </c>
      <c r="M19" s="108"/>
      <c r="N19" s="108"/>
      <c r="O19" s="108"/>
      <c r="P19" s="108"/>
      <c r="Q19" s="108"/>
      <c r="R19" s="108"/>
      <c r="S19" s="108"/>
      <c r="T19" s="108"/>
      <c r="U19" s="108"/>
      <c r="V19" s="108"/>
      <c r="W19" s="108"/>
      <c r="X19" s="108"/>
      <c r="Y19" s="108"/>
      <c r="Z19" s="108"/>
      <c r="AA19" s="108"/>
      <c r="AB19" s="108"/>
      <c r="AC19" s="108"/>
      <c r="AD19" s="108"/>
    </row>
    <row r="20" spans="1:30" x14ac:dyDescent="0.25">
      <c r="A20" s="81" t="s">
        <v>4970</v>
      </c>
      <c r="B20" s="81" t="s">
        <v>8637</v>
      </c>
      <c r="C20" s="81">
        <v>515</v>
      </c>
      <c r="D20" s="81" t="s">
        <v>8619</v>
      </c>
      <c r="E20" s="81" t="s">
        <v>8620</v>
      </c>
      <c r="F20" s="81" t="s">
        <v>8619</v>
      </c>
      <c r="G20" s="81" t="s">
        <v>8620</v>
      </c>
      <c r="H20" s="81">
        <v>4.92</v>
      </c>
      <c r="I20" s="81">
        <v>22</v>
      </c>
      <c r="J20" s="81">
        <v>127</v>
      </c>
      <c r="K20" s="81">
        <v>12.6</v>
      </c>
      <c r="L20" s="81" t="s">
        <v>25662</v>
      </c>
      <c r="M20" s="108"/>
      <c r="N20" s="108"/>
      <c r="O20" s="108"/>
      <c r="P20" s="108"/>
      <c r="Q20" s="108"/>
      <c r="R20" s="108"/>
      <c r="S20" s="108"/>
      <c r="T20" s="108"/>
      <c r="U20" s="108"/>
      <c r="V20" s="108"/>
      <c r="W20" s="108"/>
      <c r="X20" s="108"/>
      <c r="Y20" s="108"/>
      <c r="Z20" s="108"/>
      <c r="AA20" s="108"/>
      <c r="AB20" s="108"/>
      <c r="AC20" s="108"/>
      <c r="AD20" s="108"/>
    </row>
    <row r="21" spans="1:30" x14ac:dyDescent="0.25">
      <c r="A21" s="81" t="s">
        <v>6391</v>
      </c>
      <c r="B21" s="81" t="s">
        <v>8638</v>
      </c>
      <c r="C21" s="81">
        <v>589.99</v>
      </c>
      <c r="D21" s="81" t="s">
        <v>8639</v>
      </c>
      <c r="E21" s="81">
        <v>623.22</v>
      </c>
      <c r="F21" s="81" t="s">
        <v>25742</v>
      </c>
      <c r="G21" s="81">
        <v>623</v>
      </c>
      <c r="H21" s="81">
        <v>27.5</v>
      </c>
      <c r="I21" s="81">
        <v>29.5</v>
      </c>
      <c r="J21" s="81">
        <v>65</v>
      </c>
      <c r="K21" s="81">
        <v>14.5</v>
      </c>
      <c r="L21" s="81" t="s">
        <v>25662</v>
      </c>
      <c r="M21" s="108"/>
      <c r="N21" s="108"/>
      <c r="O21" s="108"/>
      <c r="P21" s="108"/>
      <c r="Q21" s="108"/>
      <c r="R21" s="108"/>
      <c r="S21" s="108"/>
      <c r="T21" s="108"/>
      <c r="U21" s="108"/>
      <c r="V21" s="108"/>
      <c r="W21" s="108"/>
      <c r="X21" s="108"/>
      <c r="Y21" s="108"/>
      <c r="Z21" s="108"/>
      <c r="AA21" s="108"/>
      <c r="AB21" s="108"/>
      <c r="AC21" s="108"/>
      <c r="AD21" s="108"/>
    </row>
    <row r="22" spans="1:30" x14ac:dyDescent="0.25">
      <c r="A22" s="112" t="s">
        <v>6388</v>
      </c>
      <c r="B22" s="81" t="s">
        <v>8640</v>
      </c>
      <c r="C22" s="81">
        <v>836.15</v>
      </c>
      <c r="D22" s="81" t="s">
        <v>25682</v>
      </c>
      <c r="E22" s="81">
        <v>785</v>
      </c>
      <c r="F22" s="81" t="s">
        <v>25682</v>
      </c>
      <c r="G22" s="81">
        <v>785</v>
      </c>
      <c r="H22" s="81">
        <v>16</v>
      </c>
      <c r="I22" s="81">
        <v>36.5</v>
      </c>
      <c r="J22" s="81">
        <v>69</v>
      </c>
      <c r="K22" s="81">
        <v>55</v>
      </c>
      <c r="L22" s="81" t="s">
        <v>25662</v>
      </c>
      <c r="M22" s="108"/>
      <c r="N22" s="108"/>
      <c r="O22" s="108"/>
      <c r="P22" s="108"/>
      <c r="Q22" s="108"/>
      <c r="R22" s="108"/>
      <c r="S22" s="108"/>
      <c r="T22" s="108"/>
      <c r="U22" s="108"/>
      <c r="V22" s="108"/>
      <c r="W22" s="108"/>
      <c r="X22" s="108"/>
      <c r="Y22" s="108"/>
      <c r="Z22" s="108"/>
      <c r="AA22" s="108"/>
      <c r="AB22" s="108"/>
      <c r="AC22" s="108"/>
      <c r="AD22" s="108"/>
    </row>
    <row r="23" spans="1:30" x14ac:dyDescent="0.25">
      <c r="A23" s="112" t="s">
        <v>4938</v>
      </c>
      <c r="B23" s="81" t="s">
        <v>8641</v>
      </c>
      <c r="C23" s="81">
        <v>128.55000000000001</v>
      </c>
      <c r="D23" s="81" t="s">
        <v>25683</v>
      </c>
      <c r="E23" s="81">
        <v>102.82</v>
      </c>
      <c r="F23" s="81" t="s">
        <v>25683</v>
      </c>
      <c r="G23" s="81">
        <v>102.82</v>
      </c>
      <c r="H23" s="81">
        <v>3</v>
      </c>
      <c r="I23" s="81">
        <v>12</v>
      </c>
      <c r="J23" s="81">
        <v>0.9</v>
      </c>
      <c r="K23" s="81">
        <v>2</v>
      </c>
      <c r="L23" s="81" t="s">
        <v>25662</v>
      </c>
      <c r="M23" s="108"/>
      <c r="N23" s="108"/>
      <c r="O23" s="108"/>
      <c r="P23" s="108"/>
      <c r="Q23" s="108"/>
      <c r="R23" s="108"/>
      <c r="S23" s="108"/>
      <c r="T23" s="108"/>
      <c r="U23" s="108"/>
      <c r="V23" s="108"/>
      <c r="W23" s="108"/>
      <c r="X23" s="108"/>
      <c r="Y23" s="108"/>
      <c r="Z23" s="108"/>
      <c r="AA23" s="108"/>
      <c r="AB23" s="108"/>
      <c r="AC23" s="108"/>
      <c r="AD23" s="108"/>
    </row>
    <row r="24" spans="1:30" x14ac:dyDescent="0.25">
      <c r="A24" s="81" t="s">
        <v>4223</v>
      </c>
      <c r="B24" s="81" t="s">
        <v>25743</v>
      </c>
      <c r="C24" s="81">
        <v>281</v>
      </c>
      <c r="D24" s="81" t="s">
        <v>25897</v>
      </c>
      <c r="E24" s="81">
        <v>358.86</v>
      </c>
      <c r="F24" s="81" t="s">
        <v>8642</v>
      </c>
      <c r="G24" s="81">
        <v>390</v>
      </c>
      <c r="H24" s="81">
        <v>11.4</v>
      </c>
      <c r="I24" s="81">
        <v>18.2</v>
      </c>
      <c r="J24" s="81">
        <v>15</v>
      </c>
      <c r="K24" s="81">
        <v>12.1</v>
      </c>
      <c r="L24" s="81" t="s">
        <v>25662</v>
      </c>
      <c r="M24" s="108"/>
      <c r="N24" s="108"/>
      <c r="O24" s="108"/>
      <c r="P24" s="108"/>
      <c r="Q24" s="108"/>
      <c r="R24" s="108"/>
      <c r="S24" s="108"/>
      <c r="T24" s="108"/>
      <c r="U24" s="108"/>
      <c r="V24" s="108"/>
      <c r="W24" s="108"/>
      <c r="X24" s="108"/>
      <c r="Y24" s="108"/>
      <c r="Z24" s="108"/>
      <c r="AA24" s="108"/>
      <c r="AB24" s="108"/>
      <c r="AC24" s="108"/>
      <c r="AD24" s="108"/>
    </row>
    <row r="25" spans="1:30" x14ac:dyDescent="0.25">
      <c r="A25" s="81" t="s">
        <v>4220</v>
      </c>
      <c r="B25" s="81" t="s">
        <v>25744</v>
      </c>
      <c r="C25" s="81">
        <v>322</v>
      </c>
      <c r="D25" s="81" t="s">
        <v>25898</v>
      </c>
      <c r="E25" s="81">
        <v>435.24</v>
      </c>
      <c r="F25" s="81" t="s">
        <v>8643</v>
      </c>
      <c r="G25" s="81">
        <v>440</v>
      </c>
      <c r="H25" s="81">
        <v>11.4</v>
      </c>
      <c r="I25" s="81">
        <v>18.2</v>
      </c>
      <c r="J25" s="81">
        <v>15</v>
      </c>
      <c r="K25" s="81">
        <v>12.1</v>
      </c>
      <c r="L25" s="81" t="s">
        <v>25662</v>
      </c>
      <c r="M25" s="108"/>
      <c r="N25" s="108"/>
      <c r="O25" s="108"/>
      <c r="P25" s="108"/>
      <c r="Q25" s="108"/>
      <c r="R25" s="108"/>
      <c r="S25" s="108"/>
      <c r="T25" s="108"/>
      <c r="U25" s="108"/>
      <c r="V25" s="108"/>
      <c r="W25" s="108"/>
      <c r="X25" s="108"/>
      <c r="Y25" s="108"/>
      <c r="Z25" s="108"/>
      <c r="AA25" s="108"/>
      <c r="AB25" s="108"/>
      <c r="AC25" s="108"/>
      <c r="AD25" s="108"/>
    </row>
    <row r="26" spans="1:30" x14ac:dyDescent="0.25">
      <c r="A26" s="112" t="s">
        <v>4217</v>
      </c>
      <c r="B26" s="81" t="s">
        <v>25684</v>
      </c>
      <c r="C26" s="81">
        <v>493</v>
      </c>
      <c r="D26" s="81" t="s">
        <v>25899</v>
      </c>
      <c r="E26" s="81">
        <v>641.26</v>
      </c>
      <c r="F26" s="81" t="s">
        <v>8644</v>
      </c>
      <c r="G26" s="81">
        <v>647.36</v>
      </c>
      <c r="H26" s="81">
        <v>11.4</v>
      </c>
      <c r="I26" s="81">
        <v>38.5</v>
      </c>
      <c r="J26" s="81">
        <v>21</v>
      </c>
      <c r="K26" s="81">
        <v>12.1</v>
      </c>
      <c r="L26" s="81" t="s">
        <v>25662</v>
      </c>
      <c r="M26" s="108"/>
      <c r="N26" s="108"/>
      <c r="O26" s="108"/>
      <c r="P26" s="108"/>
      <c r="Q26" s="108"/>
      <c r="R26" s="108"/>
      <c r="S26" s="108"/>
      <c r="T26" s="108"/>
      <c r="U26" s="108"/>
      <c r="V26" s="108"/>
      <c r="W26" s="108"/>
      <c r="X26" s="108"/>
      <c r="Y26" s="108"/>
      <c r="Z26" s="108"/>
      <c r="AA26" s="108"/>
      <c r="AB26" s="108"/>
      <c r="AC26" s="108"/>
      <c r="AD26" s="108"/>
    </row>
    <row r="27" spans="1:30" x14ac:dyDescent="0.25">
      <c r="A27" s="81" t="s">
        <v>4214</v>
      </c>
      <c r="B27" s="81" t="s">
        <v>25745</v>
      </c>
      <c r="C27" s="81">
        <v>721</v>
      </c>
      <c r="D27" s="81" t="s">
        <v>8645</v>
      </c>
      <c r="E27" s="81">
        <v>865</v>
      </c>
      <c r="F27" s="81" t="s">
        <v>25900</v>
      </c>
      <c r="G27" s="81">
        <v>1044.58</v>
      </c>
      <c r="H27" s="81">
        <v>14</v>
      </c>
      <c r="I27" s="81">
        <v>41</v>
      </c>
      <c r="J27" s="81">
        <v>24</v>
      </c>
      <c r="K27" s="81">
        <v>16</v>
      </c>
      <c r="L27" s="81" t="s">
        <v>25662</v>
      </c>
      <c r="M27" s="108"/>
      <c r="N27" s="108"/>
      <c r="O27" s="108"/>
      <c r="P27" s="108"/>
      <c r="Q27" s="108"/>
      <c r="R27" s="108"/>
      <c r="S27" s="108"/>
      <c r="T27" s="108"/>
      <c r="U27" s="108"/>
      <c r="V27" s="108"/>
      <c r="W27" s="108"/>
      <c r="X27" s="108"/>
      <c r="Y27" s="108"/>
      <c r="Z27" s="108"/>
      <c r="AA27" s="108"/>
      <c r="AB27" s="108"/>
      <c r="AC27" s="108"/>
      <c r="AD27" s="108"/>
    </row>
    <row r="28" spans="1:30" x14ac:dyDescent="0.25">
      <c r="A28" s="81" t="s">
        <v>4180</v>
      </c>
      <c r="B28" s="81" t="s">
        <v>8646</v>
      </c>
      <c r="C28" s="81">
        <v>174.67</v>
      </c>
      <c r="D28" s="81" t="s">
        <v>8647</v>
      </c>
      <c r="E28" s="81">
        <v>180.88</v>
      </c>
      <c r="F28" s="81" t="s">
        <v>8648</v>
      </c>
      <c r="G28" s="81">
        <v>186.73</v>
      </c>
      <c r="H28" s="81">
        <v>6.75</v>
      </c>
      <c r="I28" s="81">
        <v>8.5</v>
      </c>
      <c r="J28" s="81">
        <v>1</v>
      </c>
      <c r="K28" s="81">
        <v>2.5</v>
      </c>
      <c r="L28" s="81" t="s">
        <v>25662</v>
      </c>
      <c r="M28" s="108"/>
      <c r="N28" s="108"/>
      <c r="O28" s="108"/>
      <c r="P28" s="108"/>
      <c r="Q28" s="108"/>
      <c r="R28" s="108"/>
      <c r="S28" s="108"/>
      <c r="T28" s="108"/>
      <c r="U28" s="108"/>
      <c r="V28" s="108"/>
      <c r="W28" s="108"/>
      <c r="X28" s="108"/>
      <c r="Y28" s="108"/>
      <c r="Z28" s="108"/>
      <c r="AA28" s="108"/>
      <c r="AB28" s="108"/>
      <c r="AC28" s="108"/>
      <c r="AD28" s="108"/>
    </row>
    <row r="29" spans="1:30" x14ac:dyDescent="0.25">
      <c r="A29" s="81" t="s">
        <v>4177</v>
      </c>
      <c r="B29" s="81" t="s">
        <v>8649</v>
      </c>
      <c r="C29" s="81">
        <v>133.28</v>
      </c>
      <c r="D29" s="81" t="s">
        <v>8650</v>
      </c>
      <c r="E29" s="81">
        <v>137.53</v>
      </c>
      <c r="F29" s="81" t="s">
        <v>8651</v>
      </c>
      <c r="G29" s="81">
        <v>137.59</v>
      </c>
      <c r="H29" s="81">
        <v>5.5</v>
      </c>
      <c r="I29" s="81">
        <v>7.75</v>
      </c>
      <c r="J29" s="81">
        <v>1</v>
      </c>
      <c r="K29" s="81">
        <v>1.5</v>
      </c>
      <c r="L29" s="81" t="s">
        <v>25662</v>
      </c>
      <c r="M29" s="108"/>
      <c r="N29" s="108"/>
      <c r="O29" s="108"/>
      <c r="P29" s="108"/>
      <c r="Q29" s="108"/>
      <c r="R29" s="108"/>
      <c r="S29" s="108"/>
      <c r="T29" s="108"/>
      <c r="U29" s="108"/>
      <c r="V29" s="108"/>
      <c r="W29" s="108"/>
      <c r="X29" s="108"/>
      <c r="Y29" s="108"/>
      <c r="Z29" s="108"/>
      <c r="AA29" s="108"/>
      <c r="AB29" s="108"/>
      <c r="AC29" s="108"/>
      <c r="AD29" s="108"/>
    </row>
    <row r="30" spans="1:30" x14ac:dyDescent="0.25">
      <c r="A30" s="81" t="s">
        <v>3911</v>
      </c>
      <c r="B30" s="81" t="s">
        <v>25901</v>
      </c>
      <c r="C30" s="81">
        <v>231.67</v>
      </c>
      <c r="D30" s="81" t="s">
        <v>8608</v>
      </c>
      <c r="E30" s="81">
        <v>289.99</v>
      </c>
      <c r="F30" s="81" t="s">
        <v>8652</v>
      </c>
      <c r="G30" s="81">
        <v>1010.44</v>
      </c>
      <c r="H30" s="81">
        <v>8.5</v>
      </c>
      <c r="I30" s="81">
        <v>14.5</v>
      </c>
      <c r="J30" s="81">
        <v>4</v>
      </c>
      <c r="K30" s="81">
        <v>3.8</v>
      </c>
      <c r="L30" s="81" t="s">
        <v>25662</v>
      </c>
      <c r="M30" s="108"/>
      <c r="N30" s="108"/>
      <c r="O30" s="108"/>
      <c r="P30" s="108"/>
      <c r="Q30" s="108"/>
      <c r="R30" s="108"/>
      <c r="S30" s="108"/>
      <c r="T30" s="108"/>
      <c r="U30" s="108"/>
      <c r="V30" s="108"/>
      <c r="W30" s="108"/>
      <c r="X30" s="108"/>
      <c r="Y30" s="108"/>
      <c r="Z30" s="108"/>
      <c r="AA30" s="108"/>
      <c r="AB30" s="108"/>
      <c r="AC30" s="108"/>
      <c r="AD30" s="108"/>
    </row>
    <row r="31" spans="1:30" x14ac:dyDescent="0.25">
      <c r="A31" s="81" t="s">
        <v>3690</v>
      </c>
      <c r="B31" s="81" t="s">
        <v>8653</v>
      </c>
      <c r="C31" s="81">
        <v>1145.2</v>
      </c>
      <c r="D31" s="81" t="s">
        <v>25902</v>
      </c>
      <c r="E31" s="81">
        <v>1636</v>
      </c>
      <c r="F31" s="81" t="s">
        <v>25902</v>
      </c>
      <c r="G31" s="81">
        <v>1636</v>
      </c>
      <c r="H31" s="81">
        <v>15.7</v>
      </c>
      <c r="I31" s="81">
        <v>28.3</v>
      </c>
      <c r="J31" s="81">
        <v>196</v>
      </c>
      <c r="K31" s="81">
        <v>45.3</v>
      </c>
      <c r="L31" s="81" t="s">
        <v>25662</v>
      </c>
      <c r="M31" s="108"/>
      <c r="N31" s="108"/>
      <c r="O31" s="108"/>
      <c r="P31" s="108"/>
      <c r="Q31" s="108"/>
      <c r="R31" s="108"/>
      <c r="S31" s="108"/>
      <c r="T31" s="108"/>
      <c r="U31" s="108"/>
      <c r="V31" s="108"/>
      <c r="W31" s="108"/>
      <c r="X31" s="108"/>
      <c r="Y31" s="108"/>
      <c r="Z31" s="108"/>
      <c r="AA31" s="108"/>
      <c r="AB31" s="108"/>
      <c r="AC31" s="108"/>
      <c r="AD31" s="108"/>
    </row>
    <row r="32" spans="1:30" x14ac:dyDescent="0.25">
      <c r="A32" s="81" t="s">
        <v>3687</v>
      </c>
      <c r="B32" s="81" t="s">
        <v>8654</v>
      </c>
      <c r="C32" s="81">
        <v>418.6</v>
      </c>
      <c r="D32" s="81" t="s">
        <v>8619</v>
      </c>
      <c r="E32" s="81" t="s">
        <v>8620</v>
      </c>
      <c r="F32" s="81" t="s">
        <v>8619</v>
      </c>
      <c r="G32" s="81" t="s">
        <v>8620</v>
      </c>
      <c r="H32" s="81">
        <v>20.100000000000001</v>
      </c>
      <c r="I32" s="81">
        <v>11</v>
      </c>
      <c r="J32" s="81">
        <v>112.5</v>
      </c>
      <c r="K32" s="81">
        <v>27.5</v>
      </c>
      <c r="L32" s="81" t="s">
        <v>25662</v>
      </c>
      <c r="M32" s="108"/>
      <c r="N32" s="108"/>
      <c r="O32" s="108"/>
      <c r="P32" s="108"/>
      <c r="Q32" s="108"/>
      <c r="R32" s="108"/>
      <c r="S32" s="108"/>
      <c r="T32" s="108"/>
      <c r="U32" s="108"/>
      <c r="V32" s="108"/>
      <c r="W32" s="108"/>
      <c r="X32" s="108"/>
      <c r="Y32" s="108"/>
      <c r="Z32" s="108"/>
      <c r="AA32" s="108"/>
      <c r="AB32" s="108"/>
      <c r="AC32" s="108"/>
      <c r="AD32" s="108"/>
    </row>
    <row r="33" spans="1:30" x14ac:dyDescent="0.25">
      <c r="A33" s="81" t="s">
        <v>5456</v>
      </c>
      <c r="B33" s="81" t="s">
        <v>8655</v>
      </c>
      <c r="C33" s="81">
        <v>5099</v>
      </c>
      <c r="D33" s="81" t="s">
        <v>8656</v>
      </c>
      <c r="E33" s="81">
        <v>698.6</v>
      </c>
      <c r="F33" s="81" t="s">
        <v>8657</v>
      </c>
      <c r="G33" s="81">
        <v>749</v>
      </c>
      <c r="H33" s="81">
        <v>20.9</v>
      </c>
      <c r="I33" s="81">
        <v>12.2</v>
      </c>
      <c r="J33" s="81">
        <v>264</v>
      </c>
      <c r="K33" s="81">
        <v>29</v>
      </c>
      <c r="L33" s="81" t="s">
        <v>25662</v>
      </c>
      <c r="M33" s="108"/>
      <c r="N33" s="108"/>
      <c r="O33" s="108"/>
      <c r="P33" s="108"/>
      <c r="Q33" s="108"/>
      <c r="R33" s="108"/>
      <c r="S33" s="108"/>
      <c r="T33" s="108"/>
      <c r="U33" s="108"/>
      <c r="V33" s="108"/>
      <c r="W33" s="108"/>
      <c r="X33" s="108"/>
      <c r="Y33" s="108"/>
      <c r="Z33" s="108"/>
      <c r="AA33" s="108"/>
      <c r="AB33" s="108"/>
      <c r="AC33" s="108"/>
      <c r="AD33" s="108"/>
    </row>
    <row r="34" spans="1:30" x14ac:dyDescent="0.25">
      <c r="A34" s="81" t="s">
        <v>5477</v>
      </c>
      <c r="B34" s="81" t="s">
        <v>8658</v>
      </c>
      <c r="C34" s="81">
        <v>18697.39</v>
      </c>
      <c r="D34" s="81" t="s">
        <v>25903</v>
      </c>
      <c r="E34" s="81">
        <v>18697.39</v>
      </c>
      <c r="F34" s="81" t="s">
        <v>25903</v>
      </c>
      <c r="G34" s="81">
        <v>18697.39</v>
      </c>
      <c r="H34" s="81">
        <v>23</v>
      </c>
      <c r="I34" s="81">
        <v>85</v>
      </c>
      <c r="J34" s="81">
        <v>826.7</v>
      </c>
      <c r="K34" s="81">
        <v>11.7</v>
      </c>
      <c r="L34" s="81" t="s">
        <v>25662</v>
      </c>
      <c r="M34" s="108"/>
      <c r="N34" s="108"/>
      <c r="O34" s="108"/>
      <c r="P34" s="108"/>
      <c r="Q34" s="108"/>
      <c r="R34" s="108"/>
      <c r="S34" s="108"/>
      <c r="T34" s="108"/>
      <c r="U34" s="108"/>
      <c r="V34" s="108"/>
      <c r="W34" s="108"/>
      <c r="X34" s="108"/>
      <c r="Y34" s="108"/>
      <c r="Z34" s="108"/>
      <c r="AA34" s="108"/>
      <c r="AB34" s="108"/>
      <c r="AC34" s="108"/>
      <c r="AD34" s="108"/>
    </row>
    <row r="35" spans="1:30" x14ac:dyDescent="0.25">
      <c r="A35" s="81" t="s">
        <v>5484</v>
      </c>
      <c r="B35" s="81" t="s">
        <v>8659</v>
      </c>
      <c r="C35" s="81">
        <v>16464.78</v>
      </c>
      <c r="D35" s="81" t="s">
        <v>25904</v>
      </c>
      <c r="E35" s="81">
        <v>16464.79</v>
      </c>
      <c r="F35" s="81" t="s">
        <v>25904</v>
      </c>
      <c r="G35" s="81">
        <v>16464.79</v>
      </c>
      <c r="H35" s="81">
        <v>23</v>
      </c>
      <c r="I35" s="81">
        <v>11.7</v>
      </c>
      <c r="J35" s="81">
        <v>727.5</v>
      </c>
      <c r="K35" s="81">
        <v>75.900000000000006</v>
      </c>
      <c r="L35" s="81" t="s">
        <v>25662</v>
      </c>
      <c r="M35" s="108"/>
      <c r="N35" s="108"/>
      <c r="O35" s="108"/>
      <c r="P35" s="108"/>
      <c r="Q35" s="108"/>
      <c r="R35" s="108"/>
      <c r="S35" s="108"/>
      <c r="T35" s="108"/>
      <c r="U35" s="108"/>
      <c r="V35" s="108"/>
      <c r="W35" s="108"/>
      <c r="X35" s="108"/>
      <c r="Y35" s="108"/>
      <c r="Z35" s="108"/>
      <c r="AA35" s="108"/>
      <c r="AB35" s="108"/>
      <c r="AC35" s="108"/>
      <c r="AD35" s="108"/>
    </row>
    <row r="36" spans="1:30" x14ac:dyDescent="0.25">
      <c r="A36" s="81" t="s">
        <v>5487</v>
      </c>
      <c r="B36" s="81" t="s">
        <v>25905</v>
      </c>
      <c r="C36" s="81">
        <v>9766.9500000000007</v>
      </c>
      <c r="D36" s="81" t="s">
        <v>25905</v>
      </c>
      <c r="E36" s="81">
        <v>9766.9500000000007</v>
      </c>
      <c r="F36" s="81" t="s">
        <v>25905</v>
      </c>
      <c r="G36" s="81">
        <v>9766.9500000000007</v>
      </c>
      <c r="H36" s="81">
        <v>23</v>
      </c>
      <c r="I36" s="81">
        <v>11.7</v>
      </c>
      <c r="J36" s="81">
        <v>429.9</v>
      </c>
      <c r="K36" s="81">
        <v>48.3</v>
      </c>
      <c r="L36" s="81" t="s">
        <v>25662</v>
      </c>
      <c r="M36" s="108"/>
      <c r="N36" s="108"/>
      <c r="O36" s="108"/>
      <c r="P36" s="108"/>
      <c r="Q36" s="108"/>
      <c r="R36" s="108"/>
      <c r="S36" s="108"/>
      <c r="T36" s="108"/>
      <c r="U36" s="108"/>
      <c r="V36" s="108"/>
      <c r="W36" s="108"/>
      <c r="X36" s="108"/>
      <c r="Y36" s="108"/>
      <c r="Z36" s="108"/>
      <c r="AA36" s="108"/>
      <c r="AB36" s="108"/>
      <c r="AC36" s="108"/>
      <c r="AD36" s="108"/>
    </row>
    <row r="37" spans="1:30" x14ac:dyDescent="0.25">
      <c r="A37" s="81" t="s">
        <v>5490</v>
      </c>
      <c r="B37" s="81" t="s">
        <v>8660</v>
      </c>
      <c r="C37" s="81">
        <v>14232.17</v>
      </c>
      <c r="D37" s="81" t="s">
        <v>25906</v>
      </c>
      <c r="E37" s="81">
        <v>14232.18</v>
      </c>
      <c r="F37" s="81" t="s">
        <v>25906</v>
      </c>
      <c r="G37" s="81">
        <v>14232.18</v>
      </c>
      <c r="H37" s="81">
        <v>23</v>
      </c>
      <c r="I37" s="81">
        <v>11.7</v>
      </c>
      <c r="J37" s="81">
        <v>628.29999999999995</v>
      </c>
      <c r="K37" s="81">
        <v>66.7</v>
      </c>
      <c r="L37" s="81" t="s">
        <v>25662</v>
      </c>
      <c r="M37" s="108"/>
      <c r="N37" s="108"/>
      <c r="O37" s="108"/>
      <c r="P37" s="108"/>
      <c r="Q37" s="108"/>
      <c r="R37" s="108"/>
      <c r="S37" s="108"/>
      <c r="T37" s="108"/>
      <c r="U37" s="108"/>
      <c r="V37" s="108"/>
      <c r="W37" s="108"/>
      <c r="X37" s="108"/>
      <c r="Y37" s="108"/>
      <c r="Z37" s="108"/>
      <c r="AA37" s="108"/>
      <c r="AB37" s="108"/>
      <c r="AC37" s="108"/>
      <c r="AD37" s="108"/>
    </row>
    <row r="38" spans="1:30" x14ac:dyDescent="0.25">
      <c r="A38" s="81" t="s">
        <v>5493</v>
      </c>
      <c r="B38" s="81" t="s">
        <v>25907</v>
      </c>
      <c r="C38" s="81">
        <v>2100</v>
      </c>
      <c r="D38" s="81" t="s">
        <v>8661</v>
      </c>
      <c r="E38" s="81">
        <v>2670</v>
      </c>
      <c r="F38" s="81" t="s">
        <v>8662</v>
      </c>
      <c r="G38" s="81">
        <v>2100</v>
      </c>
      <c r="H38" s="81">
        <v>24.41</v>
      </c>
      <c r="I38" s="81">
        <v>17.32</v>
      </c>
      <c r="J38" s="81">
        <v>112.5</v>
      </c>
      <c r="K38" s="81">
        <v>4.6100000000000003</v>
      </c>
      <c r="L38" s="81" t="s">
        <v>25662</v>
      </c>
      <c r="M38" s="108"/>
      <c r="N38" s="108"/>
      <c r="O38" s="108"/>
      <c r="P38" s="108"/>
      <c r="Q38" s="108"/>
      <c r="R38" s="108"/>
      <c r="S38" s="108"/>
      <c r="T38" s="108"/>
      <c r="U38" s="108"/>
      <c r="V38" s="108"/>
      <c r="W38" s="108"/>
      <c r="X38" s="108"/>
      <c r="Y38" s="108"/>
      <c r="Z38" s="108"/>
      <c r="AA38" s="108"/>
      <c r="AB38" s="108"/>
      <c r="AC38" s="108"/>
      <c r="AD38" s="108"/>
    </row>
    <row r="39" spans="1:30" x14ac:dyDescent="0.25">
      <c r="A39" s="81" t="s">
        <v>7369</v>
      </c>
      <c r="B39" s="81" t="s">
        <v>8663</v>
      </c>
      <c r="C39" s="81">
        <v>3229</v>
      </c>
      <c r="D39" s="81" t="s">
        <v>8619</v>
      </c>
      <c r="E39" s="81" t="s">
        <v>8620</v>
      </c>
      <c r="F39" s="81" t="s">
        <v>8619</v>
      </c>
      <c r="G39" s="81" t="s">
        <v>8620</v>
      </c>
      <c r="H39" s="81">
        <v>23.6</v>
      </c>
      <c r="I39" s="81">
        <v>10.24</v>
      </c>
      <c r="J39" s="81">
        <v>123.5</v>
      </c>
      <c r="K39" s="81">
        <v>22.7</v>
      </c>
      <c r="L39" s="81" t="s">
        <v>25662</v>
      </c>
      <c r="M39" s="108"/>
      <c r="N39" s="108"/>
      <c r="O39" s="108"/>
      <c r="P39" s="108"/>
      <c r="Q39" s="108"/>
      <c r="R39" s="108"/>
      <c r="S39" s="108"/>
      <c r="T39" s="108"/>
      <c r="U39" s="108"/>
      <c r="V39" s="108"/>
      <c r="W39" s="108"/>
      <c r="X39" s="108"/>
      <c r="Y39" s="108"/>
      <c r="Z39" s="108"/>
      <c r="AA39" s="108"/>
      <c r="AB39" s="108"/>
      <c r="AC39" s="108"/>
      <c r="AD39" s="108"/>
    </row>
    <row r="40" spans="1:30" x14ac:dyDescent="0.25">
      <c r="A40" s="81" t="s">
        <v>7372</v>
      </c>
      <c r="B40" s="81" t="s">
        <v>25908</v>
      </c>
      <c r="C40" s="81">
        <v>3509.34</v>
      </c>
      <c r="D40" s="81" t="s">
        <v>25908</v>
      </c>
      <c r="E40" s="81">
        <v>3509.34</v>
      </c>
      <c r="F40" s="81" t="s">
        <v>25908</v>
      </c>
      <c r="G40" s="81">
        <v>3509.34</v>
      </c>
      <c r="H40" s="81">
        <v>23.6</v>
      </c>
      <c r="I40" s="81">
        <v>10.24</v>
      </c>
      <c r="J40" s="81">
        <v>156</v>
      </c>
      <c r="K40" s="81">
        <v>22.7</v>
      </c>
      <c r="L40" s="81" t="s">
        <v>25662</v>
      </c>
      <c r="M40" s="108"/>
      <c r="N40" s="108"/>
      <c r="O40" s="108"/>
      <c r="P40" s="108"/>
      <c r="Q40" s="108"/>
      <c r="R40" s="108"/>
      <c r="S40" s="108"/>
      <c r="T40" s="108"/>
      <c r="U40" s="108"/>
      <c r="V40" s="108"/>
      <c r="W40" s="108"/>
      <c r="X40" s="108"/>
      <c r="Y40" s="108"/>
      <c r="Z40" s="108"/>
      <c r="AA40" s="108"/>
      <c r="AB40" s="108"/>
      <c r="AC40" s="108"/>
      <c r="AD40" s="108"/>
    </row>
    <row r="41" spans="1:30" x14ac:dyDescent="0.25">
      <c r="A41" s="81" t="s">
        <v>7382</v>
      </c>
      <c r="B41" s="81" t="s">
        <v>8664</v>
      </c>
      <c r="C41" s="81">
        <v>2680</v>
      </c>
      <c r="D41" s="81" t="s">
        <v>8619</v>
      </c>
      <c r="E41" s="81" t="s">
        <v>8620</v>
      </c>
      <c r="F41" s="81" t="s">
        <v>8619</v>
      </c>
      <c r="G41" s="81" t="s">
        <v>8620</v>
      </c>
      <c r="H41" s="81">
        <v>23.6</v>
      </c>
      <c r="I41" s="81">
        <v>10.24</v>
      </c>
      <c r="J41" s="81">
        <v>156</v>
      </c>
      <c r="K41" s="81">
        <v>22.7</v>
      </c>
      <c r="L41" s="81" t="s">
        <v>25662</v>
      </c>
      <c r="M41" s="108"/>
      <c r="N41" s="108"/>
      <c r="O41" s="108"/>
      <c r="P41" s="108"/>
      <c r="Q41" s="108"/>
      <c r="R41" s="108"/>
      <c r="S41" s="108"/>
      <c r="T41" s="108"/>
      <c r="U41" s="108"/>
      <c r="V41" s="108"/>
      <c r="W41" s="108"/>
      <c r="X41" s="108"/>
      <c r="Y41" s="108"/>
      <c r="Z41" s="108"/>
      <c r="AA41" s="108"/>
      <c r="AB41" s="108"/>
      <c r="AC41" s="108"/>
      <c r="AD41" s="108"/>
    </row>
    <row r="42" spans="1:30" x14ac:dyDescent="0.25">
      <c r="A42" s="81" t="s">
        <v>7385</v>
      </c>
      <c r="B42" s="81" t="s">
        <v>8665</v>
      </c>
      <c r="C42" s="81">
        <v>3509.34</v>
      </c>
      <c r="D42" s="81" t="s">
        <v>8666</v>
      </c>
      <c r="E42" s="81">
        <v>2198.79</v>
      </c>
      <c r="F42" s="81" t="s">
        <v>8619</v>
      </c>
      <c r="G42" s="81" t="s">
        <v>8620</v>
      </c>
      <c r="H42" s="81">
        <v>23.6</v>
      </c>
      <c r="I42" s="81">
        <v>10.24</v>
      </c>
      <c r="J42" s="81">
        <v>156</v>
      </c>
      <c r="K42" s="81">
        <v>22.7</v>
      </c>
      <c r="L42" s="81" t="s">
        <v>25662</v>
      </c>
      <c r="M42" s="108"/>
      <c r="N42" s="108"/>
      <c r="O42" s="108"/>
      <c r="P42" s="108"/>
      <c r="Q42" s="108"/>
      <c r="R42" s="108"/>
      <c r="S42" s="108"/>
      <c r="T42" s="108"/>
      <c r="U42" s="108"/>
      <c r="V42" s="108"/>
      <c r="W42" s="108"/>
      <c r="X42" s="108"/>
      <c r="Y42" s="108"/>
      <c r="Z42" s="108"/>
      <c r="AA42" s="108"/>
      <c r="AB42" s="108"/>
      <c r="AC42" s="108"/>
      <c r="AD42" s="108"/>
    </row>
    <row r="43" spans="1:30" x14ac:dyDescent="0.25">
      <c r="A43" s="81" t="s">
        <v>5414</v>
      </c>
      <c r="B43" s="81" t="s">
        <v>8667</v>
      </c>
      <c r="C43" s="81">
        <v>566.66999999999996</v>
      </c>
      <c r="D43" s="81" t="s">
        <v>8668</v>
      </c>
      <c r="E43" s="81">
        <v>630</v>
      </c>
      <c r="F43" s="81" t="s">
        <v>8619</v>
      </c>
      <c r="G43" s="81" t="s">
        <v>8620</v>
      </c>
      <c r="H43" s="81">
        <v>24.41</v>
      </c>
      <c r="I43" s="81">
        <v>17.32</v>
      </c>
      <c r="J43" s="81">
        <v>112.5</v>
      </c>
      <c r="K43" s="81">
        <v>4.6100000000000003</v>
      </c>
      <c r="L43" s="81" t="s">
        <v>25662</v>
      </c>
      <c r="M43" s="108"/>
      <c r="N43" s="108"/>
      <c r="O43" s="108"/>
      <c r="P43" s="108"/>
      <c r="Q43" s="108"/>
      <c r="R43" s="108"/>
      <c r="S43" s="108"/>
      <c r="T43" s="108"/>
      <c r="U43" s="108"/>
      <c r="V43" s="108"/>
      <c r="W43" s="108"/>
      <c r="X43" s="108"/>
      <c r="Y43" s="108"/>
      <c r="Z43" s="108"/>
      <c r="AA43" s="108"/>
      <c r="AB43" s="108"/>
      <c r="AC43" s="108"/>
      <c r="AD43" s="108"/>
    </row>
    <row r="44" spans="1:30" x14ac:dyDescent="0.25">
      <c r="A44" s="81" t="s">
        <v>7222</v>
      </c>
      <c r="B44" s="81" t="s">
        <v>8669</v>
      </c>
      <c r="C44" s="81">
        <v>85</v>
      </c>
      <c r="D44" s="81" t="s">
        <v>8670</v>
      </c>
      <c r="E44" s="81">
        <v>93.49</v>
      </c>
      <c r="F44" s="81" t="s">
        <v>25746</v>
      </c>
      <c r="G44" s="81">
        <v>87.65</v>
      </c>
      <c r="H44" s="81">
        <v>6</v>
      </c>
      <c r="I44" s="81">
        <v>6</v>
      </c>
      <c r="J44" s="81">
        <v>1</v>
      </c>
      <c r="K44" s="81">
        <v>2</v>
      </c>
      <c r="L44" s="81" t="s">
        <v>25662</v>
      </c>
      <c r="M44" s="108"/>
      <c r="N44" s="108"/>
      <c r="O44" s="108"/>
      <c r="P44" s="108"/>
      <c r="Q44" s="108"/>
      <c r="R44" s="108"/>
      <c r="S44" s="108"/>
      <c r="T44" s="108"/>
      <c r="U44" s="108"/>
      <c r="V44" s="108"/>
      <c r="W44" s="108"/>
      <c r="X44" s="108"/>
      <c r="Y44" s="108"/>
      <c r="Z44" s="108"/>
      <c r="AA44" s="108"/>
      <c r="AB44" s="108"/>
      <c r="AC44" s="108"/>
      <c r="AD44" s="108"/>
    </row>
    <row r="45" spans="1:30" x14ac:dyDescent="0.25">
      <c r="A45" s="112" t="s">
        <v>4577</v>
      </c>
      <c r="B45" s="81" t="s">
        <v>8671</v>
      </c>
      <c r="C45" s="81">
        <v>1364</v>
      </c>
      <c r="D45" s="81" t="s">
        <v>25685</v>
      </c>
      <c r="E45" s="81">
        <v>1239</v>
      </c>
      <c r="F45" s="81" t="s">
        <v>8672</v>
      </c>
      <c r="G45" s="81">
        <v>1374.52</v>
      </c>
      <c r="H45" s="81">
        <v>21</v>
      </c>
      <c r="I45" s="81">
        <v>23</v>
      </c>
      <c r="J45" s="81">
        <v>42</v>
      </c>
      <c r="K45" s="81">
        <v>14</v>
      </c>
      <c r="L45" s="81" t="s">
        <v>25662</v>
      </c>
      <c r="M45" s="108"/>
      <c r="N45" s="108"/>
      <c r="O45" s="108"/>
      <c r="P45" s="108"/>
      <c r="Q45" s="108"/>
      <c r="R45" s="108"/>
      <c r="S45" s="108"/>
      <c r="T45" s="108"/>
      <c r="U45" s="108"/>
      <c r="V45" s="108"/>
      <c r="W45" s="108"/>
      <c r="X45" s="108"/>
      <c r="Y45" s="108"/>
      <c r="Z45" s="108"/>
      <c r="AA45" s="108"/>
      <c r="AB45" s="108"/>
      <c r="AC45" s="108"/>
      <c r="AD45" s="108"/>
    </row>
    <row r="46" spans="1:30" x14ac:dyDescent="0.25">
      <c r="A46" s="81" t="s">
        <v>4516</v>
      </c>
      <c r="B46" s="81" t="s">
        <v>8673</v>
      </c>
      <c r="C46" s="81">
        <v>1115.5</v>
      </c>
      <c r="D46" s="81" t="s">
        <v>8674</v>
      </c>
      <c r="E46" s="81">
        <v>1482.86</v>
      </c>
      <c r="F46" s="81" t="s">
        <v>8675</v>
      </c>
      <c r="G46" s="81">
        <v>1386.09</v>
      </c>
      <c r="H46" s="81">
        <v>16</v>
      </c>
      <c r="I46" s="81">
        <v>17</v>
      </c>
      <c r="J46" s="81">
        <v>37</v>
      </c>
      <c r="K46" s="81">
        <v>8.5</v>
      </c>
      <c r="L46" s="81" t="s">
        <v>25662</v>
      </c>
      <c r="M46" s="108"/>
      <c r="N46" s="108"/>
      <c r="O46" s="108"/>
      <c r="P46" s="108"/>
      <c r="Q46" s="108"/>
      <c r="R46" s="108"/>
      <c r="S46" s="108"/>
      <c r="T46" s="108"/>
      <c r="U46" s="108"/>
      <c r="V46" s="108"/>
      <c r="W46" s="108"/>
      <c r="X46" s="108"/>
      <c r="Y46" s="108"/>
      <c r="Z46" s="108"/>
      <c r="AA46" s="108"/>
      <c r="AB46" s="108"/>
      <c r="AC46" s="108"/>
      <c r="AD46" s="108"/>
    </row>
    <row r="47" spans="1:30" x14ac:dyDescent="0.25">
      <c r="A47" s="81" t="s">
        <v>4559</v>
      </c>
      <c r="B47" s="81" t="s">
        <v>8676</v>
      </c>
      <c r="C47" s="81">
        <v>1427.74</v>
      </c>
      <c r="D47" s="81" t="s">
        <v>25747</v>
      </c>
      <c r="E47" s="81">
        <v>1455</v>
      </c>
      <c r="F47" s="81" t="s">
        <v>8678</v>
      </c>
      <c r="G47" s="81">
        <v>1614.6</v>
      </c>
      <c r="H47" s="81">
        <v>21</v>
      </c>
      <c r="I47" s="81">
        <v>23</v>
      </c>
      <c r="J47" s="81">
        <v>52</v>
      </c>
      <c r="K47" s="81">
        <v>15</v>
      </c>
      <c r="L47" s="81" t="s">
        <v>25662</v>
      </c>
      <c r="M47" s="108"/>
      <c r="N47" s="108"/>
      <c r="O47" s="108"/>
      <c r="P47" s="108"/>
      <c r="Q47" s="108"/>
      <c r="R47" s="108"/>
      <c r="S47" s="108"/>
      <c r="T47" s="108"/>
      <c r="U47" s="108"/>
      <c r="V47" s="108"/>
      <c r="W47" s="108"/>
      <c r="X47" s="108"/>
      <c r="Y47" s="108"/>
      <c r="Z47" s="108"/>
      <c r="AA47" s="108"/>
      <c r="AB47" s="108"/>
      <c r="AC47" s="108"/>
      <c r="AD47" s="108"/>
    </row>
    <row r="48" spans="1:30" x14ac:dyDescent="0.25">
      <c r="A48" s="81" t="s">
        <v>4851</v>
      </c>
      <c r="B48" s="81" t="s">
        <v>8679</v>
      </c>
      <c r="C48" s="81">
        <v>23.9</v>
      </c>
      <c r="D48" s="81" t="s">
        <v>8680</v>
      </c>
      <c r="E48" s="81">
        <v>23</v>
      </c>
      <c r="F48" s="81" t="s">
        <v>8681</v>
      </c>
      <c r="G48" s="81">
        <v>22.5</v>
      </c>
      <c r="H48" s="81">
        <v>3</v>
      </c>
      <c r="I48" s="81">
        <v>4</v>
      </c>
      <c r="J48" s="81">
        <v>30</v>
      </c>
      <c r="K48" s="81">
        <v>1</v>
      </c>
      <c r="L48" s="81" t="s">
        <v>25662</v>
      </c>
      <c r="M48" s="108"/>
      <c r="N48" s="108"/>
      <c r="O48" s="108"/>
      <c r="P48" s="108"/>
      <c r="Q48" s="108"/>
      <c r="R48" s="108"/>
      <c r="S48" s="108"/>
      <c r="T48" s="108"/>
      <c r="U48" s="108"/>
      <c r="V48" s="108"/>
      <c r="W48" s="108"/>
      <c r="X48" s="108"/>
      <c r="Y48" s="108"/>
      <c r="Z48" s="108"/>
      <c r="AA48" s="108"/>
      <c r="AB48" s="108"/>
      <c r="AC48" s="108"/>
      <c r="AD48" s="108"/>
    </row>
    <row r="49" spans="1:30" x14ac:dyDescent="0.25">
      <c r="A49" s="81" t="s">
        <v>4704</v>
      </c>
      <c r="B49" s="81" t="s">
        <v>8682</v>
      </c>
      <c r="C49" s="81">
        <v>52.03</v>
      </c>
      <c r="D49" s="81" t="s">
        <v>8683</v>
      </c>
      <c r="E49" s="81">
        <v>62</v>
      </c>
      <c r="F49" s="81" t="s">
        <v>8684</v>
      </c>
      <c r="G49" s="81">
        <v>51.99</v>
      </c>
      <c r="H49" s="81">
        <v>3</v>
      </c>
      <c r="I49" s="81">
        <v>7</v>
      </c>
      <c r="J49" s="81">
        <v>2</v>
      </c>
      <c r="K49" s="81">
        <v>7.25</v>
      </c>
      <c r="L49" s="81" t="s">
        <v>25662</v>
      </c>
      <c r="M49" s="108"/>
      <c r="N49" s="108"/>
      <c r="O49" s="108"/>
      <c r="P49" s="108"/>
      <c r="Q49" s="108"/>
      <c r="R49" s="108"/>
      <c r="S49" s="108"/>
      <c r="T49" s="108"/>
      <c r="U49" s="108"/>
      <c r="V49" s="108"/>
      <c r="W49" s="108"/>
      <c r="X49" s="108"/>
      <c r="Y49" s="108"/>
      <c r="Z49" s="108"/>
      <c r="AA49" s="108"/>
      <c r="AB49" s="108"/>
      <c r="AC49" s="108"/>
      <c r="AD49" s="108"/>
    </row>
    <row r="50" spans="1:30" x14ac:dyDescent="0.25">
      <c r="A50" s="81" t="s">
        <v>4839</v>
      </c>
      <c r="B50" s="81" t="s">
        <v>8685</v>
      </c>
      <c r="C50" s="81">
        <v>23.9</v>
      </c>
      <c r="D50" s="81" t="s">
        <v>8686</v>
      </c>
      <c r="E50" s="81">
        <v>22.14</v>
      </c>
      <c r="F50" s="81" t="s">
        <v>8687</v>
      </c>
      <c r="G50" s="81">
        <v>21.06</v>
      </c>
      <c r="H50" s="81">
        <v>3.25</v>
      </c>
      <c r="I50" s="81">
        <v>2.5</v>
      </c>
      <c r="J50" s="81">
        <v>30</v>
      </c>
      <c r="K50" s="81">
        <v>0.75</v>
      </c>
      <c r="L50" s="81" t="s">
        <v>25662</v>
      </c>
      <c r="M50" s="108"/>
      <c r="N50" s="108"/>
      <c r="O50" s="108"/>
      <c r="P50" s="108"/>
      <c r="Q50" s="108"/>
      <c r="R50" s="108"/>
      <c r="S50" s="108"/>
      <c r="T50" s="108"/>
      <c r="U50" s="108"/>
      <c r="V50" s="108"/>
      <c r="W50" s="108"/>
      <c r="X50" s="108"/>
      <c r="Y50" s="108"/>
      <c r="Z50" s="108"/>
      <c r="AA50" s="108"/>
      <c r="AB50" s="108"/>
      <c r="AC50" s="108"/>
      <c r="AD50" s="108"/>
    </row>
    <row r="51" spans="1:30" x14ac:dyDescent="0.25">
      <c r="A51" s="81" t="s">
        <v>4830</v>
      </c>
      <c r="B51" s="81" t="s">
        <v>8688</v>
      </c>
      <c r="C51" s="81">
        <v>23.9</v>
      </c>
      <c r="D51" s="81" t="s">
        <v>8689</v>
      </c>
      <c r="E51" s="81">
        <v>22.14</v>
      </c>
      <c r="F51" s="81" t="s">
        <v>8690</v>
      </c>
      <c r="G51" s="81">
        <v>22.5</v>
      </c>
      <c r="H51" s="81">
        <v>3.25</v>
      </c>
      <c r="I51" s="81">
        <v>2.5</v>
      </c>
      <c r="J51" s="81">
        <v>30</v>
      </c>
      <c r="K51" s="81">
        <v>0.75</v>
      </c>
      <c r="L51" s="81" t="s">
        <v>25662</v>
      </c>
      <c r="M51" s="108"/>
      <c r="N51" s="108"/>
      <c r="O51" s="108"/>
      <c r="P51" s="108"/>
      <c r="Q51" s="108"/>
      <c r="R51" s="108"/>
      <c r="S51" s="108"/>
      <c r="T51" s="108"/>
      <c r="U51" s="108"/>
      <c r="V51" s="108"/>
      <c r="W51" s="108"/>
      <c r="X51" s="108"/>
      <c r="Y51" s="108"/>
      <c r="Z51" s="108"/>
      <c r="AA51" s="108"/>
      <c r="AB51" s="108"/>
      <c r="AC51" s="108"/>
      <c r="AD51" s="108"/>
    </row>
    <row r="52" spans="1:30" x14ac:dyDescent="0.25">
      <c r="A52" s="81" t="s">
        <v>4947</v>
      </c>
      <c r="B52" s="81" t="s">
        <v>8691</v>
      </c>
      <c r="C52" s="81">
        <v>14881.33</v>
      </c>
      <c r="D52" s="81" t="s">
        <v>8692</v>
      </c>
      <c r="E52" s="81">
        <v>15476.91</v>
      </c>
      <c r="F52" s="81" t="s">
        <v>8693</v>
      </c>
      <c r="G52" s="81">
        <v>14043.74</v>
      </c>
      <c r="H52" s="81">
        <v>33.5</v>
      </c>
      <c r="I52" s="81">
        <v>47</v>
      </c>
      <c r="J52" s="81">
        <v>258</v>
      </c>
      <c r="K52" s="81">
        <v>9.84</v>
      </c>
      <c r="L52" s="81" t="s">
        <v>25662</v>
      </c>
      <c r="M52" s="108"/>
      <c r="N52" s="108"/>
      <c r="O52" s="108"/>
      <c r="P52" s="108"/>
      <c r="Q52" s="108"/>
      <c r="R52" s="108"/>
      <c r="S52" s="108"/>
      <c r="T52" s="108"/>
      <c r="U52" s="108"/>
      <c r="V52" s="108"/>
      <c r="W52" s="108"/>
      <c r="X52" s="108"/>
      <c r="Y52" s="108"/>
      <c r="Z52" s="108"/>
      <c r="AA52" s="108"/>
      <c r="AB52" s="108"/>
      <c r="AC52" s="108"/>
      <c r="AD52" s="108"/>
    </row>
    <row r="53" spans="1:30" x14ac:dyDescent="0.25">
      <c r="A53" s="81" t="s">
        <v>4941</v>
      </c>
      <c r="B53" s="81" t="s">
        <v>8694</v>
      </c>
      <c r="C53" s="81">
        <v>20516</v>
      </c>
      <c r="D53" s="81" t="s">
        <v>8695</v>
      </c>
      <c r="E53" s="81">
        <v>22135</v>
      </c>
      <c r="F53" s="81" t="s">
        <v>8696</v>
      </c>
      <c r="G53" s="81">
        <v>21878.87</v>
      </c>
      <c r="H53" s="81">
        <v>22.87</v>
      </c>
      <c r="I53" s="81">
        <v>4.92</v>
      </c>
      <c r="J53" s="81">
        <v>132.30000000000001</v>
      </c>
      <c r="K53" s="81">
        <v>12.46</v>
      </c>
      <c r="L53" s="81" t="s">
        <v>25662</v>
      </c>
      <c r="M53" s="108"/>
      <c r="N53" s="108"/>
      <c r="O53" s="108"/>
      <c r="P53" s="108"/>
      <c r="Q53" s="108"/>
      <c r="R53" s="108"/>
      <c r="S53" s="108"/>
      <c r="T53" s="108"/>
      <c r="U53" s="108"/>
      <c r="V53" s="108"/>
      <c r="W53" s="108"/>
      <c r="X53" s="108"/>
      <c r="Y53" s="108"/>
      <c r="Z53" s="108"/>
      <c r="AA53" s="108"/>
      <c r="AB53" s="108"/>
      <c r="AC53" s="108"/>
      <c r="AD53" s="108"/>
    </row>
    <row r="54" spans="1:30" x14ac:dyDescent="0.25">
      <c r="A54" s="81" t="s">
        <v>518</v>
      </c>
      <c r="B54" s="81" t="s">
        <v>8619</v>
      </c>
      <c r="C54" s="81" t="s">
        <v>8620</v>
      </c>
      <c r="D54" s="81" t="s">
        <v>8619</v>
      </c>
      <c r="E54" s="81" t="s">
        <v>8620</v>
      </c>
      <c r="F54" s="81" t="s">
        <v>8619</v>
      </c>
      <c r="G54" s="81" t="s">
        <v>8620</v>
      </c>
      <c r="H54" s="81">
        <v>16</v>
      </c>
      <c r="I54" s="81">
        <v>27.63</v>
      </c>
      <c r="J54" s="81">
        <v>11</v>
      </c>
      <c r="K54" s="81">
        <v>6.14</v>
      </c>
      <c r="L54" s="81" t="s">
        <v>25662</v>
      </c>
      <c r="M54" s="108"/>
      <c r="N54" s="108"/>
      <c r="O54" s="108"/>
      <c r="P54" s="108"/>
      <c r="Q54" s="108"/>
      <c r="R54" s="108"/>
      <c r="S54" s="108"/>
      <c r="T54" s="108"/>
      <c r="U54" s="108"/>
      <c r="V54" s="108"/>
      <c r="W54" s="108"/>
      <c r="X54" s="108"/>
      <c r="Y54" s="108"/>
      <c r="Z54" s="108"/>
      <c r="AA54" s="108"/>
      <c r="AB54" s="108"/>
      <c r="AC54" s="108"/>
      <c r="AD54" s="108"/>
    </row>
    <row r="55" spans="1:30" x14ac:dyDescent="0.25">
      <c r="A55" s="81" t="s">
        <v>104</v>
      </c>
      <c r="B55" s="81" t="s">
        <v>8619</v>
      </c>
      <c r="C55" s="81" t="s">
        <v>8620</v>
      </c>
      <c r="D55" s="81" t="s">
        <v>8619</v>
      </c>
      <c r="E55" s="81" t="s">
        <v>8620</v>
      </c>
      <c r="F55" s="81" t="s">
        <v>8619</v>
      </c>
      <c r="G55" s="81" t="s">
        <v>8620</v>
      </c>
      <c r="H55" s="81">
        <v>19.5</v>
      </c>
      <c r="I55" s="81">
        <v>14.75</v>
      </c>
      <c r="J55" s="81">
        <v>16.5</v>
      </c>
      <c r="K55" s="81">
        <v>6.63</v>
      </c>
      <c r="L55" s="81" t="s">
        <v>25662</v>
      </c>
      <c r="M55" s="108"/>
      <c r="N55" s="108"/>
      <c r="O55" s="108"/>
      <c r="P55" s="108"/>
      <c r="Q55" s="108"/>
      <c r="R55" s="108"/>
      <c r="S55" s="108"/>
      <c r="T55" s="108"/>
      <c r="U55" s="108"/>
      <c r="V55" s="108"/>
      <c r="W55" s="108"/>
      <c r="X55" s="108"/>
      <c r="Y55" s="108"/>
      <c r="Z55" s="108"/>
      <c r="AA55" s="108"/>
      <c r="AB55" s="108"/>
      <c r="AC55" s="108"/>
      <c r="AD55" s="108"/>
    </row>
    <row r="56" spans="1:30" x14ac:dyDescent="0.25">
      <c r="A56" s="81" t="s">
        <v>7663</v>
      </c>
      <c r="B56" s="81" t="s">
        <v>25748</v>
      </c>
      <c r="C56" s="81">
        <v>1019</v>
      </c>
      <c r="D56" s="81" t="s">
        <v>25909</v>
      </c>
      <c r="E56" s="81">
        <v>1265.8399999999999</v>
      </c>
      <c r="F56" s="81" t="s">
        <v>8697</v>
      </c>
      <c r="G56" s="81">
        <v>1472.7</v>
      </c>
      <c r="H56" s="81">
        <v>8.8000000000000007</v>
      </c>
      <c r="I56" s="81">
        <v>23</v>
      </c>
      <c r="J56" s="81">
        <v>19.75</v>
      </c>
      <c r="K56" s="81">
        <v>6</v>
      </c>
      <c r="L56" s="81" t="s">
        <v>25662</v>
      </c>
      <c r="M56" s="108"/>
      <c r="N56" s="108"/>
      <c r="O56" s="108"/>
      <c r="P56" s="108"/>
      <c r="Q56" s="108"/>
      <c r="R56" s="108"/>
      <c r="S56" s="108"/>
      <c r="T56" s="108"/>
      <c r="U56" s="108"/>
      <c r="V56" s="108"/>
      <c r="W56" s="108"/>
      <c r="X56" s="108"/>
      <c r="Y56" s="108"/>
      <c r="Z56" s="108"/>
      <c r="AA56" s="108"/>
      <c r="AB56" s="108"/>
      <c r="AC56" s="108"/>
      <c r="AD56" s="108"/>
    </row>
    <row r="57" spans="1:30" x14ac:dyDescent="0.25">
      <c r="A57" s="81" t="s">
        <v>7603</v>
      </c>
      <c r="B57" s="81" t="s">
        <v>25749</v>
      </c>
      <c r="C57" s="81">
        <v>404</v>
      </c>
      <c r="D57" s="81" t="s">
        <v>8698</v>
      </c>
      <c r="E57" s="81">
        <v>481.83</v>
      </c>
      <c r="F57" s="81" t="s">
        <v>8699</v>
      </c>
      <c r="G57" s="81">
        <v>455.95</v>
      </c>
      <c r="H57" s="81">
        <v>5.75</v>
      </c>
      <c r="I57" s="81">
        <v>13.7</v>
      </c>
      <c r="J57" s="81">
        <v>11.65</v>
      </c>
      <c r="K57" s="81">
        <v>4.5</v>
      </c>
      <c r="L57" s="81" t="s">
        <v>25662</v>
      </c>
      <c r="M57" s="108"/>
      <c r="N57" s="108"/>
      <c r="O57" s="108"/>
      <c r="P57" s="108"/>
      <c r="Q57" s="108"/>
      <c r="R57" s="108"/>
      <c r="S57" s="108"/>
      <c r="T57" s="108"/>
      <c r="U57" s="108"/>
      <c r="V57" s="108"/>
      <c r="W57" s="108"/>
      <c r="X57" s="108"/>
      <c r="Y57" s="108"/>
      <c r="Z57" s="108"/>
      <c r="AA57" s="108"/>
      <c r="AB57" s="108"/>
      <c r="AC57" s="108"/>
      <c r="AD57" s="108"/>
    </row>
    <row r="58" spans="1:30" x14ac:dyDescent="0.25">
      <c r="A58" s="81" t="s">
        <v>7660</v>
      </c>
      <c r="B58" s="81" t="s">
        <v>25750</v>
      </c>
      <c r="C58" s="81">
        <v>477</v>
      </c>
      <c r="D58" s="81" t="s">
        <v>8700</v>
      </c>
      <c r="E58" s="81">
        <v>549</v>
      </c>
      <c r="F58" s="81" t="s">
        <v>25910</v>
      </c>
      <c r="G58" s="81">
        <v>553.30999999999995</v>
      </c>
      <c r="H58" s="81">
        <v>5.75</v>
      </c>
      <c r="I58" s="81">
        <v>16.25</v>
      </c>
      <c r="J58" s="81">
        <v>12.2</v>
      </c>
      <c r="K58" s="81">
        <v>4</v>
      </c>
      <c r="L58" s="81" t="s">
        <v>25662</v>
      </c>
      <c r="M58" s="108"/>
      <c r="N58" s="108"/>
      <c r="O58" s="108"/>
      <c r="P58" s="108"/>
      <c r="Q58" s="108"/>
      <c r="R58" s="108"/>
      <c r="S58" s="108"/>
      <c r="T58" s="108"/>
      <c r="U58" s="108"/>
      <c r="V58" s="108"/>
      <c r="W58" s="108"/>
      <c r="X58" s="108"/>
      <c r="Y58" s="108"/>
      <c r="Z58" s="108"/>
      <c r="AA58" s="108"/>
      <c r="AB58" s="108"/>
      <c r="AC58" s="108"/>
      <c r="AD58" s="108"/>
    </row>
    <row r="59" spans="1:30" x14ac:dyDescent="0.25">
      <c r="A59" s="81" t="s">
        <v>7657</v>
      </c>
      <c r="B59" s="81" t="s">
        <v>8701</v>
      </c>
      <c r="C59" s="81">
        <v>1543.3</v>
      </c>
      <c r="D59" s="81" t="s">
        <v>8619</v>
      </c>
      <c r="E59" s="81" t="s">
        <v>8620</v>
      </c>
      <c r="F59" s="81" t="s">
        <v>8619</v>
      </c>
      <c r="G59" s="81" t="s">
        <v>8620</v>
      </c>
      <c r="H59" s="81">
        <v>11.5</v>
      </c>
      <c r="I59" s="81">
        <v>44.5</v>
      </c>
      <c r="J59" s="81">
        <v>32</v>
      </c>
      <c r="K59" s="81">
        <v>13</v>
      </c>
      <c r="L59" s="81" t="s">
        <v>25662</v>
      </c>
      <c r="M59" s="108"/>
      <c r="N59" s="108"/>
      <c r="O59" s="108"/>
      <c r="P59" s="108"/>
      <c r="Q59" s="108"/>
      <c r="R59" s="108"/>
      <c r="S59" s="108"/>
      <c r="T59" s="108"/>
      <c r="U59" s="108"/>
      <c r="V59" s="108"/>
      <c r="W59" s="108"/>
      <c r="X59" s="108"/>
      <c r="Y59" s="108"/>
      <c r="Z59" s="108"/>
      <c r="AA59" s="108"/>
      <c r="AB59" s="108"/>
      <c r="AC59" s="108"/>
      <c r="AD59" s="108"/>
    </row>
    <row r="60" spans="1:30" x14ac:dyDescent="0.25">
      <c r="A60" s="81" t="s">
        <v>7666</v>
      </c>
      <c r="B60" s="81" t="s">
        <v>8702</v>
      </c>
      <c r="C60" s="81">
        <v>1571.87</v>
      </c>
      <c r="D60" s="81" t="s">
        <v>8703</v>
      </c>
      <c r="E60" s="81">
        <v>1655.87</v>
      </c>
      <c r="F60" s="81" t="s">
        <v>8619</v>
      </c>
      <c r="G60" s="81" t="s">
        <v>8620</v>
      </c>
      <c r="H60" s="81">
        <v>8.6</v>
      </c>
      <c r="I60" s="81">
        <v>8.6</v>
      </c>
      <c r="J60" s="81">
        <v>29.8</v>
      </c>
      <c r="K60" s="81">
        <v>30</v>
      </c>
      <c r="L60" s="81" t="s">
        <v>25662</v>
      </c>
      <c r="M60" s="108"/>
      <c r="N60" s="108"/>
      <c r="O60" s="108"/>
      <c r="P60" s="108"/>
      <c r="Q60" s="108"/>
      <c r="R60" s="108"/>
      <c r="S60" s="108"/>
      <c r="T60" s="108"/>
      <c r="U60" s="108"/>
      <c r="V60" s="108"/>
      <c r="W60" s="108"/>
      <c r="X60" s="108"/>
      <c r="Y60" s="108"/>
      <c r="Z60" s="108"/>
      <c r="AA60" s="108"/>
      <c r="AB60" s="108"/>
      <c r="AC60" s="108"/>
      <c r="AD60" s="108"/>
    </row>
    <row r="61" spans="1:30" x14ac:dyDescent="0.25">
      <c r="A61" s="81" t="s">
        <v>7615</v>
      </c>
      <c r="B61" s="81" t="s">
        <v>8704</v>
      </c>
      <c r="C61" s="81">
        <v>835.69</v>
      </c>
      <c r="D61" s="81" t="s">
        <v>8619</v>
      </c>
      <c r="E61" s="81" t="s">
        <v>8620</v>
      </c>
      <c r="F61" s="81" t="s">
        <v>8619</v>
      </c>
      <c r="G61" s="81" t="s">
        <v>8620</v>
      </c>
      <c r="H61" s="81">
        <v>9.75</v>
      </c>
      <c r="I61" s="81">
        <v>19.25</v>
      </c>
      <c r="J61" s="81">
        <v>20</v>
      </c>
      <c r="K61" s="81">
        <v>9.0299999999999994</v>
      </c>
      <c r="L61" s="81" t="s">
        <v>25662</v>
      </c>
      <c r="M61" s="108"/>
      <c r="N61" s="108"/>
      <c r="O61" s="108"/>
      <c r="P61" s="108"/>
      <c r="Q61" s="108"/>
      <c r="R61" s="108"/>
      <c r="S61" s="108"/>
      <c r="T61" s="108"/>
      <c r="U61" s="108"/>
      <c r="V61" s="108"/>
      <c r="W61" s="108"/>
      <c r="X61" s="108"/>
      <c r="Y61" s="108"/>
      <c r="Z61" s="108"/>
      <c r="AA61" s="108"/>
      <c r="AB61" s="108"/>
      <c r="AC61" s="108"/>
      <c r="AD61" s="108"/>
    </row>
    <row r="62" spans="1:30" x14ac:dyDescent="0.25">
      <c r="A62" s="81" t="s">
        <v>4525</v>
      </c>
      <c r="B62" s="81" t="s">
        <v>8705</v>
      </c>
      <c r="C62" s="81">
        <v>588</v>
      </c>
      <c r="D62" s="81" t="s">
        <v>8619</v>
      </c>
      <c r="E62" s="81" t="s">
        <v>8620</v>
      </c>
      <c r="F62" s="81" t="s">
        <v>8619</v>
      </c>
      <c r="G62" s="81" t="s">
        <v>8620</v>
      </c>
      <c r="H62" s="81">
        <v>3.8</v>
      </c>
      <c r="I62" s="81">
        <v>9.1999999999999993</v>
      </c>
      <c r="J62" s="81">
        <v>6</v>
      </c>
      <c r="K62" s="81">
        <v>5</v>
      </c>
      <c r="L62" s="81" t="s">
        <v>25662</v>
      </c>
      <c r="M62" s="108"/>
      <c r="N62" s="108"/>
      <c r="O62" s="108"/>
      <c r="P62" s="108"/>
      <c r="Q62" s="108"/>
      <c r="R62" s="108"/>
      <c r="S62" s="108"/>
      <c r="T62" s="108"/>
      <c r="U62" s="108"/>
      <c r="V62" s="108"/>
      <c r="W62" s="108"/>
      <c r="X62" s="108"/>
      <c r="Y62" s="108"/>
      <c r="Z62" s="108"/>
      <c r="AA62" s="108"/>
      <c r="AB62" s="108"/>
      <c r="AC62" s="108"/>
      <c r="AD62" s="108"/>
    </row>
    <row r="63" spans="1:30" x14ac:dyDescent="0.25">
      <c r="A63" s="81" t="s">
        <v>4528</v>
      </c>
      <c r="B63" s="81" t="s">
        <v>8706</v>
      </c>
      <c r="C63" s="81">
        <v>355.95</v>
      </c>
      <c r="D63" s="81" t="s">
        <v>8619</v>
      </c>
      <c r="E63" s="81" t="s">
        <v>8620</v>
      </c>
      <c r="F63" s="81" t="s">
        <v>8619</v>
      </c>
      <c r="G63" s="81" t="s">
        <v>8620</v>
      </c>
      <c r="H63" s="81">
        <v>3.8</v>
      </c>
      <c r="I63" s="81">
        <v>9.1999999999999993</v>
      </c>
      <c r="J63" s="81">
        <v>6</v>
      </c>
      <c r="K63" s="81">
        <v>5</v>
      </c>
      <c r="L63" s="81" t="s">
        <v>25662</v>
      </c>
      <c r="M63" s="108"/>
      <c r="N63" s="108"/>
      <c r="O63" s="108"/>
      <c r="P63" s="108"/>
      <c r="Q63" s="108"/>
      <c r="R63" s="108"/>
      <c r="S63" s="108"/>
      <c r="T63" s="108"/>
      <c r="U63" s="108"/>
      <c r="V63" s="108"/>
      <c r="W63" s="108"/>
      <c r="X63" s="108"/>
      <c r="Y63" s="108"/>
      <c r="Z63" s="108"/>
      <c r="AA63" s="108"/>
      <c r="AB63" s="108"/>
      <c r="AC63" s="108"/>
      <c r="AD63" s="108"/>
    </row>
    <row r="64" spans="1:30" x14ac:dyDescent="0.25">
      <c r="A64" s="81" t="s">
        <v>4459</v>
      </c>
      <c r="B64" s="81" t="s">
        <v>8707</v>
      </c>
      <c r="C64" s="81">
        <v>53.99</v>
      </c>
      <c r="D64" s="81" t="s">
        <v>8708</v>
      </c>
      <c r="E64" s="81">
        <v>49.05</v>
      </c>
      <c r="F64" s="81" t="s">
        <v>8619</v>
      </c>
      <c r="G64" s="81" t="s">
        <v>8620</v>
      </c>
      <c r="H64" s="81">
        <v>9</v>
      </c>
      <c r="I64" s="81">
        <v>10</v>
      </c>
      <c r="J64" s="81">
        <v>1</v>
      </c>
      <c r="K64" s="81">
        <v>2</v>
      </c>
      <c r="L64" s="81" t="s">
        <v>25662</v>
      </c>
      <c r="M64" s="108"/>
      <c r="N64" s="108"/>
      <c r="O64" s="108"/>
      <c r="P64" s="108"/>
      <c r="Q64" s="108"/>
      <c r="R64" s="108"/>
      <c r="S64" s="108"/>
      <c r="T64" s="108"/>
      <c r="U64" s="108"/>
      <c r="V64" s="108"/>
      <c r="W64" s="108"/>
      <c r="X64" s="108"/>
      <c r="Y64" s="108"/>
      <c r="Z64" s="108"/>
      <c r="AA64" s="108"/>
      <c r="AB64" s="108"/>
      <c r="AC64" s="108"/>
      <c r="AD64" s="108"/>
    </row>
    <row r="65" spans="1:30" x14ac:dyDescent="0.25">
      <c r="A65" s="81" t="s">
        <v>4534</v>
      </c>
      <c r="B65" s="81" t="s">
        <v>8709</v>
      </c>
      <c r="C65" s="81">
        <v>39.99</v>
      </c>
      <c r="D65" s="81" t="s">
        <v>25911</v>
      </c>
      <c r="E65" s="81">
        <v>173.25</v>
      </c>
      <c r="F65" s="81" t="s">
        <v>25911</v>
      </c>
      <c r="G65" s="81">
        <v>173.25</v>
      </c>
      <c r="H65" s="81">
        <v>3.8</v>
      </c>
      <c r="I65" s="81">
        <v>4.5</v>
      </c>
      <c r="J65" s="81">
        <v>0.5</v>
      </c>
      <c r="K65" s="81">
        <v>1</v>
      </c>
      <c r="L65" s="81" t="s">
        <v>25662</v>
      </c>
      <c r="M65" s="108"/>
      <c r="N65" s="108"/>
      <c r="O65" s="108"/>
      <c r="P65" s="108"/>
      <c r="Q65" s="108"/>
      <c r="R65" s="108"/>
      <c r="S65" s="108"/>
      <c r="T65" s="108"/>
      <c r="U65" s="108"/>
      <c r="V65" s="108"/>
      <c r="W65" s="108"/>
      <c r="X65" s="108"/>
      <c r="Y65" s="108"/>
      <c r="Z65" s="108"/>
      <c r="AA65" s="108"/>
      <c r="AB65" s="108"/>
      <c r="AC65" s="108"/>
      <c r="AD65" s="108"/>
    </row>
    <row r="66" spans="1:30" x14ac:dyDescent="0.25">
      <c r="A66" s="112" t="s">
        <v>4536</v>
      </c>
      <c r="B66" s="81" t="s">
        <v>8710</v>
      </c>
      <c r="C66" s="81">
        <v>656.25</v>
      </c>
      <c r="D66" s="81" t="s">
        <v>8711</v>
      </c>
      <c r="E66" s="81">
        <v>555</v>
      </c>
      <c r="F66" s="81" t="s">
        <v>8712</v>
      </c>
      <c r="G66" s="81">
        <v>646.79999999999995</v>
      </c>
      <c r="H66" s="81">
        <v>6</v>
      </c>
      <c r="I66" s="81">
        <v>19</v>
      </c>
      <c r="J66" s="81">
        <v>13</v>
      </c>
      <c r="K66" s="81">
        <v>8.5</v>
      </c>
      <c r="L66" s="81" t="s">
        <v>25662</v>
      </c>
      <c r="M66" s="108"/>
      <c r="N66" s="108"/>
      <c r="O66" s="108"/>
      <c r="P66" s="108"/>
      <c r="Q66" s="108"/>
      <c r="R66" s="108"/>
      <c r="S66" s="108"/>
      <c r="T66" s="108"/>
      <c r="U66" s="108"/>
      <c r="V66" s="108"/>
      <c r="W66" s="108"/>
      <c r="X66" s="108"/>
      <c r="Y66" s="108"/>
      <c r="Z66" s="108"/>
      <c r="AA66" s="108"/>
      <c r="AB66" s="108"/>
      <c r="AC66" s="108"/>
      <c r="AD66" s="108"/>
    </row>
    <row r="67" spans="1:30" x14ac:dyDescent="0.25">
      <c r="A67" s="81" t="s">
        <v>4539</v>
      </c>
      <c r="B67" s="81" t="s">
        <v>8712</v>
      </c>
      <c r="C67" s="81">
        <v>646.79999999999995</v>
      </c>
      <c r="D67" s="81" t="s">
        <v>8710</v>
      </c>
      <c r="E67" s="81">
        <v>656.25</v>
      </c>
      <c r="F67" s="81" t="s">
        <v>25686</v>
      </c>
      <c r="G67" s="81">
        <v>611</v>
      </c>
      <c r="H67" s="81">
        <v>8.5</v>
      </c>
      <c r="I67" s="81">
        <v>19</v>
      </c>
      <c r="J67" s="81">
        <v>12</v>
      </c>
      <c r="K67" s="81">
        <v>6</v>
      </c>
      <c r="L67" s="81" t="s">
        <v>25662</v>
      </c>
      <c r="M67" s="108"/>
      <c r="N67" s="108"/>
      <c r="O67" s="108"/>
      <c r="P67" s="108"/>
      <c r="Q67" s="108"/>
      <c r="R67" s="108"/>
      <c r="S67" s="108"/>
      <c r="T67" s="108"/>
      <c r="U67" s="108"/>
      <c r="V67" s="108"/>
      <c r="W67" s="108"/>
      <c r="X67" s="108"/>
      <c r="Y67" s="108"/>
      <c r="Z67" s="108"/>
      <c r="AA67" s="108"/>
      <c r="AB67" s="108"/>
      <c r="AC67" s="108"/>
      <c r="AD67" s="108"/>
    </row>
    <row r="68" spans="1:30" x14ac:dyDescent="0.25">
      <c r="A68" s="81" t="s">
        <v>4542</v>
      </c>
      <c r="B68" s="81" t="s">
        <v>8713</v>
      </c>
      <c r="C68" s="81">
        <v>629.04999999999995</v>
      </c>
      <c r="D68" s="81" t="s">
        <v>8714</v>
      </c>
      <c r="E68" s="81">
        <v>558.99</v>
      </c>
      <c r="F68" s="81" t="s">
        <v>25751</v>
      </c>
      <c r="G68" s="81">
        <v>548</v>
      </c>
      <c r="H68" s="81">
        <v>6</v>
      </c>
      <c r="I68" s="81">
        <v>19</v>
      </c>
      <c r="J68" s="81">
        <v>13</v>
      </c>
      <c r="K68" s="81">
        <v>8.5</v>
      </c>
      <c r="L68" s="81" t="s">
        <v>25662</v>
      </c>
      <c r="M68" s="108"/>
      <c r="N68" s="108"/>
      <c r="O68" s="108"/>
      <c r="P68" s="108"/>
      <c r="Q68" s="108"/>
      <c r="R68" s="108"/>
      <c r="S68" s="108"/>
      <c r="T68" s="108"/>
      <c r="U68" s="108"/>
      <c r="V68" s="108"/>
      <c r="W68" s="108"/>
      <c r="X68" s="108"/>
      <c r="Y68" s="108"/>
      <c r="Z68" s="108"/>
      <c r="AA68" s="108"/>
      <c r="AB68" s="108"/>
      <c r="AC68" s="108"/>
      <c r="AD68" s="108"/>
    </row>
    <row r="69" spans="1:30" x14ac:dyDescent="0.25">
      <c r="A69" s="112" t="s">
        <v>7609</v>
      </c>
      <c r="B69" s="81" t="s">
        <v>8715</v>
      </c>
      <c r="C69" s="81">
        <v>611</v>
      </c>
      <c r="D69" s="81" t="s">
        <v>8716</v>
      </c>
      <c r="E69" s="81">
        <v>708.75</v>
      </c>
      <c r="F69" s="81" t="s">
        <v>8715</v>
      </c>
      <c r="G69" s="81">
        <v>611</v>
      </c>
      <c r="H69" s="81">
        <v>9</v>
      </c>
      <c r="I69" s="81">
        <v>19</v>
      </c>
      <c r="J69" s="81">
        <v>12</v>
      </c>
      <c r="K69" s="81">
        <v>6</v>
      </c>
      <c r="L69" s="81" t="s">
        <v>25662</v>
      </c>
      <c r="M69" s="108"/>
      <c r="N69" s="108"/>
      <c r="O69" s="108"/>
      <c r="P69" s="108"/>
      <c r="Q69" s="108"/>
      <c r="R69" s="108"/>
      <c r="S69" s="108"/>
      <c r="T69" s="108"/>
      <c r="U69" s="108"/>
      <c r="V69" s="108"/>
      <c r="W69" s="108"/>
      <c r="X69" s="108"/>
      <c r="Y69" s="108"/>
      <c r="Z69" s="108"/>
      <c r="AA69" s="108"/>
      <c r="AB69" s="108"/>
      <c r="AC69" s="108"/>
      <c r="AD69" s="108"/>
    </row>
    <row r="70" spans="1:30" x14ac:dyDescent="0.25">
      <c r="A70" s="81" t="s">
        <v>7446</v>
      </c>
      <c r="B70" s="81" t="s">
        <v>8717</v>
      </c>
      <c r="C70" s="81">
        <v>781.27</v>
      </c>
      <c r="D70" s="81" t="s">
        <v>25912</v>
      </c>
      <c r="E70" s="81">
        <v>808.5</v>
      </c>
      <c r="F70" s="81" t="s">
        <v>8718</v>
      </c>
      <c r="G70" s="81">
        <v>810</v>
      </c>
      <c r="H70" s="81">
        <v>8.5</v>
      </c>
      <c r="I70" s="81">
        <v>19</v>
      </c>
      <c r="J70" s="81">
        <v>12</v>
      </c>
      <c r="K70" s="81">
        <v>5.7</v>
      </c>
      <c r="L70" s="81" t="s">
        <v>25662</v>
      </c>
      <c r="M70" s="108"/>
      <c r="N70" s="108"/>
      <c r="O70" s="108"/>
      <c r="P70" s="108"/>
      <c r="Q70" s="108"/>
      <c r="R70" s="108"/>
      <c r="S70" s="108"/>
      <c r="T70" s="108"/>
      <c r="U70" s="108"/>
      <c r="V70" s="108"/>
      <c r="W70" s="108"/>
      <c r="X70" s="108"/>
      <c r="Y70" s="108"/>
      <c r="Z70" s="108"/>
      <c r="AA70" s="108"/>
      <c r="AB70" s="108"/>
      <c r="AC70" s="108"/>
      <c r="AD70" s="108"/>
    </row>
    <row r="71" spans="1:30" x14ac:dyDescent="0.25">
      <c r="A71" s="81" t="s">
        <v>7613</v>
      </c>
      <c r="B71" s="81" t="s">
        <v>25752</v>
      </c>
      <c r="C71" s="81">
        <v>320</v>
      </c>
      <c r="D71" s="81" t="s">
        <v>8719</v>
      </c>
      <c r="E71" s="81">
        <v>357.05</v>
      </c>
      <c r="F71" s="81" t="s">
        <v>8720</v>
      </c>
      <c r="G71" s="81">
        <v>295.81</v>
      </c>
      <c r="H71" s="81">
        <v>12</v>
      </c>
      <c r="I71" s="81">
        <v>12</v>
      </c>
      <c r="J71" s="81">
        <v>7</v>
      </c>
      <c r="K71" s="81">
        <v>5.5</v>
      </c>
      <c r="L71" s="81" t="s">
        <v>25662</v>
      </c>
      <c r="M71" s="108"/>
      <c r="N71" s="108"/>
      <c r="O71" s="108"/>
      <c r="P71" s="108"/>
      <c r="Q71" s="108"/>
      <c r="R71" s="108"/>
      <c r="S71" s="108"/>
      <c r="T71" s="108"/>
      <c r="U71" s="108"/>
      <c r="V71" s="108"/>
      <c r="W71" s="108"/>
      <c r="X71" s="108"/>
      <c r="Y71" s="108"/>
      <c r="Z71" s="108"/>
      <c r="AA71" s="108"/>
      <c r="AB71" s="108"/>
      <c r="AC71" s="108"/>
      <c r="AD71" s="108"/>
    </row>
    <row r="72" spans="1:30" x14ac:dyDescent="0.25">
      <c r="A72" s="81" t="s">
        <v>7618</v>
      </c>
      <c r="B72" s="81" t="s">
        <v>8721</v>
      </c>
      <c r="C72" s="81">
        <v>509.99</v>
      </c>
      <c r="D72" s="81" t="s">
        <v>8722</v>
      </c>
      <c r="E72" s="81">
        <v>309.99</v>
      </c>
      <c r="F72" s="81" t="s">
        <v>8619</v>
      </c>
      <c r="G72" s="81" t="s">
        <v>8620</v>
      </c>
      <c r="H72" s="81">
        <v>8.07</v>
      </c>
      <c r="I72" s="81">
        <v>11.22</v>
      </c>
      <c r="J72" s="81">
        <v>9</v>
      </c>
      <c r="K72" s="81">
        <v>3.66</v>
      </c>
      <c r="L72" s="81" t="s">
        <v>25662</v>
      </c>
      <c r="M72" s="108"/>
      <c r="N72" s="108"/>
      <c r="O72" s="108"/>
      <c r="P72" s="108"/>
      <c r="Q72" s="108"/>
      <c r="R72" s="108"/>
      <c r="S72" s="108"/>
      <c r="T72" s="108"/>
      <c r="U72" s="108"/>
      <c r="V72" s="108"/>
      <c r="W72" s="108"/>
      <c r="X72" s="108"/>
      <c r="Y72" s="108"/>
      <c r="Z72" s="108"/>
      <c r="AA72" s="108"/>
      <c r="AB72" s="108"/>
      <c r="AC72" s="108"/>
      <c r="AD72" s="108"/>
    </row>
    <row r="73" spans="1:30" x14ac:dyDescent="0.25">
      <c r="A73" s="81" t="s">
        <v>7594</v>
      </c>
      <c r="B73" s="81" t="s">
        <v>8723</v>
      </c>
      <c r="C73" s="81">
        <v>256</v>
      </c>
      <c r="D73" s="81" t="s">
        <v>8619</v>
      </c>
      <c r="E73" s="81" t="s">
        <v>8620</v>
      </c>
      <c r="F73" s="81" t="s">
        <v>8619</v>
      </c>
      <c r="G73" s="81" t="s">
        <v>8620</v>
      </c>
      <c r="H73" s="81">
        <v>0.6</v>
      </c>
      <c r="I73" s="81">
        <v>8.5</v>
      </c>
      <c r="J73" s="81">
        <v>1.5</v>
      </c>
      <c r="K73" s="81">
        <v>3.5</v>
      </c>
      <c r="L73" s="81" t="s">
        <v>25662</v>
      </c>
      <c r="M73" s="108"/>
      <c r="N73" s="108"/>
      <c r="O73" s="108"/>
      <c r="P73" s="108"/>
      <c r="Q73" s="108"/>
      <c r="R73" s="108"/>
      <c r="S73" s="108"/>
      <c r="T73" s="108"/>
      <c r="U73" s="108"/>
      <c r="V73" s="108"/>
      <c r="W73" s="108"/>
      <c r="X73" s="108"/>
      <c r="Y73" s="108"/>
      <c r="Z73" s="108"/>
      <c r="AA73" s="108"/>
      <c r="AB73" s="108"/>
      <c r="AC73" s="108"/>
      <c r="AD73" s="108"/>
    </row>
    <row r="74" spans="1:30" x14ac:dyDescent="0.25">
      <c r="A74" s="81" t="s">
        <v>7597</v>
      </c>
      <c r="B74" s="81" t="s">
        <v>8724</v>
      </c>
      <c r="C74" s="81">
        <v>215</v>
      </c>
      <c r="D74" s="81" t="s">
        <v>8619</v>
      </c>
      <c r="E74" s="81" t="s">
        <v>8620</v>
      </c>
      <c r="F74" s="81" t="s">
        <v>8619</v>
      </c>
      <c r="G74" s="81" t="s">
        <v>8620</v>
      </c>
      <c r="H74" s="81">
        <v>8.5</v>
      </c>
      <c r="I74" s="81">
        <v>6</v>
      </c>
      <c r="J74" s="81">
        <v>1.4</v>
      </c>
      <c r="K74" s="81">
        <v>3</v>
      </c>
      <c r="L74" s="81" t="s">
        <v>25662</v>
      </c>
      <c r="M74" s="108"/>
      <c r="N74" s="108"/>
      <c r="O74" s="108"/>
      <c r="P74" s="108"/>
      <c r="Q74" s="108"/>
      <c r="R74" s="108"/>
      <c r="S74" s="108"/>
      <c r="T74" s="108"/>
      <c r="U74" s="108"/>
      <c r="V74" s="108"/>
      <c r="W74" s="108"/>
      <c r="X74" s="108"/>
      <c r="Y74" s="108"/>
      <c r="Z74" s="108"/>
      <c r="AA74" s="108"/>
      <c r="AB74" s="108"/>
      <c r="AC74" s="108"/>
      <c r="AD74" s="108"/>
    </row>
    <row r="75" spans="1:30" x14ac:dyDescent="0.25">
      <c r="A75" s="81" t="s">
        <v>7633</v>
      </c>
      <c r="B75" s="81" t="s">
        <v>8725</v>
      </c>
      <c r="C75" s="81">
        <v>239</v>
      </c>
      <c r="D75" s="81" t="s">
        <v>8726</v>
      </c>
      <c r="E75" s="81">
        <v>239</v>
      </c>
      <c r="F75" s="81" t="s">
        <v>8619</v>
      </c>
      <c r="G75" s="81" t="s">
        <v>8620</v>
      </c>
      <c r="H75" s="81">
        <v>5</v>
      </c>
      <c r="I75" s="81">
        <v>7</v>
      </c>
      <c r="J75" s="81">
        <v>1</v>
      </c>
      <c r="K75" s="81">
        <v>2</v>
      </c>
      <c r="L75" s="81" t="s">
        <v>25662</v>
      </c>
      <c r="M75" s="108"/>
      <c r="N75" s="108"/>
      <c r="O75" s="108"/>
      <c r="P75" s="108"/>
      <c r="Q75" s="108"/>
      <c r="R75" s="108"/>
      <c r="S75" s="108"/>
      <c r="T75" s="108"/>
      <c r="U75" s="108"/>
      <c r="V75" s="108"/>
      <c r="W75" s="108"/>
      <c r="X75" s="108"/>
      <c r="Y75" s="108"/>
      <c r="Z75" s="108"/>
      <c r="AA75" s="108"/>
      <c r="AB75" s="108"/>
      <c r="AC75" s="108"/>
      <c r="AD75" s="108"/>
    </row>
    <row r="76" spans="1:30" x14ac:dyDescent="0.25">
      <c r="A76" s="81" t="s">
        <v>7645</v>
      </c>
      <c r="B76" s="81" t="s">
        <v>8727</v>
      </c>
      <c r="C76" s="81">
        <v>525.37</v>
      </c>
      <c r="D76" s="81" t="s">
        <v>8728</v>
      </c>
      <c r="E76" s="81">
        <v>410</v>
      </c>
      <c r="F76" s="81" t="s">
        <v>8729</v>
      </c>
      <c r="G76" s="81">
        <v>398</v>
      </c>
      <c r="H76" s="81">
        <v>10</v>
      </c>
      <c r="I76" s="81">
        <v>9</v>
      </c>
      <c r="J76" s="81">
        <v>4.2</v>
      </c>
      <c r="K76" s="81">
        <v>4</v>
      </c>
      <c r="L76" s="81" t="s">
        <v>25662</v>
      </c>
      <c r="M76" s="108"/>
      <c r="N76" s="108"/>
      <c r="O76" s="108"/>
      <c r="P76" s="108"/>
      <c r="Q76" s="108"/>
      <c r="R76" s="108"/>
      <c r="S76" s="108"/>
      <c r="T76" s="108"/>
      <c r="U76" s="108"/>
      <c r="V76" s="108"/>
      <c r="W76" s="108"/>
      <c r="X76" s="108"/>
      <c r="Y76" s="108"/>
      <c r="Z76" s="108"/>
      <c r="AA76" s="108"/>
      <c r="AB76" s="108"/>
      <c r="AC76" s="108"/>
      <c r="AD76" s="108"/>
    </row>
    <row r="77" spans="1:30" x14ac:dyDescent="0.25">
      <c r="A77" s="81" t="s">
        <v>7642</v>
      </c>
      <c r="B77" s="81" t="s">
        <v>8730</v>
      </c>
      <c r="C77" s="81">
        <v>458</v>
      </c>
      <c r="D77" s="81" t="s">
        <v>8731</v>
      </c>
      <c r="E77" s="81">
        <v>685.8</v>
      </c>
      <c r="F77" s="81" t="s">
        <v>8732</v>
      </c>
      <c r="G77" s="81">
        <v>457</v>
      </c>
      <c r="H77" s="81">
        <v>8</v>
      </c>
      <c r="I77" s="81">
        <v>8</v>
      </c>
      <c r="J77" s="81">
        <v>1</v>
      </c>
      <c r="K77" s="81">
        <v>2</v>
      </c>
      <c r="L77" s="81" t="s">
        <v>25662</v>
      </c>
      <c r="M77" s="108"/>
      <c r="N77" s="108"/>
      <c r="O77" s="108"/>
      <c r="P77" s="108"/>
      <c r="Q77" s="108"/>
      <c r="R77" s="108"/>
      <c r="S77" s="108"/>
      <c r="T77" s="108"/>
      <c r="U77" s="108"/>
      <c r="V77" s="108"/>
      <c r="W77" s="108"/>
      <c r="X77" s="108"/>
      <c r="Y77" s="108"/>
      <c r="Z77" s="108"/>
      <c r="AA77" s="108"/>
      <c r="AB77" s="108"/>
      <c r="AC77" s="108"/>
      <c r="AD77" s="108"/>
    </row>
    <row r="78" spans="1:30" x14ac:dyDescent="0.25">
      <c r="A78" s="81" t="s">
        <v>7639</v>
      </c>
      <c r="B78" s="81" t="s">
        <v>8733</v>
      </c>
      <c r="C78" s="81">
        <v>567</v>
      </c>
      <c r="D78" s="81" t="s">
        <v>8619</v>
      </c>
      <c r="E78" s="81" t="s">
        <v>8620</v>
      </c>
      <c r="F78" s="81" t="s">
        <v>8619</v>
      </c>
      <c r="G78" s="81" t="s">
        <v>8620</v>
      </c>
      <c r="H78" s="81">
        <v>6.7</v>
      </c>
      <c r="I78" s="81">
        <v>7.9</v>
      </c>
      <c r="J78" s="81">
        <v>3.1</v>
      </c>
      <c r="K78" s="81">
        <v>2.8</v>
      </c>
      <c r="L78" s="81" t="s">
        <v>25662</v>
      </c>
      <c r="M78" s="108"/>
      <c r="N78" s="108"/>
      <c r="O78" s="108"/>
      <c r="P78" s="108"/>
      <c r="Q78" s="108"/>
      <c r="R78" s="108"/>
      <c r="S78" s="108"/>
      <c r="T78" s="108"/>
      <c r="U78" s="108"/>
      <c r="V78" s="108"/>
      <c r="W78" s="108"/>
      <c r="X78" s="108"/>
      <c r="Y78" s="108"/>
      <c r="Z78" s="108"/>
      <c r="AA78" s="108"/>
      <c r="AB78" s="108"/>
      <c r="AC78" s="108"/>
      <c r="AD78" s="108"/>
    </row>
    <row r="79" spans="1:30" x14ac:dyDescent="0.25">
      <c r="A79" s="81" t="s">
        <v>7624</v>
      </c>
      <c r="B79" s="81" t="s">
        <v>8734</v>
      </c>
      <c r="C79" s="81">
        <v>39</v>
      </c>
      <c r="D79" s="81" t="s">
        <v>8735</v>
      </c>
      <c r="E79" s="81">
        <v>39</v>
      </c>
      <c r="F79" s="81" t="s">
        <v>8736</v>
      </c>
      <c r="G79" s="81">
        <v>39.99</v>
      </c>
      <c r="H79" s="81">
        <v>4.5</v>
      </c>
      <c r="I79" s="81">
        <v>3.5</v>
      </c>
      <c r="J79" s="81">
        <v>0.5</v>
      </c>
      <c r="K79" s="81">
        <v>2.5</v>
      </c>
      <c r="L79" s="81" t="s">
        <v>25662</v>
      </c>
      <c r="M79" s="108"/>
      <c r="N79" s="108"/>
      <c r="O79" s="108"/>
      <c r="P79" s="108"/>
      <c r="Q79" s="108"/>
      <c r="R79" s="108"/>
      <c r="S79" s="108"/>
      <c r="T79" s="108"/>
      <c r="U79" s="108"/>
      <c r="V79" s="108"/>
      <c r="W79" s="108"/>
      <c r="X79" s="108"/>
      <c r="Y79" s="108"/>
      <c r="Z79" s="108"/>
      <c r="AA79" s="108"/>
      <c r="AB79" s="108"/>
      <c r="AC79" s="108"/>
      <c r="AD79" s="108"/>
    </row>
    <row r="80" spans="1:30" x14ac:dyDescent="0.25">
      <c r="A80" s="81" t="s">
        <v>7600</v>
      </c>
      <c r="B80" s="81" t="s">
        <v>8737</v>
      </c>
      <c r="C80" s="81">
        <v>150</v>
      </c>
      <c r="D80" s="81" t="s">
        <v>8738</v>
      </c>
      <c r="E80" s="81">
        <v>155</v>
      </c>
      <c r="F80" s="81" t="s">
        <v>8619</v>
      </c>
      <c r="G80" s="81" t="s">
        <v>8620</v>
      </c>
      <c r="H80" s="81">
        <v>7</v>
      </c>
      <c r="I80" s="81">
        <v>2</v>
      </c>
      <c r="J80" s="81">
        <v>0.9</v>
      </c>
      <c r="K80" s="81">
        <v>2</v>
      </c>
      <c r="L80" s="81" t="s">
        <v>25662</v>
      </c>
      <c r="M80" s="108"/>
      <c r="N80" s="108"/>
      <c r="O80" s="108"/>
      <c r="P80" s="108"/>
      <c r="Q80" s="108"/>
      <c r="R80" s="108"/>
      <c r="S80" s="108"/>
      <c r="T80" s="108"/>
      <c r="U80" s="108"/>
      <c r="V80" s="108"/>
      <c r="W80" s="108"/>
      <c r="X80" s="108"/>
      <c r="Y80" s="108"/>
      <c r="Z80" s="108"/>
      <c r="AA80" s="108"/>
      <c r="AB80" s="108"/>
      <c r="AC80" s="108"/>
      <c r="AD80" s="108"/>
    </row>
    <row r="81" spans="1:30" x14ac:dyDescent="0.25">
      <c r="A81" s="81" t="s">
        <v>7627</v>
      </c>
      <c r="B81" s="81" t="s">
        <v>8739</v>
      </c>
      <c r="C81" s="81">
        <v>90</v>
      </c>
      <c r="D81" s="81" t="s">
        <v>8740</v>
      </c>
      <c r="E81" s="81">
        <v>90</v>
      </c>
      <c r="F81" s="81" t="s">
        <v>8741</v>
      </c>
      <c r="G81" s="81">
        <v>84.45</v>
      </c>
      <c r="H81" s="81">
        <v>2.2999999999999998</v>
      </c>
      <c r="I81" s="81">
        <v>7.5</v>
      </c>
      <c r="J81" s="81">
        <v>1</v>
      </c>
      <c r="K81" s="81">
        <v>2.5</v>
      </c>
      <c r="L81" s="81" t="s">
        <v>25662</v>
      </c>
      <c r="M81" s="108"/>
      <c r="N81" s="108"/>
      <c r="O81" s="108"/>
      <c r="P81" s="108"/>
      <c r="Q81" s="108"/>
      <c r="R81" s="108"/>
      <c r="S81" s="108"/>
      <c r="T81" s="108"/>
      <c r="U81" s="108"/>
      <c r="V81" s="108"/>
      <c r="W81" s="108"/>
      <c r="X81" s="108"/>
      <c r="Y81" s="108"/>
      <c r="Z81" s="108"/>
      <c r="AA81" s="108"/>
      <c r="AB81" s="108"/>
      <c r="AC81" s="108"/>
      <c r="AD81" s="108"/>
    </row>
    <row r="82" spans="1:30" x14ac:dyDescent="0.25">
      <c r="A82" s="81" t="s">
        <v>7630</v>
      </c>
      <c r="B82" s="81" t="s">
        <v>8742</v>
      </c>
      <c r="C82" s="81">
        <v>115</v>
      </c>
      <c r="D82" s="81" t="s">
        <v>8743</v>
      </c>
      <c r="E82" s="81">
        <v>105</v>
      </c>
      <c r="F82" s="81" t="s">
        <v>8619</v>
      </c>
      <c r="G82" s="81" t="s">
        <v>8620</v>
      </c>
      <c r="H82" s="81">
        <v>3</v>
      </c>
      <c r="I82" s="81">
        <v>7.5</v>
      </c>
      <c r="J82" s="81">
        <v>0.5</v>
      </c>
      <c r="K82" s="81">
        <v>2.5</v>
      </c>
      <c r="L82" s="81" t="s">
        <v>25662</v>
      </c>
      <c r="M82" s="108"/>
      <c r="N82" s="108"/>
      <c r="O82" s="108"/>
      <c r="P82" s="108"/>
      <c r="Q82" s="108"/>
      <c r="R82" s="108"/>
      <c r="S82" s="108"/>
      <c r="T82" s="108"/>
      <c r="U82" s="108"/>
      <c r="V82" s="108"/>
      <c r="W82" s="108"/>
      <c r="X82" s="108"/>
      <c r="Y82" s="108"/>
      <c r="Z82" s="108"/>
      <c r="AA82" s="108"/>
      <c r="AB82" s="108"/>
      <c r="AC82" s="108"/>
      <c r="AD82" s="108"/>
    </row>
    <row r="83" spans="1:30" x14ac:dyDescent="0.25">
      <c r="A83" s="81" t="s">
        <v>7648</v>
      </c>
      <c r="B83" s="81" t="s">
        <v>8744</v>
      </c>
      <c r="C83" s="81">
        <v>398</v>
      </c>
      <c r="D83" s="81" t="s">
        <v>8730</v>
      </c>
      <c r="E83" s="81">
        <v>458</v>
      </c>
      <c r="F83" s="81" t="s">
        <v>8745</v>
      </c>
      <c r="G83" s="81">
        <v>487.18</v>
      </c>
      <c r="H83" s="81">
        <v>3</v>
      </c>
      <c r="I83" s="81">
        <v>7.5</v>
      </c>
      <c r="J83" s="81">
        <v>1</v>
      </c>
      <c r="K83" s="81">
        <v>2.5</v>
      </c>
      <c r="L83" s="81" t="s">
        <v>25662</v>
      </c>
      <c r="M83" s="108"/>
      <c r="N83" s="108"/>
      <c r="O83" s="108"/>
      <c r="P83" s="108"/>
      <c r="Q83" s="108"/>
      <c r="R83" s="108"/>
      <c r="S83" s="108"/>
      <c r="T83" s="108"/>
      <c r="U83" s="108"/>
      <c r="V83" s="108"/>
      <c r="W83" s="108"/>
      <c r="X83" s="108"/>
      <c r="Y83" s="108"/>
      <c r="Z83" s="108"/>
      <c r="AA83" s="108"/>
      <c r="AB83" s="108"/>
      <c r="AC83" s="108"/>
      <c r="AD83" s="108"/>
    </row>
    <row r="84" spans="1:30" x14ac:dyDescent="0.25">
      <c r="A84" s="81" t="s">
        <v>7654</v>
      </c>
      <c r="B84" s="81" t="s">
        <v>8746</v>
      </c>
      <c r="C84" s="81">
        <v>75</v>
      </c>
      <c r="D84" s="81" t="s">
        <v>8747</v>
      </c>
      <c r="E84" s="81">
        <v>85</v>
      </c>
      <c r="F84" s="81" t="s">
        <v>8748</v>
      </c>
      <c r="G84" s="81">
        <v>75</v>
      </c>
      <c r="H84" s="81">
        <v>3</v>
      </c>
      <c r="I84" s="81">
        <v>7.5</v>
      </c>
      <c r="J84" s="81">
        <v>0.8</v>
      </c>
      <c r="K84" s="81">
        <v>2.5</v>
      </c>
      <c r="L84" s="81" t="s">
        <v>25662</v>
      </c>
      <c r="M84" s="108"/>
      <c r="N84" s="108"/>
      <c r="O84" s="108"/>
      <c r="P84" s="108"/>
      <c r="Q84" s="108"/>
      <c r="R84" s="108"/>
      <c r="S84" s="108"/>
      <c r="T84" s="108"/>
      <c r="U84" s="108"/>
      <c r="V84" s="108"/>
      <c r="W84" s="108"/>
      <c r="X84" s="108"/>
      <c r="Y84" s="108"/>
      <c r="Z84" s="108"/>
      <c r="AA84" s="108"/>
      <c r="AB84" s="108"/>
      <c r="AC84" s="108"/>
      <c r="AD84" s="108"/>
    </row>
    <row r="85" spans="1:30" x14ac:dyDescent="0.25">
      <c r="A85" s="81" t="s">
        <v>7451</v>
      </c>
      <c r="B85" s="81" t="s">
        <v>8749</v>
      </c>
      <c r="C85" s="81">
        <v>298</v>
      </c>
      <c r="D85" s="81" t="s">
        <v>8750</v>
      </c>
      <c r="E85" s="81">
        <v>318.33</v>
      </c>
      <c r="F85" s="81" t="s">
        <v>8751</v>
      </c>
      <c r="G85" s="81">
        <v>295</v>
      </c>
      <c r="H85" s="81">
        <v>3.5</v>
      </c>
      <c r="I85" s="81">
        <v>8</v>
      </c>
      <c r="J85" s="81">
        <v>2</v>
      </c>
      <c r="K85" s="81">
        <v>4</v>
      </c>
      <c r="L85" s="81" t="s">
        <v>25662</v>
      </c>
      <c r="M85" s="108"/>
      <c r="N85" s="108"/>
      <c r="O85" s="108"/>
      <c r="P85" s="108"/>
      <c r="Q85" s="108"/>
      <c r="R85" s="108"/>
      <c r="S85" s="108"/>
      <c r="T85" s="108"/>
      <c r="U85" s="108"/>
      <c r="V85" s="108"/>
      <c r="W85" s="108"/>
      <c r="X85" s="108"/>
      <c r="Y85" s="108"/>
      <c r="Z85" s="108"/>
      <c r="AA85" s="108"/>
      <c r="AB85" s="108"/>
      <c r="AC85" s="108"/>
      <c r="AD85" s="108"/>
    </row>
    <row r="86" spans="1:30" x14ac:dyDescent="0.25">
      <c r="A86" s="81" t="s">
        <v>7487</v>
      </c>
      <c r="B86" s="81" t="s">
        <v>8752</v>
      </c>
      <c r="C86" s="81">
        <v>223</v>
      </c>
      <c r="D86" s="81" t="s">
        <v>8753</v>
      </c>
      <c r="E86" s="81">
        <v>239.5</v>
      </c>
      <c r="F86" s="81" t="s">
        <v>8754</v>
      </c>
      <c r="G86" s="81">
        <v>223</v>
      </c>
      <c r="H86" s="81">
        <v>7.5</v>
      </c>
      <c r="I86" s="81">
        <v>12.5</v>
      </c>
      <c r="J86" s="81">
        <v>4.5</v>
      </c>
      <c r="K86" s="81">
        <v>3.5</v>
      </c>
      <c r="L86" s="81" t="s">
        <v>25662</v>
      </c>
      <c r="M86" s="108"/>
      <c r="N86" s="108"/>
      <c r="O86" s="108"/>
      <c r="P86" s="108"/>
      <c r="Q86" s="108"/>
      <c r="R86" s="108"/>
      <c r="S86" s="108"/>
      <c r="T86" s="108"/>
      <c r="U86" s="108"/>
      <c r="V86" s="108"/>
      <c r="W86" s="108"/>
      <c r="X86" s="108"/>
      <c r="Y86" s="108"/>
      <c r="Z86" s="108"/>
      <c r="AA86" s="108"/>
      <c r="AB86" s="108"/>
      <c r="AC86" s="108"/>
      <c r="AD86" s="108"/>
    </row>
    <row r="87" spans="1:30" x14ac:dyDescent="0.25">
      <c r="A87" s="81" t="s">
        <v>7636</v>
      </c>
      <c r="B87" s="81" t="s">
        <v>8755</v>
      </c>
      <c r="C87" s="81">
        <v>798</v>
      </c>
      <c r="D87" s="81" t="s">
        <v>8756</v>
      </c>
      <c r="E87" s="81">
        <v>730.77</v>
      </c>
      <c r="F87" s="81" t="s">
        <v>8757</v>
      </c>
      <c r="G87" s="81">
        <v>798</v>
      </c>
      <c r="H87" s="81">
        <v>7</v>
      </c>
      <c r="I87" s="81">
        <v>14</v>
      </c>
      <c r="J87" s="81">
        <v>11</v>
      </c>
      <c r="K87" s="81">
        <v>8</v>
      </c>
      <c r="L87" s="81" t="s">
        <v>25662</v>
      </c>
      <c r="M87" s="108"/>
      <c r="N87" s="108"/>
      <c r="O87" s="108"/>
      <c r="P87" s="108"/>
      <c r="Q87" s="108"/>
      <c r="R87" s="108"/>
      <c r="S87" s="108"/>
      <c r="T87" s="108"/>
      <c r="U87" s="108"/>
      <c r="V87" s="108"/>
      <c r="W87" s="108"/>
      <c r="X87" s="108"/>
      <c r="Y87" s="108"/>
      <c r="Z87" s="108"/>
      <c r="AA87" s="108"/>
      <c r="AB87" s="108"/>
      <c r="AC87" s="108"/>
      <c r="AD87" s="108"/>
    </row>
    <row r="88" spans="1:30" x14ac:dyDescent="0.25">
      <c r="A88" s="81" t="s">
        <v>7651</v>
      </c>
      <c r="B88" s="81" t="s">
        <v>25753</v>
      </c>
      <c r="C88" s="81">
        <v>1031</v>
      </c>
      <c r="D88" s="81" t="s">
        <v>8758</v>
      </c>
      <c r="E88" s="81">
        <v>1711</v>
      </c>
      <c r="F88" s="81" t="s">
        <v>8759</v>
      </c>
      <c r="G88" s="81">
        <v>1679.99</v>
      </c>
      <c r="H88" s="81">
        <v>11</v>
      </c>
      <c r="I88" s="81">
        <v>20</v>
      </c>
      <c r="J88" s="81">
        <v>18</v>
      </c>
      <c r="K88" s="81">
        <v>8</v>
      </c>
      <c r="L88" s="81" t="s">
        <v>25662</v>
      </c>
      <c r="M88" s="108"/>
      <c r="N88" s="108"/>
      <c r="O88" s="108"/>
      <c r="P88" s="108"/>
      <c r="Q88" s="108"/>
      <c r="R88" s="108"/>
      <c r="S88" s="108"/>
      <c r="T88" s="108"/>
      <c r="U88" s="108"/>
      <c r="V88" s="108"/>
      <c r="W88" s="108"/>
      <c r="X88" s="108"/>
      <c r="Y88" s="108"/>
      <c r="Z88" s="108"/>
      <c r="AA88" s="108"/>
      <c r="AB88" s="108"/>
      <c r="AC88" s="108"/>
      <c r="AD88" s="108"/>
    </row>
    <row r="89" spans="1:30" x14ac:dyDescent="0.25">
      <c r="A89" s="81" t="s">
        <v>4550</v>
      </c>
      <c r="B89" s="81" t="s">
        <v>8760</v>
      </c>
      <c r="C89" s="81">
        <v>767.15</v>
      </c>
      <c r="D89" s="81" t="s">
        <v>8761</v>
      </c>
      <c r="E89" s="81">
        <v>742.5</v>
      </c>
      <c r="F89" s="81" t="s">
        <v>8619</v>
      </c>
      <c r="G89" s="81" t="s">
        <v>8620</v>
      </c>
      <c r="H89" s="81">
        <v>6</v>
      </c>
      <c r="I89" s="81">
        <v>19</v>
      </c>
      <c r="J89" s="81">
        <v>13</v>
      </c>
      <c r="K89" s="81">
        <v>8.5</v>
      </c>
      <c r="L89" s="81" t="s">
        <v>25662</v>
      </c>
      <c r="M89" s="108"/>
      <c r="N89" s="108"/>
      <c r="O89" s="108"/>
      <c r="P89" s="108"/>
      <c r="Q89" s="108"/>
      <c r="R89" s="108"/>
      <c r="S89" s="108"/>
      <c r="T89" s="108"/>
      <c r="U89" s="108"/>
      <c r="V89" s="108"/>
      <c r="W89" s="108"/>
      <c r="X89" s="108"/>
      <c r="Y89" s="108"/>
      <c r="Z89" s="108"/>
      <c r="AA89" s="108"/>
      <c r="AB89" s="108"/>
      <c r="AC89" s="108"/>
      <c r="AD89" s="108"/>
    </row>
    <row r="90" spans="1:30" x14ac:dyDescent="0.25">
      <c r="A90" s="81" t="s">
        <v>3902</v>
      </c>
      <c r="B90" s="81" t="s">
        <v>8762</v>
      </c>
      <c r="C90" s="81">
        <v>1820</v>
      </c>
      <c r="D90" s="81" t="s">
        <v>8763</v>
      </c>
      <c r="E90" s="81">
        <v>1819.99</v>
      </c>
      <c r="F90" s="81" t="s">
        <v>8764</v>
      </c>
      <c r="G90" s="81">
        <v>1898.03</v>
      </c>
      <c r="H90" s="81">
        <v>8.25</v>
      </c>
      <c r="I90" s="81">
        <v>13</v>
      </c>
      <c r="J90" s="81">
        <v>67</v>
      </c>
      <c r="K90" s="81">
        <v>16.25</v>
      </c>
      <c r="L90" s="81" t="s">
        <v>25662</v>
      </c>
      <c r="M90" s="108"/>
      <c r="N90" s="108"/>
      <c r="O90" s="108"/>
      <c r="P90" s="108"/>
      <c r="Q90" s="108"/>
      <c r="R90" s="108"/>
      <c r="S90" s="108"/>
      <c r="T90" s="108"/>
      <c r="U90" s="108"/>
      <c r="V90" s="108"/>
      <c r="W90" s="108"/>
      <c r="X90" s="108"/>
      <c r="Y90" s="108"/>
      <c r="Z90" s="108"/>
      <c r="AA90" s="108"/>
      <c r="AB90" s="108"/>
      <c r="AC90" s="108"/>
      <c r="AD90" s="108"/>
    </row>
    <row r="91" spans="1:30" x14ac:dyDescent="0.25">
      <c r="A91" s="81" t="s">
        <v>3899</v>
      </c>
      <c r="B91" s="81" t="s">
        <v>8765</v>
      </c>
      <c r="C91" s="81">
        <v>1980</v>
      </c>
      <c r="D91" s="81" t="s">
        <v>8766</v>
      </c>
      <c r="E91" s="81">
        <v>2059</v>
      </c>
      <c r="F91" s="81" t="s">
        <v>8767</v>
      </c>
      <c r="G91" s="81">
        <v>2019.6</v>
      </c>
      <c r="H91" s="81">
        <v>8.25</v>
      </c>
      <c r="I91" s="81">
        <v>13</v>
      </c>
      <c r="J91" s="81">
        <v>61</v>
      </c>
      <c r="K91" s="81">
        <v>16.25</v>
      </c>
      <c r="L91" s="81" t="s">
        <v>25662</v>
      </c>
      <c r="M91" s="108"/>
      <c r="N91" s="108"/>
      <c r="O91" s="108"/>
      <c r="P91" s="108"/>
      <c r="Q91" s="108"/>
      <c r="R91" s="108"/>
      <c r="S91" s="108"/>
      <c r="T91" s="108"/>
      <c r="U91" s="108"/>
      <c r="V91" s="108"/>
      <c r="W91" s="108"/>
      <c r="X91" s="108"/>
      <c r="Y91" s="108"/>
      <c r="Z91" s="108"/>
      <c r="AA91" s="108"/>
      <c r="AB91" s="108"/>
      <c r="AC91" s="108"/>
      <c r="AD91" s="108"/>
    </row>
    <row r="92" spans="1:30" x14ac:dyDescent="0.25">
      <c r="A92" s="81" t="s">
        <v>3896</v>
      </c>
      <c r="B92" s="81" t="s">
        <v>8768</v>
      </c>
      <c r="C92" s="81">
        <v>1881.95</v>
      </c>
      <c r="D92" s="81" t="s">
        <v>8769</v>
      </c>
      <c r="E92" s="81">
        <v>1944.08</v>
      </c>
      <c r="F92" s="81" t="s">
        <v>8619</v>
      </c>
      <c r="G92" s="81" t="s">
        <v>8620</v>
      </c>
      <c r="H92" s="81">
        <v>8.25</v>
      </c>
      <c r="I92" s="81">
        <v>13</v>
      </c>
      <c r="J92" s="81">
        <v>67</v>
      </c>
      <c r="K92" s="81">
        <v>16.25</v>
      </c>
      <c r="L92" s="81" t="s">
        <v>25662</v>
      </c>
      <c r="M92" s="108"/>
      <c r="N92" s="108"/>
      <c r="O92" s="108"/>
      <c r="P92" s="108"/>
      <c r="Q92" s="108"/>
      <c r="R92" s="108"/>
      <c r="S92" s="108"/>
      <c r="T92" s="108"/>
      <c r="U92" s="108"/>
      <c r="V92" s="108"/>
      <c r="W92" s="108"/>
      <c r="X92" s="108"/>
      <c r="Y92" s="108"/>
      <c r="Z92" s="108"/>
      <c r="AA92" s="108"/>
      <c r="AB92" s="108"/>
      <c r="AC92" s="108"/>
      <c r="AD92" s="108"/>
    </row>
    <row r="93" spans="1:30" x14ac:dyDescent="0.25">
      <c r="A93" s="81" t="s">
        <v>3893</v>
      </c>
      <c r="B93" s="81" t="s">
        <v>25754</v>
      </c>
      <c r="C93" s="81">
        <v>1873</v>
      </c>
      <c r="D93" s="81" t="s">
        <v>8770</v>
      </c>
      <c r="E93" s="81">
        <v>1685</v>
      </c>
      <c r="F93" s="81" t="s">
        <v>8771</v>
      </c>
      <c r="G93" s="81">
        <v>1640</v>
      </c>
      <c r="H93" s="81">
        <v>8.25</v>
      </c>
      <c r="I93" s="81">
        <v>13</v>
      </c>
      <c r="J93" s="81">
        <v>62</v>
      </c>
      <c r="K93" s="81">
        <v>16.25</v>
      </c>
      <c r="L93" s="81" t="s">
        <v>25662</v>
      </c>
      <c r="M93" s="108"/>
      <c r="N93" s="108"/>
      <c r="O93" s="108"/>
      <c r="P93" s="108"/>
      <c r="Q93" s="108"/>
      <c r="R93" s="108"/>
      <c r="S93" s="108"/>
      <c r="T93" s="108"/>
      <c r="U93" s="108"/>
      <c r="V93" s="108"/>
      <c r="W93" s="108"/>
      <c r="X93" s="108"/>
      <c r="Y93" s="108"/>
      <c r="Z93" s="108"/>
      <c r="AA93" s="108"/>
      <c r="AB93" s="108"/>
      <c r="AC93" s="108"/>
      <c r="AD93" s="108"/>
    </row>
    <row r="94" spans="1:30" x14ac:dyDescent="0.25">
      <c r="A94" s="112" t="s">
        <v>3891</v>
      </c>
      <c r="B94" s="81" t="s">
        <v>8772</v>
      </c>
      <c r="C94" s="81">
        <v>2074.67</v>
      </c>
      <c r="D94" s="81" t="s">
        <v>8773</v>
      </c>
      <c r="E94" s="81">
        <v>1969</v>
      </c>
      <c r="F94" s="81" t="s">
        <v>8774</v>
      </c>
      <c r="G94" s="81">
        <v>2221.9699999999998</v>
      </c>
      <c r="H94" s="81">
        <v>13</v>
      </c>
      <c r="I94" s="81">
        <v>22</v>
      </c>
      <c r="J94" s="81">
        <v>68</v>
      </c>
      <c r="K94" s="81">
        <v>23</v>
      </c>
      <c r="L94" s="81" t="s">
        <v>25662</v>
      </c>
      <c r="M94" s="108"/>
      <c r="N94" s="108"/>
      <c r="O94" s="108"/>
      <c r="P94" s="108"/>
      <c r="Q94" s="108"/>
      <c r="R94" s="108"/>
      <c r="S94" s="108"/>
      <c r="T94" s="108"/>
      <c r="U94" s="108"/>
      <c r="V94" s="108"/>
      <c r="W94" s="108"/>
      <c r="X94" s="108"/>
      <c r="Y94" s="108"/>
      <c r="Z94" s="108"/>
      <c r="AA94" s="108"/>
      <c r="AB94" s="108"/>
      <c r="AC94" s="108"/>
      <c r="AD94" s="108"/>
    </row>
    <row r="95" spans="1:30" x14ac:dyDescent="0.25">
      <c r="A95" s="81" t="s">
        <v>3888</v>
      </c>
      <c r="B95" s="81" t="s">
        <v>8775</v>
      </c>
      <c r="C95" s="81">
        <v>1898</v>
      </c>
      <c r="D95" s="81" t="s">
        <v>8776</v>
      </c>
      <c r="E95" s="81">
        <v>1898.12</v>
      </c>
      <c r="F95" s="81" t="s">
        <v>8619</v>
      </c>
      <c r="G95" s="81" t="s">
        <v>8620</v>
      </c>
      <c r="H95" s="81">
        <v>8.25</v>
      </c>
      <c r="I95" s="81">
        <v>13</v>
      </c>
      <c r="J95" s="81">
        <v>62.2</v>
      </c>
      <c r="K95" s="81">
        <v>16.25</v>
      </c>
      <c r="L95" s="81" t="s">
        <v>25662</v>
      </c>
      <c r="M95" s="108"/>
      <c r="N95" s="108"/>
      <c r="O95" s="108"/>
      <c r="P95" s="108"/>
      <c r="Q95" s="108"/>
      <c r="R95" s="108"/>
      <c r="S95" s="108"/>
      <c r="T95" s="108"/>
      <c r="U95" s="108"/>
      <c r="V95" s="108"/>
      <c r="W95" s="108"/>
      <c r="X95" s="108"/>
      <c r="Y95" s="108"/>
      <c r="Z95" s="108"/>
      <c r="AA95" s="108"/>
      <c r="AB95" s="108"/>
      <c r="AC95" s="108"/>
      <c r="AD95" s="108"/>
    </row>
    <row r="96" spans="1:30" x14ac:dyDescent="0.25">
      <c r="A96" s="81" t="s">
        <v>3885</v>
      </c>
      <c r="B96" s="81" t="s">
        <v>25755</v>
      </c>
      <c r="C96" s="81">
        <v>2028</v>
      </c>
      <c r="D96" s="81" t="s">
        <v>8777</v>
      </c>
      <c r="E96" s="81">
        <v>2385</v>
      </c>
      <c r="F96" s="81" t="s">
        <v>8778</v>
      </c>
      <c r="G96" s="81">
        <v>2087.14</v>
      </c>
      <c r="H96" s="81">
        <v>8.25</v>
      </c>
      <c r="I96" s="81">
        <v>12</v>
      </c>
      <c r="J96" s="81">
        <v>61</v>
      </c>
      <c r="K96" s="81">
        <v>16.25</v>
      </c>
      <c r="L96" s="81" t="s">
        <v>25662</v>
      </c>
      <c r="M96" s="108"/>
      <c r="N96" s="108"/>
      <c r="O96" s="108"/>
      <c r="P96" s="108"/>
      <c r="Q96" s="108"/>
      <c r="R96" s="108"/>
      <c r="S96" s="108"/>
      <c r="T96" s="108"/>
      <c r="U96" s="108"/>
      <c r="V96" s="108"/>
      <c r="W96" s="108"/>
      <c r="X96" s="108"/>
      <c r="Y96" s="108"/>
      <c r="Z96" s="108"/>
      <c r="AA96" s="108"/>
      <c r="AB96" s="108"/>
      <c r="AC96" s="108"/>
      <c r="AD96" s="108"/>
    </row>
    <row r="97" spans="1:30" x14ac:dyDescent="0.25">
      <c r="A97" s="81" t="s">
        <v>3882</v>
      </c>
      <c r="B97" s="81" t="s">
        <v>8779</v>
      </c>
      <c r="C97" s="81">
        <v>1814.59</v>
      </c>
      <c r="D97" s="81" t="s">
        <v>8780</v>
      </c>
      <c r="E97" s="81">
        <v>1875.12</v>
      </c>
      <c r="F97" s="81" t="s">
        <v>8619</v>
      </c>
      <c r="G97" s="81" t="s">
        <v>8620</v>
      </c>
      <c r="H97" s="81">
        <v>8.25</v>
      </c>
      <c r="I97" s="81">
        <v>13</v>
      </c>
      <c r="J97" s="81">
        <v>62.2</v>
      </c>
      <c r="K97" s="81">
        <v>16.25</v>
      </c>
      <c r="L97" s="81" t="s">
        <v>25662</v>
      </c>
      <c r="M97" s="108"/>
      <c r="N97" s="108"/>
      <c r="O97" s="108"/>
      <c r="P97" s="108"/>
      <c r="Q97" s="108"/>
      <c r="R97" s="108"/>
      <c r="S97" s="108"/>
      <c r="T97" s="108"/>
      <c r="U97" s="108"/>
      <c r="V97" s="108"/>
      <c r="W97" s="108"/>
      <c r="X97" s="108"/>
      <c r="Y97" s="108"/>
      <c r="Z97" s="108"/>
      <c r="AA97" s="108"/>
      <c r="AB97" s="108"/>
      <c r="AC97" s="108"/>
      <c r="AD97" s="108"/>
    </row>
    <row r="98" spans="1:30" x14ac:dyDescent="0.25">
      <c r="A98" s="81" t="s">
        <v>3879</v>
      </c>
      <c r="B98" s="81" t="s">
        <v>8781</v>
      </c>
      <c r="C98" s="81">
        <v>1841.33</v>
      </c>
      <c r="D98" s="81" t="s">
        <v>8782</v>
      </c>
      <c r="E98" s="81">
        <v>1878.16</v>
      </c>
      <c r="F98" s="81" t="s">
        <v>8783</v>
      </c>
      <c r="G98" s="81">
        <v>1840.99</v>
      </c>
      <c r="H98" s="81">
        <v>8.25</v>
      </c>
      <c r="I98" s="81">
        <v>13</v>
      </c>
      <c r="J98" s="81">
        <v>62</v>
      </c>
      <c r="K98" s="81">
        <v>16.25</v>
      </c>
      <c r="L98" s="81" t="s">
        <v>25662</v>
      </c>
      <c r="M98" s="108"/>
      <c r="N98" s="108"/>
      <c r="O98" s="108"/>
      <c r="P98" s="108"/>
      <c r="Q98" s="108"/>
      <c r="R98" s="108"/>
      <c r="S98" s="108"/>
      <c r="T98" s="108"/>
      <c r="U98" s="108"/>
      <c r="V98" s="108"/>
      <c r="W98" s="108"/>
      <c r="X98" s="108"/>
      <c r="Y98" s="108"/>
      <c r="Z98" s="108"/>
      <c r="AA98" s="108"/>
      <c r="AB98" s="108"/>
      <c r="AC98" s="108"/>
      <c r="AD98" s="108"/>
    </row>
    <row r="99" spans="1:30" x14ac:dyDescent="0.25">
      <c r="A99" s="81" t="s">
        <v>3876</v>
      </c>
      <c r="B99" s="81" t="s">
        <v>8784</v>
      </c>
      <c r="C99" s="81">
        <v>1926.3</v>
      </c>
      <c r="D99" s="81" t="s">
        <v>8785</v>
      </c>
      <c r="E99" s="81">
        <v>2004.57</v>
      </c>
      <c r="F99" s="81" t="s">
        <v>8619</v>
      </c>
      <c r="G99" s="81" t="s">
        <v>8620</v>
      </c>
      <c r="H99" s="81">
        <v>8.25</v>
      </c>
      <c r="I99" s="81">
        <v>12</v>
      </c>
      <c r="J99" s="81">
        <v>61</v>
      </c>
      <c r="K99" s="81">
        <v>16.25</v>
      </c>
      <c r="L99" s="81" t="s">
        <v>25662</v>
      </c>
      <c r="M99" s="108"/>
      <c r="N99" s="108"/>
      <c r="O99" s="108"/>
      <c r="P99" s="108"/>
      <c r="Q99" s="108"/>
      <c r="R99" s="108"/>
      <c r="S99" s="108"/>
      <c r="T99" s="108"/>
      <c r="U99" s="108"/>
      <c r="V99" s="108"/>
      <c r="W99" s="108"/>
      <c r="X99" s="108"/>
      <c r="Y99" s="108"/>
      <c r="Z99" s="108"/>
      <c r="AA99" s="108"/>
      <c r="AB99" s="108"/>
      <c r="AC99" s="108"/>
      <c r="AD99" s="108"/>
    </row>
    <row r="100" spans="1:30" x14ac:dyDescent="0.25">
      <c r="A100" s="81" t="s">
        <v>3873</v>
      </c>
      <c r="B100" s="81" t="s">
        <v>8786</v>
      </c>
      <c r="C100" s="81">
        <v>1894.03</v>
      </c>
      <c r="D100" s="81" t="s">
        <v>8787</v>
      </c>
      <c r="E100" s="81">
        <v>1906.72</v>
      </c>
      <c r="F100" s="81" t="s">
        <v>8619</v>
      </c>
      <c r="G100" s="81" t="s">
        <v>8620</v>
      </c>
      <c r="H100" s="81">
        <v>8.25</v>
      </c>
      <c r="I100" s="81">
        <v>12</v>
      </c>
      <c r="J100" s="81">
        <v>61</v>
      </c>
      <c r="K100" s="81">
        <v>16.25</v>
      </c>
      <c r="L100" s="81" t="s">
        <v>25662</v>
      </c>
      <c r="M100" s="108"/>
      <c r="N100" s="108"/>
      <c r="O100" s="108"/>
      <c r="P100" s="108"/>
      <c r="Q100" s="108"/>
      <c r="R100" s="108"/>
      <c r="S100" s="108"/>
      <c r="T100" s="108"/>
      <c r="U100" s="108"/>
      <c r="V100" s="108"/>
      <c r="W100" s="108"/>
      <c r="X100" s="108"/>
      <c r="Y100" s="108"/>
      <c r="Z100" s="108"/>
      <c r="AA100" s="108"/>
      <c r="AB100" s="108"/>
      <c r="AC100" s="108"/>
      <c r="AD100" s="108"/>
    </row>
    <row r="101" spans="1:30" x14ac:dyDescent="0.25">
      <c r="A101" s="81" t="s">
        <v>3870</v>
      </c>
      <c r="B101" s="81" t="s">
        <v>8788</v>
      </c>
      <c r="C101" s="81">
        <v>1842.42</v>
      </c>
      <c r="D101" s="81" t="s">
        <v>8789</v>
      </c>
      <c r="E101" s="81">
        <v>1879.45</v>
      </c>
      <c r="F101" s="81" t="s">
        <v>8619</v>
      </c>
      <c r="G101" s="81" t="s">
        <v>8620</v>
      </c>
      <c r="H101" s="81">
        <v>8.25</v>
      </c>
      <c r="I101" s="81">
        <v>12</v>
      </c>
      <c r="J101" s="81">
        <v>61</v>
      </c>
      <c r="K101" s="81">
        <v>16.25</v>
      </c>
      <c r="L101" s="81" t="s">
        <v>25662</v>
      </c>
      <c r="M101" s="108"/>
      <c r="N101" s="108"/>
      <c r="O101" s="108"/>
      <c r="P101" s="108"/>
      <c r="Q101" s="108"/>
      <c r="R101" s="108"/>
      <c r="S101" s="108"/>
      <c r="T101" s="108"/>
      <c r="U101" s="108"/>
      <c r="V101" s="108"/>
      <c r="W101" s="108"/>
      <c r="X101" s="108"/>
      <c r="Y101" s="108"/>
      <c r="Z101" s="108"/>
      <c r="AA101" s="108"/>
      <c r="AB101" s="108"/>
      <c r="AC101" s="108"/>
      <c r="AD101" s="108"/>
    </row>
    <row r="102" spans="1:30" x14ac:dyDescent="0.25">
      <c r="A102" s="81" t="s">
        <v>3867</v>
      </c>
      <c r="B102" s="81" t="s">
        <v>8790</v>
      </c>
      <c r="C102" s="81">
        <v>1462.67</v>
      </c>
      <c r="D102" s="81" t="s">
        <v>8791</v>
      </c>
      <c r="E102" s="81">
        <v>1587.48</v>
      </c>
      <c r="F102" s="81" t="s">
        <v>8619</v>
      </c>
      <c r="G102" s="81" t="s">
        <v>8620</v>
      </c>
      <c r="H102" s="81">
        <v>7.3</v>
      </c>
      <c r="I102" s="81">
        <v>14.1</v>
      </c>
      <c r="J102" s="81">
        <v>4</v>
      </c>
      <c r="K102" s="81">
        <v>3.75</v>
      </c>
      <c r="L102" s="81" t="s">
        <v>25662</v>
      </c>
      <c r="M102" s="108"/>
      <c r="N102" s="108"/>
      <c r="O102" s="108"/>
      <c r="P102" s="108"/>
      <c r="Q102" s="108"/>
      <c r="R102" s="108"/>
      <c r="S102" s="108"/>
      <c r="T102" s="108"/>
      <c r="U102" s="108"/>
      <c r="V102" s="108"/>
      <c r="W102" s="108"/>
      <c r="X102" s="108"/>
      <c r="Y102" s="108"/>
      <c r="Z102" s="108"/>
      <c r="AA102" s="108"/>
      <c r="AB102" s="108"/>
      <c r="AC102" s="108"/>
      <c r="AD102" s="108"/>
    </row>
    <row r="103" spans="1:30" x14ac:dyDescent="0.25">
      <c r="A103" s="81" t="s">
        <v>3861</v>
      </c>
      <c r="B103" s="81" t="s">
        <v>8792</v>
      </c>
      <c r="C103" s="81">
        <v>381.58</v>
      </c>
      <c r="D103" s="81" t="s">
        <v>8793</v>
      </c>
      <c r="E103" s="81">
        <v>845</v>
      </c>
      <c r="F103" s="81" t="s">
        <v>8794</v>
      </c>
      <c r="G103" s="81">
        <v>799.95</v>
      </c>
      <c r="H103" s="81">
        <v>6</v>
      </c>
      <c r="I103" s="81">
        <v>6</v>
      </c>
      <c r="J103" s="81">
        <v>2</v>
      </c>
      <c r="K103" s="81">
        <v>2</v>
      </c>
      <c r="L103" s="81" t="s">
        <v>25662</v>
      </c>
      <c r="M103" s="108"/>
      <c r="N103" s="108"/>
      <c r="O103" s="108"/>
      <c r="P103" s="108"/>
      <c r="Q103" s="108"/>
      <c r="R103" s="108"/>
      <c r="S103" s="108"/>
      <c r="T103" s="108"/>
      <c r="U103" s="108"/>
      <c r="V103" s="108"/>
      <c r="W103" s="108"/>
      <c r="X103" s="108"/>
      <c r="Y103" s="108"/>
      <c r="Z103" s="108"/>
      <c r="AA103" s="108"/>
      <c r="AB103" s="108"/>
      <c r="AC103" s="108"/>
      <c r="AD103" s="108"/>
    </row>
    <row r="104" spans="1:30" x14ac:dyDescent="0.25">
      <c r="A104" s="81" t="s">
        <v>3798</v>
      </c>
      <c r="B104" s="81" t="s">
        <v>8795</v>
      </c>
      <c r="C104" s="81">
        <v>169.33</v>
      </c>
      <c r="D104" s="81" t="s">
        <v>8796</v>
      </c>
      <c r="E104" s="81">
        <v>180.38</v>
      </c>
      <c r="F104" s="81" t="s">
        <v>8797</v>
      </c>
      <c r="G104" s="81">
        <v>137.5</v>
      </c>
      <c r="H104" s="81">
        <v>9.5</v>
      </c>
      <c r="I104" s="81">
        <v>19</v>
      </c>
      <c r="J104" s="81">
        <v>15.5</v>
      </c>
      <c r="K104" s="81">
        <v>8.5</v>
      </c>
      <c r="L104" s="81" t="s">
        <v>25662</v>
      </c>
      <c r="M104" s="108"/>
      <c r="N104" s="108"/>
      <c r="O104" s="108"/>
      <c r="P104" s="108"/>
      <c r="Q104" s="108"/>
      <c r="R104" s="108"/>
      <c r="S104" s="108"/>
      <c r="T104" s="108"/>
      <c r="U104" s="108"/>
      <c r="V104" s="108"/>
      <c r="W104" s="108"/>
      <c r="X104" s="108"/>
      <c r="Y104" s="108"/>
      <c r="Z104" s="108"/>
      <c r="AA104" s="108"/>
      <c r="AB104" s="108"/>
      <c r="AC104" s="108"/>
      <c r="AD104" s="108"/>
    </row>
    <row r="105" spans="1:30" x14ac:dyDescent="0.25">
      <c r="A105" s="81" t="s">
        <v>3795</v>
      </c>
      <c r="B105" s="81" t="s">
        <v>8798</v>
      </c>
      <c r="C105" s="81">
        <v>442.67</v>
      </c>
      <c r="D105" s="81" t="s">
        <v>8799</v>
      </c>
      <c r="E105" s="81">
        <v>468.98</v>
      </c>
      <c r="F105" s="81" t="s">
        <v>8619</v>
      </c>
      <c r="G105" s="81" t="s">
        <v>8620</v>
      </c>
      <c r="H105" s="81">
        <v>3.2</v>
      </c>
      <c r="I105" s="81">
        <v>6</v>
      </c>
      <c r="J105" s="81">
        <v>0.2</v>
      </c>
      <c r="K105" s="81">
        <v>1</v>
      </c>
      <c r="L105" s="81" t="s">
        <v>25662</v>
      </c>
      <c r="M105" s="108"/>
      <c r="N105" s="108"/>
      <c r="O105" s="108"/>
      <c r="P105" s="108"/>
      <c r="Q105" s="108"/>
      <c r="R105" s="108"/>
      <c r="S105" s="108"/>
      <c r="T105" s="108"/>
      <c r="U105" s="108"/>
      <c r="V105" s="108"/>
      <c r="W105" s="108"/>
      <c r="X105" s="108"/>
      <c r="Y105" s="108"/>
      <c r="Z105" s="108"/>
      <c r="AA105" s="108"/>
      <c r="AB105" s="108"/>
      <c r="AC105" s="108"/>
      <c r="AD105" s="108"/>
    </row>
    <row r="106" spans="1:30" x14ac:dyDescent="0.25">
      <c r="A106" s="81" t="s">
        <v>3792</v>
      </c>
      <c r="B106" s="81" t="s">
        <v>8800</v>
      </c>
      <c r="C106" s="81">
        <v>155.4</v>
      </c>
      <c r="D106" s="81" t="s">
        <v>8801</v>
      </c>
      <c r="E106" s="81">
        <v>174.44</v>
      </c>
      <c r="F106" s="81" t="s">
        <v>8619</v>
      </c>
      <c r="G106" s="81" t="s">
        <v>8620</v>
      </c>
      <c r="H106" s="81">
        <v>3.5</v>
      </c>
      <c r="I106" s="81">
        <v>6.5</v>
      </c>
      <c r="J106" s="81">
        <v>0.43</v>
      </c>
      <c r="K106" s="81">
        <v>1.2</v>
      </c>
      <c r="L106" s="81" t="s">
        <v>25662</v>
      </c>
      <c r="M106" s="108"/>
      <c r="N106" s="108"/>
      <c r="O106" s="108"/>
      <c r="P106" s="108"/>
      <c r="Q106" s="108"/>
      <c r="R106" s="108"/>
      <c r="S106" s="108"/>
      <c r="T106" s="108"/>
      <c r="U106" s="108"/>
      <c r="V106" s="108"/>
      <c r="W106" s="108"/>
      <c r="X106" s="108"/>
      <c r="Y106" s="108"/>
      <c r="Z106" s="108"/>
      <c r="AA106" s="108"/>
      <c r="AB106" s="108"/>
      <c r="AC106" s="108"/>
      <c r="AD106" s="108"/>
    </row>
    <row r="107" spans="1:30" x14ac:dyDescent="0.25">
      <c r="A107" s="81" t="s">
        <v>3789</v>
      </c>
      <c r="B107" s="81" t="s">
        <v>8802</v>
      </c>
      <c r="C107" s="81">
        <v>146.66999999999999</v>
      </c>
      <c r="D107" s="81" t="s">
        <v>8803</v>
      </c>
      <c r="E107" s="81">
        <v>155.4</v>
      </c>
      <c r="F107" s="81" t="s">
        <v>8804</v>
      </c>
      <c r="G107" s="81">
        <v>170.28</v>
      </c>
      <c r="H107" s="81">
        <v>3.5</v>
      </c>
      <c r="I107" s="81">
        <v>6.8</v>
      </c>
      <c r="J107" s="81">
        <v>1</v>
      </c>
      <c r="K107" s="81">
        <v>1.6</v>
      </c>
      <c r="L107" s="81" t="s">
        <v>25662</v>
      </c>
      <c r="M107" s="108"/>
      <c r="N107" s="108"/>
      <c r="O107" s="108"/>
      <c r="P107" s="108"/>
      <c r="Q107" s="108"/>
      <c r="R107" s="108"/>
      <c r="S107" s="108"/>
      <c r="T107" s="108"/>
      <c r="U107" s="108"/>
      <c r="V107" s="108"/>
      <c r="W107" s="108"/>
      <c r="X107" s="108"/>
      <c r="Y107" s="108"/>
      <c r="Z107" s="108"/>
      <c r="AA107" s="108"/>
      <c r="AB107" s="108"/>
      <c r="AC107" s="108"/>
      <c r="AD107" s="108"/>
    </row>
    <row r="108" spans="1:30" x14ac:dyDescent="0.25">
      <c r="A108" s="81" t="s">
        <v>3780</v>
      </c>
      <c r="B108" s="81" t="s">
        <v>8805</v>
      </c>
      <c r="C108" s="81">
        <v>277.13</v>
      </c>
      <c r="D108" s="81" t="s">
        <v>8806</v>
      </c>
      <c r="E108" s="81">
        <v>325.37</v>
      </c>
      <c r="F108" s="81" t="s">
        <v>8619</v>
      </c>
      <c r="G108" s="81" t="s">
        <v>8620</v>
      </c>
      <c r="H108" s="81">
        <v>1.1000000000000001</v>
      </c>
      <c r="I108" s="81">
        <v>2.8</v>
      </c>
      <c r="J108" s="81">
        <v>0.1</v>
      </c>
      <c r="K108" s="81">
        <v>0.4</v>
      </c>
      <c r="L108" s="81" t="s">
        <v>25662</v>
      </c>
      <c r="M108" s="108"/>
      <c r="N108" s="108"/>
      <c r="O108" s="108"/>
      <c r="P108" s="108"/>
      <c r="Q108" s="108"/>
      <c r="R108" s="108"/>
      <c r="S108" s="108"/>
      <c r="T108" s="108"/>
      <c r="U108" s="108"/>
      <c r="V108" s="108"/>
      <c r="W108" s="108"/>
      <c r="X108" s="108"/>
      <c r="Y108" s="108"/>
      <c r="Z108" s="108"/>
      <c r="AA108" s="108"/>
      <c r="AB108" s="108"/>
      <c r="AC108" s="108"/>
      <c r="AD108" s="108"/>
    </row>
    <row r="109" spans="1:30" x14ac:dyDescent="0.25">
      <c r="A109" s="81" t="s">
        <v>3777</v>
      </c>
      <c r="B109" s="81" t="s">
        <v>8807</v>
      </c>
      <c r="C109" s="81">
        <v>325.37</v>
      </c>
      <c r="D109" s="81" t="s">
        <v>8808</v>
      </c>
      <c r="E109" s="81">
        <v>342.4</v>
      </c>
      <c r="F109" s="81" t="s">
        <v>8619</v>
      </c>
      <c r="G109" s="81" t="s">
        <v>8620</v>
      </c>
      <c r="H109" s="81">
        <v>4</v>
      </c>
      <c r="I109" s="81">
        <v>9</v>
      </c>
      <c r="J109" s="81">
        <v>1</v>
      </c>
      <c r="K109" s="81">
        <v>7</v>
      </c>
      <c r="L109" s="81" t="s">
        <v>25662</v>
      </c>
      <c r="M109" s="108"/>
      <c r="N109" s="108"/>
      <c r="O109" s="108"/>
      <c r="P109" s="108"/>
      <c r="Q109" s="108"/>
      <c r="R109" s="108"/>
      <c r="S109" s="108"/>
      <c r="T109" s="108"/>
      <c r="U109" s="108"/>
      <c r="V109" s="108"/>
      <c r="W109" s="108"/>
      <c r="X109" s="108"/>
      <c r="Y109" s="108"/>
      <c r="Z109" s="108"/>
      <c r="AA109" s="108"/>
      <c r="AB109" s="108"/>
      <c r="AC109" s="108"/>
      <c r="AD109" s="108"/>
    </row>
    <row r="110" spans="1:30" x14ac:dyDescent="0.25">
      <c r="A110" s="81" t="s">
        <v>3774</v>
      </c>
      <c r="B110" s="81" t="s">
        <v>8809</v>
      </c>
      <c r="C110" s="81">
        <v>277.13</v>
      </c>
      <c r="D110" s="81" t="s">
        <v>8810</v>
      </c>
      <c r="E110" s="81">
        <v>325.37</v>
      </c>
      <c r="F110" s="81" t="s">
        <v>8619</v>
      </c>
      <c r="G110" s="81" t="s">
        <v>8620</v>
      </c>
      <c r="H110" s="81">
        <v>1.1000000000000001</v>
      </c>
      <c r="I110" s="81">
        <v>2.9</v>
      </c>
      <c r="J110" s="81">
        <v>0.1</v>
      </c>
      <c r="K110" s="81">
        <v>0.4</v>
      </c>
      <c r="L110" s="81" t="s">
        <v>25662</v>
      </c>
      <c r="M110" s="108"/>
      <c r="N110" s="108"/>
      <c r="O110" s="108"/>
      <c r="P110" s="108"/>
      <c r="Q110" s="108"/>
      <c r="R110" s="108"/>
      <c r="S110" s="108"/>
      <c r="T110" s="108"/>
      <c r="U110" s="108"/>
      <c r="V110" s="108"/>
      <c r="W110" s="108"/>
      <c r="X110" s="108"/>
      <c r="Y110" s="108"/>
      <c r="Z110" s="108"/>
      <c r="AA110" s="108"/>
      <c r="AB110" s="108"/>
      <c r="AC110" s="108"/>
      <c r="AD110" s="108"/>
    </row>
    <row r="111" spans="1:30" x14ac:dyDescent="0.25">
      <c r="A111" s="81" t="s">
        <v>3771</v>
      </c>
      <c r="B111" s="81" t="s">
        <v>8811</v>
      </c>
      <c r="C111" s="81">
        <v>325.37</v>
      </c>
      <c r="D111" s="81" t="s">
        <v>8619</v>
      </c>
      <c r="E111" s="81" t="s">
        <v>8620</v>
      </c>
      <c r="F111" s="81" t="s">
        <v>8619</v>
      </c>
      <c r="G111" s="81" t="s">
        <v>8620</v>
      </c>
      <c r="H111" s="81">
        <v>1.1000000000000001</v>
      </c>
      <c r="I111" s="81">
        <v>3</v>
      </c>
      <c r="J111" s="81">
        <v>0.1</v>
      </c>
      <c r="K111" s="81">
        <v>0.5</v>
      </c>
      <c r="L111" s="81" t="s">
        <v>25662</v>
      </c>
      <c r="M111" s="108"/>
      <c r="N111" s="108"/>
      <c r="O111" s="108"/>
      <c r="P111" s="108"/>
      <c r="Q111" s="108"/>
      <c r="R111" s="108"/>
      <c r="S111" s="108"/>
      <c r="T111" s="108"/>
      <c r="U111" s="108"/>
      <c r="V111" s="108"/>
      <c r="W111" s="108"/>
      <c r="X111" s="108"/>
      <c r="Y111" s="108"/>
      <c r="Z111" s="108"/>
      <c r="AA111" s="108"/>
      <c r="AB111" s="108"/>
      <c r="AC111" s="108"/>
      <c r="AD111" s="108"/>
    </row>
    <row r="112" spans="1:30" x14ac:dyDescent="0.25">
      <c r="A112" s="81" t="s">
        <v>4450</v>
      </c>
      <c r="B112" s="81" t="s">
        <v>25913</v>
      </c>
      <c r="C112" s="81">
        <v>278.58999999999997</v>
      </c>
      <c r="D112" s="81" t="s">
        <v>8812</v>
      </c>
      <c r="E112" s="81">
        <v>324</v>
      </c>
      <c r="F112" s="81" t="s">
        <v>25756</v>
      </c>
      <c r="G112" s="81">
        <v>220</v>
      </c>
      <c r="H112" s="81">
        <v>4.25</v>
      </c>
      <c r="I112" s="81">
        <v>5.75</v>
      </c>
      <c r="J112" s="81">
        <v>1</v>
      </c>
      <c r="K112" s="81">
        <v>2</v>
      </c>
      <c r="L112" s="81" t="s">
        <v>25662</v>
      </c>
      <c r="M112" s="108"/>
      <c r="N112" s="108"/>
      <c r="O112" s="108"/>
      <c r="P112" s="108"/>
      <c r="Q112" s="108"/>
      <c r="R112" s="108"/>
      <c r="S112" s="108"/>
      <c r="T112" s="108"/>
      <c r="U112" s="108"/>
      <c r="V112" s="108"/>
      <c r="W112" s="108"/>
      <c r="X112" s="108"/>
      <c r="Y112" s="108"/>
      <c r="Z112" s="108"/>
      <c r="AA112" s="108"/>
      <c r="AB112" s="108"/>
      <c r="AC112" s="108"/>
      <c r="AD112" s="108"/>
    </row>
    <row r="113" spans="1:30" x14ac:dyDescent="0.25">
      <c r="A113" s="81" t="s">
        <v>4447</v>
      </c>
      <c r="B113" s="81" t="s">
        <v>25757</v>
      </c>
      <c r="C113" s="81">
        <v>256</v>
      </c>
      <c r="D113" s="81" t="s">
        <v>8813</v>
      </c>
      <c r="E113" s="81">
        <v>299.05</v>
      </c>
      <c r="F113" s="81" t="s">
        <v>8814</v>
      </c>
      <c r="G113" s="81">
        <v>283.49</v>
      </c>
      <c r="H113" s="81">
        <v>4.25</v>
      </c>
      <c r="I113" s="81">
        <v>5.75</v>
      </c>
      <c r="J113" s="81">
        <v>1</v>
      </c>
      <c r="K113" s="81">
        <v>2</v>
      </c>
      <c r="L113" s="81" t="s">
        <v>25662</v>
      </c>
      <c r="M113" s="108"/>
      <c r="N113" s="108"/>
      <c r="O113" s="108"/>
      <c r="P113" s="108"/>
      <c r="Q113" s="108"/>
      <c r="R113" s="108"/>
      <c r="S113" s="108"/>
      <c r="T113" s="108"/>
      <c r="U113" s="108"/>
      <c r="V113" s="108"/>
      <c r="W113" s="108"/>
      <c r="X113" s="108"/>
      <c r="Y113" s="108"/>
      <c r="Z113" s="108"/>
      <c r="AA113" s="108"/>
      <c r="AB113" s="108"/>
      <c r="AC113" s="108"/>
      <c r="AD113" s="108"/>
    </row>
    <row r="114" spans="1:30" x14ac:dyDescent="0.25">
      <c r="A114" s="81" t="s">
        <v>4444</v>
      </c>
      <c r="B114" s="81" t="s">
        <v>8815</v>
      </c>
      <c r="C114" s="81">
        <v>490.67</v>
      </c>
      <c r="D114" s="81" t="s">
        <v>8816</v>
      </c>
      <c r="E114" s="81">
        <v>499.81</v>
      </c>
      <c r="F114" s="81" t="s">
        <v>25758</v>
      </c>
      <c r="G114" s="81">
        <v>483</v>
      </c>
      <c r="H114" s="81">
        <v>7.5</v>
      </c>
      <c r="I114" s="81">
        <v>7.1</v>
      </c>
      <c r="J114" s="81">
        <v>1.4</v>
      </c>
      <c r="K114" s="81">
        <v>1.6</v>
      </c>
      <c r="L114" s="81" t="s">
        <v>25662</v>
      </c>
      <c r="M114" s="108"/>
      <c r="N114" s="108"/>
      <c r="O114" s="108"/>
      <c r="P114" s="108"/>
      <c r="Q114" s="108"/>
      <c r="R114" s="108"/>
      <c r="S114" s="108"/>
      <c r="T114" s="108"/>
      <c r="U114" s="108"/>
      <c r="V114" s="108"/>
      <c r="W114" s="108"/>
      <c r="X114" s="108"/>
      <c r="Y114" s="108"/>
      <c r="Z114" s="108"/>
      <c r="AA114" s="108"/>
      <c r="AB114" s="108"/>
      <c r="AC114" s="108"/>
      <c r="AD114" s="108"/>
    </row>
    <row r="115" spans="1:30" x14ac:dyDescent="0.25">
      <c r="A115" s="112" t="s">
        <v>4435</v>
      </c>
      <c r="B115" s="81" t="s">
        <v>25687</v>
      </c>
      <c r="C115" s="81">
        <v>213</v>
      </c>
      <c r="D115" s="81" t="s">
        <v>25914</v>
      </c>
      <c r="E115" s="81">
        <v>272.55</v>
      </c>
      <c r="F115" s="81" t="s">
        <v>8817</v>
      </c>
      <c r="G115" s="81">
        <v>315.99</v>
      </c>
      <c r="H115" s="81">
        <v>10</v>
      </c>
      <c r="I115" s="81">
        <v>14</v>
      </c>
      <c r="J115" s="81">
        <v>2</v>
      </c>
      <c r="K115" s="81">
        <v>4</v>
      </c>
      <c r="L115" s="81" t="s">
        <v>25662</v>
      </c>
      <c r="M115" s="108"/>
      <c r="N115" s="108"/>
      <c r="O115" s="108"/>
      <c r="P115" s="108"/>
      <c r="Q115" s="108"/>
      <c r="R115" s="108"/>
      <c r="S115" s="108"/>
      <c r="T115" s="108"/>
      <c r="U115" s="108"/>
      <c r="V115" s="108"/>
      <c r="W115" s="108"/>
      <c r="X115" s="108"/>
      <c r="Y115" s="108"/>
      <c r="Z115" s="108"/>
      <c r="AA115" s="108"/>
      <c r="AB115" s="108"/>
      <c r="AC115" s="108"/>
      <c r="AD115" s="108"/>
    </row>
    <row r="116" spans="1:30" x14ac:dyDescent="0.25">
      <c r="A116" s="112" t="s">
        <v>4367</v>
      </c>
      <c r="B116" s="81" t="s">
        <v>25688</v>
      </c>
      <c r="C116" s="81">
        <v>38.33</v>
      </c>
      <c r="D116" s="81" t="s">
        <v>8818</v>
      </c>
      <c r="E116" s="81">
        <v>48</v>
      </c>
      <c r="F116" s="81" t="s">
        <v>8819</v>
      </c>
      <c r="G116" s="81">
        <v>57.72</v>
      </c>
      <c r="H116" s="81">
        <v>3</v>
      </c>
      <c r="I116" s="81">
        <v>8.5</v>
      </c>
      <c r="J116" s="81">
        <v>0.6</v>
      </c>
      <c r="K116" s="81">
        <v>3</v>
      </c>
      <c r="L116" s="81" t="s">
        <v>25662</v>
      </c>
      <c r="M116" s="108"/>
      <c r="N116" s="108"/>
      <c r="O116" s="108"/>
      <c r="P116" s="108"/>
      <c r="Q116" s="108"/>
      <c r="R116" s="108"/>
      <c r="S116" s="108"/>
      <c r="T116" s="108"/>
      <c r="U116" s="108"/>
      <c r="V116" s="108"/>
      <c r="W116" s="108"/>
      <c r="X116" s="108"/>
      <c r="Y116" s="108"/>
      <c r="Z116" s="108"/>
      <c r="AA116" s="108"/>
      <c r="AB116" s="108"/>
      <c r="AC116" s="108"/>
      <c r="AD116" s="108"/>
    </row>
    <row r="117" spans="1:30" x14ac:dyDescent="0.25">
      <c r="A117" s="81" t="s">
        <v>4364</v>
      </c>
      <c r="B117" s="81" t="s">
        <v>25759</v>
      </c>
      <c r="C117" s="81">
        <v>59.1</v>
      </c>
      <c r="D117" s="81" t="s">
        <v>8821</v>
      </c>
      <c r="E117" s="81">
        <v>78</v>
      </c>
      <c r="F117" s="81" t="s">
        <v>8822</v>
      </c>
      <c r="G117" s="81">
        <v>75.400000000000006</v>
      </c>
      <c r="H117" s="81">
        <v>4</v>
      </c>
      <c r="I117" s="81">
        <v>13.5</v>
      </c>
      <c r="J117" s="81">
        <v>2</v>
      </c>
      <c r="K117" s="81">
        <v>4</v>
      </c>
      <c r="L117" s="81" t="s">
        <v>25662</v>
      </c>
      <c r="M117" s="108"/>
      <c r="N117" s="108"/>
      <c r="O117" s="108"/>
      <c r="P117" s="108"/>
      <c r="Q117" s="108"/>
      <c r="R117" s="108"/>
      <c r="S117" s="108"/>
      <c r="T117" s="108"/>
      <c r="U117" s="108"/>
      <c r="V117" s="108"/>
      <c r="W117" s="108"/>
      <c r="X117" s="108"/>
      <c r="Y117" s="108"/>
      <c r="Z117" s="108"/>
      <c r="AA117" s="108"/>
      <c r="AB117" s="108"/>
      <c r="AC117" s="108"/>
      <c r="AD117" s="108"/>
    </row>
    <row r="118" spans="1:30" x14ac:dyDescent="0.25">
      <c r="A118" s="81" t="s">
        <v>4361</v>
      </c>
      <c r="B118" s="81" t="s">
        <v>8823</v>
      </c>
      <c r="C118" s="81">
        <v>87.46</v>
      </c>
      <c r="D118" s="81" t="s">
        <v>8820</v>
      </c>
      <c r="E118" s="81">
        <v>76</v>
      </c>
      <c r="F118" s="81" t="s">
        <v>8822</v>
      </c>
      <c r="G118" s="81">
        <v>75.400000000000006</v>
      </c>
      <c r="H118" s="81">
        <v>4</v>
      </c>
      <c r="I118" s="81">
        <v>13</v>
      </c>
      <c r="J118" s="81">
        <v>2</v>
      </c>
      <c r="K118" s="81">
        <v>4</v>
      </c>
      <c r="L118" s="81" t="s">
        <v>25662</v>
      </c>
      <c r="M118" s="108"/>
      <c r="N118" s="108"/>
      <c r="O118" s="108"/>
      <c r="P118" s="108"/>
      <c r="Q118" s="108"/>
      <c r="R118" s="108"/>
      <c r="S118" s="108"/>
      <c r="T118" s="108"/>
      <c r="U118" s="108"/>
      <c r="V118" s="108"/>
      <c r="W118" s="108"/>
      <c r="X118" s="108"/>
      <c r="Y118" s="108"/>
      <c r="Z118" s="108"/>
      <c r="AA118" s="108"/>
      <c r="AB118" s="108"/>
      <c r="AC118" s="108"/>
      <c r="AD118" s="108"/>
    </row>
    <row r="119" spans="1:30" x14ac:dyDescent="0.25">
      <c r="A119" s="81" t="s">
        <v>4565</v>
      </c>
      <c r="B119" s="81" t="s">
        <v>8824</v>
      </c>
      <c r="C119" s="81">
        <v>1908</v>
      </c>
      <c r="D119" s="81" t="s">
        <v>8825</v>
      </c>
      <c r="E119" s="81">
        <v>2049.84</v>
      </c>
      <c r="F119" s="81" t="s">
        <v>25689</v>
      </c>
      <c r="G119" s="81">
        <v>1499</v>
      </c>
      <c r="H119" s="81">
        <v>21</v>
      </c>
      <c r="I119" s="81">
        <v>23</v>
      </c>
      <c r="J119" s="81">
        <v>52</v>
      </c>
      <c r="K119" s="81">
        <v>15</v>
      </c>
      <c r="L119" s="81" t="s">
        <v>25662</v>
      </c>
      <c r="M119" s="108"/>
      <c r="N119" s="108"/>
      <c r="O119" s="108"/>
      <c r="P119" s="108"/>
      <c r="Q119" s="108"/>
      <c r="R119" s="108"/>
      <c r="S119" s="108"/>
      <c r="T119" s="108"/>
      <c r="U119" s="108"/>
      <c r="V119" s="108"/>
      <c r="W119" s="108"/>
      <c r="X119" s="108"/>
      <c r="Y119" s="108"/>
      <c r="Z119" s="108"/>
      <c r="AA119" s="108"/>
      <c r="AB119" s="108"/>
      <c r="AC119" s="108"/>
      <c r="AD119" s="108"/>
    </row>
    <row r="120" spans="1:30" x14ac:dyDescent="0.25">
      <c r="A120" s="112" t="s">
        <v>4553</v>
      </c>
      <c r="B120" s="81" t="s">
        <v>8826</v>
      </c>
      <c r="C120" s="81">
        <v>1650.67</v>
      </c>
      <c r="D120" s="81" t="s">
        <v>25690</v>
      </c>
      <c r="E120" s="81">
        <v>1714</v>
      </c>
      <c r="F120" s="81" t="s">
        <v>8827</v>
      </c>
      <c r="G120" s="81">
        <v>1738</v>
      </c>
      <c r="H120" s="81">
        <v>16</v>
      </c>
      <c r="I120" s="81">
        <v>17</v>
      </c>
      <c r="J120" s="81">
        <v>40</v>
      </c>
      <c r="K120" s="81">
        <v>8.5</v>
      </c>
      <c r="L120" s="81" t="s">
        <v>25662</v>
      </c>
      <c r="M120" s="108"/>
      <c r="N120" s="108"/>
      <c r="O120" s="108"/>
      <c r="P120" s="108"/>
      <c r="Q120" s="108"/>
      <c r="R120" s="108"/>
      <c r="S120" s="108"/>
      <c r="T120" s="108"/>
      <c r="U120" s="108"/>
      <c r="V120" s="108"/>
      <c r="W120" s="108"/>
      <c r="X120" s="108"/>
      <c r="Y120" s="108"/>
      <c r="Z120" s="108"/>
      <c r="AA120" s="108"/>
      <c r="AB120" s="108"/>
      <c r="AC120" s="108"/>
      <c r="AD120" s="108"/>
    </row>
    <row r="121" spans="1:30" x14ac:dyDescent="0.25">
      <c r="A121" s="81" t="s">
        <v>4522</v>
      </c>
      <c r="B121" s="81" t="s">
        <v>8828</v>
      </c>
      <c r="C121" s="81">
        <v>1830</v>
      </c>
      <c r="D121" s="81" t="s">
        <v>8829</v>
      </c>
      <c r="E121" s="81">
        <v>2200</v>
      </c>
      <c r="F121" s="81" t="s">
        <v>8830</v>
      </c>
      <c r="G121" s="81">
        <v>1403.36</v>
      </c>
      <c r="H121" s="81">
        <v>40.6</v>
      </c>
      <c r="I121" s="81">
        <v>43.2</v>
      </c>
      <c r="J121" s="81">
        <v>18.100000000000001</v>
      </c>
      <c r="K121" s="81">
        <v>21.6</v>
      </c>
      <c r="L121" s="81" t="s">
        <v>25662</v>
      </c>
      <c r="M121" s="108"/>
      <c r="N121" s="108"/>
      <c r="O121" s="108"/>
      <c r="P121" s="108"/>
      <c r="Q121" s="108"/>
      <c r="R121" s="108"/>
      <c r="S121" s="108"/>
      <c r="T121" s="108"/>
      <c r="U121" s="108"/>
      <c r="V121" s="108"/>
      <c r="W121" s="108"/>
      <c r="X121" s="108"/>
      <c r="Y121" s="108"/>
      <c r="Z121" s="108"/>
      <c r="AA121" s="108"/>
      <c r="AB121" s="108"/>
      <c r="AC121" s="108"/>
      <c r="AD121" s="108"/>
    </row>
    <row r="122" spans="1:30" x14ac:dyDescent="0.25">
      <c r="A122" s="81" t="s">
        <v>4519</v>
      </c>
      <c r="B122" s="81" t="s">
        <v>8676</v>
      </c>
      <c r="C122" s="81">
        <v>1427.74</v>
      </c>
      <c r="D122" s="81" t="s">
        <v>8678</v>
      </c>
      <c r="E122" s="81">
        <v>1614.6</v>
      </c>
      <c r="F122" s="81" t="s">
        <v>8677</v>
      </c>
      <c r="G122" s="81">
        <v>1502.67</v>
      </c>
      <c r="H122" s="81">
        <v>16</v>
      </c>
      <c r="I122" s="81">
        <v>17</v>
      </c>
      <c r="J122" s="81">
        <v>40</v>
      </c>
      <c r="K122" s="81">
        <v>8.5</v>
      </c>
      <c r="L122" s="81" t="s">
        <v>25662</v>
      </c>
      <c r="M122" s="108"/>
      <c r="N122" s="108"/>
      <c r="O122" s="108"/>
      <c r="P122" s="108"/>
      <c r="Q122" s="108"/>
      <c r="R122" s="108"/>
      <c r="S122" s="108"/>
      <c r="T122" s="108"/>
      <c r="U122" s="108"/>
      <c r="V122" s="108"/>
      <c r="W122" s="108"/>
      <c r="X122" s="108"/>
      <c r="Y122" s="108"/>
      <c r="Z122" s="108"/>
      <c r="AA122" s="108"/>
      <c r="AB122" s="108"/>
      <c r="AC122" s="108"/>
      <c r="AD122" s="108"/>
    </row>
    <row r="123" spans="1:30" x14ac:dyDescent="0.25">
      <c r="A123" s="81" t="s">
        <v>4514</v>
      </c>
      <c r="B123" s="81" t="s">
        <v>8831</v>
      </c>
      <c r="C123" s="81">
        <v>1722.34</v>
      </c>
      <c r="D123" s="81" t="s">
        <v>8832</v>
      </c>
      <c r="E123" s="81">
        <v>1515</v>
      </c>
      <c r="F123" s="81" t="s">
        <v>8833</v>
      </c>
      <c r="G123" s="81">
        <v>1745.17</v>
      </c>
      <c r="H123" s="81">
        <v>16</v>
      </c>
      <c r="I123" s="81">
        <v>17</v>
      </c>
      <c r="J123" s="81">
        <v>40</v>
      </c>
      <c r="K123" s="81">
        <v>8.5</v>
      </c>
      <c r="L123" s="81" t="s">
        <v>25662</v>
      </c>
      <c r="M123" s="108"/>
      <c r="N123" s="108"/>
      <c r="O123" s="108"/>
      <c r="P123" s="108"/>
      <c r="Q123" s="108"/>
      <c r="R123" s="108"/>
      <c r="S123" s="108"/>
      <c r="T123" s="108"/>
      <c r="U123" s="108"/>
      <c r="V123" s="108"/>
      <c r="W123" s="108"/>
      <c r="X123" s="108"/>
      <c r="Y123" s="108"/>
      <c r="Z123" s="108"/>
      <c r="AA123" s="108"/>
      <c r="AB123" s="108"/>
      <c r="AC123" s="108"/>
      <c r="AD123" s="108"/>
    </row>
    <row r="124" spans="1:30" x14ac:dyDescent="0.25">
      <c r="A124" s="81" t="s">
        <v>4511</v>
      </c>
      <c r="B124" s="81" t="s">
        <v>8834</v>
      </c>
      <c r="C124" s="81">
        <v>2220</v>
      </c>
      <c r="D124" s="81" t="s">
        <v>8678</v>
      </c>
      <c r="E124" s="81">
        <v>1614.6</v>
      </c>
      <c r="F124" s="81" t="s">
        <v>8835</v>
      </c>
      <c r="G124" s="81">
        <v>1264.75</v>
      </c>
      <c r="H124" s="81">
        <v>23.3</v>
      </c>
      <c r="I124" s="81">
        <v>20.5</v>
      </c>
      <c r="J124" s="81">
        <v>46</v>
      </c>
      <c r="K124" s="81">
        <v>13.3</v>
      </c>
      <c r="L124" s="81" t="s">
        <v>25662</v>
      </c>
      <c r="M124" s="108"/>
      <c r="N124" s="108"/>
      <c r="O124" s="108"/>
      <c r="P124" s="108"/>
      <c r="Q124" s="108"/>
      <c r="R124" s="108"/>
      <c r="S124" s="108"/>
      <c r="T124" s="108"/>
      <c r="U124" s="108"/>
      <c r="V124" s="108"/>
      <c r="W124" s="108"/>
      <c r="X124" s="108"/>
      <c r="Y124" s="108"/>
      <c r="Z124" s="108"/>
      <c r="AA124" s="108"/>
      <c r="AB124" s="108"/>
      <c r="AC124" s="108"/>
      <c r="AD124" s="108"/>
    </row>
    <row r="125" spans="1:30" x14ac:dyDescent="0.25">
      <c r="A125" s="81" t="s">
        <v>3717</v>
      </c>
      <c r="B125" s="81" t="s">
        <v>8836</v>
      </c>
      <c r="C125" s="81">
        <v>277.13</v>
      </c>
      <c r="D125" s="81" t="s">
        <v>8837</v>
      </c>
      <c r="E125" s="81">
        <v>321</v>
      </c>
      <c r="F125" s="81" t="s">
        <v>8619</v>
      </c>
      <c r="G125" s="81" t="s">
        <v>8620</v>
      </c>
      <c r="H125" s="81">
        <v>1.1000000000000001</v>
      </c>
      <c r="I125" s="81">
        <v>3.2</v>
      </c>
      <c r="J125" s="81">
        <v>0.1</v>
      </c>
      <c r="K125" s="81">
        <v>0.5</v>
      </c>
      <c r="L125" s="81" t="s">
        <v>25662</v>
      </c>
      <c r="M125" s="108"/>
      <c r="N125" s="108"/>
      <c r="O125" s="108"/>
      <c r="P125" s="108"/>
      <c r="Q125" s="108"/>
      <c r="R125" s="108"/>
      <c r="S125" s="108"/>
      <c r="T125" s="108"/>
      <c r="U125" s="108"/>
      <c r="V125" s="108"/>
      <c r="W125" s="108"/>
      <c r="X125" s="108"/>
      <c r="Y125" s="108"/>
      <c r="Z125" s="108"/>
      <c r="AA125" s="108"/>
      <c r="AB125" s="108"/>
      <c r="AC125" s="108"/>
      <c r="AD125" s="108"/>
    </row>
    <row r="126" spans="1:30" x14ac:dyDescent="0.25">
      <c r="A126" s="81" t="s">
        <v>3714</v>
      </c>
      <c r="B126" s="81" t="s">
        <v>8838</v>
      </c>
      <c r="C126" s="81">
        <v>325.37</v>
      </c>
      <c r="D126" s="81" t="s">
        <v>8839</v>
      </c>
      <c r="E126" s="81">
        <v>321</v>
      </c>
      <c r="F126" s="81" t="s">
        <v>8619</v>
      </c>
      <c r="G126" s="81" t="s">
        <v>8620</v>
      </c>
      <c r="H126" s="81">
        <v>1.2</v>
      </c>
      <c r="I126" s="81">
        <v>3.7</v>
      </c>
      <c r="J126" s="81">
        <v>0.1</v>
      </c>
      <c r="K126" s="81">
        <v>0.5</v>
      </c>
      <c r="L126" s="81" t="s">
        <v>25662</v>
      </c>
      <c r="M126" s="108"/>
      <c r="N126" s="108"/>
      <c r="O126" s="108"/>
      <c r="P126" s="108"/>
      <c r="Q126" s="108"/>
      <c r="R126" s="108"/>
      <c r="S126" s="108"/>
      <c r="T126" s="108"/>
      <c r="U126" s="108"/>
      <c r="V126" s="108"/>
      <c r="W126" s="108"/>
      <c r="X126" s="108"/>
      <c r="Y126" s="108"/>
      <c r="Z126" s="108"/>
      <c r="AA126" s="108"/>
      <c r="AB126" s="108"/>
      <c r="AC126" s="108"/>
      <c r="AD126" s="108"/>
    </row>
    <row r="127" spans="1:30" x14ac:dyDescent="0.25">
      <c r="A127" s="81" t="s">
        <v>3711</v>
      </c>
      <c r="B127" s="81" t="s">
        <v>8840</v>
      </c>
      <c r="C127" s="81">
        <v>281.02</v>
      </c>
      <c r="D127" s="81" t="s">
        <v>8841</v>
      </c>
      <c r="E127" s="81">
        <v>282.67</v>
      </c>
      <c r="F127" s="81" t="s">
        <v>8619</v>
      </c>
      <c r="G127" s="81" t="s">
        <v>8620</v>
      </c>
      <c r="H127" s="81">
        <v>1.3</v>
      </c>
      <c r="I127" s="81">
        <v>3.9</v>
      </c>
      <c r="J127" s="81">
        <v>0.1</v>
      </c>
      <c r="K127" s="81">
        <v>0.5</v>
      </c>
      <c r="L127" s="81" t="s">
        <v>25662</v>
      </c>
      <c r="M127" s="108"/>
      <c r="N127" s="108"/>
      <c r="O127" s="108"/>
      <c r="P127" s="108"/>
      <c r="Q127" s="108"/>
      <c r="R127" s="108"/>
      <c r="S127" s="108"/>
      <c r="T127" s="108"/>
      <c r="U127" s="108"/>
      <c r="V127" s="108"/>
      <c r="W127" s="108"/>
      <c r="X127" s="108"/>
      <c r="Y127" s="108"/>
      <c r="Z127" s="108"/>
      <c r="AA127" s="108"/>
      <c r="AB127" s="108"/>
      <c r="AC127" s="108"/>
      <c r="AD127" s="108"/>
    </row>
    <row r="128" spans="1:30" x14ac:dyDescent="0.25">
      <c r="A128" s="81" t="s">
        <v>3708</v>
      </c>
      <c r="B128" s="81" t="s">
        <v>8842</v>
      </c>
      <c r="C128" s="81">
        <v>337.53</v>
      </c>
      <c r="D128" s="81" t="s">
        <v>8843</v>
      </c>
      <c r="E128" s="81">
        <v>244.7</v>
      </c>
      <c r="F128" s="81" t="s">
        <v>8619</v>
      </c>
      <c r="G128" s="81" t="s">
        <v>8620</v>
      </c>
      <c r="H128" s="81">
        <v>1.3</v>
      </c>
      <c r="I128" s="81">
        <v>4.0999999999999996</v>
      </c>
      <c r="J128" s="81">
        <v>0.1</v>
      </c>
      <c r="K128" s="81">
        <v>0.5</v>
      </c>
      <c r="L128" s="81" t="s">
        <v>25662</v>
      </c>
      <c r="M128" s="108"/>
      <c r="N128" s="108"/>
      <c r="O128" s="108"/>
      <c r="P128" s="108"/>
      <c r="Q128" s="108"/>
      <c r="R128" s="108"/>
      <c r="S128" s="108"/>
      <c r="T128" s="108"/>
      <c r="U128" s="108"/>
      <c r="V128" s="108"/>
      <c r="W128" s="108"/>
      <c r="X128" s="108"/>
      <c r="Y128" s="108"/>
      <c r="Z128" s="108"/>
      <c r="AA128" s="108"/>
      <c r="AB128" s="108"/>
      <c r="AC128" s="108"/>
      <c r="AD128" s="108"/>
    </row>
    <row r="129" spans="1:30" x14ac:dyDescent="0.25">
      <c r="A129" s="81" t="s">
        <v>3705</v>
      </c>
      <c r="B129" s="81" t="s">
        <v>8844</v>
      </c>
      <c r="C129" s="81">
        <v>660.45</v>
      </c>
      <c r="D129" s="81" t="s">
        <v>8845</v>
      </c>
      <c r="E129" s="81">
        <v>665.33</v>
      </c>
      <c r="F129" s="81" t="s">
        <v>8619</v>
      </c>
      <c r="G129" s="81" t="s">
        <v>8620</v>
      </c>
      <c r="H129" s="81">
        <v>1.5</v>
      </c>
      <c r="I129" s="81">
        <v>5.8</v>
      </c>
      <c r="J129" s="81">
        <v>0.2</v>
      </c>
      <c r="K129" s="81">
        <v>0.7</v>
      </c>
      <c r="L129" s="81" t="s">
        <v>25662</v>
      </c>
      <c r="M129" s="108"/>
      <c r="N129" s="108"/>
      <c r="O129" s="108"/>
      <c r="P129" s="108"/>
      <c r="Q129" s="108"/>
      <c r="R129" s="108"/>
      <c r="S129" s="108"/>
      <c r="T129" s="108"/>
      <c r="U129" s="108"/>
      <c r="V129" s="108"/>
      <c r="W129" s="108"/>
      <c r="X129" s="108"/>
      <c r="Y129" s="108"/>
      <c r="Z129" s="108"/>
      <c r="AA129" s="108"/>
      <c r="AB129" s="108"/>
      <c r="AC129" s="108"/>
      <c r="AD129" s="108"/>
    </row>
    <row r="130" spans="1:30" x14ac:dyDescent="0.25">
      <c r="A130" s="81" t="s">
        <v>3702</v>
      </c>
      <c r="B130" s="81" t="s">
        <v>8846</v>
      </c>
      <c r="C130" s="81">
        <v>648.79999999999995</v>
      </c>
      <c r="D130" s="81" t="s">
        <v>8619</v>
      </c>
      <c r="E130" s="81" t="s">
        <v>8620</v>
      </c>
      <c r="F130" s="81" t="s">
        <v>8619</v>
      </c>
      <c r="G130" s="81" t="s">
        <v>8620</v>
      </c>
      <c r="H130" s="81">
        <v>4</v>
      </c>
      <c r="I130" s="81">
        <v>7</v>
      </c>
      <c r="J130" s="81">
        <v>1</v>
      </c>
      <c r="K130" s="81">
        <v>9</v>
      </c>
      <c r="L130" s="81" t="s">
        <v>25662</v>
      </c>
      <c r="M130" s="108"/>
      <c r="N130" s="108"/>
      <c r="O130" s="108"/>
      <c r="P130" s="108"/>
      <c r="Q130" s="108"/>
      <c r="R130" s="108"/>
      <c r="S130" s="108"/>
      <c r="T130" s="108"/>
      <c r="U130" s="108"/>
      <c r="V130" s="108"/>
      <c r="W130" s="108"/>
      <c r="X130" s="108"/>
      <c r="Y130" s="108"/>
      <c r="Z130" s="108"/>
      <c r="AA130" s="108"/>
      <c r="AB130" s="108"/>
      <c r="AC130" s="108"/>
      <c r="AD130" s="108"/>
    </row>
    <row r="131" spans="1:30" x14ac:dyDescent="0.25">
      <c r="A131" s="81" t="s">
        <v>3699</v>
      </c>
      <c r="B131" s="81" t="s">
        <v>8847</v>
      </c>
      <c r="C131" s="81">
        <v>648.79999999999995</v>
      </c>
      <c r="D131" s="81" t="s">
        <v>8848</v>
      </c>
      <c r="E131" s="81">
        <v>654.66999999999996</v>
      </c>
      <c r="F131" s="81" t="s">
        <v>8849</v>
      </c>
      <c r="G131" s="81">
        <v>761.72</v>
      </c>
      <c r="H131" s="81">
        <v>4</v>
      </c>
      <c r="I131" s="81">
        <v>7</v>
      </c>
      <c r="J131" s="81">
        <v>1</v>
      </c>
      <c r="K131" s="81">
        <v>9</v>
      </c>
      <c r="L131" s="81" t="s">
        <v>25662</v>
      </c>
      <c r="M131" s="108"/>
      <c r="N131" s="108"/>
      <c r="O131" s="108"/>
      <c r="P131" s="108"/>
      <c r="Q131" s="108"/>
      <c r="R131" s="108"/>
      <c r="S131" s="108"/>
      <c r="T131" s="108"/>
      <c r="U131" s="108"/>
      <c r="V131" s="108"/>
      <c r="W131" s="108"/>
      <c r="X131" s="108"/>
      <c r="Y131" s="108"/>
      <c r="Z131" s="108"/>
      <c r="AA131" s="108"/>
      <c r="AB131" s="108"/>
      <c r="AC131" s="108"/>
      <c r="AD131" s="108"/>
    </row>
    <row r="132" spans="1:30" x14ac:dyDescent="0.25">
      <c r="A132" s="81" t="s">
        <v>3696</v>
      </c>
      <c r="B132" s="81" t="s">
        <v>8850</v>
      </c>
      <c r="C132" s="81">
        <v>2097.33</v>
      </c>
      <c r="D132" s="81" t="s">
        <v>8851</v>
      </c>
      <c r="E132" s="81">
        <v>2407.5</v>
      </c>
      <c r="F132" s="81" t="s">
        <v>8619</v>
      </c>
      <c r="G132" s="81" t="s">
        <v>8620</v>
      </c>
      <c r="H132" s="81">
        <v>7.5</v>
      </c>
      <c r="I132" s="81">
        <v>2.5</v>
      </c>
      <c r="J132" s="81">
        <v>2.25</v>
      </c>
      <c r="K132" s="81">
        <v>11.5</v>
      </c>
      <c r="L132" s="81" t="s">
        <v>25662</v>
      </c>
      <c r="M132" s="108"/>
      <c r="N132" s="108"/>
      <c r="O132" s="108"/>
      <c r="P132" s="108"/>
      <c r="Q132" s="108"/>
      <c r="R132" s="108"/>
      <c r="S132" s="108"/>
      <c r="T132" s="108"/>
      <c r="U132" s="108"/>
      <c r="V132" s="108"/>
      <c r="W132" s="108"/>
      <c r="X132" s="108"/>
      <c r="Y132" s="108"/>
      <c r="Z132" s="108"/>
      <c r="AA132" s="108"/>
      <c r="AB132" s="108"/>
      <c r="AC132" s="108"/>
      <c r="AD132" s="108"/>
    </row>
    <row r="133" spans="1:30" x14ac:dyDescent="0.25">
      <c r="A133" s="81" t="s">
        <v>3693</v>
      </c>
      <c r="B133" s="81" t="s">
        <v>8852</v>
      </c>
      <c r="C133" s="81">
        <v>180</v>
      </c>
      <c r="D133" s="81" t="s">
        <v>8853</v>
      </c>
      <c r="E133" s="81">
        <v>209.81</v>
      </c>
      <c r="F133" s="81" t="s">
        <v>8854</v>
      </c>
      <c r="G133" s="81">
        <v>220.8</v>
      </c>
      <c r="H133" s="81">
        <v>8</v>
      </c>
      <c r="I133" s="81">
        <v>10</v>
      </c>
      <c r="J133" s="81">
        <v>10</v>
      </c>
      <c r="K133" s="81">
        <v>5</v>
      </c>
      <c r="L133" s="81" t="s">
        <v>25662</v>
      </c>
      <c r="M133" s="108"/>
      <c r="N133" s="108"/>
      <c r="O133" s="108"/>
      <c r="P133" s="108"/>
      <c r="Q133" s="108"/>
      <c r="R133" s="108"/>
      <c r="S133" s="108"/>
      <c r="T133" s="108"/>
      <c r="U133" s="108"/>
      <c r="V133" s="108"/>
      <c r="W133" s="108"/>
      <c r="X133" s="108"/>
      <c r="Y133" s="108"/>
      <c r="Z133" s="108"/>
      <c r="AA133" s="108"/>
      <c r="AB133" s="108"/>
      <c r="AC133" s="108"/>
      <c r="AD133" s="108"/>
    </row>
    <row r="134" spans="1:30" x14ac:dyDescent="0.25">
      <c r="A134" s="81" t="s">
        <v>4096</v>
      </c>
      <c r="B134" s="81" t="s">
        <v>8855</v>
      </c>
      <c r="C134" s="81">
        <v>674.18</v>
      </c>
      <c r="D134" s="81" t="s">
        <v>8856</v>
      </c>
      <c r="E134" s="81">
        <v>590.62</v>
      </c>
      <c r="F134" s="81" t="s">
        <v>8619</v>
      </c>
      <c r="G134" s="81" t="s">
        <v>8620</v>
      </c>
      <c r="H134" s="81">
        <v>11.5</v>
      </c>
      <c r="I134" s="81">
        <v>44.5</v>
      </c>
      <c r="J134" s="81">
        <v>32</v>
      </c>
      <c r="K134" s="81">
        <v>13</v>
      </c>
      <c r="L134" s="81" t="s">
        <v>25662</v>
      </c>
      <c r="M134" s="108"/>
      <c r="N134" s="108"/>
      <c r="O134" s="108"/>
      <c r="P134" s="108"/>
      <c r="Q134" s="108"/>
      <c r="R134" s="108"/>
      <c r="S134" s="108"/>
      <c r="T134" s="108"/>
      <c r="U134" s="108"/>
      <c r="V134" s="108"/>
      <c r="W134" s="108"/>
      <c r="X134" s="108"/>
      <c r="Y134" s="108"/>
      <c r="Z134" s="108"/>
      <c r="AA134" s="108"/>
      <c r="AB134" s="108"/>
      <c r="AC134" s="108"/>
      <c r="AD134" s="108"/>
    </row>
    <row r="135" spans="1:30" x14ac:dyDescent="0.25">
      <c r="A135" s="81" t="s">
        <v>4090</v>
      </c>
      <c r="B135" s="81" t="s">
        <v>8857</v>
      </c>
      <c r="C135" s="81">
        <v>145</v>
      </c>
      <c r="D135" s="81" t="s">
        <v>8858</v>
      </c>
      <c r="E135" s="81">
        <v>147.22999999999999</v>
      </c>
      <c r="F135" s="81" t="s">
        <v>8619</v>
      </c>
      <c r="G135" s="81" t="s">
        <v>8620</v>
      </c>
      <c r="H135" s="81">
        <v>14.3</v>
      </c>
      <c r="I135" s="81">
        <v>17.5</v>
      </c>
      <c r="J135" s="81">
        <v>1.2</v>
      </c>
      <c r="K135" s="81">
        <v>4.8</v>
      </c>
      <c r="L135" s="81" t="s">
        <v>25662</v>
      </c>
      <c r="M135" s="108"/>
      <c r="N135" s="108"/>
      <c r="O135" s="108"/>
      <c r="P135" s="108"/>
      <c r="Q135" s="108"/>
      <c r="R135" s="108"/>
      <c r="S135" s="108"/>
      <c r="T135" s="108"/>
      <c r="U135" s="108"/>
      <c r="V135" s="108"/>
      <c r="W135" s="108"/>
      <c r="X135" s="108"/>
      <c r="Y135" s="108"/>
      <c r="Z135" s="108"/>
      <c r="AA135" s="108"/>
      <c r="AB135" s="108"/>
      <c r="AC135" s="108"/>
      <c r="AD135" s="108"/>
    </row>
    <row r="136" spans="1:30" x14ac:dyDescent="0.25">
      <c r="A136" s="81" t="s">
        <v>3644</v>
      </c>
      <c r="B136" s="81" t="s">
        <v>25760</v>
      </c>
      <c r="C136" s="81">
        <v>1731</v>
      </c>
      <c r="D136" s="81" t="s">
        <v>25915</v>
      </c>
      <c r="E136" s="81">
        <v>1903.59</v>
      </c>
      <c r="F136" s="81" t="s">
        <v>8860</v>
      </c>
      <c r="G136" s="81">
        <v>1951</v>
      </c>
      <c r="H136" s="81">
        <v>8.25</v>
      </c>
      <c r="I136" s="81">
        <v>13</v>
      </c>
      <c r="J136" s="81">
        <v>62</v>
      </c>
      <c r="K136" s="81">
        <v>16.25</v>
      </c>
      <c r="L136" s="81" t="s">
        <v>25662</v>
      </c>
      <c r="M136" s="108"/>
      <c r="N136" s="108"/>
      <c r="O136" s="108"/>
      <c r="P136" s="108"/>
      <c r="Q136" s="108"/>
      <c r="R136" s="108"/>
      <c r="S136" s="108"/>
      <c r="T136" s="108"/>
      <c r="U136" s="108"/>
      <c r="V136" s="108"/>
      <c r="W136" s="108"/>
      <c r="X136" s="108"/>
      <c r="Y136" s="108"/>
      <c r="Z136" s="108"/>
      <c r="AA136" s="108"/>
      <c r="AB136" s="108"/>
      <c r="AC136" s="108"/>
      <c r="AD136" s="108"/>
    </row>
    <row r="137" spans="1:30" x14ac:dyDescent="0.25">
      <c r="A137" s="81" t="s">
        <v>4086</v>
      </c>
      <c r="B137" s="81" t="s">
        <v>8861</v>
      </c>
      <c r="C137" s="81">
        <v>200</v>
      </c>
      <c r="D137" s="81" t="s">
        <v>8862</v>
      </c>
      <c r="E137" s="81">
        <v>200</v>
      </c>
      <c r="F137" s="81" t="s">
        <v>8619</v>
      </c>
      <c r="G137" s="81" t="s">
        <v>8620</v>
      </c>
      <c r="H137" s="81">
        <v>7.36</v>
      </c>
      <c r="I137" s="81">
        <v>10.029999999999999</v>
      </c>
      <c r="J137" s="81">
        <v>4.5</v>
      </c>
      <c r="K137" s="81">
        <v>2.9</v>
      </c>
      <c r="L137" s="81" t="s">
        <v>25662</v>
      </c>
      <c r="M137" s="108"/>
      <c r="N137" s="108"/>
      <c r="O137" s="108"/>
      <c r="P137" s="108"/>
      <c r="Q137" s="108"/>
      <c r="R137" s="108"/>
      <c r="S137" s="108"/>
      <c r="T137" s="108"/>
      <c r="U137" s="108"/>
      <c r="V137" s="108"/>
      <c r="W137" s="108"/>
      <c r="X137" s="108"/>
      <c r="Y137" s="108"/>
      <c r="Z137" s="108"/>
      <c r="AA137" s="108"/>
      <c r="AB137" s="108"/>
      <c r="AC137" s="108"/>
      <c r="AD137" s="108"/>
    </row>
    <row r="138" spans="1:30" x14ac:dyDescent="0.25">
      <c r="A138" s="81" t="s">
        <v>4076</v>
      </c>
      <c r="B138" s="81" t="s">
        <v>8863</v>
      </c>
      <c r="C138" s="81">
        <v>49.99</v>
      </c>
      <c r="D138" s="81" t="s">
        <v>8619</v>
      </c>
      <c r="E138" s="81" t="s">
        <v>8620</v>
      </c>
      <c r="F138" s="81" t="s">
        <v>8619</v>
      </c>
      <c r="G138" s="81" t="s">
        <v>8620</v>
      </c>
      <c r="H138" s="81">
        <v>2.64</v>
      </c>
      <c r="I138" s="81">
        <v>2.0099999999999998</v>
      </c>
      <c r="J138" s="81">
        <v>0.5</v>
      </c>
      <c r="K138" s="81">
        <v>0.96</v>
      </c>
      <c r="L138" s="81" t="s">
        <v>25662</v>
      </c>
      <c r="M138" s="108"/>
      <c r="N138" s="108"/>
      <c r="O138" s="108"/>
      <c r="P138" s="108"/>
      <c r="Q138" s="108"/>
      <c r="R138" s="108"/>
      <c r="S138" s="108"/>
      <c r="T138" s="108"/>
      <c r="U138" s="108"/>
      <c r="V138" s="108"/>
      <c r="W138" s="108"/>
      <c r="X138" s="108"/>
      <c r="Y138" s="108"/>
      <c r="Z138" s="108"/>
      <c r="AA138" s="108"/>
      <c r="AB138" s="108"/>
      <c r="AC138" s="108"/>
      <c r="AD138" s="108"/>
    </row>
    <row r="139" spans="1:30" x14ac:dyDescent="0.25">
      <c r="A139" s="81" t="s">
        <v>5516</v>
      </c>
      <c r="B139" s="81" t="s">
        <v>8619</v>
      </c>
      <c r="C139" s="81" t="s">
        <v>8620</v>
      </c>
      <c r="D139" s="81" t="s">
        <v>8619</v>
      </c>
      <c r="E139" s="81" t="s">
        <v>8620</v>
      </c>
      <c r="F139" s="81" t="s">
        <v>8619</v>
      </c>
      <c r="G139" s="81" t="s">
        <v>8620</v>
      </c>
      <c r="H139" s="81">
        <v>25</v>
      </c>
      <c r="I139" s="81">
        <v>10.6</v>
      </c>
      <c r="J139" s="81">
        <v>542.33000000000004</v>
      </c>
      <c r="K139" s="81">
        <v>31.3</v>
      </c>
      <c r="L139" s="81" t="s">
        <v>25662</v>
      </c>
      <c r="M139" s="108"/>
      <c r="N139" s="108"/>
      <c r="O139" s="108"/>
      <c r="P139" s="108"/>
      <c r="Q139" s="108"/>
      <c r="R139" s="108"/>
      <c r="S139" s="108"/>
      <c r="T139" s="108"/>
      <c r="U139" s="108"/>
      <c r="V139" s="108"/>
      <c r="W139" s="108"/>
      <c r="X139" s="108"/>
      <c r="Y139" s="108"/>
      <c r="Z139" s="108"/>
      <c r="AA139" s="108"/>
      <c r="AB139" s="108"/>
      <c r="AC139" s="108"/>
      <c r="AD139" s="108"/>
    </row>
    <row r="140" spans="1:30" x14ac:dyDescent="0.25">
      <c r="A140" s="81" t="s">
        <v>4080</v>
      </c>
      <c r="B140" s="81" t="s">
        <v>8864</v>
      </c>
      <c r="C140" s="81">
        <v>49.99</v>
      </c>
      <c r="D140" s="81" t="s">
        <v>8865</v>
      </c>
      <c r="E140" s="81">
        <v>34.590000000000003</v>
      </c>
      <c r="F140" s="81" t="s">
        <v>8866</v>
      </c>
      <c r="G140" s="81">
        <v>42</v>
      </c>
      <c r="H140" s="81">
        <v>4.49</v>
      </c>
      <c r="I140" s="81">
        <v>4.49</v>
      </c>
      <c r="J140" s="81">
        <v>0.7</v>
      </c>
      <c r="K140" s="81">
        <v>1.3</v>
      </c>
      <c r="L140" s="81" t="s">
        <v>25662</v>
      </c>
      <c r="M140" s="108"/>
      <c r="N140" s="108"/>
      <c r="O140" s="108"/>
      <c r="P140" s="108"/>
      <c r="Q140" s="108"/>
      <c r="R140" s="108"/>
      <c r="S140" s="108"/>
      <c r="T140" s="108"/>
      <c r="U140" s="108"/>
      <c r="V140" s="108"/>
      <c r="W140" s="108"/>
      <c r="X140" s="108"/>
      <c r="Y140" s="108"/>
      <c r="Z140" s="108"/>
      <c r="AA140" s="108"/>
      <c r="AB140" s="108"/>
      <c r="AC140" s="108"/>
      <c r="AD140" s="108"/>
    </row>
    <row r="141" spans="1:30" x14ac:dyDescent="0.25">
      <c r="A141" s="81" t="s">
        <v>4083</v>
      </c>
      <c r="B141" s="81" t="s">
        <v>8867</v>
      </c>
      <c r="C141" s="81">
        <v>400</v>
      </c>
      <c r="D141" s="81" t="s">
        <v>8619</v>
      </c>
      <c r="E141" s="81" t="s">
        <v>8620</v>
      </c>
      <c r="F141" s="81" t="s">
        <v>8619</v>
      </c>
      <c r="G141" s="81" t="s">
        <v>8620</v>
      </c>
      <c r="H141" s="81">
        <v>12.5</v>
      </c>
      <c r="I141" s="81">
        <v>19.25</v>
      </c>
      <c r="J141" s="81">
        <v>18.309999999999999</v>
      </c>
      <c r="K141" s="81">
        <v>9</v>
      </c>
      <c r="L141" s="81" t="s">
        <v>25662</v>
      </c>
      <c r="M141" s="108"/>
      <c r="N141" s="108"/>
      <c r="O141" s="108"/>
      <c r="P141" s="108"/>
      <c r="Q141" s="108"/>
      <c r="R141" s="108"/>
      <c r="S141" s="108"/>
      <c r="T141" s="108"/>
      <c r="U141" s="108"/>
      <c r="V141" s="108"/>
      <c r="W141" s="108"/>
      <c r="X141" s="108"/>
      <c r="Y141" s="108"/>
      <c r="Z141" s="108"/>
      <c r="AA141" s="108"/>
      <c r="AB141" s="108"/>
      <c r="AC141" s="108"/>
      <c r="AD141" s="108"/>
    </row>
    <row r="142" spans="1:30" x14ac:dyDescent="0.25">
      <c r="A142" s="81" t="s">
        <v>4463</v>
      </c>
      <c r="B142" s="81" t="s">
        <v>8868</v>
      </c>
      <c r="C142" s="81">
        <v>78</v>
      </c>
      <c r="D142" s="81" t="s">
        <v>8869</v>
      </c>
      <c r="E142" s="81">
        <v>78.95</v>
      </c>
      <c r="F142" s="81" t="s">
        <v>8619</v>
      </c>
      <c r="G142" s="81" t="s">
        <v>8620</v>
      </c>
      <c r="H142" s="81">
        <v>12</v>
      </c>
      <c r="I142" s="81">
        <v>13</v>
      </c>
      <c r="J142" s="81">
        <v>2</v>
      </c>
      <c r="K142" s="81">
        <v>5</v>
      </c>
      <c r="L142" s="81" t="s">
        <v>25662</v>
      </c>
      <c r="M142" s="108"/>
      <c r="N142" s="108"/>
      <c r="O142" s="108"/>
      <c r="P142" s="108"/>
      <c r="Q142" s="108"/>
      <c r="R142" s="108"/>
      <c r="S142" s="108"/>
      <c r="T142" s="108"/>
      <c r="U142" s="108"/>
      <c r="V142" s="108"/>
      <c r="W142" s="108"/>
      <c r="X142" s="108"/>
      <c r="Y142" s="108"/>
      <c r="Z142" s="108"/>
      <c r="AA142" s="108"/>
      <c r="AB142" s="108"/>
      <c r="AC142" s="108"/>
      <c r="AD142" s="108"/>
    </row>
    <row r="143" spans="1:30" x14ac:dyDescent="0.25">
      <c r="A143" s="81" t="s">
        <v>4469</v>
      </c>
      <c r="B143" s="81" t="s">
        <v>8870</v>
      </c>
      <c r="C143" s="81">
        <v>16.5</v>
      </c>
      <c r="D143" s="81" t="s">
        <v>8871</v>
      </c>
      <c r="E143" s="81">
        <v>15.64</v>
      </c>
      <c r="F143" s="81" t="s">
        <v>8872</v>
      </c>
      <c r="G143" s="81">
        <v>13.8</v>
      </c>
      <c r="H143" s="81">
        <v>1</v>
      </c>
      <c r="I143" s="81">
        <v>3</v>
      </c>
      <c r="J143" s="81">
        <v>0.16</v>
      </c>
      <c r="K143" s="81">
        <v>1</v>
      </c>
      <c r="L143" s="81" t="s">
        <v>25662</v>
      </c>
      <c r="M143" s="108"/>
      <c r="N143" s="108"/>
      <c r="O143" s="108"/>
      <c r="P143" s="108"/>
      <c r="Q143" s="108"/>
      <c r="R143" s="108"/>
      <c r="S143" s="108"/>
      <c r="T143" s="108"/>
      <c r="U143" s="108"/>
      <c r="V143" s="108"/>
      <c r="W143" s="108"/>
      <c r="X143" s="108"/>
      <c r="Y143" s="108"/>
      <c r="Z143" s="108"/>
      <c r="AA143" s="108"/>
      <c r="AB143" s="108"/>
      <c r="AC143" s="108"/>
      <c r="AD143" s="108"/>
    </row>
    <row r="144" spans="1:30" x14ac:dyDescent="0.25">
      <c r="A144" s="81" t="s">
        <v>4502</v>
      </c>
      <c r="B144" s="81" t="s">
        <v>25761</v>
      </c>
      <c r="C144" s="81">
        <v>58.93</v>
      </c>
      <c r="D144" s="81" t="s">
        <v>8873</v>
      </c>
      <c r="E144" s="81">
        <v>60.2</v>
      </c>
      <c r="F144" s="81" t="s">
        <v>8874</v>
      </c>
      <c r="G144" s="81">
        <v>81</v>
      </c>
      <c r="H144" s="81">
        <v>4</v>
      </c>
      <c r="I144" s="81">
        <v>5</v>
      </c>
      <c r="J144" s="81">
        <v>1</v>
      </c>
      <c r="K144" s="81">
        <v>2</v>
      </c>
      <c r="L144" s="81" t="s">
        <v>25662</v>
      </c>
      <c r="M144" s="108"/>
      <c r="N144" s="108"/>
      <c r="O144" s="108"/>
      <c r="P144" s="108"/>
      <c r="Q144" s="108"/>
      <c r="R144" s="108"/>
      <c r="S144" s="108"/>
      <c r="T144" s="108"/>
      <c r="U144" s="108"/>
      <c r="V144" s="108"/>
      <c r="W144" s="108"/>
      <c r="X144" s="108"/>
      <c r="Y144" s="108"/>
      <c r="Z144" s="108"/>
      <c r="AA144" s="108"/>
      <c r="AB144" s="108"/>
      <c r="AC144" s="108"/>
      <c r="AD144" s="108"/>
    </row>
    <row r="145" spans="1:30" x14ac:dyDescent="0.25">
      <c r="A145" s="81" t="s">
        <v>4544</v>
      </c>
      <c r="B145" s="81" t="s">
        <v>8875</v>
      </c>
      <c r="C145" s="81">
        <v>241.4</v>
      </c>
      <c r="D145" s="81" t="s">
        <v>8876</v>
      </c>
      <c r="E145" s="81">
        <v>220.99</v>
      </c>
      <c r="F145" s="81" t="s">
        <v>8877</v>
      </c>
      <c r="G145" s="81">
        <v>245.18</v>
      </c>
      <c r="H145" s="81">
        <v>8.25</v>
      </c>
      <c r="I145" s="81">
        <v>20</v>
      </c>
      <c r="J145" s="81">
        <v>5.94</v>
      </c>
      <c r="K145" s="81">
        <v>4.75</v>
      </c>
      <c r="L145" s="81" t="s">
        <v>25662</v>
      </c>
      <c r="M145" s="108"/>
      <c r="N145" s="108"/>
      <c r="O145" s="108"/>
      <c r="P145" s="108"/>
      <c r="Q145" s="108"/>
      <c r="R145" s="108"/>
      <c r="S145" s="108"/>
      <c r="T145" s="108"/>
      <c r="U145" s="108"/>
      <c r="V145" s="108"/>
      <c r="W145" s="108"/>
      <c r="X145" s="108"/>
      <c r="Y145" s="108"/>
      <c r="Z145" s="108"/>
      <c r="AA145" s="108"/>
      <c r="AB145" s="108"/>
      <c r="AC145" s="108"/>
      <c r="AD145" s="108"/>
    </row>
    <row r="146" spans="1:30" x14ac:dyDescent="0.25">
      <c r="A146" s="81" t="s">
        <v>6412</v>
      </c>
      <c r="B146" s="81" t="s">
        <v>8878</v>
      </c>
      <c r="C146" s="81">
        <v>759.99</v>
      </c>
      <c r="D146" s="81" t="s">
        <v>8619</v>
      </c>
      <c r="E146" s="81" t="s">
        <v>8620</v>
      </c>
      <c r="F146" s="81" t="s">
        <v>8619</v>
      </c>
      <c r="G146" s="81" t="s">
        <v>8620</v>
      </c>
      <c r="H146" s="81">
        <v>7.5</v>
      </c>
      <c r="I146" s="81">
        <v>4.3</v>
      </c>
      <c r="J146" s="81">
        <v>1.5</v>
      </c>
      <c r="K146" s="81">
        <v>1.6</v>
      </c>
      <c r="L146" s="81" t="s">
        <v>25662</v>
      </c>
      <c r="M146" s="108"/>
      <c r="N146" s="108"/>
      <c r="O146" s="108"/>
      <c r="P146" s="108"/>
      <c r="Q146" s="108"/>
      <c r="R146" s="108"/>
      <c r="S146" s="108"/>
      <c r="T146" s="108"/>
      <c r="U146" s="108"/>
      <c r="V146" s="108"/>
      <c r="W146" s="108"/>
      <c r="X146" s="108"/>
      <c r="Y146" s="108"/>
      <c r="Z146" s="108"/>
      <c r="AA146" s="108"/>
      <c r="AB146" s="108"/>
      <c r="AC146" s="108"/>
      <c r="AD146" s="108"/>
    </row>
    <row r="147" spans="1:30" x14ac:dyDescent="0.25">
      <c r="A147" s="81" t="s">
        <v>7459</v>
      </c>
      <c r="B147" s="81" t="s">
        <v>8879</v>
      </c>
      <c r="C147" s="81">
        <v>114.95</v>
      </c>
      <c r="D147" s="81" t="s">
        <v>25916</v>
      </c>
      <c r="E147" s="81">
        <v>117.36</v>
      </c>
      <c r="F147" s="81" t="s">
        <v>8880</v>
      </c>
      <c r="G147" s="81">
        <v>112.82</v>
      </c>
      <c r="H147" s="81">
        <v>2</v>
      </c>
      <c r="I147" s="81">
        <v>7</v>
      </c>
      <c r="J147" s="81">
        <v>0.5</v>
      </c>
      <c r="K147" s="81">
        <v>1</v>
      </c>
      <c r="L147" s="81" t="s">
        <v>25662</v>
      </c>
      <c r="M147" s="108"/>
      <c r="N147" s="108"/>
      <c r="O147" s="108"/>
      <c r="P147" s="108"/>
      <c r="Q147" s="108"/>
      <c r="R147" s="108"/>
      <c r="S147" s="108"/>
      <c r="T147" s="108"/>
      <c r="U147" s="108"/>
      <c r="V147" s="108"/>
      <c r="W147" s="108"/>
      <c r="X147" s="108"/>
      <c r="Y147" s="108"/>
      <c r="Z147" s="108"/>
      <c r="AA147" s="108"/>
      <c r="AB147" s="108"/>
      <c r="AC147" s="108"/>
      <c r="AD147" s="108"/>
    </row>
    <row r="148" spans="1:30" x14ac:dyDescent="0.25">
      <c r="A148" s="81" t="s">
        <v>7465</v>
      </c>
      <c r="B148" s="81" t="s">
        <v>8881</v>
      </c>
      <c r="C148" s="81">
        <v>138.46</v>
      </c>
      <c r="D148" s="81" t="s">
        <v>8882</v>
      </c>
      <c r="E148" s="81">
        <v>127</v>
      </c>
      <c r="F148" s="81" t="s">
        <v>8883</v>
      </c>
      <c r="G148" s="81">
        <v>127</v>
      </c>
      <c r="H148" s="81">
        <v>7</v>
      </c>
      <c r="I148" s="81">
        <v>2</v>
      </c>
      <c r="J148" s="81">
        <v>1</v>
      </c>
      <c r="K148" s="81">
        <v>3</v>
      </c>
      <c r="L148" s="81" t="s">
        <v>25662</v>
      </c>
      <c r="M148" s="108"/>
      <c r="N148" s="108"/>
      <c r="O148" s="108"/>
      <c r="P148" s="108"/>
      <c r="Q148" s="108"/>
      <c r="R148" s="108"/>
      <c r="S148" s="108"/>
      <c r="T148" s="108"/>
      <c r="U148" s="108"/>
      <c r="V148" s="108"/>
      <c r="W148" s="108"/>
      <c r="X148" s="108"/>
      <c r="Y148" s="108"/>
      <c r="Z148" s="108"/>
      <c r="AA148" s="108"/>
      <c r="AB148" s="108"/>
      <c r="AC148" s="108"/>
      <c r="AD148" s="108"/>
    </row>
    <row r="149" spans="1:30" x14ac:dyDescent="0.25">
      <c r="A149" s="81" t="s">
        <v>7472</v>
      </c>
      <c r="B149" s="81" t="s">
        <v>8884</v>
      </c>
      <c r="C149" s="81">
        <v>145</v>
      </c>
      <c r="D149" s="81" t="s">
        <v>8885</v>
      </c>
      <c r="E149" s="81">
        <v>168</v>
      </c>
      <c r="F149" s="81" t="s">
        <v>8619</v>
      </c>
      <c r="G149" s="81" t="s">
        <v>8620</v>
      </c>
      <c r="H149" s="81">
        <v>7.5</v>
      </c>
      <c r="I149" s="81">
        <v>3</v>
      </c>
      <c r="J149" s="81">
        <v>1</v>
      </c>
      <c r="K149" s="81">
        <v>2.5</v>
      </c>
      <c r="L149" s="81" t="s">
        <v>25662</v>
      </c>
      <c r="M149" s="108"/>
      <c r="N149" s="108"/>
      <c r="O149" s="108"/>
      <c r="P149" s="108"/>
      <c r="Q149" s="108"/>
      <c r="R149" s="108"/>
      <c r="S149" s="108"/>
      <c r="T149" s="108"/>
      <c r="U149" s="108"/>
      <c r="V149" s="108"/>
      <c r="W149" s="108"/>
      <c r="X149" s="108"/>
      <c r="Y149" s="108"/>
      <c r="Z149" s="108"/>
      <c r="AA149" s="108"/>
      <c r="AB149" s="108"/>
      <c r="AC149" s="108"/>
      <c r="AD149" s="108"/>
    </row>
    <row r="150" spans="1:30" x14ac:dyDescent="0.25">
      <c r="A150" s="81" t="s">
        <v>7481</v>
      </c>
      <c r="B150" s="81" t="s">
        <v>8886</v>
      </c>
      <c r="C150" s="81">
        <v>159.69999999999999</v>
      </c>
      <c r="D150" s="81" t="s">
        <v>8887</v>
      </c>
      <c r="E150" s="81">
        <v>157</v>
      </c>
      <c r="F150" s="81" t="s">
        <v>8888</v>
      </c>
      <c r="G150" s="81">
        <v>155</v>
      </c>
      <c r="H150" s="81">
        <v>7</v>
      </c>
      <c r="I150" s="81">
        <v>7.5</v>
      </c>
      <c r="J150" s="81">
        <v>1</v>
      </c>
      <c r="K150" s="81">
        <v>3</v>
      </c>
      <c r="L150" s="81" t="s">
        <v>25662</v>
      </c>
      <c r="M150" s="108"/>
      <c r="N150" s="108"/>
      <c r="O150" s="108"/>
      <c r="P150" s="108"/>
      <c r="Q150" s="108"/>
      <c r="R150" s="108"/>
      <c r="S150" s="108"/>
      <c r="T150" s="108"/>
      <c r="U150" s="108"/>
      <c r="V150" s="108"/>
      <c r="W150" s="108"/>
      <c r="X150" s="108"/>
      <c r="Y150" s="108"/>
      <c r="Z150" s="108"/>
      <c r="AA150" s="108"/>
      <c r="AB150" s="108"/>
      <c r="AC150" s="108"/>
      <c r="AD150" s="108"/>
    </row>
    <row r="151" spans="1:30" x14ac:dyDescent="0.25">
      <c r="A151" s="81" t="s">
        <v>7484</v>
      </c>
      <c r="B151" s="81" t="s">
        <v>8889</v>
      </c>
      <c r="C151" s="81">
        <v>85</v>
      </c>
      <c r="D151" s="81" t="s">
        <v>8890</v>
      </c>
      <c r="E151" s="81">
        <v>85</v>
      </c>
      <c r="F151" s="81" t="s">
        <v>8891</v>
      </c>
      <c r="G151" s="81">
        <v>91.04</v>
      </c>
      <c r="H151" s="81">
        <v>7.5</v>
      </c>
      <c r="I151" s="81">
        <v>3</v>
      </c>
      <c r="J151" s="81">
        <v>1</v>
      </c>
      <c r="K151" s="81">
        <v>2.5</v>
      </c>
      <c r="L151" s="81" t="s">
        <v>25662</v>
      </c>
      <c r="M151" s="108"/>
      <c r="N151" s="108"/>
      <c r="O151" s="108"/>
      <c r="P151" s="108"/>
      <c r="Q151" s="108"/>
      <c r="R151" s="108"/>
      <c r="S151" s="108"/>
      <c r="T151" s="108"/>
      <c r="U151" s="108"/>
      <c r="V151" s="108"/>
      <c r="W151" s="108"/>
      <c r="X151" s="108"/>
      <c r="Y151" s="108"/>
      <c r="Z151" s="108"/>
      <c r="AA151" s="108"/>
      <c r="AB151" s="108"/>
      <c r="AC151" s="108"/>
      <c r="AD151" s="108"/>
    </row>
    <row r="152" spans="1:30" x14ac:dyDescent="0.25">
      <c r="A152" s="81" t="s">
        <v>7490</v>
      </c>
      <c r="B152" s="81" t="s">
        <v>8892</v>
      </c>
      <c r="C152" s="81">
        <v>315.3</v>
      </c>
      <c r="D152" s="81" t="s">
        <v>8893</v>
      </c>
      <c r="E152" s="81">
        <v>293</v>
      </c>
      <c r="F152" s="81" t="s">
        <v>8894</v>
      </c>
      <c r="G152" s="81">
        <v>293</v>
      </c>
      <c r="H152" s="81">
        <v>7.5</v>
      </c>
      <c r="I152" s="81">
        <v>12.5</v>
      </c>
      <c r="J152" s="81">
        <v>4.5</v>
      </c>
      <c r="K152" s="81">
        <v>3.5</v>
      </c>
      <c r="L152" s="81" t="s">
        <v>25662</v>
      </c>
      <c r="M152" s="108"/>
      <c r="N152" s="108"/>
      <c r="O152" s="108"/>
      <c r="P152" s="108"/>
      <c r="Q152" s="108"/>
      <c r="R152" s="108"/>
      <c r="S152" s="108"/>
      <c r="T152" s="108"/>
      <c r="U152" s="108"/>
      <c r="V152" s="108"/>
      <c r="W152" s="108"/>
      <c r="X152" s="108"/>
      <c r="Y152" s="108"/>
      <c r="Z152" s="108"/>
      <c r="AA152" s="108"/>
      <c r="AB152" s="108"/>
      <c r="AC152" s="108"/>
      <c r="AD152" s="108"/>
    </row>
    <row r="153" spans="1:30" x14ac:dyDescent="0.25">
      <c r="A153" s="112" t="s">
        <v>4531</v>
      </c>
      <c r="B153" s="81" t="s">
        <v>8895</v>
      </c>
      <c r="C153" s="81">
        <v>345</v>
      </c>
      <c r="D153" s="81" t="s">
        <v>8896</v>
      </c>
      <c r="E153" s="81">
        <v>337.1</v>
      </c>
      <c r="F153" s="81" t="s">
        <v>8897</v>
      </c>
      <c r="G153" s="81">
        <v>371.46</v>
      </c>
      <c r="H153" s="81">
        <v>6</v>
      </c>
      <c r="I153" s="81">
        <v>12</v>
      </c>
      <c r="J153" s="81">
        <v>6</v>
      </c>
      <c r="K153" s="81">
        <v>8</v>
      </c>
      <c r="L153" s="81" t="s">
        <v>25662</v>
      </c>
      <c r="M153" s="108"/>
      <c r="N153" s="108"/>
      <c r="O153" s="108"/>
      <c r="P153" s="108"/>
      <c r="Q153" s="108"/>
      <c r="R153" s="108"/>
      <c r="S153" s="108"/>
      <c r="T153" s="108"/>
      <c r="U153" s="108"/>
      <c r="V153" s="108"/>
      <c r="W153" s="108"/>
      <c r="X153" s="108"/>
      <c r="Y153" s="108"/>
      <c r="Z153" s="108"/>
      <c r="AA153" s="108"/>
      <c r="AB153" s="108"/>
      <c r="AC153" s="108"/>
      <c r="AD153" s="108"/>
    </row>
    <row r="154" spans="1:30" x14ac:dyDescent="0.25">
      <c r="A154" s="112" t="s">
        <v>7876</v>
      </c>
      <c r="B154" s="81" t="s">
        <v>8898</v>
      </c>
      <c r="C154" s="81">
        <v>547.6</v>
      </c>
      <c r="D154" s="81" t="s">
        <v>25691</v>
      </c>
      <c r="E154" s="81">
        <v>538</v>
      </c>
      <c r="F154" s="81" t="s">
        <v>25691</v>
      </c>
      <c r="G154" s="81">
        <v>538</v>
      </c>
      <c r="H154" s="81">
        <v>5</v>
      </c>
      <c r="I154" s="81">
        <v>8.4</v>
      </c>
      <c r="J154" s="81">
        <v>1.0900000000000001</v>
      </c>
      <c r="K154" s="81">
        <v>1.8</v>
      </c>
      <c r="L154" s="81" t="s">
        <v>25662</v>
      </c>
      <c r="M154" s="108"/>
      <c r="N154" s="108"/>
      <c r="O154" s="108"/>
      <c r="P154" s="108"/>
      <c r="Q154" s="108"/>
      <c r="R154" s="108"/>
      <c r="S154" s="108"/>
      <c r="T154" s="108"/>
      <c r="U154" s="108"/>
      <c r="V154" s="108"/>
      <c r="W154" s="108"/>
      <c r="X154" s="108"/>
      <c r="Y154" s="108"/>
      <c r="Z154" s="108"/>
      <c r="AA154" s="108"/>
      <c r="AB154" s="108"/>
      <c r="AC154" s="108"/>
      <c r="AD154" s="108"/>
    </row>
    <row r="155" spans="1:30" x14ac:dyDescent="0.25">
      <c r="A155" s="81" t="s">
        <v>7185</v>
      </c>
      <c r="B155" s="81" t="s">
        <v>8899</v>
      </c>
      <c r="C155" s="81">
        <v>426</v>
      </c>
      <c r="D155" s="81" t="s">
        <v>8900</v>
      </c>
      <c r="E155" s="81">
        <v>329</v>
      </c>
      <c r="F155" s="81" t="s">
        <v>8901</v>
      </c>
      <c r="G155" s="81">
        <v>437.67</v>
      </c>
      <c r="H155" s="81">
        <v>1.61</v>
      </c>
      <c r="I155" s="81">
        <v>1.85</v>
      </c>
      <c r="J155" s="81">
        <v>2</v>
      </c>
      <c r="K155" s="81">
        <v>4.7300000000000004</v>
      </c>
      <c r="L155" s="81" t="s">
        <v>25662</v>
      </c>
      <c r="M155" s="108"/>
      <c r="N155" s="108"/>
      <c r="O155" s="108"/>
      <c r="P155" s="108"/>
      <c r="Q155" s="108"/>
      <c r="R155" s="108"/>
      <c r="S155" s="108"/>
      <c r="T155" s="108"/>
      <c r="U155" s="108"/>
      <c r="V155" s="108"/>
      <c r="W155" s="108"/>
      <c r="X155" s="108"/>
      <c r="Y155" s="108"/>
      <c r="Z155" s="108"/>
      <c r="AA155" s="108"/>
      <c r="AB155" s="108"/>
      <c r="AC155" s="108"/>
      <c r="AD155" s="108"/>
    </row>
    <row r="156" spans="1:30" x14ac:dyDescent="0.25">
      <c r="A156" s="81" t="s">
        <v>7187</v>
      </c>
      <c r="B156" s="81" t="s">
        <v>8902</v>
      </c>
      <c r="C156" s="81">
        <v>762.35</v>
      </c>
      <c r="D156" s="81" t="s">
        <v>8619</v>
      </c>
      <c r="E156" s="81" t="s">
        <v>8620</v>
      </c>
      <c r="F156" s="81" t="s">
        <v>8619</v>
      </c>
      <c r="G156" s="81" t="s">
        <v>8620</v>
      </c>
      <c r="H156" s="81">
        <v>13</v>
      </c>
      <c r="I156" s="81">
        <v>13</v>
      </c>
      <c r="J156" s="81">
        <v>7</v>
      </c>
      <c r="K156" s="81">
        <v>6</v>
      </c>
      <c r="L156" s="81" t="s">
        <v>25662</v>
      </c>
      <c r="M156" s="108"/>
      <c r="N156" s="108"/>
      <c r="O156" s="108"/>
      <c r="P156" s="108"/>
      <c r="Q156" s="108"/>
      <c r="R156" s="108"/>
      <c r="S156" s="108"/>
      <c r="T156" s="108"/>
      <c r="U156" s="108"/>
      <c r="V156" s="108"/>
      <c r="W156" s="108"/>
      <c r="X156" s="108"/>
      <c r="Y156" s="108"/>
      <c r="Z156" s="108"/>
      <c r="AA156" s="108"/>
      <c r="AB156" s="108"/>
      <c r="AC156" s="108"/>
      <c r="AD156" s="108"/>
    </row>
    <row r="157" spans="1:30" x14ac:dyDescent="0.25">
      <c r="A157" s="81" t="s">
        <v>7213</v>
      </c>
      <c r="B157" s="81" t="s">
        <v>25917</v>
      </c>
      <c r="C157" s="81">
        <v>911.83</v>
      </c>
      <c r="D157" s="81" t="s">
        <v>8903</v>
      </c>
      <c r="E157" s="81">
        <v>993</v>
      </c>
      <c r="F157" s="81" t="s">
        <v>8904</v>
      </c>
      <c r="G157" s="81">
        <v>911.83</v>
      </c>
      <c r="H157" s="81">
        <v>7</v>
      </c>
      <c r="I157" s="81">
        <v>11</v>
      </c>
      <c r="J157" s="81">
        <v>2.5</v>
      </c>
      <c r="K157" s="81">
        <v>4.5</v>
      </c>
      <c r="L157" s="81" t="s">
        <v>25662</v>
      </c>
      <c r="M157" s="108"/>
      <c r="N157" s="108"/>
      <c r="O157" s="108"/>
      <c r="P157" s="108"/>
      <c r="Q157" s="108"/>
      <c r="R157" s="108"/>
      <c r="S157" s="108"/>
      <c r="T157" s="108"/>
      <c r="U157" s="108"/>
      <c r="V157" s="108"/>
      <c r="W157" s="108"/>
      <c r="X157" s="108"/>
      <c r="Y157" s="108"/>
      <c r="Z157" s="108"/>
      <c r="AA157" s="108"/>
      <c r="AB157" s="108"/>
      <c r="AC157" s="108"/>
      <c r="AD157" s="108"/>
    </row>
    <row r="158" spans="1:30" x14ac:dyDescent="0.25">
      <c r="A158" s="81" t="s">
        <v>5357</v>
      </c>
      <c r="B158" s="81" t="s">
        <v>8905</v>
      </c>
      <c r="C158" s="81">
        <v>335</v>
      </c>
      <c r="D158" s="81" t="s">
        <v>25918</v>
      </c>
      <c r="E158" s="81">
        <v>351</v>
      </c>
      <c r="F158" s="81" t="s">
        <v>8906</v>
      </c>
      <c r="G158" s="81">
        <v>335</v>
      </c>
      <c r="H158" s="81">
        <v>7.25</v>
      </c>
      <c r="I158" s="81">
        <v>1.25</v>
      </c>
      <c r="J158" s="81">
        <v>3.11</v>
      </c>
      <c r="K158" s="81">
        <v>6</v>
      </c>
      <c r="L158" s="81" t="s">
        <v>25662</v>
      </c>
      <c r="M158" s="108"/>
      <c r="N158" s="108"/>
      <c r="O158" s="108"/>
      <c r="P158" s="108"/>
      <c r="Q158" s="108"/>
      <c r="R158" s="108"/>
      <c r="S158" s="108"/>
      <c r="T158" s="108"/>
      <c r="U158" s="108"/>
      <c r="V158" s="108"/>
      <c r="W158" s="108"/>
      <c r="X158" s="108"/>
      <c r="Y158" s="108"/>
      <c r="Z158" s="108"/>
      <c r="AA158" s="108"/>
      <c r="AB158" s="108"/>
      <c r="AC158" s="108"/>
      <c r="AD158" s="108"/>
    </row>
    <row r="159" spans="1:30" x14ac:dyDescent="0.25">
      <c r="A159" s="81" t="s">
        <v>7156</v>
      </c>
      <c r="B159" s="81" t="s">
        <v>25919</v>
      </c>
      <c r="C159" s="81">
        <v>353.58</v>
      </c>
      <c r="D159" s="81" t="s">
        <v>8907</v>
      </c>
      <c r="E159" s="81">
        <v>359.41</v>
      </c>
      <c r="F159" s="81" t="s">
        <v>8908</v>
      </c>
      <c r="G159" s="81">
        <v>70.790000000000006</v>
      </c>
      <c r="H159" s="81">
        <v>10</v>
      </c>
      <c r="I159" s="81">
        <v>4</v>
      </c>
      <c r="J159" s="81">
        <v>5</v>
      </c>
      <c r="K159" s="81">
        <v>1</v>
      </c>
      <c r="L159" s="81" t="s">
        <v>25662</v>
      </c>
      <c r="M159" s="108"/>
      <c r="N159" s="108"/>
      <c r="O159" s="108"/>
      <c r="P159" s="108"/>
      <c r="Q159" s="108"/>
      <c r="R159" s="108"/>
      <c r="S159" s="108"/>
      <c r="T159" s="108"/>
      <c r="U159" s="108"/>
      <c r="V159" s="108"/>
      <c r="W159" s="108"/>
      <c r="X159" s="108"/>
      <c r="Y159" s="108"/>
      <c r="Z159" s="108"/>
      <c r="AA159" s="108"/>
      <c r="AB159" s="108"/>
      <c r="AC159" s="108"/>
      <c r="AD159" s="108"/>
    </row>
    <row r="160" spans="1:30" x14ac:dyDescent="0.25">
      <c r="A160" s="81" t="s">
        <v>7162</v>
      </c>
      <c r="B160" s="81" t="s">
        <v>8909</v>
      </c>
      <c r="C160" s="81">
        <v>612.23</v>
      </c>
      <c r="D160" s="81" t="s">
        <v>8619</v>
      </c>
      <c r="E160" s="81" t="s">
        <v>8620</v>
      </c>
      <c r="F160" s="81" t="s">
        <v>8619</v>
      </c>
      <c r="G160" s="81" t="s">
        <v>8620</v>
      </c>
      <c r="H160" s="81">
        <v>4.25</v>
      </c>
      <c r="I160" s="81">
        <v>6.25</v>
      </c>
      <c r="J160" s="81">
        <v>2</v>
      </c>
      <c r="K160" s="81">
        <v>4.75</v>
      </c>
      <c r="L160" s="81" t="s">
        <v>25662</v>
      </c>
      <c r="M160" s="108"/>
      <c r="N160" s="108"/>
      <c r="O160" s="108"/>
      <c r="P160" s="108"/>
      <c r="Q160" s="108"/>
      <c r="R160" s="108"/>
      <c r="S160" s="108"/>
      <c r="T160" s="108"/>
      <c r="U160" s="108"/>
      <c r="V160" s="108"/>
      <c r="W160" s="108"/>
      <c r="X160" s="108"/>
      <c r="Y160" s="108"/>
      <c r="Z160" s="108"/>
      <c r="AA160" s="108"/>
      <c r="AB160" s="108"/>
      <c r="AC160" s="108"/>
      <c r="AD160" s="108"/>
    </row>
    <row r="161" spans="1:30" x14ac:dyDescent="0.25">
      <c r="A161" s="81" t="s">
        <v>7183</v>
      </c>
      <c r="B161" s="81" t="s">
        <v>8910</v>
      </c>
      <c r="C161" s="81">
        <v>29.99</v>
      </c>
      <c r="D161" s="81" t="s">
        <v>8619</v>
      </c>
      <c r="E161" s="81" t="s">
        <v>8620</v>
      </c>
      <c r="F161" s="81" t="s">
        <v>8619</v>
      </c>
      <c r="G161" s="81" t="s">
        <v>8620</v>
      </c>
      <c r="H161" s="81">
        <v>1</v>
      </c>
      <c r="I161" s="81">
        <v>0.55000000000000004</v>
      </c>
      <c r="J161" s="81">
        <v>10</v>
      </c>
      <c r="K161" s="81">
        <v>0.25</v>
      </c>
      <c r="L161" s="81" t="s">
        <v>25662</v>
      </c>
      <c r="M161" s="108"/>
      <c r="N161" s="108"/>
      <c r="O161" s="108"/>
      <c r="P161" s="108"/>
      <c r="Q161" s="108"/>
      <c r="R161" s="108"/>
      <c r="S161" s="108"/>
      <c r="T161" s="108"/>
      <c r="U161" s="108"/>
      <c r="V161" s="108"/>
      <c r="W161" s="108"/>
      <c r="X161" s="108"/>
      <c r="Y161" s="108"/>
      <c r="Z161" s="108"/>
      <c r="AA161" s="108"/>
      <c r="AB161" s="108"/>
      <c r="AC161" s="108"/>
      <c r="AD161" s="108"/>
    </row>
    <row r="162" spans="1:30" x14ac:dyDescent="0.25">
      <c r="A162" s="81" t="s">
        <v>7174</v>
      </c>
      <c r="B162" s="81" t="s">
        <v>8911</v>
      </c>
      <c r="C162" s="81">
        <v>869.9</v>
      </c>
      <c r="D162" s="81" t="s">
        <v>8912</v>
      </c>
      <c r="E162" s="81">
        <v>883</v>
      </c>
      <c r="F162" s="81" t="s">
        <v>8619</v>
      </c>
      <c r="G162" s="81" t="s">
        <v>8620</v>
      </c>
      <c r="H162" s="81">
        <v>12</v>
      </c>
      <c r="I162" s="81">
        <v>6</v>
      </c>
      <c r="J162" s="81">
        <v>1</v>
      </c>
      <c r="K162" s="81">
        <v>3</v>
      </c>
      <c r="L162" s="81" t="s">
        <v>25662</v>
      </c>
      <c r="M162" s="108"/>
      <c r="N162" s="108"/>
      <c r="O162" s="108"/>
      <c r="P162" s="108"/>
      <c r="Q162" s="108"/>
      <c r="R162" s="108"/>
      <c r="S162" s="108"/>
      <c r="T162" s="108"/>
      <c r="U162" s="108"/>
      <c r="V162" s="108"/>
      <c r="W162" s="108"/>
      <c r="X162" s="108"/>
      <c r="Y162" s="108"/>
      <c r="Z162" s="108"/>
      <c r="AA162" s="108"/>
      <c r="AB162" s="108"/>
      <c r="AC162" s="108"/>
      <c r="AD162" s="108"/>
    </row>
    <row r="163" spans="1:30" x14ac:dyDescent="0.25">
      <c r="A163" s="81" t="s">
        <v>7172</v>
      </c>
      <c r="B163" s="81" t="s">
        <v>8913</v>
      </c>
      <c r="C163" s="81">
        <v>447.82</v>
      </c>
      <c r="D163" s="81" t="s">
        <v>8914</v>
      </c>
      <c r="E163" s="81">
        <v>460</v>
      </c>
      <c r="F163" s="81" t="s">
        <v>8915</v>
      </c>
      <c r="G163" s="81">
        <v>399</v>
      </c>
      <c r="H163" s="81">
        <v>12</v>
      </c>
      <c r="I163" s="81">
        <v>6</v>
      </c>
      <c r="J163" s="81">
        <v>1</v>
      </c>
      <c r="K163" s="81">
        <v>3</v>
      </c>
      <c r="L163" s="81" t="s">
        <v>25662</v>
      </c>
      <c r="M163" s="108"/>
      <c r="N163" s="108"/>
      <c r="O163" s="108"/>
      <c r="P163" s="108"/>
      <c r="Q163" s="108"/>
      <c r="R163" s="108"/>
      <c r="S163" s="108"/>
      <c r="T163" s="108"/>
      <c r="U163" s="108"/>
      <c r="V163" s="108"/>
      <c r="W163" s="108"/>
      <c r="X163" s="108"/>
      <c r="Y163" s="108"/>
      <c r="Z163" s="108"/>
      <c r="AA163" s="108"/>
      <c r="AB163" s="108"/>
      <c r="AC163" s="108"/>
      <c r="AD163" s="108"/>
    </row>
    <row r="164" spans="1:30" x14ac:dyDescent="0.25">
      <c r="A164" s="81" t="s">
        <v>7164</v>
      </c>
      <c r="B164" s="81" t="s">
        <v>8916</v>
      </c>
      <c r="C164" s="81">
        <v>612.23</v>
      </c>
      <c r="D164" s="81" t="s">
        <v>8917</v>
      </c>
      <c r="E164" s="81">
        <v>613.15</v>
      </c>
      <c r="F164" s="81" t="s">
        <v>8918</v>
      </c>
      <c r="G164" s="81">
        <v>615.95000000000005</v>
      </c>
      <c r="H164" s="81">
        <v>12.4</v>
      </c>
      <c r="I164" s="81">
        <v>4.5999999999999996</v>
      </c>
      <c r="J164" s="81">
        <v>3.9</v>
      </c>
      <c r="K164" s="81">
        <v>8.1</v>
      </c>
      <c r="L164" s="81" t="s">
        <v>25662</v>
      </c>
      <c r="M164" s="108"/>
      <c r="N164" s="108"/>
      <c r="O164" s="108"/>
      <c r="P164" s="108"/>
      <c r="Q164" s="108"/>
      <c r="R164" s="108"/>
      <c r="S164" s="108"/>
      <c r="T164" s="108"/>
      <c r="U164" s="108"/>
      <c r="V164" s="108"/>
      <c r="W164" s="108"/>
      <c r="X164" s="108"/>
      <c r="Y164" s="108"/>
      <c r="Z164" s="108"/>
      <c r="AA164" s="108"/>
      <c r="AB164" s="108"/>
      <c r="AC164" s="108"/>
      <c r="AD164" s="108"/>
    </row>
    <row r="165" spans="1:30" x14ac:dyDescent="0.25">
      <c r="A165" s="81" t="s">
        <v>7181</v>
      </c>
      <c r="B165" s="81" t="s">
        <v>8919</v>
      </c>
      <c r="C165" s="81">
        <v>326</v>
      </c>
      <c r="D165" s="81" t="s">
        <v>8619</v>
      </c>
      <c r="E165" s="81" t="s">
        <v>8620</v>
      </c>
      <c r="F165" s="81" t="s">
        <v>8619</v>
      </c>
      <c r="G165" s="81" t="s">
        <v>8620</v>
      </c>
      <c r="H165" s="81">
        <v>1</v>
      </c>
      <c r="I165" s="81">
        <v>0.55000000000000004</v>
      </c>
      <c r="J165" s="81">
        <v>10</v>
      </c>
      <c r="K165" s="81">
        <v>0.25</v>
      </c>
      <c r="L165" s="81" t="s">
        <v>25662</v>
      </c>
      <c r="M165" s="108"/>
      <c r="N165" s="108"/>
      <c r="O165" s="108"/>
      <c r="P165" s="108"/>
      <c r="Q165" s="108"/>
      <c r="R165" s="108"/>
      <c r="S165" s="108"/>
      <c r="T165" s="108"/>
      <c r="U165" s="108"/>
      <c r="V165" s="108"/>
      <c r="W165" s="108"/>
      <c r="X165" s="108"/>
      <c r="Y165" s="108"/>
      <c r="Z165" s="108"/>
      <c r="AA165" s="108"/>
      <c r="AB165" s="108"/>
      <c r="AC165" s="108"/>
      <c r="AD165" s="108"/>
    </row>
    <row r="166" spans="1:30" x14ac:dyDescent="0.25">
      <c r="A166" s="112" t="s">
        <v>7244</v>
      </c>
      <c r="B166" s="81" t="s">
        <v>8920</v>
      </c>
      <c r="C166" s="81">
        <v>309</v>
      </c>
      <c r="D166" s="81" t="s">
        <v>8921</v>
      </c>
      <c r="E166" s="81">
        <v>286</v>
      </c>
      <c r="F166" s="81" t="s">
        <v>8920</v>
      </c>
      <c r="G166" s="81">
        <v>309</v>
      </c>
      <c r="H166" s="81">
        <v>11</v>
      </c>
      <c r="I166" s="81">
        <v>11</v>
      </c>
      <c r="J166" s="81">
        <v>5</v>
      </c>
      <c r="K166" s="81">
        <v>7.5</v>
      </c>
      <c r="L166" s="81" t="s">
        <v>25662</v>
      </c>
      <c r="M166" s="108"/>
      <c r="N166" s="108"/>
      <c r="O166" s="108"/>
      <c r="P166" s="108"/>
      <c r="Q166" s="108"/>
      <c r="R166" s="108"/>
      <c r="S166" s="108"/>
      <c r="T166" s="108"/>
      <c r="U166" s="108"/>
      <c r="V166" s="108"/>
      <c r="W166" s="108"/>
      <c r="X166" s="108"/>
      <c r="Y166" s="108"/>
      <c r="Z166" s="108"/>
      <c r="AA166" s="108"/>
      <c r="AB166" s="108"/>
      <c r="AC166" s="108"/>
      <c r="AD166" s="108"/>
    </row>
    <row r="167" spans="1:30" x14ac:dyDescent="0.25">
      <c r="A167" s="81" t="s">
        <v>7227</v>
      </c>
      <c r="B167" s="81" t="s">
        <v>8922</v>
      </c>
      <c r="C167" s="81">
        <v>401</v>
      </c>
      <c r="D167" s="81" t="s">
        <v>8923</v>
      </c>
      <c r="E167" s="81">
        <v>369.99</v>
      </c>
      <c r="F167" s="81" t="s">
        <v>8924</v>
      </c>
      <c r="G167" s="81">
        <v>670</v>
      </c>
      <c r="H167" s="81">
        <v>5.2</v>
      </c>
      <c r="I167" s="81">
        <v>1.6</v>
      </c>
      <c r="J167" s="81">
        <v>0.5</v>
      </c>
      <c r="K167" s="81">
        <v>3</v>
      </c>
      <c r="L167" s="81" t="s">
        <v>25662</v>
      </c>
      <c r="M167" s="108"/>
      <c r="N167" s="108"/>
      <c r="O167" s="108"/>
      <c r="P167" s="108"/>
      <c r="Q167" s="108"/>
      <c r="R167" s="108"/>
      <c r="S167" s="108"/>
      <c r="T167" s="108"/>
      <c r="U167" s="108"/>
      <c r="V167" s="108"/>
      <c r="W167" s="108"/>
      <c r="X167" s="108"/>
      <c r="Y167" s="108"/>
      <c r="Z167" s="108"/>
      <c r="AA167" s="108"/>
      <c r="AB167" s="108"/>
      <c r="AC167" s="108"/>
      <c r="AD167" s="108"/>
    </row>
    <row r="168" spans="1:30" x14ac:dyDescent="0.25">
      <c r="A168" s="81" t="s">
        <v>7309</v>
      </c>
      <c r="B168" s="81" t="s">
        <v>8919</v>
      </c>
      <c r="C168" s="81">
        <v>326</v>
      </c>
      <c r="D168" s="81" t="s">
        <v>8619</v>
      </c>
      <c r="E168" s="81" t="s">
        <v>8620</v>
      </c>
      <c r="F168" s="81" t="s">
        <v>8619</v>
      </c>
      <c r="G168" s="81" t="s">
        <v>8620</v>
      </c>
      <c r="H168" s="81">
        <v>1.1399999999999999</v>
      </c>
      <c r="I168" s="81">
        <v>7.87</v>
      </c>
      <c r="J168" s="81">
        <v>0.2</v>
      </c>
      <c r="K168" s="81">
        <v>3.98</v>
      </c>
      <c r="L168" s="81" t="s">
        <v>25662</v>
      </c>
      <c r="M168" s="108"/>
      <c r="N168" s="108"/>
      <c r="O168" s="108"/>
      <c r="P168" s="108"/>
      <c r="Q168" s="108"/>
      <c r="R168" s="108"/>
      <c r="S168" s="108"/>
      <c r="T168" s="108"/>
      <c r="U168" s="108"/>
      <c r="V168" s="108"/>
      <c r="W168" s="108"/>
      <c r="X168" s="108"/>
      <c r="Y168" s="108"/>
      <c r="Z168" s="108"/>
      <c r="AA168" s="108"/>
      <c r="AB168" s="108"/>
      <c r="AC168" s="108"/>
      <c r="AD168" s="108"/>
    </row>
    <row r="169" spans="1:30" x14ac:dyDescent="0.25">
      <c r="A169" s="81" t="s">
        <v>7178</v>
      </c>
      <c r="B169" s="81" t="s">
        <v>8925</v>
      </c>
      <c r="C169" s="81">
        <v>830.7</v>
      </c>
      <c r="D169" s="81" t="s">
        <v>8619</v>
      </c>
      <c r="E169" s="81" t="s">
        <v>8620</v>
      </c>
      <c r="F169" s="81" t="s">
        <v>8619</v>
      </c>
      <c r="G169" s="81" t="s">
        <v>8620</v>
      </c>
      <c r="H169" s="81">
        <v>12</v>
      </c>
      <c r="I169" s="81">
        <v>6</v>
      </c>
      <c r="J169" s="81">
        <v>1</v>
      </c>
      <c r="K169" s="81">
        <v>3</v>
      </c>
      <c r="L169" s="81" t="s">
        <v>25662</v>
      </c>
      <c r="M169" s="108"/>
      <c r="N169" s="108"/>
      <c r="O169" s="108"/>
      <c r="P169" s="108"/>
      <c r="Q169" s="108"/>
      <c r="R169" s="108"/>
      <c r="S169" s="108"/>
      <c r="T169" s="108"/>
      <c r="U169" s="108"/>
      <c r="V169" s="108"/>
      <c r="W169" s="108"/>
      <c r="X169" s="108"/>
      <c r="Y169" s="108"/>
      <c r="Z169" s="108"/>
      <c r="AA169" s="108"/>
      <c r="AB169" s="108"/>
      <c r="AC169" s="108"/>
      <c r="AD169" s="108"/>
    </row>
    <row r="170" spans="1:30" x14ac:dyDescent="0.25">
      <c r="A170" s="81" t="s">
        <v>170</v>
      </c>
      <c r="B170" s="81" t="s">
        <v>8619</v>
      </c>
      <c r="C170" s="81" t="s">
        <v>8620</v>
      </c>
      <c r="D170" s="81" t="s">
        <v>8619</v>
      </c>
      <c r="E170" s="81" t="s">
        <v>8620</v>
      </c>
      <c r="F170" s="81" t="s">
        <v>8619</v>
      </c>
      <c r="G170" s="81" t="s">
        <v>8620</v>
      </c>
      <c r="H170" s="81">
        <v>2.8</v>
      </c>
      <c r="I170" s="81">
        <v>1.2</v>
      </c>
      <c r="J170" s="81">
        <v>0.04</v>
      </c>
      <c r="K170" s="81">
        <v>3.8</v>
      </c>
      <c r="L170" s="81" t="s">
        <v>25662</v>
      </c>
      <c r="M170" s="108"/>
      <c r="N170" s="108"/>
      <c r="O170" s="108"/>
      <c r="P170" s="108"/>
      <c r="Q170" s="108"/>
      <c r="R170" s="108"/>
      <c r="S170" s="108"/>
      <c r="T170" s="108"/>
      <c r="U170" s="108"/>
      <c r="V170" s="108"/>
      <c r="W170" s="108"/>
      <c r="X170" s="108"/>
      <c r="Y170" s="108"/>
      <c r="Z170" s="108"/>
      <c r="AA170" s="108"/>
      <c r="AB170" s="108"/>
      <c r="AC170" s="108"/>
      <c r="AD170" s="108"/>
    </row>
    <row r="171" spans="1:30" x14ac:dyDescent="0.25">
      <c r="A171" s="81" t="s">
        <v>4183</v>
      </c>
      <c r="B171" s="81" t="s">
        <v>8926</v>
      </c>
      <c r="C171" s="81">
        <v>173.33</v>
      </c>
      <c r="D171" s="81" t="s">
        <v>8927</v>
      </c>
      <c r="E171" s="81">
        <v>185.33</v>
      </c>
      <c r="F171" s="81" t="s">
        <v>8928</v>
      </c>
      <c r="G171" s="81">
        <v>185.48</v>
      </c>
      <c r="H171" s="81">
        <v>6.5</v>
      </c>
      <c r="I171" s="81">
        <v>5.5</v>
      </c>
      <c r="J171" s="81">
        <v>1</v>
      </c>
      <c r="K171" s="81">
        <v>7.5</v>
      </c>
      <c r="L171" s="81" t="s">
        <v>25662</v>
      </c>
      <c r="M171" s="108"/>
      <c r="N171" s="108"/>
      <c r="O171" s="108"/>
      <c r="P171" s="108"/>
      <c r="Q171" s="108"/>
      <c r="R171" s="108"/>
      <c r="S171" s="108"/>
      <c r="T171" s="108"/>
      <c r="U171" s="108"/>
      <c r="V171" s="108"/>
      <c r="W171" s="108"/>
      <c r="X171" s="108"/>
      <c r="Y171" s="108"/>
      <c r="Z171" s="108"/>
      <c r="AA171" s="108"/>
      <c r="AB171" s="108"/>
      <c r="AC171" s="108"/>
      <c r="AD171" s="108"/>
    </row>
    <row r="172" spans="1:30" x14ac:dyDescent="0.25">
      <c r="A172" s="81" t="s">
        <v>3864</v>
      </c>
      <c r="B172" s="81" t="s">
        <v>8929</v>
      </c>
      <c r="C172" s="81">
        <v>460</v>
      </c>
      <c r="D172" s="81" t="s">
        <v>8619</v>
      </c>
      <c r="E172" s="81" t="s">
        <v>8620</v>
      </c>
      <c r="F172" s="81" t="s">
        <v>8619</v>
      </c>
      <c r="G172" s="81" t="s">
        <v>8620</v>
      </c>
      <c r="H172" s="81">
        <v>7</v>
      </c>
      <c r="I172" s="81">
        <v>12</v>
      </c>
      <c r="J172" s="81">
        <v>4</v>
      </c>
      <c r="K172" s="81">
        <v>5</v>
      </c>
      <c r="L172" s="81" t="s">
        <v>25662</v>
      </c>
      <c r="M172" s="108"/>
      <c r="N172" s="108"/>
      <c r="O172" s="108"/>
      <c r="P172" s="108"/>
      <c r="Q172" s="108"/>
      <c r="R172" s="108"/>
      <c r="S172" s="108"/>
      <c r="T172" s="108"/>
      <c r="U172" s="108"/>
      <c r="V172" s="108"/>
      <c r="W172" s="108"/>
      <c r="X172" s="108"/>
      <c r="Y172" s="108"/>
      <c r="Z172" s="108"/>
      <c r="AA172" s="108"/>
      <c r="AB172" s="108"/>
      <c r="AC172" s="108"/>
      <c r="AD172" s="108"/>
    </row>
    <row r="173" spans="1:30" x14ac:dyDescent="0.25">
      <c r="A173" s="81" t="s">
        <v>3858</v>
      </c>
      <c r="B173" s="81" t="s">
        <v>8930</v>
      </c>
      <c r="C173" s="81">
        <v>72</v>
      </c>
      <c r="D173" s="81" t="s">
        <v>8931</v>
      </c>
      <c r="E173" s="81">
        <v>120</v>
      </c>
      <c r="F173" s="81" t="s">
        <v>8932</v>
      </c>
      <c r="G173" s="81">
        <v>75.680000000000007</v>
      </c>
      <c r="H173" s="81">
        <v>4</v>
      </c>
      <c r="I173" s="81">
        <v>4</v>
      </c>
      <c r="J173" s="81">
        <v>2</v>
      </c>
      <c r="K173" s="81">
        <v>4</v>
      </c>
      <c r="L173" s="81" t="s">
        <v>25662</v>
      </c>
      <c r="M173" s="108"/>
      <c r="N173" s="108"/>
      <c r="O173" s="108"/>
      <c r="P173" s="108"/>
      <c r="Q173" s="108"/>
      <c r="R173" s="108"/>
      <c r="S173" s="108"/>
      <c r="T173" s="108"/>
      <c r="U173" s="108"/>
      <c r="V173" s="108"/>
      <c r="W173" s="108"/>
      <c r="X173" s="108"/>
      <c r="Y173" s="108"/>
      <c r="Z173" s="108"/>
      <c r="AA173" s="108"/>
      <c r="AB173" s="108"/>
      <c r="AC173" s="108"/>
      <c r="AD173" s="108"/>
    </row>
    <row r="174" spans="1:30" x14ac:dyDescent="0.25">
      <c r="A174" s="81" t="s">
        <v>3855</v>
      </c>
      <c r="B174" s="81" t="s">
        <v>8933</v>
      </c>
      <c r="C174" s="81">
        <v>130.66999999999999</v>
      </c>
      <c r="D174" s="81" t="s">
        <v>8934</v>
      </c>
      <c r="E174" s="81">
        <v>140.4</v>
      </c>
      <c r="F174" s="81" t="s">
        <v>8935</v>
      </c>
      <c r="G174" s="81">
        <v>140.33000000000001</v>
      </c>
      <c r="H174" s="81">
        <v>7.3</v>
      </c>
      <c r="I174" s="81">
        <v>14.1</v>
      </c>
      <c r="J174" s="81">
        <v>2.2000000000000002</v>
      </c>
      <c r="K174" s="81">
        <v>3.75</v>
      </c>
      <c r="L174" s="81" t="s">
        <v>25662</v>
      </c>
      <c r="M174" s="108"/>
      <c r="N174" s="108"/>
      <c r="O174" s="108"/>
      <c r="P174" s="108"/>
      <c r="Q174" s="108"/>
      <c r="R174" s="108"/>
      <c r="S174" s="108"/>
      <c r="T174" s="108"/>
      <c r="U174" s="108"/>
      <c r="V174" s="108"/>
      <c r="W174" s="108"/>
      <c r="X174" s="108"/>
      <c r="Y174" s="108"/>
      <c r="Z174" s="108"/>
      <c r="AA174" s="108"/>
      <c r="AB174" s="108"/>
      <c r="AC174" s="108"/>
      <c r="AD174" s="108"/>
    </row>
    <row r="175" spans="1:30" x14ac:dyDescent="0.25">
      <c r="A175" s="81" t="s">
        <v>3852</v>
      </c>
      <c r="B175" s="81" t="s">
        <v>8936</v>
      </c>
      <c r="C175" s="81">
        <v>225.88</v>
      </c>
      <c r="D175" s="81" t="s">
        <v>8937</v>
      </c>
      <c r="E175" s="81">
        <v>240.26</v>
      </c>
      <c r="F175" s="81" t="s">
        <v>8938</v>
      </c>
      <c r="G175" s="81">
        <v>237.28</v>
      </c>
      <c r="H175" s="81">
        <v>4</v>
      </c>
      <c r="I175" s="81">
        <v>4</v>
      </c>
      <c r="J175" s="81">
        <v>4</v>
      </c>
      <c r="K175" s="81">
        <v>4</v>
      </c>
      <c r="L175" s="81" t="s">
        <v>25662</v>
      </c>
      <c r="M175" s="108"/>
      <c r="N175" s="108"/>
      <c r="O175" s="108"/>
      <c r="P175" s="108"/>
      <c r="Q175" s="108"/>
      <c r="R175" s="108"/>
      <c r="S175" s="108"/>
      <c r="T175" s="108"/>
      <c r="U175" s="108"/>
      <c r="V175" s="108"/>
      <c r="W175" s="108"/>
      <c r="X175" s="108"/>
      <c r="Y175" s="108"/>
      <c r="Z175" s="108"/>
      <c r="AA175" s="108"/>
      <c r="AB175" s="108"/>
      <c r="AC175" s="108"/>
      <c r="AD175" s="108"/>
    </row>
    <row r="176" spans="1:30" x14ac:dyDescent="0.25">
      <c r="A176" s="112" t="s">
        <v>3846</v>
      </c>
      <c r="B176" s="81" t="s">
        <v>8939</v>
      </c>
      <c r="C176" s="81">
        <v>71</v>
      </c>
      <c r="D176" s="81" t="s">
        <v>25692</v>
      </c>
      <c r="E176" s="81">
        <v>65.599999999999994</v>
      </c>
      <c r="F176" s="81" t="s">
        <v>8940</v>
      </c>
      <c r="G176" s="81">
        <v>97</v>
      </c>
      <c r="H176" s="81">
        <v>1.18</v>
      </c>
      <c r="I176" s="81">
        <v>3.94</v>
      </c>
      <c r="J176" s="81">
        <v>2.37</v>
      </c>
      <c r="K176" s="81">
        <v>5.78</v>
      </c>
      <c r="L176" s="81" t="s">
        <v>25662</v>
      </c>
      <c r="M176" s="108"/>
      <c r="N176" s="108"/>
      <c r="O176" s="108"/>
      <c r="P176" s="108"/>
      <c r="Q176" s="108"/>
      <c r="R176" s="108"/>
      <c r="S176" s="108"/>
      <c r="T176" s="108"/>
      <c r="U176" s="108"/>
      <c r="V176" s="108"/>
      <c r="W176" s="108"/>
      <c r="X176" s="108"/>
      <c r="Y176" s="108"/>
      <c r="Z176" s="108"/>
      <c r="AA176" s="108"/>
      <c r="AB176" s="108"/>
      <c r="AC176" s="108"/>
      <c r="AD176" s="108"/>
    </row>
    <row r="177" spans="1:30" x14ac:dyDescent="0.25">
      <c r="A177" s="112" t="s">
        <v>3843</v>
      </c>
      <c r="B177" s="81" t="s">
        <v>25693</v>
      </c>
      <c r="C177" s="81">
        <v>136</v>
      </c>
      <c r="D177" s="81" t="s">
        <v>8941</v>
      </c>
      <c r="E177" s="81">
        <v>147.41999999999999</v>
      </c>
      <c r="F177" s="81" t="s">
        <v>8942</v>
      </c>
      <c r="G177" s="81">
        <v>127.9</v>
      </c>
      <c r="H177" s="81">
        <v>6</v>
      </c>
      <c r="I177" s="81">
        <v>6</v>
      </c>
      <c r="J177" s="81">
        <v>2</v>
      </c>
      <c r="K177" s="81">
        <v>6</v>
      </c>
      <c r="L177" s="81" t="s">
        <v>25662</v>
      </c>
      <c r="M177" s="108"/>
      <c r="N177" s="108"/>
      <c r="O177" s="108"/>
      <c r="P177" s="108"/>
      <c r="Q177" s="108"/>
      <c r="R177" s="108"/>
      <c r="S177" s="108"/>
      <c r="T177" s="108"/>
      <c r="U177" s="108"/>
      <c r="V177" s="108"/>
      <c r="W177" s="108"/>
      <c r="X177" s="108"/>
      <c r="Y177" s="108"/>
      <c r="Z177" s="108"/>
      <c r="AA177" s="108"/>
      <c r="AB177" s="108"/>
      <c r="AC177" s="108"/>
      <c r="AD177" s="108"/>
    </row>
    <row r="178" spans="1:30" x14ac:dyDescent="0.25">
      <c r="A178" s="81" t="s">
        <v>5558</v>
      </c>
      <c r="B178" s="81" t="s">
        <v>8943</v>
      </c>
      <c r="C178" s="81">
        <v>29.98</v>
      </c>
      <c r="D178" s="81" t="s">
        <v>8944</v>
      </c>
      <c r="E178" s="81">
        <v>26.75</v>
      </c>
      <c r="F178" s="81" t="s">
        <v>8619</v>
      </c>
      <c r="G178" s="81" t="s">
        <v>8620</v>
      </c>
      <c r="H178" s="81">
        <v>0.08</v>
      </c>
      <c r="I178" s="81">
        <v>78</v>
      </c>
      <c r="J178" s="81">
        <v>2</v>
      </c>
      <c r="K178" s="81">
        <v>0.09</v>
      </c>
      <c r="L178" s="81" t="s">
        <v>25662</v>
      </c>
      <c r="M178" s="108"/>
      <c r="N178" s="108"/>
      <c r="O178" s="108"/>
      <c r="P178" s="108"/>
      <c r="Q178" s="108"/>
      <c r="R178" s="108"/>
      <c r="S178" s="108"/>
      <c r="T178" s="108"/>
      <c r="U178" s="108"/>
      <c r="V178" s="108"/>
      <c r="W178" s="108"/>
      <c r="X178" s="108"/>
      <c r="Y178" s="108"/>
      <c r="Z178" s="108"/>
      <c r="AA178" s="108"/>
      <c r="AB178" s="108"/>
      <c r="AC178" s="108"/>
      <c r="AD178" s="108"/>
    </row>
    <row r="179" spans="1:30" x14ac:dyDescent="0.25">
      <c r="A179" s="81" t="s">
        <v>8211</v>
      </c>
      <c r="B179" s="81" t="s">
        <v>8945</v>
      </c>
      <c r="C179" s="81">
        <v>3.66</v>
      </c>
      <c r="D179" s="81" t="s">
        <v>25920</v>
      </c>
      <c r="E179" s="81">
        <v>5.13</v>
      </c>
      <c r="F179" s="81" t="s">
        <v>25694</v>
      </c>
      <c r="G179" s="81">
        <v>4.8600000000000003</v>
      </c>
      <c r="H179" s="81">
        <v>1</v>
      </c>
      <c r="I179" s="81">
        <v>1</v>
      </c>
      <c r="J179" s="81">
        <v>0.06</v>
      </c>
      <c r="K179" s="81">
        <v>1</v>
      </c>
      <c r="L179" s="81" t="s">
        <v>25662</v>
      </c>
      <c r="M179" s="108"/>
      <c r="N179" s="108"/>
      <c r="O179" s="108"/>
      <c r="P179" s="108"/>
      <c r="Q179" s="108"/>
      <c r="R179" s="108"/>
      <c r="S179" s="108"/>
      <c r="T179" s="108"/>
      <c r="U179" s="108"/>
      <c r="V179" s="108"/>
      <c r="W179" s="108"/>
      <c r="X179" s="108"/>
      <c r="Y179" s="108"/>
      <c r="Z179" s="108"/>
      <c r="AA179" s="108"/>
      <c r="AB179" s="108"/>
      <c r="AC179" s="108"/>
      <c r="AD179" s="108"/>
    </row>
    <row r="180" spans="1:30" x14ac:dyDescent="0.25">
      <c r="A180" s="81" t="s">
        <v>8213</v>
      </c>
      <c r="B180" s="81" t="s">
        <v>25921</v>
      </c>
      <c r="C180" s="81">
        <v>5.13</v>
      </c>
      <c r="D180" s="81" t="s">
        <v>8946</v>
      </c>
      <c r="E180" s="81">
        <v>4.76</v>
      </c>
      <c r="F180" s="81" t="s">
        <v>25695</v>
      </c>
      <c r="G180" s="81">
        <v>4.8600000000000003</v>
      </c>
      <c r="H180" s="81">
        <v>1</v>
      </c>
      <c r="I180" s="81">
        <v>1</v>
      </c>
      <c r="J180" s="81">
        <v>0.08</v>
      </c>
      <c r="K180" s="81">
        <v>1</v>
      </c>
      <c r="L180" s="81" t="s">
        <v>25662</v>
      </c>
      <c r="M180" s="108"/>
      <c r="N180" s="108"/>
      <c r="O180" s="108"/>
      <c r="P180" s="108"/>
      <c r="Q180" s="108"/>
      <c r="R180" s="108"/>
      <c r="S180" s="108"/>
      <c r="T180" s="108"/>
      <c r="U180" s="108"/>
      <c r="V180" s="108"/>
      <c r="W180" s="108"/>
      <c r="X180" s="108"/>
      <c r="Y180" s="108"/>
      <c r="Z180" s="108"/>
      <c r="AA180" s="108"/>
      <c r="AB180" s="108"/>
      <c r="AC180" s="108"/>
      <c r="AD180" s="108"/>
    </row>
    <row r="181" spans="1:30" x14ac:dyDescent="0.25">
      <c r="A181" s="81" t="s">
        <v>7236</v>
      </c>
      <c r="B181" s="81" t="s">
        <v>8947</v>
      </c>
      <c r="C181" s="81">
        <v>314.81</v>
      </c>
      <c r="D181" s="81" t="s">
        <v>8948</v>
      </c>
      <c r="E181" s="81">
        <v>301.52</v>
      </c>
      <c r="F181" s="81" t="s">
        <v>25762</v>
      </c>
      <c r="G181" s="81">
        <v>323</v>
      </c>
      <c r="H181" s="81">
        <v>12</v>
      </c>
      <c r="I181" s="81">
        <v>6</v>
      </c>
      <c r="J181" s="81">
        <v>2</v>
      </c>
      <c r="K181" s="81">
        <v>2</v>
      </c>
      <c r="L181" s="81" t="s">
        <v>25662</v>
      </c>
      <c r="M181" s="108"/>
      <c r="N181" s="108"/>
      <c r="O181" s="108"/>
      <c r="P181" s="108"/>
      <c r="Q181" s="108"/>
      <c r="R181" s="108"/>
      <c r="S181" s="108"/>
      <c r="T181" s="108"/>
      <c r="U181" s="108"/>
      <c r="V181" s="108"/>
      <c r="W181" s="108"/>
      <c r="X181" s="108"/>
      <c r="Y181" s="108"/>
      <c r="Z181" s="108"/>
      <c r="AA181" s="108"/>
      <c r="AB181" s="108"/>
      <c r="AC181" s="108"/>
      <c r="AD181" s="108"/>
    </row>
    <row r="182" spans="1:30" x14ac:dyDescent="0.25">
      <c r="A182" s="81" t="s">
        <v>5540</v>
      </c>
      <c r="B182" s="81" t="s">
        <v>8949</v>
      </c>
      <c r="C182" s="81">
        <v>535.91999999999996</v>
      </c>
      <c r="D182" s="81" t="s">
        <v>8950</v>
      </c>
      <c r="E182" s="81">
        <v>527.30999999999995</v>
      </c>
      <c r="F182" s="81" t="s">
        <v>8951</v>
      </c>
      <c r="G182" s="81">
        <v>393</v>
      </c>
      <c r="H182" s="81">
        <v>7</v>
      </c>
      <c r="I182" s="81">
        <v>9</v>
      </c>
      <c r="J182" s="81">
        <v>2.25</v>
      </c>
      <c r="K182" s="81">
        <v>2</v>
      </c>
      <c r="L182" s="81" t="s">
        <v>25662</v>
      </c>
      <c r="M182" s="108"/>
      <c r="N182" s="108"/>
      <c r="O182" s="108"/>
      <c r="P182" s="108"/>
      <c r="Q182" s="108"/>
      <c r="R182" s="108"/>
      <c r="S182" s="108"/>
      <c r="T182" s="108"/>
      <c r="U182" s="108"/>
      <c r="V182" s="108"/>
      <c r="W182" s="108"/>
      <c r="X182" s="108"/>
      <c r="Y182" s="108"/>
      <c r="Z182" s="108"/>
      <c r="AA182" s="108"/>
      <c r="AB182" s="108"/>
      <c r="AC182" s="108"/>
      <c r="AD182" s="108"/>
    </row>
    <row r="183" spans="1:30" x14ac:dyDescent="0.25">
      <c r="A183" s="81" t="s">
        <v>7448</v>
      </c>
      <c r="B183" s="81" t="s">
        <v>8952</v>
      </c>
      <c r="C183" s="81">
        <v>3.19</v>
      </c>
      <c r="D183" s="81" t="s">
        <v>8953</v>
      </c>
      <c r="E183" s="81">
        <v>2.59</v>
      </c>
      <c r="F183" s="81" t="s">
        <v>8954</v>
      </c>
      <c r="G183" s="81">
        <v>7.98</v>
      </c>
      <c r="H183" s="81">
        <v>0.5</v>
      </c>
      <c r="I183" s="81">
        <v>0.75</v>
      </c>
      <c r="J183" s="81">
        <v>0.01</v>
      </c>
      <c r="K183" s="81">
        <v>1</v>
      </c>
      <c r="L183" s="81" t="s">
        <v>25662</v>
      </c>
      <c r="M183" s="108"/>
      <c r="N183" s="108"/>
      <c r="O183" s="108"/>
      <c r="P183" s="108"/>
      <c r="Q183" s="108"/>
      <c r="R183" s="108"/>
      <c r="S183" s="108"/>
      <c r="T183" s="108"/>
      <c r="U183" s="108"/>
      <c r="V183" s="108"/>
      <c r="W183" s="108"/>
      <c r="X183" s="108"/>
      <c r="Y183" s="108"/>
      <c r="Z183" s="108"/>
      <c r="AA183" s="108"/>
      <c r="AB183" s="108"/>
      <c r="AC183" s="108"/>
      <c r="AD183" s="108"/>
    </row>
    <row r="184" spans="1:30" x14ac:dyDescent="0.25">
      <c r="A184" s="81" t="s">
        <v>5535</v>
      </c>
      <c r="B184" s="81" t="s">
        <v>25922</v>
      </c>
      <c r="C184" s="81">
        <v>41.96</v>
      </c>
      <c r="D184" s="81" t="s">
        <v>8956</v>
      </c>
      <c r="E184" s="81">
        <v>41.96</v>
      </c>
      <c r="F184" s="81" t="s">
        <v>8957</v>
      </c>
      <c r="G184" s="81">
        <v>48</v>
      </c>
      <c r="H184" s="81">
        <v>4.72</v>
      </c>
      <c r="I184" s="81">
        <v>5.51</v>
      </c>
      <c r="J184" s="81">
        <v>0.64</v>
      </c>
      <c r="K184" s="81">
        <v>3.66</v>
      </c>
      <c r="L184" s="81" t="s">
        <v>25662</v>
      </c>
      <c r="M184" s="108"/>
      <c r="N184" s="108"/>
      <c r="O184" s="108"/>
      <c r="P184" s="108"/>
      <c r="Q184" s="108"/>
      <c r="R184" s="108"/>
      <c r="S184" s="108"/>
      <c r="T184" s="108"/>
      <c r="U184" s="108"/>
      <c r="V184" s="108"/>
      <c r="W184" s="108"/>
      <c r="X184" s="108"/>
      <c r="Y184" s="108"/>
      <c r="Z184" s="108"/>
      <c r="AA184" s="108"/>
      <c r="AB184" s="108"/>
      <c r="AC184" s="108"/>
      <c r="AD184" s="108"/>
    </row>
    <row r="185" spans="1:30" x14ac:dyDescent="0.25">
      <c r="A185" s="81" t="s">
        <v>3801</v>
      </c>
      <c r="B185" s="81" t="s">
        <v>8958</v>
      </c>
      <c r="C185" s="81">
        <v>53.28</v>
      </c>
      <c r="D185" s="81" t="s">
        <v>8959</v>
      </c>
      <c r="E185" s="81">
        <v>46</v>
      </c>
      <c r="F185" s="81" t="s">
        <v>8960</v>
      </c>
      <c r="G185" s="81">
        <v>83.6</v>
      </c>
      <c r="H185" s="81">
        <v>3</v>
      </c>
      <c r="I185" s="81">
        <v>7</v>
      </c>
      <c r="J185" s="81">
        <v>0.5</v>
      </c>
      <c r="K185" s="81">
        <v>2</v>
      </c>
      <c r="L185" s="81" t="s">
        <v>25662</v>
      </c>
      <c r="M185" s="108"/>
      <c r="N185" s="108"/>
      <c r="O185" s="108"/>
      <c r="P185" s="108"/>
      <c r="Q185" s="108"/>
      <c r="R185" s="108"/>
      <c r="S185" s="108"/>
      <c r="T185" s="108"/>
      <c r="U185" s="108"/>
      <c r="V185" s="108"/>
      <c r="W185" s="108"/>
      <c r="X185" s="108"/>
      <c r="Y185" s="108"/>
      <c r="Z185" s="108"/>
      <c r="AA185" s="108"/>
      <c r="AB185" s="108"/>
      <c r="AC185" s="108"/>
      <c r="AD185" s="108"/>
    </row>
    <row r="186" spans="1:30" x14ac:dyDescent="0.25">
      <c r="A186" s="81" t="s">
        <v>5531</v>
      </c>
      <c r="B186" s="81" t="s">
        <v>8961</v>
      </c>
      <c r="C186" s="81">
        <v>161.08000000000001</v>
      </c>
      <c r="D186" s="81" t="s">
        <v>8962</v>
      </c>
      <c r="E186" s="81">
        <v>140.99</v>
      </c>
      <c r="F186" s="81" t="s">
        <v>8963</v>
      </c>
      <c r="G186" s="81">
        <v>190.04</v>
      </c>
      <c r="H186" s="81">
        <v>7.8</v>
      </c>
      <c r="I186" s="81">
        <v>7.04</v>
      </c>
      <c r="J186" s="81">
        <v>6.05</v>
      </c>
      <c r="K186" s="81">
        <v>11.7</v>
      </c>
      <c r="L186" s="81" t="s">
        <v>25662</v>
      </c>
      <c r="M186" s="108"/>
      <c r="N186" s="108"/>
      <c r="O186" s="108"/>
      <c r="P186" s="108"/>
      <c r="Q186" s="108"/>
      <c r="R186" s="108"/>
      <c r="S186" s="108"/>
      <c r="T186" s="108"/>
      <c r="U186" s="108"/>
      <c r="V186" s="108"/>
      <c r="W186" s="108"/>
      <c r="X186" s="108"/>
      <c r="Y186" s="108"/>
      <c r="Z186" s="108"/>
      <c r="AA186" s="108"/>
      <c r="AB186" s="108"/>
      <c r="AC186" s="108"/>
      <c r="AD186" s="108"/>
    </row>
    <row r="187" spans="1:30" x14ac:dyDescent="0.25">
      <c r="A187" s="81" t="s">
        <v>5537</v>
      </c>
      <c r="B187" s="81" t="s">
        <v>8619</v>
      </c>
      <c r="C187" s="81" t="s">
        <v>8620</v>
      </c>
      <c r="D187" s="81" t="s">
        <v>8619</v>
      </c>
      <c r="E187" s="81" t="s">
        <v>8620</v>
      </c>
      <c r="F187" s="81" t="s">
        <v>8619</v>
      </c>
      <c r="G187" s="81" t="s">
        <v>8620</v>
      </c>
      <c r="H187" s="81">
        <v>1.2</v>
      </c>
      <c r="I187" s="81">
        <v>5</v>
      </c>
      <c r="J187" s="81">
        <v>1</v>
      </c>
      <c r="K187" s="81">
        <v>0.5</v>
      </c>
      <c r="L187" s="81" t="s">
        <v>25662</v>
      </c>
      <c r="M187" s="108"/>
      <c r="N187" s="108"/>
      <c r="O187" s="108"/>
      <c r="P187" s="108"/>
      <c r="Q187" s="108"/>
      <c r="R187" s="108"/>
      <c r="S187" s="108"/>
      <c r="T187" s="108"/>
      <c r="U187" s="108"/>
      <c r="V187" s="108"/>
      <c r="W187" s="108"/>
      <c r="X187" s="108"/>
      <c r="Y187" s="108"/>
      <c r="Z187" s="108"/>
      <c r="AA187" s="108"/>
      <c r="AB187" s="108"/>
      <c r="AC187" s="108"/>
      <c r="AD187" s="108"/>
    </row>
    <row r="188" spans="1:30" x14ac:dyDescent="0.25">
      <c r="A188" s="81" t="s">
        <v>4641</v>
      </c>
      <c r="B188" s="81" t="s">
        <v>8964</v>
      </c>
      <c r="C188" s="81">
        <v>25</v>
      </c>
      <c r="D188" s="81" t="s">
        <v>8965</v>
      </c>
      <c r="E188" s="81">
        <v>19.47</v>
      </c>
      <c r="F188" s="81" t="s">
        <v>8966</v>
      </c>
      <c r="G188" s="81">
        <v>15.6</v>
      </c>
      <c r="H188" s="81">
        <v>3</v>
      </c>
      <c r="I188" s="81">
        <v>4</v>
      </c>
      <c r="J188" s="81">
        <v>0.24</v>
      </c>
      <c r="K188" s="81">
        <v>0.5</v>
      </c>
      <c r="L188" s="81" t="s">
        <v>25662</v>
      </c>
      <c r="M188" s="108"/>
      <c r="N188" s="108"/>
      <c r="O188" s="108"/>
      <c r="P188" s="108"/>
      <c r="Q188" s="108"/>
      <c r="R188" s="108"/>
      <c r="S188" s="108"/>
      <c r="T188" s="108"/>
      <c r="U188" s="108"/>
      <c r="V188" s="108"/>
      <c r="W188" s="108"/>
      <c r="X188" s="108"/>
      <c r="Y188" s="108"/>
      <c r="Z188" s="108"/>
      <c r="AA188" s="108"/>
      <c r="AB188" s="108"/>
      <c r="AC188" s="108"/>
      <c r="AD188" s="108"/>
    </row>
    <row r="189" spans="1:30" x14ac:dyDescent="0.25">
      <c r="A189" s="81" t="s">
        <v>5270</v>
      </c>
      <c r="B189" s="81" t="s">
        <v>8967</v>
      </c>
      <c r="C189" s="81">
        <v>134.99</v>
      </c>
      <c r="D189" s="81" t="s">
        <v>8968</v>
      </c>
      <c r="E189" s="81">
        <v>228.11</v>
      </c>
      <c r="F189" s="81" t="s">
        <v>8969</v>
      </c>
      <c r="G189" s="81">
        <v>180.47</v>
      </c>
      <c r="H189" s="81">
        <v>1.75</v>
      </c>
      <c r="I189" s="81">
        <v>3.5</v>
      </c>
      <c r="J189" s="81">
        <v>0.5</v>
      </c>
      <c r="K189" s="81">
        <v>1.5</v>
      </c>
      <c r="L189" s="81" t="s">
        <v>25662</v>
      </c>
      <c r="M189" s="108"/>
      <c r="N189" s="108"/>
      <c r="O189" s="108"/>
      <c r="P189" s="108"/>
      <c r="Q189" s="108"/>
      <c r="R189" s="108"/>
      <c r="S189" s="108"/>
      <c r="T189" s="108"/>
      <c r="U189" s="108"/>
      <c r="V189" s="108"/>
      <c r="W189" s="108"/>
      <c r="X189" s="108"/>
      <c r="Y189" s="108"/>
      <c r="Z189" s="108"/>
      <c r="AA189" s="108"/>
      <c r="AB189" s="108"/>
      <c r="AC189" s="108"/>
      <c r="AD189" s="108"/>
    </row>
    <row r="190" spans="1:30" x14ac:dyDescent="0.25">
      <c r="A190" s="81" t="s">
        <v>5280</v>
      </c>
      <c r="B190" s="81" t="s">
        <v>8970</v>
      </c>
      <c r="C190" s="81">
        <v>634.21</v>
      </c>
      <c r="D190" s="81" t="s">
        <v>8971</v>
      </c>
      <c r="E190" s="81">
        <v>319.99</v>
      </c>
      <c r="F190" s="81" t="s">
        <v>8619</v>
      </c>
      <c r="G190" s="81" t="s">
        <v>8620</v>
      </c>
      <c r="H190" s="81">
        <v>9.8000000000000007</v>
      </c>
      <c r="I190" s="81">
        <v>11</v>
      </c>
      <c r="J190" s="81">
        <v>5.5</v>
      </c>
      <c r="K190" s="81">
        <v>1.3</v>
      </c>
      <c r="L190" s="81" t="s">
        <v>25662</v>
      </c>
      <c r="M190" s="108"/>
      <c r="N190" s="108"/>
      <c r="O190" s="108"/>
      <c r="P190" s="108"/>
      <c r="Q190" s="108"/>
      <c r="R190" s="108"/>
      <c r="S190" s="108"/>
      <c r="T190" s="108"/>
      <c r="U190" s="108"/>
      <c r="V190" s="108"/>
      <c r="W190" s="108"/>
      <c r="X190" s="108"/>
      <c r="Y190" s="108"/>
      <c r="Z190" s="108"/>
      <c r="AA190" s="108"/>
      <c r="AB190" s="108"/>
      <c r="AC190" s="108"/>
      <c r="AD190" s="108"/>
    </row>
    <row r="191" spans="1:30" x14ac:dyDescent="0.25">
      <c r="A191" s="81" t="s">
        <v>7774</v>
      </c>
      <c r="B191" s="81" t="s">
        <v>8972</v>
      </c>
      <c r="C191" s="81">
        <v>6.23</v>
      </c>
      <c r="D191" s="81" t="s">
        <v>8973</v>
      </c>
      <c r="E191" s="81">
        <v>6.5</v>
      </c>
      <c r="F191" s="81" t="s">
        <v>8974</v>
      </c>
      <c r="G191" s="81">
        <v>5.87</v>
      </c>
      <c r="H191" s="81">
        <v>1</v>
      </c>
      <c r="I191" s="81">
        <v>2</v>
      </c>
      <c r="J191" s="81">
        <v>0.14000000000000001</v>
      </c>
      <c r="K191" s="81">
        <v>2</v>
      </c>
      <c r="L191" s="81" t="s">
        <v>25662</v>
      </c>
      <c r="M191" s="108"/>
      <c r="N191" s="108"/>
      <c r="O191" s="108"/>
      <c r="P191" s="108"/>
      <c r="Q191" s="108"/>
      <c r="R191" s="108"/>
      <c r="S191" s="108"/>
      <c r="T191" s="108"/>
      <c r="U191" s="108"/>
      <c r="V191" s="108"/>
      <c r="W191" s="108"/>
      <c r="X191" s="108"/>
      <c r="Y191" s="108"/>
      <c r="Z191" s="108"/>
      <c r="AA191" s="108"/>
      <c r="AB191" s="108"/>
      <c r="AC191" s="108"/>
      <c r="AD191" s="108"/>
    </row>
    <row r="192" spans="1:30" x14ac:dyDescent="0.25">
      <c r="A192" s="81" t="s">
        <v>7779</v>
      </c>
      <c r="B192" s="81" t="s">
        <v>8975</v>
      </c>
      <c r="C192" s="81">
        <v>0.93</v>
      </c>
      <c r="D192" s="81" t="s">
        <v>8976</v>
      </c>
      <c r="E192" s="81">
        <v>0.86</v>
      </c>
      <c r="F192" s="81" t="s">
        <v>25923</v>
      </c>
      <c r="G192" s="81">
        <v>0.96</v>
      </c>
      <c r="H192" s="81">
        <v>7</v>
      </c>
      <c r="I192" s="81">
        <v>7.5</v>
      </c>
      <c r="J192" s="81">
        <v>7.0000000000000007E-2</v>
      </c>
      <c r="K192" s="81">
        <v>7</v>
      </c>
      <c r="L192" s="81" t="s">
        <v>25662</v>
      </c>
      <c r="M192" s="108"/>
      <c r="N192" s="108"/>
      <c r="O192" s="108"/>
      <c r="P192" s="108"/>
      <c r="Q192" s="108"/>
      <c r="R192" s="108"/>
      <c r="S192" s="108"/>
      <c r="T192" s="108"/>
      <c r="U192" s="108"/>
      <c r="V192" s="108"/>
      <c r="W192" s="108"/>
      <c r="X192" s="108"/>
      <c r="Y192" s="108"/>
      <c r="Z192" s="108"/>
      <c r="AA192" s="108"/>
      <c r="AB192" s="108"/>
      <c r="AC192" s="108"/>
      <c r="AD192" s="108"/>
    </row>
    <row r="193" spans="1:30" x14ac:dyDescent="0.25">
      <c r="A193" s="81" t="s">
        <v>6474</v>
      </c>
      <c r="B193" s="81" t="s">
        <v>25763</v>
      </c>
      <c r="C193" s="81">
        <v>232</v>
      </c>
      <c r="D193" s="81" t="s">
        <v>8977</v>
      </c>
      <c r="E193" s="81">
        <v>253.73</v>
      </c>
      <c r="F193" s="81" t="s">
        <v>8978</v>
      </c>
      <c r="G193" s="81">
        <v>439</v>
      </c>
      <c r="H193" s="81">
        <v>9.75</v>
      </c>
      <c r="I193" s="81">
        <v>3</v>
      </c>
      <c r="J193" s="81">
        <v>2.13</v>
      </c>
      <c r="K193" s="81">
        <v>7</v>
      </c>
      <c r="L193" s="81" t="s">
        <v>25662</v>
      </c>
      <c r="M193" s="108"/>
      <c r="N193" s="108"/>
      <c r="O193" s="108"/>
      <c r="P193" s="108"/>
      <c r="Q193" s="108"/>
      <c r="R193" s="108"/>
      <c r="S193" s="108"/>
      <c r="T193" s="108"/>
      <c r="U193" s="108"/>
      <c r="V193" s="108"/>
      <c r="W193" s="108"/>
      <c r="X193" s="108"/>
      <c r="Y193" s="108"/>
      <c r="Z193" s="108"/>
      <c r="AA193" s="108"/>
      <c r="AB193" s="108"/>
      <c r="AC193" s="108"/>
      <c r="AD193" s="108"/>
    </row>
    <row r="194" spans="1:30" x14ac:dyDescent="0.25">
      <c r="A194" s="81" t="s">
        <v>5529</v>
      </c>
      <c r="B194" s="81" t="s">
        <v>8979</v>
      </c>
      <c r="C194" s="81">
        <v>200.33</v>
      </c>
      <c r="D194" s="81" t="s">
        <v>8619</v>
      </c>
      <c r="E194" s="81" t="s">
        <v>8620</v>
      </c>
      <c r="F194" s="81" t="s">
        <v>8619</v>
      </c>
      <c r="G194" s="81" t="s">
        <v>8620</v>
      </c>
      <c r="H194" s="81">
        <v>8.94</v>
      </c>
      <c r="I194" s="81">
        <v>12.1</v>
      </c>
      <c r="J194" s="81">
        <v>7.59</v>
      </c>
      <c r="K194" s="81">
        <v>7.83</v>
      </c>
      <c r="L194" s="81" t="s">
        <v>25662</v>
      </c>
      <c r="M194" s="108"/>
      <c r="N194" s="108"/>
      <c r="O194" s="108"/>
      <c r="P194" s="108"/>
      <c r="Q194" s="108"/>
      <c r="R194" s="108"/>
      <c r="S194" s="108"/>
      <c r="T194" s="108"/>
      <c r="U194" s="108"/>
      <c r="V194" s="108"/>
      <c r="W194" s="108"/>
      <c r="X194" s="108"/>
      <c r="Y194" s="108"/>
      <c r="Z194" s="108"/>
      <c r="AA194" s="108"/>
      <c r="AB194" s="108"/>
      <c r="AC194" s="108"/>
      <c r="AD194" s="108"/>
    </row>
    <row r="195" spans="1:30" x14ac:dyDescent="0.25">
      <c r="A195" s="112" t="s">
        <v>6521</v>
      </c>
      <c r="B195" s="81" t="s">
        <v>8980</v>
      </c>
      <c r="C195" s="81">
        <v>197</v>
      </c>
      <c r="D195" s="81" t="s">
        <v>8981</v>
      </c>
      <c r="E195" s="81">
        <v>236.04</v>
      </c>
      <c r="F195" s="81" t="s">
        <v>8980</v>
      </c>
      <c r="G195" s="81">
        <v>197</v>
      </c>
      <c r="H195" s="81">
        <v>9</v>
      </c>
      <c r="I195" s="81">
        <v>11</v>
      </c>
      <c r="J195" s="81">
        <v>2</v>
      </c>
      <c r="K195" s="81">
        <v>3</v>
      </c>
      <c r="L195" s="81" t="s">
        <v>25662</v>
      </c>
      <c r="M195" s="108"/>
      <c r="N195" s="108"/>
      <c r="O195" s="108"/>
      <c r="P195" s="108"/>
      <c r="Q195" s="108"/>
      <c r="R195" s="108"/>
      <c r="S195" s="108"/>
      <c r="T195" s="108"/>
      <c r="U195" s="108"/>
      <c r="V195" s="108"/>
      <c r="W195" s="108"/>
      <c r="X195" s="108"/>
      <c r="Y195" s="108"/>
      <c r="Z195" s="108"/>
      <c r="AA195" s="108"/>
      <c r="AB195" s="108"/>
      <c r="AC195" s="108"/>
      <c r="AD195" s="108"/>
    </row>
    <row r="196" spans="1:30" x14ac:dyDescent="0.25">
      <c r="A196" s="81" t="s">
        <v>5038</v>
      </c>
      <c r="B196" s="81" t="s">
        <v>8982</v>
      </c>
      <c r="C196" s="81">
        <v>41.81</v>
      </c>
      <c r="D196" s="81" t="s">
        <v>25924</v>
      </c>
      <c r="E196" s="81">
        <v>50.27</v>
      </c>
      <c r="F196" s="81" t="s">
        <v>25924</v>
      </c>
      <c r="G196" s="81">
        <v>50.27</v>
      </c>
      <c r="H196" s="81">
        <v>2.75</v>
      </c>
      <c r="I196" s="81">
        <v>3</v>
      </c>
      <c r="J196" s="81">
        <v>0.14000000000000001</v>
      </c>
      <c r="K196" s="81">
        <v>3</v>
      </c>
      <c r="L196" s="81" t="s">
        <v>25662</v>
      </c>
      <c r="M196" s="108"/>
      <c r="N196" s="108"/>
      <c r="O196" s="108"/>
      <c r="P196" s="108"/>
      <c r="Q196" s="108"/>
      <c r="R196" s="108"/>
      <c r="S196" s="108"/>
      <c r="T196" s="108"/>
      <c r="U196" s="108"/>
      <c r="V196" s="108"/>
      <c r="W196" s="108"/>
      <c r="X196" s="108"/>
      <c r="Y196" s="108"/>
      <c r="Z196" s="108"/>
      <c r="AA196" s="108"/>
      <c r="AB196" s="108"/>
      <c r="AC196" s="108"/>
      <c r="AD196" s="108"/>
    </row>
    <row r="197" spans="1:30" x14ac:dyDescent="0.25">
      <c r="A197" s="81" t="s">
        <v>5035</v>
      </c>
      <c r="B197" s="81" t="s">
        <v>8983</v>
      </c>
      <c r="C197" s="81">
        <v>157</v>
      </c>
      <c r="D197" s="81" t="s">
        <v>8619</v>
      </c>
      <c r="E197" s="81" t="s">
        <v>8620</v>
      </c>
      <c r="F197" s="81" t="s">
        <v>8619</v>
      </c>
      <c r="G197" s="81" t="s">
        <v>8620</v>
      </c>
      <c r="H197" s="81">
        <v>4.92</v>
      </c>
      <c r="I197" s="81">
        <v>4.92</v>
      </c>
      <c r="J197" s="81">
        <v>4</v>
      </c>
      <c r="K197" s="81">
        <v>2.95</v>
      </c>
      <c r="L197" s="81" t="s">
        <v>25662</v>
      </c>
      <c r="M197" s="108"/>
      <c r="N197" s="108"/>
      <c r="O197" s="108"/>
      <c r="P197" s="108"/>
      <c r="Q197" s="108"/>
      <c r="R197" s="108"/>
      <c r="S197" s="108"/>
      <c r="T197" s="108"/>
      <c r="U197" s="108"/>
      <c r="V197" s="108"/>
      <c r="W197" s="108"/>
      <c r="X197" s="108"/>
      <c r="Y197" s="108"/>
      <c r="Z197" s="108"/>
      <c r="AA197" s="108"/>
      <c r="AB197" s="108"/>
      <c r="AC197" s="108"/>
      <c r="AD197" s="108"/>
    </row>
    <row r="198" spans="1:30" x14ac:dyDescent="0.25">
      <c r="A198" s="81" t="s">
        <v>5029</v>
      </c>
      <c r="B198" s="81" t="s">
        <v>8984</v>
      </c>
      <c r="C198" s="81">
        <v>238</v>
      </c>
      <c r="D198" s="81" t="s">
        <v>8985</v>
      </c>
      <c r="E198" s="81">
        <v>213</v>
      </c>
      <c r="F198" s="81" t="s">
        <v>8619</v>
      </c>
      <c r="G198" s="81" t="s">
        <v>8620</v>
      </c>
      <c r="H198" s="81">
        <v>15.5</v>
      </c>
      <c r="I198" s="81">
        <v>20.100000000000001</v>
      </c>
      <c r="J198" s="81">
        <v>18.3</v>
      </c>
      <c r="K198" s="81">
        <v>5.3</v>
      </c>
      <c r="L198" s="81" t="s">
        <v>25662</v>
      </c>
      <c r="M198" s="108"/>
      <c r="N198" s="108"/>
      <c r="O198" s="108"/>
      <c r="P198" s="108"/>
      <c r="Q198" s="108"/>
      <c r="R198" s="108"/>
      <c r="S198" s="108"/>
      <c r="T198" s="108"/>
      <c r="U198" s="108"/>
      <c r="V198" s="108"/>
      <c r="W198" s="108"/>
      <c r="X198" s="108"/>
      <c r="Y198" s="108"/>
      <c r="Z198" s="108"/>
      <c r="AA198" s="108"/>
      <c r="AB198" s="108"/>
      <c r="AC198" s="108"/>
      <c r="AD198" s="108"/>
    </row>
    <row r="199" spans="1:30" x14ac:dyDescent="0.25">
      <c r="A199" s="81" t="s">
        <v>5026</v>
      </c>
      <c r="B199" s="81" t="s">
        <v>8986</v>
      </c>
      <c r="C199" s="81">
        <v>62.45</v>
      </c>
      <c r="D199" s="81" t="s">
        <v>8987</v>
      </c>
      <c r="E199" s="81">
        <v>44.07</v>
      </c>
      <c r="F199" s="81" t="s">
        <v>8619</v>
      </c>
      <c r="G199" s="81" t="s">
        <v>8620</v>
      </c>
      <c r="H199" s="81">
        <v>11.5</v>
      </c>
      <c r="I199" s="81">
        <v>5.5</v>
      </c>
      <c r="J199" s="81">
        <v>10.9</v>
      </c>
      <c r="K199" s="81">
        <v>5.3</v>
      </c>
      <c r="L199" s="81" t="s">
        <v>25662</v>
      </c>
      <c r="M199" s="108"/>
      <c r="N199" s="108"/>
      <c r="O199" s="108"/>
      <c r="P199" s="108"/>
      <c r="Q199" s="108"/>
      <c r="R199" s="108"/>
      <c r="S199" s="108"/>
      <c r="T199" s="108"/>
      <c r="U199" s="108"/>
      <c r="V199" s="108"/>
      <c r="W199" s="108"/>
      <c r="X199" s="108"/>
      <c r="Y199" s="108"/>
      <c r="Z199" s="108"/>
      <c r="AA199" s="108"/>
      <c r="AB199" s="108"/>
      <c r="AC199" s="108"/>
      <c r="AD199" s="108"/>
    </row>
    <row r="200" spans="1:30" x14ac:dyDescent="0.25">
      <c r="A200" s="81" t="s">
        <v>4991</v>
      </c>
      <c r="B200" s="81" t="s">
        <v>8988</v>
      </c>
      <c r="C200" s="81">
        <v>85.88</v>
      </c>
      <c r="D200" s="81" t="s">
        <v>8989</v>
      </c>
      <c r="E200" s="81">
        <v>85.88</v>
      </c>
      <c r="F200" s="81" t="s">
        <v>8990</v>
      </c>
      <c r="G200" s="81">
        <v>77</v>
      </c>
      <c r="H200" s="81">
        <v>13.5</v>
      </c>
      <c r="I200" s="81">
        <v>17.5</v>
      </c>
      <c r="J200" s="81">
        <v>13.2</v>
      </c>
      <c r="K200" s="81">
        <v>5.3</v>
      </c>
      <c r="L200" s="81" t="s">
        <v>25662</v>
      </c>
      <c r="M200" s="108"/>
      <c r="N200" s="108"/>
      <c r="O200" s="108"/>
      <c r="P200" s="108"/>
      <c r="Q200" s="108"/>
      <c r="R200" s="108"/>
      <c r="S200" s="108"/>
      <c r="T200" s="108"/>
      <c r="U200" s="108"/>
      <c r="V200" s="108"/>
      <c r="W200" s="108"/>
      <c r="X200" s="108"/>
      <c r="Y200" s="108"/>
      <c r="Z200" s="108"/>
      <c r="AA200" s="108"/>
      <c r="AB200" s="108"/>
      <c r="AC200" s="108"/>
      <c r="AD200" s="108"/>
    </row>
    <row r="201" spans="1:30" x14ac:dyDescent="0.25">
      <c r="A201" s="81" t="s">
        <v>4985</v>
      </c>
      <c r="B201" s="81" t="s">
        <v>8991</v>
      </c>
      <c r="C201" s="81">
        <v>82.21</v>
      </c>
      <c r="D201" s="81" t="s">
        <v>8992</v>
      </c>
      <c r="E201" s="81">
        <v>82.95</v>
      </c>
      <c r="F201" s="81" t="s">
        <v>8619</v>
      </c>
      <c r="G201" s="81" t="s">
        <v>8620</v>
      </c>
      <c r="H201" s="81">
        <v>4.21</v>
      </c>
      <c r="I201" s="81">
        <v>7.08</v>
      </c>
      <c r="J201" s="81">
        <v>0.42</v>
      </c>
      <c r="K201" s="81">
        <v>3.85</v>
      </c>
      <c r="L201" s="81" t="s">
        <v>25662</v>
      </c>
      <c r="M201" s="108"/>
      <c r="N201" s="108"/>
      <c r="O201" s="108"/>
      <c r="P201" s="108"/>
      <c r="Q201" s="108"/>
      <c r="R201" s="108"/>
      <c r="S201" s="108"/>
      <c r="T201" s="108"/>
      <c r="U201" s="108"/>
      <c r="V201" s="108"/>
      <c r="W201" s="108"/>
      <c r="X201" s="108"/>
      <c r="Y201" s="108"/>
      <c r="Z201" s="108"/>
      <c r="AA201" s="108"/>
      <c r="AB201" s="108"/>
      <c r="AC201" s="108"/>
      <c r="AD201" s="108"/>
    </row>
    <row r="202" spans="1:30" x14ac:dyDescent="0.25">
      <c r="A202" s="81" t="s">
        <v>4872</v>
      </c>
      <c r="B202" s="81" t="s">
        <v>8993</v>
      </c>
      <c r="C202" s="81">
        <v>122.64</v>
      </c>
      <c r="D202" s="81" t="s">
        <v>8994</v>
      </c>
      <c r="E202" s="81">
        <v>121</v>
      </c>
      <c r="F202" s="81" t="s">
        <v>8995</v>
      </c>
      <c r="G202" s="81">
        <v>117.99</v>
      </c>
      <c r="H202" s="81">
        <v>4</v>
      </c>
      <c r="I202" s="81">
        <v>4</v>
      </c>
      <c r="J202" s="81">
        <v>1.3</v>
      </c>
      <c r="K202" s="81">
        <v>3</v>
      </c>
      <c r="L202" s="81" t="s">
        <v>25662</v>
      </c>
      <c r="M202" s="108"/>
      <c r="N202" s="108"/>
      <c r="O202" s="108"/>
      <c r="P202" s="108"/>
      <c r="Q202" s="108"/>
      <c r="R202" s="108"/>
      <c r="S202" s="108"/>
      <c r="T202" s="108"/>
      <c r="U202" s="108"/>
      <c r="V202" s="108"/>
      <c r="W202" s="108"/>
      <c r="X202" s="108"/>
      <c r="Y202" s="108"/>
      <c r="Z202" s="108"/>
      <c r="AA202" s="108"/>
      <c r="AB202" s="108"/>
      <c r="AC202" s="108"/>
      <c r="AD202" s="108"/>
    </row>
    <row r="203" spans="1:30" x14ac:dyDescent="0.25">
      <c r="A203" s="81" t="s">
        <v>3759</v>
      </c>
      <c r="B203" s="81" t="s">
        <v>8996</v>
      </c>
      <c r="C203" s="81">
        <v>16.16</v>
      </c>
      <c r="D203" s="81" t="s">
        <v>8997</v>
      </c>
      <c r="E203" s="81">
        <v>16.96</v>
      </c>
      <c r="F203" s="81" t="s">
        <v>8998</v>
      </c>
      <c r="G203" s="81">
        <v>18.5</v>
      </c>
      <c r="H203" s="81">
        <v>3</v>
      </c>
      <c r="I203" s="81">
        <v>4</v>
      </c>
      <c r="J203" s="81">
        <v>1</v>
      </c>
      <c r="K203" s="81">
        <v>1</v>
      </c>
      <c r="L203" s="81" t="s">
        <v>25662</v>
      </c>
      <c r="M203" s="108"/>
      <c r="N203" s="108"/>
      <c r="O203" s="108"/>
      <c r="P203" s="108"/>
      <c r="Q203" s="108"/>
      <c r="R203" s="108"/>
      <c r="S203" s="108"/>
      <c r="T203" s="108"/>
      <c r="U203" s="108"/>
      <c r="V203" s="108"/>
      <c r="W203" s="108"/>
      <c r="X203" s="108"/>
      <c r="Y203" s="108"/>
      <c r="Z203" s="108"/>
      <c r="AA203" s="108"/>
      <c r="AB203" s="108"/>
      <c r="AC203" s="108"/>
      <c r="AD203" s="108"/>
    </row>
    <row r="204" spans="1:30" x14ac:dyDescent="0.25">
      <c r="A204" s="81" t="s">
        <v>3756</v>
      </c>
      <c r="B204" s="81" t="s">
        <v>8999</v>
      </c>
      <c r="C204" s="81">
        <v>16.16</v>
      </c>
      <c r="D204" s="81" t="s">
        <v>9000</v>
      </c>
      <c r="E204" s="81">
        <v>14.8</v>
      </c>
      <c r="F204" s="81" t="s">
        <v>9001</v>
      </c>
      <c r="G204" s="81">
        <v>16.96</v>
      </c>
      <c r="H204" s="81">
        <v>3</v>
      </c>
      <c r="I204" s="81">
        <v>4</v>
      </c>
      <c r="J204" s="81">
        <v>1</v>
      </c>
      <c r="K204" s="81">
        <v>1</v>
      </c>
      <c r="L204" s="81" t="s">
        <v>25662</v>
      </c>
      <c r="M204" s="108"/>
      <c r="N204" s="108"/>
      <c r="O204" s="108"/>
      <c r="P204" s="108"/>
      <c r="Q204" s="108"/>
      <c r="R204" s="108"/>
      <c r="S204" s="108"/>
      <c r="T204" s="108"/>
      <c r="U204" s="108"/>
      <c r="V204" s="108"/>
      <c r="W204" s="108"/>
      <c r="X204" s="108"/>
      <c r="Y204" s="108"/>
      <c r="Z204" s="108"/>
      <c r="AA204" s="108"/>
      <c r="AB204" s="108"/>
      <c r="AC204" s="108"/>
      <c r="AD204" s="108"/>
    </row>
    <row r="205" spans="1:30" x14ac:dyDescent="0.25">
      <c r="A205" s="81" t="s">
        <v>3753</v>
      </c>
      <c r="B205" s="81" t="s">
        <v>9002</v>
      </c>
      <c r="C205" s="81">
        <v>30.3</v>
      </c>
      <c r="D205" s="81" t="s">
        <v>9003</v>
      </c>
      <c r="E205" s="81">
        <v>39.979999999999997</v>
      </c>
      <c r="F205" s="81" t="s">
        <v>25925</v>
      </c>
      <c r="G205" s="81">
        <v>40.270000000000003</v>
      </c>
      <c r="H205" s="81">
        <v>4.7</v>
      </c>
      <c r="I205" s="81">
        <v>8.6999999999999993</v>
      </c>
      <c r="J205" s="81">
        <v>1</v>
      </c>
      <c r="K205" s="81">
        <v>2.2000000000000002</v>
      </c>
      <c r="L205" s="81" t="s">
        <v>25662</v>
      </c>
      <c r="M205" s="108"/>
      <c r="N205" s="108"/>
      <c r="O205" s="108"/>
      <c r="P205" s="108"/>
      <c r="Q205" s="108"/>
      <c r="R205" s="108"/>
      <c r="S205" s="108"/>
      <c r="T205" s="108"/>
      <c r="U205" s="108"/>
      <c r="V205" s="108"/>
      <c r="W205" s="108"/>
      <c r="X205" s="108"/>
      <c r="Y205" s="108"/>
      <c r="Z205" s="108"/>
      <c r="AA205" s="108"/>
      <c r="AB205" s="108"/>
      <c r="AC205" s="108"/>
      <c r="AD205" s="108"/>
    </row>
    <row r="206" spans="1:30" x14ac:dyDescent="0.25">
      <c r="A206" s="81" t="s">
        <v>3750</v>
      </c>
      <c r="B206" s="81" t="s">
        <v>25926</v>
      </c>
      <c r="C206" s="81">
        <v>40.270000000000003</v>
      </c>
      <c r="D206" s="81" t="s">
        <v>9004</v>
      </c>
      <c r="E206" s="81">
        <v>35.5</v>
      </c>
      <c r="F206" s="81" t="s">
        <v>9005</v>
      </c>
      <c r="G206" s="81">
        <v>39.979999999999997</v>
      </c>
      <c r="H206" s="81">
        <v>0.5</v>
      </c>
      <c r="I206" s="81">
        <v>4</v>
      </c>
      <c r="J206" s="81">
        <v>1</v>
      </c>
      <c r="K206" s="81">
        <v>4</v>
      </c>
      <c r="L206" s="81" t="s">
        <v>25662</v>
      </c>
      <c r="M206" s="108"/>
      <c r="N206" s="108"/>
      <c r="O206" s="108"/>
      <c r="P206" s="108"/>
      <c r="Q206" s="108"/>
      <c r="R206" s="108"/>
      <c r="S206" s="108"/>
      <c r="T206" s="108"/>
      <c r="U206" s="108"/>
      <c r="V206" s="108"/>
      <c r="W206" s="108"/>
      <c r="X206" s="108"/>
      <c r="Y206" s="108"/>
      <c r="Z206" s="108"/>
      <c r="AA206" s="108"/>
      <c r="AB206" s="108"/>
      <c r="AC206" s="108"/>
      <c r="AD206" s="108"/>
    </row>
    <row r="207" spans="1:30" x14ac:dyDescent="0.25">
      <c r="A207" s="81" t="s">
        <v>3744</v>
      </c>
      <c r="B207" s="81" t="s">
        <v>9006</v>
      </c>
      <c r="C207" s="81">
        <v>30.25</v>
      </c>
      <c r="D207" s="81" t="s">
        <v>9007</v>
      </c>
      <c r="E207" s="81">
        <v>39.979999999999997</v>
      </c>
      <c r="F207" s="81" t="s">
        <v>9008</v>
      </c>
      <c r="G207" s="81">
        <v>28.5</v>
      </c>
      <c r="H207" s="81">
        <v>3</v>
      </c>
      <c r="I207" s="81">
        <v>4</v>
      </c>
      <c r="J207" s="81">
        <v>1</v>
      </c>
      <c r="K207" s="81">
        <v>1</v>
      </c>
      <c r="L207" s="81" t="s">
        <v>25662</v>
      </c>
      <c r="M207" s="108"/>
      <c r="N207" s="108"/>
      <c r="O207" s="108"/>
      <c r="P207" s="108"/>
      <c r="Q207" s="108"/>
      <c r="R207" s="108"/>
      <c r="S207" s="108"/>
      <c r="T207" s="108"/>
      <c r="U207" s="108"/>
      <c r="V207" s="108"/>
      <c r="W207" s="108"/>
      <c r="X207" s="108"/>
      <c r="Y207" s="108"/>
      <c r="Z207" s="108"/>
      <c r="AA207" s="108"/>
      <c r="AB207" s="108"/>
      <c r="AC207" s="108"/>
      <c r="AD207" s="108"/>
    </row>
    <row r="208" spans="1:30" x14ac:dyDescent="0.25">
      <c r="A208" s="81" t="s">
        <v>3741</v>
      </c>
      <c r="B208" s="81" t="s">
        <v>9009</v>
      </c>
      <c r="C208" s="81">
        <v>30.3</v>
      </c>
      <c r="D208" s="81" t="s">
        <v>9010</v>
      </c>
      <c r="E208" s="81">
        <v>39.979999999999997</v>
      </c>
      <c r="F208" s="81" t="s">
        <v>9011</v>
      </c>
      <c r="G208" s="81">
        <v>28.5</v>
      </c>
      <c r="H208" s="81">
        <v>3</v>
      </c>
      <c r="I208" s="81">
        <v>4</v>
      </c>
      <c r="J208" s="81">
        <v>1</v>
      </c>
      <c r="K208" s="81">
        <v>1</v>
      </c>
      <c r="L208" s="81" t="s">
        <v>25662</v>
      </c>
      <c r="M208" s="108"/>
      <c r="N208" s="108"/>
      <c r="O208" s="108"/>
      <c r="P208" s="108"/>
      <c r="Q208" s="108"/>
      <c r="R208" s="108"/>
      <c r="S208" s="108"/>
      <c r="T208" s="108"/>
      <c r="U208" s="108"/>
      <c r="V208" s="108"/>
      <c r="W208" s="108"/>
      <c r="X208" s="108"/>
      <c r="Y208" s="108"/>
      <c r="Z208" s="108"/>
      <c r="AA208" s="108"/>
      <c r="AB208" s="108"/>
      <c r="AC208" s="108"/>
      <c r="AD208" s="108"/>
    </row>
    <row r="209" spans="1:30" x14ac:dyDescent="0.25">
      <c r="A209" s="81" t="s">
        <v>3738</v>
      </c>
      <c r="B209" s="81" t="s">
        <v>9012</v>
      </c>
      <c r="C209" s="81">
        <v>45.5</v>
      </c>
      <c r="D209" s="81" t="s">
        <v>9013</v>
      </c>
      <c r="E209" s="81">
        <v>39.979999999999997</v>
      </c>
      <c r="F209" s="81" t="s">
        <v>9014</v>
      </c>
      <c r="G209" s="81">
        <v>28.5</v>
      </c>
      <c r="H209" s="81">
        <v>3</v>
      </c>
      <c r="I209" s="81">
        <v>4</v>
      </c>
      <c r="J209" s="81">
        <v>0.5</v>
      </c>
      <c r="K209" s="81">
        <v>1</v>
      </c>
      <c r="L209" s="81" t="s">
        <v>25662</v>
      </c>
      <c r="M209" s="108"/>
      <c r="N209" s="108"/>
      <c r="O209" s="108"/>
      <c r="P209" s="108"/>
      <c r="Q209" s="108"/>
      <c r="R209" s="108"/>
      <c r="S209" s="108"/>
      <c r="T209" s="108"/>
      <c r="U209" s="108"/>
      <c r="V209" s="108"/>
      <c r="W209" s="108"/>
      <c r="X209" s="108"/>
      <c r="Y209" s="108"/>
      <c r="Z209" s="108"/>
      <c r="AA209" s="108"/>
      <c r="AB209" s="108"/>
      <c r="AC209" s="108"/>
      <c r="AD209" s="108"/>
    </row>
    <row r="210" spans="1:30" x14ac:dyDescent="0.25">
      <c r="A210" s="81" t="s">
        <v>3723</v>
      </c>
      <c r="B210" s="81" t="s">
        <v>9015</v>
      </c>
      <c r="C210" s="81">
        <v>40.270000000000003</v>
      </c>
      <c r="D210" s="81" t="s">
        <v>9016</v>
      </c>
      <c r="E210" s="81">
        <v>39.979999999999997</v>
      </c>
      <c r="F210" s="81" t="s">
        <v>9017</v>
      </c>
      <c r="G210" s="81">
        <v>30.25</v>
      </c>
      <c r="H210" s="81">
        <v>3</v>
      </c>
      <c r="I210" s="81">
        <v>4</v>
      </c>
      <c r="J210" s="81">
        <v>0.5</v>
      </c>
      <c r="K210" s="81">
        <v>1</v>
      </c>
      <c r="L210" s="81" t="s">
        <v>25662</v>
      </c>
      <c r="M210" s="108"/>
      <c r="N210" s="108"/>
      <c r="O210" s="108"/>
      <c r="P210" s="108"/>
      <c r="Q210" s="108"/>
      <c r="R210" s="108"/>
      <c r="S210" s="108"/>
      <c r="T210" s="108"/>
      <c r="U210" s="108"/>
      <c r="V210" s="108"/>
      <c r="W210" s="108"/>
      <c r="X210" s="108"/>
      <c r="Y210" s="108"/>
      <c r="Z210" s="108"/>
      <c r="AA210" s="108"/>
      <c r="AB210" s="108"/>
      <c r="AC210" s="108"/>
      <c r="AD210" s="108"/>
    </row>
    <row r="211" spans="1:30" x14ac:dyDescent="0.25">
      <c r="A211" s="81" t="s">
        <v>5573</v>
      </c>
      <c r="B211" s="81" t="s">
        <v>9018</v>
      </c>
      <c r="C211" s="81">
        <v>78.94</v>
      </c>
      <c r="D211" s="81" t="s">
        <v>9019</v>
      </c>
      <c r="E211" s="81">
        <v>1025</v>
      </c>
      <c r="F211" s="81" t="s">
        <v>8619</v>
      </c>
      <c r="G211" s="81" t="s">
        <v>8620</v>
      </c>
      <c r="H211" s="81">
        <v>1.69</v>
      </c>
      <c r="I211" s="81">
        <v>4.13</v>
      </c>
      <c r="J211" s="81">
        <v>0.12</v>
      </c>
      <c r="K211" s="81">
        <v>1.69</v>
      </c>
      <c r="L211" s="81" t="s">
        <v>25662</v>
      </c>
      <c r="M211" s="108"/>
      <c r="N211" s="108"/>
      <c r="O211" s="108"/>
      <c r="P211" s="108"/>
      <c r="Q211" s="108"/>
      <c r="R211" s="108"/>
      <c r="S211" s="108"/>
      <c r="T211" s="108"/>
      <c r="U211" s="108"/>
      <c r="V211" s="108"/>
      <c r="W211" s="108"/>
      <c r="X211" s="108"/>
      <c r="Y211" s="108"/>
      <c r="Z211" s="108"/>
      <c r="AA211" s="108"/>
      <c r="AB211" s="108"/>
      <c r="AC211" s="108"/>
      <c r="AD211" s="108"/>
    </row>
    <row r="212" spans="1:30" x14ac:dyDescent="0.25">
      <c r="A212" s="81" t="s">
        <v>6415</v>
      </c>
      <c r="B212" s="81" t="s">
        <v>9020</v>
      </c>
      <c r="C212" s="81">
        <v>100</v>
      </c>
      <c r="D212" s="81" t="s">
        <v>8619</v>
      </c>
      <c r="E212" s="81" t="s">
        <v>8620</v>
      </c>
      <c r="F212" s="81" t="s">
        <v>8619</v>
      </c>
      <c r="G212" s="81" t="s">
        <v>8620</v>
      </c>
      <c r="H212" s="81">
        <v>2.98</v>
      </c>
      <c r="I212" s="81">
        <v>4.9800000000000004</v>
      </c>
      <c r="J212" s="81">
        <v>1</v>
      </c>
      <c r="K212" s="81">
        <v>2.8</v>
      </c>
      <c r="L212" s="81" t="s">
        <v>25662</v>
      </c>
      <c r="M212" s="108"/>
      <c r="N212" s="108"/>
      <c r="O212" s="108"/>
      <c r="P212" s="108"/>
      <c r="Q212" s="108"/>
      <c r="R212" s="108"/>
      <c r="S212" s="108"/>
      <c r="T212" s="108"/>
      <c r="U212" s="108"/>
      <c r="V212" s="108"/>
      <c r="W212" s="108"/>
      <c r="X212" s="108"/>
      <c r="Y212" s="108"/>
      <c r="Z212" s="108"/>
      <c r="AA212" s="108"/>
      <c r="AB212" s="108"/>
      <c r="AC212" s="108"/>
      <c r="AD212" s="108"/>
    </row>
    <row r="213" spans="1:30" x14ac:dyDescent="0.25">
      <c r="A213" s="81" t="s">
        <v>4976</v>
      </c>
      <c r="B213" s="81" t="s">
        <v>9021</v>
      </c>
      <c r="C213" s="81">
        <v>342.4</v>
      </c>
      <c r="D213" s="81" t="s">
        <v>8619</v>
      </c>
      <c r="E213" s="81" t="s">
        <v>8620</v>
      </c>
      <c r="F213" s="81" t="s">
        <v>8619</v>
      </c>
      <c r="G213" s="81" t="s">
        <v>8620</v>
      </c>
      <c r="H213" s="81">
        <v>6.29</v>
      </c>
      <c r="I213" s="81">
        <v>9.44</v>
      </c>
      <c r="J213" s="81">
        <v>1.62</v>
      </c>
      <c r="K213" s="81">
        <v>4.72</v>
      </c>
      <c r="L213" s="81" t="s">
        <v>25662</v>
      </c>
      <c r="M213" s="108"/>
      <c r="N213" s="108"/>
      <c r="O213" s="108"/>
      <c r="P213" s="108"/>
      <c r="Q213" s="108"/>
      <c r="R213" s="108"/>
      <c r="S213" s="108"/>
      <c r="T213" s="108"/>
      <c r="U213" s="108"/>
      <c r="V213" s="108"/>
      <c r="W213" s="108"/>
      <c r="X213" s="108"/>
      <c r="Y213" s="108"/>
      <c r="Z213" s="108"/>
      <c r="AA213" s="108"/>
      <c r="AB213" s="108"/>
      <c r="AC213" s="108"/>
      <c r="AD213" s="108"/>
    </row>
    <row r="214" spans="1:30" x14ac:dyDescent="0.25">
      <c r="A214" s="81" t="s">
        <v>5351</v>
      </c>
      <c r="B214" s="81" t="s">
        <v>25927</v>
      </c>
      <c r="C214" s="81">
        <v>1760.87</v>
      </c>
      <c r="D214" s="81" t="s">
        <v>9022</v>
      </c>
      <c r="E214" s="81">
        <v>1837.5</v>
      </c>
      <c r="F214" s="81" t="s">
        <v>9023</v>
      </c>
      <c r="G214" s="81">
        <v>2120</v>
      </c>
      <c r="H214" s="81">
        <v>21.7</v>
      </c>
      <c r="I214" s="81">
        <v>31.5</v>
      </c>
      <c r="J214" s="81">
        <v>50</v>
      </c>
      <c r="K214" s="81">
        <v>6.3</v>
      </c>
      <c r="L214" s="81" t="s">
        <v>25662</v>
      </c>
      <c r="M214" s="108"/>
      <c r="N214" s="108"/>
      <c r="O214" s="108"/>
      <c r="P214" s="108"/>
      <c r="Q214" s="108"/>
      <c r="R214" s="108"/>
      <c r="S214" s="108"/>
      <c r="T214" s="108"/>
      <c r="U214" s="108"/>
      <c r="V214" s="108"/>
      <c r="W214" s="108"/>
      <c r="X214" s="108"/>
      <c r="Y214" s="108"/>
      <c r="Z214" s="108"/>
      <c r="AA214" s="108"/>
      <c r="AB214" s="108"/>
      <c r="AC214" s="108"/>
      <c r="AD214" s="108"/>
    </row>
    <row r="215" spans="1:30" x14ac:dyDescent="0.25">
      <c r="A215" s="81" t="s">
        <v>7275</v>
      </c>
      <c r="B215" s="81" t="s">
        <v>9024</v>
      </c>
      <c r="C215" s="81">
        <v>477.82</v>
      </c>
      <c r="D215" s="81" t="s">
        <v>9025</v>
      </c>
      <c r="E215" s="81">
        <v>410.5</v>
      </c>
      <c r="F215" s="81" t="s">
        <v>9026</v>
      </c>
      <c r="G215" s="81">
        <v>406</v>
      </c>
      <c r="H215" s="81">
        <v>2.4</v>
      </c>
      <c r="I215" s="81">
        <v>5.4</v>
      </c>
      <c r="J215" s="81">
        <v>0.67</v>
      </c>
      <c r="K215" s="81">
        <v>1.1000000000000001</v>
      </c>
      <c r="L215" s="81" t="s">
        <v>25662</v>
      </c>
      <c r="M215" s="108"/>
      <c r="N215" s="108"/>
      <c r="O215" s="108"/>
      <c r="P215" s="108"/>
      <c r="Q215" s="108"/>
      <c r="R215" s="108"/>
      <c r="S215" s="108"/>
      <c r="T215" s="108"/>
      <c r="U215" s="108"/>
      <c r="V215" s="108"/>
      <c r="W215" s="108"/>
      <c r="X215" s="108"/>
      <c r="Y215" s="108"/>
      <c r="Z215" s="108"/>
      <c r="AA215" s="108"/>
      <c r="AB215" s="108"/>
      <c r="AC215" s="108"/>
      <c r="AD215" s="108"/>
    </row>
    <row r="216" spans="1:30" x14ac:dyDescent="0.25">
      <c r="A216" s="81" t="s">
        <v>5335</v>
      </c>
      <c r="B216" s="81" t="s">
        <v>25764</v>
      </c>
      <c r="C216" s="81">
        <v>97.2</v>
      </c>
      <c r="D216" s="81" t="s">
        <v>9027</v>
      </c>
      <c r="E216" s="81">
        <v>109.24</v>
      </c>
      <c r="F216" s="81" t="s">
        <v>9028</v>
      </c>
      <c r="G216" s="81">
        <v>592.35</v>
      </c>
      <c r="H216" s="81">
        <v>4.5</v>
      </c>
      <c r="I216" s="81">
        <v>8</v>
      </c>
      <c r="J216" s="81">
        <v>1.2</v>
      </c>
      <c r="K216" s="81">
        <v>4.5</v>
      </c>
      <c r="L216" s="81" t="s">
        <v>25662</v>
      </c>
      <c r="M216" s="108"/>
      <c r="N216" s="108"/>
      <c r="O216" s="108"/>
      <c r="P216" s="108"/>
      <c r="Q216" s="108"/>
      <c r="R216" s="108"/>
      <c r="S216" s="108"/>
      <c r="T216" s="108"/>
      <c r="U216" s="108"/>
      <c r="V216" s="108"/>
      <c r="W216" s="108"/>
      <c r="X216" s="108"/>
      <c r="Y216" s="108"/>
      <c r="Z216" s="108"/>
      <c r="AA216" s="108"/>
      <c r="AB216" s="108"/>
      <c r="AC216" s="108"/>
      <c r="AD216" s="108"/>
    </row>
    <row r="217" spans="1:30" x14ac:dyDescent="0.25">
      <c r="A217" s="81" t="s">
        <v>4226</v>
      </c>
      <c r="B217" s="81" t="s">
        <v>9029</v>
      </c>
      <c r="C217" s="81">
        <v>225.75</v>
      </c>
      <c r="D217" s="81" t="s">
        <v>9030</v>
      </c>
      <c r="E217" s="81">
        <v>248</v>
      </c>
      <c r="F217" s="81" t="s">
        <v>25696</v>
      </c>
      <c r="G217" s="81">
        <v>190</v>
      </c>
      <c r="H217" s="81">
        <v>6.5</v>
      </c>
      <c r="I217" s="81">
        <v>7.5</v>
      </c>
      <c r="J217" s="81">
        <v>5</v>
      </c>
      <c r="K217" s="81">
        <v>8.6</v>
      </c>
      <c r="L217" s="81" t="s">
        <v>25662</v>
      </c>
      <c r="M217" s="108"/>
      <c r="N217" s="108"/>
      <c r="O217" s="108"/>
      <c r="P217" s="108"/>
      <c r="Q217" s="108"/>
      <c r="R217" s="108"/>
      <c r="S217" s="108"/>
      <c r="T217" s="108"/>
      <c r="U217" s="108"/>
      <c r="V217" s="108"/>
      <c r="W217" s="108"/>
      <c r="X217" s="108"/>
      <c r="Y217" s="108"/>
      <c r="Z217" s="108"/>
      <c r="AA217" s="108"/>
      <c r="AB217" s="108"/>
      <c r="AC217" s="108"/>
      <c r="AD217" s="108"/>
    </row>
    <row r="218" spans="1:30" x14ac:dyDescent="0.25">
      <c r="A218" s="81" t="s">
        <v>4295</v>
      </c>
      <c r="B218" s="81" t="s">
        <v>9031</v>
      </c>
      <c r="C218" s="81">
        <v>3.94</v>
      </c>
      <c r="D218" s="81" t="s">
        <v>8619</v>
      </c>
      <c r="E218" s="81" t="s">
        <v>8620</v>
      </c>
      <c r="F218" s="81" t="s">
        <v>8619</v>
      </c>
      <c r="G218" s="81" t="s">
        <v>8620</v>
      </c>
      <c r="H218" s="81">
        <v>1</v>
      </c>
      <c r="I218" s="81">
        <v>1</v>
      </c>
      <c r="J218" s="81">
        <v>0.2</v>
      </c>
      <c r="K218" s="81">
        <v>1</v>
      </c>
      <c r="L218" s="81" t="s">
        <v>25662</v>
      </c>
      <c r="M218" s="108"/>
      <c r="N218" s="108"/>
      <c r="O218" s="108"/>
      <c r="P218" s="108"/>
      <c r="Q218" s="108"/>
      <c r="R218" s="108"/>
      <c r="S218" s="108"/>
      <c r="T218" s="108"/>
      <c r="U218" s="108"/>
      <c r="V218" s="108"/>
      <c r="W218" s="108"/>
      <c r="X218" s="108"/>
      <c r="Y218" s="108"/>
      <c r="Z218" s="108"/>
      <c r="AA218" s="108"/>
      <c r="AB218" s="108"/>
      <c r="AC218" s="108"/>
      <c r="AD218" s="108"/>
    </row>
    <row r="219" spans="1:30" x14ac:dyDescent="0.25">
      <c r="A219" s="81" t="s">
        <v>4298</v>
      </c>
      <c r="B219" s="81" t="s">
        <v>9032</v>
      </c>
      <c r="C219" s="81">
        <v>5</v>
      </c>
      <c r="D219" s="81" t="s">
        <v>9033</v>
      </c>
      <c r="E219" s="81">
        <v>4.99</v>
      </c>
      <c r="F219" s="81" t="s">
        <v>9034</v>
      </c>
      <c r="G219" s="81">
        <v>4.4800000000000004</v>
      </c>
      <c r="H219" s="81">
        <v>1</v>
      </c>
      <c r="I219" s="81">
        <v>1</v>
      </c>
      <c r="J219" s="81">
        <v>0.2</v>
      </c>
      <c r="K219" s="81">
        <v>1</v>
      </c>
      <c r="L219" s="81" t="s">
        <v>25662</v>
      </c>
      <c r="M219" s="108"/>
      <c r="N219" s="108"/>
      <c r="O219" s="108"/>
      <c r="P219" s="108"/>
      <c r="Q219" s="108"/>
      <c r="R219" s="108"/>
      <c r="S219" s="108"/>
      <c r="T219" s="108"/>
      <c r="U219" s="108"/>
      <c r="V219" s="108"/>
      <c r="W219" s="108"/>
      <c r="X219" s="108"/>
      <c r="Y219" s="108"/>
      <c r="Z219" s="108"/>
      <c r="AA219" s="108"/>
      <c r="AB219" s="108"/>
      <c r="AC219" s="108"/>
      <c r="AD219" s="108"/>
    </row>
    <row r="220" spans="1:30" x14ac:dyDescent="0.25">
      <c r="A220" s="81" t="s">
        <v>4301</v>
      </c>
      <c r="B220" s="81" t="s">
        <v>9035</v>
      </c>
      <c r="C220" s="81">
        <v>4.2699999999999996</v>
      </c>
      <c r="D220" s="81" t="s">
        <v>9036</v>
      </c>
      <c r="E220" s="81">
        <v>3.71</v>
      </c>
      <c r="F220" s="81" t="s">
        <v>9037</v>
      </c>
      <c r="G220" s="81">
        <v>4.4800000000000004</v>
      </c>
      <c r="H220" s="81">
        <v>1</v>
      </c>
      <c r="I220" s="81">
        <v>1</v>
      </c>
      <c r="J220" s="81">
        <v>0.2</v>
      </c>
      <c r="K220" s="81">
        <v>1</v>
      </c>
      <c r="L220" s="81" t="s">
        <v>25662</v>
      </c>
      <c r="M220" s="108"/>
      <c r="N220" s="108"/>
      <c r="O220" s="108"/>
      <c r="P220" s="108"/>
      <c r="Q220" s="108"/>
      <c r="R220" s="108"/>
      <c r="S220" s="108"/>
      <c r="T220" s="108"/>
      <c r="U220" s="108"/>
      <c r="V220" s="108"/>
      <c r="W220" s="108"/>
      <c r="X220" s="108"/>
      <c r="Y220" s="108"/>
      <c r="Z220" s="108"/>
      <c r="AA220" s="108"/>
      <c r="AB220" s="108"/>
      <c r="AC220" s="108"/>
      <c r="AD220" s="108"/>
    </row>
    <row r="221" spans="1:30" x14ac:dyDescent="0.25">
      <c r="A221" s="81" t="s">
        <v>4304</v>
      </c>
      <c r="B221" s="81" t="s">
        <v>9038</v>
      </c>
      <c r="C221" s="81">
        <v>44.69</v>
      </c>
      <c r="D221" s="81" t="s">
        <v>9039</v>
      </c>
      <c r="E221" s="81">
        <v>8</v>
      </c>
      <c r="F221" s="81" t="s">
        <v>9036</v>
      </c>
      <c r="G221" s="81">
        <v>3.71</v>
      </c>
      <c r="H221" s="81">
        <v>1</v>
      </c>
      <c r="I221" s="81">
        <v>1</v>
      </c>
      <c r="J221" s="81">
        <v>0.2</v>
      </c>
      <c r="K221" s="81">
        <v>1</v>
      </c>
      <c r="L221" s="81" t="s">
        <v>25662</v>
      </c>
      <c r="M221" s="108"/>
      <c r="N221" s="108"/>
      <c r="O221" s="108"/>
      <c r="P221" s="108"/>
      <c r="Q221" s="108"/>
      <c r="R221" s="108"/>
      <c r="S221" s="108"/>
      <c r="T221" s="108"/>
      <c r="U221" s="108"/>
      <c r="V221" s="108"/>
      <c r="W221" s="108"/>
      <c r="X221" s="108"/>
      <c r="Y221" s="108"/>
      <c r="Z221" s="108"/>
      <c r="AA221" s="108"/>
      <c r="AB221" s="108"/>
      <c r="AC221" s="108"/>
      <c r="AD221" s="108"/>
    </row>
    <row r="222" spans="1:30" x14ac:dyDescent="0.25">
      <c r="A222" s="81" t="s">
        <v>4307</v>
      </c>
      <c r="B222" s="81" t="s">
        <v>9040</v>
      </c>
      <c r="C222" s="81">
        <v>4.46</v>
      </c>
      <c r="D222" s="81" t="s">
        <v>9041</v>
      </c>
      <c r="E222" s="81">
        <v>4</v>
      </c>
      <c r="F222" s="81" t="s">
        <v>9042</v>
      </c>
      <c r="G222" s="81">
        <v>4.5</v>
      </c>
      <c r="H222" s="81">
        <v>1</v>
      </c>
      <c r="I222" s="81">
        <v>1</v>
      </c>
      <c r="J222" s="81">
        <v>0.2</v>
      </c>
      <c r="K222" s="81">
        <v>1</v>
      </c>
      <c r="L222" s="81" t="s">
        <v>25662</v>
      </c>
      <c r="M222" s="108"/>
      <c r="N222" s="108"/>
      <c r="O222" s="108"/>
      <c r="P222" s="108"/>
      <c r="Q222" s="108"/>
      <c r="R222" s="108"/>
      <c r="S222" s="108"/>
      <c r="T222" s="108"/>
      <c r="U222" s="108"/>
      <c r="V222" s="108"/>
      <c r="W222" s="108"/>
      <c r="X222" s="108"/>
      <c r="Y222" s="108"/>
      <c r="Z222" s="108"/>
      <c r="AA222" s="108"/>
      <c r="AB222" s="108"/>
      <c r="AC222" s="108"/>
      <c r="AD222" s="108"/>
    </row>
    <row r="223" spans="1:30" x14ac:dyDescent="0.25">
      <c r="A223" s="81" t="s">
        <v>4310</v>
      </c>
      <c r="B223" s="81" t="s">
        <v>9043</v>
      </c>
      <c r="C223" s="81">
        <v>4.46</v>
      </c>
      <c r="D223" s="81" t="s">
        <v>9044</v>
      </c>
      <c r="E223" s="81">
        <v>4</v>
      </c>
      <c r="F223" s="81" t="s">
        <v>9045</v>
      </c>
      <c r="G223" s="81">
        <v>4.5</v>
      </c>
      <c r="H223" s="81">
        <v>1</v>
      </c>
      <c r="I223" s="81">
        <v>1</v>
      </c>
      <c r="J223" s="81">
        <v>0.2</v>
      </c>
      <c r="K223" s="81">
        <v>1</v>
      </c>
      <c r="L223" s="81" t="s">
        <v>25662</v>
      </c>
      <c r="M223" s="108"/>
      <c r="N223" s="108"/>
      <c r="O223" s="108"/>
      <c r="P223" s="108"/>
      <c r="Q223" s="108"/>
      <c r="R223" s="108"/>
      <c r="S223" s="108"/>
      <c r="T223" s="108"/>
      <c r="U223" s="108"/>
      <c r="V223" s="108"/>
      <c r="W223" s="108"/>
      <c r="X223" s="108"/>
      <c r="Y223" s="108"/>
      <c r="Z223" s="108"/>
      <c r="AA223" s="108"/>
      <c r="AB223" s="108"/>
      <c r="AC223" s="108"/>
      <c r="AD223" s="108"/>
    </row>
    <row r="224" spans="1:30" x14ac:dyDescent="0.25">
      <c r="A224" s="81" t="s">
        <v>4313</v>
      </c>
      <c r="B224" s="81" t="s">
        <v>9046</v>
      </c>
      <c r="C224" s="81">
        <v>5</v>
      </c>
      <c r="D224" s="81" t="s">
        <v>9036</v>
      </c>
      <c r="E224" s="81">
        <v>3.71</v>
      </c>
      <c r="F224" s="81" t="s">
        <v>9047</v>
      </c>
      <c r="G224" s="81">
        <v>4.1500000000000004</v>
      </c>
      <c r="H224" s="81">
        <v>1</v>
      </c>
      <c r="I224" s="81">
        <v>1</v>
      </c>
      <c r="J224" s="81">
        <v>6.2500000000000001E-4</v>
      </c>
      <c r="K224" s="81">
        <v>1</v>
      </c>
      <c r="L224" s="81" t="s">
        <v>25662</v>
      </c>
      <c r="M224" s="108"/>
      <c r="N224" s="108"/>
      <c r="O224" s="108"/>
      <c r="P224" s="108"/>
      <c r="Q224" s="108"/>
      <c r="R224" s="108"/>
      <c r="S224" s="108"/>
      <c r="T224" s="108"/>
      <c r="U224" s="108"/>
      <c r="V224" s="108"/>
      <c r="W224" s="108"/>
      <c r="X224" s="108"/>
      <c r="Y224" s="108"/>
      <c r="Z224" s="108"/>
      <c r="AA224" s="108"/>
      <c r="AB224" s="108"/>
      <c r="AC224" s="108"/>
      <c r="AD224" s="108"/>
    </row>
    <row r="225" spans="1:30" x14ac:dyDescent="0.25">
      <c r="A225" s="81" t="s">
        <v>4316</v>
      </c>
      <c r="B225" s="81" t="s">
        <v>9048</v>
      </c>
      <c r="C225" s="81">
        <v>184</v>
      </c>
      <c r="D225" s="81" t="s">
        <v>9049</v>
      </c>
      <c r="E225" s="81">
        <v>149.99</v>
      </c>
      <c r="F225" s="81" t="s">
        <v>8619</v>
      </c>
      <c r="G225" s="81" t="s">
        <v>8620</v>
      </c>
      <c r="H225" s="81">
        <v>39.299999999999997</v>
      </c>
      <c r="I225" s="81">
        <v>39.299999999999997</v>
      </c>
      <c r="J225" s="81">
        <v>220</v>
      </c>
      <c r="K225" s="81">
        <v>19.600000000000001</v>
      </c>
      <c r="L225" s="81" t="s">
        <v>25662</v>
      </c>
      <c r="M225" s="108"/>
      <c r="N225" s="108"/>
      <c r="O225" s="108"/>
      <c r="P225" s="108"/>
      <c r="Q225" s="108"/>
      <c r="R225" s="108"/>
      <c r="S225" s="108"/>
      <c r="T225" s="108"/>
      <c r="U225" s="108"/>
      <c r="V225" s="108"/>
      <c r="W225" s="108"/>
      <c r="X225" s="108"/>
      <c r="Y225" s="108"/>
      <c r="Z225" s="108"/>
      <c r="AA225" s="108"/>
      <c r="AB225" s="108"/>
      <c r="AC225" s="108"/>
      <c r="AD225" s="108"/>
    </row>
    <row r="226" spans="1:30" x14ac:dyDescent="0.25">
      <c r="A226" s="81" t="s">
        <v>4319</v>
      </c>
      <c r="B226" s="81" t="s">
        <v>9050</v>
      </c>
      <c r="C226" s="81">
        <v>711</v>
      </c>
      <c r="D226" s="81" t="s">
        <v>9051</v>
      </c>
      <c r="E226" s="81">
        <v>680.62</v>
      </c>
      <c r="F226" s="81" t="s">
        <v>9052</v>
      </c>
      <c r="G226" s="81">
        <v>670.19</v>
      </c>
      <c r="H226" s="81">
        <v>14</v>
      </c>
      <c r="I226" s="81">
        <v>16</v>
      </c>
      <c r="J226" s="81">
        <v>8</v>
      </c>
      <c r="K226" s="81">
        <v>5</v>
      </c>
      <c r="L226" s="81" t="s">
        <v>25662</v>
      </c>
      <c r="M226" s="108"/>
      <c r="N226" s="108"/>
      <c r="O226" s="108"/>
      <c r="P226" s="108"/>
      <c r="Q226" s="108"/>
      <c r="R226" s="108"/>
      <c r="S226" s="108"/>
      <c r="T226" s="108"/>
      <c r="U226" s="108"/>
      <c r="V226" s="108"/>
      <c r="W226" s="108"/>
      <c r="X226" s="108"/>
      <c r="Y226" s="108"/>
      <c r="Z226" s="108"/>
      <c r="AA226" s="108"/>
      <c r="AB226" s="108"/>
      <c r="AC226" s="108"/>
      <c r="AD226" s="108"/>
    </row>
    <row r="227" spans="1:30" x14ac:dyDescent="0.25">
      <c r="A227" s="81" t="s">
        <v>4328</v>
      </c>
      <c r="B227" s="81" t="s">
        <v>9053</v>
      </c>
      <c r="C227" s="81">
        <v>320</v>
      </c>
      <c r="D227" s="81" t="s">
        <v>9054</v>
      </c>
      <c r="E227" s="81">
        <v>480.5</v>
      </c>
      <c r="F227" s="81" t="s">
        <v>9055</v>
      </c>
      <c r="G227" s="81">
        <v>409</v>
      </c>
      <c r="H227" s="81">
        <v>9</v>
      </c>
      <c r="I227" s="81">
        <v>13.5</v>
      </c>
      <c r="J227" s="81">
        <v>6</v>
      </c>
      <c r="K227" s="81">
        <v>7.25</v>
      </c>
      <c r="L227" s="81" t="s">
        <v>25662</v>
      </c>
      <c r="M227" s="108"/>
      <c r="N227" s="108"/>
      <c r="O227" s="108"/>
      <c r="P227" s="108"/>
      <c r="Q227" s="108"/>
      <c r="R227" s="108"/>
      <c r="S227" s="108"/>
      <c r="T227" s="108"/>
      <c r="U227" s="108"/>
      <c r="V227" s="108"/>
      <c r="W227" s="108"/>
      <c r="X227" s="108"/>
      <c r="Y227" s="108"/>
      <c r="Z227" s="108"/>
      <c r="AA227" s="108"/>
      <c r="AB227" s="108"/>
      <c r="AC227" s="108"/>
      <c r="AD227" s="108"/>
    </row>
    <row r="228" spans="1:30" x14ac:dyDescent="0.25">
      <c r="A228" s="81" t="s">
        <v>6337</v>
      </c>
      <c r="B228" s="81" t="s">
        <v>9056</v>
      </c>
      <c r="C228" s="81">
        <v>31.99</v>
      </c>
      <c r="D228" s="81" t="s">
        <v>9057</v>
      </c>
      <c r="E228" s="81">
        <v>22.99</v>
      </c>
      <c r="F228" s="81" t="s">
        <v>9058</v>
      </c>
      <c r="G228" s="81">
        <v>22.99</v>
      </c>
      <c r="H228" s="81">
        <v>5.5</v>
      </c>
      <c r="I228" s="81">
        <v>5.5</v>
      </c>
      <c r="J228" s="81">
        <v>1</v>
      </c>
      <c r="K228" s="81">
        <v>7</v>
      </c>
      <c r="L228" s="81" t="s">
        <v>25662</v>
      </c>
      <c r="M228" s="108"/>
      <c r="N228" s="108"/>
      <c r="O228" s="108"/>
      <c r="P228" s="108"/>
      <c r="Q228" s="108"/>
      <c r="R228" s="108"/>
      <c r="S228" s="108"/>
      <c r="T228" s="108"/>
      <c r="U228" s="108"/>
      <c r="V228" s="108"/>
      <c r="W228" s="108"/>
      <c r="X228" s="108"/>
      <c r="Y228" s="108"/>
      <c r="Z228" s="108"/>
      <c r="AA228" s="108"/>
      <c r="AB228" s="108"/>
      <c r="AC228" s="108"/>
      <c r="AD228" s="108"/>
    </row>
    <row r="229" spans="1:30" x14ac:dyDescent="0.25">
      <c r="A229" s="81" t="s">
        <v>6420</v>
      </c>
      <c r="B229" s="81" t="s">
        <v>9059</v>
      </c>
      <c r="C229" s="81">
        <v>100</v>
      </c>
      <c r="D229" s="81" t="s">
        <v>8619</v>
      </c>
      <c r="E229" s="81" t="s">
        <v>8620</v>
      </c>
      <c r="F229" s="81" t="s">
        <v>8619</v>
      </c>
      <c r="G229" s="81" t="s">
        <v>8620</v>
      </c>
      <c r="H229" s="81">
        <v>1.98</v>
      </c>
      <c r="I229" s="81">
        <v>4.9800000000000004</v>
      </c>
      <c r="J229" s="81">
        <v>1</v>
      </c>
      <c r="K229" s="81">
        <v>2.8</v>
      </c>
      <c r="L229" s="81" t="s">
        <v>25662</v>
      </c>
      <c r="M229" s="108"/>
      <c r="N229" s="108"/>
      <c r="O229" s="108"/>
      <c r="P229" s="108"/>
      <c r="Q229" s="108"/>
      <c r="R229" s="108"/>
      <c r="S229" s="108"/>
      <c r="T229" s="108"/>
      <c r="U229" s="108"/>
      <c r="V229" s="108"/>
      <c r="W229" s="108"/>
      <c r="X229" s="108"/>
      <c r="Y229" s="108"/>
      <c r="Z229" s="108"/>
      <c r="AA229" s="108"/>
      <c r="AB229" s="108"/>
      <c r="AC229" s="108"/>
      <c r="AD229" s="108"/>
    </row>
    <row r="230" spans="1:30" x14ac:dyDescent="0.25">
      <c r="A230" s="81" t="s">
        <v>6435</v>
      </c>
      <c r="B230" s="81" t="s">
        <v>9060</v>
      </c>
      <c r="C230" s="81">
        <v>37.82</v>
      </c>
      <c r="D230" s="81" t="s">
        <v>9061</v>
      </c>
      <c r="E230" s="81">
        <v>41.67</v>
      </c>
      <c r="F230" s="81" t="s">
        <v>9062</v>
      </c>
      <c r="G230" s="81">
        <v>39.69</v>
      </c>
      <c r="H230" s="81">
        <v>8</v>
      </c>
      <c r="I230" s="81">
        <v>6</v>
      </c>
      <c r="J230" s="81">
        <v>1.5</v>
      </c>
      <c r="K230" s="81">
        <v>0.2</v>
      </c>
      <c r="L230" s="81" t="s">
        <v>25662</v>
      </c>
      <c r="M230" s="108"/>
      <c r="N230" s="108"/>
      <c r="O230" s="108"/>
      <c r="P230" s="108"/>
      <c r="Q230" s="108"/>
      <c r="R230" s="108"/>
      <c r="S230" s="108"/>
      <c r="T230" s="108"/>
      <c r="U230" s="108"/>
      <c r="V230" s="108"/>
      <c r="W230" s="108"/>
      <c r="X230" s="108"/>
      <c r="Y230" s="108"/>
      <c r="Z230" s="108"/>
      <c r="AA230" s="108"/>
      <c r="AB230" s="108"/>
      <c r="AC230" s="108"/>
      <c r="AD230" s="108"/>
    </row>
    <row r="231" spans="1:30" x14ac:dyDescent="0.25">
      <c r="A231" s="81" t="s">
        <v>7159</v>
      </c>
      <c r="B231" s="81" t="s">
        <v>9063</v>
      </c>
      <c r="C231" s="81">
        <v>1690.13</v>
      </c>
      <c r="D231" s="81" t="s">
        <v>9064</v>
      </c>
      <c r="E231" s="81">
        <v>2108.2600000000002</v>
      </c>
      <c r="F231" s="81" t="s">
        <v>9065</v>
      </c>
      <c r="G231" s="81">
        <v>2039.12</v>
      </c>
      <c r="H231" s="81">
        <v>1.27</v>
      </c>
      <c r="I231" s="81">
        <v>3.07</v>
      </c>
      <c r="J231" s="81">
        <v>0.5</v>
      </c>
      <c r="K231" s="81">
        <v>0.55000000000000004</v>
      </c>
      <c r="L231" s="81" t="s">
        <v>25662</v>
      </c>
      <c r="M231" s="108"/>
      <c r="N231" s="108"/>
      <c r="O231" s="108"/>
      <c r="P231" s="108"/>
      <c r="Q231" s="108"/>
      <c r="R231" s="108"/>
      <c r="S231" s="108"/>
      <c r="T231" s="108"/>
      <c r="U231" s="108"/>
      <c r="V231" s="108"/>
      <c r="W231" s="108"/>
      <c r="X231" s="108"/>
      <c r="Y231" s="108"/>
      <c r="Z231" s="108"/>
      <c r="AA231" s="108"/>
      <c r="AB231" s="108"/>
      <c r="AC231" s="108"/>
      <c r="AD231" s="108"/>
    </row>
    <row r="232" spans="1:30" x14ac:dyDescent="0.25">
      <c r="A232" s="81" t="s">
        <v>7402</v>
      </c>
      <c r="B232" s="81" t="s">
        <v>9066</v>
      </c>
      <c r="C232" s="81">
        <v>270.7</v>
      </c>
      <c r="D232" s="81" t="s">
        <v>9067</v>
      </c>
      <c r="E232" s="81">
        <v>239</v>
      </c>
      <c r="F232" s="81" t="s">
        <v>9068</v>
      </c>
      <c r="G232" s="81">
        <v>295</v>
      </c>
      <c r="H232" s="81">
        <v>7</v>
      </c>
      <c r="I232" s="81">
        <v>9.5</v>
      </c>
      <c r="J232" s="81">
        <v>2</v>
      </c>
      <c r="K232" s="81">
        <v>3</v>
      </c>
      <c r="L232" s="81" t="s">
        <v>25662</v>
      </c>
      <c r="M232" s="108"/>
      <c r="N232" s="108"/>
      <c r="O232" s="108"/>
      <c r="P232" s="108"/>
      <c r="Q232" s="108"/>
      <c r="R232" s="108"/>
      <c r="S232" s="108"/>
      <c r="T232" s="108"/>
      <c r="U232" s="108"/>
      <c r="V232" s="108"/>
      <c r="W232" s="108"/>
      <c r="X232" s="108"/>
      <c r="Y232" s="108"/>
      <c r="Z232" s="108"/>
      <c r="AA232" s="108"/>
      <c r="AB232" s="108"/>
      <c r="AC232" s="108"/>
      <c r="AD232" s="108"/>
    </row>
    <row r="233" spans="1:30" x14ac:dyDescent="0.25">
      <c r="A233" s="81" t="s">
        <v>7420</v>
      </c>
      <c r="B233" s="81" t="s">
        <v>9069</v>
      </c>
      <c r="C233" s="81">
        <v>80</v>
      </c>
      <c r="D233" s="81" t="s">
        <v>9070</v>
      </c>
      <c r="E233" s="81">
        <v>74.2</v>
      </c>
      <c r="F233" s="81" t="s">
        <v>8619</v>
      </c>
      <c r="G233" s="81" t="s">
        <v>8620</v>
      </c>
      <c r="H233" s="81">
        <v>9.25</v>
      </c>
      <c r="I233" s="81">
        <v>10.25</v>
      </c>
      <c r="J233" s="81">
        <v>2</v>
      </c>
      <c r="K233" s="81">
        <v>6.25</v>
      </c>
      <c r="L233" s="81" t="s">
        <v>25662</v>
      </c>
      <c r="M233" s="108"/>
      <c r="N233" s="108"/>
      <c r="O233" s="108"/>
      <c r="P233" s="108"/>
      <c r="Q233" s="108"/>
      <c r="R233" s="108"/>
      <c r="S233" s="108"/>
      <c r="T233" s="108"/>
      <c r="U233" s="108"/>
      <c r="V233" s="108"/>
      <c r="W233" s="108"/>
      <c r="X233" s="108"/>
      <c r="Y233" s="108"/>
      <c r="Z233" s="108"/>
      <c r="AA233" s="108"/>
      <c r="AB233" s="108"/>
      <c r="AC233" s="108"/>
      <c r="AD233" s="108"/>
    </row>
    <row r="234" spans="1:30" x14ac:dyDescent="0.25">
      <c r="A234" s="81" t="s">
        <v>7426</v>
      </c>
      <c r="B234" s="81" t="s">
        <v>9071</v>
      </c>
      <c r="C234" s="81">
        <v>353.63</v>
      </c>
      <c r="D234" s="81" t="s">
        <v>9072</v>
      </c>
      <c r="E234" s="81">
        <v>345.43</v>
      </c>
      <c r="F234" s="81" t="s">
        <v>8619</v>
      </c>
      <c r="G234" s="81" t="s">
        <v>8620</v>
      </c>
      <c r="H234" s="81">
        <v>8</v>
      </c>
      <c r="I234" s="81">
        <v>6</v>
      </c>
      <c r="J234" s="81">
        <v>1</v>
      </c>
      <c r="K234" s="81">
        <v>2</v>
      </c>
      <c r="L234" s="81" t="s">
        <v>25662</v>
      </c>
      <c r="M234" s="108"/>
      <c r="N234" s="108"/>
      <c r="O234" s="108"/>
      <c r="P234" s="108"/>
      <c r="Q234" s="108"/>
      <c r="R234" s="108"/>
      <c r="S234" s="108"/>
      <c r="T234" s="108"/>
      <c r="U234" s="108"/>
      <c r="V234" s="108"/>
      <c r="W234" s="108"/>
      <c r="X234" s="108"/>
      <c r="Y234" s="108"/>
      <c r="Z234" s="108"/>
      <c r="AA234" s="108"/>
      <c r="AB234" s="108"/>
      <c r="AC234" s="108"/>
      <c r="AD234" s="108"/>
    </row>
    <row r="235" spans="1:30" x14ac:dyDescent="0.25">
      <c r="A235" s="81" t="s">
        <v>7429</v>
      </c>
      <c r="B235" s="81" t="s">
        <v>9073</v>
      </c>
      <c r="C235" s="81">
        <v>543.52</v>
      </c>
      <c r="D235" s="81" t="s">
        <v>9074</v>
      </c>
      <c r="E235" s="81">
        <v>499.11</v>
      </c>
      <c r="F235" s="81" t="s">
        <v>8619</v>
      </c>
      <c r="G235" s="81" t="s">
        <v>8620</v>
      </c>
      <c r="H235" s="81">
        <v>1.38</v>
      </c>
      <c r="I235" s="81">
        <v>2.95</v>
      </c>
      <c r="J235" s="81">
        <v>0.45</v>
      </c>
      <c r="K235" s="81">
        <v>4.4000000000000004</v>
      </c>
      <c r="L235" s="81" t="s">
        <v>25662</v>
      </c>
      <c r="M235" s="108"/>
      <c r="N235" s="108"/>
      <c r="O235" s="108"/>
      <c r="P235" s="108"/>
      <c r="Q235" s="108"/>
      <c r="R235" s="108"/>
      <c r="S235" s="108"/>
      <c r="T235" s="108"/>
      <c r="U235" s="108"/>
      <c r="V235" s="108"/>
      <c r="W235" s="108"/>
      <c r="X235" s="108"/>
      <c r="Y235" s="108"/>
      <c r="Z235" s="108"/>
      <c r="AA235" s="108"/>
      <c r="AB235" s="108"/>
      <c r="AC235" s="108"/>
      <c r="AD235" s="108"/>
    </row>
    <row r="236" spans="1:30" x14ac:dyDescent="0.25">
      <c r="A236" s="81" t="s">
        <v>7435</v>
      </c>
      <c r="B236" s="81" t="s">
        <v>9075</v>
      </c>
      <c r="C236" s="81">
        <v>543.52</v>
      </c>
      <c r="D236" s="81" t="s">
        <v>9076</v>
      </c>
      <c r="E236" s="81">
        <v>632.6</v>
      </c>
      <c r="F236" s="81" t="s">
        <v>8619</v>
      </c>
      <c r="G236" s="81" t="s">
        <v>8620</v>
      </c>
      <c r="H236" s="81">
        <v>6.02</v>
      </c>
      <c r="I236" s="81">
        <v>3.35</v>
      </c>
      <c r="J236" s="81">
        <v>7</v>
      </c>
      <c r="K236" s="81">
        <v>1.5</v>
      </c>
      <c r="L236" s="81" t="s">
        <v>25662</v>
      </c>
      <c r="M236" s="108"/>
      <c r="N236" s="108"/>
      <c r="O236" s="108"/>
      <c r="P236" s="108"/>
      <c r="Q236" s="108"/>
      <c r="R236" s="108"/>
      <c r="S236" s="108"/>
      <c r="T236" s="108"/>
      <c r="U236" s="108"/>
      <c r="V236" s="108"/>
      <c r="W236" s="108"/>
      <c r="X236" s="108"/>
      <c r="Y236" s="108"/>
      <c r="Z236" s="108"/>
      <c r="AA236" s="108"/>
      <c r="AB236" s="108"/>
      <c r="AC236" s="108"/>
      <c r="AD236" s="108"/>
    </row>
    <row r="237" spans="1:30" x14ac:dyDescent="0.25">
      <c r="A237" s="81" t="s">
        <v>3632</v>
      </c>
      <c r="B237" s="81" t="s">
        <v>9077</v>
      </c>
      <c r="C237" s="81">
        <v>21.99</v>
      </c>
      <c r="D237" s="81" t="s">
        <v>9078</v>
      </c>
      <c r="E237" s="81">
        <v>23.01</v>
      </c>
      <c r="F237" s="81" t="s">
        <v>8619</v>
      </c>
      <c r="G237" s="81" t="s">
        <v>8620</v>
      </c>
      <c r="H237" s="81">
        <v>1.75</v>
      </c>
      <c r="I237" s="81">
        <v>5</v>
      </c>
      <c r="J237" s="81">
        <v>0.25</v>
      </c>
      <c r="K237" s="81">
        <v>0.25</v>
      </c>
      <c r="L237" s="81" t="s">
        <v>25662</v>
      </c>
      <c r="M237" s="108"/>
      <c r="N237" s="108"/>
      <c r="O237" s="108"/>
      <c r="P237" s="108"/>
      <c r="Q237" s="108"/>
      <c r="R237" s="108"/>
      <c r="S237" s="108"/>
      <c r="T237" s="108"/>
      <c r="U237" s="108"/>
      <c r="V237" s="108"/>
      <c r="W237" s="108"/>
      <c r="X237" s="108"/>
      <c r="Y237" s="108"/>
      <c r="Z237" s="108"/>
      <c r="AA237" s="108"/>
      <c r="AB237" s="108"/>
      <c r="AC237" s="108"/>
      <c r="AD237" s="108"/>
    </row>
    <row r="238" spans="1:30" x14ac:dyDescent="0.25">
      <c r="A238" s="81" t="s">
        <v>4785</v>
      </c>
      <c r="B238" s="81" t="s">
        <v>9079</v>
      </c>
      <c r="C238" s="81">
        <v>6580.65</v>
      </c>
      <c r="D238" s="81" t="s">
        <v>9080</v>
      </c>
      <c r="E238" s="81">
        <v>6707.64</v>
      </c>
      <c r="F238" s="81" t="s">
        <v>8619</v>
      </c>
      <c r="G238" s="81" t="s">
        <v>8620</v>
      </c>
      <c r="H238" s="81">
        <v>16</v>
      </c>
      <c r="I238" s="81">
        <v>28</v>
      </c>
      <c r="J238" s="81">
        <v>125</v>
      </c>
      <c r="K238" s="81">
        <v>8.6999999999999993</v>
      </c>
      <c r="L238" s="81" t="s">
        <v>25662</v>
      </c>
      <c r="M238" s="108"/>
      <c r="N238" s="108"/>
      <c r="O238" s="108"/>
      <c r="P238" s="108"/>
      <c r="Q238" s="108"/>
      <c r="R238" s="108"/>
      <c r="S238" s="108"/>
      <c r="T238" s="108"/>
      <c r="U238" s="108"/>
      <c r="V238" s="108"/>
      <c r="W238" s="108"/>
      <c r="X238" s="108"/>
      <c r="Y238" s="108"/>
      <c r="Z238" s="108"/>
      <c r="AA238" s="108"/>
      <c r="AB238" s="108"/>
      <c r="AC238" s="108"/>
      <c r="AD238" s="108"/>
    </row>
    <row r="239" spans="1:30" x14ac:dyDescent="0.25">
      <c r="A239" s="81" t="s">
        <v>6997</v>
      </c>
      <c r="B239" s="81" t="s">
        <v>9081</v>
      </c>
      <c r="C239" s="81">
        <v>8809.67</v>
      </c>
      <c r="D239" s="81" t="s">
        <v>25928</v>
      </c>
      <c r="E239" s="81">
        <v>8901.89</v>
      </c>
      <c r="F239" s="81" t="s">
        <v>25765</v>
      </c>
      <c r="G239" s="81">
        <v>8118</v>
      </c>
      <c r="H239" s="81">
        <v>39</v>
      </c>
      <c r="I239" s="81">
        <v>48</v>
      </c>
      <c r="J239" s="81">
        <v>290</v>
      </c>
      <c r="K239" s="81">
        <v>20</v>
      </c>
      <c r="L239" s="81" t="s">
        <v>25662</v>
      </c>
      <c r="M239" s="108"/>
      <c r="N239" s="108"/>
      <c r="O239" s="108"/>
      <c r="P239" s="108"/>
      <c r="Q239" s="108"/>
      <c r="R239" s="108"/>
      <c r="S239" s="108"/>
      <c r="T239" s="108"/>
      <c r="U239" s="108"/>
      <c r="V239" s="108"/>
      <c r="W239" s="108"/>
      <c r="X239" s="108"/>
      <c r="Y239" s="108"/>
      <c r="Z239" s="108"/>
      <c r="AA239" s="108"/>
      <c r="AB239" s="108"/>
      <c r="AC239" s="108"/>
      <c r="AD239" s="108"/>
    </row>
    <row r="240" spans="1:30" x14ac:dyDescent="0.25">
      <c r="A240" s="81" t="s">
        <v>6625</v>
      </c>
      <c r="B240" s="81" t="s">
        <v>9082</v>
      </c>
      <c r="C240" s="81">
        <v>2480</v>
      </c>
      <c r="D240" s="81" t="s">
        <v>9083</v>
      </c>
      <c r="E240" s="81">
        <v>890</v>
      </c>
      <c r="F240" s="81" t="s">
        <v>9084</v>
      </c>
      <c r="G240" s="81">
        <v>2600</v>
      </c>
      <c r="H240" s="81">
        <v>19.7</v>
      </c>
      <c r="I240" s="81">
        <v>17.399999999999999</v>
      </c>
      <c r="J240" s="81">
        <v>92</v>
      </c>
      <c r="K240" s="81">
        <v>5.2</v>
      </c>
      <c r="L240" s="81" t="s">
        <v>25662</v>
      </c>
      <c r="M240" s="108"/>
      <c r="N240" s="108"/>
      <c r="O240" s="108"/>
      <c r="P240" s="108"/>
      <c r="Q240" s="108"/>
      <c r="R240" s="108"/>
      <c r="S240" s="108"/>
      <c r="T240" s="108"/>
      <c r="U240" s="108"/>
      <c r="V240" s="108"/>
      <c r="W240" s="108"/>
      <c r="X240" s="108"/>
      <c r="Y240" s="108"/>
      <c r="Z240" s="108"/>
      <c r="AA240" s="108"/>
      <c r="AB240" s="108"/>
      <c r="AC240" s="108"/>
      <c r="AD240" s="108"/>
    </row>
    <row r="241" spans="1:30" x14ac:dyDescent="0.25">
      <c r="A241" s="81" t="s">
        <v>6480</v>
      </c>
      <c r="B241" s="81" t="s">
        <v>9085</v>
      </c>
      <c r="C241" s="81">
        <v>999</v>
      </c>
      <c r="D241" s="81" t="s">
        <v>8619</v>
      </c>
      <c r="E241" s="81" t="s">
        <v>8620</v>
      </c>
      <c r="F241" s="81" t="s">
        <v>8619</v>
      </c>
      <c r="G241" s="81" t="s">
        <v>8620</v>
      </c>
      <c r="H241" s="81">
        <v>27</v>
      </c>
      <c r="I241" s="81">
        <v>27.2</v>
      </c>
      <c r="J241" s="81">
        <v>13.23</v>
      </c>
      <c r="K241" s="81">
        <v>26.5</v>
      </c>
      <c r="L241" s="81" t="s">
        <v>25662</v>
      </c>
      <c r="M241" s="108"/>
      <c r="N241" s="108"/>
      <c r="O241" s="108"/>
      <c r="P241" s="108"/>
      <c r="Q241" s="108"/>
      <c r="R241" s="108"/>
      <c r="S241" s="108"/>
      <c r="T241" s="108"/>
      <c r="U241" s="108"/>
      <c r="V241" s="108"/>
      <c r="W241" s="108"/>
      <c r="X241" s="108"/>
      <c r="Y241" s="108"/>
      <c r="Z241" s="108"/>
      <c r="AA241" s="108"/>
      <c r="AB241" s="108"/>
      <c r="AC241" s="108"/>
      <c r="AD241" s="108"/>
    </row>
    <row r="242" spans="1:30" x14ac:dyDescent="0.25">
      <c r="A242" s="81" t="s">
        <v>7440</v>
      </c>
      <c r="B242" s="81" t="s">
        <v>9086</v>
      </c>
      <c r="C242" s="81">
        <v>112.97</v>
      </c>
      <c r="D242" s="81" t="s">
        <v>25766</v>
      </c>
      <c r="E242" s="81">
        <v>105</v>
      </c>
      <c r="F242" s="81" t="s">
        <v>25766</v>
      </c>
      <c r="G242" s="81">
        <v>105</v>
      </c>
      <c r="H242" s="81">
        <v>5</v>
      </c>
      <c r="I242" s="81">
        <v>6</v>
      </c>
      <c r="J242" s="81">
        <v>2</v>
      </c>
      <c r="K242" s="81">
        <v>2</v>
      </c>
      <c r="L242" s="81" t="s">
        <v>25662</v>
      </c>
      <c r="M242" s="108"/>
      <c r="N242" s="108"/>
      <c r="O242" s="108"/>
      <c r="P242" s="108"/>
      <c r="Q242" s="108"/>
      <c r="R242" s="108"/>
      <c r="S242" s="108"/>
      <c r="T242" s="108"/>
      <c r="U242" s="108"/>
      <c r="V242" s="108"/>
      <c r="W242" s="108"/>
      <c r="X242" s="108"/>
      <c r="Y242" s="108"/>
      <c r="Z242" s="108"/>
      <c r="AA242" s="108"/>
      <c r="AB242" s="108"/>
      <c r="AC242" s="108"/>
      <c r="AD242" s="108"/>
    </row>
    <row r="243" spans="1:30" x14ac:dyDescent="0.25">
      <c r="A243" s="81" t="s">
        <v>6286</v>
      </c>
      <c r="B243" s="81" t="s">
        <v>9087</v>
      </c>
      <c r="C243" s="81">
        <v>446.88</v>
      </c>
      <c r="D243" s="81" t="s">
        <v>9088</v>
      </c>
      <c r="E243" s="81">
        <v>51.35</v>
      </c>
      <c r="F243" s="81" t="s">
        <v>9089</v>
      </c>
      <c r="G243" s="81">
        <v>448</v>
      </c>
      <c r="H243" s="81">
        <v>9.5</v>
      </c>
      <c r="I243" s="81">
        <v>12.25</v>
      </c>
      <c r="J243" s="81">
        <v>3</v>
      </c>
      <c r="K243" s="81">
        <v>4</v>
      </c>
      <c r="L243" s="81" t="s">
        <v>25662</v>
      </c>
      <c r="M243" s="108"/>
      <c r="N243" s="108"/>
      <c r="O243" s="108"/>
      <c r="P243" s="108"/>
      <c r="Q243" s="108"/>
      <c r="R243" s="108"/>
      <c r="S243" s="108"/>
      <c r="T243" s="108"/>
      <c r="U243" s="108"/>
      <c r="V243" s="108"/>
      <c r="W243" s="108"/>
      <c r="X243" s="108"/>
      <c r="Y243" s="108"/>
      <c r="Z243" s="108"/>
      <c r="AA243" s="108"/>
      <c r="AB243" s="108"/>
      <c r="AC243" s="108"/>
      <c r="AD243" s="108"/>
    </row>
    <row r="244" spans="1:30" x14ac:dyDescent="0.25">
      <c r="A244" s="81" t="s">
        <v>7216</v>
      </c>
      <c r="B244" s="81" t="s">
        <v>9090</v>
      </c>
      <c r="C244" s="81">
        <v>360</v>
      </c>
      <c r="D244" s="81" t="s">
        <v>25767</v>
      </c>
      <c r="E244" s="81">
        <v>373</v>
      </c>
      <c r="F244" s="81" t="s">
        <v>9091</v>
      </c>
      <c r="G244" s="81">
        <v>418</v>
      </c>
      <c r="H244" s="81">
        <v>12</v>
      </c>
      <c r="I244" s="81">
        <v>6</v>
      </c>
      <c r="J244" s="81">
        <v>1</v>
      </c>
      <c r="K244" s="81">
        <v>3</v>
      </c>
      <c r="L244" s="81" t="s">
        <v>25662</v>
      </c>
      <c r="M244" s="108"/>
      <c r="N244" s="108"/>
      <c r="O244" s="108"/>
      <c r="P244" s="108"/>
      <c r="Q244" s="108"/>
      <c r="R244" s="108"/>
      <c r="S244" s="108"/>
      <c r="T244" s="108"/>
      <c r="U244" s="108"/>
      <c r="V244" s="108"/>
      <c r="W244" s="108"/>
      <c r="X244" s="108"/>
      <c r="Y244" s="108"/>
      <c r="Z244" s="108"/>
      <c r="AA244" s="108"/>
      <c r="AB244" s="108"/>
      <c r="AC244" s="108"/>
      <c r="AD244" s="108"/>
    </row>
    <row r="245" spans="1:30" x14ac:dyDescent="0.25">
      <c r="A245" s="81" t="s">
        <v>7287</v>
      </c>
      <c r="B245" s="81" t="s">
        <v>8912</v>
      </c>
      <c r="C245" s="81">
        <v>883.99</v>
      </c>
      <c r="D245" s="81" t="s">
        <v>8911</v>
      </c>
      <c r="E245" s="81">
        <v>869</v>
      </c>
      <c r="F245" s="81" t="s">
        <v>9092</v>
      </c>
      <c r="G245" s="81">
        <v>850</v>
      </c>
      <c r="H245" s="81">
        <v>6</v>
      </c>
      <c r="I245" s="81">
        <v>12</v>
      </c>
      <c r="J245" s="81">
        <v>0.5</v>
      </c>
      <c r="K245" s="81">
        <v>3</v>
      </c>
      <c r="L245" s="81" t="s">
        <v>25662</v>
      </c>
      <c r="M245" s="108"/>
      <c r="N245" s="108"/>
      <c r="O245" s="108"/>
      <c r="P245" s="108"/>
      <c r="Q245" s="108"/>
      <c r="R245" s="108"/>
      <c r="S245" s="108"/>
      <c r="T245" s="108"/>
      <c r="U245" s="108"/>
      <c r="V245" s="108"/>
      <c r="W245" s="108"/>
      <c r="X245" s="108"/>
      <c r="Y245" s="108"/>
      <c r="Z245" s="108"/>
      <c r="AA245" s="108"/>
      <c r="AB245" s="108"/>
      <c r="AC245" s="108"/>
      <c r="AD245" s="108"/>
    </row>
    <row r="246" spans="1:30" x14ac:dyDescent="0.25">
      <c r="A246" s="81" t="s">
        <v>7232</v>
      </c>
      <c r="B246" s="81" t="s">
        <v>9093</v>
      </c>
      <c r="C246" s="81">
        <v>399.99</v>
      </c>
      <c r="D246" s="81" t="s">
        <v>9094</v>
      </c>
      <c r="E246" s="81">
        <v>460.8</v>
      </c>
      <c r="F246" s="81" t="s">
        <v>25929</v>
      </c>
      <c r="G246" s="81">
        <v>460.8</v>
      </c>
      <c r="H246" s="81">
        <v>12</v>
      </c>
      <c r="I246" s="81">
        <v>6</v>
      </c>
      <c r="J246" s="81">
        <v>1</v>
      </c>
      <c r="K246" s="81">
        <v>3</v>
      </c>
      <c r="L246" s="81" t="s">
        <v>25662</v>
      </c>
      <c r="M246" s="108"/>
      <c r="N246" s="108"/>
      <c r="O246" s="108"/>
      <c r="P246" s="108"/>
      <c r="Q246" s="108"/>
      <c r="R246" s="108"/>
      <c r="S246" s="108"/>
      <c r="T246" s="108"/>
      <c r="U246" s="108"/>
      <c r="V246" s="108"/>
      <c r="W246" s="108"/>
      <c r="X246" s="108"/>
      <c r="Y246" s="108"/>
      <c r="Z246" s="108"/>
      <c r="AA246" s="108"/>
      <c r="AB246" s="108"/>
      <c r="AC246" s="108"/>
      <c r="AD246" s="108"/>
    </row>
    <row r="247" spans="1:30" x14ac:dyDescent="0.25">
      <c r="A247" s="81" t="s">
        <v>7269</v>
      </c>
      <c r="B247" s="81" t="s">
        <v>8912</v>
      </c>
      <c r="C247" s="81">
        <v>883.99</v>
      </c>
      <c r="D247" s="81" t="s">
        <v>9095</v>
      </c>
      <c r="E247" s="81">
        <v>898.29</v>
      </c>
      <c r="F247" s="81" t="s">
        <v>9096</v>
      </c>
      <c r="G247" s="81">
        <v>719.97</v>
      </c>
      <c r="H247" s="81">
        <v>1.26</v>
      </c>
      <c r="I247" s="81">
        <v>3.08</v>
      </c>
      <c r="J247" s="81">
        <v>0.5</v>
      </c>
      <c r="K247" s="81">
        <v>0.55000000000000004</v>
      </c>
      <c r="L247" s="81" t="s">
        <v>25662</v>
      </c>
      <c r="M247" s="108"/>
      <c r="N247" s="108"/>
      <c r="O247" s="108"/>
      <c r="P247" s="108"/>
      <c r="Q247" s="108"/>
      <c r="R247" s="108"/>
      <c r="S247" s="108"/>
      <c r="T247" s="108"/>
      <c r="U247" s="108"/>
      <c r="V247" s="108"/>
      <c r="W247" s="108"/>
      <c r="X247" s="108"/>
      <c r="Y247" s="108"/>
      <c r="Z247" s="108"/>
      <c r="AA247" s="108"/>
      <c r="AB247" s="108"/>
      <c r="AC247" s="108"/>
      <c r="AD247" s="108"/>
    </row>
    <row r="248" spans="1:30" x14ac:dyDescent="0.25">
      <c r="A248" s="81" t="s">
        <v>7284</v>
      </c>
      <c r="B248" s="81" t="s">
        <v>25930</v>
      </c>
      <c r="C248" s="81">
        <v>460.8</v>
      </c>
      <c r="D248" s="81" t="s">
        <v>8914</v>
      </c>
      <c r="E248" s="81">
        <v>460.8</v>
      </c>
      <c r="F248" s="81" t="s">
        <v>9097</v>
      </c>
      <c r="G248" s="81">
        <v>455</v>
      </c>
      <c r="H248" s="81">
        <v>1.27</v>
      </c>
      <c r="I248" s="81">
        <v>3.07</v>
      </c>
      <c r="J248" s="81">
        <v>0.5</v>
      </c>
      <c r="K248" s="81">
        <v>0.55000000000000004</v>
      </c>
      <c r="L248" s="81" t="s">
        <v>25662</v>
      </c>
      <c r="M248" s="108"/>
      <c r="N248" s="108"/>
      <c r="O248" s="108"/>
      <c r="P248" s="108"/>
      <c r="Q248" s="108"/>
      <c r="R248" s="108"/>
      <c r="S248" s="108"/>
      <c r="T248" s="108"/>
      <c r="U248" s="108"/>
      <c r="V248" s="108"/>
      <c r="W248" s="108"/>
      <c r="X248" s="108"/>
      <c r="Y248" s="108"/>
      <c r="Z248" s="108"/>
      <c r="AA248" s="108"/>
      <c r="AB248" s="108"/>
      <c r="AC248" s="108"/>
      <c r="AD248" s="108"/>
    </row>
    <row r="249" spans="1:30" x14ac:dyDescent="0.25">
      <c r="A249" s="81" t="s">
        <v>7269</v>
      </c>
      <c r="B249" s="81" t="s">
        <v>9098</v>
      </c>
      <c r="C249" s="81">
        <v>897.58</v>
      </c>
      <c r="D249" s="81" t="s">
        <v>8912</v>
      </c>
      <c r="E249" s="81">
        <v>883.99</v>
      </c>
      <c r="F249" s="81" t="s">
        <v>8619</v>
      </c>
      <c r="G249" s="81" t="s">
        <v>8620</v>
      </c>
      <c r="H249" s="81">
        <v>1.27</v>
      </c>
      <c r="I249" s="81">
        <v>3.07</v>
      </c>
      <c r="J249" s="81">
        <v>0.5</v>
      </c>
      <c r="K249" s="81">
        <v>0.55000000000000004</v>
      </c>
      <c r="L249" s="81" t="s">
        <v>25662</v>
      </c>
      <c r="M249" s="108"/>
      <c r="N249" s="108"/>
      <c r="O249" s="108"/>
      <c r="P249" s="108"/>
      <c r="Q249" s="108"/>
      <c r="R249" s="108"/>
      <c r="S249" s="108"/>
      <c r="T249" s="108"/>
      <c r="U249" s="108"/>
      <c r="V249" s="108"/>
      <c r="W249" s="108"/>
      <c r="X249" s="108"/>
      <c r="Y249" s="108"/>
      <c r="Z249" s="108"/>
      <c r="AA249" s="108"/>
      <c r="AB249" s="108"/>
      <c r="AC249" s="108"/>
      <c r="AD249" s="108"/>
    </row>
    <row r="250" spans="1:30" x14ac:dyDescent="0.25">
      <c r="A250" s="81" t="s">
        <v>6385</v>
      </c>
      <c r="B250" s="81" t="s">
        <v>25768</v>
      </c>
      <c r="C250" s="81">
        <v>144</v>
      </c>
      <c r="D250" s="81" t="s">
        <v>9099</v>
      </c>
      <c r="E250" s="81">
        <v>143.01</v>
      </c>
      <c r="F250" s="81" t="s">
        <v>9100</v>
      </c>
      <c r="G250" s="81">
        <v>135.30000000000001</v>
      </c>
      <c r="H250" s="81">
        <v>7</v>
      </c>
      <c r="I250" s="81">
        <v>10</v>
      </c>
      <c r="J250" s="81">
        <v>1.6</v>
      </c>
      <c r="K250" s="81">
        <v>3</v>
      </c>
      <c r="L250" s="81" t="s">
        <v>25662</v>
      </c>
      <c r="M250" s="108"/>
      <c r="N250" s="108"/>
      <c r="O250" s="108"/>
      <c r="P250" s="108"/>
      <c r="Q250" s="108"/>
      <c r="R250" s="108"/>
      <c r="S250" s="108"/>
      <c r="T250" s="108"/>
      <c r="U250" s="108"/>
      <c r="V250" s="108"/>
      <c r="W250" s="108"/>
      <c r="X250" s="108"/>
      <c r="Y250" s="108"/>
      <c r="Z250" s="108"/>
      <c r="AA250" s="108"/>
      <c r="AB250" s="108"/>
      <c r="AC250" s="108"/>
      <c r="AD250" s="108"/>
    </row>
    <row r="251" spans="1:30" x14ac:dyDescent="0.25">
      <c r="A251" s="81" t="s">
        <v>4556</v>
      </c>
      <c r="B251" s="81" t="s">
        <v>9101</v>
      </c>
      <c r="C251" s="81">
        <v>30.3</v>
      </c>
      <c r="D251" s="81" t="s">
        <v>9102</v>
      </c>
      <c r="E251" s="81">
        <v>40.270000000000003</v>
      </c>
      <c r="F251" s="81" t="s">
        <v>9103</v>
      </c>
      <c r="G251" s="81">
        <v>39.979999999999997</v>
      </c>
      <c r="H251" s="81">
        <v>3</v>
      </c>
      <c r="I251" s="81">
        <v>4</v>
      </c>
      <c r="J251" s="81">
        <v>0.45</v>
      </c>
      <c r="K251" s="81">
        <v>1</v>
      </c>
      <c r="L251" s="81" t="s">
        <v>25662</v>
      </c>
      <c r="M251" s="108"/>
      <c r="N251" s="108"/>
      <c r="O251" s="108"/>
      <c r="P251" s="108"/>
      <c r="Q251" s="108"/>
      <c r="R251" s="108"/>
      <c r="S251" s="108"/>
      <c r="T251" s="108"/>
      <c r="U251" s="108"/>
      <c r="V251" s="108"/>
      <c r="W251" s="108"/>
      <c r="X251" s="108"/>
      <c r="Y251" s="108"/>
      <c r="Z251" s="108"/>
      <c r="AA251" s="108"/>
      <c r="AB251" s="108"/>
      <c r="AC251" s="108"/>
      <c r="AD251" s="108"/>
    </row>
    <row r="252" spans="1:30" x14ac:dyDescent="0.25">
      <c r="A252" s="81" t="s">
        <v>4382</v>
      </c>
      <c r="B252" s="81" t="s">
        <v>9104</v>
      </c>
      <c r="C252" s="81">
        <v>30.25</v>
      </c>
      <c r="D252" s="81" t="s">
        <v>9105</v>
      </c>
      <c r="E252" s="81">
        <v>40.270000000000003</v>
      </c>
      <c r="F252" s="81" t="s">
        <v>8619</v>
      </c>
      <c r="G252" s="81" t="s">
        <v>8620</v>
      </c>
      <c r="H252" s="81">
        <v>3</v>
      </c>
      <c r="I252" s="81">
        <v>3.75</v>
      </c>
      <c r="J252" s="81">
        <v>0.46</v>
      </c>
      <c r="K252" s="81">
        <v>1</v>
      </c>
      <c r="L252" s="81" t="s">
        <v>25662</v>
      </c>
      <c r="M252" s="108"/>
      <c r="N252" s="108"/>
      <c r="O252" s="108"/>
      <c r="P252" s="108"/>
      <c r="Q252" s="108"/>
      <c r="R252" s="108"/>
      <c r="S252" s="108"/>
      <c r="T252" s="108"/>
      <c r="U252" s="108"/>
      <c r="V252" s="108"/>
      <c r="W252" s="108"/>
      <c r="X252" s="108"/>
      <c r="Y252" s="108"/>
      <c r="Z252" s="108"/>
      <c r="AA252" s="108"/>
      <c r="AB252" s="108"/>
      <c r="AC252" s="108"/>
      <c r="AD252" s="108"/>
    </row>
    <row r="253" spans="1:30" x14ac:dyDescent="0.25">
      <c r="A253" s="81" t="s">
        <v>4568</v>
      </c>
      <c r="B253" s="81" t="s">
        <v>9106</v>
      </c>
      <c r="C253" s="81">
        <v>37.92</v>
      </c>
      <c r="D253" s="81" t="s">
        <v>9107</v>
      </c>
      <c r="E253" s="81">
        <v>39.979999999999997</v>
      </c>
      <c r="F253" s="81" t="s">
        <v>9108</v>
      </c>
      <c r="G253" s="81">
        <v>35.49</v>
      </c>
      <c r="H253" s="81">
        <v>3</v>
      </c>
      <c r="I253" s="81">
        <v>4</v>
      </c>
      <c r="J253" s="81">
        <v>0.5</v>
      </c>
      <c r="K253" s="81">
        <v>0.5</v>
      </c>
      <c r="L253" s="81" t="s">
        <v>25662</v>
      </c>
      <c r="M253" s="108"/>
      <c r="N253" s="108"/>
      <c r="O253" s="108"/>
      <c r="P253" s="108"/>
      <c r="Q253" s="108"/>
      <c r="R253" s="108"/>
      <c r="S253" s="108"/>
      <c r="T253" s="108"/>
      <c r="U253" s="108"/>
      <c r="V253" s="108"/>
      <c r="W253" s="108"/>
      <c r="X253" s="108"/>
      <c r="Y253" s="108"/>
      <c r="Z253" s="108"/>
      <c r="AA253" s="108"/>
      <c r="AB253" s="108"/>
      <c r="AC253" s="108"/>
      <c r="AD253" s="108"/>
    </row>
    <row r="254" spans="1:30" x14ac:dyDescent="0.25">
      <c r="A254" s="81" t="s">
        <v>4574</v>
      </c>
      <c r="B254" s="81" t="s">
        <v>9017</v>
      </c>
      <c r="C254" s="81">
        <v>30.25</v>
      </c>
      <c r="D254" s="81" t="s">
        <v>9016</v>
      </c>
      <c r="E254" s="81">
        <v>39.979999999999997</v>
      </c>
      <c r="F254" s="81" t="s">
        <v>9015</v>
      </c>
      <c r="G254" s="81">
        <v>40.270000000000003</v>
      </c>
      <c r="H254" s="81">
        <v>7</v>
      </c>
      <c r="I254" s="81">
        <v>11</v>
      </c>
      <c r="J254" s="81">
        <v>3.3</v>
      </c>
      <c r="K254" s="81">
        <v>3</v>
      </c>
      <c r="L254" s="81" t="s">
        <v>25662</v>
      </c>
      <c r="M254" s="108"/>
      <c r="N254" s="108"/>
      <c r="O254" s="108"/>
      <c r="P254" s="108"/>
      <c r="Q254" s="108"/>
      <c r="R254" s="108"/>
      <c r="S254" s="108"/>
      <c r="T254" s="108"/>
      <c r="U254" s="108"/>
      <c r="V254" s="108"/>
      <c r="W254" s="108"/>
      <c r="X254" s="108"/>
      <c r="Y254" s="108"/>
      <c r="Z254" s="108"/>
      <c r="AA254" s="108"/>
      <c r="AB254" s="108"/>
      <c r="AC254" s="108"/>
      <c r="AD254" s="108"/>
    </row>
    <row r="255" spans="1:30" x14ac:dyDescent="0.25">
      <c r="A255" s="81" t="s">
        <v>4728</v>
      </c>
      <c r="B255" s="81" t="s">
        <v>9109</v>
      </c>
      <c r="C255" s="81">
        <v>90.5</v>
      </c>
      <c r="D255" s="81" t="s">
        <v>9110</v>
      </c>
      <c r="E255" s="81">
        <v>120.15</v>
      </c>
      <c r="F255" s="81" t="s">
        <v>8619</v>
      </c>
      <c r="G255" s="81" t="s">
        <v>8620</v>
      </c>
      <c r="H255" s="81">
        <v>2</v>
      </c>
      <c r="I255" s="81">
        <v>12</v>
      </c>
      <c r="J255" s="81">
        <v>2.2999999999999998</v>
      </c>
      <c r="K255" s="81">
        <v>7</v>
      </c>
      <c r="L255" s="81" t="s">
        <v>25662</v>
      </c>
      <c r="M255" s="108"/>
      <c r="N255" s="108"/>
      <c r="O255" s="108"/>
      <c r="P255" s="108"/>
      <c r="Q255" s="108"/>
      <c r="R255" s="108"/>
      <c r="S255" s="108"/>
      <c r="T255" s="108"/>
      <c r="U255" s="108"/>
      <c r="V255" s="108"/>
      <c r="W255" s="108"/>
      <c r="X255" s="108"/>
      <c r="Y255" s="108"/>
      <c r="Z255" s="108"/>
      <c r="AA255" s="108"/>
      <c r="AB255" s="108"/>
      <c r="AC255" s="108"/>
      <c r="AD255" s="108"/>
    </row>
    <row r="256" spans="1:30" x14ac:dyDescent="0.25">
      <c r="A256" s="81" t="s">
        <v>4722</v>
      </c>
      <c r="B256" s="81" t="s">
        <v>9111</v>
      </c>
      <c r="C256" s="81">
        <v>121.48</v>
      </c>
      <c r="D256" s="81" t="s">
        <v>9112</v>
      </c>
      <c r="E256" s="81">
        <v>135.5</v>
      </c>
      <c r="F256" s="81" t="s">
        <v>9113</v>
      </c>
      <c r="G256" s="81">
        <v>93.25</v>
      </c>
      <c r="H256" s="81">
        <v>7.5</v>
      </c>
      <c r="I256" s="81">
        <v>11.5</v>
      </c>
      <c r="J256" s="81">
        <v>2.5</v>
      </c>
      <c r="K256" s="81">
        <v>2</v>
      </c>
      <c r="L256" s="81" t="s">
        <v>25662</v>
      </c>
      <c r="M256" s="108"/>
      <c r="N256" s="108"/>
      <c r="O256" s="108"/>
      <c r="P256" s="108"/>
      <c r="Q256" s="108"/>
      <c r="R256" s="108"/>
      <c r="S256" s="108"/>
      <c r="T256" s="108"/>
      <c r="U256" s="108"/>
      <c r="V256" s="108"/>
      <c r="W256" s="108"/>
      <c r="X256" s="108"/>
      <c r="Y256" s="108"/>
      <c r="Z256" s="108"/>
      <c r="AA256" s="108"/>
      <c r="AB256" s="108"/>
      <c r="AC256" s="108"/>
      <c r="AD256" s="108"/>
    </row>
    <row r="257" spans="1:30" x14ac:dyDescent="0.25">
      <c r="A257" s="81" t="s">
        <v>4692</v>
      </c>
      <c r="B257" s="81" t="s">
        <v>9114</v>
      </c>
      <c r="C257" s="81">
        <v>130.07</v>
      </c>
      <c r="D257" s="81" t="s">
        <v>9115</v>
      </c>
      <c r="E257" s="81">
        <v>129.99</v>
      </c>
      <c r="F257" s="81" t="s">
        <v>9116</v>
      </c>
      <c r="G257" s="81">
        <v>144.55000000000001</v>
      </c>
      <c r="H257" s="81">
        <v>8</v>
      </c>
      <c r="I257" s="81">
        <v>12</v>
      </c>
      <c r="J257" s="81">
        <v>2.44</v>
      </c>
      <c r="K257" s="81">
        <v>2</v>
      </c>
      <c r="L257" s="81" t="s">
        <v>25662</v>
      </c>
      <c r="M257" s="108"/>
      <c r="N257" s="108"/>
      <c r="O257" s="108"/>
      <c r="P257" s="108"/>
      <c r="Q257" s="108"/>
      <c r="R257" s="108"/>
      <c r="S257" s="108"/>
      <c r="T257" s="108"/>
      <c r="U257" s="108"/>
      <c r="V257" s="108"/>
      <c r="W257" s="108"/>
      <c r="X257" s="108"/>
      <c r="Y257" s="108"/>
      <c r="Z257" s="108"/>
      <c r="AA257" s="108"/>
      <c r="AB257" s="108"/>
      <c r="AC257" s="108"/>
      <c r="AD257" s="108"/>
    </row>
    <row r="258" spans="1:30" x14ac:dyDescent="0.25">
      <c r="A258" s="81" t="s">
        <v>4761</v>
      </c>
      <c r="B258" s="81" t="s">
        <v>9117</v>
      </c>
      <c r="C258" s="81">
        <v>47.79</v>
      </c>
      <c r="D258" s="81" t="s">
        <v>9118</v>
      </c>
      <c r="E258" s="81">
        <v>40.14</v>
      </c>
      <c r="F258" s="81" t="s">
        <v>9119</v>
      </c>
      <c r="G258" s="81">
        <v>43.63</v>
      </c>
      <c r="H258" s="81">
        <v>3.25</v>
      </c>
      <c r="I258" s="81">
        <v>2.5</v>
      </c>
      <c r="J258" s="81">
        <v>30</v>
      </c>
      <c r="K258" s="81">
        <v>0.75</v>
      </c>
      <c r="L258" s="81" t="s">
        <v>25662</v>
      </c>
      <c r="M258" s="108"/>
      <c r="N258" s="108"/>
      <c r="O258" s="108"/>
      <c r="P258" s="108"/>
      <c r="Q258" s="108"/>
      <c r="R258" s="108"/>
      <c r="S258" s="108"/>
      <c r="T258" s="108"/>
      <c r="U258" s="108"/>
      <c r="V258" s="108"/>
      <c r="W258" s="108"/>
      <c r="X258" s="108"/>
      <c r="Y258" s="108"/>
      <c r="Z258" s="108"/>
      <c r="AA258" s="108"/>
      <c r="AB258" s="108"/>
      <c r="AC258" s="108"/>
      <c r="AD258" s="108"/>
    </row>
    <row r="259" spans="1:30" x14ac:dyDescent="0.25">
      <c r="A259" s="81" t="s">
        <v>4719</v>
      </c>
      <c r="B259" s="81" t="s">
        <v>9117</v>
      </c>
      <c r="C259" s="81">
        <v>47.79</v>
      </c>
      <c r="D259" s="81" t="s">
        <v>9120</v>
      </c>
      <c r="E259" s="81">
        <v>54</v>
      </c>
      <c r="F259" s="81" t="s">
        <v>9118</v>
      </c>
      <c r="G259" s="81">
        <v>40.14</v>
      </c>
      <c r="H259" s="81">
        <v>3</v>
      </c>
      <c r="I259" s="81">
        <v>5</v>
      </c>
      <c r="J259" s="81">
        <v>1</v>
      </c>
      <c r="K259" s="81">
        <v>3</v>
      </c>
      <c r="L259" s="81" t="s">
        <v>25662</v>
      </c>
      <c r="M259" s="108"/>
      <c r="N259" s="108"/>
      <c r="O259" s="108"/>
      <c r="P259" s="108"/>
      <c r="Q259" s="108"/>
      <c r="R259" s="108"/>
      <c r="S259" s="108"/>
      <c r="T259" s="108"/>
      <c r="U259" s="108"/>
      <c r="V259" s="108"/>
      <c r="W259" s="108"/>
      <c r="X259" s="108"/>
      <c r="Y259" s="108"/>
      <c r="Z259" s="108"/>
      <c r="AA259" s="108"/>
      <c r="AB259" s="108"/>
      <c r="AC259" s="108"/>
      <c r="AD259" s="108"/>
    </row>
    <row r="260" spans="1:30" x14ac:dyDescent="0.25">
      <c r="A260" s="81" t="s">
        <v>4748</v>
      </c>
      <c r="B260" s="81" t="s">
        <v>9121</v>
      </c>
      <c r="C260" s="81">
        <v>23.9</v>
      </c>
      <c r="D260" s="81" t="s">
        <v>9122</v>
      </c>
      <c r="E260" s="81">
        <v>21.06</v>
      </c>
      <c r="F260" s="81" t="s">
        <v>9123</v>
      </c>
      <c r="G260" s="81">
        <v>22.14</v>
      </c>
      <c r="H260" s="81">
        <v>3</v>
      </c>
      <c r="I260" s="81">
        <v>2.5</v>
      </c>
      <c r="J260" s="81">
        <v>30</v>
      </c>
      <c r="K260" s="81">
        <v>0.75</v>
      </c>
      <c r="L260" s="81" t="s">
        <v>25662</v>
      </c>
      <c r="M260" s="108"/>
      <c r="N260" s="108"/>
      <c r="O260" s="108"/>
      <c r="P260" s="108"/>
      <c r="Q260" s="108"/>
      <c r="R260" s="108"/>
      <c r="S260" s="108"/>
      <c r="T260" s="108"/>
      <c r="U260" s="108"/>
      <c r="V260" s="108"/>
      <c r="W260" s="108"/>
      <c r="X260" s="108"/>
      <c r="Y260" s="108"/>
      <c r="Z260" s="108"/>
      <c r="AA260" s="108"/>
      <c r="AB260" s="108"/>
      <c r="AC260" s="108"/>
      <c r="AD260" s="108"/>
    </row>
    <row r="261" spans="1:30" x14ac:dyDescent="0.25">
      <c r="A261" s="81" t="s">
        <v>4857</v>
      </c>
      <c r="B261" s="81" t="s">
        <v>9124</v>
      </c>
      <c r="C261" s="81">
        <v>20.07</v>
      </c>
      <c r="D261" s="81" t="s">
        <v>9125</v>
      </c>
      <c r="E261" s="81">
        <v>23.9</v>
      </c>
      <c r="F261" s="81" t="s">
        <v>9126</v>
      </c>
      <c r="G261" s="81">
        <v>21.06</v>
      </c>
      <c r="H261" s="81">
        <v>1.6</v>
      </c>
      <c r="I261" s="81">
        <v>2.5</v>
      </c>
      <c r="J261" s="81">
        <v>0.3</v>
      </c>
      <c r="K261" s="81">
        <v>1.2</v>
      </c>
      <c r="L261" s="81" t="s">
        <v>25662</v>
      </c>
      <c r="M261" s="108"/>
      <c r="N261" s="108"/>
      <c r="O261" s="108"/>
      <c r="P261" s="108"/>
      <c r="Q261" s="108"/>
      <c r="R261" s="108"/>
      <c r="S261" s="108"/>
      <c r="T261" s="108"/>
      <c r="U261" s="108"/>
      <c r="V261" s="108"/>
      <c r="W261" s="108"/>
      <c r="X261" s="108"/>
      <c r="Y261" s="108"/>
      <c r="Z261" s="108"/>
      <c r="AA261" s="108"/>
      <c r="AB261" s="108"/>
      <c r="AC261" s="108"/>
      <c r="AD261" s="108"/>
    </row>
    <row r="262" spans="1:30" x14ac:dyDescent="0.25">
      <c r="A262" s="81" t="s">
        <v>4742</v>
      </c>
      <c r="B262" s="81" t="s">
        <v>9127</v>
      </c>
      <c r="C262" s="81">
        <v>23.9</v>
      </c>
      <c r="D262" s="81" t="s">
        <v>9128</v>
      </c>
      <c r="E262" s="81">
        <v>21.06</v>
      </c>
      <c r="F262" s="81" t="s">
        <v>9129</v>
      </c>
      <c r="G262" s="81">
        <v>22.5</v>
      </c>
      <c r="H262" s="81">
        <v>3.25</v>
      </c>
      <c r="I262" s="81">
        <v>2.2000000000000002</v>
      </c>
      <c r="J262" s="81">
        <v>30</v>
      </c>
      <c r="K262" s="81">
        <v>0.75</v>
      </c>
      <c r="L262" s="81" t="s">
        <v>25662</v>
      </c>
      <c r="M262" s="108"/>
      <c r="N262" s="108"/>
      <c r="O262" s="108"/>
      <c r="P262" s="108"/>
      <c r="Q262" s="108"/>
      <c r="R262" s="108"/>
      <c r="S262" s="108"/>
      <c r="T262" s="108"/>
      <c r="U262" s="108"/>
      <c r="V262" s="108"/>
      <c r="W262" s="108"/>
      <c r="X262" s="108"/>
      <c r="Y262" s="108"/>
      <c r="Z262" s="108"/>
      <c r="AA262" s="108"/>
      <c r="AB262" s="108"/>
      <c r="AC262" s="108"/>
      <c r="AD262" s="108"/>
    </row>
    <row r="263" spans="1:30" x14ac:dyDescent="0.25">
      <c r="A263" s="81" t="s">
        <v>4739</v>
      </c>
      <c r="B263" s="81" t="s">
        <v>9130</v>
      </c>
      <c r="C263" s="81">
        <v>15.17</v>
      </c>
      <c r="D263" s="81" t="s">
        <v>9131</v>
      </c>
      <c r="E263" s="81">
        <v>19.64</v>
      </c>
      <c r="F263" s="81" t="s">
        <v>9132</v>
      </c>
      <c r="G263" s="81">
        <v>17.13</v>
      </c>
      <c r="H263" s="81">
        <v>0.5</v>
      </c>
      <c r="I263" s="81">
        <v>4</v>
      </c>
      <c r="J263" s="81">
        <v>0.5</v>
      </c>
      <c r="K263" s="81">
        <v>4</v>
      </c>
      <c r="L263" s="81" t="s">
        <v>25662</v>
      </c>
      <c r="M263" s="108"/>
      <c r="N263" s="108"/>
      <c r="O263" s="108"/>
      <c r="P263" s="108"/>
      <c r="Q263" s="108"/>
      <c r="R263" s="108"/>
      <c r="S263" s="108"/>
      <c r="T263" s="108"/>
      <c r="U263" s="108"/>
      <c r="V263" s="108"/>
      <c r="W263" s="108"/>
      <c r="X263" s="108"/>
      <c r="Y263" s="108"/>
      <c r="Z263" s="108"/>
      <c r="AA263" s="108"/>
      <c r="AB263" s="108"/>
      <c r="AC263" s="108"/>
      <c r="AD263" s="108"/>
    </row>
    <row r="264" spans="1:30" x14ac:dyDescent="0.25">
      <c r="A264" s="81" t="s">
        <v>4716</v>
      </c>
      <c r="B264" s="81" t="s">
        <v>9133</v>
      </c>
      <c r="C264" s="81">
        <v>43.92</v>
      </c>
      <c r="D264" s="81" t="s">
        <v>9134</v>
      </c>
      <c r="E264" s="81">
        <v>40.14</v>
      </c>
      <c r="F264" s="81" t="s">
        <v>9135</v>
      </c>
      <c r="G264" s="81">
        <v>50</v>
      </c>
      <c r="H264" s="81">
        <v>2.75</v>
      </c>
      <c r="I264" s="81">
        <v>2.5</v>
      </c>
      <c r="J264" s="81">
        <v>0.52</v>
      </c>
      <c r="K264" s="81">
        <v>1.5</v>
      </c>
      <c r="L264" s="81" t="s">
        <v>25662</v>
      </c>
      <c r="M264" s="108"/>
      <c r="N264" s="108"/>
      <c r="O264" s="108"/>
      <c r="P264" s="108"/>
      <c r="Q264" s="108"/>
      <c r="R264" s="108"/>
      <c r="S264" s="108"/>
      <c r="T264" s="108"/>
      <c r="U264" s="108"/>
      <c r="V264" s="108"/>
      <c r="W264" s="108"/>
      <c r="X264" s="108"/>
      <c r="Y264" s="108"/>
      <c r="Z264" s="108"/>
      <c r="AA264" s="108"/>
      <c r="AB264" s="108"/>
      <c r="AC264" s="108"/>
      <c r="AD264" s="108"/>
    </row>
    <row r="265" spans="1:30" x14ac:dyDescent="0.25">
      <c r="A265" s="81" t="s">
        <v>4736</v>
      </c>
      <c r="B265" s="81" t="s">
        <v>9136</v>
      </c>
      <c r="C265" s="81">
        <v>23.9</v>
      </c>
      <c r="D265" s="81" t="s">
        <v>9137</v>
      </c>
      <c r="E265" s="81">
        <v>22.14</v>
      </c>
      <c r="F265" s="81" t="s">
        <v>9138</v>
      </c>
      <c r="G265" s="81">
        <v>21.27</v>
      </c>
      <c r="H265" s="81">
        <v>1</v>
      </c>
      <c r="I265" s="81">
        <v>3</v>
      </c>
      <c r="J265" s="81">
        <v>0.5</v>
      </c>
      <c r="K265" s="81">
        <v>3</v>
      </c>
      <c r="L265" s="81" t="s">
        <v>25662</v>
      </c>
      <c r="M265" s="108"/>
      <c r="N265" s="108"/>
      <c r="O265" s="108"/>
      <c r="P265" s="108"/>
      <c r="Q265" s="108"/>
      <c r="R265" s="108"/>
      <c r="S265" s="108"/>
      <c r="T265" s="108"/>
      <c r="U265" s="108"/>
      <c r="V265" s="108"/>
      <c r="W265" s="108"/>
      <c r="X265" s="108"/>
      <c r="Y265" s="108"/>
      <c r="Z265" s="108"/>
      <c r="AA265" s="108"/>
      <c r="AB265" s="108"/>
      <c r="AC265" s="108"/>
      <c r="AD265" s="108"/>
    </row>
    <row r="266" spans="1:30" x14ac:dyDescent="0.25">
      <c r="A266" s="81" t="s">
        <v>4713</v>
      </c>
      <c r="B266" s="81" t="s">
        <v>9139</v>
      </c>
      <c r="C266" s="81">
        <v>33.450000000000003</v>
      </c>
      <c r="D266" s="81" t="s">
        <v>9140</v>
      </c>
      <c r="E266" s="81">
        <v>35.53</v>
      </c>
      <c r="F266" s="81" t="s">
        <v>9141</v>
      </c>
      <c r="G266" s="81">
        <v>43.92</v>
      </c>
      <c r="H266" s="81">
        <v>2.5</v>
      </c>
      <c r="I266" s="81">
        <v>3</v>
      </c>
      <c r="J266" s="81">
        <v>1</v>
      </c>
      <c r="K266" s="81">
        <v>1</v>
      </c>
      <c r="L266" s="81" t="s">
        <v>25662</v>
      </c>
      <c r="M266" s="108"/>
      <c r="N266" s="108"/>
      <c r="O266" s="108"/>
      <c r="P266" s="108"/>
      <c r="Q266" s="108"/>
      <c r="R266" s="108"/>
      <c r="S266" s="108"/>
      <c r="T266" s="108"/>
      <c r="U266" s="108"/>
      <c r="V266" s="108"/>
      <c r="W266" s="108"/>
      <c r="X266" s="108"/>
      <c r="Y266" s="108"/>
      <c r="Z266" s="108"/>
      <c r="AA266" s="108"/>
      <c r="AB266" s="108"/>
      <c r="AC266" s="108"/>
      <c r="AD266" s="108"/>
    </row>
    <row r="267" spans="1:30" x14ac:dyDescent="0.25">
      <c r="A267" s="81" t="s">
        <v>4733</v>
      </c>
      <c r="B267" s="81" t="s">
        <v>9142</v>
      </c>
      <c r="C267" s="81">
        <v>23.9</v>
      </c>
      <c r="D267" s="81" t="s">
        <v>9143</v>
      </c>
      <c r="E267" s="81">
        <v>19.64</v>
      </c>
      <c r="F267" s="81" t="s">
        <v>9144</v>
      </c>
      <c r="G267" s="81">
        <v>22.14</v>
      </c>
      <c r="H267" s="81">
        <v>3</v>
      </c>
      <c r="I267" s="81">
        <v>4</v>
      </c>
      <c r="J267" s="81">
        <v>30</v>
      </c>
      <c r="K267" s="81">
        <v>1</v>
      </c>
      <c r="L267" s="81" t="s">
        <v>25662</v>
      </c>
      <c r="M267" s="108"/>
      <c r="N267" s="108"/>
      <c r="O267" s="108"/>
      <c r="P267" s="108"/>
      <c r="Q267" s="108"/>
      <c r="R267" s="108"/>
      <c r="S267" s="108"/>
      <c r="T267" s="108"/>
      <c r="U267" s="108"/>
      <c r="V267" s="108"/>
      <c r="W267" s="108"/>
      <c r="X267" s="108"/>
      <c r="Y267" s="108"/>
      <c r="Z267" s="108"/>
      <c r="AA267" s="108"/>
      <c r="AB267" s="108"/>
      <c r="AC267" s="108"/>
      <c r="AD267" s="108"/>
    </row>
    <row r="268" spans="1:30" x14ac:dyDescent="0.25">
      <c r="A268" s="81" t="s">
        <v>4626</v>
      </c>
      <c r="B268" s="81" t="s">
        <v>9145</v>
      </c>
      <c r="C268" s="81">
        <v>40.71</v>
      </c>
      <c r="D268" s="81" t="s">
        <v>9146</v>
      </c>
      <c r="E268" s="81">
        <v>40</v>
      </c>
      <c r="F268" s="81" t="s">
        <v>9147</v>
      </c>
      <c r="G268" s="81">
        <v>40</v>
      </c>
      <c r="H268" s="81">
        <v>3</v>
      </c>
      <c r="I268" s="81">
        <v>1</v>
      </c>
      <c r="J268" s="81">
        <v>0.2</v>
      </c>
      <c r="K268" s="81">
        <v>4</v>
      </c>
      <c r="L268" s="81" t="s">
        <v>25662</v>
      </c>
      <c r="M268" s="108"/>
      <c r="N268" s="108"/>
      <c r="O268" s="108"/>
      <c r="P268" s="108"/>
      <c r="Q268" s="108"/>
      <c r="R268" s="108"/>
      <c r="S268" s="108"/>
      <c r="T268" s="108"/>
      <c r="U268" s="108"/>
      <c r="V268" s="108"/>
      <c r="W268" s="108"/>
      <c r="X268" s="108"/>
      <c r="Y268" s="108"/>
      <c r="Z268" s="108"/>
      <c r="AA268" s="108"/>
      <c r="AB268" s="108"/>
      <c r="AC268" s="108"/>
      <c r="AD268" s="108"/>
    </row>
    <row r="269" spans="1:30" x14ac:dyDescent="0.25">
      <c r="A269" s="81" t="s">
        <v>4623</v>
      </c>
      <c r="B269" s="81" t="s">
        <v>9148</v>
      </c>
      <c r="C269" s="81">
        <v>40.71</v>
      </c>
      <c r="D269" s="81" t="s">
        <v>9149</v>
      </c>
      <c r="E269" s="81">
        <v>28.9</v>
      </c>
      <c r="F269" s="81" t="s">
        <v>9150</v>
      </c>
      <c r="G269" s="81">
        <v>40</v>
      </c>
      <c r="H269" s="81">
        <v>3</v>
      </c>
      <c r="I269" s="81">
        <v>1</v>
      </c>
      <c r="J269" s="81">
        <v>1</v>
      </c>
      <c r="K269" s="81">
        <v>4</v>
      </c>
      <c r="L269" s="81" t="s">
        <v>25662</v>
      </c>
      <c r="M269" s="108"/>
      <c r="N269" s="108"/>
      <c r="O269" s="108"/>
      <c r="P269" s="108"/>
      <c r="Q269" s="108"/>
      <c r="R269" s="108"/>
      <c r="S269" s="108"/>
      <c r="T269" s="108"/>
      <c r="U269" s="108"/>
      <c r="V269" s="108"/>
      <c r="W269" s="108"/>
      <c r="X269" s="108"/>
      <c r="Y269" s="108"/>
      <c r="Z269" s="108"/>
      <c r="AA269" s="108"/>
      <c r="AB269" s="108"/>
      <c r="AC269" s="108"/>
      <c r="AD269" s="108"/>
    </row>
    <row r="270" spans="1:30" x14ac:dyDescent="0.25">
      <c r="A270" s="81" t="s">
        <v>4656</v>
      </c>
      <c r="B270" s="81" t="s">
        <v>9151</v>
      </c>
      <c r="C270" s="81">
        <v>19.75</v>
      </c>
      <c r="D270" s="81" t="s">
        <v>9152</v>
      </c>
      <c r="E270" s="81">
        <v>17.329999999999998</v>
      </c>
      <c r="F270" s="81" t="s">
        <v>9153</v>
      </c>
      <c r="G270" s="81">
        <v>19.100000000000001</v>
      </c>
      <c r="H270" s="81">
        <v>3</v>
      </c>
      <c r="I270" s="81">
        <v>3.75</v>
      </c>
      <c r="J270" s="81">
        <v>0.3</v>
      </c>
      <c r="K270" s="81">
        <v>0.75</v>
      </c>
      <c r="L270" s="81" t="s">
        <v>25662</v>
      </c>
      <c r="M270" s="108"/>
      <c r="N270" s="108"/>
      <c r="O270" s="108"/>
      <c r="P270" s="108"/>
      <c r="Q270" s="108"/>
      <c r="R270" s="108"/>
      <c r="S270" s="108"/>
      <c r="T270" s="108"/>
      <c r="U270" s="108"/>
      <c r="V270" s="108"/>
      <c r="W270" s="108"/>
      <c r="X270" s="108"/>
      <c r="Y270" s="108"/>
      <c r="Z270" s="108"/>
      <c r="AA270" s="108"/>
      <c r="AB270" s="108"/>
      <c r="AC270" s="108"/>
      <c r="AD270" s="108"/>
    </row>
    <row r="271" spans="1:30" x14ac:dyDescent="0.25">
      <c r="A271" s="81" t="s">
        <v>4620</v>
      </c>
      <c r="B271" s="81" t="s">
        <v>9154</v>
      </c>
      <c r="C271" s="81">
        <v>36.229999999999997</v>
      </c>
      <c r="D271" s="81" t="s">
        <v>9155</v>
      </c>
      <c r="E271" s="81">
        <v>28.9</v>
      </c>
      <c r="F271" s="81" t="s">
        <v>9156</v>
      </c>
      <c r="G271" s="81">
        <v>40</v>
      </c>
      <c r="H271" s="81">
        <v>3</v>
      </c>
      <c r="I271" s="81">
        <v>4</v>
      </c>
      <c r="J271" s="81">
        <v>0.4</v>
      </c>
      <c r="K271" s="81">
        <v>1</v>
      </c>
      <c r="L271" s="81" t="s">
        <v>25662</v>
      </c>
      <c r="M271" s="108"/>
      <c r="N271" s="108"/>
      <c r="O271" s="108"/>
      <c r="P271" s="108"/>
      <c r="Q271" s="108"/>
      <c r="R271" s="108"/>
      <c r="S271" s="108"/>
      <c r="T271" s="108"/>
      <c r="U271" s="108"/>
      <c r="V271" s="108"/>
      <c r="W271" s="108"/>
      <c r="X271" s="108"/>
      <c r="Y271" s="108"/>
      <c r="Z271" s="108"/>
      <c r="AA271" s="108"/>
      <c r="AB271" s="108"/>
      <c r="AC271" s="108"/>
      <c r="AD271" s="108"/>
    </row>
    <row r="272" spans="1:30" x14ac:dyDescent="0.25">
      <c r="A272" s="81" t="s">
        <v>4683</v>
      </c>
      <c r="B272" s="81" t="s">
        <v>9157</v>
      </c>
      <c r="C272" s="81">
        <v>17.89</v>
      </c>
      <c r="D272" s="81" t="s">
        <v>9158</v>
      </c>
      <c r="E272" s="81">
        <v>12.75</v>
      </c>
      <c r="F272" s="81" t="s">
        <v>9159</v>
      </c>
      <c r="G272" s="81">
        <v>22.87</v>
      </c>
      <c r="H272" s="81">
        <v>3</v>
      </c>
      <c r="I272" s="81">
        <v>4</v>
      </c>
      <c r="J272" s="81">
        <v>2</v>
      </c>
      <c r="K272" s="81">
        <v>1</v>
      </c>
      <c r="L272" s="81" t="s">
        <v>25662</v>
      </c>
      <c r="M272" s="108"/>
      <c r="N272" s="108"/>
      <c r="O272" s="108"/>
      <c r="P272" s="108"/>
      <c r="Q272" s="108"/>
      <c r="R272" s="108"/>
      <c r="S272" s="108"/>
      <c r="T272" s="108"/>
      <c r="U272" s="108"/>
      <c r="V272" s="108"/>
      <c r="W272" s="108"/>
      <c r="X272" s="108"/>
      <c r="Y272" s="108"/>
      <c r="Z272" s="108"/>
      <c r="AA272" s="108"/>
      <c r="AB272" s="108"/>
      <c r="AC272" s="108"/>
      <c r="AD272" s="108"/>
    </row>
    <row r="273" spans="1:30" x14ac:dyDescent="0.25">
      <c r="A273" s="81" t="s">
        <v>4653</v>
      </c>
      <c r="B273" s="81" t="s">
        <v>9160</v>
      </c>
      <c r="C273" s="81">
        <v>130.04</v>
      </c>
      <c r="D273" s="81" t="s">
        <v>9161</v>
      </c>
      <c r="E273" s="81">
        <v>29.24</v>
      </c>
      <c r="F273" s="81" t="s">
        <v>9162</v>
      </c>
      <c r="G273" s="81">
        <v>15.6</v>
      </c>
      <c r="H273" s="81">
        <v>3</v>
      </c>
      <c r="I273" s="81">
        <v>4</v>
      </c>
      <c r="J273" s="81">
        <v>0.8</v>
      </c>
      <c r="K273" s="81">
        <v>0.5</v>
      </c>
      <c r="L273" s="81" t="s">
        <v>25662</v>
      </c>
      <c r="M273" s="108"/>
      <c r="N273" s="108"/>
      <c r="O273" s="108"/>
      <c r="P273" s="108"/>
      <c r="Q273" s="108"/>
      <c r="R273" s="108"/>
      <c r="S273" s="108"/>
      <c r="T273" s="108"/>
      <c r="U273" s="108"/>
      <c r="V273" s="108"/>
      <c r="W273" s="108"/>
      <c r="X273" s="108"/>
      <c r="Y273" s="108"/>
      <c r="Z273" s="108"/>
      <c r="AA273" s="108"/>
      <c r="AB273" s="108"/>
      <c r="AC273" s="108"/>
      <c r="AD273" s="108"/>
    </row>
    <row r="274" spans="1:30" x14ac:dyDescent="0.25">
      <c r="A274" s="112" t="s">
        <v>7519</v>
      </c>
      <c r="B274" s="81" t="s">
        <v>25697</v>
      </c>
      <c r="C274" s="81">
        <v>19.149999999999999</v>
      </c>
      <c r="D274" s="81" t="s">
        <v>9163</v>
      </c>
      <c r="E274" s="81">
        <v>19.989999999999998</v>
      </c>
      <c r="F274" s="81" t="s">
        <v>9164</v>
      </c>
      <c r="G274" s="81">
        <v>21.53</v>
      </c>
      <c r="H274" s="81">
        <v>0.7</v>
      </c>
      <c r="I274" s="81">
        <v>2</v>
      </c>
      <c r="J274" s="81">
        <v>0.03</v>
      </c>
      <c r="K274" s="81">
        <v>0.7</v>
      </c>
      <c r="L274" s="81" t="s">
        <v>25662</v>
      </c>
      <c r="M274" s="108"/>
      <c r="N274" s="108"/>
      <c r="O274" s="108"/>
      <c r="P274" s="108"/>
      <c r="Q274" s="108"/>
      <c r="R274" s="108"/>
      <c r="S274" s="108"/>
      <c r="T274" s="108"/>
      <c r="U274" s="108"/>
      <c r="V274" s="108"/>
      <c r="W274" s="108"/>
      <c r="X274" s="108"/>
      <c r="Y274" s="108"/>
      <c r="Z274" s="108"/>
      <c r="AA274" s="108"/>
      <c r="AB274" s="108"/>
      <c r="AC274" s="108"/>
      <c r="AD274" s="108"/>
    </row>
    <row r="275" spans="1:30" x14ac:dyDescent="0.25">
      <c r="A275" s="81" t="s">
        <v>5041</v>
      </c>
      <c r="B275" s="81" t="s">
        <v>9165</v>
      </c>
      <c r="C275" s="81">
        <v>200</v>
      </c>
      <c r="D275" s="81" t="s">
        <v>8619</v>
      </c>
      <c r="E275" s="81" t="s">
        <v>8620</v>
      </c>
      <c r="F275" s="81" t="s">
        <v>8619</v>
      </c>
      <c r="G275" s="81" t="s">
        <v>8620</v>
      </c>
      <c r="H275" s="81">
        <v>4.92</v>
      </c>
      <c r="I275" s="81">
        <v>2.95</v>
      </c>
      <c r="J275" s="81">
        <v>0.88</v>
      </c>
      <c r="K275" s="81">
        <v>6.89</v>
      </c>
      <c r="L275" s="81" t="s">
        <v>25662</v>
      </c>
      <c r="M275" s="108"/>
      <c r="N275" s="108"/>
      <c r="O275" s="108"/>
      <c r="P275" s="108"/>
      <c r="Q275" s="108"/>
      <c r="R275" s="108"/>
      <c r="S275" s="108"/>
      <c r="T275" s="108"/>
      <c r="U275" s="108"/>
      <c r="V275" s="108"/>
      <c r="W275" s="108"/>
      <c r="X275" s="108"/>
      <c r="Y275" s="108"/>
      <c r="Z275" s="108"/>
      <c r="AA275" s="108"/>
      <c r="AB275" s="108"/>
      <c r="AC275" s="108"/>
      <c r="AD275" s="108"/>
    </row>
    <row r="276" spans="1:30" x14ac:dyDescent="0.25">
      <c r="A276" s="81" t="s">
        <v>4370</v>
      </c>
      <c r="B276" s="81" t="s">
        <v>25931</v>
      </c>
      <c r="C276" s="81">
        <v>344.33</v>
      </c>
      <c r="D276" s="81" t="s">
        <v>25769</v>
      </c>
      <c r="E276" s="81">
        <v>377</v>
      </c>
      <c r="F276" s="81" t="s">
        <v>9166</v>
      </c>
      <c r="G276" s="81">
        <v>382.67</v>
      </c>
      <c r="H276" s="81">
        <v>1</v>
      </c>
      <c r="I276" s="81">
        <v>1</v>
      </c>
      <c r="J276" s="81">
        <v>0.5</v>
      </c>
      <c r="K276" s="81">
        <v>0.5</v>
      </c>
      <c r="L276" s="81" t="s">
        <v>25662</v>
      </c>
      <c r="M276" s="108"/>
      <c r="N276" s="108"/>
      <c r="O276" s="108"/>
      <c r="P276" s="108"/>
      <c r="Q276" s="108"/>
      <c r="R276" s="108"/>
      <c r="S276" s="108"/>
      <c r="T276" s="108"/>
      <c r="U276" s="108"/>
      <c r="V276" s="108"/>
      <c r="W276" s="108"/>
      <c r="X276" s="108"/>
      <c r="Y276" s="108"/>
      <c r="Z276" s="108"/>
      <c r="AA276" s="108"/>
      <c r="AB276" s="108"/>
      <c r="AC276" s="108"/>
      <c r="AD276" s="108"/>
    </row>
    <row r="277" spans="1:30" x14ac:dyDescent="0.25">
      <c r="A277" s="81" t="s">
        <v>93</v>
      </c>
      <c r="B277" s="81" t="s">
        <v>8619</v>
      </c>
      <c r="C277" s="81" t="s">
        <v>8620</v>
      </c>
      <c r="D277" s="81" t="s">
        <v>8619</v>
      </c>
      <c r="E277" s="81" t="s">
        <v>8620</v>
      </c>
      <c r="F277" s="81" t="s">
        <v>8619</v>
      </c>
      <c r="G277" s="81" t="s">
        <v>8620</v>
      </c>
      <c r="H277" s="81">
        <v>4</v>
      </c>
      <c r="I277" s="81">
        <v>3</v>
      </c>
      <c r="J277" s="81">
        <v>1</v>
      </c>
      <c r="K277" s="81">
        <v>0.2</v>
      </c>
      <c r="L277" s="81" t="s">
        <v>25662</v>
      </c>
      <c r="M277" s="108"/>
      <c r="N277" s="108"/>
      <c r="O277" s="108"/>
      <c r="P277" s="108"/>
      <c r="Q277" s="108"/>
      <c r="R277" s="108"/>
      <c r="S277" s="108"/>
      <c r="T277" s="108"/>
      <c r="U277" s="108"/>
      <c r="V277" s="108"/>
      <c r="W277" s="108"/>
      <c r="X277" s="108"/>
      <c r="Y277" s="108"/>
      <c r="Z277" s="108"/>
      <c r="AA277" s="108"/>
      <c r="AB277" s="108"/>
      <c r="AC277" s="108"/>
      <c r="AD277" s="108"/>
    </row>
    <row r="278" spans="1:30" x14ac:dyDescent="0.25">
      <c r="A278" s="81" t="s">
        <v>3549</v>
      </c>
      <c r="B278" s="81" t="s">
        <v>8619</v>
      </c>
      <c r="C278" s="81" t="s">
        <v>8620</v>
      </c>
      <c r="D278" s="81" t="s">
        <v>8619</v>
      </c>
      <c r="E278" s="81" t="s">
        <v>8620</v>
      </c>
      <c r="F278" s="81" t="s">
        <v>8619</v>
      </c>
      <c r="G278" s="81" t="s">
        <v>8620</v>
      </c>
      <c r="H278" s="81">
        <v>3.2</v>
      </c>
      <c r="I278" s="81">
        <v>48</v>
      </c>
      <c r="J278" s="81">
        <v>17.2</v>
      </c>
      <c r="K278" s="81">
        <v>3.2</v>
      </c>
      <c r="L278" s="81" t="s">
        <v>25662</v>
      </c>
      <c r="M278" s="108"/>
      <c r="N278" s="108"/>
      <c r="O278" s="108"/>
      <c r="P278" s="108"/>
      <c r="Q278" s="108"/>
      <c r="R278" s="108"/>
      <c r="S278" s="108"/>
      <c r="T278" s="108"/>
      <c r="U278" s="108"/>
      <c r="V278" s="108"/>
      <c r="W278" s="108"/>
      <c r="X278" s="108"/>
      <c r="Y278" s="108"/>
      <c r="Z278" s="108"/>
      <c r="AA278" s="108"/>
      <c r="AB278" s="108"/>
      <c r="AC278" s="108"/>
      <c r="AD278" s="108"/>
    </row>
    <row r="279" spans="1:30" x14ac:dyDescent="0.25">
      <c r="A279" s="81" t="s">
        <v>3542</v>
      </c>
      <c r="B279" s="81" t="s">
        <v>9167</v>
      </c>
      <c r="C279" s="81">
        <v>7.79</v>
      </c>
      <c r="D279" s="81" t="s">
        <v>8619</v>
      </c>
      <c r="E279" s="81" t="s">
        <v>8620</v>
      </c>
      <c r="F279" s="81" t="s">
        <v>8619</v>
      </c>
      <c r="G279" s="81" t="s">
        <v>8620</v>
      </c>
      <c r="H279" s="81">
        <v>2.5</v>
      </c>
      <c r="I279" s="81">
        <v>4.5</v>
      </c>
      <c r="J279" s="81">
        <v>1.2</v>
      </c>
      <c r="K279" s="81">
        <v>1.2</v>
      </c>
      <c r="L279" s="81" t="s">
        <v>25662</v>
      </c>
      <c r="M279" s="108"/>
      <c r="N279" s="108"/>
      <c r="O279" s="108"/>
      <c r="P279" s="108"/>
      <c r="Q279" s="108"/>
      <c r="R279" s="108"/>
      <c r="S279" s="108"/>
      <c r="T279" s="108"/>
      <c r="U279" s="108"/>
      <c r="V279" s="108"/>
      <c r="W279" s="108"/>
      <c r="X279" s="108"/>
      <c r="Y279" s="108"/>
      <c r="Z279" s="108"/>
      <c r="AA279" s="108"/>
      <c r="AB279" s="108"/>
      <c r="AC279" s="108"/>
      <c r="AD279" s="108"/>
    </row>
    <row r="280" spans="1:30" x14ac:dyDescent="0.25">
      <c r="A280" s="81" t="s">
        <v>8454</v>
      </c>
      <c r="B280" s="81" t="s">
        <v>9168</v>
      </c>
      <c r="C280" s="81">
        <v>8250</v>
      </c>
      <c r="D280" s="81" t="s">
        <v>9169</v>
      </c>
      <c r="E280" s="81">
        <v>9209.5300000000007</v>
      </c>
      <c r="F280" s="81" t="s">
        <v>9170</v>
      </c>
      <c r="G280" s="81">
        <v>8250</v>
      </c>
      <c r="H280" s="81">
        <v>17.350000000000001</v>
      </c>
      <c r="I280" s="81">
        <v>9.3699999999999992</v>
      </c>
      <c r="J280" s="81">
        <v>152</v>
      </c>
      <c r="K280" s="81">
        <v>28</v>
      </c>
      <c r="L280" s="81" t="s">
        <v>25662</v>
      </c>
      <c r="M280" s="108"/>
      <c r="N280" s="108"/>
      <c r="O280" s="108"/>
      <c r="P280" s="108"/>
      <c r="Q280" s="108"/>
      <c r="R280" s="108"/>
      <c r="S280" s="108"/>
      <c r="T280" s="108"/>
      <c r="U280" s="108"/>
      <c r="V280" s="108"/>
      <c r="W280" s="108"/>
      <c r="X280" s="108"/>
      <c r="Y280" s="108"/>
      <c r="Z280" s="108"/>
      <c r="AA280" s="108"/>
      <c r="AB280" s="108"/>
      <c r="AC280" s="108"/>
      <c r="AD280" s="108"/>
    </row>
    <row r="281" spans="1:30" x14ac:dyDescent="0.25">
      <c r="A281" s="81" t="s">
        <v>7023</v>
      </c>
      <c r="B281" s="81" t="s">
        <v>9171</v>
      </c>
      <c r="C281" s="81">
        <v>7541.81</v>
      </c>
      <c r="D281" s="81" t="s">
        <v>9172</v>
      </c>
      <c r="E281" s="81">
        <v>6225</v>
      </c>
      <c r="F281" s="81" t="s">
        <v>9173</v>
      </c>
      <c r="G281" s="81">
        <v>6999</v>
      </c>
      <c r="H281" s="81">
        <v>17.38</v>
      </c>
      <c r="I281" s="81">
        <v>9.3699999999999992</v>
      </c>
      <c r="J281" s="81">
        <v>77</v>
      </c>
      <c r="K281" s="81">
        <v>28</v>
      </c>
      <c r="L281" s="81" t="s">
        <v>25662</v>
      </c>
      <c r="M281" s="108"/>
      <c r="N281" s="108"/>
      <c r="O281" s="108"/>
      <c r="P281" s="108"/>
      <c r="Q281" s="108"/>
      <c r="R281" s="108"/>
      <c r="S281" s="108"/>
      <c r="T281" s="108"/>
      <c r="U281" s="108"/>
      <c r="V281" s="108"/>
      <c r="W281" s="108"/>
      <c r="X281" s="108"/>
      <c r="Y281" s="108"/>
      <c r="Z281" s="108"/>
      <c r="AA281" s="108"/>
      <c r="AB281" s="108"/>
      <c r="AC281" s="108"/>
      <c r="AD281" s="108"/>
    </row>
    <row r="282" spans="1:30" x14ac:dyDescent="0.25">
      <c r="A282" s="81" t="s">
        <v>7932</v>
      </c>
      <c r="B282" s="81" t="s">
        <v>25932</v>
      </c>
      <c r="C282" s="81">
        <v>5543.61</v>
      </c>
      <c r="D282" s="81" t="s">
        <v>9174</v>
      </c>
      <c r="E282" s="81">
        <v>7100</v>
      </c>
      <c r="F282" s="81" t="s">
        <v>9175</v>
      </c>
      <c r="G282" s="81">
        <v>7100</v>
      </c>
      <c r="H282" s="81">
        <v>0.72</v>
      </c>
      <c r="I282" s="81">
        <v>1.18</v>
      </c>
      <c r="J282" s="81">
        <v>78</v>
      </c>
      <c r="K282" s="81">
        <v>0.39</v>
      </c>
      <c r="L282" s="81" t="s">
        <v>25662</v>
      </c>
      <c r="M282" s="108"/>
      <c r="N282" s="108"/>
      <c r="O282" s="108"/>
      <c r="P282" s="108"/>
      <c r="Q282" s="108"/>
      <c r="R282" s="108"/>
      <c r="S282" s="108"/>
      <c r="T282" s="108"/>
      <c r="U282" s="108"/>
      <c r="V282" s="108"/>
      <c r="W282" s="108"/>
      <c r="X282" s="108"/>
      <c r="Y282" s="108"/>
      <c r="Z282" s="108"/>
      <c r="AA282" s="108"/>
      <c r="AB282" s="108"/>
      <c r="AC282" s="108"/>
      <c r="AD282" s="108"/>
    </row>
    <row r="283" spans="1:30" x14ac:dyDescent="0.25">
      <c r="A283" s="81" t="s">
        <v>7938</v>
      </c>
      <c r="B283" s="81" t="s">
        <v>25933</v>
      </c>
      <c r="C283" s="81">
        <v>5251.84</v>
      </c>
      <c r="D283" s="81" t="s">
        <v>9176</v>
      </c>
      <c r="E283" s="81">
        <v>6200</v>
      </c>
      <c r="F283" s="81" t="s">
        <v>9177</v>
      </c>
      <c r="G283" s="81">
        <v>6099.99</v>
      </c>
      <c r="H283" s="81">
        <v>0.68</v>
      </c>
      <c r="I283" s="81">
        <v>1.1000000000000001</v>
      </c>
      <c r="J283" s="81">
        <v>75</v>
      </c>
      <c r="K283" s="81">
        <v>0.36</v>
      </c>
      <c r="L283" s="81" t="s">
        <v>25662</v>
      </c>
      <c r="M283" s="108"/>
      <c r="N283" s="108"/>
      <c r="O283" s="108"/>
      <c r="P283" s="108"/>
      <c r="Q283" s="108"/>
      <c r="R283" s="108"/>
      <c r="S283" s="108"/>
      <c r="T283" s="108"/>
      <c r="U283" s="108"/>
      <c r="V283" s="108"/>
      <c r="W283" s="108"/>
      <c r="X283" s="108"/>
      <c r="Y283" s="108"/>
      <c r="Z283" s="108"/>
      <c r="AA283" s="108"/>
      <c r="AB283" s="108"/>
      <c r="AC283" s="108"/>
      <c r="AD283" s="108"/>
    </row>
    <row r="284" spans="1:30" x14ac:dyDescent="0.25">
      <c r="A284" s="81" t="s">
        <v>7941</v>
      </c>
      <c r="B284" s="81" t="s">
        <v>25934</v>
      </c>
      <c r="C284" s="81">
        <v>4887.1400000000003</v>
      </c>
      <c r="D284" s="81" t="s">
        <v>9179</v>
      </c>
      <c r="E284" s="81">
        <v>6980</v>
      </c>
      <c r="F284" s="81" t="s">
        <v>9180</v>
      </c>
      <c r="G284" s="81">
        <v>5600</v>
      </c>
      <c r="H284" s="81">
        <v>18.3</v>
      </c>
      <c r="I284" s="81">
        <v>30</v>
      </c>
      <c r="J284" s="81">
        <v>78</v>
      </c>
      <c r="K284" s="81">
        <v>10</v>
      </c>
      <c r="L284" s="81" t="s">
        <v>25662</v>
      </c>
      <c r="M284" s="108"/>
      <c r="N284" s="108"/>
      <c r="O284" s="108"/>
      <c r="P284" s="108"/>
      <c r="Q284" s="108"/>
      <c r="R284" s="108"/>
      <c r="S284" s="108"/>
      <c r="T284" s="108"/>
      <c r="U284" s="108"/>
      <c r="V284" s="108"/>
      <c r="W284" s="108"/>
      <c r="X284" s="108"/>
      <c r="Y284" s="108"/>
      <c r="Z284" s="108"/>
      <c r="AA284" s="108"/>
      <c r="AB284" s="108"/>
      <c r="AC284" s="108"/>
      <c r="AD284" s="108"/>
    </row>
    <row r="285" spans="1:30" x14ac:dyDescent="0.25">
      <c r="A285" s="81" t="s">
        <v>8448</v>
      </c>
      <c r="B285" s="81" t="s">
        <v>9178</v>
      </c>
      <c r="C285" s="81">
        <v>7550</v>
      </c>
      <c r="D285" s="81" t="s">
        <v>8619</v>
      </c>
      <c r="E285" s="81" t="s">
        <v>8620</v>
      </c>
      <c r="F285" s="81" t="s">
        <v>8619</v>
      </c>
      <c r="G285" s="81" t="s">
        <v>8620</v>
      </c>
      <c r="H285" s="81">
        <v>18.3</v>
      </c>
      <c r="I285" s="81">
        <v>10</v>
      </c>
      <c r="J285" s="81">
        <v>78</v>
      </c>
      <c r="K285" s="81">
        <v>30</v>
      </c>
      <c r="L285" s="81" t="s">
        <v>25662</v>
      </c>
      <c r="M285" s="108"/>
      <c r="N285" s="108"/>
      <c r="O285" s="108"/>
      <c r="P285" s="108"/>
      <c r="Q285" s="108"/>
      <c r="R285" s="108"/>
      <c r="S285" s="108"/>
      <c r="T285" s="108"/>
      <c r="U285" s="108"/>
      <c r="V285" s="108"/>
      <c r="W285" s="108"/>
      <c r="X285" s="108"/>
      <c r="Y285" s="108"/>
      <c r="Z285" s="108"/>
      <c r="AA285" s="108"/>
      <c r="AB285" s="108"/>
      <c r="AC285" s="108"/>
      <c r="AD285" s="108"/>
    </row>
    <row r="286" spans="1:30" x14ac:dyDescent="0.25">
      <c r="A286" s="81" t="s">
        <v>8451</v>
      </c>
      <c r="B286" s="81" t="s">
        <v>9181</v>
      </c>
      <c r="C286" s="81">
        <v>7200</v>
      </c>
      <c r="D286" s="81" t="s">
        <v>8619</v>
      </c>
      <c r="E286" s="81" t="s">
        <v>8620</v>
      </c>
      <c r="F286" s="81" t="s">
        <v>8619</v>
      </c>
      <c r="G286" s="81" t="s">
        <v>8620</v>
      </c>
      <c r="H286" s="81">
        <v>18.3</v>
      </c>
      <c r="I286" s="81">
        <v>10.9</v>
      </c>
      <c r="J286" s="81">
        <v>75</v>
      </c>
      <c r="K286" s="81">
        <v>31.8</v>
      </c>
      <c r="L286" s="81" t="s">
        <v>25662</v>
      </c>
      <c r="M286" s="108"/>
      <c r="N286" s="108"/>
      <c r="O286" s="108"/>
      <c r="P286" s="108"/>
      <c r="Q286" s="108"/>
      <c r="R286" s="108"/>
      <c r="S286" s="108"/>
      <c r="T286" s="108"/>
      <c r="U286" s="108"/>
      <c r="V286" s="108"/>
      <c r="W286" s="108"/>
      <c r="X286" s="108"/>
      <c r="Y286" s="108"/>
      <c r="Z286" s="108"/>
      <c r="AA286" s="108"/>
      <c r="AB286" s="108"/>
      <c r="AC286" s="108"/>
      <c r="AD286" s="108"/>
    </row>
    <row r="287" spans="1:30" x14ac:dyDescent="0.25">
      <c r="A287" s="81" t="s">
        <v>8288</v>
      </c>
      <c r="B287" s="81" t="s">
        <v>9182</v>
      </c>
      <c r="C287" s="81">
        <v>1627</v>
      </c>
      <c r="D287" s="81" t="s">
        <v>9183</v>
      </c>
      <c r="E287" s="81">
        <v>1812.99</v>
      </c>
      <c r="F287" s="81" t="s">
        <v>9184</v>
      </c>
      <c r="G287" s="81">
        <v>1843.16</v>
      </c>
      <c r="H287" s="81">
        <v>24.7</v>
      </c>
      <c r="I287" s="81">
        <v>16.899999999999999</v>
      </c>
      <c r="J287" s="81">
        <v>47.4</v>
      </c>
      <c r="K287" s="81">
        <v>8.1</v>
      </c>
      <c r="L287" s="81" t="s">
        <v>25662</v>
      </c>
      <c r="M287" s="108"/>
      <c r="N287" s="108"/>
      <c r="O287" s="108"/>
      <c r="P287" s="108"/>
      <c r="Q287" s="108"/>
      <c r="R287" s="108"/>
      <c r="S287" s="108"/>
      <c r="T287" s="108"/>
      <c r="U287" s="108"/>
      <c r="V287" s="108"/>
      <c r="W287" s="108"/>
      <c r="X287" s="108"/>
      <c r="Y287" s="108"/>
      <c r="Z287" s="108"/>
      <c r="AA287" s="108"/>
      <c r="AB287" s="108"/>
      <c r="AC287" s="108"/>
      <c r="AD287" s="108"/>
    </row>
    <row r="288" spans="1:30" x14ac:dyDescent="0.25">
      <c r="A288" s="81" t="s">
        <v>5317</v>
      </c>
      <c r="B288" s="81" t="s">
        <v>9185</v>
      </c>
      <c r="C288" s="81">
        <v>321.36</v>
      </c>
      <c r="D288" s="81" t="s">
        <v>9186</v>
      </c>
      <c r="E288" s="81">
        <v>354.99</v>
      </c>
      <c r="F288" s="81" t="s">
        <v>9187</v>
      </c>
      <c r="G288" s="81">
        <v>362.04</v>
      </c>
      <c r="H288" s="81">
        <v>3.35</v>
      </c>
      <c r="I288" s="81">
        <v>6.02</v>
      </c>
      <c r="J288" s="81">
        <v>233</v>
      </c>
      <c r="K288" s="81">
        <v>1.5</v>
      </c>
      <c r="L288" s="81" t="s">
        <v>25662</v>
      </c>
      <c r="M288" s="108"/>
      <c r="N288" s="108"/>
      <c r="O288" s="108"/>
      <c r="P288" s="108"/>
      <c r="Q288" s="108"/>
      <c r="R288" s="108"/>
      <c r="S288" s="108"/>
      <c r="T288" s="108"/>
      <c r="U288" s="108"/>
      <c r="V288" s="108"/>
      <c r="W288" s="108"/>
      <c r="X288" s="108"/>
      <c r="Y288" s="108"/>
      <c r="Z288" s="108"/>
      <c r="AA288" s="108"/>
      <c r="AB288" s="108"/>
      <c r="AC288" s="108"/>
      <c r="AD288" s="108"/>
    </row>
    <row r="289" spans="1:30" x14ac:dyDescent="0.25">
      <c r="A289" s="81" t="s">
        <v>8256</v>
      </c>
      <c r="B289" s="81" t="s">
        <v>25770</v>
      </c>
      <c r="C289" s="81">
        <v>332</v>
      </c>
      <c r="D289" s="81" t="s">
        <v>9188</v>
      </c>
      <c r="E289" s="81">
        <v>360</v>
      </c>
      <c r="F289" s="81" t="s">
        <v>9189</v>
      </c>
      <c r="G289" s="81">
        <v>339.95</v>
      </c>
      <c r="H289" s="81">
        <v>103</v>
      </c>
      <c r="I289" s="81">
        <v>132</v>
      </c>
      <c r="J289" s="81">
        <v>2.2000000000000002</v>
      </c>
      <c r="K289" s="81">
        <v>22</v>
      </c>
      <c r="L289" s="81" t="s">
        <v>25662</v>
      </c>
      <c r="M289" s="108"/>
      <c r="N289" s="108"/>
      <c r="O289" s="108"/>
      <c r="P289" s="108"/>
      <c r="Q289" s="108"/>
      <c r="R289" s="108"/>
      <c r="S289" s="108"/>
      <c r="T289" s="108"/>
      <c r="U289" s="108"/>
      <c r="V289" s="108"/>
      <c r="W289" s="108"/>
      <c r="X289" s="108"/>
      <c r="Y289" s="108"/>
      <c r="Z289" s="108"/>
      <c r="AA289" s="108"/>
      <c r="AB289" s="108"/>
      <c r="AC289" s="108"/>
      <c r="AD289" s="108"/>
    </row>
    <row r="290" spans="1:30" x14ac:dyDescent="0.25">
      <c r="A290" s="81" t="s">
        <v>5321</v>
      </c>
      <c r="B290" s="81" t="s">
        <v>8619</v>
      </c>
      <c r="C290" s="81" t="s">
        <v>8620</v>
      </c>
      <c r="D290" s="81" t="s">
        <v>8619</v>
      </c>
      <c r="E290" s="81" t="s">
        <v>8620</v>
      </c>
      <c r="F290" s="81" t="s">
        <v>8619</v>
      </c>
      <c r="G290" s="81" t="s">
        <v>8620</v>
      </c>
      <c r="H290" s="81">
        <v>28.5</v>
      </c>
      <c r="I290" s="81">
        <v>20.100000000000001</v>
      </c>
      <c r="J290" s="81">
        <v>82.5</v>
      </c>
      <c r="K290" s="81">
        <v>8.9</v>
      </c>
      <c r="L290" s="81" t="s">
        <v>25662</v>
      </c>
      <c r="M290" s="108"/>
      <c r="N290" s="108"/>
      <c r="O290" s="108"/>
      <c r="P290" s="108"/>
      <c r="Q290" s="108"/>
      <c r="R290" s="108"/>
      <c r="S290" s="108"/>
      <c r="T290" s="108"/>
      <c r="U290" s="108"/>
      <c r="V290" s="108"/>
      <c r="W290" s="108"/>
      <c r="X290" s="108"/>
      <c r="Y290" s="108"/>
      <c r="Z290" s="108"/>
      <c r="AA290" s="108"/>
      <c r="AB290" s="108"/>
      <c r="AC290" s="108"/>
      <c r="AD290" s="108"/>
    </row>
    <row r="291" spans="1:30" x14ac:dyDescent="0.25">
      <c r="A291" s="81" t="s">
        <v>5324</v>
      </c>
      <c r="B291" s="81" t="s">
        <v>9190</v>
      </c>
      <c r="C291" s="81">
        <v>2611.58</v>
      </c>
      <c r="D291" s="81" t="s">
        <v>9191</v>
      </c>
      <c r="E291" s="81">
        <v>2463.9899999999998</v>
      </c>
      <c r="F291" s="81" t="s">
        <v>9192</v>
      </c>
      <c r="G291" s="81">
        <v>3756.42</v>
      </c>
      <c r="H291" s="81">
        <v>28.5</v>
      </c>
      <c r="I291" s="81">
        <v>20.100000000000001</v>
      </c>
      <c r="J291" s="81">
        <v>82.5</v>
      </c>
      <c r="K291" s="81">
        <v>8.9</v>
      </c>
      <c r="L291" s="81" t="s">
        <v>25662</v>
      </c>
      <c r="M291" s="108"/>
      <c r="N291" s="108"/>
      <c r="O291" s="108"/>
      <c r="P291" s="108"/>
      <c r="Q291" s="108"/>
      <c r="R291" s="108"/>
      <c r="S291" s="108"/>
      <c r="T291" s="108"/>
      <c r="U291" s="108"/>
      <c r="V291" s="108"/>
      <c r="W291" s="108"/>
      <c r="X291" s="108"/>
      <c r="Y291" s="108"/>
      <c r="Z291" s="108"/>
      <c r="AA291" s="108"/>
      <c r="AB291" s="108"/>
      <c r="AC291" s="108"/>
      <c r="AD291" s="108"/>
    </row>
    <row r="292" spans="1:30" x14ac:dyDescent="0.25">
      <c r="A292" s="81" t="s">
        <v>5327</v>
      </c>
      <c r="B292" s="81" t="s">
        <v>25771</v>
      </c>
      <c r="C292" s="81">
        <v>1867</v>
      </c>
      <c r="D292" s="81" t="s">
        <v>9193</v>
      </c>
      <c r="E292" s="81">
        <v>1899.95</v>
      </c>
      <c r="F292" s="81" t="s">
        <v>9194</v>
      </c>
      <c r="G292" s="81">
        <v>2217</v>
      </c>
      <c r="H292" s="81">
        <v>24.7</v>
      </c>
      <c r="I292" s="81">
        <v>16.899999999999999</v>
      </c>
      <c r="J292" s="81">
        <v>47.29</v>
      </c>
      <c r="K292" s="81">
        <v>8.1</v>
      </c>
      <c r="L292" s="81" t="s">
        <v>25662</v>
      </c>
      <c r="M292" s="108"/>
      <c r="N292" s="108"/>
      <c r="O292" s="108"/>
      <c r="P292" s="108"/>
      <c r="Q292" s="108"/>
      <c r="R292" s="108"/>
      <c r="S292" s="108"/>
      <c r="T292" s="108"/>
      <c r="U292" s="108"/>
      <c r="V292" s="108"/>
      <c r="W292" s="108"/>
      <c r="X292" s="108"/>
      <c r="Y292" s="108"/>
      <c r="Z292" s="108"/>
      <c r="AA292" s="108"/>
      <c r="AB292" s="108"/>
      <c r="AC292" s="108"/>
      <c r="AD292" s="108"/>
    </row>
    <row r="293" spans="1:30" x14ac:dyDescent="0.25">
      <c r="A293" s="81" t="s">
        <v>5338</v>
      </c>
      <c r="B293" s="81" t="s">
        <v>9195</v>
      </c>
      <c r="C293" s="81">
        <v>1521.14</v>
      </c>
      <c r="D293" s="81" t="s">
        <v>9196</v>
      </c>
      <c r="E293" s="81">
        <v>1499.95</v>
      </c>
      <c r="F293" s="81" t="s">
        <v>9197</v>
      </c>
      <c r="G293" s="81">
        <v>2132.87</v>
      </c>
      <c r="H293" s="81">
        <v>24.7</v>
      </c>
      <c r="I293" s="81">
        <v>16.899999999999999</v>
      </c>
      <c r="J293" s="81">
        <v>47.29</v>
      </c>
      <c r="K293" s="81">
        <v>8.1</v>
      </c>
      <c r="L293" s="81" t="s">
        <v>25662</v>
      </c>
      <c r="M293" s="108"/>
      <c r="N293" s="108"/>
      <c r="O293" s="108"/>
      <c r="P293" s="108"/>
      <c r="Q293" s="108"/>
      <c r="R293" s="108"/>
      <c r="S293" s="108"/>
      <c r="T293" s="108"/>
      <c r="U293" s="108"/>
      <c r="V293" s="108"/>
      <c r="W293" s="108"/>
      <c r="X293" s="108"/>
      <c r="Y293" s="108"/>
      <c r="Z293" s="108"/>
      <c r="AA293" s="108"/>
      <c r="AB293" s="108"/>
      <c r="AC293" s="108"/>
      <c r="AD293" s="108"/>
    </row>
    <row r="294" spans="1:30" x14ac:dyDescent="0.25">
      <c r="A294" s="81" t="s">
        <v>5341</v>
      </c>
      <c r="B294" s="81" t="s">
        <v>9198</v>
      </c>
      <c r="C294" s="81">
        <v>1406</v>
      </c>
      <c r="D294" s="81" t="s">
        <v>9199</v>
      </c>
      <c r="E294" s="81">
        <v>1399.95</v>
      </c>
      <c r="F294" s="81" t="s">
        <v>9200</v>
      </c>
      <c r="G294" s="81">
        <v>1971.42</v>
      </c>
      <c r="H294" s="81">
        <v>24.7</v>
      </c>
      <c r="I294" s="81">
        <v>16.899999999999999</v>
      </c>
      <c r="J294" s="81">
        <v>47.29</v>
      </c>
      <c r="K294" s="81">
        <v>8.1</v>
      </c>
      <c r="L294" s="81" t="s">
        <v>25662</v>
      </c>
      <c r="M294" s="108"/>
      <c r="N294" s="108"/>
      <c r="O294" s="108"/>
      <c r="P294" s="108"/>
      <c r="Q294" s="108"/>
      <c r="R294" s="108"/>
      <c r="S294" s="108"/>
      <c r="T294" s="108"/>
      <c r="U294" s="108"/>
      <c r="V294" s="108"/>
      <c r="W294" s="108"/>
      <c r="X294" s="108"/>
      <c r="Y294" s="108"/>
      <c r="Z294" s="108"/>
      <c r="AA294" s="108"/>
      <c r="AB294" s="108"/>
      <c r="AC294" s="108"/>
      <c r="AD294" s="108"/>
    </row>
    <row r="295" spans="1:30" x14ac:dyDescent="0.25">
      <c r="A295" s="81" t="s">
        <v>5344</v>
      </c>
      <c r="B295" s="81" t="s">
        <v>9201</v>
      </c>
      <c r="C295" s="81">
        <v>1337.61</v>
      </c>
      <c r="D295" s="81" t="s">
        <v>8619</v>
      </c>
      <c r="E295" s="81" t="s">
        <v>8620</v>
      </c>
      <c r="F295" s="81" t="s">
        <v>8619</v>
      </c>
      <c r="G295" s="81" t="s">
        <v>8620</v>
      </c>
      <c r="H295" s="81">
        <v>24.7</v>
      </c>
      <c r="I295" s="81">
        <v>16.899999999999999</v>
      </c>
      <c r="J295" s="81">
        <v>47.29</v>
      </c>
      <c r="K295" s="81">
        <v>8.1</v>
      </c>
      <c r="L295" s="81" t="s">
        <v>25662</v>
      </c>
      <c r="M295" s="108"/>
      <c r="N295" s="108"/>
      <c r="O295" s="108"/>
      <c r="P295" s="108"/>
      <c r="Q295" s="108"/>
      <c r="R295" s="108"/>
      <c r="S295" s="108"/>
      <c r="T295" s="108"/>
      <c r="U295" s="108"/>
      <c r="V295" s="108"/>
      <c r="W295" s="108"/>
      <c r="X295" s="108"/>
      <c r="Y295" s="108"/>
      <c r="Z295" s="108"/>
      <c r="AA295" s="108"/>
      <c r="AB295" s="108"/>
      <c r="AC295" s="108"/>
      <c r="AD295" s="108"/>
    </row>
    <row r="296" spans="1:30" x14ac:dyDescent="0.25">
      <c r="A296" s="81" t="s">
        <v>542</v>
      </c>
      <c r="B296" s="81" t="s">
        <v>25935</v>
      </c>
      <c r="C296" s="81">
        <v>1973.52</v>
      </c>
      <c r="D296" s="81" t="s">
        <v>25935</v>
      </c>
      <c r="E296" s="81">
        <v>1973.52</v>
      </c>
      <c r="F296" s="81" t="s">
        <v>25935</v>
      </c>
      <c r="G296" s="81">
        <v>1973.52</v>
      </c>
      <c r="H296" s="81">
        <v>16.920000000000002</v>
      </c>
      <c r="I296" s="81">
        <v>31</v>
      </c>
      <c r="J296" s="81">
        <v>47.4</v>
      </c>
      <c r="K296" s="81">
        <v>8.1</v>
      </c>
      <c r="L296" s="81" t="s">
        <v>25662</v>
      </c>
      <c r="M296" s="108"/>
      <c r="N296" s="108"/>
      <c r="O296" s="108"/>
      <c r="P296" s="108"/>
      <c r="Q296" s="108"/>
      <c r="R296" s="108"/>
      <c r="S296" s="108"/>
      <c r="T296" s="108"/>
      <c r="U296" s="108"/>
      <c r="V296" s="108"/>
      <c r="W296" s="108"/>
      <c r="X296" s="108"/>
      <c r="Y296" s="108"/>
      <c r="Z296" s="108"/>
      <c r="AA296" s="108"/>
      <c r="AB296" s="108"/>
      <c r="AC296" s="108"/>
      <c r="AD296" s="108"/>
    </row>
    <row r="297" spans="1:30" x14ac:dyDescent="0.25">
      <c r="A297" s="81" t="s">
        <v>5546</v>
      </c>
      <c r="B297" s="81" t="s">
        <v>9202</v>
      </c>
      <c r="C297" s="81">
        <v>1557.25</v>
      </c>
      <c r="D297" s="81" t="s">
        <v>9203</v>
      </c>
      <c r="E297" s="81">
        <v>1697</v>
      </c>
      <c r="F297" s="81" t="s">
        <v>8619</v>
      </c>
      <c r="G297" s="81" t="s">
        <v>8620</v>
      </c>
      <c r="H297" s="81">
        <v>24.7</v>
      </c>
      <c r="I297" s="81">
        <v>16.899999999999999</v>
      </c>
      <c r="J297" s="81">
        <v>47.29</v>
      </c>
      <c r="K297" s="81">
        <v>8.1</v>
      </c>
      <c r="L297" s="81" t="s">
        <v>25662</v>
      </c>
      <c r="M297" s="108"/>
      <c r="N297" s="108"/>
      <c r="O297" s="108"/>
      <c r="P297" s="108"/>
      <c r="Q297" s="108"/>
      <c r="R297" s="108"/>
      <c r="S297" s="108"/>
      <c r="T297" s="108"/>
      <c r="U297" s="108"/>
      <c r="V297" s="108"/>
      <c r="W297" s="108"/>
      <c r="X297" s="108"/>
      <c r="Y297" s="108"/>
      <c r="Z297" s="108"/>
      <c r="AA297" s="108"/>
      <c r="AB297" s="108"/>
      <c r="AC297" s="108"/>
      <c r="AD297" s="108"/>
    </row>
    <row r="298" spans="1:30" x14ac:dyDescent="0.25">
      <c r="A298" s="81" t="s">
        <v>8282</v>
      </c>
      <c r="B298" s="81" t="s">
        <v>9204</v>
      </c>
      <c r="C298" s="81">
        <v>2747.21</v>
      </c>
      <c r="D298" s="81" t="s">
        <v>9205</v>
      </c>
      <c r="E298" s="81">
        <v>2308.09</v>
      </c>
      <c r="F298" s="81" t="s">
        <v>9206</v>
      </c>
      <c r="G298" s="81">
        <v>2269.9899999999998</v>
      </c>
      <c r="H298" s="81">
        <v>24.7</v>
      </c>
      <c r="I298" s="81">
        <v>16.899999999999999</v>
      </c>
      <c r="J298" s="81">
        <v>47.4</v>
      </c>
      <c r="K298" s="81">
        <v>8.1</v>
      </c>
      <c r="L298" s="81" t="s">
        <v>25662</v>
      </c>
      <c r="M298" s="108"/>
      <c r="N298" s="108"/>
      <c r="O298" s="108"/>
      <c r="P298" s="108"/>
      <c r="Q298" s="108"/>
      <c r="R298" s="108"/>
      <c r="S298" s="108"/>
      <c r="T298" s="108"/>
      <c r="U298" s="108"/>
      <c r="V298" s="108"/>
      <c r="W298" s="108"/>
      <c r="X298" s="108"/>
      <c r="Y298" s="108"/>
      <c r="Z298" s="108"/>
      <c r="AA298" s="108"/>
      <c r="AB298" s="108"/>
      <c r="AC298" s="108"/>
      <c r="AD298" s="108"/>
    </row>
    <row r="299" spans="1:30" x14ac:dyDescent="0.25">
      <c r="A299" s="81" t="s">
        <v>8051</v>
      </c>
      <c r="B299" s="81" t="s">
        <v>8619</v>
      </c>
      <c r="C299" s="81" t="s">
        <v>8620</v>
      </c>
      <c r="D299" s="81" t="s">
        <v>8619</v>
      </c>
      <c r="E299" s="81" t="s">
        <v>8620</v>
      </c>
      <c r="F299" s="81" t="s">
        <v>8619</v>
      </c>
      <c r="G299" s="81" t="s">
        <v>8620</v>
      </c>
      <c r="H299" s="81">
        <v>28.1</v>
      </c>
      <c r="I299" s="81">
        <v>20.2</v>
      </c>
      <c r="J299" s="81">
        <v>66.099999999999994</v>
      </c>
      <c r="K299" s="81">
        <v>7.8</v>
      </c>
      <c r="L299" s="81" t="s">
        <v>25662</v>
      </c>
      <c r="M299" s="108"/>
      <c r="N299" s="108"/>
      <c r="O299" s="108"/>
      <c r="P299" s="108"/>
      <c r="Q299" s="108"/>
      <c r="R299" s="108"/>
      <c r="S299" s="108"/>
      <c r="T299" s="108"/>
      <c r="U299" s="108"/>
      <c r="V299" s="108"/>
      <c r="W299" s="108"/>
      <c r="X299" s="108"/>
      <c r="Y299" s="108"/>
      <c r="Z299" s="108"/>
      <c r="AA299" s="108"/>
      <c r="AB299" s="108"/>
      <c r="AC299" s="108"/>
      <c r="AD299" s="108"/>
    </row>
    <row r="300" spans="1:30" x14ac:dyDescent="0.25">
      <c r="A300" s="81" t="s">
        <v>8060</v>
      </c>
      <c r="B300" s="81" t="s">
        <v>9207</v>
      </c>
      <c r="C300" s="81">
        <v>1770.33</v>
      </c>
      <c r="D300" s="81" t="s">
        <v>9208</v>
      </c>
      <c r="E300" s="81">
        <v>1622</v>
      </c>
      <c r="F300" s="81" t="s">
        <v>8619</v>
      </c>
      <c r="G300" s="81" t="s">
        <v>8620</v>
      </c>
      <c r="H300" s="81">
        <v>20.2</v>
      </c>
      <c r="I300" s="81">
        <v>28.1</v>
      </c>
      <c r="J300" s="81">
        <v>66.099999999999994</v>
      </c>
      <c r="K300" s="81">
        <v>8.18</v>
      </c>
      <c r="L300" s="81" t="s">
        <v>25662</v>
      </c>
      <c r="M300" s="108"/>
      <c r="N300" s="108"/>
      <c r="O300" s="108"/>
      <c r="P300" s="108"/>
      <c r="Q300" s="108"/>
      <c r="R300" s="108"/>
      <c r="S300" s="108"/>
      <c r="T300" s="108"/>
      <c r="U300" s="108"/>
      <c r="V300" s="108"/>
      <c r="W300" s="108"/>
      <c r="X300" s="108"/>
      <c r="Y300" s="108"/>
      <c r="Z300" s="108"/>
      <c r="AA300" s="108"/>
      <c r="AB300" s="108"/>
      <c r="AC300" s="108"/>
      <c r="AD300" s="108"/>
    </row>
    <row r="301" spans="1:30" x14ac:dyDescent="0.25">
      <c r="A301" s="81" t="s">
        <v>8066</v>
      </c>
      <c r="B301" s="81" t="s">
        <v>9209</v>
      </c>
      <c r="C301" s="81">
        <v>1939.89</v>
      </c>
      <c r="D301" s="81" t="s">
        <v>8619</v>
      </c>
      <c r="E301" s="81" t="s">
        <v>8620</v>
      </c>
      <c r="F301" s="81" t="s">
        <v>8619</v>
      </c>
      <c r="G301" s="81" t="s">
        <v>8620</v>
      </c>
      <c r="H301" s="81">
        <v>28.1</v>
      </c>
      <c r="I301" s="81">
        <v>20.2</v>
      </c>
      <c r="J301" s="81">
        <v>66.099999999999994</v>
      </c>
      <c r="K301" s="81">
        <v>7.8</v>
      </c>
      <c r="L301" s="81" t="s">
        <v>25662</v>
      </c>
      <c r="M301" s="108"/>
      <c r="N301" s="108"/>
      <c r="O301" s="108"/>
      <c r="P301" s="108"/>
      <c r="Q301" s="108"/>
      <c r="R301" s="108"/>
      <c r="S301" s="108"/>
      <c r="T301" s="108"/>
      <c r="U301" s="108"/>
      <c r="V301" s="108"/>
      <c r="W301" s="108"/>
      <c r="X301" s="108"/>
      <c r="Y301" s="108"/>
      <c r="Z301" s="108"/>
      <c r="AA301" s="108"/>
      <c r="AB301" s="108"/>
      <c r="AC301" s="108"/>
      <c r="AD301" s="108"/>
    </row>
    <row r="302" spans="1:30" x14ac:dyDescent="0.25">
      <c r="A302" s="81" t="s">
        <v>8101</v>
      </c>
      <c r="B302" s="81" t="s">
        <v>8619</v>
      </c>
      <c r="C302" s="81" t="s">
        <v>8620</v>
      </c>
      <c r="D302" s="81" t="s">
        <v>8619</v>
      </c>
      <c r="E302" s="81" t="s">
        <v>8620</v>
      </c>
      <c r="F302" s="81" t="s">
        <v>8619</v>
      </c>
      <c r="G302" s="81" t="s">
        <v>8620</v>
      </c>
      <c r="H302" s="81">
        <v>22.3</v>
      </c>
      <c r="I302" s="81">
        <v>41.9</v>
      </c>
      <c r="J302" s="81">
        <v>185</v>
      </c>
      <c r="K302" s="81">
        <v>13.56</v>
      </c>
      <c r="L302" s="81" t="s">
        <v>25662</v>
      </c>
      <c r="M302" s="108"/>
      <c r="N302" s="108"/>
      <c r="O302" s="108"/>
      <c r="P302" s="108"/>
      <c r="Q302" s="108"/>
      <c r="R302" s="108"/>
      <c r="S302" s="108"/>
      <c r="T302" s="108"/>
      <c r="U302" s="108"/>
      <c r="V302" s="108"/>
      <c r="W302" s="108"/>
      <c r="X302" s="108"/>
      <c r="Y302" s="108"/>
      <c r="Z302" s="108"/>
      <c r="AA302" s="108"/>
      <c r="AB302" s="108"/>
      <c r="AC302" s="108"/>
      <c r="AD302" s="108"/>
    </row>
    <row r="303" spans="1:30" x14ac:dyDescent="0.25">
      <c r="A303" s="81" t="s">
        <v>8128</v>
      </c>
      <c r="B303" s="81" t="s">
        <v>9210</v>
      </c>
      <c r="C303" s="81">
        <v>1838.78</v>
      </c>
      <c r="D303" s="81" t="s">
        <v>9211</v>
      </c>
      <c r="E303" s="81">
        <v>1475</v>
      </c>
      <c r="F303" s="81" t="s">
        <v>8619</v>
      </c>
      <c r="G303" s="81" t="s">
        <v>8620</v>
      </c>
      <c r="H303" s="81">
        <v>28.8</v>
      </c>
      <c r="I303" s="81">
        <v>13.1</v>
      </c>
      <c r="J303" s="81">
        <v>45.2</v>
      </c>
      <c r="K303" s="81">
        <v>9.8000000000000007</v>
      </c>
      <c r="L303" s="81" t="s">
        <v>25662</v>
      </c>
      <c r="M303" s="108"/>
      <c r="N303" s="108"/>
      <c r="O303" s="108"/>
      <c r="P303" s="108"/>
      <c r="Q303" s="108"/>
      <c r="R303" s="108"/>
      <c r="S303" s="108"/>
      <c r="T303" s="108"/>
      <c r="U303" s="108"/>
      <c r="V303" s="108"/>
      <c r="W303" s="108"/>
      <c r="X303" s="108"/>
      <c r="Y303" s="108"/>
      <c r="Z303" s="108"/>
      <c r="AA303" s="108"/>
      <c r="AB303" s="108"/>
      <c r="AC303" s="108"/>
      <c r="AD303" s="108"/>
    </row>
    <row r="304" spans="1:30" x14ac:dyDescent="0.25">
      <c r="A304" s="81" t="s">
        <v>8125</v>
      </c>
      <c r="B304" s="81" t="s">
        <v>9212</v>
      </c>
      <c r="C304" s="81">
        <v>2078.56</v>
      </c>
      <c r="D304" s="81" t="s">
        <v>9213</v>
      </c>
      <c r="E304" s="81">
        <v>1657</v>
      </c>
      <c r="F304" s="81" t="s">
        <v>8619</v>
      </c>
      <c r="G304" s="81" t="s">
        <v>8620</v>
      </c>
      <c r="H304" s="81">
        <v>28.8</v>
      </c>
      <c r="I304" s="81">
        <v>13.1</v>
      </c>
      <c r="J304" s="81">
        <v>45.6</v>
      </c>
      <c r="K304" s="81">
        <v>9.8000000000000007</v>
      </c>
      <c r="L304" s="81" t="s">
        <v>25662</v>
      </c>
      <c r="M304" s="108"/>
      <c r="N304" s="108"/>
      <c r="O304" s="108"/>
      <c r="P304" s="108"/>
      <c r="Q304" s="108"/>
      <c r="R304" s="108"/>
      <c r="S304" s="108"/>
      <c r="T304" s="108"/>
      <c r="U304" s="108"/>
      <c r="V304" s="108"/>
      <c r="W304" s="108"/>
      <c r="X304" s="108"/>
      <c r="Y304" s="108"/>
      <c r="Z304" s="108"/>
      <c r="AA304" s="108"/>
      <c r="AB304" s="108"/>
      <c r="AC304" s="108"/>
      <c r="AD304" s="108"/>
    </row>
    <row r="305" spans="1:30" x14ac:dyDescent="0.25">
      <c r="A305" s="81" t="s">
        <v>8107</v>
      </c>
      <c r="B305" s="81" t="s">
        <v>8619</v>
      </c>
      <c r="C305" s="81" t="s">
        <v>8620</v>
      </c>
      <c r="D305" s="81" t="s">
        <v>8619</v>
      </c>
      <c r="E305" s="81" t="s">
        <v>8620</v>
      </c>
      <c r="F305" s="81" t="s">
        <v>8619</v>
      </c>
      <c r="G305" s="81" t="s">
        <v>8620</v>
      </c>
      <c r="H305" s="81">
        <v>47.6</v>
      </c>
      <c r="I305" s="81">
        <v>24.9</v>
      </c>
      <c r="J305" s="81">
        <v>35.4</v>
      </c>
      <c r="K305" s="81">
        <v>14.7</v>
      </c>
      <c r="L305" s="81" t="s">
        <v>25662</v>
      </c>
      <c r="M305" s="108"/>
      <c r="N305" s="108"/>
      <c r="O305" s="108"/>
      <c r="P305" s="108"/>
      <c r="Q305" s="108"/>
      <c r="R305" s="108"/>
      <c r="S305" s="108"/>
      <c r="T305" s="108"/>
      <c r="U305" s="108"/>
      <c r="V305" s="108"/>
      <c r="W305" s="108"/>
      <c r="X305" s="108"/>
      <c r="Y305" s="108"/>
      <c r="Z305" s="108"/>
      <c r="AA305" s="108"/>
      <c r="AB305" s="108"/>
      <c r="AC305" s="108"/>
      <c r="AD305" s="108"/>
    </row>
    <row r="306" spans="1:30" x14ac:dyDescent="0.25">
      <c r="A306" s="81" t="s">
        <v>8113</v>
      </c>
      <c r="B306" s="81" t="s">
        <v>8619</v>
      </c>
      <c r="C306" s="81" t="s">
        <v>8620</v>
      </c>
      <c r="D306" s="81" t="s">
        <v>8619</v>
      </c>
      <c r="E306" s="81" t="s">
        <v>8620</v>
      </c>
      <c r="F306" s="81" t="s">
        <v>8619</v>
      </c>
      <c r="G306" s="81" t="s">
        <v>8620</v>
      </c>
      <c r="H306" s="81">
        <v>47.6</v>
      </c>
      <c r="I306" s="81">
        <v>24.9</v>
      </c>
      <c r="J306" s="81">
        <v>35.4</v>
      </c>
      <c r="K306" s="81">
        <v>14.7</v>
      </c>
      <c r="L306" s="81" t="s">
        <v>25662</v>
      </c>
      <c r="M306" s="108"/>
      <c r="N306" s="108"/>
      <c r="O306" s="108"/>
      <c r="P306" s="108"/>
      <c r="Q306" s="108"/>
      <c r="R306" s="108"/>
      <c r="S306" s="108"/>
      <c r="T306" s="108"/>
      <c r="U306" s="108"/>
      <c r="V306" s="108"/>
      <c r="W306" s="108"/>
      <c r="X306" s="108"/>
      <c r="Y306" s="108"/>
      <c r="Z306" s="108"/>
      <c r="AA306" s="108"/>
      <c r="AB306" s="108"/>
      <c r="AC306" s="108"/>
      <c r="AD306" s="108"/>
    </row>
    <row r="307" spans="1:30" x14ac:dyDescent="0.25">
      <c r="A307" s="81" t="s">
        <v>8119</v>
      </c>
      <c r="B307" s="81" t="s">
        <v>8619</v>
      </c>
      <c r="C307" s="81" t="s">
        <v>8620</v>
      </c>
      <c r="D307" s="81" t="s">
        <v>8619</v>
      </c>
      <c r="E307" s="81" t="s">
        <v>8620</v>
      </c>
      <c r="F307" s="81" t="s">
        <v>8619</v>
      </c>
      <c r="G307" s="81" t="s">
        <v>8620</v>
      </c>
      <c r="H307" s="81">
        <v>38</v>
      </c>
      <c r="I307" s="81">
        <v>21.1</v>
      </c>
      <c r="J307" s="81">
        <v>127</v>
      </c>
      <c r="K307" s="81">
        <v>14.1</v>
      </c>
      <c r="L307" s="81" t="s">
        <v>25662</v>
      </c>
      <c r="M307" s="108"/>
      <c r="N307" s="108"/>
      <c r="O307" s="108"/>
      <c r="P307" s="108"/>
      <c r="Q307" s="108"/>
      <c r="R307" s="108"/>
      <c r="S307" s="108"/>
      <c r="T307" s="108"/>
      <c r="U307" s="108"/>
      <c r="V307" s="108"/>
      <c r="W307" s="108"/>
      <c r="X307" s="108"/>
      <c r="Y307" s="108"/>
      <c r="Z307" s="108"/>
      <c r="AA307" s="108"/>
      <c r="AB307" s="108"/>
      <c r="AC307" s="108"/>
      <c r="AD307" s="108"/>
    </row>
    <row r="308" spans="1:30" x14ac:dyDescent="0.25">
      <c r="A308" s="81" t="s">
        <v>8122</v>
      </c>
      <c r="B308" s="81" t="s">
        <v>8619</v>
      </c>
      <c r="C308" s="81" t="s">
        <v>8620</v>
      </c>
      <c r="D308" s="81" t="s">
        <v>8619</v>
      </c>
      <c r="E308" s="81" t="s">
        <v>8620</v>
      </c>
      <c r="F308" s="81" t="s">
        <v>8619</v>
      </c>
      <c r="G308" s="81" t="s">
        <v>8620</v>
      </c>
      <c r="H308" s="81">
        <v>38</v>
      </c>
      <c r="I308" s="81">
        <v>21.1</v>
      </c>
      <c r="J308" s="81">
        <v>127</v>
      </c>
      <c r="K308" s="81">
        <v>14.1</v>
      </c>
      <c r="L308" s="81" t="s">
        <v>25662</v>
      </c>
      <c r="M308" s="108"/>
      <c r="N308" s="108"/>
      <c r="O308" s="108"/>
      <c r="P308" s="108"/>
      <c r="Q308" s="108"/>
      <c r="R308" s="108"/>
      <c r="S308" s="108"/>
      <c r="T308" s="108"/>
      <c r="U308" s="108"/>
      <c r="V308" s="108"/>
      <c r="W308" s="108"/>
      <c r="X308" s="108"/>
      <c r="Y308" s="108"/>
      <c r="Z308" s="108"/>
      <c r="AA308" s="108"/>
      <c r="AB308" s="108"/>
      <c r="AC308" s="108"/>
      <c r="AD308" s="108"/>
    </row>
    <row r="309" spans="1:30" x14ac:dyDescent="0.25">
      <c r="A309" s="81" t="s">
        <v>8042</v>
      </c>
      <c r="B309" s="81" t="s">
        <v>9214</v>
      </c>
      <c r="C309" s="81">
        <v>195</v>
      </c>
      <c r="D309" s="81" t="s">
        <v>9215</v>
      </c>
      <c r="E309" s="81">
        <v>115.2</v>
      </c>
      <c r="F309" s="81" t="s">
        <v>9216</v>
      </c>
      <c r="G309" s="81">
        <v>195</v>
      </c>
      <c r="H309" s="81">
        <v>43</v>
      </c>
      <c r="I309" s="81">
        <v>118</v>
      </c>
      <c r="J309" s="81">
        <v>56</v>
      </c>
      <c r="K309" s="81">
        <v>43</v>
      </c>
      <c r="L309" s="81" t="s">
        <v>25662</v>
      </c>
      <c r="M309" s="108"/>
      <c r="N309" s="108"/>
      <c r="O309" s="108"/>
      <c r="P309" s="108"/>
      <c r="Q309" s="108"/>
      <c r="R309" s="108"/>
      <c r="S309" s="108"/>
      <c r="T309" s="108"/>
      <c r="U309" s="108"/>
      <c r="V309" s="108"/>
      <c r="W309" s="108"/>
      <c r="X309" s="108"/>
      <c r="Y309" s="108"/>
      <c r="Z309" s="108"/>
      <c r="AA309" s="108"/>
      <c r="AB309" s="108"/>
      <c r="AC309" s="108"/>
      <c r="AD309" s="108"/>
    </row>
    <row r="310" spans="1:30" x14ac:dyDescent="0.25">
      <c r="A310" s="81" t="s">
        <v>8054</v>
      </c>
      <c r="B310" s="81" t="s">
        <v>9217</v>
      </c>
      <c r="C310" s="81">
        <v>2246.11</v>
      </c>
      <c r="D310" s="81" t="s">
        <v>8619</v>
      </c>
      <c r="E310" s="81" t="s">
        <v>8620</v>
      </c>
      <c r="F310" s="81" t="s">
        <v>8619</v>
      </c>
      <c r="G310" s="81" t="s">
        <v>8620</v>
      </c>
      <c r="H310" s="81">
        <v>13.4</v>
      </c>
      <c r="I310" s="81">
        <v>21.3</v>
      </c>
      <c r="J310" s="81">
        <v>63.4</v>
      </c>
      <c r="K310" s="81">
        <v>10.199999999999999</v>
      </c>
      <c r="L310" s="81" t="s">
        <v>25662</v>
      </c>
      <c r="M310" s="108"/>
      <c r="N310" s="108"/>
      <c r="O310" s="108"/>
      <c r="P310" s="108"/>
      <c r="Q310" s="108"/>
      <c r="R310" s="108"/>
      <c r="S310" s="108"/>
      <c r="T310" s="108"/>
      <c r="U310" s="108"/>
      <c r="V310" s="108"/>
      <c r="W310" s="108"/>
      <c r="X310" s="108"/>
      <c r="Y310" s="108"/>
      <c r="Z310" s="108"/>
      <c r="AA310" s="108"/>
      <c r="AB310" s="108"/>
      <c r="AC310" s="108"/>
      <c r="AD310" s="108"/>
    </row>
    <row r="311" spans="1:30" x14ac:dyDescent="0.25">
      <c r="A311" s="81" t="s">
        <v>8057</v>
      </c>
      <c r="B311" s="81" t="s">
        <v>8619</v>
      </c>
      <c r="C311" s="81" t="s">
        <v>8620</v>
      </c>
      <c r="D311" s="81" t="s">
        <v>8619</v>
      </c>
      <c r="E311" s="81" t="s">
        <v>8620</v>
      </c>
      <c r="F311" s="81" t="s">
        <v>8619</v>
      </c>
      <c r="G311" s="81" t="s">
        <v>8620</v>
      </c>
      <c r="H311" s="81">
        <v>13.14</v>
      </c>
      <c r="I311" s="81">
        <v>20.2</v>
      </c>
      <c r="J311" s="81">
        <v>59.6</v>
      </c>
      <c r="K311" s="81">
        <v>10.199999999999999</v>
      </c>
      <c r="L311" s="81" t="s">
        <v>25662</v>
      </c>
      <c r="M311" s="108"/>
      <c r="N311" s="108"/>
      <c r="O311" s="108"/>
      <c r="P311" s="108"/>
      <c r="Q311" s="108"/>
      <c r="R311" s="108"/>
      <c r="S311" s="108"/>
      <c r="T311" s="108"/>
      <c r="U311" s="108"/>
      <c r="V311" s="108"/>
      <c r="W311" s="108"/>
      <c r="X311" s="108"/>
      <c r="Y311" s="108"/>
      <c r="Z311" s="108"/>
      <c r="AA311" s="108"/>
      <c r="AB311" s="108"/>
      <c r="AC311" s="108"/>
      <c r="AD311" s="108"/>
    </row>
    <row r="312" spans="1:30" x14ac:dyDescent="0.25">
      <c r="A312" s="81" t="s">
        <v>8063</v>
      </c>
      <c r="B312" s="81" t="s">
        <v>8619</v>
      </c>
      <c r="C312" s="81" t="s">
        <v>8620</v>
      </c>
      <c r="D312" s="81" t="s">
        <v>8619</v>
      </c>
      <c r="E312" s="81" t="s">
        <v>8620</v>
      </c>
      <c r="F312" s="81" t="s">
        <v>8619</v>
      </c>
      <c r="G312" s="81" t="s">
        <v>8620</v>
      </c>
      <c r="H312" s="81">
        <v>13.4</v>
      </c>
      <c r="I312" s="81">
        <v>18.7</v>
      </c>
      <c r="J312" s="81">
        <v>54.4</v>
      </c>
      <c r="K312" s="81">
        <v>10.199999999999999</v>
      </c>
      <c r="L312" s="81" t="s">
        <v>25662</v>
      </c>
      <c r="M312" s="108"/>
      <c r="N312" s="108"/>
      <c r="O312" s="108"/>
      <c r="P312" s="108"/>
      <c r="Q312" s="108"/>
      <c r="R312" s="108"/>
      <c r="S312" s="108"/>
      <c r="T312" s="108"/>
      <c r="U312" s="108"/>
      <c r="V312" s="108"/>
      <c r="W312" s="108"/>
      <c r="X312" s="108"/>
      <c r="Y312" s="108"/>
      <c r="Z312" s="108"/>
      <c r="AA312" s="108"/>
      <c r="AB312" s="108"/>
      <c r="AC312" s="108"/>
      <c r="AD312" s="108"/>
    </row>
    <row r="313" spans="1:30" x14ac:dyDescent="0.25">
      <c r="A313" s="112" t="s">
        <v>7991</v>
      </c>
      <c r="B313" s="81" t="s">
        <v>25936</v>
      </c>
      <c r="C313" s="81">
        <v>4172.42</v>
      </c>
      <c r="D313" s="81" t="s">
        <v>12146</v>
      </c>
      <c r="E313" s="81">
        <v>3648</v>
      </c>
      <c r="F313" s="81" t="s">
        <v>9218</v>
      </c>
      <c r="G313" s="81">
        <v>4100</v>
      </c>
      <c r="H313" s="81">
        <v>14.6</v>
      </c>
      <c r="I313" s="81">
        <v>7.3</v>
      </c>
      <c r="J313" s="81">
        <v>38.799999999999997</v>
      </c>
      <c r="K313" s="81">
        <v>21.3</v>
      </c>
      <c r="L313" s="81" t="s">
        <v>25662</v>
      </c>
      <c r="M313" s="108"/>
      <c r="N313" s="108"/>
      <c r="O313" s="108"/>
      <c r="P313" s="108"/>
      <c r="Q313" s="108"/>
      <c r="R313" s="108"/>
      <c r="S313" s="108"/>
      <c r="T313" s="108"/>
      <c r="U313" s="108"/>
      <c r="V313" s="108"/>
      <c r="W313" s="108"/>
      <c r="X313" s="108"/>
      <c r="Y313" s="108"/>
      <c r="Z313" s="108"/>
      <c r="AA313" s="108"/>
      <c r="AB313" s="108"/>
      <c r="AC313" s="108"/>
      <c r="AD313" s="108"/>
    </row>
    <row r="314" spans="1:30" x14ac:dyDescent="0.25">
      <c r="A314" s="81" t="s">
        <v>7909</v>
      </c>
      <c r="B314" s="81" t="s">
        <v>9219</v>
      </c>
      <c r="C314" s="81">
        <v>1845.49</v>
      </c>
      <c r="D314" s="81" t="s">
        <v>9220</v>
      </c>
      <c r="E314" s="81">
        <v>1791.9</v>
      </c>
      <c r="F314" s="81" t="s">
        <v>8619</v>
      </c>
      <c r="G314" s="81" t="s">
        <v>8620</v>
      </c>
      <c r="H314" s="81">
        <v>12.5</v>
      </c>
      <c r="I314" s="81">
        <v>30.5</v>
      </c>
      <c r="J314" s="81">
        <v>79.7</v>
      </c>
      <c r="K314" s="81">
        <v>10.5</v>
      </c>
      <c r="L314" s="81" t="s">
        <v>25662</v>
      </c>
      <c r="M314" s="108"/>
      <c r="N314" s="108"/>
      <c r="O314" s="108"/>
      <c r="P314" s="108"/>
      <c r="Q314" s="108"/>
      <c r="R314" s="108"/>
      <c r="S314" s="108"/>
      <c r="T314" s="108"/>
      <c r="U314" s="108"/>
      <c r="V314" s="108"/>
      <c r="W314" s="108"/>
      <c r="X314" s="108"/>
      <c r="Y314" s="108"/>
      <c r="Z314" s="108"/>
      <c r="AA314" s="108"/>
      <c r="AB314" s="108"/>
      <c r="AC314" s="108"/>
      <c r="AD314" s="108"/>
    </row>
    <row r="315" spans="1:30" x14ac:dyDescent="0.25">
      <c r="A315" s="81" t="s">
        <v>7904</v>
      </c>
      <c r="B315" s="81" t="s">
        <v>9221</v>
      </c>
      <c r="C315" s="81">
        <v>3189.99</v>
      </c>
      <c r="D315" s="81" t="s">
        <v>9222</v>
      </c>
      <c r="E315" s="81">
        <v>3757.46</v>
      </c>
      <c r="F315" s="81" t="s">
        <v>9223</v>
      </c>
      <c r="G315" s="81">
        <v>3850</v>
      </c>
      <c r="H315" s="81">
        <v>15.75</v>
      </c>
      <c r="I315" s="81">
        <v>15.75</v>
      </c>
      <c r="J315" s="81">
        <v>86.2</v>
      </c>
      <c r="K315" s="81">
        <v>39.369999999999997</v>
      </c>
      <c r="L315" s="81" t="s">
        <v>25662</v>
      </c>
      <c r="M315" s="108"/>
      <c r="N315" s="108"/>
      <c r="O315" s="108"/>
      <c r="P315" s="108"/>
      <c r="Q315" s="108"/>
      <c r="R315" s="108"/>
      <c r="S315" s="108"/>
      <c r="T315" s="108"/>
      <c r="U315" s="108"/>
      <c r="V315" s="108"/>
      <c r="W315" s="108"/>
      <c r="X315" s="108"/>
      <c r="Y315" s="108"/>
      <c r="Z315" s="108"/>
      <c r="AA315" s="108"/>
      <c r="AB315" s="108"/>
      <c r="AC315" s="108"/>
      <c r="AD315" s="108"/>
    </row>
    <row r="316" spans="1:30" x14ac:dyDescent="0.25">
      <c r="A316" s="81" t="s">
        <v>8143</v>
      </c>
      <c r="B316" s="81" t="s">
        <v>25937</v>
      </c>
      <c r="C316" s="81">
        <v>2960.44</v>
      </c>
      <c r="D316" s="81" t="s">
        <v>9224</v>
      </c>
      <c r="E316" s="81">
        <v>3047.52</v>
      </c>
      <c r="F316" s="81" t="s">
        <v>9225</v>
      </c>
      <c r="G316" s="81">
        <v>3153</v>
      </c>
      <c r="H316" s="81">
        <v>22.4</v>
      </c>
      <c r="I316" s="81">
        <v>14.17</v>
      </c>
      <c r="J316" s="81">
        <v>39.6</v>
      </c>
      <c r="K316" s="81">
        <v>11.6</v>
      </c>
      <c r="L316" s="81" t="s">
        <v>25662</v>
      </c>
      <c r="M316" s="108"/>
      <c r="N316" s="108"/>
      <c r="O316" s="108"/>
      <c r="P316" s="108"/>
      <c r="Q316" s="108"/>
      <c r="R316" s="108"/>
      <c r="S316" s="108"/>
      <c r="T316" s="108"/>
      <c r="U316" s="108"/>
      <c r="V316" s="108"/>
      <c r="W316" s="108"/>
      <c r="X316" s="108"/>
      <c r="Y316" s="108"/>
      <c r="Z316" s="108"/>
      <c r="AA316" s="108"/>
      <c r="AB316" s="108"/>
      <c r="AC316" s="108"/>
      <c r="AD316" s="108"/>
    </row>
    <row r="317" spans="1:30" x14ac:dyDescent="0.25">
      <c r="A317" s="81" t="s">
        <v>7924</v>
      </c>
      <c r="B317" s="81" t="s">
        <v>8918</v>
      </c>
      <c r="C317" s="81">
        <v>616.95000000000005</v>
      </c>
      <c r="D317" s="81" t="s">
        <v>8916</v>
      </c>
      <c r="E317" s="81">
        <v>612.23</v>
      </c>
      <c r="F317" s="81" t="s">
        <v>8619</v>
      </c>
      <c r="G317" s="81" t="s">
        <v>8620</v>
      </c>
      <c r="H317" s="81">
        <v>12.4</v>
      </c>
      <c r="I317" s="81">
        <v>4.5999999999999996</v>
      </c>
      <c r="J317" s="81">
        <v>3.9</v>
      </c>
      <c r="K317" s="81">
        <v>8.1</v>
      </c>
      <c r="L317" s="81" t="s">
        <v>25662</v>
      </c>
      <c r="M317" s="108"/>
      <c r="N317" s="108"/>
      <c r="O317" s="108"/>
      <c r="P317" s="108"/>
      <c r="Q317" s="108"/>
      <c r="R317" s="108"/>
      <c r="S317" s="108"/>
      <c r="T317" s="108"/>
      <c r="U317" s="108"/>
      <c r="V317" s="108"/>
      <c r="W317" s="108"/>
      <c r="X317" s="108"/>
      <c r="Y317" s="108"/>
      <c r="Z317" s="108"/>
      <c r="AA317" s="108"/>
      <c r="AB317" s="108"/>
      <c r="AC317" s="108"/>
      <c r="AD317" s="108"/>
    </row>
    <row r="318" spans="1:30" x14ac:dyDescent="0.25">
      <c r="A318" s="81" t="s">
        <v>8164</v>
      </c>
      <c r="B318" s="81" t="s">
        <v>25938</v>
      </c>
      <c r="C318" s="81">
        <v>1557.85</v>
      </c>
      <c r="D318" s="81" t="s">
        <v>9226</v>
      </c>
      <c r="E318" s="81">
        <v>1557.85</v>
      </c>
      <c r="F318" s="81" t="s">
        <v>9227</v>
      </c>
      <c r="G318" s="81">
        <v>1894.21</v>
      </c>
      <c r="H318" s="81">
        <v>12.5</v>
      </c>
      <c r="I318" s="81">
        <v>37</v>
      </c>
      <c r="J318" s="81">
        <v>105.8</v>
      </c>
      <c r="K318" s="81">
        <v>10.5</v>
      </c>
      <c r="L318" s="81" t="s">
        <v>25662</v>
      </c>
      <c r="M318" s="108"/>
      <c r="N318" s="108"/>
      <c r="O318" s="108"/>
      <c r="P318" s="108"/>
      <c r="Q318" s="108"/>
      <c r="R318" s="108"/>
      <c r="S318" s="108"/>
      <c r="T318" s="108"/>
      <c r="U318" s="108"/>
      <c r="V318" s="108"/>
      <c r="W318" s="108"/>
      <c r="X318" s="108"/>
      <c r="Y318" s="108"/>
      <c r="Z318" s="108"/>
      <c r="AA318" s="108"/>
      <c r="AB318" s="108"/>
      <c r="AC318" s="108"/>
      <c r="AD318" s="108"/>
    </row>
    <row r="319" spans="1:30" x14ac:dyDescent="0.25">
      <c r="A319" s="81" t="s">
        <v>8161</v>
      </c>
      <c r="B319" s="81" t="s">
        <v>9228</v>
      </c>
      <c r="C319" s="81">
        <v>2759.3</v>
      </c>
      <c r="D319" s="81" t="s">
        <v>9229</v>
      </c>
      <c r="E319" s="81">
        <v>2653</v>
      </c>
      <c r="F319" s="81" t="s">
        <v>9230</v>
      </c>
      <c r="G319" s="81">
        <v>3226.32</v>
      </c>
      <c r="H319" s="81">
        <v>12.5</v>
      </c>
      <c r="I319" s="81">
        <v>30.5</v>
      </c>
      <c r="J319" s="81">
        <v>100.3</v>
      </c>
      <c r="K319" s="81">
        <v>10.5</v>
      </c>
      <c r="L319" s="81" t="s">
        <v>25662</v>
      </c>
      <c r="M319" s="108"/>
      <c r="N319" s="108"/>
      <c r="O319" s="108"/>
      <c r="P319" s="108"/>
      <c r="Q319" s="108"/>
      <c r="R319" s="108"/>
      <c r="S319" s="108"/>
      <c r="T319" s="108"/>
      <c r="U319" s="108"/>
      <c r="V319" s="108"/>
      <c r="W319" s="108"/>
      <c r="X319" s="108"/>
      <c r="Y319" s="108"/>
      <c r="Z319" s="108"/>
      <c r="AA319" s="108"/>
      <c r="AB319" s="108"/>
      <c r="AC319" s="108"/>
      <c r="AD319" s="108"/>
    </row>
    <row r="320" spans="1:30" x14ac:dyDescent="0.25">
      <c r="A320" s="81" t="s">
        <v>8155</v>
      </c>
      <c r="B320" s="81" t="s">
        <v>9231</v>
      </c>
      <c r="C320" s="81">
        <v>2982</v>
      </c>
      <c r="D320" s="81" t="s">
        <v>9232</v>
      </c>
      <c r="E320" s="81">
        <v>999</v>
      </c>
      <c r="F320" s="81" t="s">
        <v>9233</v>
      </c>
      <c r="G320" s="81">
        <v>4419.01</v>
      </c>
      <c r="H320" s="81">
        <v>12.5</v>
      </c>
      <c r="I320" s="81">
        <v>37</v>
      </c>
      <c r="J320" s="81">
        <v>105.8</v>
      </c>
      <c r="K320" s="81">
        <v>10.5</v>
      </c>
      <c r="L320" s="81" t="s">
        <v>25662</v>
      </c>
      <c r="M320" s="108"/>
      <c r="N320" s="108"/>
      <c r="O320" s="108"/>
      <c r="P320" s="108"/>
      <c r="Q320" s="108"/>
      <c r="R320" s="108"/>
      <c r="S320" s="108"/>
      <c r="T320" s="108"/>
      <c r="U320" s="108"/>
      <c r="V320" s="108"/>
      <c r="W320" s="108"/>
      <c r="X320" s="108"/>
      <c r="Y320" s="108"/>
      <c r="Z320" s="108"/>
      <c r="AA320" s="108"/>
      <c r="AB320" s="108"/>
      <c r="AC320" s="108"/>
      <c r="AD320" s="108"/>
    </row>
    <row r="321" spans="1:30" x14ac:dyDescent="0.25">
      <c r="A321" s="81" t="s">
        <v>5576</v>
      </c>
      <c r="B321" s="81" t="s">
        <v>9234</v>
      </c>
      <c r="C321" s="81">
        <v>868.65</v>
      </c>
      <c r="D321" s="81" t="s">
        <v>8619</v>
      </c>
      <c r="E321" s="81" t="s">
        <v>8620</v>
      </c>
      <c r="F321" s="81" t="s">
        <v>8619</v>
      </c>
      <c r="G321" s="81" t="s">
        <v>8620</v>
      </c>
      <c r="H321" s="81">
        <v>12</v>
      </c>
      <c r="I321" s="81">
        <v>6</v>
      </c>
      <c r="J321" s="81">
        <v>1</v>
      </c>
      <c r="K321" s="81">
        <v>3</v>
      </c>
      <c r="L321" s="81" t="s">
        <v>25662</v>
      </c>
      <c r="M321" s="108"/>
      <c r="N321" s="108"/>
      <c r="O321" s="108"/>
      <c r="P321" s="108"/>
      <c r="Q321" s="108"/>
      <c r="R321" s="108"/>
      <c r="S321" s="108"/>
      <c r="T321" s="108"/>
      <c r="U321" s="108"/>
      <c r="V321" s="108"/>
      <c r="W321" s="108"/>
      <c r="X321" s="108"/>
      <c r="Y321" s="108"/>
      <c r="Z321" s="108"/>
      <c r="AA321" s="108"/>
      <c r="AB321" s="108"/>
      <c r="AC321" s="108"/>
      <c r="AD321" s="108"/>
    </row>
    <row r="322" spans="1:30" x14ac:dyDescent="0.25">
      <c r="A322" s="81" t="s">
        <v>8001</v>
      </c>
      <c r="B322" s="81" t="s">
        <v>25772</v>
      </c>
      <c r="C322" s="81">
        <v>2598</v>
      </c>
      <c r="D322" s="81" t="s">
        <v>9236</v>
      </c>
      <c r="E322" s="81">
        <v>2036</v>
      </c>
      <c r="F322" s="81" t="s">
        <v>9237</v>
      </c>
      <c r="G322" s="81">
        <v>2207</v>
      </c>
      <c r="H322" s="81">
        <v>14.6</v>
      </c>
      <c r="I322" s="81">
        <v>17.7</v>
      </c>
      <c r="J322" s="81">
        <v>26</v>
      </c>
      <c r="K322" s="81">
        <v>6.8</v>
      </c>
      <c r="L322" s="81" t="s">
        <v>25662</v>
      </c>
      <c r="M322" s="108"/>
      <c r="N322" s="108"/>
      <c r="O322" s="108"/>
      <c r="P322" s="108"/>
      <c r="Q322" s="108"/>
      <c r="R322" s="108"/>
      <c r="S322" s="108"/>
      <c r="T322" s="108"/>
      <c r="U322" s="108"/>
      <c r="V322" s="108"/>
      <c r="W322" s="108"/>
      <c r="X322" s="108"/>
      <c r="Y322" s="108"/>
      <c r="Z322" s="108"/>
      <c r="AA322" s="108"/>
      <c r="AB322" s="108"/>
      <c r="AC322" s="108"/>
      <c r="AD322" s="108"/>
    </row>
    <row r="323" spans="1:30" x14ac:dyDescent="0.25">
      <c r="A323" s="81" t="s">
        <v>8191</v>
      </c>
      <c r="B323" s="81" t="s">
        <v>9238</v>
      </c>
      <c r="C323" s="81">
        <v>3047.03</v>
      </c>
      <c r="D323" s="81" t="s">
        <v>9239</v>
      </c>
      <c r="E323" s="81">
        <v>2847.2</v>
      </c>
      <c r="F323" s="81" t="s">
        <v>9240</v>
      </c>
      <c r="G323" s="81">
        <v>3110</v>
      </c>
      <c r="H323" s="81">
        <v>16</v>
      </c>
      <c r="I323" s="81">
        <v>16</v>
      </c>
      <c r="J323" s="81">
        <v>46</v>
      </c>
      <c r="K323" s="81">
        <v>40</v>
      </c>
      <c r="L323" s="81" t="s">
        <v>25662</v>
      </c>
      <c r="M323" s="108"/>
      <c r="N323" s="108"/>
      <c r="O323" s="108"/>
      <c r="P323" s="108"/>
      <c r="Q323" s="108"/>
      <c r="R323" s="108"/>
      <c r="S323" s="108"/>
      <c r="T323" s="108"/>
      <c r="U323" s="108"/>
      <c r="V323" s="108"/>
      <c r="W323" s="108"/>
      <c r="X323" s="108"/>
      <c r="Y323" s="108"/>
      <c r="Z323" s="108"/>
      <c r="AA323" s="108"/>
      <c r="AB323" s="108"/>
      <c r="AC323" s="108"/>
      <c r="AD323" s="108"/>
    </row>
    <row r="324" spans="1:30" x14ac:dyDescent="0.25">
      <c r="A324" s="81" t="s">
        <v>8188</v>
      </c>
      <c r="B324" s="81" t="s">
        <v>9241</v>
      </c>
      <c r="C324" s="81">
        <v>3023.7</v>
      </c>
      <c r="D324" s="81" t="s">
        <v>9242</v>
      </c>
      <c r="E324" s="81">
        <v>3276.32</v>
      </c>
      <c r="F324" s="81" t="s">
        <v>9243</v>
      </c>
      <c r="G324" s="81">
        <v>3276.32</v>
      </c>
      <c r="H324" s="81">
        <v>16</v>
      </c>
      <c r="I324" s="81">
        <v>16</v>
      </c>
      <c r="J324" s="81">
        <v>46</v>
      </c>
      <c r="K324" s="81">
        <v>40</v>
      </c>
      <c r="L324" s="81" t="s">
        <v>25662</v>
      </c>
      <c r="M324" s="108"/>
      <c r="N324" s="108"/>
      <c r="O324" s="108"/>
      <c r="P324" s="108"/>
      <c r="Q324" s="108"/>
      <c r="R324" s="108"/>
      <c r="S324" s="108"/>
      <c r="T324" s="108"/>
      <c r="U324" s="108"/>
      <c r="V324" s="108"/>
      <c r="W324" s="108"/>
      <c r="X324" s="108"/>
      <c r="Y324" s="108"/>
      <c r="Z324" s="108"/>
      <c r="AA324" s="108"/>
      <c r="AB324" s="108"/>
      <c r="AC324" s="108"/>
      <c r="AD324" s="108"/>
    </row>
    <row r="325" spans="1:30" x14ac:dyDescent="0.25">
      <c r="A325" s="81" t="s">
        <v>8158</v>
      </c>
      <c r="B325" s="81" t="s">
        <v>9244</v>
      </c>
      <c r="C325" s="81">
        <v>3045.11</v>
      </c>
      <c r="D325" s="81" t="s">
        <v>9245</v>
      </c>
      <c r="E325" s="81">
        <v>3230</v>
      </c>
      <c r="F325" s="81" t="s">
        <v>8619</v>
      </c>
      <c r="G325" s="81" t="s">
        <v>8620</v>
      </c>
      <c r="H325" s="81">
        <v>12.5</v>
      </c>
      <c r="I325" s="81">
        <v>30.5</v>
      </c>
      <c r="J325" s="81">
        <v>106</v>
      </c>
      <c r="K325" s="81">
        <v>10.5</v>
      </c>
      <c r="L325" s="81" t="s">
        <v>25662</v>
      </c>
      <c r="M325" s="108"/>
      <c r="N325" s="108"/>
      <c r="O325" s="108"/>
      <c r="P325" s="108"/>
      <c r="Q325" s="108"/>
      <c r="R325" s="108"/>
      <c r="S325" s="108"/>
      <c r="T325" s="108"/>
      <c r="U325" s="108"/>
      <c r="V325" s="108"/>
      <c r="W325" s="108"/>
      <c r="X325" s="108"/>
      <c r="Y325" s="108"/>
      <c r="Z325" s="108"/>
      <c r="AA325" s="108"/>
      <c r="AB325" s="108"/>
      <c r="AC325" s="108"/>
      <c r="AD325" s="108"/>
    </row>
    <row r="326" spans="1:30" x14ac:dyDescent="0.25">
      <c r="A326" s="81" t="s">
        <v>7969</v>
      </c>
      <c r="B326" s="81" t="s">
        <v>25773</v>
      </c>
      <c r="C326" s="81">
        <v>1223</v>
      </c>
      <c r="D326" s="81" t="s">
        <v>9246</v>
      </c>
      <c r="E326" s="81">
        <v>1398.26</v>
      </c>
      <c r="F326" s="81" t="s">
        <v>9247</v>
      </c>
      <c r="G326" s="81">
        <v>1156.1500000000001</v>
      </c>
      <c r="H326" s="81">
        <v>14.6</v>
      </c>
      <c r="I326" s="81">
        <v>17.7</v>
      </c>
      <c r="J326" s="81">
        <v>22</v>
      </c>
      <c r="K326" s="81">
        <v>6.8</v>
      </c>
      <c r="L326" s="81" t="s">
        <v>25662</v>
      </c>
      <c r="M326" s="108"/>
      <c r="N326" s="108"/>
      <c r="O326" s="108"/>
      <c r="P326" s="108"/>
      <c r="Q326" s="108"/>
      <c r="R326" s="108"/>
      <c r="S326" s="108"/>
      <c r="T326" s="108"/>
      <c r="U326" s="108"/>
      <c r="V326" s="108"/>
      <c r="W326" s="108"/>
      <c r="X326" s="108"/>
      <c r="Y326" s="108"/>
      <c r="Z326" s="108"/>
      <c r="AA326" s="108"/>
      <c r="AB326" s="108"/>
      <c r="AC326" s="108"/>
      <c r="AD326" s="108"/>
    </row>
    <row r="327" spans="1:30" x14ac:dyDescent="0.25">
      <c r="A327" s="81" t="s">
        <v>8149</v>
      </c>
      <c r="B327" s="81" t="s">
        <v>9248</v>
      </c>
      <c r="C327" s="81">
        <v>2227.19</v>
      </c>
      <c r="D327" s="81" t="s">
        <v>25939</v>
      </c>
      <c r="E327" s="81">
        <v>2391.65</v>
      </c>
      <c r="F327" s="81" t="s">
        <v>25939</v>
      </c>
      <c r="G327" s="81">
        <v>2391.65</v>
      </c>
      <c r="H327" s="81">
        <v>12.5</v>
      </c>
      <c r="I327" s="81">
        <v>10.5</v>
      </c>
      <c r="J327" s="81">
        <v>105.8</v>
      </c>
      <c r="K327" s="81">
        <v>37</v>
      </c>
      <c r="L327" s="81" t="s">
        <v>25662</v>
      </c>
      <c r="M327" s="108"/>
      <c r="N327" s="108"/>
      <c r="O327" s="108"/>
      <c r="P327" s="108"/>
      <c r="Q327" s="108"/>
      <c r="R327" s="108"/>
      <c r="S327" s="108"/>
      <c r="T327" s="108"/>
      <c r="U327" s="108"/>
      <c r="V327" s="108"/>
      <c r="W327" s="108"/>
      <c r="X327" s="108"/>
      <c r="Y327" s="108"/>
      <c r="Z327" s="108"/>
      <c r="AA327" s="108"/>
      <c r="AB327" s="108"/>
      <c r="AC327" s="108"/>
      <c r="AD327" s="108"/>
    </row>
    <row r="328" spans="1:30" x14ac:dyDescent="0.25">
      <c r="A328" s="81" t="s">
        <v>6867</v>
      </c>
      <c r="B328" s="81" t="s">
        <v>9249</v>
      </c>
      <c r="C328" s="81">
        <v>1485</v>
      </c>
      <c r="D328" s="81" t="s">
        <v>9250</v>
      </c>
      <c r="E328" s="81">
        <v>1384.74</v>
      </c>
      <c r="F328" s="81" t="s">
        <v>8619</v>
      </c>
      <c r="G328" s="81" t="s">
        <v>8620</v>
      </c>
      <c r="H328" s="81">
        <v>10</v>
      </c>
      <c r="I328" s="81">
        <v>16</v>
      </c>
      <c r="J328" s="81">
        <v>28</v>
      </c>
      <c r="K328" s="81">
        <v>22.5</v>
      </c>
      <c r="L328" s="81" t="s">
        <v>25662</v>
      </c>
      <c r="M328" s="108"/>
      <c r="N328" s="108"/>
      <c r="O328" s="108"/>
      <c r="P328" s="108"/>
      <c r="Q328" s="108"/>
      <c r="R328" s="108"/>
      <c r="S328" s="108"/>
      <c r="T328" s="108"/>
      <c r="U328" s="108"/>
      <c r="V328" s="108"/>
      <c r="W328" s="108"/>
      <c r="X328" s="108"/>
      <c r="Y328" s="108"/>
      <c r="Z328" s="108"/>
      <c r="AA328" s="108"/>
      <c r="AB328" s="108"/>
      <c r="AC328" s="108"/>
      <c r="AD328" s="108"/>
    </row>
    <row r="329" spans="1:30" x14ac:dyDescent="0.25">
      <c r="A329" s="81" t="s">
        <v>6874</v>
      </c>
      <c r="B329" s="81" t="s">
        <v>9251</v>
      </c>
      <c r="C329" s="81">
        <v>2388.27</v>
      </c>
      <c r="D329" s="81" t="s">
        <v>9252</v>
      </c>
      <c r="E329" s="81">
        <v>2500</v>
      </c>
      <c r="F329" s="81" t="s">
        <v>9253</v>
      </c>
      <c r="G329" s="81">
        <v>2740</v>
      </c>
      <c r="H329" s="81">
        <v>10</v>
      </c>
      <c r="I329" s="81">
        <v>16</v>
      </c>
      <c r="J329" s="81">
        <v>89</v>
      </c>
      <c r="K329" s="81">
        <v>22.5</v>
      </c>
      <c r="L329" s="81" t="s">
        <v>25662</v>
      </c>
      <c r="M329" s="108"/>
      <c r="N329" s="108"/>
      <c r="O329" s="108"/>
      <c r="P329" s="108"/>
      <c r="Q329" s="108"/>
      <c r="R329" s="108"/>
      <c r="S329" s="108"/>
      <c r="T329" s="108"/>
      <c r="U329" s="108"/>
      <c r="V329" s="108"/>
      <c r="W329" s="108"/>
      <c r="X329" s="108"/>
      <c r="Y329" s="108"/>
      <c r="Z329" s="108"/>
      <c r="AA329" s="108"/>
      <c r="AB329" s="108"/>
      <c r="AC329" s="108"/>
      <c r="AD329" s="108"/>
    </row>
    <row r="330" spans="1:30" x14ac:dyDescent="0.25">
      <c r="A330" s="81" t="s">
        <v>6879</v>
      </c>
      <c r="B330" s="81" t="s">
        <v>9254</v>
      </c>
      <c r="C330" s="81">
        <v>2909.44</v>
      </c>
      <c r="D330" s="81" t="s">
        <v>25774</v>
      </c>
      <c r="E330" s="81">
        <v>2949</v>
      </c>
      <c r="F330" s="81" t="s">
        <v>9255</v>
      </c>
      <c r="G330" s="81">
        <v>3518.77</v>
      </c>
      <c r="H330" s="81">
        <v>16</v>
      </c>
      <c r="I330" s="81">
        <v>16</v>
      </c>
      <c r="J330" s="81">
        <v>46</v>
      </c>
      <c r="K330" s="81">
        <v>40</v>
      </c>
      <c r="L330" s="81" t="s">
        <v>25662</v>
      </c>
      <c r="M330" s="108"/>
      <c r="N330" s="108"/>
      <c r="O330" s="108"/>
      <c r="P330" s="108"/>
      <c r="Q330" s="108"/>
      <c r="R330" s="108"/>
      <c r="S330" s="108"/>
      <c r="T330" s="108"/>
      <c r="U330" s="108"/>
      <c r="V330" s="108"/>
      <c r="W330" s="108"/>
      <c r="X330" s="108"/>
      <c r="Y330" s="108"/>
      <c r="Z330" s="108"/>
      <c r="AA330" s="108"/>
      <c r="AB330" s="108"/>
      <c r="AC330" s="108"/>
      <c r="AD330" s="108"/>
    </row>
    <row r="331" spans="1:30" x14ac:dyDescent="0.25">
      <c r="A331" s="81" t="s">
        <v>6896</v>
      </c>
      <c r="B331" s="81" t="s">
        <v>25775</v>
      </c>
      <c r="C331" s="81">
        <v>1543</v>
      </c>
      <c r="D331" s="81" t="s">
        <v>9256</v>
      </c>
      <c r="E331" s="81">
        <v>1684.15</v>
      </c>
      <c r="F331" s="81" t="s">
        <v>9257</v>
      </c>
      <c r="G331" s="81">
        <v>1651.34</v>
      </c>
      <c r="H331" s="81">
        <v>14.6</v>
      </c>
      <c r="I331" s="81">
        <v>17.7</v>
      </c>
      <c r="J331" s="81">
        <v>22</v>
      </c>
      <c r="K331" s="81">
        <v>6.8</v>
      </c>
      <c r="L331" s="81" t="s">
        <v>25662</v>
      </c>
      <c r="M331" s="108"/>
      <c r="N331" s="108"/>
      <c r="O331" s="108"/>
      <c r="P331" s="108"/>
      <c r="Q331" s="108"/>
      <c r="R331" s="108"/>
      <c r="S331" s="108"/>
      <c r="T331" s="108"/>
      <c r="U331" s="108"/>
      <c r="V331" s="108"/>
      <c r="W331" s="108"/>
      <c r="X331" s="108"/>
      <c r="Y331" s="108"/>
      <c r="Z331" s="108"/>
      <c r="AA331" s="108"/>
      <c r="AB331" s="108"/>
      <c r="AC331" s="108"/>
      <c r="AD331" s="108"/>
    </row>
    <row r="332" spans="1:30" x14ac:dyDescent="0.25">
      <c r="A332" s="81" t="s">
        <v>6903</v>
      </c>
      <c r="B332" s="81" t="s">
        <v>9258</v>
      </c>
      <c r="C332" s="81">
        <v>855.88</v>
      </c>
      <c r="D332" s="81" t="s">
        <v>8619</v>
      </c>
      <c r="E332" s="81" t="s">
        <v>8620</v>
      </c>
      <c r="F332" s="81" t="s">
        <v>8619</v>
      </c>
      <c r="G332" s="81" t="s">
        <v>8620</v>
      </c>
      <c r="H332" s="81">
        <v>15.05</v>
      </c>
      <c r="I332" s="81">
        <v>22.05</v>
      </c>
      <c r="J332" s="81">
        <v>33</v>
      </c>
      <c r="K332" s="81">
        <v>9.6300000000000008</v>
      </c>
      <c r="L332" s="81" t="s">
        <v>25662</v>
      </c>
      <c r="M332" s="108"/>
      <c r="N332" s="108"/>
      <c r="O332" s="108"/>
      <c r="P332" s="108"/>
      <c r="Q332" s="108"/>
      <c r="R332" s="108"/>
      <c r="S332" s="108"/>
      <c r="T332" s="108"/>
      <c r="U332" s="108"/>
      <c r="V332" s="108"/>
      <c r="W332" s="108"/>
      <c r="X332" s="108"/>
      <c r="Y332" s="108"/>
      <c r="Z332" s="108"/>
      <c r="AA332" s="108"/>
      <c r="AB332" s="108"/>
      <c r="AC332" s="108"/>
      <c r="AD332" s="108"/>
    </row>
    <row r="333" spans="1:30" x14ac:dyDescent="0.25">
      <c r="A333" s="81" t="s">
        <v>6914</v>
      </c>
      <c r="B333" s="81" t="s">
        <v>25776</v>
      </c>
      <c r="C333" s="81">
        <v>2294</v>
      </c>
      <c r="D333" s="81" t="s">
        <v>9259</v>
      </c>
      <c r="E333" s="81">
        <v>2622.63</v>
      </c>
      <c r="F333" s="81" t="s">
        <v>9260</v>
      </c>
      <c r="G333" s="81">
        <v>2419.9899999999998</v>
      </c>
      <c r="H333" s="81">
        <v>10</v>
      </c>
      <c r="I333" s="81">
        <v>16</v>
      </c>
      <c r="J333" s="81">
        <v>89</v>
      </c>
      <c r="K333" s="81">
        <v>22.5</v>
      </c>
      <c r="L333" s="81" t="s">
        <v>25662</v>
      </c>
      <c r="M333" s="108"/>
      <c r="N333" s="108"/>
      <c r="O333" s="108"/>
      <c r="P333" s="108"/>
      <c r="Q333" s="108"/>
      <c r="R333" s="108"/>
      <c r="S333" s="108"/>
      <c r="T333" s="108"/>
      <c r="U333" s="108"/>
      <c r="V333" s="108"/>
      <c r="W333" s="108"/>
      <c r="X333" s="108"/>
      <c r="Y333" s="108"/>
      <c r="Z333" s="108"/>
      <c r="AA333" s="108"/>
      <c r="AB333" s="108"/>
      <c r="AC333" s="108"/>
      <c r="AD333" s="108"/>
    </row>
    <row r="334" spans="1:30" x14ac:dyDescent="0.25">
      <c r="A334" s="81" t="s">
        <v>6917</v>
      </c>
      <c r="B334" s="81" t="s">
        <v>25777</v>
      </c>
      <c r="C334" s="81">
        <v>1948</v>
      </c>
      <c r="D334" s="81" t="s">
        <v>9261</v>
      </c>
      <c r="E334" s="81">
        <v>2225.88</v>
      </c>
      <c r="F334" s="81" t="s">
        <v>9262</v>
      </c>
      <c r="G334" s="81">
        <v>2330</v>
      </c>
      <c r="H334" s="81">
        <v>14.6</v>
      </c>
      <c r="I334" s="81">
        <v>6.8</v>
      </c>
      <c r="J334" s="81">
        <v>25.1</v>
      </c>
      <c r="K334" s="81">
        <v>17.7</v>
      </c>
      <c r="L334" s="81" t="s">
        <v>25662</v>
      </c>
      <c r="M334" s="108"/>
      <c r="N334" s="108"/>
      <c r="O334" s="108"/>
      <c r="P334" s="108"/>
      <c r="Q334" s="108"/>
      <c r="R334" s="108"/>
      <c r="S334" s="108"/>
      <c r="T334" s="108"/>
      <c r="U334" s="108"/>
      <c r="V334" s="108"/>
      <c r="W334" s="108"/>
      <c r="X334" s="108"/>
      <c r="Y334" s="108"/>
      <c r="Z334" s="108"/>
      <c r="AA334" s="108"/>
      <c r="AB334" s="108"/>
      <c r="AC334" s="108"/>
      <c r="AD334" s="108"/>
    </row>
    <row r="335" spans="1:30" x14ac:dyDescent="0.25">
      <c r="A335" s="81" t="s">
        <v>6923</v>
      </c>
      <c r="B335" s="81" t="s">
        <v>25778</v>
      </c>
      <c r="C335" s="81">
        <v>1360</v>
      </c>
      <c r="D335" s="81" t="s">
        <v>9263</v>
      </c>
      <c r="E335" s="81">
        <v>1515</v>
      </c>
      <c r="F335" s="81" t="s">
        <v>25940</v>
      </c>
      <c r="G335" s="81">
        <v>1604.92</v>
      </c>
      <c r="H335" s="81">
        <v>15.5</v>
      </c>
      <c r="I335" s="81">
        <v>22.5</v>
      </c>
      <c r="J335" s="81">
        <v>24</v>
      </c>
      <c r="K335" s="81">
        <v>9.75</v>
      </c>
      <c r="L335" s="81" t="s">
        <v>25662</v>
      </c>
      <c r="M335" s="108"/>
      <c r="N335" s="108"/>
      <c r="O335" s="108"/>
      <c r="P335" s="108"/>
      <c r="Q335" s="108"/>
      <c r="R335" s="108"/>
      <c r="S335" s="108"/>
      <c r="T335" s="108"/>
      <c r="U335" s="108"/>
      <c r="V335" s="108"/>
      <c r="W335" s="108"/>
      <c r="X335" s="108"/>
      <c r="Y335" s="108"/>
      <c r="Z335" s="108"/>
      <c r="AA335" s="108"/>
      <c r="AB335" s="108"/>
      <c r="AC335" s="108"/>
      <c r="AD335" s="108"/>
    </row>
    <row r="336" spans="1:30" x14ac:dyDescent="0.25">
      <c r="A336" s="81" t="s">
        <v>6926</v>
      </c>
      <c r="B336" s="81" t="s">
        <v>25941</v>
      </c>
      <c r="C336" s="81">
        <v>3062.65</v>
      </c>
      <c r="D336" s="81" t="s">
        <v>25779</v>
      </c>
      <c r="E336" s="81">
        <v>2594</v>
      </c>
      <c r="F336" s="81" t="s">
        <v>25779</v>
      </c>
      <c r="G336" s="81">
        <v>2594</v>
      </c>
      <c r="H336" s="81">
        <v>15</v>
      </c>
      <c r="I336" s="81">
        <v>22</v>
      </c>
      <c r="J336" s="81">
        <v>31</v>
      </c>
      <c r="K336" s="81">
        <v>10</v>
      </c>
      <c r="L336" s="81" t="s">
        <v>25662</v>
      </c>
      <c r="M336" s="108"/>
      <c r="N336" s="108"/>
      <c r="O336" s="108"/>
      <c r="P336" s="108"/>
      <c r="Q336" s="108"/>
      <c r="R336" s="108"/>
      <c r="S336" s="108"/>
      <c r="T336" s="108"/>
      <c r="U336" s="108"/>
      <c r="V336" s="108"/>
      <c r="W336" s="108"/>
      <c r="X336" s="108"/>
      <c r="Y336" s="108"/>
      <c r="Z336" s="108"/>
      <c r="AA336" s="108"/>
      <c r="AB336" s="108"/>
      <c r="AC336" s="108"/>
      <c r="AD336" s="108"/>
    </row>
    <row r="337" spans="1:30" x14ac:dyDescent="0.25">
      <c r="A337" s="81" t="s">
        <v>6928</v>
      </c>
      <c r="B337" s="81" t="s">
        <v>9264</v>
      </c>
      <c r="C337" s="81">
        <v>2230</v>
      </c>
      <c r="D337" s="81" t="s">
        <v>9265</v>
      </c>
      <c r="E337" s="81">
        <v>3412</v>
      </c>
      <c r="F337" s="81" t="s">
        <v>9266</v>
      </c>
      <c r="G337" s="81">
        <v>2598</v>
      </c>
      <c r="H337" s="81">
        <v>10</v>
      </c>
      <c r="I337" s="81">
        <v>16</v>
      </c>
      <c r="J337" s="81">
        <v>32</v>
      </c>
      <c r="K337" s="81">
        <v>22.5</v>
      </c>
      <c r="L337" s="81" t="s">
        <v>25662</v>
      </c>
      <c r="M337" s="108"/>
      <c r="N337" s="108"/>
      <c r="O337" s="108"/>
      <c r="P337" s="108"/>
      <c r="Q337" s="108"/>
      <c r="R337" s="108"/>
      <c r="S337" s="108"/>
      <c r="T337" s="108"/>
      <c r="U337" s="108"/>
      <c r="V337" s="108"/>
      <c r="W337" s="108"/>
      <c r="X337" s="108"/>
      <c r="Y337" s="108"/>
      <c r="Z337" s="108"/>
      <c r="AA337" s="108"/>
      <c r="AB337" s="108"/>
      <c r="AC337" s="108"/>
      <c r="AD337" s="108"/>
    </row>
    <row r="338" spans="1:30" x14ac:dyDescent="0.25">
      <c r="A338" s="81" t="s">
        <v>6934</v>
      </c>
      <c r="B338" s="81" t="s">
        <v>9267</v>
      </c>
      <c r="C338" s="81">
        <v>2978.76</v>
      </c>
      <c r="D338" s="81" t="s">
        <v>9268</v>
      </c>
      <c r="E338" s="81">
        <v>3986.99</v>
      </c>
      <c r="F338" s="81" t="s">
        <v>9269</v>
      </c>
      <c r="G338" s="81">
        <v>2355.71</v>
      </c>
      <c r="H338" s="81">
        <v>13.75</v>
      </c>
      <c r="I338" s="81">
        <v>15</v>
      </c>
      <c r="J338" s="81">
        <v>89</v>
      </c>
      <c r="K338" s="81">
        <v>40</v>
      </c>
      <c r="L338" s="81" t="s">
        <v>25662</v>
      </c>
      <c r="M338" s="108"/>
      <c r="N338" s="108"/>
      <c r="O338" s="108"/>
      <c r="P338" s="108"/>
      <c r="Q338" s="108"/>
      <c r="R338" s="108"/>
      <c r="S338" s="108"/>
      <c r="T338" s="108"/>
      <c r="U338" s="108"/>
      <c r="V338" s="108"/>
      <c r="W338" s="108"/>
      <c r="X338" s="108"/>
      <c r="Y338" s="108"/>
      <c r="Z338" s="108"/>
      <c r="AA338" s="108"/>
      <c r="AB338" s="108"/>
      <c r="AC338" s="108"/>
      <c r="AD338" s="108"/>
    </row>
    <row r="339" spans="1:30" x14ac:dyDescent="0.25">
      <c r="A339" s="112" t="s">
        <v>6946</v>
      </c>
      <c r="B339" s="81" t="s">
        <v>9569</v>
      </c>
      <c r="C339" s="81">
        <v>2123</v>
      </c>
      <c r="D339" s="81" t="s">
        <v>9270</v>
      </c>
      <c r="E339" s="81">
        <v>2427.17</v>
      </c>
      <c r="F339" s="81" t="s">
        <v>9271</v>
      </c>
      <c r="G339" s="81">
        <v>2370</v>
      </c>
      <c r="H339" s="81">
        <v>10</v>
      </c>
      <c r="I339" s="81">
        <v>16</v>
      </c>
      <c r="J339" s="81">
        <v>32</v>
      </c>
      <c r="K339" s="81">
        <v>22.5</v>
      </c>
      <c r="L339" s="81" t="s">
        <v>25662</v>
      </c>
      <c r="M339" s="108"/>
      <c r="N339" s="108"/>
      <c r="O339" s="108"/>
      <c r="P339" s="108"/>
      <c r="Q339" s="108"/>
      <c r="R339" s="108"/>
      <c r="S339" s="108"/>
      <c r="T339" s="108"/>
      <c r="U339" s="108"/>
      <c r="V339" s="108"/>
      <c r="W339" s="108"/>
      <c r="X339" s="108"/>
      <c r="Y339" s="108"/>
      <c r="Z339" s="108"/>
      <c r="AA339" s="108"/>
      <c r="AB339" s="108"/>
      <c r="AC339" s="108"/>
      <c r="AD339" s="108"/>
    </row>
    <row r="340" spans="1:30" x14ac:dyDescent="0.25">
      <c r="A340" s="81" t="s">
        <v>6949</v>
      </c>
      <c r="B340" s="81" t="s">
        <v>9570</v>
      </c>
      <c r="C340" s="81">
        <v>2431</v>
      </c>
      <c r="D340" s="81" t="s">
        <v>25942</v>
      </c>
      <c r="E340" s="81">
        <v>2780.19</v>
      </c>
      <c r="F340" s="81" t="s">
        <v>9272</v>
      </c>
      <c r="G340" s="81">
        <v>3100</v>
      </c>
      <c r="H340" s="81">
        <v>15</v>
      </c>
      <c r="I340" s="81">
        <v>22</v>
      </c>
      <c r="J340" s="81">
        <v>31</v>
      </c>
      <c r="K340" s="81">
        <v>10</v>
      </c>
      <c r="L340" s="81" t="s">
        <v>25662</v>
      </c>
      <c r="M340" s="108"/>
      <c r="N340" s="108"/>
      <c r="O340" s="108"/>
      <c r="P340" s="108"/>
      <c r="Q340" s="108"/>
      <c r="R340" s="108"/>
      <c r="S340" s="108"/>
      <c r="T340" s="108"/>
      <c r="U340" s="108"/>
      <c r="V340" s="108"/>
      <c r="W340" s="108"/>
      <c r="X340" s="108"/>
      <c r="Y340" s="108"/>
      <c r="Z340" s="108"/>
      <c r="AA340" s="108"/>
      <c r="AB340" s="108"/>
      <c r="AC340" s="108"/>
      <c r="AD340" s="108"/>
    </row>
    <row r="341" spans="1:30" x14ac:dyDescent="0.25">
      <c r="A341" s="112" t="s">
        <v>6952</v>
      </c>
      <c r="B341" s="81" t="s">
        <v>25698</v>
      </c>
      <c r="C341" s="81">
        <v>3009</v>
      </c>
      <c r="D341" s="81" t="s">
        <v>9273</v>
      </c>
      <c r="E341" s="81">
        <v>3548.7</v>
      </c>
      <c r="F341" s="81" t="s">
        <v>9274</v>
      </c>
      <c r="G341" s="81">
        <v>3350</v>
      </c>
      <c r="H341" s="81">
        <v>14.6</v>
      </c>
      <c r="I341" s="81">
        <v>6.8</v>
      </c>
      <c r="J341" s="81">
        <v>26.2</v>
      </c>
      <c r="K341" s="81">
        <v>17.7</v>
      </c>
      <c r="L341" s="81" t="s">
        <v>25662</v>
      </c>
      <c r="M341" s="108"/>
      <c r="N341" s="108"/>
      <c r="O341" s="108"/>
      <c r="P341" s="108"/>
      <c r="Q341" s="108"/>
      <c r="R341" s="108"/>
      <c r="S341" s="108"/>
      <c r="T341" s="108"/>
      <c r="U341" s="108"/>
      <c r="V341" s="108"/>
      <c r="W341" s="108"/>
      <c r="X341" s="108"/>
      <c r="Y341" s="108"/>
      <c r="Z341" s="108"/>
      <c r="AA341" s="108"/>
      <c r="AB341" s="108"/>
      <c r="AC341" s="108"/>
      <c r="AD341" s="108"/>
    </row>
    <row r="342" spans="1:30" x14ac:dyDescent="0.25">
      <c r="A342" s="81" t="s">
        <v>6955</v>
      </c>
      <c r="B342" s="81" t="s">
        <v>25780</v>
      </c>
      <c r="C342" s="81">
        <v>1730</v>
      </c>
      <c r="D342" s="81" t="s">
        <v>9275</v>
      </c>
      <c r="E342" s="81">
        <v>1800</v>
      </c>
      <c r="F342" s="81" t="s">
        <v>9276</v>
      </c>
      <c r="G342" s="81">
        <v>2031.1</v>
      </c>
      <c r="H342" s="81">
        <v>15.5</v>
      </c>
      <c r="I342" s="81">
        <v>22.5</v>
      </c>
      <c r="J342" s="81">
        <v>28</v>
      </c>
      <c r="K342" s="81">
        <v>8.75</v>
      </c>
      <c r="L342" s="81" t="s">
        <v>25662</v>
      </c>
      <c r="M342" s="108"/>
      <c r="N342" s="108"/>
      <c r="O342" s="108"/>
      <c r="P342" s="108"/>
      <c r="Q342" s="108"/>
      <c r="R342" s="108"/>
      <c r="S342" s="108"/>
      <c r="T342" s="108"/>
      <c r="U342" s="108"/>
      <c r="V342" s="108"/>
      <c r="W342" s="108"/>
      <c r="X342" s="108"/>
      <c r="Y342" s="108"/>
      <c r="Z342" s="108"/>
      <c r="AA342" s="108"/>
      <c r="AB342" s="108"/>
      <c r="AC342" s="108"/>
      <c r="AD342" s="108"/>
    </row>
    <row r="343" spans="1:30" x14ac:dyDescent="0.25">
      <c r="A343" s="81" t="s">
        <v>6961</v>
      </c>
      <c r="B343" s="81" t="s">
        <v>25781</v>
      </c>
      <c r="C343" s="81">
        <v>2076</v>
      </c>
      <c r="D343" s="81" t="s">
        <v>9277</v>
      </c>
      <c r="E343" s="81">
        <v>2449.33</v>
      </c>
      <c r="F343" s="81" t="s">
        <v>9278</v>
      </c>
      <c r="G343" s="81">
        <v>2658.76</v>
      </c>
      <c r="H343" s="81">
        <v>10</v>
      </c>
      <c r="I343" s="81">
        <v>16</v>
      </c>
      <c r="J343" s="81">
        <v>32</v>
      </c>
      <c r="K343" s="81">
        <v>22.5</v>
      </c>
      <c r="L343" s="81" t="s">
        <v>25662</v>
      </c>
      <c r="M343" s="108"/>
      <c r="N343" s="108"/>
      <c r="O343" s="108"/>
      <c r="P343" s="108"/>
      <c r="Q343" s="108"/>
      <c r="R343" s="108"/>
      <c r="S343" s="108"/>
      <c r="T343" s="108"/>
      <c r="U343" s="108"/>
      <c r="V343" s="108"/>
      <c r="W343" s="108"/>
      <c r="X343" s="108"/>
      <c r="Y343" s="108"/>
      <c r="Z343" s="108"/>
      <c r="AA343" s="108"/>
      <c r="AB343" s="108"/>
      <c r="AC343" s="108"/>
      <c r="AD343" s="108"/>
    </row>
    <row r="344" spans="1:30" x14ac:dyDescent="0.25">
      <c r="A344" s="81" t="s">
        <v>7533</v>
      </c>
      <c r="B344" s="81" t="s">
        <v>9279</v>
      </c>
      <c r="C344" s="81">
        <v>1991.26</v>
      </c>
      <c r="D344" s="81" t="s">
        <v>9280</v>
      </c>
      <c r="E344" s="81">
        <v>2499.23</v>
      </c>
      <c r="F344" s="81" t="s">
        <v>9281</v>
      </c>
      <c r="G344" s="81">
        <v>1889.51</v>
      </c>
      <c r="H344" s="81">
        <v>12.9</v>
      </c>
      <c r="I344" s="81">
        <v>10.75</v>
      </c>
      <c r="J344" s="81">
        <v>70.400000000000006</v>
      </c>
      <c r="K344" s="81">
        <v>22</v>
      </c>
      <c r="L344" s="81" t="s">
        <v>25662</v>
      </c>
      <c r="M344" s="108"/>
      <c r="N344" s="108"/>
      <c r="O344" s="108"/>
      <c r="P344" s="108"/>
      <c r="Q344" s="108"/>
      <c r="R344" s="108"/>
      <c r="S344" s="108"/>
      <c r="T344" s="108"/>
      <c r="U344" s="108"/>
      <c r="V344" s="108"/>
      <c r="W344" s="108"/>
      <c r="X344" s="108"/>
      <c r="Y344" s="108"/>
      <c r="Z344" s="108"/>
      <c r="AA344" s="108"/>
      <c r="AB344" s="108"/>
      <c r="AC344" s="108"/>
      <c r="AD344" s="108"/>
    </row>
    <row r="345" spans="1:30" x14ac:dyDescent="0.25">
      <c r="A345" s="81" t="s">
        <v>7545</v>
      </c>
      <c r="B345" s="81" t="s">
        <v>9282</v>
      </c>
      <c r="C345" s="81">
        <v>3899</v>
      </c>
      <c r="D345" s="81" t="s">
        <v>9283</v>
      </c>
      <c r="E345" s="81">
        <v>4200</v>
      </c>
      <c r="F345" s="81" t="s">
        <v>8619</v>
      </c>
      <c r="G345" s="81" t="s">
        <v>8620</v>
      </c>
      <c r="H345" s="81">
        <v>12.5</v>
      </c>
      <c r="I345" s="81">
        <v>11.8</v>
      </c>
      <c r="J345" s="81">
        <v>78.2</v>
      </c>
      <c r="K345" s="81">
        <v>31.8</v>
      </c>
      <c r="L345" s="81" t="s">
        <v>25662</v>
      </c>
      <c r="M345" s="108"/>
      <c r="N345" s="108"/>
      <c r="O345" s="108"/>
      <c r="P345" s="108"/>
      <c r="Q345" s="108"/>
      <c r="R345" s="108"/>
      <c r="S345" s="108"/>
      <c r="T345" s="108"/>
      <c r="U345" s="108"/>
      <c r="V345" s="108"/>
      <c r="W345" s="108"/>
      <c r="X345" s="108"/>
      <c r="Y345" s="108"/>
      <c r="Z345" s="108"/>
      <c r="AA345" s="108"/>
      <c r="AB345" s="108"/>
      <c r="AC345" s="108"/>
      <c r="AD345" s="108"/>
    </row>
    <row r="346" spans="1:30" x14ac:dyDescent="0.25">
      <c r="A346" s="81" t="s">
        <v>7557</v>
      </c>
      <c r="B346" s="81" t="s">
        <v>9284</v>
      </c>
      <c r="C346" s="81">
        <v>1856.89</v>
      </c>
      <c r="D346" s="81" t="s">
        <v>9285</v>
      </c>
      <c r="E346" s="81">
        <v>1852.74</v>
      </c>
      <c r="F346" s="81" t="s">
        <v>8619</v>
      </c>
      <c r="G346" s="81" t="s">
        <v>8620</v>
      </c>
      <c r="H346" s="81">
        <v>22.4</v>
      </c>
      <c r="I346" s="81">
        <v>11.6</v>
      </c>
      <c r="J346" s="81">
        <v>39.6</v>
      </c>
      <c r="K346" s="81">
        <v>14.17</v>
      </c>
      <c r="L346" s="81" t="s">
        <v>25662</v>
      </c>
      <c r="M346" s="108"/>
      <c r="N346" s="108"/>
      <c r="O346" s="108"/>
      <c r="P346" s="108"/>
      <c r="Q346" s="108"/>
      <c r="R346" s="108"/>
      <c r="S346" s="108"/>
      <c r="T346" s="108"/>
      <c r="U346" s="108"/>
      <c r="V346" s="108"/>
      <c r="W346" s="108"/>
      <c r="X346" s="108"/>
      <c r="Y346" s="108"/>
      <c r="Z346" s="108"/>
      <c r="AA346" s="108"/>
      <c r="AB346" s="108"/>
      <c r="AC346" s="108"/>
      <c r="AD346" s="108"/>
    </row>
    <row r="347" spans="1:30" x14ac:dyDescent="0.25">
      <c r="A347" s="81" t="s">
        <v>7907</v>
      </c>
      <c r="B347" s="81" t="s">
        <v>9286</v>
      </c>
      <c r="C347" s="81">
        <v>2961.73</v>
      </c>
      <c r="D347" s="81" t="s">
        <v>9287</v>
      </c>
      <c r="E347" s="81">
        <v>3850</v>
      </c>
      <c r="F347" s="81" t="s">
        <v>8619</v>
      </c>
      <c r="G347" s="81" t="s">
        <v>8620</v>
      </c>
      <c r="H347" s="81">
        <v>12.5</v>
      </c>
      <c r="I347" s="81">
        <v>30.5</v>
      </c>
      <c r="J347" s="81">
        <v>79.900000000000006</v>
      </c>
      <c r="K347" s="81">
        <v>10.5</v>
      </c>
      <c r="L347" s="81" t="s">
        <v>25662</v>
      </c>
      <c r="M347" s="108"/>
      <c r="N347" s="108"/>
      <c r="O347" s="108"/>
      <c r="P347" s="108"/>
      <c r="Q347" s="108"/>
      <c r="R347" s="108"/>
      <c r="S347" s="108"/>
      <c r="T347" s="108"/>
      <c r="U347" s="108"/>
      <c r="V347" s="108"/>
      <c r="W347" s="108"/>
      <c r="X347" s="108"/>
      <c r="Y347" s="108"/>
      <c r="Z347" s="108"/>
      <c r="AA347" s="108"/>
      <c r="AB347" s="108"/>
      <c r="AC347" s="108"/>
      <c r="AD347" s="108"/>
    </row>
    <row r="348" spans="1:30" x14ac:dyDescent="0.25">
      <c r="A348" s="81" t="s">
        <v>8134</v>
      </c>
      <c r="B348" s="81" t="s">
        <v>25943</v>
      </c>
      <c r="C348" s="81">
        <v>3047.52</v>
      </c>
      <c r="D348" s="81" t="s">
        <v>9288</v>
      </c>
      <c r="E348" s="81">
        <v>3047.52</v>
      </c>
      <c r="F348" s="81" t="s">
        <v>9289</v>
      </c>
      <c r="G348" s="81">
        <v>2556</v>
      </c>
      <c r="H348" s="81">
        <v>22.4</v>
      </c>
      <c r="I348" s="81">
        <v>14.17</v>
      </c>
      <c r="J348" s="81">
        <v>39.6</v>
      </c>
      <c r="K348" s="81">
        <v>11.6</v>
      </c>
      <c r="L348" s="81" t="s">
        <v>25662</v>
      </c>
      <c r="M348" s="108"/>
      <c r="N348" s="108"/>
      <c r="O348" s="108"/>
      <c r="P348" s="108"/>
      <c r="Q348" s="108"/>
      <c r="R348" s="108"/>
      <c r="S348" s="108"/>
      <c r="T348" s="108"/>
      <c r="U348" s="108"/>
      <c r="V348" s="108"/>
      <c r="W348" s="108"/>
      <c r="X348" s="108"/>
      <c r="Y348" s="108"/>
      <c r="Z348" s="108"/>
      <c r="AA348" s="108"/>
      <c r="AB348" s="108"/>
      <c r="AC348" s="108"/>
      <c r="AD348" s="108"/>
    </row>
    <row r="349" spans="1:30" x14ac:dyDescent="0.25">
      <c r="A349" s="81" t="s">
        <v>8140</v>
      </c>
      <c r="B349" s="81" t="s">
        <v>25944</v>
      </c>
      <c r="C349" s="81">
        <v>1852.74</v>
      </c>
      <c r="D349" s="81" t="s">
        <v>9285</v>
      </c>
      <c r="E349" s="81">
        <v>1852.74</v>
      </c>
      <c r="F349" s="81" t="s">
        <v>9290</v>
      </c>
      <c r="G349" s="81">
        <v>1899</v>
      </c>
      <c r="H349" s="81">
        <v>22.4</v>
      </c>
      <c r="I349" s="81">
        <v>11.6</v>
      </c>
      <c r="J349" s="81">
        <v>39.6</v>
      </c>
      <c r="K349" s="81">
        <v>14.17</v>
      </c>
      <c r="L349" s="81" t="s">
        <v>25662</v>
      </c>
      <c r="M349" s="108"/>
      <c r="N349" s="108"/>
      <c r="O349" s="108"/>
      <c r="P349" s="108"/>
      <c r="Q349" s="108"/>
      <c r="R349" s="108"/>
      <c r="S349" s="108"/>
      <c r="T349" s="108"/>
      <c r="U349" s="108"/>
      <c r="V349" s="108"/>
      <c r="W349" s="108"/>
      <c r="X349" s="108"/>
      <c r="Y349" s="108"/>
      <c r="Z349" s="108"/>
      <c r="AA349" s="108"/>
      <c r="AB349" s="108"/>
      <c r="AC349" s="108"/>
      <c r="AD349" s="108"/>
    </row>
    <row r="350" spans="1:30" x14ac:dyDescent="0.25">
      <c r="A350" s="81" t="s">
        <v>8146</v>
      </c>
      <c r="B350" s="81" t="s">
        <v>9291</v>
      </c>
      <c r="C350" s="81">
        <v>1360</v>
      </c>
      <c r="D350" s="81" t="s">
        <v>25945</v>
      </c>
      <c r="E350" s="81">
        <v>1496.6</v>
      </c>
      <c r="F350" s="81" t="s">
        <v>25945</v>
      </c>
      <c r="G350" s="81">
        <v>1496.6</v>
      </c>
      <c r="H350" s="81">
        <v>22.4</v>
      </c>
      <c r="I350" s="81">
        <v>14.17</v>
      </c>
      <c r="J350" s="81">
        <v>39.6</v>
      </c>
      <c r="K350" s="81">
        <v>11.6</v>
      </c>
      <c r="L350" s="81" t="s">
        <v>25662</v>
      </c>
      <c r="M350" s="108"/>
      <c r="N350" s="108"/>
      <c r="O350" s="108"/>
      <c r="P350" s="108"/>
      <c r="Q350" s="108"/>
      <c r="R350" s="108"/>
      <c r="S350" s="108"/>
      <c r="T350" s="108"/>
      <c r="U350" s="108"/>
      <c r="V350" s="108"/>
      <c r="W350" s="108"/>
      <c r="X350" s="108"/>
      <c r="Y350" s="108"/>
      <c r="Z350" s="108"/>
      <c r="AA350" s="108"/>
      <c r="AB350" s="108"/>
      <c r="AC350" s="108"/>
      <c r="AD350" s="108"/>
    </row>
    <row r="351" spans="1:30" x14ac:dyDescent="0.25">
      <c r="A351" s="81" t="s">
        <v>8152</v>
      </c>
      <c r="B351" s="81" t="s">
        <v>9292</v>
      </c>
      <c r="C351" s="81">
        <v>3833</v>
      </c>
      <c r="D351" s="81" t="s">
        <v>9293</v>
      </c>
      <c r="E351" s="81">
        <v>4850</v>
      </c>
      <c r="F351" s="81" t="s">
        <v>8619</v>
      </c>
      <c r="G351" s="81" t="s">
        <v>8620</v>
      </c>
      <c r="H351" s="81">
        <v>12.5</v>
      </c>
      <c r="I351" s="81">
        <v>37</v>
      </c>
      <c r="J351" s="81">
        <v>105.8</v>
      </c>
      <c r="K351" s="81">
        <v>10.5</v>
      </c>
      <c r="L351" s="81" t="s">
        <v>25662</v>
      </c>
      <c r="M351" s="108"/>
      <c r="N351" s="108"/>
      <c r="O351" s="108"/>
      <c r="P351" s="108"/>
      <c r="Q351" s="108"/>
      <c r="R351" s="108"/>
      <c r="S351" s="108"/>
      <c r="T351" s="108"/>
      <c r="U351" s="108"/>
      <c r="V351" s="108"/>
      <c r="W351" s="108"/>
      <c r="X351" s="108"/>
      <c r="Y351" s="108"/>
      <c r="Z351" s="108"/>
      <c r="AA351" s="108"/>
      <c r="AB351" s="108"/>
      <c r="AC351" s="108"/>
      <c r="AD351" s="108"/>
    </row>
    <row r="352" spans="1:30" x14ac:dyDescent="0.25">
      <c r="A352" s="81" t="s">
        <v>8237</v>
      </c>
      <c r="B352" s="81" t="s">
        <v>9294</v>
      </c>
      <c r="C352" s="81">
        <v>1420</v>
      </c>
      <c r="D352" s="81" t="s">
        <v>9295</v>
      </c>
      <c r="E352" s="81">
        <v>2391.06</v>
      </c>
      <c r="F352" s="81" t="s">
        <v>9296</v>
      </c>
      <c r="G352" s="81">
        <v>1514</v>
      </c>
      <c r="H352" s="81">
        <v>28.5</v>
      </c>
      <c r="I352" s="81">
        <v>21.1</v>
      </c>
      <c r="J352" s="81">
        <v>66</v>
      </c>
      <c r="K352" s="81">
        <v>7.8</v>
      </c>
      <c r="L352" s="81" t="s">
        <v>25662</v>
      </c>
      <c r="M352" s="108"/>
      <c r="N352" s="108"/>
      <c r="O352" s="108"/>
      <c r="P352" s="108"/>
      <c r="Q352" s="108"/>
      <c r="R352" s="108"/>
      <c r="S352" s="108"/>
      <c r="T352" s="108"/>
      <c r="U352" s="108"/>
      <c r="V352" s="108"/>
      <c r="W352" s="108"/>
      <c r="X352" s="108"/>
      <c r="Y352" s="108"/>
      <c r="Z352" s="108"/>
      <c r="AA352" s="108"/>
      <c r="AB352" s="108"/>
      <c r="AC352" s="108"/>
      <c r="AD352" s="108"/>
    </row>
    <row r="353" spans="1:30" x14ac:dyDescent="0.25">
      <c r="A353" s="81" t="s">
        <v>6937</v>
      </c>
      <c r="B353" s="81" t="s">
        <v>9297</v>
      </c>
      <c r="C353" s="81">
        <v>1945</v>
      </c>
      <c r="D353" s="81" t="s">
        <v>9298</v>
      </c>
      <c r="E353" s="81">
        <v>1680</v>
      </c>
      <c r="F353" s="81" t="s">
        <v>9299</v>
      </c>
      <c r="G353" s="81">
        <v>1706</v>
      </c>
      <c r="H353" s="81">
        <v>23.5</v>
      </c>
      <c r="I353" s="81">
        <v>31</v>
      </c>
      <c r="J353" s="81">
        <v>44</v>
      </c>
      <c r="K353" s="81">
        <v>11.5</v>
      </c>
      <c r="L353" s="81" t="s">
        <v>25662</v>
      </c>
      <c r="M353" s="108"/>
      <c r="N353" s="108"/>
      <c r="O353" s="108"/>
      <c r="P353" s="108"/>
      <c r="Q353" s="108"/>
      <c r="R353" s="108"/>
      <c r="S353" s="108"/>
      <c r="T353" s="108"/>
      <c r="U353" s="108"/>
      <c r="V353" s="108"/>
      <c r="W353" s="108"/>
      <c r="X353" s="108"/>
      <c r="Y353" s="108"/>
      <c r="Z353" s="108"/>
      <c r="AA353" s="108"/>
      <c r="AB353" s="108"/>
      <c r="AC353" s="108"/>
      <c r="AD353" s="108"/>
    </row>
    <row r="354" spans="1:30" x14ac:dyDescent="0.25">
      <c r="A354" s="81" t="s">
        <v>8200</v>
      </c>
      <c r="B354" s="81" t="s">
        <v>9300</v>
      </c>
      <c r="C354" s="81">
        <v>1623.9</v>
      </c>
      <c r="D354" s="81" t="s">
        <v>9301</v>
      </c>
      <c r="E354" s="81">
        <v>1640.67</v>
      </c>
      <c r="F354" s="81" t="s">
        <v>9302</v>
      </c>
      <c r="G354" s="81">
        <v>1444.88</v>
      </c>
      <c r="H354" s="81">
        <v>28.5</v>
      </c>
      <c r="I354" s="81">
        <v>21.1</v>
      </c>
      <c r="J354" s="81">
        <v>66</v>
      </c>
      <c r="K354" s="81">
        <v>7.8</v>
      </c>
      <c r="L354" s="81" t="s">
        <v>25662</v>
      </c>
      <c r="M354" s="108"/>
      <c r="N354" s="108"/>
      <c r="O354" s="108"/>
      <c r="P354" s="108"/>
      <c r="Q354" s="108"/>
      <c r="R354" s="108"/>
      <c r="S354" s="108"/>
      <c r="T354" s="108"/>
      <c r="U354" s="108"/>
      <c r="V354" s="108"/>
      <c r="W354" s="108"/>
      <c r="X354" s="108"/>
      <c r="Y354" s="108"/>
      <c r="Z354" s="108"/>
      <c r="AA354" s="108"/>
      <c r="AB354" s="108"/>
      <c r="AC354" s="108"/>
      <c r="AD354" s="108"/>
    </row>
    <row r="355" spans="1:30" x14ac:dyDescent="0.25">
      <c r="A355" s="81" t="s">
        <v>8006</v>
      </c>
      <c r="B355" s="81" t="s">
        <v>9303</v>
      </c>
      <c r="C355" s="81">
        <v>161.25</v>
      </c>
      <c r="D355" s="81" t="s">
        <v>8619</v>
      </c>
      <c r="E355" s="81" t="s">
        <v>8620</v>
      </c>
      <c r="F355" s="81" t="s">
        <v>8619</v>
      </c>
      <c r="G355" s="81" t="s">
        <v>8620</v>
      </c>
      <c r="H355" s="81">
        <v>2</v>
      </c>
      <c r="I355" s="81">
        <v>7</v>
      </c>
      <c r="J355" s="81">
        <v>4</v>
      </c>
      <c r="K355" s="81">
        <v>3</v>
      </c>
      <c r="L355" s="81" t="s">
        <v>25662</v>
      </c>
      <c r="M355" s="108"/>
      <c r="N355" s="108"/>
      <c r="O355" s="108"/>
      <c r="P355" s="108"/>
      <c r="Q355" s="108"/>
      <c r="R355" s="108"/>
      <c r="S355" s="108"/>
      <c r="T355" s="108"/>
      <c r="U355" s="108"/>
      <c r="V355" s="108"/>
      <c r="W355" s="108"/>
      <c r="X355" s="108"/>
      <c r="Y355" s="108"/>
      <c r="Z355" s="108"/>
      <c r="AA355" s="108"/>
      <c r="AB355" s="108"/>
      <c r="AC355" s="108"/>
      <c r="AD355" s="108"/>
    </row>
    <row r="356" spans="1:30" x14ac:dyDescent="0.25">
      <c r="A356" s="81" t="s">
        <v>7998</v>
      </c>
      <c r="B356" s="81" t="s">
        <v>25946</v>
      </c>
      <c r="C356" s="81">
        <v>1148.3499999999999</v>
      </c>
      <c r="D356" s="81" t="s">
        <v>9304</v>
      </c>
      <c r="E356" s="81">
        <v>876.5</v>
      </c>
      <c r="F356" s="81" t="s">
        <v>9305</v>
      </c>
      <c r="G356" s="81">
        <v>919.99</v>
      </c>
      <c r="H356" s="81">
        <v>6.5</v>
      </c>
      <c r="I356" s="81">
        <v>10</v>
      </c>
      <c r="J356" s="81">
        <v>2</v>
      </c>
      <c r="K356" s="81">
        <v>4.5</v>
      </c>
      <c r="L356" s="81" t="s">
        <v>25662</v>
      </c>
      <c r="M356" s="108"/>
      <c r="N356" s="108"/>
      <c r="O356" s="108"/>
      <c r="P356" s="108"/>
      <c r="Q356" s="108"/>
      <c r="R356" s="108"/>
      <c r="S356" s="108"/>
      <c r="T356" s="108"/>
      <c r="U356" s="108"/>
      <c r="V356" s="108"/>
      <c r="W356" s="108"/>
      <c r="X356" s="108"/>
      <c r="Y356" s="108"/>
      <c r="Z356" s="108"/>
      <c r="AA356" s="108"/>
      <c r="AB356" s="108"/>
      <c r="AC356" s="108"/>
      <c r="AD356" s="108"/>
    </row>
    <row r="357" spans="1:30" x14ac:dyDescent="0.25">
      <c r="A357" s="81" t="s">
        <v>7983</v>
      </c>
      <c r="B357" s="81" t="s">
        <v>25782</v>
      </c>
      <c r="C357" s="81">
        <v>34.729999999999997</v>
      </c>
      <c r="D357" s="81" t="s">
        <v>9306</v>
      </c>
      <c r="E357" s="81">
        <v>46.52</v>
      </c>
      <c r="F357" s="81" t="s">
        <v>9307</v>
      </c>
      <c r="G357" s="81">
        <v>43.73</v>
      </c>
      <c r="H357" s="81">
        <v>3.48</v>
      </c>
      <c r="I357" s="81">
        <v>3.5</v>
      </c>
      <c r="J357" s="81">
        <v>1</v>
      </c>
      <c r="K357" s="81">
        <v>0.65</v>
      </c>
      <c r="L357" s="81" t="s">
        <v>25662</v>
      </c>
      <c r="M357" s="108"/>
      <c r="N357" s="108"/>
      <c r="O357" s="108"/>
      <c r="P357" s="108"/>
      <c r="Q357" s="108"/>
      <c r="R357" s="108"/>
      <c r="S357" s="108"/>
      <c r="T357" s="108"/>
      <c r="U357" s="108"/>
      <c r="V357" s="108"/>
      <c r="W357" s="108"/>
      <c r="X357" s="108"/>
      <c r="Y357" s="108"/>
      <c r="Z357" s="108"/>
      <c r="AA357" s="108"/>
      <c r="AB357" s="108"/>
      <c r="AC357" s="108"/>
      <c r="AD357" s="108"/>
    </row>
    <row r="358" spans="1:30" x14ac:dyDescent="0.25">
      <c r="A358" s="81" t="s">
        <v>7994</v>
      </c>
      <c r="B358" s="81" t="s">
        <v>9308</v>
      </c>
      <c r="C358" s="81">
        <v>13082.27</v>
      </c>
      <c r="D358" s="81" t="s">
        <v>9309</v>
      </c>
      <c r="E358" s="81">
        <v>13200.78</v>
      </c>
      <c r="F358" s="81" t="s">
        <v>8619</v>
      </c>
      <c r="G358" s="81" t="s">
        <v>8620</v>
      </c>
      <c r="H358" s="81">
        <v>32.700000000000003</v>
      </c>
      <c r="I358" s="81">
        <v>30.3</v>
      </c>
      <c r="J358" s="81">
        <v>216</v>
      </c>
      <c r="K358" s="81">
        <v>17.5</v>
      </c>
      <c r="L358" s="81" t="s">
        <v>25662</v>
      </c>
      <c r="M358" s="108"/>
      <c r="N358" s="108"/>
      <c r="O358" s="108"/>
      <c r="P358" s="108"/>
      <c r="Q358" s="108"/>
      <c r="R358" s="108"/>
      <c r="S358" s="108"/>
      <c r="T358" s="108"/>
      <c r="U358" s="108"/>
      <c r="V358" s="108"/>
      <c r="W358" s="108"/>
      <c r="X358" s="108"/>
      <c r="Y358" s="108"/>
      <c r="Z358" s="108"/>
      <c r="AA358" s="108"/>
      <c r="AB358" s="108"/>
      <c r="AC358" s="108"/>
      <c r="AD358" s="108"/>
    </row>
    <row r="359" spans="1:30" x14ac:dyDescent="0.25">
      <c r="A359" s="81" t="s">
        <v>5543</v>
      </c>
      <c r="B359" s="81" t="s">
        <v>9310</v>
      </c>
      <c r="C359" s="81">
        <v>2961.93</v>
      </c>
      <c r="D359" s="81" t="s">
        <v>8619</v>
      </c>
      <c r="E359" s="81" t="s">
        <v>8620</v>
      </c>
      <c r="F359" s="81" t="s">
        <v>8619</v>
      </c>
      <c r="G359" s="81" t="s">
        <v>8620</v>
      </c>
      <c r="H359" s="81">
        <v>24.7</v>
      </c>
      <c r="I359" s="81">
        <v>16.899999999999999</v>
      </c>
      <c r="J359" s="81">
        <v>47.4</v>
      </c>
      <c r="K359" s="81">
        <v>8.1</v>
      </c>
      <c r="L359" s="81" t="s">
        <v>25662</v>
      </c>
      <c r="M359" s="108"/>
      <c r="N359" s="108"/>
      <c r="O359" s="108"/>
      <c r="P359" s="108"/>
      <c r="Q359" s="108"/>
      <c r="R359" s="108"/>
      <c r="S359" s="108"/>
      <c r="T359" s="108"/>
      <c r="U359" s="108"/>
      <c r="V359" s="108"/>
      <c r="W359" s="108"/>
      <c r="X359" s="108"/>
      <c r="Y359" s="108"/>
      <c r="Z359" s="108"/>
      <c r="AA359" s="108"/>
      <c r="AB359" s="108"/>
      <c r="AC359" s="108"/>
      <c r="AD359" s="108"/>
    </row>
    <row r="360" spans="1:30" x14ac:dyDescent="0.25">
      <c r="A360" s="112" t="s">
        <v>7576</v>
      </c>
      <c r="B360" s="81" t="s">
        <v>9311</v>
      </c>
      <c r="C360" s="81">
        <v>2418</v>
      </c>
      <c r="D360" s="81" t="s">
        <v>9312</v>
      </c>
      <c r="E360" s="81">
        <v>2140</v>
      </c>
      <c r="F360" s="81" t="s">
        <v>9313</v>
      </c>
      <c r="G360" s="81">
        <v>2449</v>
      </c>
      <c r="H360" s="81">
        <v>23.5</v>
      </c>
      <c r="I360" s="81">
        <v>39</v>
      </c>
      <c r="J360" s="81">
        <v>69</v>
      </c>
      <c r="K360" s="81">
        <v>12</v>
      </c>
      <c r="L360" s="81" t="s">
        <v>25662</v>
      </c>
      <c r="M360" s="108"/>
      <c r="N360" s="108"/>
      <c r="O360" s="108"/>
      <c r="P360" s="108"/>
      <c r="Q360" s="108"/>
      <c r="R360" s="108"/>
      <c r="S360" s="108"/>
      <c r="T360" s="108"/>
      <c r="U360" s="108"/>
      <c r="V360" s="108"/>
      <c r="W360" s="108"/>
      <c r="X360" s="108"/>
      <c r="Y360" s="108"/>
      <c r="Z360" s="108"/>
      <c r="AA360" s="108"/>
      <c r="AB360" s="108"/>
      <c r="AC360" s="108"/>
      <c r="AD360" s="108"/>
    </row>
    <row r="361" spans="1:30" x14ac:dyDescent="0.25">
      <c r="A361" s="81" t="s">
        <v>8217</v>
      </c>
      <c r="B361" s="81" t="s">
        <v>9314</v>
      </c>
      <c r="C361" s="81">
        <v>2628.6</v>
      </c>
      <c r="D361" s="81" t="s">
        <v>9315</v>
      </c>
      <c r="E361" s="81">
        <v>2831.76</v>
      </c>
      <c r="F361" s="81" t="s">
        <v>9316</v>
      </c>
      <c r="G361" s="81">
        <v>4170.67</v>
      </c>
      <c r="H361" s="81">
        <v>24</v>
      </c>
      <c r="I361" s="81">
        <v>12</v>
      </c>
      <c r="J361" s="81">
        <v>72</v>
      </c>
      <c r="K361" s="81">
        <v>32</v>
      </c>
      <c r="L361" s="81" t="s">
        <v>25662</v>
      </c>
      <c r="M361" s="108"/>
      <c r="N361" s="108"/>
      <c r="O361" s="108"/>
      <c r="P361" s="108"/>
      <c r="Q361" s="108"/>
      <c r="R361" s="108"/>
      <c r="S361" s="108"/>
      <c r="T361" s="108"/>
      <c r="U361" s="108"/>
      <c r="V361" s="108"/>
      <c r="W361" s="108"/>
      <c r="X361" s="108"/>
      <c r="Y361" s="108"/>
      <c r="Z361" s="108"/>
      <c r="AA361" s="108"/>
      <c r="AB361" s="108"/>
      <c r="AC361" s="108"/>
      <c r="AD361" s="108"/>
    </row>
    <row r="362" spans="1:30" x14ac:dyDescent="0.25">
      <c r="A362" s="112" t="s">
        <v>8031</v>
      </c>
      <c r="B362" s="81" t="s">
        <v>9317</v>
      </c>
      <c r="C362" s="81">
        <v>3683.35</v>
      </c>
      <c r="D362" s="81" t="s">
        <v>25699</v>
      </c>
      <c r="E362" s="81">
        <v>3223</v>
      </c>
      <c r="F362" s="81" t="s">
        <v>9318</v>
      </c>
      <c r="G362" s="81">
        <v>5329.62</v>
      </c>
      <c r="H362" s="81">
        <v>15</v>
      </c>
      <c r="I362" s="81">
        <v>23</v>
      </c>
      <c r="J362" s="81">
        <v>143.5</v>
      </c>
      <c r="K362" s="81">
        <v>31</v>
      </c>
      <c r="L362" s="81" t="s">
        <v>25662</v>
      </c>
      <c r="M362" s="108"/>
      <c r="N362" s="108"/>
      <c r="O362" s="108"/>
      <c r="P362" s="108"/>
      <c r="Q362" s="108"/>
      <c r="R362" s="108"/>
      <c r="S362" s="108"/>
      <c r="T362" s="108"/>
      <c r="U362" s="108"/>
      <c r="V362" s="108"/>
      <c r="W362" s="108"/>
      <c r="X362" s="108"/>
      <c r="Y362" s="108"/>
      <c r="Z362" s="108"/>
      <c r="AA362" s="108"/>
      <c r="AB362" s="108"/>
      <c r="AC362" s="108"/>
      <c r="AD362" s="108"/>
    </row>
    <row r="363" spans="1:30" x14ac:dyDescent="0.25">
      <c r="A363" s="81" t="s">
        <v>8014</v>
      </c>
      <c r="B363" s="81" t="s">
        <v>9319</v>
      </c>
      <c r="C363" s="81">
        <v>6095.86</v>
      </c>
      <c r="D363" s="81" t="s">
        <v>9320</v>
      </c>
      <c r="E363" s="81">
        <v>8847.35</v>
      </c>
      <c r="F363" s="81" t="s">
        <v>8619</v>
      </c>
      <c r="G363" s="81" t="s">
        <v>8620</v>
      </c>
      <c r="H363" s="81">
        <v>28.8</v>
      </c>
      <c r="I363" s="81">
        <v>24.4</v>
      </c>
      <c r="J363" s="81">
        <v>185</v>
      </c>
      <c r="K363" s="81">
        <v>22.4</v>
      </c>
      <c r="L363" s="81" t="s">
        <v>25662</v>
      </c>
      <c r="M363" s="108"/>
      <c r="N363" s="108"/>
      <c r="O363" s="108"/>
      <c r="P363" s="108"/>
      <c r="Q363" s="108"/>
      <c r="R363" s="108"/>
      <c r="S363" s="108"/>
      <c r="T363" s="108"/>
      <c r="U363" s="108"/>
      <c r="V363" s="108"/>
      <c r="W363" s="108"/>
      <c r="X363" s="108"/>
      <c r="Y363" s="108"/>
      <c r="Z363" s="108"/>
      <c r="AA363" s="108"/>
      <c r="AB363" s="108"/>
      <c r="AC363" s="108"/>
      <c r="AD363" s="108"/>
    </row>
    <row r="364" spans="1:30" x14ac:dyDescent="0.25">
      <c r="A364" s="81" t="s">
        <v>8017</v>
      </c>
      <c r="B364" s="81" t="s">
        <v>9321</v>
      </c>
      <c r="C364" s="81">
        <v>8670.98</v>
      </c>
      <c r="D364" s="81" t="s">
        <v>9322</v>
      </c>
      <c r="E364" s="81">
        <v>5972.36</v>
      </c>
      <c r="F364" s="81" t="s">
        <v>8619</v>
      </c>
      <c r="G364" s="81" t="s">
        <v>8620</v>
      </c>
      <c r="H364" s="81">
        <v>28.8</v>
      </c>
      <c r="I364" s="81">
        <v>24.4</v>
      </c>
      <c r="J364" s="81">
        <v>185</v>
      </c>
      <c r="K364" s="81">
        <v>22.4</v>
      </c>
      <c r="L364" s="81" t="s">
        <v>25662</v>
      </c>
      <c r="M364" s="108"/>
      <c r="N364" s="108"/>
      <c r="O364" s="108"/>
      <c r="P364" s="108"/>
      <c r="Q364" s="108"/>
      <c r="R364" s="108"/>
      <c r="S364" s="108"/>
      <c r="T364" s="108"/>
      <c r="U364" s="108"/>
      <c r="V364" s="108"/>
      <c r="W364" s="108"/>
      <c r="X364" s="108"/>
      <c r="Y364" s="108"/>
      <c r="Z364" s="108"/>
      <c r="AA364" s="108"/>
      <c r="AB364" s="108"/>
      <c r="AC364" s="108"/>
      <c r="AD364" s="108"/>
    </row>
    <row r="365" spans="1:30" x14ac:dyDescent="0.25">
      <c r="A365" s="81" t="s">
        <v>8197</v>
      </c>
      <c r="B365" s="81" t="s">
        <v>9323</v>
      </c>
      <c r="C365" s="81">
        <v>1837.13</v>
      </c>
      <c r="D365" s="81" t="s">
        <v>9324</v>
      </c>
      <c r="E365" s="81">
        <v>1818.45</v>
      </c>
      <c r="F365" s="81" t="s">
        <v>8619</v>
      </c>
      <c r="G365" s="81" t="s">
        <v>8620</v>
      </c>
      <c r="H365" s="81">
        <v>28.5</v>
      </c>
      <c r="I365" s="81">
        <v>21.1</v>
      </c>
      <c r="J365" s="81">
        <v>66</v>
      </c>
      <c r="K365" s="81">
        <v>7.8</v>
      </c>
      <c r="L365" s="81" t="s">
        <v>25662</v>
      </c>
      <c r="M365" s="108"/>
      <c r="N365" s="108"/>
      <c r="O365" s="108"/>
      <c r="P365" s="108"/>
      <c r="Q365" s="108"/>
      <c r="R365" s="108"/>
      <c r="S365" s="108"/>
      <c r="T365" s="108"/>
      <c r="U365" s="108"/>
      <c r="V365" s="108"/>
      <c r="W365" s="108"/>
      <c r="X365" s="108"/>
      <c r="Y365" s="108"/>
      <c r="Z365" s="108"/>
      <c r="AA365" s="108"/>
      <c r="AB365" s="108"/>
      <c r="AC365" s="108"/>
      <c r="AD365" s="108"/>
    </row>
    <row r="366" spans="1:30" x14ac:dyDescent="0.25">
      <c r="A366" s="81" t="s">
        <v>8084</v>
      </c>
      <c r="B366" s="81" t="s">
        <v>9325</v>
      </c>
      <c r="C366" s="81">
        <v>4993.7299999999996</v>
      </c>
      <c r="D366" s="81" t="s">
        <v>9326</v>
      </c>
      <c r="E366" s="81">
        <v>3893.42</v>
      </c>
      <c r="F366" s="81" t="s">
        <v>8619</v>
      </c>
      <c r="G366" s="81" t="s">
        <v>8620</v>
      </c>
      <c r="H366" s="81">
        <v>28.8</v>
      </c>
      <c r="I366" s="81">
        <v>24.4</v>
      </c>
      <c r="J366" s="81">
        <v>185</v>
      </c>
      <c r="K366" s="81">
        <v>22.4</v>
      </c>
      <c r="L366" s="81" t="s">
        <v>25662</v>
      </c>
      <c r="M366" s="108"/>
      <c r="N366" s="108"/>
      <c r="O366" s="108"/>
      <c r="P366" s="108"/>
      <c r="Q366" s="108"/>
      <c r="R366" s="108"/>
      <c r="S366" s="108"/>
      <c r="T366" s="108"/>
      <c r="U366" s="108"/>
      <c r="V366" s="108"/>
      <c r="W366" s="108"/>
      <c r="X366" s="108"/>
      <c r="Y366" s="108"/>
      <c r="Z366" s="108"/>
      <c r="AA366" s="108"/>
      <c r="AB366" s="108"/>
      <c r="AC366" s="108"/>
      <c r="AD366" s="108"/>
    </row>
    <row r="367" spans="1:30" x14ac:dyDescent="0.25">
      <c r="A367" s="81" t="s">
        <v>8240</v>
      </c>
      <c r="B367" s="81" t="s">
        <v>9327</v>
      </c>
      <c r="C367" s="81">
        <v>1359.2</v>
      </c>
      <c r="D367" s="81" t="s">
        <v>8619</v>
      </c>
      <c r="E367" s="81" t="s">
        <v>8620</v>
      </c>
      <c r="F367" s="81" t="s">
        <v>8619</v>
      </c>
      <c r="G367" s="81" t="s">
        <v>8620</v>
      </c>
      <c r="H367" s="81">
        <v>28.5</v>
      </c>
      <c r="I367" s="81">
        <v>21.1</v>
      </c>
      <c r="J367" s="81">
        <v>66</v>
      </c>
      <c r="K367" s="81">
        <v>7.8</v>
      </c>
      <c r="L367" s="81" t="s">
        <v>25662</v>
      </c>
      <c r="M367" s="108"/>
      <c r="N367" s="108"/>
      <c r="O367" s="108"/>
      <c r="P367" s="108"/>
      <c r="Q367" s="108"/>
      <c r="R367" s="108"/>
      <c r="S367" s="108"/>
      <c r="T367" s="108"/>
      <c r="U367" s="108"/>
      <c r="V367" s="108"/>
      <c r="W367" s="108"/>
      <c r="X367" s="108"/>
      <c r="Y367" s="108"/>
      <c r="Z367" s="108"/>
      <c r="AA367" s="108"/>
      <c r="AB367" s="108"/>
      <c r="AC367" s="108"/>
      <c r="AD367" s="108"/>
    </row>
    <row r="368" spans="1:30" x14ac:dyDescent="0.25">
      <c r="A368" s="81" t="s">
        <v>8309</v>
      </c>
      <c r="B368" s="81" t="s">
        <v>9328</v>
      </c>
      <c r="C368" s="81">
        <v>388.46</v>
      </c>
      <c r="D368" s="81" t="s">
        <v>9329</v>
      </c>
      <c r="E368" s="81">
        <v>417</v>
      </c>
      <c r="F368" s="81" t="s">
        <v>9330</v>
      </c>
      <c r="G368" s="81">
        <v>327.27999999999997</v>
      </c>
      <c r="H368" s="81">
        <v>9.1</v>
      </c>
      <c r="I368" s="81">
        <v>11.1</v>
      </c>
      <c r="J368" s="81">
        <v>9.9</v>
      </c>
      <c r="K368" s="81">
        <v>1.6</v>
      </c>
      <c r="L368" s="81" t="s">
        <v>25662</v>
      </c>
      <c r="M368" s="108"/>
      <c r="N368" s="108"/>
      <c r="O368" s="108"/>
      <c r="P368" s="108"/>
      <c r="Q368" s="108"/>
      <c r="R368" s="108"/>
      <c r="S368" s="108"/>
      <c r="T368" s="108"/>
      <c r="U368" s="108"/>
      <c r="V368" s="108"/>
      <c r="W368" s="108"/>
      <c r="X368" s="108"/>
      <c r="Y368" s="108"/>
      <c r="Z368" s="108"/>
      <c r="AA368" s="108"/>
      <c r="AB368" s="108"/>
      <c r="AC368" s="108"/>
      <c r="AD368" s="108"/>
    </row>
    <row r="369" spans="1:30" x14ac:dyDescent="0.25">
      <c r="A369" s="81" t="s">
        <v>5549</v>
      </c>
      <c r="B369" s="81" t="s">
        <v>9331</v>
      </c>
      <c r="C369" s="81">
        <v>639.9</v>
      </c>
      <c r="D369" s="81" t="s">
        <v>9332</v>
      </c>
      <c r="E369" s="81">
        <v>363.66</v>
      </c>
      <c r="F369" s="81" t="s">
        <v>8619</v>
      </c>
      <c r="G369" s="81" t="s">
        <v>8620</v>
      </c>
      <c r="H369" s="81">
        <v>14</v>
      </c>
      <c r="I369" s="81">
        <v>9.5</v>
      </c>
      <c r="J369" s="81">
        <v>13</v>
      </c>
      <c r="K369" s="81">
        <v>1.8</v>
      </c>
      <c r="L369" s="81" t="s">
        <v>25662</v>
      </c>
      <c r="M369" s="108"/>
      <c r="N369" s="108"/>
      <c r="O369" s="108"/>
      <c r="P369" s="108"/>
      <c r="Q369" s="108"/>
      <c r="R369" s="108"/>
      <c r="S369" s="108"/>
      <c r="T369" s="108"/>
      <c r="U369" s="108"/>
      <c r="V369" s="108"/>
      <c r="W369" s="108"/>
      <c r="X369" s="108"/>
      <c r="Y369" s="108"/>
      <c r="Z369" s="108"/>
      <c r="AA369" s="108"/>
      <c r="AB369" s="108"/>
      <c r="AC369" s="108"/>
      <c r="AD369" s="108"/>
    </row>
    <row r="370" spans="1:30" x14ac:dyDescent="0.25">
      <c r="A370" s="81" t="s">
        <v>5552</v>
      </c>
      <c r="B370" s="81" t="s">
        <v>9333</v>
      </c>
      <c r="C370" s="81">
        <v>526.5</v>
      </c>
      <c r="D370" s="81" t="s">
        <v>9334</v>
      </c>
      <c r="E370" s="81">
        <v>388.46</v>
      </c>
      <c r="F370" s="81" t="s">
        <v>8619</v>
      </c>
      <c r="G370" s="81" t="s">
        <v>8620</v>
      </c>
      <c r="H370" s="81">
        <v>14</v>
      </c>
      <c r="I370" s="81">
        <v>9.5</v>
      </c>
      <c r="J370" s="81">
        <v>13</v>
      </c>
      <c r="K370" s="81">
        <v>1.8</v>
      </c>
      <c r="L370" s="81" t="s">
        <v>25662</v>
      </c>
      <c r="M370" s="108"/>
      <c r="N370" s="108"/>
      <c r="O370" s="108"/>
      <c r="P370" s="108"/>
      <c r="Q370" s="108"/>
      <c r="R370" s="108"/>
      <c r="S370" s="108"/>
      <c r="T370" s="108"/>
      <c r="U370" s="108"/>
      <c r="V370" s="108"/>
      <c r="W370" s="108"/>
      <c r="X370" s="108"/>
      <c r="Y370" s="108"/>
      <c r="Z370" s="108"/>
      <c r="AA370" s="108"/>
      <c r="AB370" s="108"/>
      <c r="AC370" s="108"/>
      <c r="AD370" s="108"/>
    </row>
    <row r="371" spans="1:30" x14ac:dyDescent="0.25">
      <c r="A371" s="81" t="s">
        <v>7054</v>
      </c>
      <c r="B371" s="81" t="s">
        <v>9335</v>
      </c>
      <c r="C371" s="81">
        <v>231</v>
      </c>
      <c r="D371" s="81" t="s">
        <v>9336</v>
      </c>
      <c r="E371" s="81">
        <v>232.22</v>
      </c>
      <c r="F371" s="81" t="s">
        <v>8619</v>
      </c>
      <c r="G371" s="81" t="s">
        <v>8620</v>
      </c>
      <c r="H371" s="81">
        <v>10.3</v>
      </c>
      <c r="I371" s="81">
        <v>1.6</v>
      </c>
      <c r="J371" s="81">
        <v>5.7</v>
      </c>
      <c r="K371" s="81">
        <v>8.6</v>
      </c>
      <c r="L371" s="81" t="s">
        <v>25662</v>
      </c>
      <c r="M371" s="108"/>
      <c r="N371" s="108"/>
      <c r="O371" s="108"/>
      <c r="P371" s="108"/>
      <c r="Q371" s="108"/>
      <c r="R371" s="108"/>
      <c r="S371" s="108"/>
      <c r="T371" s="108"/>
      <c r="U371" s="108"/>
      <c r="V371" s="108"/>
      <c r="W371" s="108"/>
      <c r="X371" s="108"/>
      <c r="Y371" s="108"/>
      <c r="Z371" s="108"/>
      <c r="AA371" s="108"/>
      <c r="AB371" s="108"/>
      <c r="AC371" s="108"/>
      <c r="AD371" s="108"/>
    </row>
    <row r="372" spans="1:30" x14ac:dyDescent="0.25">
      <c r="A372" s="112" t="s">
        <v>8206</v>
      </c>
      <c r="B372" s="81" t="s">
        <v>9337</v>
      </c>
      <c r="C372" s="81">
        <v>8.49</v>
      </c>
      <c r="D372" s="81" t="s">
        <v>25700</v>
      </c>
      <c r="E372" s="81">
        <v>9.7200000000000006</v>
      </c>
      <c r="F372" s="81" t="s">
        <v>9338</v>
      </c>
      <c r="G372" s="81">
        <v>10.26</v>
      </c>
      <c r="H372" s="81">
        <v>0.5</v>
      </c>
      <c r="I372" s="81">
        <v>78.739999999999995</v>
      </c>
      <c r="J372" s="81">
        <v>0.25</v>
      </c>
      <c r="K372" s="81">
        <v>1</v>
      </c>
      <c r="L372" s="81" t="s">
        <v>25662</v>
      </c>
      <c r="M372" s="108"/>
      <c r="N372" s="108"/>
      <c r="O372" s="108"/>
      <c r="P372" s="108"/>
      <c r="Q372" s="108"/>
      <c r="R372" s="108"/>
      <c r="S372" s="108"/>
      <c r="T372" s="108"/>
      <c r="U372" s="108"/>
      <c r="V372" s="108"/>
      <c r="W372" s="108"/>
      <c r="X372" s="108"/>
      <c r="Y372" s="108"/>
      <c r="Z372" s="108"/>
      <c r="AA372" s="108"/>
      <c r="AB372" s="108"/>
      <c r="AC372" s="108"/>
      <c r="AD372" s="108"/>
    </row>
    <row r="373" spans="1:30" x14ac:dyDescent="0.25">
      <c r="A373" s="81" t="s">
        <v>8208</v>
      </c>
      <c r="B373" s="81" t="s">
        <v>8619</v>
      </c>
      <c r="C373" s="81" t="s">
        <v>8620</v>
      </c>
      <c r="D373" s="81" t="s">
        <v>8619</v>
      </c>
      <c r="E373" s="81" t="s">
        <v>8620</v>
      </c>
      <c r="F373" s="81" t="s">
        <v>8619</v>
      </c>
      <c r="G373" s="81" t="s">
        <v>8620</v>
      </c>
      <c r="H373" s="81">
        <v>0.5</v>
      </c>
      <c r="I373" s="81">
        <v>0.75</v>
      </c>
      <c r="J373" s="81">
        <v>0.01</v>
      </c>
      <c r="K373" s="81">
        <v>1</v>
      </c>
      <c r="L373" s="81" t="s">
        <v>25662</v>
      </c>
      <c r="M373" s="108"/>
      <c r="N373" s="108"/>
      <c r="O373" s="108"/>
      <c r="P373" s="108"/>
      <c r="Q373" s="108"/>
      <c r="R373" s="108"/>
      <c r="S373" s="108"/>
      <c r="T373" s="108"/>
      <c r="U373" s="108"/>
      <c r="V373" s="108"/>
      <c r="W373" s="108"/>
      <c r="X373" s="108"/>
      <c r="Y373" s="108"/>
      <c r="Z373" s="108"/>
      <c r="AA373" s="108"/>
      <c r="AB373" s="108"/>
      <c r="AC373" s="108"/>
      <c r="AD373" s="108"/>
    </row>
    <row r="374" spans="1:30" x14ac:dyDescent="0.25">
      <c r="A374" s="81" t="s">
        <v>8262</v>
      </c>
      <c r="B374" s="81" t="s">
        <v>9339</v>
      </c>
      <c r="C374" s="81">
        <v>272.75</v>
      </c>
      <c r="D374" s="81" t="s">
        <v>9340</v>
      </c>
      <c r="E374" s="81">
        <v>234</v>
      </c>
      <c r="F374" s="81" t="s">
        <v>9341</v>
      </c>
      <c r="G374" s="81">
        <v>327.3</v>
      </c>
      <c r="H374" s="81">
        <v>10.3</v>
      </c>
      <c r="I374" s="81">
        <v>1.6</v>
      </c>
      <c r="J374" s="81">
        <v>5.7</v>
      </c>
      <c r="K374" s="81">
        <v>8.6</v>
      </c>
      <c r="L374" s="81" t="s">
        <v>25662</v>
      </c>
      <c r="M374" s="108"/>
      <c r="N374" s="108"/>
      <c r="O374" s="108"/>
      <c r="P374" s="108"/>
      <c r="Q374" s="108"/>
      <c r="R374" s="108"/>
      <c r="S374" s="108"/>
      <c r="T374" s="108"/>
      <c r="U374" s="108"/>
      <c r="V374" s="108"/>
      <c r="W374" s="108"/>
      <c r="X374" s="108"/>
      <c r="Y374" s="108"/>
      <c r="Z374" s="108"/>
      <c r="AA374" s="108"/>
      <c r="AB374" s="108"/>
      <c r="AC374" s="108"/>
      <c r="AD374" s="108"/>
    </row>
    <row r="375" spans="1:30" x14ac:dyDescent="0.25">
      <c r="A375" s="81" t="s">
        <v>7891</v>
      </c>
      <c r="B375" s="81" t="s">
        <v>9343</v>
      </c>
      <c r="C375" s="81">
        <v>187.43</v>
      </c>
      <c r="D375" s="81" t="s">
        <v>9344</v>
      </c>
      <c r="E375" s="81">
        <v>171.99</v>
      </c>
      <c r="F375" s="81" t="s">
        <v>9345</v>
      </c>
      <c r="G375" s="81">
        <v>198</v>
      </c>
      <c r="H375" s="81">
        <v>68.8</v>
      </c>
      <c r="I375" s="81">
        <v>83.4</v>
      </c>
      <c r="J375" s="81">
        <v>2.38</v>
      </c>
      <c r="K375" s="81">
        <v>11.8</v>
      </c>
      <c r="L375" s="81" t="s">
        <v>25662</v>
      </c>
      <c r="M375" s="108"/>
      <c r="N375" s="108"/>
      <c r="O375" s="108"/>
      <c r="P375" s="108"/>
      <c r="Q375" s="108"/>
      <c r="R375" s="108"/>
      <c r="S375" s="108"/>
      <c r="T375" s="108"/>
      <c r="U375" s="108"/>
      <c r="V375" s="108"/>
      <c r="W375" s="108"/>
      <c r="X375" s="108"/>
      <c r="Y375" s="108"/>
      <c r="Z375" s="108"/>
      <c r="AA375" s="108"/>
      <c r="AB375" s="108"/>
      <c r="AC375" s="108"/>
      <c r="AD375" s="108"/>
    </row>
    <row r="376" spans="1:30" x14ac:dyDescent="0.25">
      <c r="A376" s="81" t="s">
        <v>5377</v>
      </c>
      <c r="B376" s="81" t="s">
        <v>9346</v>
      </c>
      <c r="C376" s="81">
        <v>553.35</v>
      </c>
      <c r="D376" s="81" t="s">
        <v>9347</v>
      </c>
      <c r="E376" s="81">
        <v>526.6</v>
      </c>
      <c r="F376" s="81" t="s">
        <v>8619</v>
      </c>
      <c r="G376" s="81" t="s">
        <v>8620</v>
      </c>
      <c r="H376" s="81">
        <v>3.15</v>
      </c>
      <c r="I376" s="81">
        <v>7.08</v>
      </c>
      <c r="J376" s="81">
        <v>4</v>
      </c>
      <c r="K376" s="81">
        <v>2.56</v>
      </c>
      <c r="L376" s="81" t="s">
        <v>25662</v>
      </c>
      <c r="M376" s="108"/>
      <c r="N376" s="108"/>
      <c r="O376" s="108"/>
      <c r="P376" s="108"/>
      <c r="Q376" s="108"/>
      <c r="R376" s="108"/>
      <c r="S376" s="108"/>
      <c r="T376" s="108"/>
      <c r="U376" s="108"/>
      <c r="V376" s="108"/>
      <c r="W376" s="108"/>
      <c r="X376" s="108"/>
      <c r="Y376" s="108"/>
      <c r="Z376" s="108"/>
      <c r="AA376" s="108"/>
      <c r="AB376" s="108"/>
      <c r="AC376" s="108"/>
      <c r="AD376" s="108"/>
    </row>
    <row r="377" spans="1:30" x14ac:dyDescent="0.25">
      <c r="A377" s="112" t="s">
        <v>7063</v>
      </c>
      <c r="B377" s="81" t="s">
        <v>25701</v>
      </c>
      <c r="C377" s="81">
        <v>222</v>
      </c>
      <c r="D377" s="81" t="s">
        <v>9348</v>
      </c>
      <c r="E377" s="81">
        <v>242.5</v>
      </c>
      <c r="F377" s="81" t="s">
        <v>9349</v>
      </c>
      <c r="G377" s="81">
        <v>228</v>
      </c>
      <c r="H377" s="81">
        <v>6.9</v>
      </c>
      <c r="I377" s="81">
        <v>1.2</v>
      </c>
      <c r="J377" s="81">
        <v>2.38</v>
      </c>
      <c r="K377" s="81">
        <v>8.3000000000000007</v>
      </c>
      <c r="L377" s="81" t="s">
        <v>25662</v>
      </c>
      <c r="M377" s="108"/>
      <c r="N377" s="108"/>
      <c r="O377" s="108"/>
      <c r="P377" s="108"/>
      <c r="Q377" s="108"/>
      <c r="R377" s="108"/>
      <c r="S377" s="108"/>
      <c r="T377" s="108"/>
      <c r="U377" s="108"/>
      <c r="V377" s="108"/>
      <c r="W377" s="108"/>
      <c r="X377" s="108"/>
      <c r="Y377" s="108"/>
      <c r="Z377" s="108"/>
      <c r="AA377" s="108"/>
      <c r="AB377" s="108"/>
      <c r="AC377" s="108"/>
      <c r="AD377" s="108"/>
    </row>
    <row r="378" spans="1:30" x14ac:dyDescent="0.25">
      <c r="A378" s="81" t="s">
        <v>531</v>
      </c>
      <c r="B378" s="81" t="s">
        <v>9350</v>
      </c>
      <c r="C378" s="81">
        <v>179</v>
      </c>
      <c r="D378" s="81" t="s">
        <v>9351</v>
      </c>
      <c r="E378" s="81">
        <v>220.91</v>
      </c>
      <c r="F378" s="81" t="s">
        <v>9352</v>
      </c>
      <c r="G378" s="81">
        <v>294</v>
      </c>
      <c r="H378" s="81">
        <v>8.35</v>
      </c>
      <c r="I378" s="81">
        <v>6.89</v>
      </c>
      <c r="J378" s="81">
        <v>2.38</v>
      </c>
      <c r="K378" s="81">
        <v>1.19</v>
      </c>
      <c r="L378" s="81" t="s">
        <v>25662</v>
      </c>
      <c r="M378" s="108"/>
      <c r="N378" s="108"/>
      <c r="O378" s="108"/>
      <c r="P378" s="108"/>
      <c r="Q378" s="108"/>
      <c r="R378" s="108"/>
      <c r="S378" s="108"/>
      <c r="T378" s="108"/>
      <c r="U378" s="108"/>
      <c r="V378" s="108"/>
      <c r="W378" s="108"/>
      <c r="X378" s="108"/>
      <c r="Y378" s="108"/>
      <c r="Z378" s="108"/>
      <c r="AA378" s="108"/>
      <c r="AB378" s="108"/>
      <c r="AC378" s="108"/>
      <c r="AD378" s="108"/>
    </row>
    <row r="379" spans="1:30" x14ac:dyDescent="0.25">
      <c r="A379" s="81" t="s">
        <v>8362</v>
      </c>
      <c r="B379" s="81" t="s">
        <v>9350</v>
      </c>
      <c r="C379" s="81">
        <v>179</v>
      </c>
      <c r="D379" s="81" t="s">
        <v>9353</v>
      </c>
      <c r="E379" s="81">
        <v>188.39</v>
      </c>
      <c r="F379" s="81" t="s">
        <v>9354</v>
      </c>
      <c r="G379" s="81">
        <v>182</v>
      </c>
      <c r="H379" s="81">
        <v>8.35</v>
      </c>
      <c r="I379" s="81">
        <v>6.89</v>
      </c>
      <c r="J379" s="81">
        <v>2.38</v>
      </c>
      <c r="K379" s="81">
        <v>1.19</v>
      </c>
      <c r="L379" s="81" t="s">
        <v>25662</v>
      </c>
      <c r="M379" s="108"/>
      <c r="N379" s="108"/>
      <c r="O379" s="108"/>
      <c r="P379" s="108"/>
      <c r="Q379" s="108"/>
      <c r="R379" s="108"/>
      <c r="S379" s="108"/>
      <c r="T379" s="108"/>
      <c r="U379" s="108"/>
      <c r="V379" s="108"/>
      <c r="W379" s="108"/>
      <c r="X379" s="108"/>
      <c r="Y379" s="108"/>
      <c r="Z379" s="108"/>
      <c r="AA379" s="108"/>
      <c r="AB379" s="108"/>
      <c r="AC379" s="108"/>
      <c r="AD379" s="108"/>
    </row>
    <row r="380" spans="1:30" x14ac:dyDescent="0.25">
      <c r="A380" s="81" t="s">
        <v>7092</v>
      </c>
      <c r="B380" s="81" t="s">
        <v>9355</v>
      </c>
      <c r="C380" s="81">
        <v>187.43</v>
      </c>
      <c r="D380" s="81" t="s">
        <v>9356</v>
      </c>
      <c r="E380" s="81">
        <v>170</v>
      </c>
      <c r="F380" s="81" t="s">
        <v>8619</v>
      </c>
      <c r="G380" s="81" t="s">
        <v>8620</v>
      </c>
      <c r="H380" s="81">
        <v>6.89</v>
      </c>
      <c r="I380" s="81">
        <v>8.34</v>
      </c>
      <c r="J380" s="81">
        <v>2.38</v>
      </c>
      <c r="K380" s="81">
        <v>1.19</v>
      </c>
      <c r="L380" s="81" t="s">
        <v>25662</v>
      </c>
      <c r="M380" s="108"/>
      <c r="N380" s="108"/>
      <c r="O380" s="108"/>
      <c r="P380" s="108"/>
      <c r="Q380" s="108"/>
      <c r="R380" s="108"/>
      <c r="S380" s="108"/>
      <c r="T380" s="108"/>
      <c r="U380" s="108"/>
      <c r="V380" s="108"/>
      <c r="W380" s="108"/>
      <c r="X380" s="108"/>
      <c r="Y380" s="108"/>
      <c r="Z380" s="108"/>
      <c r="AA380" s="108"/>
      <c r="AB380" s="108"/>
      <c r="AC380" s="108"/>
      <c r="AD380" s="108"/>
    </row>
    <row r="381" spans="1:30" x14ac:dyDescent="0.25">
      <c r="A381" s="112" t="s">
        <v>7109</v>
      </c>
      <c r="B381" s="81" t="s">
        <v>25702</v>
      </c>
      <c r="C381" s="81">
        <v>206</v>
      </c>
      <c r="D381" s="81" t="s">
        <v>9357</v>
      </c>
      <c r="E381" s="81">
        <v>254.02</v>
      </c>
      <c r="F381" s="81" t="s">
        <v>9358</v>
      </c>
      <c r="G381" s="81">
        <v>243</v>
      </c>
      <c r="H381" s="81">
        <v>6.9</v>
      </c>
      <c r="I381" s="81">
        <v>8.3000000000000007</v>
      </c>
      <c r="J381" s="81">
        <v>2.38</v>
      </c>
      <c r="K381" s="81">
        <v>1.2</v>
      </c>
      <c r="L381" s="81" t="s">
        <v>25662</v>
      </c>
      <c r="M381" s="108"/>
      <c r="N381" s="108"/>
      <c r="O381" s="108"/>
      <c r="P381" s="108"/>
      <c r="Q381" s="108"/>
      <c r="R381" s="108"/>
      <c r="S381" s="108"/>
      <c r="T381" s="108"/>
      <c r="U381" s="108"/>
      <c r="V381" s="108"/>
      <c r="W381" s="108"/>
      <c r="X381" s="108"/>
      <c r="Y381" s="108"/>
      <c r="Z381" s="108"/>
      <c r="AA381" s="108"/>
      <c r="AB381" s="108"/>
      <c r="AC381" s="108"/>
      <c r="AD381" s="108"/>
    </row>
    <row r="382" spans="1:30" x14ac:dyDescent="0.25">
      <c r="A382" s="112" t="s">
        <v>7115</v>
      </c>
      <c r="B382" s="81" t="s">
        <v>9359</v>
      </c>
      <c r="C382" s="81">
        <v>238.63</v>
      </c>
      <c r="D382" s="81" t="s">
        <v>25703</v>
      </c>
      <c r="E382" s="81">
        <v>192</v>
      </c>
      <c r="F382" s="81" t="s">
        <v>9360</v>
      </c>
      <c r="G382" s="81">
        <v>244</v>
      </c>
      <c r="H382" s="81">
        <v>6.9</v>
      </c>
      <c r="I382" s="81">
        <v>1.2</v>
      </c>
      <c r="J382" s="81">
        <v>2.38</v>
      </c>
      <c r="K382" s="81">
        <v>8.3000000000000007</v>
      </c>
      <c r="L382" s="81" t="s">
        <v>25662</v>
      </c>
      <c r="M382" s="108"/>
      <c r="N382" s="108"/>
      <c r="O382" s="108"/>
      <c r="P382" s="108"/>
      <c r="Q382" s="108"/>
      <c r="R382" s="108"/>
      <c r="S382" s="108"/>
      <c r="T382" s="108"/>
      <c r="U382" s="108"/>
      <c r="V382" s="108"/>
      <c r="W382" s="108"/>
      <c r="X382" s="108"/>
      <c r="Y382" s="108"/>
      <c r="Z382" s="108"/>
      <c r="AA382" s="108"/>
      <c r="AB382" s="108"/>
      <c r="AC382" s="108"/>
      <c r="AD382" s="108"/>
    </row>
    <row r="383" spans="1:30" x14ac:dyDescent="0.25">
      <c r="A383" s="81" t="s">
        <v>7121</v>
      </c>
      <c r="B383" s="81" t="s">
        <v>9361</v>
      </c>
      <c r="C383" s="81">
        <v>158.07</v>
      </c>
      <c r="D383" s="81" t="s">
        <v>25947</v>
      </c>
      <c r="E383" s="81">
        <v>165.11</v>
      </c>
      <c r="F383" s="81" t="s">
        <v>25783</v>
      </c>
      <c r="G383" s="81">
        <v>155</v>
      </c>
      <c r="H383" s="81">
        <v>6.89</v>
      </c>
      <c r="I383" s="81">
        <v>8.34</v>
      </c>
      <c r="J383" s="81">
        <v>2.38</v>
      </c>
      <c r="K383" s="81">
        <v>1.19</v>
      </c>
      <c r="L383" s="81" t="s">
        <v>25662</v>
      </c>
      <c r="M383" s="108"/>
      <c r="N383" s="108"/>
      <c r="O383" s="108"/>
      <c r="P383" s="108"/>
      <c r="Q383" s="108"/>
      <c r="R383" s="108"/>
      <c r="S383" s="108"/>
      <c r="T383" s="108"/>
      <c r="U383" s="108"/>
      <c r="V383" s="108"/>
      <c r="W383" s="108"/>
      <c r="X383" s="108"/>
      <c r="Y383" s="108"/>
      <c r="Z383" s="108"/>
      <c r="AA383" s="108"/>
      <c r="AB383" s="108"/>
      <c r="AC383" s="108"/>
      <c r="AD383" s="108"/>
    </row>
    <row r="384" spans="1:30" x14ac:dyDescent="0.25">
      <c r="A384" s="81" t="s">
        <v>7132</v>
      </c>
      <c r="B384" s="81" t="s">
        <v>25784</v>
      </c>
      <c r="C384" s="81">
        <v>166</v>
      </c>
      <c r="D384" s="81" t="s">
        <v>9362</v>
      </c>
      <c r="E384" s="81">
        <v>185.14</v>
      </c>
      <c r="F384" s="81" t="s">
        <v>9363</v>
      </c>
      <c r="G384" s="81">
        <v>166.25</v>
      </c>
      <c r="H384" s="81">
        <v>6.9</v>
      </c>
      <c r="I384" s="81">
        <v>1.2</v>
      </c>
      <c r="J384" s="81">
        <v>2.38</v>
      </c>
      <c r="K384" s="81">
        <v>8.3000000000000007</v>
      </c>
      <c r="L384" s="81" t="s">
        <v>25662</v>
      </c>
      <c r="M384" s="108"/>
      <c r="N384" s="108"/>
      <c r="O384" s="108"/>
      <c r="P384" s="108"/>
      <c r="Q384" s="108"/>
      <c r="R384" s="108"/>
      <c r="S384" s="108"/>
      <c r="T384" s="108"/>
      <c r="U384" s="108"/>
      <c r="V384" s="108"/>
      <c r="W384" s="108"/>
      <c r="X384" s="108"/>
      <c r="Y384" s="108"/>
      <c r="Z384" s="108"/>
      <c r="AA384" s="108"/>
      <c r="AB384" s="108"/>
      <c r="AC384" s="108"/>
      <c r="AD384" s="108"/>
    </row>
    <row r="385" spans="1:30" x14ac:dyDescent="0.25">
      <c r="A385" s="81" t="s">
        <v>7893</v>
      </c>
      <c r="B385" s="81" t="s">
        <v>25785</v>
      </c>
      <c r="C385" s="81">
        <v>173</v>
      </c>
      <c r="D385" s="81" t="s">
        <v>9364</v>
      </c>
      <c r="E385" s="81">
        <v>188.75</v>
      </c>
      <c r="F385" s="81" t="s">
        <v>25948</v>
      </c>
      <c r="G385" s="81">
        <v>215.53</v>
      </c>
      <c r="H385" s="81">
        <v>6.88</v>
      </c>
      <c r="I385" s="81">
        <v>8.34</v>
      </c>
      <c r="J385" s="81">
        <v>2.38</v>
      </c>
      <c r="K385" s="81">
        <v>1.18</v>
      </c>
      <c r="L385" s="81" t="s">
        <v>25662</v>
      </c>
      <c r="M385" s="108"/>
      <c r="N385" s="108"/>
      <c r="O385" s="108"/>
      <c r="P385" s="108"/>
      <c r="Q385" s="108"/>
      <c r="R385" s="108"/>
      <c r="S385" s="108"/>
      <c r="T385" s="108"/>
      <c r="U385" s="108"/>
      <c r="V385" s="108"/>
      <c r="W385" s="108"/>
      <c r="X385" s="108"/>
      <c r="Y385" s="108"/>
      <c r="Z385" s="108"/>
      <c r="AA385" s="108"/>
      <c r="AB385" s="108"/>
      <c r="AC385" s="108"/>
      <c r="AD385" s="108"/>
    </row>
    <row r="386" spans="1:30" x14ac:dyDescent="0.25">
      <c r="A386" s="81" t="s">
        <v>7796</v>
      </c>
      <c r="B386" s="81" t="s">
        <v>9365</v>
      </c>
      <c r="C386" s="81">
        <v>163.1</v>
      </c>
      <c r="D386" s="81" t="s">
        <v>9366</v>
      </c>
      <c r="E386" s="81">
        <v>187.81</v>
      </c>
      <c r="F386" s="81" t="s">
        <v>8619</v>
      </c>
      <c r="G386" s="81" t="s">
        <v>8620</v>
      </c>
      <c r="H386" s="81">
        <v>7</v>
      </c>
      <c r="I386" s="81">
        <v>7</v>
      </c>
      <c r="J386" s="81">
        <v>2</v>
      </c>
      <c r="K386" s="81">
        <v>3</v>
      </c>
      <c r="L386" s="81" t="s">
        <v>25662</v>
      </c>
      <c r="M386" s="108"/>
      <c r="N386" s="108"/>
      <c r="O386" s="108"/>
      <c r="P386" s="108"/>
      <c r="Q386" s="108"/>
      <c r="R386" s="108"/>
      <c r="S386" s="108"/>
      <c r="T386" s="108"/>
      <c r="U386" s="108"/>
      <c r="V386" s="108"/>
      <c r="W386" s="108"/>
      <c r="X386" s="108"/>
      <c r="Y386" s="108"/>
      <c r="Z386" s="108"/>
      <c r="AA386" s="108"/>
      <c r="AB386" s="108"/>
      <c r="AC386" s="108"/>
      <c r="AD386" s="108"/>
    </row>
    <row r="387" spans="1:30" x14ac:dyDescent="0.25">
      <c r="A387" s="81" t="s">
        <v>8312</v>
      </c>
      <c r="B387" s="81" t="s">
        <v>8619</v>
      </c>
      <c r="C387" s="81" t="s">
        <v>8620</v>
      </c>
      <c r="D387" s="81" t="s">
        <v>8619</v>
      </c>
      <c r="E387" s="81" t="s">
        <v>8620</v>
      </c>
      <c r="F387" s="81" t="s">
        <v>8619</v>
      </c>
      <c r="G387" s="81" t="s">
        <v>8620</v>
      </c>
      <c r="H387" s="81">
        <v>8.5</v>
      </c>
      <c r="I387" s="81">
        <v>1.75</v>
      </c>
      <c r="J387" s="81">
        <v>1.4</v>
      </c>
      <c r="K387" s="81">
        <v>6</v>
      </c>
      <c r="L387" s="81" t="s">
        <v>25662</v>
      </c>
      <c r="M387" s="108"/>
      <c r="N387" s="108"/>
      <c r="O387" s="108"/>
      <c r="P387" s="108"/>
      <c r="Q387" s="108"/>
      <c r="R387" s="108"/>
      <c r="S387" s="108"/>
      <c r="T387" s="108"/>
      <c r="U387" s="108"/>
      <c r="V387" s="108"/>
      <c r="W387" s="108"/>
      <c r="X387" s="108"/>
      <c r="Y387" s="108"/>
      <c r="Z387" s="108"/>
      <c r="AA387" s="108"/>
      <c r="AB387" s="108"/>
      <c r="AC387" s="108"/>
      <c r="AD387" s="108"/>
    </row>
    <row r="388" spans="1:30" x14ac:dyDescent="0.25">
      <c r="A388" s="81" t="s">
        <v>522</v>
      </c>
      <c r="B388" s="81" t="s">
        <v>9367</v>
      </c>
      <c r="C388" s="81">
        <v>49.83</v>
      </c>
      <c r="D388" s="81" t="s">
        <v>8619</v>
      </c>
      <c r="E388" s="81" t="s">
        <v>8620</v>
      </c>
      <c r="F388" s="81" t="s">
        <v>8619</v>
      </c>
      <c r="G388" s="81" t="s">
        <v>8620</v>
      </c>
      <c r="H388" s="81">
        <v>12</v>
      </c>
      <c r="I388" s="81">
        <v>1.8</v>
      </c>
      <c r="J388" s="81">
        <v>3.4</v>
      </c>
      <c r="K388" s="81">
        <v>8</v>
      </c>
      <c r="L388" s="81" t="s">
        <v>25662</v>
      </c>
      <c r="M388" s="108"/>
      <c r="N388" s="108"/>
      <c r="O388" s="108"/>
      <c r="P388" s="108"/>
      <c r="Q388" s="108"/>
      <c r="R388" s="108"/>
      <c r="S388" s="108"/>
      <c r="T388" s="108"/>
      <c r="U388" s="108"/>
      <c r="V388" s="108"/>
      <c r="W388" s="108"/>
      <c r="X388" s="108"/>
      <c r="Y388" s="108"/>
      <c r="Z388" s="108"/>
      <c r="AA388" s="108"/>
      <c r="AB388" s="108"/>
      <c r="AC388" s="108"/>
      <c r="AD388" s="108"/>
    </row>
    <row r="389" spans="1:30" x14ac:dyDescent="0.25">
      <c r="A389" s="81" t="s">
        <v>7863</v>
      </c>
      <c r="B389" s="81" t="s">
        <v>9368</v>
      </c>
      <c r="C389" s="81">
        <v>28</v>
      </c>
      <c r="D389" s="81" t="s">
        <v>9369</v>
      </c>
      <c r="E389" s="81">
        <v>40.47</v>
      </c>
      <c r="F389" s="81" t="s">
        <v>8619</v>
      </c>
      <c r="G389" s="81" t="s">
        <v>8620</v>
      </c>
      <c r="H389" s="81">
        <v>1</v>
      </c>
      <c r="I389" s="81">
        <v>67</v>
      </c>
      <c r="J389" s="81">
        <v>1</v>
      </c>
      <c r="K389" s="81">
        <v>1</v>
      </c>
      <c r="L389" s="81" t="s">
        <v>25662</v>
      </c>
      <c r="M389" s="108"/>
      <c r="N389" s="108"/>
      <c r="O389" s="108"/>
      <c r="P389" s="108"/>
      <c r="Q389" s="108"/>
      <c r="R389" s="108"/>
      <c r="S389" s="108"/>
      <c r="T389" s="108"/>
      <c r="U389" s="108"/>
      <c r="V389" s="108"/>
      <c r="W389" s="108"/>
      <c r="X389" s="108"/>
      <c r="Y389" s="108"/>
      <c r="Z389" s="108"/>
      <c r="AA389" s="108"/>
      <c r="AB389" s="108"/>
      <c r="AC389" s="108"/>
      <c r="AD389" s="108"/>
    </row>
    <row r="390" spans="1:30" x14ac:dyDescent="0.25">
      <c r="A390" s="81" t="s">
        <v>8297</v>
      </c>
      <c r="B390" s="81" t="s">
        <v>25949</v>
      </c>
      <c r="C390" s="81">
        <v>2234.4</v>
      </c>
      <c r="D390" s="81" t="s">
        <v>25949</v>
      </c>
      <c r="E390" s="81">
        <v>2234.4</v>
      </c>
      <c r="F390" s="81" t="s">
        <v>25949</v>
      </c>
      <c r="G390" s="81">
        <v>2234.4</v>
      </c>
      <c r="H390" s="81">
        <v>26.25</v>
      </c>
      <c r="I390" s="81">
        <v>15.75</v>
      </c>
      <c r="J390" s="81">
        <v>52.6</v>
      </c>
      <c r="K390" s="81">
        <v>4.25</v>
      </c>
      <c r="L390" s="81" t="s">
        <v>25662</v>
      </c>
      <c r="M390" s="108"/>
      <c r="N390" s="108"/>
      <c r="O390" s="108"/>
      <c r="P390" s="108"/>
      <c r="Q390" s="108"/>
      <c r="R390" s="108"/>
      <c r="S390" s="108"/>
      <c r="T390" s="108"/>
      <c r="U390" s="108"/>
      <c r="V390" s="108"/>
      <c r="W390" s="108"/>
      <c r="X390" s="108"/>
      <c r="Y390" s="108"/>
      <c r="Z390" s="108"/>
      <c r="AA390" s="108"/>
      <c r="AB390" s="108"/>
      <c r="AC390" s="108"/>
      <c r="AD390" s="108"/>
    </row>
    <row r="391" spans="1:30" x14ac:dyDescent="0.25">
      <c r="A391" s="81" t="s">
        <v>8300</v>
      </c>
      <c r="B391" s="81" t="s">
        <v>8619</v>
      </c>
      <c r="C391" s="81" t="s">
        <v>8620</v>
      </c>
      <c r="D391" s="81" t="s">
        <v>8619</v>
      </c>
      <c r="E391" s="81" t="s">
        <v>8620</v>
      </c>
      <c r="F391" s="81" t="s">
        <v>8619</v>
      </c>
      <c r="G391" s="81" t="s">
        <v>8620</v>
      </c>
      <c r="H391" s="81">
        <v>9.1</v>
      </c>
      <c r="I391" s="81">
        <v>11.1</v>
      </c>
      <c r="J391" s="81">
        <v>9.9</v>
      </c>
      <c r="K391" s="81">
        <v>1.6</v>
      </c>
      <c r="L391" s="81" t="s">
        <v>25662</v>
      </c>
      <c r="M391" s="108"/>
      <c r="N391" s="108"/>
      <c r="O391" s="108"/>
      <c r="P391" s="108"/>
      <c r="Q391" s="108"/>
      <c r="R391" s="108"/>
      <c r="S391" s="108"/>
      <c r="T391" s="108"/>
      <c r="U391" s="108"/>
      <c r="V391" s="108"/>
      <c r="W391" s="108"/>
      <c r="X391" s="108"/>
      <c r="Y391" s="108"/>
      <c r="Z391" s="108"/>
      <c r="AA391" s="108"/>
      <c r="AB391" s="108"/>
      <c r="AC391" s="108"/>
      <c r="AD391" s="108"/>
    </row>
    <row r="392" spans="1:30" x14ac:dyDescent="0.25">
      <c r="A392" s="81" t="s">
        <v>5215</v>
      </c>
      <c r="B392" s="81" t="s">
        <v>9370</v>
      </c>
      <c r="C392" s="81">
        <v>519</v>
      </c>
      <c r="D392" s="81" t="s">
        <v>9371</v>
      </c>
      <c r="E392" s="81">
        <v>509</v>
      </c>
      <c r="F392" s="81" t="s">
        <v>9372</v>
      </c>
      <c r="G392" s="81">
        <v>604.91</v>
      </c>
      <c r="H392" s="81">
        <v>10</v>
      </c>
      <c r="I392" s="81">
        <v>22</v>
      </c>
      <c r="J392" s="81">
        <v>280</v>
      </c>
      <c r="K392" s="81">
        <v>69</v>
      </c>
      <c r="L392" s="81" t="s">
        <v>25662</v>
      </c>
      <c r="M392" s="108"/>
      <c r="N392" s="108"/>
      <c r="O392" s="108"/>
      <c r="P392" s="108"/>
      <c r="Q392" s="108"/>
      <c r="R392" s="108"/>
      <c r="S392" s="108"/>
      <c r="T392" s="108"/>
      <c r="U392" s="108"/>
      <c r="V392" s="108"/>
      <c r="W392" s="108"/>
      <c r="X392" s="108"/>
      <c r="Y392" s="108"/>
      <c r="Z392" s="108"/>
      <c r="AA392" s="108"/>
      <c r="AB392" s="108"/>
      <c r="AC392" s="108"/>
      <c r="AD392" s="108"/>
    </row>
    <row r="393" spans="1:30" x14ac:dyDescent="0.25">
      <c r="A393" s="81" t="s">
        <v>5222</v>
      </c>
      <c r="B393" s="81" t="s">
        <v>9373</v>
      </c>
      <c r="C393" s="81">
        <v>46.99</v>
      </c>
      <c r="D393" s="81" t="s">
        <v>9374</v>
      </c>
      <c r="E393" s="81">
        <v>48.83</v>
      </c>
      <c r="F393" s="81" t="s">
        <v>8619</v>
      </c>
      <c r="G393" s="81" t="s">
        <v>8620</v>
      </c>
      <c r="H393" s="81">
        <v>1</v>
      </c>
      <c r="I393" s="81">
        <v>3</v>
      </c>
      <c r="J393" s="81">
        <v>0.5</v>
      </c>
      <c r="K393" s="81">
        <v>1.5</v>
      </c>
      <c r="L393" s="81" t="s">
        <v>25662</v>
      </c>
      <c r="M393" s="108"/>
      <c r="N393" s="108"/>
      <c r="O393" s="108"/>
      <c r="P393" s="108"/>
      <c r="Q393" s="108"/>
      <c r="R393" s="108"/>
      <c r="S393" s="108"/>
      <c r="T393" s="108"/>
      <c r="U393" s="108"/>
      <c r="V393" s="108"/>
      <c r="W393" s="108"/>
      <c r="X393" s="108"/>
      <c r="Y393" s="108"/>
      <c r="Z393" s="108"/>
      <c r="AA393" s="108"/>
      <c r="AB393" s="108"/>
      <c r="AC393" s="108"/>
      <c r="AD393" s="108"/>
    </row>
    <row r="394" spans="1:30" x14ac:dyDescent="0.25">
      <c r="A394" s="81" t="s">
        <v>8075</v>
      </c>
      <c r="B394" s="81" t="s">
        <v>9375</v>
      </c>
      <c r="C394" s="81">
        <v>1785.34</v>
      </c>
      <c r="D394" s="81" t="s">
        <v>8619</v>
      </c>
      <c r="E394" s="81" t="s">
        <v>8620</v>
      </c>
      <c r="F394" s="81" t="s">
        <v>8619</v>
      </c>
      <c r="G394" s="81" t="s">
        <v>8620</v>
      </c>
      <c r="H394" s="81">
        <v>18</v>
      </c>
      <c r="I394" s="81">
        <v>17.5</v>
      </c>
      <c r="J394" s="81">
        <v>55</v>
      </c>
      <c r="K394" s="81">
        <v>3.5</v>
      </c>
      <c r="L394" s="81" t="s">
        <v>25662</v>
      </c>
      <c r="M394" s="108"/>
      <c r="N394" s="108"/>
      <c r="O394" s="108"/>
      <c r="P394" s="108"/>
      <c r="Q394" s="108"/>
      <c r="R394" s="108"/>
      <c r="S394" s="108"/>
      <c r="T394" s="108"/>
      <c r="U394" s="108"/>
      <c r="V394" s="108"/>
      <c r="W394" s="108"/>
      <c r="X394" s="108"/>
      <c r="Y394" s="108"/>
      <c r="Z394" s="108"/>
      <c r="AA394" s="108"/>
      <c r="AB394" s="108"/>
      <c r="AC394" s="108"/>
      <c r="AD394" s="108"/>
    </row>
    <row r="395" spans="1:30" x14ac:dyDescent="0.25">
      <c r="A395" s="112" t="s">
        <v>8089</v>
      </c>
      <c r="B395" s="81" t="s">
        <v>9376</v>
      </c>
      <c r="C395" s="81">
        <v>3495.34</v>
      </c>
      <c r="D395" s="81" t="s">
        <v>25704</v>
      </c>
      <c r="E395" s="81">
        <v>2781</v>
      </c>
      <c r="F395" s="81" t="s">
        <v>25704</v>
      </c>
      <c r="G395" s="81">
        <v>2781</v>
      </c>
      <c r="H395" s="81">
        <v>10</v>
      </c>
      <c r="I395" s="81">
        <v>22</v>
      </c>
      <c r="J395" s="81">
        <v>115</v>
      </c>
      <c r="K395" s="81">
        <v>68</v>
      </c>
      <c r="L395" s="81" t="s">
        <v>25662</v>
      </c>
      <c r="M395" s="108"/>
      <c r="N395" s="108"/>
      <c r="O395" s="108"/>
      <c r="P395" s="108"/>
      <c r="Q395" s="108"/>
      <c r="R395" s="108"/>
      <c r="S395" s="108"/>
      <c r="T395" s="108"/>
      <c r="U395" s="108"/>
      <c r="V395" s="108"/>
      <c r="W395" s="108"/>
      <c r="X395" s="108"/>
      <c r="Y395" s="108"/>
      <c r="Z395" s="108"/>
      <c r="AA395" s="108"/>
      <c r="AB395" s="108"/>
      <c r="AC395" s="108"/>
      <c r="AD395" s="108"/>
    </row>
    <row r="396" spans="1:30" x14ac:dyDescent="0.25">
      <c r="A396" s="81" t="s">
        <v>8081</v>
      </c>
      <c r="B396" s="81" t="s">
        <v>9377</v>
      </c>
      <c r="C396" s="81">
        <v>145</v>
      </c>
      <c r="D396" s="81" t="s">
        <v>9378</v>
      </c>
      <c r="E396" s="81">
        <v>119.99</v>
      </c>
      <c r="F396" s="81" t="s">
        <v>25705</v>
      </c>
      <c r="G396" s="81">
        <v>119</v>
      </c>
      <c r="H396" s="81">
        <v>18</v>
      </c>
      <c r="I396" s="81">
        <v>18</v>
      </c>
      <c r="J396" s="81">
        <v>4</v>
      </c>
      <c r="K396" s="81">
        <v>5</v>
      </c>
      <c r="L396" s="81" t="s">
        <v>25662</v>
      </c>
      <c r="M396" s="108"/>
      <c r="N396" s="108"/>
      <c r="O396" s="108"/>
      <c r="P396" s="108"/>
      <c r="Q396" s="108"/>
      <c r="R396" s="108"/>
      <c r="S396" s="108"/>
      <c r="T396" s="108"/>
      <c r="U396" s="108"/>
      <c r="V396" s="108"/>
      <c r="W396" s="108"/>
      <c r="X396" s="108"/>
      <c r="Y396" s="108"/>
      <c r="Z396" s="108"/>
      <c r="AA396" s="108"/>
      <c r="AB396" s="108"/>
      <c r="AC396" s="108"/>
      <c r="AD396" s="108"/>
    </row>
    <row r="397" spans="1:30" x14ac:dyDescent="0.25">
      <c r="A397" s="81" t="s">
        <v>8092</v>
      </c>
      <c r="B397" s="81" t="s">
        <v>9379</v>
      </c>
      <c r="C397" s="81">
        <v>3237.47</v>
      </c>
      <c r="D397" s="81" t="s">
        <v>9380</v>
      </c>
      <c r="E397" s="81">
        <v>2878.08</v>
      </c>
      <c r="F397" s="81" t="s">
        <v>8619</v>
      </c>
      <c r="G397" s="81" t="s">
        <v>8620</v>
      </c>
      <c r="H397" s="81">
        <v>10</v>
      </c>
      <c r="I397" s="81">
        <v>22</v>
      </c>
      <c r="J397" s="81">
        <v>115</v>
      </c>
      <c r="K397" s="81">
        <v>68</v>
      </c>
      <c r="L397" s="81" t="s">
        <v>25662</v>
      </c>
      <c r="M397" s="108"/>
      <c r="N397" s="108"/>
      <c r="O397" s="108"/>
      <c r="P397" s="108"/>
      <c r="Q397" s="108"/>
      <c r="R397" s="108"/>
      <c r="S397" s="108"/>
      <c r="T397" s="108"/>
      <c r="U397" s="108"/>
      <c r="V397" s="108"/>
      <c r="W397" s="108"/>
      <c r="X397" s="108"/>
      <c r="Y397" s="108"/>
      <c r="Z397" s="108"/>
      <c r="AA397" s="108"/>
      <c r="AB397" s="108"/>
      <c r="AC397" s="108"/>
      <c r="AD397" s="108"/>
    </row>
    <row r="398" spans="1:30" x14ac:dyDescent="0.25">
      <c r="A398" s="81" t="s">
        <v>7944</v>
      </c>
      <c r="B398" s="81" t="s">
        <v>9381</v>
      </c>
      <c r="C398" s="81">
        <v>4487.72</v>
      </c>
      <c r="D398" s="81" t="s">
        <v>9382</v>
      </c>
      <c r="E398" s="81">
        <v>4486</v>
      </c>
      <c r="F398" s="81" t="s">
        <v>8619</v>
      </c>
      <c r="G398" s="81" t="s">
        <v>8620</v>
      </c>
      <c r="H398" s="81">
        <v>16.3</v>
      </c>
      <c r="I398" s="81">
        <v>6.9</v>
      </c>
      <c r="J398" s="81">
        <v>62.85</v>
      </c>
      <c r="K398" s="81">
        <v>33.4</v>
      </c>
      <c r="L398" s="81" t="s">
        <v>25662</v>
      </c>
      <c r="M398" s="108"/>
      <c r="N398" s="108"/>
      <c r="O398" s="108"/>
      <c r="P398" s="108"/>
      <c r="Q398" s="108"/>
      <c r="R398" s="108"/>
      <c r="S398" s="108"/>
      <c r="T398" s="108"/>
      <c r="U398" s="108"/>
      <c r="V398" s="108"/>
      <c r="W398" s="108"/>
      <c r="X398" s="108"/>
      <c r="Y398" s="108"/>
      <c r="Z398" s="108"/>
      <c r="AA398" s="108"/>
      <c r="AB398" s="108"/>
      <c r="AC398" s="108"/>
      <c r="AD398" s="108"/>
    </row>
    <row r="399" spans="1:30" x14ac:dyDescent="0.25">
      <c r="A399" s="81" t="s">
        <v>7950</v>
      </c>
      <c r="B399" s="81" t="s">
        <v>9381</v>
      </c>
      <c r="C399" s="81">
        <v>4487.72</v>
      </c>
      <c r="D399" s="81" t="s">
        <v>9382</v>
      </c>
      <c r="E399" s="81">
        <v>4486</v>
      </c>
      <c r="F399" s="81" t="s">
        <v>8619</v>
      </c>
      <c r="G399" s="81" t="s">
        <v>8620</v>
      </c>
      <c r="H399" s="81">
        <v>16.3</v>
      </c>
      <c r="I399" s="81">
        <v>6.9</v>
      </c>
      <c r="J399" s="81">
        <v>62.85</v>
      </c>
      <c r="K399" s="81">
        <v>33.299999999999997</v>
      </c>
      <c r="L399" s="81" t="s">
        <v>25662</v>
      </c>
      <c r="M399" s="108"/>
      <c r="N399" s="108"/>
      <c r="O399" s="108"/>
      <c r="P399" s="108"/>
      <c r="Q399" s="108"/>
      <c r="R399" s="108"/>
      <c r="S399" s="108"/>
      <c r="T399" s="108"/>
      <c r="U399" s="108"/>
      <c r="V399" s="108"/>
      <c r="W399" s="108"/>
      <c r="X399" s="108"/>
      <c r="Y399" s="108"/>
      <c r="Z399" s="108"/>
      <c r="AA399" s="108"/>
      <c r="AB399" s="108"/>
      <c r="AC399" s="108"/>
      <c r="AD399" s="108"/>
    </row>
    <row r="400" spans="1:30" x14ac:dyDescent="0.25">
      <c r="A400" s="81" t="s">
        <v>7953</v>
      </c>
      <c r="B400" s="81" t="s">
        <v>9383</v>
      </c>
      <c r="C400" s="81">
        <v>4963.28</v>
      </c>
      <c r="D400" s="81" t="s">
        <v>8619</v>
      </c>
      <c r="E400" s="81" t="s">
        <v>8620</v>
      </c>
      <c r="F400" s="81" t="s">
        <v>8619</v>
      </c>
      <c r="G400" s="81" t="s">
        <v>8620</v>
      </c>
      <c r="H400" s="81">
        <v>16.3</v>
      </c>
      <c r="I400" s="81">
        <v>6.9</v>
      </c>
      <c r="J400" s="81">
        <v>70.55</v>
      </c>
      <c r="K400" s="81">
        <v>33.200000000000003</v>
      </c>
      <c r="L400" s="81" t="s">
        <v>25662</v>
      </c>
      <c r="M400" s="108"/>
      <c r="N400" s="108"/>
      <c r="O400" s="108"/>
      <c r="P400" s="108"/>
      <c r="Q400" s="108"/>
      <c r="R400" s="108"/>
      <c r="S400" s="108"/>
      <c r="T400" s="108"/>
      <c r="U400" s="108"/>
      <c r="V400" s="108"/>
      <c r="W400" s="108"/>
      <c r="X400" s="108"/>
      <c r="Y400" s="108"/>
      <c r="Z400" s="108"/>
      <c r="AA400" s="108"/>
      <c r="AB400" s="108"/>
      <c r="AC400" s="108"/>
      <c r="AD400" s="108"/>
    </row>
    <row r="401" spans="1:30" x14ac:dyDescent="0.25">
      <c r="A401" s="81" t="s">
        <v>7956</v>
      </c>
      <c r="B401" s="81" t="s">
        <v>9384</v>
      </c>
      <c r="C401" s="81">
        <v>4356.91</v>
      </c>
      <c r="D401" s="81" t="s">
        <v>25950</v>
      </c>
      <c r="E401" s="81">
        <v>4977.1499999999996</v>
      </c>
      <c r="F401" s="81" t="s">
        <v>25950</v>
      </c>
      <c r="G401" s="81">
        <v>4977.1499999999996</v>
      </c>
      <c r="H401" s="81">
        <v>16.3</v>
      </c>
      <c r="I401" s="81">
        <v>6.9</v>
      </c>
      <c r="J401" s="81">
        <v>62.85</v>
      </c>
      <c r="K401" s="81">
        <v>33.1</v>
      </c>
      <c r="L401" s="81" t="s">
        <v>25662</v>
      </c>
      <c r="M401" s="108"/>
      <c r="N401" s="108"/>
      <c r="O401" s="108"/>
      <c r="P401" s="108"/>
      <c r="Q401" s="108"/>
      <c r="R401" s="108"/>
      <c r="S401" s="108"/>
      <c r="T401" s="108"/>
      <c r="U401" s="108"/>
      <c r="V401" s="108"/>
      <c r="W401" s="108"/>
      <c r="X401" s="108"/>
      <c r="Y401" s="108"/>
      <c r="Z401" s="108"/>
      <c r="AA401" s="108"/>
      <c r="AB401" s="108"/>
      <c r="AC401" s="108"/>
      <c r="AD401" s="108"/>
    </row>
    <row r="402" spans="1:30" x14ac:dyDescent="0.25">
      <c r="A402" s="81" t="s">
        <v>7018</v>
      </c>
      <c r="B402" s="81" t="s">
        <v>9385</v>
      </c>
      <c r="C402" s="81">
        <v>7650</v>
      </c>
      <c r="D402" s="81" t="s">
        <v>9386</v>
      </c>
      <c r="E402" s="81">
        <v>5695.64</v>
      </c>
      <c r="F402" s="81" t="s">
        <v>9387</v>
      </c>
      <c r="G402" s="81">
        <v>5411.78</v>
      </c>
      <c r="H402" s="81">
        <v>34</v>
      </c>
      <c r="I402" s="81">
        <v>34</v>
      </c>
      <c r="J402" s="81">
        <v>190</v>
      </c>
      <c r="K402" s="81">
        <v>29</v>
      </c>
      <c r="L402" s="81" t="s">
        <v>25662</v>
      </c>
      <c r="M402" s="108"/>
      <c r="N402" s="108"/>
      <c r="O402" s="108"/>
      <c r="P402" s="108"/>
      <c r="Q402" s="108"/>
      <c r="R402" s="108"/>
      <c r="S402" s="108"/>
      <c r="T402" s="108"/>
      <c r="U402" s="108"/>
      <c r="V402" s="108"/>
      <c r="W402" s="108"/>
      <c r="X402" s="108"/>
      <c r="Y402" s="108"/>
      <c r="Z402" s="108"/>
      <c r="AA402" s="108"/>
      <c r="AB402" s="108"/>
      <c r="AC402" s="108"/>
      <c r="AD402" s="108"/>
    </row>
    <row r="403" spans="1:30" x14ac:dyDescent="0.25">
      <c r="A403" s="81" t="s">
        <v>7621</v>
      </c>
      <c r="B403" s="81" t="s">
        <v>9388</v>
      </c>
      <c r="C403" s="81">
        <v>554</v>
      </c>
      <c r="D403" s="81" t="s">
        <v>9389</v>
      </c>
      <c r="E403" s="81">
        <v>556.99</v>
      </c>
      <c r="F403" s="81" t="s">
        <v>9390</v>
      </c>
      <c r="G403" s="81">
        <v>648.41</v>
      </c>
      <c r="H403" s="81">
        <v>11.03</v>
      </c>
      <c r="I403" s="81">
        <v>14.9</v>
      </c>
      <c r="J403" s="81">
        <v>17</v>
      </c>
      <c r="K403" s="81">
        <v>4.0599999999999996</v>
      </c>
      <c r="L403" s="81" t="s">
        <v>25662</v>
      </c>
      <c r="M403" s="108"/>
      <c r="N403" s="108"/>
      <c r="O403" s="108"/>
      <c r="P403" s="108"/>
      <c r="Q403" s="108"/>
      <c r="R403" s="108"/>
      <c r="S403" s="108"/>
      <c r="T403" s="108"/>
      <c r="U403" s="108"/>
      <c r="V403" s="108"/>
      <c r="W403" s="108"/>
      <c r="X403" s="108"/>
      <c r="Y403" s="108"/>
      <c r="Z403" s="108"/>
      <c r="AA403" s="108"/>
      <c r="AB403" s="108"/>
      <c r="AC403" s="108"/>
      <c r="AD403" s="108"/>
    </row>
    <row r="404" spans="1:30" x14ac:dyDescent="0.25">
      <c r="A404" s="81" t="s">
        <v>6989</v>
      </c>
      <c r="B404" s="81" t="s">
        <v>9391</v>
      </c>
      <c r="C404" s="81">
        <v>4531.55</v>
      </c>
      <c r="D404" s="81" t="s">
        <v>9392</v>
      </c>
      <c r="E404" s="81">
        <v>5456.66</v>
      </c>
      <c r="F404" s="81" t="s">
        <v>9393</v>
      </c>
      <c r="G404" s="81">
        <v>6397.37</v>
      </c>
      <c r="H404" s="81">
        <v>34</v>
      </c>
      <c r="I404" s="81">
        <v>34</v>
      </c>
      <c r="J404" s="81">
        <v>190</v>
      </c>
      <c r="K404" s="81">
        <v>29</v>
      </c>
      <c r="L404" s="81" t="s">
        <v>25662</v>
      </c>
      <c r="M404" s="108"/>
      <c r="N404" s="108"/>
      <c r="O404" s="108"/>
      <c r="P404" s="108"/>
      <c r="Q404" s="108"/>
      <c r="R404" s="108"/>
      <c r="S404" s="108"/>
      <c r="T404" s="108"/>
      <c r="U404" s="108"/>
      <c r="V404" s="108"/>
      <c r="W404" s="108"/>
      <c r="X404" s="108"/>
      <c r="Y404" s="108"/>
      <c r="Z404" s="108"/>
      <c r="AA404" s="108"/>
      <c r="AB404" s="108"/>
      <c r="AC404" s="108"/>
      <c r="AD404" s="108"/>
    </row>
    <row r="405" spans="1:30" x14ac:dyDescent="0.25">
      <c r="A405" s="81" t="s">
        <v>7591</v>
      </c>
      <c r="B405" s="81" t="s">
        <v>9394</v>
      </c>
      <c r="C405" s="81">
        <v>999</v>
      </c>
      <c r="D405" s="81" t="s">
        <v>25951</v>
      </c>
      <c r="E405" s="81">
        <v>1029.2</v>
      </c>
      <c r="F405" s="81" t="s">
        <v>25951</v>
      </c>
      <c r="G405" s="81">
        <v>1029.2</v>
      </c>
      <c r="H405" s="81">
        <v>13.31</v>
      </c>
      <c r="I405" s="81">
        <v>16.93</v>
      </c>
      <c r="J405" s="81">
        <v>26</v>
      </c>
      <c r="K405" s="81">
        <v>4.96</v>
      </c>
      <c r="L405" s="81" t="s">
        <v>25662</v>
      </c>
      <c r="M405" s="108"/>
      <c r="N405" s="108"/>
      <c r="O405" s="108"/>
      <c r="P405" s="108"/>
      <c r="Q405" s="108"/>
      <c r="R405" s="108"/>
      <c r="S405" s="108"/>
      <c r="T405" s="108"/>
      <c r="U405" s="108"/>
      <c r="V405" s="108"/>
      <c r="W405" s="108"/>
      <c r="X405" s="108"/>
      <c r="Y405" s="108"/>
      <c r="Z405" s="108"/>
      <c r="AA405" s="108"/>
      <c r="AB405" s="108"/>
      <c r="AC405" s="108"/>
      <c r="AD405" s="108"/>
    </row>
    <row r="406" spans="1:30" x14ac:dyDescent="0.25">
      <c r="A406" s="81" t="s">
        <v>6943</v>
      </c>
      <c r="B406" s="81" t="s">
        <v>25786</v>
      </c>
      <c r="C406" s="81">
        <v>2724</v>
      </c>
      <c r="D406" s="81" t="s">
        <v>9395</v>
      </c>
      <c r="E406" s="81">
        <v>3251.03</v>
      </c>
      <c r="F406" s="81" t="s">
        <v>9396</v>
      </c>
      <c r="G406" s="81">
        <v>2880</v>
      </c>
      <c r="H406" s="81">
        <v>15.75</v>
      </c>
      <c r="I406" s="81">
        <v>23.08</v>
      </c>
      <c r="J406" s="81">
        <v>46.2</v>
      </c>
      <c r="K406" s="81">
        <v>11.03</v>
      </c>
      <c r="L406" s="81" t="s">
        <v>25662</v>
      </c>
      <c r="M406" s="108"/>
      <c r="N406" s="108"/>
      <c r="O406" s="108"/>
      <c r="P406" s="108"/>
      <c r="Q406" s="108"/>
      <c r="R406" s="108"/>
      <c r="S406" s="108"/>
      <c r="T406" s="108"/>
      <c r="U406" s="108"/>
      <c r="V406" s="108"/>
      <c r="W406" s="108"/>
      <c r="X406" s="108"/>
      <c r="Y406" s="108"/>
      <c r="Z406" s="108"/>
      <c r="AA406" s="108"/>
      <c r="AB406" s="108"/>
      <c r="AC406" s="108"/>
      <c r="AD406" s="108"/>
    </row>
    <row r="407" spans="1:30" x14ac:dyDescent="0.25">
      <c r="A407" s="81" t="s">
        <v>526</v>
      </c>
      <c r="B407" s="81" t="s">
        <v>9397</v>
      </c>
      <c r="C407" s="81">
        <v>3327.85</v>
      </c>
      <c r="D407" s="81" t="s">
        <v>9398</v>
      </c>
      <c r="E407" s="81">
        <v>3369.18</v>
      </c>
      <c r="F407" s="81" t="s">
        <v>9399</v>
      </c>
      <c r="G407" s="81">
        <v>3818.78</v>
      </c>
      <c r="H407" s="81">
        <v>20.100000000000001</v>
      </c>
      <c r="I407" s="81">
        <v>28.5</v>
      </c>
      <c r="J407" s="81">
        <v>95.7</v>
      </c>
      <c r="K407" s="81">
        <v>8.9</v>
      </c>
      <c r="L407" s="81" t="s">
        <v>25662</v>
      </c>
      <c r="M407" s="108"/>
      <c r="N407" s="108"/>
      <c r="O407" s="108"/>
      <c r="P407" s="108"/>
      <c r="Q407" s="108"/>
      <c r="R407" s="108"/>
      <c r="S407" s="108"/>
      <c r="T407" s="108"/>
      <c r="U407" s="108"/>
      <c r="V407" s="108"/>
      <c r="W407" s="108"/>
      <c r="X407" s="108"/>
      <c r="Y407" s="108"/>
      <c r="Z407" s="108"/>
      <c r="AA407" s="108"/>
      <c r="AB407" s="108"/>
      <c r="AC407" s="108"/>
      <c r="AD407" s="108"/>
    </row>
    <row r="408" spans="1:30" x14ac:dyDescent="0.25">
      <c r="A408" s="81" t="s">
        <v>4109</v>
      </c>
      <c r="B408" s="81" t="s">
        <v>9400</v>
      </c>
      <c r="C408" s="81">
        <v>3119.99</v>
      </c>
      <c r="D408" s="81" t="s">
        <v>8619</v>
      </c>
      <c r="E408" s="81" t="s">
        <v>8620</v>
      </c>
      <c r="F408" s="81" t="s">
        <v>8619</v>
      </c>
      <c r="G408" s="81" t="s">
        <v>8620</v>
      </c>
      <c r="H408" s="81">
        <v>28.5</v>
      </c>
      <c r="I408" s="81">
        <v>20.100000000000001</v>
      </c>
      <c r="J408" s="81">
        <v>76.7</v>
      </c>
      <c r="K408" s="81">
        <v>8.9</v>
      </c>
      <c r="L408" s="81" t="s">
        <v>25662</v>
      </c>
      <c r="M408" s="108"/>
      <c r="N408" s="108"/>
      <c r="O408" s="108"/>
      <c r="P408" s="108"/>
      <c r="Q408" s="108"/>
      <c r="R408" s="108"/>
      <c r="S408" s="108"/>
      <c r="T408" s="108"/>
      <c r="U408" s="108"/>
      <c r="V408" s="108"/>
      <c r="W408" s="108"/>
      <c r="X408" s="108"/>
      <c r="Y408" s="108"/>
      <c r="Z408" s="108"/>
      <c r="AA408" s="108"/>
      <c r="AB408" s="108"/>
      <c r="AC408" s="108"/>
      <c r="AD408" s="108"/>
    </row>
    <row r="409" spans="1:30" x14ac:dyDescent="0.25">
      <c r="A409" s="81" t="s">
        <v>6958</v>
      </c>
      <c r="B409" s="81" t="s">
        <v>9401</v>
      </c>
      <c r="C409" s="81">
        <v>1860</v>
      </c>
      <c r="D409" s="81" t="s">
        <v>9402</v>
      </c>
      <c r="E409" s="81">
        <v>1799</v>
      </c>
      <c r="F409" s="81" t="s">
        <v>25787</v>
      </c>
      <c r="G409" s="81">
        <v>1747</v>
      </c>
      <c r="H409" s="81">
        <v>15.05</v>
      </c>
      <c r="I409" s="81">
        <v>22.06</v>
      </c>
      <c r="J409" s="81">
        <v>30.5</v>
      </c>
      <c r="K409" s="81">
        <v>10</v>
      </c>
      <c r="L409" s="81" t="s">
        <v>25662</v>
      </c>
      <c r="M409" s="108"/>
      <c r="N409" s="108"/>
      <c r="O409" s="108"/>
      <c r="P409" s="108"/>
      <c r="Q409" s="108"/>
      <c r="R409" s="108"/>
      <c r="S409" s="108"/>
      <c r="T409" s="108"/>
      <c r="U409" s="108"/>
      <c r="V409" s="108"/>
      <c r="W409" s="108"/>
      <c r="X409" s="108"/>
      <c r="Y409" s="108"/>
      <c r="Z409" s="108"/>
      <c r="AA409" s="108"/>
      <c r="AB409" s="108"/>
      <c r="AC409" s="108"/>
      <c r="AD409" s="108"/>
    </row>
    <row r="410" spans="1:30" x14ac:dyDescent="0.25">
      <c r="A410" s="81" t="s">
        <v>4106</v>
      </c>
      <c r="B410" s="81" t="s">
        <v>9403</v>
      </c>
      <c r="C410" s="81">
        <v>1871.99</v>
      </c>
      <c r="D410" s="81" t="s">
        <v>9404</v>
      </c>
      <c r="E410" s="81">
        <v>3332.32</v>
      </c>
      <c r="F410" s="81" t="s">
        <v>9405</v>
      </c>
      <c r="G410" s="81">
        <v>1771.79</v>
      </c>
      <c r="H410" s="81">
        <v>13.4</v>
      </c>
      <c r="I410" s="81">
        <v>7.6</v>
      </c>
      <c r="J410" s="81">
        <v>60</v>
      </c>
      <c r="K410" s="81">
        <v>16.5</v>
      </c>
      <c r="L410" s="81" t="s">
        <v>25662</v>
      </c>
      <c r="M410" s="108"/>
      <c r="N410" s="108"/>
      <c r="O410" s="108"/>
      <c r="P410" s="108"/>
      <c r="Q410" s="108"/>
      <c r="R410" s="108"/>
      <c r="S410" s="108"/>
      <c r="T410" s="108"/>
      <c r="U410" s="108"/>
      <c r="V410" s="108"/>
      <c r="W410" s="108"/>
      <c r="X410" s="108"/>
      <c r="Y410" s="108"/>
      <c r="Z410" s="108"/>
      <c r="AA410" s="108"/>
      <c r="AB410" s="108"/>
      <c r="AC410" s="108"/>
      <c r="AD410" s="108"/>
    </row>
    <row r="411" spans="1:30" x14ac:dyDescent="0.25">
      <c r="A411" s="81" t="s">
        <v>3822</v>
      </c>
      <c r="B411" s="81" t="s">
        <v>8619</v>
      </c>
      <c r="C411" s="81" t="s">
        <v>8620</v>
      </c>
      <c r="D411" s="81" t="s">
        <v>8619</v>
      </c>
      <c r="E411" s="81" t="s">
        <v>8620</v>
      </c>
      <c r="F411" s="81" t="s">
        <v>8619</v>
      </c>
      <c r="G411" s="81" t="s">
        <v>8620</v>
      </c>
      <c r="H411" s="81">
        <v>41.3</v>
      </c>
      <c r="I411" s="81">
        <v>27.2</v>
      </c>
      <c r="J411" s="81">
        <v>262</v>
      </c>
      <c r="K411" s="81">
        <v>15.7</v>
      </c>
      <c r="L411" s="81" t="s">
        <v>25662</v>
      </c>
      <c r="M411" s="108"/>
      <c r="N411" s="108"/>
      <c r="O411" s="108"/>
      <c r="P411" s="108"/>
      <c r="Q411" s="108"/>
      <c r="R411" s="108"/>
      <c r="S411" s="108"/>
      <c r="T411" s="108"/>
      <c r="U411" s="108"/>
      <c r="V411" s="108"/>
      <c r="W411" s="108"/>
      <c r="X411" s="108"/>
      <c r="Y411" s="108"/>
      <c r="Z411" s="108"/>
      <c r="AA411" s="108"/>
      <c r="AB411" s="108"/>
      <c r="AC411" s="108"/>
      <c r="AD411" s="108"/>
    </row>
    <row r="412" spans="1:30" x14ac:dyDescent="0.25">
      <c r="A412" s="81" t="s">
        <v>5444</v>
      </c>
      <c r="B412" s="81" t="s">
        <v>8619</v>
      </c>
      <c r="C412" s="81" t="s">
        <v>8620</v>
      </c>
      <c r="D412" s="81" t="s">
        <v>8619</v>
      </c>
      <c r="E412" s="81" t="s">
        <v>8620</v>
      </c>
      <c r="F412" s="81" t="s">
        <v>8619</v>
      </c>
      <c r="G412" s="81" t="s">
        <v>8620</v>
      </c>
      <c r="H412" s="81">
        <v>23.6</v>
      </c>
      <c r="I412" s="81">
        <v>39.4</v>
      </c>
      <c r="J412" s="81">
        <v>156.5</v>
      </c>
      <c r="K412" s="81">
        <v>10.24</v>
      </c>
      <c r="L412" s="81" t="s">
        <v>25662</v>
      </c>
      <c r="M412" s="108"/>
      <c r="N412" s="108"/>
      <c r="O412" s="108"/>
      <c r="P412" s="108"/>
      <c r="Q412" s="108"/>
      <c r="R412" s="108"/>
      <c r="S412" s="108"/>
      <c r="T412" s="108"/>
      <c r="U412" s="108"/>
      <c r="V412" s="108"/>
      <c r="W412" s="108"/>
      <c r="X412" s="108"/>
      <c r="Y412" s="108"/>
      <c r="Z412" s="108"/>
      <c r="AA412" s="108"/>
      <c r="AB412" s="108"/>
      <c r="AC412" s="108"/>
      <c r="AD412" s="108"/>
    </row>
    <row r="413" spans="1:30" x14ac:dyDescent="0.25">
      <c r="A413" s="81" t="s">
        <v>5438</v>
      </c>
      <c r="B413" s="81" t="s">
        <v>9406</v>
      </c>
      <c r="C413" s="81">
        <v>5525</v>
      </c>
      <c r="D413" s="81" t="s">
        <v>8619</v>
      </c>
      <c r="E413" s="81" t="s">
        <v>8620</v>
      </c>
      <c r="F413" s="81" t="s">
        <v>8619</v>
      </c>
      <c r="G413" s="81" t="s">
        <v>8620</v>
      </c>
      <c r="H413" s="81">
        <v>10.24</v>
      </c>
      <c r="I413" s="81">
        <v>39.4</v>
      </c>
      <c r="J413" s="81">
        <v>156.5</v>
      </c>
      <c r="K413" s="81">
        <v>23.6</v>
      </c>
      <c r="L413" s="81" t="s">
        <v>25662</v>
      </c>
      <c r="M413" s="108"/>
      <c r="N413" s="108"/>
      <c r="O413" s="108"/>
      <c r="P413" s="108"/>
      <c r="Q413" s="108"/>
      <c r="R413" s="108"/>
      <c r="S413" s="108"/>
      <c r="T413" s="108"/>
      <c r="U413" s="108"/>
      <c r="V413" s="108"/>
      <c r="W413" s="108"/>
      <c r="X413" s="108"/>
      <c r="Y413" s="108"/>
      <c r="Z413" s="108"/>
      <c r="AA413" s="108"/>
      <c r="AB413" s="108"/>
      <c r="AC413" s="108"/>
      <c r="AD413" s="108"/>
    </row>
    <row r="414" spans="1:30" x14ac:dyDescent="0.25">
      <c r="A414" s="81" t="s">
        <v>5435</v>
      </c>
      <c r="B414" s="81" t="s">
        <v>8619</v>
      </c>
      <c r="C414" s="81" t="s">
        <v>8620</v>
      </c>
      <c r="D414" s="81" t="s">
        <v>8619</v>
      </c>
      <c r="E414" s="81" t="s">
        <v>8620</v>
      </c>
      <c r="F414" s="81" t="s">
        <v>8619</v>
      </c>
      <c r="G414" s="81" t="s">
        <v>8620</v>
      </c>
      <c r="H414" s="81">
        <v>23.6</v>
      </c>
      <c r="I414" s="81">
        <v>39.4</v>
      </c>
      <c r="J414" s="81">
        <v>156.5</v>
      </c>
      <c r="K414" s="81">
        <v>10.24</v>
      </c>
      <c r="L414" s="81" t="s">
        <v>25662</v>
      </c>
      <c r="M414" s="108"/>
      <c r="N414" s="108"/>
      <c r="O414" s="108"/>
      <c r="P414" s="108"/>
      <c r="Q414" s="108"/>
      <c r="R414" s="108"/>
      <c r="S414" s="108"/>
      <c r="T414" s="108"/>
      <c r="U414" s="108"/>
      <c r="V414" s="108"/>
      <c r="W414" s="108"/>
      <c r="X414" s="108"/>
      <c r="Y414" s="108"/>
      <c r="Z414" s="108"/>
      <c r="AA414" s="108"/>
      <c r="AB414" s="108"/>
      <c r="AC414" s="108"/>
      <c r="AD414" s="108"/>
    </row>
    <row r="415" spans="1:30" x14ac:dyDescent="0.25">
      <c r="A415" s="81" t="s">
        <v>5432</v>
      </c>
      <c r="B415" s="81" t="s">
        <v>8619</v>
      </c>
      <c r="C415" s="81" t="s">
        <v>8620</v>
      </c>
      <c r="D415" s="81" t="s">
        <v>8619</v>
      </c>
      <c r="E415" s="81" t="s">
        <v>8620</v>
      </c>
      <c r="F415" s="81" t="s">
        <v>8619</v>
      </c>
      <c r="G415" s="81" t="s">
        <v>8620</v>
      </c>
      <c r="H415" s="81">
        <v>23.6</v>
      </c>
      <c r="I415" s="81">
        <v>39.4</v>
      </c>
      <c r="J415" s="81">
        <v>156.5</v>
      </c>
      <c r="K415" s="81">
        <v>10.24</v>
      </c>
      <c r="L415" s="81" t="s">
        <v>25662</v>
      </c>
      <c r="M415" s="108"/>
      <c r="N415" s="108"/>
      <c r="O415" s="108"/>
      <c r="P415" s="108"/>
      <c r="Q415" s="108"/>
      <c r="R415" s="108"/>
      <c r="S415" s="108"/>
      <c r="T415" s="108"/>
      <c r="U415" s="108"/>
      <c r="V415" s="108"/>
      <c r="W415" s="108"/>
      <c r="X415" s="108"/>
      <c r="Y415" s="108"/>
      <c r="Z415" s="108"/>
      <c r="AA415" s="108"/>
      <c r="AB415" s="108"/>
      <c r="AC415" s="108"/>
      <c r="AD415" s="108"/>
    </row>
    <row r="416" spans="1:30" x14ac:dyDescent="0.25">
      <c r="A416" s="81" t="s">
        <v>5429</v>
      </c>
      <c r="B416" s="81" t="s">
        <v>8619</v>
      </c>
      <c r="C416" s="81" t="s">
        <v>8620</v>
      </c>
      <c r="D416" s="81" t="s">
        <v>8619</v>
      </c>
      <c r="E416" s="81" t="s">
        <v>8620</v>
      </c>
      <c r="F416" s="81" t="s">
        <v>8619</v>
      </c>
      <c r="G416" s="81" t="s">
        <v>8620</v>
      </c>
      <c r="H416" s="81">
        <v>23.6</v>
      </c>
      <c r="I416" s="81">
        <v>39.4</v>
      </c>
      <c r="J416" s="81">
        <v>156.5</v>
      </c>
      <c r="K416" s="81">
        <v>10.24</v>
      </c>
      <c r="L416" s="81" t="s">
        <v>25662</v>
      </c>
      <c r="M416" s="108"/>
      <c r="N416" s="108"/>
      <c r="O416" s="108"/>
      <c r="P416" s="108"/>
      <c r="Q416" s="108"/>
      <c r="R416" s="108"/>
      <c r="S416" s="108"/>
      <c r="T416" s="108"/>
      <c r="U416" s="108"/>
      <c r="V416" s="108"/>
      <c r="W416" s="108"/>
      <c r="X416" s="108"/>
      <c r="Y416" s="108"/>
      <c r="Z416" s="108"/>
      <c r="AA416" s="108"/>
      <c r="AB416" s="108"/>
      <c r="AC416" s="108"/>
      <c r="AD416" s="108"/>
    </row>
    <row r="417" spans="1:30" x14ac:dyDescent="0.25">
      <c r="A417" s="81" t="s">
        <v>5426</v>
      </c>
      <c r="B417" s="81" t="s">
        <v>8619</v>
      </c>
      <c r="C417" s="81" t="s">
        <v>8620</v>
      </c>
      <c r="D417" s="81" t="s">
        <v>8619</v>
      </c>
      <c r="E417" s="81" t="s">
        <v>8620</v>
      </c>
      <c r="F417" s="81" t="s">
        <v>8619</v>
      </c>
      <c r="G417" s="81" t="s">
        <v>8620</v>
      </c>
      <c r="H417" s="81">
        <v>23.6</v>
      </c>
      <c r="I417" s="81">
        <v>39.4</v>
      </c>
      <c r="J417" s="81">
        <v>156.5</v>
      </c>
      <c r="K417" s="81">
        <v>10.24</v>
      </c>
      <c r="L417" s="81" t="s">
        <v>25662</v>
      </c>
      <c r="M417" s="108"/>
      <c r="N417" s="108"/>
      <c r="O417" s="108"/>
      <c r="P417" s="108"/>
      <c r="Q417" s="108"/>
      <c r="R417" s="108"/>
      <c r="S417" s="108"/>
      <c r="T417" s="108"/>
      <c r="U417" s="108"/>
      <c r="V417" s="108"/>
      <c r="W417" s="108"/>
      <c r="X417" s="108"/>
      <c r="Y417" s="108"/>
      <c r="Z417" s="108"/>
      <c r="AA417" s="108"/>
      <c r="AB417" s="108"/>
      <c r="AC417" s="108"/>
      <c r="AD417" s="108"/>
    </row>
    <row r="418" spans="1:30" x14ac:dyDescent="0.25">
      <c r="A418" s="81" t="s">
        <v>5423</v>
      </c>
      <c r="B418" s="81" t="s">
        <v>9407</v>
      </c>
      <c r="C418" s="81">
        <v>4687</v>
      </c>
      <c r="D418" s="81" t="s">
        <v>8619</v>
      </c>
      <c r="E418" s="81" t="s">
        <v>8620</v>
      </c>
      <c r="F418" s="81" t="s">
        <v>8619</v>
      </c>
      <c r="G418" s="81" t="s">
        <v>8620</v>
      </c>
      <c r="H418" s="81">
        <v>23.6</v>
      </c>
      <c r="I418" s="81">
        <v>26</v>
      </c>
      <c r="J418" s="81">
        <v>145</v>
      </c>
      <c r="K418" s="81">
        <v>9.1</v>
      </c>
      <c r="L418" s="81" t="s">
        <v>25662</v>
      </c>
      <c r="M418" s="108"/>
      <c r="N418" s="108"/>
      <c r="O418" s="108"/>
      <c r="P418" s="108"/>
      <c r="Q418" s="108"/>
      <c r="R418" s="108"/>
      <c r="S418" s="108"/>
      <c r="T418" s="108"/>
      <c r="U418" s="108"/>
      <c r="V418" s="108"/>
      <c r="W418" s="108"/>
      <c r="X418" s="108"/>
      <c r="Y418" s="108"/>
      <c r="Z418" s="108"/>
      <c r="AA418" s="108"/>
      <c r="AB418" s="108"/>
      <c r="AC418" s="108"/>
      <c r="AD418" s="108"/>
    </row>
    <row r="419" spans="1:30" x14ac:dyDescent="0.25">
      <c r="A419" s="81" t="s">
        <v>5420</v>
      </c>
      <c r="B419" s="81" t="s">
        <v>8619</v>
      </c>
      <c r="C419" s="81" t="s">
        <v>8620</v>
      </c>
      <c r="D419" s="81" t="s">
        <v>8619</v>
      </c>
      <c r="E419" s="81" t="s">
        <v>8620</v>
      </c>
      <c r="F419" s="81" t="s">
        <v>8619</v>
      </c>
      <c r="G419" s="81" t="s">
        <v>8620</v>
      </c>
      <c r="H419" s="81">
        <v>15.75</v>
      </c>
      <c r="I419" s="81">
        <v>15.95</v>
      </c>
      <c r="J419" s="81">
        <v>62.5</v>
      </c>
      <c r="K419" s="81">
        <v>7.87</v>
      </c>
      <c r="L419" s="81" t="s">
        <v>25662</v>
      </c>
      <c r="M419" s="108"/>
      <c r="N419" s="108"/>
      <c r="O419" s="108"/>
      <c r="P419" s="108"/>
      <c r="Q419" s="108"/>
      <c r="R419" s="108"/>
      <c r="S419" s="108"/>
      <c r="T419" s="108"/>
      <c r="U419" s="108"/>
      <c r="V419" s="108"/>
      <c r="W419" s="108"/>
      <c r="X419" s="108"/>
      <c r="Y419" s="108"/>
      <c r="Z419" s="108"/>
      <c r="AA419" s="108"/>
      <c r="AB419" s="108"/>
      <c r="AC419" s="108"/>
      <c r="AD419" s="108"/>
    </row>
    <row r="420" spans="1:30" x14ac:dyDescent="0.25">
      <c r="A420" s="81" t="s">
        <v>5411</v>
      </c>
      <c r="B420" s="81" t="s">
        <v>8619</v>
      </c>
      <c r="C420" s="81" t="s">
        <v>8620</v>
      </c>
      <c r="D420" s="81" t="s">
        <v>8619</v>
      </c>
      <c r="E420" s="81" t="s">
        <v>8620</v>
      </c>
      <c r="F420" s="81" t="s">
        <v>8619</v>
      </c>
      <c r="G420" s="81" t="s">
        <v>8620</v>
      </c>
      <c r="H420" s="81">
        <v>23.6</v>
      </c>
      <c r="I420" s="81">
        <v>39.4</v>
      </c>
      <c r="J420" s="81">
        <v>156.5</v>
      </c>
      <c r="K420" s="81">
        <v>10.24</v>
      </c>
      <c r="L420" s="81" t="s">
        <v>25662</v>
      </c>
      <c r="M420" s="108"/>
      <c r="N420" s="108"/>
      <c r="O420" s="108"/>
      <c r="P420" s="108"/>
      <c r="Q420" s="108"/>
      <c r="R420" s="108"/>
      <c r="S420" s="108"/>
      <c r="T420" s="108"/>
      <c r="U420" s="108"/>
      <c r="V420" s="108"/>
      <c r="W420" s="108"/>
      <c r="X420" s="108"/>
      <c r="Y420" s="108"/>
      <c r="Z420" s="108"/>
      <c r="AA420" s="108"/>
      <c r="AB420" s="108"/>
      <c r="AC420" s="108"/>
      <c r="AD420" s="108"/>
    </row>
    <row r="421" spans="1:30" x14ac:dyDescent="0.25">
      <c r="A421" s="81" t="s">
        <v>5417</v>
      </c>
      <c r="B421" s="81" t="s">
        <v>8619</v>
      </c>
      <c r="C421" s="81" t="s">
        <v>8620</v>
      </c>
      <c r="D421" s="81" t="s">
        <v>8619</v>
      </c>
      <c r="E421" s="81" t="s">
        <v>8620</v>
      </c>
      <c r="F421" s="81" t="s">
        <v>8619</v>
      </c>
      <c r="G421" s="81" t="s">
        <v>8620</v>
      </c>
      <c r="H421" s="81">
        <v>15.75</v>
      </c>
      <c r="I421" s="81">
        <v>15.95</v>
      </c>
      <c r="J421" s="81">
        <v>62.5</v>
      </c>
      <c r="K421" s="81">
        <v>7.87</v>
      </c>
      <c r="L421" s="81" t="s">
        <v>25662</v>
      </c>
      <c r="M421" s="108"/>
      <c r="N421" s="108"/>
      <c r="O421" s="108"/>
      <c r="P421" s="108"/>
      <c r="Q421" s="108"/>
      <c r="R421" s="108"/>
      <c r="S421" s="108"/>
      <c r="T421" s="108"/>
      <c r="U421" s="108"/>
      <c r="V421" s="108"/>
      <c r="W421" s="108"/>
      <c r="X421" s="108"/>
      <c r="Y421" s="108"/>
      <c r="Z421" s="108"/>
      <c r="AA421" s="108"/>
      <c r="AB421" s="108"/>
      <c r="AC421" s="108"/>
      <c r="AD421" s="108"/>
    </row>
    <row r="422" spans="1:30" x14ac:dyDescent="0.25">
      <c r="A422" s="81" t="s">
        <v>5405</v>
      </c>
      <c r="B422" s="81" t="s">
        <v>8619</v>
      </c>
      <c r="C422" s="81" t="s">
        <v>8620</v>
      </c>
      <c r="D422" s="81" t="s">
        <v>8619</v>
      </c>
      <c r="E422" s="81" t="s">
        <v>8620</v>
      </c>
      <c r="F422" s="81" t="s">
        <v>8619</v>
      </c>
      <c r="G422" s="81" t="s">
        <v>8620</v>
      </c>
      <c r="H422" s="81">
        <v>23.6</v>
      </c>
      <c r="I422" s="81">
        <v>39.4</v>
      </c>
      <c r="J422" s="81">
        <v>156.5</v>
      </c>
      <c r="K422" s="81">
        <v>10.24</v>
      </c>
      <c r="L422" s="81" t="s">
        <v>25662</v>
      </c>
      <c r="M422" s="108"/>
      <c r="N422" s="108"/>
      <c r="O422" s="108"/>
      <c r="P422" s="108"/>
      <c r="Q422" s="108"/>
      <c r="R422" s="108"/>
      <c r="S422" s="108"/>
      <c r="T422" s="108"/>
      <c r="U422" s="108"/>
      <c r="V422" s="108"/>
      <c r="W422" s="108"/>
      <c r="X422" s="108"/>
      <c r="Y422" s="108"/>
      <c r="Z422" s="108"/>
      <c r="AA422" s="108"/>
      <c r="AB422" s="108"/>
      <c r="AC422" s="108"/>
      <c r="AD422" s="108"/>
    </row>
    <row r="423" spans="1:30" x14ac:dyDescent="0.25">
      <c r="A423" s="81" t="s">
        <v>5402</v>
      </c>
      <c r="B423" s="81" t="s">
        <v>8619</v>
      </c>
      <c r="C423" s="81" t="s">
        <v>8620</v>
      </c>
      <c r="D423" s="81" t="s">
        <v>8619</v>
      </c>
      <c r="E423" s="81" t="s">
        <v>8620</v>
      </c>
      <c r="F423" s="81" t="s">
        <v>8619</v>
      </c>
      <c r="G423" s="81" t="s">
        <v>8620</v>
      </c>
      <c r="H423" s="81">
        <v>27.6</v>
      </c>
      <c r="I423" s="81">
        <v>35.4</v>
      </c>
      <c r="J423" s="81">
        <v>100</v>
      </c>
      <c r="K423" s="81">
        <v>9.8000000000000007</v>
      </c>
      <c r="L423" s="81" t="s">
        <v>25662</v>
      </c>
      <c r="M423" s="108"/>
      <c r="N423" s="108"/>
      <c r="O423" s="108"/>
      <c r="P423" s="108"/>
      <c r="Q423" s="108"/>
      <c r="R423" s="108"/>
      <c r="S423" s="108"/>
      <c r="T423" s="108"/>
      <c r="U423" s="108"/>
      <c r="V423" s="108"/>
      <c r="W423" s="108"/>
      <c r="X423" s="108"/>
      <c r="Y423" s="108"/>
      <c r="Z423" s="108"/>
      <c r="AA423" s="108"/>
      <c r="AB423" s="108"/>
      <c r="AC423" s="108"/>
      <c r="AD423" s="108"/>
    </row>
    <row r="424" spans="1:30" x14ac:dyDescent="0.25">
      <c r="A424" s="81" t="s">
        <v>7521</v>
      </c>
      <c r="B424" s="81" t="s">
        <v>9408</v>
      </c>
      <c r="C424" s="81">
        <v>2729.02</v>
      </c>
      <c r="D424" s="81" t="s">
        <v>9409</v>
      </c>
      <c r="E424" s="81">
        <v>2329.94</v>
      </c>
      <c r="F424" s="81" t="s">
        <v>25788</v>
      </c>
      <c r="G424" s="81">
        <v>2016</v>
      </c>
      <c r="H424" s="81">
        <v>36</v>
      </c>
      <c r="I424" s="81">
        <v>19.7</v>
      </c>
      <c r="J424" s="81">
        <v>86.8</v>
      </c>
      <c r="K424" s="81">
        <v>9.6999999999999993</v>
      </c>
      <c r="L424" s="81" t="s">
        <v>25662</v>
      </c>
      <c r="M424" s="108"/>
      <c r="N424" s="108"/>
      <c r="O424" s="108"/>
      <c r="P424" s="108"/>
      <c r="Q424" s="108"/>
      <c r="R424" s="108"/>
      <c r="S424" s="108"/>
      <c r="T424" s="108"/>
      <c r="U424" s="108"/>
      <c r="V424" s="108"/>
      <c r="W424" s="108"/>
      <c r="X424" s="108"/>
      <c r="Y424" s="108"/>
      <c r="Z424" s="108"/>
      <c r="AA424" s="108"/>
      <c r="AB424" s="108"/>
      <c r="AC424" s="108"/>
      <c r="AD424" s="108"/>
    </row>
    <row r="425" spans="1:30" x14ac:dyDescent="0.25">
      <c r="A425" s="81" t="s">
        <v>5354</v>
      </c>
      <c r="B425" s="81" t="s">
        <v>25952</v>
      </c>
      <c r="C425" s="81">
        <v>11005.43</v>
      </c>
      <c r="D425" s="81" t="s">
        <v>9410</v>
      </c>
      <c r="E425" s="81">
        <v>11125</v>
      </c>
      <c r="F425" s="81" t="s">
        <v>9411</v>
      </c>
      <c r="G425" s="81">
        <v>11600</v>
      </c>
      <c r="H425" s="81">
        <v>29.5</v>
      </c>
      <c r="I425" s="81">
        <v>45.3</v>
      </c>
      <c r="J425" s="81">
        <v>408</v>
      </c>
      <c r="K425" s="81">
        <v>11.4</v>
      </c>
      <c r="L425" s="81" t="s">
        <v>25662</v>
      </c>
      <c r="M425" s="108"/>
      <c r="N425" s="108"/>
      <c r="O425" s="108"/>
      <c r="P425" s="108"/>
      <c r="Q425" s="108"/>
      <c r="R425" s="108"/>
      <c r="S425" s="108"/>
      <c r="T425" s="108"/>
      <c r="U425" s="108"/>
      <c r="V425" s="108"/>
      <c r="W425" s="108"/>
      <c r="X425" s="108"/>
      <c r="Y425" s="108"/>
      <c r="Z425" s="108"/>
      <c r="AA425" s="108"/>
      <c r="AB425" s="108"/>
      <c r="AC425" s="108"/>
      <c r="AD425" s="108"/>
    </row>
    <row r="426" spans="1:30" x14ac:dyDescent="0.25">
      <c r="A426" s="81" t="s">
        <v>3623</v>
      </c>
      <c r="B426" s="81" t="s">
        <v>9412</v>
      </c>
      <c r="C426" s="81">
        <v>3099.04</v>
      </c>
      <c r="D426" s="81" t="s">
        <v>9413</v>
      </c>
      <c r="E426" s="81">
        <v>2889.99</v>
      </c>
      <c r="F426" s="81" t="s">
        <v>9414</v>
      </c>
      <c r="G426" s="81">
        <v>4457.58</v>
      </c>
      <c r="H426" s="81">
        <v>28.5</v>
      </c>
      <c r="I426" s="81">
        <v>20.100000000000001</v>
      </c>
      <c r="J426" s="81">
        <v>82.5</v>
      </c>
      <c r="K426" s="81">
        <v>8.9</v>
      </c>
      <c r="L426" s="81" t="s">
        <v>25662</v>
      </c>
      <c r="M426" s="108"/>
      <c r="N426" s="108"/>
      <c r="O426" s="108"/>
      <c r="P426" s="108"/>
      <c r="Q426" s="108"/>
      <c r="R426" s="108"/>
      <c r="S426" s="108"/>
      <c r="T426" s="108"/>
      <c r="U426" s="108"/>
      <c r="V426" s="108"/>
      <c r="W426" s="108"/>
      <c r="X426" s="108"/>
      <c r="Y426" s="108"/>
      <c r="Z426" s="108"/>
      <c r="AA426" s="108"/>
      <c r="AB426" s="108"/>
      <c r="AC426" s="108"/>
      <c r="AD426" s="108"/>
    </row>
    <row r="427" spans="1:30" x14ac:dyDescent="0.25">
      <c r="A427" s="81" t="s">
        <v>5315</v>
      </c>
      <c r="B427" s="81" t="s">
        <v>25953</v>
      </c>
      <c r="C427" s="81">
        <v>3714.39</v>
      </c>
      <c r="D427" s="81" t="s">
        <v>9415</v>
      </c>
      <c r="E427" s="81">
        <v>3504.15</v>
      </c>
      <c r="F427" s="81" t="s">
        <v>9416</v>
      </c>
      <c r="G427" s="81">
        <v>5210.67</v>
      </c>
      <c r="H427" s="81">
        <v>20.100000000000001</v>
      </c>
      <c r="I427" s="81">
        <v>28.5</v>
      </c>
      <c r="J427" s="81">
        <v>91.9</v>
      </c>
      <c r="K427" s="81">
        <v>8.9</v>
      </c>
      <c r="L427" s="81" t="s">
        <v>25662</v>
      </c>
      <c r="M427" s="108"/>
      <c r="N427" s="108"/>
      <c r="O427" s="108"/>
      <c r="P427" s="108"/>
      <c r="Q427" s="108"/>
      <c r="R427" s="108"/>
      <c r="S427" s="108"/>
      <c r="T427" s="108"/>
      <c r="U427" s="108"/>
      <c r="V427" s="108"/>
      <c r="W427" s="108"/>
      <c r="X427" s="108"/>
      <c r="Y427" s="108"/>
      <c r="Z427" s="108"/>
      <c r="AA427" s="108"/>
      <c r="AB427" s="108"/>
      <c r="AC427" s="108"/>
      <c r="AD427" s="108"/>
    </row>
    <row r="428" spans="1:30" x14ac:dyDescent="0.25">
      <c r="A428" s="81" t="s">
        <v>5312</v>
      </c>
      <c r="B428" s="81" t="s">
        <v>9417</v>
      </c>
      <c r="C428" s="81">
        <v>3017.53</v>
      </c>
      <c r="D428" s="81" t="s">
        <v>9418</v>
      </c>
      <c r="E428" s="81">
        <v>2854.99</v>
      </c>
      <c r="F428" s="81" t="s">
        <v>9419</v>
      </c>
      <c r="G428" s="81">
        <v>3403.35</v>
      </c>
      <c r="H428" s="81">
        <v>20.100000000000001</v>
      </c>
      <c r="I428" s="81">
        <v>28.5</v>
      </c>
      <c r="J428" s="81">
        <v>95.7</v>
      </c>
      <c r="K428" s="81">
        <v>8.9</v>
      </c>
      <c r="L428" s="81" t="s">
        <v>25662</v>
      </c>
      <c r="M428" s="108"/>
      <c r="N428" s="108"/>
      <c r="O428" s="108"/>
      <c r="P428" s="108"/>
      <c r="Q428" s="108"/>
      <c r="R428" s="108"/>
      <c r="S428" s="108"/>
      <c r="T428" s="108"/>
      <c r="U428" s="108"/>
      <c r="V428" s="108"/>
      <c r="W428" s="108"/>
      <c r="X428" s="108"/>
      <c r="Y428" s="108"/>
      <c r="Z428" s="108"/>
      <c r="AA428" s="108"/>
      <c r="AB428" s="108"/>
      <c r="AC428" s="108"/>
      <c r="AD428" s="108"/>
    </row>
    <row r="429" spans="1:30" x14ac:dyDescent="0.25">
      <c r="A429" s="81" t="s">
        <v>5303</v>
      </c>
      <c r="B429" s="81" t="s">
        <v>9420</v>
      </c>
      <c r="C429" s="81">
        <v>3189.99</v>
      </c>
      <c r="D429" s="81" t="s">
        <v>9421</v>
      </c>
      <c r="E429" s="81">
        <v>3435.8</v>
      </c>
      <c r="F429" s="81" t="s">
        <v>9422</v>
      </c>
      <c r="G429" s="81">
        <v>3417.31</v>
      </c>
      <c r="H429" s="81">
        <v>20.100000000000001</v>
      </c>
      <c r="I429" s="81">
        <v>28.5</v>
      </c>
      <c r="J429" s="81">
        <v>95.7</v>
      </c>
      <c r="K429" s="81">
        <v>8.9</v>
      </c>
      <c r="L429" s="81" t="s">
        <v>25662</v>
      </c>
      <c r="M429" s="108"/>
      <c r="N429" s="108"/>
      <c r="O429" s="108"/>
      <c r="P429" s="108"/>
      <c r="Q429" s="108"/>
      <c r="R429" s="108"/>
      <c r="S429" s="108"/>
      <c r="T429" s="108"/>
      <c r="U429" s="108"/>
      <c r="V429" s="108"/>
      <c r="W429" s="108"/>
      <c r="X429" s="108"/>
      <c r="Y429" s="108"/>
      <c r="Z429" s="108"/>
      <c r="AA429" s="108"/>
      <c r="AB429" s="108"/>
      <c r="AC429" s="108"/>
      <c r="AD429" s="108"/>
    </row>
    <row r="430" spans="1:30" x14ac:dyDescent="0.25">
      <c r="A430" s="81" t="s">
        <v>5301</v>
      </c>
      <c r="B430" s="81" t="s">
        <v>25954</v>
      </c>
      <c r="C430" s="81">
        <v>57.72</v>
      </c>
      <c r="D430" s="81" t="s">
        <v>25954</v>
      </c>
      <c r="E430" s="81">
        <v>57.72</v>
      </c>
      <c r="F430" s="81" t="s">
        <v>25954</v>
      </c>
      <c r="G430" s="81">
        <v>57.72</v>
      </c>
      <c r="H430" s="81">
        <v>28</v>
      </c>
      <c r="I430" s="81">
        <v>11</v>
      </c>
      <c r="J430" s="81">
        <v>1</v>
      </c>
      <c r="K430" s="81">
        <v>35</v>
      </c>
      <c r="L430" s="81" t="s">
        <v>25662</v>
      </c>
      <c r="M430" s="108"/>
      <c r="N430" s="108"/>
      <c r="O430" s="108"/>
      <c r="P430" s="108"/>
      <c r="Q430" s="108"/>
      <c r="R430" s="108"/>
      <c r="S430" s="108"/>
      <c r="T430" s="108"/>
      <c r="U430" s="108"/>
      <c r="V430" s="108"/>
      <c r="W430" s="108"/>
      <c r="X430" s="108"/>
      <c r="Y430" s="108"/>
      <c r="Z430" s="108"/>
      <c r="AA430" s="108"/>
      <c r="AB430" s="108"/>
      <c r="AC430" s="108"/>
      <c r="AD430" s="108"/>
    </row>
    <row r="431" spans="1:30" x14ac:dyDescent="0.25">
      <c r="A431" s="81" t="s">
        <v>5292</v>
      </c>
      <c r="B431" s="81" t="s">
        <v>9423</v>
      </c>
      <c r="C431" s="81">
        <v>5800.15</v>
      </c>
      <c r="D431" s="81" t="s">
        <v>9424</v>
      </c>
      <c r="E431" s="81">
        <v>4839</v>
      </c>
      <c r="F431" s="81" t="s">
        <v>9425</v>
      </c>
      <c r="G431" s="81">
        <v>3463.5</v>
      </c>
      <c r="H431" s="81">
        <v>19.25</v>
      </c>
      <c r="I431" s="81">
        <v>24.5</v>
      </c>
      <c r="J431" s="81">
        <v>62.7</v>
      </c>
      <c r="K431" s="81">
        <v>8</v>
      </c>
      <c r="L431" s="81" t="s">
        <v>25662</v>
      </c>
      <c r="M431" s="108"/>
      <c r="N431" s="108"/>
      <c r="O431" s="108"/>
      <c r="P431" s="108"/>
      <c r="Q431" s="108"/>
      <c r="R431" s="108"/>
      <c r="S431" s="108"/>
      <c r="T431" s="108"/>
      <c r="U431" s="108"/>
      <c r="V431" s="108"/>
      <c r="W431" s="108"/>
      <c r="X431" s="108"/>
      <c r="Y431" s="108"/>
      <c r="Z431" s="108"/>
      <c r="AA431" s="108"/>
      <c r="AB431" s="108"/>
      <c r="AC431" s="108"/>
      <c r="AD431" s="108"/>
    </row>
    <row r="432" spans="1:30" x14ac:dyDescent="0.25">
      <c r="A432" s="81" t="s">
        <v>5272</v>
      </c>
      <c r="B432" s="81" t="s">
        <v>9426</v>
      </c>
      <c r="C432" s="81">
        <v>6399</v>
      </c>
      <c r="D432" s="81" t="s">
        <v>8619</v>
      </c>
      <c r="E432" s="81" t="s">
        <v>8620</v>
      </c>
      <c r="F432" s="81" t="s">
        <v>8619</v>
      </c>
      <c r="G432" s="81" t="s">
        <v>8620</v>
      </c>
      <c r="H432" s="81">
        <v>25.1</v>
      </c>
      <c r="I432" s="81">
        <v>48</v>
      </c>
      <c r="J432" s="81">
        <v>385</v>
      </c>
      <c r="K432" s="81">
        <v>28.6</v>
      </c>
      <c r="L432" s="81" t="s">
        <v>25662</v>
      </c>
      <c r="M432" s="108"/>
      <c r="N432" s="108"/>
      <c r="O432" s="108"/>
      <c r="P432" s="108"/>
      <c r="Q432" s="108"/>
      <c r="R432" s="108"/>
      <c r="S432" s="108"/>
      <c r="T432" s="108"/>
      <c r="U432" s="108"/>
      <c r="V432" s="108"/>
      <c r="W432" s="108"/>
      <c r="X432" s="108"/>
      <c r="Y432" s="108"/>
      <c r="Z432" s="108"/>
      <c r="AA432" s="108"/>
      <c r="AB432" s="108"/>
      <c r="AC432" s="108"/>
      <c r="AD432" s="108"/>
    </row>
    <row r="433" spans="1:30" x14ac:dyDescent="0.25">
      <c r="A433" s="81" t="s">
        <v>6487</v>
      </c>
      <c r="B433" s="81" t="s">
        <v>9427</v>
      </c>
      <c r="C433" s="81">
        <v>689</v>
      </c>
      <c r="D433" s="81" t="s">
        <v>9428</v>
      </c>
      <c r="E433" s="81">
        <v>709</v>
      </c>
      <c r="F433" s="81" t="s">
        <v>25955</v>
      </c>
      <c r="G433" s="81">
        <v>826.88</v>
      </c>
      <c r="H433" s="81">
        <v>14.6</v>
      </c>
      <c r="I433" s="81">
        <v>20</v>
      </c>
      <c r="J433" s="81">
        <v>22.5</v>
      </c>
      <c r="K433" s="81">
        <v>7</v>
      </c>
      <c r="L433" s="81" t="s">
        <v>25662</v>
      </c>
      <c r="M433" s="108"/>
      <c r="N433" s="108"/>
      <c r="O433" s="108"/>
      <c r="P433" s="108"/>
      <c r="Q433" s="108"/>
      <c r="R433" s="108"/>
      <c r="S433" s="108"/>
      <c r="T433" s="108"/>
      <c r="U433" s="108"/>
      <c r="V433" s="108"/>
      <c r="W433" s="108"/>
      <c r="X433" s="108"/>
      <c r="Y433" s="108"/>
      <c r="Z433" s="108"/>
      <c r="AA433" s="108"/>
      <c r="AB433" s="108"/>
      <c r="AC433" s="108"/>
      <c r="AD433" s="108"/>
    </row>
    <row r="434" spans="1:30" x14ac:dyDescent="0.25">
      <c r="A434" s="81" t="s">
        <v>5219</v>
      </c>
      <c r="B434" s="81" t="s">
        <v>9429</v>
      </c>
      <c r="C434" s="81">
        <v>909</v>
      </c>
      <c r="D434" s="81" t="s">
        <v>9430</v>
      </c>
      <c r="E434" s="81">
        <v>929</v>
      </c>
      <c r="F434" s="81" t="s">
        <v>25956</v>
      </c>
      <c r="G434" s="81">
        <v>1298.3900000000001</v>
      </c>
      <c r="H434" s="81">
        <v>13.5</v>
      </c>
      <c r="I434" s="81">
        <v>6.3</v>
      </c>
      <c r="J434" s="81">
        <v>39</v>
      </c>
      <c r="K434" s="81">
        <v>30</v>
      </c>
      <c r="L434" s="81" t="s">
        <v>25662</v>
      </c>
      <c r="M434" s="108"/>
      <c r="N434" s="108"/>
      <c r="O434" s="108"/>
      <c r="P434" s="108"/>
      <c r="Q434" s="108"/>
      <c r="R434" s="108"/>
      <c r="S434" s="108"/>
      <c r="T434" s="108"/>
      <c r="U434" s="108"/>
      <c r="V434" s="108"/>
      <c r="W434" s="108"/>
      <c r="X434" s="108"/>
      <c r="Y434" s="108"/>
      <c r="Z434" s="108"/>
      <c r="AA434" s="108"/>
      <c r="AB434" s="108"/>
      <c r="AC434" s="108"/>
      <c r="AD434" s="108"/>
    </row>
    <row r="435" spans="1:30" x14ac:dyDescent="0.25">
      <c r="A435" s="81" t="s">
        <v>5267</v>
      </c>
      <c r="B435" s="81" t="s">
        <v>25957</v>
      </c>
      <c r="C435" s="81">
        <v>3069.78</v>
      </c>
      <c r="D435" s="81" t="s">
        <v>25957</v>
      </c>
      <c r="E435" s="81">
        <v>3069.78</v>
      </c>
      <c r="F435" s="81" t="s">
        <v>25957</v>
      </c>
      <c r="G435" s="81">
        <v>3069.78</v>
      </c>
      <c r="H435" s="81">
        <v>16.3</v>
      </c>
      <c r="I435" s="81">
        <v>6.9</v>
      </c>
      <c r="J435" s="81">
        <v>70.5</v>
      </c>
      <c r="K435" s="81">
        <v>33.1</v>
      </c>
      <c r="L435" s="81" t="s">
        <v>25662</v>
      </c>
      <c r="M435" s="108"/>
      <c r="N435" s="108"/>
      <c r="O435" s="108"/>
      <c r="P435" s="108"/>
      <c r="Q435" s="108"/>
      <c r="R435" s="108"/>
      <c r="S435" s="108"/>
      <c r="T435" s="108"/>
      <c r="U435" s="108"/>
      <c r="V435" s="108"/>
      <c r="W435" s="108"/>
      <c r="X435" s="108"/>
      <c r="Y435" s="108"/>
      <c r="Z435" s="108"/>
      <c r="AA435" s="108"/>
      <c r="AB435" s="108"/>
      <c r="AC435" s="108"/>
      <c r="AD435" s="108"/>
    </row>
    <row r="436" spans="1:30" x14ac:dyDescent="0.25">
      <c r="A436" s="81" t="s">
        <v>5264</v>
      </c>
      <c r="B436" s="81" t="s">
        <v>25958</v>
      </c>
      <c r="C436" s="81">
        <v>3250.27</v>
      </c>
      <c r="D436" s="81" t="s">
        <v>25958</v>
      </c>
      <c r="E436" s="81">
        <v>3250.27</v>
      </c>
      <c r="F436" s="81" t="s">
        <v>25958</v>
      </c>
      <c r="G436" s="81">
        <v>3250.27</v>
      </c>
      <c r="H436" s="81">
        <v>16.3</v>
      </c>
      <c r="I436" s="81">
        <v>6.9</v>
      </c>
      <c r="J436" s="81">
        <v>70.2</v>
      </c>
      <c r="K436" s="81">
        <v>33.1</v>
      </c>
      <c r="L436" s="81" t="s">
        <v>25662</v>
      </c>
      <c r="M436" s="108"/>
      <c r="N436" s="108"/>
      <c r="O436" s="108"/>
      <c r="P436" s="108"/>
      <c r="Q436" s="108"/>
      <c r="R436" s="108"/>
      <c r="S436" s="108"/>
      <c r="T436" s="108"/>
      <c r="U436" s="108"/>
      <c r="V436" s="108"/>
      <c r="W436" s="108"/>
      <c r="X436" s="108"/>
      <c r="Y436" s="108"/>
      <c r="Z436" s="108"/>
      <c r="AA436" s="108"/>
      <c r="AB436" s="108"/>
      <c r="AC436" s="108"/>
      <c r="AD436" s="108"/>
    </row>
    <row r="437" spans="1:30" x14ac:dyDescent="0.25">
      <c r="A437" s="81" t="s">
        <v>5261</v>
      </c>
      <c r="B437" s="81" t="s">
        <v>25959</v>
      </c>
      <c r="C437" s="81">
        <v>3461.58</v>
      </c>
      <c r="D437" s="81" t="s">
        <v>25959</v>
      </c>
      <c r="E437" s="81">
        <v>3461.58</v>
      </c>
      <c r="F437" s="81" t="s">
        <v>25959</v>
      </c>
      <c r="G437" s="81">
        <v>3461.58</v>
      </c>
      <c r="H437" s="81">
        <v>16.3</v>
      </c>
      <c r="I437" s="81">
        <v>6.9</v>
      </c>
      <c r="J437" s="81">
        <v>70.5</v>
      </c>
      <c r="K437" s="81">
        <v>33.1</v>
      </c>
      <c r="L437" s="81" t="s">
        <v>25662</v>
      </c>
      <c r="M437" s="108"/>
      <c r="N437" s="108"/>
      <c r="O437" s="108"/>
      <c r="P437" s="108"/>
      <c r="Q437" s="108"/>
      <c r="R437" s="108"/>
      <c r="S437" s="108"/>
      <c r="T437" s="108"/>
      <c r="U437" s="108"/>
      <c r="V437" s="108"/>
      <c r="W437" s="108"/>
      <c r="X437" s="108"/>
      <c r="Y437" s="108"/>
      <c r="Z437" s="108"/>
      <c r="AA437" s="108"/>
      <c r="AB437" s="108"/>
      <c r="AC437" s="108"/>
      <c r="AD437" s="108"/>
    </row>
    <row r="438" spans="1:30" x14ac:dyDescent="0.25">
      <c r="A438" s="81" t="s">
        <v>5258</v>
      </c>
      <c r="B438" s="81" t="s">
        <v>25960</v>
      </c>
      <c r="C438" s="81">
        <v>3689.02</v>
      </c>
      <c r="D438" s="81" t="s">
        <v>9431</v>
      </c>
      <c r="E438" s="81">
        <v>3499.99</v>
      </c>
      <c r="F438" s="81" t="s">
        <v>25960</v>
      </c>
      <c r="G438" s="81">
        <v>3689.02</v>
      </c>
      <c r="H438" s="81">
        <v>16.3</v>
      </c>
      <c r="I438" s="81">
        <v>6.9</v>
      </c>
      <c r="J438" s="81">
        <v>70.5</v>
      </c>
      <c r="K438" s="81">
        <v>33.1</v>
      </c>
      <c r="L438" s="81" t="s">
        <v>25662</v>
      </c>
      <c r="M438" s="108"/>
      <c r="N438" s="108"/>
      <c r="O438" s="108"/>
      <c r="P438" s="108"/>
      <c r="Q438" s="108"/>
      <c r="R438" s="108"/>
      <c r="S438" s="108"/>
      <c r="T438" s="108"/>
      <c r="U438" s="108"/>
      <c r="V438" s="108"/>
      <c r="W438" s="108"/>
      <c r="X438" s="108"/>
      <c r="Y438" s="108"/>
      <c r="Z438" s="108"/>
      <c r="AA438" s="108"/>
      <c r="AB438" s="108"/>
      <c r="AC438" s="108"/>
      <c r="AD438" s="108"/>
    </row>
    <row r="439" spans="1:30" x14ac:dyDescent="0.25">
      <c r="A439" s="81" t="s">
        <v>5252</v>
      </c>
      <c r="B439" s="81" t="s">
        <v>25961</v>
      </c>
      <c r="C439" s="81">
        <v>3915</v>
      </c>
      <c r="D439" s="81" t="s">
        <v>25961</v>
      </c>
      <c r="E439" s="81">
        <v>3915</v>
      </c>
      <c r="F439" s="81" t="s">
        <v>25961</v>
      </c>
      <c r="G439" s="81">
        <v>3915</v>
      </c>
      <c r="H439" s="81">
        <v>16.3</v>
      </c>
      <c r="I439" s="81">
        <v>6.9</v>
      </c>
      <c r="J439" s="81">
        <v>70.5</v>
      </c>
      <c r="K439" s="81">
        <v>33.1</v>
      </c>
      <c r="L439" s="81" t="s">
        <v>25662</v>
      </c>
      <c r="M439" s="108"/>
      <c r="N439" s="108"/>
      <c r="O439" s="108"/>
      <c r="P439" s="108"/>
      <c r="Q439" s="108"/>
      <c r="R439" s="108"/>
      <c r="S439" s="108"/>
      <c r="T439" s="108"/>
      <c r="U439" s="108"/>
      <c r="V439" s="108"/>
      <c r="W439" s="108"/>
      <c r="X439" s="108"/>
      <c r="Y439" s="108"/>
      <c r="Z439" s="108"/>
      <c r="AA439" s="108"/>
      <c r="AB439" s="108"/>
      <c r="AC439" s="108"/>
      <c r="AD439" s="108"/>
    </row>
    <row r="440" spans="1:30" x14ac:dyDescent="0.25">
      <c r="A440" s="81" t="s">
        <v>5249</v>
      </c>
      <c r="B440" s="81" t="s">
        <v>25962</v>
      </c>
      <c r="C440" s="81">
        <v>4211.42</v>
      </c>
      <c r="D440" s="81" t="s">
        <v>25962</v>
      </c>
      <c r="E440" s="81">
        <v>4211.42</v>
      </c>
      <c r="F440" s="81" t="s">
        <v>25962</v>
      </c>
      <c r="G440" s="81">
        <v>4211.42</v>
      </c>
      <c r="H440" s="81">
        <v>16.3</v>
      </c>
      <c r="I440" s="81">
        <v>6.9</v>
      </c>
      <c r="J440" s="81">
        <v>70.5</v>
      </c>
      <c r="K440" s="81">
        <v>33.1</v>
      </c>
      <c r="L440" s="81" t="s">
        <v>25662</v>
      </c>
      <c r="M440" s="108"/>
      <c r="N440" s="108"/>
      <c r="O440" s="108"/>
      <c r="P440" s="108"/>
      <c r="Q440" s="108"/>
      <c r="R440" s="108"/>
      <c r="S440" s="108"/>
      <c r="T440" s="108"/>
      <c r="U440" s="108"/>
      <c r="V440" s="108"/>
      <c r="W440" s="108"/>
      <c r="X440" s="108"/>
      <c r="Y440" s="108"/>
      <c r="Z440" s="108"/>
      <c r="AA440" s="108"/>
      <c r="AB440" s="108"/>
      <c r="AC440" s="108"/>
      <c r="AD440" s="108"/>
    </row>
    <row r="441" spans="1:30" x14ac:dyDescent="0.25">
      <c r="A441" s="81" t="s">
        <v>5246</v>
      </c>
      <c r="B441" s="81" t="s">
        <v>9432</v>
      </c>
      <c r="C441" s="81">
        <v>2853</v>
      </c>
      <c r="D441" s="81" t="s">
        <v>8619</v>
      </c>
      <c r="E441" s="81" t="s">
        <v>8620</v>
      </c>
      <c r="F441" s="81" t="s">
        <v>8619</v>
      </c>
      <c r="G441" s="81" t="s">
        <v>8620</v>
      </c>
      <c r="H441" s="81">
        <v>16.3</v>
      </c>
      <c r="I441" s="81">
        <v>6.9</v>
      </c>
      <c r="J441" s="81">
        <v>68.2</v>
      </c>
      <c r="K441" s="81">
        <v>33.200000000000003</v>
      </c>
      <c r="L441" s="81" t="s">
        <v>25662</v>
      </c>
      <c r="M441" s="108"/>
      <c r="N441" s="108"/>
      <c r="O441" s="108"/>
      <c r="P441" s="108"/>
      <c r="Q441" s="108"/>
      <c r="R441" s="108"/>
      <c r="S441" s="108"/>
      <c r="T441" s="108"/>
      <c r="U441" s="108"/>
      <c r="V441" s="108"/>
      <c r="W441" s="108"/>
      <c r="X441" s="108"/>
      <c r="Y441" s="108"/>
      <c r="Z441" s="108"/>
      <c r="AA441" s="108"/>
      <c r="AB441" s="108"/>
      <c r="AC441" s="108"/>
      <c r="AD441" s="108"/>
    </row>
    <row r="442" spans="1:30" x14ac:dyDescent="0.25">
      <c r="A442" s="81" t="s">
        <v>5240</v>
      </c>
      <c r="B442" s="81" t="s">
        <v>9433</v>
      </c>
      <c r="C442" s="81">
        <v>3033</v>
      </c>
      <c r="D442" s="81" t="s">
        <v>8619</v>
      </c>
      <c r="E442" s="81" t="s">
        <v>8620</v>
      </c>
      <c r="F442" s="81" t="s">
        <v>8619</v>
      </c>
      <c r="G442" s="81" t="s">
        <v>8620</v>
      </c>
      <c r="H442" s="81">
        <v>16.3</v>
      </c>
      <c r="I442" s="81">
        <v>6.9</v>
      </c>
      <c r="J442" s="81">
        <v>68.2</v>
      </c>
      <c r="K442" s="81">
        <v>33.299999999999997</v>
      </c>
      <c r="L442" s="81" t="s">
        <v>25662</v>
      </c>
      <c r="M442" s="108"/>
      <c r="N442" s="108"/>
      <c r="O442" s="108"/>
      <c r="P442" s="108"/>
      <c r="Q442" s="108"/>
      <c r="R442" s="108"/>
      <c r="S442" s="108"/>
      <c r="T442" s="108"/>
      <c r="U442" s="108"/>
      <c r="V442" s="108"/>
      <c r="W442" s="108"/>
      <c r="X442" s="108"/>
      <c r="Y442" s="108"/>
      <c r="Z442" s="108"/>
      <c r="AA442" s="108"/>
      <c r="AB442" s="108"/>
      <c r="AC442" s="108"/>
      <c r="AD442" s="108"/>
    </row>
    <row r="443" spans="1:30" x14ac:dyDescent="0.25">
      <c r="A443" s="81" t="s">
        <v>5237</v>
      </c>
      <c r="B443" s="81" t="s">
        <v>9434</v>
      </c>
      <c r="C443" s="81">
        <v>3243</v>
      </c>
      <c r="D443" s="81" t="s">
        <v>8619</v>
      </c>
      <c r="E443" s="81" t="s">
        <v>8620</v>
      </c>
      <c r="F443" s="81" t="s">
        <v>8619</v>
      </c>
      <c r="G443" s="81" t="s">
        <v>8620</v>
      </c>
      <c r="H443" s="81">
        <v>16.3</v>
      </c>
      <c r="I443" s="81">
        <v>6.9</v>
      </c>
      <c r="J443" s="81">
        <v>70.5</v>
      </c>
      <c r="K443" s="81">
        <v>33.299999999999997</v>
      </c>
      <c r="L443" s="81" t="s">
        <v>25662</v>
      </c>
      <c r="M443" s="108"/>
      <c r="N443" s="108"/>
      <c r="O443" s="108"/>
      <c r="P443" s="108"/>
      <c r="Q443" s="108"/>
      <c r="R443" s="108"/>
      <c r="S443" s="108"/>
      <c r="T443" s="108"/>
      <c r="U443" s="108"/>
      <c r="V443" s="108"/>
      <c r="W443" s="108"/>
      <c r="X443" s="108"/>
      <c r="Y443" s="108"/>
      <c r="Z443" s="108"/>
      <c r="AA443" s="108"/>
      <c r="AB443" s="108"/>
      <c r="AC443" s="108"/>
      <c r="AD443" s="108"/>
    </row>
    <row r="444" spans="1:30" x14ac:dyDescent="0.25">
      <c r="A444" s="81" t="s">
        <v>5234</v>
      </c>
      <c r="B444" s="81" t="s">
        <v>9435</v>
      </c>
      <c r="C444" s="81">
        <v>3466.5</v>
      </c>
      <c r="D444" s="81" t="s">
        <v>8619</v>
      </c>
      <c r="E444" s="81" t="s">
        <v>8620</v>
      </c>
      <c r="F444" s="81" t="s">
        <v>8619</v>
      </c>
      <c r="G444" s="81" t="s">
        <v>8620</v>
      </c>
      <c r="H444" s="81">
        <v>16.3</v>
      </c>
      <c r="I444" s="81">
        <v>6.9</v>
      </c>
      <c r="J444" s="81">
        <v>70.5</v>
      </c>
      <c r="K444" s="81">
        <v>33.4</v>
      </c>
      <c r="L444" s="81" t="s">
        <v>25662</v>
      </c>
      <c r="M444" s="108"/>
      <c r="N444" s="108"/>
      <c r="O444" s="108"/>
      <c r="P444" s="108"/>
      <c r="Q444" s="108"/>
      <c r="R444" s="108"/>
      <c r="S444" s="108"/>
      <c r="T444" s="108"/>
      <c r="U444" s="108"/>
      <c r="V444" s="108"/>
      <c r="W444" s="108"/>
      <c r="X444" s="108"/>
      <c r="Y444" s="108"/>
      <c r="Z444" s="108"/>
      <c r="AA444" s="108"/>
      <c r="AB444" s="108"/>
      <c r="AC444" s="108"/>
      <c r="AD444" s="108"/>
    </row>
    <row r="445" spans="1:30" x14ac:dyDescent="0.25">
      <c r="A445" s="81" t="s">
        <v>5231</v>
      </c>
      <c r="B445" s="81" t="s">
        <v>9436</v>
      </c>
      <c r="C445" s="81">
        <v>3691.5</v>
      </c>
      <c r="D445" s="81" t="s">
        <v>8619</v>
      </c>
      <c r="E445" s="81" t="s">
        <v>8620</v>
      </c>
      <c r="F445" s="81" t="s">
        <v>8619</v>
      </c>
      <c r="G445" s="81" t="s">
        <v>8620</v>
      </c>
      <c r="H445" s="81">
        <v>16.3</v>
      </c>
      <c r="I445" s="81">
        <v>6.9</v>
      </c>
      <c r="J445" s="81">
        <v>70.5</v>
      </c>
      <c r="K445" s="81">
        <v>33.5</v>
      </c>
      <c r="L445" s="81" t="s">
        <v>25662</v>
      </c>
      <c r="M445" s="108"/>
      <c r="N445" s="108"/>
      <c r="O445" s="108"/>
      <c r="P445" s="108"/>
      <c r="Q445" s="108"/>
      <c r="R445" s="108"/>
      <c r="S445" s="108"/>
      <c r="T445" s="108"/>
      <c r="U445" s="108"/>
      <c r="V445" s="108"/>
      <c r="W445" s="108"/>
      <c r="X445" s="108"/>
      <c r="Y445" s="108"/>
      <c r="Z445" s="108"/>
      <c r="AA445" s="108"/>
      <c r="AB445" s="108"/>
      <c r="AC445" s="108"/>
      <c r="AD445" s="108"/>
    </row>
    <row r="446" spans="1:30" x14ac:dyDescent="0.25">
      <c r="A446" s="81" t="s">
        <v>5194</v>
      </c>
      <c r="B446" s="81" t="s">
        <v>9437</v>
      </c>
      <c r="C446" s="81">
        <v>3985.5</v>
      </c>
      <c r="D446" s="81" t="s">
        <v>8619</v>
      </c>
      <c r="E446" s="81" t="s">
        <v>8620</v>
      </c>
      <c r="F446" s="81" t="s">
        <v>8619</v>
      </c>
      <c r="G446" s="81" t="s">
        <v>8620</v>
      </c>
      <c r="H446" s="81">
        <v>16.3</v>
      </c>
      <c r="I446" s="81">
        <v>6.9</v>
      </c>
      <c r="J446" s="81">
        <v>70.5</v>
      </c>
      <c r="K446" s="81">
        <v>33.6</v>
      </c>
      <c r="L446" s="81" t="s">
        <v>25662</v>
      </c>
      <c r="M446" s="108"/>
      <c r="N446" s="108"/>
      <c r="O446" s="108"/>
      <c r="P446" s="108"/>
      <c r="Q446" s="108"/>
      <c r="R446" s="108"/>
      <c r="S446" s="108"/>
      <c r="T446" s="108"/>
      <c r="U446" s="108"/>
      <c r="V446" s="108"/>
      <c r="W446" s="108"/>
      <c r="X446" s="108"/>
      <c r="Y446" s="108"/>
      <c r="Z446" s="108"/>
      <c r="AA446" s="108"/>
      <c r="AB446" s="108"/>
      <c r="AC446" s="108"/>
      <c r="AD446" s="108"/>
    </row>
    <row r="447" spans="1:30" x14ac:dyDescent="0.25">
      <c r="A447" s="81" t="s">
        <v>5190</v>
      </c>
      <c r="B447" s="81" t="s">
        <v>9438</v>
      </c>
      <c r="C447" s="81">
        <v>316.13</v>
      </c>
      <c r="D447" s="81" t="s">
        <v>9439</v>
      </c>
      <c r="E447" s="81">
        <v>299.99</v>
      </c>
      <c r="F447" s="81" t="s">
        <v>8619</v>
      </c>
      <c r="G447" s="81" t="s">
        <v>8620</v>
      </c>
      <c r="H447" s="81">
        <v>13.6</v>
      </c>
      <c r="I447" s="81">
        <v>6.9</v>
      </c>
      <c r="J447" s="81">
        <v>48.5</v>
      </c>
      <c r="K447" s="81">
        <v>10.9</v>
      </c>
      <c r="L447" s="81" t="s">
        <v>25662</v>
      </c>
      <c r="M447" s="108"/>
      <c r="N447" s="108"/>
      <c r="O447" s="108"/>
      <c r="P447" s="108"/>
      <c r="Q447" s="108"/>
      <c r="R447" s="108"/>
      <c r="S447" s="108"/>
      <c r="T447" s="108"/>
      <c r="U447" s="108"/>
      <c r="V447" s="108"/>
      <c r="W447" s="108"/>
      <c r="X447" s="108"/>
      <c r="Y447" s="108"/>
      <c r="Z447" s="108"/>
      <c r="AA447" s="108"/>
      <c r="AB447" s="108"/>
      <c r="AC447" s="108"/>
      <c r="AD447" s="108"/>
    </row>
    <row r="448" spans="1:30" x14ac:dyDescent="0.25">
      <c r="A448" s="81" t="s">
        <v>5068</v>
      </c>
      <c r="B448" s="81" t="s">
        <v>9440</v>
      </c>
      <c r="C448" s="81">
        <v>1616</v>
      </c>
      <c r="D448" s="81" t="s">
        <v>25963</v>
      </c>
      <c r="E448" s="81">
        <v>1768.2</v>
      </c>
      <c r="F448" s="81" t="s">
        <v>25963</v>
      </c>
      <c r="G448" s="81">
        <v>1768.2</v>
      </c>
      <c r="H448" s="81">
        <v>29</v>
      </c>
      <c r="I448" s="81">
        <v>15.75</v>
      </c>
      <c r="J448" s="81">
        <v>972</v>
      </c>
      <c r="K448" s="81">
        <v>68.25</v>
      </c>
      <c r="L448" s="81" t="s">
        <v>25662</v>
      </c>
      <c r="M448" s="108"/>
      <c r="N448" s="108"/>
      <c r="O448" s="108"/>
      <c r="P448" s="108"/>
      <c r="Q448" s="108"/>
      <c r="R448" s="108"/>
      <c r="S448" s="108"/>
      <c r="T448" s="108"/>
      <c r="U448" s="108"/>
      <c r="V448" s="108"/>
      <c r="W448" s="108"/>
      <c r="X448" s="108"/>
      <c r="Y448" s="108"/>
      <c r="Z448" s="108"/>
      <c r="AA448" s="108"/>
      <c r="AB448" s="108"/>
      <c r="AC448" s="108"/>
      <c r="AD448" s="108"/>
    </row>
    <row r="449" spans="1:30" x14ac:dyDescent="0.25">
      <c r="A449" s="81" t="s">
        <v>5059</v>
      </c>
      <c r="B449" s="81" t="s">
        <v>9441</v>
      </c>
      <c r="C449" s="81">
        <v>20150.2</v>
      </c>
      <c r="D449" s="81" t="s">
        <v>25964</v>
      </c>
      <c r="E449" s="81">
        <v>20150.2</v>
      </c>
      <c r="F449" s="81" t="s">
        <v>25964</v>
      </c>
      <c r="G449" s="81">
        <v>20150.2</v>
      </c>
      <c r="H449" s="81">
        <v>24</v>
      </c>
      <c r="I449" s="81">
        <v>24</v>
      </c>
      <c r="J449" s="81">
        <v>37</v>
      </c>
      <c r="K449" s="81">
        <v>12</v>
      </c>
      <c r="L449" s="81" t="s">
        <v>25662</v>
      </c>
      <c r="M449" s="108"/>
      <c r="N449" s="108"/>
      <c r="O449" s="108"/>
      <c r="P449" s="108"/>
      <c r="Q449" s="108"/>
      <c r="R449" s="108"/>
      <c r="S449" s="108"/>
      <c r="T449" s="108"/>
      <c r="U449" s="108"/>
      <c r="V449" s="108"/>
      <c r="W449" s="108"/>
      <c r="X449" s="108"/>
      <c r="Y449" s="108"/>
      <c r="Z449" s="108"/>
      <c r="AA449" s="108"/>
      <c r="AB449" s="108"/>
      <c r="AC449" s="108"/>
      <c r="AD449" s="108"/>
    </row>
    <row r="450" spans="1:30" x14ac:dyDescent="0.25">
      <c r="A450" s="81" t="s">
        <v>7028</v>
      </c>
      <c r="B450" s="81" t="s">
        <v>25965</v>
      </c>
      <c r="C450" s="81">
        <v>5682.62</v>
      </c>
      <c r="D450" s="81" t="s">
        <v>9442</v>
      </c>
      <c r="E450" s="81">
        <v>5999.95</v>
      </c>
      <c r="F450" s="81" t="s">
        <v>9443</v>
      </c>
      <c r="G450" s="81">
        <v>6317.77</v>
      </c>
      <c r="H450" s="81">
        <v>51</v>
      </c>
      <c r="I450" s="81">
        <v>45</v>
      </c>
      <c r="J450" s="81">
        <v>237</v>
      </c>
      <c r="K450" s="81">
        <v>17</v>
      </c>
      <c r="L450" s="81" t="s">
        <v>25662</v>
      </c>
      <c r="M450" s="108"/>
      <c r="N450" s="108"/>
      <c r="O450" s="108"/>
      <c r="P450" s="108"/>
      <c r="Q450" s="108"/>
      <c r="R450" s="108"/>
      <c r="S450" s="108"/>
      <c r="T450" s="108"/>
      <c r="U450" s="108"/>
      <c r="V450" s="108"/>
      <c r="W450" s="108"/>
      <c r="X450" s="108"/>
      <c r="Y450" s="108"/>
      <c r="Z450" s="108"/>
      <c r="AA450" s="108"/>
      <c r="AB450" s="108"/>
      <c r="AC450" s="108"/>
      <c r="AD450" s="108"/>
    </row>
    <row r="451" spans="1:30" x14ac:dyDescent="0.25">
      <c r="A451" s="112" t="s">
        <v>6975</v>
      </c>
      <c r="B451" s="81" t="s">
        <v>25966</v>
      </c>
      <c r="C451" s="81">
        <v>6161.87</v>
      </c>
      <c r="D451" s="81" t="s">
        <v>25706</v>
      </c>
      <c r="E451" s="81">
        <v>5500</v>
      </c>
      <c r="F451" s="81" t="s">
        <v>9444</v>
      </c>
      <c r="G451" s="81">
        <v>6962.5</v>
      </c>
      <c r="H451" s="81">
        <v>40</v>
      </c>
      <c r="I451" s="81">
        <v>48</v>
      </c>
      <c r="J451" s="81">
        <v>218</v>
      </c>
      <c r="K451" s="81">
        <v>18</v>
      </c>
      <c r="L451" s="81" t="s">
        <v>25662</v>
      </c>
      <c r="M451" s="108"/>
      <c r="N451" s="108"/>
      <c r="O451" s="108"/>
      <c r="P451" s="108"/>
      <c r="Q451" s="108"/>
      <c r="R451" s="108"/>
      <c r="S451" s="108"/>
      <c r="T451" s="108"/>
      <c r="U451" s="108"/>
      <c r="V451" s="108"/>
      <c r="W451" s="108"/>
      <c r="X451" s="108"/>
      <c r="Y451" s="108"/>
      <c r="Z451" s="108"/>
      <c r="AA451" s="108"/>
      <c r="AB451" s="108"/>
      <c r="AC451" s="108"/>
      <c r="AD451" s="108"/>
    </row>
    <row r="452" spans="1:30" x14ac:dyDescent="0.25">
      <c r="A452" s="81" t="s">
        <v>7009</v>
      </c>
      <c r="B452" s="81" t="s">
        <v>25789</v>
      </c>
      <c r="C452" s="81">
        <v>7703</v>
      </c>
      <c r="D452" s="81" t="s">
        <v>25967</v>
      </c>
      <c r="E452" s="81">
        <v>7941.97</v>
      </c>
      <c r="F452" s="81" t="s">
        <v>9445</v>
      </c>
      <c r="G452" s="81">
        <v>8580.52</v>
      </c>
      <c r="H452" s="81">
        <v>30</v>
      </c>
      <c r="I452" s="81">
        <v>48</v>
      </c>
      <c r="J452" s="81">
        <v>251</v>
      </c>
      <c r="K452" s="81">
        <v>10</v>
      </c>
      <c r="L452" s="81" t="s">
        <v>25662</v>
      </c>
      <c r="M452" s="108"/>
      <c r="N452" s="108"/>
      <c r="O452" s="108"/>
      <c r="P452" s="108"/>
      <c r="Q452" s="108"/>
      <c r="R452" s="108"/>
      <c r="S452" s="108"/>
      <c r="T452" s="108"/>
      <c r="U452" s="108"/>
      <c r="V452" s="108"/>
      <c r="W452" s="108"/>
      <c r="X452" s="108"/>
      <c r="Y452" s="108"/>
      <c r="Z452" s="108"/>
      <c r="AA452" s="108"/>
      <c r="AB452" s="108"/>
      <c r="AC452" s="108"/>
      <c r="AD452" s="108"/>
    </row>
    <row r="453" spans="1:30" x14ac:dyDescent="0.25">
      <c r="A453" s="81" t="s">
        <v>7012</v>
      </c>
      <c r="B453" s="81" t="s">
        <v>25790</v>
      </c>
      <c r="C453" s="81">
        <v>8046</v>
      </c>
      <c r="D453" s="81" t="s">
        <v>25968</v>
      </c>
      <c r="E453" s="81">
        <v>8421.23</v>
      </c>
      <c r="F453" s="81" t="s">
        <v>9446</v>
      </c>
      <c r="G453" s="81">
        <v>8848.7900000000009</v>
      </c>
      <c r="H453" s="81">
        <v>40</v>
      </c>
      <c r="I453" s="81">
        <v>48</v>
      </c>
      <c r="J453" s="81">
        <v>218</v>
      </c>
      <c r="K453" s="81">
        <v>18</v>
      </c>
      <c r="L453" s="81" t="s">
        <v>25662</v>
      </c>
      <c r="M453" s="108"/>
      <c r="N453" s="108"/>
      <c r="O453" s="108"/>
      <c r="P453" s="108"/>
      <c r="Q453" s="108"/>
      <c r="R453" s="108"/>
      <c r="S453" s="108"/>
      <c r="T453" s="108"/>
      <c r="U453" s="108"/>
      <c r="V453" s="108"/>
      <c r="W453" s="108"/>
      <c r="X453" s="108"/>
      <c r="Y453" s="108"/>
      <c r="Z453" s="108"/>
      <c r="AA453" s="108"/>
      <c r="AB453" s="108"/>
      <c r="AC453" s="108"/>
      <c r="AD453" s="108"/>
    </row>
    <row r="454" spans="1:30" x14ac:dyDescent="0.25">
      <c r="A454" s="81" t="s">
        <v>6982</v>
      </c>
      <c r="B454" s="81" t="s">
        <v>25791</v>
      </c>
      <c r="C454" s="81">
        <v>7584</v>
      </c>
      <c r="D454" s="81" t="s">
        <v>25969</v>
      </c>
      <c r="E454" s="81">
        <v>7805.04</v>
      </c>
      <c r="F454" s="81" t="s">
        <v>9447</v>
      </c>
      <c r="G454" s="81">
        <v>9840</v>
      </c>
      <c r="H454" s="81">
        <v>40</v>
      </c>
      <c r="I454" s="81">
        <v>48</v>
      </c>
      <c r="J454" s="81">
        <v>198</v>
      </c>
      <c r="K454" s="81">
        <v>18</v>
      </c>
      <c r="L454" s="81" t="s">
        <v>25662</v>
      </c>
      <c r="M454" s="108"/>
      <c r="N454" s="108"/>
      <c r="O454" s="108"/>
      <c r="P454" s="108"/>
      <c r="Q454" s="108"/>
      <c r="R454" s="108"/>
      <c r="S454" s="108"/>
      <c r="T454" s="108"/>
      <c r="U454" s="108"/>
      <c r="V454" s="108"/>
      <c r="W454" s="108"/>
      <c r="X454" s="108"/>
      <c r="Y454" s="108"/>
      <c r="Z454" s="108"/>
      <c r="AA454" s="108"/>
      <c r="AB454" s="108"/>
      <c r="AC454" s="108"/>
      <c r="AD454" s="108"/>
    </row>
    <row r="455" spans="1:30" x14ac:dyDescent="0.25">
      <c r="A455" s="81" t="s">
        <v>4994</v>
      </c>
      <c r="B455" s="81" t="s">
        <v>9448</v>
      </c>
      <c r="C455" s="81">
        <v>4417.33</v>
      </c>
      <c r="D455" s="81" t="s">
        <v>25792</v>
      </c>
      <c r="E455" s="81">
        <v>4512</v>
      </c>
      <c r="F455" s="81" t="s">
        <v>9449</v>
      </c>
      <c r="G455" s="81">
        <v>4399</v>
      </c>
      <c r="H455" s="81">
        <v>19.25</v>
      </c>
      <c r="I455" s="81">
        <v>33.5</v>
      </c>
      <c r="J455" s="81">
        <v>98</v>
      </c>
      <c r="K455" s="81">
        <v>13</v>
      </c>
      <c r="L455" s="81" t="s">
        <v>25662</v>
      </c>
      <c r="M455" s="108"/>
      <c r="N455" s="108"/>
      <c r="O455" s="108"/>
      <c r="P455" s="108"/>
      <c r="Q455" s="108"/>
      <c r="R455" s="108"/>
      <c r="S455" s="108"/>
      <c r="T455" s="108"/>
      <c r="U455" s="108"/>
      <c r="V455" s="108"/>
      <c r="W455" s="108"/>
      <c r="X455" s="108"/>
      <c r="Y455" s="108"/>
      <c r="Z455" s="108"/>
      <c r="AA455" s="108"/>
      <c r="AB455" s="108"/>
      <c r="AC455" s="108"/>
      <c r="AD455" s="108"/>
    </row>
    <row r="456" spans="1:30" x14ac:dyDescent="0.25">
      <c r="A456" s="81" t="s">
        <v>7006</v>
      </c>
      <c r="B456" s="81" t="s">
        <v>25793</v>
      </c>
      <c r="C456" s="81">
        <v>4201</v>
      </c>
      <c r="D456" s="81" t="s">
        <v>9450</v>
      </c>
      <c r="E456" s="81">
        <v>4757.28</v>
      </c>
      <c r="F456" s="81" t="s">
        <v>25970</v>
      </c>
      <c r="G456" s="81">
        <v>4901.55</v>
      </c>
      <c r="H456" s="81">
        <v>35</v>
      </c>
      <c r="I456" s="81">
        <v>23</v>
      </c>
      <c r="J456" s="81">
        <v>129</v>
      </c>
      <c r="K456" s="81">
        <v>22</v>
      </c>
      <c r="L456" s="81" t="s">
        <v>25662</v>
      </c>
      <c r="M456" s="108"/>
      <c r="N456" s="108"/>
      <c r="O456" s="108"/>
      <c r="P456" s="108"/>
      <c r="Q456" s="108"/>
      <c r="R456" s="108"/>
      <c r="S456" s="108"/>
      <c r="T456" s="108"/>
      <c r="U456" s="108"/>
      <c r="V456" s="108"/>
      <c r="W456" s="108"/>
      <c r="X456" s="108"/>
      <c r="Y456" s="108"/>
      <c r="Z456" s="108"/>
      <c r="AA456" s="108"/>
      <c r="AB456" s="108"/>
      <c r="AC456" s="108"/>
      <c r="AD456" s="108"/>
    </row>
    <row r="457" spans="1:30" x14ac:dyDescent="0.25">
      <c r="A457" s="112" t="s">
        <v>4988</v>
      </c>
      <c r="B457" s="81" t="s">
        <v>25707</v>
      </c>
      <c r="C457" s="81">
        <v>14606</v>
      </c>
      <c r="D457" s="81" t="s">
        <v>9451</v>
      </c>
      <c r="E457" s="81">
        <v>14779.32</v>
      </c>
      <c r="F457" s="81" t="s">
        <v>9452</v>
      </c>
      <c r="G457" s="81">
        <v>15900</v>
      </c>
      <c r="H457" s="81">
        <v>13</v>
      </c>
      <c r="I457" s="81">
        <v>22</v>
      </c>
      <c r="J457" s="81">
        <v>67</v>
      </c>
      <c r="K457" s="81">
        <v>22</v>
      </c>
      <c r="L457" s="81" t="s">
        <v>25662</v>
      </c>
      <c r="M457" s="108"/>
      <c r="N457" s="108"/>
      <c r="O457" s="108"/>
      <c r="P457" s="108"/>
      <c r="Q457" s="108"/>
      <c r="R457" s="108"/>
      <c r="S457" s="108"/>
      <c r="T457" s="108"/>
      <c r="U457" s="108"/>
      <c r="V457" s="108"/>
      <c r="W457" s="108"/>
      <c r="X457" s="108"/>
      <c r="Y457" s="108"/>
      <c r="Z457" s="108"/>
      <c r="AA457" s="108"/>
      <c r="AB457" s="108"/>
      <c r="AC457" s="108"/>
      <c r="AD457" s="108"/>
    </row>
    <row r="458" spans="1:30" x14ac:dyDescent="0.25">
      <c r="A458" s="112" t="s">
        <v>4982</v>
      </c>
      <c r="B458" s="81" t="s">
        <v>9453</v>
      </c>
      <c r="C458" s="81">
        <v>15453.31</v>
      </c>
      <c r="D458" s="81" t="s">
        <v>25708</v>
      </c>
      <c r="E458" s="81">
        <v>15272</v>
      </c>
      <c r="F458" s="81" t="s">
        <v>9454</v>
      </c>
      <c r="G458" s="81">
        <v>16630</v>
      </c>
      <c r="H458" s="81">
        <v>58.4</v>
      </c>
      <c r="I458" s="81">
        <v>46</v>
      </c>
      <c r="J458" s="81">
        <v>433</v>
      </c>
      <c r="K458" s="81">
        <v>13</v>
      </c>
      <c r="L458" s="81" t="s">
        <v>25662</v>
      </c>
      <c r="M458" s="108"/>
      <c r="N458" s="108"/>
      <c r="O458" s="108"/>
      <c r="P458" s="108"/>
      <c r="Q458" s="108"/>
      <c r="R458" s="108"/>
      <c r="S458" s="108"/>
      <c r="T458" s="108"/>
      <c r="U458" s="108"/>
      <c r="V458" s="108"/>
      <c r="W458" s="108"/>
      <c r="X458" s="108"/>
      <c r="Y458" s="108"/>
      <c r="Z458" s="108"/>
      <c r="AA458" s="108"/>
      <c r="AB458" s="108"/>
      <c r="AC458" s="108"/>
      <c r="AD458" s="108"/>
    </row>
    <row r="459" spans="1:30" x14ac:dyDescent="0.25">
      <c r="A459" s="112" t="s">
        <v>4973</v>
      </c>
      <c r="B459" s="81" t="s">
        <v>9455</v>
      </c>
      <c r="C459" s="81">
        <v>17390.689999999999</v>
      </c>
      <c r="D459" s="81" t="s">
        <v>25709</v>
      </c>
      <c r="E459" s="81">
        <v>17187</v>
      </c>
      <c r="F459" s="81" t="s">
        <v>9456</v>
      </c>
      <c r="G459" s="81">
        <v>18715</v>
      </c>
      <c r="H459" s="81">
        <v>46</v>
      </c>
      <c r="I459" s="81">
        <v>58.4</v>
      </c>
      <c r="J459" s="81">
        <v>500</v>
      </c>
      <c r="K459" s="81">
        <v>13</v>
      </c>
      <c r="L459" s="81" t="s">
        <v>25662</v>
      </c>
      <c r="M459" s="108"/>
      <c r="N459" s="108"/>
      <c r="O459" s="108"/>
      <c r="P459" s="108"/>
      <c r="Q459" s="108"/>
      <c r="R459" s="108"/>
      <c r="S459" s="108"/>
      <c r="T459" s="108"/>
      <c r="U459" s="108"/>
      <c r="V459" s="108"/>
      <c r="W459" s="108"/>
      <c r="X459" s="108"/>
      <c r="Y459" s="108"/>
      <c r="Z459" s="108"/>
      <c r="AA459" s="108"/>
      <c r="AB459" s="108"/>
      <c r="AC459" s="108"/>
      <c r="AD459" s="108"/>
    </row>
    <row r="460" spans="1:30" x14ac:dyDescent="0.25">
      <c r="A460" s="112" t="s">
        <v>4967</v>
      </c>
      <c r="B460" s="81" t="s">
        <v>9457</v>
      </c>
      <c r="C460" s="81">
        <v>19540</v>
      </c>
      <c r="D460" s="81" t="s">
        <v>25710</v>
      </c>
      <c r="E460" s="81">
        <v>17537</v>
      </c>
      <c r="F460" s="81" t="s">
        <v>9458</v>
      </c>
      <c r="G460" s="81">
        <v>18161.2</v>
      </c>
      <c r="H460" s="81">
        <v>46</v>
      </c>
      <c r="I460" s="81">
        <v>58.4</v>
      </c>
      <c r="J460" s="81">
        <v>500</v>
      </c>
      <c r="K460" s="81">
        <v>13</v>
      </c>
      <c r="L460" s="81" t="s">
        <v>25662</v>
      </c>
      <c r="M460" s="108"/>
      <c r="N460" s="108"/>
      <c r="O460" s="108"/>
      <c r="P460" s="108"/>
      <c r="Q460" s="108"/>
      <c r="R460" s="108"/>
      <c r="S460" s="108"/>
      <c r="T460" s="108"/>
      <c r="U460" s="108"/>
      <c r="V460" s="108"/>
      <c r="W460" s="108"/>
      <c r="X460" s="108"/>
      <c r="Y460" s="108"/>
      <c r="Z460" s="108"/>
      <c r="AA460" s="108"/>
      <c r="AB460" s="108"/>
      <c r="AC460" s="108"/>
      <c r="AD460" s="108"/>
    </row>
    <row r="461" spans="1:30" x14ac:dyDescent="0.25">
      <c r="A461" s="81" t="s">
        <v>4964</v>
      </c>
      <c r="B461" s="81" t="s">
        <v>9459</v>
      </c>
      <c r="C461" s="81">
        <v>3899.99</v>
      </c>
      <c r="D461" s="81" t="s">
        <v>8619</v>
      </c>
      <c r="E461" s="81" t="s">
        <v>8620</v>
      </c>
      <c r="F461" s="81" t="s">
        <v>8619</v>
      </c>
      <c r="G461" s="81" t="s">
        <v>8620</v>
      </c>
      <c r="H461" s="81">
        <v>33.5</v>
      </c>
      <c r="I461" s="81">
        <v>19.75</v>
      </c>
      <c r="J461" s="81">
        <v>98</v>
      </c>
      <c r="K461" s="81">
        <v>13</v>
      </c>
      <c r="L461" s="81" t="s">
        <v>25662</v>
      </c>
      <c r="M461" s="108"/>
      <c r="N461" s="108"/>
      <c r="O461" s="108"/>
      <c r="P461" s="108"/>
      <c r="Q461" s="108"/>
      <c r="R461" s="108"/>
      <c r="S461" s="108"/>
      <c r="T461" s="108"/>
      <c r="U461" s="108"/>
      <c r="V461" s="108"/>
      <c r="W461" s="108"/>
      <c r="X461" s="108"/>
      <c r="Y461" s="108"/>
      <c r="Z461" s="108"/>
      <c r="AA461" s="108"/>
      <c r="AB461" s="108"/>
      <c r="AC461" s="108"/>
      <c r="AD461" s="108"/>
    </row>
    <row r="462" spans="1:30" x14ac:dyDescent="0.25">
      <c r="A462" s="81" t="s">
        <v>4961</v>
      </c>
      <c r="B462" s="81" t="s">
        <v>9460</v>
      </c>
      <c r="C462" s="81">
        <v>7080.15</v>
      </c>
      <c r="D462" s="81" t="s">
        <v>9461</v>
      </c>
      <c r="E462" s="81">
        <v>8635</v>
      </c>
      <c r="F462" s="81" t="s">
        <v>25794</v>
      </c>
      <c r="G462" s="81">
        <v>8060</v>
      </c>
      <c r="H462" s="81">
        <v>20.25</v>
      </c>
      <c r="I462" s="81">
        <v>46.5</v>
      </c>
      <c r="J462" s="81">
        <v>256</v>
      </c>
      <c r="K462" s="81">
        <v>13</v>
      </c>
      <c r="L462" s="81" t="s">
        <v>25662</v>
      </c>
      <c r="M462" s="108"/>
      <c r="N462" s="108"/>
      <c r="O462" s="108"/>
      <c r="P462" s="108"/>
      <c r="Q462" s="108"/>
      <c r="R462" s="108"/>
      <c r="S462" s="108"/>
      <c r="T462" s="108"/>
      <c r="U462" s="108"/>
      <c r="V462" s="108"/>
      <c r="W462" s="108"/>
      <c r="X462" s="108"/>
      <c r="Y462" s="108"/>
      <c r="Z462" s="108"/>
      <c r="AA462" s="108"/>
      <c r="AB462" s="108"/>
      <c r="AC462" s="108"/>
      <c r="AD462" s="108"/>
    </row>
    <row r="463" spans="1:30" x14ac:dyDescent="0.25">
      <c r="A463" s="81" t="s">
        <v>4958</v>
      </c>
      <c r="B463" s="81" t="s">
        <v>9462</v>
      </c>
      <c r="C463" s="81">
        <v>14650</v>
      </c>
      <c r="D463" s="81" t="s">
        <v>9463</v>
      </c>
      <c r="E463" s="81">
        <v>17684.830000000002</v>
      </c>
      <c r="F463" s="81" t="s">
        <v>8619</v>
      </c>
      <c r="G463" s="81" t="s">
        <v>8620</v>
      </c>
      <c r="H463" s="81">
        <v>58.4</v>
      </c>
      <c r="I463" s="81">
        <v>46</v>
      </c>
      <c r="J463" s="81">
        <v>433</v>
      </c>
      <c r="K463" s="81">
        <v>13</v>
      </c>
      <c r="L463" s="81" t="s">
        <v>25662</v>
      </c>
      <c r="M463" s="108"/>
      <c r="N463" s="108"/>
      <c r="O463" s="108"/>
      <c r="P463" s="108"/>
      <c r="Q463" s="108"/>
      <c r="R463" s="108"/>
      <c r="S463" s="108"/>
      <c r="T463" s="108"/>
      <c r="U463" s="108"/>
      <c r="V463" s="108"/>
      <c r="W463" s="108"/>
      <c r="X463" s="108"/>
      <c r="Y463" s="108"/>
      <c r="Z463" s="108"/>
      <c r="AA463" s="108"/>
      <c r="AB463" s="108"/>
      <c r="AC463" s="108"/>
      <c r="AD463" s="108"/>
    </row>
    <row r="464" spans="1:30" x14ac:dyDescent="0.25">
      <c r="A464" s="81" t="s">
        <v>3641</v>
      </c>
      <c r="B464" s="81" t="s">
        <v>9464</v>
      </c>
      <c r="C464" s="81">
        <v>3355</v>
      </c>
      <c r="D464" s="81" t="s">
        <v>9465</v>
      </c>
      <c r="E464" s="81">
        <v>1682.29</v>
      </c>
      <c r="F464" s="81" t="s">
        <v>9466</v>
      </c>
      <c r="G464" s="81">
        <v>1896</v>
      </c>
      <c r="H464" s="81">
        <v>46</v>
      </c>
      <c r="I464" s="81">
        <v>58.2</v>
      </c>
      <c r="J464" s="81">
        <v>500</v>
      </c>
      <c r="K464" s="81">
        <v>13</v>
      </c>
      <c r="L464" s="81" t="s">
        <v>25662</v>
      </c>
      <c r="M464" s="108"/>
      <c r="N464" s="108"/>
      <c r="O464" s="108"/>
      <c r="P464" s="108"/>
      <c r="Q464" s="108"/>
      <c r="R464" s="108"/>
      <c r="S464" s="108"/>
      <c r="T464" s="108"/>
      <c r="U464" s="108"/>
      <c r="V464" s="108"/>
      <c r="W464" s="108"/>
      <c r="X464" s="108"/>
      <c r="Y464" s="108"/>
      <c r="Z464" s="108"/>
      <c r="AA464" s="108"/>
      <c r="AB464" s="108"/>
      <c r="AC464" s="108"/>
      <c r="AD464" s="108"/>
    </row>
    <row r="465" spans="1:30" x14ac:dyDescent="0.25">
      <c r="A465" s="81" t="s">
        <v>4956</v>
      </c>
      <c r="B465" s="81" t="s">
        <v>9467</v>
      </c>
      <c r="C465" s="81">
        <v>14945.33</v>
      </c>
      <c r="D465" s="81" t="s">
        <v>9468</v>
      </c>
      <c r="E465" s="81">
        <v>14233.6</v>
      </c>
      <c r="F465" s="81" t="s">
        <v>9469</v>
      </c>
      <c r="G465" s="81">
        <v>15948.13</v>
      </c>
      <c r="H465" s="81">
        <v>80</v>
      </c>
      <c r="I465" s="81">
        <v>48</v>
      </c>
      <c r="J465" s="81">
        <v>365</v>
      </c>
      <c r="K465" s="81">
        <v>39</v>
      </c>
      <c r="L465" s="81" t="s">
        <v>25662</v>
      </c>
      <c r="M465" s="108"/>
      <c r="N465" s="108"/>
      <c r="O465" s="108"/>
      <c r="P465" s="108"/>
      <c r="Q465" s="108"/>
      <c r="R465" s="108"/>
      <c r="S465" s="108"/>
      <c r="T465" s="108"/>
      <c r="U465" s="108"/>
      <c r="V465" s="108"/>
      <c r="W465" s="108"/>
      <c r="X465" s="108"/>
      <c r="Y465" s="108"/>
      <c r="Z465" s="108"/>
      <c r="AA465" s="108"/>
      <c r="AB465" s="108"/>
      <c r="AC465" s="108"/>
      <c r="AD465" s="108"/>
    </row>
    <row r="466" spans="1:30" x14ac:dyDescent="0.25">
      <c r="A466" s="81" t="s">
        <v>4953</v>
      </c>
      <c r="B466" s="81" t="s">
        <v>9470</v>
      </c>
      <c r="C466" s="81">
        <v>21200</v>
      </c>
      <c r="D466" s="81" t="s">
        <v>9471</v>
      </c>
      <c r="E466" s="81">
        <v>19391.63</v>
      </c>
      <c r="F466" s="81" t="s">
        <v>9472</v>
      </c>
      <c r="G466" s="81">
        <v>19748</v>
      </c>
      <c r="H466" s="81">
        <v>21</v>
      </c>
      <c r="I466" s="81">
        <v>9.4</v>
      </c>
      <c r="J466" s="81">
        <v>110.6</v>
      </c>
      <c r="K466" s="81">
        <v>47</v>
      </c>
      <c r="L466" s="81" t="s">
        <v>25662</v>
      </c>
      <c r="M466" s="108"/>
      <c r="N466" s="108"/>
      <c r="O466" s="108"/>
      <c r="P466" s="108"/>
      <c r="Q466" s="108"/>
      <c r="R466" s="108"/>
      <c r="S466" s="108"/>
      <c r="T466" s="108"/>
      <c r="U466" s="108"/>
      <c r="V466" s="108"/>
      <c r="W466" s="108"/>
      <c r="X466" s="108"/>
      <c r="Y466" s="108"/>
      <c r="Z466" s="108"/>
      <c r="AA466" s="108"/>
      <c r="AB466" s="108"/>
      <c r="AC466" s="108"/>
      <c r="AD466" s="108"/>
    </row>
    <row r="467" spans="1:30" x14ac:dyDescent="0.25">
      <c r="A467" s="81" t="s">
        <v>4818</v>
      </c>
      <c r="B467" s="81" t="s">
        <v>9473</v>
      </c>
      <c r="C467" s="81">
        <v>32768</v>
      </c>
      <c r="D467" s="81" t="s">
        <v>9474</v>
      </c>
      <c r="E467" s="81">
        <v>33862.85</v>
      </c>
      <c r="F467" s="81" t="s">
        <v>9475</v>
      </c>
      <c r="G467" s="81">
        <v>39940</v>
      </c>
      <c r="H467" s="81">
        <v>44.2</v>
      </c>
      <c r="I467" s="81">
        <v>67.3</v>
      </c>
      <c r="J467" s="81">
        <v>4425.12</v>
      </c>
      <c r="K467" s="81">
        <v>21.8</v>
      </c>
      <c r="L467" s="81" t="s">
        <v>25662</v>
      </c>
      <c r="M467" s="108"/>
      <c r="N467" s="108"/>
      <c r="O467" s="108"/>
      <c r="P467" s="108"/>
      <c r="Q467" s="108"/>
      <c r="R467" s="108"/>
      <c r="S467" s="108"/>
      <c r="T467" s="108"/>
      <c r="U467" s="108"/>
      <c r="V467" s="108"/>
      <c r="W467" s="108"/>
      <c r="X467" s="108"/>
      <c r="Y467" s="108"/>
      <c r="Z467" s="108"/>
      <c r="AA467" s="108"/>
      <c r="AB467" s="108"/>
      <c r="AC467" s="108"/>
      <c r="AD467" s="108"/>
    </row>
    <row r="468" spans="1:30" x14ac:dyDescent="0.25">
      <c r="A468" s="112" t="s">
        <v>4815</v>
      </c>
      <c r="B468" s="81" t="s">
        <v>9476</v>
      </c>
      <c r="C468" s="81">
        <v>4473.33</v>
      </c>
      <c r="D468" s="81" t="s">
        <v>25711</v>
      </c>
      <c r="E468" s="81">
        <v>4569</v>
      </c>
      <c r="F468" s="81" t="s">
        <v>9477</v>
      </c>
      <c r="G468" s="81">
        <v>4655.28</v>
      </c>
      <c r="H468" s="81">
        <v>23</v>
      </c>
      <c r="I468" s="81">
        <v>36</v>
      </c>
      <c r="J468" s="81">
        <v>98</v>
      </c>
      <c r="K468" s="81">
        <v>18</v>
      </c>
      <c r="L468" s="81" t="s">
        <v>25662</v>
      </c>
      <c r="M468" s="108"/>
      <c r="N468" s="108"/>
      <c r="O468" s="108"/>
      <c r="P468" s="108"/>
      <c r="Q468" s="108"/>
      <c r="R468" s="108"/>
      <c r="S468" s="108"/>
      <c r="T468" s="108"/>
      <c r="U468" s="108"/>
      <c r="V468" s="108"/>
      <c r="W468" s="108"/>
      <c r="X468" s="108"/>
      <c r="Y468" s="108"/>
      <c r="Z468" s="108"/>
      <c r="AA468" s="108"/>
      <c r="AB468" s="108"/>
      <c r="AC468" s="108"/>
      <c r="AD468" s="108"/>
    </row>
    <row r="469" spans="1:30" x14ac:dyDescent="0.25">
      <c r="A469" s="81" t="s">
        <v>7000</v>
      </c>
      <c r="B469" s="81" t="s">
        <v>9478</v>
      </c>
      <c r="C469" s="81">
        <v>4811.68</v>
      </c>
      <c r="D469" s="81" t="s">
        <v>9479</v>
      </c>
      <c r="E469" s="81">
        <v>4622.67</v>
      </c>
      <c r="F469" s="81" t="s">
        <v>25712</v>
      </c>
      <c r="G469" s="81">
        <v>3717</v>
      </c>
      <c r="H469" s="81">
        <v>40</v>
      </c>
      <c r="I469" s="81">
        <v>24</v>
      </c>
      <c r="J469" s="81">
        <v>110</v>
      </c>
      <c r="K469" s="81">
        <v>16</v>
      </c>
      <c r="L469" s="81" t="s">
        <v>25662</v>
      </c>
      <c r="M469" s="108"/>
      <c r="N469" s="108"/>
      <c r="O469" s="108"/>
      <c r="P469" s="108"/>
      <c r="Q469" s="108"/>
      <c r="R469" s="108"/>
      <c r="S469" s="108"/>
      <c r="T469" s="108"/>
      <c r="U469" s="108"/>
      <c r="V469" s="108"/>
      <c r="W469" s="108"/>
      <c r="X469" s="108"/>
      <c r="Y469" s="108"/>
      <c r="Z469" s="108"/>
      <c r="AA469" s="108"/>
      <c r="AB469" s="108"/>
      <c r="AC469" s="108"/>
      <c r="AD469" s="108"/>
    </row>
    <row r="470" spans="1:30" x14ac:dyDescent="0.25">
      <c r="A470" s="112" t="s">
        <v>4812</v>
      </c>
      <c r="B470" s="81" t="s">
        <v>25713</v>
      </c>
      <c r="C470" s="81">
        <v>8169</v>
      </c>
      <c r="D470" s="81" t="s">
        <v>9480</v>
      </c>
      <c r="E470" s="81">
        <v>8265.89</v>
      </c>
      <c r="F470" s="81" t="s">
        <v>9481</v>
      </c>
      <c r="G470" s="81">
        <v>8890</v>
      </c>
      <c r="H470" s="81">
        <v>30</v>
      </c>
      <c r="I470" s="81">
        <v>54</v>
      </c>
      <c r="J470" s="81">
        <v>36</v>
      </c>
      <c r="K470" s="81">
        <v>34</v>
      </c>
      <c r="L470" s="81" t="s">
        <v>25662</v>
      </c>
      <c r="M470" s="108"/>
      <c r="N470" s="108"/>
      <c r="O470" s="108"/>
      <c r="P470" s="108"/>
      <c r="Q470" s="108"/>
      <c r="R470" s="108"/>
      <c r="S470" s="108"/>
      <c r="T470" s="108"/>
      <c r="U470" s="108"/>
      <c r="V470" s="108"/>
      <c r="W470" s="108"/>
      <c r="X470" s="108"/>
      <c r="Y470" s="108"/>
      <c r="Z470" s="108"/>
      <c r="AA470" s="108"/>
      <c r="AB470" s="108"/>
      <c r="AC470" s="108"/>
      <c r="AD470" s="108"/>
    </row>
    <row r="471" spans="1:30" x14ac:dyDescent="0.25">
      <c r="A471" s="112" t="s">
        <v>3493</v>
      </c>
      <c r="B471" s="81" t="s">
        <v>9482</v>
      </c>
      <c r="C471" s="81">
        <v>8663.9699999999993</v>
      </c>
      <c r="D471" s="81" t="s">
        <v>9483</v>
      </c>
      <c r="E471" s="81">
        <v>8315</v>
      </c>
      <c r="F471" s="81" t="s">
        <v>9484</v>
      </c>
      <c r="G471" s="81">
        <v>10022.450000000001</v>
      </c>
      <c r="H471" s="81">
        <v>40</v>
      </c>
      <c r="I471" s="81">
        <v>48</v>
      </c>
      <c r="J471" s="81">
        <v>358</v>
      </c>
      <c r="K471" s="81">
        <v>20</v>
      </c>
      <c r="L471" s="81" t="s">
        <v>25662</v>
      </c>
      <c r="M471" s="108"/>
      <c r="N471" s="108"/>
      <c r="O471" s="108"/>
      <c r="P471" s="108"/>
      <c r="Q471" s="108"/>
      <c r="R471" s="108"/>
      <c r="S471" s="108"/>
      <c r="T471" s="108"/>
      <c r="U471" s="108"/>
      <c r="V471" s="108"/>
      <c r="W471" s="108"/>
      <c r="X471" s="108"/>
      <c r="Y471" s="108"/>
      <c r="Z471" s="108"/>
      <c r="AA471" s="108"/>
      <c r="AB471" s="108"/>
      <c r="AC471" s="108"/>
      <c r="AD471" s="108"/>
    </row>
    <row r="472" spans="1:30" x14ac:dyDescent="0.25">
      <c r="A472" s="81" t="s">
        <v>4809</v>
      </c>
      <c r="B472" s="81" t="s">
        <v>9485</v>
      </c>
      <c r="C472" s="81">
        <v>4139.99</v>
      </c>
      <c r="D472" s="81" t="s">
        <v>8619</v>
      </c>
      <c r="E472" s="81" t="s">
        <v>8620</v>
      </c>
      <c r="F472" s="81" t="s">
        <v>8619</v>
      </c>
      <c r="G472" s="81" t="s">
        <v>8620</v>
      </c>
      <c r="H472" s="81">
        <v>23</v>
      </c>
      <c r="I472" s="81">
        <v>36</v>
      </c>
      <c r="J472" s="81">
        <v>113</v>
      </c>
      <c r="K472" s="81">
        <v>18</v>
      </c>
      <c r="L472" s="81" t="s">
        <v>25662</v>
      </c>
      <c r="M472" s="108"/>
      <c r="N472" s="108"/>
      <c r="O472" s="108"/>
      <c r="P472" s="108"/>
      <c r="Q472" s="108"/>
      <c r="R472" s="108"/>
      <c r="S472" s="108"/>
      <c r="T472" s="108"/>
      <c r="U472" s="108"/>
      <c r="V472" s="108"/>
      <c r="W472" s="108"/>
      <c r="X472" s="108"/>
      <c r="Y472" s="108"/>
      <c r="Z472" s="108"/>
      <c r="AA472" s="108"/>
      <c r="AB472" s="108"/>
      <c r="AC472" s="108"/>
      <c r="AD472" s="108"/>
    </row>
    <row r="473" spans="1:30" x14ac:dyDescent="0.25">
      <c r="A473" s="81" t="s">
        <v>4806</v>
      </c>
      <c r="B473" s="81" t="s">
        <v>9486</v>
      </c>
      <c r="C473" s="81">
        <v>7465.15</v>
      </c>
      <c r="D473" s="81" t="s">
        <v>8619</v>
      </c>
      <c r="E473" s="81" t="s">
        <v>8620</v>
      </c>
      <c r="F473" s="81" t="s">
        <v>8619</v>
      </c>
      <c r="G473" s="81" t="s">
        <v>8620</v>
      </c>
      <c r="H473" s="81">
        <v>20.25</v>
      </c>
      <c r="I473" s="81">
        <v>46.5</v>
      </c>
      <c r="J473" s="81">
        <v>256</v>
      </c>
      <c r="K473" s="81">
        <v>13</v>
      </c>
      <c r="L473" s="81" t="s">
        <v>25662</v>
      </c>
      <c r="M473" s="108"/>
      <c r="N473" s="108"/>
      <c r="O473" s="108"/>
      <c r="P473" s="108"/>
      <c r="Q473" s="108"/>
      <c r="R473" s="108"/>
      <c r="S473" s="108"/>
      <c r="T473" s="108"/>
      <c r="U473" s="108"/>
      <c r="V473" s="108"/>
      <c r="W473" s="108"/>
      <c r="X473" s="108"/>
      <c r="Y473" s="108"/>
      <c r="Z473" s="108"/>
      <c r="AA473" s="108"/>
      <c r="AB473" s="108"/>
      <c r="AC473" s="108"/>
      <c r="AD473" s="108"/>
    </row>
    <row r="474" spans="1:30" x14ac:dyDescent="0.25">
      <c r="A474" s="81" t="s">
        <v>4803</v>
      </c>
      <c r="B474" s="81" t="s">
        <v>9487</v>
      </c>
      <c r="C474" s="81">
        <v>17704.09</v>
      </c>
      <c r="D474" s="81" t="s">
        <v>9488</v>
      </c>
      <c r="E474" s="81">
        <v>14650</v>
      </c>
      <c r="F474" s="81" t="s">
        <v>9489</v>
      </c>
      <c r="G474" s="81">
        <v>14299</v>
      </c>
      <c r="H474" s="81">
        <v>58.42</v>
      </c>
      <c r="I474" s="81">
        <v>46</v>
      </c>
      <c r="J474" s="81">
        <v>433</v>
      </c>
      <c r="K474" s="81">
        <v>13</v>
      </c>
      <c r="L474" s="81" t="s">
        <v>25662</v>
      </c>
      <c r="M474" s="108"/>
      <c r="N474" s="108"/>
      <c r="O474" s="108"/>
      <c r="P474" s="108"/>
      <c r="Q474" s="108"/>
      <c r="R474" s="108"/>
      <c r="S474" s="108"/>
      <c r="T474" s="108"/>
      <c r="U474" s="108"/>
      <c r="V474" s="108"/>
      <c r="W474" s="108"/>
      <c r="X474" s="108"/>
      <c r="Y474" s="108"/>
      <c r="Z474" s="108"/>
      <c r="AA474" s="108"/>
      <c r="AB474" s="108"/>
      <c r="AC474" s="108"/>
      <c r="AD474" s="108"/>
    </row>
    <row r="475" spans="1:30" x14ac:dyDescent="0.25">
      <c r="A475" s="81" t="s">
        <v>4800</v>
      </c>
      <c r="B475" s="81" t="s">
        <v>9490</v>
      </c>
      <c r="C475" s="81">
        <v>14650</v>
      </c>
      <c r="D475" s="81" t="s">
        <v>9491</v>
      </c>
      <c r="E475" s="81">
        <v>12256.36</v>
      </c>
      <c r="F475" s="81" t="s">
        <v>8619</v>
      </c>
      <c r="G475" s="81" t="s">
        <v>8620</v>
      </c>
      <c r="H475" s="81">
        <v>58.4</v>
      </c>
      <c r="I475" s="81">
        <v>46</v>
      </c>
      <c r="J475" s="81">
        <v>433</v>
      </c>
      <c r="K475" s="81">
        <v>13</v>
      </c>
      <c r="L475" s="81" t="s">
        <v>25662</v>
      </c>
      <c r="M475" s="108"/>
      <c r="N475" s="108"/>
      <c r="O475" s="108"/>
      <c r="P475" s="108"/>
      <c r="Q475" s="108"/>
      <c r="R475" s="108"/>
      <c r="S475" s="108"/>
      <c r="T475" s="108"/>
      <c r="U475" s="108"/>
      <c r="V475" s="108"/>
      <c r="W475" s="108"/>
      <c r="X475" s="108"/>
      <c r="Y475" s="108"/>
      <c r="Z475" s="108"/>
      <c r="AA475" s="108"/>
      <c r="AB475" s="108"/>
      <c r="AC475" s="108"/>
      <c r="AD475" s="108"/>
    </row>
    <row r="476" spans="1:30" x14ac:dyDescent="0.25">
      <c r="A476" s="81" t="s">
        <v>4797</v>
      </c>
      <c r="B476" s="81" t="s">
        <v>25795</v>
      </c>
      <c r="C476" s="81">
        <v>1561</v>
      </c>
      <c r="D476" s="81" t="s">
        <v>9492</v>
      </c>
      <c r="E476" s="81">
        <v>1837.33</v>
      </c>
      <c r="F476" s="81" t="s">
        <v>9493</v>
      </c>
      <c r="G476" s="81">
        <v>1874.08</v>
      </c>
      <c r="H476" s="81">
        <v>8.25</v>
      </c>
      <c r="I476" s="81">
        <v>13</v>
      </c>
      <c r="J476" s="81">
        <v>62</v>
      </c>
      <c r="K476" s="81">
        <v>16.25</v>
      </c>
      <c r="L476" s="81" t="s">
        <v>25662</v>
      </c>
      <c r="M476" s="108"/>
      <c r="N476" s="108"/>
      <c r="O476" s="108"/>
      <c r="P476" s="108"/>
      <c r="Q476" s="108"/>
      <c r="R476" s="108"/>
      <c r="S476" s="108"/>
      <c r="T476" s="108"/>
      <c r="U476" s="108"/>
      <c r="V476" s="108"/>
      <c r="W476" s="108"/>
      <c r="X476" s="108"/>
      <c r="Y476" s="108"/>
      <c r="Z476" s="108"/>
      <c r="AA476" s="108"/>
      <c r="AB476" s="108"/>
      <c r="AC476" s="108"/>
      <c r="AD476" s="108"/>
    </row>
    <row r="477" spans="1:30" x14ac:dyDescent="0.25">
      <c r="A477" s="81" t="s">
        <v>7588</v>
      </c>
      <c r="B477" s="81" t="s">
        <v>25796</v>
      </c>
      <c r="C477" s="81">
        <v>1904</v>
      </c>
      <c r="D477" s="81" t="s">
        <v>9494</v>
      </c>
      <c r="E477" s="81">
        <v>2007.13</v>
      </c>
      <c r="F477" s="81" t="s">
        <v>9495</v>
      </c>
      <c r="G477" s="81">
        <v>1969.99</v>
      </c>
      <c r="H477" s="81">
        <v>13</v>
      </c>
      <c r="I477" s="81">
        <v>22</v>
      </c>
      <c r="J477" s="81">
        <v>66</v>
      </c>
      <c r="K477" s="81">
        <v>23</v>
      </c>
      <c r="L477" s="81" t="s">
        <v>25662</v>
      </c>
      <c r="M477" s="108"/>
      <c r="N477" s="108"/>
      <c r="O477" s="108"/>
      <c r="P477" s="108"/>
      <c r="Q477" s="108"/>
      <c r="R477" s="108"/>
      <c r="S477" s="108"/>
      <c r="T477" s="108"/>
      <c r="U477" s="108"/>
      <c r="V477" s="108"/>
      <c r="W477" s="108"/>
      <c r="X477" s="108"/>
      <c r="Y477" s="108"/>
      <c r="Z477" s="108"/>
      <c r="AA477" s="108"/>
      <c r="AB477" s="108"/>
      <c r="AC477" s="108"/>
      <c r="AD477" s="108"/>
    </row>
    <row r="478" spans="1:30" x14ac:dyDescent="0.25">
      <c r="A478" s="81" t="s">
        <v>4794</v>
      </c>
      <c r="B478" s="81" t="s">
        <v>9496</v>
      </c>
      <c r="C478" s="81">
        <v>1690.46</v>
      </c>
      <c r="D478" s="81" t="s">
        <v>9497</v>
      </c>
      <c r="E478" s="81">
        <v>1850</v>
      </c>
      <c r="F478" s="81" t="s">
        <v>8619</v>
      </c>
      <c r="G478" s="81" t="s">
        <v>8620</v>
      </c>
      <c r="H478" s="81">
        <v>8.25</v>
      </c>
      <c r="I478" s="81">
        <v>13</v>
      </c>
      <c r="J478" s="81">
        <v>62</v>
      </c>
      <c r="K478" s="81">
        <v>16.25</v>
      </c>
      <c r="L478" s="81" t="s">
        <v>25662</v>
      </c>
      <c r="M478" s="108"/>
      <c r="N478" s="108"/>
      <c r="O478" s="108"/>
      <c r="P478" s="108"/>
      <c r="Q478" s="108"/>
      <c r="R478" s="108"/>
      <c r="S478" s="108"/>
      <c r="T478" s="108"/>
      <c r="U478" s="108"/>
      <c r="V478" s="108"/>
      <c r="W478" s="108"/>
      <c r="X478" s="108"/>
      <c r="Y478" s="108"/>
      <c r="Z478" s="108"/>
      <c r="AA478" s="108"/>
      <c r="AB478" s="108"/>
      <c r="AC478" s="108"/>
      <c r="AD478" s="108"/>
    </row>
    <row r="479" spans="1:30" x14ac:dyDescent="0.25">
      <c r="A479" s="81" t="s">
        <v>4791</v>
      </c>
      <c r="B479" s="81" t="s">
        <v>9498</v>
      </c>
      <c r="C479" s="81">
        <v>2047.72</v>
      </c>
      <c r="D479" s="81" t="s">
        <v>9499</v>
      </c>
      <c r="E479" s="81">
        <v>1738</v>
      </c>
      <c r="F479" s="81" t="s">
        <v>8619</v>
      </c>
      <c r="G479" s="81" t="s">
        <v>8620</v>
      </c>
      <c r="H479" s="81">
        <v>8.25</v>
      </c>
      <c r="I479" s="81">
        <v>13</v>
      </c>
      <c r="J479" s="81">
        <v>61</v>
      </c>
      <c r="K479" s="81">
        <v>16.25</v>
      </c>
      <c r="L479" s="81" t="s">
        <v>25662</v>
      </c>
      <c r="M479" s="108"/>
      <c r="N479" s="108"/>
      <c r="O479" s="108"/>
      <c r="P479" s="108"/>
      <c r="Q479" s="108"/>
      <c r="R479" s="108"/>
      <c r="S479" s="108"/>
      <c r="T479" s="108"/>
      <c r="U479" s="108"/>
      <c r="V479" s="108"/>
      <c r="W479" s="108"/>
      <c r="X479" s="108"/>
      <c r="Y479" s="108"/>
      <c r="Z479" s="108"/>
      <c r="AA479" s="108"/>
      <c r="AB479" s="108"/>
      <c r="AC479" s="108"/>
      <c r="AD479" s="108"/>
    </row>
    <row r="480" spans="1:30" x14ac:dyDescent="0.25">
      <c r="A480" s="81" t="s">
        <v>4788</v>
      </c>
      <c r="B480" s="81" t="s">
        <v>9500</v>
      </c>
      <c r="C480" s="81">
        <v>3790.72</v>
      </c>
      <c r="D480" s="81" t="s">
        <v>9501</v>
      </c>
      <c r="E480" s="81">
        <v>5275.5</v>
      </c>
      <c r="F480" s="81" t="s">
        <v>8619</v>
      </c>
      <c r="G480" s="81" t="s">
        <v>8620</v>
      </c>
      <c r="H480" s="81">
        <v>16</v>
      </c>
      <c r="I480" s="81">
        <v>28</v>
      </c>
      <c r="J480" s="81">
        <v>82</v>
      </c>
      <c r="K480" s="81">
        <v>8.6999999999999993</v>
      </c>
      <c r="L480" s="81" t="s">
        <v>25662</v>
      </c>
      <c r="M480" s="108"/>
      <c r="N480" s="108"/>
      <c r="O480" s="108"/>
      <c r="P480" s="108"/>
      <c r="Q480" s="108"/>
      <c r="R480" s="108"/>
      <c r="S480" s="108"/>
      <c r="T480" s="108"/>
      <c r="U480" s="108"/>
      <c r="V480" s="108"/>
      <c r="W480" s="108"/>
      <c r="X480" s="108"/>
      <c r="Y480" s="108"/>
      <c r="Z480" s="108"/>
      <c r="AA480" s="108"/>
      <c r="AB480" s="108"/>
      <c r="AC480" s="108"/>
      <c r="AD480" s="108"/>
    </row>
    <row r="481" spans="1:30" x14ac:dyDescent="0.25">
      <c r="A481" s="81" t="s">
        <v>4782</v>
      </c>
      <c r="B481" s="81" t="s">
        <v>9502</v>
      </c>
      <c r="C481" s="81">
        <v>2684.63</v>
      </c>
      <c r="D481" s="81" t="s">
        <v>9503</v>
      </c>
      <c r="E481" s="81">
        <v>2152.38</v>
      </c>
      <c r="F481" s="81" t="s">
        <v>8619</v>
      </c>
      <c r="G481" s="81" t="s">
        <v>8620</v>
      </c>
      <c r="H481" s="81">
        <v>16</v>
      </c>
      <c r="I481" s="81">
        <v>28</v>
      </c>
      <c r="J481" s="81">
        <v>93</v>
      </c>
      <c r="K481" s="81">
        <v>8.6999999999999993</v>
      </c>
      <c r="L481" s="81" t="s">
        <v>25662</v>
      </c>
      <c r="M481" s="108"/>
      <c r="N481" s="108"/>
      <c r="O481" s="108"/>
      <c r="P481" s="108"/>
      <c r="Q481" s="108"/>
      <c r="R481" s="108"/>
      <c r="S481" s="108"/>
      <c r="T481" s="108"/>
      <c r="U481" s="108"/>
      <c r="V481" s="108"/>
      <c r="W481" s="108"/>
      <c r="X481" s="108"/>
      <c r="Y481" s="108"/>
      <c r="Z481" s="108"/>
      <c r="AA481" s="108"/>
      <c r="AB481" s="108"/>
      <c r="AC481" s="108"/>
      <c r="AD481" s="108"/>
    </row>
    <row r="482" spans="1:30" x14ac:dyDescent="0.25">
      <c r="A482" s="81" t="s">
        <v>4779</v>
      </c>
      <c r="B482" s="81" t="s">
        <v>9504</v>
      </c>
      <c r="C482" s="81">
        <v>6609.49</v>
      </c>
      <c r="D482" s="81" t="s">
        <v>9505</v>
      </c>
      <c r="E482" s="81">
        <v>2719</v>
      </c>
      <c r="F482" s="81" t="s">
        <v>9506</v>
      </c>
      <c r="G482" s="81">
        <v>4902.04</v>
      </c>
      <c r="H482" s="81">
        <v>16</v>
      </c>
      <c r="I482" s="81">
        <v>28</v>
      </c>
      <c r="J482" s="81">
        <v>93</v>
      </c>
      <c r="K482" s="81">
        <v>8.6999999999999993</v>
      </c>
      <c r="L482" s="81" t="s">
        <v>25662</v>
      </c>
      <c r="M482" s="108"/>
      <c r="N482" s="108"/>
      <c r="O482" s="108"/>
      <c r="P482" s="108"/>
      <c r="Q482" s="108"/>
      <c r="R482" s="108"/>
      <c r="S482" s="108"/>
      <c r="T482" s="108"/>
      <c r="U482" s="108"/>
      <c r="V482" s="108"/>
      <c r="W482" s="108"/>
      <c r="X482" s="108"/>
      <c r="Y482" s="108"/>
      <c r="Z482" s="108"/>
      <c r="AA482" s="108"/>
      <c r="AB482" s="108"/>
      <c r="AC482" s="108"/>
      <c r="AD482" s="108"/>
    </row>
    <row r="483" spans="1:30" x14ac:dyDescent="0.25">
      <c r="A483" s="81" t="s">
        <v>4426</v>
      </c>
      <c r="B483" s="81" t="s">
        <v>25971</v>
      </c>
      <c r="C483" s="81">
        <v>189.05</v>
      </c>
      <c r="D483" s="81" t="s">
        <v>9507</v>
      </c>
      <c r="E483" s="81">
        <v>193.33</v>
      </c>
      <c r="F483" s="81" t="s">
        <v>9508</v>
      </c>
      <c r="G483" s="81">
        <v>207.71</v>
      </c>
      <c r="H483" s="81">
        <v>6.25</v>
      </c>
      <c r="I483" s="81">
        <v>10.5</v>
      </c>
      <c r="J483" s="81">
        <v>1</v>
      </c>
      <c r="K483" s="81">
        <v>1.27</v>
      </c>
      <c r="L483" s="81" t="s">
        <v>25662</v>
      </c>
      <c r="M483" s="108"/>
      <c r="N483" s="108"/>
      <c r="O483" s="108"/>
      <c r="P483" s="108"/>
      <c r="Q483" s="108"/>
      <c r="R483" s="108"/>
      <c r="S483" s="108"/>
      <c r="T483" s="108"/>
      <c r="U483" s="108"/>
      <c r="V483" s="108"/>
      <c r="W483" s="108"/>
      <c r="X483" s="108"/>
      <c r="Y483" s="108"/>
      <c r="Z483" s="108"/>
      <c r="AA483" s="108"/>
      <c r="AB483" s="108"/>
      <c r="AC483" s="108"/>
      <c r="AD483" s="108"/>
    </row>
    <row r="484" spans="1:30" x14ac:dyDescent="0.25">
      <c r="A484" s="81" t="s">
        <v>6931</v>
      </c>
      <c r="B484" s="81" t="s">
        <v>9509</v>
      </c>
      <c r="C484" s="81">
        <v>1483.65</v>
      </c>
      <c r="D484" s="81" t="s">
        <v>9510</v>
      </c>
      <c r="E484" s="81">
        <v>1485</v>
      </c>
      <c r="F484" s="81" t="s">
        <v>25972</v>
      </c>
      <c r="G484" s="81">
        <v>1483.65</v>
      </c>
      <c r="H484" s="81">
        <v>16</v>
      </c>
      <c r="I484" s="81">
        <v>16</v>
      </c>
      <c r="J484" s="81">
        <v>69</v>
      </c>
      <c r="K484" s="81">
        <v>40</v>
      </c>
      <c r="L484" s="81" t="s">
        <v>25662</v>
      </c>
      <c r="M484" s="108"/>
      <c r="N484" s="108"/>
      <c r="O484" s="108"/>
      <c r="P484" s="108"/>
      <c r="Q484" s="108"/>
      <c r="R484" s="108"/>
      <c r="S484" s="108"/>
      <c r="T484" s="108"/>
      <c r="U484" s="108"/>
      <c r="V484" s="108"/>
      <c r="W484" s="108"/>
      <c r="X484" s="108"/>
      <c r="Y484" s="108"/>
      <c r="Z484" s="108"/>
      <c r="AA484" s="108"/>
      <c r="AB484" s="108"/>
      <c r="AC484" s="108"/>
      <c r="AD484" s="108"/>
    </row>
    <row r="485" spans="1:30" x14ac:dyDescent="0.25">
      <c r="A485" s="112" t="s">
        <v>7935</v>
      </c>
      <c r="B485" s="81" t="s">
        <v>25714</v>
      </c>
      <c r="C485" s="81">
        <v>2594</v>
      </c>
      <c r="D485" s="81" t="s">
        <v>9511</v>
      </c>
      <c r="E485" s="81">
        <v>2967.68</v>
      </c>
      <c r="F485" s="81" t="s">
        <v>9512</v>
      </c>
      <c r="G485" s="81">
        <v>2846.63</v>
      </c>
      <c r="H485" s="81">
        <v>15.75</v>
      </c>
      <c r="I485" s="81">
        <v>23.08</v>
      </c>
      <c r="J485" s="81">
        <v>33.5</v>
      </c>
      <c r="K485" s="81">
        <v>11.03</v>
      </c>
      <c r="L485" s="81" t="s">
        <v>25662</v>
      </c>
      <c r="M485" s="108"/>
      <c r="N485" s="108"/>
      <c r="O485" s="108"/>
      <c r="P485" s="108"/>
      <c r="Q485" s="108"/>
      <c r="R485" s="108"/>
      <c r="S485" s="108"/>
      <c r="T485" s="108"/>
      <c r="U485" s="108"/>
      <c r="V485" s="108"/>
      <c r="W485" s="108"/>
      <c r="X485" s="108"/>
      <c r="Y485" s="108"/>
      <c r="Z485" s="108"/>
      <c r="AA485" s="108"/>
      <c r="AB485" s="108"/>
      <c r="AC485" s="108"/>
      <c r="AD485" s="108"/>
    </row>
    <row r="486" spans="1:30" x14ac:dyDescent="0.25">
      <c r="A486" s="81" t="s">
        <v>7169</v>
      </c>
      <c r="B486" s="81" t="s">
        <v>9513</v>
      </c>
      <c r="C486" s="81">
        <v>3721.48</v>
      </c>
      <c r="D486" s="81" t="s">
        <v>25973</v>
      </c>
      <c r="E486" s="81">
        <v>3721.48</v>
      </c>
      <c r="F486" s="81" t="s">
        <v>25973</v>
      </c>
      <c r="G486" s="81">
        <v>3721.48</v>
      </c>
      <c r="H486" s="81">
        <v>12.5</v>
      </c>
      <c r="I486" s="81">
        <v>10.5</v>
      </c>
      <c r="J486" s="81">
        <v>79.7</v>
      </c>
      <c r="K486" s="81">
        <v>30.5</v>
      </c>
      <c r="L486" s="81" t="s">
        <v>25662</v>
      </c>
      <c r="M486" s="108"/>
      <c r="N486" s="108"/>
      <c r="O486" s="108"/>
      <c r="P486" s="108"/>
      <c r="Q486" s="108"/>
      <c r="R486" s="108"/>
      <c r="S486" s="108"/>
      <c r="T486" s="108"/>
      <c r="U486" s="108"/>
      <c r="V486" s="108"/>
      <c r="W486" s="108"/>
      <c r="X486" s="108"/>
      <c r="Y486" s="108"/>
      <c r="Z486" s="108"/>
      <c r="AA486" s="108"/>
      <c r="AB486" s="108"/>
      <c r="AC486" s="108"/>
      <c r="AD486" s="108"/>
    </row>
    <row r="487" spans="1:30" x14ac:dyDescent="0.25">
      <c r="A487" s="112" t="s">
        <v>4271</v>
      </c>
      <c r="B487" s="81" t="s">
        <v>25974</v>
      </c>
      <c r="C487" s="81">
        <v>513.30999999999995</v>
      </c>
      <c r="D487" s="81" t="s">
        <v>25715</v>
      </c>
      <c r="E487" s="81">
        <v>395</v>
      </c>
      <c r="F487" s="81" t="s">
        <v>9514</v>
      </c>
      <c r="G487" s="81">
        <v>570.16999999999996</v>
      </c>
      <c r="H487" s="81">
        <v>5.25</v>
      </c>
      <c r="I487" s="81">
        <v>6.5</v>
      </c>
      <c r="J487" s="81">
        <v>28.4</v>
      </c>
      <c r="K487" s="81">
        <v>5.25</v>
      </c>
      <c r="L487" s="81" t="s">
        <v>25662</v>
      </c>
      <c r="M487" s="108"/>
      <c r="N487" s="108"/>
      <c r="O487" s="108"/>
      <c r="P487" s="108"/>
      <c r="Q487" s="108"/>
      <c r="R487" s="108"/>
      <c r="S487" s="108"/>
      <c r="T487" s="108"/>
      <c r="U487" s="108"/>
      <c r="V487" s="108"/>
      <c r="W487" s="108"/>
      <c r="X487" s="108"/>
      <c r="Y487" s="108"/>
      <c r="Z487" s="108"/>
      <c r="AA487" s="108"/>
      <c r="AB487" s="108"/>
      <c r="AC487" s="108"/>
      <c r="AD487" s="108"/>
    </row>
    <row r="488" spans="1:30" x14ac:dyDescent="0.25">
      <c r="A488" s="81" t="s">
        <v>4265</v>
      </c>
      <c r="B488" s="81" t="s">
        <v>25797</v>
      </c>
      <c r="C488" s="81">
        <v>677</v>
      </c>
      <c r="D488" s="81" t="s">
        <v>9516</v>
      </c>
      <c r="E488" s="81">
        <v>740.4</v>
      </c>
      <c r="F488" s="81" t="s">
        <v>9517</v>
      </c>
      <c r="G488" s="81">
        <v>726.24</v>
      </c>
      <c r="H488" s="81">
        <v>12</v>
      </c>
      <c r="I488" s="81">
        <v>16</v>
      </c>
      <c r="J488" s="81">
        <v>39</v>
      </c>
      <c r="K488" s="81">
        <v>11</v>
      </c>
      <c r="L488" s="81" t="s">
        <v>25662</v>
      </c>
      <c r="M488" s="108"/>
      <c r="N488" s="108"/>
      <c r="O488" s="108"/>
      <c r="P488" s="108"/>
      <c r="Q488" s="108"/>
      <c r="R488" s="108"/>
      <c r="S488" s="108"/>
      <c r="T488" s="108"/>
      <c r="U488" s="108"/>
      <c r="V488" s="108"/>
      <c r="W488" s="108"/>
      <c r="X488" s="108"/>
      <c r="Y488" s="108"/>
      <c r="Z488" s="108"/>
      <c r="AA488" s="108"/>
      <c r="AB488" s="108"/>
      <c r="AC488" s="108"/>
      <c r="AD488" s="108"/>
    </row>
    <row r="489" spans="1:30" x14ac:dyDescent="0.25">
      <c r="A489" s="81" t="s">
        <v>4262</v>
      </c>
      <c r="B489" s="81" t="s">
        <v>9515</v>
      </c>
      <c r="C489" s="81">
        <v>741.33</v>
      </c>
      <c r="D489" s="81" t="s">
        <v>25798</v>
      </c>
      <c r="E489" s="81">
        <v>819</v>
      </c>
      <c r="F489" s="81" t="s">
        <v>9518</v>
      </c>
      <c r="G489" s="81">
        <v>796.07</v>
      </c>
      <c r="H489" s="81">
        <v>8</v>
      </c>
      <c r="I489" s="81">
        <v>6.25</v>
      </c>
      <c r="J489" s="81">
        <v>40.5</v>
      </c>
      <c r="K489" s="81">
        <v>12.5</v>
      </c>
      <c r="L489" s="81" t="s">
        <v>25662</v>
      </c>
      <c r="M489" s="108"/>
      <c r="N489" s="108"/>
      <c r="O489" s="108"/>
      <c r="P489" s="108"/>
      <c r="Q489" s="108"/>
      <c r="R489" s="108"/>
      <c r="S489" s="108"/>
      <c r="T489" s="108"/>
      <c r="U489" s="108"/>
      <c r="V489" s="108"/>
      <c r="W489" s="108"/>
      <c r="X489" s="108"/>
      <c r="Y489" s="108"/>
      <c r="Z489" s="108"/>
      <c r="AA489" s="108"/>
      <c r="AB489" s="108"/>
      <c r="AC489" s="108"/>
      <c r="AD489" s="108"/>
    </row>
    <row r="490" spans="1:30" x14ac:dyDescent="0.25">
      <c r="A490" s="81" t="s">
        <v>4241</v>
      </c>
      <c r="B490" s="81" t="s">
        <v>25975</v>
      </c>
      <c r="C490" s="81">
        <v>77.08</v>
      </c>
      <c r="D490" s="81" t="s">
        <v>9519</v>
      </c>
      <c r="E490" s="81">
        <v>90.48</v>
      </c>
      <c r="F490" s="81" t="s">
        <v>9520</v>
      </c>
      <c r="G490" s="81">
        <v>84.79</v>
      </c>
      <c r="H490" s="81">
        <v>4.3</v>
      </c>
      <c r="I490" s="81">
        <v>6.3</v>
      </c>
      <c r="J490" s="81">
        <v>0.6</v>
      </c>
      <c r="K490" s="81">
        <v>1.6</v>
      </c>
      <c r="L490" s="81" t="s">
        <v>25662</v>
      </c>
      <c r="M490" s="108"/>
      <c r="N490" s="108"/>
      <c r="O490" s="108"/>
      <c r="P490" s="108"/>
      <c r="Q490" s="108"/>
      <c r="R490" s="108"/>
      <c r="S490" s="108"/>
      <c r="T490" s="108"/>
      <c r="U490" s="108"/>
      <c r="V490" s="108"/>
      <c r="W490" s="108"/>
      <c r="X490" s="108"/>
      <c r="Y490" s="108"/>
      <c r="Z490" s="108"/>
      <c r="AA490" s="108"/>
      <c r="AB490" s="108"/>
      <c r="AC490" s="108"/>
      <c r="AD490" s="108"/>
    </row>
    <row r="491" spans="1:30" x14ac:dyDescent="0.25">
      <c r="A491" s="81" t="s">
        <v>4238</v>
      </c>
      <c r="B491" s="81" t="s">
        <v>9521</v>
      </c>
      <c r="C491" s="81">
        <v>144.57</v>
      </c>
      <c r="D491" s="81" t="s">
        <v>9522</v>
      </c>
      <c r="E491" s="81">
        <v>130.56</v>
      </c>
      <c r="F491" s="81" t="s">
        <v>9523</v>
      </c>
      <c r="G491" s="81">
        <v>136.19999999999999</v>
      </c>
      <c r="H491" s="81">
        <v>8.25</v>
      </c>
      <c r="I491" s="81">
        <v>16.25</v>
      </c>
      <c r="J491" s="81">
        <v>67</v>
      </c>
      <c r="K491" s="81">
        <v>13</v>
      </c>
      <c r="L491" s="81" t="s">
        <v>25662</v>
      </c>
      <c r="M491" s="108"/>
      <c r="N491" s="108"/>
      <c r="O491" s="108"/>
      <c r="P491" s="108"/>
      <c r="Q491" s="108"/>
      <c r="R491" s="108"/>
      <c r="S491" s="108"/>
      <c r="T491" s="108"/>
      <c r="U491" s="108"/>
      <c r="V491" s="108"/>
      <c r="W491" s="108"/>
      <c r="X491" s="108"/>
      <c r="Y491" s="108"/>
      <c r="Z491" s="108"/>
      <c r="AA491" s="108"/>
      <c r="AB491" s="108"/>
      <c r="AC491" s="108"/>
      <c r="AD491" s="108"/>
    </row>
    <row r="492" spans="1:30" x14ac:dyDescent="0.25">
      <c r="A492" s="81" t="s">
        <v>3747</v>
      </c>
      <c r="B492" s="81" t="s">
        <v>8859</v>
      </c>
      <c r="C492" s="81">
        <v>1957.82</v>
      </c>
      <c r="D492" s="81" t="s">
        <v>9524</v>
      </c>
      <c r="E492" s="81">
        <v>2089.2399999999998</v>
      </c>
      <c r="F492" s="81" t="s">
        <v>9525</v>
      </c>
      <c r="G492" s="81">
        <v>2027.97</v>
      </c>
      <c r="H492" s="81">
        <v>13</v>
      </c>
      <c r="I492" s="81">
        <v>22</v>
      </c>
      <c r="J492" s="81">
        <v>67</v>
      </c>
      <c r="K492" s="81">
        <v>22</v>
      </c>
      <c r="L492" s="81" t="s">
        <v>25662</v>
      </c>
      <c r="M492" s="108"/>
      <c r="N492" s="108"/>
      <c r="O492" s="108"/>
      <c r="P492" s="108"/>
      <c r="Q492" s="108"/>
      <c r="R492" s="108"/>
      <c r="S492" s="108"/>
      <c r="T492" s="108"/>
      <c r="U492" s="108"/>
      <c r="V492" s="108"/>
      <c r="W492" s="108"/>
      <c r="X492" s="108"/>
      <c r="Y492" s="108"/>
      <c r="Z492" s="108"/>
      <c r="AA492" s="108"/>
      <c r="AB492" s="108"/>
      <c r="AC492" s="108"/>
      <c r="AD492" s="108"/>
    </row>
    <row r="493" spans="1:30" x14ac:dyDescent="0.25">
      <c r="A493" s="81" t="s">
        <v>3735</v>
      </c>
      <c r="B493" s="81" t="s">
        <v>25799</v>
      </c>
      <c r="C493" s="81">
        <v>1952</v>
      </c>
      <c r="D493" s="81" t="s">
        <v>9526</v>
      </c>
      <c r="E493" s="81">
        <v>2321.35</v>
      </c>
      <c r="F493" s="81" t="s">
        <v>9527</v>
      </c>
      <c r="G493" s="81">
        <v>2145.54</v>
      </c>
      <c r="H493" s="81">
        <v>13</v>
      </c>
      <c r="I493" s="81">
        <v>22</v>
      </c>
      <c r="J493" s="81">
        <v>64</v>
      </c>
      <c r="K493" s="81">
        <v>22</v>
      </c>
      <c r="L493" s="81" t="s">
        <v>25662</v>
      </c>
      <c r="M493" s="108"/>
      <c r="N493" s="108"/>
      <c r="O493" s="108"/>
      <c r="P493" s="108"/>
      <c r="Q493" s="108"/>
      <c r="R493" s="108"/>
      <c r="S493" s="108"/>
      <c r="T493" s="108"/>
      <c r="U493" s="108"/>
      <c r="V493" s="108"/>
      <c r="W493" s="108"/>
      <c r="X493" s="108"/>
      <c r="Y493" s="108"/>
      <c r="Z493" s="108"/>
      <c r="AA493" s="108"/>
      <c r="AB493" s="108"/>
      <c r="AC493" s="108"/>
      <c r="AD493" s="108"/>
    </row>
    <row r="494" spans="1:30" x14ac:dyDescent="0.25">
      <c r="A494" s="81" t="s">
        <v>3732</v>
      </c>
      <c r="B494" s="81" t="s">
        <v>9528</v>
      </c>
      <c r="C494" s="81">
        <v>1884</v>
      </c>
      <c r="D494" s="81" t="s">
        <v>9529</v>
      </c>
      <c r="E494" s="81">
        <v>1789.64</v>
      </c>
      <c r="F494" s="81" t="s">
        <v>25716</v>
      </c>
      <c r="G494" s="81">
        <v>1788</v>
      </c>
      <c r="H494" s="81">
        <v>13</v>
      </c>
      <c r="I494" s="81">
        <v>22</v>
      </c>
      <c r="J494" s="81">
        <v>64</v>
      </c>
      <c r="K494" s="81">
        <v>22</v>
      </c>
      <c r="L494" s="81" t="s">
        <v>25662</v>
      </c>
      <c r="M494" s="108"/>
      <c r="N494" s="108"/>
      <c r="O494" s="108"/>
      <c r="P494" s="108"/>
      <c r="Q494" s="108"/>
      <c r="R494" s="108"/>
      <c r="S494" s="108"/>
      <c r="T494" s="108"/>
      <c r="U494" s="108"/>
      <c r="V494" s="108"/>
      <c r="W494" s="108"/>
      <c r="X494" s="108"/>
      <c r="Y494" s="108"/>
      <c r="Z494" s="108"/>
      <c r="AA494" s="108"/>
      <c r="AB494" s="108"/>
      <c r="AC494" s="108"/>
      <c r="AD494" s="108"/>
    </row>
    <row r="495" spans="1:30" x14ac:dyDescent="0.25">
      <c r="A495" s="81" t="s">
        <v>4093</v>
      </c>
      <c r="B495" s="81" t="s">
        <v>9530</v>
      </c>
      <c r="C495" s="81">
        <v>424.71</v>
      </c>
      <c r="D495" s="81" t="s">
        <v>8619</v>
      </c>
      <c r="E495" s="81" t="s">
        <v>8620</v>
      </c>
      <c r="F495" s="81" t="s">
        <v>8619</v>
      </c>
      <c r="G495" s="81" t="s">
        <v>8620</v>
      </c>
      <c r="H495" s="81">
        <v>5.2</v>
      </c>
      <c r="I495" s="81">
        <v>1.6</v>
      </c>
      <c r="J495" s="81">
        <v>0.5</v>
      </c>
      <c r="K495" s="81">
        <v>3</v>
      </c>
      <c r="L495" s="81" t="s">
        <v>25662</v>
      </c>
      <c r="M495" s="108"/>
      <c r="N495" s="108"/>
      <c r="O495" s="108"/>
      <c r="P495" s="108"/>
      <c r="Q495" s="108"/>
      <c r="R495" s="108"/>
      <c r="S495" s="108"/>
      <c r="T495" s="108"/>
      <c r="U495" s="108"/>
      <c r="V495" s="108"/>
      <c r="W495" s="108"/>
      <c r="X495" s="108"/>
      <c r="Y495" s="108"/>
      <c r="Z495" s="108"/>
      <c r="AA495" s="108"/>
      <c r="AB495" s="108"/>
      <c r="AC495" s="108"/>
      <c r="AD495" s="108"/>
    </row>
    <row r="496" spans="1:30" x14ac:dyDescent="0.25">
      <c r="A496" s="81" t="s">
        <v>3620</v>
      </c>
      <c r="B496" s="81" t="s">
        <v>9531</v>
      </c>
      <c r="C496" s="81">
        <v>3279.99</v>
      </c>
      <c r="D496" s="81" t="s">
        <v>8619</v>
      </c>
      <c r="E496" s="81" t="s">
        <v>8620</v>
      </c>
      <c r="F496" s="81" t="s">
        <v>8619</v>
      </c>
      <c r="G496" s="81" t="s">
        <v>8620</v>
      </c>
      <c r="H496" s="81">
        <v>20.100000000000001</v>
      </c>
      <c r="I496" s="81">
        <v>8.9</v>
      </c>
      <c r="J496" s="81">
        <v>91.9</v>
      </c>
      <c r="K496" s="81">
        <v>28.5</v>
      </c>
      <c r="L496" s="81" t="s">
        <v>25662</v>
      </c>
      <c r="M496" s="108"/>
      <c r="N496" s="108"/>
      <c r="O496" s="108"/>
      <c r="P496" s="108"/>
      <c r="Q496" s="108"/>
      <c r="R496" s="108"/>
      <c r="S496" s="108"/>
      <c r="T496" s="108"/>
      <c r="U496" s="108"/>
      <c r="V496" s="108"/>
      <c r="W496" s="108"/>
      <c r="X496" s="108"/>
      <c r="Y496" s="108"/>
      <c r="Z496" s="108"/>
      <c r="AA496" s="108"/>
      <c r="AB496" s="108"/>
      <c r="AC496" s="108"/>
      <c r="AD496" s="108"/>
    </row>
    <row r="497" spans="1:30" x14ac:dyDescent="0.25">
      <c r="A497" s="81" t="s">
        <v>8265</v>
      </c>
      <c r="B497" s="81" t="s">
        <v>9532</v>
      </c>
      <c r="C497" s="81">
        <v>3123.36</v>
      </c>
      <c r="D497" s="81" t="s">
        <v>9533</v>
      </c>
      <c r="E497" s="81">
        <v>2999</v>
      </c>
      <c r="F497" s="81" t="s">
        <v>8619</v>
      </c>
      <c r="G497" s="81" t="s">
        <v>8620</v>
      </c>
      <c r="H497" s="81">
        <v>20.100000000000001</v>
      </c>
      <c r="I497" s="81">
        <v>28.5</v>
      </c>
      <c r="J497" s="81">
        <v>91.9</v>
      </c>
      <c r="K497" s="81">
        <v>8.9</v>
      </c>
      <c r="L497" s="81" t="s">
        <v>25662</v>
      </c>
      <c r="M497" s="108"/>
      <c r="N497" s="108"/>
      <c r="O497" s="108"/>
      <c r="P497" s="108"/>
      <c r="Q497" s="108"/>
      <c r="R497" s="108"/>
      <c r="S497" s="108"/>
      <c r="T497" s="108"/>
      <c r="U497" s="108"/>
      <c r="V497" s="108"/>
      <c r="W497" s="108"/>
      <c r="X497" s="108"/>
      <c r="Y497" s="108"/>
      <c r="Z497" s="108"/>
      <c r="AA497" s="108"/>
      <c r="AB497" s="108"/>
      <c r="AC497" s="108"/>
      <c r="AD497" s="108"/>
    </row>
    <row r="498" spans="1:30" x14ac:dyDescent="0.25">
      <c r="A498" s="81" t="s">
        <v>8273</v>
      </c>
      <c r="B498" s="81" t="s">
        <v>9534</v>
      </c>
      <c r="C498" s="81">
        <v>3359.99</v>
      </c>
      <c r="D498" s="81" t="s">
        <v>9535</v>
      </c>
      <c r="E498" s="81">
        <v>3249</v>
      </c>
      <c r="F498" s="81" t="s">
        <v>8619</v>
      </c>
      <c r="G498" s="81" t="s">
        <v>8620</v>
      </c>
      <c r="H498" s="81">
        <v>28.5</v>
      </c>
      <c r="I498" s="81">
        <v>20.100000000000001</v>
      </c>
      <c r="J498" s="81">
        <v>82.5</v>
      </c>
      <c r="K498" s="81">
        <v>8.9</v>
      </c>
      <c r="L498" s="81" t="s">
        <v>25662</v>
      </c>
      <c r="M498" s="108"/>
      <c r="N498" s="108"/>
      <c r="O498" s="108"/>
      <c r="P498" s="108"/>
      <c r="Q498" s="108"/>
      <c r="R498" s="108"/>
      <c r="S498" s="108"/>
      <c r="T498" s="108"/>
      <c r="U498" s="108"/>
      <c r="V498" s="108"/>
      <c r="W498" s="108"/>
      <c r="X498" s="108"/>
      <c r="Y498" s="108"/>
      <c r="Z498" s="108"/>
      <c r="AA498" s="108"/>
      <c r="AB498" s="108"/>
      <c r="AC498" s="108"/>
      <c r="AD498" s="108"/>
    </row>
    <row r="499" spans="1:30" x14ac:dyDescent="0.25">
      <c r="A499" s="81" t="s">
        <v>8294</v>
      </c>
      <c r="B499" s="81" t="s">
        <v>9536</v>
      </c>
      <c r="C499" s="81">
        <v>1364</v>
      </c>
      <c r="D499" s="81" t="s">
        <v>9537</v>
      </c>
      <c r="E499" s="81">
        <v>1452.59</v>
      </c>
      <c r="F499" s="81" t="s">
        <v>9538</v>
      </c>
      <c r="G499" s="81">
        <v>1780.43</v>
      </c>
      <c r="H499" s="81">
        <v>24.7</v>
      </c>
      <c r="I499" s="81">
        <v>16.899999999999999</v>
      </c>
      <c r="J499" s="81">
        <v>47.4</v>
      </c>
      <c r="K499" s="81">
        <v>8.1</v>
      </c>
      <c r="L499" s="81" t="s">
        <v>25662</v>
      </c>
      <c r="M499" s="108"/>
      <c r="N499" s="108"/>
      <c r="O499" s="108"/>
      <c r="P499" s="108"/>
      <c r="Q499" s="108"/>
      <c r="R499" s="108"/>
      <c r="S499" s="108"/>
      <c r="T499" s="108"/>
      <c r="U499" s="108"/>
      <c r="V499" s="108"/>
      <c r="W499" s="108"/>
      <c r="X499" s="108"/>
      <c r="Y499" s="108"/>
      <c r="Z499" s="108"/>
      <c r="AA499" s="108"/>
      <c r="AB499" s="108"/>
      <c r="AC499" s="108"/>
      <c r="AD499" s="108"/>
    </row>
    <row r="500" spans="1:30" x14ac:dyDescent="0.25">
      <c r="A500" s="81" t="s">
        <v>7606</v>
      </c>
      <c r="B500" s="81" t="s">
        <v>9539</v>
      </c>
      <c r="C500" s="81">
        <v>4025</v>
      </c>
      <c r="D500" s="81" t="s">
        <v>9540</v>
      </c>
      <c r="E500" s="81">
        <v>3990</v>
      </c>
      <c r="F500" s="81" t="s">
        <v>9541</v>
      </c>
      <c r="G500" s="81">
        <v>3573.81</v>
      </c>
      <c r="H500" s="81">
        <v>24</v>
      </c>
      <c r="I500" s="81">
        <v>30</v>
      </c>
      <c r="J500" s="81">
        <v>155</v>
      </c>
      <c r="K500" s="81">
        <v>21</v>
      </c>
      <c r="L500" s="81" t="s">
        <v>25662</v>
      </c>
      <c r="M500" s="108"/>
      <c r="N500" s="108"/>
      <c r="O500" s="108"/>
      <c r="P500" s="108"/>
      <c r="Q500" s="108"/>
      <c r="R500" s="108"/>
      <c r="S500" s="108"/>
      <c r="T500" s="108"/>
      <c r="U500" s="108"/>
      <c r="V500" s="108"/>
      <c r="W500" s="108"/>
      <c r="X500" s="108"/>
      <c r="Y500" s="108"/>
      <c r="Z500" s="108"/>
      <c r="AA500" s="108"/>
      <c r="AB500" s="108"/>
      <c r="AC500" s="108"/>
      <c r="AD500" s="108"/>
    </row>
    <row r="501" spans="1:30" x14ac:dyDescent="0.25">
      <c r="A501" s="81" t="s">
        <v>8268</v>
      </c>
      <c r="B501" s="81" t="s">
        <v>25976</v>
      </c>
      <c r="C501" s="81">
        <v>4274.1400000000003</v>
      </c>
      <c r="D501" s="81" t="s">
        <v>9542</v>
      </c>
      <c r="E501" s="81">
        <v>3837.75</v>
      </c>
      <c r="F501" s="81" t="s">
        <v>9543</v>
      </c>
      <c r="G501" s="81">
        <v>3929</v>
      </c>
      <c r="H501" s="81">
        <v>28.5</v>
      </c>
      <c r="I501" s="81">
        <v>20.100000000000001</v>
      </c>
      <c r="J501" s="81">
        <v>82.5</v>
      </c>
      <c r="K501" s="81">
        <v>8.9</v>
      </c>
      <c r="L501" s="81" t="s">
        <v>25662</v>
      </c>
      <c r="M501" s="108"/>
      <c r="N501" s="108"/>
      <c r="O501" s="108"/>
      <c r="P501" s="108"/>
      <c r="Q501" s="108"/>
      <c r="R501" s="108"/>
      <c r="S501" s="108"/>
      <c r="T501" s="108"/>
      <c r="U501" s="108"/>
      <c r="V501" s="108"/>
      <c r="W501" s="108"/>
      <c r="X501" s="108"/>
      <c r="Y501" s="108"/>
      <c r="Z501" s="108"/>
      <c r="AA501" s="108"/>
      <c r="AB501" s="108"/>
      <c r="AC501" s="108"/>
      <c r="AD501" s="108"/>
    </row>
    <row r="502" spans="1:30" x14ac:dyDescent="0.25">
      <c r="A502" s="81" t="s">
        <v>8291</v>
      </c>
      <c r="B502" s="81" t="s">
        <v>9544</v>
      </c>
      <c r="C502" s="81">
        <v>2012.1</v>
      </c>
      <c r="D502" s="81" t="s">
        <v>9545</v>
      </c>
      <c r="E502" s="81">
        <v>1463</v>
      </c>
      <c r="F502" s="81" t="s">
        <v>9546</v>
      </c>
      <c r="G502" s="81">
        <v>1537</v>
      </c>
      <c r="H502" s="81">
        <v>24.7</v>
      </c>
      <c r="I502" s="81">
        <v>16.899999999999999</v>
      </c>
      <c r="J502" s="81">
        <v>47.4</v>
      </c>
      <c r="K502" s="81">
        <v>8.1</v>
      </c>
      <c r="L502" s="81" t="s">
        <v>25662</v>
      </c>
      <c r="M502" s="108"/>
      <c r="N502" s="108"/>
      <c r="O502" s="108"/>
      <c r="P502" s="108"/>
      <c r="Q502" s="108"/>
      <c r="R502" s="108"/>
      <c r="S502" s="108"/>
      <c r="T502" s="108"/>
      <c r="U502" s="108"/>
      <c r="V502" s="108"/>
      <c r="W502" s="108"/>
      <c r="X502" s="108"/>
      <c r="Y502" s="108"/>
      <c r="Z502" s="108"/>
      <c r="AA502" s="108"/>
      <c r="AB502" s="108"/>
      <c r="AC502" s="108"/>
      <c r="AD502" s="108"/>
    </row>
    <row r="503" spans="1:30" x14ac:dyDescent="0.25">
      <c r="A503" s="81" t="s">
        <v>8285</v>
      </c>
      <c r="B503" s="81" t="s">
        <v>9547</v>
      </c>
      <c r="C503" s="81">
        <v>1921</v>
      </c>
      <c r="D503" s="81" t="s">
        <v>25800</v>
      </c>
      <c r="E503" s="81">
        <v>1952</v>
      </c>
      <c r="F503" s="81" t="s">
        <v>9548</v>
      </c>
      <c r="G503" s="81">
        <v>2177.1</v>
      </c>
      <c r="H503" s="81">
        <v>24.7</v>
      </c>
      <c r="I503" s="81">
        <v>16.899999999999999</v>
      </c>
      <c r="J503" s="81">
        <v>47.4</v>
      </c>
      <c r="K503" s="81">
        <v>8.1</v>
      </c>
      <c r="L503" s="81" t="s">
        <v>25662</v>
      </c>
      <c r="M503" s="108"/>
      <c r="N503" s="108"/>
      <c r="O503" s="108"/>
      <c r="P503" s="108"/>
      <c r="Q503" s="108"/>
      <c r="R503" s="108"/>
      <c r="S503" s="108"/>
      <c r="T503" s="108"/>
      <c r="U503" s="108"/>
      <c r="V503" s="108"/>
      <c r="W503" s="108"/>
      <c r="X503" s="108"/>
      <c r="Y503" s="108"/>
      <c r="Z503" s="108"/>
      <c r="AA503" s="108"/>
      <c r="AB503" s="108"/>
      <c r="AC503" s="108"/>
      <c r="AD503" s="108"/>
    </row>
    <row r="504" spans="1:30" x14ac:dyDescent="0.25">
      <c r="A504" s="81" t="s">
        <v>8279</v>
      </c>
      <c r="B504" s="81" t="s">
        <v>9549</v>
      </c>
      <c r="C504" s="81">
        <v>2703.5</v>
      </c>
      <c r="D504" s="81" t="s">
        <v>9550</v>
      </c>
      <c r="E504" s="81">
        <v>3090.81</v>
      </c>
      <c r="F504" s="81" t="s">
        <v>9551</v>
      </c>
      <c r="G504" s="81">
        <v>3583.52</v>
      </c>
      <c r="H504" s="81">
        <v>28.5</v>
      </c>
      <c r="I504" s="81">
        <v>20.100000000000001</v>
      </c>
      <c r="J504" s="81">
        <v>82.5</v>
      </c>
      <c r="K504" s="81">
        <v>8.9</v>
      </c>
      <c r="L504" s="81" t="s">
        <v>25662</v>
      </c>
      <c r="M504" s="108"/>
      <c r="N504" s="108"/>
      <c r="O504" s="108"/>
      <c r="P504" s="108"/>
      <c r="Q504" s="108"/>
      <c r="R504" s="108"/>
      <c r="S504" s="108"/>
      <c r="T504" s="108"/>
      <c r="U504" s="108"/>
      <c r="V504" s="108"/>
      <c r="W504" s="108"/>
      <c r="X504" s="108"/>
      <c r="Y504" s="108"/>
      <c r="Z504" s="108"/>
      <c r="AA504" s="108"/>
      <c r="AB504" s="108"/>
      <c r="AC504" s="108"/>
      <c r="AD504" s="108"/>
    </row>
    <row r="505" spans="1:30" x14ac:dyDescent="0.25">
      <c r="A505" s="81" t="s">
        <v>8276</v>
      </c>
      <c r="B505" s="81" t="s">
        <v>9552</v>
      </c>
      <c r="C505" s="81">
        <v>3100</v>
      </c>
      <c r="D505" s="81" t="s">
        <v>9553</v>
      </c>
      <c r="E505" s="81">
        <v>3940.25</v>
      </c>
      <c r="F505" s="81" t="s">
        <v>8619</v>
      </c>
      <c r="G505" s="81" t="s">
        <v>8620</v>
      </c>
      <c r="H505" s="81">
        <v>28.5</v>
      </c>
      <c r="I505" s="81">
        <v>20.100000000000001</v>
      </c>
      <c r="J505" s="81">
        <v>82.5</v>
      </c>
      <c r="K505" s="81">
        <v>8.9</v>
      </c>
      <c r="L505" s="81" t="s">
        <v>25662</v>
      </c>
      <c r="M505" s="108"/>
      <c r="N505" s="108"/>
      <c r="O505" s="108"/>
      <c r="P505" s="108"/>
      <c r="Q505" s="108"/>
      <c r="R505" s="108"/>
      <c r="S505" s="108"/>
      <c r="T505" s="108"/>
      <c r="U505" s="108"/>
      <c r="V505" s="108"/>
      <c r="W505" s="108"/>
      <c r="X505" s="108"/>
      <c r="Y505" s="108"/>
      <c r="Z505" s="108"/>
      <c r="AA505" s="108"/>
      <c r="AB505" s="108"/>
      <c r="AC505" s="108"/>
      <c r="AD505" s="108"/>
    </row>
    <row r="506" spans="1:30" x14ac:dyDescent="0.25">
      <c r="A506" s="81" t="s">
        <v>8194</v>
      </c>
      <c r="B506" s="81" t="s">
        <v>25801</v>
      </c>
      <c r="C506" s="81">
        <v>1882</v>
      </c>
      <c r="D506" s="81" t="s">
        <v>9554</v>
      </c>
      <c r="E506" s="81">
        <v>1975</v>
      </c>
      <c r="F506" s="81" t="s">
        <v>9555</v>
      </c>
      <c r="G506" s="81">
        <v>2110</v>
      </c>
      <c r="H506" s="81">
        <v>14.6</v>
      </c>
      <c r="I506" s="81">
        <v>17.7</v>
      </c>
      <c r="J506" s="81">
        <v>125</v>
      </c>
      <c r="K506" s="81">
        <v>6.8</v>
      </c>
      <c r="L506" s="81" t="s">
        <v>25662</v>
      </c>
      <c r="M506" s="108"/>
      <c r="N506" s="108"/>
      <c r="O506" s="108"/>
      <c r="P506" s="108"/>
      <c r="Q506" s="108"/>
      <c r="R506" s="108"/>
      <c r="S506" s="108"/>
      <c r="T506" s="108"/>
      <c r="U506" s="108"/>
      <c r="V506" s="108"/>
      <c r="W506" s="108"/>
      <c r="X506" s="108"/>
      <c r="Y506" s="108"/>
      <c r="Z506" s="108"/>
      <c r="AA506" s="108"/>
      <c r="AB506" s="108"/>
      <c r="AC506" s="108"/>
      <c r="AD506" s="108"/>
    </row>
    <row r="507" spans="1:30" x14ac:dyDescent="0.25">
      <c r="A507" s="81" t="s">
        <v>8137</v>
      </c>
      <c r="B507" s="81" t="s">
        <v>9556</v>
      </c>
      <c r="C507" s="81">
        <v>2244.9299999999998</v>
      </c>
      <c r="D507" s="81" t="s">
        <v>9557</v>
      </c>
      <c r="E507" s="81">
        <v>2465</v>
      </c>
      <c r="F507" s="81" t="s">
        <v>9558</v>
      </c>
      <c r="G507" s="81">
        <v>3560</v>
      </c>
      <c r="H507" s="81">
        <v>22.4</v>
      </c>
      <c r="I507" s="81">
        <v>14.17</v>
      </c>
      <c r="J507" s="81">
        <v>39.6</v>
      </c>
      <c r="K507" s="81">
        <v>11.6</v>
      </c>
      <c r="L507" s="81" t="s">
        <v>25662</v>
      </c>
      <c r="M507" s="108"/>
      <c r="N507" s="108"/>
      <c r="O507" s="108"/>
      <c r="P507" s="108"/>
      <c r="Q507" s="108"/>
      <c r="R507" s="108"/>
      <c r="S507" s="108"/>
      <c r="T507" s="108"/>
      <c r="U507" s="108"/>
      <c r="V507" s="108"/>
      <c r="W507" s="108"/>
      <c r="X507" s="108"/>
      <c r="Y507" s="108"/>
      <c r="Z507" s="108"/>
      <c r="AA507" s="108"/>
      <c r="AB507" s="108"/>
      <c r="AC507" s="108"/>
      <c r="AD507" s="108"/>
    </row>
    <row r="508" spans="1:30" x14ac:dyDescent="0.25">
      <c r="A508" s="81" t="s">
        <v>8131</v>
      </c>
      <c r="B508" s="81" t="s">
        <v>9559</v>
      </c>
      <c r="C508" s="81">
        <v>2906.94</v>
      </c>
      <c r="D508" s="81" t="s">
        <v>9560</v>
      </c>
      <c r="E508" s="81">
        <v>3030.58</v>
      </c>
      <c r="F508" s="81" t="s">
        <v>8619</v>
      </c>
      <c r="G508" s="81" t="s">
        <v>8620</v>
      </c>
      <c r="H508" s="81">
        <v>22.4</v>
      </c>
      <c r="I508" s="81">
        <v>14.17</v>
      </c>
      <c r="J508" s="81">
        <v>39.6</v>
      </c>
      <c r="K508" s="81">
        <v>11.6</v>
      </c>
      <c r="L508" s="81" t="s">
        <v>25662</v>
      </c>
      <c r="M508" s="108"/>
      <c r="N508" s="108"/>
      <c r="O508" s="108"/>
      <c r="P508" s="108"/>
      <c r="Q508" s="108"/>
      <c r="R508" s="108"/>
      <c r="S508" s="108"/>
      <c r="T508" s="108"/>
      <c r="U508" s="108"/>
      <c r="V508" s="108"/>
      <c r="W508" s="108"/>
      <c r="X508" s="108"/>
      <c r="Y508" s="108"/>
      <c r="Z508" s="108"/>
      <c r="AA508" s="108"/>
      <c r="AB508" s="108"/>
      <c r="AC508" s="108"/>
      <c r="AD508" s="108"/>
    </row>
    <row r="509" spans="1:30" x14ac:dyDescent="0.25">
      <c r="A509" s="81" t="s">
        <v>7972</v>
      </c>
      <c r="B509" s="81" t="s">
        <v>9561</v>
      </c>
      <c r="C509" s="81">
        <v>97</v>
      </c>
      <c r="D509" s="81" t="s">
        <v>9562</v>
      </c>
      <c r="E509" s="81">
        <v>87.54</v>
      </c>
      <c r="F509" s="81" t="s">
        <v>8619</v>
      </c>
      <c r="G509" s="81" t="s">
        <v>8620</v>
      </c>
      <c r="H509" s="81">
        <v>1.45</v>
      </c>
      <c r="I509" s="81">
        <v>3.58</v>
      </c>
      <c r="J509" s="81">
        <v>1.5</v>
      </c>
      <c r="K509" s="81">
        <v>0.59</v>
      </c>
      <c r="L509" s="81" t="s">
        <v>25662</v>
      </c>
      <c r="M509" s="108"/>
      <c r="N509" s="108"/>
      <c r="O509" s="108"/>
      <c r="P509" s="108"/>
      <c r="Q509" s="108"/>
      <c r="R509" s="108"/>
      <c r="S509" s="108"/>
      <c r="T509" s="108"/>
      <c r="U509" s="108"/>
      <c r="V509" s="108"/>
      <c r="W509" s="108"/>
      <c r="X509" s="108"/>
      <c r="Y509" s="108"/>
      <c r="Z509" s="108"/>
      <c r="AA509" s="108"/>
      <c r="AB509" s="108"/>
      <c r="AC509" s="108"/>
      <c r="AD509" s="108"/>
    </row>
    <row r="510" spans="1:30" x14ac:dyDescent="0.25">
      <c r="A510" s="112" t="s">
        <v>7963</v>
      </c>
      <c r="B510" s="81" t="s">
        <v>9563</v>
      </c>
      <c r="C510" s="81">
        <v>1737</v>
      </c>
      <c r="D510" s="81" t="s">
        <v>9564</v>
      </c>
      <c r="E510" s="81">
        <v>1984.45</v>
      </c>
      <c r="F510" s="81" t="s">
        <v>9565</v>
      </c>
      <c r="G510" s="81">
        <v>1689.99</v>
      </c>
      <c r="H510" s="81">
        <v>14.6</v>
      </c>
      <c r="I510" s="81">
        <v>17.7</v>
      </c>
      <c r="J510" s="81">
        <v>25.1</v>
      </c>
      <c r="K510" s="81">
        <v>6.8</v>
      </c>
      <c r="L510" s="81" t="s">
        <v>25662</v>
      </c>
      <c r="M510" s="108"/>
      <c r="N510" s="108"/>
      <c r="O510" s="108"/>
      <c r="P510" s="108"/>
      <c r="Q510" s="108"/>
      <c r="R510" s="108"/>
      <c r="S510" s="108"/>
      <c r="T510" s="108"/>
      <c r="U510" s="108"/>
      <c r="V510" s="108"/>
      <c r="W510" s="108"/>
      <c r="X510" s="108"/>
      <c r="Y510" s="108"/>
      <c r="Z510" s="108"/>
      <c r="AA510" s="108"/>
      <c r="AB510" s="108"/>
      <c r="AC510" s="108"/>
      <c r="AD510" s="108"/>
    </row>
    <row r="511" spans="1:30" x14ac:dyDescent="0.25">
      <c r="A511" s="81" t="s">
        <v>7960</v>
      </c>
      <c r="B511" s="81" t="s">
        <v>9566</v>
      </c>
      <c r="C511" s="81">
        <v>74</v>
      </c>
      <c r="D511" s="81" t="s">
        <v>9567</v>
      </c>
      <c r="E511" s="81">
        <v>72.680000000000007</v>
      </c>
      <c r="F511" s="81" t="s">
        <v>9568</v>
      </c>
      <c r="G511" s="81">
        <v>60.75</v>
      </c>
      <c r="H511" s="81">
        <v>0.9</v>
      </c>
      <c r="I511" s="81">
        <v>2.4</v>
      </c>
      <c r="J511" s="81">
        <v>0.3</v>
      </c>
      <c r="K511" s="81">
        <v>2.2999999999999998</v>
      </c>
      <c r="L511" s="81" t="s">
        <v>25662</v>
      </c>
      <c r="M511" s="108"/>
      <c r="N511" s="108"/>
      <c r="O511" s="108"/>
      <c r="P511" s="108"/>
      <c r="Q511" s="108"/>
      <c r="R511" s="108"/>
      <c r="S511" s="108"/>
      <c r="T511" s="108"/>
      <c r="U511" s="108"/>
      <c r="V511" s="108"/>
      <c r="W511" s="108"/>
      <c r="X511" s="108"/>
      <c r="Y511" s="108"/>
      <c r="Z511" s="108"/>
      <c r="AA511" s="108"/>
      <c r="AB511" s="108"/>
      <c r="AC511" s="108"/>
      <c r="AD511" s="108"/>
    </row>
    <row r="512" spans="1:30" x14ac:dyDescent="0.25">
      <c r="A512" s="81" t="s">
        <v>8116</v>
      </c>
      <c r="B512" s="81" t="s">
        <v>8619</v>
      </c>
      <c r="C512" s="81" t="s">
        <v>8620</v>
      </c>
      <c r="D512" s="81" t="s">
        <v>8619</v>
      </c>
      <c r="E512" s="81" t="s">
        <v>8620</v>
      </c>
      <c r="F512" s="81" t="s">
        <v>8619</v>
      </c>
      <c r="G512" s="81" t="s">
        <v>8620</v>
      </c>
      <c r="H512" s="81">
        <v>45.9</v>
      </c>
      <c r="I512" s="81">
        <v>21.1</v>
      </c>
      <c r="J512" s="81">
        <v>26.5</v>
      </c>
      <c r="K512" s="81">
        <v>14.1</v>
      </c>
      <c r="L512" s="81" t="s">
        <v>25662</v>
      </c>
      <c r="M512" s="108"/>
      <c r="N512" s="108"/>
      <c r="O512" s="108"/>
      <c r="P512" s="108"/>
      <c r="Q512" s="108"/>
      <c r="R512" s="108"/>
      <c r="S512" s="108"/>
      <c r="T512" s="108"/>
      <c r="U512" s="108"/>
      <c r="V512" s="108"/>
      <c r="W512" s="108"/>
      <c r="X512" s="108"/>
      <c r="Y512" s="108"/>
      <c r="Z512" s="108"/>
      <c r="AA512" s="108"/>
      <c r="AB512" s="108"/>
      <c r="AC512" s="108"/>
      <c r="AD512" s="108"/>
    </row>
    <row r="513" spans="1:30" x14ac:dyDescent="0.25">
      <c r="A513" s="81" t="s">
        <v>8110</v>
      </c>
      <c r="B513" s="81" t="s">
        <v>9571</v>
      </c>
      <c r="C513" s="81">
        <v>5556.78</v>
      </c>
      <c r="D513" s="81" t="s">
        <v>8619</v>
      </c>
      <c r="E513" s="81" t="s">
        <v>8620</v>
      </c>
      <c r="F513" s="81" t="s">
        <v>8619</v>
      </c>
      <c r="G513" s="81" t="s">
        <v>8620</v>
      </c>
      <c r="H513" s="81">
        <v>47.6</v>
      </c>
      <c r="I513" s="81">
        <v>24.9</v>
      </c>
      <c r="J513" s="81">
        <v>35.4</v>
      </c>
      <c r="K513" s="81">
        <v>14.7</v>
      </c>
      <c r="L513" s="81" t="s">
        <v>25662</v>
      </c>
      <c r="M513" s="108"/>
      <c r="N513" s="108"/>
      <c r="O513" s="108"/>
      <c r="P513" s="108"/>
      <c r="Q513" s="108"/>
      <c r="R513" s="108"/>
      <c r="S513" s="108"/>
      <c r="T513" s="108"/>
      <c r="U513" s="108"/>
      <c r="V513" s="108"/>
      <c r="W513" s="108"/>
      <c r="X513" s="108"/>
      <c r="Y513" s="108"/>
      <c r="Z513" s="108"/>
      <c r="AA513" s="108"/>
      <c r="AB513" s="108"/>
      <c r="AC513" s="108"/>
      <c r="AD513" s="108"/>
    </row>
    <row r="514" spans="1:30" x14ac:dyDescent="0.25">
      <c r="A514" s="81" t="s">
        <v>8104</v>
      </c>
      <c r="B514" s="81" t="s">
        <v>8619</v>
      </c>
      <c r="C514" s="81" t="s">
        <v>8620</v>
      </c>
      <c r="D514" s="81" t="s">
        <v>8619</v>
      </c>
      <c r="E514" s="81" t="s">
        <v>8620</v>
      </c>
      <c r="F514" s="81" t="s">
        <v>8619</v>
      </c>
      <c r="G514" s="81" t="s">
        <v>8620</v>
      </c>
      <c r="H514" s="81">
        <v>28.8</v>
      </c>
      <c r="I514" s="81">
        <v>13.1</v>
      </c>
      <c r="J514" s="81">
        <v>45.2</v>
      </c>
      <c r="K514" s="81">
        <v>9.8000000000000007</v>
      </c>
      <c r="L514" s="81" t="s">
        <v>25662</v>
      </c>
      <c r="M514" s="108"/>
      <c r="N514" s="108"/>
      <c r="O514" s="108"/>
      <c r="P514" s="108"/>
      <c r="Q514" s="108"/>
      <c r="R514" s="108"/>
      <c r="S514" s="108"/>
      <c r="T514" s="108"/>
      <c r="U514" s="108"/>
      <c r="V514" s="108"/>
      <c r="W514" s="108"/>
      <c r="X514" s="108"/>
      <c r="Y514" s="108"/>
      <c r="Z514" s="108"/>
      <c r="AA514" s="108"/>
      <c r="AB514" s="108"/>
      <c r="AC514" s="108"/>
      <c r="AD514" s="108"/>
    </row>
    <row r="515" spans="1:30" x14ac:dyDescent="0.25">
      <c r="A515" s="81" t="s">
        <v>8095</v>
      </c>
      <c r="B515" s="81" t="s">
        <v>9572</v>
      </c>
      <c r="C515" s="81">
        <v>2614.59</v>
      </c>
      <c r="D515" s="81" t="s">
        <v>25977</v>
      </c>
      <c r="E515" s="81">
        <v>5271.14</v>
      </c>
      <c r="F515" s="81" t="s">
        <v>25977</v>
      </c>
      <c r="G515" s="81">
        <v>5271.14</v>
      </c>
      <c r="H515" s="81">
        <v>19.25</v>
      </c>
      <c r="I515" s="81">
        <v>24.5</v>
      </c>
      <c r="J515" s="81">
        <v>62.7</v>
      </c>
      <c r="K515" s="81">
        <v>8</v>
      </c>
      <c r="L515" s="81" t="s">
        <v>25662</v>
      </c>
      <c r="M515" s="108"/>
      <c r="N515" s="108"/>
      <c r="O515" s="108"/>
      <c r="P515" s="108"/>
      <c r="Q515" s="108"/>
      <c r="R515" s="108"/>
      <c r="S515" s="108"/>
      <c r="T515" s="108"/>
      <c r="U515" s="108"/>
      <c r="V515" s="108"/>
      <c r="W515" s="108"/>
      <c r="X515" s="108"/>
      <c r="Y515" s="108"/>
      <c r="Z515" s="108"/>
      <c r="AA515" s="108"/>
      <c r="AB515" s="108"/>
      <c r="AC515" s="108"/>
      <c r="AD515" s="108"/>
    </row>
    <row r="516" spans="1:30" x14ac:dyDescent="0.25">
      <c r="A516" s="112" t="s">
        <v>7966</v>
      </c>
      <c r="B516" s="81" t="s">
        <v>9573</v>
      </c>
      <c r="C516" s="81">
        <v>1279</v>
      </c>
      <c r="D516" s="81" t="s">
        <v>9574</v>
      </c>
      <c r="E516" s="81">
        <v>1460.67</v>
      </c>
      <c r="F516" s="81" t="s">
        <v>9575</v>
      </c>
      <c r="G516" s="81">
        <v>1399</v>
      </c>
      <c r="H516" s="81">
        <v>14.6</v>
      </c>
      <c r="I516" s="81">
        <v>17.7</v>
      </c>
      <c r="J516" s="81">
        <v>22</v>
      </c>
      <c r="K516" s="81">
        <v>6.8</v>
      </c>
      <c r="L516" s="81" t="s">
        <v>25662</v>
      </c>
      <c r="M516" s="108"/>
      <c r="N516" s="108"/>
      <c r="O516" s="108"/>
      <c r="P516" s="108"/>
      <c r="Q516" s="108"/>
      <c r="R516" s="108"/>
      <c r="S516" s="108"/>
      <c r="T516" s="108"/>
      <c r="U516" s="108"/>
      <c r="V516" s="108"/>
      <c r="W516" s="108"/>
      <c r="X516" s="108"/>
      <c r="Y516" s="108"/>
      <c r="Z516" s="108"/>
      <c r="AA516" s="108"/>
      <c r="AB516" s="108"/>
      <c r="AC516" s="108"/>
      <c r="AD516" s="108"/>
    </row>
    <row r="517" spans="1:30" x14ac:dyDescent="0.25">
      <c r="A517" s="81" t="s">
        <v>7853</v>
      </c>
      <c r="B517" s="81" t="s">
        <v>9576</v>
      </c>
      <c r="C517" s="81">
        <v>1689.17</v>
      </c>
      <c r="D517" s="81" t="s">
        <v>9577</v>
      </c>
      <c r="E517" s="81">
        <v>1773.38</v>
      </c>
      <c r="F517" s="81" t="s">
        <v>9578</v>
      </c>
      <c r="G517" s="81">
        <v>1469.51</v>
      </c>
      <c r="H517" s="81">
        <v>14.6</v>
      </c>
      <c r="I517" s="81">
        <v>17.7</v>
      </c>
      <c r="J517" s="81">
        <v>22</v>
      </c>
      <c r="K517" s="81">
        <v>6</v>
      </c>
      <c r="L517" s="81" t="s">
        <v>25662</v>
      </c>
      <c r="M517" s="108"/>
      <c r="N517" s="108"/>
      <c r="O517" s="108"/>
      <c r="P517" s="108"/>
      <c r="Q517" s="108"/>
      <c r="R517" s="108"/>
      <c r="S517" s="108"/>
      <c r="T517" s="108"/>
      <c r="U517" s="108"/>
      <c r="V517" s="108"/>
      <c r="W517" s="108"/>
      <c r="X517" s="108"/>
      <c r="Y517" s="108"/>
      <c r="Z517" s="108"/>
      <c r="AA517" s="108"/>
      <c r="AB517" s="108"/>
      <c r="AC517" s="108"/>
      <c r="AD517" s="108"/>
    </row>
    <row r="518" spans="1:30" x14ac:dyDescent="0.25">
      <c r="A518" s="81" t="s">
        <v>7840</v>
      </c>
      <c r="B518" s="81" t="s">
        <v>25802</v>
      </c>
      <c r="C518" s="81">
        <v>1518</v>
      </c>
      <c r="D518" s="81" t="s">
        <v>25802</v>
      </c>
      <c r="E518" s="81">
        <v>1518</v>
      </c>
      <c r="F518" s="81" t="s">
        <v>25802</v>
      </c>
      <c r="G518" s="81">
        <v>1518</v>
      </c>
      <c r="H518" s="81">
        <v>14.6</v>
      </c>
      <c r="I518" s="81">
        <v>17.7</v>
      </c>
      <c r="J518" s="81">
        <v>22</v>
      </c>
      <c r="K518" s="81">
        <v>6.8</v>
      </c>
      <c r="L518" s="81" t="s">
        <v>25662</v>
      </c>
      <c r="M518" s="108"/>
      <c r="N518" s="108"/>
      <c r="O518" s="108"/>
      <c r="P518" s="108"/>
      <c r="Q518" s="108"/>
      <c r="R518" s="108"/>
      <c r="S518" s="108"/>
      <c r="T518" s="108"/>
      <c r="U518" s="108"/>
      <c r="V518" s="108"/>
      <c r="W518" s="108"/>
      <c r="X518" s="108"/>
      <c r="Y518" s="108"/>
      <c r="Z518" s="108"/>
      <c r="AA518" s="108"/>
      <c r="AB518" s="108"/>
      <c r="AC518" s="108"/>
      <c r="AD518" s="108"/>
    </row>
    <row r="519" spans="1:30" x14ac:dyDescent="0.25">
      <c r="A519" s="81" t="s">
        <v>7826</v>
      </c>
      <c r="B519" s="81" t="s">
        <v>25803</v>
      </c>
      <c r="C519" s="81">
        <v>1856</v>
      </c>
      <c r="D519" s="81" t="s">
        <v>9579</v>
      </c>
      <c r="E519" s="81">
        <v>2122.5</v>
      </c>
      <c r="F519" s="81" t="s">
        <v>9580</v>
      </c>
      <c r="G519" s="81">
        <v>1891</v>
      </c>
      <c r="H519" s="81">
        <v>6.61</v>
      </c>
      <c r="I519" s="81">
        <v>5.0999999999999996</v>
      </c>
      <c r="J519" s="81">
        <v>2.34</v>
      </c>
      <c r="K519" s="81">
        <v>2.3199999999999998</v>
      </c>
      <c r="L519" s="81" t="s">
        <v>25662</v>
      </c>
      <c r="M519" s="108"/>
      <c r="N519" s="108"/>
      <c r="O519" s="108"/>
      <c r="P519" s="108"/>
      <c r="Q519" s="108"/>
      <c r="R519" s="108"/>
      <c r="S519" s="108"/>
      <c r="T519" s="108"/>
      <c r="U519" s="108"/>
      <c r="V519" s="108"/>
      <c r="W519" s="108"/>
      <c r="X519" s="108"/>
      <c r="Y519" s="108"/>
      <c r="Z519" s="108"/>
      <c r="AA519" s="108"/>
      <c r="AB519" s="108"/>
      <c r="AC519" s="108"/>
      <c r="AD519" s="108"/>
    </row>
    <row r="520" spans="1:30" x14ac:dyDescent="0.25">
      <c r="A520" s="81" t="s">
        <v>7801</v>
      </c>
      <c r="B520" s="81" t="s">
        <v>9581</v>
      </c>
      <c r="C520" s="81">
        <v>42.75</v>
      </c>
      <c r="D520" s="81" t="s">
        <v>8619</v>
      </c>
      <c r="E520" s="81" t="s">
        <v>8620</v>
      </c>
      <c r="F520" s="81" t="s">
        <v>8619</v>
      </c>
      <c r="G520" s="81" t="s">
        <v>8620</v>
      </c>
      <c r="H520" s="81">
        <v>7</v>
      </c>
      <c r="I520" s="81">
        <v>10</v>
      </c>
      <c r="J520" s="81">
        <v>1</v>
      </c>
      <c r="K520" s="81">
        <v>2</v>
      </c>
      <c r="L520" s="81" t="s">
        <v>25662</v>
      </c>
      <c r="M520" s="108"/>
      <c r="N520" s="108"/>
      <c r="O520" s="108"/>
      <c r="P520" s="108"/>
      <c r="Q520" s="108"/>
      <c r="R520" s="108"/>
      <c r="S520" s="108"/>
      <c r="T520" s="108"/>
      <c r="U520" s="108"/>
      <c r="V520" s="108"/>
      <c r="W520" s="108"/>
      <c r="X520" s="108"/>
      <c r="Y520" s="108"/>
      <c r="Z520" s="108"/>
      <c r="AA520" s="108"/>
      <c r="AB520" s="108"/>
      <c r="AC520" s="108"/>
      <c r="AD520" s="108"/>
    </row>
    <row r="521" spans="1:30" x14ac:dyDescent="0.25">
      <c r="A521" s="81" t="s">
        <v>3647</v>
      </c>
      <c r="B521" s="81" t="s">
        <v>9582</v>
      </c>
      <c r="C521" s="81">
        <v>1879.14</v>
      </c>
      <c r="D521" s="81" t="s">
        <v>9583</v>
      </c>
      <c r="E521" s="81">
        <v>1856</v>
      </c>
      <c r="F521" s="81" t="s">
        <v>9584</v>
      </c>
      <c r="G521" s="81">
        <v>2040</v>
      </c>
      <c r="H521" s="81">
        <v>13</v>
      </c>
      <c r="I521" s="81">
        <v>21.75</v>
      </c>
      <c r="J521" s="81">
        <v>70</v>
      </c>
      <c r="K521" s="81">
        <v>22</v>
      </c>
      <c r="L521" s="81" t="s">
        <v>25662</v>
      </c>
      <c r="M521" s="108"/>
      <c r="N521" s="108"/>
      <c r="O521" s="108"/>
      <c r="P521" s="108"/>
      <c r="Q521" s="108"/>
      <c r="R521" s="108"/>
      <c r="S521" s="108"/>
      <c r="T521" s="108"/>
      <c r="U521" s="108"/>
      <c r="V521" s="108"/>
      <c r="W521" s="108"/>
      <c r="X521" s="108"/>
      <c r="Y521" s="108"/>
      <c r="Z521" s="108"/>
      <c r="AA521" s="108"/>
      <c r="AB521" s="108"/>
      <c r="AC521" s="108"/>
      <c r="AD521" s="108"/>
    </row>
    <row r="522" spans="1:30" x14ac:dyDescent="0.25">
      <c r="A522" s="81" t="s">
        <v>7423</v>
      </c>
      <c r="B522" s="81" t="s">
        <v>9585</v>
      </c>
      <c r="C522" s="81">
        <v>102.51</v>
      </c>
      <c r="D522" s="81" t="s">
        <v>9586</v>
      </c>
      <c r="E522" s="81">
        <v>100.76</v>
      </c>
      <c r="F522" s="81" t="s">
        <v>8619</v>
      </c>
      <c r="G522" s="81" t="s">
        <v>8620</v>
      </c>
      <c r="H522" s="81">
        <v>1</v>
      </c>
      <c r="I522" s="81">
        <v>2</v>
      </c>
      <c r="J522" s="81">
        <v>0.5</v>
      </c>
      <c r="K522" s="81">
        <v>0.2</v>
      </c>
      <c r="L522" s="81" t="s">
        <v>25662</v>
      </c>
      <c r="M522" s="108"/>
      <c r="N522" s="108"/>
      <c r="O522" s="108"/>
      <c r="P522" s="108"/>
      <c r="Q522" s="108"/>
      <c r="R522" s="108"/>
      <c r="S522" s="108"/>
      <c r="T522" s="108"/>
      <c r="U522" s="108"/>
      <c r="V522" s="108"/>
      <c r="W522" s="108"/>
      <c r="X522" s="108"/>
      <c r="Y522" s="108"/>
      <c r="Z522" s="108"/>
      <c r="AA522" s="108"/>
      <c r="AB522" s="108"/>
      <c r="AC522" s="108"/>
      <c r="AD522" s="108"/>
    </row>
    <row r="523" spans="1:30" x14ac:dyDescent="0.25">
      <c r="A523" s="81" t="s">
        <v>6940</v>
      </c>
      <c r="B523" s="81" t="s">
        <v>9587</v>
      </c>
      <c r="C523" s="81">
        <v>1535.48</v>
      </c>
      <c r="D523" s="81" t="s">
        <v>9588</v>
      </c>
      <c r="E523" s="81">
        <v>1611</v>
      </c>
      <c r="F523" s="81" t="s">
        <v>8619</v>
      </c>
      <c r="G523" s="81" t="s">
        <v>8620</v>
      </c>
      <c r="H523" s="81">
        <v>21.1</v>
      </c>
      <c r="I523" s="81">
        <v>7.8</v>
      </c>
      <c r="J523" s="81">
        <v>67</v>
      </c>
      <c r="K523" s="81">
        <v>28.5</v>
      </c>
      <c r="L523" s="81" t="s">
        <v>25662</v>
      </c>
      <c r="M523" s="108"/>
      <c r="N523" s="108"/>
      <c r="O523" s="108"/>
      <c r="P523" s="108"/>
      <c r="Q523" s="108"/>
      <c r="R523" s="108"/>
      <c r="S523" s="108"/>
      <c r="T523" s="108"/>
      <c r="U523" s="108"/>
      <c r="V523" s="108"/>
      <c r="W523" s="108"/>
      <c r="X523" s="108"/>
      <c r="Y523" s="108"/>
      <c r="Z523" s="108"/>
      <c r="AA523" s="108"/>
      <c r="AB523" s="108"/>
      <c r="AC523" s="108"/>
      <c r="AD523" s="108"/>
    </row>
    <row r="524" spans="1:30" x14ac:dyDescent="0.25">
      <c r="A524" s="81" t="s">
        <v>5209</v>
      </c>
      <c r="B524" s="81" t="s">
        <v>9589</v>
      </c>
      <c r="C524" s="81">
        <v>2313.9</v>
      </c>
      <c r="D524" s="81" t="s">
        <v>8619</v>
      </c>
      <c r="E524" s="81" t="s">
        <v>8620</v>
      </c>
      <c r="F524" s="81" t="s">
        <v>8619</v>
      </c>
      <c r="G524" s="81" t="s">
        <v>8620</v>
      </c>
      <c r="H524" s="81">
        <v>5.12</v>
      </c>
      <c r="I524" s="81">
        <v>5.0999999999999996</v>
      </c>
      <c r="J524" s="81">
        <v>73.2</v>
      </c>
      <c r="K524" s="81">
        <v>31.8</v>
      </c>
      <c r="L524" s="81" t="s">
        <v>25662</v>
      </c>
      <c r="M524" s="108"/>
      <c r="N524" s="108"/>
      <c r="O524" s="108"/>
      <c r="P524" s="108"/>
      <c r="Q524" s="108"/>
      <c r="R524" s="108"/>
      <c r="S524" s="108"/>
      <c r="T524" s="108"/>
      <c r="U524" s="108"/>
      <c r="V524" s="108"/>
      <c r="W524" s="108"/>
      <c r="X524" s="108"/>
      <c r="Y524" s="108"/>
      <c r="Z524" s="108"/>
      <c r="AA524" s="108"/>
      <c r="AB524" s="108"/>
      <c r="AC524" s="108"/>
      <c r="AD524" s="108"/>
    </row>
    <row r="525" spans="1:30" x14ac:dyDescent="0.25">
      <c r="A525" s="81" t="s">
        <v>8098</v>
      </c>
      <c r="B525" s="81" t="s">
        <v>25978</v>
      </c>
      <c r="C525" s="81">
        <v>3087.96</v>
      </c>
      <c r="D525" s="81" t="s">
        <v>9590</v>
      </c>
      <c r="E525" s="81">
        <v>3569</v>
      </c>
      <c r="F525" s="81" t="s">
        <v>9591</v>
      </c>
      <c r="G525" s="81">
        <v>3469</v>
      </c>
      <c r="H525" s="81">
        <v>19.25</v>
      </c>
      <c r="I525" s="81">
        <v>24.5</v>
      </c>
      <c r="J525" s="81">
        <v>78.5</v>
      </c>
      <c r="K525" s="81">
        <v>8</v>
      </c>
      <c r="L525" s="81" t="s">
        <v>25662</v>
      </c>
      <c r="M525" s="108"/>
      <c r="N525" s="108"/>
      <c r="O525" s="108"/>
      <c r="P525" s="108"/>
      <c r="Q525" s="108"/>
      <c r="R525" s="108"/>
      <c r="S525" s="108"/>
      <c r="T525" s="108"/>
      <c r="U525" s="108"/>
      <c r="V525" s="108"/>
      <c r="W525" s="108"/>
      <c r="X525" s="108"/>
      <c r="Y525" s="108"/>
      <c r="Z525" s="108"/>
      <c r="AA525" s="108"/>
      <c r="AB525" s="108"/>
      <c r="AC525" s="108"/>
      <c r="AD525" s="108"/>
    </row>
    <row r="526" spans="1:30" x14ac:dyDescent="0.25">
      <c r="A526" s="81" t="s">
        <v>7569</v>
      </c>
      <c r="B526" s="81" t="s">
        <v>9592</v>
      </c>
      <c r="C526" s="81">
        <v>8603.77</v>
      </c>
      <c r="D526" s="81" t="s">
        <v>8619</v>
      </c>
      <c r="E526" s="81" t="s">
        <v>8620</v>
      </c>
      <c r="F526" s="81" t="s">
        <v>8619</v>
      </c>
      <c r="G526" s="81" t="s">
        <v>8620</v>
      </c>
      <c r="H526" s="81">
        <v>15</v>
      </c>
      <c r="I526" s="81">
        <v>35</v>
      </c>
      <c r="J526" s="81">
        <v>93</v>
      </c>
      <c r="K526" s="81">
        <v>23</v>
      </c>
      <c r="L526" s="81" t="s">
        <v>25662</v>
      </c>
      <c r="M526" s="108"/>
      <c r="N526" s="108"/>
      <c r="O526" s="108"/>
      <c r="P526" s="108"/>
      <c r="Q526" s="108"/>
      <c r="R526" s="108"/>
      <c r="S526" s="108"/>
      <c r="T526" s="108"/>
      <c r="U526" s="108"/>
      <c r="V526" s="108"/>
      <c r="W526" s="108"/>
      <c r="X526" s="108"/>
      <c r="Y526" s="108"/>
      <c r="Z526" s="108"/>
      <c r="AA526" s="108"/>
      <c r="AB526" s="108"/>
      <c r="AC526" s="108"/>
      <c r="AD526" s="108"/>
    </row>
    <row r="527" spans="1:30" x14ac:dyDescent="0.25">
      <c r="A527" s="81" t="s">
        <v>7554</v>
      </c>
      <c r="B527" s="81" t="s">
        <v>9593</v>
      </c>
      <c r="C527" s="81">
        <v>4550</v>
      </c>
      <c r="D527" s="81" t="s">
        <v>9594</v>
      </c>
      <c r="E527" s="81">
        <v>5549</v>
      </c>
      <c r="F527" s="81" t="s">
        <v>9595</v>
      </c>
      <c r="G527" s="81">
        <v>3873.22</v>
      </c>
      <c r="H527" s="81">
        <v>23.6</v>
      </c>
      <c r="I527" s="81">
        <v>39.4</v>
      </c>
      <c r="J527" s="81">
        <v>167</v>
      </c>
      <c r="K527" s="81">
        <v>10.24</v>
      </c>
      <c r="L527" s="81" t="s">
        <v>25662</v>
      </c>
      <c r="M527" s="108"/>
      <c r="N527" s="108"/>
      <c r="O527" s="108"/>
      <c r="P527" s="108"/>
      <c r="Q527" s="108"/>
      <c r="R527" s="108"/>
      <c r="S527" s="108"/>
      <c r="T527" s="108"/>
      <c r="U527" s="108"/>
      <c r="V527" s="108"/>
      <c r="W527" s="108"/>
      <c r="X527" s="108"/>
      <c r="Y527" s="108"/>
      <c r="Z527" s="108"/>
      <c r="AA527" s="108"/>
      <c r="AB527" s="108"/>
      <c r="AC527" s="108"/>
      <c r="AD527" s="108"/>
    </row>
    <row r="528" spans="1:30" x14ac:dyDescent="0.25">
      <c r="A528" s="81" t="s">
        <v>7536</v>
      </c>
      <c r="B528" s="81" t="s">
        <v>9596</v>
      </c>
      <c r="C528" s="81">
        <v>4550</v>
      </c>
      <c r="D528" s="81" t="s">
        <v>9597</v>
      </c>
      <c r="E528" s="81">
        <v>5739</v>
      </c>
      <c r="F528" s="81" t="s">
        <v>9598</v>
      </c>
      <c r="G528" s="81">
        <v>3873.22</v>
      </c>
      <c r="H528" s="81">
        <v>23.6</v>
      </c>
      <c r="I528" s="81">
        <v>39.4</v>
      </c>
      <c r="J528" s="81">
        <v>167</v>
      </c>
      <c r="K528" s="81">
        <v>9.6</v>
      </c>
      <c r="L528" s="81" t="s">
        <v>25662</v>
      </c>
      <c r="M528" s="108"/>
      <c r="N528" s="108"/>
      <c r="O528" s="108"/>
      <c r="P528" s="108"/>
      <c r="Q528" s="108"/>
      <c r="R528" s="108"/>
      <c r="S528" s="108"/>
      <c r="T528" s="108"/>
      <c r="U528" s="108"/>
      <c r="V528" s="108"/>
      <c r="W528" s="108"/>
      <c r="X528" s="108"/>
      <c r="Y528" s="108"/>
      <c r="Z528" s="108"/>
      <c r="AA528" s="108"/>
      <c r="AB528" s="108"/>
      <c r="AC528" s="108"/>
      <c r="AD528" s="108"/>
    </row>
    <row r="529" spans="1:30" x14ac:dyDescent="0.25">
      <c r="A529" s="81" t="s">
        <v>7548</v>
      </c>
      <c r="B529" s="81" t="s">
        <v>9599</v>
      </c>
      <c r="C529" s="81">
        <v>6499</v>
      </c>
      <c r="D529" s="81" t="s">
        <v>9600</v>
      </c>
      <c r="E529" s="81">
        <v>4975</v>
      </c>
      <c r="F529" s="81" t="s">
        <v>9601</v>
      </c>
      <c r="G529" s="81">
        <v>6590.25</v>
      </c>
      <c r="H529" s="81">
        <v>23.6</v>
      </c>
      <c r="I529" s="81">
        <v>39.4</v>
      </c>
      <c r="J529" s="81">
        <v>144</v>
      </c>
      <c r="K529" s="81">
        <v>9.6</v>
      </c>
      <c r="L529" s="81" t="s">
        <v>25662</v>
      </c>
      <c r="M529" s="108"/>
      <c r="N529" s="108"/>
      <c r="O529" s="108"/>
      <c r="P529" s="108"/>
      <c r="Q529" s="108"/>
      <c r="R529" s="108"/>
      <c r="S529" s="108"/>
      <c r="T529" s="108"/>
      <c r="U529" s="108"/>
      <c r="V529" s="108"/>
      <c r="W529" s="108"/>
      <c r="X529" s="108"/>
      <c r="Y529" s="108"/>
      <c r="Z529" s="108"/>
      <c r="AA529" s="108"/>
      <c r="AB529" s="108"/>
      <c r="AC529" s="108"/>
      <c r="AD529" s="108"/>
    </row>
    <row r="530" spans="1:30" x14ac:dyDescent="0.25">
      <c r="A530" s="81" t="s">
        <v>7539</v>
      </c>
      <c r="B530" s="81" t="s">
        <v>9602</v>
      </c>
      <c r="C530" s="81">
        <v>4848.7700000000004</v>
      </c>
      <c r="D530" s="81" t="s">
        <v>9603</v>
      </c>
      <c r="E530" s="81">
        <v>4848</v>
      </c>
      <c r="F530" s="81" t="s">
        <v>9604</v>
      </c>
      <c r="G530" s="81">
        <v>3200</v>
      </c>
      <c r="H530" s="81">
        <v>15.75</v>
      </c>
      <c r="I530" s="81">
        <v>7.87</v>
      </c>
      <c r="J530" s="81">
        <v>123.5</v>
      </c>
      <c r="K530" s="81">
        <v>15.95</v>
      </c>
      <c r="L530" s="81" t="s">
        <v>25662</v>
      </c>
      <c r="M530" s="108"/>
      <c r="N530" s="108"/>
      <c r="O530" s="108"/>
      <c r="P530" s="108"/>
      <c r="Q530" s="108"/>
      <c r="R530" s="108"/>
      <c r="S530" s="108"/>
      <c r="T530" s="108"/>
      <c r="U530" s="108"/>
      <c r="V530" s="108"/>
      <c r="W530" s="108"/>
      <c r="X530" s="108"/>
      <c r="Y530" s="108"/>
      <c r="Z530" s="108"/>
      <c r="AA530" s="108"/>
      <c r="AB530" s="108"/>
      <c r="AC530" s="108"/>
      <c r="AD530" s="108"/>
    </row>
    <row r="531" spans="1:30" x14ac:dyDescent="0.25">
      <c r="A531" s="81" t="s">
        <v>7542</v>
      </c>
      <c r="B531" s="81" t="s">
        <v>9605</v>
      </c>
      <c r="C531" s="81">
        <v>4848.7700000000004</v>
      </c>
      <c r="D531" s="81" t="s">
        <v>9606</v>
      </c>
      <c r="E531" s="81">
        <v>4848</v>
      </c>
      <c r="F531" s="81" t="s">
        <v>9607</v>
      </c>
      <c r="G531" s="81">
        <v>5200</v>
      </c>
      <c r="H531" s="81">
        <v>15.75</v>
      </c>
      <c r="I531" s="81">
        <v>7.87</v>
      </c>
      <c r="J531" s="81">
        <v>123.5</v>
      </c>
      <c r="K531" s="81">
        <v>15.95</v>
      </c>
      <c r="L531" s="81" t="s">
        <v>25662</v>
      </c>
      <c r="M531" s="108"/>
      <c r="N531" s="108"/>
      <c r="O531" s="108"/>
      <c r="P531" s="108"/>
      <c r="Q531" s="108"/>
      <c r="R531" s="108"/>
      <c r="S531" s="108"/>
      <c r="T531" s="108"/>
      <c r="U531" s="108"/>
      <c r="V531" s="108"/>
      <c r="W531" s="108"/>
      <c r="X531" s="108"/>
      <c r="Y531" s="108"/>
      <c r="Z531" s="108"/>
      <c r="AA531" s="108"/>
      <c r="AB531" s="108"/>
      <c r="AC531" s="108"/>
      <c r="AD531" s="108"/>
    </row>
    <row r="532" spans="1:30" x14ac:dyDescent="0.25">
      <c r="A532" s="81" t="s">
        <v>7560</v>
      </c>
      <c r="B532" s="81" t="s">
        <v>9608</v>
      </c>
      <c r="C532" s="81">
        <v>3819.3</v>
      </c>
      <c r="D532" s="81" t="s">
        <v>25979</v>
      </c>
      <c r="E532" s="81">
        <v>4138.38</v>
      </c>
      <c r="F532" s="81" t="s">
        <v>9609</v>
      </c>
      <c r="G532" s="81">
        <v>4138.38</v>
      </c>
      <c r="H532" s="81">
        <v>12.5</v>
      </c>
      <c r="I532" s="81">
        <v>11.8</v>
      </c>
      <c r="J532" s="81">
        <v>78.2</v>
      </c>
      <c r="K532" s="81">
        <v>31.8</v>
      </c>
      <c r="L532" s="81" t="s">
        <v>25662</v>
      </c>
      <c r="M532" s="108"/>
      <c r="N532" s="108"/>
      <c r="O532" s="108"/>
      <c r="P532" s="108"/>
      <c r="Q532" s="108"/>
      <c r="R532" s="108"/>
      <c r="S532" s="108"/>
      <c r="T532" s="108"/>
      <c r="U532" s="108"/>
      <c r="V532" s="108"/>
      <c r="W532" s="108"/>
      <c r="X532" s="108"/>
      <c r="Y532" s="108"/>
      <c r="Z532" s="108"/>
      <c r="AA532" s="108"/>
      <c r="AB532" s="108"/>
      <c r="AC532" s="108"/>
      <c r="AD532" s="108"/>
    </row>
    <row r="533" spans="1:30" x14ac:dyDescent="0.25">
      <c r="A533" s="81" t="s">
        <v>7573</v>
      </c>
      <c r="B533" s="81" t="s">
        <v>25980</v>
      </c>
      <c r="C533" s="81">
        <v>3678.16</v>
      </c>
      <c r="D533" s="81" t="s">
        <v>9610</v>
      </c>
      <c r="E533" s="81">
        <v>3600</v>
      </c>
      <c r="F533" s="81" t="s">
        <v>25980</v>
      </c>
      <c r="G533" s="81">
        <v>3678.16</v>
      </c>
      <c r="H533" s="81">
        <v>28.28</v>
      </c>
      <c r="I533" s="81">
        <v>8.5</v>
      </c>
      <c r="J533" s="81">
        <v>86</v>
      </c>
      <c r="K533" s="81">
        <v>27.55</v>
      </c>
      <c r="L533" s="81" t="s">
        <v>25662</v>
      </c>
      <c r="M533" s="108"/>
      <c r="N533" s="108"/>
      <c r="O533" s="108"/>
      <c r="P533" s="108"/>
      <c r="Q533" s="108"/>
      <c r="R533" s="108"/>
      <c r="S533" s="108"/>
      <c r="T533" s="108"/>
      <c r="U533" s="108"/>
      <c r="V533" s="108"/>
      <c r="W533" s="108"/>
      <c r="X533" s="108"/>
      <c r="Y533" s="108"/>
      <c r="Z533" s="108"/>
      <c r="AA533" s="108"/>
      <c r="AB533" s="108"/>
      <c r="AC533" s="108"/>
      <c r="AD533" s="108"/>
    </row>
    <row r="534" spans="1:30" x14ac:dyDescent="0.25">
      <c r="A534" s="81" t="s">
        <v>5309</v>
      </c>
      <c r="B534" s="81" t="s">
        <v>9611</v>
      </c>
      <c r="C534" s="81">
        <v>3266.37</v>
      </c>
      <c r="D534" s="81" t="s">
        <v>9612</v>
      </c>
      <c r="E534" s="81">
        <v>3924.76</v>
      </c>
      <c r="F534" s="81" t="s">
        <v>9613</v>
      </c>
      <c r="G534" s="81">
        <v>2999.95</v>
      </c>
      <c r="H534" s="81">
        <v>20.100000000000001</v>
      </c>
      <c r="I534" s="81">
        <v>28.5</v>
      </c>
      <c r="J534" s="81">
        <v>95.7</v>
      </c>
      <c r="K534" s="81">
        <v>8.9</v>
      </c>
      <c r="L534" s="81" t="s">
        <v>25662</v>
      </c>
      <c r="M534" s="108"/>
      <c r="N534" s="108"/>
      <c r="O534" s="108"/>
      <c r="P534" s="108"/>
      <c r="Q534" s="108"/>
      <c r="R534" s="108"/>
      <c r="S534" s="108"/>
      <c r="T534" s="108"/>
      <c r="U534" s="108"/>
      <c r="V534" s="108"/>
      <c r="W534" s="108"/>
      <c r="X534" s="108"/>
      <c r="Y534" s="108"/>
      <c r="Z534" s="108"/>
      <c r="AA534" s="108"/>
      <c r="AB534" s="108"/>
      <c r="AC534" s="108"/>
      <c r="AD534" s="108"/>
    </row>
    <row r="535" spans="1:30" x14ac:dyDescent="0.25">
      <c r="A535" s="81" t="s">
        <v>7611</v>
      </c>
      <c r="B535" s="81" t="s">
        <v>9614</v>
      </c>
      <c r="C535" s="81">
        <v>4505.22</v>
      </c>
      <c r="D535" s="81" t="s">
        <v>9447</v>
      </c>
      <c r="E535" s="81">
        <v>9840</v>
      </c>
      <c r="F535" s="81" t="s">
        <v>25804</v>
      </c>
      <c r="G535" s="81">
        <v>3930</v>
      </c>
      <c r="H535" s="81">
        <v>21</v>
      </c>
      <c r="I535" s="81">
        <v>15</v>
      </c>
      <c r="J535" s="81">
        <v>141</v>
      </c>
      <c r="K535" s="81">
        <v>34</v>
      </c>
      <c r="L535" s="81" t="s">
        <v>25662</v>
      </c>
      <c r="M535" s="108"/>
      <c r="N535" s="108"/>
      <c r="O535" s="108"/>
      <c r="P535" s="108"/>
      <c r="Q535" s="108"/>
      <c r="R535" s="108"/>
      <c r="S535" s="108"/>
      <c r="T535" s="108"/>
      <c r="U535" s="108"/>
      <c r="V535" s="108"/>
      <c r="W535" s="108"/>
      <c r="X535" s="108"/>
      <c r="Y535" s="108"/>
      <c r="Z535" s="108"/>
      <c r="AA535" s="108"/>
      <c r="AB535" s="108"/>
      <c r="AC535" s="108"/>
      <c r="AD535" s="108"/>
    </row>
    <row r="536" spans="1:30" x14ac:dyDescent="0.25">
      <c r="A536" s="81" t="s">
        <v>7315</v>
      </c>
      <c r="B536" s="81" t="s">
        <v>8619</v>
      </c>
      <c r="C536" s="81" t="s">
        <v>8620</v>
      </c>
      <c r="D536" s="81" t="s">
        <v>8619</v>
      </c>
      <c r="E536" s="81" t="s">
        <v>8620</v>
      </c>
      <c r="F536" s="81" t="s">
        <v>8619</v>
      </c>
      <c r="G536" s="81" t="s">
        <v>8620</v>
      </c>
      <c r="H536" s="81">
        <v>2</v>
      </c>
      <c r="I536" s="81">
        <v>3</v>
      </c>
      <c r="J536" s="81">
        <v>0.5</v>
      </c>
      <c r="K536" s="81">
        <v>0.13</v>
      </c>
      <c r="L536" s="81" t="s">
        <v>25662</v>
      </c>
      <c r="M536" s="108"/>
      <c r="N536" s="108"/>
      <c r="O536" s="108"/>
      <c r="P536" s="108"/>
      <c r="Q536" s="108"/>
      <c r="R536" s="108"/>
      <c r="S536" s="108"/>
      <c r="T536" s="108"/>
      <c r="U536" s="108"/>
      <c r="V536" s="108"/>
      <c r="W536" s="108"/>
      <c r="X536" s="108"/>
      <c r="Y536" s="108"/>
      <c r="Z536" s="108"/>
      <c r="AA536" s="108"/>
      <c r="AB536" s="108"/>
      <c r="AC536" s="108"/>
      <c r="AD536" s="108"/>
    </row>
    <row r="537" spans="1:30" x14ac:dyDescent="0.25">
      <c r="A537" s="81" t="s">
        <v>7551</v>
      </c>
      <c r="B537" s="81" t="s">
        <v>9615</v>
      </c>
      <c r="C537" s="81">
        <v>5600</v>
      </c>
      <c r="D537" s="81" t="s">
        <v>9615</v>
      </c>
      <c r="E537" s="81">
        <v>5600</v>
      </c>
      <c r="F537" s="81" t="s">
        <v>9616</v>
      </c>
      <c r="G537" s="81">
        <v>5975.61</v>
      </c>
      <c r="H537" s="81">
        <v>23.6</v>
      </c>
      <c r="I537" s="81">
        <v>10.24</v>
      </c>
      <c r="J537" s="81">
        <v>123.5</v>
      </c>
      <c r="K537" s="81">
        <v>39.4</v>
      </c>
      <c r="L537" s="81" t="s">
        <v>25662</v>
      </c>
      <c r="M537" s="108"/>
      <c r="N537" s="108"/>
      <c r="O537" s="108"/>
      <c r="P537" s="108"/>
      <c r="Q537" s="108"/>
      <c r="R537" s="108"/>
      <c r="S537" s="108"/>
      <c r="T537" s="108"/>
      <c r="U537" s="108"/>
      <c r="V537" s="108"/>
      <c r="W537" s="108"/>
      <c r="X537" s="108"/>
      <c r="Y537" s="108"/>
      <c r="Z537" s="108"/>
      <c r="AA537" s="108"/>
      <c r="AB537" s="108"/>
      <c r="AC537" s="108"/>
      <c r="AD537" s="108"/>
    </row>
    <row r="538" spans="1:30" x14ac:dyDescent="0.25">
      <c r="A538" s="81" t="s">
        <v>7563</v>
      </c>
      <c r="B538" s="81" t="s">
        <v>9617</v>
      </c>
      <c r="C538" s="81">
        <v>1574.07</v>
      </c>
      <c r="D538" s="81" t="s">
        <v>9618</v>
      </c>
      <c r="E538" s="81">
        <v>2100</v>
      </c>
      <c r="F538" s="81" t="s">
        <v>8619</v>
      </c>
      <c r="G538" s="81" t="s">
        <v>8620</v>
      </c>
      <c r="H538" s="81">
        <v>9</v>
      </c>
      <c r="I538" s="81">
        <v>14</v>
      </c>
      <c r="J538" s="81">
        <v>57</v>
      </c>
      <c r="K538" s="81">
        <v>18</v>
      </c>
      <c r="L538" s="81" t="s">
        <v>25662</v>
      </c>
      <c r="M538" s="108"/>
      <c r="N538" s="108"/>
      <c r="O538" s="108"/>
      <c r="P538" s="108"/>
      <c r="Q538" s="108"/>
      <c r="R538" s="108"/>
      <c r="S538" s="108"/>
      <c r="T538" s="108"/>
      <c r="U538" s="108"/>
      <c r="V538" s="108"/>
      <c r="W538" s="108"/>
      <c r="X538" s="108"/>
      <c r="Y538" s="108"/>
      <c r="Z538" s="108"/>
      <c r="AA538" s="108"/>
      <c r="AB538" s="108"/>
      <c r="AC538" s="108"/>
      <c r="AD538" s="108"/>
    </row>
    <row r="539" spans="1:30" x14ac:dyDescent="0.25">
      <c r="A539" s="81" t="s">
        <v>7579</v>
      </c>
      <c r="B539" s="81" t="s">
        <v>9619</v>
      </c>
      <c r="C539" s="81">
        <v>2173.5300000000002</v>
      </c>
      <c r="D539" s="81" t="s">
        <v>9620</v>
      </c>
      <c r="E539" s="81">
        <v>2178.86</v>
      </c>
      <c r="F539" s="81" t="s">
        <v>25805</v>
      </c>
      <c r="G539" s="81">
        <v>1826</v>
      </c>
      <c r="H539" s="81">
        <v>15</v>
      </c>
      <c r="I539" s="81">
        <v>20</v>
      </c>
      <c r="J539" s="81">
        <v>29.4</v>
      </c>
      <c r="K539" s="81">
        <v>10</v>
      </c>
      <c r="L539" s="81" t="s">
        <v>25662</v>
      </c>
      <c r="M539" s="108"/>
      <c r="N539" s="108"/>
      <c r="O539" s="108"/>
      <c r="P539" s="108"/>
      <c r="Q539" s="108"/>
      <c r="R539" s="108"/>
      <c r="S539" s="108"/>
      <c r="T539" s="108"/>
      <c r="U539" s="108"/>
      <c r="V539" s="108"/>
      <c r="W539" s="108"/>
      <c r="X539" s="108"/>
      <c r="Y539" s="108"/>
      <c r="Z539" s="108"/>
      <c r="AA539" s="108"/>
      <c r="AB539" s="108"/>
      <c r="AC539" s="108"/>
      <c r="AD539" s="108"/>
    </row>
    <row r="540" spans="1:30" x14ac:dyDescent="0.25">
      <c r="A540" s="81" t="s">
        <v>7582</v>
      </c>
      <c r="B540" s="81" t="s">
        <v>9621</v>
      </c>
      <c r="C540" s="81">
        <v>1556.99</v>
      </c>
      <c r="D540" s="81" t="s">
        <v>8619</v>
      </c>
      <c r="E540" s="81" t="s">
        <v>8620</v>
      </c>
      <c r="F540" s="81" t="s">
        <v>8619</v>
      </c>
      <c r="G540" s="81" t="s">
        <v>8620</v>
      </c>
      <c r="H540" s="81">
        <v>13.4</v>
      </c>
      <c r="I540" s="81">
        <v>7.6</v>
      </c>
      <c r="J540" s="81">
        <v>60</v>
      </c>
      <c r="K540" s="81">
        <v>16.399999999999999</v>
      </c>
      <c r="L540" s="81" t="s">
        <v>25662</v>
      </c>
      <c r="M540" s="108"/>
      <c r="N540" s="108"/>
      <c r="O540" s="108"/>
      <c r="P540" s="108"/>
      <c r="Q540" s="108"/>
      <c r="R540" s="108"/>
      <c r="S540" s="108"/>
      <c r="T540" s="108"/>
      <c r="U540" s="108"/>
      <c r="V540" s="108"/>
      <c r="W540" s="108"/>
      <c r="X540" s="108"/>
      <c r="Y540" s="108"/>
      <c r="Z540" s="108"/>
      <c r="AA540" s="108"/>
      <c r="AB540" s="108"/>
      <c r="AC540" s="108"/>
      <c r="AD540" s="108"/>
    </row>
    <row r="541" spans="1:30" x14ac:dyDescent="0.25">
      <c r="A541" s="81" t="s">
        <v>7585</v>
      </c>
      <c r="B541" s="81" t="s">
        <v>9622</v>
      </c>
      <c r="C541" s="81">
        <v>1930.42</v>
      </c>
      <c r="D541" s="81" t="s">
        <v>9623</v>
      </c>
      <c r="E541" s="81">
        <v>1619.99</v>
      </c>
      <c r="F541" s="81" t="s">
        <v>8619</v>
      </c>
      <c r="G541" s="81" t="s">
        <v>8620</v>
      </c>
      <c r="H541" s="81">
        <v>12.5</v>
      </c>
      <c r="I541" s="81">
        <v>16.5</v>
      </c>
      <c r="J541" s="81">
        <v>62</v>
      </c>
      <c r="K541" s="81">
        <v>7.5</v>
      </c>
      <c r="L541" s="81" t="s">
        <v>25662</v>
      </c>
      <c r="M541" s="108"/>
      <c r="N541" s="108"/>
      <c r="O541" s="108"/>
      <c r="P541" s="108"/>
      <c r="Q541" s="108"/>
      <c r="R541" s="108"/>
      <c r="S541" s="108"/>
      <c r="T541" s="108"/>
      <c r="U541" s="108"/>
      <c r="V541" s="108"/>
      <c r="W541" s="108"/>
      <c r="X541" s="108"/>
      <c r="Y541" s="108"/>
      <c r="Z541" s="108"/>
      <c r="AA541" s="108"/>
      <c r="AB541" s="108"/>
      <c r="AC541" s="108"/>
      <c r="AD541" s="108"/>
    </row>
    <row r="542" spans="1:30" x14ac:dyDescent="0.25">
      <c r="A542" s="81" t="s">
        <v>3626</v>
      </c>
      <c r="B542" s="81" t="s">
        <v>9624</v>
      </c>
      <c r="C542" s="81">
        <v>2924.86</v>
      </c>
      <c r="D542" s="81" t="s">
        <v>9625</v>
      </c>
      <c r="E542" s="81">
        <v>4207.03</v>
      </c>
      <c r="F542" s="81" t="s">
        <v>9626</v>
      </c>
      <c r="G542" s="81">
        <v>2735.99</v>
      </c>
      <c r="H542" s="81">
        <v>24.7</v>
      </c>
      <c r="I542" s="81">
        <v>16.899999999999999</v>
      </c>
      <c r="J542" s="81">
        <v>47.7</v>
      </c>
      <c r="K542" s="81">
        <v>8.1</v>
      </c>
      <c r="L542" s="81" t="s">
        <v>25662</v>
      </c>
      <c r="M542" s="108"/>
      <c r="N542" s="108"/>
      <c r="O542" s="108"/>
      <c r="P542" s="108"/>
      <c r="Q542" s="108"/>
      <c r="R542" s="108"/>
      <c r="S542" s="108"/>
      <c r="T542" s="108"/>
      <c r="U542" s="108"/>
      <c r="V542" s="108"/>
      <c r="W542" s="108"/>
      <c r="X542" s="108"/>
      <c r="Y542" s="108"/>
      <c r="Z542" s="108"/>
      <c r="AA542" s="108"/>
      <c r="AB542" s="108"/>
      <c r="AC542" s="108"/>
      <c r="AD542" s="108"/>
    </row>
    <row r="543" spans="1:30" x14ac:dyDescent="0.25">
      <c r="A543" s="81" t="s">
        <v>6909</v>
      </c>
      <c r="B543" s="81" t="s">
        <v>9591</v>
      </c>
      <c r="C543" s="81">
        <v>3469</v>
      </c>
      <c r="D543" s="81" t="s">
        <v>9627</v>
      </c>
      <c r="E543" s="81">
        <v>3469</v>
      </c>
      <c r="F543" s="81" t="s">
        <v>9628</v>
      </c>
      <c r="G543" s="81">
        <v>3469</v>
      </c>
      <c r="H543" s="81">
        <v>19.25</v>
      </c>
      <c r="I543" s="81">
        <v>24.5</v>
      </c>
      <c r="J543" s="81">
        <v>62.7</v>
      </c>
      <c r="K543" s="81">
        <v>8</v>
      </c>
      <c r="L543" s="81" t="s">
        <v>25662</v>
      </c>
      <c r="M543" s="108"/>
      <c r="N543" s="108"/>
      <c r="O543" s="108"/>
      <c r="P543" s="108"/>
      <c r="Q543" s="108"/>
      <c r="R543" s="108"/>
      <c r="S543" s="108"/>
      <c r="T543" s="108"/>
      <c r="U543" s="108"/>
      <c r="V543" s="108"/>
      <c r="W543" s="108"/>
      <c r="X543" s="108"/>
      <c r="Y543" s="108"/>
      <c r="Z543" s="108"/>
      <c r="AA543" s="108"/>
      <c r="AB543" s="108"/>
      <c r="AC543" s="108"/>
      <c r="AD543" s="108"/>
    </row>
    <row r="544" spans="1:30" x14ac:dyDescent="0.25">
      <c r="A544" s="81" t="s">
        <v>3484</v>
      </c>
      <c r="B544" s="81" t="s">
        <v>9629</v>
      </c>
      <c r="C544" s="81">
        <v>4200</v>
      </c>
      <c r="D544" s="81" t="s">
        <v>9630</v>
      </c>
      <c r="E544" s="81">
        <v>3189.99</v>
      </c>
      <c r="F544" s="81" t="s">
        <v>8619</v>
      </c>
      <c r="G544" s="81" t="s">
        <v>8620</v>
      </c>
      <c r="H544" s="81">
        <v>20.100000000000001</v>
      </c>
      <c r="I544" s="81">
        <v>8.9</v>
      </c>
      <c r="J544" s="81">
        <v>95.7</v>
      </c>
      <c r="K544" s="81">
        <v>28.5</v>
      </c>
      <c r="L544" s="81" t="s">
        <v>25662</v>
      </c>
      <c r="M544" s="108"/>
      <c r="N544" s="108"/>
      <c r="O544" s="108"/>
      <c r="P544" s="108"/>
      <c r="Q544" s="108"/>
      <c r="R544" s="108"/>
      <c r="S544" s="108"/>
      <c r="T544" s="108"/>
      <c r="U544" s="108"/>
      <c r="V544" s="108"/>
      <c r="W544" s="108"/>
      <c r="X544" s="108"/>
      <c r="Y544" s="108"/>
      <c r="Z544" s="108"/>
      <c r="AA544" s="108"/>
      <c r="AB544" s="108"/>
      <c r="AC544" s="108"/>
      <c r="AD544" s="108"/>
    </row>
    <row r="545" spans="1:30" x14ac:dyDescent="0.25">
      <c r="A545" s="81" t="s">
        <v>3481</v>
      </c>
      <c r="B545" s="81" t="s">
        <v>9631</v>
      </c>
      <c r="C545" s="81">
        <v>4000</v>
      </c>
      <c r="D545" s="81" t="s">
        <v>9632</v>
      </c>
      <c r="E545" s="81">
        <v>3560</v>
      </c>
      <c r="F545" s="81" t="s">
        <v>9633</v>
      </c>
      <c r="G545" s="81">
        <v>3266.37</v>
      </c>
      <c r="H545" s="81">
        <v>20.100000000000001</v>
      </c>
      <c r="I545" s="81">
        <v>8.9</v>
      </c>
      <c r="J545" s="81">
        <v>95.7</v>
      </c>
      <c r="K545" s="81">
        <v>28.5</v>
      </c>
      <c r="L545" s="81" t="s">
        <v>25662</v>
      </c>
      <c r="M545" s="108"/>
      <c r="N545" s="108"/>
      <c r="O545" s="108"/>
      <c r="P545" s="108"/>
      <c r="Q545" s="108"/>
      <c r="R545" s="108"/>
      <c r="S545" s="108"/>
      <c r="T545" s="108"/>
      <c r="U545" s="108"/>
      <c r="V545" s="108"/>
      <c r="W545" s="108"/>
      <c r="X545" s="108"/>
      <c r="Y545" s="108"/>
      <c r="Z545" s="108"/>
      <c r="AA545" s="108"/>
      <c r="AB545" s="108"/>
      <c r="AC545" s="108"/>
      <c r="AD545" s="108"/>
    </row>
    <row r="546" spans="1:30" x14ac:dyDescent="0.25">
      <c r="A546" s="81" t="s">
        <v>3438</v>
      </c>
      <c r="B546" s="81" t="s">
        <v>8619</v>
      </c>
      <c r="C546" s="81" t="s">
        <v>8620</v>
      </c>
      <c r="D546" s="81" t="s">
        <v>8619</v>
      </c>
      <c r="E546" s="81" t="s">
        <v>8620</v>
      </c>
      <c r="F546" s="81" t="s">
        <v>8619</v>
      </c>
      <c r="G546" s="81" t="s">
        <v>8620</v>
      </c>
      <c r="H546" s="81">
        <v>23.62</v>
      </c>
      <c r="I546" s="81">
        <v>10.199999999999999</v>
      </c>
      <c r="J546" s="81">
        <v>156.52000000000001</v>
      </c>
      <c r="K546" s="81">
        <v>39.369999999999997</v>
      </c>
      <c r="L546" s="81" t="s">
        <v>25662</v>
      </c>
      <c r="M546" s="108"/>
      <c r="N546" s="108"/>
      <c r="O546" s="108"/>
      <c r="P546" s="108"/>
      <c r="Q546" s="108"/>
      <c r="R546" s="108"/>
      <c r="S546" s="108"/>
      <c r="T546" s="108"/>
      <c r="U546" s="108"/>
      <c r="V546" s="108"/>
      <c r="W546" s="108"/>
      <c r="X546" s="108"/>
      <c r="Y546" s="108"/>
      <c r="Z546" s="108"/>
      <c r="AA546" s="108"/>
      <c r="AB546" s="108"/>
      <c r="AC546" s="108"/>
      <c r="AD546" s="108"/>
    </row>
    <row r="547" spans="1:30" x14ac:dyDescent="0.25">
      <c r="A547" s="81" t="s">
        <v>3428</v>
      </c>
      <c r="B547" s="81" t="s">
        <v>9634</v>
      </c>
      <c r="C547" s="81">
        <v>9283.02</v>
      </c>
      <c r="D547" s="81" t="s">
        <v>8619</v>
      </c>
      <c r="E547" s="81" t="s">
        <v>8620</v>
      </c>
      <c r="F547" s="81" t="s">
        <v>8619</v>
      </c>
      <c r="G547" s="81" t="s">
        <v>8620</v>
      </c>
      <c r="H547" s="81">
        <v>19.399999999999999</v>
      </c>
      <c r="I547" s="81">
        <v>12</v>
      </c>
      <c r="J547" s="81">
        <v>135</v>
      </c>
      <c r="K547" s="81">
        <v>31.8</v>
      </c>
      <c r="L547" s="81" t="s">
        <v>25662</v>
      </c>
      <c r="M547" s="108"/>
      <c r="N547" s="108"/>
      <c r="O547" s="108"/>
      <c r="P547" s="108"/>
      <c r="Q547" s="108"/>
      <c r="R547" s="108"/>
      <c r="S547" s="108"/>
      <c r="T547" s="108"/>
      <c r="U547" s="108"/>
      <c r="V547" s="108"/>
      <c r="W547" s="108"/>
      <c r="X547" s="108"/>
      <c r="Y547" s="108"/>
      <c r="Z547" s="108"/>
      <c r="AA547" s="108"/>
      <c r="AB547" s="108"/>
      <c r="AC547" s="108"/>
      <c r="AD547" s="108"/>
    </row>
    <row r="548" spans="1:30" x14ac:dyDescent="0.25">
      <c r="A548" s="81" t="s">
        <v>3431</v>
      </c>
      <c r="B548" s="81" t="s">
        <v>8619</v>
      </c>
      <c r="C548" s="81" t="s">
        <v>8620</v>
      </c>
      <c r="D548" s="81" t="s">
        <v>8619</v>
      </c>
      <c r="E548" s="81" t="s">
        <v>8620</v>
      </c>
      <c r="F548" s="81" t="s">
        <v>8619</v>
      </c>
      <c r="G548" s="81" t="s">
        <v>8620</v>
      </c>
      <c r="H548" s="81">
        <v>24.2</v>
      </c>
      <c r="I548" s="81">
        <v>10.8</v>
      </c>
      <c r="J548" s="81">
        <v>153.1</v>
      </c>
      <c r="K548" s="81">
        <v>33.1</v>
      </c>
      <c r="L548" s="81" t="s">
        <v>25662</v>
      </c>
      <c r="M548" s="108"/>
      <c r="N548" s="108"/>
      <c r="O548" s="108"/>
      <c r="P548" s="108"/>
      <c r="Q548" s="108"/>
      <c r="R548" s="108"/>
      <c r="S548" s="108"/>
      <c r="T548" s="108"/>
      <c r="U548" s="108"/>
      <c r="V548" s="108"/>
      <c r="W548" s="108"/>
      <c r="X548" s="108"/>
      <c r="Y548" s="108"/>
      <c r="Z548" s="108"/>
      <c r="AA548" s="108"/>
      <c r="AB548" s="108"/>
      <c r="AC548" s="108"/>
      <c r="AD548" s="108"/>
    </row>
    <row r="549" spans="1:30" x14ac:dyDescent="0.25">
      <c r="A549" s="81" t="s">
        <v>3435</v>
      </c>
      <c r="B549" s="81" t="s">
        <v>8619</v>
      </c>
      <c r="C549" s="81" t="s">
        <v>8620</v>
      </c>
      <c r="D549" s="81" t="s">
        <v>8619</v>
      </c>
      <c r="E549" s="81" t="s">
        <v>8620</v>
      </c>
      <c r="F549" s="81" t="s">
        <v>8619</v>
      </c>
      <c r="G549" s="81" t="s">
        <v>8620</v>
      </c>
      <c r="H549" s="81">
        <v>35.4</v>
      </c>
      <c r="I549" s="81">
        <v>14.5</v>
      </c>
      <c r="J549" s="81">
        <v>176</v>
      </c>
      <c r="K549" s="81">
        <v>26.1</v>
      </c>
      <c r="L549" s="81" t="s">
        <v>25662</v>
      </c>
      <c r="M549" s="108"/>
      <c r="N549" s="108"/>
      <c r="O549" s="108"/>
      <c r="P549" s="108"/>
      <c r="Q549" s="108"/>
      <c r="R549" s="108"/>
      <c r="S549" s="108"/>
      <c r="T549" s="108"/>
      <c r="U549" s="108"/>
      <c r="V549" s="108"/>
      <c r="W549" s="108"/>
      <c r="X549" s="108"/>
      <c r="Y549" s="108"/>
      <c r="Z549" s="108"/>
      <c r="AA549" s="108"/>
      <c r="AB549" s="108"/>
      <c r="AC549" s="108"/>
      <c r="AD549" s="108"/>
    </row>
    <row r="550" spans="1:30" x14ac:dyDescent="0.25">
      <c r="A550" s="81" t="s">
        <v>3384</v>
      </c>
      <c r="B550" s="81" t="s">
        <v>8619</v>
      </c>
      <c r="C550" s="81" t="s">
        <v>8620</v>
      </c>
      <c r="D550" s="81" t="s">
        <v>8619</v>
      </c>
      <c r="E550" s="81" t="s">
        <v>8620</v>
      </c>
      <c r="F550" s="81" t="s">
        <v>8619</v>
      </c>
      <c r="G550" s="81" t="s">
        <v>8620</v>
      </c>
      <c r="H550" s="81">
        <v>23.6</v>
      </c>
      <c r="I550" s="81">
        <v>9.1</v>
      </c>
      <c r="J550" s="81">
        <v>121.3</v>
      </c>
      <c r="K550" s="81">
        <v>39.4</v>
      </c>
      <c r="L550" s="81" t="s">
        <v>25662</v>
      </c>
      <c r="M550" s="108"/>
      <c r="N550" s="108"/>
      <c r="O550" s="108"/>
      <c r="P550" s="108"/>
      <c r="Q550" s="108"/>
      <c r="R550" s="108"/>
      <c r="S550" s="108"/>
      <c r="T550" s="108"/>
      <c r="U550" s="108"/>
      <c r="V550" s="108"/>
      <c r="W550" s="108"/>
      <c r="X550" s="108"/>
      <c r="Y550" s="108"/>
      <c r="Z550" s="108"/>
      <c r="AA550" s="108"/>
      <c r="AB550" s="108"/>
      <c r="AC550" s="108"/>
      <c r="AD550" s="108"/>
    </row>
    <row r="551" spans="1:30" x14ac:dyDescent="0.25">
      <c r="A551" s="81" t="s">
        <v>1520</v>
      </c>
      <c r="B551" s="81" t="s">
        <v>9635</v>
      </c>
      <c r="C551" s="81">
        <v>4676.46</v>
      </c>
      <c r="D551" s="81" t="s">
        <v>8619</v>
      </c>
      <c r="E551" s="81" t="s">
        <v>8620</v>
      </c>
      <c r="F551" s="81" t="s">
        <v>8619</v>
      </c>
      <c r="G551" s="81" t="s">
        <v>8620</v>
      </c>
      <c r="H551" s="81">
        <v>24.4</v>
      </c>
      <c r="I551" s="81">
        <v>22.4</v>
      </c>
      <c r="J551" s="81">
        <v>185</v>
      </c>
      <c r="K551" s="81">
        <v>28.8</v>
      </c>
      <c r="L551" s="81" t="s">
        <v>25662</v>
      </c>
      <c r="M551" s="108"/>
      <c r="N551" s="108"/>
      <c r="O551" s="108"/>
      <c r="P551" s="108"/>
      <c r="Q551" s="108"/>
      <c r="R551" s="108"/>
      <c r="S551" s="108"/>
      <c r="T551" s="108"/>
      <c r="U551" s="108"/>
      <c r="V551" s="108"/>
      <c r="W551" s="108"/>
      <c r="X551" s="108"/>
      <c r="Y551" s="108"/>
      <c r="Z551" s="108"/>
      <c r="AA551" s="108"/>
      <c r="AB551" s="108"/>
      <c r="AC551" s="108"/>
      <c r="AD551" s="108"/>
    </row>
    <row r="552" spans="1:30" x14ac:dyDescent="0.25">
      <c r="A552" s="81" t="s">
        <v>8039</v>
      </c>
      <c r="B552" s="81" t="s">
        <v>25981</v>
      </c>
      <c r="C552" s="81">
        <v>2904.71</v>
      </c>
      <c r="D552" s="81" t="s">
        <v>25981</v>
      </c>
      <c r="E552" s="81">
        <v>2904.71</v>
      </c>
      <c r="F552" s="81" t="s">
        <v>25981</v>
      </c>
      <c r="G552" s="81">
        <v>2904.71</v>
      </c>
      <c r="H552" s="81">
        <v>40</v>
      </c>
      <c r="I552" s="81">
        <v>48</v>
      </c>
      <c r="J552" s="81">
        <v>114.6</v>
      </c>
      <c r="K552" s="81">
        <v>36.4</v>
      </c>
      <c r="L552" s="81" t="s">
        <v>25662</v>
      </c>
      <c r="M552" s="108"/>
      <c r="N552" s="108"/>
      <c r="O552" s="108"/>
      <c r="P552" s="108"/>
      <c r="Q552" s="108"/>
      <c r="R552" s="108"/>
      <c r="S552" s="108"/>
      <c r="T552" s="108"/>
      <c r="U552" s="108"/>
      <c r="V552" s="108"/>
      <c r="W552" s="108"/>
      <c r="X552" s="108"/>
      <c r="Y552" s="108"/>
      <c r="Z552" s="108"/>
      <c r="AA552" s="108"/>
      <c r="AB552" s="108"/>
      <c r="AC552" s="108"/>
      <c r="AD552" s="108"/>
    </row>
    <row r="553" spans="1:30" x14ac:dyDescent="0.25">
      <c r="A553" s="81" t="s">
        <v>8270</v>
      </c>
      <c r="B553" s="81" t="s">
        <v>9636</v>
      </c>
      <c r="C553" s="81">
        <v>225.3</v>
      </c>
      <c r="D553" s="81" t="s">
        <v>9637</v>
      </c>
      <c r="E553" s="81">
        <v>209</v>
      </c>
      <c r="F553" s="81" t="s">
        <v>25982</v>
      </c>
      <c r="G553" s="81">
        <v>241.4</v>
      </c>
      <c r="H553" s="81">
        <v>8</v>
      </c>
      <c r="I553" s="81">
        <v>12</v>
      </c>
      <c r="J553" s="81">
        <v>3.4</v>
      </c>
      <c r="K553" s="81">
        <v>18</v>
      </c>
      <c r="L553" s="81" t="s">
        <v>25662</v>
      </c>
      <c r="M553" s="108"/>
      <c r="N553" s="108"/>
      <c r="O553" s="108"/>
      <c r="P553" s="108"/>
      <c r="Q553" s="108"/>
      <c r="R553" s="108"/>
      <c r="S553" s="108"/>
      <c r="T553" s="108"/>
      <c r="U553" s="108"/>
      <c r="V553" s="108"/>
      <c r="W553" s="108"/>
      <c r="X553" s="108"/>
      <c r="Y553" s="108"/>
      <c r="Z553" s="108"/>
      <c r="AA553" s="108"/>
      <c r="AB553" s="108"/>
      <c r="AC553" s="108"/>
      <c r="AD553" s="108"/>
    </row>
    <row r="554" spans="1:30" x14ac:dyDescent="0.25">
      <c r="A554" s="81" t="s">
        <v>7084</v>
      </c>
      <c r="B554" s="81" t="s">
        <v>9639</v>
      </c>
      <c r="C554" s="81">
        <v>347.57</v>
      </c>
      <c r="D554" s="81" t="s">
        <v>9640</v>
      </c>
      <c r="E554" s="81">
        <v>299</v>
      </c>
      <c r="F554" s="81" t="s">
        <v>8619</v>
      </c>
      <c r="G554" s="81" t="s">
        <v>8620</v>
      </c>
      <c r="H554" s="81">
        <v>6.7</v>
      </c>
      <c r="I554" s="81">
        <v>9.8000000000000007</v>
      </c>
      <c r="J554" s="81">
        <v>3</v>
      </c>
      <c r="K554" s="81">
        <v>1.1000000000000001</v>
      </c>
      <c r="L554" s="81" t="s">
        <v>25662</v>
      </c>
      <c r="M554" s="108"/>
      <c r="N554" s="108"/>
      <c r="O554" s="108"/>
      <c r="P554" s="108"/>
      <c r="Q554" s="108"/>
      <c r="R554" s="108"/>
      <c r="S554" s="108"/>
      <c r="T554" s="108"/>
      <c r="U554" s="108"/>
      <c r="V554" s="108"/>
      <c r="W554" s="108"/>
      <c r="X554" s="108"/>
      <c r="Y554" s="108"/>
      <c r="Z554" s="108"/>
      <c r="AA554" s="108"/>
      <c r="AB554" s="108"/>
      <c r="AC554" s="108"/>
      <c r="AD554" s="108"/>
    </row>
    <row r="555" spans="1:30" x14ac:dyDescent="0.25">
      <c r="A555" s="81" t="s">
        <v>7041</v>
      </c>
      <c r="B555" s="81" t="s">
        <v>9641</v>
      </c>
      <c r="C555" s="81">
        <v>210</v>
      </c>
      <c r="D555" s="81" t="s">
        <v>8619</v>
      </c>
      <c r="E555" s="81" t="s">
        <v>8620</v>
      </c>
      <c r="F555" s="81" t="s">
        <v>8619</v>
      </c>
      <c r="G555" s="81" t="s">
        <v>8620</v>
      </c>
      <c r="H555" s="81">
        <v>0.35</v>
      </c>
      <c r="I555" s="81">
        <v>0.5</v>
      </c>
      <c r="J555" s="81">
        <v>22.9</v>
      </c>
      <c r="K555" s="81">
        <v>0.25</v>
      </c>
      <c r="L555" s="81" t="s">
        <v>25662</v>
      </c>
      <c r="M555" s="108"/>
      <c r="N555" s="108"/>
      <c r="O555" s="108"/>
      <c r="P555" s="108"/>
      <c r="Q555" s="108"/>
      <c r="R555" s="108"/>
      <c r="S555" s="108"/>
      <c r="T555" s="108"/>
      <c r="U555" s="108"/>
      <c r="V555" s="108"/>
      <c r="W555" s="108"/>
      <c r="X555" s="108"/>
      <c r="Y555" s="108"/>
      <c r="Z555" s="108"/>
      <c r="AA555" s="108"/>
      <c r="AB555" s="108"/>
      <c r="AC555" s="108"/>
      <c r="AD555" s="108"/>
    </row>
    <row r="556" spans="1:30" x14ac:dyDescent="0.25">
      <c r="A556" s="81" t="s">
        <v>8243</v>
      </c>
      <c r="B556" s="81" t="s">
        <v>9642</v>
      </c>
      <c r="C556" s="81">
        <v>285.97000000000003</v>
      </c>
      <c r="D556" s="81" t="s">
        <v>9643</v>
      </c>
      <c r="E556" s="81">
        <v>250.25</v>
      </c>
      <c r="F556" s="81" t="s">
        <v>8619</v>
      </c>
      <c r="G556" s="81" t="s">
        <v>8620</v>
      </c>
      <c r="H556" s="81">
        <v>10.3</v>
      </c>
      <c r="I556" s="81">
        <v>1.6</v>
      </c>
      <c r="J556" s="81">
        <v>5.7</v>
      </c>
      <c r="K556" s="81">
        <v>8.6</v>
      </c>
      <c r="L556" s="81" t="s">
        <v>25662</v>
      </c>
      <c r="M556" s="108"/>
      <c r="N556" s="108"/>
      <c r="O556" s="108"/>
      <c r="P556" s="108"/>
      <c r="Q556" s="108"/>
      <c r="R556" s="108"/>
      <c r="S556" s="108"/>
      <c r="T556" s="108"/>
      <c r="U556" s="108"/>
      <c r="V556" s="108"/>
      <c r="W556" s="108"/>
      <c r="X556" s="108"/>
      <c r="Y556" s="108"/>
      <c r="Z556" s="108"/>
      <c r="AA556" s="108"/>
      <c r="AB556" s="108"/>
      <c r="AC556" s="108"/>
      <c r="AD556" s="108"/>
    </row>
    <row r="557" spans="1:30" x14ac:dyDescent="0.25">
      <c r="A557" s="81" t="s">
        <v>7060</v>
      </c>
      <c r="B557" s="81" t="s">
        <v>9644</v>
      </c>
      <c r="C557" s="81">
        <v>250.25</v>
      </c>
      <c r="D557" s="81" t="s">
        <v>9645</v>
      </c>
      <c r="E557" s="81">
        <v>206</v>
      </c>
      <c r="F557" s="81" t="s">
        <v>9646</v>
      </c>
      <c r="G557" s="81">
        <v>189.45</v>
      </c>
      <c r="H557" s="81">
        <v>10.3</v>
      </c>
      <c r="I557" s="81">
        <v>1.6</v>
      </c>
      <c r="J557" s="81">
        <v>5.7</v>
      </c>
      <c r="K557" s="81">
        <v>8.6</v>
      </c>
      <c r="L557" s="81" t="s">
        <v>25662</v>
      </c>
      <c r="M557" s="108"/>
      <c r="N557" s="108"/>
      <c r="O557" s="108"/>
      <c r="P557" s="108"/>
      <c r="Q557" s="108"/>
      <c r="R557" s="108"/>
      <c r="S557" s="108"/>
      <c r="T557" s="108"/>
      <c r="U557" s="108"/>
      <c r="V557" s="108"/>
      <c r="W557" s="108"/>
      <c r="X557" s="108"/>
      <c r="Y557" s="108"/>
      <c r="Z557" s="108"/>
      <c r="AA557" s="108"/>
      <c r="AB557" s="108"/>
      <c r="AC557" s="108"/>
      <c r="AD557" s="108"/>
    </row>
    <row r="558" spans="1:30" x14ac:dyDescent="0.25">
      <c r="A558" s="81" t="s">
        <v>7100</v>
      </c>
      <c r="B558" s="81" t="s">
        <v>25983</v>
      </c>
      <c r="C558" s="81">
        <v>187.43</v>
      </c>
      <c r="D558" s="81" t="s">
        <v>9647</v>
      </c>
      <c r="E558" s="81">
        <v>206.49</v>
      </c>
      <c r="F558" s="81" t="s">
        <v>9344</v>
      </c>
      <c r="G558" s="81">
        <v>171.99</v>
      </c>
      <c r="H558" s="81">
        <v>6.89</v>
      </c>
      <c r="I558" s="81">
        <v>8.34</v>
      </c>
      <c r="J558" s="81">
        <v>2.38</v>
      </c>
      <c r="K558" s="81">
        <v>1.19</v>
      </c>
      <c r="L558" s="81" t="s">
        <v>25662</v>
      </c>
      <c r="M558" s="108"/>
      <c r="N558" s="108"/>
      <c r="O558" s="108"/>
      <c r="P558" s="108"/>
      <c r="Q558" s="108"/>
      <c r="R558" s="108"/>
      <c r="S558" s="108"/>
      <c r="T558" s="108"/>
      <c r="U558" s="108"/>
      <c r="V558" s="108"/>
      <c r="W558" s="108"/>
      <c r="X558" s="108"/>
      <c r="Y558" s="108"/>
      <c r="Z558" s="108"/>
      <c r="AA558" s="108"/>
      <c r="AB558" s="108"/>
      <c r="AC558" s="108"/>
      <c r="AD558" s="108"/>
    </row>
    <row r="559" spans="1:30" x14ac:dyDescent="0.25">
      <c r="A559" s="81" t="s">
        <v>5561</v>
      </c>
      <c r="B559" s="81" t="s">
        <v>9648</v>
      </c>
      <c r="C559" s="81">
        <v>388.46</v>
      </c>
      <c r="D559" s="81" t="s">
        <v>9649</v>
      </c>
      <c r="E559" s="81">
        <v>355</v>
      </c>
      <c r="F559" s="81" t="s">
        <v>8619</v>
      </c>
      <c r="G559" s="81" t="s">
        <v>8620</v>
      </c>
      <c r="H559" s="81">
        <v>11.1</v>
      </c>
      <c r="I559" s="81">
        <v>9.1</v>
      </c>
      <c r="J559" s="81">
        <v>11</v>
      </c>
      <c r="K559" s="81">
        <v>1.6</v>
      </c>
      <c r="L559" s="81" t="s">
        <v>25662</v>
      </c>
      <c r="M559" s="108"/>
      <c r="N559" s="108"/>
      <c r="O559" s="108"/>
      <c r="P559" s="108"/>
      <c r="Q559" s="108"/>
      <c r="R559" s="108"/>
      <c r="S559" s="108"/>
      <c r="T559" s="108"/>
      <c r="U559" s="108"/>
      <c r="V559" s="108"/>
      <c r="W559" s="108"/>
      <c r="X559" s="108"/>
      <c r="Y559" s="108"/>
      <c r="Z559" s="108"/>
      <c r="AA559" s="108"/>
      <c r="AB559" s="108"/>
      <c r="AC559" s="108"/>
      <c r="AD559" s="108"/>
    </row>
    <row r="560" spans="1:30" x14ac:dyDescent="0.25">
      <c r="A560" s="81" t="s">
        <v>5462</v>
      </c>
      <c r="B560" s="81" t="s">
        <v>8619</v>
      </c>
      <c r="C560" s="81" t="s">
        <v>8620</v>
      </c>
      <c r="D560" s="81" t="s">
        <v>8619</v>
      </c>
      <c r="E560" s="81" t="s">
        <v>8620</v>
      </c>
      <c r="F560" s="81" t="s">
        <v>8619</v>
      </c>
      <c r="G560" s="81" t="s">
        <v>8620</v>
      </c>
      <c r="H560" s="81">
        <v>24.25</v>
      </c>
      <c r="I560" s="81">
        <v>45.28</v>
      </c>
      <c r="J560" s="81">
        <v>176</v>
      </c>
      <c r="K560" s="81">
        <v>9.84</v>
      </c>
      <c r="L560" s="81" t="s">
        <v>25662</v>
      </c>
      <c r="M560" s="108"/>
      <c r="N560" s="108"/>
      <c r="O560" s="108"/>
      <c r="P560" s="108"/>
      <c r="Q560" s="108"/>
      <c r="R560" s="108"/>
      <c r="S560" s="108"/>
      <c r="T560" s="108"/>
      <c r="U560" s="108"/>
      <c r="V560" s="108"/>
      <c r="W560" s="108"/>
      <c r="X560" s="108"/>
      <c r="Y560" s="108"/>
      <c r="Z560" s="108"/>
      <c r="AA560" s="108"/>
      <c r="AB560" s="108"/>
      <c r="AC560" s="108"/>
      <c r="AD560" s="108"/>
    </row>
    <row r="561" spans="1:30" x14ac:dyDescent="0.25">
      <c r="A561" s="81" t="s">
        <v>5459</v>
      </c>
      <c r="B561" s="81" t="s">
        <v>8619</v>
      </c>
      <c r="C561" s="81" t="s">
        <v>8620</v>
      </c>
      <c r="D561" s="81" t="s">
        <v>8619</v>
      </c>
      <c r="E561" s="81" t="s">
        <v>8620</v>
      </c>
      <c r="F561" s="81" t="s">
        <v>8619</v>
      </c>
      <c r="G561" s="81" t="s">
        <v>8620</v>
      </c>
      <c r="H561" s="81">
        <v>24.25</v>
      </c>
      <c r="I561" s="81">
        <v>39.369999999999997</v>
      </c>
      <c r="J561" s="81">
        <v>154</v>
      </c>
      <c r="K561" s="81">
        <v>9.84</v>
      </c>
      <c r="L561" s="81" t="s">
        <v>25662</v>
      </c>
      <c r="M561" s="108"/>
      <c r="N561" s="108"/>
      <c r="O561" s="108"/>
      <c r="P561" s="108"/>
      <c r="Q561" s="108"/>
      <c r="R561" s="108"/>
      <c r="S561" s="108"/>
      <c r="T561" s="108"/>
      <c r="U561" s="108"/>
      <c r="V561" s="108"/>
      <c r="W561" s="108"/>
      <c r="X561" s="108"/>
      <c r="Y561" s="108"/>
      <c r="Z561" s="108"/>
      <c r="AA561" s="108"/>
      <c r="AB561" s="108"/>
      <c r="AC561" s="108"/>
      <c r="AD561" s="108"/>
    </row>
    <row r="562" spans="1:30" x14ac:dyDescent="0.25">
      <c r="A562" s="81" t="s">
        <v>5468</v>
      </c>
      <c r="B562" s="81" t="s">
        <v>8619</v>
      </c>
      <c r="C562" s="81" t="s">
        <v>8620</v>
      </c>
      <c r="D562" s="81" t="s">
        <v>8619</v>
      </c>
      <c r="E562" s="81" t="s">
        <v>8620</v>
      </c>
      <c r="F562" s="81" t="s">
        <v>8619</v>
      </c>
      <c r="G562" s="81" t="s">
        <v>8620</v>
      </c>
      <c r="H562" s="81">
        <v>24.25</v>
      </c>
      <c r="I562" s="81">
        <v>45.28</v>
      </c>
      <c r="J562" s="81">
        <v>176</v>
      </c>
      <c r="K562" s="81">
        <v>9.84</v>
      </c>
      <c r="L562" s="81" t="s">
        <v>25662</v>
      </c>
      <c r="M562" s="108"/>
      <c r="N562" s="108"/>
      <c r="O562" s="108"/>
      <c r="P562" s="108"/>
      <c r="Q562" s="108"/>
      <c r="R562" s="108"/>
      <c r="S562" s="108"/>
      <c r="T562" s="108"/>
      <c r="U562" s="108"/>
      <c r="V562" s="108"/>
      <c r="W562" s="108"/>
      <c r="X562" s="108"/>
      <c r="Y562" s="108"/>
      <c r="Z562" s="108"/>
      <c r="AA562" s="108"/>
      <c r="AB562" s="108"/>
      <c r="AC562" s="108"/>
      <c r="AD562" s="108"/>
    </row>
    <row r="563" spans="1:30" x14ac:dyDescent="0.25">
      <c r="A563" s="81" t="s">
        <v>5465</v>
      </c>
      <c r="B563" s="81" t="s">
        <v>8619</v>
      </c>
      <c r="C563" s="81" t="s">
        <v>8620</v>
      </c>
      <c r="D563" s="81" t="s">
        <v>8619</v>
      </c>
      <c r="E563" s="81" t="s">
        <v>8620</v>
      </c>
      <c r="F563" s="81" t="s">
        <v>8619</v>
      </c>
      <c r="G563" s="81" t="s">
        <v>8620</v>
      </c>
      <c r="H563" s="81">
        <v>24.25</v>
      </c>
      <c r="I563" s="81">
        <v>39.369999999999997</v>
      </c>
      <c r="J563" s="81">
        <v>154</v>
      </c>
      <c r="K563" s="81">
        <v>9.84</v>
      </c>
      <c r="L563" s="81" t="s">
        <v>25662</v>
      </c>
      <c r="M563" s="108"/>
      <c r="N563" s="108"/>
      <c r="O563" s="108"/>
      <c r="P563" s="108"/>
      <c r="Q563" s="108"/>
      <c r="R563" s="108"/>
      <c r="S563" s="108"/>
      <c r="T563" s="108"/>
      <c r="U563" s="108"/>
      <c r="V563" s="108"/>
      <c r="W563" s="108"/>
      <c r="X563" s="108"/>
      <c r="Y563" s="108"/>
      <c r="Z563" s="108"/>
      <c r="AA563" s="108"/>
      <c r="AB563" s="108"/>
      <c r="AC563" s="108"/>
      <c r="AD563" s="108"/>
    </row>
    <row r="564" spans="1:30" x14ac:dyDescent="0.25">
      <c r="A564" s="81" t="s">
        <v>5474</v>
      </c>
      <c r="B564" s="81" t="s">
        <v>8619</v>
      </c>
      <c r="C564" s="81" t="s">
        <v>8620</v>
      </c>
      <c r="D564" s="81" t="s">
        <v>8619</v>
      </c>
      <c r="E564" s="81" t="s">
        <v>8620</v>
      </c>
      <c r="F564" s="81" t="s">
        <v>8619</v>
      </c>
      <c r="G564" s="81" t="s">
        <v>8620</v>
      </c>
      <c r="H564" s="81">
        <v>24.25</v>
      </c>
      <c r="I564" s="81">
        <v>45.28</v>
      </c>
      <c r="J564" s="81">
        <v>176</v>
      </c>
      <c r="K564" s="81">
        <v>9.84</v>
      </c>
      <c r="L564" s="81" t="s">
        <v>25662</v>
      </c>
      <c r="M564" s="108"/>
      <c r="N564" s="108"/>
      <c r="O564" s="108"/>
      <c r="P564" s="108"/>
      <c r="Q564" s="108"/>
      <c r="R564" s="108"/>
      <c r="S564" s="108"/>
      <c r="T564" s="108"/>
      <c r="U564" s="108"/>
      <c r="V564" s="108"/>
      <c r="W564" s="108"/>
      <c r="X564" s="108"/>
      <c r="Y564" s="108"/>
      <c r="Z564" s="108"/>
      <c r="AA564" s="108"/>
      <c r="AB564" s="108"/>
      <c r="AC564" s="108"/>
      <c r="AD564" s="108"/>
    </row>
    <row r="565" spans="1:30" x14ac:dyDescent="0.25">
      <c r="A565" s="81" t="s">
        <v>5471</v>
      </c>
      <c r="B565" s="81" t="s">
        <v>8619</v>
      </c>
      <c r="C565" s="81" t="s">
        <v>8620</v>
      </c>
      <c r="D565" s="81" t="s">
        <v>8619</v>
      </c>
      <c r="E565" s="81" t="s">
        <v>8620</v>
      </c>
      <c r="F565" s="81" t="s">
        <v>8619</v>
      </c>
      <c r="G565" s="81" t="s">
        <v>8620</v>
      </c>
      <c r="H565" s="81">
        <v>24.25</v>
      </c>
      <c r="I565" s="81">
        <v>39.369999999999997</v>
      </c>
      <c r="J565" s="81">
        <v>154</v>
      </c>
      <c r="K565" s="81">
        <v>9.84</v>
      </c>
      <c r="L565" s="81" t="s">
        <v>25662</v>
      </c>
      <c r="M565" s="108"/>
      <c r="N565" s="108"/>
      <c r="O565" s="108"/>
      <c r="P565" s="108"/>
      <c r="Q565" s="108"/>
      <c r="R565" s="108"/>
      <c r="S565" s="108"/>
      <c r="T565" s="108"/>
      <c r="U565" s="108"/>
      <c r="V565" s="108"/>
      <c r="W565" s="108"/>
      <c r="X565" s="108"/>
      <c r="Y565" s="108"/>
      <c r="Z565" s="108"/>
      <c r="AA565" s="108"/>
      <c r="AB565" s="108"/>
      <c r="AC565" s="108"/>
      <c r="AD565" s="108"/>
    </row>
    <row r="566" spans="1:30" x14ac:dyDescent="0.25">
      <c r="A566" s="81" t="s">
        <v>3819</v>
      </c>
      <c r="B566" s="81" t="s">
        <v>9650</v>
      </c>
      <c r="C566" s="81">
        <v>5125</v>
      </c>
      <c r="D566" s="81" t="s">
        <v>9651</v>
      </c>
      <c r="E566" s="81">
        <v>4799.6000000000004</v>
      </c>
      <c r="F566" s="81" t="s">
        <v>25806</v>
      </c>
      <c r="G566" s="81">
        <v>5125</v>
      </c>
      <c r="H566" s="81">
        <v>38</v>
      </c>
      <c r="I566" s="81">
        <v>16</v>
      </c>
      <c r="J566" s="81">
        <v>133</v>
      </c>
      <c r="K566" s="81">
        <v>11.25</v>
      </c>
      <c r="L566" s="81" t="s">
        <v>25662</v>
      </c>
      <c r="M566" s="108"/>
      <c r="N566" s="108"/>
      <c r="O566" s="108"/>
      <c r="P566" s="108"/>
      <c r="Q566" s="108"/>
      <c r="R566" s="108"/>
      <c r="S566" s="108"/>
      <c r="T566" s="108"/>
      <c r="U566" s="108"/>
      <c r="V566" s="108"/>
      <c r="W566" s="108"/>
      <c r="X566" s="108"/>
      <c r="Y566" s="108"/>
      <c r="Z566" s="108"/>
      <c r="AA566" s="108"/>
      <c r="AB566" s="108"/>
      <c r="AC566" s="108"/>
      <c r="AD566" s="108"/>
    </row>
    <row r="567" spans="1:30" x14ac:dyDescent="0.25">
      <c r="A567" s="81" t="s">
        <v>3816</v>
      </c>
      <c r="B567" s="81" t="s">
        <v>9652</v>
      </c>
      <c r="C567" s="81">
        <v>449.38</v>
      </c>
      <c r="D567" s="81" t="s">
        <v>8619</v>
      </c>
      <c r="E567" s="81" t="s">
        <v>8620</v>
      </c>
      <c r="F567" s="81" t="s">
        <v>8619</v>
      </c>
      <c r="G567" s="81" t="s">
        <v>8620</v>
      </c>
      <c r="H567" s="81">
        <v>9</v>
      </c>
      <c r="I567" s="81">
        <v>9</v>
      </c>
      <c r="J567" s="81">
        <v>3</v>
      </c>
      <c r="K567" s="81">
        <v>8</v>
      </c>
      <c r="L567" s="81" t="s">
        <v>25662</v>
      </c>
      <c r="M567" s="108"/>
      <c r="N567" s="108"/>
      <c r="O567" s="108"/>
      <c r="P567" s="108"/>
      <c r="Q567" s="108"/>
      <c r="R567" s="108"/>
      <c r="S567" s="108"/>
      <c r="T567" s="108"/>
      <c r="U567" s="108"/>
      <c r="V567" s="108"/>
      <c r="W567" s="108"/>
      <c r="X567" s="108"/>
      <c r="Y567" s="108"/>
      <c r="Z567" s="108"/>
      <c r="AA567" s="108"/>
      <c r="AB567" s="108"/>
      <c r="AC567" s="108"/>
      <c r="AD567" s="108"/>
    </row>
    <row r="568" spans="1:30" x14ac:dyDescent="0.25">
      <c r="A568" s="81" t="s">
        <v>3813</v>
      </c>
      <c r="B568" s="81" t="s">
        <v>9653</v>
      </c>
      <c r="C568" s="81">
        <v>596.44000000000005</v>
      </c>
      <c r="D568" s="81" t="s">
        <v>9654</v>
      </c>
      <c r="E568" s="81">
        <v>608.16</v>
      </c>
      <c r="F568" s="81" t="s">
        <v>9655</v>
      </c>
      <c r="G568" s="81">
        <v>559.78</v>
      </c>
      <c r="H568" s="81">
        <v>9</v>
      </c>
      <c r="I568" s="81">
        <v>14</v>
      </c>
      <c r="J568" s="81">
        <v>7</v>
      </c>
      <c r="K568" s="81">
        <v>6</v>
      </c>
      <c r="L568" s="81" t="s">
        <v>25662</v>
      </c>
      <c r="M568" s="108"/>
      <c r="N568" s="108"/>
      <c r="O568" s="108"/>
      <c r="P568" s="108"/>
      <c r="Q568" s="108"/>
      <c r="R568" s="108"/>
      <c r="S568" s="108"/>
      <c r="T568" s="108"/>
      <c r="U568" s="108"/>
      <c r="V568" s="108"/>
      <c r="W568" s="108"/>
      <c r="X568" s="108"/>
      <c r="Y568" s="108"/>
      <c r="Z568" s="108"/>
      <c r="AA568" s="108"/>
      <c r="AB568" s="108"/>
      <c r="AC568" s="108"/>
      <c r="AD568" s="108"/>
    </row>
    <row r="569" spans="1:30" x14ac:dyDescent="0.25">
      <c r="A569" s="81" t="s">
        <v>3810</v>
      </c>
      <c r="B569" s="81" t="s">
        <v>9656</v>
      </c>
      <c r="C569" s="81">
        <v>410.68</v>
      </c>
      <c r="D569" s="81" t="s">
        <v>8619</v>
      </c>
      <c r="E569" s="81" t="s">
        <v>8620</v>
      </c>
      <c r="F569" s="81" t="s">
        <v>8619</v>
      </c>
      <c r="G569" s="81" t="s">
        <v>8620</v>
      </c>
      <c r="H569" s="81">
        <v>5</v>
      </c>
      <c r="I569" s="81">
        <v>9</v>
      </c>
      <c r="J569" s="81">
        <v>1</v>
      </c>
      <c r="K569" s="81">
        <v>8</v>
      </c>
      <c r="L569" s="81" t="s">
        <v>25662</v>
      </c>
      <c r="M569" s="108"/>
      <c r="N569" s="108"/>
      <c r="O569" s="108"/>
      <c r="P569" s="108"/>
      <c r="Q569" s="108"/>
      <c r="R569" s="108"/>
      <c r="S569" s="108"/>
      <c r="T569" s="108"/>
      <c r="U569" s="108"/>
      <c r="V569" s="108"/>
      <c r="W569" s="108"/>
      <c r="X569" s="108"/>
      <c r="Y569" s="108"/>
      <c r="Z569" s="108"/>
      <c r="AA569" s="108"/>
      <c r="AB569" s="108"/>
      <c r="AC569" s="108"/>
      <c r="AD569" s="108"/>
    </row>
    <row r="570" spans="1:30" x14ac:dyDescent="0.25">
      <c r="A570" s="81" t="s">
        <v>3807</v>
      </c>
      <c r="B570" s="81" t="s">
        <v>9657</v>
      </c>
      <c r="C570" s="81">
        <v>38.299999999999997</v>
      </c>
      <c r="D570" s="81" t="s">
        <v>9658</v>
      </c>
      <c r="E570" s="81">
        <v>34.97</v>
      </c>
      <c r="F570" s="81" t="s">
        <v>9659</v>
      </c>
      <c r="G570" s="81">
        <v>31.91</v>
      </c>
      <c r="H570" s="81">
        <v>5</v>
      </c>
      <c r="I570" s="81">
        <v>5</v>
      </c>
      <c r="J570" s="81">
        <v>0.75</v>
      </c>
      <c r="K570" s="81">
        <v>5</v>
      </c>
      <c r="L570" s="81" t="s">
        <v>25662</v>
      </c>
      <c r="M570" s="108"/>
      <c r="N570" s="108"/>
      <c r="O570" s="108"/>
      <c r="P570" s="108"/>
      <c r="Q570" s="108"/>
      <c r="R570" s="108"/>
      <c r="S570" s="108"/>
      <c r="T570" s="108"/>
      <c r="U570" s="108"/>
      <c r="V570" s="108"/>
      <c r="W570" s="108"/>
      <c r="X570" s="108"/>
      <c r="Y570" s="108"/>
      <c r="Z570" s="108"/>
      <c r="AA570" s="108"/>
      <c r="AB570" s="108"/>
      <c r="AC570" s="108"/>
      <c r="AD570" s="108"/>
    </row>
    <row r="571" spans="1:30" x14ac:dyDescent="0.25">
      <c r="A571" s="81" t="s">
        <v>7879</v>
      </c>
      <c r="B571" s="81" t="s">
        <v>9660</v>
      </c>
      <c r="C571" s="81">
        <v>551</v>
      </c>
      <c r="D571" s="81" t="s">
        <v>8619</v>
      </c>
      <c r="E571" s="81" t="s">
        <v>8620</v>
      </c>
      <c r="F571" s="81" t="s">
        <v>8619</v>
      </c>
      <c r="G571" s="81" t="s">
        <v>8620</v>
      </c>
      <c r="H571" s="81">
        <v>20</v>
      </c>
      <c r="I571" s="81">
        <v>23</v>
      </c>
      <c r="J571" s="81">
        <v>21</v>
      </c>
      <c r="K571" s="81">
        <v>10</v>
      </c>
      <c r="L571" s="81" t="s">
        <v>25662</v>
      </c>
      <c r="M571" s="108"/>
      <c r="N571" s="108"/>
      <c r="O571" s="108"/>
      <c r="P571" s="108"/>
      <c r="Q571" s="108"/>
      <c r="R571" s="108"/>
      <c r="S571" s="108"/>
      <c r="T571" s="108"/>
      <c r="U571" s="108"/>
      <c r="V571" s="108"/>
      <c r="W571" s="108"/>
      <c r="X571" s="108"/>
      <c r="Y571" s="108"/>
      <c r="Z571" s="108"/>
      <c r="AA571" s="108"/>
      <c r="AB571" s="108"/>
      <c r="AC571" s="108"/>
      <c r="AD571" s="108"/>
    </row>
    <row r="572" spans="1:30" x14ac:dyDescent="0.25">
      <c r="A572" s="81" t="s">
        <v>8303</v>
      </c>
      <c r="B572" s="81" t="s">
        <v>9661</v>
      </c>
      <c r="C572" s="81">
        <v>312.51</v>
      </c>
      <c r="D572" s="81" t="s">
        <v>25984</v>
      </c>
      <c r="E572" s="81">
        <v>334.83</v>
      </c>
      <c r="F572" s="81" t="s">
        <v>25984</v>
      </c>
      <c r="G572" s="81">
        <v>334.83</v>
      </c>
      <c r="H572" s="81">
        <v>12</v>
      </c>
      <c r="I572" s="81">
        <v>1.8</v>
      </c>
      <c r="J572" s="81">
        <v>4</v>
      </c>
      <c r="K572" s="81">
        <v>8</v>
      </c>
      <c r="L572" s="81" t="s">
        <v>25662</v>
      </c>
      <c r="M572" s="108"/>
      <c r="N572" s="108"/>
      <c r="O572" s="108"/>
      <c r="P572" s="108"/>
      <c r="Q572" s="108"/>
      <c r="R572" s="108"/>
      <c r="S572" s="108"/>
      <c r="T572" s="108"/>
      <c r="U572" s="108"/>
      <c r="V572" s="108"/>
      <c r="W572" s="108"/>
      <c r="X572" s="108"/>
      <c r="Y572" s="108"/>
      <c r="Z572" s="108"/>
      <c r="AA572" s="108"/>
      <c r="AB572" s="108"/>
      <c r="AC572" s="108"/>
      <c r="AD572" s="108"/>
    </row>
    <row r="573" spans="1:30" x14ac:dyDescent="0.25">
      <c r="A573" s="81" t="s">
        <v>8167</v>
      </c>
      <c r="B573" s="81" t="s">
        <v>25985</v>
      </c>
      <c r="C573" s="81">
        <v>4462.16</v>
      </c>
      <c r="D573" s="81" t="s">
        <v>9662</v>
      </c>
      <c r="E573" s="81">
        <v>3833</v>
      </c>
      <c r="F573" s="81" t="s">
        <v>9663</v>
      </c>
      <c r="G573" s="81">
        <v>5681.41</v>
      </c>
      <c r="H573" s="81">
        <v>12.5</v>
      </c>
      <c r="I573" s="81">
        <v>37</v>
      </c>
      <c r="J573" s="81">
        <v>105.8</v>
      </c>
      <c r="K573" s="81">
        <v>10.5</v>
      </c>
      <c r="L573" s="81" t="s">
        <v>25662</v>
      </c>
      <c r="M573" s="108"/>
      <c r="N573" s="108"/>
      <c r="O573" s="108"/>
      <c r="P573" s="108"/>
      <c r="Q573" s="108"/>
      <c r="R573" s="108"/>
      <c r="S573" s="108"/>
      <c r="T573" s="108"/>
      <c r="U573" s="108"/>
      <c r="V573" s="108"/>
      <c r="W573" s="108"/>
      <c r="X573" s="108"/>
      <c r="Y573" s="108"/>
      <c r="Z573" s="108"/>
      <c r="AA573" s="108"/>
      <c r="AB573" s="108"/>
      <c r="AC573" s="108"/>
      <c r="AD573" s="108"/>
    </row>
    <row r="574" spans="1:30" x14ac:dyDescent="0.25">
      <c r="A574" s="81" t="s">
        <v>7066</v>
      </c>
      <c r="B574" s="81" t="s">
        <v>9664</v>
      </c>
      <c r="C574" s="81">
        <v>171</v>
      </c>
      <c r="D574" s="81" t="s">
        <v>8619</v>
      </c>
      <c r="E574" s="81" t="s">
        <v>8620</v>
      </c>
      <c r="F574" s="81" t="s">
        <v>8619</v>
      </c>
      <c r="G574" s="81" t="s">
        <v>8620</v>
      </c>
      <c r="H574" s="81">
        <v>13</v>
      </c>
      <c r="I574" s="81">
        <v>10</v>
      </c>
      <c r="J574" s="81">
        <v>3</v>
      </c>
      <c r="K574" s="81">
        <v>2</v>
      </c>
      <c r="L574" s="81" t="s">
        <v>25662</v>
      </c>
      <c r="M574" s="108"/>
      <c r="N574" s="108"/>
      <c r="O574" s="108"/>
      <c r="P574" s="108"/>
      <c r="Q574" s="108"/>
      <c r="R574" s="108"/>
      <c r="S574" s="108"/>
      <c r="T574" s="108"/>
      <c r="U574" s="108"/>
      <c r="V574" s="108"/>
      <c r="W574" s="108"/>
      <c r="X574" s="108"/>
      <c r="Y574" s="108"/>
      <c r="Z574" s="108"/>
      <c r="AA574" s="108"/>
      <c r="AB574" s="108"/>
      <c r="AC574" s="108"/>
      <c r="AD574" s="108"/>
    </row>
    <row r="575" spans="1:30" x14ac:dyDescent="0.25">
      <c r="A575" s="81" t="s">
        <v>515</v>
      </c>
      <c r="B575" s="81" t="s">
        <v>25986</v>
      </c>
      <c r="C575" s="81">
        <v>3488.14</v>
      </c>
      <c r="D575" s="81" t="s">
        <v>25986</v>
      </c>
      <c r="E575" s="81">
        <v>3488.14</v>
      </c>
      <c r="F575" s="81" t="s">
        <v>25986</v>
      </c>
      <c r="G575" s="81">
        <v>3488.14</v>
      </c>
      <c r="H575" s="81">
        <v>23</v>
      </c>
      <c r="I575" s="81">
        <v>23</v>
      </c>
      <c r="J575" s="81">
        <v>66.099999999999994</v>
      </c>
      <c r="K575" s="81">
        <v>22</v>
      </c>
      <c r="L575" s="81" t="s">
        <v>25662</v>
      </c>
      <c r="M575" s="108"/>
      <c r="N575" s="108"/>
      <c r="O575" s="108"/>
      <c r="P575" s="108"/>
      <c r="Q575" s="108"/>
      <c r="R575" s="108"/>
      <c r="S575" s="108"/>
      <c r="T575" s="108"/>
      <c r="U575" s="108"/>
      <c r="V575" s="108"/>
      <c r="W575" s="108"/>
      <c r="X575" s="108"/>
      <c r="Y575" s="108"/>
      <c r="Z575" s="108"/>
      <c r="AA575" s="108"/>
      <c r="AB575" s="108"/>
      <c r="AC575" s="108"/>
      <c r="AD575" s="108"/>
    </row>
    <row r="576" spans="1:30" x14ac:dyDescent="0.25">
      <c r="A576" s="112" t="s">
        <v>512</v>
      </c>
      <c r="B576" s="81" t="s">
        <v>9665</v>
      </c>
      <c r="C576" s="81">
        <v>206</v>
      </c>
      <c r="D576" s="81" t="s">
        <v>9666</v>
      </c>
      <c r="E576" s="81">
        <v>254.02</v>
      </c>
      <c r="F576" s="81" t="s">
        <v>9667</v>
      </c>
      <c r="G576" s="81">
        <v>216.64</v>
      </c>
      <c r="H576" s="81">
        <v>8.35</v>
      </c>
      <c r="I576" s="81">
        <v>1.19</v>
      </c>
      <c r="J576" s="81">
        <v>2.38</v>
      </c>
      <c r="K576" s="81">
        <v>6.89</v>
      </c>
      <c r="L576" s="81" t="s">
        <v>25662</v>
      </c>
      <c r="M576" s="108"/>
      <c r="N576" s="108"/>
      <c r="O576" s="108"/>
      <c r="P576" s="108"/>
      <c r="Q576" s="108"/>
      <c r="R576" s="108"/>
      <c r="S576" s="108"/>
      <c r="T576" s="108"/>
      <c r="U576" s="108"/>
      <c r="V576" s="108"/>
      <c r="W576" s="108"/>
      <c r="X576" s="108"/>
      <c r="Y576" s="108"/>
      <c r="Z576" s="108"/>
      <c r="AA576" s="108"/>
      <c r="AB576" s="108"/>
      <c r="AC576" s="108"/>
      <c r="AD576" s="108"/>
    </row>
    <row r="577" spans="1:30" x14ac:dyDescent="0.25">
      <c r="A577" s="81" t="s">
        <v>4461</v>
      </c>
      <c r="B577" s="81" t="s">
        <v>9668</v>
      </c>
      <c r="C577" s="81">
        <v>54.45</v>
      </c>
      <c r="D577" s="81" t="s">
        <v>9669</v>
      </c>
      <c r="E577" s="81">
        <v>53.68</v>
      </c>
      <c r="F577" s="81" t="s">
        <v>8619</v>
      </c>
      <c r="G577" s="81" t="s">
        <v>8620</v>
      </c>
      <c r="H577" s="81">
        <v>9</v>
      </c>
      <c r="I577" s="81">
        <v>10</v>
      </c>
      <c r="J577" s="81">
        <v>1</v>
      </c>
      <c r="K577" s="81">
        <v>2</v>
      </c>
      <c r="L577" s="81" t="s">
        <v>25662</v>
      </c>
      <c r="M577" s="108"/>
      <c r="N577" s="108"/>
      <c r="O577" s="108"/>
      <c r="P577" s="108"/>
      <c r="Q577" s="108"/>
      <c r="R577" s="108"/>
      <c r="S577" s="108"/>
      <c r="T577" s="108"/>
      <c r="U577" s="108"/>
      <c r="V577" s="108"/>
      <c r="W577" s="108"/>
      <c r="X577" s="108"/>
      <c r="Y577" s="108"/>
      <c r="Z577" s="108"/>
      <c r="AA577" s="108"/>
      <c r="AB577" s="108"/>
      <c r="AC577" s="108"/>
      <c r="AD577" s="108"/>
    </row>
    <row r="578" spans="1:30" x14ac:dyDescent="0.25">
      <c r="A578" s="81" t="s">
        <v>7768</v>
      </c>
      <c r="B578" s="81" t="s">
        <v>9670</v>
      </c>
      <c r="C578" s="81">
        <v>1.76</v>
      </c>
      <c r="D578" s="81" t="s">
        <v>25987</v>
      </c>
      <c r="E578" s="81">
        <v>1.76</v>
      </c>
      <c r="F578" s="81" t="s">
        <v>25987</v>
      </c>
      <c r="G578" s="81">
        <v>1.76</v>
      </c>
      <c r="H578" s="81">
        <v>6</v>
      </c>
      <c r="I578" s="81">
        <v>6</v>
      </c>
      <c r="J578" s="81">
        <v>0.2</v>
      </c>
      <c r="K578" s="81">
        <v>6</v>
      </c>
      <c r="L578" s="81" t="s">
        <v>25662</v>
      </c>
      <c r="M578" s="108"/>
      <c r="N578" s="108"/>
      <c r="O578" s="108"/>
      <c r="P578" s="108"/>
      <c r="Q578" s="108"/>
      <c r="R578" s="108"/>
      <c r="S578" s="108"/>
      <c r="T578" s="108"/>
      <c r="U578" s="108"/>
      <c r="V578" s="108"/>
      <c r="W578" s="108"/>
      <c r="X578" s="108"/>
      <c r="Y578" s="108"/>
      <c r="Z578" s="108"/>
      <c r="AA578" s="108"/>
      <c r="AB578" s="108"/>
      <c r="AC578" s="108"/>
      <c r="AD578" s="108"/>
    </row>
    <row r="579" spans="1:30" x14ac:dyDescent="0.25">
      <c r="A579" s="81" t="s">
        <v>7771</v>
      </c>
      <c r="B579" s="81" t="s">
        <v>9671</v>
      </c>
      <c r="C579" s="81">
        <v>5.6</v>
      </c>
      <c r="D579" s="81" t="s">
        <v>25988</v>
      </c>
      <c r="E579" s="81">
        <v>5.76</v>
      </c>
      <c r="F579" s="81" t="s">
        <v>25988</v>
      </c>
      <c r="G579" s="81">
        <v>5.76</v>
      </c>
      <c r="H579" s="81">
        <v>7</v>
      </c>
      <c r="I579" s="81">
        <v>7</v>
      </c>
      <c r="J579" s="81">
        <v>0.19</v>
      </c>
      <c r="K579" s="81">
        <v>6</v>
      </c>
      <c r="L579" s="81" t="s">
        <v>25662</v>
      </c>
      <c r="M579" s="108"/>
      <c r="N579" s="108"/>
      <c r="O579" s="108"/>
      <c r="P579" s="108"/>
      <c r="Q579" s="108"/>
      <c r="R579" s="108"/>
      <c r="S579" s="108"/>
      <c r="T579" s="108"/>
      <c r="U579" s="108"/>
      <c r="V579" s="108"/>
      <c r="W579" s="108"/>
      <c r="X579" s="108"/>
      <c r="Y579" s="108"/>
      <c r="Z579" s="108"/>
      <c r="AA579" s="108"/>
      <c r="AB579" s="108"/>
      <c r="AC579" s="108"/>
      <c r="AD579" s="108"/>
    </row>
    <row r="580" spans="1:30" x14ac:dyDescent="0.25">
      <c r="A580" s="81" t="s">
        <v>7777</v>
      </c>
      <c r="B580" s="81" t="s">
        <v>8619</v>
      </c>
      <c r="C580" s="81" t="s">
        <v>8620</v>
      </c>
      <c r="D580" s="81" t="s">
        <v>8619</v>
      </c>
      <c r="E580" s="81" t="s">
        <v>8620</v>
      </c>
      <c r="F580" s="81" t="s">
        <v>8619</v>
      </c>
      <c r="G580" s="81" t="s">
        <v>8620</v>
      </c>
      <c r="H580" s="81">
        <v>8</v>
      </c>
      <c r="I580" s="81">
        <v>12</v>
      </c>
      <c r="J580" s="81">
        <v>0.3</v>
      </c>
      <c r="K580" s="81">
        <v>0.25</v>
      </c>
      <c r="L580" s="81" t="s">
        <v>25662</v>
      </c>
      <c r="M580" s="108"/>
      <c r="N580" s="108"/>
      <c r="O580" s="108"/>
      <c r="P580" s="108"/>
      <c r="Q580" s="108"/>
      <c r="R580" s="108"/>
      <c r="S580" s="108"/>
      <c r="T580" s="108"/>
      <c r="U580" s="108"/>
      <c r="V580" s="108"/>
      <c r="W580" s="108"/>
      <c r="X580" s="108"/>
      <c r="Y580" s="108"/>
      <c r="Z580" s="108"/>
      <c r="AA580" s="108"/>
      <c r="AB580" s="108"/>
      <c r="AC580" s="108"/>
      <c r="AD580" s="108"/>
    </row>
    <row r="581" spans="1:30" x14ac:dyDescent="0.25">
      <c r="A581" s="81" t="s">
        <v>7760</v>
      </c>
      <c r="B581" s="81" t="s">
        <v>25989</v>
      </c>
      <c r="C581" s="81">
        <v>40.369999999999997</v>
      </c>
      <c r="D581" s="81" t="s">
        <v>9672</v>
      </c>
      <c r="E581" s="81">
        <v>40.369999999999997</v>
      </c>
      <c r="F581" s="81" t="s">
        <v>25989</v>
      </c>
      <c r="G581" s="81">
        <v>40.369999999999997</v>
      </c>
      <c r="H581" s="81">
        <v>1.54</v>
      </c>
      <c r="I581" s="81">
        <v>166</v>
      </c>
      <c r="J581" s="81">
        <v>7</v>
      </c>
      <c r="K581" s="81">
        <v>3.16</v>
      </c>
      <c r="L581" s="81" t="s">
        <v>25662</v>
      </c>
      <c r="M581" s="108"/>
      <c r="N581" s="108"/>
      <c r="O581" s="108"/>
      <c r="P581" s="108"/>
      <c r="Q581" s="108"/>
      <c r="R581" s="108"/>
      <c r="S581" s="108"/>
      <c r="T581" s="108"/>
      <c r="U581" s="108"/>
      <c r="V581" s="108"/>
      <c r="W581" s="108"/>
      <c r="X581" s="108"/>
      <c r="Y581" s="108"/>
      <c r="Z581" s="108"/>
      <c r="AA581" s="108"/>
      <c r="AB581" s="108"/>
      <c r="AC581" s="108"/>
      <c r="AD581" s="108"/>
    </row>
    <row r="582" spans="1:30" x14ac:dyDescent="0.25">
      <c r="A582" s="81" t="s">
        <v>7723</v>
      </c>
      <c r="B582" s="81" t="s">
        <v>9673</v>
      </c>
      <c r="C582" s="81">
        <v>13.22</v>
      </c>
      <c r="D582" s="81" t="s">
        <v>8619</v>
      </c>
      <c r="E582" s="81" t="s">
        <v>8620</v>
      </c>
      <c r="F582" s="81" t="s">
        <v>8619</v>
      </c>
      <c r="G582" s="81" t="s">
        <v>8620</v>
      </c>
      <c r="H582" s="81">
        <v>3.2</v>
      </c>
      <c r="I582" s="81">
        <v>5.5</v>
      </c>
      <c r="J582" s="81">
        <v>1.3</v>
      </c>
      <c r="K582" s="81">
        <v>1.2</v>
      </c>
      <c r="L582" s="81" t="s">
        <v>25662</v>
      </c>
      <c r="M582" s="108"/>
      <c r="N582" s="108"/>
      <c r="O582" s="108"/>
      <c r="P582" s="108"/>
      <c r="Q582" s="108"/>
      <c r="R582" s="108"/>
      <c r="S582" s="108"/>
      <c r="T582" s="108"/>
      <c r="U582" s="108"/>
      <c r="V582" s="108"/>
      <c r="W582" s="108"/>
      <c r="X582" s="108"/>
      <c r="Y582" s="108"/>
      <c r="Z582" s="108"/>
      <c r="AA582" s="108"/>
      <c r="AB582" s="108"/>
      <c r="AC582" s="108"/>
      <c r="AD582" s="108"/>
    </row>
    <row r="583" spans="1:30" x14ac:dyDescent="0.25">
      <c r="A583" s="81" t="s">
        <v>7726</v>
      </c>
      <c r="B583" s="81" t="s">
        <v>8619</v>
      </c>
      <c r="C583" s="81" t="s">
        <v>8620</v>
      </c>
      <c r="D583" s="81" t="s">
        <v>8619</v>
      </c>
      <c r="E583" s="81" t="s">
        <v>8620</v>
      </c>
      <c r="F583" s="81" t="s">
        <v>8619</v>
      </c>
      <c r="G583" s="81" t="s">
        <v>8620</v>
      </c>
      <c r="H583" s="81">
        <v>2.4</v>
      </c>
      <c r="I583" s="81">
        <v>5.9</v>
      </c>
      <c r="J583" s="81">
        <v>1.4</v>
      </c>
      <c r="K583" s="81">
        <v>2.4</v>
      </c>
      <c r="L583" s="81" t="s">
        <v>25662</v>
      </c>
      <c r="M583" s="108"/>
      <c r="N583" s="108"/>
      <c r="O583" s="108"/>
      <c r="P583" s="108"/>
      <c r="Q583" s="108"/>
      <c r="R583" s="108"/>
      <c r="S583" s="108"/>
      <c r="T583" s="108"/>
      <c r="U583" s="108"/>
      <c r="V583" s="108"/>
      <c r="W583" s="108"/>
      <c r="X583" s="108"/>
      <c r="Y583" s="108"/>
      <c r="Z583" s="108"/>
      <c r="AA583" s="108"/>
      <c r="AB583" s="108"/>
      <c r="AC583" s="108"/>
      <c r="AD583" s="108"/>
    </row>
    <row r="584" spans="1:30" x14ac:dyDescent="0.25">
      <c r="A584" s="81" t="s">
        <v>7736</v>
      </c>
      <c r="B584" s="81" t="s">
        <v>9674</v>
      </c>
      <c r="C584" s="81">
        <v>13.44</v>
      </c>
      <c r="D584" s="81" t="s">
        <v>25990</v>
      </c>
      <c r="E584" s="81">
        <v>13.44</v>
      </c>
      <c r="F584" s="81" t="s">
        <v>25990</v>
      </c>
      <c r="G584" s="81">
        <v>13.44</v>
      </c>
      <c r="H584" s="81">
        <v>2</v>
      </c>
      <c r="I584" s="81">
        <v>2</v>
      </c>
      <c r="J584" s="81">
        <v>0.5</v>
      </c>
      <c r="K584" s="81">
        <v>2</v>
      </c>
      <c r="L584" s="81" t="s">
        <v>25662</v>
      </c>
      <c r="M584" s="108"/>
      <c r="N584" s="108"/>
      <c r="O584" s="108"/>
      <c r="P584" s="108"/>
      <c r="Q584" s="108"/>
      <c r="R584" s="108"/>
      <c r="S584" s="108"/>
      <c r="T584" s="108"/>
      <c r="U584" s="108"/>
      <c r="V584" s="108"/>
      <c r="W584" s="108"/>
      <c r="X584" s="108"/>
      <c r="Y584" s="108"/>
      <c r="Z584" s="108"/>
      <c r="AA584" s="108"/>
      <c r="AB584" s="108"/>
      <c r="AC584" s="108"/>
      <c r="AD584" s="108"/>
    </row>
    <row r="585" spans="1:30" x14ac:dyDescent="0.25">
      <c r="A585" s="81" t="s">
        <v>7733</v>
      </c>
      <c r="B585" s="81" t="s">
        <v>9675</v>
      </c>
      <c r="C585" s="81">
        <v>4.08</v>
      </c>
      <c r="D585" s="81" t="s">
        <v>9676</v>
      </c>
      <c r="E585" s="81">
        <v>3.3</v>
      </c>
      <c r="F585" s="81" t="s">
        <v>25991</v>
      </c>
      <c r="G585" s="81">
        <v>4.08</v>
      </c>
      <c r="H585" s="81">
        <v>6</v>
      </c>
      <c r="I585" s="81">
        <v>6</v>
      </c>
      <c r="J585" s="81">
        <v>0.17</v>
      </c>
      <c r="K585" s="81">
        <v>3</v>
      </c>
      <c r="L585" s="81" t="s">
        <v>25662</v>
      </c>
      <c r="M585" s="108"/>
      <c r="N585" s="108"/>
      <c r="O585" s="108"/>
      <c r="P585" s="108"/>
      <c r="Q585" s="108"/>
      <c r="R585" s="108"/>
      <c r="S585" s="108"/>
      <c r="T585" s="108"/>
      <c r="U585" s="108"/>
      <c r="V585" s="108"/>
      <c r="W585" s="108"/>
      <c r="X585" s="108"/>
      <c r="Y585" s="108"/>
      <c r="Z585" s="108"/>
      <c r="AA585" s="108"/>
      <c r="AB585" s="108"/>
      <c r="AC585" s="108"/>
      <c r="AD585" s="108"/>
    </row>
    <row r="586" spans="1:30" x14ac:dyDescent="0.25">
      <c r="A586" s="81" t="s">
        <v>7758</v>
      </c>
      <c r="B586" s="81" t="s">
        <v>9677</v>
      </c>
      <c r="C586" s="81">
        <v>3.3</v>
      </c>
      <c r="D586" s="81" t="s">
        <v>9678</v>
      </c>
      <c r="E586" s="81">
        <v>4</v>
      </c>
      <c r="F586" s="81" t="s">
        <v>8619</v>
      </c>
      <c r="G586" s="81" t="s">
        <v>8620</v>
      </c>
      <c r="H586" s="81">
        <v>2.25</v>
      </c>
      <c r="I586" s="81">
        <v>5.5</v>
      </c>
      <c r="J586" s="81">
        <v>0.35</v>
      </c>
      <c r="K586" s="81">
        <v>7.5</v>
      </c>
      <c r="L586" s="81" t="s">
        <v>25662</v>
      </c>
      <c r="M586" s="108"/>
      <c r="N586" s="108"/>
      <c r="O586" s="108"/>
      <c r="P586" s="108"/>
      <c r="Q586" s="108"/>
      <c r="R586" s="108"/>
      <c r="S586" s="108"/>
      <c r="T586" s="108"/>
      <c r="U586" s="108"/>
      <c r="V586" s="108"/>
      <c r="W586" s="108"/>
      <c r="X586" s="108"/>
      <c r="Y586" s="108"/>
      <c r="Z586" s="108"/>
      <c r="AA586" s="108"/>
      <c r="AB586" s="108"/>
      <c r="AC586" s="108"/>
      <c r="AD586" s="108"/>
    </row>
    <row r="587" spans="1:30" x14ac:dyDescent="0.25">
      <c r="A587" s="81" t="s">
        <v>7782</v>
      </c>
      <c r="B587" s="81" t="s">
        <v>8619</v>
      </c>
      <c r="C587" s="81" t="s">
        <v>8620</v>
      </c>
      <c r="D587" s="81" t="s">
        <v>8619</v>
      </c>
      <c r="E587" s="81" t="s">
        <v>8620</v>
      </c>
      <c r="F587" s="81" t="s">
        <v>8619</v>
      </c>
      <c r="G587" s="81" t="s">
        <v>8620</v>
      </c>
      <c r="H587" s="81">
        <v>12</v>
      </c>
      <c r="I587" s="81">
        <v>8</v>
      </c>
      <c r="J587" s="81">
        <v>10</v>
      </c>
      <c r="K587" s="81">
        <v>0.125</v>
      </c>
      <c r="L587" s="81" t="s">
        <v>25662</v>
      </c>
      <c r="M587" s="108"/>
      <c r="N587" s="108"/>
      <c r="O587" s="108"/>
      <c r="P587" s="108"/>
      <c r="Q587" s="108"/>
      <c r="R587" s="108"/>
      <c r="S587" s="108"/>
      <c r="T587" s="108"/>
      <c r="U587" s="108"/>
      <c r="V587" s="108"/>
      <c r="W587" s="108"/>
      <c r="X587" s="108"/>
      <c r="Y587" s="108"/>
      <c r="Z587" s="108"/>
      <c r="AA587" s="108"/>
      <c r="AB587" s="108"/>
      <c r="AC587" s="108"/>
      <c r="AD587" s="108"/>
    </row>
    <row r="588" spans="1:30" x14ac:dyDescent="0.25">
      <c r="A588" s="81" t="s">
        <v>7748</v>
      </c>
      <c r="B588" s="81" t="s">
        <v>9679</v>
      </c>
      <c r="C588" s="81">
        <v>81.72</v>
      </c>
      <c r="D588" s="81" t="s">
        <v>25992</v>
      </c>
      <c r="E588" s="81">
        <v>81.72</v>
      </c>
      <c r="F588" s="81" t="s">
        <v>25992</v>
      </c>
      <c r="G588" s="81">
        <v>81.72</v>
      </c>
      <c r="H588" s="81">
        <v>4.8</v>
      </c>
      <c r="I588" s="81">
        <v>166</v>
      </c>
      <c r="J588" s="81">
        <v>12.8</v>
      </c>
      <c r="K588" s="81">
        <v>0.6</v>
      </c>
      <c r="L588" s="81" t="s">
        <v>25662</v>
      </c>
      <c r="M588" s="108"/>
      <c r="N588" s="108"/>
      <c r="O588" s="108"/>
      <c r="P588" s="108"/>
      <c r="Q588" s="108"/>
      <c r="R588" s="108"/>
      <c r="S588" s="108"/>
      <c r="T588" s="108"/>
      <c r="U588" s="108"/>
      <c r="V588" s="108"/>
      <c r="W588" s="108"/>
      <c r="X588" s="108"/>
      <c r="Y588" s="108"/>
      <c r="Z588" s="108"/>
      <c r="AA588" s="108"/>
      <c r="AB588" s="108"/>
      <c r="AC588" s="108"/>
      <c r="AD588" s="108"/>
    </row>
    <row r="589" spans="1:30" x14ac:dyDescent="0.25">
      <c r="A589" s="81" t="s">
        <v>7799</v>
      </c>
      <c r="B589" s="81" t="s">
        <v>9680</v>
      </c>
      <c r="C589" s="81">
        <v>9.32</v>
      </c>
      <c r="D589" s="81" t="s">
        <v>25993</v>
      </c>
      <c r="E589" s="81">
        <v>9.32</v>
      </c>
      <c r="F589" s="81" t="s">
        <v>25993</v>
      </c>
      <c r="G589" s="81">
        <v>9.32</v>
      </c>
      <c r="H589" s="81">
        <v>0.75</v>
      </c>
      <c r="I589" s="81">
        <v>1.75</v>
      </c>
      <c r="J589" s="81">
        <v>0.16</v>
      </c>
      <c r="K589" s="81">
        <v>0.3</v>
      </c>
      <c r="L589" s="81" t="s">
        <v>25662</v>
      </c>
      <c r="M589" s="108"/>
      <c r="N589" s="108"/>
      <c r="O589" s="108"/>
      <c r="P589" s="108"/>
      <c r="Q589" s="108"/>
      <c r="R589" s="108"/>
      <c r="S589" s="108"/>
      <c r="T589" s="108"/>
      <c r="U589" s="108"/>
      <c r="V589" s="108"/>
      <c r="W589" s="108"/>
      <c r="X589" s="108"/>
      <c r="Y589" s="108"/>
      <c r="Z589" s="108"/>
      <c r="AA589" s="108"/>
      <c r="AB589" s="108"/>
      <c r="AC589" s="108"/>
      <c r="AD589" s="108"/>
    </row>
    <row r="590" spans="1:30" x14ac:dyDescent="0.25">
      <c r="A590" s="81" t="s">
        <v>7820</v>
      </c>
      <c r="B590" s="81" t="s">
        <v>9681</v>
      </c>
      <c r="C590" s="81">
        <v>92.43</v>
      </c>
      <c r="D590" s="81" t="s">
        <v>25994</v>
      </c>
      <c r="E590" s="81">
        <v>92.43</v>
      </c>
      <c r="F590" s="81" t="s">
        <v>25994</v>
      </c>
      <c r="G590" s="81">
        <v>92.43</v>
      </c>
      <c r="H590" s="81">
        <v>3.16</v>
      </c>
      <c r="I590" s="81">
        <v>168</v>
      </c>
      <c r="J590" s="81">
        <v>2.98</v>
      </c>
      <c r="K590" s="81">
        <v>2.25</v>
      </c>
      <c r="L590" s="81" t="s">
        <v>25662</v>
      </c>
      <c r="M590" s="108"/>
      <c r="N590" s="108"/>
      <c r="O590" s="108"/>
      <c r="P590" s="108"/>
      <c r="Q590" s="108"/>
      <c r="R590" s="108"/>
      <c r="S590" s="108"/>
      <c r="T590" s="108"/>
      <c r="U590" s="108"/>
      <c r="V590" s="108"/>
      <c r="W590" s="108"/>
      <c r="X590" s="108"/>
      <c r="Y590" s="108"/>
      <c r="Z590" s="108"/>
      <c r="AA590" s="108"/>
      <c r="AB590" s="108"/>
      <c r="AC590" s="108"/>
      <c r="AD590" s="108"/>
    </row>
    <row r="591" spans="1:30" x14ac:dyDescent="0.25">
      <c r="A591" s="81" t="s">
        <v>7750</v>
      </c>
      <c r="B591" s="81" t="s">
        <v>8619</v>
      </c>
      <c r="C591" s="81" t="s">
        <v>8620</v>
      </c>
      <c r="D591" s="81" t="s">
        <v>8619</v>
      </c>
      <c r="E591" s="81" t="s">
        <v>8620</v>
      </c>
      <c r="F591" s="81" t="s">
        <v>8619</v>
      </c>
      <c r="G591" s="81" t="s">
        <v>8620</v>
      </c>
      <c r="H591" s="81">
        <v>2.2999999999999998</v>
      </c>
      <c r="I591" s="81">
        <v>2.2999999999999998</v>
      </c>
      <c r="J591" s="81">
        <v>0.7</v>
      </c>
      <c r="K591" s="81">
        <v>1.25</v>
      </c>
      <c r="L591" s="81" t="s">
        <v>25662</v>
      </c>
      <c r="M591" s="108"/>
      <c r="N591" s="108"/>
      <c r="O591" s="108"/>
      <c r="P591" s="108"/>
      <c r="Q591" s="108"/>
      <c r="R591" s="108"/>
      <c r="S591" s="108"/>
      <c r="T591" s="108"/>
      <c r="U591" s="108"/>
      <c r="V591" s="108"/>
      <c r="W591" s="108"/>
      <c r="X591" s="108"/>
      <c r="Y591" s="108"/>
      <c r="Z591" s="108"/>
      <c r="AA591" s="108"/>
      <c r="AB591" s="108"/>
      <c r="AC591" s="108"/>
      <c r="AD591" s="108"/>
    </row>
    <row r="592" spans="1:30" x14ac:dyDescent="0.25">
      <c r="A592" s="81" t="s">
        <v>7752</v>
      </c>
      <c r="B592" s="81" t="s">
        <v>9682</v>
      </c>
      <c r="C592" s="81">
        <v>7.49</v>
      </c>
      <c r="D592" s="81" t="s">
        <v>25995</v>
      </c>
      <c r="E592" s="81">
        <v>7.49</v>
      </c>
      <c r="F592" s="81" t="s">
        <v>25995</v>
      </c>
      <c r="G592" s="81">
        <v>7.49</v>
      </c>
      <c r="H592" s="81">
        <v>2.5</v>
      </c>
      <c r="I592" s="81">
        <v>2.5</v>
      </c>
      <c r="J592" s="81">
        <v>0.8</v>
      </c>
      <c r="K592" s="81">
        <v>1.5</v>
      </c>
      <c r="L592" s="81" t="s">
        <v>25662</v>
      </c>
      <c r="M592" s="108"/>
      <c r="N592" s="108"/>
      <c r="O592" s="108"/>
      <c r="P592" s="108"/>
      <c r="Q592" s="108"/>
      <c r="R592" s="108"/>
      <c r="S592" s="108"/>
      <c r="T592" s="108"/>
      <c r="U592" s="108"/>
      <c r="V592" s="108"/>
      <c r="W592" s="108"/>
      <c r="X592" s="108"/>
      <c r="Y592" s="108"/>
      <c r="Z592" s="108"/>
      <c r="AA592" s="108"/>
      <c r="AB592" s="108"/>
      <c r="AC592" s="108"/>
      <c r="AD592" s="108"/>
    </row>
    <row r="593" spans="1:30" x14ac:dyDescent="0.25">
      <c r="A593" s="81" t="s">
        <v>7754</v>
      </c>
      <c r="B593" s="81" t="s">
        <v>9683</v>
      </c>
      <c r="C593" s="81">
        <v>5.45</v>
      </c>
      <c r="D593" s="81" t="s">
        <v>25996</v>
      </c>
      <c r="E593" s="81">
        <v>5.45</v>
      </c>
      <c r="F593" s="81" t="s">
        <v>25996</v>
      </c>
      <c r="G593" s="81">
        <v>5.45</v>
      </c>
      <c r="H593" s="81">
        <v>1.5</v>
      </c>
      <c r="I593" s="81">
        <v>16.5</v>
      </c>
      <c r="J593" s="81">
        <v>0.75</v>
      </c>
      <c r="K593" s="81">
        <v>1.5</v>
      </c>
      <c r="L593" s="81" t="s">
        <v>25662</v>
      </c>
      <c r="M593" s="108"/>
      <c r="N593" s="108"/>
      <c r="O593" s="108"/>
      <c r="P593" s="108"/>
      <c r="Q593" s="108"/>
      <c r="R593" s="108"/>
      <c r="S593" s="108"/>
      <c r="T593" s="108"/>
      <c r="U593" s="108"/>
      <c r="V593" s="108"/>
      <c r="W593" s="108"/>
      <c r="X593" s="108"/>
      <c r="Y593" s="108"/>
      <c r="Z593" s="108"/>
      <c r="AA593" s="108"/>
      <c r="AB593" s="108"/>
      <c r="AC593" s="108"/>
      <c r="AD593" s="108"/>
    </row>
    <row r="594" spans="1:30" x14ac:dyDescent="0.25">
      <c r="A594" s="81" t="s">
        <v>7756</v>
      </c>
      <c r="B594" s="81" t="s">
        <v>9684</v>
      </c>
      <c r="C594" s="81">
        <v>36</v>
      </c>
      <c r="D594" s="81" t="s">
        <v>25997</v>
      </c>
      <c r="E594" s="81">
        <v>64.67</v>
      </c>
      <c r="F594" s="81" t="s">
        <v>25997</v>
      </c>
      <c r="G594" s="81">
        <v>64.67</v>
      </c>
      <c r="H594" s="81">
        <v>1.9</v>
      </c>
      <c r="I594" s="81">
        <v>166</v>
      </c>
      <c r="J594" s="81">
        <v>5.2</v>
      </c>
      <c r="K594" s="81">
        <v>2.25</v>
      </c>
      <c r="L594" s="81" t="s">
        <v>25662</v>
      </c>
      <c r="M594" s="108"/>
      <c r="N594" s="108"/>
      <c r="O594" s="108"/>
      <c r="P594" s="108"/>
      <c r="Q594" s="108"/>
      <c r="R594" s="108"/>
      <c r="S594" s="108"/>
      <c r="T594" s="108"/>
      <c r="U594" s="108"/>
      <c r="V594" s="108"/>
      <c r="W594" s="108"/>
      <c r="X594" s="108"/>
      <c r="Y594" s="108"/>
      <c r="Z594" s="108"/>
      <c r="AA594" s="108"/>
      <c r="AB594" s="108"/>
      <c r="AC594" s="108"/>
      <c r="AD594" s="108"/>
    </row>
    <row r="595" spans="1:30" x14ac:dyDescent="0.25">
      <c r="A595" s="81" t="s">
        <v>7818</v>
      </c>
      <c r="B595" s="81" t="s">
        <v>9685</v>
      </c>
      <c r="C595" s="81">
        <v>4.97</v>
      </c>
      <c r="D595" s="81" t="s">
        <v>25998</v>
      </c>
      <c r="E595" s="81">
        <v>5.34</v>
      </c>
      <c r="F595" s="81" t="s">
        <v>25998</v>
      </c>
      <c r="G595" s="81">
        <v>5.34</v>
      </c>
      <c r="H595" s="81">
        <v>8</v>
      </c>
      <c r="I595" s="81">
        <v>8</v>
      </c>
      <c r="J595" s="81">
        <v>0.41599999999999998</v>
      </c>
      <c r="K595" s="81">
        <v>6</v>
      </c>
      <c r="L595" s="81" t="s">
        <v>25662</v>
      </c>
      <c r="M595" s="108"/>
      <c r="N595" s="108"/>
      <c r="O595" s="108"/>
      <c r="P595" s="108"/>
      <c r="Q595" s="108"/>
      <c r="R595" s="108"/>
      <c r="S595" s="108"/>
      <c r="T595" s="108"/>
      <c r="U595" s="108"/>
      <c r="V595" s="108"/>
      <c r="W595" s="108"/>
      <c r="X595" s="108"/>
      <c r="Y595" s="108"/>
      <c r="Z595" s="108"/>
      <c r="AA595" s="108"/>
      <c r="AB595" s="108"/>
      <c r="AC595" s="108"/>
      <c r="AD595" s="108"/>
    </row>
    <row r="596" spans="1:30" x14ac:dyDescent="0.25">
      <c r="A596" s="81" t="s">
        <v>7822</v>
      </c>
      <c r="B596" s="81" t="s">
        <v>9686</v>
      </c>
      <c r="C596" s="81">
        <v>53.19</v>
      </c>
      <c r="D596" s="81" t="s">
        <v>25999</v>
      </c>
      <c r="E596" s="81">
        <v>53.19</v>
      </c>
      <c r="F596" s="81" t="s">
        <v>25999</v>
      </c>
      <c r="G596" s="81">
        <v>53.19</v>
      </c>
      <c r="H596" s="81">
        <v>4.4000000000000004</v>
      </c>
      <c r="I596" s="81">
        <v>166</v>
      </c>
      <c r="J596" s="81">
        <v>11.2</v>
      </c>
      <c r="K596" s="81">
        <v>0.6</v>
      </c>
      <c r="L596" s="81" t="s">
        <v>25662</v>
      </c>
      <c r="M596" s="108"/>
      <c r="N596" s="108"/>
      <c r="O596" s="108"/>
      <c r="P596" s="108"/>
      <c r="Q596" s="108"/>
      <c r="R596" s="108"/>
      <c r="S596" s="108"/>
      <c r="T596" s="108"/>
      <c r="U596" s="108"/>
      <c r="V596" s="108"/>
      <c r="W596" s="108"/>
      <c r="X596" s="108"/>
      <c r="Y596" s="108"/>
      <c r="Z596" s="108"/>
      <c r="AA596" s="108"/>
      <c r="AB596" s="108"/>
      <c r="AC596" s="108"/>
      <c r="AD596" s="108"/>
    </row>
    <row r="597" spans="1:30" x14ac:dyDescent="0.25">
      <c r="A597" s="81" t="s">
        <v>3837</v>
      </c>
      <c r="B597" s="81" t="s">
        <v>9687</v>
      </c>
      <c r="C597" s="81">
        <v>65.52</v>
      </c>
      <c r="D597" s="81" t="s">
        <v>9688</v>
      </c>
      <c r="E597" s="81">
        <v>59.28</v>
      </c>
      <c r="F597" s="81" t="s">
        <v>9689</v>
      </c>
      <c r="G597" s="81">
        <v>49.33</v>
      </c>
      <c r="H597" s="81">
        <v>3</v>
      </c>
      <c r="I597" s="81">
        <v>4</v>
      </c>
      <c r="J597" s="81">
        <v>0.25</v>
      </c>
      <c r="K597" s="81">
        <v>1</v>
      </c>
      <c r="L597" s="81" t="s">
        <v>25662</v>
      </c>
      <c r="M597" s="108"/>
      <c r="N597" s="108"/>
      <c r="O597" s="108"/>
      <c r="P597" s="108"/>
      <c r="Q597" s="108"/>
      <c r="R597" s="108"/>
      <c r="S597" s="108"/>
      <c r="T597" s="108"/>
      <c r="U597" s="108"/>
      <c r="V597" s="108"/>
      <c r="W597" s="108"/>
      <c r="X597" s="108"/>
      <c r="Y597" s="108"/>
      <c r="Z597" s="108"/>
      <c r="AA597" s="108"/>
      <c r="AB597" s="108"/>
      <c r="AC597" s="108"/>
      <c r="AD597" s="108"/>
    </row>
    <row r="598" spans="1:30" x14ac:dyDescent="0.25">
      <c r="A598" s="81" t="s">
        <v>4911</v>
      </c>
      <c r="B598" s="81" t="s">
        <v>26000</v>
      </c>
      <c r="C598" s="81">
        <v>36.83</v>
      </c>
      <c r="D598" s="81" t="s">
        <v>26000</v>
      </c>
      <c r="E598" s="81">
        <v>36.83</v>
      </c>
      <c r="F598" s="81" t="s">
        <v>26000</v>
      </c>
      <c r="G598" s="81">
        <v>36.83</v>
      </c>
      <c r="H598" s="81">
        <v>5</v>
      </c>
      <c r="I598" s="81">
        <v>5</v>
      </c>
      <c r="J598" s="81">
        <v>2.04</v>
      </c>
      <c r="K598" s="81">
        <v>5</v>
      </c>
      <c r="L598" s="81" t="s">
        <v>25662</v>
      </c>
      <c r="M598" s="108"/>
      <c r="N598" s="108"/>
      <c r="O598" s="108"/>
      <c r="P598" s="108"/>
      <c r="Q598" s="108"/>
      <c r="R598" s="108"/>
      <c r="S598" s="108"/>
      <c r="T598" s="108"/>
      <c r="U598" s="108"/>
      <c r="V598" s="108"/>
      <c r="W598" s="108"/>
      <c r="X598" s="108"/>
      <c r="Y598" s="108"/>
      <c r="Z598" s="108"/>
      <c r="AA598" s="108"/>
      <c r="AB598" s="108"/>
      <c r="AC598" s="108"/>
      <c r="AD598" s="108"/>
    </row>
    <row r="599" spans="1:30" x14ac:dyDescent="0.25">
      <c r="A599" s="81" t="s">
        <v>7150</v>
      </c>
      <c r="B599" s="81" t="s">
        <v>9690</v>
      </c>
      <c r="C599" s="81">
        <v>28.45</v>
      </c>
      <c r="D599" s="81" t="s">
        <v>9691</v>
      </c>
      <c r="E599" s="81">
        <v>36.29</v>
      </c>
      <c r="F599" s="81" t="s">
        <v>9692</v>
      </c>
      <c r="G599" s="81">
        <v>41</v>
      </c>
      <c r="H599" s="81">
        <v>7</v>
      </c>
      <c r="I599" s="81">
        <v>7</v>
      </c>
      <c r="J599" s="81">
        <v>0.1</v>
      </c>
      <c r="K599" s="81">
        <v>1.5</v>
      </c>
      <c r="L599" s="81" t="s">
        <v>25662</v>
      </c>
      <c r="M599" s="108"/>
      <c r="N599" s="108"/>
      <c r="O599" s="108"/>
      <c r="P599" s="108"/>
      <c r="Q599" s="108"/>
      <c r="R599" s="108"/>
      <c r="S599" s="108"/>
      <c r="T599" s="108"/>
      <c r="U599" s="108"/>
      <c r="V599" s="108"/>
      <c r="W599" s="108"/>
      <c r="X599" s="108"/>
      <c r="Y599" s="108"/>
      <c r="Z599" s="108"/>
      <c r="AA599" s="108"/>
      <c r="AB599" s="108"/>
      <c r="AC599" s="108"/>
      <c r="AD599" s="108"/>
    </row>
    <row r="600" spans="1:30" x14ac:dyDescent="0.25">
      <c r="A600" s="81" t="s">
        <v>7075</v>
      </c>
      <c r="B600" s="81" t="s">
        <v>26001</v>
      </c>
      <c r="C600" s="81">
        <v>15.87</v>
      </c>
      <c r="D600" s="81" t="s">
        <v>9693</v>
      </c>
      <c r="E600" s="81">
        <v>15.6</v>
      </c>
      <c r="F600" s="81" t="s">
        <v>26001</v>
      </c>
      <c r="G600" s="81">
        <v>15.87</v>
      </c>
      <c r="H600" s="81">
        <v>12</v>
      </c>
      <c r="I600" s="81">
        <v>12</v>
      </c>
      <c r="J600" s="81">
        <v>0.1</v>
      </c>
      <c r="K600" s="81">
        <v>12</v>
      </c>
      <c r="L600" s="81" t="s">
        <v>25662</v>
      </c>
      <c r="M600" s="108"/>
      <c r="N600" s="108"/>
      <c r="O600" s="108"/>
      <c r="P600" s="108"/>
      <c r="Q600" s="108"/>
      <c r="R600" s="108"/>
      <c r="S600" s="108"/>
      <c r="T600" s="108"/>
      <c r="U600" s="108"/>
      <c r="V600" s="108"/>
      <c r="W600" s="108"/>
      <c r="X600" s="108"/>
      <c r="Y600" s="108"/>
      <c r="Z600" s="108"/>
      <c r="AA600" s="108"/>
      <c r="AB600" s="108"/>
      <c r="AC600" s="108"/>
      <c r="AD600" s="108"/>
    </row>
    <row r="601" spans="1:30" x14ac:dyDescent="0.25">
      <c r="A601" s="81" t="s">
        <v>6316</v>
      </c>
      <c r="B601" s="81" t="s">
        <v>26002</v>
      </c>
      <c r="C601" s="81">
        <v>18.14</v>
      </c>
      <c r="D601" s="81" t="s">
        <v>9694</v>
      </c>
      <c r="E601" s="81">
        <v>16.52</v>
      </c>
      <c r="F601" s="81" t="s">
        <v>26002</v>
      </c>
      <c r="G601" s="81">
        <v>18.14</v>
      </c>
      <c r="H601" s="81">
        <v>2.15</v>
      </c>
      <c r="I601" s="81">
        <v>7</v>
      </c>
      <c r="J601" s="81">
        <v>0.35</v>
      </c>
      <c r="K601" s="81">
        <v>1</v>
      </c>
      <c r="L601" s="81" t="s">
        <v>25662</v>
      </c>
      <c r="M601" s="108"/>
      <c r="N601" s="108"/>
      <c r="O601" s="108"/>
      <c r="P601" s="108"/>
      <c r="Q601" s="108"/>
      <c r="R601" s="108"/>
      <c r="S601" s="108"/>
      <c r="T601" s="108"/>
      <c r="U601" s="108"/>
      <c r="V601" s="108"/>
      <c r="W601" s="108"/>
      <c r="X601" s="108"/>
      <c r="Y601" s="108"/>
      <c r="Z601" s="108"/>
      <c r="AA601" s="108"/>
      <c r="AB601" s="108"/>
      <c r="AC601" s="108"/>
      <c r="AD601" s="108"/>
    </row>
    <row r="602" spans="1:30" x14ac:dyDescent="0.25">
      <c r="A602" s="81" t="s">
        <v>5129</v>
      </c>
      <c r="B602" s="81" t="s">
        <v>26003</v>
      </c>
      <c r="C602" s="81">
        <v>15.87</v>
      </c>
      <c r="D602" s="81" t="s">
        <v>9695</v>
      </c>
      <c r="E602" s="81">
        <v>14.53</v>
      </c>
      <c r="F602" s="81" t="s">
        <v>26003</v>
      </c>
      <c r="G602" s="81">
        <v>15.87</v>
      </c>
      <c r="H602" s="81">
        <v>2.15</v>
      </c>
      <c r="I602" s="81">
        <v>7</v>
      </c>
      <c r="J602" s="81">
        <v>0.25</v>
      </c>
      <c r="K602" s="81">
        <v>1</v>
      </c>
      <c r="L602" s="81" t="s">
        <v>25662</v>
      </c>
      <c r="M602" s="108"/>
      <c r="N602" s="108"/>
      <c r="O602" s="108"/>
      <c r="P602" s="108"/>
      <c r="Q602" s="108"/>
      <c r="R602" s="108"/>
      <c r="S602" s="108"/>
      <c r="T602" s="108"/>
      <c r="U602" s="108"/>
      <c r="V602" s="108"/>
      <c r="W602" s="108"/>
      <c r="X602" s="108"/>
      <c r="Y602" s="108"/>
      <c r="Z602" s="108"/>
      <c r="AA602" s="108"/>
      <c r="AB602" s="108"/>
      <c r="AC602" s="108"/>
      <c r="AD602" s="108"/>
    </row>
    <row r="603" spans="1:30" x14ac:dyDescent="0.25">
      <c r="A603" s="81" t="s">
        <v>5120</v>
      </c>
      <c r="B603" s="81" t="s">
        <v>26004</v>
      </c>
      <c r="C603" s="81">
        <v>15.87</v>
      </c>
      <c r="D603" s="81" t="s">
        <v>9696</v>
      </c>
      <c r="E603" s="81">
        <v>14.46</v>
      </c>
      <c r="F603" s="81" t="s">
        <v>26004</v>
      </c>
      <c r="G603" s="81">
        <v>15.87</v>
      </c>
      <c r="H603" s="81">
        <v>12.05</v>
      </c>
      <c r="I603" s="81">
        <v>12.05</v>
      </c>
      <c r="J603" s="81">
        <v>0.35</v>
      </c>
      <c r="K603" s="81">
        <v>12.5</v>
      </c>
      <c r="L603" s="81" t="s">
        <v>25662</v>
      </c>
      <c r="M603" s="108"/>
      <c r="N603" s="108"/>
      <c r="O603" s="108"/>
      <c r="P603" s="108"/>
      <c r="Q603" s="108"/>
      <c r="R603" s="108"/>
      <c r="S603" s="108"/>
      <c r="T603" s="108"/>
      <c r="U603" s="108"/>
      <c r="V603" s="108"/>
      <c r="W603" s="108"/>
      <c r="X603" s="108"/>
      <c r="Y603" s="108"/>
      <c r="Z603" s="108"/>
      <c r="AA603" s="108"/>
      <c r="AB603" s="108"/>
      <c r="AC603" s="108"/>
      <c r="AD603" s="108"/>
    </row>
    <row r="604" spans="1:30" x14ac:dyDescent="0.25">
      <c r="A604" s="81" t="s">
        <v>6051</v>
      </c>
      <c r="B604" s="81" t="s">
        <v>26005</v>
      </c>
      <c r="C604" s="81">
        <v>15.87</v>
      </c>
      <c r="D604" s="81" t="s">
        <v>9697</v>
      </c>
      <c r="E604" s="81">
        <v>11.2</v>
      </c>
      <c r="F604" s="81" t="s">
        <v>26005</v>
      </c>
      <c r="G604" s="81">
        <v>15.87</v>
      </c>
      <c r="H604" s="81">
        <v>2.15</v>
      </c>
      <c r="I604" s="81">
        <v>7</v>
      </c>
      <c r="J604" s="81">
        <v>0.35</v>
      </c>
      <c r="K604" s="81">
        <v>1</v>
      </c>
      <c r="L604" s="81" t="s">
        <v>25662</v>
      </c>
      <c r="M604" s="108"/>
      <c r="N604" s="108"/>
      <c r="O604" s="108"/>
      <c r="P604" s="108"/>
      <c r="Q604" s="108"/>
      <c r="R604" s="108"/>
      <c r="S604" s="108"/>
      <c r="T604" s="108"/>
      <c r="U604" s="108"/>
      <c r="V604" s="108"/>
      <c r="W604" s="108"/>
      <c r="X604" s="108"/>
      <c r="Y604" s="108"/>
      <c r="Z604" s="108"/>
      <c r="AA604" s="108"/>
      <c r="AB604" s="108"/>
      <c r="AC604" s="108"/>
      <c r="AD604" s="108"/>
    </row>
    <row r="605" spans="1:30" x14ac:dyDescent="0.25">
      <c r="A605" s="81" t="s">
        <v>6001</v>
      </c>
      <c r="B605" s="81" t="s">
        <v>9698</v>
      </c>
      <c r="C605" s="81">
        <v>16.59</v>
      </c>
      <c r="D605" s="81" t="s">
        <v>9693</v>
      </c>
      <c r="E605" s="81">
        <v>15.6</v>
      </c>
      <c r="F605" s="81" t="s">
        <v>26006</v>
      </c>
      <c r="G605" s="81">
        <v>18.14</v>
      </c>
      <c r="H605" s="81">
        <v>2.15</v>
      </c>
      <c r="I605" s="81">
        <v>7</v>
      </c>
      <c r="J605" s="81">
        <v>0.35</v>
      </c>
      <c r="K605" s="81">
        <v>1</v>
      </c>
      <c r="L605" s="81" t="s">
        <v>25662</v>
      </c>
      <c r="M605" s="108"/>
      <c r="N605" s="108"/>
      <c r="O605" s="108"/>
      <c r="P605" s="108"/>
      <c r="Q605" s="108"/>
      <c r="R605" s="108"/>
      <c r="S605" s="108"/>
      <c r="T605" s="108"/>
      <c r="U605" s="108"/>
      <c r="V605" s="108"/>
      <c r="W605" s="108"/>
      <c r="X605" s="108"/>
      <c r="Y605" s="108"/>
      <c r="Z605" s="108"/>
      <c r="AA605" s="108"/>
      <c r="AB605" s="108"/>
      <c r="AC605" s="108"/>
      <c r="AD605" s="108"/>
    </row>
    <row r="606" spans="1:30" x14ac:dyDescent="0.25">
      <c r="A606" s="81" t="s">
        <v>5998</v>
      </c>
      <c r="B606" s="81" t="s">
        <v>26007</v>
      </c>
      <c r="C606" s="81">
        <v>18.14</v>
      </c>
      <c r="D606" s="81" t="s">
        <v>9699</v>
      </c>
      <c r="E606" s="81">
        <v>17.25</v>
      </c>
      <c r="F606" s="81" t="s">
        <v>9700</v>
      </c>
      <c r="G606" s="81">
        <v>20</v>
      </c>
      <c r="H606" s="81">
        <v>2.15</v>
      </c>
      <c r="I606" s="81">
        <v>7</v>
      </c>
      <c r="J606" s="81">
        <v>0.35</v>
      </c>
      <c r="K606" s="81">
        <v>1</v>
      </c>
      <c r="L606" s="81" t="s">
        <v>25662</v>
      </c>
      <c r="M606" s="108"/>
      <c r="N606" s="108"/>
      <c r="O606" s="108"/>
      <c r="P606" s="108"/>
      <c r="Q606" s="108"/>
      <c r="R606" s="108"/>
      <c r="S606" s="108"/>
      <c r="T606" s="108"/>
      <c r="U606" s="108"/>
      <c r="V606" s="108"/>
      <c r="W606" s="108"/>
      <c r="X606" s="108"/>
      <c r="Y606" s="108"/>
      <c r="Z606" s="108"/>
      <c r="AA606" s="108"/>
      <c r="AB606" s="108"/>
      <c r="AC606" s="108"/>
      <c r="AD606" s="108"/>
    </row>
    <row r="607" spans="1:30" x14ac:dyDescent="0.25">
      <c r="A607" s="81" t="s">
        <v>7135</v>
      </c>
      <c r="B607" s="81" t="s">
        <v>26008</v>
      </c>
      <c r="C607" s="81">
        <v>2.2799999999999998</v>
      </c>
      <c r="D607" s="81" t="s">
        <v>9701</v>
      </c>
      <c r="E607" s="81">
        <v>2.06</v>
      </c>
      <c r="F607" s="81" t="s">
        <v>9702</v>
      </c>
      <c r="G607" s="81">
        <v>3.33</v>
      </c>
      <c r="H607" s="81">
        <v>10</v>
      </c>
      <c r="I607" s="81">
        <v>12</v>
      </c>
      <c r="J607" s="81">
        <v>0.02</v>
      </c>
      <c r="K607" s="81">
        <v>6</v>
      </c>
      <c r="L607" s="81" t="s">
        <v>25662</v>
      </c>
      <c r="M607" s="108"/>
      <c r="N607" s="108"/>
      <c r="O607" s="108"/>
      <c r="P607" s="108"/>
      <c r="Q607" s="108"/>
      <c r="R607" s="108"/>
      <c r="S607" s="108"/>
      <c r="T607" s="108"/>
      <c r="U607" s="108"/>
      <c r="V607" s="108"/>
      <c r="W607" s="108"/>
      <c r="X607" s="108"/>
      <c r="Y607" s="108"/>
      <c r="Z607" s="108"/>
      <c r="AA607" s="108"/>
      <c r="AB607" s="108"/>
      <c r="AC607" s="108"/>
      <c r="AD607" s="108"/>
    </row>
    <row r="608" spans="1:30" x14ac:dyDescent="0.25">
      <c r="A608" s="81" t="s">
        <v>6054</v>
      </c>
      <c r="B608" s="81" t="s">
        <v>26009</v>
      </c>
      <c r="C608" s="81">
        <v>4.76</v>
      </c>
      <c r="D608" s="81" t="s">
        <v>9703</v>
      </c>
      <c r="E608" s="81">
        <v>5</v>
      </c>
      <c r="F608" s="81" t="s">
        <v>9704</v>
      </c>
      <c r="G608" s="81">
        <v>4.99</v>
      </c>
      <c r="H608" s="81">
        <v>1</v>
      </c>
      <c r="I608" s="81">
        <v>2</v>
      </c>
      <c r="J608" s="81">
        <v>0.5</v>
      </c>
      <c r="K608" s="81">
        <v>2</v>
      </c>
      <c r="L608" s="81" t="s">
        <v>25662</v>
      </c>
      <c r="M608" s="108"/>
      <c r="N608" s="108"/>
      <c r="O608" s="108"/>
      <c r="P608" s="108"/>
      <c r="Q608" s="108"/>
      <c r="R608" s="108"/>
      <c r="S608" s="108"/>
      <c r="T608" s="108"/>
      <c r="U608" s="108"/>
      <c r="V608" s="108"/>
      <c r="W608" s="108"/>
      <c r="X608" s="108"/>
      <c r="Y608" s="108"/>
      <c r="Z608" s="108"/>
      <c r="AA608" s="108"/>
      <c r="AB608" s="108"/>
      <c r="AC608" s="108"/>
      <c r="AD608" s="108"/>
    </row>
    <row r="609" spans="1:30" x14ac:dyDescent="0.25">
      <c r="A609" s="81" t="s">
        <v>5132</v>
      </c>
      <c r="B609" s="81" t="s">
        <v>9705</v>
      </c>
      <c r="C609" s="81">
        <v>12.3</v>
      </c>
      <c r="D609" s="81" t="s">
        <v>9706</v>
      </c>
      <c r="E609" s="81">
        <v>11.6</v>
      </c>
      <c r="F609" s="81" t="s">
        <v>26010</v>
      </c>
      <c r="G609" s="81">
        <v>12.54</v>
      </c>
      <c r="H609" s="81">
        <v>1.03</v>
      </c>
      <c r="I609" s="81">
        <v>1.35</v>
      </c>
      <c r="J609" s="81">
        <v>0.1</v>
      </c>
      <c r="K609" s="81">
        <v>0.72</v>
      </c>
      <c r="L609" s="81" t="s">
        <v>25662</v>
      </c>
      <c r="M609" s="108"/>
      <c r="N609" s="108"/>
      <c r="O609" s="108"/>
      <c r="P609" s="108"/>
      <c r="Q609" s="108"/>
      <c r="R609" s="108"/>
      <c r="S609" s="108"/>
      <c r="T609" s="108"/>
      <c r="U609" s="108"/>
      <c r="V609" s="108"/>
      <c r="W609" s="108"/>
      <c r="X609" s="108"/>
      <c r="Y609" s="108"/>
      <c r="Z609" s="108"/>
      <c r="AA609" s="108"/>
      <c r="AB609" s="108"/>
      <c r="AC609" s="108"/>
      <c r="AD609" s="108"/>
    </row>
    <row r="610" spans="1:30" x14ac:dyDescent="0.25">
      <c r="A610" s="81" t="s">
        <v>6057</v>
      </c>
      <c r="B610" s="81" t="s">
        <v>9707</v>
      </c>
      <c r="C610" s="81">
        <v>13.7</v>
      </c>
      <c r="D610" s="81" t="s">
        <v>9708</v>
      </c>
      <c r="E610" s="81">
        <v>12.56</v>
      </c>
      <c r="F610" s="81" t="s">
        <v>26011</v>
      </c>
      <c r="G610" s="81">
        <v>13.98</v>
      </c>
      <c r="H610" s="81">
        <v>2</v>
      </c>
      <c r="I610" s="81">
        <v>8</v>
      </c>
      <c r="J610" s="81">
        <v>0.5</v>
      </c>
      <c r="K610" s="81">
        <v>1.5</v>
      </c>
      <c r="L610" s="81" t="s">
        <v>25662</v>
      </c>
      <c r="M610" s="108"/>
      <c r="N610" s="108"/>
      <c r="O610" s="108"/>
      <c r="P610" s="108"/>
      <c r="Q610" s="108"/>
      <c r="R610" s="108"/>
      <c r="S610" s="108"/>
      <c r="T610" s="108"/>
      <c r="U610" s="108"/>
      <c r="V610" s="108"/>
      <c r="W610" s="108"/>
      <c r="X610" s="108"/>
      <c r="Y610" s="108"/>
      <c r="Z610" s="108"/>
      <c r="AA610" s="108"/>
      <c r="AB610" s="108"/>
      <c r="AC610" s="108"/>
      <c r="AD610" s="108"/>
    </row>
    <row r="611" spans="1:30" x14ac:dyDescent="0.25">
      <c r="A611" s="81" t="s">
        <v>7124</v>
      </c>
      <c r="B611" s="81" t="s">
        <v>26012</v>
      </c>
      <c r="C611" s="81">
        <v>1.5</v>
      </c>
      <c r="D611" s="81" t="s">
        <v>9709</v>
      </c>
      <c r="E611" s="81">
        <v>1.21</v>
      </c>
      <c r="F611" s="81" t="s">
        <v>9710</v>
      </c>
      <c r="G611" s="81">
        <v>2.2000000000000002</v>
      </c>
      <c r="H611" s="81">
        <v>6.5</v>
      </c>
      <c r="I611" s="81">
        <v>9</v>
      </c>
      <c r="J611" s="81">
        <v>0.28999999999999998</v>
      </c>
      <c r="K611" s="81">
        <v>6</v>
      </c>
      <c r="L611" s="81" t="s">
        <v>25662</v>
      </c>
      <c r="M611" s="108"/>
      <c r="N611" s="108"/>
      <c r="O611" s="108"/>
      <c r="P611" s="108"/>
      <c r="Q611" s="108"/>
      <c r="R611" s="108"/>
      <c r="S611" s="108"/>
      <c r="T611" s="108"/>
      <c r="U611" s="108"/>
      <c r="V611" s="108"/>
      <c r="W611" s="108"/>
      <c r="X611" s="108"/>
      <c r="Y611" s="108"/>
      <c r="Z611" s="108"/>
      <c r="AA611" s="108"/>
      <c r="AB611" s="108"/>
      <c r="AC611" s="108"/>
      <c r="AD611" s="108"/>
    </row>
    <row r="612" spans="1:30" x14ac:dyDescent="0.25">
      <c r="A612" s="81" t="s">
        <v>7294</v>
      </c>
      <c r="B612" s="81" t="s">
        <v>9711</v>
      </c>
      <c r="C612" s="81">
        <v>47.2</v>
      </c>
      <c r="D612" s="81" t="s">
        <v>9712</v>
      </c>
      <c r="E612" s="81">
        <v>38.78</v>
      </c>
      <c r="F612" s="81" t="s">
        <v>9713</v>
      </c>
      <c r="G612" s="81">
        <v>34.090000000000003</v>
      </c>
      <c r="H612" s="81">
        <v>5</v>
      </c>
      <c r="I612" s="81">
        <v>5</v>
      </c>
      <c r="J612" s="81">
        <v>1</v>
      </c>
      <c r="K612" s="81">
        <v>3</v>
      </c>
      <c r="L612" s="81" t="s">
        <v>25662</v>
      </c>
      <c r="M612" s="108"/>
      <c r="N612" s="108"/>
      <c r="O612" s="108"/>
      <c r="P612" s="108"/>
      <c r="Q612" s="108"/>
      <c r="R612" s="108"/>
      <c r="S612" s="108"/>
      <c r="T612" s="108"/>
      <c r="U612" s="108"/>
      <c r="V612" s="108"/>
      <c r="W612" s="108"/>
      <c r="X612" s="108"/>
      <c r="Y612" s="108"/>
      <c r="Z612" s="108"/>
      <c r="AA612" s="108"/>
      <c r="AB612" s="108"/>
      <c r="AC612" s="108"/>
      <c r="AD612" s="108"/>
    </row>
    <row r="613" spans="1:30" x14ac:dyDescent="0.25">
      <c r="A613" s="81" t="s">
        <v>7278</v>
      </c>
      <c r="B613" s="81" t="s">
        <v>9714</v>
      </c>
      <c r="C613" s="81">
        <v>16.2</v>
      </c>
      <c r="D613" s="81" t="s">
        <v>9715</v>
      </c>
      <c r="E613" s="81">
        <v>13.96</v>
      </c>
      <c r="F613" s="81" t="s">
        <v>9716</v>
      </c>
      <c r="G613" s="81">
        <v>16.64</v>
      </c>
      <c r="H613" s="81">
        <v>0.3</v>
      </c>
      <c r="I613" s="81">
        <v>0.8</v>
      </c>
      <c r="J613" s="81">
        <v>0.6</v>
      </c>
      <c r="K613" s="81">
        <v>0.8</v>
      </c>
      <c r="L613" s="81" t="s">
        <v>25662</v>
      </c>
      <c r="M613" s="108"/>
      <c r="N613" s="108"/>
      <c r="O613" s="108"/>
      <c r="P613" s="108"/>
      <c r="Q613" s="108"/>
      <c r="R613" s="108"/>
      <c r="S613" s="108"/>
      <c r="T613" s="108"/>
      <c r="U613" s="108"/>
      <c r="V613" s="108"/>
      <c r="W613" s="108"/>
      <c r="X613" s="108"/>
      <c r="Y613" s="108"/>
      <c r="Z613" s="108"/>
      <c r="AA613" s="108"/>
      <c r="AB613" s="108"/>
      <c r="AC613" s="108"/>
      <c r="AD613" s="108"/>
    </row>
    <row r="614" spans="1:30" x14ac:dyDescent="0.25">
      <c r="A614" s="81" t="s">
        <v>6659</v>
      </c>
      <c r="B614" s="81" t="s">
        <v>26013</v>
      </c>
      <c r="C614" s="81">
        <v>2.33</v>
      </c>
      <c r="D614" s="81" t="s">
        <v>9717</v>
      </c>
      <c r="E614" s="81">
        <v>1.89</v>
      </c>
      <c r="F614" s="81" t="s">
        <v>9718</v>
      </c>
      <c r="G614" s="81">
        <v>2.34</v>
      </c>
      <c r="H614" s="81">
        <v>0.94</v>
      </c>
      <c r="I614" s="81">
        <v>0.94</v>
      </c>
      <c r="J614" s="81">
        <v>0.2</v>
      </c>
      <c r="K614" s="81">
        <v>1.96</v>
      </c>
      <c r="L614" s="81" t="s">
        <v>25662</v>
      </c>
      <c r="M614" s="108"/>
      <c r="N614" s="108"/>
      <c r="O614" s="108"/>
      <c r="P614" s="108"/>
      <c r="Q614" s="108"/>
      <c r="R614" s="108"/>
      <c r="S614" s="108"/>
      <c r="T614" s="108"/>
      <c r="U614" s="108"/>
      <c r="V614" s="108"/>
      <c r="W614" s="108"/>
      <c r="X614" s="108"/>
      <c r="Y614" s="108"/>
      <c r="Z614" s="108"/>
      <c r="AA614" s="108"/>
      <c r="AB614" s="108"/>
      <c r="AC614" s="108"/>
      <c r="AD614" s="108"/>
    </row>
    <row r="615" spans="1:30" x14ac:dyDescent="0.25">
      <c r="A615" s="81" t="s">
        <v>5716</v>
      </c>
      <c r="B615" s="81" t="s">
        <v>9719</v>
      </c>
      <c r="C615" s="81">
        <v>167.05</v>
      </c>
      <c r="D615" s="81" t="s">
        <v>9720</v>
      </c>
      <c r="E615" s="81">
        <v>163.9</v>
      </c>
      <c r="F615" s="81" t="s">
        <v>9721</v>
      </c>
      <c r="G615" s="81">
        <v>155</v>
      </c>
      <c r="H615" s="81">
        <v>5</v>
      </c>
      <c r="I615" s="81">
        <v>5</v>
      </c>
      <c r="J615" s="81">
        <v>0.21</v>
      </c>
      <c r="K615" s="81">
        <v>88</v>
      </c>
      <c r="L615" s="81" t="s">
        <v>25662</v>
      </c>
      <c r="M615" s="108"/>
      <c r="N615" s="108"/>
      <c r="O615" s="108"/>
      <c r="P615" s="108"/>
      <c r="Q615" s="108"/>
      <c r="R615" s="108"/>
      <c r="S615" s="108"/>
      <c r="T615" s="108"/>
      <c r="U615" s="108"/>
      <c r="V615" s="108"/>
      <c r="W615" s="108"/>
      <c r="X615" s="108"/>
      <c r="Y615" s="108"/>
      <c r="Z615" s="108"/>
      <c r="AA615" s="108"/>
      <c r="AB615" s="108"/>
      <c r="AC615" s="108"/>
      <c r="AD615" s="108"/>
    </row>
    <row r="616" spans="1:30" x14ac:dyDescent="0.25">
      <c r="A616" s="81" t="s">
        <v>5097</v>
      </c>
      <c r="B616" s="81" t="s">
        <v>9722</v>
      </c>
      <c r="C616" s="81">
        <v>211</v>
      </c>
      <c r="D616" s="81" t="s">
        <v>9723</v>
      </c>
      <c r="E616" s="81">
        <v>203</v>
      </c>
      <c r="F616" s="81" t="s">
        <v>9724</v>
      </c>
      <c r="G616" s="81">
        <v>196.65</v>
      </c>
      <c r="H616" s="81">
        <v>2</v>
      </c>
      <c r="I616" s="81">
        <v>18.5</v>
      </c>
      <c r="J616" s="81">
        <v>22</v>
      </c>
      <c r="K616" s="81">
        <v>2</v>
      </c>
      <c r="L616" s="81" t="s">
        <v>25662</v>
      </c>
      <c r="M616" s="108"/>
      <c r="N616" s="108"/>
      <c r="O616" s="108"/>
      <c r="P616" s="108"/>
      <c r="Q616" s="108"/>
      <c r="R616" s="108"/>
      <c r="S616" s="108"/>
      <c r="T616" s="108"/>
      <c r="U616" s="108"/>
      <c r="V616" s="108"/>
      <c r="W616" s="108"/>
      <c r="X616" s="108"/>
      <c r="Y616" s="108"/>
      <c r="Z616" s="108"/>
      <c r="AA616" s="108"/>
      <c r="AB616" s="108"/>
      <c r="AC616" s="108"/>
      <c r="AD616" s="108"/>
    </row>
    <row r="617" spans="1:30" x14ac:dyDescent="0.25">
      <c r="A617" s="81" t="s">
        <v>7003</v>
      </c>
      <c r="B617" s="81" t="s">
        <v>9725</v>
      </c>
      <c r="C617" s="81">
        <v>176.8</v>
      </c>
      <c r="D617" s="81" t="s">
        <v>9726</v>
      </c>
      <c r="E617" s="81">
        <v>179</v>
      </c>
      <c r="F617" s="81" t="s">
        <v>9727</v>
      </c>
      <c r="G617" s="81">
        <v>62.5</v>
      </c>
      <c r="H617" s="81">
        <v>2.2000000000000002</v>
      </c>
      <c r="I617" s="81">
        <v>87</v>
      </c>
      <c r="J617" s="81">
        <v>19.5</v>
      </c>
      <c r="K617" s="81">
        <v>2.2000000000000002</v>
      </c>
      <c r="L617" s="81" t="s">
        <v>25662</v>
      </c>
      <c r="M617" s="108"/>
      <c r="N617" s="108"/>
      <c r="O617" s="108"/>
      <c r="P617" s="108"/>
      <c r="Q617" s="108"/>
      <c r="R617" s="108"/>
      <c r="S617" s="108"/>
      <c r="T617" s="108"/>
      <c r="U617" s="108"/>
      <c r="V617" s="108"/>
      <c r="W617" s="108"/>
      <c r="X617" s="108"/>
      <c r="Y617" s="108"/>
      <c r="Z617" s="108"/>
      <c r="AA617" s="108"/>
      <c r="AB617" s="108"/>
      <c r="AC617" s="108"/>
      <c r="AD617" s="108"/>
    </row>
    <row r="618" spans="1:30" x14ac:dyDescent="0.25">
      <c r="A618" s="81" t="s">
        <v>5752</v>
      </c>
      <c r="B618" s="81" t="s">
        <v>9728</v>
      </c>
      <c r="C618" s="81">
        <v>254.5</v>
      </c>
      <c r="D618" s="81" t="s">
        <v>9729</v>
      </c>
      <c r="E618" s="81">
        <v>233.42</v>
      </c>
      <c r="F618" s="81" t="s">
        <v>9730</v>
      </c>
      <c r="G618" s="81">
        <v>188.45</v>
      </c>
      <c r="H618" s="81">
        <v>106</v>
      </c>
      <c r="I618" s="81">
        <v>5.5</v>
      </c>
      <c r="J618" s="81">
        <v>76</v>
      </c>
      <c r="K618" s="81">
        <v>5.5</v>
      </c>
      <c r="L618" s="81" t="s">
        <v>25662</v>
      </c>
      <c r="M618" s="108"/>
      <c r="N618" s="108"/>
      <c r="O618" s="108"/>
      <c r="P618" s="108"/>
      <c r="Q618" s="108"/>
      <c r="R618" s="108"/>
      <c r="S618" s="108"/>
      <c r="T618" s="108"/>
      <c r="U618" s="108"/>
      <c r="V618" s="108"/>
      <c r="W618" s="108"/>
      <c r="X618" s="108"/>
      <c r="Y618" s="108"/>
      <c r="Z618" s="108"/>
      <c r="AA618" s="108"/>
      <c r="AB618" s="108"/>
      <c r="AC618" s="108"/>
      <c r="AD618" s="108"/>
    </row>
    <row r="619" spans="1:30" x14ac:dyDescent="0.25">
      <c r="A619" s="81" t="s">
        <v>7855</v>
      </c>
      <c r="B619" s="81" t="s">
        <v>9731</v>
      </c>
      <c r="C619" s="81">
        <v>52.35</v>
      </c>
      <c r="D619" s="81" t="s">
        <v>9732</v>
      </c>
      <c r="E619" s="81">
        <v>58.25</v>
      </c>
      <c r="F619" s="81" t="s">
        <v>9733</v>
      </c>
      <c r="G619" s="81">
        <v>54</v>
      </c>
      <c r="H619" s="81">
        <v>22</v>
      </c>
      <c r="I619" s="81">
        <v>27</v>
      </c>
      <c r="J619" s="81">
        <v>4</v>
      </c>
      <c r="K619" s="81">
        <v>7</v>
      </c>
      <c r="L619" s="81" t="s">
        <v>25662</v>
      </c>
      <c r="M619" s="108"/>
      <c r="N619" s="108"/>
      <c r="O619" s="108"/>
      <c r="P619" s="108"/>
      <c r="Q619" s="108"/>
      <c r="R619" s="108"/>
      <c r="S619" s="108"/>
      <c r="T619" s="108"/>
      <c r="U619" s="108"/>
      <c r="V619" s="108"/>
      <c r="W619" s="108"/>
      <c r="X619" s="108"/>
      <c r="Y619" s="108"/>
      <c r="Z619" s="108"/>
      <c r="AA619" s="108"/>
      <c r="AB619" s="108"/>
      <c r="AC619" s="108"/>
      <c r="AD619" s="108"/>
    </row>
    <row r="620" spans="1:30" x14ac:dyDescent="0.25">
      <c r="A620" s="81" t="s">
        <v>7742</v>
      </c>
      <c r="B620" s="81" t="s">
        <v>9734</v>
      </c>
      <c r="C620" s="81">
        <v>58.25</v>
      </c>
      <c r="D620" s="81" t="s">
        <v>9735</v>
      </c>
      <c r="E620" s="81">
        <v>51</v>
      </c>
      <c r="F620" s="81" t="s">
        <v>9736</v>
      </c>
      <c r="G620" s="81">
        <v>41.12</v>
      </c>
      <c r="H620" s="81">
        <v>50</v>
      </c>
      <c r="I620" s="81">
        <v>29</v>
      </c>
      <c r="J620" s="81">
        <v>5</v>
      </c>
      <c r="K620" s="81">
        <v>18</v>
      </c>
      <c r="L620" s="81" t="s">
        <v>25662</v>
      </c>
      <c r="M620" s="108"/>
      <c r="N620" s="108"/>
      <c r="O620" s="108"/>
      <c r="P620" s="108"/>
      <c r="Q620" s="108"/>
      <c r="R620" s="108"/>
      <c r="S620" s="108"/>
      <c r="T620" s="108"/>
      <c r="U620" s="108"/>
      <c r="V620" s="108"/>
      <c r="W620" s="108"/>
      <c r="X620" s="108"/>
      <c r="Y620" s="108"/>
      <c r="Z620" s="108"/>
      <c r="AA620" s="108"/>
      <c r="AB620" s="108"/>
      <c r="AC620" s="108"/>
      <c r="AD620" s="108"/>
    </row>
    <row r="621" spans="1:30" x14ac:dyDescent="0.25">
      <c r="A621" s="81" t="s">
        <v>4944</v>
      </c>
      <c r="B621" s="81" t="s">
        <v>9737</v>
      </c>
      <c r="C621" s="81">
        <v>1.54</v>
      </c>
      <c r="D621" s="81" t="s">
        <v>26014</v>
      </c>
      <c r="E621" s="81">
        <v>1.55</v>
      </c>
      <c r="F621" s="81" t="s">
        <v>26014</v>
      </c>
      <c r="G621" s="81">
        <v>1.55</v>
      </c>
      <c r="H621" s="81">
        <v>1.5</v>
      </c>
      <c r="I621" s="81">
        <v>2.0499999999999998</v>
      </c>
      <c r="J621" s="81">
        <v>0.05</v>
      </c>
      <c r="K621" s="81">
        <v>1.5</v>
      </c>
      <c r="L621" s="81" t="s">
        <v>25662</v>
      </c>
      <c r="M621" s="108"/>
      <c r="N621" s="108"/>
      <c r="O621" s="108"/>
      <c r="P621" s="108"/>
      <c r="Q621" s="108"/>
      <c r="R621" s="108"/>
      <c r="S621" s="108"/>
      <c r="T621" s="108"/>
      <c r="U621" s="108"/>
      <c r="V621" s="108"/>
      <c r="W621" s="108"/>
      <c r="X621" s="108"/>
      <c r="Y621" s="108"/>
      <c r="Z621" s="108"/>
      <c r="AA621" s="108"/>
      <c r="AB621" s="108"/>
      <c r="AC621" s="108"/>
      <c r="AD621" s="108"/>
    </row>
    <row r="622" spans="1:30" x14ac:dyDescent="0.25">
      <c r="A622" s="81" t="s">
        <v>7808</v>
      </c>
      <c r="B622" s="81" t="s">
        <v>26015</v>
      </c>
      <c r="C622" s="81">
        <v>1.55</v>
      </c>
      <c r="D622" s="81" t="s">
        <v>9738</v>
      </c>
      <c r="E622" s="81">
        <v>1.77</v>
      </c>
      <c r="F622" s="81" t="s">
        <v>9739</v>
      </c>
      <c r="G622" s="81">
        <v>1.45</v>
      </c>
      <c r="H622" s="81">
        <v>1.5</v>
      </c>
      <c r="I622" s="81">
        <v>2</v>
      </c>
      <c r="J622" s="81">
        <v>0.3</v>
      </c>
      <c r="K622" s="81">
        <v>1.5</v>
      </c>
      <c r="L622" s="81" t="s">
        <v>25662</v>
      </c>
      <c r="M622" s="108"/>
      <c r="N622" s="108"/>
      <c r="O622" s="108"/>
      <c r="P622" s="108"/>
      <c r="Q622" s="108"/>
      <c r="R622" s="108"/>
      <c r="S622" s="108"/>
      <c r="T622" s="108"/>
      <c r="U622" s="108"/>
      <c r="V622" s="108"/>
      <c r="W622" s="108"/>
      <c r="X622" s="108"/>
      <c r="Y622" s="108"/>
      <c r="Z622" s="108"/>
      <c r="AA622" s="108"/>
      <c r="AB622" s="108"/>
      <c r="AC622" s="108"/>
      <c r="AD622" s="108"/>
    </row>
    <row r="623" spans="1:30" x14ac:dyDescent="0.25">
      <c r="A623" s="81" t="s">
        <v>6080</v>
      </c>
      <c r="B623" s="81" t="s">
        <v>26016</v>
      </c>
      <c r="C623" s="81">
        <v>1.55</v>
      </c>
      <c r="D623" s="81" t="s">
        <v>9740</v>
      </c>
      <c r="E623" s="81">
        <v>2.5</v>
      </c>
      <c r="F623" s="81" t="s">
        <v>9741</v>
      </c>
      <c r="G623" s="81">
        <v>1.45</v>
      </c>
      <c r="H623" s="81">
        <v>1.5</v>
      </c>
      <c r="I623" s="81">
        <v>2</v>
      </c>
      <c r="J623" s="81">
        <v>0.5</v>
      </c>
      <c r="K623" s="81">
        <v>1.5</v>
      </c>
      <c r="L623" s="81" t="s">
        <v>25662</v>
      </c>
      <c r="M623" s="108"/>
      <c r="N623" s="108"/>
      <c r="O623" s="108"/>
      <c r="P623" s="108"/>
      <c r="Q623" s="108"/>
      <c r="R623" s="108"/>
      <c r="S623" s="108"/>
      <c r="T623" s="108"/>
      <c r="U623" s="108"/>
      <c r="V623" s="108"/>
      <c r="W623" s="108"/>
      <c r="X623" s="108"/>
      <c r="Y623" s="108"/>
      <c r="Z623" s="108"/>
      <c r="AA623" s="108"/>
      <c r="AB623" s="108"/>
      <c r="AC623" s="108"/>
      <c r="AD623" s="108"/>
    </row>
    <row r="624" spans="1:30" x14ac:dyDescent="0.25">
      <c r="A624" s="81" t="s">
        <v>6077</v>
      </c>
      <c r="B624" s="81" t="s">
        <v>26017</v>
      </c>
      <c r="C624" s="81">
        <v>1.55</v>
      </c>
      <c r="D624" s="81" t="s">
        <v>26017</v>
      </c>
      <c r="E624" s="81">
        <v>1.55</v>
      </c>
      <c r="F624" s="81" t="s">
        <v>26017</v>
      </c>
      <c r="G624" s="81">
        <v>1.55</v>
      </c>
      <c r="H624" s="81">
        <v>1</v>
      </c>
      <c r="I624" s="81">
        <v>2.0499999999999998</v>
      </c>
      <c r="J624" s="81">
        <v>1.5</v>
      </c>
      <c r="K624" s="81">
        <v>1.5</v>
      </c>
      <c r="L624" s="81" t="s">
        <v>25662</v>
      </c>
      <c r="M624" s="108"/>
      <c r="N624" s="108"/>
      <c r="O624" s="108"/>
      <c r="P624" s="108"/>
      <c r="Q624" s="108"/>
      <c r="R624" s="108"/>
      <c r="S624" s="108"/>
      <c r="T624" s="108"/>
      <c r="U624" s="108"/>
      <c r="V624" s="108"/>
      <c r="W624" s="108"/>
      <c r="X624" s="108"/>
      <c r="Y624" s="108"/>
      <c r="Z624" s="108"/>
      <c r="AA624" s="108"/>
      <c r="AB624" s="108"/>
      <c r="AC624" s="108"/>
      <c r="AD624" s="108"/>
    </row>
    <row r="625" spans="1:30" x14ac:dyDescent="0.25">
      <c r="A625" s="81" t="s">
        <v>7784</v>
      </c>
      <c r="B625" s="81" t="s">
        <v>9742</v>
      </c>
      <c r="C625" s="81">
        <v>1.68</v>
      </c>
      <c r="D625" s="81" t="s">
        <v>26018</v>
      </c>
      <c r="E625" s="81">
        <v>1.92</v>
      </c>
      <c r="F625" s="81" t="s">
        <v>26018</v>
      </c>
      <c r="G625" s="81">
        <v>1.92</v>
      </c>
      <c r="H625" s="81">
        <v>1.5</v>
      </c>
      <c r="I625" s="81">
        <v>3.5</v>
      </c>
      <c r="J625" s="81">
        <v>0.1</v>
      </c>
      <c r="K625" s="81">
        <v>1.5</v>
      </c>
      <c r="L625" s="81" t="s">
        <v>25662</v>
      </c>
      <c r="M625" s="108"/>
      <c r="N625" s="108"/>
      <c r="O625" s="108"/>
      <c r="P625" s="108"/>
      <c r="Q625" s="108"/>
      <c r="R625" s="108"/>
      <c r="S625" s="108"/>
      <c r="T625" s="108"/>
      <c r="U625" s="108"/>
      <c r="V625" s="108"/>
      <c r="W625" s="108"/>
      <c r="X625" s="108"/>
      <c r="Y625" s="108"/>
      <c r="Z625" s="108"/>
      <c r="AA625" s="108"/>
      <c r="AB625" s="108"/>
      <c r="AC625" s="108"/>
      <c r="AD625" s="108"/>
    </row>
    <row r="626" spans="1:30" x14ac:dyDescent="0.25">
      <c r="A626" s="81" t="s">
        <v>5686</v>
      </c>
      <c r="B626" s="81" t="s">
        <v>9743</v>
      </c>
      <c r="C626" s="81">
        <v>3.8</v>
      </c>
      <c r="D626" s="81" t="s">
        <v>26019</v>
      </c>
      <c r="E626" s="81">
        <v>4.83</v>
      </c>
      <c r="F626" s="81" t="s">
        <v>9744</v>
      </c>
      <c r="G626" s="81">
        <v>4.43</v>
      </c>
      <c r="H626" s="81">
        <v>7</v>
      </c>
      <c r="I626" s="81">
        <v>7.5</v>
      </c>
      <c r="J626" s="81">
        <v>0.02</v>
      </c>
      <c r="K626" s="81">
        <v>7</v>
      </c>
      <c r="L626" s="81" t="s">
        <v>25662</v>
      </c>
      <c r="M626" s="108"/>
      <c r="N626" s="108"/>
      <c r="O626" s="108"/>
      <c r="P626" s="108"/>
      <c r="Q626" s="108"/>
      <c r="R626" s="108"/>
      <c r="S626" s="108"/>
      <c r="T626" s="108"/>
      <c r="U626" s="108"/>
      <c r="V626" s="108"/>
      <c r="W626" s="108"/>
      <c r="X626" s="108"/>
      <c r="Y626" s="108"/>
      <c r="Z626" s="108"/>
      <c r="AA626" s="108"/>
      <c r="AB626" s="108"/>
      <c r="AC626" s="108"/>
      <c r="AD626" s="108"/>
    </row>
    <row r="627" spans="1:30" x14ac:dyDescent="0.25">
      <c r="A627" s="81" t="s">
        <v>6906</v>
      </c>
      <c r="B627" s="81" t="s">
        <v>9745</v>
      </c>
      <c r="C627" s="81">
        <v>38.799999999999997</v>
      </c>
      <c r="D627" s="81" t="s">
        <v>9746</v>
      </c>
      <c r="E627" s="81">
        <v>39.81</v>
      </c>
      <c r="F627" s="81" t="s">
        <v>9747</v>
      </c>
      <c r="G627" s="81">
        <v>39.92</v>
      </c>
      <c r="H627" s="81">
        <v>4</v>
      </c>
      <c r="I627" s="81">
        <v>168</v>
      </c>
      <c r="J627" s="81">
        <v>7</v>
      </c>
      <c r="K627" s="81">
        <v>4</v>
      </c>
      <c r="L627" s="81" t="s">
        <v>25662</v>
      </c>
      <c r="M627" s="108"/>
      <c r="N627" s="108"/>
      <c r="O627" s="108"/>
      <c r="P627" s="108"/>
      <c r="Q627" s="108"/>
      <c r="R627" s="108"/>
      <c r="S627" s="108"/>
      <c r="T627" s="108"/>
      <c r="U627" s="108"/>
      <c r="V627" s="108"/>
      <c r="W627" s="108"/>
      <c r="X627" s="108"/>
      <c r="Y627" s="108"/>
      <c r="Z627" s="108"/>
      <c r="AA627" s="108"/>
      <c r="AB627" s="108"/>
      <c r="AC627" s="108"/>
      <c r="AD627" s="108"/>
    </row>
    <row r="628" spans="1:30" x14ac:dyDescent="0.25">
      <c r="A628" s="81" t="s">
        <v>7038</v>
      </c>
      <c r="B628" s="81" t="s">
        <v>26020</v>
      </c>
      <c r="C628" s="81">
        <v>48.45</v>
      </c>
      <c r="D628" s="81" t="s">
        <v>9748</v>
      </c>
      <c r="E628" s="81">
        <v>62.2</v>
      </c>
      <c r="F628" s="81" t="s">
        <v>9749</v>
      </c>
      <c r="G628" s="81">
        <v>48.99</v>
      </c>
      <c r="H628" s="81">
        <v>1</v>
      </c>
      <c r="I628" s="81">
        <v>168</v>
      </c>
      <c r="J628" s="81">
        <v>6</v>
      </c>
      <c r="K628" s="81">
        <v>2</v>
      </c>
      <c r="L628" s="81" t="s">
        <v>25662</v>
      </c>
      <c r="M628" s="108"/>
      <c r="N628" s="108"/>
      <c r="O628" s="108"/>
      <c r="P628" s="108"/>
      <c r="Q628" s="108"/>
      <c r="R628" s="108"/>
      <c r="S628" s="108"/>
      <c r="T628" s="108"/>
      <c r="U628" s="108"/>
      <c r="V628" s="108"/>
      <c r="W628" s="108"/>
      <c r="X628" s="108"/>
      <c r="Y628" s="108"/>
      <c r="Z628" s="108"/>
      <c r="AA628" s="108"/>
      <c r="AB628" s="108"/>
      <c r="AC628" s="108"/>
      <c r="AD628" s="108"/>
    </row>
    <row r="629" spans="1:30" x14ac:dyDescent="0.25">
      <c r="A629" s="81" t="s">
        <v>7250</v>
      </c>
      <c r="B629" s="81" t="s">
        <v>9750</v>
      </c>
      <c r="C629" s="81">
        <v>47.05</v>
      </c>
      <c r="D629" s="81" t="s">
        <v>9751</v>
      </c>
      <c r="E629" s="81">
        <v>106.48</v>
      </c>
      <c r="F629" s="81" t="s">
        <v>9752</v>
      </c>
      <c r="G629" s="81">
        <v>55</v>
      </c>
      <c r="H629" s="81">
        <v>1.75</v>
      </c>
      <c r="I629" s="81">
        <v>204</v>
      </c>
      <c r="J629" s="81">
        <v>7</v>
      </c>
      <c r="K629" s="81">
        <v>1</v>
      </c>
      <c r="L629" s="81" t="s">
        <v>25662</v>
      </c>
      <c r="M629" s="108"/>
      <c r="N629" s="108"/>
      <c r="O629" s="108"/>
      <c r="P629" s="108"/>
      <c r="Q629" s="108"/>
      <c r="R629" s="108"/>
      <c r="S629" s="108"/>
      <c r="T629" s="108"/>
      <c r="U629" s="108"/>
      <c r="V629" s="108"/>
      <c r="W629" s="108"/>
      <c r="X629" s="108"/>
      <c r="Y629" s="108"/>
      <c r="Z629" s="108"/>
      <c r="AA629" s="108"/>
      <c r="AB629" s="108"/>
      <c r="AC629" s="108"/>
      <c r="AD629" s="108"/>
    </row>
    <row r="630" spans="1:30" x14ac:dyDescent="0.25">
      <c r="A630" s="81" t="s">
        <v>6182</v>
      </c>
      <c r="B630" s="81" t="s">
        <v>9753</v>
      </c>
      <c r="C630" s="81">
        <v>58</v>
      </c>
      <c r="D630" s="81" t="s">
        <v>9754</v>
      </c>
      <c r="E630" s="81">
        <v>53.57</v>
      </c>
      <c r="F630" s="81" t="s">
        <v>9755</v>
      </c>
      <c r="G630" s="81">
        <v>75.599999999999994</v>
      </c>
      <c r="H630" s="81">
        <v>1</v>
      </c>
      <c r="I630" s="81">
        <v>204</v>
      </c>
      <c r="J630" s="81">
        <v>6.75</v>
      </c>
      <c r="K630" s="81">
        <v>1.75</v>
      </c>
      <c r="L630" s="81" t="s">
        <v>25662</v>
      </c>
      <c r="M630" s="108"/>
      <c r="N630" s="108"/>
      <c r="O630" s="108"/>
      <c r="P630" s="108"/>
      <c r="Q630" s="108"/>
      <c r="R630" s="108"/>
      <c r="S630" s="108"/>
      <c r="T630" s="108"/>
      <c r="U630" s="108"/>
      <c r="V630" s="108"/>
      <c r="W630" s="108"/>
      <c r="X630" s="108"/>
      <c r="Y630" s="108"/>
      <c r="Z630" s="108"/>
      <c r="AA630" s="108"/>
      <c r="AB630" s="108"/>
      <c r="AC630" s="108"/>
      <c r="AD630" s="108"/>
    </row>
    <row r="631" spans="1:30" x14ac:dyDescent="0.25">
      <c r="A631" s="81" t="s">
        <v>7318</v>
      </c>
      <c r="B631" s="81" t="s">
        <v>9756</v>
      </c>
      <c r="C631" s="81">
        <v>54.3</v>
      </c>
      <c r="D631" s="81" t="s">
        <v>9757</v>
      </c>
      <c r="E631" s="81">
        <v>55.69</v>
      </c>
      <c r="F631" s="81" t="s">
        <v>26021</v>
      </c>
      <c r="G631" s="81">
        <v>61.29</v>
      </c>
      <c r="H631" s="81">
        <v>2.5</v>
      </c>
      <c r="I631" s="81">
        <v>168</v>
      </c>
      <c r="J631" s="81">
        <v>9.75</v>
      </c>
      <c r="K631" s="81">
        <v>1.25</v>
      </c>
      <c r="L631" s="81" t="s">
        <v>25662</v>
      </c>
      <c r="M631" s="108"/>
      <c r="N631" s="108"/>
      <c r="O631" s="108"/>
      <c r="P631" s="108"/>
      <c r="Q631" s="108"/>
      <c r="R631" s="108"/>
      <c r="S631" s="108"/>
      <c r="T631" s="108"/>
      <c r="U631" s="108"/>
      <c r="V631" s="108"/>
      <c r="W631" s="108"/>
      <c r="X631" s="108"/>
      <c r="Y631" s="108"/>
      <c r="Z631" s="108"/>
      <c r="AA631" s="108"/>
      <c r="AB631" s="108"/>
      <c r="AC631" s="108"/>
      <c r="AD631" s="108"/>
    </row>
    <row r="632" spans="1:30" x14ac:dyDescent="0.25">
      <c r="A632" s="81" t="s">
        <v>6074</v>
      </c>
      <c r="B632" s="81" t="s">
        <v>9758</v>
      </c>
      <c r="C632" s="81">
        <v>10.4</v>
      </c>
      <c r="D632" s="81" t="s">
        <v>9759</v>
      </c>
      <c r="E632" s="81">
        <v>11.08</v>
      </c>
      <c r="F632" s="81" t="s">
        <v>26022</v>
      </c>
      <c r="G632" s="81">
        <v>11.09</v>
      </c>
      <c r="H632" s="81">
        <v>0.1</v>
      </c>
      <c r="I632" s="81">
        <v>38</v>
      </c>
      <c r="J632" s="81">
        <v>0.05</v>
      </c>
      <c r="K632" s="81">
        <v>0.1</v>
      </c>
      <c r="L632" s="81" t="s">
        <v>25662</v>
      </c>
      <c r="M632" s="108"/>
      <c r="N632" s="108"/>
      <c r="O632" s="108"/>
      <c r="P632" s="108"/>
      <c r="Q632" s="108"/>
      <c r="R632" s="108"/>
      <c r="S632" s="108"/>
      <c r="T632" s="108"/>
      <c r="U632" s="108"/>
      <c r="V632" s="108"/>
      <c r="W632" s="108"/>
      <c r="X632" s="108"/>
      <c r="Y632" s="108"/>
      <c r="Z632" s="108"/>
      <c r="AA632" s="108"/>
      <c r="AB632" s="108"/>
      <c r="AC632" s="108"/>
      <c r="AD632" s="108"/>
    </row>
    <row r="633" spans="1:30" x14ac:dyDescent="0.25">
      <c r="A633" s="81" t="s">
        <v>5187</v>
      </c>
      <c r="B633" s="81" t="s">
        <v>9760</v>
      </c>
      <c r="C633" s="81">
        <v>1.58</v>
      </c>
      <c r="D633" s="81" t="s">
        <v>9761</v>
      </c>
      <c r="E633" s="81">
        <v>88</v>
      </c>
      <c r="F633" s="81" t="s">
        <v>9762</v>
      </c>
      <c r="G633" s="81">
        <v>0.77</v>
      </c>
      <c r="H633" s="81">
        <v>7</v>
      </c>
      <c r="I633" s="81">
        <v>7.5</v>
      </c>
      <c r="J633" s="81">
        <v>7.0000000000000001E-3</v>
      </c>
      <c r="K633" s="81">
        <v>7</v>
      </c>
      <c r="L633" s="81" t="s">
        <v>25662</v>
      </c>
      <c r="M633" s="108"/>
      <c r="N633" s="108"/>
      <c r="O633" s="108"/>
      <c r="P633" s="108"/>
      <c r="Q633" s="108"/>
      <c r="R633" s="108"/>
      <c r="S633" s="108"/>
      <c r="T633" s="108"/>
      <c r="U633" s="108"/>
      <c r="V633" s="108"/>
      <c r="W633" s="108"/>
      <c r="X633" s="108"/>
      <c r="Y633" s="108"/>
      <c r="Z633" s="108"/>
      <c r="AA633" s="108"/>
      <c r="AB633" s="108"/>
      <c r="AC633" s="108"/>
      <c r="AD633" s="108"/>
    </row>
    <row r="634" spans="1:30" x14ac:dyDescent="0.25">
      <c r="A634" s="81" t="s">
        <v>7306</v>
      </c>
      <c r="B634" s="81" t="s">
        <v>9748</v>
      </c>
      <c r="C634" s="81">
        <v>62.2</v>
      </c>
      <c r="D634" s="81" t="s">
        <v>26023</v>
      </c>
      <c r="E634" s="81">
        <v>66.23</v>
      </c>
      <c r="F634" s="81" t="s">
        <v>9763</v>
      </c>
      <c r="G634" s="81">
        <v>72.540000000000006</v>
      </c>
      <c r="H634" s="81">
        <v>1</v>
      </c>
      <c r="I634" s="81">
        <v>168</v>
      </c>
      <c r="J634" s="81">
        <v>11</v>
      </c>
      <c r="K634" s="81">
        <v>3</v>
      </c>
      <c r="L634" s="81" t="s">
        <v>25662</v>
      </c>
      <c r="M634" s="108"/>
      <c r="N634" s="108"/>
      <c r="O634" s="108"/>
      <c r="P634" s="108"/>
      <c r="Q634" s="108"/>
      <c r="R634" s="108"/>
      <c r="S634" s="108"/>
      <c r="T634" s="108"/>
      <c r="U634" s="108"/>
      <c r="V634" s="108"/>
      <c r="W634" s="108"/>
      <c r="X634" s="108"/>
      <c r="Y634" s="108"/>
      <c r="Z634" s="108"/>
      <c r="AA634" s="108"/>
      <c r="AB634" s="108"/>
      <c r="AC634" s="108"/>
      <c r="AD634" s="108"/>
    </row>
    <row r="635" spans="1:30" x14ac:dyDescent="0.25">
      <c r="A635" s="81" t="s">
        <v>7256</v>
      </c>
      <c r="B635" s="81" t="s">
        <v>9764</v>
      </c>
      <c r="C635" s="81">
        <v>65.900000000000006</v>
      </c>
      <c r="D635" s="81" t="s">
        <v>26024</v>
      </c>
      <c r="E635" s="81">
        <v>74.42</v>
      </c>
      <c r="F635" s="81" t="s">
        <v>9751</v>
      </c>
      <c r="G635" s="81">
        <v>106.48</v>
      </c>
      <c r="H635" s="81">
        <v>1</v>
      </c>
      <c r="I635" s="81">
        <v>204</v>
      </c>
      <c r="J635" s="81">
        <v>11.88</v>
      </c>
      <c r="K635" s="81">
        <v>3</v>
      </c>
      <c r="L635" s="81" t="s">
        <v>25662</v>
      </c>
      <c r="M635" s="108"/>
      <c r="N635" s="108"/>
      <c r="O635" s="108"/>
      <c r="P635" s="108"/>
      <c r="Q635" s="108"/>
      <c r="R635" s="108"/>
      <c r="S635" s="108"/>
      <c r="T635" s="108"/>
      <c r="U635" s="108"/>
      <c r="V635" s="108"/>
      <c r="W635" s="108"/>
      <c r="X635" s="108"/>
      <c r="Y635" s="108"/>
      <c r="Z635" s="108"/>
      <c r="AA635" s="108"/>
      <c r="AB635" s="108"/>
      <c r="AC635" s="108"/>
      <c r="AD635" s="108"/>
    </row>
    <row r="636" spans="1:30" x14ac:dyDescent="0.25">
      <c r="A636" s="81" t="s">
        <v>7330</v>
      </c>
      <c r="B636" s="81" t="s">
        <v>9755</v>
      </c>
      <c r="C636" s="81">
        <v>75.599999999999994</v>
      </c>
      <c r="D636" s="81" t="s">
        <v>26025</v>
      </c>
      <c r="E636" s="81">
        <v>77.790000000000006</v>
      </c>
      <c r="F636" s="81" t="s">
        <v>9765</v>
      </c>
      <c r="G636" s="81">
        <v>87</v>
      </c>
      <c r="H636" s="81">
        <v>1</v>
      </c>
      <c r="I636" s="81">
        <v>204</v>
      </c>
      <c r="J636" s="81">
        <v>14</v>
      </c>
      <c r="K636" s="81">
        <v>3</v>
      </c>
      <c r="L636" s="81" t="s">
        <v>25662</v>
      </c>
      <c r="M636" s="108"/>
      <c r="N636" s="108"/>
      <c r="O636" s="108"/>
      <c r="P636" s="108"/>
      <c r="Q636" s="108"/>
      <c r="R636" s="108"/>
      <c r="S636" s="108"/>
      <c r="T636" s="108"/>
      <c r="U636" s="108"/>
      <c r="V636" s="108"/>
      <c r="W636" s="108"/>
      <c r="X636" s="108"/>
      <c r="Y636" s="108"/>
      <c r="Z636" s="108"/>
      <c r="AA636" s="108"/>
      <c r="AB636" s="108"/>
      <c r="AC636" s="108"/>
      <c r="AD636" s="108"/>
    </row>
    <row r="637" spans="1:30" x14ac:dyDescent="0.25">
      <c r="A637" s="81" t="s">
        <v>7339</v>
      </c>
      <c r="B637" s="81" t="s">
        <v>9766</v>
      </c>
      <c r="C637" s="81">
        <v>86.5</v>
      </c>
      <c r="D637" s="81" t="s">
        <v>9767</v>
      </c>
      <c r="E637" s="81">
        <v>90</v>
      </c>
      <c r="F637" s="81" t="s">
        <v>9768</v>
      </c>
      <c r="G637" s="81">
        <v>73.14</v>
      </c>
      <c r="H637" s="81">
        <v>2</v>
      </c>
      <c r="I637" s="81">
        <v>168</v>
      </c>
      <c r="J637" s="81">
        <v>14</v>
      </c>
      <c r="K637" s="81">
        <v>3</v>
      </c>
      <c r="L637" s="81" t="s">
        <v>25662</v>
      </c>
      <c r="M637" s="108"/>
      <c r="N637" s="108"/>
      <c r="O637" s="108"/>
      <c r="P637" s="108"/>
      <c r="Q637" s="108"/>
      <c r="R637" s="108"/>
      <c r="S637" s="108"/>
      <c r="T637" s="108"/>
      <c r="U637" s="108"/>
      <c r="V637" s="108"/>
      <c r="W637" s="108"/>
      <c r="X637" s="108"/>
      <c r="Y637" s="108"/>
      <c r="Z637" s="108"/>
      <c r="AA637" s="108"/>
      <c r="AB637" s="108"/>
      <c r="AC637" s="108"/>
      <c r="AD637" s="108"/>
    </row>
    <row r="638" spans="1:30" x14ac:dyDescent="0.25">
      <c r="A638" s="81" t="s">
        <v>7312</v>
      </c>
      <c r="B638" s="81" t="s">
        <v>9769</v>
      </c>
      <c r="C638" s="81">
        <v>104.8</v>
      </c>
      <c r="D638" s="81" t="s">
        <v>9751</v>
      </c>
      <c r="E638" s="81">
        <v>106.48</v>
      </c>
      <c r="F638" s="81" t="s">
        <v>9770</v>
      </c>
      <c r="G638" s="81">
        <v>110</v>
      </c>
      <c r="H638" s="81">
        <v>1</v>
      </c>
      <c r="I638" s="81">
        <v>204</v>
      </c>
      <c r="J638" s="81">
        <v>17.36</v>
      </c>
      <c r="K638" s="81">
        <v>3</v>
      </c>
      <c r="L638" s="81" t="s">
        <v>25662</v>
      </c>
      <c r="M638" s="108"/>
      <c r="N638" s="108"/>
      <c r="O638" s="108"/>
      <c r="P638" s="108"/>
      <c r="Q638" s="108"/>
      <c r="R638" s="108"/>
      <c r="S638" s="108"/>
      <c r="T638" s="108"/>
      <c r="U638" s="108"/>
      <c r="V638" s="108"/>
      <c r="W638" s="108"/>
      <c r="X638" s="108"/>
      <c r="Y638" s="108"/>
      <c r="Z638" s="108"/>
      <c r="AA638" s="108"/>
      <c r="AB638" s="108"/>
      <c r="AC638" s="108"/>
      <c r="AD638" s="108"/>
    </row>
    <row r="639" spans="1:30" x14ac:dyDescent="0.25">
      <c r="A639" s="81" t="s">
        <v>5212</v>
      </c>
      <c r="B639" s="81" t="s">
        <v>9771</v>
      </c>
      <c r="C639" s="81">
        <v>6.23</v>
      </c>
      <c r="D639" s="81" t="s">
        <v>9772</v>
      </c>
      <c r="E639" s="81">
        <v>12</v>
      </c>
      <c r="F639" s="81" t="s">
        <v>9773</v>
      </c>
      <c r="G639" s="81">
        <v>10.050000000000001</v>
      </c>
      <c r="H639" s="81">
        <v>3</v>
      </c>
      <c r="I639" s="81">
        <v>2</v>
      </c>
      <c r="J639" s="81">
        <v>0.55000000000000004</v>
      </c>
      <c r="K639" s="81">
        <v>2</v>
      </c>
      <c r="L639" s="81" t="s">
        <v>25662</v>
      </c>
      <c r="M639" s="108"/>
      <c r="N639" s="108"/>
      <c r="O639" s="108"/>
      <c r="P639" s="108"/>
      <c r="Q639" s="108"/>
      <c r="R639" s="108"/>
      <c r="S639" s="108"/>
      <c r="T639" s="108"/>
      <c r="U639" s="108"/>
      <c r="V639" s="108"/>
      <c r="W639" s="108"/>
      <c r="X639" s="108"/>
      <c r="Y639" s="108"/>
      <c r="Z639" s="108"/>
      <c r="AA639" s="108"/>
      <c r="AB639" s="108"/>
      <c r="AC639" s="108"/>
      <c r="AD639" s="108"/>
    </row>
    <row r="640" spans="1:30" x14ac:dyDescent="0.25">
      <c r="A640" s="81" t="s">
        <v>6783</v>
      </c>
      <c r="B640" s="81" t="s">
        <v>9774</v>
      </c>
      <c r="C640" s="81">
        <v>5.69</v>
      </c>
      <c r="D640" s="81" t="s">
        <v>9775</v>
      </c>
      <c r="E640" s="81">
        <v>6.1</v>
      </c>
      <c r="F640" s="81" t="s">
        <v>26026</v>
      </c>
      <c r="G640" s="81">
        <v>7.05</v>
      </c>
      <c r="H640" s="81">
        <v>0.88</v>
      </c>
      <c r="I640" s="81">
        <v>11</v>
      </c>
      <c r="J640" s="81">
        <v>0.3</v>
      </c>
      <c r="K640" s="81">
        <v>0.28999999999999998</v>
      </c>
      <c r="L640" s="81" t="s">
        <v>25662</v>
      </c>
      <c r="M640" s="108"/>
      <c r="N640" s="108"/>
      <c r="O640" s="108"/>
      <c r="P640" s="108"/>
      <c r="Q640" s="108"/>
      <c r="R640" s="108"/>
      <c r="S640" s="108"/>
      <c r="T640" s="108"/>
      <c r="U640" s="108"/>
      <c r="V640" s="108"/>
      <c r="W640" s="108"/>
      <c r="X640" s="108"/>
      <c r="Y640" s="108"/>
      <c r="Z640" s="108"/>
      <c r="AA640" s="108"/>
      <c r="AB640" s="108"/>
      <c r="AC640" s="108"/>
      <c r="AD640" s="108"/>
    </row>
    <row r="641" spans="1:30" x14ac:dyDescent="0.25">
      <c r="A641" s="81" t="s">
        <v>7208</v>
      </c>
      <c r="B641" s="81" t="s">
        <v>26027</v>
      </c>
      <c r="C641" s="81">
        <v>8.07</v>
      </c>
      <c r="D641" s="81" t="s">
        <v>9776</v>
      </c>
      <c r="E641" s="81">
        <v>6.52</v>
      </c>
      <c r="F641" s="81" t="s">
        <v>9777</v>
      </c>
      <c r="G641" s="81">
        <v>10.5</v>
      </c>
      <c r="H641" s="81">
        <v>0.93</v>
      </c>
      <c r="I641" s="81">
        <v>1.93</v>
      </c>
      <c r="J641" s="81">
        <v>0.5</v>
      </c>
      <c r="K641" s="81">
        <v>0.3</v>
      </c>
      <c r="L641" s="81" t="s">
        <v>25662</v>
      </c>
      <c r="M641" s="108"/>
      <c r="N641" s="108"/>
      <c r="O641" s="108"/>
      <c r="P641" s="108"/>
      <c r="Q641" s="108"/>
      <c r="R641" s="108"/>
      <c r="S641" s="108"/>
      <c r="T641" s="108"/>
      <c r="U641" s="108"/>
      <c r="V641" s="108"/>
      <c r="W641" s="108"/>
      <c r="X641" s="108"/>
      <c r="Y641" s="108"/>
      <c r="Z641" s="108"/>
      <c r="AA641" s="108"/>
      <c r="AB641" s="108"/>
      <c r="AC641" s="108"/>
      <c r="AD641" s="108"/>
    </row>
    <row r="642" spans="1:30" x14ac:dyDescent="0.25">
      <c r="A642" s="81" t="s">
        <v>5835</v>
      </c>
      <c r="B642" s="81" t="s">
        <v>9778</v>
      </c>
      <c r="C642" s="81">
        <v>11.2</v>
      </c>
      <c r="D642" s="81" t="s">
        <v>9779</v>
      </c>
      <c r="E642" s="81">
        <v>11.27</v>
      </c>
      <c r="F642" s="81" t="s">
        <v>9780</v>
      </c>
      <c r="G642" s="81">
        <v>2.5499999999999998</v>
      </c>
      <c r="H642" s="81">
        <v>10</v>
      </c>
      <c r="I642" s="81">
        <v>12</v>
      </c>
      <c r="J642" s="81">
        <v>0.16</v>
      </c>
      <c r="K642" s="81">
        <v>6</v>
      </c>
      <c r="L642" s="81" t="s">
        <v>25662</v>
      </c>
      <c r="M642" s="108"/>
      <c r="N642" s="108"/>
      <c r="O642" s="108"/>
      <c r="P642" s="108"/>
      <c r="Q642" s="108"/>
      <c r="R642" s="108"/>
      <c r="S642" s="108"/>
      <c r="T642" s="108"/>
      <c r="U642" s="108"/>
      <c r="V642" s="108"/>
      <c r="W642" s="108"/>
      <c r="X642" s="108"/>
      <c r="Y642" s="108"/>
      <c r="Z642" s="108"/>
      <c r="AA642" s="108"/>
      <c r="AB642" s="108"/>
      <c r="AC642" s="108"/>
      <c r="AD642" s="108"/>
    </row>
    <row r="643" spans="1:30" x14ac:dyDescent="0.25">
      <c r="A643" s="81" t="s">
        <v>6504</v>
      </c>
      <c r="B643" s="81" t="s">
        <v>9781</v>
      </c>
      <c r="C643" s="81">
        <v>11.27</v>
      </c>
      <c r="D643" s="81" t="s">
        <v>9782</v>
      </c>
      <c r="E643" s="81">
        <v>1.0900000000000001</v>
      </c>
      <c r="F643" s="81" t="s">
        <v>9783</v>
      </c>
      <c r="G643" s="81">
        <v>12.81</v>
      </c>
      <c r="H643" s="81">
        <v>8</v>
      </c>
      <c r="I643" s="81">
        <v>10</v>
      </c>
      <c r="J643" s="81">
        <v>0.2</v>
      </c>
      <c r="K643" s="81">
        <v>2</v>
      </c>
      <c r="L643" s="81" t="s">
        <v>25662</v>
      </c>
      <c r="M643" s="108"/>
      <c r="N643" s="108"/>
      <c r="O643" s="108"/>
      <c r="P643" s="108"/>
      <c r="Q643" s="108"/>
      <c r="R643" s="108"/>
      <c r="S643" s="108"/>
      <c r="T643" s="108"/>
      <c r="U643" s="108"/>
      <c r="V643" s="108"/>
      <c r="W643" s="108"/>
      <c r="X643" s="108"/>
      <c r="Y643" s="108"/>
      <c r="Z643" s="108"/>
      <c r="AA643" s="108"/>
      <c r="AB643" s="108"/>
      <c r="AC643" s="108"/>
      <c r="AD643" s="108"/>
    </row>
    <row r="644" spans="1:30" x14ac:dyDescent="0.25">
      <c r="A644" s="81" t="s">
        <v>6501</v>
      </c>
      <c r="B644" s="81" t="s">
        <v>9784</v>
      </c>
      <c r="C644" s="81">
        <v>14.7</v>
      </c>
      <c r="D644" s="81" t="s">
        <v>9785</v>
      </c>
      <c r="E644" s="81">
        <v>12.07</v>
      </c>
      <c r="F644" s="81" t="s">
        <v>9786</v>
      </c>
      <c r="G644" s="81">
        <v>13.62</v>
      </c>
      <c r="H644" s="81">
        <v>8</v>
      </c>
      <c r="I644" s="81">
        <v>10</v>
      </c>
      <c r="J644" s="81">
        <v>0.3</v>
      </c>
      <c r="K644" s="81">
        <v>1</v>
      </c>
      <c r="L644" s="81" t="s">
        <v>25662</v>
      </c>
      <c r="M644" s="108"/>
      <c r="N644" s="108"/>
      <c r="O644" s="108"/>
      <c r="P644" s="108"/>
      <c r="Q644" s="108"/>
      <c r="R644" s="108"/>
      <c r="S644" s="108"/>
      <c r="T644" s="108"/>
      <c r="U644" s="108"/>
      <c r="V644" s="108"/>
      <c r="W644" s="108"/>
      <c r="X644" s="108"/>
      <c r="Y644" s="108"/>
      <c r="Z644" s="108"/>
      <c r="AA644" s="108"/>
      <c r="AB644" s="108"/>
      <c r="AC644" s="108"/>
      <c r="AD644" s="108"/>
    </row>
    <row r="645" spans="1:30" x14ac:dyDescent="0.25">
      <c r="A645" s="81" t="s">
        <v>7200</v>
      </c>
      <c r="B645" s="81" t="s">
        <v>9787</v>
      </c>
      <c r="C645" s="81">
        <v>6.75</v>
      </c>
      <c r="D645" s="81" t="s">
        <v>9788</v>
      </c>
      <c r="E645" s="81">
        <v>5.53</v>
      </c>
      <c r="F645" s="81" t="s">
        <v>9789</v>
      </c>
      <c r="G645" s="81">
        <v>5.93</v>
      </c>
      <c r="H645" s="81">
        <v>1</v>
      </c>
      <c r="I645" s="81">
        <v>4</v>
      </c>
      <c r="J645" s="81">
        <v>0.17</v>
      </c>
      <c r="K645" s="81">
        <v>1</v>
      </c>
      <c r="L645" s="81" t="s">
        <v>25662</v>
      </c>
      <c r="M645" s="108"/>
      <c r="N645" s="108"/>
      <c r="O645" s="108"/>
      <c r="P645" s="108"/>
      <c r="Q645" s="108"/>
      <c r="R645" s="108"/>
      <c r="S645" s="108"/>
      <c r="T645" s="108"/>
      <c r="U645" s="108"/>
      <c r="V645" s="108"/>
      <c r="W645" s="108"/>
      <c r="X645" s="108"/>
      <c r="Y645" s="108"/>
      <c r="Z645" s="108"/>
      <c r="AA645" s="108"/>
      <c r="AB645" s="108"/>
      <c r="AC645" s="108"/>
      <c r="AD645" s="108"/>
    </row>
    <row r="646" spans="1:30" x14ac:dyDescent="0.25">
      <c r="A646" s="81" t="s">
        <v>7716</v>
      </c>
      <c r="B646" s="81" t="s">
        <v>9790</v>
      </c>
      <c r="C646" s="81">
        <v>3.14</v>
      </c>
      <c r="D646" s="81" t="s">
        <v>9791</v>
      </c>
      <c r="E646" s="81">
        <v>2.85</v>
      </c>
      <c r="F646" s="81" t="s">
        <v>26028</v>
      </c>
      <c r="G646" s="81">
        <v>3.41</v>
      </c>
      <c r="H646" s="81">
        <v>1</v>
      </c>
      <c r="I646" s="81">
        <v>3</v>
      </c>
      <c r="J646" s="81">
        <v>0.08</v>
      </c>
      <c r="K646" s="81">
        <v>1</v>
      </c>
      <c r="L646" s="81" t="s">
        <v>25662</v>
      </c>
      <c r="M646" s="108"/>
      <c r="N646" s="108"/>
      <c r="O646" s="108"/>
      <c r="P646" s="108"/>
      <c r="Q646" s="108"/>
      <c r="R646" s="108"/>
      <c r="S646" s="108"/>
      <c r="T646" s="108"/>
      <c r="U646" s="108"/>
      <c r="V646" s="108"/>
      <c r="W646" s="108"/>
      <c r="X646" s="108"/>
      <c r="Y646" s="108"/>
      <c r="Z646" s="108"/>
      <c r="AA646" s="108"/>
      <c r="AB646" s="108"/>
      <c r="AC646" s="108"/>
      <c r="AD646" s="108"/>
    </row>
    <row r="647" spans="1:30" x14ac:dyDescent="0.25">
      <c r="A647" s="81" t="s">
        <v>7713</v>
      </c>
      <c r="B647" s="81" t="s">
        <v>26029</v>
      </c>
      <c r="C647" s="81">
        <v>3.69</v>
      </c>
      <c r="D647" s="81" t="s">
        <v>9792</v>
      </c>
      <c r="E647" s="81">
        <v>3.38</v>
      </c>
      <c r="F647" s="81" t="s">
        <v>9793</v>
      </c>
      <c r="G647" s="81">
        <v>3.36</v>
      </c>
      <c r="H647" s="81">
        <v>1</v>
      </c>
      <c r="I647" s="81">
        <v>3</v>
      </c>
      <c r="J647" s="81">
        <v>0.09</v>
      </c>
      <c r="K647" s="81">
        <v>1</v>
      </c>
      <c r="L647" s="81" t="s">
        <v>25662</v>
      </c>
      <c r="M647" s="108"/>
      <c r="N647" s="108"/>
      <c r="O647" s="108"/>
      <c r="P647" s="108"/>
      <c r="Q647" s="108"/>
      <c r="R647" s="108"/>
      <c r="S647" s="108"/>
      <c r="T647" s="108"/>
      <c r="U647" s="108"/>
      <c r="V647" s="108"/>
      <c r="W647" s="108"/>
      <c r="X647" s="108"/>
      <c r="Y647" s="108"/>
      <c r="Z647" s="108"/>
      <c r="AA647" s="108"/>
      <c r="AB647" s="108"/>
      <c r="AC647" s="108"/>
      <c r="AD647" s="108"/>
    </row>
    <row r="648" spans="1:30" x14ac:dyDescent="0.25">
      <c r="A648" s="81" t="s">
        <v>5974</v>
      </c>
      <c r="B648" s="81" t="s">
        <v>9794</v>
      </c>
      <c r="C648" s="81">
        <v>0.56000000000000005</v>
      </c>
      <c r="D648" s="81" t="s">
        <v>26030</v>
      </c>
      <c r="E648" s="81">
        <v>0.6</v>
      </c>
      <c r="F648" s="81" t="s">
        <v>9795</v>
      </c>
      <c r="G648" s="81">
        <v>0.49</v>
      </c>
      <c r="H648" s="81">
        <v>1</v>
      </c>
      <c r="I648" s="81">
        <v>2</v>
      </c>
      <c r="J648" s="81">
        <v>0.1</v>
      </c>
      <c r="K648" s="81">
        <v>1</v>
      </c>
      <c r="L648" s="81" t="s">
        <v>25662</v>
      </c>
      <c r="M648" s="108"/>
      <c r="N648" s="108"/>
      <c r="O648" s="108"/>
      <c r="P648" s="108"/>
      <c r="Q648" s="108"/>
      <c r="R648" s="108"/>
      <c r="S648" s="108"/>
      <c r="T648" s="108"/>
      <c r="U648" s="108"/>
      <c r="V648" s="108"/>
      <c r="W648" s="108"/>
      <c r="X648" s="108"/>
      <c r="Y648" s="108"/>
      <c r="Z648" s="108"/>
      <c r="AA648" s="108"/>
      <c r="AB648" s="108"/>
      <c r="AC648" s="108"/>
      <c r="AD648" s="108"/>
    </row>
    <row r="649" spans="1:30" x14ac:dyDescent="0.25">
      <c r="A649" s="81" t="s">
        <v>6004</v>
      </c>
      <c r="B649" s="81" t="s">
        <v>9796</v>
      </c>
      <c r="C649" s="81">
        <v>0.56000000000000005</v>
      </c>
      <c r="D649" s="81" t="s">
        <v>9797</v>
      </c>
      <c r="E649" s="81">
        <v>0.5</v>
      </c>
      <c r="F649" s="81" t="s">
        <v>26031</v>
      </c>
      <c r="G649" s="81">
        <v>0.62</v>
      </c>
      <c r="H649" s="81">
        <v>1</v>
      </c>
      <c r="I649" s="81">
        <v>2</v>
      </c>
      <c r="J649" s="81">
        <v>0.02</v>
      </c>
      <c r="K649" s="81">
        <v>1</v>
      </c>
      <c r="L649" s="81" t="s">
        <v>25662</v>
      </c>
      <c r="M649" s="108"/>
      <c r="N649" s="108"/>
      <c r="O649" s="108"/>
      <c r="P649" s="108"/>
      <c r="Q649" s="108"/>
      <c r="R649" s="108"/>
      <c r="S649" s="108"/>
      <c r="T649" s="108"/>
      <c r="U649" s="108"/>
      <c r="V649" s="108"/>
      <c r="W649" s="108"/>
      <c r="X649" s="108"/>
      <c r="Y649" s="108"/>
      <c r="Z649" s="108"/>
      <c r="AA649" s="108"/>
      <c r="AB649" s="108"/>
      <c r="AC649" s="108"/>
      <c r="AD649" s="108"/>
    </row>
    <row r="650" spans="1:30" x14ac:dyDescent="0.25">
      <c r="A650" s="81" t="s">
        <v>5643</v>
      </c>
      <c r="B650" s="81" t="s">
        <v>9798</v>
      </c>
      <c r="C650" s="81">
        <v>0.56000000000000005</v>
      </c>
      <c r="D650" s="81" t="s">
        <v>26032</v>
      </c>
      <c r="E650" s="81">
        <v>0.6</v>
      </c>
      <c r="F650" s="81" t="s">
        <v>9799</v>
      </c>
      <c r="G650" s="81">
        <v>0.82</v>
      </c>
      <c r="H650" s="81">
        <v>1</v>
      </c>
      <c r="I650" s="81">
        <v>2</v>
      </c>
      <c r="J650" s="81">
        <v>0.02</v>
      </c>
      <c r="K650" s="81">
        <v>1</v>
      </c>
      <c r="L650" s="81" t="s">
        <v>25662</v>
      </c>
      <c r="M650" s="108"/>
      <c r="N650" s="108"/>
      <c r="O650" s="108"/>
      <c r="P650" s="108"/>
      <c r="Q650" s="108"/>
      <c r="R650" s="108"/>
      <c r="S650" s="108"/>
      <c r="T650" s="108"/>
      <c r="U650" s="108"/>
      <c r="V650" s="108"/>
      <c r="W650" s="108"/>
      <c r="X650" s="108"/>
      <c r="Y650" s="108"/>
      <c r="Z650" s="108"/>
      <c r="AA650" s="108"/>
      <c r="AB650" s="108"/>
      <c r="AC650" s="108"/>
      <c r="AD650" s="108"/>
    </row>
    <row r="651" spans="1:30" x14ac:dyDescent="0.25">
      <c r="A651" s="81" t="s">
        <v>6164</v>
      </c>
      <c r="B651" s="81" t="s">
        <v>26033</v>
      </c>
      <c r="C651" s="81">
        <v>0.62</v>
      </c>
      <c r="D651" s="81" t="s">
        <v>9800</v>
      </c>
      <c r="E651" s="81">
        <v>0.56999999999999995</v>
      </c>
      <c r="F651" s="81" t="s">
        <v>9801</v>
      </c>
      <c r="G651" s="81">
        <v>0.5</v>
      </c>
      <c r="H651" s="81">
        <v>1</v>
      </c>
      <c r="I651" s="81">
        <v>2</v>
      </c>
      <c r="J651" s="81">
        <v>0.02</v>
      </c>
      <c r="K651" s="81">
        <v>1</v>
      </c>
      <c r="L651" s="81" t="s">
        <v>25662</v>
      </c>
      <c r="M651" s="108"/>
      <c r="N651" s="108"/>
      <c r="O651" s="108"/>
      <c r="P651" s="108"/>
      <c r="Q651" s="108"/>
      <c r="R651" s="108"/>
      <c r="S651" s="108"/>
      <c r="T651" s="108"/>
      <c r="U651" s="108"/>
      <c r="V651" s="108"/>
      <c r="W651" s="108"/>
      <c r="X651" s="108"/>
      <c r="Y651" s="108"/>
      <c r="Z651" s="108"/>
      <c r="AA651" s="108"/>
      <c r="AB651" s="108"/>
      <c r="AC651" s="108"/>
      <c r="AD651" s="108"/>
    </row>
    <row r="652" spans="1:30" x14ac:dyDescent="0.25">
      <c r="A652" s="81" t="s">
        <v>7790</v>
      </c>
      <c r="B652" s="81" t="s">
        <v>26034</v>
      </c>
      <c r="C652" s="81">
        <v>107.43</v>
      </c>
      <c r="D652" s="81" t="s">
        <v>26034</v>
      </c>
      <c r="E652" s="81">
        <v>107.43</v>
      </c>
      <c r="F652" s="81" t="s">
        <v>26034</v>
      </c>
      <c r="G652" s="81">
        <v>107.43</v>
      </c>
      <c r="H652" s="81">
        <v>4</v>
      </c>
      <c r="I652" s="81">
        <v>48</v>
      </c>
      <c r="J652" s="81">
        <v>10</v>
      </c>
      <c r="K652" s="81">
        <v>2</v>
      </c>
      <c r="L652" s="81" t="s">
        <v>25662</v>
      </c>
      <c r="M652" s="108"/>
      <c r="N652" s="108"/>
      <c r="O652" s="108"/>
      <c r="P652" s="108"/>
      <c r="Q652" s="108"/>
      <c r="R652" s="108"/>
      <c r="S652" s="108"/>
      <c r="T652" s="108"/>
      <c r="U652" s="108"/>
      <c r="V652" s="108"/>
      <c r="W652" s="108"/>
      <c r="X652" s="108"/>
      <c r="Y652" s="108"/>
      <c r="Z652" s="108"/>
      <c r="AA652" s="108"/>
      <c r="AB652" s="108"/>
      <c r="AC652" s="108"/>
      <c r="AD652" s="108"/>
    </row>
    <row r="653" spans="1:30" x14ac:dyDescent="0.25">
      <c r="A653" s="81" t="s">
        <v>7787</v>
      </c>
      <c r="B653" s="81" t="s">
        <v>26035</v>
      </c>
      <c r="C653" s="81">
        <v>1.7</v>
      </c>
      <c r="D653" s="81" t="s">
        <v>9802</v>
      </c>
      <c r="E653" s="81">
        <v>1.47</v>
      </c>
      <c r="F653" s="81" t="s">
        <v>9803</v>
      </c>
      <c r="G653" s="81">
        <v>1.75</v>
      </c>
      <c r="H653" s="81">
        <v>5</v>
      </c>
      <c r="I653" s="81">
        <v>7</v>
      </c>
      <c r="J653" s="81">
        <v>0.05</v>
      </c>
      <c r="K653" s="81">
        <v>1</v>
      </c>
      <c r="L653" s="81" t="s">
        <v>25662</v>
      </c>
      <c r="M653" s="108"/>
      <c r="N653" s="108"/>
      <c r="O653" s="108"/>
      <c r="P653" s="108"/>
      <c r="Q653" s="108"/>
      <c r="R653" s="108"/>
      <c r="S653" s="108"/>
      <c r="T653" s="108"/>
      <c r="U653" s="108"/>
      <c r="V653" s="108"/>
      <c r="W653" s="108"/>
      <c r="X653" s="108"/>
      <c r="Y653" s="108"/>
      <c r="Z653" s="108"/>
      <c r="AA653" s="108"/>
      <c r="AB653" s="108"/>
      <c r="AC653" s="108"/>
      <c r="AD653" s="108"/>
    </row>
    <row r="654" spans="1:30" x14ac:dyDescent="0.25">
      <c r="A654" s="81" t="s">
        <v>7793</v>
      </c>
      <c r="B654" s="81" t="s">
        <v>9804</v>
      </c>
      <c r="C654" s="81">
        <v>13.25</v>
      </c>
      <c r="D654" s="81" t="s">
        <v>9805</v>
      </c>
      <c r="E654" s="81">
        <v>13.6</v>
      </c>
      <c r="F654" s="81" t="s">
        <v>9806</v>
      </c>
      <c r="G654" s="81">
        <v>9.94</v>
      </c>
      <c r="H654" s="81">
        <v>6</v>
      </c>
      <c r="I654" s="81">
        <v>7</v>
      </c>
      <c r="J654" s="81">
        <v>1</v>
      </c>
      <c r="K654" s="81">
        <v>2</v>
      </c>
      <c r="L654" s="81" t="s">
        <v>25662</v>
      </c>
      <c r="M654" s="108"/>
      <c r="N654" s="108"/>
      <c r="O654" s="108"/>
      <c r="P654" s="108"/>
      <c r="Q654" s="108"/>
      <c r="R654" s="108"/>
      <c r="S654" s="108"/>
      <c r="T654" s="108"/>
      <c r="U654" s="108"/>
      <c r="V654" s="108"/>
      <c r="W654" s="108"/>
      <c r="X654" s="108"/>
      <c r="Y654" s="108"/>
      <c r="Z654" s="108"/>
      <c r="AA654" s="108"/>
      <c r="AB654" s="108"/>
      <c r="AC654" s="108"/>
      <c r="AD654" s="108"/>
    </row>
    <row r="655" spans="1:30" x14ac:dyDescent="0.25">
      <c r="A655" s="81" t="s">
        <v>5206</v>
      </c>
      <c r="B655" s="81" t="s">
        <v>9807</v>
      </c>
      <c r="C655" s="81">
        <v>0.6</v>
      </c>
      <c r="D655" s="81" t="s">
        <v>9808</v>
      </c>
      <c r="E655" s="81">
        <v>1.72</v>
      </c>
      <c r="F655" s="81" t="s">
        <v>9809</v>
      </c>
      <c r="G655" s="81">
        <v>0.85</v>
      </c>
      <c r="H655" s="81">
        <v>6</v>
      </c>
      <c r="I655" s="81">
        <v>9</v>
      </c>
      <c r="J655" s="81">
        <v>0.02</v>
      </c>
      <c r="K655" s="81">
        <v>6</v>
      </c>
      <c r="L655" s="81" t="s">
        <v>25662</v>
      </c>
      <c r="M655" s="108"/>
      <c r="N655" s="108"/>
      <c r="O655" s="108"/>
      <c r="P655" s="108"/>
      <c r="Q655" s="108"/>
      <c r="R655" s="108"/>
      <c r="S655" s="108"/>
      <c r="T655" s="108"/>
      <c r="U655" s="108"/>
      <c r="V655" s="108"/>
      <c r="W655" s="108"/>
      <c r="X655" s="108"/>
      <c r="Y655" s="108"/>
      <c r="Z655" s="108"/>
      <c r="AA655" s="108"/>
      <c r="AB655" s="108"/>
      <c r="AC655" s="108"/>
      <c r="AD655" s="108"/>
    </row>
    <row r="656" spans="1:30" x14ac:dyDescent="0.25">
      <c r="A656" s="81" t="s">
        <v>5938</v>
      </c>
      <c r="B656" s="81" t="s">
        <v>26036</v>
      </c>
      <c r="C656" s="81">
        <v>0.63</v>
      </c>
      <c r="D656" s="81" t="s">
        <v>9810</v>
      </c>
      <c r="E656" s="81">
        <v>0.59</v>
      </c>
      <c r="F656" s="81" t="s">
        <v>9811</v>
      </c>
      <c r="G656" s="81">
        <v>0.5</v>
      </c>
      <c r="H656" s="81">
        <v>2</v>
      </c>
      <c r="I656" s="81">
        <v>2</v>
      </c>
      <c r="J656" s="81">
        <v>0.02</v>
      </c>
      <c r="K656" s="81">
        <v>1</v>
      </c>
      <c r="L656" s="81" t="s">
        <v>25662</v>
      </c>
      <c r="M656" s="108"/>
      <c r="N656" s="108"/>
      <c r="O656" s="108"/>
      <c r="P656" s="108"/>
      <c r="Q656" s="108"/>
      <c r="R656" s="108"/>
      <c r="S656" s="108"/>
      <c r="T656" s="108"/>
      <c r="U656" s="108"/>
      <c r="V656" s="108"/>
      <c r="W656" s="108"/>
      <c r="X656" s="108"/>
      <c r="Y656" s="108"/>
      <c r="Z656" s="108"/>
      <c r="AA656" s="108"/>
      <c r="AB656" s="108"/>
      <c r="AC656" s="108"/>
      <c r="AD656" s="108"/>
    </row>
    <row r="657" spans="1:30" x14ac:dyDescent="0.25">
      <c r="A657" s="81" t="s">
        <v>6515</v>
      </c>
      <c r="B657" s="81" t="s">
        <v>9812</v>
      </c>
      <c r="C657" s="81">
        <v>0.56000000000000005</v>
      </c>
      <c r="D657" s="81" t="s">
        <v>26037</v>
      </c>
      <c r="E657" s="81">
        <v>0.6</v>
      </c>
      <c r="F657" s="81" t="s">
        <v>9813</v>
      </c>
      <c r="G657" s="81">
        <v>0.49</v>
      </c>
      <c r="H657" s="81">
        <v>1.5</v>
      </c>
      <c r="I657" s="81">
        <v>1</v>
      </c>
      <c r="J657" s="81">
        <v>0.01</v>
      </c>
      <c r="K657" s="81">
        <v>0.5</v>
      </c>
      <c r="L657" s="81" t="s">
        <v>25662</v>
      </c>
      <c r="M657" s="108"/>
      <c r="N657" s="108"/>
      <c r="O657" s="108"/>
      <c r="P657" s="108"/>
      <c r="Q657" s="108"/>
      <c r="R657" s="108"/>
      <c r="S657" s="108"/>
      <c r="T657" s="108"/>
      <c r="U657" s="108"/>
      <c r="V657" s="108"/>
      <c r="W657" s="108"/>
      <c r="X657" s="108"/>
      <c r="Y657" s="108"/>
      <c r="Z657" s="108"/>
      <c r="AA657" s="108"/>
      <c r="AB657" s="108"/>
      <c r="AC657" s="108"/>
      <c r="AD657" s="108"/>
    </row>
    <row r="658" spans="1:30" x14ac:dyDescent="0.25">
      <c r="A658" s="81" t="s">
        <v>6656</v>
      </c>
      <c r="B658" s="81" t="s">
        <v>9814</v>
      </c>
      <c r="C658" s="81">
        <v>0.56999999999999995</v>
      </c>
      <c r="D658" s="81" t="s">
        <v>9815</v>
      </c>
      <c r="E658" s="81">
        <v>0.5</v>
      </c>
      <c r="F658" s="81" t="s">
        <v>26038</v>
      </c>
      <c r="G658" s="81">
        <v>0.62</v>
      </c>
      <c r="H658" s="81">
        <v>2</v>
      </c>
      <c r="I658" s="81">
        <v>2</v>
      </c>
      <c r="J658" s="81">
        <v>0.01</v>
      </c>
      <c r="K658" s="81">
        <v>1</v>
      </c>
      <c r="L658" s="81" t="s">
        <v>25662</v>
      </c>
      <c r="M658" s="108"/>
      <c r="N658" s="108"/>
      <c r="O658" s="108"/>
      <c r="P658" s="108"/>
      <c r="Q658" s="108"/>
      <c r="R658" s="108"/>
      <c r="S658" s="108"/>
      <c r="T658" s="108"/>
      <c r="U658" s="108"/>
      <c r="V658" s="108"/>
      <c r="W658" s="108"/>
      <c r="X658" s="108"/>
      <c r="Y658" s="108"/>
      <c r="Z658" s="108"/>
      <c r="AA658" s="108"/>
      <c r="AB658" s="108"/>
      <c r="AC658" s="108"/>
      <c r="AD658" s="108"/>
    </row>
    <row r="659" spans="1:30" x14ac:dyDescent="0.25">
      <c r="A659" s="81" t="s">
        <v>5941</v>
      </c>
      <c r="B659" s="81" t="s">
        <v>9816</v>
      </c>
      <c r="C659" s="81">
        <v>0.56000000000000005</v>
      </c>
      <c r="D659" s="81" t="s">
        <v>26039</v>
      </c>
      <c r="E659" s="81">
        <v>0.6</v>
      </c>
      <c r="F659" s="81" t="s">
        <v>9817</v>
      </c>
      <c r="G659" s="81">
        <v>0.56000000000000005</v>
      </c>
      <c r="H659" s="81">
        <v>1</v>
      </c>
      <c r="I659" s="81">
        <v>2</v>
      </c>
      <c r="J659" s="81">
        <v>0.25</v>
      </c>
      <c r="K659" s="81">
        <v>1</v>
      </c>
      <c r="L659" s="81" t="s">
        <v>25662</v>
      </c>
      <c r="M659" s="108"/>
      <c r="N659" s="108"/>
      <c r="O659" s="108"/>
      <c r="P659" s="108"/>
      <c r="Q659" s="108"/>
      <c r="R659" s="108"/>
      <c r="S659" s="108"/>
      <c r="T659" s="108"/>
      <c r="U659" s="108"/>
      <c r="V659" s="108"/>
      <c r="W659" s="108"/>
      <c r="X659" s="108"/>
      <c r="Y659" s="108"/>
      <c r="Z659" s="108"/>
      <c r="AA659" s="108"/>
      <c r="AB659" s="108"/>
      <c r="AC659" s="108"/>
      <c r="AD659" s="108"/>
    </row>
    <row r="660" spans="1:30" x14ac:dyDescent="0.25">
      <c r="A660" s="81" t="s">
        <v>5783</v>
      </c>
      <c r="B660" s="81" t="s">
        <v>9818</v>
      </c>
      <c r="C660" s="81">
        <v>0.6</v>
      </c>
      <c r="D660" s="81" t="s">
        <v>9819</v>
      </c>
      <c r="E660" s="81">
        <v>0.59</v>
      </c>
      <c r="F660" s="81" t="s">
        <v>9820</v>
      </c>
      <c r="G660" s="81">
        <v>0.57999999999999996</v>
      </c>
      <c r="H660" s="81">
        <v>1</v>
      </c>
      <c r="I660" s="81">
        <v>1.5</v>
      </c>
      <c r="J660" s="81">
        <v>0.5</v>
      </c>
      <c r="K660" s="81">
        <v>1</v>
      </c>
      <c r="L660" s="81" t="s">
        <v>25662</v>
      </c>
      <c r="M660" s="108"/>
      <c r="N660" s="108"/>
      <c r="O660" s="108"/>
      <c r="P660" s="108"/>
      <c r="Q660" s="108"/>
      <c r="R660" s="108"/>
      <c r="S660" s="108"/>
      <c r="T660" s="108"/>
      <c r="U660" s="108"/>
      <c r="V660" s="108"/>
      <c r="W660" s="108"/>
      <c r="X660" s="108"/>
      <c r="Y660" s="108"/>
      <c r="Z660" s="108"/>
      <c r="AA660" s="108"/>
      <c r="AB660" s="108"/>
      <c r="AC660" s="108"/>
      <c r="AD660" s="108"/>
    </row>
    <row r="661" spans="1:30" x14ac:dyDescent="0.25">
      <c r="A661" s="81" t="s">
        <v>5847</v>
      </c>
      <c r="B661" s="81" t="s">
        <v>9821</v>
      </c>
      <c r="C661" s="81">
        <v>0.56000000000000005</v>
      </c>
      <c r="D661" s="81" t="s">
        <v>26040</v>
      </c>
      <c r="E661" s="81">
        <v>0.6</v>
      </c>
      <c r="F661" s="81" t="s">
        <v>9822</v>
      </c>
      <c r="G661" s="81">
        <v>0.49</v>
      </c>
      <c r="H661" s="81">
        <v>2</v>
      </c>
      <c r="I661" s="81">
        <v>1.75</v>
      </c>
      <c r="J661" s="81">
        <v>0.03</v>
      </c>
      <c r="K661" s="81">
        <v>0.4</v>
      </c>
      <c r="L661" s="81" t="s">
        <v>25662</v>
      </c>
      <c r="M661" s="108"/>
      <c r="N661" s="108"/>
      <c r="O661" s="108"/>
      <c r="P661" s="108"/>
      <c r="Q661" s="108"/>
      <c r="R661" s="108"/>
      <c r="S661" s="108"/>
      <c r="T661" s="108"/>
      <c r="U661" s="108"/>
      <c r="V661" s="108"/>
      <c r="W661" s="108"/>
      <c r="X661" s="108"/>
      <c r="Y661" s="108"/>
      <c r="Z661" s="108"/>
      <c r="AA661" s="108"/>
      <c r="AB661" s="108"/>
      <c r="AC661" s="108"/>
      <c r="AD661" s="108"/>
    </row>
    <row r="662" spans="1:30" x14ac:dyDescent="0.25">
      <c r="A662" s="81" t="s">
        <v>6250</v>
      </c>
      <c r="B662" s="81" t="s">
        <v>26041</v>
      </c>
      <c r="C662" s="81">
        <v>0.62</v>
      </c>
      <c r="D662" s="81" t="s">
        <v>9823</v>
      </c>
      <c r="E662" s="81">
        <v>0.56999999999999995</v>
      </c>
      <c r="F662" s="81" t="s">
        <v>9824</v>
      </c>
      <c r="G662" s="81">
        <v>0.5</v>
      </c>
      <c r="H662" s="81">
        <v>1</v>
      </c>
      <c r="I662" s="81">
        <v>2</v>
      </c>
      <c r="J662" s="81">
        <v>0.03</v>
      </c>
      <c r="K662" s="81">
        <v>1</v>
      </c>
      <c r="L662" s="81" t="s">
        <v>25662</v>
      </c>
      <c r="M662" s="108"/>
      <c r="N662" s="108"/>
      <c r="O662" s="108"/>
      <c r="P662" s="108"/>
      <c r="Q662" s="108"/>
      <c r="R662" s="108"/>
      <c r="S662" s="108"/>
      <c r="T662" s="108"/>
      <c r="U662" s="108"/>
      <c r="V662" s="108"/>
      <c r="W662" s="108"/>
      <c r="X662" s="108"/>
      <c r="Y662" s="108"/>
      <c r="Z662" s="108"/>
      <c r="AA662" s="108"/>
      <c r="AB662" s="108"/>
      <c r="AC662" s="108"/>
      <c r="AD662" s="108"/>
    </row>
    <row r="663" spans="1:30" x14ac:dyDescent="0.25">
      <c r="A663" s="81" t="s">
        <v>5203</v>
      </c>
      <c r="B663" s="81" t="s">
        <v>9825</v>
      </c>
      <c r="C663" s="81">
        <v>0.33</v>
      </c>
      <c r="D663" s="81" t="s">
        <v>8619</v>
      </c>
      <c r="E663" s="81" t="s">
        <v>8620</v>
      </c>
      <c r="F663" s="81" t="s">
        <v>8619</v>
      </c>
      <c r="G663" s="81" t="s">
        <v>8620</v>
      </c>
      <c r="H663" s="81">
        <v>0.04</v>
      </c>
      <c r="I663" s="81">
        <v>0.03</v>
      </c>
      <c r="J663" s="81">
        <v>0.09</v>
      </c>
      <c r="K663" s="81">
        <v>1.65</v>
      </c>
      <c r="L663" s="81" t="s">
        <v>25662</v>
      </c>
      <c r="M663" s="108"/>
      <c r="N663" s="108"/>
      <c r="O663" s="108"/>
      <c r="P663" s="108"/>
      <c r="Q663" s="108"/>
      <c r="R663" s="108"/>
      <c r="S663" s="108"/>
      <c r="T663" s="108"/>
      <c r="U663" s="108"/>
      <c r="V663" s="108"/>
      <c r="W663" s="108"/>
      <c r="X663" s="108"/>
      <c r="Y663" s="108"/>
      <c r="Z663" s="108"/>
      <c r="AA663" s="108"/>
      <c r="AB663" s="108"/>
      <c r="AC663" s="108"/>
      <c r="AD663" s="108"/>
    </row>
    <row r="664" spans="1:30" x14ac:dyDescent="0.25">
      <c r="A664" s="81" t="s">
        <v>5200</v>
      </c>
      <c r="B664" s="81" t="s">
        <v>9826</v>
      </c>
      <c r="C664" s="81">
        <v>0.5</v>
      </c>
      <c r="D664" s="81" t="s">
        <v>9827</v>
      </c>
      <c r="E664" s="81">
        <v>0.31</v>
      </c>
      <c r="F664" s="81" t="s">
        <v>9828</v>
      </c>
      <c r="G664" s="81">
        <v>0.6</v>
      </c>
      <c r="H664" s="81">
        <v>0.04</v>
      </c>
      <c r="I664" s="81">
        <v>0.03</v>
      </c>
      <c r="J664" s="81">
        <v>0.09</v>
      </c>
      <c r="K664" s="81">
        <v>1.65</v>
      </c>
      <c r="L664" s="81" t="s">
        <v>25662</v>
      </c>
      <c r="M664" s="108"/>
      <c r="N664" s="108"/>
      <c r="O664" s="108"/>
      <c r="P664" s="108"/>
      <c r="Q664" s="108"/>
      <c r="R664" s="108"/>
      <c r="S664" s="108"/>
      <c r="T664" s="108"/>
      <c r="U664" s="108"/>
      <c r="V664" s="108"/>
      <c r="W664" s="108"/>
      <c r="X664" s="108"/>
      <c r="Y664" s="108"/>
      <c r="Z664" s="108"/>
      <c r="AA664" s="108"/>
      <c r="AB664" s="108"/>
      <c r="AC664" s="108"/>
      <c r="AD664" s="108"/>
    </row>
    <row r="665" spans="1:30" x14ac:dyDescent="0.25">
      <c r="A665" s="81" t="s">
        <v>5634</v>
      </c>
      <c r="B665" s="81" t="s">
        <v>26042</v>
      </c>
      <c r="C665" s="81">
        <v>0.62</v>
      </c>
      <c r="D665" s="81" t="s">
        <v>9830</v>
      </c>
      <c r="E665" s="81">
        <v>0.56999999999999995</v>
      </c>
      <c r="F665" s="81" t="s">
        <v>9831</v>
      </c>
      <c r="G665" s="81">
        <v>0.5</v>
      </c>
      <c r="H665" s="81">
        <v>1</v>
      </c>
      <c r="I665" s="81">
        <v>2</v>
      </c>
      <c r="J665" s="81">
        <v>0.25</v>
      </c>
      <c r="K665" s="81">
        <v>1</v>
      </c>
      <c r="L665" s="81" t="s">
        <v>25662</v>
      </c>
      <c r="M665" s="108"/>
      <c r="N665" s="108"/>
      <c r="O665" s="108"/>
      <c r="P665" s="108"/>
      <c r="Q665" s="108"/>
      <c r="R665" s="108"/>
      <c r="S665" s="108"/>
      <c r="T665" s="108"/>
      <c r="U665" s="108"/>
      <c r="V665" s="108"/>
      <c r="W665" s="108"/>
      <c r="X665" s="108"/>
      <c r="Y665" s="108"/>
      <c r="Z665" s="108"/>
      <c r="AA665" s="108"/>
      <c r="AB665" s="108"/>
      <c r="AC665" s="108"/>
      <c r="AD665" s="108"/>
    </row>
    <row r="666" spans="1:30" x14ac:dyDescent="0.25">
      <c r="A666" s="81" t="s">
        <v>5197</v>
      </c>
      <c r="B666" s="81" t="s">
        <v>26043</v>
      </c>
      <c r="C666" s="81">
        <v>0.69</v>
      </c>
      <c r="D666" s="81" t="s">
        <v>9829</v>
      </c>
      <c r="E666" s="81">
        <v>0.85</v>
      </c>
      <c r="F666" s="81" t="s">
        <v>9832</v>
      </c>
      <c r="G666" s="81">
        <v>0.63</v>
      </c>
      <c r="H666" s="81">
        <v>2</v>
      </c>
      <c r="I666" s="81">
        <v>5</v>
      </c>
      <c r="J666" s="81">
        <v>0.03</v>
      </c>
      <c r="K666" s="81">
        <v>2</v>
      </c>
      <c r="L666" s="81" t="s">
        <v>25662</v>
      </c>
      <c r="M666" s="108"/>
      <c r="N666" s="108"/>
      <c r="O666" s="108"/>
      <c r="P666" s="108"/>
      <c r="Q666" s="108"/>
      <c r="R666" s="108"/>
      <c r="S666" s="108"/>
      <c r="T666" s="108"/>
      <c r="U666" s="108"/>
      <c r="V666" s="108"/>
      <c r="W666" s="108"/>
      <c r="X666" s="108"/>
      <c r="Y666" s="108"/>
      <c r="Z666" s="108"/>
      <c r="AA666" s="108"/>
      <c r="AB666" s="108"/>
      <c r="AC666" s="108"/>
      <c r="AD666" s="108"/>
    </row>
    <row r="667" spans="1:30" x14ac:dyDescent="0.25">
      <c r="A667" s="81" t="s">
        <v>7144</v>
      </c>
      <c r="B667" s="81" t="s">
        <v>9833</v>
      </c>
      <c r="C667" s="81">
        <v>2.17</v>
      </c>
      <c r="D667" s="81" t="s">
        <v>26044</v>
      </c>
      <c r="E667" s="81">
        <v>2.67</v>
      </c>
      <c r="F667" s="81" t="s">
        <v>9834</v>
      </c>
      <c r="G667" s="81">
        <v>2.68</v>
      </c>
      <c r="H667" s="81">
        <v>2</v>
      </c>
      <c r="I667" s="81">
        <v>3</v>
      </c>
      <c r="J667" s="81">
        <v>0.22</v>
      </c>
      <c r="K667" s="81">
        <v>0.5</v>
      </c>
      <c r="L667" s="81" t="s">
        <v>25662</v>
      </c>
      <c r="M667" s="108"/>
      <c r="N667" s="108"/>
      <c r="O667" s="108"/>
      <c r="P667" s="108"/>
      <c r="Q667" s="108"/>
      <c r="R667" s="108"/>
      <c r="S667" s="108"/>
      <c r="T667" s="108"/>
      <c r="U667" s="108"/>
      <c r="V667" s="108"/>
      <c r="W667" s="108"/>
      <c r="X667" s="108"/>
      <c r="Y667" s="108"/>
      <c r="Z667" s="108"/>
      <c r="AA667" s="108"/>
      <c r="AB667" s="108"/>
      <c r="AC667" s="108"/>
      <c r="AD667" s="108"/>
    </row>
    <row r="668" spans="1:30" x14ac:dyDescent="0.25">
      <c r="A668" s="81" t="s">
        <v>6994</v>
      </c>
      <c r="B668" s="81" t="s">
        <v>26045</v>
      </c>
      <c r="C668" s="81">
        <v>10.55</v>
      </c>
      <c r="D668" s="81" t="s">
        <v>9835</v>
      </c>
      <c r="E668" s="81">
        <v>12.05</v>
      </c>
      <c r="F668" s="81" t="s">
        <v>9836</v>
      </c>
      <c r="G668" s="81">
        <v>9.7100000000000009</v>
      </c>
      <c r="H668" s="81">
        <v>12</v>
      </c>
      <c r="I668" s="81">
        <v>8</v>
      </c>
      <c r="J668" s="81">
        <v>0.6</v>
      </c>
      <c r="K668" s="81">
        <v>2.74</v>
      </c>
      <c r="L668" s="81" t="s">
        <v>25662</v>
      </c>
      <c r="M668" s="108"/>
      <c r="N668" s="108"/>
      <c r="O668" s="108"/>
      <c r="P668" s="108"/>
      <c r="Q668" s="108"/>
      <c r="R668" s="108"/>
      <c r="S668" s="108"/>
      <c r="T668" s="108"/>
      <c r="U668" s="108"/>
      <c r="V668" s="108"/>
      <c r="W668" s="108"/>
      <c r="X668" s="108"/>
      <c r="Y668" s="108"/>
      <c r="Z668" s="108"/>
      <c r="AA668" s="108"/>
      <c r="AB668" s="108"/>
      <c r="AC668" s="108"/>
      <c r="AD668" s="108"/>
    </row>
    <row r="669" spans="1:30" x14ac:dyDescent="0.25">
      <c r="A669" s="81" t="s">
        <v>7264</v>
      </c>
      <c r="B669" s="81" t="s">
        <v>26046</v>
      </c>
      <c r="C669" s="81">
        <v>11.31</v>
      </c>
      <c r="D669" s="81" t="s">
        <v>9837</v>
      </c>
      <c r="E669" s="81">
        <v>10.42</v>
      </c>
      <c r="F669" s="81" t="s">
        <v>9838</v>
      </c>
      <c r="G669" s="81">
        <v>9.1199999999999992</v>
      </c>
      <c r="H669" s="81">
        <v>12</v>
      </c>
      <c r="I669" s="81">
        <v>8</v>
      </c>
      <c r="J669" s="81">
        <v>0.6</v>
      </c>
      <c r="K669" s="81">
        <v>2.74</v>
      </c>
      <c r="L669" s="81" t="s">
        <v>25662</v>
      </c>
      <c r="M669" s="108"/>
      <c r="N669" s="108"/>
      <c r="O669" s="108"/>
      <c r="P669" s="108"/>
      <c r="Q669" s="108"/>
      <c r="R669" s="108"/>
      <c r="S669" s="108"/>
      <c r="T669" s="108"/>
      <c r="U669" s="108"/>
      <c r="V669" s="108"/>
      <c r="W669" s="108"/>
      <c r="X669" s="108"/>
      <c r="Y669" s="108"/>
      <c r="Z669" s="108"/>
      <c r="AA669" s="108"/>
      <c r="AB669" s="108"/>
      <c r="AC669" s="108"/>
      <c r="AD669" s="108"/>
    </row>
    <row r="670" spans="1:30" x14ac:dyDescent="0.25">
      <c r="A670" s="81" t="s">
        <v>7297</v>
      </c>
      <c r="B670" s="81" t="s">
        <v>9839</v>
      </c>
      <c r="C670" s="81">
        <v>12.92</v>
      </c>
      <c r="D670" s="81" t="s">
        <v>26047</v>
      </c>
      <c r="E670" s="81">
        <v>16.13</v>
      </c>
      <c r="F670" s="81" t="s">
        <v>9840</v>
      </c>
      <c r="G670" s="81">
        <v>12.53</v>
      </c>
      <c r="H670" s="81">
        <v>9</v>
      </c>
      <c r="I670" s="81">
        <v>12</v>
      </c>
      <c r="J670" s="81">
        <v>0.3</v>
      </c>
      <c r="K670" s="81">
        <v>1</v>
      </c>
      <c r="L670" s="81" t="s">
        <v>25662</v>
      </c>
      <c r="M670" s="108"/>
      <c r="N670" s="108"/>
      <c r="O670" s="108"/>
      <c r="P670" s="108"/>
      <c r="Q670" s="108"/>
      <c r="R670" s="108"/>
      <c r="S670" s="108"/>
      <c r="T670" s="108"/>
      <c r="U670" s="108"/>
      <c r="V670" s="108"/>
      <c r="W670" s="108"/>
      <c r="X670" s="108"/>
      <c r="Y670" s="108"/>
      <c r="Z670" s="108"/>
      <c r="AA670" s="108"/>
      <c r="AB670" s="108"/>
      <c r="AC670" s="108"/>
      <c r="AD670" s="108"/>
    </row>
    <row r="671" spans="1:30" x14ac:dyDescent="0.25">
      <c r="A671" s="81" t="s">
        <v>7303</v>
      </c>
      <c r="B671" s="81" t="s">
        <v>9841</v>
      </c>
      <c r="C671" s="81">
        <v>16.32</v>
      </c>
      <c r="D671" s="81" t="s">
        <v>9842</v>
      </c>
      <c r="E671" s="81">
        <v>14.8</v>
      </c>
      <c r="F671" s="81" t="s">
        <v>9843</v>
      </c>
      <c r="G671" s="81">
        <v>16.940000000000001</v>
      </c>
      <c r="H671" s="81">
        <v>9</v>
      </c>
      <c r="I671" s="81">
        <v>12</v>
      </c>
      <c r="J671" s="81">
        <v>0.1</v>
      </c>
      <c r="K671" s="81">
        <v>4</v>
      </c>
      <c r="L671" s="81" t="s">
        <v>25662</v>
      </c>
      <c r="M671" s="108"/>
      <c r="N671" s="108"/>
      <c r="O671" s="108"/>
      <c r="P671" s="108"/>
      <c r="Q671" s="108"/>
      <c r="R671" s="108"/>
      <c r="S671" s="108"/>
      <c r="T671" s="108"/>
      <c r="U671" s="108"/>
      <c r="V671" s="108"/>
      <c r="W671" s="108"/>
      <c r="X671" s="108"/>
      <c r="Y671" s="108"/>
      <c r="Z671" s="108"/>
      <c r="AA671" s="108"/>
      <c r="AB671" s="108"/>
      <c r="AC671" s="108"/>
      <c r="AD671" s="108"/>
    </row>
    <row r="672" spans="1:30" x14ac:dyDescent="0.25">
      <c r="A672" s="81" t="s">
        <v>6841</v>
      </c>
      <c r="B672" s="81" t="s">
        <v>9844</v>
      </c>
      <c r="C672" s="81">
        <v>9.8000000000000007</v>
      </c>
      <c r="D672" s="81" t="s">
        <v>26048</v>
      </c>
      <c r="E672" s="81">
        <v>11.33</v>
      </c>
      <c r="F672" s="81" t="s">
        <v>9845</v>
      </c>
      <c r="G672" s="81">
        <v>10.31</v>
      </c>
      <c r="H672" s="81">
        <v>8</v>
      </c>
      <c r="I672" s="81">
        <v>8</v>
      </c>
      <c r="J672" s="81">
        <v>1.5</v>
      </c>
      <c r="K672" s="81">
        <v>6</v>
      </c>
      <c r="L672" s="81" t="s">
        <v>25662</v>
      </c>
      <c r="M672" s="108"/>
      <c r="N672" s="108"/>
      <c r="O672" s="108"/>
      <c r="P672" s="108"/>
      <c r="Q672" s="108"/>
      <c r="R672" s="108"/>
      <c r="S672" s="108"/>
      <c r="T672" s="108"/>
      <c r="U672" s="108"/>
      <c r="V672" s="108"/>
      <c r="W672" s="108"/>
      <c r="X672" s="108"/>
      <c r="Y672" s="108"/>
      <c r="Z672" s="108"/>
      <c r="AA672" s="108"/>
      <c r="AB672" s="108"/>
      <c r="AC672" s="108"/>
      <c r="AD672" s="108"/>
    </row>
    <row r="673" spans="1:30" x14ac:dyDescent="0.25">
      <c r="A673" s="81" t="s">
        <v>5139</v>
      </c>
      <c r="B673" s="81" t="s">
        <v>9846</v>
      </c>
      <c r="C673" s="81">
        <v>14.58</v>
      </c>
      <c r="D673" s="81" t="s">
        <v>9839</v>
      </c>
      <c r="E673" s="81">
        <v>12.92</v>
      </c>
      <c r="F673" s="81" t="s">
        <v>26049</v>
      </c>
      <c r="G673" s="81">
        <v>15.08</v>
      </c>
      <c r="H673" s="81">
        <v>9</v>
      </c>
      <c r="I673" s="81">
        <v>12</v>
      </c>
      <c r="J673" s="81">
        <v>9</v>
      </c>
      <c r="K673" s="81">
        <v>1</v>
      </c>
      <c r="L673" s="81" t="s">
        <v>25662</v>
      </c>
      <c r="M673" s="108"/>
      <c r="N673" s="108"/>
      <c r="O673" s="108"/>
      <c r="P673" s="108"/>
      <c r="Q673" s="108"/>
      <c r="R673" s="108"/>
      <c r="S673" s="108"/>
      <c r="T673" s="108"/>
      <c r="U673" s="108"/>
      <c r="V673" s="108"/>
      <c r="W673" s="108"/>
      <c r="X673" s="108"/>
      <c r="Y673" s="108"/>
      <c r="Z673" s="108"/>
      <c r="AA673" s="108"/>
      <c r="AB673" s="108"/>
      <c r="AC673" s="108"/>
      <c r="AD673" s="108"/>
    </row>
    <row r="674" spans="1:30" x14ac:dyDescent="0.25">
      <c r="A674" s="81" t="s">
        <v>5136</v>
      </c>
      <c r="B674" s="81" t="s">
        <v>9846</v>
      </c>
      <c r="C674" s="81">
        <v>14.58</v>
      </c>
      <c r="D674" s="81" t="s">
        <v>9839</v>
      </c>
      <c r="E674" s="81">
        <v>12.92</v>
      </c>
      <c r="F674" s="81" t="s">
        <v>9847</v>
      </c>
      <c r="G674" s="81">
        <v>15.45</v>
      </c>
      <c r="H674" s="81">
        <v>9</v>
      </c>
      <c r="I674" s="81">
        <v>12</v>
      </c>
      <c r="J674" s="81">
        <v>9</v>
      </c>
      <c r="K674" s="81">
        <v>1</v>
      </c>
      <c r="L674" s="81" t="s">
        <v>25662</v>
      </c>
      <c r="M674" s="108"/>
      <c r="N674" s="108"/>
      <c r="O674" s="108"/>
      <c r="P674" s="108"/>
      <c r="Q674" s="108"/>
      <c r="R674" s="108"/>
      <c r="S674" s="108"/>
      <c r="T674" s="108"/>
      <c r="U674" s="108"/>
      <c r="V674" s="108"/>
      <c r="W674" s="108"/>
      <c r="X674" s="108"/>
      <c r="Y674" s="108"/>
      <c r="Z674" s="108"/>
      <c r="AA674" s="108"/>
      <c r="AB674" s="108"/>
      <c r="AC674" s="108"/>
      <c r="AD674" s="108"/>
    </row>
    <row r="675" spans="1:30" x14ac:dyDescent="0.25">
      <c r="A675" s="81" t="s">
        <v>6117</v>
      </c>
      <c r="B675" s="81" t="s">
        <v>9848</v>
      </c>
      <c r="C675" s="81">
        <v>2.85</v>
      </c>
      <c r="D675" s="81" t="s">
        <v>26050</v>
      </c>
      <c r="E675" s="81">
        <v>3.14</v>
      </c>
      <c r="F675" s="81" t="s">
        <v>9849</v>
      </c>
      <c r="G675" s="81">
        <v>3.44</v>
      </c>
      <c r="H675" s="81">
        <v>14</v>
      </c>
      <c r="I675" s="81">
        <v>9</v>
      </c>
      <c r="J675" s="81">
        <v>0.45</v>
      </c>
      <c r="K675" s="81">
        <v>1.5</v>
      </c>
      <c r="L675" s="81" t="s">
        <v>25662</v>
      </c>
      <c r="M675" s="108"/>
      <c r="N675" s="108"/>
      <c r="O675" s="108"/>
      <c r="P675" s="108"/>
      <c r="Q675" s="108"/>
      <c r="R675" s="108"/>
      <c r="S675" s="108"/>
      <c r="T675" s="108"/>
      <c r="U675" s="108"/>
      <c r="V675" s="108"/>
      <c r="W675" s="108"/>
      <c r="X675" s="108"/>
      <c r="Y675" s="108"/>
      <c r="Z675" s="108"/>
      <c r="AA675" s="108"/>
      <c r="AB675" s="108"/>
      <c r="AC675" s="108"/>
      <c r="AD675" s="108"/>
    </row>
    <row r="676" spans="1:30" x14ac:dyDescent="0.25">
      <c r="A676" s="81" t="s">
        <v>7707</v>
      </c>
      <c r="B676" s="81" t="s">
        <v>26051</v>
      </c>
      <c r="C676" s="81">
        <v>6.68</v>
      </c>
      <c r="D676" s="81" t="s">
        <v>9850</v>
      </c>
      <c r="E676" s="81">
        <v>6.13</v>
      </c>
      <c r="F676" s="81" t="s">
        <v>9851</v>
      </c>
      <c r="G676" s="81">
        <v>5.39</v>
      </c>
      <c r="H676" s="81">
        <v>4</v>
      </c>
      <c r="I676" s="81">
        <v>6</v>
      </c>
      <c r="J676" s="81">
        <v>0.14000000000000001</v>
      </c>
      <c r="K676" s="81">
        <v>6</v>
      </c>
      <c r="L676" s="81" t="s">
        <v>25662</v>
      </c>
      <c r="M676" s="108"/>
      <c r="N676" s="108"/>
      <c r="O676" s="108"/>
      <c r="P676" s="108"/>
      <c r="Q676" s="108"/>
      <c r="R676" s="108"/>
      <c r="S676" s="108"/>
      <c r="T676" s="108"/>
      <c r="U676" s="108"/>
      <c r="V676" s="108"/>
      <c r="W676" s="108"/>
      <c r="X676" s="108"/>
      <c r="Y676" s="108"/>
      <c r="Z676" s="108"/>
      <c r="AA676" s="108"/>
      <c r="AB676" s="108"/>
      <c r="AC676" s="108"/>
      <c r="AD676" s="108"/>
    </row>
    <row r="677" spans="1:30" x14ac:dyDescent="0.25">
      <c r="A677" s="81" t="s">
        <v>5893</v>
      </c>
      <c r="B677" s="81" t="s">
        <v>9852</v>
      </c>
      <c r="C677" s="81">
        <v>72.599999999999994</v>
      </c>
      <c r="D677" s="81" t="s">
        <v>9853</v>
      </c>
      <c r="E677" s="81">
        <v>15.81</v>
      </c>
      <c r="F677" s="81" t="s">
        <v>9854</v>
      </c>
      <c r="G677" s="81">
        <v>59.65</v>
      </c>
      <c r="H677" s="81">
        <v>9</v>
      </c>
      <c r="I677" s="81">
        <v>12</v>
      </c>
      <c r="J677" s="81">
        <v>14</v>
      </c>
      <c r="K677" s="81">
        <v>2</v>
      </c>
      <c r="L677" s="81" t="s">
        <v>25662</v>
      </c>
      <c r="M677" s="108"/>
      <c r="N677" s="108"/>
      <c r="O677" s="108"/>
      <c r="P677" s="108"/>
      <c r="Q677" s="108"/>
      <c r="R677" s="108"/>
      <c r="S677" s="108"/>
      <c r="T677" s="108"/>
      <c r="U677" s="108"/>
      <c r="V677" s="108"/>
      <c r="W677" s="108"/>
      <c r="X677" s="108"/>
      <c r="Y677" s="108"/>
      <c r="Z677" s="108"/>
      <c r="AA677" s="108"/>
      <c r="AB677" s="108"/>
      <c r="AC677" s="108"/>
      <c r="AD677" s="108"/>
    </row>
    <row r="678" spans="1:30" x14ac:dyDescent="0.25">
      <c r="A678" s="81" t="s">
        <v>5126</v>
      </c>
      <c r="B678" s="81" t="s">
        <v>26052</v>
      </c>
      <c r="C678" s="81">
        <v>18.14</v>
      </c>
      <c r="D678" s="81" t="s">
        <v>9855</v>
      </c>
      <c r="E678" s="81">
        <v>16.52</v>
      </c>
      <c r="F678" s="81" t="s">
        <v>26052</v>
      </c>
      <c r="G678" s="81">
        <v>18.14</v>
      </c>
      <c r="H678" s="81">
        <v>2.15</v>
      </c>
      <c r="I678" s="81">
        <v>7</v>
      </c>
      <c r="J678" s="81">
        <v>0.35</v>
      </c>
      <c r="K678" s="81">
        <v>1</v>
      </c>
      <c r="L678" s="81" t="s">
        <v>25662</v>
      </c>
      <c r="M678" s="108"/>
      <c r="N678" s="108"/>
      <c r="O678" s="108"/>
      <c r="P678" s="108"/>
      <c r="Q678" s="108"/>
      <c r="R678" s="108"/>
      <c r="S678" s="108"/>
      <c r="T678" s="108"/>
      <c r="U678" s="108"/>
      <c r="V678" s="108"/>
      <c r="W678" s="108"/>
      <c r="X678" s="108"/>
      <c r="Y678" s="108"/>
      <c r="Z678" s="108"/>
      <c r="AA678" s="108"/>
      <c r="AB678" s="108"/>
      <c r="AC678" s="108"/>
      <c r="AD678" s="108"/>
    </row>
    <row r="679" spans="1:30" x14ac:dyDescent="0.25">
      <c r="A679" s="81" t="s">
        <v>6729</v>
      </c>
      <c r="B679" s="81" t="s">
        <v>26053</v>
      </c>
      <c r="C679" s="81">
        <v>15.87</v>
      </c>
      <c r="D679" s="81" t="s">
        <v>9856</v>
      </c>
      <c r="E679" s="81">
        <v>13.58</v>
      </c>
      <c r="F679" s="81" t="s">
        <v>26053</v>
      </c>
      <c r="G679" s="81">
        <v>15.87</v>
      </c>
      <c r="H679" s="81">
        <v>2.15</v>
      </c>
      <c r="I679" s="81">
        <v>7</v>
      </c>
      <c r="J679" s="81">
        <v>0.35</v>
      </c>
      <c r="K679" s="81">
        <v>1</v>
      </c>
      <c r="L679" s="81" t="s">
        <v>25662</v>
      </c>
      <c r="M679" s="108"/>
      <c r="N679" s="108"/>
      <c r="O679" s="108"/>
      <c r="P679" s="108"/>
      <c r="Q679" s="108"/>
      <c r="R679" s="108"/>
      <c r="S679" s="108"/>
      <c r="T679" s="108"/>
      <c r="U679" s="108"/>
      <c r="V679" s="108"/>
      <c r="W679" s="108"/>
      <c r="X679" s="108"/>
      <c r="Y679" s="108"/>
      <c r="Z679" s="108"/>
      <c r="AA679" s="108"/>
      <c r="AB679" s="108"/>
      <c r="AC679" s="108"/>
      <c r="AD679" s="108"/>
    </row>
    <row r="680" spans="1:30" x14ac:dyDescent="0.25">
      <c r="A680" s="81" t="s">
        <v>6741</v>
      </c>
      <c r="B680" s="81" t="s">
        <v>9857</v>
      </c>
      <c r="C680" s="81">
        <v>17</v>
      </c>
      <c r="D680" s="81" t="s">
        <v>9858</v>
      </c>
      <c r="E680" s="81">
        <v>10.43</v>
      </c>
      <c r="F680" s="81" t="s">
        <v>9859</v>
      </c>
      <c r="G680" s="81">
        <v>13.88</v>
      </c>
      <c r="H680" s="81">
        <v>2</v>
      </c>
      <c r="I680" s="81">
        <v>5</v>
      </c>
      <c r="J680" s="81">
        <v>0.5</v>
      </c>
      <c r="K680" s="81">
        <v>0.5</v>
      </c>
      <c r="L680" s="81" t="s">
        <v>25662</v>
      </c>
      <c r="M680" s="108"/>
      <c r="N680" s="108"/>
      <c r="O680" s="108"/>
      <c r="P680" s="108"/>
      <c r="Q680" s="108"/>
      <c r="R680" s="108"/>
      <c r="S680" s="108"/>
      <c r="T680" s="108"/>
      <c r="U680" s="108"/>
      <c r="V680" s="108"/>
      <c r="W680" s="108"/>
      <c r="X680" s="108"/>
      <c r="Y680" s="108"/>
      <c r="Z680" s="108"/>
      <c r="AA680" s="108"/>
      <c r="AB680" s="108"/>
      <c r="AC680" s="108"/>
      <c r="AD680" s="108"/>
    </row>
    <row r="681" spans="1:30" x14ac:dyDescent="0.25">
      <c r="A681" s="81" t="s">
        <v>5123</v>
      </c>
      <c r="B681" s="81" t="s">
        <v>9858</v>
      </c>
      <c r="C681" s="81">
        <v>10.43</v>
      </c>
      <c r="D681" s="81" t="s">
        <v>26054</v>
      </c>
      <c r="E681" s="81">
        <v>16.739999999999998</v>
      </c>
      <c r="F681" s="81" t="s">
        <v>26054</v>
      </c>
      <c r="G681" s="81">
        <v>16.739999999999998</v>
      </c>
      <c r="H681" s="81">
        <v>3</v>
      </c>
      <c r="I681" s="81">
        <v>7</v>
      </c>
      <c r="J681" s="81">
        <v>0.99</v>
      </c>
      <c r="K681" s="81">
        <v>2</v>
      </c>
      <c r="L681" s="81" t="s">
        <v>25662</v>
      </c>
      <c r="M681" s="108"/>
      <c r="N681" s="108"/>
      <c r="O681" s="108"/>
      <c r="P681" s="108"/>
      <c r="Q681" s="108"/>
      <c r="R681" s="108"/>
      <c r="S681" s="108"/>
      <c r="T681" s="108"/>
      <c r="U681" s="108"/>
      <c r="V681" s="108"/>
      <c r="W681" s="108"/>
      <c r="X681" s="108"/>
      <c r="Y681" s="108"/>
      <c r="Z681" s="108"/>
      <c r="AA681" s="108"/>
      <c r="AB681" s="108"/>
      <c r="AC681" s="108"/>
      <c r="AD681" s="108"/>
    </row>
    <row r="682" spans="1:30" x14ac:dyDescent="0.25">
      <c r="A682" s="81" t="s">
        <v>6667</v>
      </c>
      <c r="B682" s="81" t="s">
        <v>9860</v>
      </c>
      <c r="C682" s="81">
        <v>15.2</v>
      </c>
      <c r="D682" s="81" t="s">
        <v>26055</v>
      </c>
      <c r="E682" s="81">
        <v>16.739999999999998</v>
      </c>
      <c r="F682" s="81" t="s">
        <v>9861</v>
      </c>
      <c r="G682" s="81">
        <v>12.48</v>
      </c>
      <c r="H682" s="81">
        <v>8</v>
      </c>
      <c r="I682" s="81">
        <v>1.5</v>
      </c>
      <c r="J682" s="81">
        <v>0.1</v>
      </c>
      <c r="K682" s="81">
        <v>1</v>
      </c>
      <c r="L682" s="81" t="s">
        <v>25662</v>
      </c>
      <c r="M682" s="108"/>
      <c r="N682" s="108"/>
      <c r="O682" s="108"/>
      <c r="P682" s="108"/>
      <c r="Q682" s="108"/>
      <c r="R682" s="108"/>
      <c r="S682" s="108"/>
      <c r="T682" s="108"/>
      <c r="U682" s="108"/>
      <c r="V682" s="108"/>
      <c r="W682" s="108"/>
      <c r="X682" s="108"/>
      <c r="Y682" s="108"/>
      <c r="Z682" s="108"/>
      <c r="AA682" s="108"/>
      <c r="AB682" s="108"/>
      <c r="AC682" s="108"/>
      <c r="AD682" s="108"/>
    </row>
    <row r="683" spans="1:30" x14ac:dyDescent="0.25">
      <c r="A683" s="81" t="s">
        <v>5988</v>
      </c>
      <c r="B683" s="81" t="s">
        <v>9862</v>
      </c>
      <c r="C683" s="81">
        <v>15.3</v>
      </c>
      <c r="D683" s="81" t="s">
        <v>26056</v>
      </c>
      <c r="E683" s="81">
        <v>16.86</v>
      </c>
      <c r="F683" s="81" t="s">
        <v>26056</v>
      </c>
      <c r="G683" s="81">
        <v>16.86</v>
      </c>
      <c r="H683" s="81">
        <v>8</v>
      </c>
      <c r="I683" s="81">
        <v>1.5</v>
      </c>
      <c r="J683" s="81">
        <v>0.1</v>
      </c>
      <c r="K683" s="81">
        <v>1</v>
      </c>
      <c r="L683" s="81" t="s">
        <v>25662</v>
      </c>
      <c r="M683" s="108"/>
      <c r="N683" s="108"/>
      <c r="O683" s="108"/>
      <c r="P683" s="108"/>
      <c r="Q683" s="108"/>
      <c r="R683" s="108"/>
      <c r="S683" s="108"/>
      <c r="T683" s="108"/>
      <c r="U683" s="108"/>
      <c r="V683" s="108"/>
      <c r="W683" s="108"/>
      <c r="X683" s="108"/>
      <c r="Y683" s="108"/>
      <c r="Z683" s="108"/>
      <c r="AA683" s="108"/>
      <c r="AB683" s="108"/>
      <c r="AC683" s="108"/>
      <c r="AD683" s="108"/>
    </row>
    <row r="684" spans="1:30" x14ac:dyDescent="0.25">
      <c r="A684" s="81" t="s">
        <v>5935</v>
      </c>
      <c r="B684" s="81" t="s">
        <v>26057</v>
      </c>
      <c r="C684" s="81">
        <v>47.93</v>
      </c>
      <c r="D684" s="81" t="s">
        <v>9863</v>
      </c>
      <c r="E684" s="81">
        <v>59.23</v>
      </c>
      <c r="F684" s="81" t="s">
        <v>26057</v>
      </c>
      <c r="G684" s="81">
        <v>47.93</v>
      </c>
      <c r="H684" s="81">
        <v>1</v>
      </c>
      <c r="I684" s="81">
        <v>16</v>
      </c>
      <c r="J684" s="81">
        <v>7.3</v>
      </c>
      <c r="K684" s="81">
        <v>1.5</v>
      </c>
      <c r="L684" s="81" t="s">
        <v>25662</v>
      </c>
      <c r="M684" s="108"/>
      <c r="N684" s="108"/>
      <c r="O684" s="108"/>
      <c r="P684" s="108"/>
      <c r="Q684" s="108"/>
      <c r="R684" s="108"/>
      <c r="S684" s="108"/>
      <c r="T684" s="108"/>
      <c r="U684" s="108"/>
      <c r="V684" s="108"/>
      <c r="W684" s="108"/>
      <c r="X684" s="108"/>
      <c r="Y684" s="108"/>
      <c r="Z684" s="108"/>
      <c r="AA684" s="108"/>
      <c r="AB684" s="108"/>
      <c r="AC684" s="108"/>
      <c r="AD684" s="108"/>
    </row>
    <row r="685" spans="1:30" x14ac:dyDescent="0.25">
      <c r="A685" s="81" t="s">
        <v>4887</v>
      </c>
      <c r="B685" s="81" t="s">
        <v>26058</v>
      </c>
      <c r="C685" s="81">
        <v>46.52</v>
      </c>
      <c r="D685" s="81" t="s">
        <v>9864</v>
      </c>
      <c r="E685" s="81">
        <v>46</v>
      </c>
      <c r="F685" s="81" t="s">
        <v>9865</v>
      </c>
      <c r="G685" s="81">
        <v>48.91</v>
      </c>
      <c r="H685" s="81">
        <v>5</v>
      </c>
      <c r="I685" s="81">
        <v>5</v>
      </c>
      <c r="J685" s="81">
        <v>2.04</v>
      </c>
      <c r="K685" s="81">
        <v>5</v>
      </c>
      <c r="L685" s="81" t="s">
        <v>25662</v>
      </c>
      <c r="M685" s="108"/>
      <c r="N685" s="108"/>
      <c r="O685" s="108"/>
      <c r="P685" s="108"/>
      <c r="Q685" s="108"/>
      <c r="R685" s="108"/>
      <c r="S685" s="108"/>
      <c r="T685" s="108"/>
      <c r="U685" s="108"/>
      <c r="V685" s="108"/>
      <c r="W685" s="108"/>
      <c r="X685" s="108"/>
      <c r="Y685" s="108"/>
      <c r="Z685" s="108"/>
      <c r="AA685" s="108"/>
      <c r="AB685" s="108"/>
      <c r="AC685" s="108"/>
      <c r="AD685" s="108"/>
    </row>
    <row r="686" spans="1:30" x14ac:dyDescent="0.25">
      <c r="A686" s="81" t="s">
        <v>5985</v>
      </c>
      <c r="B686" s="81" t="s">
        <v>9866</v>
      </c>
      <c r="C686" s="81">
        <v>15.3</v>
      </c>
      <c r="D686" s="81" t="s">
        <v>26059</v>
      </c>
      <c r="E686" s="81">
        <v>15.57</v>
      </c>
      <c r="F686" s="81" t="s">
        <v>9867</v>
      </c>
      <c r="G686" s="81">
        <v>14.19</v>
      </c>
      <c r="H686" s="81">
        <v>13</v>
      </c>
      <c r="I686" s="81">
        <v>17</v>
      </c>
      <c r="J686" s="81">
        <v>0.5</v>
      </c>
      <c r="K686" s="81">
        <v>2</v>
      </c>
      <c r="L686" s="81" t="s">
        <v>25662</v>
      </c>
      <c r="M686" s="108"/>
      <c r="N686" s="108"/>
      <c r="O686" s="108"/>
      <c r="P686" s="108"/>
      <c r="Q686" s="108"/>
      <c r="R686" s="108"/>
      <c r="S686" s="108"/>
      <c r="T686" s="108"/>
      <c r="U686" s="108"/>
      <c r="V686" s="108"/>
      <c r="W686" s="108"/>
      <c r="X686" s="108"/>
      <c r="Y686" s="108"/>
      <c r="Z686" s="108"/>
      <c r="AA686" s="108"/>
      <c r="AB686" s="108"/>
      <c r="AC686" s="108"/>
      <c r="AD686" s="108"/>
    </row>
    <row r="687" spans="1:30" x14ac:dyDescent="0.25">
      <c r="A687" s="81" t="s">
        <v>5106</v>
      </c>
      <c r="B687" s="81" t="s">
        <v>9868</v>
      </c>
      <c r="C687" s="81">
        <v>30.65</v>
      </c>
      <c r="D687" s="81" t="s">
        <v>9869</v>
      </c>
      <c r="E687" s="81">
        <v>29.83</v>
      </c>
      <c r="F687" s="81" t="s">
        <v>26060</v>
      </c>
      <c r="G687" s="81">
        <v>32.450000000000003</v>
      </c>
      <c r="H687" s="81">
        <v>3</v>
      </c>
      <c r="I687" s="81">
        <v>12</v>
      </c>
      <c r="J687" s="81">
        <v>3</v>
      </c>
      <c r="K687" s="81">
        <v>2</v>
      </c>
      <c r="L687" s="81" t="s">
        <v>25662</v>
      </c>
      <c r="M687" s="108"/>
      <c r="N687" s="108"/>
      <c r="O687" s="108"/>
      <c r="P687" s="108"/>
      <c r="Q687" s="108"/>
      <c r="R687" s="108"/>
      <c r="S687" s="108"/>
      <c r="T687" s="108"/>
      <c r="U687" s="108"/>
      <c r="V687" s="108"/>
      <c r="W687" s="108"/>
      <c r="X687" s="108"/>
      <c r="Y687" s="108"/>
      <c r="Z687" s="108"/>
      <c r="AA687" s="108"/>
      <c r="AB687" s="108"/>
      <c r="AC687" s="108"/>
      <c r="AD687" s="108"/>
    </row>
    <row r="688" spans="1:30" x14ac:dyDescent="0.25">
      <c r="A688" s="81" t="s">
        <v>5103</v>
      </c>
      <c r="B688" s="81" t="s">
        <v>9870</v>
      </c>
      <c r="C688" s="81">
        <v>31.65</v>
      </c>
      <c r="D688" s="81" t="s">
        <v>9871</v>
      </c>
      <c r="E688" s="81">
        <v>27.79</v>
      </c>
      <c r="F688" s="81" t="s">
        <v>26061</v>
      </c>
      <c r="G688" s="81">
        <v>34.43</v>
      </c>
      <c r="H688" s="81">
        <v>2</v>
      </c>
      <c r="I688" s="81">
        <v>18.5</v>
      </c>
      <c r="J688" s="81">
        <v>2.6</v>
      </c>
      <c r="K688" s="81">
        <v>2.25</v>
      </c>
      <c r="L688" s="81" t="s">
        <v>25662</v>
      </c>
      <c r="M688" s="108"/>
      <c r="N688" s="108"/>
      <c r="O688" s="108"/>
      <c r="P688" s="108"/>
      <c r="Q688" s="108"/>
      <c r="R688" s="108"/>
      <c r="S688" s="108"/>
      <c r="T688" s="108"/>
      <c r="U688" s="108"/>
      <c r="V688" s="108"/>
      <c r="W688" s="108"/>
      <c r="X688" s="108"/>
      <c r="Y688" s="108"/>
      <c r="Z688" s="108"/>
      <c r="AA688" s="108"/>
      <c r="AB688" s="108"/>
      <c r="AC688" s="108"/>
      <c r="AD688" s="108"/>
    </row>
    <row r="689" spans="1:30" x14ac:dyDescent="0.25">
      <c r="A689" s="81" t="s">
        <v>5100</v>
      </c>
      <c r="B689" s="81" t="s">
        <v>9872</v>
      </c>
      <c r="C689" s="81">
        <v>36.200000000000003</v>
      </c>
      <c r="D689" s="81" t="s">
        <v>9873</v>
      </c>
      <c r="E689" s="81">
        <v>33.869999999999997</v>
      </c>
      <c r="F689" s="81" t="s">
        <v>26062</v>
      </c>
      <c r="G689" s="81">
        <v>36.83</v>
      </c>
      <c r="H689" s="81">
        <v>2</v>
      </c>
      <c r="I689" s="81">
        <v>20</v>
      </c>
      <c r="J689" s="81">
        <v>2.5</v>
      </c>
      <c r="K689" s="81">
        <v>3</v>
      </c>
      <c r="L689" s="81" t="s">
        <v>25662</v>
      </c>
      <c r="M689" s="108"/>
      <c r="N689" s="108"/>
      <c r="O689" s="108"/>
      <c r="P689" s="108"/>
      <c r="Q689" s="108"/>
      <c r="R689" s="108"/>
      <c r="S689" s="108"/>
      <c r="T689" s="108"/>
      <c r="U689" s="108"/>
      <c r="V689" s="108"/>
      <c r="W689" s="108"/>
      <c r="X689" s="108"/>
      <c r="Y689" s="108"/>
      <c r="Z689" s="108"/>
      <c r="AA689" s="108"/>
      <c r="AB689" s="108"/>
      <c r="AC689" s="108"/>
      <c r="AD689" s="108"/>
    </row>
    <row r="690" spans="1:30" x14ac:dyDescent="0.25">
      <c r="A690" s="81" t="s">
        <v>5692</v>
      </c>
      <c r="B690" s="81" t="s">
        <v>9874</v>
      </c>
      <c r="C690" s="81">
        <v>38.1</v>
      </c>
      <c r="D690" s="81" t="s">
        <v>9875</v>
      </c>
      <c r="E690" s="81">
        <v>31.31</v>
      </c>
      <c r="F690" s="81" t="s">
        <v>26063</v>
      </c>
      <c r="G690" s="81">
        <v>38.79</v>
      </c>
      <c r="H690" s="81">
        <v>2</v>
      </c>
      <c r="I690" s="81">
        <v>25</v>
      </c>
      <c r="J690" s="81">
        <v>3</v>
      </c>
      <c r="K690" s="81">
        <v>3</v>
      </c>
      <c r="L690" s="81" t="s">
        <v>25662</v>
      </c>
      <c r="M690" s="108"/>
      <c r="N690" s="108"/>
      <c r="O690" s="108"/>
      <c r="P690" s="108"/>
      <c r="Q690" s="108"/>
      <c r="R690" s="108"/>
      <c r="S690" s="108"/>
      <c r="T690" s="108"/>
      <c r="U690" s="108"/>
      <c r="V690" s="108"/>
      <c r="W690" s="108"/>
      <c r="X690" s="108"/>
      <c r="Y690" s="108"/>
      <c r="Z690" s="108"/>
      <c r="AA690" s="108"/>
      <c r="AB690" s="108"/>
      <c r="AC690" s="108"/>
      <c r="AD690" s="108"/>
    </row>
    <row r="691" spans="1:30" x14ac:dyDescent="0.25">
      <c r="A691" s="81" t="s">
        <v>166</v>
      </c>
      <c r="B691" s="81" t="s">
        <v>26064</v>
      </c>
      <c r="C691" s="81">
        <v>40.76</v>
      </c>
      <c r="D691" s="81" t="s">
        <v>26064</v>
      </c>
      <c r="E691" s="81">
        <v>40.76</v>
      </c>
      <c r="F691" s="81" t="s">
        <v>26064</v>
      </c>
      <c r="G691" s="81">
        <v>40.76</v>
      </c>
      <c r="H691" s="81">
        <v>3</v>
      </c>
      <c r="I691" s="81">
        <v>2</v>
      </c>
      <c r="J691" s="81">
        <v>3</v>
      </c>
      <c r="K691" s="81">
        <v>30</v>
      </c>
      <c r="L691" s="81" t="s">
        <v>25662</v>
      </c>
      <c r="M691" s="108"/>
      <c r="N691" s="108"/>
      <c r="O691" s="108"/>
      <c r="P691" s="108"/>
      <c r="Q691" s="108"/>
      <c r="R691" s="108"/>
      <c r="S691" s="108"/>
      <c r="T691" s="108"/>
      <c r="U691" s="108"/>
      <c r="V691" s="108"/>
      <c r="W691" s="108"/>
      <c r="X691" s="108"/>
      <c r="Y691" s="108"/>
      <c r="Z691" s="108"/>
      <c r="AA691" s="108"/>
      <c r="AB691" s="108"/>
      <c r="AC691" s="108"/>
      <c r="AD691" s="108"/>
    </row>
    <row r="692" spans="1:30" x14ac:dyDescent="0.25">
      <c r="A692" s="81" t="s">
        <v>5056</v>
      </c>
      <c r="B692" s="81" t="s">
        <v>9876</v>
      </c>
      <c r="C692" s="81">
        <v>12.8</v>
      </c>
      <c r="D692" s="81" t="s">
        <v>9877</v>
      </c>
      <c r="E692" s="81">
        <v>10.51</v>
      </c>
      <c r="F692" s="81" t="s">
        <v>26065</v>
      </c>
      <c r="G692" s="81">
        <v>13.02</v>
      </c>
      <c r="H692" s="81">
        <v>6</v>
      </c>
      <c r="I692" s="81">
        <v>7</v>
      </c>
      <c r="J692" s="81">
        <v>0.26</v>
      </c>
      <c r="K692" s="81">
        <v>0.05</v>
      </c>
      <c r="L692" s="81" t="s">
        <v>25662</v>
      </c>
      <c r="M692" s="108"/>
      <c r="N692" s="108"/>
      <c r="O692" s="108"/>
      <c r="P692" s="108"/>
      <c r="Q692" s="108"/>
      <c r="R692" s="108"/>
      <c r="S692" s="108"/>
      <c r="T692" s="108"/>
      <c r="U692" s="108"/>
      <c r="V692" s="108"/>
      <c r="W692" s="108"/>
      <c r="X692" s="108"/>
      <c r="Y692" s="108"/>
      <c r="Z692" s="108"/>
      <c r="AA692" s="108"/>
      <c r="AB692" s="108"/>
      <c r="AC692" s="108"/>
      <c r="AD692" s="108"/>
    </row>
    <row r="693" spans="1:30" x14ac:dyDescent="0.25">
      <c r="A693" s="81" t="s">
        <v>7710</v>
      </c>
      <c r="B693" s="81" t="s">
        <v>9878</v>
      </c>
      <c r="C693" s="81">
        <v>13.96</v>
      </c>
      <c r="D693" s="81" t="s">
        <v>9879</v>
      </c>
      <c r="E693" s="81">
        <v>15.89</v>
      </c>
      <c r="F693" s="81" t="s">
        <v>9880</v>
      </c>
      <c r="G693" s="81">
        <v>15.6</v>
      </c>
      <c r="H693" s="81">
        <v>0.3</v>
      </c>
      <c r="I693" s="81">
        <v>0.8</v>
      </c>
      <c r="J693" s="81">
        <v>0.6</v>
      </c>
      <c r="K693" s="81">
        <v>0.8</v>
      </c>
      <c r="L693" s="81" t="s">
        <v>25662</v>
      </c>
      <c r="M693" s="108"/>
      <c r="N693" s="108"/>
      <c r="O693" s="108"/>
      <c r="P693" s="108"/>
      <c r="Q693" s="108"/>
      <c r="R693" s="108"/>
      <c r="S693" s="108"/>
      <c r="T693" s="108"/>
      <c r="U693" s="108"/>
      <c r="V693" s="108"/>
      <c r="W693" s="108"/>
      <c r="X693" s="108"/>
      <c r="Y693" s="108"/>
      <c r="Z693" s="108"/>
      <c r="AA693" s="108"/>
      <c r="AB693" s="108"/>
      <c r="AC693" s="108"/>
      <c r="AD693" s="108"/>
    </row>
    <row r="694" spans="1:30" x14ac:dyDescent="0.25">
      <c r="A694" s="81" t="s">
        <v>7289</v>
      </c>
      <c r="B694" s="81" t="s">
        <v>9881</v>
      </c>
      <c r="C694" s="81">
        <v>61.4</v>
      </c>
      <c r="D694" s="81" t="s">
        <v>9882</v>
      </c>
      <c r="E694" s="81">
        <v>50.41</v>
      </c>
      <c r="F694" s="81" t="s">
        <v>9883</v>
      </c>
      <c r="G694" s="81">
        <v>50.65</v>
      </c>
      <c r="H694" s="81">
        <v>2</v>
      </c>
      <c r="I694" s="81">
        <v>8</v>
      </c>
      <c r="J694" s="81">
        <v>3.7</v>
      </c>
      <c r="K694" s="81">
        <v>3</v>
      </c>
      <c r="L694" s="81" t="s">
        <v>25662</v>
      </c>
      <c r="M694" s="108"/>
      <c r="N694" s="108"/>
      <c r="O694" s="108"/>
      <c r="P694" s="108"/>
      <c r="Q694" s="108"/>
      <c r="R694" s="108"/>
      <c r="S694" s="108"/>
      <c r="T694" s="108"/>
      <c r="U694" s="108"/>
      <c r="V694" s="108"/>
      <c r="W694" s="108"/>
      <c r="X694" s="108"/>
      <c r="Y694" s="108"/>
      <c r="Z694" s="108"/>
      <c r="AA694" s="108"/>
      <c r="AB694" s="108"/>
      <c r="AC694" s="108"/>
      <c r="AD694" s="108"/>
    </row>
    <row r="695" spans="1:30" x14ac:dyDescent="0.25">
      <c r="A695" s="81" t="s">
        <v>5089</v>
      </c>
      <c r="B695" s="81" t="s">
        <v>9884</v>
      </c>
      <c r="C695" s="81">
        <v>26.6</v>
      </c>
      <c r="D695" s="81" t="s">
        <v>8619</v>
      </c>
      <c r="E695" s="81" t="s">
        <v>8620</v>
      </c>
      <c r="F695" s="81" t="s">
        <v>8619</v>
      </c>
      <c r="G695" s="81" t="s">
        <v>8620</v>
      </c>
      <c r="H695" s="81">
        <v>2.5</v>
      </c>
      <c r="I695" s="81">
        <v>2.4300000000000002</v>
      </c>
      <c r="J695" s="81">
        <v>2.42</v>
      </c>
      <c r="K695" s="81">
        <v>2</v>
      </c>
      <c r="L695" s="81" t="s">
        <v>25662</v>
      </c>
      <c r="M695" s="108"/>
      <c r="N695" s="108"/>
      <c r="O695" s="108"/>
      <c r="P695" s="108"/>
      <c r="Q695" s="108"/>
      <c r="R695" s="108"/>
      <c r="S695" s="108"/>
      <c r="T695" s="108"/>
      <c r="U695" s="108"/>
      <c r="V695" s="108"/>
      <c r="W695" s="108"/>
      <c r="X695" s="108"/>
      <c r="Y695" s="108"/>
      <c r="Z695" s="108"/>
      <c r="AA695" s="108"/>
      <c r="AB695" s="108"/>
      <c r="AC695" s="108"/>
      <c r="AD695" s="108"/>
    </row>
    <row r="696" spans="1:30" x14ac:dyDescent="0.25">
      <c r="A696" s="81" t="s">
        <v>5077</v>
      </c>
      <c r="B696" s="81" t="s">
        <v>9885</v>
      </c>
      <c r="C696" s="81">
        <v>121.77</v>
      </c>
      <c r="D696" s="81" t="s">
        <v>8619</v>
      </c>
      <c r="E696" s="81" t="s">
        <v>8620</v>
      </c>
      <c r="F696" s="81" t="s">
        <v>8619</v>
      </c>
      <c r="G696" s="81" t="s">
        <v>8620</v>
      </c>
      <c r="H696" s="81">
        <v>2</v>
      </c>
      <c r="I696" s="81">
        <v>2</v>
      </c>
      <c r="J696" s="81">
        <v>15.08</v>
      </c>
      <c r="K696" s="81">
        <v>88.5</v>
      </c>
      <c r="L696" s="81" t="s">
        <v>25662</v>
      </c>
      <c r="M696" s="108"/>
      <c r="N696" s="108"/>
      <c r="O696" s="108"/>
      <c r="P696" s="108"/>
      <c r="Q696" s="108"/>
      <c r="R696" s="108"/>
      <c r="S696" s="108"/>
      <c r="T696" s="108"/>
      <c r="U696" s="108"/>
      <c r="V696" s="108"/>
      <c r="W696" s="108"/>
      <c r="X696" s="108"/>
      <c r="Y696" s="108"/>
      <c r="Z696" s="108"/>
      <c r="AA696" s="108"/>
      <c r="AB696" s="108"/>
      <c r="AC696" s="108"/>
      <c r="AD696" s="108"/>
    </row>
    <row r="697" spans="1:30" x14ac:dyDescent="0.25">
      <c r="A697" s="81" t="s">
        <v>5071</v>
      </c>
      <c r="B697" s="81" t="s">
        <v>9886</v>
      </c>
      <c r="C697" s="81">
        <v>121.77</v>
      </c>
      <c r="D697" s="81" t="s">
        <v>8619</v>
      </c>
      <c r="E697" s="81" t="s">
        <v>8620</v>
      </c>
      <c r="F697" s="81" t="s">
        <v>8619</v>
      </c>
      <c r="G697" s="81" t="s">
        <v>8620</v>
      </c>
      <c r="H697" s="81">
        <v>2</v>
      </c>
      <c r="I697" s="81">
        <v>2</v>
      </c>
      <c r="J697" s="81">
        <v>18.149999999999999</v>
      </c>
      <c r="K697" s="81">
        <v>106.5</v>
      </c>
      <c r="L697" s="81" t="s">
        <v>25662</v>
      </c>
      <c r="M697" s="108"/>
      <c r="N697" s="108"/>
      <c r="O697" s="108"/>
      <c r="P697" s="108"/>
      <c r="Q697" s="108"/>
      <c r="R697" s="108"/>
      <c r="S697" s="108"/>
      <c r="T697" s="108"/>
      <c r="U697" s="108"/>
      <c r="V697" s="108"/>
      <c r="W697" s="108"/>
      <c r="X697" s="108"/>
      <c r="Y697" s="108"/>
      <c r="Z697" s="108"/>
      <c r="AA697" s="108"/>
      <c r="AB697" s="108"/>
      <c r="AC697" s="108"/>
      <c r="AD697" s="108"/>
    </row>
    <row r="698" spans="1:30" x14ac:dyDescent="0.25">
      <c r="A698" s="81" t="s">
        <v>5065</v>
      </c>
      <c r="B698" s="81" t="s">
        <v>9887</v>
      </c>
      <c r="C698" s="81">
        <v>10.32</v>
      </c>
      <c r="D698" s="81" t="s">
        <v>9888</v>
      </c>
      <c r="E698" s="81">
        <v>32.25</v>
      </c>
      <c r="F698" s="81" t="s">
        <v>9727</v>
      </c>
      <c r="G698" s="81">
        <v>62.5</v>
      </c>
      <c r="H698" s="81">
        <v>2.5</v>
      </c>
      <c r="I698" s="81">
        <v>3.55</v>
      </c>
      <c r="J698" s="81">
        <v>2.58</v>
      </c>
      <c r="K698" s="81">
        <v>3</v>
      </c>
      <c r="L698" s="81" t="s">
        <v>25662</v>
      </c>
      <c r="M698" s="108"/>
      <c r="N698" s="108"/>
      <c r="O698" s="108"/>
      <c r="P698" s="108"/>
      <c r="Q698" s="108"/>
      <c r="R698" s="108"/>
      <c r="S698" s="108"/>
      <c r="T698" s="108"/>
      <c r="U698" s="108"/>
      <c r="V698" s="108"/>
      <c r="W698" s="108"/>
      <c r="X698" s="108"/>
      <c r="Y698" s="108"/>
      <c r="Z698" s="108"/>
      <c r="AA698" s="108"/>
      <c r="AB698" s="108"/>
      <c r="AC698" s="108"/>
      <c r="AD698" s="108"/>
    </row>
    <row r="699" spans="1:30" x14ac:dyDescent="0.25">
      <c r="A699" s="81" t="s">
        <v>5062</v>
      </c>
      <c r="B699" s="81" t="s">
        <v>9889</v>
      </c>
      <c r="C699" s="81">
        <v>101.43</v>
      </c>
      <c r="D699" s="81" t="s">
        <v>9885</v>
      </c>
      <c r="E699" s="81">
        <v>121.77</v>
      </c>
      <c r="F699" s="81" t="s">
        <v>9890</v>
      </c>
      <c r="G699" s="81">
        <v>132.68</v>
      </c>
      <c r="H699" s="81">
        <v>2.5</v>
      </c>
      <c r="I699" s="81">
        <v>2.5</v>
      </c>
      <c r="J699" s="81">
        <v>19.07</v>
      </c>
      <c r="K699" s="81">
        <v>87</v>
      </c>
      <c r="L699" s="81" t="s">
        <v>25662</v>
      </c>
      <c r="M699" s="108"/>
      <c r="N699" s="108"/>
      <c r="O699" s="108"/>
      <c r="P699" s="108"/>
      <c r="Q699" s="108"/>
      <c r="R699" s="108"/>
      <c r="S699" s="108"/>
      <c r="T699" s="108"/>
      <c r="U699" s="108"/>
      <c r="V699" s="108"/>
      <c r="W699" s="108"/>
      <c r="X699" s="108"/>
      <c r="Y699" s="108"/>
      <c r="Z699" s="108"/>
      <c r="AA699" s="108"/>
      <c r="AB699" s="108"/>
      <c r="AC699" s="108"/>
      <c r="AD699" s="108"/>
    </row>
    <row r="700" spans="1:30" x14ac:dyDescent="0.25">
      <c r="A700" s="81" t="s">
        <v>5255</v>
      </c>
      <c r="B700" s="81" t="s">
        <v>9891</v>
      </c>
      <c r="C700" s="81">
        <v>148</v>
      </c>
      <c r="D700" s="81" t="s">
        <v>8619</v>
      </c>
      <c r="E700" s="81" t="s">
        <v>8620</v>
      </c>
      <c r="F700" s="81" t="s">
        <v>8619</v>
      </c>
      <c r="G700" s="81" t="s">
        <v>8620</v>
      </c>
      <c r="H700" s="81">
        <v>2.5</v>
      </c>
      <c r="I700" s="81">
        <v>2.5</v>
      </c>
      <c r="J700" s="81">
        <v>23.02</v>
      </c>
      <c r="K700" s="81">
        <v>105</v>
      </c>
      <c r="L700" s="81" t="s">
        <v>25662</v>
      </c>
      <c r="M700" s="108"/>
      <c r="N700" s="108"/>
      <c r="O700" s="108"/>
      <c r="P700" s="108"/>
      <c r="Q700" s="108"/>
      <c r="R700" s="108"/>
      <c r="S700" s="108"/>
      <c r="T700" s="108"/>
      <c r="U700" s="108"/>
      <c r="V700" s="108"/>
      <c r="W700" s="108"/>
      <c r="X700" s="108"/>
      <c r="Y700" s="108"/>
      <c r="Z700" s="108"/>
      <c r="AA700" s="108"/>
      <c r="AB700" s="108"/>
      <c r="AC700" s="108"/>
      <c r="AD700" s="108"/>
    </row>
    <row r="701" spans="1:30" x14ac:dyDescent="0.25">
      <c r="A701" s="81" t="s">
        <v>4878</v>
      </c>
      <c r="B701" s="81" t="s">
        <v>26066</v>
      </c>
      <c r="C701" s="81">
        <v>64.8</v>
      </c>
      <c r="D701" s="81" t="s">
        <v>26066</v>
      </c>
      <c r="E701" s="81">
        <v>64.8</v>
      </c>
      <c r="F701" s="81" t="s">
        <v>26066</v>
      </c>
      <c r="G701" s="81">
        <v>64.8</v>
      </c>
      <c r="H701" s="81">
        <v>1</v>
      </c>
      <c r="I701" s="81">
        <v>16</v>
      </c>
      <c r="J701" s="81">
        <v>7.3</v>
      </c>
      <c r="K701" s="81">
        <v>1.5</v>
      </c>
      <c r="L701" s="81" t="s">
        <v>25662</v>
      </c>
      <c r="M701" s="108"/>
      <c r="N701" s="108"/>
      <c r="O701" s="108"/>
      <c r="P701" s="108"/>
      <c r="Q701" s="108"/>
      <c r="R701" s="108"/>
      <c r="S701" s="108"/>
      <c r="T701" s="108"/>
      <c r="U701" s="108"/>
      <c r="V701" s="108"/>
      <c r="W701" s="108"/>
      <c r="X701" s="108"/>
      <c r="Y701" s="108"/>
      <c r="Z701" s="108"/>
      <c r="AA701" s="108"/>
      <c r="AB701" s="108"/>
      <c r="AC701" s="108"/>
      <c r="AD701" s="108"/>
    </row>
    <row r="702" spans="1:30" x14ac:dyDescent="0.25">
      <c r="A702" s="81" t="s">
        <v>4827</v>
      </c>
      <c r="B702" s="81" t="s">
        <v>26067</v>
      </c>
      <c r="C702" s="81">
        <v>88.02</v>
      </c>
      <c r="D702" s="81" t="s">
        <v>9892</v>
      </c>
      <c r="E702" s="81">
        <v>88.76</v>
      </c>
      <c r="F702" s="81" t="s">
        <v>9893</v>
      </c>
      <c r="G702" s="81">
        <v>93</v>
      </c>
      <c r="H702" s="81">
        <v>7</v>
      </c>
      <c r="I702" s="81">
        <v>48</v>
      </c>
      <c r="J702" s="81">
        <v>19.2</v>
      </c>
      <c r="K702" s="81">
        <v>2</v>
      </c>
      <c r="L702" s="81" t="s">
        <v>25662</v>
      </c>
      <c r="M702" s="108"/>
      <c r="N702" s="108"/>
      <c r="O702" s="108"/>
      <c r="P702" s="108"/>
      <c r="Q702" s="108"/>
      <c r="R702" s="108"/>
      <c r="S702" s="108"/>
      <c r="T702" s="108"/>
      <c r="U702" s="108"/>
      <c r="V702" s="108"/>
      <c r="W702" s="108"/>
      <c r="X702" s="108"/>
      <c r="Y702" s="108"/>
      <c r="Z702" s="108"/>
      <c r="AA702" s="108"/>
      <c r="AB702" s="108"/>
      <c r="AC702" s="108"/>
      <c r="AD702" s="108"/>
    </row>
    <row r="703" spans="1:30" x14ac:dyDescent="0.25">
      <c r="A703" s="81" t="s">
        <v>4824</v>
      </c>
      <c r="B703" s="81" t="s">
        <v>9894</v>
      </c>
      <c r="C703" s="81">
        <v>2.77</v>
      </c>
      <c r="D703" s="81" t="s">
        <v>26068</v>
      </c>
      <c r="E703" s="81">
        <v>2.84</v>
      </c>
      <c r="F703" s="81" t="s">
        <v>26068</v>
      </c>
      <c r="G703" s="81">
        <v>2.84</v>
      </c>
      <c r="H703" s="81">
        <v>15.6</v>
      </c>
      <c r="I703" s="81">
        <v>18.899999999999999</v>
      </c>
      <c r="J703" s="81">
        <v>11</v>
      </c>
      <c r="K703" s="81">
        <v>4.3</v>
      </c>
      <c r="L703" s="81" t="s">
        <v>25662</v>
      </c>
      <c r="M703" s="108"/>
      <c r="N703" s="108"/>
      <c r="O703" s="108"/>
      <c r="P703" s="108"/>
      <c r="Q703" s="108"/>
      <c r="R703" s="108"/>
      <c r="S703" s="108"/>
      <c r="T703" s="108"/>
      <c r="U703" s="108"/>
      <c r="V703" s="108"/>
      <c r="W703" s="108"/>
      <c r="X703" s="108"/>
      <c r="Y703" s="108"/>
      <c r="Z703" s="108"/>
      <c r="AA703" s="108"/>
      <c r="AB703" s="108"/>
      <c r="AC703" s="108"/>
      <c r="AD703" s="108"/>
    </row>
    <row r="704" spans="1:30" x14ac:dyDescent="0.25">
      <c r="A704" s="81" t="s">
        <v>4821</v>
      </c>
      <c r="B704" s="81" t="s">
        <v>26069</v>
      </c>
      <c r="C704" s="81">
        <v>20.66</v>
      </c>
      <c r="D704" s="81" t="s">
        <v>26069</v>
      </c>
      <c r="E704" s="81">
        <v>20.66</v>
      </c>
      <c r="F704" s="81" t="s">
        <v>26069</v>
      </c>
      <c r="G704" s="81">
        <v>20.66</v>
      </c>
      <c r="H704" s="81">
        <v>2.5</v>
      </c>
      <c r="I704" s="81">
        <v>12</v>
      </c>
      <c r="J704" s="81">
        <v>3.7</v>
      </c>
      <c r="K704" s="81">
        <v>2</v>
      </c>
      <c r="L704" s="81" t="s">
        <v>25662</v>
      </c>
      <c r="M704" s="108"/>
      <c r="N704" s="108"/>
      <c r="O704" s="108"/>
      <c r="P704" s="108"/>
      <c r="Q704" s="108"/>
      <c r="R704" s="108"/>
      <c r="S704" s="108"/>
      <c r="T704" s="108"/>
      <c r="U704" s="108"/>
      <c r="V704" s="108"/>
      <c r="W704" s="108"/>
      <c r="X704" s="108"/>
      <c r="Y704" s="108"/>
      <c r="Z704" s="108"/>
      <c r="AA704" s="108"/>
      <c r="AB704" s="108"/>
      <c r="AC704" s="108"/>
      <c r="AD704" s="108"/>
    </row>
    <row r="705" spans="1:30" x14ac:dyDescent="0.25">
      <c r="A705" s="81" t="s">
        <v>3768</v>
      </c>
      <c r="B705" s="81" t="s">
        <v>26070</v>
      </c>
      <c r="C705" s="81">
        <v>6.56</v>
      </c>
      <c r="D705" s="81" t="s">
        <v>26070</v>
      </c>
      <c r="E705" s="81">
        <v>6.56</v>
      </c>
      <c r="F705" s="81" t="s">
        <v>26070</v>
      </c>
      <c r="G705" s="81">
        <v>6.56</v>
      </c>
      <c r="H705" s="81">
        <v>4</v>
      </c>
      <c r="I705" s="81">
        <v>13</v>
      </c>
      <c r="J705" s="81">
        <v>0.25</v>
      </c>
      <c r="K705" s="81">
        <v>4.5</v>
      </c>
      <c r="L705" s="81" t="s">
        <v>25662</v>
      </c>
      <c r="M705" s="108"/>
      <c r="N705" s="108"/>
      <c r="O705" s="108"/>
      <c r="P705" s="108"/>
      <c r="Q705" s="108"/>
      <c r="R705" s="108"/>
      <c r="S705" s="108"/>
      <c r="T705" s="108"/>
      <c r="U705" s="108"/>
      <c r="V705" s="108"/>
      <c r="W705" s="108"/>
      <c r="X705" s="108"/>
      <c r="Y705" s="108"/>
      <c r="Z705" s="108"/>
      <c r="AA705" s="108"/>
      <c r="AB705" s="108"/>
      <c r="AC705" s="108"/>
      <c r="AD705" s="108"/>
    </row>
    <row r="706" spans="1:30" x14ac:dyDescent="0.25">
      <c r="A706" s="81" t="s">
        <v>5673</v>
      </c>
      <c r="B706" s="81" t="s">
        <v>26071</v>
      </c>
      <c r="C706" s="81">
        <v>1.43</v>
      </c>
      <c r="D706" s="81" t="s">
        <v>26071</v>
      </c>
      <c r="E706" s="81">
        <v>1.43</v>
      </c>
      <c r="F706" s="81" t="s">
        <v>26071</v>
      </c>
      <c r="G706" s="81">
        <v>1.43</v>
      </c>
      <c r="H706" s="81">
        <v>5</v>
      </c>
      <c r="I706" s="81">
        <v>5</v>
      </c>
      <c r="J706" s="81">
        <v>0.1</v>
      </c>
      <c r="K706" s="81">
        <v>5.25</v>
      </c>
      <c r="L706" s="81" t="s">
        <v>25662</v>
      </c>
      <c r="M706" s="108"/>
      <c r="N706" s="108"/>
      <c r="O706" s="108"/>
      <c r="P706" s="108"/>
      <c r="Q706" s="108"/>
      <c r="R706" s="108"/>
      <c r="S706" s="108"/>
      <c r="T706" s="108"/>
      <c r="U706" s="108"/>
      <c r="V706" s="108"/>
      <c r="W706" s="108"/>
      <c r="X706" s="108"/>
      <c r="Y706" s="108"/>
      <c r="Z706" s="108"/>
      <c r="AA706" s="108"/>
      <c r="AB706" s="108"/>
      <c r="AC706" s="108"/>
      <c r="AD706" s="108"/>
    </row>
    <row r="707" spans="1:30" x14ac:dyDescent="0.25">
      <c r="A707" s="81" t="s">
        <v>5169</v>
      </c>
      <c r="B707" s="81" t="s">
        <v>9895</v>
      </c>
      <c r="C707" s="81">
        <v>1.58</v>
      </c>
      <c r="D707" s="81" t="s">
        <v>26072</v>
      </c>
      <c r="E707" s="81">
        <v>1.62</v>
      </c>
      <c r="F707" s="81" t="s">
        <v>26072</v>
      </c>
      <c r="G707" s="81">
        <v>1.62</v>
      </c>
      <c r="H707" s="81">
        <v>5</v>
      </c>
      <c r="I707" s="81">
        <v>5.25</v>
      </c>
      <c r="J707" s="81">
        <v>0.54</v>
      </c>
      <c r="K707" s="81">
        <v>5</v>
      </c>
      <c r="L707" s="81" t="s">
        <v>25662</v>
      </c>
      <c r="M707" s="108"/>
      <c r="N707" s="108"/>
      <c r="O707" s="108"/>
      <c r="P707" s="108"/>
      <c r="Q707" s="108"/>
      <c r="R707" s="108"/>
      <c r="S707" s="108"/>
      <c r="T707" s="108"/>
      <c r="U707" s="108"/>
      <c r="V707" s="108"/>
      <c r="W707" s="108"/>
      <c r="X707" s="108"/>
      <c r="Y707" s="108"/>
      <c r="Z707" s="108"/>
      <c r="AA707" s="108"/>
      <c r="AB707" s="108"/>
      <c r="AC707" s="108"/>
      <c r="AD707" s="108"/>
    </row>
    <row r="708" spans="1:30" x14ac:dyDescent="0.25">
      <c r="A708" s="81" t="s">
        <v>5148</v>
      </c>
      <c r="B708" s="81" t="s">
        <v>9896</v>
      </c>
      <c r="C708" s="81">
        <v>3.62</v>
      </c>
      <c r="D708" s="81" t="s">
        <v>8619</v>
      </c>
      <c r="E708" s="81" t="s">
        <v>8620</v>
      </c>
      <c r="F708" s="81" t="s">
        <v>8619</v>
      </c>
      <c r="G708" s="81" t="s">
        <v>8620</v>
      </c>
      <c r="H708" s="81">
        <v>5</v>
      </c>
      <c r="I708" s="81">
        <v>5</v>
      </c>
      <c r="J708" s="81">
        <v>2.04</v>
      </c>
      <c r="K708" s="81">
        <v>5</v>
      </c>
      <c r="L708" s="81" t="s">
        <v>25662</v>
      </c>
      <c r="M708" s="108"/>
      <c r="N708" s="108"/>
      <c r="O708" s="108"/>
      <c r="P708" s="108"/>
      <c r="Q708" s="108"/>
      <c r="R708" s="108"/>
      <c r="S708" s="108"/>
      <c r="T708" s="108"/>
      <c r="U708" s="108"/>
      <c r="V708" s="108"/>
      <c r="W708" s="108"/>
      <c r="X708" s="108"/>
      <c r="Y708" s="108"/>
      <c r="Z708" s="108"/>
      <c r="AA708" s="108"/>
      <c r="AB708" s="108"/>
      <c r="AC708" s="108"/>
      <c r="AD708" s="108"/>
    </row>
    <row r="709" spans="1:30" x14ac:dyDescent="0.25">
      <c r="A709" s="81" t="s">
        <v>5991</v>
      </c>
      <c r="B709" s="81" t="s">
        <v>9897</v>
      </c>
      <c r="C709" s="81">
        <v>4.7</v>
      </c>
      <c r="D709" s="81" t="s">
        <v>8619</v>
      </c>
      <c r="E709" s="81" t="s">
        <v>8620</v>
      </c>
      <c r="F709" s="81" t="s">
        <v>8619</v>
      </c>
      <c r="G709" s="81" t="s">
        <v>8620</v>
      </c>
      <c r="H709" s="81">
        <v>5</v>
      </c>
      <c r="I709" s="81">
        <v>5.25</v>
      </c>
      <c r="J709" s="81">
        <v>2.04</v>
      </c>
      <c r="K709" s="81">
        <v>5</v>
      </c>
      <c r="L709" s="81" t="s">
        <v>25662</v>
      </c>
      <c r="M709" s="108"/>
      <c r="N709" s="108"/>
      <c r="O709" s="108"/>
      <c r="P709" s="108"/>
      <c r="Q709" s="108"/>
      <c r="R709" s="108"/>
      <c r="S709" s="108"/>
      <c r="T709" s="108"/>
      <c r="U709" s="108"/>
      <c r="V709" s="108"/>
      <c r="W709" s="108"/>
      <c r="X709" s="108"/>
      <c r="Y709" s="108"/>
      <c r="Z709" s="108"/>
      <c r="AA709" s="108"/>
      <c r="AB709" s="108"/>
      <c r="AC709" s="108"/>
      <c r="AD709" s="108"/>
    </row>
    <row r="710" spans="1:30" x14ac:dyDescent="0.25">
      <c r="A710" s="81" t="s">
        <v>5163</v>
      </c>
      <c r="B710" s="81" t="s">
        <v>9898</v>
      </c>
      <c r="C710" s="81">
        <v>58.95</v>
      </c>
      <c r="D710" s="81" t="s">
        <v>9899</v>
      </c>
      <c r="E710" s="81">
        <v>58.13</v>
      </c>
      <c r="F710" s="81" t="s">
        <v>9900</v>
      </c>
      <c r="G710" s="81">
        <v>35.950000000000003</v>
      </c>
      <c r="H710" s="81">
        <v>0.37</v>
      </c>
      <c r="I710" s="81">
        <v>0.67</v>
      </c>
      <c r="J710" s="81">
        <v>0.57999999999999996</v>
      </c>
      <c r="K710" s="81">
        <v>0.3</v>
      </c>
      <c r="L710" s="81" t="s">
        <v>25662</v>
      </c>
      <c r="M710" s="108"/>
      <c r="N710" s="108"/>
      <c r="O710" s="108"/>
      <c r="P710" s="108"/>
      <c r="Q710" s="108"/>
      <c r="R710" s="108"/>
      <c r="S710" s="108"/>
      <c r="T710" s="108"/>
      <c r="U710" s="108"/>
      <c r="V710" s="108"/>
      <c r="W710" s="108"/>
      <c r="X710" s="108"/>
      <c r="Y710" s="108"/>
      <c r="Z710" s="108"/>
      <c r="AA710" s="108"/>
      <c r="AB710" s="108"/>
      <c r="AC710" s="108"/>
      <c r="AD710" s="108"/>
    </row>
    <row r="711" spans="1:30" x14ac:dyDescent="0.25">
      <c r="A711" s="81" t="s">
        <v>5899</v>
      </c>
      <c r="B711" s="81" t="s">
        <v>9901</v>
      </c>
      <c r="C711" s="81">
        <v>11</v>
      </c>
      <c r="D711" s="81" t="s">
        <v>8619</v>
      </c>
      <c r="E711" s="81" t="s">
        <v>8620</v>
      </c>
      <c r="F711" s="81" t="s">
        <v>8619</v>
      </c>
      <c r="G711" s="81" t="s">
        <v>8620</v>
      </c>
      <c r="H711" s="81">
        <v>3</v>
      </c>
      <c r="I711" s="81">
        <v>3</v>
      </c>
      <c r="J711" s="81">
        <v>0.5</v>
      </c>
      <c r="K711" s="81">
        <v>3</v>
      </c>
      <c r="L711" s="81" t="s">
        <v>25662</v>
      </c>
      <c r="M711" s="108"/>
      <c r="N711" s="108"/>
      <c r="O711" s="108"/>
      <c r="P711" s="108"/>
      <c r="Q711" s="108"/>
      <c r="R711" s="108"/>
      <c r="S711" s="108"/>
      <c r="T711" s="108"/>
      <c r="U711" s="108"/>
      <c r="V711" s="108"/>
      <c r="W711" s="108"/>
      <c r="X711" s="108"/>
      <c r="Y711" s="108"/>
      <c r="Z711" s="108"/>
      <c r="AA711" s="108"/>
      <c r="AB711" s="108"/>
      <c r="AC711" s="108"/>
      <c r="AD711" s="108"/>
    </row>
    <row r="712" spans="1:30" x14ac:dyDescent="0.25">
      <c r="A712" s="81" t="s">
        <v>5044</v>
      </c>
      <c r="B712" s="81" t="s">
        <v>9902</v>
      </c>
      <c r="C712" s="81">
        <v>16</v>
      </c>
      <c r="D712" s="81" t="s">
        <v>26073</v>
      </c>
      <c r="E712" s="81">
        <v>16.649999999999999</v>
      </c>
      <c r="F712" s="81" t="s">
        <v>26073</v>
      </c>
      <c r="G712" s="81">
        <v>16.649999999999999</v>
      </c>
      <c r="H712" s="81">
        <v>9.75</v>
      </c>
      <c r="I712" s="81">
        <v>14.25</v>
      </c>
      <c r="J712" s="81">
        <v>1.4</v>
      </c>
      <c r="K712" s="81">
        <v>5.5</v>
      </c>
      <c r="L712" s="81" t="s">
        <v>25662</v>
      </c>
      <c r="M712" s="108"/>
      <c r="N712" s="108"/>
      <c r="O712" s="108"/>
      <c r="P712" s="108"/>
      <c r="Q712" s="108"/>
      <c r="R712" s="108"/>
      <c r="S712" s="108"/>
      <c r="T712" s="108"/>
      <c r="U712" s="108"/>
      <c r="V712" s="108"/>
      <c r="W712" s="108"/>
      <c r="X712" s="108"/>
      <c r="Y712" s="108"/>
      <c r="Z712" s="108"/>
      <c r="AA712" s="108"/>
      <c r="AB712" s="108"/>
      <c r="AC712" s="108"/>
      <c r="AD712" s="108"/>
    </row>
    <row r="713" spans="1:30" x14ac:dyDescent="0.25">
      <c r="A713" s="81" t="s">
        <v>6048</v>
      </c>
      <c r="B713" s="81" t="s">
        <v>26074</v>
      </c>
      <c r="C713" s="81">
        <v>2.64</v>
      </c>
      <c r="D713" s="81" t="s">
        <v>26074</v>
      </c>
      <c r="E713" s="81">
        <v>2.64</v>
      </c>
      <c r="F713" s="81" t="s">
        <v>26074</v>
      </c>
      <c r="G713" s="81">
        <v>2.64</v>
      </c>
      <c r="H713" s="81">
        <v>3</v>
      </c>
      <c r="I713" s="81">
        <v>3</v>
      </c>
      <c r="J713" s="81">
        <v>0.27</v>
      </c>
      <c r="K713" s="81">
        <v>3</v>
      </c>
      <c r="L713" s="81" t="s">
        <v>25662</v>
      </c>
      <c r="M713" s="108"/>
      <c r="N713" s="108"/>
      <c r="O713" s="108"/>
      <c r="P713" s="108"/>
      <c r="Q713" s="108"/>
      <c r="R713" s="108"/>
      <c r="S713" s="108"/>
      <c r="T713" s="108"/>
      <c r="U713" s="108"/>
      <c r="V713" s="108"/>
      <c r="W713" s="108"/>
      <c r="X713" s="108"/>
      <c r="Y713" s="108"/>
      <c r="Z713" s="108"/>
      <c r="AA713" s="108"/>
      <c r="AB713" s="108"/>
      <c r="AC713" s="108"/>
      <c r="AD713" s="108"/>
    </row>
    <row r="714" spans="1:30" x14ac:dyDescent="0.25">
      <c r="A714" s="81" t="s">
        <v>4860</v>
      </c>
      <c r="B714" s="81" t="s">
        <v>9903</v>
      </c>
      <c r="C714" s="81">
        <v>36.549999999999997</v>
      </c>
      <c r="D714" s="81" t="s">
        <v>9904</v>
      </c>
      <c r="E714" s="81">
        <v>36.950000000000003</v>
      </c>
      <c r="F714" s="81" t="s">
        <v>26075</v>
      </c>
      <c r="G714" s="81">
        <v>40.32</v>
      </c>
      <c r="H714" s="81">
        <v>1.8</v>
      </c>
      <c r="I714" s="81">
        <v>18</v>
      </c>
      <c r="J714" s="81">
        <v>1</v>
      </c>
      <c r="K714" s="81">
        <v>1</v>
      </c>
      <c r="L714" s="81" t="s">
        <v>25662</v>
      </c>
      <c r="M714" s="108"/>
      <c r="N714" s="108"/>
      <c r="O714" s="108"/>
      <c r="P714" s="108"/>
      <c r="Q714" s="108"/>
      <c r="R714" s="108"/>
      <c r="S714" s="108"/>
      <c r="T714" s="108"/>
      <c r="U714" s="108"/>
      <c r="V714" s="108"/>
      <c r="W714" s="108"/>
      <c r="X714" s="108"/>
      <c r="Y714" s="108"/>
      <c r="Z714" s="108"/>
      <c r="AA714" s="108"/>
      <c r="AB714" s="108"/>
      <c r="AC714" s="108"/>
      <c r="AD714" s="108"/>
    </row>
    <row r="715" spans="1:30" x14ac:dyDescent="0.25">
      <c r="A715" s="81" t="s">
        <v>7069</v>
      </c>
      <c r="B715" s="81" t="s">
        <v>26076</v>
      </c>
      <c r="C715" s="81">
        <v>8.82</v>
      </c>
      <c r="D715" s="81" t="s">
        <v>26076</v>
      </c>
      <c r="E715" s="81">
        <v>8.82</v>
      </c>
      <c r="F715" s="81" t="s">
        <v>26076</v>
      </c>
      <c r="G715" s="81">
        <v>8.82</v>
      </c>
      <c r="H715" s="81">
        <v>9</v>
      </c>
      <c r="I715" s="81">
        <v>12</v>
      </c>
      <c r="J715" s="81">
        <v>1.5</v>
      </c>
      <c r="K715" s="81">
        <v>3</v>
      </c>
      <c r="L715" s="81" t="s">
        <v>25662</v>
      </c>
      <c r="M715" s="108"/>
      <c r="N715" s="108"/>
      <c r="O715" s="108"/>
      <c r="P715" s="108"/>
      <c r="Q715" s="108"/>
      <c r="R715" s="108"/>
      <c r="S715" s="108"/>
      <c r="T715" s="108"/>
      <c r="U715" s="108"/>
      <c r="V715" s="108"/>
      <c r="W715" s="108"/>
      <c r="X715" s="108"/>
      <c r="Y715" s="108"/>
      <c r="Z715" s="108"/>
      <c r="AA715" s="108"/>
      <c r="AB715" s="108"/>
      <c r="AC715" s="108"/>
      <c r="AD715" s="108"/>
    </row>
    <row r="716" spans="1:30" x14ac:dyDescent="0.25">
      <c r="A716" s="81" t="s">
        <v>7147</v>
      </c>
      <c r="B716" s="81" t="s">
        <v>9905</v>
      </c>
      <c r="C716" s="81">
        <v>10.6</v>
      </c>
      <c r="D716" s="81" t="s">
        <v>9906</v>
      </c>
      <c r="E716" s="81">
        <v>11</v>
      </c>
      <c r="F716" s="81" t="s">
        <v>8619</v>
      </c>
      <c r="G716" s="81" t="s">
        <v>8620</v>
      </c>
      <c r="H716" s="81">
        <v>9</v>
      </c>
      <c r="I716" s="81">
        <v>12</v>
      </c>
      <c r="J716" s="81">
        <v>1.5</v>
      </c>
      <c r="K716" s="81">
        <v>3</v>
      </c>
      <c r="L716" s="81" t="s">
        <v>25662</v>
      </c>
      <c r="M716" s="108"/>
      <c r="N716" s="108"/>
      <c r="O716" s="108"/>
      <c r="P716" s="108"/>
      <c r="Q716" s="108"/>
      <c r="R716" s="108"/>
      <c r="S716" s="108"/>
      <c r="T716" s="108"/>
      <c r="U716" s="108"/>
      <c r="V716" s="108"/>
      <c r="W716" s="108"/>
      <c r="X716" s="108"/>
      <c r="Y716" s="108"/>
      <c r="Z716" s="108"/>
      <c r="AA716" s="108"/>
      <c r="AB716" s="108"/>
      <c r="AC716" s="108"/>
      <c r="AD716" s="108"/>
    </row>
    <row r="717" spans="1:30" x14ac:dyDescent="0.25">
      <c r="A717" s="81" t="s">
        <v>6967</v>
      </c>
      <c r="B717" s="81" t="s">
        <v>26077</v>
      </c>
      <c r="C717" s="81">
        <v>9.8699999999999992</v>
      </c>
      <c r="D717" s="81" t="s">
        <v>9905</v>
      </c>
      <c r="E717" s="81">
        <v>10.6</v>
      </c>
      <c r="F717" s="81" t="s">
        <v>26077</v>
      </c>
      <c r="G717" s="81">
        <v>9.8699999999999992</v>
      </c>
      <c r="H717" s="81">
        <v>9</v>
      </c>
      <c r="I717" s="81">
        <v>12</v>
      </c>
      <c r="J717" s="81">
        <v>1.5</v>
      </c>
      <c r="K717" s="81">
        <v>0.5</v>
      </c>
      <c r="L717" s="81" t="s">
        <v>25662</v>
      </c>
      <c r="M717" s="108"/>
      <c r="N717" s="108"/>
      <c r="O717" s="108"/>
      <c r="P717" s="108"/>
      <c r="Q717" s="108"/>
      <c r="R717" s="108"/>
      <c r="S717" s="108"/>
      <c r="T717" s="108"/>
      <c r="U717" s="108"/>
      <c r="V717" s="108"/>
      <c r="W717" s="108"/>
      <c r="X717" s="108"/>
      <c r="Y717" s="108"/>
      <c r="Z717" s="108"/>
      <c r="AA717" s="108"/>
      <c r="AB717" s="108"/>
      <c r="AC717" s="108"/>
      <c r="AD717" s="108"/>
    </row>
    <row r="718" spans="1:30" x14ac:dyDescent="0.25">
      <c r="A718" s="81" t="s">
        <v>6245</v>
      </c>
      <c r="B718" s="81" t="s">
        <v>26078</v>
      </c>
      <c r="C718" s="81">
        <v>7.01</v>
      </c>
      <c r="D718" s="81" t="s">
        <v>9907</v>
      </c>
      <c r="E718" s="81">
        <v>9.2899999999999991</v>
      </c>
      <c r="F718" s="81" t="s">
        <v>26078</v>
      </c>
      <c r="G718" s="81">
        <v>7.01</v>
      </c>
      <c r="H718" s="81">
        <v>1</v>
      </c>
      <c r="I718" s="81">
        <v>2</v>
      </c>
      <c r="J718" s="81">
        <v>0.35</v>
      </c>
      <c r="K718" s="81">
        <v>2.6</v>
      </c>
      <c r="L718" s="81" t="s">
        <v>25662</v>
      </c>
      <c r="M718" s="108"/>
      <c r="N718" s="108"/>
      <c r="O718" s="108"/>
      <c r="P718" s="108"/>
      <c r="Q718" s="108"/>
      <c r="R718" s="108"/>
      <c r="S718" s="108"/>
      <c r="T718" s="108"/>
      <c r="U718" s="108"/>
      <c r="V718" s="108"/>
      <c r="W718" s="108"/>
      <c r="X718" s="108"/>
      <c r="Y718" s="108"/>
      <c r="Z718" s="108"/>
      <c r="AA718" s="108"/>
      <c r="AB718" s="108"/>
      <c r="AC718" s="108"/>
      <c r="AD718" s="108"/>
    </row>
    <row r="719" spans="1:30" x14ac:dyDescent="0.25">
      <c r="A719" s="81" t="s">
        <v>7081</v>
      </c>
      <c r="B719" s="81" t="s">
        <v>9908</v>
      </c>
      <c r="C719" s="81">
        <v>11.47</v>
      </c>
      <c r="D719" s="81" t="s">
        <v>8619</v>
      </c>
      <c r="E719" s="81" t="s">
        <v>8620</v>
      </c>
      <c r="F719" s="81" t="s">
        <v>8619</v>
      </c>
      <c r="G719" s="81" t="s">
        <v>8620</v>
      </c>
      <c r="H719" s="81">
        <v>9</v>
      </c>
      <c r="I719" s="81">
        <v>12</v>
      </c>
      <c r="J719" s="81">
        <v>1.5</v>
      </c>
      <c r="K719" s="81">
        <v>0.5</v>
      </c>
      <c r="L719" s="81" t="s">
        <v>25662</v>
      </c>
      <c r="M719" s="108"/>
      <c r="N719" s="108"/>
      <c r="O719" s="108"/>
      <c r="P719" s="108"/>
      <c r="Q719" s="108"/>
      <c r="R719" s="108"/>
      <c r="S719" s="108"/>
      <c r="T719" s="108"/>
      <c r="U719" s="108"/>
      <c r="V719" s="108"/>
      <c r="W719" s="108"/>
      <c r="X719" s="108"/>
      <c r="Y719" s="108"/>
      <c r="Z719" s="108"/>
      <c r="AA719" s="108"/>
      <c r="AB719" s="108"/>
      <c r="AC719" s="108"/>
      <c r="AD719" s="108"/>
    </row>
    <row r="720" spans="1:30" x14ac:dyDescent="0.25">
      <c r="A720" s="81" t="s">
        <v>6279</v>
      </c>
      <c r="B720" s="81" t="s">
        <v>26079</v>
      </c>
      <c r="C720" s="81">
        <v>13.77</v>
      </c>
      <c r="D720" s="81" t="s">
        <v>9909</v>
      </c>
      <c r="E720" s="81">
        <v>14.49</v>
      </c>
      <c r="F720" s="81" t="s">
        <v>26079</v>
      </c>
      <c r="G720" s="81">
        <v>13.77</v>
      </c>
      <c r="H720" s="81">
        <v>6.75</v>
      </c>
      <c r="I720" s="81">
        <v>18</v>
      </c>
      <c r="J720" s="81">
        <v>1</v>
      </c>
      <c r="K720" s="81">
        <v>7</v>
      </c>
      <c r="L720" s="81" t="s">
        <v>25662</v>
      </c>
      <c r="M720" s="108"/>
      <c r="N720" s="108"/>
      <c r="O720" s="108"/>
      <c r="P720" s="108"/>
      <c r="Q720" s="108"/>
      <c r="R720" s="108"/>
      <c r="S720" s="108"/>
      <c r="T720" s="108"/>
      <c r="U720" s="108"/>
      <c r="V720" s="108"/>
      <c r="W720" s="108"/>
      <c r="X720" s="108"/>
      <c r="Y720" s="108"/>
      <c r="Z720" s="108"/>
      <c r="AA720" s="108"/>
      <c r="AB720" s="108"/>
      <c r="AC720" s="108"/>
      <c r="AD720" s="108"/>
    </row>
    <row r="721" spans="1:30" x14ac:dyDescent="0.25">
      <c r="A721" s="81" t="s">
        <v>5145</v>
      </c>
      <c r="B721" s="81" t="s">
        <v>9910</v>
      </c>
      <c r="C721" s="81">
        <v>10.6</v>
      </c>
      <c r="D721" s="81" t="s">
        <v>9911</v>
      </c>
      <c r="E721" s="81">
        <v>17</v>
      </c>
      <c r="F721" s="81" t="s">
        <v>9912</v>
      </c>
      <c r="G721" s="81">
        <v>9.5299999999999994</v>
      </c>
      <c r="H721" s="81">
        <v>6</v>
      </c>
      <c r="I721" s="81">
        <v>12</v>
      </c>
      <c r="J721" s="81">
        <v>0.51</v>
      </c>
      <c r="K721" s="81">
        <v>10.25</v>
      </c>
      <c r="L721" s="81" t="s">
        <v>25662</v>
      </c>
      <c r="M721" s="108"/>
      <c r="N721" s="108"/>
      <c r="O721" s="108"/>
      <c r="P721" s="108"/>
      <c r="Q721" s="108"/>
      <c r="R721" s="108"/>
      <c r="S721" s="108"/>
      <c r="T721" s="108"/>
      <c r="U721" s="108"/>
      <c r="V721" s="108"/>
      <c r="W721" s="108"/>
      <c r="X721" s="108"/>
      <c r="Y721" s="108"/>
      <c r="Z721" s="108"/>
      <c r="AA721" s="108"/>
      <c r="AB721" s="108"/>
      <c r="AC721" s="108"/>
      <c r="AD721" s="108"/>
    </row>
    <row r="722" spans="1:30" x14ac:dyDescent="0.25">
      <c r="A722" s="81" t="s">
        <v>5142</v>
      </c>
      <c r="B722" s="81" t="s">
        <v>9913</v>
      </c>
      <c r="C722" s="81">
        <v>3.26</v>
      </c>
      <c r="D722" s="81" t="s">
        <v>26080</v>
      </c>
      <c r="E722" s="81">
        <v>4.0199999999999996</v>
      </c>
      <c r="F722" s="81" t="s">
        <v>9914</v>
      </c>
      <c r="G722" s="81">
        <v>5.75</v>
      </c>
      <c r="H722" s="81">
        <v>4.9000000000000004</v>
      </c>
      <c r="I722" s="81">
        <v>5.5</v>
      </c>
      <c r="J722" s="81">
        <v>7.0000000000000007E-2</v>
      </c>
      <c r="K722" s="81">
        <v>8.6999999999999993</v>
      </c>
      <c r="L722" s="81" t="s">
        <v>25662</v>
      </c>
      <c r="M722" s="108"/>
      <c r="N722" s="108"/>
      <c r="O722" s="108"/>
      <c r="P722" s="108"/>
      <c r="Q722" s="108"/>
      <c r="R722" s="108"/>
      <c r="S722" s="108"/>
      <c r="T722" s="108"/>
      <c r="U722" s="108"/>
      <c r="V722" s="108"/>
      <c r="W722" s="108"/>
      <c r="X722" s="108"/>
      <c r="Y722" s="108"/>
      <c r="Z722" s="108"/>
      <c r="AA722" s="108"/>
      <c r="AB722" s="108"/>
      <c r="AC722" s="108"/>
      <c r="AD722" s="108"/>
    </row>
    <row r="723" spans="1:30" x14ac:dyDescent="0.25">
      <c r="A723" s="81" t="s">
        <v>5092</v>
      </c>
      <c r="B723" s="81" t="s">
        <v>26081</v>
      </c>
      <c r="C723" s="81">
        <v>7.77</v>
      </c>
      <c r="D723" s="81" t="s">
        <v>9915</v>
      </c>
      <c r="E723" s="81">
        <v>6.29</v>
      </c>
      <c r="F723" s="81" t="s">
        <v>9916</v>
      </c>
      <c r="G723" s="81">
        <v>11</v>
      </c>
      <c r="H723" s="81">
        <v>7</v>
      </c>
      <c r="I723" s="81">
        <v>5.7</v>
      </c>
      <c r="J723" s="81">
        <v>0.2</v>
      </c>
      <c r="K723" s="81">
        <v>5</v>
      </c>
      <c r="L723" s="81" t="s">
        <v>25662</v>
      </c>
      <c r="M723" s="108"/>
      <c r="N723" s="108"/>
      <c r="O723" s="108"/>
      <c r="P723" s="108"/>
      <c r="Q723" s="108"/>
      <c r="R723" s="108"/>
      <c r="S723" s="108"/>
      <c r="T723" s="108"/>
      <c r="U723" s="108"/>
      <c r="V723" s="108"/>
      <c r="W723" s="108"/>
      <c r="X723" s="108"/>
      <c r="Y723" s="108"/>
      <c r="Z723" s="108"/>
      <c r="AA723" s="108"/>
      <c r="AB723" s="108"/>
      <c r="AC723" s="108"/>
      <c r="AD723" s="108"/>
    </row>
    <row r="724" spans="1:30" x14ac:dyDescent="0.25">
      <c r="A724" s="81" t="s">
        <v>5080</v>
      </c>
      <c r="B724" s="81" t="s">
        <v>9917</v>
      </c>
      <c r="C724" s="81">
        <v>30.17</v>
      </c>
      <c r="D724" s="81" t="s">
        <v>26082</v>
      </c>
      <c r="E724" s="81">
        <v>37.369999999999997</v>
      </c>
      <c r="F724" s="81" t="s">
        <v>9918</v>
      </c>
      <c r="G724" s="81">
        <v>39.29</v>
      </c>
      <c r="H724" s="81">
        <v>9.4</v>
      </c>
      <c r="I724" s="81">
        <v>7</v>
      </c>
      <c r="J724" s="81">
        <v>0.37</v>
      </c>
      <c r="K724" s="81">
        <v>12.4</v>
      </c>
      <c r="L724" s="81" t="s">
        <v>25662</v>
      </c>
      <c r="M724" s="108"/>
      <c r="N724" s="108"/>
      <c r="O724" s="108"/>
      <c r="P724" s="108"/>
      <c r="Q724" s="108"/>
      <c r="R724" s="108"/>
      <c r="S724" s="108"/>
      <c r="T724" s="108"/>
      <c r="U724" s="108"/>
      <c r="V724" s="108"/>
      <c r="W724" s="108"/>
      <c r="X724" s="108"/>
      <c r="Y724" s="108"/>
      <c r="Z724" s="108"/>
      <c r="AA724" s="108"/>
      <c r="AB724" s="108"/>
      <c r="AC724" s="108"/>
      <c r="AD724" s="108"/>
    </row>
    <row r="725" spans="1:30" x14ac:dyDescent="0.25">
      <c r="A725" s="81" t="s">
        <v>5053</v>
      </c>
      <c r="B725" s="81" t="s">
        <v>26083</v>
      </c>
      <c r="C725" s="81">
        <v>37.369999999999997</v>
      </c>
      <c r="D725" s="81" t="s">
        <v>9919</v>
      </c>
      <c r="E725" s="81">
        <v>50</v>
      </c>
      <c r="F725" s="81" t="s">
        <v>9920</v>
      </c>
      <c r="G725" s="81">
        <v>50</v>
      </c>
      <c r="H725" s="81">
        <v>9.4</v>
      </c>
      <c r="I725" s="81">
        <v>7</v>
      </c>
      <c r="J725" s="81">
        <v>0.37</v>
      </c>
      <c r="K725" s="81">
        <v>12.4</v>
      </c>
      <c r="L725" s="81" t="s">
        <v>25662</v>
      </c>
      <c r="M725" s="108"/>
      <c r="N725" s="108"/>
      <c r="O725" s="108"/>
      <c r="P725" s="108"/>
      <c r="Q725" s="108"/>
      <c r="R725" s="108"/>
      <c r="S725" s="108"/>
      <c r="T725" s="108"/>
      <c r="U725" s="108"/>
      <c r="V725" s="108"/>
      <c r="W725" s="108"/>
      <c r="X725" s="108"/>
      <c r="Y725" s="108"/>
      <c r="Z725" s="108"/>
      <c r="AA725" s="108"/>
      <c r="AB725" s="108"/>
      <c r="AC725" s="108"/>
      <c r="AD725" s="108"/>
    </row>
    <row r="726" spans="1:30" x14ac:dyDescent="0.25">
      <c r="A726" s="81" t="s">
        <v>5050</v>
      </c>
      <c r="B726" s="81" t="s">
        <v>26084</v>
      </c>
      <c r="C726" s="81">
        <v>2.4900000000000002</v>
      </c>
      <c r="D726" s="81" t="s">
        <v>9921</v>
      </c>
      <c r="E726" s="81">
        <v>2.4500000000000002</v>
      </c>
      <c r="F726" s="81" t="s">
        <v>9922</v>
      </c>
      <c r="G726" s="81">
        <v>2</v>
      </c>
      <c r="H726" s="81">
        <v>5.7</v>
      </c>
      <c r="I726" s="81">
        <v>3.4</v>
      </c>
      <c r="J726" s="81">
        <v>7.0000000000000007E-2</v>
      </c>
      <c r="K726" s="81">
        <v>5.4</v>
      </c>
      <c r="L726" s="81" t="s">
        <v>25662</v>
      </c>
      <c r="M726" s="108"/>
      <c r="N726" s="108"/>
      <c r="O726" s="108"/>
      <c r="P726" s="108"/>
      <c r="Q726" s="108"/>
      <c r="R726" s="108"/>
      <c r="S726" s="108"/>
      <c r="T726" s="108"/>
      <c r="U726" s="108"/>
      <c r="V726" s="108"/>
      <c r="W726" s="108"/>
      <c r="X726" s="108"/>
      <c r="Y726" s="108"/>
      <c r="Z726" s="108"/>
      <c r="AA726" s="108"/>
      <c r="AB726" s="108"/>
      <c r="AC726" s="108"/>
      <c r="AD726" s="108"/>
    </row>
    <row r="727" spans="1:30" x14ac:dyDescent="0.25">
      <c r="A727" s="81" t="s">
        <v>5047</v>
      </c>
      <c r="B727" s="81" t="s">
        <v>9923</v>
      </c>
      <c r="C727" s="81">
        <v>35</v>
      </c>
      <c r="D727" s="81" t="s">
        <v>26085</v>
      </c>
      <c r="E727" s="81">
        <v>40.729999999999997</v>
      </c>
      <c r="F727" s="81" t="s">
        <v>26085</v>
      </c>
      <c r="G727" s="81">
        <v>40.729999999999997</v>
      </c>
      <c r="H727" s="81">
        <v>5.4</v>
      </c>
      <c r="I727" s="81">
        <v>85</v>
      </c>
      <c r="J727" s="81">
        <v>3.6</v>
      </c>
      <c r="K727" s="81">
        <v>4.3</v>
      </c>
      <c r="L727" s="81" t="s">
        <v>25662</v>
      </c>
      <c r="M727" s="108"/>
      <c r="N727" s="108"/>
      <c r="O727" s="108"/>
      <c r="P727" s="108"/>
      <c r="Q727" s="108"/>
      <c r="R727" s="108"/>
      <c r="S727" s="108"/>
      <c r="T727" s="108"/>
      <c r="U727" s="108"/>
      <c r="V727" s="108"/>
      <c r="W727" s="108"/>
      <c r="X727" s="108"/>
      <c r="Y727" s="108"/>
      <c r="Z727" s="108"/>
      <c r="AA727" s="108"/>
      <c r="AB727" s="108"/>
      <c r="AC727" s="108"/>
      <c r="AD727" s="108"/>
    </row>
    <row r="728" spans="1:30" x14ac:dyDescent="0.25">
      <c r="A728" s="81" t="s">
        <v>7805</v>
      </c>
      <c r="B728" s="81" t="s">
        <v>26086</v>
      </c>
      <c r="C728" s="81">
        <v>1.55</v>
      </c>
      <c r="D728" s="81" t="s">
        <v>26086</v>
      </c>
      <c r="E728" s="81">
        <v>1.55</v>
      </c>
      <c r="F728" s="81" t="s">
        <v>26086</v>
      </c>
      <c r="G728" s="81">
        <v>1.55</v>
      </c>
      <c r="H728" s="81">
        <v>1</v>
      </c>
      <c r="I728" s="81">
        <v>2</v>
      </c>
      <c r="J728" s="81">
        <v>0.06</v>
      </c>
      <c r="K728" s="81">
        <v>1</v>
      </c>
      <c r="L728" s="81" t="s">
        <v>25662</v>
      </c>
      <c r="M728" s="108"/>
      <c r="N728" s="108"/>
      <c r="O728" s="108"/>
      <c r="P728" s="108"/>
      <c r="Q728" s="108"/>
      <c r="R728" s="108"/>
      <c r="S728" s="108"/>
      <c r="T728" s="108"/>
      <c r="U728" s="108"/>
      <c r="V728" s="108"/>
      <c r="W728" s="108"/>
      <c r="X728" s="108"/>
      <c r="Y728" s="108"/>
      <c r="Z728" s="108"/>
      <c r="AA728" s="108"/>
      <c r="AB728" s="108"/>
      <c r="AC728" s="108"/>
      <c r="AD728" s="108"/>
    </row>
    <row r="729" spans="1:30" x14ac:dyDescent="0.25">
      <c r="A729" s="81" t="s">
        <v>7762</v>
      </c>
      <c r="B729" s="81" t="s">
        <v>26087</v>
      </c>
      <c r="C729" s="81">
        <v>0.2</v>
      </c>
      <c r="D729" s="81" t="s">
        <v>9924</v>
      </c>
      <c r="E729" s="81">
        <v>0.35</v>
      </c>
      <c r="F729" s="81" t="s">
        <v>9925</v>
      </c>
      <c r="G729" s="81">
        <v>0.32</v>
      </c>
      <c r="H729" s="81">
        <v>1</v>
      </c>
      <c r="I729" s="81">
        <v>1</v>
      </c>
      <c r="J729" s="81">
        <v>0.05</v>
      </c>
      <c r="K729" s="81">
        <v>1</v>
      </c>
      <c r="L729" s="81" t="s">
        <v>25662</v>
      </c>
      <c r="M729" s="108"/>
      <c r="N729" s="108"/>
      <c r="O729" s="108"/>
      <c r="P729" s="108"/>
      <c r="Q729" s="108"/>
      <c r="R729" s="108"/>
      <c r="S729" s="108"/>
      <c r="T729" s="108"/>
      <c r="U729" s="108"/>
      <c r="V729" s="108"/>
      <c r="W729" s="108"/>
      <c r="X729" s="108"/>
      <c r="Y729" s="108"/>
      <c r="Z729" s="108"/>
      <c r="AA729" s="108"/>
      <c r="AB729" s="108"/>
      <c r="AC729" s="108"/>
      <c r="AD729" s="108"/>
    </row>
    <row r="730" spans="1:30" x14ac:dyDescent="0.25">
      <c r="A730" s="81" t="s">
        <v>4899</v>
      </c>
      <c r="B730" s="81" t="s">
        <v>9926</v>
      </c>
      <c r="C730" s="81">
        <v>3.62</v>
      </c>
      <c r="D730" s="81" t="s">
        <v>8619</v>
      </c>
      <c r="E730" s="81" t="s">
        <v>8620</v>
      </c>
      <c r="F730" s="81" t="s">
        <v>8619</v>
      </c>
      <c r="G730" s="81" t="s">
        <v>8620</v>
      </c>
      <c r="H730" s="81">
        <v>5</v>
      </c>
      <c r="I730" s="81">
        <v>5</v>
      </c>
      <c r="J730" s="81">
        <v>0.1</v>
      </c>
      <c r="K730" s="81">
        <v>5.25</v>
      </c>
      <c r="L730" s="81" t="s">
        <v>25662</v>
      </c>
      <c r="M730" s="108"/>
      <c r="N730" s="108"/>
      <c r="O730" s="108"/>
      <c r="P730" s="108"/>
      <c r="Q730" s="108"/>
      <c r="R730" s="108"/>
      <c r="S730" s="108"/>
      <c r="T730" s="108"/>
      <c r="U730" s="108"/>
      <c r="V730" s="108"/>
      <c r="W730" s="108"/>
      <c r="X730" s="108"/>
      <c r="Y730" s="108"/>
      <c r="Z730" s="108"/>
      <c r="AA730" s="108"/>
      <c r="AB730" s="108"/>
      <c r="AC730" s="108"/>
      <c r="AD730" s="108"/>
    </row>
    <row r="731" spans="1:30" x14ac:dyDescent="0.25">
      <c r="A731" s="81" t="s">
        <v>5086</v>
      </c>
      <c r="B731" s="81" t="s">
        <v>26088</v>
      </c>
      <c r="C731" s="81">
        <v>18.98</v>
      </c>
      <c r="D731" s="81" t="s">
        <v>26088</v>
      </c>
      <c r="E731" s="81">
        <v>18.98</v>
      </c>
      <c r="F731" s="81" t="s">
        <v>26088</v>
      </c>
      <c r="G731" s="81">
        <v>18.98</v>
      </c>
      <c r="H731" s="81">
        <v>0.73</v>
      </c>
      <c r="I731" s="81">
        <v>0.23</v>
      </c>
      <c r="J731" s="81">
        <v>1.48</v>
      </c>
      <c r="K731" s="81">
        <v>7</v>
      </c>
      <c r="L731" s="81" t="s">
        <v>25662</v>
      </c>
      <c r="M731" s="108"/>
      <c r="N731" s="108"/>
      <c r="O731" s="108"/>
      <c r="P731" s="108"/>
      <c r="Q731" s="108"/>
      <c r="R731" s="108"/>
      <c r="S731" s="108"/>
      <c r="T731" s="108"/>
      <c r="U731" s="108"/>
      <c r="V731" s="108"/>
      <c r="W731" s="108"/>
      <c r="X731" s="108"/>
      <c r="Y731" s="108"/>
      <c r="Z731" s="108"/>
      <c r="AA731" s="108"/>
      <c r="AB731" s="108"/>
      <c r="AC731" s="108"/>
      <c r="AD731" s="108"/>
    </row>
    <row r="732" spans="1:30" x14ac:dyDescent="0.25">
      <c r="A732" s="81" t="s">
        <v>3496</v>
      </c>
      <c r="B732" s="81" t="s">
        <v>26089</v>
      </c>
      <c r="C732" s="81">
        <v>9.83</v>
      </c>
      <c r="D732" s="81" t="s">
        <v>9927</v>
      </c>
      <c r="E732" s="81">
        <v>16.34</v>
      </c>
      <c r="F732" s="81" t="s">
        <v>26089</v>
      </c>
      <c r="G732" s="81">
        <v>9.83</v>
      </c>
      <c r="H732" s="81">
        <v>1.3</v>
      </c>
      <c r="I732" s="81">
        <v>15</v>
      </c>
      <c r="J732" s="81">
        <v>1.6</v>
      </c>
      <c r="K732" s="81">
        <v>1.3</v>
      </c>
      <c r="L732" s="81" t="s">
        <v>25662</v>
      </c>
      <c r="M732" s="108"/>
      <c r="N732" s="108"/>
      <c r="O732" s="108"/>
      <c r="P732" s="108"/>
      <c r="Q732" s="108"/>
      <c r="R732" s="108"/>
      <c r="S732" s="108"/>
      <c r="T732" s="108"/>
      <c r="U732" s="108"/>
      <c r="V732" s="108"/>
      <c r="W732" s="108"/>
      <c r="X732" s="108"/>
      <c r="Y732" s="108"/>
      <c r="Z732" s="108"/>
      <c r="AA732" s="108"/>
      <c r="AB732" s="108"/>
      <c r="AC732" s="108"/>
      <c r="AD732" s="108"/>
    </row>
    <row r="733" spans="1:30" x14ac:dyDescent="0.25">
      <c r="A733" s="81" t="s">
        <v>4695</v>
      </c>
      <c r="B733" s="81" t="s">
        <v>9928</v>
      </c>
      <c r="C733" s="81">
        <v>144.55000000000001</v>
      </c>
      <c r="D733" s="81" t="s">
        <v>9929</v>
      </c>
      <c r="E733" s="81">
        <v>90.5</v>
      </c>
      <c r="F733" s="81" t="s">
        <v>9113</v>
      </c>
      <c r="G733" s="81">
        <v>93.25</v>
      </c>
      <c r="H733" s="81">
        <v>7</v>
      </c>
      <c r="I733" s="81">
        <v>12</v>
      </c>
      <c r="J733" s="81">
        <v>2.44</v>
      </c>
      <c r="K733" s="81">
        <v>2</v>
      </c>
      <c r="L733" s="81" t="s">
        <v>25662</v>
      </c>
      <c r="M733" s="108"/>
      <c r="N733" s="108"/>
      <c r="O733" s="108"/>
      <c r="P733" s="108"/>
      <c r="Q733" s="108"/>
      <c r="R733" s="108"/>
      <c r="S733" s="108"/>
      <c r="T733" s="108"/>
      <c r="U733" s="108"/>
      <c r="V733" s="108"/>
      <c r="W733" s="108"/>
      <c r="X733" s="108"/>
      <c r="Y733" s="108"/>
      <c r="Z733" s="108"/>
      <c r="AA733" s="108"/>
      <c r="AB733" s="108"/>
      <c r="AC733" s="108"/>
      <c r="AD733" s="108"/>
    </row>
    <row r="734" spans="1:30" x14ac:dyDescent="0.25">
      <c r="A734" s="81" t="s">
        <v>4686</v>
      </c>
      <c r="B734" s="81" t="s">
        <v>9930</v>
      </c>
      <c r="C734" s="81">
        <v>17.89</v>
      </c>
      <c r="D734" s="81" t="s">
        <v>9931</v>
      </c>
      <c r="E734" s="81">
        <v>12.75</v>
      </c>
      <c r="F734" s="81" t="s">
        <v>9932</v>
      </c>
      <c r="G734" s="81">
        <v>19.47</v>
      </c>
      <c r="H734" s="81">
        <v>0.52</v>
      </c>
      <c r="I734" s="81">
        <v>3.98</v>
      </c>
      <c r="J734" s="81">
        <v>0.49</v>
      </c>
      <c r="K734" s="81">
        <v>3.08</v>
      </c>
      <c r="L734" s="81" t="s">
        <v>25662</v>
      </c>
      <c r="M734" s="108"/>
      <c r="N734" s="108"/>
      <c r="O734" s="108"/>
      <c r="P734" s="108"/>
      <c r="Q734" s="108"/>
      <c r="R734" s="108"/>
      <c r="S734" s="108"/>
      <c r="T734" s="108"/>
      <c r="U734" s="108"/>
      <c r="V734" s="108"/>
      <c r="W734" s="108"/>
      <c r="X734" s="108"/>
      <c r="Y734" s="108"/>
      <c r="Z734" s="108"/>
      <c r="AA734" s="108"/>
      <c r="AB734" s="108"/>
      <c r="AC734" s="108"/>
      <c r="AD734" s="108"/>
    </row>
    <row r="735" spans="1:30" x14ac:dyDescent="0.25">
      <c r="A735" s="81" t="s">
        <v>4680</v>
      </c>
      <c r="B735" s="81" t="s">
        <v>9933</v>
      </c>
      <c r="C735" s="81">
        <v>17.89</v>
      </c>
      <c r="D735" s="81" t="s">
        <v>9934</v>
      </c>
      <c r="E735" s="81">
        <v>19.47</v>
      </c>
      <c r="F735" s="81" t="s">
        <v>9935</v>
      </c>
      <c r="G735" s="81">
        <v>22.87</v>
      </c>
      <c r="H735" s="81">
        <v>0.75</v>
      </c>
      <c r="I735" s="81">
        <v>3.5</v>
      </c>
      <c r="J735" s="81">
        <v>0.22</v>
      </c>
      <c r="K735" s="81">
        <v>3.5</v>
      </c>
      <c r="L735" s="81" t="s">
        <v>25662</v>
      </c>
      <c r="M735" s="108"/>
      <c r="N735" s="108"/>
      <c r="O735" s="108"/>
      <c r="P735" s="108"/>
      <c r="Q735" s="108"/>
      <c r="R735" s="108"/>
      <c r="S735" s="108"/>
      <c r="T735" s="108"/>
      <c r="U735" s="108"/>
      <c r="V735" s="108"/>
      <c r="W735" s="108"/>
      <c r="X735" s="108"/>
      <c r="Y735" s="108"/>
      <c r="Z735" s="108"/>
      <c r="AA735" s="108"/>
      <c r="AB735" s="108"/>
      <c r="AC735" s="108"/>
      <c r="AD735" s="108"/>
    </row>
    <row r="736" spans="1:30" x14ac:dyDescent="0.25">
      <c r="A736" s="81" t="s">
        <v>4677</v>
      </c>
      <c r="B736" s="81" t="s">
        <v>9936</v>
      </c>
      <c r="C736" s="81">
        <v>17.89</v>
      </c>
      <c r="D736" s="81" t="s">
        <v>9937</v>
      </c>
      <c r="E736" s="81">
        <v>19.47</v>
      </c>
      <c r="F736" s="81" t="s">
        <v>9938</v>
      </c>
      <c r="G736" s="81">
        <v>14.56</v>
      </c>
      <c r="H736" s="81">
        <v>3.5</v>
      </c>
      <c r="I736" s="81">
        <v>3.75</v>
      </c>
      <c r="J736" s="81">
        <v>0.24</v>
      </c>
      <c r="K736" s="81">
        <v>0.5</v>
      </c>
      <c r="L736" s="81" t="s">
        <v>25662</v>
      </c>
      <c r="M736" s="108"/>
      <c r="N736" s="108"/>
      <c r="O736" s="108"/>
      <c r="P736" s="108"/>
      <c r="Q736" s="108"/>
      <c r="R736" s="108"/>
      <c r="S736" s="108"/>
      <c r="T736" s="108"/>
      <c r="U736" s="108"/>
      <c r="V736" s="108"/>
      <c r="W736" s="108"/>
      <c r="X736" s="108"/>
      <c r="Y736" s="108"/>
      <c r="Z736" s="108"/>
      <c r="AA736" s="108"/>
      <c r="AB736" s="108"/>
      <c r="AC736" s="108"/>
      <c r="AD736" s="108"/>
    </row>
    <row r="737" spans="1:30" x14ac:dyDescent="0.25">
      <c r="A737" s="81" t="s">
        <v>4674</v>
      </c>
      <c r="B737" s="81" t="s">
        <v>9939</v>
      </c>
      <c r="C737" s="81">
        <v>17.89</v>
      </c>
      <c r="D737" s="81" t="s">
        <v>9940</v>
      </c>
      <c r="E737" s="81">
        <v>13.8</v>
      </c>
      <c r="F737" s="81" t="s">
        <v>9941</v>
      </c>
      <c r="G737" s="81">
        <v>17.329999999999998</v>
      </c>
      <c r="H737" s="81">
        <v>3.39</v>
      </c>
      <c r="I737" s="81">
        <v>5.31</v>
      </c>
      <c r="J737" s="81">
        <v>0.24</v>
      </c>
      <c r="K737" s="81">
        <v>0.71</v>
      </c>
      <c r="L737" s="81" t="s">
        <v>25662</v>
      </c>
      <c r="M737" s="108"/>
      <c r="N737" s="108"/>
      <c r="O737" s="108"/>
      <c r="P737" s="108"/>
      <c r="Q737" s="108"/>
      <c r="R737" s="108"/>
      <c r="S737" s="108"/>
      <c r="T737" s="108"/>
      <c r="U737" s="108"/>
      <c r="V737" s="108"/>
      <c r="W737" s="108"/>
      <c r="X737" s="108"/>
      <c r="Y737" s="108"/>
      <c r="Z737" s="108"/>
      <c r="AA737" s="108"/>
      <c r="AB737" s="108"/>
      <c r="AC737" s="108"/>
      <c r="AD737" s="108"/>
    </row>
    <row r="738" spans="1:30" x14ac:dyDescent="0.25">
      <c r="A738" s="81" t="s">
        <v>4671</v>
      </c>
      <c r="B738" s="81" t="s">
        <v>9942</v>
      </c>
      <c r="C738" s="81">
        <v>12.75</v>
      </c>
      <c r="D738" s="81" t="s">
        <v>9943</v>
      </c>
      <c r="E738" s="81">
        <v>17.89</v>
      </c>
      <c r="F738" s="81" t="s">
        <v>9944</v>
      </c>
      <c r="G738" s="81">
        <v>22.87</v>
      </c>
      <c r="H738" s="81">
        <v>9</v>
      </c>
      <c r="I738" s="81">
        <v>1</v>
      </c>
      <c r="J738" s="81">
        <v>0.22</v>
      </c>
      <c r="K738" s="81">
        <v>6</v>
      </c>
      <c r="L738" s="81" t="s">
        <v>25662</v>
      </c>
      <c r="M738" s="108"/>
      <c r="N738" s="108"/>
      <c r="O738" s="108"/>
      <c r="P738" s="108"/>
      <c r="Q738" s="108"/>
      <c r="R738" s="108"/>
      <c r="S738" s="108"/>
      <c r="T738" s="108"/>
      <c r="U738" s="108"/>
      <c r="V738" s="108"/>
      <c r="W738" s="108"/>
      <c r="X738" s="108"/>
      <c r="Y738" s="108"/>
      <c r="Z738" s="108"/>
      <c r="AA738" s="108"/>
      <c r="AB738" s="108"/>
      <c r="AC738" s="108"/>
      <c r="AD738" s="108"/>
    </row>
    <row r="739" spans="1:30" x14ac:dyDescent="0.25">
      <c r="A739" s="81" t="s">
        <v>4668</v>
      </c>
      <c r="B739" s="81" t="s">
        <v>9945</v>
      </c>
      <c r="C739" s="81">
        <v>35.71</v>
      </c>
      <c r="D739" s="81" t="s">
        <v>9946</v>
      </c>
      <c r="E739" s="81">
        <v>17.89</v>
      </c>
      <c r="F739" s="81" t="s">
        <v>9947</v>
      </c>
      <c r="G739" s="81">
        <v>11.66</v>
      </c>
      <c r="H739" s="81">
        <v>3</v>
      </c>
      <c r="I739" s="81">
        <v>4</v>
      </c>
      <c r="J739" s="81">
        <v>0.24</v>
      </c>
      <c r="K739" s="81">
        <v>0.5</v>
      </c>
      <c r="L739" s="81" t="s">
        <v>25662</v>
      </c>
      <c r="M739" s="108"/>
      <c r="N739" s="108"/>
      <c r="O739" s="108"/>
      <c r="P739" s="108"/>
      <c r="Q739" s="108"/>
      <c r="R739" s="108"/>
      <c r="S739" s="108"/>
      <c r="T739" s="108"/>
      <c r="U739" s="108"/>
      <c r="V739" s="108"/>
      <c r="W739" s="108"/>
      <c r="X739" s="108"/>
      <c r="Y739" s="108"/>
      <c r="Z739" s="108"/>
      <c r="AA739" s="108"/>
      <c r="AB739" s="108"/>
      <c r="AC739" s="108"/>
      <c r="AD739" s="108"/>
    </row>
    <row r="740" spans="1:30" x14ac:dyDescent="0.25">
      <c r="A740" s="81" t="s">
        <v>3825</v>
      </c>
      <c r="B740" s="81" t="s">
        <v>9948</v>
      </c>
      <c r="C740" s="81">
        <v>17.829999999999998</v>
      </c>
      <c r="D740" s="81" t="s">
        <v>26090</v>
      </c>
      <c r="E740" s="81">
        <v>19.25</v>
      </c>
      <c r="F740" s="81" t="s">
        <v>26090</v>
      </c>
      <c r="G740" s="81">
        <v>19.25</v>
      </c>
      <c r="H740" s="81">
        <v>3</v>
      </c>
      <c r="I740" s="81">
        <v>4</v>
      </c>
      <c r="J740" s="81">
        <v>0.5</v>
      </c>
      <c r="K740" s="81">
        <v>0.5</v>
      </c>
      <c r="L740" s="81" t="s">
        <v>25662</v>
      </c>
      <c r="M740" s="108"/>
      <c r="N740" s="108"/>
      <c r="O740" s="108"/>
      <c r="P740" s="108"/>
      <c r="Q740" s="108"/>
      <c r="R740" s="108"/>
      <c r="S740" s="108"/>
      <c r="T740" s="108"/>
      <c r="U740" s="108"/>
      <c r="V740" s="108"/>
      <c r="W740" s="108"/>
      <c r="X740" s="108"/>
      <c r="Y740" s="108"/>
      <c r="Z740" s="108"/>
      <c r="AA740" s="108"/>
      <c r="AB740" s="108"/>
      <c r="AC740" s="108"/>
      <c r="AD740" s="108"/>
    </row>
    <row r="741" spans="1:30" x14ac:dyDescent="0.25">
      <c r="A741" s="81" t="s">
        <v>4334</v>
      </c>
      <c r="B741" s="81" t="s">
        <v>9949</v>
      </c>
      <c r="C741" s="81">
        <v>37.78</v>
      </c>
      <c r="D741" s="81" t="s">
        <v>8619</v>
      </c>
      <c r="E741" s="81" t="s">
        <v>8620</v>
      </c>
      <c r="F741" s="81" t="s">
        <v>8619</v>
      </c>
      <c r="G741" s="81" t="s">
        <v>8620</v>
      </c>
      <c r="H741" s="81">
        <v>9</v>
      </c>
      <c r="I741" s="81">
        <v>14</v>
      </c>
      <c r="J741" s="81">
        <v>6</v>
      </c>
      <c r="K741" s="81">
        <v>7.25</v>
      </c>
      <c r="L741" s="81" t="s">
        <v>25662</v>
      </c>
      <c r="M741" s="108"/>
      <c r="N741" s="108"/>
      <c r="O741" s="108"/>
      <c r="P741" s="108"/>
      <c r="Q741" s="108"/>
      <c r="R741" s="108"/>
      <c r="S741" s="108"/>
      <c r="T741" s="108"/>
      <c r="U741" s="108"/>
      <c r="V741" s="108"/>
      <c r="W741" s="108"/>
      <c r="X741" s="108"/>
      <c r="Y741" s="108"/>
      <c r="Z741" s="108"/>
      <c r="AA741" s="108"/>
      <c r="AB741" s="108"/>
      <c r="AC741" s="108"/>
      <c r="AD741" s="108"/>
    </row>
    <row r="742" spans="1:30" x14ac:dyDescent="0.25">
      <c r="A742" s="81" t="s">
        <v>5018</v>
      </c>
      <c r="B742" s="81" t="s">
        <v>9950</v>
      </c>
      <c r="C742" s="81">
        <v>32.450000000000003</v>
      </c>
      <c r="D742" s="81" t="s">
        <v>9951</v>
      </c>
      <c r="E742" s="81">
        <v>44.74</v>
      </c>
      <c r="F742" s="81" t="s">
        <v>9952</v>
      </c>
      <c r="G742" s="81">
        <v>25.27</v>
      </c>
      <c r="H742" s="81">
        <v>1.75</v>
      </c>
      <c r="I742" s="81">
        <v>2.25</v>
      </c>
      <c r="J742" s="81">
        <v>0.5</v>
      </c>
      <c r="K742" s="81">
        <v>0.25</v>
      </c>
      <c r="L742" s="81" t="s">
        <v>25662</v>
      </c>
      <c r="M742" s="108"/>
      <c r="N742" s="108"/>
      <c r="O742" s="108"/>
      <c r="P742" s="108"/>
      <c r="Q742" s="108"/>
      <c r="R742" s="108"/>
      <c r="S742" s="108"/>
      <c r="T742" s="108"/>
      <c r="U742" s="108"/>
      <c r="V742" s="108"/>
      <c r="W742" s="108"/>
      <c r="X742" s="108"/>
      <c r="Y742" s="108"/>
      <c r="Z742" s="108"/>
      <c r="AA742" s="108"/>
      <c r="AB742" s="108"/>
      <c r="AC742" s="108"/>
      <c r="AD742" s="108"/>
    </row>
    <row r="743" spans="1:30" x14ac:dyDescent="0.25">
      <c r="A743" s="81" t="s">
        <v>5015</v>
      </c>
      <c r="B743" s="81" t="s">
        <v>9953</v>
      </c>
      <c r="C743" s="81">
        <v>78.75</v>
      </c>
      <c r="D743" s="81" t="s">
        <v>9954</v>
      </c>
      <c r="E743" s="81">
        <v>92.39</v>
      </c>
      <c r="F743" s="81" t="s">
        <v>9955</v>
      </c>
      <c r="G743" s="81">
        <v>76.05</v>
      </c>
      <c r="H743" s="81">
        <v>1.75</v>
      </c>
      <c r="I743" s="81">
        <v>2.25</v>
      </c>
      <c r="J743" s="81">
        <v>0.5</v>
      </c>
      <c r="K743" s="81">
        <v>0.25</v>
      </c>
      <c r="L743" s="81" t="s">
        <v>25662</v>
      </c>
      <c r="M743" s="108"/>
      <c r="N743" s="108"/>
      <c r="O743" s="108"/>
      <c r="P743" s="108"/>
      <c r="Q743" s="108"/>
      <c r="R743" s="108"/>
      <c r="S743" s="108"/>
      <c r="T743" s="108"/>
      <c r="U743" s="108"/>
      <c r="V743" s="108"/>
      <c r="W743" s="108"/>
      <c r="X743" s="108"/>
      <c r="Y743" s="108"/>
      <c r="Z743" s="108"/>
      <c r="AA743" s="108"/>
      <c r="AB743" s="108"/>
      <c r="AC743" s="108"/>
      <c r="AD743" s="108"/>
    </row>
    <row r="744" spans="1:30" x14ac:dyDescent="0.25">
      <c r="A744" s="81" t="s">
        <v>5012</v>
      </c>
      <c r="B744" s="81" t="s">
        <v>9956</v>
      </c>
      <c r="C744" s="81">
        <v>27.44</v>
      </c>
      <c r="D744" s="81" t="s">
        <v>9957</v>
      </c>
      <c r="E744" s="81">
        <v>17.5</v>
      </c>
      <c r="F744" s="81" t="s">
        <v>9958</v>
      </c>
      <c r="G744" s="81">
        <v>19.72</v>
      </c>
      <c r="H744" s="81">
        <v>3.5</v>
      </c>
      <c r="I744" s="81">
        <v>2</v>
      </c>
      <c r="J744" s="81">
        <v>0.12</v>
      </c>
      <c r="K744" s="81">
        <v>1</v>
      </c>
      <c r="L744" s="81" t="s">
        <v>25662</v>
      </c>
      <c r="M744" s="108"/>
      <c r="N744" s="108"/>
      <c r="O744" s="108"/>
      <c r="P744" s="108"/>
      <c r="Q744" s="108"/>
      <c r="R744" s="108"/>
      <c r="S744" s="108"/>
      <c r="T744" s="108"/>
      <c r="U744" s="108"/>
      <c r="V744" s="108"/>
      <c r="W744" s="108"/>
      <c r="X744" s="108"/>
      <c r="Y744" s="108"/>
      <c r="Z744" s="108"/>
      <c r="AA744" s="108"/>
      <c r="AB744" s="108"/>
      <c r="AC744" s="108"/>
      <c r="AD744" s="108"/>
    </row>
    <row r="745" spans="1:30" x14ac:dyDescent="0.25">
      <c r="A745" s="81" t="s">
        <v>5009</v>
      </c>
      <c r="B745" s="81" t="s">
        <v>9959</v>
      </c>
      <c r="C745" s="81">
        <v>26.03</v>
      </c>
      <c r="D745" s="81" t="s">
        <v>9960</v>
      </c>
      <c r="E745" s="81">
        <v>23.78</v>
      </c>
      <c r="F745" s="81" t="s">
        <v>8619</v>
      </c>
      <c r="G745" s="81" t="s">
        <v>8620</v>
      </c>
      <c r="H745" s="81">
        <v>3.5</v>
      </c>
      <c r="I745" s="81">
        <v>2</v>
      </c>
      <c r="J745" s="81">
        <v>0.12</v>
      </c>
      <c r="K745" s="81">
        <v>1</v>
      </c>
      <c r="L745" s="81" t="s">
        <v>25662</v>
      </c>
      <c r="M745" s="108"/>
      <c r="N745" s="108"/>
      <c r="O745" s="108"/>
      <c r="P745" s="108"/>
      <c r="Q745" s="108"/>
      <c r="R745" s="108"/>
      <c r="S745" s="108"/>
      <c r="T745" s="108"/>
      <c r="U745" s="108"/>
      <c r="V745" s="108"/>
      <c r="W745" s="108"/>
      <c r="X745" s="108"/>
      <c r="Y745" s="108"/>
      <c r="Z745" s="108"/>
      <c r="AA745" s="108"/>
      <c r="AB745" s="108"/>
      <c r="AC745" s="108"/>
      <c r="AD745" s="108"/>
    </row>
    <row r="746" spans="1:30" x14ac:dyDescent="0.25">
      <c r="A746" s="81" t="s">
        <v>5115</v>
      </c>
      <c r="B746" s="81" t="s">
        <v>9961</v>
      </c>
      <c r="C746" s="81">
        <v>4.96</v>
      </c>
      <c r="D746" s="81" t="s">
        <v>9962</v>
      </c>
      <c r="E746" s="81">
        <v>4.92</v>
      </c>
      <c r="F746" s="81" t="s">
        <v>8619</v>
      </c>
      <c r="G746" s="81" t="s">
        <v>8620</v>
      </c>
      <c r="H746" s="81">
        <v>5</v>
      </c>
      <c r="I746" s="81">
        <v>5</v>
      </c>
      <c r="J746" s="81">
        <v>3.42</v>
      </c>
      <c r="K746" s="81">
        <v>5.25</v>
      </c>
      <c r="L746" s="81" t="s">
        <v>25662</v>
      </c>
      <c r="M746" s="108"/>
      <c r="N746" s="108"/>
      <c r="O746" s="108"/>
      <c r="P746" s="108"/>
      <c r="Q746" s="108"/>
      <c r="R746" s="108"/>
      <c r="S746" s="108"/>
      <c r="T746" s="108"/>
      <c r="U746" s="108"/>
      <c r="V746" s="108"/>
      <c r="W746" s="108"/>
      <c r="X746" s="108"/>
      <c r="Y746" s="108"/>
      <c r="Z746" s="108"/>
      <c r="AA746" s="108"/>
      <c r="AB746" s="108"/>
      <c r="AC746" s="108"/>
      <c r="AD746" s="108"/>
    </row>
    <row r="747" spans="1:30" x14ac:dyDescent="0.25">
      <c r="A747" s="81" t="s">
        <v>5095</v>
      </c>
      <c r="B747" s="81" t="s">
        <v>9963</v>
      </c>
      <c r="C747" s="81">
        <v>3.02</v>
      </c>
      <c r="D747" s="81" t="s">
        <v>8619</v>
      </c>
      <c r="E747" s="81" t="s">
        <v>8620</v>
      </c>
      <c r="F747" s="81" t="s">
        <v>8619</v>
      </c>
      <c r="G747" s="81" t="s">
        <v>8620</v>
      </c>
      <c r="H747" s="81">
        <v>2</v>
      </c>
      <c r="I747" s="81">
        <v>3.25</v>
      </c>
      <c r="J747" s="81">
        <v>0.28000000000000003</v>
      </c>
      <c r="K747" s="81">
        <v>2</v>
      </c>
      <c r="L747" s="81" t="s">
        <v>25662</v>
      </c>
      <c r="M747" s="108"/>
      <c r="N747" s="108"/>
      <c r="O747" s="108"/>
      <c r="P747" s="108"/>
      <c r="Q747" s="108"/>
      <c r="R747" s="108"/>
      <c r="S747" s="108"/>
      <c r="T747" s="108"/>
      <c r="U747" s="108"/>
      <c r="V747" s="108"/>
      <c r="W747" s="108"/>
      <c r="X747" s="108"/>
      <c r="Y747" s="108"/>
      <c r="Z747" s="108"/>
      <c r="AA747" s="108"/>
      <c r="AB747" s="108"/>
      <c r="AC747" s="108"/>
      <c r="AD747" s="108"/>
    </row>
    <row r="748" spans="1:30" x14ac:dyDescent="0.25">
      <c r="A748" s="81" t="s">
        <v>5112</v>
      </c>
      <c r="B748" s="81" t="s">
        <v>9964</v>
      </c>
      <c r="C748" s="81">
        <v>2.86</v>
      </c>
      <c r="D748" s="81" t="s">
        <v>8619</v>
      </c>
      <c r="E748" s="81" t="s">
        <v>8620</v>
      </c>
      <c r="F748" s="81" t="s">
        <v>8619</v>
      </c>
      <c r="G748" s="81" t="s">
        <v>8620</v>
      </c>
      <c r="H748" s="81">
        <v>3</v>
      </c>
      <c r="I748" s="81">
        <v>3</v>
      </c>
      <c r="J748" s="81">
        <v>0.27</v>
      </c>
      <c r="K748" s="81">
        <v>3</v>
      </c>
      <c r="L748" s="81" t="s">
        <v>25662</v>
      </c>
      <c r="M748" s="108"/>
      <c r="N748" s="108"/>
      <c r="O748" s="108"/>
      <c r="P748" s="108"/>
      <c r="Q748" s="108"/>
      <c r="R748" s="108"/>
      <c r="S748" s="108"/>
      <c r="T748" s="108"/>
      <c r="U748" s="108"/>
      <c r="V748" s="108"/>
      <c r="W748" s="108"/>
      <c r="X748" s="108"/>
      <c r="Y748" s="108"/>
      <c r="Z748" s="108"/>
      <c r="AA748" s="108"/>
      <c r="AB748" s="108"/>
      <c r="AC748" s="108"/>
      <c r="AD748" s="108"/>
    </row>
    <row r="749" spans="1:30" x14ac:dyDescent="0.25">
      <c r="A749" s="81" t="s">
        <v>4881</v>
      </c>
      <c r="B749" s="81" t="s">
        <v>9965</v>
      </c>
      <c r="C749" s="81">
        <v>2.65</v>
      </c>
      <c r="D749" s="81" t="s">
        <v>9966</v>
      </c>
      <c r="E749" s="81">
        <v>2.79</v>
      </c>
      <c r="F749" s="81" t="s">
        <v>8619</v>
      </c>
      <c r="G749" s="81" t="s">
        <v>8620</v>
      </c>
      <c r="H749" s="81">
        <v>2</v>
      </c>
      <c r="I749" s="81">
        <v>3.25</v>
      </c>
      <c r="J749" s="81">
        <v>0.28000000000000003</v>
      </c>
      <c r="K749" s="81">
        <v>2</v>
      </c>
      <c r="L749" s="81" t="s">
        <v>25662</v>
      </c>
      <c r="M749" s="108"/>
      <c r="N749" s="108"/>
      <c r="O749" s="108"/>
      <c r="P749" s="108"/>
      <c r="Q749" s="108"/>
      <c r="R749" s="108"/>
      <c r="S749" s="108"/>
      <c r="T749" s="108"/>
      <c r="U749" s="108"/>
      <c r="V749" s="108"/>
      <c r="W749" s="108"/>
      <c r="X749" s="108"/>
      <c r="Y749" s="108"/>
      <c r="Z749" s="108"/>
      <c r="AA749" s="108"/>
      <c r="AB749" s="108"/>
      <c r="AC749" s="108"/>
      <c r="AD749" s="108"/>
    </row>
    <row r="750" spans="1:30" x14ac:dyDescent="0.25">
      <c r="A750" s="81" t="s">
        <v>4875</v>
      </c>
      <c r="B750" s="81" t="s">
        <v>26091</v>
      </c>
      <c r="C750" s="81">
        <v>29.75</v>
      </c>
      <c r="D750" s="81" t="s">
        <v>26091</v>
      </c>
      <c r="E750" s="81">
        <v>29.75</v>
      </c>
      <c r="F750" s="81" t="s">
        <v>26091</v>
      </c>
      <c r="G750" s="81">
        <v>29.75</v>
      </c>
      <c r="H750" s="81">
        <v>12</v>
      </c>
      <c r="I750" s="81">
        <v>12</v>
      </c>
      <c r="J750" s="81">
        <v>1</v>
      </c>
      <c r="K750" s="81">
        <v>3</v>
      </c>
      <c r="L750" s="81" t="s">
        <v>25662</v>
      </c>
      <c r="M750" s="108"/>
      <c r="N750" s="108"/>
      <c r="O750" s="108"/>
      <c r="P750" s="108"/>
      <c r="Q750" s="108"/>
      <c r="R750" s="108"/>
      <c r="S750" s="108"/>
      <c r="T750" s="108"/>
      <c r="U750" s="108"/>
      <c r="V750" s="108"/>
      <c r="W750" s="108"/>
      <c r="X750" s="108"/>
      <c r="Y750" s="108"/>
      <c r="Z750" s="108"/>
      <c r="AA750" s="108"/>
      <c r="AB750" s="108"/>
      <c r="AC750" s="108"/>
      <c r="AD750" s="108"/>
    </row>
    <row r="751" spans="1:30" x14ac:dyDescent="0.25">
      <c r="A751" s="81" t="s">
        <v>5074</v>
      </c>
      <c r="B751" s="81" t="s">
        <v>9968</v>
      </c>
      <c r="C751" s="81">
        <v>39.200000000000003</v>
      </c>
      <c r="D751" s="81" t="s">
        <v>8619</v>
      </c>
      <c r="E751" s="81" t="s">
        <v>8620</v>
      </c>
      <c r="F751" s="81" t="s">
        <v>8619</v>
      </c>
      <c r="G751" s="81" t="s">
        <v>8620</v>
      </c>
      <c r="H751" s="81">
        <v>18</v>
      </c>
      <c r="I751" s="81">
        <v>18</v>
      </c>
      <c r="J751" s="81">
        <v>2</v>
      </c>
      <c r="K751" s="81">
        <v>6</v>
      </c>
      <c r="L751" s="81" t="s">
        <v>25662</v>
      </c>
      <c r="M751" s="108"/>
      <c r="N751" s="108"/>
      <c r="O751" s="108"/>
      <c r="P751" s="108"/>
      <c r="Q751" s="108"/>
      <c r="R751" s="108"/>
      <c r="S751" s="108"/>
      <c r="T751" s="108"/>
      <c r="U751" s="108"/>
      <c r="V751" s="108"/>
      <c r="W751" s="108"/>
      <c r="X751" s="108"/>
      <c r="Y751" s="108"/>
      <c r="Z751" s="108"/>
      <c r="AA751" s="108"/>
      <c r="AB751" s="108"/>
      <c r="AC751" s="108"/>
      <c r="AD751" s="108"/>
    </row>
    <row r="752" spans="1:30" x14ac:dyDescent="0.25">
      <c r="A752" s="81" t="s">
        <v>4866</v>
      </c>
      <c r="B752" s="81" t="s">
        <v>9969</v>
      </c>
      <c r="C752" s="81">
        <v>34.86</v>
      </c>
      <c r="D752" s="81" t="s">
        <v>26092</v>
      </c>
      <c r="E752" s="81">
        <v>43.17</v>
      </c>
      <c r="F752" s="81" t="s">
        <v>26092</v>
      </c>
      <c r="G752" s="81">
        <v>43.17</v>
      </c>
      <c r="H752" s="81">
        <v>18</v>
      </c>
      <c r="I752" s="81">
        <v>18</v>
      </c>
      <c r="J752" s="81">
        <v>2</v>
      </c>
      <c r="K752" s="81">
        <v>3</v>
      </c>
      <c r="L752" s="81" t="s">
        <v>25662</v>
      </c>
      <c r="M752" s="108"/>
      <c r="N752" s="108"/>
      <c r="O752" s="108"/>
      <c r="P752" s="108"/>
      <c r="Q752" s="108"/>
      <c r="R752" s="108"/>
      <c r="S752" s="108"/>
      <c r="T752" s="108"/>
      <c r="U752" s="108"/>
      <c r="V752" s="108"/>
      <c r="W752" s="108"/>
      <c r="X752" s="108"/>
      <c r="Y752" s="108"/>
      <c r="Z752" s="108"/>
      <c r="AA752" s="108"/>
      <c r="AB752" s="108"/>
      <c r="AC752" s="108"/>
      <c r="AD752" s="108"/>
    </row>
    <row r="753" spans="1:30" x14ac:dyDescent="0.25">
      <c r="A753" s="81" t="s">
        <v>4863</v>
      </c>
      <c r="B753" s="81" t="s">
        <v>26093</v>
      </c>
      <c r="C753" s="81">
        <v>16.649999999999999</v>
      </c>
      <c r="D753" s="81" t="s">
        <v>26093</v>
      </c>
      <c r="E753" s="81">
        <v>16.649999999999999</v>
      </c>
      <c r="F753" s="81" t="s">
        <v>26093</v>
      </c>
      <c r="G753" s="81">
        <v>16.649999999999999</v>
      </c>
      <c r="H753" s="81">
        <v>9.75</v>
      </c>
      <c r="I753" s="81">
        <v>14.25</v>
      </c>
      <c r="J753" s="81">
        <v>1.4</v>
      </c>
      <c r="K753" s="81">
        <v>5.5</v>
      </c>
      <c r="L753" s="81" t="s">
        <v>25662</v>
      </c>
      <c r="M753" s="108"/>
      <c r="N753" s="108"/>
      <c r="O753" s="108"/>
      <c r="P753" s="108"/>
      <c r="Q753" s="108"/>
      <c r="R753" s="108"/>
      <c r="S753" s="108"/>
      <c r="T753" s="108"/>
      <c r="U753" s="108"/>
      <c r="V753" s="108"/>
      <c r="W753" s="108"/>
      <c r="X753" s="108"/>
      <c r="Y753" s="108"/>
      <c r="Z753" s="108"/>
      <c r="AA753" s="108"/>
      <c r="AB753" s="108"/>
      <c r="AC753" s="108"/>
      <c r="AD753" s="108"/>
    </row>
    <row r="754" spans="1:30" x14ac:dyDescent="0.25">
      <c r="A754" s="81" t="s">
        <v>5024</v>
      </c>
      <c r="B754" s="81" t="s">
        <v>9970</v>
      </c>
      <c r="C754" s="81">
        <v>16.07</v>
      </c>
      <c r="D754" s="81" t="s">
        <v>9971</v>
      </c>
      <c r="E754" s="81">
        <v>17.489999999999998</v>
      </c>
      <c r="F754" s="81" t="s">
        <v>8619</v>
      </c>
      <c r="G754" s="81" t="s">
        <v>8620</v>
      </c>
      <c r="H754" s="81">
        <v>75</v>
      </c>
      <c r="I754" s="81">
        <v>12</v>
      </c>
      <c r="J754" s="81">
        <v>2</v>
      </c>
      <c r="K754" s="81">
        <v>4.25</v>
      </c>
      <c r="L754" s="81" t="s">
        <v>25662</v>
      </c>
      <c r="M754" s="108"/>
      <c r="N754" s="108"/>
      <c r="O754" s="108"/>
      <c r="P754" s="108"/>
      <c r="Q754" s="108"/>
      <c r="R754" s="108"/>
      <c r="S754" s="108"/>
      <c r="T754" s="108"/>
      <c r="U754" s="108"/>
      <c r="V754" s="108"/>
      <c r="W754" s="108"/>
      <c r="X754" s="108"/>
      <c r="Y754" s="108"/>
      <c r="Z754" s="108"/>
      <c r="AA754" s="108"/>
      <c r="AB754" s="108"/>
      <c r="AC754" s="108"/>
      <c r="AD754" s="108"/>
    </row>
    <row r="755" spans="1:30" x14ac:dyDescent="0.25">
      <c r="A755" s="81" t="s">
        <v>4848</v>
      </c>
      <c r="B755" s="81" t="s">
        <v>26094</v>
      </c>
      <c r="C755" s="81">
        <v>15.35</v>
      </c>
      <c r="D755" s="81" t="s">
        <v>9972</v>
      </c>
      <c r="E755" s="81">
        <v>14.06</v>
      </c>
      <c r="F755" s="81" t="s">
        <v>26094</v>
      </c>
      <c r="G755" s="81">
        <v>15.35</v>
      </c>
      <c r="H755" s="81">
        <v>13</v>
      </c>
      <c r="I755" s="81">
        <v>19</v>
      </c>
      <c r="J755" s="81">
        <v>1</v>
      </c>
      <c r="K755" s="81">
        <v>3</v>
      </c>
      <c r="L755" s="81" t="s">
        <v>25662</v>
      </c>
      <c r="M755" s="108"/>
      <c r="N755" s="108"/>
      <c r="O755" s="108"/>
      <c r="P755" s="108"/>
      <c r="Q755" s="108"/>
      <c r="R755" s="108"/>
      <c r="S755" s="108"/>
      <c r="T755" s="108"/>
      <c r="U755" s="108"/>
      <c r="V755" s="108"/>
      <c r="W755" s="108"/>
      <c r="X755" s="108"/>
      <c r="Y755" s="108"/>
      <c r="Z755" s="108"/>
      <c r="AA755" s="108"/>
      <c r="AB755" s="108"/>
      <c r="AC755" s="108"/>
      <c r="AD755" s="108"/>
    </row>
    <row r="756" spans="1:30" x14ac:dyDescent="0.25">
      <c r="A756" s="81" t="s">
        <v>5021</v>
      </c>
      <c r="B756" s="81" t="s">
        <v>9973</v>
      </c>
      <c r="C756" s="81">
        <v>14.39</v>
      </c>
      <c r="D756" s="81" t="s">
        <v>9974</v>
      </c>
      <c r="E756" s="81">
        <v>17</v>
      </c>
      <c r="F756" s="81" t="s">
        <v>8619</v>
      </c>
      <c r="G756" s="81" t="s">
        <v>8620</v>
      </c>
      <c r="H756" s="81">
        <v>13</v>
      </c>
      <c r="I756" s="81">
        <v>19</v>
      </c>
      <c r="J756" s="81">
        <v>0.5</v>
      </c>
      <c r="K756" s="81">
        <v>0.2</v>
      </c>
      <c r="L756" s="81" t="s">
        <v>25662</v>
      </c>
      <c r="M756" s="108"/>
      <c r="N756" s="108"/>
      <c r="O756" s="108"/>
      <c r="P756" s="108"/>
      <c r="Q756" s="108"/>
      <c r="R756" s="108"/>
      <c r="S756" s="108"/>
      <c r="T756" s="108"/>
      <c r="U756" s="108"/>
      <c r="V756" s="108"/>
      <c r="W756" s="108"/>
      <c r="X756" s="108"/>
      <c r="Y756" s="108"/>
      <c r="Z756" s="108"/>
      <c r="AA756" s="108"/>
      <c r="AB756" s="108"/>
      <c r="AC756" s="108"/>
      <c r="AD756" s="108"/>
    </row>
    <row r="757" spans="1:30" x14ac:dyDescent="0.25">
      <c r="A757" s="81" t="s">
        <v>4836</v>
      </c>
      <c r="B757" s="81" t="s">
        <v>9975</v>
      </c>
      <c r="C757" s="81">
        <v>12.38</v>
      </c>
      <c r="D757" s="81" t="s">
        <v>26095</v>
      </c>
      <c r="E757" s="81">
        <v>15.35</v>
      </c>
      <c r="F757" s="81" t="s">
        <v>26095</v>
      </c>
      <c r="G757" s="81">
        <v>15.35</v>
      </c>
      <c r="H757" s="81">
        <v>13.25</v>
      </c>
      <c r="I757" s="81">
        <v>18</v>
      </c>
      <c r="J757" s="81">
        <v>1</v>
      </c>
      <c r="K757" s="81">
        <v>3</v>
      </c>
      <c r="L757" s="81" t="s">
        <v>25662</v>
      </c>
      <c r="M757" s="108"/>
      <c r="N757" s="108"/>
      <c r="O757" s="108"/>
      <c r="P757" s="108"/>
      <c r="Q757" s="108"/>
      <c r="R757" s="108"/>
      <c r="S757" s="108"/>
      <c r="T757" s="108"/>
      <c r="U757" s="108"/>
      <c r="V757" s="108"/>
      <c r="W757" s="108"/>
      <c r="X757" s="108"/>
      <c r="Y757" s="108"/>
      <c r="Z757" s="108"/>
      <c r="AA757" s="108"/>
      <c r="AB757" s="108"/>
      <c r="AC757" s="108"/>
      <c r="AD757" s="108"/>
    </row>
    <row r="758" spans="1:30" x14ac:dyDescent="0.25">
      <c r="A758" s="81" t="s">
        <v>4833</v>
      </c>
      <c r="B758" s="81" t="s">
        <v>26096</v>
      </c>
      <c r="C758" s="81">
        <v>15.87</v>
      </c>
      <c r="D758" s="81" t="s">
        <v>9976</v>
      </c>
      <c r="E758" s="81">
        <v>14.39</v>
      </c>
      <c r="F758" s="81" t="s">
        <v>26096</v>
      </c>
      <c r="G758" s="81">
        <v>15.87</v>
      </c>
      <c r="H758" s="81">
        <v>18.5</v>
      </c>
      <c r="I758" s="81">
        <v>13.5</v>
      </c>
      <c r="J758" s="81">
        <v>1</v>
      </c>
      <c r="K758" s="81">
        <v>0.2</v>
      </c>
      <c r="L758" s="81" t="s">
        <v>25662</v>
      </c>
      <c r="M758" s="108"/>
      <c r="N758" s="108"/>
      <c r="O758" s="108"/>
      <c r="P758" s="108"/>
      <c r="Q758" s="108"/>
      <c r="R758" s="108"/>
      <c r="S758" s="108"/>
      <c r="T758" s="108"/>
      <c r="U758" s="108"/>
      <c r="V758" s="108"/>
      <c r="W758" s="108"/>
      <c r="X758" s="108"/>
      <c r="Y758" s="108"/>
      <c r="Z758" s="108"/>
      <c r="AA758" s="108"/>
      <c r="AB758" s="108"/>
      <c r="AC758" s="108"/>
      <c r="AD758" s="108"/>
    </row>
    <row r="759" spans="1:30" x14ac:dyDescent="0.25">
      <c r="A759" s="81" t="s">
        <v>4776</v>
      </c>
      <c r="B759" s="81" t="s">
        <v>26097</v>
      </c>
      <c r="C759" s="81">
        <v>9.36</v>
      </c>
      <c r="D759" s="81" t="s">
        <v>9977</v>
      </c>
      <c r="E759" s="81">
        <v>12</v>
      </c>
      <c r="F759" s="81" t="s">
        <v>26097</v>
      </c>
      <c r="G759" s="81">
        <v>9.36</v>
      </c>
      <c r="H759" s="81">
        <v>12.5</v>
      </c>
      <c r="I759" s="81">
        <v>19</v>
      </c>
      <c r="J759" s="81">
        <v>0.05</v>
      </c>
      <c r="K759" s="81">
        <v>0.2</v>
      </c>
      <c r="L759" s="81" t="s">
        <v>25662</v>
      </c>
      <c r="M759" s="108"/>
      <c r="N759" s="108"/>
      <c r="O759" s="108"/>
      <c r="P759" s="108"/>
      <c r="Q759" s="108"/>
      <c r="R759" s="108"/>
      <c r="S759" s="108"/>
      <c r="T759" s="108"/>
      <c r="U759" s="108"/>
      <c r="V759" s="108"/>
      <c r="W759" s="108"/>
      <c r="X759" s="108"/>
      <c r="Y759" s="108"/>
      <c r="Z759" s="108"/>
      <c r="AA759" s="108"/>
      <c r="AB759" s="108"/>
      <c r="AC759" s="108"/>
      <c r="AD759" s="108"/>
    </row>
    <row r="760" spans="1:30" x14ac:dyDescent="0.25">
      <c r="A760" s="81" t="s">
        <v>4767</v>
      </c>
      <c r="B760" s="81" t="s">
        <v>9978</v>
      </c>
      <c r="C760" s="81">
        <v>6.5</v>
      </c>
      <c r="D760" s="81" t="s">
        <v>26098</v>
      </c>
      <c r="E760" s="81">
        <v>9.36</v>
      </c>
      <c r="F760" s="81" t="s">
        <v>26098</v>
      </c>
      <c r="G760" s="81">
        <v>9.36</v>
      </c>
      <c r="H760" s="81">
        <v>13.25</v>
      </c>
      <c r="I760" s="81">
        <v>18.5</v>
      </c>
      <c r="J760" s="81">
        <v>8</v>
      </c>
      <c r="K760" s="81">
        <v>2.75</v>
      </c>
      <c r="L760" s="81" t="s">
        <v>25662</v>
      </c>
      <c r="M760" s="108"/>
      <c r="N760" s="108"/>
      <c r="O760" s="108"/>
      <c r="P760" s="108"/>
      <c r="Q760" s="108"/>
      <c r="R760" s="108"/>
      <c r="S760" s="108"/>
      <c r="T760" s="108"/>
      <c r="U760" s="108"/>
      <c r="V760" s="108"/>
      <c r="W760" s="108"/>
      <c r="X760" s="108"/>
      <c r="Y760" s="108"/>
      <c r="Z760" s="108"/>
      <c r="AA760" s="108"/>
      <c r="AB760" s="108"/>
      <c r="AC760" s="108"/>
      <c r="AD760" s="108"/>
    </row>
    <row r="761" spans="1:30" x14ac:dyDescent="0.25">
      <c r="A761" s="81" t="s">
        <v>4935</v>
      </c>
      <c r="B761" s="81" t="s">
        <v>9979</v>
      </c>
      <c r="C761" s="81">
        <v>13.95</v>
      </c>
      <c r="D761" s="81" t="s">
        <v>8619</v>
      </c>
      <c r="E761" s="81" t="s">
        <v>8620</v>
      </c>
      <c r="F761" s="81" t="s">
        <v>8619</v>
      </c>
      <c r="G761" s="81" t="s">
        <v>8620</v>
      </c>
      <c r="H761" s="81">
        <v>12</v>
      </c>
      <c r="I761" s="81">
        <v>12</v>
      </c>
      <c r="J761" s="81">
        <v>2</v>
      </c>
      <c r="K761" s="81">
        <v>1.8</v>
      </c>
      <c r="L761" s="81" t="s">
        <v>25662</v>
      </c>
      <c r="M761" s="108"/>
      <c r="N761" s="108"/>
      <c r="O761" s="108"/>
      <c r="P761" s="108"/>
      <c r="Q761" s="108"/>
      <c r="R761" s="108"/>
      <c r="S761" s="108"/>
      <c r="T761" s="108"/>
      <c r="U761" s="108"/>
      <c r="V761" s="108"/>
      <c r="W761" s="108"/>
      <c r="X761" s="108"/>
      <c r="Y761" s="108"/>
      <c r="Z761" s="108"/>
      <c r="AA761" s="108"/>
      <c r="AB761" s="108"/>
      <c r="AC761" s="108"/>
      <c r="AD761" s="108"/>
    </row>
    <row r="762" spans="1:30" x14ac:dyDescent="0.25">
      <c r="A762" s="81" t="s">
        <v>4932</v>
      </c>
      <c r="B762" s="81" t="s">
        <v>8619</v>
      </c>
      <c r="C762" s="81" t="s">
        <v>8620</v>
      </c>
      <c r="D762" s="81" t="s">
        <v>8619</v>
      </c>
      <c r="E762" s="81" t="s">
        <v>8620</v>
      </c>
      <c r="F762" s="81" t="s">
        <v>8619</v>
      </c>
      <c r="G762" s="81" t="s">
        <v>8620</v>
      </c>
      <c r="H762" s="81">
        <v>18</v>
      </c>
      <c r="I762" s="81">
        <v>18</v>
      </c>
      <c r="J762" s="81">
        <v>2</v>
      </c>
      <c r="K762" s="81">
        <v>1.8</v>
      </c>
      <c r="L762" s="81" t="s">
        <v>25662</v>
      </c>
      <c r="M762" s="108"/>
      <c r="N762" s="108"/>
      <c r="O762" s="108"/>
      <c r="P762" s="108"/>
      <c r="Q762" s="108"/>
      <c r="R762" s="108"/>
      <c r="S762" s="108"/>
      <c r="T762" s="108"/>
      <c r="U762" s="108"/>
      <c r="V762" s="108"/>
      <c r="W762" s="108"/>
      <c r="X762" s="108"/>
      <c r="Y762" s="108"/>
      <c r="Z762" s="108"/>
      <c r="AA762" s="108"/>
      <c r="AB762" s="108"/>
      <c r="AC762" s="108"/>
      <c r="AD762" s="108"/>
    </row>
    <row r="763" spans="1:30" x14ac:dyDescent="0.25">
      <c r="A763" s="81" t="s">
        <v>4758</v>
      </c>
      <c r="B763" s="81" t="s">
        <v>9980</v>
      </c>
      <c r="C763" s="81">
        <v>11.27</v>
      </c>
      <c r="D763" s="81" t="s">
        <v>26099</v>
      </c>
      <c r="E763" s="81">
        <v>12.27</v>
      </c>
      <c r="F763" s="81" t="s">
        <v>9981</v>
      </c>
      <c r="G763" s="81">
        <v>9.83</v>
      </c>
      <c r="H763" s="81">
        <v>9</v>
      </c>
      <c r="I763" s="81">
        <v>12</v>
      </c>
      <c r="J763" s="81">
        <v>0.5</v>
      </c>
      <c r="K763" s="81">
        <v>3</v>
      </c>
      <c r="L763" s="81" t="s">
        <v>25662</v>
      </c>
      <c r="M763" s="108"/>
      <c r="N763" s="108"/>
      <c r="O763" s="108"/>
      <c r="P763" s="108"/>
      <c r="Q763" s="108"/>
      <c r="R763" s="108"/>
      <c r="S763" s="108"/>
      <c r="T763" s="108"/>
      <c r="U763" s="108"/>
      <c r="V763" s="108"/>
      <c r="W763" s="108"/>
      <c r="X763" s="108"/>
      <c r="Y763" s="108"/>
      <c r="Z763" s="108"/>
      <c r="AA763" s="108"/>
      <c r="AB763" s="108"/>
      <c r="AC763" s="108"/>
      <c r="AD763" s="108"/>
    </row>
    <row r="764" spans="1:30" x14ac:dyDescent="0.25">
      <c r="A764" s="81" t="s">
        <v>4917</v>
      </c>
      <c r="B764" s="81" t="s">
        <v>9982</v>
      </c>
      <c r="C764" s="81">
        <v>14.41</v>
      </c>
      <c r="D764" s="81" t="s">
        <v>9983</v>
      </c>
      <c r="E764" s="81">
        <v>12.58</v>
      </c>
      <c r="F764" s="81" t="s">
        <v>26100</v>
      </c>
      <c r="G764" s="81">
        <v>15.74</v>
      </c>
      <c r="H764" s="81">
        <v>12</v>
      </c>
      <c r="I764" s="81">
        <v>12</v>
      </c>
      <c r="J764" s="81">
        <v>0.5</v>
      </c>
      <c r="K764" s="81">
        <v>3.5</v>
      </c>
      <c r="L764" s="81" t="s">
        <v>25662</v>
      </c>
      <c r="M764" s="108"/>
      <c r="N764" s="108"/>
      <c r="O764" s="108"/>
      <c r="P764" s="108"/>
      <c r="Q764" s="108"/>
      <c r="R764" s="108"/>
      <c r="S764" s="108"/>
      <c r="T764" s="108"/>
      <c r="U764" s="108"/>
      <c r="V764" s="108"/>
      <c r="W764" s="108"/>
      <c r="X764" s="108"/>
      <c r="Y764" s="108"/>
      <c r="Z764" s="108"/>
      <c r="AA764" s="108"/>
      <c r="AB764" s="108"/>
      <c r="AC764" s="108"/>
      <c r="AD764" s="108"/>
    </row>
    <row r="765" spans="1:30" x14ac:dyDescent="0.25">
      <c r="A765" s="81" t="s">
        <v>4725</v>
      </c>
      <c r="B765" s="81" t="s">
        <v>9984</v>
      </c>
      <c r="C765" s="81">
        <v>21.31</v>
      </c>
      <c r="D765" s="81" t="s">
        <v>26101</v>
      </c>
      <c r="E765" s="81">
        <v>26.42</v>
      </c>
      <c r="F765" s="81" t="s">
        <v>26101</v>
      </c>
      <c r="G765" s="81">
        <v>26.42</v>
      </c>
      <c r="H765" s="81">
        <v>18</v>
      </c>
      <c r="I765" s="81">
        <v>18</v>
      </c>
      <c r="J765" s="81">
        <v>0.5</v>
      </c>
      <c r="K765" s="81">
        <v>3</v>
      </c>
      <c r="L765" s="81" t="s">
        <v>25662</v>
      </c>
      <c r="M765" s="108"/>
      <c r="N765" s="108"/>
      <c r="O765" s="108"/>
      <c r="P765" s="108"/>
      <c r="Q765" s="108"/>
      <c r="R765" s="108"/>
      <c r="S765" s="108"/>
      <c r="T765" s="108"/>
      <c r="U765" s="108"/>
      <c r="V765" s="108"/>
      <c r="W765" s="108"/>
      <c r="X765" s="108"/>
      <c r="Y765" s="108"/>
      <c r="Z765" s="108"/>
      <c r="AA765" s="108"/>
      <c r="AB765" s="108"/>
      <c r="AC765" s="108"/>
      <c r="AD765" s="108"/>
    </row>
    <row r="766" spans="1:30" x14ac:dyDescent="0.25">
      <c r="A766" s="81" t="s">
        <v>4707</v>
      </c>
      <c r="B766" s="81" t="s">
        <v>26102</v>
      </c>
      <c r="C766" s="81">
        <v>5.96</v>
      </c>
      <c r="D766" s="81" t="s">
        <v>26102</v>
      </c>
      <c r="E766" s="81">
        <v>5.96</v>
      </c>
      <c r="F766" s="81" t="s">
        <v>26102</v>
      </c>
      <c r="G766" s="81">
        <v>5.96</v>
      </c>
      <c r="H766" s="81">
        <v>0.96</v>
      </c>
      <c r="I766" s="81">
        <v>1.46</v>
      </c>
      <c r="J766" s="81">
        <v>0.36</v>
      </c>
      <c r="K766" s="81">
        <v>0.9</v>
      </c>
      <c r="L766" s="81" t="s">
        <v>25662</v>
      </c>
      <c r="M766" s="108"/>
      <c r="N766" s="108"/>
      <c r="O766" s="108"/>
      <c r="P766" s="108"/>
      <c r="Q766" s="108"/>
      <c r="R766" s="108"/>
      <c r="S766" s="108"/>
      <c r="T766" s="108"/>
      <c r="U766" s="108"/>
      <c r="V766" s="108"/>
      <c r="W766" s="108"/>
      <c r="X766" s="108"/>
      <c r="Y766" s="108"/>
      <c r="Z766" s="108"/>
      <c r="AA766" s="108"/>
      <c r="AB766" s="108"/>
      <c r="AC766" s="108"/>
      <c r="AD766" s="108"/>
    </row>
    <row r="767" spans="1:30" x14ac:dyDescent="0.25">
      <c r="A767" s="81" t="s">
        <v>4698</v>
      </c>
      <c r="B767" s="81" t="s">
        <v>26103</v>
      </c>
      <c r="C767" s="81">
        <v>2.63</v>
      </c>
      <c r="D767" s="81" t="s">
        <v>26103</v>
      </c>
      <c r="E767" s="81">
        <v>2.63</v>
      </c>
      <c r="F767" s="81" t="s">
        <v>26103</v>
      </c>
      <c r="G767" s="81">
        <v>2.63</v>
      </c>
      <c r="H767" s="81">
        <v>0.3</v>
      </c>
      <c r="I767" s="81">
        <v>1.5</v>
      </c>
      <c r="J767" s="81">
        <v>0.01</v>
      </c>
      <c r="K767" s="81">
        <v>0.15</v>
      </c>
      <c r="L767" s="81" t="s">
        <v>25662</v>
      </c>
      <c r="M767" s="108"/>
      <c r="N767" s="108"/>
      <c r="O767" s="108"/>
      <c r="P767" s="108"/>
      <c r="Q767" s="108"/>
      <c r="R767" s="108"/>
      <c r="S767" s="108"/>
      <c r="T767" s="108"/>
      <c r="U767" s="108"/>
      <c r="V767" s="108"/>
      <c r="W767" s="108"/>
      <c r="X767" s="108"/>
      <c r="Y767" s="108"/>
      <c r="Z767" s="108"/>
      <c r="AA767" s="108"/>
      <c r="AB767" s="108"/>
      <c r="AC767" s="108"/>
      <c r="AD767" s="108"/>
    </row>
    <row r="768" spans="1:30" x14ac:dyDescent="0.25">
      <c r="A768" s="81" t="s">
        <v>4352</v>
      </c>
      <c r="B768" s="81" t="s">
        <v>10524</v>
      </c>
      <c r="C768" s="81">
        <v>30.52</v>
      </c>
      <c r="D768" s="81" t="s">
        <v>9986</v>
      </c>
      <c r="E768" s="81">
        <v>49.13</v>
      </c>
      <c r="F768" s="81" t="s">
        <v>9987</v>
      </c>
      <c r="G768" s="81">
        <v>63</v>
      </c>
      <c r="H768" s="81">
        <v>10.25</v>
      </c>
      <c r="I768" s="81">
        <v>10.25</v>
      </c>
      <c r="J768" s="81">
        <v>1</v>
      </c>
      <c r="K768" s="81">
        <v>3.5</v>
      </c>
      <c r="L768" s="81" t="s">
        <v>25662</v>
      </c>
      <c r="M768" s="108"/>
      <c r="N768" s="108"/>
      <c r="O768" s="108"/>
      <c r="P768" s="108"/>
      <c r="Q768" s="108"/>
      <c r="R768" s="108"/>
      <c r="S768" s="108"/>
      <c r="T768" s="108"/>
      <c r="U768" s="108"/>
      <c r="V768" s="108"/>
      <c r="W768" s="108"/>
      <c r="X768" s="108"/>
      <c r="Y768" s="108"/>
      <c r="Z768" s="108"/>
      <c r="AA768" s="108"/>
      <c r="AB768" s="108"/>
      <c r="AC768" s="108"/>
      <c r="AD768" s="108"/>
    </row>
    <row r="769" spans="1:30" x14ac:dyDescent="0.25">
      <c r="A769" s="112" t="s">
        <v>4349</v>
      </c>
      <c r="B769" s="81" t="s">
        <v>25717</v>
      </c>
      <c r="C769" s="81">
        <v>26.99</v>
      </c>
      <c r="D769" s="81" t="s">
        <v>9988</v>
      </c>
      <c r="E769" s="81">
        <v>98.02</v>
      </c>
      <c r="F769" s="81" t="s">
        <v>25717</v>
      </c>
      <c r="G769" s="81">
        <v>26.99</v>
      </c>
      <c r="H769" s="81">
        <v>6</v>
      </c>
      <c r="I769" s="81">
        <v>3</v>
      </c>
      <c r="J769" s="81">
        <v>3</v>
      </c>
      <c r="K769" s="81">
        <v>7</v>
      </c>
      <c r="L769" s="81" t="s">
        <v>25662</v>
      </c>
      <c r="M769" s="108"/>
      <c r="N769" s="108"/>
      <c r="O769" s="108"/>
      <c r="P769" s="108"/>
      <c r="Q769" s="108"/>
      <c r="R769" s="108"/>
      <c r="S769" s="108"/>
      <c r="T769" s="108"/>
      <c r="U769" s="108"/>
      <c r="V769" s="108"/>
      <c r="W769" s="108"/>
      <c r="X769" s="108"/>
      <c r="Y769" s="108"/>
      <c r="Z769" s="108"/>
      <c r="AA769" s="108"/>
      <c r="AB769" s="108"/>
      <c r="AC769" s="108"/>
      <c r="AD769" s="108"/>
    </row>
    <row r="770" spans="1:30" x14ac:dyDescent="0.25">
      <c r="A770" s="112" t="s">
        <v>4340</v>
      </c>
      <c r="B770" s="81" t="s">
        <v>25718</v>
      </c>
      <c r="C770" s="81">
        <v>199</v>
      </c>
      <c r="D770" s="81" t="s">
        <v>9989</v>
      </c>
      <c r="E770" s="81">
        <v>242.67</v>
      </c>
      <c r="F770" s="81" t="s">
        <v>9990</v>
      </c>
      <c r="G770" s="81">
        <v>253</v>
      </c>
      <c r="H770" s="81">
        <v>48</v>
      </c>
      <c r="I770" s="81">
        <v>23</v>
      </c>
      <c r="J770" s="81">
        <v>11</v>
      </c>
      <c r="K770" s="81">
        <v>2</v>
      </c>
      <c r="L770" s="81" t="s">
        <v>25662</v>
      </c>
      <c r="M770" s="108"/>
      <c r="N770" s="108"/>
      <c r="O770" s="108"/>
      <c r="P770" s="108"/>
      <c r="Q770" s="108"/>
      <c r="R770" s="108"/>
      <c r="S770" s="108"/>
      <c r="T770" s="108"/>
      <c r="U770" s="108"/>
      <c r="V770" s="108"/>
      <c r="W770" s="108"/>
      <c r="X770" s="108"/>
      <c r="Y770" s="108"/>
      <c r="Z770" s="108"/>
      <c r="AA770" s="108"/>
      <c r="AB770" s="108"/>
      <c r="AC770" s="108"/>
      <c r="AD770" s="108"/>
    </row>
    <row r="771" spans="1:30" x14ac:dyDescent="0.25">
      <c r="A771" s="81" t="s">
        <v>5856</v>
      </c>
      <c r="B771" s="81" t="s">
        <v>9991</v>
      </c>
      <c r="C771" s="81">
        <v>21.31</v>
      </c>
      <c r="D771" s="81" t="s">
        <v>9992</v>
      </c>
      <c r="E771" s="81">
        <v>387.83</v>
      </c>
      <c r="F771" s="81" t="s">
        <v>9993</v>
      </c>
      <c r="G771" s="81">
        <v>27</v>
      </c>
      <c r="H771" s="81">
        <v>0.3</v>
      </c>
      <c r="I771" s="81">
        <v>1.5</v>
      </c>
      <c r="J771" s="81">
        <v>0.01</v>
      </c>
      <c r="K771" s="81">
        <v>0.15</v>
      </c>
      <c r="L771" s="81" t="s">
        <v>25662</v>
      </c>
      <c r="M771" s="108"/>
      <c r="N771" s="108"/>
      <c r="O771" s="108"/>
      <c r="P771" s="108"/>
      <c r="Q771" s="108"/>
      <c r="R771" s="108"/>
      <c r="S771" s="108"/>
      <c r="T771" s="108"/>
      <c r="U771" s="108"/>
      <c r="V771" s="108"/>
      <c r="W771" s="108"/>
      <c r="X771" s="108"/>
      <c r="Y771" s="108"/>
      <c r="Z771" s="108"/>
      <c r="AA771" s="108"/>
      <c r="AB771" s="108"/>
      <c r="AC771" s="108"/>
      <c r="AD771" s="108"/>
    </row>
    <row r="772" spans="1:30" x14ac:dyDescent="0.25">
      <c r="A772" s="81" t="s">
        <v>6295</v>
      </c>
      <c r="B772" s="81" t="s">
        <v>8619</v>
      </c>
      <c r="C772" s="81" t="s">
        <v>8620</v>
      </c>
      <c r="D772" s="81" t="s">
        <v>8619</v>
      </c>
      <c r="E772" s="81" t="s">
        <v>8620</v>
      </c>
      <c r="F772" s="81" t="s">
        <v>8619</v>
      </c>
      <c r="G772" s="81" t="s">
        <v>8620</v>
      </c>
      <c r="H772" s="81">
        <v>6.9</v>
      </c>
      <c r="I772" s="81">
        <v>44.6</v>
      </c>
      <c r="J772" s="81">
        <v>2.2000000000000002</v>
      </c>
      <c r="K772" s="81">
        <v>1.9</v>
      </c>
      <c r="L772" s="81" t="s">
        <v>25662</v>
      </c>
      <c r="M772" s="108"/>
      <c r="N772" s="108"/>
      <c r="O772" s="108"/>
      <c r="P772" s="108"/>
      <c r="Q772" s="108"/>
      <c r="R772" s="108"/>
      <c r="S772" s="108"/>
      <c r="T772" s="108"/>
      <c r="U772" s="108"/>
      <c r="V772" s="108"/>
      <c r="W772" s="108"/>
      <c r="X772" s="108"/>
      <c r="Y772" s="108"/>
      <c r="Z772" s="108"/>
      <c r="AA772" s="108"/>
      <c r="AB772" s="108"/>
      <c r="AC772" s="108"/>
      <c r="AD772" s="108"/>
    </row>
    <row r="773" spans="1:30" x14ac:dyDescent="0.25">
      <c r="A773" s="81" t="s">
        <v>4268</v>
      </c>
      <c r="B773" s="81" t="s">
        <v>9689</v>
      </c>
      <c r="C773" s="81">
        <v>49.33</v>
      </c>
      <c r="D773" s="81" t="s">
        <v>9688</v>
      </c>
      <c r="E773" s="81">
        <v>59.28</v>
      </c>
      <c r="F773" s="81" t="s">
        <v>9994</v>
      </c>
      <c r="G773" s="81">
        <v>55.82</v>
      </c>
      <c r="H773" s="81">
        <v>2.5</v>
      </c>
      <c r="I773" s="81">
        <v>4</v>
      </c>
      <c r="J773" s="81">
        <v>0.3</v>
      </c>
      <c r="K773" s="81">
        <v>1</v>
      </c>
      <c r="L773" s="81" t="s">
        <v>25662</v>
      </c>
      <c r="M773" s="108"/>
      <c r="N773" s="108"/>
      <c r="O773" s="108"/>
      <c r="P773" s="108"/>
      <c r="Q773" s="108"/>
      <c r="R773" s="108"/>
      <c r="S773" s="108"/>
      <c r="T773" s="108"/>
      <c r="U773" s="108"/>
      <c r="V773" s="108"/>
      <c r="W773" s="108"/>
      <c r="X773" s="108"/>
      <c r="Y773" s="108"/>
      <c r="Z773" s="108"/>
      <c r="AA773" s="108"/>
      <c r="AB773" s="108"/>
      <c r="AC773" s="108"/>
      <c r="AD773" s="108"/>
    </row>
    <row r="774" spans="1:30" x14ac:dyDescent="0.25">
      <c r="A774" s="81" t="s">
        <v>3684</v>
      </c>
      <c r="B774" s="81" t="s">
        <v>9995</v>
      </c>
      <c r="C774" s="81">
        <v>7</v>
      </c>
      <c r="D774" s="81" t="s">
        <v>8619</v>
      </c>
      <c r="E774" s="81" t="s">
        <v>8620</v>
      </c>
      <c r="F774" s="81" t="s">
        <v>8619</v>
      </c>
      <c r="G774" s="81" t="s">
        <v>8620</v>
      </c>
      <c r="H774" s="81">
        <v>1.58</v>
      </c>
      <c r="I774" s="81">
        <v>3</v>
      </c>
      <c r="J774" s="81">
        <v>0.17</v>
      </c>
      <c r="K774" s="81">
        <v>3.81</v>
      </c>
      <c r="L774" s="81" t="s">
        <v>25662</v>
      </c>
      <c r="M774" s="108"/>
      <c r="N774" s="108"/>
      <c r="O774" s="108"/>
      <c r="P774" s="108"/>
      <c r="Q774" s="108"/>
      <c r="R774" s="108"/>
      <c r="S774" s="108"/>
      <c r="T774" s="108"/>
      <c r="U774" s="108"/>
      <c r="V774" s="108"/>
      <c r="W774" s="108"/>
      <c r="X774" s="108"/>
      <c r="Y774" s="108"/>
      <c r="Z774" s="108"/>
      <c r="AA774" s="108"/>
      <c r="AB774" s="108"/>
      <c r="AC774" s="108"/>
      <c r="AD774" s="108"/>
    </row>
    <row r="775" spans="1:30" x14ac:dyDescent="0.25">
      <c r="A775" s="81" t="s">
        <v>3681</v>
      </c>
      <c r="B775" s="81" t="s">
        <v>9996</v>
      </c>
      <c r="C775" s="81">
        <v>14.86</v>
      </c>
      <c r="D775" s="81" t="s">
        <v>9997</v>
      </c>
      <c r="E775" s="81">
        <v>12.22</v>
      </c>
      <c r="F775" s="81" t="s">
        <v>9998</v>
      </c>
      <c r="G775" s="81">
        <v>11.06</v>
      </c>
      <c r="H775" s="81">
        <v>3.5</v>
      </c>
      <c r="I775" s="81">
        <v>3.75</v>
      </c>
      <c r="J775" s="81">
        <v>0.68</v>
      </c>
      <c r="K775" s="81">
        <v>1</v>
      </c>
      <c r="L775" s="81" t="s">
        <v>25662</v>
      </c>
      <c r="M775" s="108"/>
      <c r="N775" s="108"/>
      <c r="O775" s="108"/>
      <c r="P775" s="108"/>
      <c r="Q775" s="108"/>
      <c r="R775" s="108"/>
      <c r="S775" s="108"/>
      <c r="T775" s="108"/>
      <c r="U775" s="108"/>
      <c r="V775" s="108"/>
      <c r="W775" s="108"/>
      <c r="X775" s="108"/>
      <c r="Y775" s="108"/>
      <c r="Z775" s="108"/>
      <c r="AA775" s="108"/>
      <c r="AB775" s="108"/>
      <c r="AC775" s="108"/>
      <c r="AD775" s="108"/>
    </row>
    <row r="776" spans="1:30" x14ac:dyDescent="0.25">
      <c r="A776" s="81" t="s">
        <v>3678</v>
      </c>
      <c r="B776" s="81" t="s">
        <v>9999</v>
      </c>
      <c r="C776" s="81">
        <v>5.95</v>
      </c>
      <c r="D776" s="81" t="s">
        <v>8619</v>
      </c>
      <c r="E776" s="81" t="s">
        <v>8620</v>
      </c>
      <c r="F776" s="81" t="s">
        <v>8619</v>
      </c>
      <c r="G776" s="81" t="s">
        <v>8620</v>
      </c>
      <c r="H776" s="81">
        <v>2</v>
      </c>
      <c r="I776" s="81">
        <v>2.5</v>
      </c>
      <c r="J776" s="81">
        <v>0.5</v>
      </c>
      <c r="K776" s="81">
        <v>1.75</v>
      </c>
      <c r="L776" s="81" t="s">
        <v>25662</v>
      </c>
      <c r="M776" s="108"/>
      <c r="N776" s="108"/>
      <c r="O776" s="108"/>
      <c r="P776" s="108"/>
      <c r="Q776" s="108"/>
      <c r="R776" s="108"/>
      <c r="S776" s="108"/>
      <c r="T776" s="108"/>
      <c r="U776" s="108"/>
      <c r="V776" s="108"/>
      <c r="W776" s="108"/>
      <c r="X776" s="108"/>
      <c r="Y776" s="108"/>
      <c r="Z776" s="108"/>
      <c r="AA776" s="108"/>
      <c r="AB776" s="108"/>
      <c r="AC776" s="108"/>
      <c r="AD776" s="108"/>
    </row>
    <row r="777" spans="1:30" x14ac:dyDescent="0.25">
      <c r="A777" s="81" t="s">
        <v>3675</v>
      </c>
      <c r="B777" s="81" t="s">
        <v>10000</v>
      </c>
      <c r="C777" s="81">
        <v>4.3099999999999996</v>
      </c>
      <c r="D777" s="81" t="s">
        <v>8619</v>
      </c>
      <c r="E777" s="81" t="s">
        <v>8620</v>
      </c>
      <c r="F777" s="81" t="s">
        <v>8619</v>
      </c>
      <c r="G777" s="81" t="s">
        <v>8620</v>
      </c>
      <c r="H777" s="81">
        <v>2</v>
      </c>
      <c r="I777" s="81">
        <v>4</v>
      </c>
      <c r="J777" s="81">
        <v>0.5</v>
      </c>
      <c r="K777" s="81">
        <v>2</v>
      </c>
      <c r="L777" s="81" t="s">
        <v>25662</v>
      </c>
      <c r="M777" s="108"/>
      <c r="N777" s="108"/>
      <c r="O777" s="108"/>
      <c r="P777" s="108"/>
      <c r="Q777" s="108"/>
      <c r="R777" s="108"/>
      <c r="S777" s="108"/>
      <c r="T777" s="108"/>
      <c r="U777" s="108"/>
      <c r="V777" s="108"/>
      <c r="W777" s="108"/>
      <c r="X777" s="108"/>
      <c r="Y777" s="108"/>
      <c r="Z777" s="108"/>
      <c r="AA777" s="108"/>
      <c r="AB777" s="108"/>
      <c r="AC777" s="108"/>
      <c r="AD777" s="108"/>
    </row>
    <row r="778" spans="1:30" x14ac:dyDescent="0.25">
      <c r="A778" s="81" t="s">
        <v>3672</v>
      </c>
      <c r="B778" s="81" t="s">
        <v>10001</v>
      </c>
      <c r="C778" s="81">
        <v>3.81</v>
      </c>
      <c r="D778" s="81" t="s">
        <v>10002</v>
      </c>
      <c r="E778" s="81">
        <v>3.29</v>
      </c>
      <c r="F778" s="81" t="s">
        <v>8619</v>
      </c>
      <c r="G778" s="81" t="s">
        <v>8620</v>
      </c>
      <c r="H778" s="81">
        <v>1</v>
      </c>
      <c r="I778" s="81">
        <v>3.5</v>
      </c>
      <c r="J778" s="81">
        <v>0.16</v>
      </c>
      <c r="K778" s="81">
        <v>3.5</v>
      </c>
      <c r="L778" s="81" t="s">
        <v>25662</v>
      </c>
      <c r="M778" s="108"/>
      <c r="N778" s="108"/>
      <c r="O778" s="108"/>
      <c r="P778" s="108"/>
      <c r="Q778" s="108"/>
      <c r="R778" s="108"/>
      <c r="S778" s="108"/>
      <c r="T778" s="108"/>
      <c r="U778" s="108"/>
      <c r="V778" s="108"/>
      <c r="W778" s="108"/>
      <c r="X778" s="108"/>
      <c r="Y778" s="108"/>
      <c r="Z778" s="108"/>
      <c r="AA778" s="108"/>
      <c r="AB778" s="108"/>
      <c r="AC778" s="108"/>
      <c r="AD778" s="108"/>
    </row>
    <row r="779" spans="1:30" x14ac:dyDescent="0.25">
      <c r="A779" s="81" t="s">
        <v>3669</v>
      </c>
      <c r="B779" s="81" t="s">
        <v>10003</v>
      </c>
      <c r="C779" s="81">
        <v>4.4000000000000004</v>
      </c>
      <c r="D779" s="81" t="s">
        <v>8619</v>
      </c>
      <c r="E779" s="81" t="s">
        <v>8620</v>
      </c>
      <c r="F779" s="81" t="s">
        <v>8619</v>
      </c>
      <c r="G779" s="81" t="s">
        <v>8620</v>
      </c>
      <c r="H779" s="81">
        <v>3</v>
      </c>
      <c r="I779" s="81">
        <v>3</v>
      </c>
      <c r="J779" s="81">
        <v>0.2</v>
      </c>
      <c r="K779" s="81">
        <v>2.5</v>
      </c>
      <c r="L779" s="81" t="s">
        <v>25662</v>
      </c>
      <c r="M779" s="108"/>
      <c r="N779" s="108"/>
      <c r="O779" s="108"/>
      <c r="P779" s="108"/>
      <c r="Q779" s="108"/>
      <c r="R779" s="108"/>
      <c r="S779" s="108"/>
      <c r="T779" s="108"/>
      <c r="U779" s="108"/>
      <c r="V779" s="108"/>
      <c r="W779" s="108"/>
      <c r="X779" s="108"/>
      <c r="Y779" s="108"/>
      <c r="Z779" s="108"/>
      <c r="AA779" s="108"/>
      <c r="AB779" s="108"/>
      <c r="AC779" s="108"/>
      <c r="AD779" s="108"/>
    </row>
    <row r="780" spans="1:30" x14ac:dyDescent="0.25">
      <c r="A780" s="81" t="s">
        <v>3666</v>
      </c>
      <c r="B780" s="81" t="s">
        <v>10004</v>
      </c>
      <c r="C780" s="81">
        <v>4.58</v>
      </c>
      <c r="D780" s="81" t="s">
        <v>10005</v>
      </c>
      <c r="E780" s="81">
        <v>5.97</v>
      </c>
      <c r="F780" s="81" t="s">
        <v>8619</v>
      </c>
      <c r="G780" s="81" t="s">
        <v>8620</v>
      </c>
      <c r="H780" s="81">
        <v>3</v>
      </c>
      <c r="I780" s="81">
        <v>3</v>
      </c>
      <c r="J780" s="81">
        <v>0.18</v>
      </c>
      <c r="K780" s="81">
        <v>3</v>
      </c>
      <c r="L780" s="81" t="s">
        <v>25662</v>
      </c>
      <c r="M780" s="108"/>
      <c r="N780" s="108"/>
      <c r="O780" s="108"/>
      <c r="P780" s="108"/>
      <c r="Q780" s="108"/>
      <c r="R780" s="108"/>
      <c r="S780" s="108"/>
      <c r="T780" s="108"/>
      <c r="U780" s="108"/>
      <c r="V780" s="108"/>
      <c r="W780" s="108"/>
      <c r="X780" s="108"/>
      <c r="Y780" s="108"/>
      <c r="Z780" s="108"/>
      <c r="AA780" s="108"/>
      <c r="AB780" s="108"/>
      <c r="AC780" s="108"/>
      <c r="AD780" s="108"/>
    </row>
    <row r="781" spans="1:30" x14ac:dyDescent="0.25">
      <c r="A781" s="81" t="s">
        <v>3663</v>
      </c>
      <c r="B781" s="81" t="s">
        <v>10006</v>
      </c>
      <c r="C781" s="81">
        <v>9.7100000000000009</v>
      </c>
      <c r="D781" s="81" t="s">
        <v>10007</v>
      </c>
      <c r="E781" s="81">
        <v>7.9</v>
      </c>
      <c r="F781" s="81" t="s">
        <v>8619</v>
      </c>
      <c r="G781" s="81" t="s">
        <v>8620</v>
      </c>
      <c r="H781" s="81">
        <v>3</v>
      </c>
      <c r="I781" s="81">
        <v>3</v>
      </c>
      <c r="J781" s="81">
        <v>0.18</v>
      </c>
      <c r="K781" s="81">
        <v>3</v>
      </c>
      <c r="L781" s="81" t="s">
        <v>25662</v>
      </c>
      <c r="M781" s="108"/>
      <c r="N781" s="108"/>
      <c r="O781" s="108"/>
      <c r="P781" s="108"/>
      <c r="Q781" s="108"/>
      <c r="R781" s="108"/>
      <c r="S781" s="108"/>
      <c r="T781" s="108"/>
      <c r="U781" s="108"/>
      <c r="V781" s="108"/>
      <c r="W781" s="108"/>
      <c r="X781" s="108"/>
      <c r="Y781" s="108"/>
      <c r="Z781" s="108"/>
      <c r="AA781" s="108"/>
      <c r="AB781" s="108"/>
      <c r="AC781" s="108"/>
      <c r="AD781" s="108"/>
    </row>
    <row r="782" spans="1:30" x14ac:dyDescent="0.25">
      <c r="A782" s="81" t="s">
        <v>3659</v>
      </c>
      <c r="B782" s="81" t="s">
        <v>10008</v>
      </c>
      <c r="C782" s="81">
        <v>9.75</v>
      </c>
      <c r="D782" s="81" t="s">
        <v>10009</v>
      </c>
      <c r="E782" s="81">
        <v>9.76</v>
      </c>
      <c r="F782" s="81" t="s">
        <v>8619</v>
      </c>
      <c r="G782" s="81" t="s">
        <v>8620</v>
      </c>
      <c r="H782" s="81">
        <v>3</v>
      </c>
      <c r="I782" s="81">
        <v>3</v>
      </c>
      <c r="J782" s="81">
        <v>1.07</v>
      </c>
      <c r="K782" s="81">
        <v>2</v>
      </c>
      <c r="L782" s="81" t="s">
        <v>25662</v>
      </c>
      <c r="M782" s="108"/>
      <c r="N782" s="108"/>
      <c r="O782" s="108"/>
      <c r="P782" s="108"/>
      <c r="Q782" s="108"/>
      <c r="R782" s="108"/>
      <c r="S782" s="108"/>
      <c r="T782" s="108"/>
      <c r="U782" s="108"/>
      <c r="V782" s="108"/>
      <c r="W782" s="108"/>
      <c r="X782" s="108"/>
      <c r="Y782" s="108"/>
      <c r="Z782" s="108"/>
      <c r="AA782" s="108"/>
      <c r="AB782" s="108"/>
      <c r="AC782" s="108"/>
      <c r="AD782" s="108"/>
    </row>
    <row r="783" spans="1:30" x14ac:dyDescent="0.25">
      <c r="A783" s="81" t="s">
        <v>3656</v>
      </c>
      <c r="B783" s="81" t="s">
        <v>10010</v>
      </c>
      <c r="C783" s="81">
        <v>8.99</v>
      </c>
      <c r="D783" s="81" t="s">
        <v>10011</v>
      </c>
      <c r="E783" s="81">
        <v>11</v>
      </c>
      <c r="F783" s="81" t="s">
        <v>8619</v>
      </c>
      <c r="G783" s="81" t="s">
        <v>8620</v>
      </c>
      <c r="H783" s="81">
        <v>3</v>
      </c>
      <c r="I783" s="81">
        <v>3</v>
      </c>
      <c r="J783" s="81">
        <v>0.18</v>
      </c>
      <c r="K783" s="81">
        <v>3</v>
      </c>
      <c r="L783" s="81" t="s">
        <v>25662</v>
      </c>
      <c r="M783" s="108"/>
      <c r="N783" s="108"/>
      <c r="O783" s="108"/>
      <c r="P783" s="108"/>
      <c r="Q783" s="108"/>
      <c r="R783" s="108"/>
      <c r="S783" s="108"/>
      <c r="T783" s="108"/>
      <c r="U783" s="108"/>
      <c r="V783" s="108"/>
      <c r="W783" s="108"/>
      <c r="X783" s="108"/>
      <c r="Y783" s="108"/>
      <c r="Z783" s="108"/>
      <c r="AA783" s="108"/>
      <c r="AB783" s="108"/>
      <c r="AC783" s="108"/>
      <c r="AD783" s="108"/>
    </row>
    <row r="784" spans="1:30" x14ac:dyDescent="0.25">
      <c r="A784" s="81" t="s">
        <v>3653</v>
      </c>
      <c r="B784" s="81" t="s">
        <v>10012</v>
      </c>
      <c r="C784" s="81">
        <v>10.45</v>
      </c>
      <c r="D784" s="81" t="s">
        <v>10013</v>
      </c>
      <c r="E784" s="81">
        <v>9.4</v>
      </c>
      <c r="F784" s="81" t="s">
        <v>8619</v>
      </c>
      <c r="G784" s="81" t="s">
        <v>8620</v>
      </c>
      <c r="H784" s="81">
        <v>3</v>
      </c>
      <c r="I784" s="81">
        <v>3</v>
      </c>
      <c r="J784" s="81">
        <v>1.07</v>
      </c>
      <c r="K784" s="81">
        <v>2</v>
      </c>
      <c r="L784" s="81" t="s">
        <v>25662</v>
      </c>
      <c r="M784" s="108"/>
      <c r="N784" s="108"/>
      <c r="O784" s="108"/>
      <c r="P784" s="108"/>
      <c r="Q784" s="108"/>
      <c r="R784" s="108"/>
      <c r="S784" s="108"/>
      <c r="T784" s="108"/>
      <c r="U784" s="108"/>
      <c r="V784" s="108"/>
      <c r="W784" s="108"/>
      <c r="X784" s="108"/>
      <c r="Y784" s="108"/>
      <c r="Z784" s="108"/>
      <c r="AA784" s="108"/>
      <c r="AB784" s="108"/>
      <c r="AC784" s="108"/>
      <c r="AD784" s="108"/>
    </row>
    <row r="785" spans="1:30" x14ac:dyDescent="0.25">
      <c r="A785" s="81" t="s">
        <v>3650</v>
      </c>
      <c r="B785" s="81" t="s">
        <v>10014</v>
      </c>
      <c r="C785" s="81">
        <v>17.14</v>
      </c>
      <c r="D785" s="81" t="s">
        <v>8619</v>
      </c>
      <c r="E785" s="81" t="s">
        <v>8620</v>
      </c>
      <c r="F785" s="81" t="s">
        <v>8619</v>
      </c>
      <c r="G785" s="81" t="s">
        <v>8620</v>
      </c>
      <c r="H785" s="81">
        <v>1</v>
      </c>
      <c r="I785" s="81">
        <v>1</v>
      </c>
      <c r="J785" s="81">
        <v>0.5</v>
      </c>
      <c r="K785" s="81">
        <v>3</v>
      </c>
      <c r="L785" s="81" t="s">
        <v>25662</v>
      </c>
      <c r="M785" s="108"/>
      <c r="N785" s="108"/>
      <c r="O785" s="108"/>
      <c r="P785" s="108"/>
      <c r="Q785" s="108"/>
      <c r="R785" s="108"/>
      <c r="S785" s="108"/>
      <c r="T785" s="108"/>
      <c r="U785" s="108"/>
      <c r="V785" s="108"/>
      <c r="W785" s="108"/>
      <c r="X785" s="108"/>
      <c r="Y785" s="108"/>
      <c r="Z785" s="108"/>
      <c r="AA785" s="108"/>
      <c r="AB785" s="108"/>
      <c r="AC785" s="108"/>
      <c r="AD785" s="108"/>
    </row>
    <row r="786" spans="1:30" x14ac:dyDescent="0.25">
      <c r="A786" s="81" t="s">
        <v>7138</v>
      </c>
      <c r="B786" s="81" t="s">
        <v>10015</v>
      </c>
      <c r="C786" s="81">
        <v>47.67</v>
      </c>
      <c r="D786" s="81" t="s">
        <v>26104</v>
      </c>
      <c r="E786" s="81">
        <v>47.67</v>
      </c>
      <c r="F786" s="81" t="s">
        <v>10016</v>
      </c>
      <c r="G786" s="81">
        <v>49.86</v>
      </c>
      <c r="H786" s="81">
        <v>1.5</v>
      </c>
      <c r="I786" s="81">
        <v>172</v>
      </c>
      <c r="J786" s="81">
        <v>5.85</v>
      </c>
      <c r="K786" s="81">
        <v>1.6</v>
      </c>
      <c r="L786" s="81" t="s">
        <v>25662</v>
      </c>
      <c r="M786" s="108"/>
      <c r="N786" s="108"/>
      <c r="O786" s="108"/>
      <c r="P786" s="108"/>
      <c r="Q786" s="108"/>
      <c r="R786" s="108"/>
      <c r="S786" s="108"/>
      <c r="T786" s="108"/>
      <c r="U786" s="108"/>
      <c r="V786" s="108"/>
      <c r="W786" s="108"/>
      <c r="X786" s="108"/>
      <c r="Y786" s="108"/>
      <c r="Z786" s="108"/>
      <c r="AA786" s="108"/>
      <c r="AB786" s="108"/>
      <c r="AC786" s="108"/>
      <c r="AD786" s="108"/>
    </row>
    <row r="787" spans="1:30" x14ac:dyDescent="0.25">
      <c r="A787" s="81" t="s">
        <v>7860</v>
      </c>
      <c r="B787" s="81" t="s">
        <v>10017</v>
      </c>
      <c r="C787" s="81">
        <v>2.71</v>
      </c>
      <c r="D787" s="81" t="s">
        <v>8619</v>
      </c>
      <c r="E787" s="81" t="s">
        <v>8620</v>
      </c>
      <c r="F787" s="81" t="s">
        <v>8619</v>
      </c>
      <c r="G787" s="81" t="s">
        <v>8620</v>
      </c>
      <c r="H787" s="81">
        <v>2</v>
      </c>
      <c r="I787" s="81">
        <v>4</v>
      </c>
      <c r="J787" s="81">
        <v>0.01</v>
      </c>
      <c r="K787" s="81">
        <v>1.25</v>
      </c>
      <c r="L787" s="81" t="s">
        <v>25662</v>
      </c>
      <c r="M787" s="108"/>
      <c r="N787" s="108"/>
      <c r="O787" s="108"/>
      <c r="P787" s="108"/>
      <c r="Q787" s="108"/>
      <c r="R787" s="108"/>
      <c r="S787" s="108"/>
      <c r="T787" s="108"/>
      <c r="U787" s="108"/>
      <c r="V787" s="108"/>
      <c r="W787" s="108"/>
      <c r="X787" s="108"/>
      <c r="Y787" s="108"/>
      <c r="Z787" s="108"/>
      <c r="AA787" s="108"/>
      <c r="AB787" s="108"/>
      <c r="AC787" s="108"/>
      <c r="AD787" s="108"/>
    </row>
    <row r="788" spans="1:30" x14ac:dyDescent="0.25">
      <c r="A788" s="81" t="s">
        <v>7847</v>
      </c>
      <c r="B788" s="81" t="s">
        <v>8619</v>
      </c>
      <c r="C788" s="81" t="s">
        <v>8620</v>
      </c>
      <c r="D788" s="81" t="s">
        <v>8619</v>
      </c>
      <c r="E788" s="81" t="s">
        <v>8620</v>
      </c>
      <c r="F788" s="81" t="s">
        <v>8619</v>
      </c>
      <c r="G788" s="81" t="s">
        <v>8620</v>
      </c>
      <c r="H788" s="81">
        <v>3.5</v>
      </c>
      <c r="I788" s="81">
        <v>65</v>
      </c>
      <c r="J788" s="81">
        <v>1.2</v>
      </c>
      <c r="K788" s="81">
        <v>0.6</v>
      </c>
      <c r="L788" s="81" t="s">
        <v>25662</v>
      </c>
      <c r="M788" s="108"/>
      <c r="N788" s="108"/>
      <c r="O788" s="108"/>
      <c r="P788" s="108"/>
      <c r="Q788" s="108"/>
      <c r="R788" s="108"/>
      <c r="S788" s="108"/>
      <c r="T788" s="108"/>
      <c r="U788" s="108"/>
      <c r="V788" s="108"/>
      <c r="W788" s="108"/>
      <c r="X788" s="108"/>
      <c r="Y788" s="108"/>
      <c r="Z788" s="108"/>
      <c r="AA788" s="108"/>
      <c r="AB788" s="108"/>
      <c r="AC788" s="108"/>
      <c r="AD788" s="108"/>
    </row>
    <row r="789" spans="1:30" x14ac:dyDescent="0.25">
      <c r="A789" s="81" t="s">
        <v>7844</v>
      </c>
      <c r="B789" s="81" t="s">
        <v>8619</v>
      </c>
      <c r="C789" s="81" t="s">
        <v>8620</v>
      </c>
      <c r="D789" s="81" t="s">
        <v>8619</v>
      </c>
      <c r="E789" s="81" t="s">
        <v>8620</v>
      </c>
      <c r="F789" s="81" t="s">
        <v>8619</v>
      </c>
      <c r="G789" s="81" t="s">
        <v>8620</v>
      </c>
      <c r="H789" s="81">
        <v>39.090000000000003</v>
      </c>
      <c r="I789" s="81">
        <v>64.959999999999994</v>
      </c>
      <c r="J789" s="81">
        <v>40.1</v>
      </c>
      <c r="K789" s="81">
        <v>2</v>
      </c>
      <c r="L789" s="81" t="s">
        <v>25662</v>
      </c>
      <c r="M789" s="108"/>
      <c r="N789" s="108"/>
      <c r="O789" s="108"/>
      <c r="P789" s="108"/>
      <c r="Q789" s="108"/>
      <c r="R789" s="108"/>
      <c r="S789" s="108"/>
      <c r="T789" s="108"/>
      <c r="U789" s="108"/>
      <c r="V789" s="108"/>
      <c r="W789" s="108"/>
      <c r="X789" s="108"/>
      <c r="Y789" s="108"/>
      <c r="Z789" s="108"/>
      <c r="AA789" s="108"/>
      <c r="AB789" s="108"/>
      <c r="AC789" s="108"/>
      <c r="AD789" s="108"/>
    </row>
    <row r="790" spans="1:30" x14ac:dyDescent="0.25">
      <c r="A790" s="81" t="s">
        <v>7842</v>
      </c>
      <c r="B790" s="81" t="s">
        <v>10018</v>
      </c>
      <c r="C790" s="81">
        <v>3.47</v>
      </c>
      <c r="D790" s="81" t="s">
        <v>10019</v>
      </c>
      <c r="E790" s="81">
        <v>3.08</v>
      </c>
      <c r="F790" s="81" t="s">
        <v>10020</v>
      </c>
      <c r="G790" s="81">
        <v>4.45</v>
      </c>
      <c r="H790" s="81">
        <v>1</v>
      </c>
      <c r="I790" s="81">
        <v>12</v>
      </c>
      <c r="J790" s="81">
        <v>1.5</v>
      </c>
      <c r="K790" s="81">
        <v>8</v>
      </c>
      <c r="L790" s="81" t="s">
        <v>25662</v>
      </c>
      <c r="M790" s="108"/>
      <c r="N790" s="108"/>
      <c r="O790" s="108"/>
      <c r="P790" s="108"/>
      <c r="Q790" s="108"/>
      <c r="R790" s="108"/>
      <c r="S790" s="108"/>
      <c r="T790" s="108"/>
      <c r="U790" s="108"/>
      <c r="V790" s="108"/>
      <c r="W790" s="108"/>
      <c r="X790" s="108"/>
      <c r="Y790" s="108"/>
      <c r="Z790" s="108"/>
      <c r="AA790" s="108"/>
      <c r="AB790" s="108"/>
      <c r="AC790" s="108"/>
      <c r="AD790" s="108"/>
    </row>
    <row r="791" spans="1:30" x14ac:dyDescent="0.25">
      <c r="A791" s="81" t="s">
        <v>7838</v>
      </c>
      <c r="B791" s="81" t="s">
        <v>10021</v>
      </c>
      <c r="C791" s="81">
        <v>3.42</v>
      </c>
      <c r="D791" s="81" t="s">
        <v>10022</v>
      </c>
      <c r="E791" s="81">
        <v>4.45</v>
      </c>
      <c r="F791" s="81" t="s">
        <v>10023</v>
      </c>
      <c r="G791" s="81">
        <v>4.05</v>
      </c>
      <c r="H791" s="81">
        <v>2</v>
      </c>
      <c r="I791" s="81">
        <v>3</v>
      </c>
      <c r="J791" s="81">
        <v>0.01</v>
      </c>
      <c r="K791" s="81">
        <v>2</v>
      </c>
      <c r="L791" s="81" t="s">
        <v>25662</v>
      </c>
      <c r="M791" s="108"/>
      <c r="N791" s="108"/>
      <c r="O791" s="108"/>
      <c r="P791" s="108"/>
      <c r="Q791" s="108"/>
      <c r="R791" s="108"/>
      <c r="S791" s="108"/>
      <c r="T791" s="108"/>
      <c r="U791" s="108"/>
      <c r="V791" s="108"/>
      <c r="W791" s="108"/>
      <c r="X791" s="108"/>
      <c r="Y791" s="108"/>
      <c r="Z791" s="108"/>
      <c r="AA791" s="108"/>
      <c r="AB791" s="108"/>
      <c r="AC791" s="108"/>
      <c r="AD791" s="108"/>
    </row>
    <row r="792" spans="1:30" x14ac:dyDescent="0.25">
      <c r="A792" s="81" t="s">
        <v>7833</v>
      </c>
      <c r="B792" s="81" t="s">
        <v>10024</v>
      </c>
      <c r="C792" s="81">
        <v>5.63</v>
      </c>
      <c r="D792" s="81" t="s">
        <v>10025</v>
      </c>
      <c r="E792" s="81">
        <v>6.19</v>
      </c>
      <c r="F792" s="81" t="s">
        <v>8619</v>
      </c>
      <c r="G792" s="81" t="s">
        <v>8620</v>
      </c>
      <c r="H792" s="81">
        <v>2</v>
      </c>
      <c r="I792" s="81">
        <v>2</v>
      </c>
      <c r="J792" s="81">
        <v>0.77</v>
      </c>
      <c r="K792" s="81">
        <v>2</v>
      </c>
      <c r="L792" s="81" t="s">
        <v>25662</v>
      </c>
      <c r="M792" s="108"/>
      <c r="N792" s="108"/>
      <c r="O792" s="108"/>
      <c r="P792" s="108"/>
      <c r="Q792" s="108"/>
      <c r="R792" s="108"/>
      <c r="S792" s="108"/>
      <c r="T792" s="108"/>
      <c r="U792" s="108"/>
      <c r="V792" s="108"/>
      <c r="W792" s="108"/>
      <c r="X792" s="108"/>
      <c r="Y792" s="108"/>
      <c r="Z792" s="108"/>
      <c r="AA792" s="108"/>
      <c r="AB792" s="108"/>
      <c r="AC792" s="108"/>
      <c r="AD792" s="108"/>
    </row>
    <row r="793" spans="1:30" x14ac:dyDescent="0.25">
      <c r="A793" s="81" t="s">
        <v>7831</v>
      </c>
      <c r="B793" s="81" t="s">
        <v>10026</v>
      </c>
      <c r="C793" s="81">
        <v>1.1599999999999999</v>
      </c>
      <c r="D793" s="81" t="s">
        <v>8619</v>
      </c>
      <c r="E793" s="81" t="s">
        <v>8620</v>
      </c>
      <c r="F793" s="81" t="s">
        <v>8619</v>
      </c>
      <c r="G793" s="81" t="s">
        <v>8620</v>
      </c>
      <c r="H793" s="81">
        <v>0.31</v>
      </c>
      <c r="I793" s="81">
        <v>4</v>
      </c>
      <c r="J793" s="81">
        <v>7.5999999999999998E-2</v>
      </c>
      <c r="K793" s="81">
        <v>0.31</v>
      </c>
      <c r="L793" s="81" t="s">
        <v>25662</v>
      </c>
      <c r="M793" s="108"/>
      <c r="N793" s="108"/>
      <c r="O793" s="108"/>
      <c r="P793" s="108"/>
      <c r="Q793" s="108"/>
      <c r="R793" s="108"/>
      <c r="S793" s="108"/>
      <c r="T793" s="108"/>
      <c r="U793" s="108"/>
      <c r="V793" s="108"/>
      <c r="W793" s="108"/>
      <c r="X793" s="108"/>
      <c r="Y793" s="108"/>
      <c r="Z793" s="108"/>
      <c r="AA793" s="108"/>
      <c r="AB793" s="108"/>
      <c r="AC793" s="108"/>
      <c r="AD793" s="108"/>
    </row>
    <row r="794" spans="1:30" x14ac:dyDescent="0.25">
      <c r="A794" s="81" t="s">
        <v>7829</v>
      </c>
      <c r="B794" s="81" t="s">
        <v>10022</v>
      </c>
      <c r="C794" s="81">
        <v>4.45</v>
      </c>
      <c r="D794" s="81" t="s">
        <v>10027</v>
      </c>
      <c r="E794" s="81">
        <v>8.31</v>
      </c>
      <c r="F794" s="81" t="s">
        <v>10023</v>
      </c>
      <c r="G794" s="81">
        <v>4.05</v>
      </c>
      <c r="H794" s="81">
        <v>1.25</v>
      </c>
      <c r="I794" s="81">
        <v>3</v>
      </c>
      <c r="J794" s="81">
        <v>0.01</v>
      </c>
      <c r="K794" s="81">
        <v>1.25</v>
      </c>
      <c r="L794" s="81" t="s">
        <v>25662</v>
      </c>
      <c r="M794" s="108"/>
      <c r="N794" s="108"/>
      <c r="O794" s="108"/>
      <c r="P794" s="108"/>
      <c r="Q794" s="108"/>
      <c r="R794" s="108"/>
      <c r="S794" s="108"/>
      <c r="T794" s="108"/>
      <c r="U794" s="108"/>
      <c r="V794" s="108"/>
      <c r="W794" s="108"/>
      <c r="X794" s="108"/>
      <c r="Y794" s="108"/>
      <c r="Z794" s="108"/>
      <c r="AA794" s="108"/>
      <c r="AB794" s="108"/>
      <c r="AC794" s="108"/>
      <c r="AD794" s="108"/>
    </row>
    <row r="795" spans="1:30" x14ac:dyDescent="0.25">
      <c r="A795" s="81" t="s">
        <v>6214</v>
      </c>
      <c r="B795" s="81" t="s">
        <v>8619</v>
      </c>
      <c r="C795" s="81" t="s">
        <v>8620</v>
      </c>
      <c r="D795" s="81" t="s">
        <v>8619</v>
      </c>
      <c r="E795" s="81" t="s">
        <v>8620</v>
      </c>
      <c r="F795" s="81" t="s">
        <v>8619</v>
      </c>
      <c r="G795" s="81" t="s">
        <v>8620</v>
      </c>
      <c r="H795" s="81">
        <v>0.5</v>
      </c>
      <c r="I795" s="81">
        <v>1.5</v>
      </c>
      <c r="J795" s="81">
        <v>0.06</v>
      </c>
      <c r="K795" s="81">
        <v>1.25</v>
      </c>
      <c r="L795" s="81" t="s">
        <v>25662</v>
      </c>
      <c r="M795" s="108"/>
      <c r="N795" s="108"/>
      <c r="O795" s="108"/>
      <c r="P795" s="108"/>
      <c r="Q795" s="108"/>
      <c r="R795" s="108"/>
      <c r="S795" s="108"/>
      <c r="T795" s="108"/>
      <c r="U795" s="108"/>
      <c r="V795" s="108"/>
      <c r="W795" s="108"/>
      <c r="X795" s="108"/>
      <c r="Y795" s="108"/>
      <c r="Z795" s="108"/>
      <c r="AA795" s="108"/>
      <c r="AB795" s="108"/>
      <c r="AC795" s="108"/>
      <c r="AD795" s="108"/>
    </row>
    <row r="796" spans="1:30" x14ac:dyDescent="0.25">
      <c r="A796" s="81" t="s">
        <v>6792</v>
      </c>
      <c r="B796" s="81" t="s">
        <v>10028</v>
      </c>
      <c r="C796" s="81">
        <v>14.36</v>
      </c>
      <c r="D796" s="81" t="s">
        <v>10029</v>
      </c>
      <c r="E796" s="81">
        <v>12.14</v>
      </c>
      <c r="F796" s="81" t="s">
        <v>8619</v>
      </c>
      <c r="G796" s="81" t="s">
        <v>8620</v>
      </c>
      <c r="H796" s="81">
        <v>5</v>
      </c>
      <c r="I796" s="81">
        <v>5</v>
      </c>
      <c r="J796" s="81">
        <v>2</v>
      </c>
      <c r="K796" s="81">
        <v>5</v>
      </c>
      <c r="L796" s="81" t="s">
        <v>25662</v>
      </c>
      <c r="M796" s="108"/>
      <c r="N796" s="108"/>
      <c r="O796" s="108"/>
      <c r="P796" s="108"/>
      <c r="Q796" s="108"/>
      <c r="R796" s="108"/>
      <c r="S796" s="108"/>
      <c r="T796" s="108"/>
      <c r="U796" s="108"/>
      <c r="V796" s="108"/>
      <c r="W796" s="108"/>
      <c r="X796" s="108"/>
      <c r="Y796" s="108"/>
      <c r="Z796" s="108"/>
      <c r="AA796" s="108"/>
      <c r="AB796" s="108"/>
      <c r="AC796" s="108"/>
      <c r="AD796" s="108"/>
    </row>
    <row r="797" spans="1:30" x14ac:dyDescent="0.25">
      <c r="A797" s="81" t="s">
        <v>6645</v>
      </c>
      <c r="B797" s="81" t="s">
        <v>10030</v>
      </c>
      <c r="C797" s="81">
        <v>12.61</v>
      </c>
      <c r="D797" s="81" t="s">
        <v>10031</v>
      </c>
      <c r="E797" s="81">
        <v>14.75</v>
      </c>
      <c r="F797" s="81" t="s">
        <v>8619</v>
      </c>
      <c r="G797" s="81" t="s">
        <v>8620</v>
      </c>
      <c r="H797" s="81">
        <v>4</v>
      </c>
      <c r="I797" s="81">
        <v>6</v>
      </c>
      <c r="J797" s="81">
        <v>1.5</v>
      </c>
      <c r="K797" s="81">
        <v>4</v>
      </c>
      <c r="L797" s="81" t="s">
        <v>25662</v>
      </c>
      <c r="M797" s="108"/>
      <c r="N797" s="108"/>
      <c r="O797" s="108"/>
      <c r="P797" s="108"/>
      <c r="Q797" s="108"/>
      <c r="R797" s="108"/>
      <c r="S797" s="108"/>
      <c r="T797" s="108"/>
      <c r="U797" s="108"/>
      <c r="V797" s="108"/>
      <c r="W797" s="108"/>
      <c r="X797" s="108"/>
      <c r="Y797" s="108"/>
      <c r="Z797" s="108"/>
      <c r="AA797" s="108"/>
      <c r="AB797" s="108"/>
      <c r="AC797" s="108"/>
      <c r="AD797" s="108"/>
    </row>
    <row r="798" spans="1:30" x14ac:dyDescent="0.25">
      <c r="A798" s="81" t="s">
        <v>6807</v>
      </c>
      <c r="B798" s="81" t="s">
        <v>10032</v>
      </c>
      <c r="C798" s="81">
        <v>25.35</v>
      </c>
      <c r="D798" s="81" t="s">
        <v>10033</v>
      </c>
      <c r="E798" s="81">
        <v>27.71</v>
      </c>
      <c r="F798" s="81" t="s">
        <v>10034</v>
      </c>
      <c r="G798" s="81">
        <v>33.21</v>
      </c>
      <c r="H798" s="81">
        <v>5.5</v>
      </c>
      <c r="I798" s="81">
        <v>4.25</v>
      </c>
      <c r="J798" s="81">
        <v>1.7</v>
      </c>
      <c r="K798" s="81">
        <v>6</v>
      </c>
      <c r="L798" s="81" t="s">
        <v>25662</v>
      </c>
      <c r="M798" s="108"/>
      <c r="N798" s="108"/>
      <c r="O798" s="108"/>
      <c r="P798" s="108"/>
      <c r="Q798" s="108"/>
      <c r="R798" s="108"/>
      <c r="S798" s="108"/>
      <c r="T798" s="108"/>
      <c r="U798" s="108"/>
      <c r="V798" s="108"/>
      <c r="W798" s="108"/>
      <c r="X798" s="108"/>
      <c r="Y798" s="108"/>
      <c r="Z798" s="108"/>
      <c r="AA798" s="108"/>
      <c r="AB798" s="108"/>
      <c r="AC798" s="108"/>
      <c r="AD798" s="108"/>
    </row>
    <row r="799" spans="1:30" x14ac:dyDescent="0.25">
      <c r="A799" s="81" t="s">
        <v>5726</v>
      </c>
      <c r="B799" s="81" t="s">
        <v>10035</v>
      </c>
      <c r="C799" s="81">
        <v>64.06</v>
      </c>
      <c r="D799" s="81" t="s">
        <v>10036</v>
      </c>
      <c r="E799" s="81">
        <v>76.95</v>
      </c>
      <c r="F799" s="81" t="s">
        <v>10037</v>
      </c>
      <c r="G799" s="81">
        <v>76.099999999999994</v>
      </c>
      <c r="H799" s="81">
        <v>2</v>
      </c>
      <c r="I799" s="81">
        <v>170</v>
      </c>
      <c r="J799" s="81">
        <v>22</v>
      </c>
      <c r="K799" s="81">
        <v>2</v>
      </c>
      <c r="L799" s="81" t="s">
        <v>25662</v>
      </c>
      <c r="M799" s="108"/>
      <c r="N799" s="108"/>
      <c r="O799" s="108"/>
      <c r="P799" s="108"/>
      <c r="Q799" s="108"/>
      <c r="R799" s="108"/>
      <c r="S799" s="108"/>
      <c r="T799" s="108"/>
      <c r="U799" s="108"/>
      <c r="V799" s="108"/>
      <c r="W799" s="108"/>
      <c r="X799" s="108"/>
      <c r="Y799" s="108"/>
      <c r="Z799" s="108"/>
      <c r="AA799" s="108"/>
      <c r="AB799" s="108"/>
      <c r="AC799" s="108"/>
      <c r="AD799" s="108"/>
    </row>
    <row r="800" spans="1:30" x14ac:dyDescent="0.25">
      <c r="A800" s="81" t="s">
        <v>6289</v>
      </c>
      <c r="B800" s="81" t="s">
        <v>10038</v>
      </c>
      <c r="C800" s="81">
        <v>59</v>
      </c>
      <c r="D800" s="81" t="s">
        <v>10039</v>
      </c>
      <c r="E800" s="81">
        <v>58.4</v>
      </c>
      <c r="F800" s="81" t="s">
        <v>10040</v>
      </c>
      <c r="G800" s="81">
        <v>71.28</v>
      </c>
      <c r="H800" s="81">
        <v>2</v>
      </c>
      <c r="I800" s="81">
        <v>10</v>
      </c>
      <c r="J800" s="81">
        <v>16</v>
      </c>
      <c r="K800" s="81">
        <v>2</v>
      </c>
      <c r="L800" s="81" t="s">
        <v>25662</v>
      </c>
      <c r="M800" s="108"/>
      <c r="N800" s="108"/>
      <c r="O800" s="108"/>
      <c r="P800" s="108"/>
      <c r="Q800" s="108"/>
      <c r="R800" s="108"/>
      <c r="S800" s="108"/>
      <c r="T800" s="108"/>
      <c r="U800" s="108"/>
      <c r="V800" s="108"/>
      <c r="W800" s="108"/>
      <c r="X800" s="108"/>
      <c r="Y800" s="108"/>
      <c r="Z800" s="108"/>
      <c r="AA800" s="108"/>
      <c r="AB800" s="108"/>
      <c r="AC800" s="108"/>
      <c r="AD800" s="108"/>
    </row>
    <row r="801" spans="1:30" x14ac:dyDescent="0.25">
      <c r="A801" s="81" t="s">
        <v>5729</v>
      </c>
      <c r="B801" s="81" t="s">
        <v>10041</v>
      </c>
      <c r="C801" s="81">
        <v>40.549999999999997</v>
      </c>
      <c r="D801" s="81" t="s">
        <v>10042</v>
      </c>
      <c r="E801" s="81">
        <v>41.86</v>
      </c>
      <c r="F801" s="81" t="s">
        <v>10043</v>
      </c>
      <c r="G801" s="81">
        <v>35.32</v>
      </c>
      <c r="H801" s="81">
        <v>2</v>
      </c>
      <c r="I801" s="81">
        <v>84</v>
      </c>
      <c r="J801" s="81">
        <v>10</v>
      </c>
      <c r="K801" s="81">
        <v>2</v>
      </c>
      <c r="L801" s="81" t="s">
        <v>25662</v>
      </c>
      <c r="M801" s="108"/>
      <c r="N801" s="108"/>
      <c r="O801" s="108"/>
      <c r="P801" s="108"/>
      <c r="Q801" s="108"/>
      <c r="R801" s="108"/>
      <c r="S801" s="108"/>
      <c r="T801" s="108"/>
      <c r="U801" s="108"/>
      <c r="V801" s="108"/>
      <c r="W801" s="108"/>
      <c r="X801" s="108"/>
      <c r="Y801" s="108"/>
      <c r="Z801" s="108"/>
      <c r="AA801" s="108"/>
      <c r="AB801" s="108"/>
      <c r="AC801" s="108"/>
      <c r="AD801" s="108"/>
    </row>
    <row r="802" spans="1:30" x14ac:dyDescent="0.25">
      <c r="A802" s="81" t="s">
        <v>5795</v>
      </c>
      <c r="B802" s="81" t="s">
        <v>10044</v>
      </c>
      <c r="C802" s="81">
        <v>0.62</v>
      </c>
      <c r="D802" s="81" t="s">
        <v>10045</v>
      </c>
      <c r="E802" s="81">
        <v>0.47</v>
      </c>
      <c r="F802" s="81" t="s">
        <v>10046</v>
      </c>
      <c r="G802" s="81">
        <v>0.57999999999999996</v>
      </c>
      <c r="H802" s="81">
        <v>1</v>
      </c>
      <c r="I802" s="81">
        <v>2.25</v>
      </c>
      <c r="J802" s="81">
        <v>1</v>
      </c>
      <c r="K802" s="81">
        <v>1</v>
      </c>
      <c r="L802" s="81" t="s">
        <v>25662</v>
      </c>
      <c r="M802" s="108"/>
      <c r="N802" s="108"/>
      <c r="O802" s="108"/>
      <c r="P802" s="108"/>
      <c r="Q802" s="108"/>
      <c r="R802" s="108"/>
      <c r="S802" s="108"/>
      <c r="T802" s="108"/>
      <c r="U802" s="108"/>
      <c r="V802" s="108"/>
      <c r="W802" s="108"/>
      <c r="X802" s="108"/>
      <c r="Y802" s="108"/>
      <c r="Z802" s="108"/>
      <c r="AA802" s="108"/>
      <c r="AB802" s="108"/>
      <c r="AC802" s="108"/>
      <c r="AD802" s="108"/>
    </row>
    <row r="803" spans="1:30" x14ac:dyDescent="0.25">
      <c r="A803" s="81" t="s">
        <v>7342</v>
      </c>
      <c r="B803" s="81" t="s">
        <v>10047</v>
      </c>
      <c r="C803" s="81">
        <v>4.9000000000000004</v>
      </c>
      <c r="D803" s="81" t="s">
        <v>10048</v>
      </c>
      <c r="E803" s="81">
        <v>4.5599999999999996</v>
      </c>
      <c r="F803" s="81" t="s">
        <v>10047</v>
      </c>
      <c r="G803" s="81">
        <v>4.9000000000000004</v>
      </c>
      <c r="H803" s="81">
        <v>12.5</v>
      </c>
      <c r="I803" s="81">
        <v>15.5</v>
      </c>
      <c r="J803" s="81">
        <v>0.3</v>
      </c>
      <c r="K803" s="81">
        <v>7</v>
      </c>
      <c r="L803" s="81" t="s">
        <v>25662</v>
      </c>
      <c r="M803" s="108"/>
      <c r="N803" s="108"/>
      <c r="O803" s="108"/>
      <c r="P803" s="108"/>
      <c r="Q803" s="108"/>
      <c r="R803" s="108"/>
      <c r="S803" s="108"/>
      <c r="T803" s="108"/>
      <c r="U803" s="108"/>
      <c r="V803" s="108"/>
      <c r="W803" s="108"/>
      <c r="X803" s="108"/>
      <c r="Y803" s="108"/>
      <c r="Z803" s="108"/>
      <c r="AA803" s="108"/>
      <c r="AB803" s="108"/>
      <c r="AC803" s="108"/>
      <c r="AD803" s="108"/>
    </row>
    <row r="804" spans="1:30" x14ac:dyDescent="0.25">
      <c r="A804" s="81" t="s">
        <v>7405</v>
      </c>
      <c r="B804" s="81" t="s">
        <v>10049</v>
      </c>
      <c r="C804" s="81">
        <v>1.21</v>
      </c>
      <c r="D804" s="81" t="s">
        <v>8619</v>
      </c>
      <c r="E804" s="81" t="s">
        <v>8620</v>
      </c>
      <c r="F804" s="81" t="s">
        <v>8619</v>
      </c>
      <c r="G804" s="81" t="s">
        <v>8620</v>
      </c>
      <c r="H804" s="81">
        <v>0.5</v>
      </c>
      <c r="I804" s="81">
        <v>1.5</v>
      </c>
      <c r="J804" s="81">
        <v>0.1</v>
      </c>
      <c r="K804" s="81">
        <v>0.5</v>
      </c>
      <c r="L804" s="81" t="s">
        <v>25662</v>
      </c>
      <c r="M804" s="108"/>
      <c r="N804" s="108"/>
      <c r="O804" s="108"/>
      <c r="P804" s="108"/>
      <c r="Q804" s="108"/>
      <c r="R804" s="108"/>
      <c r="S804" s="108"/>
      <c r="T804" s="108"/>
      <c r="U804" s="108"/>
      <c r="V804" s="108"/>
      <c r="W804" s="108"/>
      <c r="X804" s="108"/>
      <c r="Y804" s="108"/>
      <c r="Z804" s="108"/>
      <c r="AA804" s="108"/>
      <c r="AB804" s="108"/>
      <c r="AC804" s="108"/>
      <c r="AD804" s="108"/>
    </row>
    <row r="805" spans="1:30" x14ac:dyDescent="0.25">
      <c r="A805" s="81" t="s">
        <v>6838</v>
      </c>
      <c r="B805" s="81" t="s">
        <v>10050</v>
      </c>
      <c r="C805" s="81">
        <v>191</v>
      </c>
      <c r="D805" s="81" t="s">
        <v>10051</v>
      </c>
      <c r="E805" s="81">
        <v>159</v>
      </c>
      <c r="F805" s="81" t="s">
        <v>10052</v>
      </c>
      <c r="G805" s="81">
        <v>198.75</v>
      </c>
      <c r="H805" s="81">
        <v>1</v>
      </c>
      <c r="I805" s="81">
        <v>240</v>
      </c>
      <c r="J805" s="81">
        <v>27</v>
      </c>
      <c r="K805" s="81">
        <v>3</v>
      </c>
      <c r="L805" s="81" t="s">
        <v>25662</v>
      </c>
      <c r="M805" s="108"/>
      <c r="N805" s="108"/>
      <c r="O805" s="108"/>
      <c r="P805" s="108"/>
      <c r="Q805" s="108"/>
      <c r="R805" s="108"/>
      <c r="S805" s="108"/>
      <c r="T805" s="108"/>
      <c r="U805" s="108"/>
      <c r="V805" s="108"/>
      <c r="W805" s="108"/>
      <c r="X805" s="108"/>
      <c r="Y805" s="108"/>
      <c r="Z805" s="108"/>
      <c r="AA805" s="108"/>
      <c r="AB805" s="108"/>
      <c r="AC805" s="108"/>
      <c r="AD805" s="108"/>
    </row>
    <row r="806" spans="1:30" x14ac:dyDescent="0.25">
      <c r="A806" s="81" t="s">
        <v>5660</v>
      </c>
      <c r="B806" s="81" t="s">
        <v>10053</v>
      </c>
      <c r="C806" s="81">
        <v>88.75</v>
      </c>
      <c r="D806" s="81" t="s">
        <v>10054</v>
      </c>
      <c r="E806" s="81">
        <v>120.47</v>
      </c>
      <c r="F806" s="81" t="s">
        <v>10055</v>
      </c>
      <c r="G806" s="81">
        <v>106.33</v>
      </c>
      <c r="H806" s="81">
        <v>4</v>
      </c>
      <c r="I806" s="81">
        <v>147</v>
      </c>
      <c r="J806" s="81">
        <v>15</v>
      </c>
      <c r="K806" s="81">
        <v>4</v>
      </c>
      <c r="L806" s="81" t="s">
        <v>25662</v>
      </c>
      <c r="M806" s="108"/>
      <c r="N806" s="108"/>
      <c r="O806" s="108"/>
      <c r="P806" s="108"/>
      <c r="Q806" s="108"/>
      <c r="R806" s="108"/>
      <c r="S806" s="108"/>
      <c r="T806" s="108"/>
      <c r="U806" s="108"/>
      <c r="V806" s="108"/>
      <c r="W806" s="108"/>
      <c r="X806" s="108"/>
      <c r="Y806" s="108"/>
      <c r="Z806" s="108"/>
      <c r="AA806" s="108"/>
      <c r="AB806" s="108"/>
      <c r="AC806" s="108"/>
      <c r="AD806" s="108"/>
    </row>
    <row r="807" spans="1:30" x14ac:dyDescent="0.25">
      <c r="A807" s="81" t="s">
        <v>6233</v>
      </c>
      <c r="B807" s="81" t="s">
        <v>10056</v>
      </c>
      <c r="C807" s="81">
        <v>1.73</v>
      </c>
      <c r="D807" s="81" t="s">
        <v>10057</v>
      </c>
      <c r="E807" s="81">
        <v>1.77</v>
      </c>
      <c r="F807" s="81" t="s">
        <v>10058</v>
      </c>
      <c r="G807" s="81">
        <v>1.82</v>
      </c>
      <c r="H807" s="81">
        <v>0.75</v>
      </c>
      <c r="I807" s="81">
        <v>1.5</v>
      </c>
      <c r="J807" s="81">
        <v>0.05</v>
      </c>
      <c r="K807" s="81">
        <v>2.75</v>
      </c>
      <c r="L807" s="81" t="s">
        <v>25662</v>
      </c>
      <c r="M807" s="108"/>
      <c r="N807" s="108"/>
      <c r="O807" s="108"/>
      <c r="P807" s="108"/>
      <c r="Q807" s="108"/>
      <c r="R807" s="108"/>
      <c r="S807" s="108"/>
      <c r="T807" s="108"/>
      <c r="U807" s="108"/>
      <c r="V807" s="108"/>
      <c r="W807" s="108"/>
      <c r="X807" s="108"/>
      <c r="Y807" s="108"/>
      <c r="Z807" s="108"/>
      <c r="AA807" s="108"/>
      <c r="AB807" s="108"/>
      <c r="AC807" s="108"/>
      <c r="AD807" s="108"/>
    </row>
    <row r="808" spans="1:30" x14ac:dyDescent="0.25">
      <c r="A808" s="81" t="s">
        <v>5646</v>
      </c>
      <c r="B808" s="81" t="s">
        <v>10059</v>
      </c>
      <c r="C808" s="81">
        <v>1.39</v>
      </c>
      <c r="D808" s="81" t="s">
        <v>10060</v>
      </c>
      <c r="E808" s="81">
        <v>1.69</v>
      </c>
      <c r="F808" s="81" t="s">
        <v>8619</v>
      </c>
      <c r="G808" s="81" t="s">
        <v>8620</v>
      </c>
      <c r="H808" s="81">
        <v>0.5</v>
      </c>
      <c r="I808" s="81">
        <v>0.5</v>
      </c>
      <c r="J808" s="81">
        <v>0.25</v>
      </c>
      <c r="K808" s="81">
        <v>2.5</v>
      </c>
      <c r="L808" s="81" t="s">
        <v>25662</v>
      </c>
      <c r="M808" s="108"/>
      <c r="N808" s="108"/>
      <c r="O808" s="108"/>
      <c r="P808" s="108"/>
      <c r="Q808" s="108"/>
      <c r="R808" s="108"/>
      <c r="S808" s="108"/>
      <c r="T808" s="108"/>
      <c r="U808" s="108"/>
      <c r="V808" s="108"/>
      <c r="W808" s="108"/>
      <c r="X808" s="108"/>
      <c r="Y808" s="108"/>
      <c r="Z808" s="108"/>
      <c r="AA808" s="108"/>
      <c r="AB808" s="108"/>
      <c r="AC808" s="108"/>
      <c r="AD808" s="108"/>
    </row>
    <row r="809" spans="1:30" x14ac:dyDescent="0.25">
      <c r="A809" s="81" t="s">
        <v>5950</v>
      </c>
      <c r="B809" s="81" t="s">
        <v>10061</v>
      </c>
      <c r="C809" s="81">
        <v>1.88</v>
      </c>
      <c r="D809" s="81" t="s">
        <v>10062</v>
      </c>
      <c r="E809" s="81">
        <v>1.62</v>
      </c>
      <c r="F809" s="81" t="s">
        <v>10063</v>
      </c>
      <c r="G809" s="81">
        <v>1.69</v>
      </c>
      <c r="H809" s="81">
        <v>2</v>
      </c>
      <c r="I809" s="81">
        <v>2</v>
      </c>
      <c r="J809" s="81">
        <v>0.5</v>
      </c>
      <c r="K809" s="81">
        <v>2</v>
      </c>
      <c r="L809" s="81" t="s">
        <v>25662</v>
      </c>
      <c r="M809" s="108"/>
      <c r="N809" s="108"/>
      <c r="O809" s="108"/>
      <c r="P809" s="108"/>
      <c r="Q809" s="108"/>
      <c r="R809" s="108"/>
      <c r="S809" s="108"/>
      <c r="T809" s="108"/>
      <c r="U809" s="108"/>
      <c r="V809" s="108"/>
      <c r="W809" s="108"/>
      <c r="X809" s="108"/>
      <c r="Y809" s="108"/>
      <c r="Z809" s="108"/>
      <c r="AA809" s="108"/>
      <c r="AB809" s="108"/>
      <c r="AC809" s="108"/>
      <c r="AD809" s="108"/>
    </row>
    <row r="810" spans="1:30" x14ac:dyDescent="0.25">
      <c r="A810" s="81" t="s">
        <v>6307</v>
      </c>
      <c r="B810" s="81" t="s">
        <v>10064</v>
      </c>
      <c r="C810" s="81">
        <v>2.93</v>
      </c>
      <c r="D810" s="81" t="s">
        <v>10065</v>
      </c>
      <c r="E810" s="81">
        <v>3</v>
      </c>
      <c r="F810" s="81" t="s">
        <v>10066</v>
      </c>
      <c r="G810" s="81">
        <v>2.86</v>
      </c>
      <c r="H810" s="81">
        <v>1.5</v>
      </c>
      <c r="I810" s="81">
        <v>1.5</v>
      </c>
      <c r="J810" s="81">
        <v>0.5</v>
      </c>
      <c r="K810" s="81">
        <v>1.25</v>
      </c>
      <c r="L810" s="81" t="s">
        <v>25662</v>
      </c>
      <c r="M810" s="108"/>
      <c r="N810" s="108"/>
      <c r="O810" s="108"/>
      <c r="P810" s="108"/>
      <c r="Q810" s="108"/>
      <c r="R810" s="108"/>
      <c r="S810" s="108"/>
      <c r="T810" s="108"/>
      <c r="U810" s="108"/>
      <c r="V810" s="108"/>
      <c r="W810" s="108"/>
      <c r="X810" s="108"/>
      <c r="Y810" s="108"/>
      <c r="Z810" s="108"/>
      <c r="AA810" s="108"/>
      <c r="AB810" s="108"/>
      <c r="AC810" s="108"/>
      <c r="AD810" s="108"/>
    </row>
    <row r="811" spans="1:30" x14ac:dyDescent="0.25">
      <c r="A811" s="81" t="s">
        <v>6276</v>
      </c>
      <c r="B811" s="81" t="s">
        <v>10067</v>
      </c>
      <c r="C811" s="81">
        <v>76.650000000000006</v>
      </c>
      <c r="D811" s="81" t="s">
        <v>10068</v>
      </c>
      <c r="E811" s="81">
        <v>76.5</v>
      </c>
      <c r="F811" s="81" t="s">
        <v>26105</v>
      </c>
      <c r="G811" s="81">
        <v>84.35</v>
      </c>
      <c r="H811" s="81">
        <v>1</v>
      </c>
      <c r="I811" s="81">
        <v>246</v>
      </c>
      <c r="J811" s="81">
        <v>15</v>
      </c>
      <c r="K811" s="81">
        <v>2.75</v>
      </c>
      <c r="L811" s="81" t="s">
        <v>25662</v>
      </c>
      <c r="M811" s="108"/>
      <c r="N811" s="108"/>
      <c r="O811" s="108"/>
      <c r="P811" s="108"/>
      <c r="Q811" s="108"/>
      <c r="R811" s="108"/>
      <c r="S811" s="108"/>
      <c r="T811" s="108"/>
      <c r="U811" s="108"/>
      <c r="V811" s="108"/>
      <c r="W811" s="108"/>
      <c r="X811" s="108"/>
      <c r="Y811" s="108"/>
      <c r="Z811" s="108"/>
      <c r="AA811" s="108"/>
      <c r="AB811" s="108"/>
      <c r="AC811" s="108"/>
      <c r="AD811" s="108"/>
    </row>
    <row r="812" spans="1:30" x14ac:dyDescent="0.25">
      <c r="A812" s="81" t="s">
        <v>6844</v>
      </c>
      <c r="B812" s="81" t="s">
        <v>10069</v>
      </c>
      <c r="C812" s="81">
        <v>64.61</v>
      </c>
      <c r="D812" s="81" t="s">
        <v>26106</v>
      </c>
      <c r="E812" s="81">
        <v>73.790000000000006</v>
      </c>
      <c r="F812" s="81" t="s">
        <v>10070</v>
      </c>
      <c r="G812" s="81">
        <v>72</v>
      </c>
      <c r="H812" s="81">
        <v>4</v>
      </c>
      <c r="I812" s="81">
        <v>208</v>
      </c>
      <c r="J812" s="81">
        <v>13</v>
      </c>
      <c r="K812" s="81">
        <v>3</v>
      </c>
      <c r="L812" s="81" t="s">
        <v>25662</v>
      </c>
      <c r="M812" s="108"/>
      <c r="N812" s="108"/>
      <c r="O812" s="108"/>
      <c r="P812" s="108"/>
      <c r="Q812" s="108"/>
      <c r="R812" s="108"/>
      <c r="S812" s="108"/>
      <c r="T812" s="108"/>
      <c r="U812" s="108"/>
      <c r="V812" s="108"/>
      <c r="W812" s="108"/>
      <c r="X812" s="108"/>
      <c r="Y812" s="108"/>
      <c r="Z812" s="108"/>
      <c r="AA812" s="108"/>
      <c r="AB812" s="108"/>
      <c r="AC812" s="108"/>
      <c r="AD812" s="108"/>
    </row>
    <row r="813" spans="1:30" x14ac:dyDescent="0.25">
      <c r="A813" s="81" t="s">
        <v>6833</v>
      </c>
      <c r="B813" s="81" t="s">
        <v>10071</v>
      </c>
      <c r="C813" s="81">
        <v>26.47</v>
      </c>
      <c r="D813" s="81" t="s">
        <v>8619</v>
      </c>
      <c r="E813" s="81" t="s">
        <v>8620</v>
      </c>
      <c r="F813" s="81" t="s">
        <v>8619</v>
      </c>
      <c r="G813" s="81" t="s">
        <v>8620</v>
      </c>
      <c r="H813" s="81">
        <v>7</v>
      </c>
      <c r="I813" s="81">
        <v>7</v>
      </c>
      <c r="J813" s="81">
        <v>1.5</v>
      </c>
      <c r="K813" s="81">
        <v>3</v>
      </c>
      <c r="L813" s="81" t="s">
        <v>25662</v>
      </c>
      <c r="M813" s="108"/>
      <c r="N813" s="108"/>
      <c r="O813" s="108"/>
      <c r="P813" s="108"/>
      <c r="Q813" s="108"/>
      <c r="R813" s="108"/>
      <c r="S813" s="108"/>
      <c r="T813" s="108"/>
      <c r="U813" s="108"/>
      <c r="V813" s="108"/>
      <c r="W813" s="108"/>
      <c r="X813" s="108"/>
      <c r="Y813" s="108"/>
      <c r="Z813" s="108"/>
      <c r="AA813" s="108"/>
      <c r="AB813" s="108"/>
      <c r="AC813" s="108"/>
      <c r="AD813" s="108"/>
    </row>
    <row r="814" spans="1:30" x14ac:dyDescent="0.25">
      <c r="A814" s="81" t="s">
        <v>6964</v>
      </c>
      <c r="B814" s="81" t="s">
        <v>10072</v>
      </c>
      <c r="C814" s="81">
        <v>52.16</v>
      </c>
      <c r="D814" s="81" t="s">
        <v>10073</v>
      </c>
      <c r="E814" s="81">
        <v>59</v>
      </c>
      <c r="F814" s="81" t="s">
        <v>10074</v>
      </c>
      <c r="G814" s="81">
        <v>58</v>
      </c>
      <c r="H814" s="81">
        <v>0.75</v>
      </c>
      <c r="I814" s="81">
        <v>168</v>
      </c>
      <c r="J814" s="81">
        <v>10.5</v>
      </c>
      <c r="K814" s="81">
        <v>2.5</v>
      </c>
      <c r="L814" s="81" t="s">
        <v>25662</v>
      </c>
      <c r="M814" s="108"/>
      <c r="N814" s="108"/>
      <c r="O814" s="108"/>
      <c r="P814" s="108"/>
      <c r="Q814" s="108"/>
      <c r="R814" s="108"/>
      <c r="S814" s="108"/>
      <c r="T814" s="108"/>
      <c r="U814" s="108"/>
      <c r="V814" s="108"/>
      <c r="W814" s="108"/>
      <c r="X814" s="108"/>
      <c r="Y814" s="108"/>
      <c r="Z814" s="108"/>
      <c r="AA814" s="108"/>
      <c r="AB814" s="108"/>
      <c r="AC814" s="108"/>
      <c r="AD814" s="108"/>
    </row>
    <row r="815" spans="1:30" x14ac:dyDescent="0.25">
      <c r="A815" s="81" t="s">
        <v>6260</v>
      </c>
      <c r="B815" s="81" t="s">
        <v>10075</v>
      </c>
      <c r="C815" s="81">
        <v>41.02</v>
      </c>
      <c r="D815" s="81" t="s">
        <v>10076</v>
      </c>
      <c r="E815" s="81">
        <v>46.85</v>
      </c>
      <c r="F815" s="81" t="s">
        <v>10077</v>
      </c>
      <c r="G815" s="81">
        <v>40.590000000000003</v>
      </c>
      <c r="H815" s="81">
        <v>8.5</v>
      </c>
      <c r="I815" s="81">
        <v>11</v>
      </c>
      <c r="J815" s="81">
        <v>0.86</v>
      </c>
      <c r="K815" s="81">
        <v>8.5</v>
      </c>
      <c r="L815" s="81" t="s">
        <v>25662</v>
      </c>
      <c r="M815" s="108"/>
      <c r="N815" s="108"/>
      <c r="O815" s="108"/>
      <c r="P815" s="108"/>
      <c r="Q815" s="108"/>
      <c r="R815" s="108"/>
      <c r="S815" s="108"/>
      <c r="T815" s="108"/>
      <c r="U815" s="108"/>
      <c r="V815" s="108"/>
      <c r="W815" s="108"/>
      <c r="X815" s="108"/>
      <c r="Y815" s="108"/>
      <c r="Z815" s="108"/>
      <c r="AA815" s="108"/>
      <c r="AB815" s="108"/>
      <c r="AC815" s="108"/>
      <c r="AD815" s="108"/>
    </row>
    <row r="816" spans="1:30" x14ac:dyDescent="0.25">
      <c r="A816" s="81" t="s">
        <v>6144</v>
      </c>
      <c r="B816" s="81" t="s">
        <v>10078</v>
      </c>
      <c r="C816" s="81">
        <v>61</v>
      </c>
      <c r="D816" s="81" t="s">
        <v>10079</v>
      </c>
      <c r="E816" s="81">
        <v>54.88</v>
      </c>
      <c r="F816" s="81" t="s">
        <v>10080</v>
      </c>
      <c r="G816" s="81">
        <v>68.97</v>
      </c>
      <c r="H816" s="81">
        <v>8.5</v>
      </c>
      <c r="I816" s="81">
        <v>11</v>
      </c>
      <c r="J816" s="81">
        <v>0.86</v>
      </c>
      <c r="K816" s="81">
        <v>8.5</v>
      </c>
      <c r="L816" s="81" t="s">
        <v>25662</v>
      </c>
      <c r="M816" s="108"/>
      <c r="N816" s="108"/>
      <c r="O816" s="108"/>
      <c r="P816" s="108"/>
      <c r="Q816" s="108"/>
      <c r="R816" s="108"/>
      <c r="S816" s="108"/>
      <c r="T816" s="108"/>
      <c r="U816" s="108"/>
      <c r="V816" s="108"/>
      <c r="W816" s="108"/>
      <c r="X816" s="108"/>
      <c r="Y816" s="108"/>
      <c r="Z816" s="108"/>
      <c r="AA816" s="108"/>
      <c r="AB816" s="108"/>
      <c r="AC816" s="108"/>
      <c r="AD816" s="108"/>
    </row>
    <row r="817" spans="1:30" x14ac:dyDescent="0.25">
      <c r="A817" s="81" t="s">
        <v>5983</v>
      </c>
      <c r="B817" s="81" t="s">
        <v>10081</v>
      </c>
      <c r="C817" s="81">
        <v>2.99</v>
      </c>
      <c r="D817" s="81" t="s">
        <v>10082</v>
      </c>
      <c r="E817" s="81">
        <v>73.89</v>
      </c>
      <c r="F817" s="81" t="s">
        <v>10083</v>
      </c>
      <c r="G817" s="81">
        <v>3.75</v>
      </c>
      <c r="H817" s="81">
        <v>8.5</v>
      </c>
      <c r="I817" s="81">
        <v>11</v>
      </c>
      <c r="J817" s="81">
        <v>0.86</v>
      </c>
      <c r="K817" s="81">
        <v>8.5</v>
      </c>
      <c r="L817" s="81" t="s">
        <v>25662</v>
      </c>
      <c r="M817" s="108"/>
      <c r="N817" s="108"/>
      <c r="O817" s="108"/>
      <c r="P817" s="108"/>
      <c r="Q817" s="108"/>
      <c r="R817" s="108"/>
      <c r="S817" s="108"/>
      <c r="T817" s="108"/>
      <c r="U817" s="108"/>
      <c r="V817" s="108"/>
      <c r="W817" s="108"/>
      <c r="X817" s="108"/>
      <c r="Y817" s="108"/>
      <c r="Z817" s="108"/>
      <c r="AA817" s="108"/>
      <c r="AB817" s="108"/>
      <c r="AC817" s="108"/>
      <c r="AD817" s="108"/>
    </row>
    <row r="818" spans="1:30" x14ac:dyDescent="0.25">
      <c r="A818" s="81" t="s">
        <v>7336</v>
      </c>
      <c r="B818" s="81" t="s">
        <v>26107</v>
      </c>
      <c r="C818" s="81">
        <v>42.81</v>
      </c>
      <c r="D818" s="81" t="s">
        <v>10084</v>
      </c>
      <c r="E818" s="81">
        <v>37.479999999999997</v>
      </c>
      <c r="F818" s="81" t="s">
        <v>10085</v>
      </c>
      <c r="G818" s="81">
        <v>46.25</v>
      </c>
      <c r="H818" s="81">
        <v>0.75</v>
      </c>
      <c r="I818" s="81">
        <v>168</v>
      </c>
      <c r="J818" s="81">
        <v>7.5</v>
      </c>
      <c r="K818" s="81">
        <v>2</v>
      </c>
      <c r="L818" s="81" t="s">
        <v>25662</v>
      </c>
      <c r="M818" s="108"/>
      <c r="N818" s="108"/>
      <c r="O818" s="108"/>
      <c r="P818" s="108"/>
      <c r="Q818" s="108"/>
      <c r="R818" s="108"/>
      <c r="S818" s="108"/>
      <c r="T818" s="108"/>
      <c r="U818" s="108"/>
      <c r="V818" s="108"/>
      <c r="W818" s="108"/>
      <c r="X818" s="108"/>
      <c r="Y818" s="108"/>
      <c r="Z818" s="108"/>
      <c r="AA818" s="108"/>
      <c r="AB818" s="108"/>
      <c r="AC818" s="108"/>
      <c r="AD818" s="108"/>
    </row>
    <row r="819" spans="1:30" x14ac:dyDescent="0.25">
      <c r="A819" s="81" t="s">
        <v>7239</v>
      </c>
      <c r="B819" s="81" t="s">
        <v>10086</v>
      </c>
      <c r="C819" s="81">
        <v>49.36</v>
      </c>
      <c r="D819" s="81" t="s">
        <v>10087</v>
      </c>
      <c r="E819" s="81">
        <v>49.5</v>
      </c>
      <c r="F819" s="81" t="s">
        <v>10088</v>
      </c>
      <c r="G819" s="81">
        <v>38</v>
      </c>
      <c r="H819" s="81">
        <v>1.75</v>
      </c>
      <c r="I819" s="81">
        <v>168</v>
      </c>
      <c r="J819" s="81">
        <v>6.9</v>
      </c>
      <c r="K819" s="81">
        <v>0.75</v>
      </c>
      <c r="L819" s="81" t="s">
        <v>25662</v>
      </c>
      <c r="M819" s="108"/>
      <c r="N819" s="108"/>
      <c r="O819" s="108"/>
      <c r="P819" s="108"/>
      <c r="Q819" s="108"/>
      <c r="R819" s="108"/>
      <c r="S819" s="108"/>
      <c r="T819" s="108"/>
      <c r="U819" s="108"/>
      <c r="V819" s="108"/>
      <c r="W819" s="108"/>
      <c r="X819" s="108"/>
      <c r="Y819" s="108"/>
      <c r="Z819" s="108"/>
      <c r="AA819" s="108"/>
      <c r="AB819" s="108"/>
      <c r="AC819" s="108"/>
      <c r="AD819" s="108"/>
    </row>
    <row r="820" spans="1:30" x14ac:dyDescent="0.25">
      <c r="A820" s="81" t="s">
        <v>6888</v>
      </c>
      <c r="B820" s="81" t="s">
        <v>10089</v>
      </c>
      <c r="C820" s="81">
        <v>120</v>
      </c>
      <c r="D820" s="81" t="s">
        <v>10090</v>
      </c>
      <c r="E820" s="81">
        <v>94.14</v>
      </c>
      <c r="F820" s="81" t="s">
        <v>10091</v>
      </c>
      <c r="G820" s="81">
        <v>83.62</v>
      </c>
      <c r="H820" s="81">
        <v>2.5</v>
      </c>
      <c r="I820" s="81">
        <v>246</v>
      </c>
      <c r="J820" s="81">
        <v>15</v>
      </c>
      <c r="K820" s="81">
        <v>1</v>
      </c>
      <c r="L820" s="81" t="s">
        <v>25662</v>
      </c>
      <c r="M820" s="108"/>
      <c r="N820" s="108"/>
      <c r="O820" s="108"/>
      <c r="P820" s="108"/>
      <c r="Q820" s="108"/>
      <c r="R820" s="108"/>
      <c r="S820" s="108"/>
      <c r="T820" s="108"/>
      <c r="U820" s="108"/>
      <c r="V820" s="108"/>
      <c r="W820" s="108"/>
      <c r="X820" s="108"/>
      <c r="Y820" s="108"/>
      <c r="Z820" s="108"/>
      <c r="AA820" s="108"/>
      <c r="AB820" s="108"/>
      <c r="AC820" s="108"/>
      <c r="AD820" s="108"/>
    </row>
    <row r="821" spans="1:30" x14ac:dyDescent="0.25">
      <c r="A821" s="81" t="s">
        <v>6220</v>
      </c>
      <c r="B821" s="81" t="s">
        <v>10092</v>
      </c>
      <c r="C821" s="81">
        <v>79.569999999999993</v>
      </c>
      <c r="D821" s="81" t="s">
        <v>10093</v>
      </c>
      <c r="E821" s="81">
        <v>90</v>
      </c>
      <c r="F821" s="81" t="s">
        <v>10094</v>
      </c>
      <c r="G821" s="81">
        <v>95.34</v>
      </c>
      <c r="H821" s="81">
        <v>8.5</v>
      </c>
      <c r="I821" s="81">
        <v>11</v>
      </c>
      <c r="J821" s="81">
        <v>0.86</v>
      </c>
      <c r="K821" s="81">
        <v>8.5</v>
      </c>
      <c r="L821" s="81" t="s">
        <v>25662</v>
      </c>
      <c r="M821" s="108"/>
      <c r="N821" s="108"/>
      <c r="O821" s="108"/>
      <c r="P821" s="108"/>
      <c r="Q821" s="108"/>
      <c r="R821" s="108"/>
      <c r="S821" s="108"/>
      <c r="T821" s="108"/>
      <c r="U821" s="108"/>
      <c r="V821" s="108"/>
      <c r="W821" s="108"/>
      <c r="X821" s="108"/>
      <c r="Y821" s="108"/>
      <c r="Z821" s="108"/>
      <c r="AA821" s="108"/>
      <c r="AB821" s="108"/>
      <c r="AC821" s="108"/>
      <c r="AD821" s="108"/>
    </row>
    <row r="822" spans="1:30" x14ac:dyDescent="0.25">
      <c r="A822" s="81" t="s">
        <v>6326</v>
      </c>
      <c r="B822" s="81" t="s">
        <v>10095</v>
      </c>
      <c r="C822" s="81">
        <v>71.95</v>
      </c>
      <c r="D822" s="81" t="s">
        <v>10096</v>
      </c>
      <c r="E822" s="81">
        <v>71.72</v>
      </c>
      <c r="F822" s="81" t="s">
        <v>10097</v>
      </c>
      <c r="G822" s="81">
        <v>78.94</v>
      </c>
      <c r="H822" s="81">
        <v>8.5</v>
      </c>
      <c r="I822" s="81">
        <v>11</v>
      </c>
      <c r="J822" s="81">
        <v>0.86</v>
      </c>
      <c r="K822" s="81">
        <v>8.5</v>
      </c>
      <c r="L822" s="81" t="s">
        <v>25662</v>
      </c>
      <c r="M822" s="108"/>
      <c r="N822" s="108"/>
      <c r="O822" s="108"/>
      <c r="P822" s="108"/>
      <c r="Q822" s="108"/>
      <c r="R822" s="108"/>
      <c r="S822" s="108"/>
      <c r="T822" s="108"/>
      <c r="U822" s="108"/>
      <c r="V822" s="108"/>
      <c r="W822" s="108"/>
      <c r="X822" s="108"/>
      <c r="Y822" s="108"/>
      <c r="Z822" s="108"/>
      <c r="AA822" s="108"/>
      <c r="AB822" s="108"/>
      <c r="AC822" s="108"/>
      <c r="AD822" s="108"/>
    </row>
    <row r="823" spans="1:30" x14ac:dyDescent="0.25">
      <c r="A823" s="81" t="s">
        <v>6723</v>
      </c>
      <c r="B823" s="81" t="s">
        <v>10098</v>
      </c>
      <c r="C823" s="81">
        <v>64.3</v>
      </c>
      <c r="D823" s="81" t="s">
        <v>10099</v>
      </c>
      <c r="E823" s="81">
        <v>72</v>
      </c>
      <c r="F823" s="81" t="s">
        <v>10100</v>
      </c>
      <c r="G823" s="81">
        <v>79.56</v>
      </c>
      <c r="H823" s="81">
        <v>4</v>
      </c>
      <c r="I823" s="81">
        <v>169</v>
      </c>
      <c r="J823" s="81">
        <v>10</v>
      </c>
      <c r="K823" s="81">
        <v>3</v>
      </c>
      <c r="L823" s="81" t="s">
        <v>25662</v>
      </c>
      <c r="M823" s="108"/>
      <c r="N823" s="108"/>
      <c r="O823" s="108"/>
      <c r="P823" s="108"/>
      <c r="Q823" s="108"/>
      <c r="R823" s="108"/>
      <c r="S823" s="108"/>
      <c r="T823" s="108"/>
      <c r="U823" s="108"/>
      <c r="V823" s="108"/>
      <c r="W823" s="108"/>
      <c r="X823" s="108"/>
      <c r="Y823" s="108"/>
      <c r="Z823" s="108"/>
      <c r="AA823" s="108"/>
      <c r="AB823" s="108"/>
      <c r="AC823" s="108"/>
      <c r="AD823" s="108"/>
    </row>
    <row r="824" spans="1:30" x14ac:dyDescent="0.25">
      <c r="A824" s="81" t="s">
        <v>6156</v>
      </c>
      <c r="B824" s="81" t="s">
        <v>10101</v>
      </c>
      <c r="C824" s="81">
        <v>57</v>
      </c>
      <c r="D824" s="81" t="s">
        <v>10102</v>
      </c>
      <c r="E824" s="81">
        <v>63.49</v>
      </c>
      <c r="F824" s="81" t="s">
        <v>8619</v>
      </c>
      <c r="G824" s="81" t="s">
        <v>8620</v>
      </c>
      <c r="H824" s="81">
        <v>8.5</v>
      </c>
      <c r="I824" s="81">
        <v>11</v>
      </c>
      <c r="J824" s="81">
        <v>0.86</v>
      </c>
      <c r="K824" s="81">
        <v>8.5</v>
      </c>
      <c r="L824" s="81" t="s">
        <v>25662</v>
      </c>
      <c r="M824" s="108"/>
      <c r="N824" s="108"/>
      <c r="O824" s="108"/>
      <c r="P824" s="108"/>
      <c r="Q824" s="108"/>
      <c r="R824" s="108"/>
      <c r="S824" s="108"/>
      <c r="T824" s="108"/>
      <c r="U824" s="108"/>
      <c r="V824" s="108"/>
      <c r="W824" s="108"/>
      <c r="X824" s="108"/>
      <c r="Y824" s="108"/>
      <c r="Z824" s="108"/>
      <c r="AA824" s="108"/>
      <c r="AB824" s="108"/>
      <c r="AC824" s="108"/>
      <c r="AD824" s="108"/>
    </row>
    <row r="825" spans="1:30" x14ac:dyDescent="0.25">
      <c r="A825" s="81" t="s">
        <v>5597</v>
      </c>
      <c r="B825" s="81" t="s">
        <v>10103</v>
      </c>
      <c r="C825" s="81">
        <v>1.08</v>
      </c>
      <c r="D825" s="81" t="s">
        <v>8619</v>
      </c>
      <c r="E825" s="81" t="s">
        <v>8620</v>
      </c>
      <c r="F825" s="81" t="s">
        <v>8619</v>
      </c>
      <c r="G825" s="81" t="s">
        <v>8620</v>
      </c>
      <c r="H825" s="81">
        <v>1</v>
      </c>
      <c r="I825" s="81">
        <v>2.75</v>
      </c>
      <c r="J825" s="81">
        <v>0.3</v>
      </c>
      <c r="K825" s="81">
        <v>0.75</v>
      </c>
      <c r="L825" s="81" t="s">
        <v>25662</v>
      </c>
      <c r="M825" s="108"/>
      <c r="N825" s="108"/>
      <c r="O825" s="108"/>
      <c r="P825" s="108"/>
      <c r="Q825" s="108"/>
      <c r="R825" s="108"/>
      <c r="S825" s="108"/>
      <c r="T825" s="108"/>
      <c r="U825" s="108"/>
      <c r="V825" s="108"/>
      <c r="W825" s="108"/>
      <c r="X825" s="108"/>
      <c r="Y825" s="108"/>
      <c r="Z825" s="108"/>
      <c r="AA825" s="108"/>
      <c r="AB825" s="108"/>
      <c r="AC825" s="108"/>
      <c r="AD825" s="108"/>
    </row>
    <row r="826" spans="1:30" x14ac:dyDescent="0.25">
      <c r="A826" s="81" t="s">
        <v>6185</v>
      </c>
      <c r="B826" s="81" t="s">
        <v>10104</v>
      </c>
      <c r="C826" s="81">
        <v>4.32</v>
      </c>
      <c r="D826" s="81" t="s">
        <v>10105</v>
      </c>
      <c r="E826" s="81">
        <v>78.88</v>
      </c>
      <c r="F826" s="81" t="s">
        <v>10106</v>
      </c>
      <c r="G826" s="81">
        <v>4.3899999999999997</v>
      </c>
      <c r="H826" s="81">
        <v>8.5</v>
      </c>
      <c r="I826" s="81">
        <v>11</v>
      </c>
      <c r="J826" s="81">
        <v>0.86</v>
      </c>
      <c r="K826" s="81">
        <v>8.5</v>
      </c>
      <c r="L826" s="81" t="s">
        <v>25662</v>
      </c>
      <c r="M826" s="108"/>
      <c r="N826" s="108"/>
      <c r="O826" s="108"/>
      <c r="P826" s="108"/>
      <c r="Q826" s="108"/>
      <c r="R826" s="108"/>
      <c r="S826" s="108"/>
      <c r="T826" s="108"/>
      <c r="U826" s="108"/>
      <c r="V826" s="108"/>
      <c r="W826" s="108"/>
      <c r="X826" s="108"/>
      <c r="Y826" s="108"/>
      <c r="Z826" s="108"/>
      <c r="AA826" s="108"/>
      <c r="AB826" s="108"/>
      <c r="AC826" s="108"/>
      <c r="AD826" s="108"/>
    </row>
    <row r="827" spans="1:30" x14ac:dyDescent="0.25">
      <c r="A827" s="81" t="s">
        <v>6980</v>
      </c>
      <c r="B827" s="81" t="s">
        <v>10107</v>
      </c>
      <c r="C827" s="81">
        <v>6</v>
      </c>
      <c r="D827" s="81" t="s">
        <v>10108</v>
      </c>
      <c r="E827" s="81">
        <v>2.91</v>
      </c>
      <c r="F827" s="81" t="s">
        <v>10109</v>
      </c>
      <c r="G827" s="81">
        <v>3.3</v>
      </c>
      <c r="H827" s="81">
        <v>2</v>
      </c>
      <c r="I827" s="81">
        <v>3</v>
      </c>
      <c r="J827" s="81">
        <v>0.25</v>
      </c>
      <c r="K827" s="81">
        <v>2</v>
      </c>
      <c r="L827" s="81" t="s">
        <v>25662</v>
      </c>
      <c r="M827" s="108"/>
      <c r="N827" s="108"/>
      <c r="O827" s="108"/>
      <c r="P827" s="108"/>
      <c r="Q827" s="108"/>
      <c r="R827" s="108"/>
      <c r="S827" s="108"/>
      <c r="T827" s="108"/>
      <c r="U827" s="108"/>
      <c r="V827" s="108"/>
      <c r="W827" s="108"/>
      <c r="X827" s="108"/>
      <c r="Y827" s="108"/>
      <c r="Z827" s="108"/>
      <c r="AA827" s="108"/>
      <c r="AB827" s="108"/>
      <c r="AC827" s="108"/>
      <c r="AD827" s="108"/>
    </row>
    <row r="828" spans="1:30" x14ac:dyDescent="0.25">
      <c r="A828" s="81" t="s">
        <v>6798</v>
      </c>
      <c r="B828" s="81" t="s">
        <v>10110</v>
      </c>
      <c r="C828" s="81">
        <v>6.43</v>
      </c>
      <c r="D828" s="81" t="s">
        <v>10111</v>
      </c>
      <c r="E828" s="81">
        <v>10</v>
      </c>
      <c r="F828" s="81" t="s">
        <v>10112</v>
      </c>
      <c r="G828" s="81">
        <v>7.64</v>
      </c>
      <c r="H828" s="81">
        <v>1.5</v>
      </c>
      <c r="I828" s="81">
        <v>4</v>
      </c>
      <c r="J828" s="81">
        <v>0.45</v>
      </c>
      <c r="K828" s="81">
        <v>1</v>
      </c>
      <c r="L828" s="81" t="s">
        <v>25662</v>
      </c>
      <c r="M828" s="108"/>
      <c r="N828" s="108"/>
      <c r="O828" s="108"/>
      <c r="P828" s="108"/>
      <c r="Q828" s="108"/>
      <c r="R828" s="108"/>
      <c r="S828" s="108"/>
      <c r="T828" s="108"/>
      <c r="U828" s="108"/>
      <c r="V828" s="108"/>
      <c r="W828" s="108"/>
      <c r="X828" s="108"/>
      <c r="Y828" s="108"/>
      <c r="Z828" s="108"/>
      <c r="AA828" s="108"/>
      <c r="AB828" s="108"/>
      <c r="AC828" s="108"/>
      <c r="AD828" s="108"/>
    </row>
    <row r="829" spans="1:30" x14ac:dyDescent="0.25">
      <c r="A829" s="81" t="s">
        <v>6987</v>
      </c>
      <c r="B829" s="81" t="s">
        <v>10113</v>
      </c>
      <c r="C829" s="81">
        <v>7.36</v>
      </c>
      <c r="D829" s="81" t="s">
        <v>10114</v>
      </c>
      <c r="E829" s="81">
        <v>8.42</v>
      </c>
      <c r="F829" s="81" t="s">
        <v>10115</v>
      </c>
      <c r="G829" s="81">
        <v>5.51</v>
      </c>
      <c r="H829" s="81">
        <v>2</v>
      </c>
      <c r="I829" s="81">
        <v>4</v>
      </c>
      <c r="J829" s="81">
        <v>0.45</v>
      </c>
      <c r="K829" s="81">
        <v>1.5</v>
      </c>
      <c r="L829" s="81" t="s">
        <v>25662</v>
      </c>
      <c r="M829" s="108"/>
      <c r="N829" s="108"/>
      <c r="O829" s="108"/>
      <c r="P829" s="108"/>
      <c r="Q829" s="108"/>
      <c r="R829" s="108"/>
      <c r="S829" s="108"/>
      <c r="T829" s="108"/>
      <c r="U829" s="108"/>
      <c r="V829" s="108"/>
      <c r="W829" s="108"/>
      <c r="X829" s="108"/>
      <c r="Y829" s="108"/>
      <c r="Z829" s="108"/>
      <c r="AA829" s="108"/>
      <c r="AB829" s="108"/>
      <c r="AC829" s="108"/>
      <c r="AD829" s="108"/>
    </row>
    <row r="830" spans="1:30" x14ac:dyDescent="0.25">
      <c r="A830" s="81" t="s">
        <v>5809</v>
      </c>
      <c r="B830" s="81" t="s">
        <v>10116</v>
      </c>
      <c r="C830" s="81">
        <v>4.07</v>
      </c>
      <c r="D830" s="81" t="s">
        <v>10117</v>
      </c>
      <c r="E830" s="81">
        <v>4.18</v>
      </c>
      <c r="F830" s="81" t="s">
        <v>26108</v>
      </c>
      <c r="G830" s="81">
        <v>78.63</v>
      </c>
      <c r="H830" s="81">
        <v>8.5</v>
      </c>
      <c r="I830" s="81">
        <v>11</v>
      </c>
      <c r="J830" s="81">
        <v>0.86</v>
      </c>
      <c r="K830" s="81">
        <v>8.5</v>
      </c>
      <c r="L830" s="81" t="s">
        <v>25662</v>
      </c>
      <c r="M830" s="108"/>
      <c r="N830" s="108"/>
      <c r="O830" s="108"/>
      <c r="P830" s="108"/>
      <c r="Q830" s="108"/>
      <c r="R830" s="108"/>
      <c r="S830" s="108"/>
      <c r="T830" s="108"/>
      <c r="U830" s="108"/>
      <c r="V830" s="108"/>
      <c r="W830" s="108"/>
      <c r="X830" s="108"/>
      <c r="Y830" s="108"/>
      <c r="Z830" s="108"/>
      <c r="AA830" s="108"/>
      <c r="AB830" s="108"/>
      <c r="AC830" s="108"/>
      <c r="AD830" s="108"/>
    </row>
    <row r="831" spans="1:30" x14ac:dyDescent="0.25">
      <c r="A831" s="81" t="s">
        <v>6339</v>
      </c>
      <c r="B831" s="81" t="s">
        <v>25180</v>
      </c>
      <c r="C831" s="81">
        <v>2.75</v>
      </c>
      <c r="D831" s="81" t="s">
        <v>10118</v>
      </c>
      <c r="E831" s="81">
        <v>4.25</v>
      </c>
      <c r="F831" s="81" t="s">
        <v>25179</v>
      </c>
      <c r="G831" s="81">
        <v>4.4000000000000004</v>
      </c>
      <c r="H831" s="81">
        <v>8.5</v>
      </c>
      <c r="I831" s="81">
        <v>11</v>
      </c>
      <c r="J831" s="81">
        <v>0.86</v>
      </c>
      <c r="K831" s="81">
        <v>8.5</v>
      </c>
      <c r="L831" s="81" t="s">
        <v>25662</v>
      </c>
      <c r="M831" s="108"/>
      <c r="N831" s="108"/>
      <c r="O831" s="108"/>
      <c r="P831" s="108"/>
      <c r="Q831" s="108"/>
      <c r="R831" s="108"/>
      <c r="S831" s="108"/>
      <c r="T831" s="108"/>
      <c r="U831" s="108"/>
      <c r="V831" s="108"/>
      <c r="W831" s="108"/>
      <c r="X831" s="108"/>
      <c r="Y831" s="108"/>
      <c r="Z831" s="108"/>
      <c r="AA831" s="108"/>
      <c r="AB831" s="108"/>
      <c r="AC831" s="108"/>
      <c r="AD831" s="108"/>
    </row>
    <row r="832" spans="1:30" x14ac:dyDescent="0.25">
      <c r="A832" s="81" t="s">
        <v>5821</v>
      </c>
      <c r="B832" s="81" t="s">
        <v>10119</v>
      </c>
      <c r="C832" s="81">
        <v>70.650000000000006</v>
      </c>
      <c r="D832" s="81" t="s">
        <v>10120</v>
      </c>
      <c r="E832" s="81">
        <v>3.5</v>
      </c>
      <c r="F832" s="81" t="s">
        <v>10121</v>
      </c>
      <c r="G832" s="81">
        <v>3.63</v>
      </c>
      <c r="H832" s="81">
        <v>8.5</v>
      </c>
      <c r="I832" s="81">
        <v>11</v>
      </c>
      <c r="J832" s="81">
        <v>0.86</v>
      </c>
      <c r="K832" s="81">
        <v>8.5</v>
      </c>
      <c r="L832" s="81" t="s">
        <v>25662</v>
      </c>
      <c r="M832" s="108"/>
      <c r="N832" s="108"/>
      <c r="O832" s="108"/>
      <c r="P832" s="108"/>
      <c r="Q832" s="108"/>
      <c r="R832" s="108"/>
      <c r="S832" s="108"/>
      <c r="T832" s="108"/>
      <c r="U832" s="108"/>
      <c r="V832" s="108"/>
      <c r="W832" s="108"/>
      <c r="X832" s="108"/>
      <c r="Y832" s="108"/>
      <c r="Z832" s="108"/>
      <c r="AA832" s="108"/>
      <c r="AB832" s="108"/>
      <c r="AC832" s="108"/>
      <c r="AD832" s="108"/>
    </row>
    <row r="833" spans="1:30" x14ac:dyDescent="0.25">
      <c r="A833" s="81" t="s">
        <v>6498</v>
      </c>
      <c r="B833" s="81" t="s">
        <v>10122</v>
      </c>
      <c r="C833" s="81">
        <v>3.7</v>
      </c>
      <c r="D833" s="81" t="s">
        <v>10123</v>
      </c>
      <c r="E833" s="81">
        <v>3.07</v>
      </c>
      <c r="F833" s="81" t="s">
        <v>10124</v>
      </c>
      <c r="G833" s="81">
        <v>3.91</v>
      </c>
      <c r="H833" s="81">
        <v>5.6</v>
      </c>
      <c r="I833" s="81">
        <v>9.44</v>
      </c>
      <c r="J833" s="81">
        <v>0.11</v>
      </c>
      <c r="K833" s="81">
        <v>1.37</v>
      </c>
      <c r="L833" s="81" t="s">
        <v>25662</v>
      </c>
      <c r="M833" s="108"/>
      <c r="N833" s="108"/>
      <c r="O833" s="108"/>
      <c r="P833" s="108"/>
      <c r="Q833" s="108"/>
      <c r="R833" s="108"/>
      <c r="S833" s="108"/>
      <c r="T833" s="108"/>
      <c r="U833" s="108"/>
      <c r="V833" s="108"/>
      <c r="W833" s="108"/>
      <c r="X833" s="108"/>
      <c r="Y833" s="108"/>
      <c r="Z833" s="108"/>
      <c r="AA833" s="108"/>
      <c r="AB833" s="108"/>
      <c r="AC833" s="108"/>
      <c r="AD833" s="108"/>
    </row>
    <row r="834" spans="1:30" x14ac:dyDescent="0.25">
      <c r="A834" s="81" t="s">
        <v>6864</v>
      </c>
      <c r="B834" s="81" t="s">
        <v>10125</v>
      </c>
      <c r="C834" s="81">
        <v>4.22</v>
      </c>
      <c r="D834" s="81" t="s">
        <v>10126</v>
      </c>
      <c r="E834" s="81">
        <v>3.59</v>
      </c>
      <c r="F834" s="81" t="s">
        <v>10125</v>
      </c>
      <c r="G834" s="81">
        <v>2.85</v>
      </c>
      <c r="H834" s="81">
        <v>1</v>
      </c>
      <c r="I834" s="81">
        <v>1</v>
      </c>
      <c r="J834" s="81">
        <v>0.15</v>
      </c>
      <c r="K834" s="81">
        <v>1</v>
      </c>
      <c r="L834" s="81" t="s">
        <v>25662</v>
      </c>
      <c r="M834" s="108"/>
      <c r="N834" s="108"/>
      <c r="O834" s="108"/>
      <c r="P834" s="108"/>
      <c r="Q834" s="108"/>
      <c r="R834" s="108"/>
      <c r="S834" s="108"/>
      <c r="T834" s="108"/>
      <c r="U834" s="108"/>
      <c r="V834" s="108"/>
      <c r="W834" s="108"/>
      <c r="X834" s="108"/>
      <c r="Y834" s="108"/>
      <c r="Z834" s="108"/>
      <c r="AA834" s="108"/>
      <c r="AB834" s="108"/>
      <c r="AC834" s="108"/>
      <c r="AD834" s="108"/>
    </row>
    <row r="835" spans="1:30" x14ac:dyDescent="0.25">
      <c r="A835" s="81" t="s">
        <v>6885</v>
      </c>
      <c r="B835" s="81" t="s">
        <v>10127</v>
      </c>
      <c r="C835" s="81">
        <v>2.99</v>
      </c>
      <c r="D835" s="81" t="s">
        <v>10128</v>
      </c>
      <c r="E835" s="81">
        <v>3.62</v>
      </c>
      <c r="F835" s="81" t="s">
        <v>26109</v>
      </c>
      <c r="G835" s="81">
        <v>66.92</v>
      </c>
      <c r="H835" s="81">
        <v>1.5</v>
      </c>
      <c r="I835" s="81">
        <v>1.5</v>
      </c>
      <c r="J835" s="81">
        <v>0.2</v>
      </c>
      <c r="K835" s="81">
        <v>2.5</v>
      </c>
      <c r="L835" s="81" t="s">
        <v>25662</v>
      </c>
      <c r="M835" s="108"/>
      <c r="N835" s="108"/>
      <c r="O835" s="108"/>
      <c r="P835" s="108"/>
      <c r="Q835" s="108"/>
      <c r="R835" s="108"/>
      <c r="S835" s="108"/>
      <c r="T835" s="108"/>
      <c r="U835" s="108"/>
      <c r="V835" s="108"/>
      <c r="W835" s="108"/>
      <c r="X835" s="108"/>
      <c r="Y835" s="108"/>
      <c r="Z835" s="108"/>
      <c r="AA835" s="108"/>
      <c r="AB835" s="108"/>
      <c r="AC835" s="108"/>
      <c r="AD835" s="108"/>
    </row>
    <row r="836" spans="1:30" x14ac:dyDescent="0.25">
      <c r="A836" s="81" t="s">
        <v>6920</v>
      </c>
      <c r="B836" s="81" t="s">
        <v>10129</v>
      </c>
      <c r="C836" s="81">
        <v>3.19</v>
      </c>
      <c r="D836" s="81" t="s">
        <v>10130</v>
      </c>
      <c r="E836" s="81">
        <v>3.96</v>
      </c>
      <c r="F836" s="81" t="s">
        <v>10131</v>
      </c>
      <c r="G836" s="81">
        <v>3.66</v>
      </c>
      <c r="H836" s="81">
        <v>2</v>
      </c>
      <c r="I836" s="81">
        <v>2</v>
      </c>
      <c r="J836" s="81">
        <v>0.15</v>
      </c>
      <c r="K836" s="81">
        <v>3</v>
      </c>
      <c r="L836" s="81" t="s">
        <v>25662</v>
      </c>
      <c r="M836" s="108"/>
      <c r="N836" s="108"/>
      <c r="O836" s="108"/>
      <c r="P836" s="108"/>
      <c r="Q836" s="108"/>
      <c r="R836" s="108"/>
      <c r="S836" s="108"/>
      <c r="T836" s="108"/>
      <c r="U836" s="108"/>
      <c r="V836" s="108"/>
      <c r="W836" s="108"/>
      <c r="X836" s="108"/>
      <c r="Y836" s="108"/>
      <c r="Z836" s="108"/>
      <c r="AA836" s="108"/>
      <c r="AB836" s="108"/>
      <c r="AC836" s="108"/>
      <c r="AD836" s="108"/>
    </row>
    <row r="837" spans="1:30" x14ac:dyDescent="0.25">
      <c r="A837" s="81" t="s">
        <v>6217</v>
      </c>
      <c r="B837" s="81" t="s">
        <v>10132</v>
      </c>
      <c r="C837" s="81">
        <v>3.68</v>
      </c>
      <c r="D837" s="81" t="s">
        <v>10133</v>
      </c>
      <c r="E837" s="81">
        <v>3.3</v>
      </c>
      <c r="F837" s="81" t="s">
        <v>10134</v>
      </c>
      <c r="G837" s="81">
        <v>4.4400000000000004</v>
      </c>
      <c r="H837" s="81">
        <v>2</v>
      </c>
      <c r="I837" s="81">
        <v>2.75</v>
      </c>
      <c r="J837" s="81">
        <v>0.5</v>
      </c>
      <c r="K837" s="81">
        <v>1</v>
      </c>
      <c r="L837" s="81" t="s">
        <v>25662</v>
      </c>
      <c r="M837" s="108"/>
      <c r="N837" s="108"/>
      <c r="O837" s="108"/>
      <c r="P837" s="108"/>
      <c r="Q837" s="108"/>
      <c r="R837" s="108"/>
      <c r="S837" s="108"/>
      <c r="T837" s="108"/>
      <c r="U837" s="108"/>
      <c r="V837" s="108"/>
      <c r="W837" s="108"/>
      <c r="X837" s="108"/>
      <c r="Y837" s="108"/>
      <c r="Z837" s="108"/>
      <c r="AA837" s="108"/>
      <c r="AB837" s="108"/>
      <c r="AC837" s="108"/>
      <c r="AD837" s="108"/>
    </row>
    <row r="838" spans="1:30" x14ac:dyDescent="0.25">
      <c r="A838" s="81" t="s">
        <v>6129</v>
      </c>
      <c r="B838" s="81" t="s">
        <v>10135</v>
      </c>
      <c r="C838" s="81">
        <v>3.3</v>
      </c>
      <c r="D838" s="81" t="s">
        <v>10136</v>
      </c>
      <c r="E838" s="81">
        <v>3.74</v>
      </c>
      <c r="F838" s="81" t="s">
        <v>10137</v>
      </c>
      <c r="G838" s="81">
        <v>3.98</v>
      </c>
      <c r="H838" s="81">
        <v>1.75</v>
      </c>
      <c r="I838" s="81">
        <v>2.75</v>
      </c>
      <c r="J838" s="81">
        <v>0.15</v>
      </c>
      <c r="K838" s="81">
        <v>1</v>
      </c>
      <c r="L838" s="81" t="s">
        <v>25662</v>
      </c>
      <c r="M838" s="108"/>
      <c r="N838" s="108"/>
      <c r="O838" s="108"/>
      <c r="P838" s="108"/>
      <c r="Q838" s="108"/>
      <c r="R838" s="108"/>
      <c r="S838" s="108"/>
      <c r="T838" s="108"/>
      <c r="U838" s="108"/>
      <c r="V838" s="108"/>
      <c r="W838" s="108"/>
      <c r="X838" s="108"/>
      <c r="Y838" s="108"/>
      <c r="Z838" s="108"/>
      <c r="AA838" s="108"/>
      <c r="AB838" s="108"/>
      <c r="AC838" s="108"/>
      <c r="AD838" s="108"/>
    </row>
    <row r="839" spans="1:30" x14ac:dyDescent="0.25">
      <c r="A839" s="81" t="s">
        <v>7089</v>
      </c>
      <c r="B839" s="81" t="s">
        <v>10138</v>
      </c>
      <c r="C839" s="81">
        <v>3.97</v>
      </c>
      <c r="D839" s="81" t="s">
        <v>10139</v>
      </c>
      <c r="E839" s="81">
        <v>3.3</v>
      </c>
      <c r="F839" s="81" t="s">
        <v>10140</v>
      </c>
      <c r="G839" s="81">
        <v>4.6900000000000004</v>
      </c>
      <c r="H839" s="81">
        <v>2</v>
      </c>
      <c r="I839" s="81">
        <v>1</v>
      </c>
      <c r="J839" s="81">
        <v>0.2</v>
      </c>
      <c r="K839" s="81">
        <v>2.25</v>
      </c>
      <c r="L839" s="81" t="s">
        <v>25662</v>
      </c>
      <c r="M839" s="108"/>
      <c r="N839" s="108"/>
      <c r="O839" s="108"/>
      <c r="P839" s="108"/>
      <c r="Q839" s="108"/>
      <c r="R839" s="108"/>
      <c r="S839" s="108"/>
      <c r="T839" s="108"/>
      <c r="U839" s="108"/>
      <c r="V839" s="108"/>
      <c r="W839" s="108"/>
      <c r="X839" s="108"/>
      <c r="Y839" s="108"/>
      <c r="Z839" s="108"/>
      <c r="AA839" s="108"/>
      <c r="AB839" s="108"/>
      <c r="AC839" s="108"/>
      <c r="AD839" s="108"/>
    </row>
    <row r="840" spans="1:30" x14ac:dyDescent="0.25">
      <c r="A840" s="81" t="s">
        <v>5824</v>
      </c>
      <c r="B840" s="81" t="s">
        <v>26110</v>
      </c>
      <c r="C840" s="81">
        <v>62.94</v>
      </c>
      <c r="D840" s="81" t="s">
        <v>26110</v>
      </c>
      <c r="E840" s="81">
        <v>62.94</v>
      </c>
      <c r="F840" s="81" t="s">
        <v>26110</v>
      </c>
      <c r="G840" s="81">
        <v>62.94</v>
      </c>
      <c r="H840" s="81">
        <v>1.75</v>
      </c>
      <c r="I840" s="81">
        <v>3</v>
      </c>
      <c r="J840" s="81">
        <v>0.5</v>
      </c>
      <c r="K840" s="81">
        <v>1</v>
      </c>
      <c r="L840" s="81" t="s">
        <v>25662</v>
      </c>
      <c r="M840" s="108"/>
      <c r="N840" s="108"/>
      <c r="O840" s="108"/>
      <c r="P840" s="108"/>
      <c r="Q840" s="108"/>
      <c r="R840" s="108"/>
      <c r="S840" s="108"/>
      <c r="T840" s="108"/>
      <c r="U840" s="108"/>
      <c r="V840" s="108"/>
      <c r="W840" s="108"/>
      <c r="X840" s="108"/>
      <c r="Y840" s="108"/>
      <c r="Z840" s="108"/>
      <c r="AA840" s="108"/>
      <c r="AB840" s="108"/>
      <c r="AC840" s="108"/>
      <c r="AD840" s="108"/>
    </row>
    <row r="841" spans="1:30" x14ac:dyDescent="0.25">
      <c r="A841" s="81" t="s">
        <v>5637</v>
      </c>
      <c r="B841" s="81" t="s">
        <v>10141</v>
      </c>
      <c r="C841" s="81">
        <v>2.99</v>
      </c>
      <c r="D841" s="81" t="s">
        <v>10142</v>
      </c>
      <c r="E841" s="81">
        <v>2.99</v>
      </c>
      <c r="F841" s="81" t="s">
        <v>10143</v>
      </c>
      <c r="G841" s="81">
        <v>3.57</v>
      </c>
      <c r="H841" s="81">
        <v>2</v>
      </c>
      <c r="I841" s="81">
        <v>3</v>
      </c>
      <c r="J841" s="81">
        <v>0.1</v>
      </c>
      <c r="K841" s="81">
        <v>2</v>
      </c>
      <c r="L841" s="81" t="s">
        <v>25662</v>
      </c>
      <c r="M841" s="108"/>
      <c r="N841" s="108"/>
      <c r="O841" s="108"/>
      <c r="P841" s="108"/>
      <c r="Q841" s="108"/>
      <c r="R841" s="108"/>
      <c r="S841" s="108"/>
      <c r="T841" s="108"/>
      <c r="U841" s="108"/>
      <c r="V841" s="108"/>
      <c r="W841" s="108"/>
      <c r="X841" s="108"/>
      <c r="Y841" s="108"/>
      <c r="Z841" s="108"/>
      <c r="AA841" s="108"/>
      <c r="AB841" s="108"/>
      <c r="AC841" s="108"/>
      <c r="AD841" s="108"/>
    </row>
    <row r="842" spans="1:30" x14ac:dyDescent="0.25">
      <c r="A842" s="81" t="s">
        <v>5740</v>
      </c>
      <c r="B842" s="81" t="s">
        <v>10144</v>
      </c>
      <c r="C842" s="81">
        <v>1.04</v>
      </c>
      <c r="D842" s="81" t="s">
        <v>10145</v>
      </c>
      <c r="E842" s="81">
        <v>1.4</v>
      </c>
      <c r="F842" s="81" t="s">
        <v>8619</v>
      </c>
      <c r="G842" s="81" t="s">
        <v>8620</v>
      </c>
      <c r="H842" s="81">
        <v>1.5</v>
      </c>
      <c r="I842" s="81">
        <v>1</v>
      </c>
      <c r="J842" s="81">
        <v>0.5</v>
      </c>
      <c r="K842" s="81">
        <v>2</v>
      </c>
      <c r="L842" s="81" t="s">
        <v>25662</v>
      </c>
      <c r="M842" s="108"/>
      <c r="N842" s="108"/>
      <c r="O842" s="108"/>
      <c r="P842" s="108"/>
      <c r="Q842" s="108"/>
      <c r="R842" s="108"/>
      <c r="S842" s="108"/>
      <c r="T842" s="108"/>
      <c r="U842" s="108"/>
      <c r="V842" s="108"/>
      <c r="W842" s="108"/>
      <c r="X842" s="108"/>
      <c r="Y842" s="108"/>
      <c r="Z842" s="108"/>
      <c r="AA842" s="108"/>
      <c r="AB842" s="108"/>
      <c r="AC842" s="108"/>
      <c r="AD842" s="108"/>
    </row>
    <row r="843" spans="1:30" x14ac:dyDescent="0.25">
      <c r="A843" s="81" t="s">
        <v>5737</v>
      </c>
      <c r="B843" s="81" t="s">
        <v>10146</v>
      </c>
      <c r="C843" s="81">
        <v>0.8</v>
      </c>
      <c r="D843" s="81" t="s">
        <v>10147</v>
      </c>
      <c r="E843" s="81">
        <v>0.82</v>
      </c>
      <c r="F843" s="81" t="s">
        <v>8619</v>
      </c>
      <c r="G843" s="81" t="s">
        <v>8620</v>
      </c>
      <c r="H843" s="81">
        <v>1.5</v>
      </c>
      <c r="I843" s="81">
        <v>1.5</v>
      </c>
      <c r="J843" s="81">
        <v>0.1</v>
      </c>
      <c r="K843" s="81">
        <v>1</v>
      </c>
      <c r="L843" s="81" t="s">
        <v>25662</v>
      </c>
      <c r="M843" s="108"/>
      <c r="N843" s="108"/>
      <c r="O843" s="108"/>
      <c r="P843" s="108"/>
      <c r="Q843" s="108"/>
      <c r="R843" s="108"/>
      <c r="S843" s="108"/>
      <c r="T843" s="108"/>
      <c r="U843" s="108"/>
      <c r="V843" s="108"/>
      <c r="W843" s="108"/>
      <c r="X843" s="108"/>
      <c r="Y843" s="108"/>
      <c r="Z843" s="108"/>
      <c r="AA843" s="108"/>
      <c r="AB843" s="108"/>
      <c r="AC843" s="108"/>
      <c r="AD843" s="108"/>
    </row>
    <row r="844" spans="1:30" x14ac:dyDescent="0.25">
      <c r="A844" s="81" t="s">
        <v>6492</v>
      </c>
      <c r="B844" s="81" t="s">
        <v>10148</v>
      </c>
      <c r="C844" s="81">
        <v>541</v>
      </c>
      <c r="D844" s="81" t="s">
        <v>10149</v>
      </c>
      <c r="E844" s="81">
        <v>670</v>
      </c>
      <c r="F844" s="81" t="s">
        <v>10150</v>
      </c>
      <c r="G844" s="81">
        <v>700.48</v>
      </c>
      <c r="H844" s="81">
        <v>9</v>
      </c>
      <c r="I844" s="81">
        <v>168</v>
      </c>
      <c r="J844" s="81">
        <v>10</v>
      </c>
      <c r="K844" s="81">
        <v>3</v>
      </c>
      <c r="L844" s="81" t="s">
        <v>25662</v>
      </c>
      <c r="M844" s="108"/>
      <c r="N844" s="108"/>
      <c r="O844" s="108"/>
      <c r="P844" s="108"/>
      <c r="Q844" s="108"/>
      <c r="R844" s="108"/>
      <c r="S844" s="108"/>
      <c r="T844" s="108"/>
      <c r="U844" s="108"/>
      <c r="V844" s="108"/>
      <c r="W844" s="108"/>
      <c r="X844" s="108"/>
      <c r="Y844" s="108"/>
      <c r="Z844" s="108"/>
      <c r="AA844" s="108"/>
      <c r="AB844" s="108"/>
      <c r="AC844" s="108"/>
      <c r="AD844" s="108"/>
    </row>
    <row r="845" spans="1:30" x14ac:dyDescent="0.25">
      <c r="A845" s="81" t="s">
        <v>6167</v>
      </c>
      <c r="B845" s="81" t="s">
        <v>10151</v>
      </c>
      <c r="C845" s="81">
        <v>1.39</v>
      </c>
      <c r="D845" s="81" t="s">
        <v>10152</v>
      </c>
      <c r="E845" s="81">
        <v>1.41</v>
      </c>
      <c r="F845" s="81" t="s">
        <v>8619</v>
      </c>
      <c r="G845" s="81" t="s">
        <v>8620</v>
      </c>
      <c r="H845" s="81">
        <v>0.38</v>
      </c>
      <c r="I845" s="81">
        <v>1</v>
      </c>
      <c r="J845" s="81">
        <v>0.05</v>
      </c>
      <c r="K845" s="81">
        <v>0.2</v>
      </c>
      <c r="L845" s="81" t="s">
        <v>25662</v>
      </c>
      <c r="M845" s="108"/>
      <c r="N845" s="108"/>
      <c r="O845" s="108"/>
      <c r="P845" s="108"/>
      <c r="Q845" s="108"/>
      <c r="R845" s="108"/>
      <c r="S845" s="108"/>
      <c r="T845" s="108"/>
      <c r="U845" s="108"/>
      <c r="V845" s="108"/>
      <c r="W845" s="108"/>
      <c r="X845" s="108"/>
      <c r="Y845" s="108"/>
      <c r="Z845" s="108"/>
      <c r="AA845" s="108"/>
      <c r="AB845" s="108"/>
      <c r="AC845" s="108"/>
      <c r="AD845" s="108"/>
    </row>
    <row r="846" spans="1:30" x14ac:dyDescent="0.25">
      <c r="A846" s="81" t="s">
        <v>6972</v>
      </c>
      <c r="B846" s="81" t="s">
        <v>10153</v>
      </c>
      <c r="C846" s="81">
        <v>1.19</v>
      </c>
      <c r="D846" s="81" t="s">
        <v>8619</v>
      </c>
      <c r="E846" s="81" t="s">
        <v>8620</v>
      </c>
      <c r="F846" s="81" t="s">
        <v>8619</v>
      </c>
      <c r="G846" s="81" t="s">
        <v>8620</v>
      </c>
      <c r="H846" s="81">
        <v>5</v>
      </c>
      <c r="I846" s="81">
        <v>6.25</v>
      </c>
      <c r="J846" s="81">
        <v>0.1</v>
      </c>
      <c r="K846" s="81">
        <v>0.25</v>
      </c>
      <c r="L846" s="81" t="s">
        <v>25662</v>
      </c>
      <c r="M846" s="108"/>
      <c r="N846" s="108"/>
      <c r="O846" s="108"/>
      <c r="P846" s="108"/>
      <c r="Q846" s="108"/>
      <c r="R846" s="108"/>
      <c r="S846" s="108"/>
      <c r="T846" s="108"/>
      <c r="U846" s="108"/>
      <c r="V846" s="108"/>
      <c r="W846" s="108"/>
      <c r="X846" s="108"/>
      <c r="Y846" s="108"/>
      <c r="Z846" s="108"/>
      <c r="AA846" s="108"/>
      <c r="AB846" s="108"/>
      <c r="AC846" s="108"/>
      <c r="AD846" s="108"/>
    </row>
    <row r="847" spans="1:30" x14ac:dyDescent="0.25">
      <c r="A847" s="81" t="s">
        <v>5622</v>
      </c>
      <c r="B847" s="81" t="s">
        <v>10154</v>
      </c>
      <c r="C847" s="81">
        <v>0.98</v>
      </c>
      <c r="D847" s="81" t="s">
        <v>8619</v>
      </c>
      <c r="E847" s="81" t="s">
        <v>8620</v>
      </c>
      <c r="F847" s="81" t="s">
        <v>8619</v>
      </c>
      <c r="G847" s="81" t="s">
        <v>8620</v>
      </c>
      <c r="H847" s="81">
        <v>0.25</v>
      </c>
      <c r="I847" s="81">
        <v>0.25</v>
      </c>
      <c r="J847" s="81">
        <v>0.5</v>
      </c>
      <c r="K847" s="81">
        <v>1</v>
      </c>
      <c r="L847" s="81" t="s">
        <v>25662</v>
      </c>
      <c r="M847" s="108"/>
      <c r="N847" s="108"/>
      <c r="O847" s="108"/>
      <c r="P847" s="108"/>
      <c r="Q847" s="108"/>
      <c r="R847" s="108"/>
      <c r="S847" s="108"/>
      <c r="T847" s="108"/>
      <c r="U847" s="108"/>
      <c r="V847" s="108"/>
      <c r="W847" s="108"/>
      <c r="X847" s="108"/>
      <c r="Y847" s="108"/>
      <c r="Z847" s="108"/>
      <c r="AA847" s="108"/>
      <c r="AB847" s="108"/>
      <c r="AC847" s="108"/>
      <c r="AD847" s="108"/>
    </row>
    <row r="848" spans="1:30" x14ac:dyDescent="0.25">
      <c r="A848" s="81" t="s">
        <v>6060</v>
      </c>
      <c r="B848" s="81" t="s">
        <v>10155</v>
      </c>
      <c r="C848" s="81">
        <v>4.08</v>
      </c>
      <c r="D848" s="81" t="s">
        <v>26111</v>
      </c>
      <c r="E848" s="81">
        <v>143.33000000000001</v>
      </c>
      <c r="F848" s="81" t="s">
        <v>26111</v>
      </c>
      <c r="G848" s="81">
        <v>143.33000000000001</v>
      </c>
      <c r="H848" s="81">
        <v>1.5</v>
      </c>
      <c r="I848" s="81">
        <v>40</v>
      </c>
      <c r="J848" s="81">
        <v>1</v>
      </c>
      <c r="K848" s="81">
        <v>0.75</v>
      </c>
      <c r="L848" s="81" t="s">
        <v>25662</v>
      </c>
      <c r="M848" s="108"/>
      <c r="N848" s="108"/>
      <c r="O848" s="108"/>
      <c r="P848" s="108"/>
      <c r="Q848" s="108"/>
      <c r="R848" s="108"/>
      <c r="S848" s="108"/>
      <c r="T848" s="108"/>
      <c r="U848" s="108"/>
      <c r="V848" s="108"/>
      <c r="W848" s="108"/>
      <c r="X848" s="108"/>
      <c r="Y848" s="108"/>
      <c r="Z848" s="108"/>
      <c r="AA848" s="108"/>
      <c r="AB848" s="108"/>
      <c r="AC848" s="108"/>
      <c r="AD848" s="108"/>
    </row>
    <row r="849" spans="1:30" x14ac:dyDescent="0.25">
      <c r="A849" s="81" t="s">
        <v>6847</v>
      </c>
      <c r="B849" s="81" t="s">
        <v>10156</v>
      </c>
      <c r="C849" s="81">
        <v>1.2</v>
      </c>
      <c r="D849" s="81" t="s">
        <v>10157</v>
      </c>
      <c r="E849" s="81">
        <v>1.54</v>
      </c>
      <c r="F849" s="81" t="s">
        <v>10158</v>
      </c>
      <c r="G849" s="81">
        <v>1.3</v>
      </c>
      <c r="H849" s="81">
        <v>0.25</v>
      </c>
      <c r="I849" s="81">
        <v>0.25</v>
      </c>
      <c r="J849" s="81">
        <v>0.1</v>
      </c>
      <c r="K849" s="81">
        <v>0.5</v>
      </c>
      <c r="L849" s="81" t="s">
        <v>25662</v>
      </c>
      <c r="M849" s="108"/>
      <c r="N849" s="108"/>
      <c r="O849" s="108"/>
      <c r="P849" s="108"/>
      <c r="Q849" s="108"/>
      <c r="R849" s="108"/>
      <c r="S849" s="108"/>
      <c r="T849" s="108"/>
      <c r="U849" s="108"/>
      <c r="V849" s="108"/>
      <c r="W849" s="108"/>
      <c r="X849" s="108"/>
      <c r="Y849" s="108"/>
      <c r="Z849" s="108"/>
      <c r="AA849" s="108"/>
      <c r="AB849" s="108"/>
      <c r="AC849" s="108"/>
      <c r="AD849" s="108"/>
    </row>
    <row r="850" spans="1:30" x14ac:dyDescent="0.25">
      <c r="A850" s="81" t="s">
        <v>6328</v>
      </c>
      <c r="B850" s="81" t="s">
        <v>10159</v>
      </c>
      <c r="C850" s="81">
        <v>49</v>
      </c>
      <c r="D850" s="81" t="s">
        <v>10160</v>
      </c>
      <c r="E850" s="81">
        <v>0.54</v>
      </c>
      <c r="F850" s="81" t="s">
        <v>10161</v>
      </c>
      <c r="G850" s="81">
        <v>0.3</v>
      </c>
      <c r="H850" s="81">
        <v>0.5</v>
      </c>
      <c r="I850" s="81">
        <v>0.5</v>
      </c>
      <c r="J850" s="81">
        <v>0.01</v>
      </c>
      <c r="K850" s="81">
        <v>0.5</v>
      </c>
      <c r="L850" s="81" t="s">
        <v>25662</v>
      </c>
      <c r="M850" s="108"/>
      <c r="N850" s="108"/>
      <c r="O850" s="108"/>
      <c r="P850" s="108"/>
      <c r="Q850" s="108"/>
      <c r="R850" s="108"/>
      <c r="S850" s="108"/>
      <c r="T850" s="108"/>
      <c r="U850" s="108"/>
      <c r="V850" s="108"/>
      <c r="W850" s="108"/>
      <c r="X850" s="108"/>
      <c r="Y850" s="108"/>
      <c r="Z850" s="108"/>
      <c r="AA850" s="108"/>
      <c r="AB850" s="108"/>
      <c r="AC850" s="108"/>
      <c r="AD850" s="108"/>
    </row>
    <row r="851" spans="1:30" x14ac:dyDescent="0.25">
      <c r="A851" s="112" t="s">
        <v>6334</v>
      </c>
      <c r="B851" s="81" t="s">
        <v>25719</v>
      </c>
      <c r="C851" s="81">
        <v>10.23</v>
      </c>
      <c r="D851" s="81" t="s">
        <v>26112</v>
      </c>
      <c r="E851" s="81">
        <v>11.28</v>
      </c>
      <c r="F851" s="81" t="s">
        <v>25719</v>
      </c>
      <c r="G851" s="81">
        <v>10.23</v>
      </c>
      <c r="H851" s="81">
        <v>8.5</v>
      </c>
      <c r="I851" s="81">
        <v>11</v>
      </c>
      <c r="J851" s="81">
        <v>0.86</v>
      </c>
      <c r="K851" s="81">
        <v>8.5</v>
      </c>
      <c r="L851" s="81" t="s">
        <v>25662</v>
      </c>
      <c r="M851" s="108"/>
      <c r="N851" s="108"/>
      <c r="O851" s="108"/>
      <c r="P851" s="108"/>
      <c r="Q851" s="108"/>
      <c r="R851" s="108"/>
      <c r="S851" s="108"/>
      <c r="T851" s="108"/>
      <c r="U851" s="108"/>
      <c r="V851" s="108"/>
      <c r="W851" s="108"/>
      <c r="X851" s="108"/>
      <c r="Y851" s="108"/>
      <c r="Z851" s="108"/>
      <c r="AA851" s="108"/>
      <c r="AB851" s="108"/>
      <c r="AC851" s="108"/>
      <c r="AD851" s="108"/>
    </row>
    <row r="852" spans="1:30" x14ac:dyDescent="0.25">
      <c r="A852" s="81" t="s">
        <v>5930</v>
      </c>
      <c r="B852" s="81" t="s">
        <v>10162</v>
      </c>
      <c r="C852" s="81">
        <v>11.49</v>
      </c>
      <c r="D852" s="81" t="s">
        <v>8619</v>
      </c>
      <c r="E852" s="81" t="s">
        <v>8620</v>
      </c>
      <c r="F852" s="81" t="s">
        <v>8619</v>
      </c>
      <c r="G852" s="81" t="s">
        <v>8620</v>
      </c>
      <c r="H852" s="81">
        <v>8.5</v>
      </c>
      <c r="I852" s="81">
        <v>11</v>
      </c>
      <c r="J852" s="81">
        <v>0.86</v>
      </c>
      <c r="K852" s="81">
        <v>8.5</v>
      </c>
      <c r="L852" s="81" t="s">
        <v>25662</v>
      </c>
      <c r="M852" s="108"/>
      <c r="N852" s="108"/>
      <c r="O852" s="108"/>
      <c r="P852" s="108"/>
      <c r="Q852" s="108"/>
      <c r="R852" s="108"/>
      <c r="S852" s="108"/>
      <c r="T852" s="108"/>
      <c r="U852" s="108"/>
      <c r="V852" s="108"/>
      <c r="W852" s="108"/>
      <c r="X852" s="108"/>
      <c r="Y852" s="108"/>
      <c r="Z852" s="108"/>
      <c r="AA852" s="108"/>
      <c r="AB852" s="108"/>
      <c r="AC852" s="108"/>
      <c r="AD852" s="108"/>
    </row>
    <row r="853" spans="1:30" x14ac:dyDescent="0.25">
      <c r="A853" s="81" t="s">
        <v>5980</v>
      </c>
      <c r="B853" s="81" t="s">
        <v>10163</v>
      </c>
      <c r="C853" s="81">
        <v>1.33</v>
      </c>
      <c r="D853" s="81" t="s">
        <v>10164</v>
      </c>
      <c r="E853" s="81">
        <v>13.43</v>
      </c>
      <c r="F853" s="81" t="s">
        <v>26113</v>
      </c>
      <c r="G853" s="81">
        <v>13.43</v>
      </c>
      <c r="H853" s="81">
        <v>3</v>
      </c>
      <c r="I853" s="81">
        <v>4</v>
      </c>
      <c r="J853" s="81">
        <v>1</v>
      </c>
      <c r="K853" s="81">
        <v>1</v>
      </c>
      <c r="L853" s="81" t="s">
        <v>25662</v>
      </c>
      <c r="M853" s="108"/>
      <c r="N853" s="108"/>
      <c r="O853" s="108"/>
      <c r="P853" s="108"/>
      <c r="Q853" s="108"/>
      <c r="R853" s="108"/>
      <c r="S853" s="108"/>
      <c r="T853" s="108"/>
      <c r="U853" s="108"/>
      <c r="V853" s="108"/>
      <c r="W853" s="108"/>
      <c r="X853" s="108"/>
      <c r="Y853" s="108"/>
      <c r="Z853" s="108"/>
      <c r="AA853" s="108"/>
      <c r="AB853" s="108"/>
      <c r="AC853" s="108"/>
      <c r="AD853" s="108"/>
    </row>
    <row r="854" spans="1:30" x14ac:dyDescent="0.25">
      <c r="A854" s="81" t="s">
        <v>6069</v>
      </c>
      <c r="B854" s="81" t="s">
        <v>10165</v>
      </c>
      <c r="C854" s="81">
        <v>16.82</v>
      </c>
      <c r="D854" s="81" t="s">
        <v>10166</v>
      </c>
      <c r="E854" s="81">
        <v>20</v>
      </c>
      <c r="F854" s="81" t="s">
        <v>8619</v>
      </c>
      <c r="G854" s="81" t="s">
        <v>8620</v>
      </c>
      <c r="H854" s="81">
        <v>3.13</v>
      </c>
      <c r="I854" s="81">
        <v>8.19</v>
      </c>
      <c r="J854" s="81">
        <v>1.5</v>
      </c>
      <c r="K854" s="81">
        <v>5.0599999999999996</v>
      </c>
      <c r="L854" s="81" t="s">
        <v>25662</v>
      </c>
      <c r="M854" s="108"/>
      <c r="N854" s="108"/>
      <c r="O854" s="108"/>
      <c r="P854" s="108"/>
      <c r="Q854" s="108"/>
      <c r="R854" s="108"/>
      <c r="S854" s="108"/>
      <c r="T854" s="108"/>
      <c r="U854" s="108"/>
      <c r="V854" s="108"/>
      <c r="W854" s="108"/>
      <c r="X854" s="108"/>
      <c r="Y854" s="108"/>
      <c r="Z854" s="108"/>
      <c r="AA854" s="108"/>
      <c r="AB854" s="108"/>
      <c r="AC854" s="108"/>
      <c r="AD854" s="108"/>
    </row>
    <row r="855" spans="1:30" x14ac:dyDescent="0.25">
      <c r="A855" s="81" t="s">
        <v>6066</v>
      </c>
      <c r="B855" s="81" t="s">
        <v>10167</v>
      </c>
      <c r="C855" s="81">
        <v>11.61</v>
      </c>
      <c r="D855" s="81" t="s">
        <v>10168</v>
      </c>
      <c r="E855" s="81">
        <v>11.47</v>
      </c>
      <c r="F855" s="81" t="s">
        <v>10169</v>
      </c>
      <c r="G855" s="81">
        <v>12.63</v>
      </c>
      <c r="H855" s="81">
        <v>8.06</v>
      </c>
      <c r="I855" s="81">
        <v>13.5</v>
      </c>
      <c r="J855" s="81">
        <v>0.9</v>
      </c>
      <c r="K855" s="81">
        <v>1.43</v>
      </c>
      <c r="L855" s="81" t="s">
        <v>25662</v>
      </c>
      <c r="M855" s="108"/>
      <c r="N855" s="108"/>
      <c r="O855" s="108"/>
      <c r="P855" s="108"/>
      <c r="Q855" s="108"/>
      <c r="R855" s="108"/>
      <c r="S855" s="108"/>
      <c r="T855" s="108"/>
      <c r="U855" s="108"/>
      <c r="V855" s="108"/>
      <c r="W855" s="108"/>
      <c r="X855" s="108"/>
      <c r="Y855" s="108"/>
      <c r="Z855" s="108"/>
      <c r="AA855" s="108"/>
      <c r="AB855" s="108"/>
      <c r="AC855" s="108"/>
      <c r="AD855" s="108"/>
    </row>
    <row r="856" spans="1:30" x14ac:dyDescent="0.25">
      <c r="A856" s="81" t="s">
        <v>6063</v>
      </c>
      <c r="B856" s="81" t="s">
        <v>10170</v>
      </c>
      <c r="C856" s="81">
        <v>11.27</v>
      </c>
      <c r="D856" s="81" t="s">
        <v>10171</v>
      </c>
      <c r="E856" s="81">
        <v>14.66</v>
      </c>
      <c r="F856" s="81" t="s">
        <v>26114</v>
      </c>
      <c r="G856" s="81">
        <v>143.44999999999999</v>
      </c>
      <c r="H856" s="81">
        <v>8.06</v>
      </c>
      <c r="I856" s="81">
        <v>12</v>
      </c>
      <c r="J856" s="81">
        <v>1</v>
      </c>
      <c r="K856" s="81">
        <v>3.75</v>
      </c>
      <c r="L856" s="81" t="s">
        <v>25662</v>
      </c>
      <c r="M856" s="108"/>
      <c r="N856" s="108"/>
      <c r="O856" s="108"/>
      <c r="P856" s="108"/>
      <c r="Q856" s="108"/>
      <c r="R856" s="108"/>
      <c r="S856" s="108"/>
      <c r="T856" s="108"/>
      <c r="U856" s="108"/>
      <c r="V856" s="108"/>
      <c r="W856" s="108"/>
      <c r="X856" s="108"/>
      <c r="Y856" s="108"/>
      <c r="Z856" s="108"/>
      <c r="AA856" s="108"/>
      <c r="AB856" s="108"/>
      <c r="AC856" s="108"/>
      <c r="AD856" s="108"/>
    </row>
    <row r="857" spans="1:30" x14ac:dyDescent="0.25">
      <c r="A857" s="81" t="s">
        <v>5871</v>
      </c>
      <c r="B857" s="81" t="s">
        <v>10172</v>
      </c>
      <c r="C857" s="81">
        <v>16</v>
      </c>
      <c r="D857" s="81" t="s">
        <v>8619</v>
      </c>
      <c r="E857" s="81" t="s">
        <v>8620</v>
      </c>
      <c r="F857" s="81" t="s">
        <v>8619</v>
      </c>
      <c r="G857" s="81" t="s">
        <v>8620</v>
      </c>
      <c r="H857" s="81">
        <v>20</v>
      </c>
      <c r="I857" s="81">
        <v>13</v>
      </c>
      <c r="J857" s="81">
        <v>0.4</v>
      </c>
      <c r="K857" s="81">
        <v>9</v>
      </c>
      <c r="L857" s="81" t="s">
        <v>25662</v>
      </c>
      <c r="M857" s="108"/>
      <c r="N857" s="108"/>
      <c r="O857" s="108"/>
      <c r="P857" s="108"/>
      <c r="Q857" s="108"/>
      <c r="R857" s="108"/>
      <c r="S857" s="108"/>
      <c r="T857" s="108"/>
      <c r="U857" s="108"/>
      <c r="V857" s="108"/>
      <c r="W857" s="108"/>
      <c r="X857" s="108"/>
      <c r="Y857" s="108"/>
      <c r="Z857" s="108"/>
      <c r="AA857" s="108"/>
      <c r="AB857" s="108"/>
      <c r="AC857" s="108"/>
      <c r="AD857" s="108"/>
    </row>
    <row r="858" spans="1:30" x14ac:dyDescent="0.25">
      <c r="A858" s="81" t="s">
        <v>6654</v>
      </c>
      <c r="B858" s="81" t="s">
        <v>10173</v>
      </c>
      <c r="C858" s="81">
        <v>2.96</v>
      </c>
      <c r="D858" s="81" t="s">
        <v>8619</v>
      </c>
      <c r="E858" s="81" t="s">
        <v>8620</v>
      </c>
      <c r="F858" s="81" t="s">
        <v>8619</v>
      </c>
      <c r="G858" s="81" t="s">
        <v>8620</v>
      </c>
      <c r="H858" s="81">
        <v>8</v>
      </c>
      <c r="I858" s="81">
        <v>14.5</v>
      </c>
      <c r="J858" s="81">
        <v>0.26</v>
      </c>
      <c r="K858" s="81">
        <v>9.5</v>
      </c>
      <c r="L858" s="81" t="s">
        <v>25662</v>
      </c>
      <c r="M858" s="108"/>
      <c r="N858" s="108"/>
      <c r="O858" s="108"/>
      <c r="P858" s="108"/>
      <c r="Q858" s="108"/>
      <c r="R858" s="108"/>
      <c r="S858" s="108"/>
      <c r="T858" s="108"/>
      <c r="U858" s="108"/>
      <c r="V858" s="108"/>
      <c r="W858" s="108"/>
      <c r="X858" s="108"/>
      <c r="Y858" s="108"/>
      <c r="Z858" s="108"/>
      <c r="AA858" s="108"/>
      <c r="AB858" s="108"/>
      <c r="AC858" s="108"/>
      <c r="AD858" s="108"/>
    </row>
    <row r="859" spans="1:30" x14ac:dyDescent="0.25">
      <c r="A859" s="81" t="s">
        <v>6200</v>
      </c>
      <c r="B859" s="81" t="s">
        <v>10174</v>
      </c>
      <c r="C859" s="81">
        <v>1.76</v>
      </c>
      <c r="D859" s="81" t="s">
        <v>10175</v>
      </c>
      <c r="E859" s="81">
        <v>0.76</v>
      </c>
      <c r="F859" s="81" t="s">
        <v>8619</v>
      </c>
      <c r="G859" s="81" t="s">
        <v>8620</v>
      </c>
      <c r="H859" s="81">
        <v>7</v>
      </c>
      <c r="I859" s="81">
        <v>10</v>
      </c>
      <c r="J859" s="81">
        <v>0.17</v>
      </c>
      <c r="K859" s="81">
        <v>4</v>
      </c>
      <c r="L859" s="81" t="s">
        <v>25662</v>
      </c>
      <c r="M859" s="108"/>
      <c r="N859" s="108"/>
      <c r="O859" s="108"/>
      <c r="P859" s="108"/>
      <c r="Q859" s="108"/>
      <c r="R859" s="108"/>
      <c r="S859" s="108"/>
      <c r="T859" s="108"/>
      <c r="U859" s="108"/>
      <c r="V859" s="108"/>
      <c r="W859" s="108"/>
      <c r="X859" s="108"/>
      <c r="Y859" s="108"/>
      <c r="Z859" s="108"/>
      <c r="AA859" s="108"/>
      <c r="AB859" s="108"/>
      <c r="AC859" s="108"/>
      <c r="AD859" s="108"/>
    </row>
    <row r="860" spans="1:30" x14ac:dyDescent="0.25">
      <c r="A860" s="81" t="s">
        <v>5649</v>
      </c>
      <c r="B860" s="81" t="s">
        <v>10176</v>
      </c>
      <c r="C860" s="81">
        <v>0.5</v>
      </c>
      <c r="D860" s="81" t="s">
        <v>10177</v>
      </c>
      <c r="E860" s="81">
        <v>0.54</v>
      </c>
      <c r="F860" s="81" t="s">
        <v>10178</v>
      </c>
      <c r="G860" s="81">
        <v>0.41</v>
      </c>
      <c r="H860" s="81">
        <v>1.5</v>
      </c>
      <c r="I860" s="81">
        <v>1.5</v>
      </c>
      <c r="J860" s="81">
        <v>0.25</v>
      </c>
      <c r="K860" s="81">
        <v>1</v>
      </c>
      <c r="L860" s="81" t="s">
        <v>25662</v>
      </c>
      <c r="M860" s="108"/>
      <c r="N860" s="108"/>
      <c r="O860" s="108"/>
      <c r="P860" s="108"/>
      <c r="Q860" s="108"/>
      <c r="R860" s="108"/>
      <c r="S860" s="108"/>
      <c r="T860" s="108"/>
      <c r="U860" s="108"/>
      <c r="V860" s="108"/>
      <c r="W860" s="108"/>
      <c r="X860" s="108"/>
      <c r="Y860" s="108"/>
      <c r="Z860" s="108"/>
      <c r="AA860" s="108"/>
      <c r="AB860" s="108"/>
      <c r="AC860" s="108"/>
      <c r="AD860" s="108"/>
    </row>
    <row r="861" spans="1:30" x14ac:dyDescent="0.25">
      <c r="A861" s="81" t="s">
        <v>5778</v>
      </c>
      <c r="B861" s="81" t="s">
        <v>10179</v>
      </c>
      <c r="C861" s="81">
        <v>0.9</v>
      </c>
      <c r="D861" s="81" t="s">
        <v>10180</v>
      </c>
      <c r="E861" s="81">
        <v>1.8</v>
      </c>
      <c r="F861" s="81" t="s">
        <v>10181</v>
      </c>
      <c r="G861" s="81">
        <v>1.79</v>
      </c>
      <c r="H861" s="81">
        <v>7.5</v>
      </c>
      <c r="I861" s="81">
        <v>4</v>
      </c>
      <c r="J861" s="81">
        <v>0.5</v>
      </c>
      <c r="K861" s="81">
        <v>0.25</v>
      </c>
      <c r="L861" s="81" t="s">
        <v>25662</v>
      </c>
      <c r="M861" s="108"/>
      <c r="N861" s="108"/>
      <c r="O861" s="108"/>
      <c r="P861" s="108"/>
      <c r="Q861" s="108"/>
      <c r="R861" s="108"/>
      <c r="S861" s="108"/>
      <c r="T861" s="108"/>
      <c r="U861" s="108"/>
      <c r="V861" s="108"/>
      <c r="W861" s="108"/>
      <c r="X861" s="108"/>
      <c r="Y861" s="108"/>
      <c r="Z861" s="108"/>
      <c r="AA861" s="108"/>
      <c r="AB861" s="108"/>
      <c r="AC861" s="108"/>
      <c r="AD861" s="108"/>
    </row>
    <row r="862" spans="1:30" x14ac:dyDescent="0.25">
      <c r="A862" s="81" t="s">
        <v>5804</v>
      </c>
      <c r="B862" s="81" t="s">
        <v>10182</v>
      </c>
      <c r="C862" s="81">
        <v>2.68</v>
      </c>
      <c r="D862" s="81" t="s">
        <v>8619</v>
      </c>
      <c r="E862" s="81" t="s">
        <v>8620</v>
      </c>
      <c r="F862" s="81" t="s">
        <v>8619</v>
      </c>
      <c r="G862" s="81" t="s">
        <v>8620</v>
      </c>
      <c r="H862" s="81">
        <v>2</v>
      </c>
      <c r="I862" s="81">
        <v>3</v>
      </c>
      <c r="J862" s="81">
        <v>0.5</v>
      </c>
      <c r="K862" s="81">
        <v>2</v>
      </c>
      <c r="L862" s="81" t="s">
        <v>25662</v>
      </c>
      <c r="M862" s="108"/>
      <c r="N862" s="108"/>
      <c r="O862" s="108"/>
      <c r="P862" s="108"/>
      <c r="Q862" s="108"/>
      <c r="R862" s="108"/>
      <c r="S862" s="108"/>
      <c r="T862" s="108"/>
      <c r="U862" s="108"/>
      <c r="V862" s="108"/>
      <c r="W862" s="108"/>
      <c r="X862" s="108"/>
      <c r="Y862" s="108"/>
      <c r="Z862" s="108"/>
      <c r="AA862" s="108"/>
      <c r="AB862" s="108"/>
      <c r="AC862" s="108"/>
      <c r="AD862" s="108"/>
    </row>
    <row r="863" spans="1:30" x14ac:dyDescent="0.25">
      <c r="A863" s="81" t="s">
        <v>5886</v>
      </c>
      <c r="B863" s="81" t="s">
        <v>10183</v>
      </c>
      <c r="C863" s="81">
        <v>4.33</v>
      </c>
      <c r="D863" s="81" t="s">
        <v>8619</v>
      </c>
      <c r="E863" s="81" t="s">
        <v>8620</v>
      </c>
      <c r="F863" s="81" t="s">
        <v>8619</v>
      </c>
      <c r="G863" s="81" t="s">
        <v>8620</v>
      </c>
      <c r="H863" s="81">
        <v>2</v>
      </c>
      <c r="I863" s="81">
        <v>2</v>
      </c>
      <c r="J863" s="81">
        <v>0.3</v>
      </c>
      <c r="K863" s="81">
        <v>0.5</v>
      </c>
      <c r="L863" s="81" t="s">
        <v>25662</v>
      </c>
      <c r="M863" s="108"/>
      <c r="N863" s="108"/>
      <c r="O863" s="108"/>
      <c r="P863" s="108"/>
      <c r="Q863" s="108"/>
      <c r="R863" s="108"/>
      <c r="S863" s="108"/>
      <c r="T863" s="108"/>
      <c r="U863" s="108"/>
      <c r="V863" s="108"/>
      <c r="W863" s="108"/>
      <c r="X863" s="108"/>
      <c r="Y863" s="108"/>
      <c r="Z863" s="108"/>
      <c r="AA863" s="108"/>
      <c r="AB863" s="108"/>
      <c r="AC863" s="108"/>
      <c r="AD863" s="108"/>
    </row>
    <row r="864" spans="1:30" x14ac:dyDescent="0.25">
      <c r="A864" s="81" t="s">
        <v>5889</v>
      </c>
      <c r="B864" s="81" t="s">
        <v>10184</v>
      </c>
      <c r="C864" s="81">
        <v>4.21</v>
      </c>
      <c r="D864" s="81" t="s">
        <v>8619</v>
      </c>
      <c r="E864" s="81" t="s">
        <v>8620</v>
      </c>
      <c r="F864" s="81" t="s">
        <v>8619</v>
      </c>
      <c r="G864" s="81" t="s">
        <v>8620</v>
      </c>
      <c r="H864" s="81">
        <v>2</v>
      </c>
      <c r="I864" s="81">
        <v>2</v>
      </c>
      <c r="J864" s="81">
        <v>0.5</v>
      </c>
      <c r="K864" s="81">
        <v>2.5</v>
      </c>
      <c r="L864" s="81" t="s">
        <v>25662</v>
      </c>
      <c r="M864" s="108"/>
      <c r="N864" s="108"/>
      <c r="O864" s="108"/>
      <c r="P864" s="108"/>
      <c r="Q864" s="108"/>
      <c r="R864" s="108"/>
      <c r="S864" s="108"/>
      <c r="T864" s="108"/>
      <c r="U864" s="108"/>
      <c r="V864" s="108"/>
      <c r="W864" s="108"/>
      <c r="X864" s="108"/>
      <c r="Y864" s="108"/>
      <c r="Z864" s="108"/>
      <c r="AA864" s="108"/>
      <c r="AB864" s="108"/>
      <c r="AC864" s="108"/>
      <c r="AD864" s="108"/>
    </row>
    <row r="865" spans="1:30" x14ac:dyDescent="0.25">
      <c r="A865" s="81" t="s">
        <v>5812</v>
      </c>
      <c r="B865" s="81" t="s">
        <v>10185</v>
      </c>
      <c r="C865" s="81">
        <v>2.2000000000000002</v>
      </c>
      <c r="D865" s="81" t="s">
        <v>26115</v>
      </c>
      <c r="E865" s="81">
        <v>4.1399999999999997</v>
      </c>
      <c r="F865" s="81" t="s">
        <v>26115</v>
      </c>
      <c r="G865" s="81">
        <v>4.1399999999999997</v>
      </c>
      <c r="H865" s="81">
        <v>2.25</v>
      </c>
      <c r="I865" s="81">
        <v>1.75</v>
      </c>
      <c r="J865" s="81">
        <v>0.4</v>
      </c>
      <c r="K865" s="81">
        <v>2</v>
      </c>
      <c r="L865" s="81" t="s">
        <v>25662</v>
      </c>
      <c r="M865" s="108"/>
      <c r="N865" s="108"/>
      <c r="O865" s="108"/>
      <c r="P865" s="108"/>
      <c r="Q865" s="108"/>
      <c r="R865" s="108"/>
      <c r="S865" s="108"/>
      <c r="T865" s="108"/>
      <c r="U865" s="108"/>
      <c r="V865" s="108"/>
      <c r="W865" s="108"/>
      <c r="X865" s="108"/>
      <c r="Y865" s="108"/>
      <c r="Z865" s="108"/>
      <c r="AA865" s="108"/>
      <c r="AB865" s="108"/>
      <c r="AC865" s="108"/>
      <c r="AD865" s="108"/>
    </row>
    <row r="866" spans="1:30" x14ac:dyDescent="0.25">
      <c r="A866" s="81" t="s">
        <v>6992</v>
      </c>
      <c r="B866" s="81" t="s">
        <v>26116</v>
      </c>
      <c r="C866" s="81">
        <v>4.1399999999999997</v>
      </c>
      <c r="D866" s="81" t="s">
        <v>10186</v>
      </c>
      <c r="E866" s="81">
        <v>3.39</v>
      </c>
      <c r="F866" s="81" t="s">
        <v>10187</v>
      </c>
      <c r="G866" s="81">
        <v>4.4400000000000004</v>
      </c>
      <c r="H866" s="81">
        <v>6</v>
      </c>
      <c r="I866" s="81">
        <v>8</v>
      </c>
      <c r="J866" s="81">
        <v>0.27</v>
      </c>
      <c r="K866" s="81">
        <v>4.4000000000000004</v>
      </c>
      <c r="L866" s="81" t="s">
        <v>25662</v>
      </c>
      <c r="M866" s="108"/>
      <c r="N866" s="108"/>
      <c r="O866" s="108"/>
      <c r="P866" s="108"/>
      <c r="Q866" s="108"/>
      <c r="R866" s="108"/>
      <c r="S866" s="108"/>
      <c r="T866" s="108"/>
      <c r="U866" s="108"/>
      <c r="V866" s="108"/>
      <c r="W866" s="108"/>
      <c r="X866" s="108"/>
      <c r="Y866" s="108"/>
      <c r="Z866" s="108"/>
      <c r="AA866" s="108"/>
      <c r="AB866" s="108"/>
      <c r="AC866" s="108"/>
      <c r="AD866" s="108"/>
    </row>
    <row r="867" spans="1:30" x14ac:dyDescent="0.25">
      <c r="A867" s="81" t="s">
        <v>5816</v>
      </c>
      <c r="B867" s="81" t="s">
        <v>10188</v>
      </c>
      <c r="C867" s="81">
        <v>19.989999999999998</v>
      </c>
      <c r="D867" s="81" t="s">
        <v>10189</v>
      </c>
      <c r="E867" s="81">
        <v>33</v>
      </c>
      <c r="F867" s="81" t="s">
        <v>10190</v>
      </c>
      <c r="G867" s="81">
        <v>23.91</v>
      </c>
      <c r="H867" s="81">
        <v>5</v>
      </c>
      <c r="I867" s="81">
        <v>84</v>
      </c>
      <c r="J867" s="81">
        <v>5</v>
      </c>
      <c r="K867" s="81">
        <v>1</v>
      </c>
      <c r="L867" s="81" t="s">
        <v>25662</v>
      </c>
      <c r="M867" s="108"/>
      <c r="N867" s="108"/>
      <c r="O867" s="108"/>
      <c r="P867" s="108"/>
      <c r="Q867" s="108"/>
      <c r="R867" s="108"/>
      <c r="S867" s="108"/>
      <c r="T867" s="108"/>
      <c r="U867" s="108"/>
      <c r="V867" s="108"/>
      <c r="W867" s="108"/>
      <c r="X867" s="108"/>
      <c r="Y867" s="108"/>
      <c r="Z867" s="108"/>
      <c r="AA867" s="108"/>
      <c r="AB867" s="108"/>
      <c r="AC867" s="108"/>
      <c r="AD867" s="108"/>
    </row>
    <row r="868" spans="1:30" x14ac:dyDescent="0.25">
      <c r="A868" s="81" t="s">
        <v>5891</v>
      </c>
      <c r="B868" s="81" t="s">
        <v>10191</v>
      </c>
      <c r="C868" s="81">
        <v>51.25</v>
      </c>
      <c r="D868" s="81" t="s">
        <v>10192</v>
      </c>
      <c r="E868" s="81">
        <v>45.17</v>
      </c>
      <c r="F868" s="81" t="s">
        <v>8619</v>
      </c>
      <c r="G868" s="81" t="s">
        <v>8620</v>
      </c>
      <c r="H868" s="81">
        <v>21.5</v>
      </c>
      <c r="I868" s="81">
        <v>20.5</v>
      </c>
      <c r="J868" s="81">
        <v>6</v>
      </c>
      <c r="K868" s="81">
        <v>5</v>
      </c>
      <c r="L868" s="81" t="s">
        <v>25662</v>
      </c>
      <c r="M868" s="108"/>
      <c r="N868" s="108"/>
      <c r="O868" s="108"/>
      <c r="P868" s="108"/>
      <c r="Q868" s="108"/>
      <c r="R868" s="108"/>
      <c r="S868" s="108"/>
      <c r="T868" s="108"/>
      <c r="U868" s="108"/>
      <c r="V868" s="108"/>
      <c r="W868" s="108"/>
      <c r="X868" s="108"/>
      <c r="Y868" s="108"/>
      <c r="Z868" s="108"/>
      <c r="AA868" s="108"/>
      <c r="AB868" s="108"/>
      <c r="AC868" s="108"/>
      <c r="AD868" s="108"/>
    </row>
    <row r="869" spans="1:30" x14ac:dyDescent="0.25">
      <c r="A869" s="81" t="s">
        <v>5770</v>
      </c>
      <c r="B869" s="81" t="s">
        <v>10193</v>
      </c>
      <c r="C869" s="81">
        <v>45.99</v>
      </c>
      <c r="D869" s="81" t="s">
        <v>10194</v>
      </c>
      <c r="E869" s="81">
        <v>57.54</v>
      </c>
      <c r="F869" s="81" t="s">
        <v>8619</v>
      </c>
      <c r="G869" s="81" t="s">
        <v>8620</v>
      </c>
      <c r="H869" s="81">
        <v>16</v>
      </c>
      <c r="I869" s="81">
        <v>26</v>
      </c>
      <c r="J869" s="81">
        <v>8</v>
      </c>
      <c r="K869" s="81">
        <v>11</v>
      </c>
      <c r="L869" s="81" t="s">
        <v>25662</v>
      </c>
      <c r="M869" s="108"/>
      <c r="N869" s="108"/>
      <c r="O869" s="108"/>
      <c r="P869" s="108"/>
      <c r="Q869" s="108"/>
      <c r="R869" s="108"/>
      <c r="S869" s="108"/>
      <c r="T869" s="108"/>
      <c r="U869" s="108"/>
      <c r="V869" s="108"/>
      <c r="W869" s="108"/>
      <c r="X869" s="108"/>
      <c r="Y869" s="108"/>
      <c r="Z869" s="108"/>
      <c r="AA869" s="108"/>
      <c r="AB869" s="108"/>
      <c r="AC869" s="108"/>
      <c r="AD869" s="108"/>
    </row>
    <row r="870" spans="1:30" x14ac:dyDescent="0.25">
      <c r="A870" s="81" t="s">
        <v>5827</v>
      </c>
      <c r="B870" s="81" t="s">
        <v>10195</v>
      </c>
      <c r="C870" s="81">
        <v>61.28</v>
      </c>
      <c r="D870" s="81" t="s">
        <v>8619</v>
      </c>
      <c r="E870" s="81" t="s">
        <v>8620</v>
      </c>
      <c r="F870" s="81" t="s">
        <v>8619</v>
      </c>
      <c r="G870" s="81" t="s">
        <v>8620</v>
      </c>
      <c r="H870" s="81">
        <v>21</v>
      </c>
      <c r="I870" s="81">
        <v>21</v>
      </c>
      <c r="J870" s="81">
        <v>7</v>
      </c>
      <c r="K870" s="81">
        <v>8</v>
      </c>
      <c r="L870" s="81" t="s">
        <v>25662</v>
      </c>
      <c r="M870" s="108"/>
      <c r="N870" s="108"/>
      <c r="O870" s="108"/>
      <c r="P870" s="108"/>
      <c r="Q870" s="108"/>
      <c r="R870" s="108"/>
      <c r="S870" s="108"/>
      <c r="T870" s="108"/>
      <c r="U870" s="108"/>
      <c r="V870" s="108"/>
      <c r="W870" s="108"/>
      <c r="X870" s="108"/>
      <c r="Y870" s="108"/>
      <c r="Z870" s="108"/>
      <c r="AA870" s="108"/>
      <c r="AB870" s="108"/>
      <c r="AC870" s="108"/>
      <c r="AD870" s="108"/>
    </row>
    <row r="871" spans="1:30" x14ac:dyDescent="0.25">
      <c r="A871" s="81" t="s">
        <v>6039</v>
      </c>
      <c r="B871" s="81" t="s">
        <v>10196</v>
      </c>
      <c r="C871" s="81">
        <v>1.48</v>
      </c>
      <c r="D871" s="81" t="s">
        <v>10197</v>
      </c>
      <c r="E871" s="81">
        <v>1.39</v>
      </c>
      <c r="F871" s="81" t="s">
        <v>10198</v>
      </c>
      <c r="G871" s="81">
        <v>1.1000000000000001</v>
      </c>
      <c r="H871" s="81">
        <v>1</v>
      </c>
      <c r="I871" s="81">
        <v>2.25</v>
      </c>
      <c r="J871" s="81">
        <v>0.04</v>
      </c>
      <c r="K871" s="81">
        <v>1</v>
      </c>
      <c r="L871" s="81" t="s">
        <v>25662</v>
      </c>
      <c r="M871" s="108"/>
      <c r="N871" s="108"/>
      <c r="O871" s="108"/>
      <c r="P871" s="108"/>
      <c r="Q871" s="108"/>
      <c r="R871" s="108"/>
      <c r="S871" s="108"/>
      <c r="T871" s="108"/>
      <c r="U871" s="108"/>
      <c r="V871" s="108"/>
      <c r="W871" s="108"/>
      <c r="X871" s="108"/>
      <c r="Y871" s="108"/>
      <c r="Z871" s="108"/>
      <c r="AA871" s="108"/>
      <c r="AB871" s="108"/>
      <c r="AC871" s="108"/>
      <c r="AD871" s="108"/>
    </row>
    <row r="872" spans="1:30" x14ac:dyDescent="0.25">
      <c r="A872" s="81" t="s">
        <v>6212</v>
      </c>
      <c r="B872" s="81" t="s">
        <v>10199</v>
      </c>
      <c r="C872" s="81">
        <v>2.1800000000000002</v>
      </c>
      <c r="D872" s="81" t="s">
        <v>10200</v>
      </c>
      <c r="E872" s="81">
        <v>1.83</v>
      </c>
      <c r="F872" s="81" t="s">
        <v>10201</v>
      </c>
      <c r="G872" s="81">
        <v>2.46</v>
      </c>
      <c r="H872" s="81">
        <v>1.75</v>
      </c>
      <c r="I872" s="81">
        <v>2.75</v>
      </c>
      <c r="J872" s="81">
        <v>0.2</v>
      </c>
      <c r="K872" s="81">
        <v>2.75</v>
      </c>
      <c r="L872" s="81" t="s">
        <v>25662</v>
      </c>
      <c r="M872" s="108"/>
      <c r="N872" s="108"/>
      <c r="O872" s="108"/>
      <c r="P872" s="108"/>
      <c r="Q872" s="108"/>
      <c r="R872" s="108"/>
      <c r="S872" s="108"/>
      <c r="T872" s="108"/>
      <c r="U872" s="108"/>
      <c r="V872" s="108"/>
      <c r="W872" s="108"/>
      <c r="X872" s="108"/>
      <c r="Y872" s="108"/>
      <c r="Z872" s="108"/>
      <c r="AA872" s="108"/>
      <c r="AB872" s="108"/>
      <c r="AC872" s="108"/>
      <c r="AD872" s="108"/>
    </row>
    <row r="873" spans="1:30" x14ac:dyDescent="0.25">
      <c r="A873" s="81" t="s">
        <v>6970</v>
      </c>
      <c r="B873" s="81" t="s">
        <v>10202</v>
      </c>
      <c r="C873" s="81">
        <v>51.38</v>
      </c>
      <c r="D873" s="81" t="s">
        <v>10203</v>
      </c>
      <c r="E873" s="81">
        <v>58.09</v>
      </c>
      <c r="F873" s="81" t="s">
        <v>10204</v>
      </c>
      <c r="G873" s="81">
        <v>62.17</v>
      </c>
      <c r="H873" s="81">
        <v>17</v>
      </c>
      <c r="I873" s="81">
        <v>21</v>
      </c>
      <c r="J873" s="81">
        <v>2.5</v>
      </c>
      <c r="K873" s="81">
        <v>12</v>
      </c>
      <c r="L873" s="81" t="s">
        <v>25662</v>
      </c>
      <c r="M873" s="108"/>
      <c r="N873" s="108"/>
      <c r="O873" s="108"/>
      <c r="P873" s="108"/>
      <c r="Q873" s="108"/>
      <c r="R873" s="108"/>
      <c r="S873" s="108"/>
      <c r="T873" s="108"/>
      <c r="U873" s="108"/>
      <c r="V873" s="108"/>
      <c r="W873" s="108"/>
      <c r="X873" s="108"/>
      <c r="Y873" s="108"/>
      <c r="Z873" s="108"/>
      <c r="AA873" s="108"/>
      <c r="AB873" s="108"/>
      <c r="AC873" s="108"/>
      <c r="AD873" s="108"/>
    </row>
    <row r="874" spans="1:30" x14ac:dyDescent="0.25">
      <c r="A874" s="81" t="s">
        <v>6114</v>
      </c>
      <c r="B874" s="81" t="s">
        <v>10205</v>
      </c>
      <c r="C874" s="81">
        <v>0.41</v>
      </c>
      <c r="D874" s="81" t="s">
        <v>10206</v>
      </c>
      <c r="E874" s="81">
        <v>0.37</v>
      </c>
      <c r="F874" s="81" t="s">
        <v>8619</v>
      </c>
      <c r="G874" s="81" t="s">
        <v>8620</v>
      </c>
      <c r="H874" s="81">
        <v>7</v>
      </c>
      <c r="I874" s="81">
        <v>9</v>
      </c>
      <c r="J874" s="81">
        <v>7.0000000000000007E-2</v>
      </c>
      <c r="K874" s="81">
        <v>3</v>
      </c>
      <c r="L874" s="81" t="s">
        <v>25662</v>
      </c>
      <c r="M874" s="108"/>
      <c r="N874" s="108"/>
      <c r="O874" s="108"/>
      <c r="P874" s="108"/>
      <c r="Q874" s="108"/>
      <c r="R874" s="108"/>
      <c r="S874" s="108"/>
      <c r="T874" s="108"/>
      <c r="U874" s="108"/>
      <c r="V874" s="108"/>
      <c r="W874" s="108"/>
      <c r="X874" s="108"/>
      <c r="Y874" s="108"/>
      <c r="Z874" s="108"/>
      <c r="AA874" s="108"/>
      <c r="AB874" s="108"/>
      <c r="AC874" s="108"/>
      <c r="AD874" s="108"/>
    </row>
    <row r="875" spans="1:30" x14ac:dyDescent="0.25">
      <c r="A875" s="81" t="s">
        <v>7411</v>
      </c>
      <c r="B875" s="81" t="s">
        <v>10207</v>
      </c>
      <c r="C875" s="81">
        <v>187.33</v>
      </c>
      <c r="D875" s="81" t="s">
        <v>8619</v>
      </c>
      <c r="E875" s="81" t="s">
        <v>8620</v>
      </c>
      <c r="F875" s="81" t="s">
        <v>8619</v>
      </c>
      <c r="G875" s="81" t="s">
        <v>8620</v>
      </c>
      <c r="H875" s="81">
        <v>5</v>
      </c>
      <c r="I875" s="81">
        <v>21</v>
      </c>
      <c r="J875" s="81">
        <v>14</v>
      </c>
      <c r="K875" s="81">
        <v>11</v>
      </c>
      <c r="L875" s="81" t="s">
        <v>25662</v>
      </c>
      <c r="M875" s="108"/>
      <c r="N875" s="108"/>
      <c r="O875" s="108"/>
      <c r="P875" s="108"/>
      <c r="Q875" s="108"/>
      <c r="R875" s="108"/>
      <c r="S875" s="108"/>
      <c r="T875" s="108"/>
      <c r="U875" s="108"/>
      <c r="V875" s="108"/>
      <c r="W875" s="108"/>
      <c r="X875" s="108"/>
      <c r="Y875" s="108"/>
      <c r="Z875" s="108"/>
      <c r="AA875" s="108"/>
      <c r="AB875" s="108"/>
      <c r="AC875" s="108"/>
      <c r="AD875" s="108"/>
    </row>
    <row r="876" spans="1:30" x14ac:dyDescent="0.25">
      <c r="A876" s="81" t="s">
        <v>7045</v>
      </c>
      <c r="B876" s="81" t="s">
        <v>10208</v>
      </c>
      <c r="C876" s="81">
        <v>4.13</v>
      </c>
      <c r="D876" s="81" t="s">
        <v>10209</v>
      </c>
      <c r="E876" s="81">
        <v>3.84</v>
      </c>
      <c r="F876" s="81" t="s">
        <v>10210</v>
      </c>
      <c r="G876" s="81">
        <v>4.2</v>
      </c>
      <c r="H876" s="81">
        <v>8</v>
      </c>
      <c r="I876" s="81">
        <v>13</v>
      </c>
      <c r="J876" s="81">
        <v>0.1</v>
      </c>
      <c r="K876" s="81">
        <v>9</v>
      </c>
      <c r="L876" s="81" t="s">
        <v>25662</v>
      </c>
      <c r="M876" s="108"/>
      <c r="N876" s="108"/>
      <c r="O876" s="108"/>
      <c r="P876" s="108"/>
      <c r="Q876" s="108"/>
      <c r="R876" s="108"/>
      <c r="S876" s="108"/>
      <c r="T876" s="108"/>
      <c r="U876" s="108"/>
      <c r="V876" s="108"/>
      <c r="W876" s="108"/>
      <c r="X876" s="108"/>
      <c r="Y876" s="108"/>
      <c r="Z876" s="108"/>
      <c r="AA876" s="108"/>
      <c r="AB876" s="108"/>
      <c r="AC876" s="108"/>
      <c r="AD876" s="108"/>
    </row>
    <row r="877" spans="1:30" x14ac:dyDescent="0.25">
      <c r="A877" s="81" t="s">
        <v>6024</v>
      </c>
      <c r="B877" s="81" t="s">
        <v>10211</v>
      </c>
      <c r="C877" s="81">
        <v>1.05</v>
      </c>
      <c r="D877" s="81" t="s">
        <v>8619</v>
      </c>
      <c r="E877" s="81" t="s">
        <v>8620</v>
      </c>
      <c r="F877" s="81" t="s">
        <v>8619</v>
      </c>
      <c r="G877" s="81" t="s">
        <v>8620</v>
      </c>
      <c r="H877" s="81">
        <v>8</v>
      </c>
      <c r="I877" s="81">
        <v>17</v>
      </c>
      <c r="J877" s="81">
        <v>0.25</v>
      </c>
      <c r="K877" s="81">
        <v>7</v>
      </c>
      <c r="L877" s="81" t="s">
        <v>25662</v>
      </c>
      <c r="M877" s="108"/>
      <c r="N877" s="108"/>
      <c r="O877" s="108"/>
      <c r="P877" s="108"/>
      <c r="Q877" s="108"/>
      <c r="R877" s="108"/>
      <c r="S877" s="108"/>
      <c r="T877" s="108"/>
      <c r="U877" s="108"/>
      <c r="V877" s="108"/>
      <c r="W877" s="108"/>
      <c r="X877" s="108"/>
      <c r="Y877" s="108"/>
      <c r="Z877" s="108"/>
      <c r="AA877" s="108"/>
      <c r="AB877" s="108"/>
      <c r="AC877" s="108"/>
      <c r="AD877" s="108"/>
    </row>
    <row r="878" spans="1:30" x14ac:dyDescent="0.25">
      <c r="A878" s="81" t="s">
        <v>7219</v>
      </c>
      <c r="B878" s="81" t="s">
        <v>10212</v>
      </c>
      <c r="C878" s="81">
        <v>6.06</v>
      </c>
      <c r="D878" s="81" t="s">
        <v>10213</v>
      </c>
      <c r="E878" s="81">
        <v>5.67</v>
      </c>
      <c r="F878" s="81" t="s">
        <v>8619</v>
      </c>
      <c r="G878" s="81" t="s">
        <v>8620</v>
      </c>
      <c r="H878" s="81">
        <v>9</v>
      </c>
      <c r="I878" s="81">
        <v>14</v>
      </c>
      <c r="J878" s="81">
        <v>0.37</v>
      </c>
      <c r="K878" s="81">
        <v>16</v>
      </c>
      <c r="L878" s="81" t="s">
        <v>25662</v>
      </c>
      <c r="M878" s="108"/>
      <c r="N878" s="108"/>
      <c r="O878" s="108"/>
      <c r="P878" s="108"/>
      <c r="Q878" s="108"/>
      <c r="R878" s="108"/>
      <c r="S878" s="108"/>
      <c r="T878" s="108"/>
      <c r="U878" s="108"/>
      <c r="V878" s="108"/>
      <c r="W878" s="108"/>
      <c r="X878" s="108"/>
      <c r="Y878" s="108"/>
      <c r="Z878" s="108"/>
      <c r="AA878" s="108"/>
      <c r="AB878" s="108"/>
      <c r="AC878" s="108"/>
      <c r="AD878" s="108"/>
    </row>
    <row r="879" spans="1:30" x14ac:dyDescent="0.25">
      <c r="A879" s="81" t="s">
        <v>7414</v>
      </c>
      <c r="B879" s="81" t="s">
        <v>10214</v>
      </c>
      <c r="C879" s="81">
        <v>32.270000000000003</v>
      </c>
      <c r="D879" s="81" t="s">
        <v>10215</v>
      </c>
      <c r="E879" s="81">
        <v>35.53</v>
      </c>
      <c r="F879" s="81" t="s">
        <v>26117</v>
      </c>
      <c r="G879" s="81">
        <v>32.270000000000003</v>
      </c>
      <c r="H879" s="81">
        <v>1.75</v>
      </c>
      <c r="I879" s="81">
        <v>168</v>
      </c>
      <c r="J879" s="81">
        <v>6.25</v>
      </c>
      <c r="K879" s="81">
        <v>1.75</v>
      </c>
      <c r="L879" s="81" t="s">
        <v>25662</v>
      </c>
      <c r="M879" s="108"/>
      <c r="N879" s="108"/>
      <c r="O879" s="108"/>
      <c r="P879" s="108"/>
      <c r="Q879" s="108"/>
      <c r="R879" s="108"/>
      <c r="S879" s="108"/>
      <c r="T879" s="108"/>
      <c r="U879" s="108"/>
      <c r="V879" s="108"/>
      <c r="W879" s="108"/>
      <c r="X879" s="108"/>
      <c r="Y879" s="108"/>
      <c r="Z879" s="108"/>
      <c r="AA879" s="108"/>
      <c r="AB879" s="108"/>
      <c r="AC879" s="108"/>
      <c r="AD879" s="108"/>
    </row>
    <row r="880" spans="1:30" x14ac:dyDescent="0.25">
      <c r="A880" s="81" t="s">
        <v>6342</v>
      </c>
      <c r="B880" s="81" t="s">
        <v>10216</v>
      </c>
      <c r="C880" s="81">
        <v>40.58</v>
      </c>
      <c r="D880" s="81" t="s">
        <v>10217</v>
      </c>
      <c r="E880" s="81">
        <v>44.66</v>
      </c>
      <c r="F880" s="81" t="s">
        <v>10218</v>
      </c>
      <c r="G880" s="81">
        <v>40.58</v>
      </c>
      <c r="H880" s="81">
        <v>1.73</v>
      </c>
      <c r="I880" s="81">
        <v>168</v>
      </c>
      <c r="J880" s="81">
        <v>0.4</v>
      </c>
      <c r="K880" s="81">
        <v>1.67</v>
      </c>
      <c r="L880" s="81" t="s">
        <v>25662</v>
      </c>
      <c r="M880" s="108"/>
      <c r="N880" s="108"/>
      <c r="O880" s="108"/>
      <c r="P880" s="108"/>
      <c r="Q880" s="108"/>
      <c r="R880" s="108"/>
      <c r="S880" s="108"/>
      <c r="T880" s="108"/>
      <c r="U880" s="108"/>
      <c r="V880" s="108"/>
      <c r="W880" s="108"/>
      <c r="X880" s="108"/>
      <c r="Y880" s="108"/>
      <c r="Z880" s="108"/>
      <c r="AA880" s="108"/>
      <c r="AB880" s="108"/>
      <c r="AC880" s="108"/>
      <c r="AD880" s="108"/>
    </row>
    <row r="881" spans="1:30" x14ac:dyDescent="0.25">
      <c r="A881" s="81" t="s">
        <v>5960</v>
      </c>
      <c r="B881" s="81" t="s">
        <v>10219</v>
      </c>
      <c r="C881" s="81">
        <v>17.600000000000001</v>
      </c>
      <c r="D881" s="81" t="s">
        <v>10220</v>
      </c>
      <c r="E881" s="81">
        <v>26.25</v>
      </c>
      <c r="F881" s="81" t="s">
        <v>10221</v>
      </c>
      <c r="G881" s="81">
        <v>28.14</v>
      </c>
      <c r="H881" s="81">
        <v>12</v>
      </c>
      <c r="I881" s="81">
        <v>12</v>
      </c>
      <c r="J881" s="81">
        <v>9</v>
      </c>
      <c r="K881" s="81">
        <v>12</v>
      </c>
      <c r="L881" s="81" t="s">
        <v>25662</v>
      </c>
      <c r="M881" s="108"/>
      <c r="N881" s="108"/>
      <c r="O881" s="108"/>
      <c r="P881" s="108"/>
      <c r="Q881" s="108"/>
      <c r="R881" s="108"/>
      <c r="S881" s="108"/>
      <c r="T881" s="108"/>
      <c r="U881" s="108"/>
      <c r="V881" s="108"/>
      <c r="W881" s="108"/>
      <c r="X881" s="108"/>
      <c r="Y881" s="108"/>
      <c r="Z881" s="108"/>
      <c r="AA881" s="108"/>
      <c r="AB881" s="108"/>
      <c r="AC881" s="108"/>
      <c r="AD881" s="108"/>
    </row>
    <row r="882" spans="1:30" x14ac:dyDescent="0.25">
      <c r="A882" s="81" t="s">
        <v>5963</v>
      </c>
      <c r="B882" s="81" t="s">
        <v>10222</v>
      </c>
      <c r="C882" s="81">
        <v>30.21</v>
      </c>
      <c r="D882" s="81" t="s">
        <v>10223</v>
      </c>
      <c r="E882" s="81">
        <v>25.49</v>
      </c>
      <c r="F882" s="81" t="s">
        <v>10224</v>
      </c>
      <c r="G882" s="81">
        <v>74.28</v>
      </c>
      <c r="H882" s="81">
        <v>40</v>
      </c>
      <c r="I882" s="81">
        <v>90</v>
      </c>
      <c r="J882" s="81">
        <v>25</v>
      </c>
      <c r="K882" s="81">
        <v>21</v>
      </c>
      <c r="L882" s="81" t="s">
        <v>25662</v>
      </c>
      <c r="M882" s="108"/>
      <c r="N882" s="108"/>
      <c r="O882" s="108"/>
      <c r="P882" s="108"/>
      <c r="Q882" s="108"/>
      <c r="R882" s="108"/>
      <c r="S882" s="108"/>
      <c r="T882" s="108"/>
      <c r="U882" s="108"/>
      <c r="V882" s="108"/>
      <c r="W882" s="108"/>
      <c r="X882" s="108"/>
      <c r="Y882" s="108"/>
      <c r="Z882" s="108"/>
      <c r="AA882" s="108"/>
      <c r="AB882" s="108"/>
      <c r="AC882" s="108"/>
      <c r="AD882" s="108"/>
    </row>
    <row r="883" spans="1:30" x14ac:dyDescent="0.25">
      <c r="A883" s="81" t="s">
        <v>5933</v>
      </c>
      <c r="B883" s="81" t="s">
        <v>26118</v>
      </c>
      <c r="C883" s="81">
        <v>138.16999999999999</v>
      </c>
      <c r="D883" s="81" t="s">
        <v>10225</v>
      </c>
      <c r="E883" s="81">
        <v>61.5</v>
      </c>
      <c r="F883" s="81" t="s">
        <v>10226</v>
      </c>
      <c r="G883" s="81">
        <v>138.16999999999999</v>
      </c>
      <c r="H883" s="81">
        <v>40</v>
      </c>
      <c r="I883" s="81">
        <v>142</v>
      </c>
      <c r="J883" s="81">
        <v>630</v>
      </c>
      <c r="K883" s="81">
        <v>10</v>
      </c>
      <c r="L883" s="81" t="s">
        <v>25662</v>
      </c>
      <c r="M883" s="108"/>
      <c r="N883" s="108"/>
      <c r="O883" s="108"/>
      <c r="P883" s="108"/>
      <c r="Q883" s="108"/>
      <c r="R883" s="108"/>
      <c r="S883" s="108"/>
      <c r="T883" s="108"/>
      <c r="U883" s="108"/>
      <c r="V883" s="108"/>
      <c r="W883" s="108"/>
      <c r="X883" s="108"/>
      <c r="Y883" s="108"/>
      <c r="Z883" s="108"/>
      <c r="AA883" s="108"/>
      <c r="AB883" s="108"/>
      <c r="AC883" s="108"/>
      <c r="AD883" s="108"/>
    </row>
    <row r="884" spans="1:30" x14ac:dyDescent="0.25">
      <c r="A884" s="81" t="s">
        <v>6017</v>
      </c>
      <c r="B884" s="81" t="s">
        <v>10227</v>
      </c>
      <c r="C884" s="81">
        <v>31.52</v>
      </c>
      <c r="D884" s="81" t="s">
        <v>8619</v>
      </c>
      <c r="E884" s="81" t="s">
        <v>8620</v>
      </c>
      <c r="F884" s="81" t="s">
        <v>8619</v>
      </c>
      <c r="G884" s="81" t="s">
        <v>8620</v>
      </c>
      <c r="H884" s="81">
        <v>12</v>
      </c>
      <c r="I884" s="81">
        <v>12</v>
      </c>
      <c r="J884" s="81">
        <v>3</v>
      </c>
      <c r="K884" s="81">
        <v>12</v>
      </c>
      <c r="L884" s="81" t="s">
        <v>25662</v>
      </c>
      <c r="M884" s="108"/>
      <c r="N884" s="108"/>
      <c r="O884" s="108"/>
      <c r="P884" s="108"/>
      <c r="Q884" s="108"/>
      <c r="R884" s="108"/>
      <c r="S884" s="108"/>
      <c r="T884" s="108"/>
      <c r="U884" s="108"/>
      <c r="V884" s="108"/>
      <c r="W884" s="108"/>
      <c r="X884" s="108"/>
      <c r="Y884" s="108"/>
      <c r="Z884" s="108"/>
      <c r="AA884" s="108"/>
      <c r="AB884" s="108"/>
      <c r="AC884" s="108"/>
      <c r="AD884" s="108"/>
    </row>
    <row r="885" spans="1:30" x14ac:dyDescent="0.25">
      <c r="A885" s="81" t="s">
        <v>6882</v>
      </c>
      <c r="B885" s="81" t="s">
        <v>10228</v>
      </c>
      <c r="C885" s="81">
        <v>298.5</v>
      </c>
      <c r="D885" s="81" t="s">
        <v>10229</v>
      </c>
      <c r="E885" s="81">
        <v>117.89</v>
      </c>
      <c r="F885" s="81" t="s">
        <v>10230</v>
      </c>
      <c r="G885" s="81">
        <v>82</v>
      </c>
      <c r="H885" s="81">
        <v>24</v>
      </c>
      <c r="I885" s="81">
        <v>246</v>
      </c>
      <c r="J885" s="81">
        <v>20</v>
      </c>
      <c r="K885" s="81">
        <v>24</v>
      </c>
      <c r="L885" s="81" t="s">
        <v>25662</v>
      </c>
      <c r="M885" s="108"/>
      <c r="N885" s="108"/>
      <c r="O885" s="108"/>
      <c r="P885" s="108"/>
      <c r="Q885" s="108"/>
      <c r="R885" s="108"/>
      <c r="S885" s="108"/>
      <c r="T885" s="108"/>
      <c r="U885" s="108"/>
      <c r="V885" s="108"/>
      <c r="W885" s="108"/>
      <c r="X885" s="108"/>
      <c r="Y885" s="108"/>
      <c r="Z885" s="108"/>
      <c r="AA885" s="108"/>
      <c r="AB885" s="108"/>
      <c r="AC885" s="108"/>
      <c r="AD885" s="108"/>
    </row>
    <row r="886" spans="1:30" x14ac:dyDescent="0.25">
      <c r="A886" s="81" t="s">
        <v>5881</v>
      </c>
      <c r="B886" s="81" t="s">
        <v>10231</v>
      </c>
      <c r="C886" s="81">
        <v>55.7</v>
      </c>
      <c r="D886" s="81" t="s">
        <v>10232</v>
      </c>
      <c r="E886" s="81">
        <v>93.5</v>
      </c>
      <c r="F886" s="81" t="s">
        <v>10233</v>
      </c>
      <c r="G886" s="81">
        <v>100</v>
      </c>
      <c r="H886" s="81">
        <v>2</v>
      </c>
      <c r="I886" s="81">
        <v>168</v>
      </c>
      <c r="J886" s="81">
        <v>14</v>
      </c>
      <c r="K886" s="81">
        <v>3.25</v>
      </c>
      <c r="L886" s="81" t="s">
        <v>25662</v>
      </c>
      <c r="M886" s="108"/>
      <c r="N886" s="108"/>
      <c r="O886" s="108"/>
      <c r="P886" s="108"/>
      <c r="Q886" s="108"/>
      <c r="R886" s="108"/>
      <c r="S886" s="108"/>
      <c r="T886" s="108"/>
      <c r="U886" s="108"/>
      <c r="V886" s="108"/>
      <c r="W886" s="108"/>
      <c r="X886" s="108"/>
      <c r="Y886" s="108"/>
      <c r="Z886" s="108"/>
      <c r="AA886" s="108"/>
      <c r="AB886" s="108"/>
      <c r="AC886" s="108"/>
      <c r="AD886" s="108"/>
    </row>
    <row r="887" spans="1:30" x14ac:dyDescent="0.25">
      <c r="A887" s="81" t="s">
        <v>5879</v>
      </c>
      <c r="B887" s="81" t="s">
        <v>10234</v>
      </c>
      <c r="C887" s="81">
        <v>11.1</v>
      </c>
      <c r="D887" s="81" t="s">
        <v>10235</v>
      </c>
      <c r="E887" s="81">
        <v>18.75</v>
      </c>
      <c r="F887" s="81" t="s">
        <v>10236</v>
      </c>
      <c r="G887" s="81">
        <v>19.03</v>
      </c>
      <c r="H887" s="81">
        <v>40</v>
      </c>
      <c r="I887" s="81">
        <v>48</v>
      </c>
      <c r="J887" s="81">
        <v>3</v>
      </c>
      <c r="K887" s="81">
        <v>20</v>
      </c>
      <c r="L887" s="81" t="s">
        <v>25662</v>
      </c>
      <c r="M887" s="108"/>
      <c r="N887" s="108"/>
      <c r="O887" s="108"/>
      <c r="P887" s="108"/>
      <c r="Q887" s="108"/>
      <c r="R887" s="108"/>
      <c r="S887" s="108"/>
      <c r="T887" s="108"/>
      <c r="U887" s="108"/>
      <c r="V887" s="108"/>
      <c r="W887" s="108"/>
      <c r="X887" s="108"/>
      <c r="Y887" s="108"/>
      <c r="Z887" s="108"/>
      <c r="AA887" s="108"/>
      <c r="AB887" s="108"/>
      <c r="AC887" s="108"/>
      <c r="AD887" s="108"/>
    </row>
    <row r="888" spans="1:30" x14ac:dyDescent="0.25">
      <c r="A888" s="81" t="s">
        <v>6100</v>
      </c>
      <c r="B888" s="81" t="s">
        <v>10237</v>
      </c>
      <c r="C888" s="81">
        <v>285</v>
      </c>
      <c r="D888" s="81" t="s">
        <v>8619</v>
      </c>
      <c r="E888" s="81" t="s">
        <v>8620</v>
      </c>
      <c r="F888" s="81" t="s">
        <v>8619</v>
      </c>
      <c r="G888" s="81" t="s">
        <v>8620</v>
      </c>
      <c r="H888" s="81">
        <v>3.1</v>
      </c>
      <c r="I888" s="81">
        <v>126</v>
      </c>
      <c r="J888" s="81">
        <v>60</v>
      </c>
      <c r="K888" s="81">
        <v>2.2999999999999998</v>
      </c>
      <c r="L888" s="81" t="s">
        <v>25662</v>
      </c>
      <c r="M888" s="108"/>
      <c r="N888" s="108"/>
      <c r="O888" s="108"/>
      <c r="P888" s="108"/>
      <c r="Q888" s="108"/>
      <c r="R888" s="108"/>
      <c r="S888" s="108"/>
      <c r="T888" s="108"/>
      <c r="U888" s="108"/>
      <c r="V888" s="108"/>
      <c r="W888" s="108"/>
      <c r="X888" s="108"/>
      <c r="Y888" s="108"/>
      <c r="Z888" s="108"/>
      <c r="AA888" s="108"/>
      <c r="AB888" s="108"/>
      <c r="AC888" s="108"/>
      <c r="AD888" s="108"/>
    </row>
    <row r="889" spans="1:30" x14ac:dyDescent="0.25">
      <c r="A889" s="81" t="s">
        <v>5884</v>
      </c>
      <c r="B889" s="81" t="s">
        <v>10238</v>
      </c>
      <c r="C889" s="81">
        <v>282.75</v>
      </c>
      <c r="D889" s="81" t="s">
        <v>26119</v>
      </c>
      <c r="E889" s="81">
        <v>282.75</v>
      </c>
      <c r="F889" s="81" t="s">
        <v>26119</v>
      </c>
      <c r="G889" s="81">
        <v>282.75</v>
      </c>
      <c r="H889" s="81">
        <v>40</v>
      </c>
      <c r="I889" s="81">
        <v>153</v>
      </c>
      <c r="J889" s="81">
        <v>80</v>
      </c>
      <c r="K889" s="81">
        <v>36</v>
      </c>
      <c r="L889" s="81" t="s">
        <v>25662</v>
      </c>
      <c r="M889" s="108"/>
      <c r="N889" s="108"/>
      <c r="O889" s="108"/>
      <c r="P889" s="108"/>
      <c r="Q889" s="108"/>
      <c r="R889" s="108"/>
      <c r="S889" s="108"/>
      <c r="T889" s="108"/>
      <c r="U889" s="108"/>
      <c r="V889" s="108"/>
      <c r="W889" s="108"/>
      <c r="X889" s="108"/>
      <c r="Y889" s="108"/>
      <c r="Z889" s="108"/>
      <c r="AA889" s="108"/>
      <c r="AB889" s="108"/>
      <c r="AC889" s="108"/>
      <c r="AD889" s="108"/>
    </row>
    <row r="890" spans="1:30" x14ac:dyDescent="0.25">
      <c r="A890" s="81" t="s">
        <v>7354</v>
      </c>
      <c r="B890" s="81" t="s">
        <v>10239</v>
      </c>
      <c r="C890" s="81">
        <v>245.78</v>
      </c>
      <c r="D890" s="81" t="s">
        <v>10240</v>
      </c>
      <c r="E890" s="81">
        <v>12.65</v>
      </c>
      <c r="F890" s="81" t="s">
        <v>10239</v>
      </c>
      <c r="G890" s="81">
        <v>245.78</v>
      </c>
      <c r="H890" s="81">
        <v>2.63</v>
      </c>
      <c r="I890" s="81">
        <v>4.38</v>
      </c>
      <c r="J890" s="81">
        <v>0.5</v>
      </c>
      <c r="K890" s="81">
        <v>5.5</v>
      </c>
      <c r="L890" s="81" t="s">
        <v>25662</v>
      </c>
      <c r="M890" s="108"/>
      <c r="N890" s="108"/>
      <c r="O890" s="108"/>
      <c r="P890" s="108"/>
      <c r="Q890" s="108"/>
      <c r="R890" s="108"/>
      <c r="S890" s="108"/>
      <c r="T890" s="108"/>
      <c r="U890" s="108"/>
      <c r="V890" s="108"/>
      <c r="W890" s="108"/>
      <c r="X890" s="108"/>
      <c r="Y890" s="108"/>
      <c r="Z890" s="108"/>
      <c r="AA890" s="108"/>
      <c r="AB890" s="108"/>
      <c r="AC890" s="108"/>
      <c r="AD890" s="108"/>
    </row>
    <row r="891" spans="1:30" x14ac:dyDescent="0.25">
      <c r="A891" s="81" t="s">
        <v>7348</v>
      </c>
      <c r="B891" s="81" t="s">
        <v>10241</v>
      </c>
      <c r="C891" s="81">
        <v>277.76</v>
      </c>
      <c r="D891" s="81" t="s">
        <v>26120</v>
      </c>
      <c r="E891" s="81">
        <v>277.76</v>
      </c>
      <c r="F891" s="81" t="s">
        <v>26120</v>
      </c>
      <c r="G891" s="81">
        <v>277.76</v>
      </c>
      <c r="H891" s="81">
        <v>2.63</v>
      </c>
      <c r="I891" s="81">
        <v>4.38</v>
      </c>
      <c r="J891" s="81">
        <v>0.5</v>
      </c>
      <c r="K891" s="81">
        <v>5.5</v>
      </c>
      <c r="L891" s="81" t="s">
        <v>25662</v>
      </c>
      <c r="M891" s="108"/>
      <c r="N891" s="108"/>
      <c r="O891" s="108"/>
      <c r="P891" s="108"/>
      <c r="Q891" s="108"/>
      <c r="R891" s="108"/>
      <c r="S891" s="108"/>
      <c r="T891" s="108"/>
      <c r="U891" s="108"/>
      <c r="V891" s="108"/>
      <c r="W891" s="108"/>
      <c r="X891" s="108"/>
      <c r="Y891" s="108"/>
      <c r="Z891" s="108"/>
      <c r="AA891" s="108"/>
      <c r="AB891" s="108"/>
      <c r="AC891" s="108"/>
      <c r="AD891" s="108"/>
    </row>
    <row r="892" spans="1:30" x14ac:dyDescent="0.25">
      <c r="A892" s="81" t="s">
        <v>7259</v>
      </c>
      <c r="B892" s="81" t="s">
        <v>10242</v>
      </c>
      <c r="C892" s="81">
        <v>555</v>
      </c>
      <c r="D892" s="81" t="s">
        <v>10243</v>
      </c>
      <c r="E892" s="81">
        <v>49.09</v>
      </c>
      <c r="F892" s="81" t="s">
        <v>10244</v>
      </c>
      <c r="G892" s="81">
        <v>61.73</v>
      </c>
      <c r="H892" s="81">
        <v>21.38</v>
      </c>
      <c r="I892" s="81">
        <v>7.81</v>
      </c>
      <c r="J892" s="81">
        <v>10</v>
      </c>
      <c r="K892" s="81">
        <v>7.81</v>
      </c>
      <c r="L892" s="81" t="s">
        <v>25662</v>
      </c>
      <c r="M892" s="108"/>
      <c r="N892" s="108"/>
      <c r="O892" s="108"/>
      <c r="P892" s="108"/>
      <c r="Q892" s="108"/>
      <c r="R892" s="108"/>
      <c r="S892" s="108"/>
      <c r="T892" s="108"/>
      <c r="U892" s="108"/>
      <c r="V892" s="108"/>
      <c r="W892" s="108"/>
      <c r="X892" s="108"/>
      <c r="Y892" s="108"/>
      <c r="Z892" s="108"/>
      <c r="AA892" s="108"/>
      <c r="AB892" s="108"/>
      <c r="AC892" s="108"/>
      <c r="AD892" s="108"/>
    </row>
    <row r="893" spans="1:30" x14ac:dyDescent="0.25">
      <c r="A893" s="81" t="s">
        <v>6735</v>
      </c>
      <c r="B893" s="81" t="s">
        <v>26121</v>
      </c>
      <c r="C893" s="81">
        <v>227.51</v>
      </c>
      <c r="D893" s="81" t="s">
        <v>10245</v>
      </c>
      <c r="E893" s="81">
        <v>277.51</v>
      </c>
      <c r="F893" s="81" t="s">
        <v>26121</v>
      </c>
      <c r="G893" s="81">
        <v>227.51</v>
      </c>
      <c r="H893" s="81">
        <v>5</v>
      </c>
      <c r="I893" s="81">
        <v>14.5</v>
      </c>
      <c r="J893" s="81">
        <v>11.2</v>
      </c>
      <c r="K893" s="81">
        <v>8.75</v>
      </c>
      <c r="L893" s="81" t="s">
        <v>25662</v>
      </c>
      <c r="M893" s="108"/>
      <c r="N893" s="108"/>
      <c r="O893" s="108"/>
      <c r="P893" s="108"/>
      <c r="Q893" s="108"/>
      <c r="R893" s="108"/>
      <c r="S893" s="108"/>
      <c r="T893" s="108"/>
      <c r="U893" s="108"/>
      <c r="V893" s="108"/>
      <c r="W893" s="108"/>
      <c r="X893" s="108"/>
      <c r="Y893" s="108"/>
      <c r="Z893" s="108"/>
      <c r="AA893" s="108"/>
      <c r="AB893" s="108"/>
      <c r="AC893" s="108"/>
      <c r="AD893" s="108"/>
    </row>
    <row r="894" spans="1:30" x14ac:dyDescent="0.25">
      <c r="A894" s="81" t="s">
        <v>5613</v>
      </c>
      <c r="B894" s="81" t="s">
        <v>25176</v>
      </c>
      <c r="C894" s="81">
        <v>10.11</v>
      </c>
      <c r="D894" s="81" t="s">
        <v>25177</v>
      </c>
      <c r="E894" s="81">
        <v>10.53</v>
      </c>
      <c r="F894" s="81" t="s">
        <v>25178</v>
      </c>
      <c r="G894" s="81">
        <v>11.37</v>
      </c>
      <c r="H894" s="81">
        <v>5</v>
      </c>
      <c r="I894" s="81">
        <v>14.5</v>
      </c>
      <c r="J894" s="81">
        <v>11</v>
      </c>
      <c r="K894" s="81">
        <v>8.75</v>
      </c>
      <c r="L894" s="81" t="s">
        <v>25662</v>
      </c>
      <c r="M894" s="108"/>
      <c r="N894" s="108"/>
      <c r="O894" s="108"/>
      <c r="P894" s="108"/>
      <c r="Q894" s="108"/>
      <c r="R894" s="108"/>
      <c r="S894" s="108"/>
      <c r="T894" s="108"/>
      <c r="U894" s="108"/>
      <c r="V894" s="108"/>
      <c r="W894" s="108"/>
      <c r="X894" s="108"/>
      <c r="Y894" s="108"/>
      <c r="Z894" s="108"/>
      <c r="AA894" s="108"/>
      <c r="AB894" s="108"/>
      <c r="AC894" s="108"/>
      <c r="AD894" s="108"/>
    </row>
    <row r="895" spans="1:30" x14ac:dyDescent="0.25">
      <c r="A895" s="81" t="s">
        <v>7086</v>
      </c>
      <c r="B895" s="81" t="s">
        <v>10246</v>
      </c>
      <c r="C895" s="81">
        <v>85.68</v>
      </c>
      <c r="D895" s="81" t="s">
        <v>10247</v>
      </c>
      <c r="E895" s="81">
        <v>11.42</v>
      </c>
      <c r="F895" s="81" t="s">
        <v>10248</v>
      </c>
      <c r="G895" s="81">
        <v>111.1</v>
      </c>
      <c r="H895" s="81">
        <v>9</v>
      </c>
      <c r="I895" s="81">
        <v>13</v>
      </c>
      <c r="J895" s="81">
        <v>0.75</v>
      </c>
      <c r="K895" s="81">
        <v>3</v>
      </c>
      <c r="L895" s="81" t="s">
        <v>25662</v>
      </c>
      <c r="M895" s="108"/>
      <c r="N895" s="108"/>
      <c r="O895" s="108"/>
      <c r="P895" s="108"/>
      <c r="Q895" s="108"/>
      <c r="R895" s="108"/>
      <c r="S895" s="108"/>
      <c r="T895" s="108"/>
      <c r="U895" s="108"/>
      <c r="V895" s="108"/>
      <c r="W895" s="108"/>
      <c r="X895" s="108"/>
      <c r="Y895" s="108"/>
      <c r="Z895" s="108"/>
      <c r="AA895" s="108"/>
      <c r="AB895" s="108"/>
      <c r="AC895" s="108"/>
      <c r="AD895" s="108"/>
    </row>
    <row r="896" spans="1:30" x14ac:dyDescent="0.25">
      <c r="A896" s="81" t="s">
        <v>5767</v>
      </c>
      <c r="B896" s="81" t="s">
        <v>10249</v>
      </c>
      <c r="C896" s="81">
        <v>0.54</v>
      </c>
      <c r="D896" s="81" t="s">
        <v>10249</v>
      </c>
      <c r="E896" s="81">
        <v>0.5</v>
      </c>
      <c r="F896" s="81" t="s">
        <v>10250</v>
      </c>
      <c r="G896" s="81">
        <v>40.700000000000003</v>
      </c>
      <c r="H896" s="81">
        <v>0.7</v>
      </c>
      <c r="I896" s="81">
        <v>2.4</v>
      </c>
      <c r="J896" s="81">
        <v>0.16</v>
      </c>
      <c r="K896" s="81">
        <v>0.3</v>
      </c>
      <c r="L896" s="81" t="s">
        <v>25662</v>
      </c>
      <c r="M896" s="108"/>
      <c r="N896" s="108"/>
      <c r="O896" s="108"/>
      <c r="P896" s="108"/>
      <c r="Q896" s="108"/>
      <c r="R896" s="108"/>
      <c r="S896" s="108"/>
      <c r="T896" s="108"/>
      <c r="U896" s="108"/>
      <c r="V896" s="108"/>
      <c r="W896" s="108"/>
      <c r="X896" s="108"/>
      <c r="Y896" s="108"/>
      <c r="Z896" s="108"/>
      <c r="AA896" s="108"/>
      <c r="AB896" s="108"/>
      <c r="AC896" s="108"/>
      <c r="AD896" s="108"/>
    </row>
    <row r="897" spans="1:30" x14ac:dyDescent="0.25">
      <c r="A897" s="81" t="s">
        <v>6120</v>
      </c>
      <c r="B897" s="81" t="s">
        <v>10251</v>
      </c>
      <c r="C897" s="81">
        <v>29.99</v>
      </c>
      <c r="D897" s="81" t="s">
        <v>10252</v>
      </c>
      <c r="E897" s="81">
        <v>9.6</v>
      </c>
      <c r="F897" s="81" t="s">
        <v>8619</v>
      </c>
      <c r="G897" s="81" t="s">
        <v>8620</v>
      </c>
      <c r="H897" s="81">
        <v>6</v>
      </c>
      <c r="I897" s="81">
        <v>8</v>
      </c>
      <c r="J897" s="81">
        <v>0.5</v>
      </c>
      <c r="K897" s="81">
        <v>6.3</v>
      </c>
      <c r="L897" s="81" t="s">
        <v>25662</v>
      </c>
      <c r="M897" s="108"/>
      <c r="N897" s="108"/>
      <c r="O897" s="108"/>
      <c r="P897" s="108"/>
      <c r="Q897" s="108"/>
      <c r="R897" s="108"/>
      <c r="S897" s="108"/>
      <c r="T897" s="108"/>
      <c r="U897" s="108"/>
      <c r="V897" s="108"/>
      <c r="W897" s="108"/>
      <c r="X897" s="108"/>
      <c r="Y897" s="108"/>
      <c r="Z897" s="108"/>
      <c r="AA897" s="108"/>
      <c r="AB897" s="108"/>
      <c r="AC897" s="108"/>
      <c r="AD897" s="108"/>
    </row>
    <row r="898" spans="1:30" x14ac:dyDescent="0.25">
      <c r="A898" s="81" t="s">
        <v>5615</v>
      </c>
      <c r="B898" s="81" t="s">
        <v>10253</v>
      </c>
      <c r="C898" s="81">
        <v>0.54</v>
      </c>
      <c r="D898" s="81" t="s">
        <v>10253</v>
      </c>
      <c r="E898" s="81">
        <v>0.44</v>
      </c>
      <c r="F898" s="81" t="s">
        <v>10254</v>
      </c>
      <c r="G898" s="81">
        <v>0.44</v>
      </c>
      <c r="H898" s="81">
        <v>9</v>
      </c>
      <c r="I898" s="81">
        <v>13</v>
      </c>
      <c r="J898" s="81">
        <v>0.4</v>
      </c>
      <c r="K898" s="81">
        <v>5</v>
      </c>
      <c r="L898" s="81" t="s">
        <v>25662</v>
      </c>
      <c r="M898" s="108"/>
      <c r="N898" s="108"/>
      <c r="O898" s="108"/>
      <c r="P898" s="108"/>
      <c r="Q898" s="108"/>
      <c r="R898" s="108"/>
      <c r="S898" s="108"/>
      <c r="T898" s="108"/>
      <c r="U898" s="108"/>
      <c r="V898" s="108"/>
      <c r="W898" s="108"/>
      <c r="X898" s="108"/>
      <c r="Y898" s="108"/>
      <c r="Z898" s="108"/>
      <c r="AA898" s="108"/>
      <c r="AB898" s="108"/>
      <c r="AC898" s="108"/>
      <c r="AD898" s="108"/>
    </row>
    <row r="899" spans="1:30" x14ac:dyDescent="0.25">
      <c r="A899" s="81" t="s">
        <v>6170</v>
      </c>
      <c r="B899" s="81" t="s">
        <v>10255</v>
      </c>
      <c r="C899" s="81">
        <v>9.59</v>
      </c>
      <c r="D899" s="81" t="s">
        <v>8619</v>
      </c>
      <c r="E899" s="81" t="s">
        <v>8620</v>
      </c>
      <c r="F899" s="81" t="s">
        <v>8619</v>
      </c>
      <c r="G899" s="81" t="s">
        <v>8620</v>
      </c>
      <c r="H899" s="81">
        <v>18.25</v>
      </c>
      <c r="I899" s="81">
        <v>26.5</v>
      </c>
      <c r="J899" s="81">
        <v>4</v>
      </c>
      <c r="K899" s="81">
        <v>8.3000000000000007</v>
      </c>
      <c r="L899" s="81" t="s">
        <v>25662</v>
      </c>
      <c r="M899" s="108"/>
      <c r="N899" s="108"/>
      <c r="O899" s="108"/>
      <c r="P899" s="108"/>
      <c r="Q899" s="108"/>
      <c r="R899" s="108"/>
      <c r="S899" s="108"/>
      <c r="T899" s="108"/>
      <c r="U899" s="108"/>
      <c r="V899" s="108"/>
      <c r="W899" s="108"/>
      <c r="X899" s="108"/>
      <c r="Y899" s="108"/>
      <c r="Z899" s="108"/>
      <c r="AA899" s="108"/>
      <c r="AB899" s="108"/>
      <c r="AC899" s="108"/>
      <c r="AD899" s="108"/>
    </row>
    <row r="900" spans="1:30" x14ac:dyDescent="0.25">
      <c r="A900" s="81" t="s">
        <v>6313</v>
      </c>
      <c r="B900" s="81" t="s">
        <v>10256</v>
      </c>
      <c r="C900" s="81">
        <v>248</v>
      </c>
      <c r="D900" s="81" t="s">
        <v>10257</v>
      </c>
      <c r="E900" s="81">
        <v>40.81</v>
      </c>
      <c r="F900" s="81" t="s">
        <v>10258</v>
      </c>
      <c r="G900" s="81">
        <v>33.67</v>
      </c>
      <c r="H900" s="81">
        <v>22.5</v>
      </c>
      <c r="I900" s="81">
        <v>75</v>
      </c>
      <c r="J900" s="81">
        <v>8.0500000000000007</v>
      </c>
      <c r="K900" s="81">
        <v>31.5</v>
      </c>
      <c r="L900" s="81" t="s">
        <v>25662</v>
      </c>
      <c r="M900" s="108"/>
      <c r="N900" s="108"/>
      <c r="O900" s="108"/>
      <c r="P900" s="108"/>
      <c r="Q900" s="108"/>
      <c r="R900" s="108"/>
      <c r="S900" s="108"/>
      <c r="T900" s="108"/>
      <c r="U900" s="108"/>
      <c r="V900" s="108"/>
      <c r="W900" s="108"/>
      <c r="X900" s="108"/>
      <c r="Y900" s="108"/>
      <c r="Z900" s="108"/>
      <c r="AA900" s="108"/>
      <c r="AB900" s="108"/>
      <c r="AC900" s="108"/>
      <c r="AD900" s="108"/>
    </row>
    <row r="901" spans="1:30" x14ac:dyDescent="0.25">
      <c r="A901" s="81" t="s">
        <v>6007</v>
      </c>
      <c r="B901" s="81" t="s">
        <v>10259</v>
      </c>
      <c r="C901" s="81">
        <v>3.79</v>
      </c>
      <c r="D901" s="81" t="s">
        <v>8619</v>
      </c>
      <c r="E901" s="81" t="s">
        <v>8620</v>
      </c>
      <c r="F901" s="81" t="s">
        <v>8619</v>
      </c>
      <c r="G901" s="81" t="s">
        <v>8620</v>
      </c>
      <c r="H901" s="81">
        <v>7</v>
      </c>
      <c r="I901" s="81">
        <v>16.7</v>
      </c>
      <c r="J901" s="81">
        <v>2</v>
      </c>
      <c r="K901" s="81">
        <v>6.2</v>
      </c>
      <c r="L901" s="81" t="s">
        <v>25662</v>
      </c>
      <c r="M901" s="108"/>
      <c r="N901" s="108"/>
      <c r="O901" s="108"/>
      <c r="P901" s="108"/>
      <c r="Q901" s="108"/>
      <c r="R901" s="108"/>
      <c r="S901" s="108"/>
      <c r="T901" s="108"/>
      <c r="U901" s="108"/>
      <c r="V901" s="108"/>
      <c r="W901" s="108"/>
      <c r="X901" s="108"/>
      <c r="Y901" s="108"/>
      <c r="Z901" s="108"/>
      <c r="AA901" s="108"/>
      <c r="AB901" s="108"/>
      <c r="AC901" s="108"/>
      <c r="AD901" s="108"/>
    </row>
    <row r="902" spans="1:30" x14ac:dyDescent="0.25">
      <c r="A902" s="81" t="s">
        <v>6034</v>
      </c>
      <c r="B902" s="81" t="s">
        <v>10260</v>
      </c>
      <c r="C902" s="81">
        <v>23.11</v>
      </c>
      <c r="D902" s="81" t="s">
        <v>8619</v>
      </c>
      <c r="E902" s="81" t="s">
        <v>8620</v>
      </c>
      <c r="F902" s="81" t="s">
        <v>8619</v>
      </c>
      <c r="G902" s="81" t="s">
        <v>8620</v>
      </c>
      <c r="H902" s="81">
        <v>22</v>
      </c>
      <c r="I902" s="81">
        <v>75</v>
      </c>
      <c r="J902" s="81">
        <v>5.92</v>
      </c>
      <c r="K902" s="81">
        <v>20</v>
      </c>
      <c r="L902" s="81" t="s">
        <v>25662</v>
      </c>
      <c r="M902" s="108"/>
      <c r="N902" s="108"/>
      <c r="O902" s="108"/>
      <c r="P902" s="108"/>
      <c r="Q902" s="108"/>
      <c r="R902" s="108"/>
      <c r="S902" s="108"/>
      <c r="T902" s="108"/>
      <c r="U902" s="108"/>
      <c r="V902" s="108"/>
      <c r="W902" s="108"/>
      <c r="X902" s="108"/>
      <c r="Y902" s="108"/>
      <c r="Z902" s="108"/>
      <c r="AA902" s="108"/>
      <c r="AB902" s="108"/>
      <c r="AC902" s="108"/>
      <c r="AD902" s="108"/>
    </row>
    <row r="903" spans="1:30" x14ac:dyDescent="0.25">
      <c r="A903" s="81" t="s">
        <v>7078</v>
      </c>
      <c r="B903" s="81" t="s">
        <v>10261</v>
      </c>
      <c r="C903" s="81">
        <v>37.590000000000003</v>
      </c>
      <c r="D903" s="81" t="s">
        <v>8619</v>
      </c>
      <c r="E903" s="81" t="s">
        <v>8620</v>
      </c>
      <c r="F903" s="81" t="s">
        <v>8619</v>
      </c>
      <c r="G903" s="81" t="s">
        <v>8620</v>
      </c>
      <c r="H903" s="81">
        <v>48</v>
      </c>
      <c r="I903" s="81">
        <v>48</v>
      </c>
      <c r="J903" s="81">
        <v>4.08</v>
      </c>
      <c r="K903" s="81">
        <v>72</v>
      </c>
      <c r="L903" s="81" t="s">
        <v>25662</v>
      </c>
      <c r="M903" s="108"/>
      <c r="N903" s="108"/>
      <c r="O903" s="108"/>
      <c r="P903" s="108"/>
      <c r="Q903" s="108"/>
      <c r="R903" s="108"/>
      <c r="S903" s="108"/>
      <c r="T903" s="108"/>
      <c r="U903" s="108"/>
      <c r="V903" s="108"/>
      <c r="W903" s="108"/>
      <c r="X903" s="108"/>
      <c r="Y903" s="108"/>
      <c r="Z903" s="108"/>
      <c r="AA903" s="108"/>
      <c r="AB903" s="108"/>
      <c r="AC903" s="108"/>
      <c r="AD903" s="108"/>
    </row>
    <row r="904" spans="1:30" x14ac:dyDescent="0.25">
      <c r="A904" s="81" t="s">
        <v>6083</v>
      </c>
      <c r="B904" s="81" t="s">
        <v>10262</v>
      </c>
      <c r="C904" s="81">
        <v>44.9</v>
      </c>
      <c r="D904" s="81" t="s">
        <v>8619</v>
      </c>
      <c r="E904" s="81" t="s">
        <v>8620</v>
      </c>
      <c r="F904" s="81" t="s">
        <v>8619</v>
      </c>
      <c r="G904" s="81" t="s">
        <v>8620</v>
      </c>
      <c r="H904" s="81">
        <v>48</v>
      </c>
      <c r="I904" s="81">
        <v>48</v>
      </c>
      <c r="J904" s="81">
        <v>4.28</v>
      </c>
      <c r="K904" s="81">
        <v>72</v>
      </c>
      <c r="L904" s="81" t="s">
        <v>25662</v>
      </c>
      <c r="M904" s="108"/>
      <c r="N904" s="108"/>
      <c r="O904" s="108"/>
      <c r="P904" s="108"/>
      <c r="Q904" s="108"/>
      <c r="R904" s="108"/>
      <c r="S904" s="108"/>
      <c r="T904" s="108"/>
      <c r="U904" s="108"/>
      <c r="V904" s="108"/>
      <c r="W904" s="108"/>
      <c r="X904" s="108"/>
      <c r="Y904" s="108"/>
      <c r="Z904" s="108"/>
      <c r="AA904" s="108"/>
      <c r="AB904" s="108"/>
      <c r="AC904" s="108"/>
      <c r="AD904" s="108"/>
    </row>
    <row r="905" spans="1:30" x14ac:dyDescent="0.25">
      <c r="A905" s="81" t="s">
        <v>5862</v>
      </c>
      <c r="B905" s="81" t="s">
        <v>10263</v>
      </c>
      <c r="C905" s="81">
        <v>3.66</v>
      </c>
      <c r="D905" s="81" t="s">
        <v>10264</v>
      </c>
      <c r="E905" s="81">
        <v>3.71</v>
      </c>
      <c r="F905" s="81" t="s">
        <v>8619</v>
      </c>
      <c r="G905" s="81" t="s">
        <v>8620</v>
      </c>
      <c r="H905" s="81">
        <v>8.5</v>
      </c>
      <c r="I905" s="81">
        <v>11</v>
      </c>
      <c r="J905" s="81">
        <v>0.22</v>
      </c>
      <c r="K905" s="81">
        <v>8.8000000000000007</v>
      </c>
      <c r="L905" s="81" t="s">
        <v>25662</v>
      </c>
      <c r="M905" s="108"/>
      <c r="N905" s="108"/>
      <c r="O905" s="108"/>
      <c r="P905" s="108"/>
      <c r="Q905" s="108"/>
      <c r="R905" s="108"/>
      <c r="S905" s="108"/>
      <c r="T905" s="108"/>
      <c r="U905" s="108"/>
      <c r="V905" s="108"/>
      <c r="W905" s="108"/>
      <c r="X905" s="108"/>
      <c r="Y905" s="108"/>
      <c r="Z905" s="108"/>
      <c r="AA905" s="108"/>
      <c r="AB905" s="108"/>
      <c r="AC905" s="108"/>
      <c r="AD905" s="108"/>
    </row>
    <row r="906" spans="1:30" x14ac:dyDescent="0.25">
      <c r="A906" s="81" t="s">
        <v>7072</v>
      </c>
      <c r="B906" s="81" t="s">
        <v>10265</v>
      </c>
      <c r="C906" s="81">
        <v>21.78</v>
      </c>
      <c r="D906" s="81" t="s">
        <v>10266</v>
      </c>
      <c r="E906" s="81">
        <v>42.95</v>
      </c>
      <c r="F906" s="81" t="s">
        <v>8619</v>
      </c>
      <c r="G906" s="81" t="s">
        <v>8620</v>
      </c>
      <c r="H906" s="81">
        <v>12.55</v>
      </c>
      <c r="I906" s="81">
        <v>13.25</v>
      </c>
      <c r="J906" s="81">
        <v>1.06</v>
      </c>
      <c r="K906" s="81">
        <v>13.38</v>
      </c>
      <c r="L906" s="81" t="s">
        <v>25662</v>
      </c>
      <c r="M906" s="108"/>
      <c r="N906" s="108"/>
      <c r="O906" s="108"/>
      <c r="P906" s="108"/>
      <c r="Q906" s="108"/>
      <c r="R906" s="108"/>
      <c r="S906" s="108"/>
      <c r="T906" s="108"/>
      <c r="U906" s="108"/>
      <c r="V906" s="108"/>
      <c r="W906" s="108"/>
      <c r="X906" s="108"/>
      <c r="Y906" s="108"/>
      <c r="Z906" s="108"/>
      <c r="AA906" s="108"/>
      <c r="AB906" s="108"/>
      <c r="AC906" s="108"/>
      <c r="AD906" s="108"/>
    </row>
    <row r="907" spans="1:30" x14ac:dyDescent="0.25">
      <c r="A907" s="81" t="s">
        <v>6510</v>
      </c>
      <c r="B907" s="81" t="s">
        <v>10267</v>
      </c>
      <c r="C907" s="81">
        <v>58.9</v>
      </c>
      <c r="D907" s="81" t="s">
        <v>8619</v>
      </c>
      <c r="E907" s="81" t="s">
        <v>8620</v>
      </c>
      <c r="F907" s="81" t="s">
        <v>8619</v>
      </c>
      <c r="G907" s="81" t="s">
        <v>8620</v>
      </c>
      <c r="H907" s="81">
        <v>8</v>
      </c>
      <c r="I907" s="81">
        <v>8</v>
      </c>
      <c r="J907" s="81">
        <v>0.62</v>
      </c>
      <c r="K907" s="81">
        <v>3.5</v>
      </c>
      <c r="L907" s="81" t="s">
        <v>25662</v>
      </c>
      <c r="M907" s="108"/>
      <c r="N907" s="108"/>
      <c r="O907" s="108"/>
      <c r="P907" s="108"/>
      <c r="Q907" s="108"/>
      <c r="R907" s="108"/>
      <c r="S907" s="108"/>
      <c r="T907" s="108"/>
      <c r="U907" s="108"/>
      <c r="V907" s="108"/>
      <c r="W907" s="108"/>
      <c r="X907" s="108"/>
      <c r="Y907" s="108"/>
      <c r="Z907" s="108"/>
      <c r="AA907" s="108"/>
      <c r="AB907" s="108"/>
      <c r="AC907" s="108"/>
      <c r="AD907" s="108"/>
    </row>
    <row r="908" spans="1:30" x14ac:dyDescent="0.25">
      <c r="A908" s="81" t="s">
        <v>5640</v>
      </c>
      <c r="B908" s="81" t="s">
        <v>10268</v>
      </c>
      <c r="C908" s="81">
        <v>120.5</v>
      </c>
      <c r="D908" s="81" t="s">
        <v>10269</v>
      </c>
      <c r="E908" s="81">
        <v>6.45</v>
      </c>
      <c r="F908" s="81" t="s">
        <v>10270</v>
      </c>
      <c r="G908" s="81">
        <v>9</v>
      </c>
      <c r="H908" s="81">
        <v>2</v>
      </c>
      <c r="I908" s="81">
        <v>2</v>
      </c>
      <c r="J908" s="81">
        <v>0.7</v>
      </c>
      <c r="K908" s="81">
        <v>2</v>
      </c>
      <c r="L908" s="81" t="s">
        <v>25662</v>
      </c>
      <c r="M908" s="108"/>
      <c r="N908" s="108"/>
      <c r="O908" s="108"/>
      <c r="P908" s="108"/>
      <c r="Q908" s="108"/>
      <c r="R908" s="108"/>
      <c r="S908" s="108"/>
      <c r="T908" s="108"/>
      <c r="U908" s="108"/>
      <c r="V908" s="108"/>
      <c r="W908" s="108"/>
      <c r="X908" s="108"/>
      <c r="Y908" s="108"/>
      <c r="Z908" s="108"/>
      <c r="AA908" s="108"/>
      <c r="AB908" s="108"/>
      <c r="AC908" s="108"/>
      <c r="AD908" s="108"/>
    </row>
    <row r="909" spans="1:30" x14ac:dyDescent="0.25">
      <c r="A909" s="81" t="s">
        <v>6825</v>
      </c>
      <c r="B909" s="81" t="s">
        <v>10271</v>
      </c>
      <c r="C909" s="81">
        <v>11.38</v>
      </c>
      <c r="D909" s="81" t="s">
        <v>10272</v>
      </c>
      <c r="E909" s="81">
        <v>9.4</v>
      </c>
      <c r="F909" s="81" t="s">
        <v>10273</v>
      </c>
      <c r="G909" s="81">
        <v>86</v>
      </c>
      <c r="H909" s="81">
        <v>8</v>
      </c>
      <c r="I909" s="81">
        <v>12</v>
      </c>
      <c r="J909" s="81">
        <v>0.3</v>
      </c>
      <c r="K909" s="81">
        <v>0.25</v>
      </c>
      <c r="L909" s="81" t="s">
        <v>25662</v>
      </c>
      <c r="M909" s="108"/>
      <c r="N909" s="108"/>
      <c r="O909" s="108"/>
      <c r="P909" s="108"/>
      <c r="Q909" s="108"/>
      <c r="R909" s="108"/>
      <c r="S909" s="108"/>
      <c r="T909" s="108"/>
      <c r="U909" s="108"/>
      <c r="V909" s="108"/>
      <c r="W909" s="108"/>
      <c r="X909" s="108"/>
      <c r="Y909" s="108"/>
      <c r="Z909" s="108"/>
      <c r="AA909" s="108"/>
      <c r="AB909" s="108"/>
      <c r="AC909" s="108"/>
      <c r="AD909" s="108"/>
    </row>
    <row r="910" spans="1:30" x14ac:dyDescent="0.25">
      <c r="A910" s="81" t="s">
        <v>6162</v>
      </c>
      <c r="B910" s="81" t="s">
        <v>10274</v>
      </c>
      <c r="C910" s="81">
        <v>3</v>
      </c>
      <c r="D910" s="81" t="s">
        <v>10275</v>
      </c>
      <c r="E910" s="81">
        <v>3.15</v>
      </c>
      <c r="F910" s="81" t="s">
        <v>10276</v>
      </c>
      <c r="G910" s="81">
        <v>2.93</v>
      </c>
      <c r="H910" s="81">
        <v>18</v>
      </c>
      <c r="I910" s="81">
        <v>2</v>
      </c>
      <c r="J910" s="81">
        <v>0.2</v>
      </c>
      <c r="K910" s="81">
        <v>21</v>
      </c>
      <c r="L910" s="81" t="s">
        <v>25662</v>
      </c>
      <c r="M910" s="108"/>
      <c r="N910" s="108"/>
      <c r="O910" s="108"/>
      <c r="P910" s="108"/>
      <c r="Q910" s="108"/>
      <c r="R910" s="108"/>
      <c r="S910" s="108"/>
      <c r="T910" s="108"/>
      <c r="U910" s="108"/>
      <c r="V910" s="108"/>
      <c r="W910" s="108"/>
      <c r="X910" s="108"/>
      <c r="Y910" s="108"/>
      <c r="Z910" s="108"/>
      <c r="AA910" s="108"/>
      <c r="AB910" s="108"/>
      <c r="AC910" s="108"/>
      <c r="AD910" s="108"/>
    </row>
    <row r="911" spans="1:30" x14ac:dyDescent="0.25">
      <c r="A911" s="81" t="s">
        <v>5806</v>
      </c>
      <c r="B911" s="81" t="s">
        <v>10277</v>
      </c>
      <c r="C911" s="81">
        <v>35.86</v>
      </c>
      <c r="D911" s="81" t="s">
        <v>10278</v>
      </c>
      <c r="E911" s="81">
        <v>40.68</v>
      </c>
      <c r="F911" s="81" t="s">
        <v>10279</v>
      </c>
      <c r="G911" s="81">
        <v>43.08</v>
      </c>
      <c r="H911" s="81">
        <v>2</v>
      </c>
      <c r="I911" s="81">
        <v>32</v>
      </c>
      <c r="J911" s="81">
        <v>4</v>
      </c>
      <c r="K911" s="81">
        <v>2</v>
      </c>
      <c r="L911" s="81" t="s">
        <v>25662</v>
      </c>
      <c r="M911" s="108"/>
      <c r="N911" s="108"/>
      <c r="O911" s="108"/>
      <c r="P911" s="108"/>
      <c r="Q911" s="108"/>
      <c r="R911" s="108"/>
      <c r="S911" s="108"/>
      <c r="T911" s="108"/>
      <c r="U911" s="108"/>
      <c r="V911" s="108"/>
      <c r="W911" s="108"/>
      <c r="X911" s="108"/>
      <c r="Y911" s="108"/>
      <c r="Z911" s="108"/>
      <c r="AA911" s="108"/>
      <c r="AB911" s="108"/>
      <c r="AC911" s="108"/>
      <c r="AD911" s="108"/>
    </row>
    <row r="912" spans="1:30" x14ac:dyDescent="0.25">
      <c r="A912" s="81" t="s">
        <v>6132</v>
      </c>
      <c r="B912" s="81" t="s">
        <v>10280</v>
      </c>
      <c r="C912" s="81">
        <v>38.75</v>
      </c>
      <c r="D912" s="81" t="s">
        <v>10281</v>
      </c>
      <c r="E912" s="81">
        <v>33.6</v>
      </c>
      <c r="F912" s="81" t="s">
        <v>10282</v>
      </c>
      <c r="G912" s="81">
        <v>42</v>
      </c>
      <c r="H912" s="81">
        <v>3</v>
      </c>
      <c r="I912" s="81">
        <v>22</v>
      </c>
      <c r="J912" s="81">
        <v>3</v>
      </c>
      <c r="K912" s="81">
        <v>3</v>
      </c>
      <c r="L912" s="81" t="s">
        <v>25662</v>
      </c>
      <c r="M912" s="108"/>
      <c r="N912" s="108"/>
      <c r="O912" s="108"/>
      <c r="P912" s="108"/>
      <c r="Q912" s="108"/>
      <c r="R912" s="108"/>
      <c r="S912" s="108"/>
      <c r="T912" s="108"/>
      <c r="U912" s="108"/>
      <c r="V912" s="108"/>
      <c r="W912" s="108"/>
      <c r="X912" s="108"/>
      <c r="Y912" s="108"/>
      <c r="Z912" s="108"/>
      <c r="AA912" s="108"/>
      <c r="AB912" s="108"/>
      <c r="AC912" s="108"/>
      <c r="AD912" s="108"/>
    </row>
    <row r="913" spans="1:30" x14ac:dyDescent="0.25">
      <c r="A913" s="81" t="s">
        <v>6850</v>
      </c>
      <c r="B913" s="81" t="s">
        <v>10283</v>
      </c>
      <c r="C913" s="81">
        <v>39</v>
      </c>
      <c r="D913" s="81" t="s">
        <v>10284</v>
      </c>
      <c r="E913" s="81">
        <v>674.55</v>
      </c>
      <c r="F913" s="81" t="s">
        <v>10285</v>
      </c>
      <c r="G913" s="81">
        <v>28.19</v>
      </c>
      <c r="H913" s="81">
        <v>5.75</v>
      </c>
      <c r="I913" s="81">
        <v>9</v>
      </c>
      <c r="J913" s="81">
        <v>2</v>
      </c>
      <c r="K913" s="81">
        <v>2.5</v>
      </c>
      <c r="L913" s="81" t="s">
        <v>25662</v>
      </c>
      <c r="M913" s="108"/>
      <c r="N913" s="108"/>
      <c r="O913" s="108"/>
      <c r="P913" s="108"/>
      <c r="Q913" s="108"/>
      <c r="R913" s="108"/>
      <c r="S913" s="108"/>
      <c r="T913" s="108"/>
      <c r="U913" s="108"/>
      <c r="V913" s="108"/>
      <c r="W913" s="108"/>
      <c r="X913" s="108"/>
      <c r="Y913" s="108"/>
      <c r="Z913" s="108"/>
      <c r="AA913" s="108"/>
      <c r="AB913" s="108"/>
      <c r="AC913" s="108"/>
      <c r="AD913" s="108"/>
    </row>
    <row r="914" spans="1:30" x14ac:dyDescent="0.25">
      <c r="A914" s="81" t="s">
        <v>5743</v>
      </c>
      <c r="B914" s="81" t="s">
        <v>10286</v>
      </c>
      <c r="C914" s="81">
        <v>0.32</v>
      </c>
      <c r="D914" s="81" t="s">
        <v>8619</v>
      </c>
      <c r="E914" s="81" t="s">
        <v>8620</v>
      </c>
      <c r="F914" s="81" t="s">
        <v>8619</v>
      </c>
      <c r="G914" s="81" t="s">
        <v>8620</v>
      </c>
      <c r="H914" s="81">
        <v>0.5</v>
      </c>
      <c r="I914" s="81">
        <v>0.5</v>
      </c>
      <c r="J914" s="81">
        <v>0.3</v>
      </c>
      <c r="K914" s="81">
        <v>1</v>
      </c>
      <c r="L914" s="81" t="s">
        <v>25662</v>
      </c>
      <c r="M914" s="108"/>
      <c r="N914" s="108"/>
      <c r="O914" s="108"/>
      <c r="P914" s="108"/>
      <c r="Q914" s="108"/>
      <c r="R914" s="108"/>
      <c r="S914" s="108"/>
      <c r="T914" s="108"/>
      <c r="U914" s="108"/>
      <c r="V914" s="108"/>
      <c r="W914" s="108"/>
      <c r="X914" s="108"/>
      <c r="Y914" s="108"/>
      <c r="Z914" s="108"/>
      <c r="AA914" s="108"/>
      <c r="AB914" s="108"/>
      <c r="AC914" s="108"/>
      <c r="AD914" s="108"/>
    </row>
    <row r="915" spans="1:30" x14ac:dyDescent="0.25">
      <c r="A915" s="81" t="s">
        <v>6651</v>
      </c>
      <c r="B915" s="81" t="s">
        <v>10287</v>
      </c>
      <c r="C915" s="81">
        <v>22.99</v>
      </c>
      <c r="D915" s="81" t="s">
        <v>8619</v>
      </c>
      <c r="E915" s="81" t="s">
        <v>8620</v>
      </c>
      <c r="F915" s="81" t="s">
        <v>8619</v>
      </c>
      <c r="G915" s="81" t="s">
        <v>8620</v>
      </c>
      <c r="H915" s="81">
        <v>12</v>
      </c>
      <c r="I915" s="81">
        <v>12</v>
      </c>
      <c r="J915" s="81">
        <v>1</v>
      </c>
      <c r="K915" s="81">
        <v>1.5</v>
      </c>
      <c r="L915" s="81" t="s">
        <v>25662</v>
      </c>
      <c r="M915" s="108"/>
      <c r="N915" s="108"/>
      <c r="O915" s="108"/>
      <c r="P915" s="108"/>
      <c r="Q915" s="108"/>
      <c r="R915" s="108"/>
      <c r="S915" s="108"/>
      <c r="T915" s="108"/>
      <c r="U915" s="108"/>
      <c r="V915" s="108"/>
      <c r="W915" s="108"/>
      <c r="X915" s="108"/>
      <c r="Y915" s="108"/>
      <c r="Z915" s="108"/>
      <c r="AA915" s="108"/>
      <c r="AB915" s="108"/>
      <c r="AC915" s="108"/>
      <c r="AD915" s="108"/>
    </row>
    <row r="916" spans="1:30" x14ac:dyDescent="0.25">
      <c r="A916" s="81" t="s">
        <v>6037</v>
      </c>
      <c r="B916" s="81" t="s">
        <v>8619</v>
      </c>
      <c r="C916" s="81" t="s">
        <v>8620</v>
      </c>
      <c r="D916" s="81" t="s">
        <v>8619</v>
      </c>
      <c r="E916" s="81" t="s">
        <v>8620</v>
      </c>
      <c r="F916" s="81" t="s">
        <v>8619</v>
      </c>
      <c r="G916" s="81" t="s">
        <v>8620</v>
      </c>
      <c r="H916" s="81">
        <v>2.25</v>
      </c>
      <c r="I916" s="81">
        <v>6</v>
      </c>
      <c r="J916" s="81">
        <v>0.52</v>
      </c>
      <c r="K916" s="81">
        <v>1.64</v>
      </c>
      <c r="L916" s="81" t="s">
        <v>25662</v>
      </c>
      <c r="M916" s="108"/>
      <c r="N916" s="108"/>
      <c r="O916" s="108"/>
      <c r="P916" s="108"/>
      <c r="Q916" s="108"/>
      <c r="R916" s="108"/>
      <c r="S916" s="108"/>
      <c r="T916" s="108"/>
      <c r="U916" s="108"/>
      <c r="V916" s="108"/>
      <c r="W916" s="108"/>
      <c r="X916" s="108"/>
      <c r="Y916" s="108"/>
      <c r="Z916" s="108"/>
      <c r="AA916" s="108"/>
      <c r="AB916" s="108"/>
      <c r="AC916" s="108"/>
      <c r="AD916" s="108"/>
    </row>
    <row r="917" spans="1:30" x14ac:dyDescent="0.25">
      <c r="A917" s="81" t="s">
        <v>5850</v>
      </c>
      <c r="B917" s="81" t="s">
        <v>26122</v>
      </c>
      <c r="C917" s="81">
        <v>7.52</v>
      </c>
      <c r="D917" s="81" t="s">
        <v>10290</v>
      </c>
      <c r="E917" s="81">
        <v>9.77</v>
      </c>
      <c r="F917" s="81" t="s">
        <v>10291</v>
      </c>
      <c r="G917" s="81">
        <v>8</v>
      </c>
      <c r="H917" s="81">
        <v>7.25</v>
      </c>
      <c r="I917" s="81">
        <v>5.25</v>
      </c>
      <c r="J917" s="81">
        <v>9.58</v>
      </c>
      <c r="K917" s="81">
        <v>10.25</v>
      </c>
      <c r="L917" s="81" t="s">
        <v>25662</v>
      </c>
      <c r="M917" s="108"/>
      <c r="N917" s="108"/>
      <c r="O917" s="108"/>
      <c r="P917" s="108"/>
      <c r="Q917" s="108"/>
      <c r="R917" s="108"/>
      <c r="S917" s="108"/>
      <c r="T917" s="108"/>
      <c r="U917" s="108"/>
      <c r="V917" s="108"/>
      <c r="W917" s="108"/>
      <c r="X917" s="108"/>
      <c r="Y917" s="108"/>
      <c r="Z917" s="108"/>
      <c r="AA917" s="108"/>
      <c r="AB917" s="108"/>
      <c r="AC917" s="108"/>
      <c r="AD917" s="108"/>
    </row>
    <row r="918" spans="1:30" x14ac:dyDescent="0.25">
      <c r="A918" s="81" t="s">
        <v>6711</v>
      </c>
      <c r="B918" s="81" t="s">
        <v>10292</v>
      </c>
      <c r="C918" s="81">
        <v>367.83</v>
      </c>
      <c r="D918" s="81" t="s">
        <v>8619</v>
      </c>
      <c r="E918" s="81" t="s">
        <v>8620</v>
      </c>
      <c r="F918" s="81" t="s">
        <v>8619</v>
      </c>
      <c r="G918" s="81" t="s">
        <v>8620</v>
      </c>
      <c r="H918" s="81">
        <v>12</v>
      </c>
      <c r="I918" s="81">
        <v>12</v>
      </c>
      <c r="J918" s="81">
        <v>1</v>
      </c>
      <c r="K918" s="81">
        <v>1.5</v>
      </c>
      <c r="L918" s="81" t="s">
        <v>25662</v>
      </c>
      <c r="M918" s="108"/>
      <c r="N918" s="108"/>
      <c r="O918" s="108"/>
      <c r="P918" s="108"/>
      <c r="Q918" s="108"/>
      <c r="R918" s="108"/>
      <c r="S918" s="108"/>
      <c r="T918" s="108"/>
      <c r="U918" s="108"/>
      <c r="V918" s="108"/>
      <c r="W918" s="108"/>
      <c r="X918" s="108"/>
      <c r="Y918" s="108"/>
      <c r="Z918" s="108"/>
      <c r="AA918" s="108"/>
      <c r="AB918" s="108"/>
      <c r="AC918" s="108"/>
      <c r="AD918" s="108"/>
    </row>
    <row r="919" spans="1:30" x14ac:dyDescent="0.25">
      <c r="A919" s="81" t="s">
        <v>4466</v>
      </c>
      <c r="B919" s="81" t="s">
        <v>8869</v>
      </c>
      <c r="C919" s="81">
        <v>78.95</v>
      </c>
      <c r="D919" s="81" t="s">
        <v>10293</v>
      </c>
      <c r="E919" s="81">
        <v>62.99</v>
      </c>
      <c r="F919" s="81" t="s">
        <v>10294</v>
      </c>
      <c r="G919" s="81">
        <v>77.42</v>
      </c>
      <c r="H919" s="81">
        <v>12</v>
      </c>
      <c r="I919" s="81">
        <v>13</v>
      </c>
      <c r="J919" s="81">
        <v>2</v>
      </c>
      <c r="K919" s="81">
        <v>5</v>
      </c>
      <c r="L919" s="81" t="s">
        <v>25662</v>
      </c>
      <c r="M919" s="108"/>
      <c r="N919" s="108"/>
      <c r="O919" s="108"/>
      <c r="P919" s="108"/>
      <c r="Q919" s="108"/>
      <c r="R919" s="108"/>
      <c r="S919" s="108"/>
      <c r="T919" s="108"/>
      <c r="U919" s="108"/>
      <c r="V919" s="108"/>
      <c r="W919" s="108"/>
      <c r="X919" s="108"/>
      <c r="Y919" s="108"/>
      <c r="Z919" s="108"/>
      <c r="AA919" s="108"/>
      <c r="AB919" s="108"/>
      <c r="AC919" s="108"/>
      <c r="AD919" s="108"/>
    </row>
    <row r="920" spans="1:30" x14ac:dyDescent="0.25">
      <c r="A920" s="81" t="s">
        <v>5695</v>
      </c>
      <c r="B920" s="81" t="s">
        <v>10295</v>
      </c>
      <c r="C920" s="81">
        <v>6</v>
      </c>
      <c r="D920" s="81" t="s">
        <v>8619</v>
      </c>
      <c r="E920" s="81" t="s">
        <v>8620</v>
      </c>
      <c r="F920" s="81" t="s">
        <v>8619</v>
      </c>
      <c r="G920" s="81" t="s">
        <v>8620</v>
      </c>
      <c r="H920" s="81">
        <v>0.5</v>
      </c>
      <c r="I920" s="81">
        <v>1</v>
      </c>
      <c r="J920" s="81">
        <v>0.03</v>
      </c>
      <c r="K920" s="81">
        <v>0.5</v>
      </c>
      <c r="L920" s="81" t="s">
        <v>25662</v>
      </c>
      <c r="M920" s="108"/>
      <c r="N920" s="108"/>
      <c r="O920" s="108"/>
      <c r="P920" s="108"/>
      <c r="Q920" s="108"/>
      <c r="R920" s="108"/>
      <c r="S920" s="108"/>
      <c r="T920" s="108"/>
      <c r="U920" s="108"/>
      <c r="V920" s="108"/>
      <c r="W920" s="108"/>
      <c r="X920" s="108"/>
      <c r="Y920" s="108"/>
      <c r="Z920" s="108"/>
      <c r="AA920" s="108"/>
      <c r="AB920" s="108"/>
      <c r="AC920" s="108"/>
      <c r="AD920" s="108"/>
    </row>
    <row r="921" spans="1:30" x14ac:dyDescent="0.25">
      <c r="A921" s="81" t="s">
        <v>4638</v>
      </c>
      <c r="B921" s="81" t="s">
        <v>10296</v>
      </c>
      <c r="C921" s="81">
        <v>18.5</v>
      </c>
      <c r="D921" s="81" t="s">
        <v>10297</v>
      </c>
      <c r="E921" s="81">
        <v>14.56</v>
      </c>
      <c r="F921" s="81" t="s">
        <v>10298</v>
      </c>
      <c r="G921" s="81">
        <v>18.329999999999998</v>
      </c>
      <c r="H921" s="81">
        <v>2.75</v>
      </c>
      <c r="I921" s="81">
        <v>4</v>
      </c>
      <c r="J921" s="81">
        <v>0.2</v>
      </c>
      <c r="K921" s="81">
        <v>0.5</v>
      </c>
      <c r="L921" s="81" t="s">
        <v>25662</v>
      </c>
      <c r="M921" s="108"/>
      <c r="N921" s="108"/>
      <c r="O921" s="108"/>
      <c r="P921" s="108"/>
      <c r="Q921" s="108"/>
      <c r="R921" s="108"/>
      <c r="S921" s="108"/>
      <c r="T921" s="108"/>
      <c r="U921" s="108"/>
      <c r="V921" s="108"/>
      <c r="W921" s="108"/>
      <c r="X921" s="108"/>
      <c r="Y921" s="108"/>
      <c r="Z921" s="108"/>
      <c r="AA921" s="108"/>
      <c r="AB921" s="108"/>
      <c r="AC921" s="108"/>
      <c r="AD921" s="108"/>
    </row>
    <row r="922" spans="1:30" x14ac:dyDescent="0.25">
      <c r="A922" s="81" t="s">
        <v>4644</v>
      </c>
      <c r="B922" s="81" t="s">
        <v>10299</v>
      </c>
      <c r="C922" s="81">
        <v>33.47</v>
      </c>
      <c r="D922" s="81" t="s">
        <v>10300</v>
      </c>
      <c r="E922" s="81">
        <v>12.75</v>
      </c>
      <c r="F922" s="81" t="s">
        <v>10301</v>
      </c>
      <c r="G922" s="81">
        <v>17.89</v>
      </c>
      <c r="H922" s="81">
        <v>3</v>
      </c>
      <c r="I922" s="81">
        <v>4</v>
      </c>
      <c r="J922" s="81">
        <v>0.5</v>
      </c>
      <c r="K922" s="81">
        <v>1</v>
      </c>
      <c r="L922" s="81" t="s">
        <v>25662</v>
      </c>
      <c r="M922" s="108"/>
      <c r="N922" s="108"/>
      <c r="O922" s="108"/>
      <c r="P922" s="108"/>
      <c r="Q922" s="108"/>
      <c r="R922" s="108"/>
      <c r="S922" s="108"/>
      <c r="T922" s="108"/>
      <c r="U922" s="108"/>
      <c r="V922" s="108"/>
      <c r="W922" s="108"/>
      <c r="X922" s="108"/>
      <c r="Y922" s="108"/>
      <c r="Z922" s="108"/>
      <c r="AA922" s="108"/>
      <c r="AB922" s="108"/>
      <c r="AC922" s="108"/>
      <c r="AD922" s="108"/>
    </row>
    <row r="923" spans="1:30" x14ac:dyDescent="0.25">
      <c r="A923" s="81" t="s">
        <v>4647</v>
      </c>
      <c r="B923" s="81" t="s">
        <v>10302</v>
      </c>
      <c r="C923" s="81">
        <v>19.47</v>
      </c>
      <c r="D923" s="81" t="s">
        <v>10303</v>
      </c>
      <c r="E923" s="81">
        <v>12.75</v>
      </c>
      <c r="F923" s="81" t="s">
        <v>10299</v>
      </c>
      <c r="G923" s="81">
        <v>33.47</v>
      </c>
      <c r="H923" s="81">
        <v>3</v>
      </c>
      <c r="I923" s="81">
        <v>4</v>
      </c>
      <c r="J923" s="81">
        <v>0.5</v>
      </c>
      <c r="K923" s="81">
        <v>1</v>
      </c>
      <c r="L923" s="81" t="s">
        <v>25662</v>
      </c>
      <c r="M923" s="108"/>
      <c r="N923" s="108"/>
      <c r="O923" s="108"/>
      <c r="P923" s="108"/>
      <c r="Q923" s="108"/>
      <c r="R923" s="108"/>
      <c r="S923" s="108"/>
      <c r="T923" s="108"/>
      <c r="U923" s="108"/>
      <c r="V923" s="108"/>
      <c r="W923" s="108"/>
      <c r="X923" s="108"/>
      <c r="Y923" s="108"/>
      <c r="Z923" s="108"/>
      <c r="AA923" s="108"/>
      <c r="AB923" s="108"/>
      <c r="AC923" s="108"/>
      <c r="AD923" s="108"/>
    </row>
    <row r="924" spans="1:30" x14ac:dyDescent="0.25">
      <c r="A924" s="81" t="s">
        <v>4650</v>
      </c>
      <c r="B924" s="81" t="s">
        <v>10304</v>
      </c>
      <c r="C924" s="81">
        <v>40.71</v>
      </c>
      <c r="D924" s="81" t="s">
        <v>10299</v>
      </c>
      <c r="E924" s="81">
        <v>20.6</v>
      </c>
      <c r="F924" s="81" t="s">
        <v>10305</v>
      </c>
      <c r="G924" s="81">
        <v>36.229999999999997</v>
      </c>
      <c r="H924" s="81">
        <v>0.5</v>
      </c>
      <c r="I924" s="81">
        <v>3</v>
      </c>
      <c r="J924" s="81">
        <v>0.5</v>
      </c>
      <c r="K924" s="81">
        <v>4</v>
      </c>
      <c r="L924" s="81" t="s">
        <v>25662</v>
      </c>
      <c r="M924" s="108"/>
      <c r="N924" s="108"/>
      <c r="O924" s="108"/>
      <c r="P924" s="108"/>
      <c r="Q924" s="108"/>
      <c r="R924" s="108"/>
      <c r="S924" s="108"/>
      <c r="T924" s="108"/>
      <c r="U924" s="108"/>
      <c r="V924" s="108"/>
      <c r="W924" s="108"/>
      <c r="X924" s="108"/>
      <c r="Y924" s="108"/>
      <c r="Z924" s="108"/>
      <c r="AA924" s="108"/>
      <c r="AB924" s="108"/>
      <c r="AC924" s="108"/>
      <c r="AD924" s="108"/>
    </row>
    <row r="925" spans="1:30" x14ac:dyDescent="0.25">
      <c r="A925" s="81" t="s">
        <v>4659</v>
      </c>
      <c r="B925" s="81" t="s">
        <v>10306</v>
      </c>
      <c r="C925" s="81">
        <v>17.329999999999998</v>
      </c>
      <c r="D925" s="81" t="s">
        <v>10307</v>
      </c>
      <c r="E925" s="81">
        <v>29.24</v>
      </c>
      <c r="F925" s="81" t="s">
        <v>10308</v>
      </c>
      <c r="G925" s="81">
        <v>18.899999999999999</v>
      </c>
      <c r="H925" s="81">
        <v>3.7</v>
      </c>
      <c r="I925" s="81">
        <v>6</v>
      </c>
      <c r="J925" s="81">
        <v>0.12</v>
      </c>
      <c r="K925" s="81">
        <v>0.6</v>
      </c>
      <c r="L925" s="81" t="s">
        <v>25662</v>
      </c>
      <c r="M925" s="108"/>
      <c r="N925" s="108"/>
      <c r="O925" s="108"/>
      <c r="P925" s="108"/>
      <c r="Q925" s="108"/>
      <c r="R925" s="108"/>
      <c r="S925" s="108"/>
      <c r="T925" s="108"/>
      <c r="U925" s="108"/>
      <c r="V925" s="108"/>
      <c r="W925" s="108"/>
      <c r="X925" s="108"/>
      <c r="Y925" s="108"/>
      <c r="Z925" s="108"/>
      <c r="AA925" s="108"/>
      <c r="AB925" s="108"/>
      <c r="AC925" s="108"/>
      <c r="AD925" s="108"/>
    </row>
    <row r="926" spans="1:30" x14ac:dyDescent="0.25">
      <c r="A926" s="81" t="s">
        <v>4662</v>
      </c>
      <c r="B926" s="81" t="s">
        <v>10309</v>
      </c>
      <c r="C926" s="81">
        <v>19.47</v>
      </c>
      <c r="D926" s="81" t="s">
        <v>8619</v>
      </c>
      <c r="E926" s="81" t="s">
        <v>8620</v>
      </c>
      <c r="F926" s="81" t="s">
        <v>8619</v>
      </c>
      <c r="G926" s="81" t="s">
        <v>8620</v>
      </c>
      <c r="H926" s="81">
        <v>3</v>
      </c>
      <c r="I926" s="81">
        <v>4</v>
      </c>
      <c r="J926" s="81">
        <v>0.2</v>
      </c>
      <c r="K926" s="81">
        <v>1</v>
      </c>
      <c r="L926" s="81" t="s">
        <v>25662</v>
      </c>
      <c r="M926" s="108"/>
      <c r="N926" s="108"/>
      <c r="O926" s="108"/>
      <c r="P926" s="108"/>
      <c r="Q926" s="108"/>
      <c r="R926" s="108"/>
      <c r="S926" s="108"/>
      <c r="T926" s="108"/>
      <c r="U926" s="108"/>
      <c r="V926" s="108"/>
      <c r="W926" s="108"/>
      <c r="X926" s="108"/>
      <c r="Y926" s="108"/>
      <c r="Z926" s="108"/>
      <c r="AA926" s="108"/>
      <c r="AB926" s="108"/>
      <c r="AC926" s="108"/>
      <c r="AD926" s="108"/>
    </row>
    <row r="927" spans="1:30" x14ac:dyDescent="0.25">
      <c r="A927" s="81" t="s">
        <v>5594</v>
      </c>
      <c r="B927" s="81" t="s">
        <v>10310</v>
      </c>
      <c r="C927" s="81">
        <v>3.59</v>
      </c>
      <c r="D927" s="81" t="s">
        <v>10311</v>
      </c>
      <c r="E927" s="81">
        <v>2.94</v>
      </c>
      <c r="F927" s="81" t="s">
        <v>10312</v>
      </c>
      <c r="G927" s="81">
        <v>2.89</v>
      </c>
      <c r="H927" s="81">
        <v>1</v>
      </c>
      <c r="I927" s="81">
        <v>5.5</v>
      </c>
      <c r="J927" s="81">
        <v>0.5</v>
      </c>
      <c r="K927" s="81">
        <v>1</v>
      </c>
      <c r="L927" s="81" t="s">
        <v>25662</v>
      </c>
      <c r="M927" s="108"/>
      <c r="N927" s="108"/>
      <c r="O927" s="108"/>
      <c r="P927" s="108"/>
      <c r="Q927" s="108"/>
      <c r="R927" s="108"/>
      <c r="S927" s="108"/>
      <c r="T927" s="108"/>
      <c r="U927" s="108"/>
      <c r="V927" s="108"/>
      <c r="W927" s="108"/>
      <c r="X927" s="108"/>
      <c r="Y927" s="108"/>
      <c r="Z927" s="108"/>
      <c r="AA927" s="108"/>
      <c r="AB927" s="108"/>
      <c r="AC927" s="108"/>
      <c r="AD927" s="108"/>
    </row>
    <row r="928" spans="1:30" x14ac:dyDescent="0.25">
      <c r="A928" s="81" t="s">
        <v>4665</v>
      </c>
      <c r="B928" s="81" t="s">
        <v>10313</v>
      </c>
      <c r="C928" s="81">
        <v>17.89</v>
      </c>
      <c r="D928" s="81" t="s">
        <v>10314</v>
      </c>
      <c r="E928" s="81">
        <v>19.47</v>
      </c>
      <c r="F928" s="81" t="s">
        <v>8619</v>
      </c>
      <c r="G928" s="81" t="s">
        <v>8620</v>
      </c>
      <c r="H928" s="81">
        <v>3</v>
      </c>
      <c r="I928" s="81">
        <v>4</v>
      </c>
      <c r="J928" s="81">
        <v>0.23</v>
      </c>
      <c r="K928" s="81">
        <v>0.5</v>
      </c>
      <c r="L928" s="81" t="s">
        <v>25662</v>
      </c>
      <c r="M928" s="108"/>
      <c r="N928" s="108"/>
      <c r="O928" s="108"/>
      <c r="P928" s="108"/>
      <c r="Q928" s="108"/>
      <c r="R928" s="108"/>
      <c r="S928" s="108"/>
      <c r="T928" s="108"/>
      <c r="U928" s="108"/>
      <c r="V928" s="108"/>
      <c r="W928" s="108"/>
      <c r="X928" s="108"/>
      <c r="Y928" s="108"/>
      <c r="Z928" s="108"/>
      <c r="AA928" s="108"/>
      <c r="AB928" s="108"/>
      <c r="AC928" s="108"/>
      <c r="AD928" s="108"/>
    </row>
    <row r="929" spans="1:30" x14ac:dyDescent="0.25">
      <c r="A929" s="81" t="s">
        <v>5600</v>
      </c>
      <c r="B929" s="81" t="s">
        <v>10315</v>
      </c>
      <c r="C929" s="81">
        <v>0.96</v>
      </c>
      <c r="D929" s="81" t="s">
        <v>8619</v>
      </c>
      <c r="E929" s="81" t="s">
        <v>8620</v>
      </c>
      <c r="F929" s="81" t="s">
        <v>8619</v>
      </c>
      <c r="G929" s="81" t="s">
        <v>8620</v>
      </c>
      <c r="H929" s="81">
        <v>2</v>
      </c>
      <c r="I929" s="81">
        <v>3</v>
      </c>
      <c r="J929" s="81">
        <v>0.5</v>
      </c>
      <c r="K929" s="81">
        <v>2</v>
      </c>
      <c r="L929" s="81" t="s">
        <v>25662</v>
      </c>
      <c r="M929" s="108"/>
      <c r="N929" s="108"/>
      <c r="O929" s="108"/>
      <c r="P929" s="108"/>
      <c r="Q929" s="108"/>
      <c r="R929" s="108"/>
      <c r="S929" s="108"/>
      <c r="T929" s="108"/>
      <c r="U929" s="108"/>
      <c r="V929" s="108"/>
      <c r="W929" s="108"/>
      <c r="X929" s="108"/>
      <c r="Y929" s="108"/>
      <c r="Z929" s="108"/>
      <c r="AA929" s="108"/>
      <c r="AB929" s="108"/>
      <c r="AC929" s="108"/>
      <c r="AD929" s="108"/>
    </row>
    <row r="930" spans="1:30" x14ac:dyDescent="0.25">
      <c r="A930" s="81" t="s">
        <v>5603</v>
      </c>
      <c r="B930" s="81" t="s">
        <v>10316</v>
      </c>
      <c r="C930" s="81">
        <v>3.5</v>
      </c>
      <c r="D930" s="81" t="s">
        <v>8619</v>
      </c>
      <c r="E930" s="81" t="s">
        <v>8620</v>
      </c>
      <c r="F930" s="81" t="s">
        <v>8619</v>
      </c>
      <c r="G930" s="81" t="s">
        <v>8620</v>
      </c>
      <c r="H930" s="81">
        <v>2</v>
      </c>
      <c r="I930" s="81">
        <v>1.5</v>
      </c>
      <c r="J930" s="81">
        <v>0.3</v>
      </c>
      <c r="K930" s="81">
        <v>1.75</v>
      </c>
      <c r="L930" s="81" t="s">
        <v>25662</v>
      </c>
      <c r="M930" s="108"/>
      <c r="N930" s="108"/>
      <c r="O930" s="108"/>
      <c r="P930" s="108"/>
      <c r="Q930" s="108"/>
      <c r="R930" s="108"/>
      <c r="S930" s="108"/>
      <c r="T930" s="108"/>
      <c r="U930" s="108"/>
      <c r="V930" s="108"/>
      <c r="W930" s="108"/>
      <c r="X930" s="108"/>
      <c r="Y930" s="108"/>
      <c r="Z930" s="108"/>
      <c r="AA930" s="108"/>
      <c r="AB930" s="108"/>
      <c r="AC930" s="108"/>
      <c r="AD930" s="108"/>
    </row>
    <row r="931" spans="1:30" x14ac:dyDescent="0.25">
      <c r="A931" s="81" t="s">
        <v>4689</v>
      </c>
      <c r="B931" s="81" t="s">
        <v>10317</v>
      </c>
      <c r="C931" s="81">
        <v>0.44</v>
      </c>
      <c r="D931" s="81" t="s">
        <v>8619</v>
      </c>
      <c r="E931" s="81" t="s">
        <v>8620</v>
      </c>
      <c r="F931" s="81" t="s">
        <v>8619</v>
      </c>
      <c r="G931" s="81" t="s">
        <v>8620</v>
      </c>
      <c r="H931" s="81">
        <v>5</v>
      </c>
      <c r="I931" s="81">
        <v>5.25</v>
      </c>
      <c r="J931" s="81">
        <v>2.04</v>
      </c>
      <c r="K931" s="81">
        <v>5</v>
      </c>
      <c r="L931" s="81" t="s">
        <v>25662</v>
      </c>
      <c r="M931" s="108"/>
      <c r="N931" s="108"/>
      <c r="O931" s="108"/>
      <c r="P931" s="108"/>
      <c r="Q931" s="108"/>
      <c r="R931" s="108"/>
      <c r="S931" s="108"/>
      <c r="T931" s="108"/>
      <c r="U931" s="108"/>
      <c r="V931" s="108"/>
      <c r="W931" s="108"/>
      <c r="X931" s="108"/>
      <c r="Y931" s="108"/>
      <c r="Z931" s="108"/>
      <c r="AA931" s="108"/>
      <c r="AB931" s="108"/>
      <c r="AC931" s="108"/>
      <c r="AD931" s="108"/>
    </row>
    <row r="932" spans="1:30" x14ac:dyDescent="0.25">
      <c r="A932" s="81" t="s">
        <v>4701</v>
      </c>
      <c r="B932" s="81" t="s">
        <v>10318</v>
      </c>
      <c r="C932" s="81">
        <v>2.76</v>
      </c>
      <c r="D932" s="81" t="s">
        <v>10319</v>
      </c>
      <c r="E932" s="81">
        <v>3.61</v>
      </c>
      <c r="F932" s="81" t="s">
        <v>8619</v>
      </c>
      <c r="G932" s="81" t="s">
        <v>8620</v>
      </c>
      <c r="H932" s="81">
        <v>0.3</v>
      </c>
      <c r="I932" s="81">
        <v>1.5</v>
      </c>
      <c r="J932" s="81">
        <v>0.01</v>
      </c>
      <c r="K932" s="81">
        <v>0.15</v>
      </c>
      <c r="L932" s="81" t="s">
        <v>25662</v>
      </c>
      <c r="M932" s="108"/>
      <c r="N932" s="108"/>
      <c r="O932" s="108"/>
      <c r="P932" s="108"/>
      <c r="Q932" s="108"/>
      <c r="R932" s="108"/>
      <c r="S932" s="108"/>
      <c r="T932" s="108"/>
      <c r="U932" s="108"/>
      <c r="V932" s="108"/>
      <c r="W932" s="108"/>
      <c r="X932" s="108"/>
      <c r="Y932" s="108"/>
      <c r="Z932" s="108"/>
      <c r="AA932" s="108"/>
      <c r="AB932" s="108"/>
      <c r="AC932" s="108"/>
      <c r="AD932" s="108"/>
    </row>
    <row r="933" spans="1:30" x14ac:dyDescent="0.25">
      <c r="A933" s="81" t="s">
        <v>5609</v>
      </c>
      <c r="B933" s="81" t="s">
        <v>8619</v>
      </c>
      <c r="C933" s="81" t="s">
        <v>8620</v>
      </c>
      <c r="D933" s="81" t="s">
        <v>8619</v>
      </c>
      <c r="E933" s="81" t="s">
        <v>8620</v>
      </c>
      <c r="F933" s="81" t="s">
        <v>8619</v>
      </c>
      <c r="G933" s="81" t="s">
        <v>8620</v>
      </c>
      <c r="H933" s="81">
        <v>1.42</v>
      </c>
      <c r="I933" s="81">
        <v>206</v>
      </c>
      <c r="J933" s="81">
        <v>14.78</v>
      </c>
      <c r="K933" s="81">
        <v>2.75</v>
      </c>
      <c r="L933" s="81" t="s">
        <v>25662</v>
      </c>
      <c r="M933" s="108"/>
      <c r="N933" s="108"/>
      <c r="O933" s="108"/>
      <c r="P933" s="108"/>
      <c r="Q933" s="108"/>
      <c r="R933" s="108"/>
      <c r="S933" s="108"/>
      <c r="T933" s="108"/>
      <c r="U933" s="108"/>
      <c r="V933" s="108"/>
      <c r="W933" s="108"/>
      <c r="X933" s="108"/>
      <c r="Y933" s="108"/>
      <c r="Z933" s="108"/>
      <c r="AA933" s="108"/>
      <c r="AB933" s="108"/>
      <c r="AC933" s="108"/>
      <c r="AD933" s="108"/>
    </row>
    <row r="934" spans="1:30" x14ac:dyDescent="0.25">
      <c r="A934" s="81" t="s">
        <v>5618</v>
      </c>
      <c r="B934" s="81" t="s">
        <v>10320</v>
      </c>
      <c r="C934" s="81">
        <v>0.1</v>
      </c>
      <c r="D934" s="81" t="s">
        <v>10321</v>
      </c>
      <c r="E934" s="81">
        <v>0.15</v>
      </c>
      <c r="F934" s="81" t="s">
        <v>8619</v>
      </c>
      <c r="G934" s="81" t="s">
        <v>8620</v>
      </c>
      <c r="H934" s="81">
        <v>1</v>
      </c>
      <c r="I934" s="81">
        <v>1</v>
      </c>
      <c r="J934" s="81">
        <v>0.01</v>
      </c>
      <c r="K934" s="81">
        <v>1</v>
      </c>
      <c r="L934" s="81" t="s">
        <v>25662</v>
      </c>
      <c r="M934" s="108"/>
      <c r="N934" s="108"/>
      <c r="O934" s="108"/>
      <c r="P934" s="108"/>
      <c r="Q934" s="108"/>
      <c r="R934" s="108"/>
      <c r="S934" s="108"/>
      <c r="T934" s="108"/>
      <c r="U934" s="108"/>
      <c r="V934" s="108"/>
      <c r="W934" s="108"/>
      <c r="X934" s="108"/>
      <c r="Y934" s="108"/>
      <c r="Z934" s="108"/>
      <c r="AA934" s="108"/>
      <c r="AB934" s="108"/>
      <c r="AC934" s="108"/>
      <c r="AD934" s="108"/>
    </row>
    <row r="935" spans="1:30" x14ac:dyDescent="0.25">
      <c r="A935" s="81" t="s">
        <v>4905</v>
      </c>
      <c r="B935" s="81" t="s">
        <v>10322</v>
      </c>
      <c r="C935" s="81">
        <v>1.84</v>
      </c>
      <c r="D935" s="81" t="s">
        <v>8619</v>
      </c>
      <c r="E935" s="81" t="s">
        <v>8620</v>
      </c>
      <c r="F935" s="81" t="s">
        <v>8619</v>
      </c>
      <c r="G935" s="81" t="s">
        <v>8620</v>
      </c>
      <c r="H935" s="81">
        <v>5</v>
      </c>
      <c r="I935" s="81">
        <v>5.25</v>
      </c>
      <c r="J935" s="81">
        <v>0.5</v>
      </c>
      <c r="K935" s="81">
        <v>5</v>
      </c>
      <c r="L935" s="81" t="s">
        <v>25662</v>
      </c>
      <c r="M935" s="108"/>
      <c r="N935" s="108"/>
      <c r="O935" s="108"/>
      <c r="P935" s="108"/>
      <c r="Q935" s="108"/>
      <c r="R935" s="108"/>
      <c r="S935" s="108"/>
      <c r="T935" s="108"/>
      <c r="U935" s="108"/>
      <c r="V935" s="108"/>
      <c r="W935" s="108"/>
      <c r="X935" s="108"/>
      <c r="Y935" s="108"/>
      <c r="Z935" s="108"/>
      <c r="AA935" s="108"/>
      <c r="AB935" s="108"/>
      <c r="AC935" s="108"/>
      <c r="AD935" s="108"/>
    </row>
    <row r="936" spans="1:30" x14ac:dyDescent="0.25">
      <c r="A936" s="81" t="s">
        <v>5625</v>
      </c>
      <c r="B936" s="81" t="s">
        <v>26123</v>
      </c>
      <c r="C936" s="81">
        <v>9.08</v>
      </c>
      <c r="D936" s="81" t="s">
        <v>10323</v>
      </c>
      <c r="E936" s="81">
        <v>9.75</v>
      </c>
      <c r="F936" s="81" t="s">
        <v>26123</v>
      </c>
      <c r="G936" s="81">
        <v>9.08</v>
      </c>
      <c r="H936" s="81">
        <v>1.18</v>
      </c>
      <c r="I936" s="81">
        <v>9.5</v>
      </c>
      <c r="J936" s="81">
        <v>1.07</v>
      </c>
      <c r="K936" s="81">
        <v>6.25</v>
      </c>
      <c r="L936" s="81" t="s">
        <v>25662</v>
      </c>
      <c r="M936" s="108"/>
      <c r="N936" s="108"/>
      <c r="O936" s="108"/>
      <c r="P936" s="108"/>
      <c r="Q936" s="108"/>
      <c r="R936" s="108"/>
      <c r="S936" s="108"/>
      <c r="T936" s="108"/>
      <c r="U936" s="108"/>
      <c r="V936" s="108"/>
      <c r="W936" s="108"/>
      <c r="X936" s="108"/>
      <c r="Y936" s="108"/>
      <c r="Z936" s="108"/>
      <c r="AA936" s="108"/>
      <c r="AB936" s="108"/>
      <c r="AC936" s="108"/>
      <c r="AD936" s="108"/>
    </row>
    <row r="937" spans="1:30" x14ac:dyDescent="0.25">
      <c r="A937" s="81" t="s">
        <v>4950</v>
      </c>
      <c r="B937" s="81" t="s">
        <v>10324</v>
      </c>
      <c r="C937" s="81">
        <v>9.1300000000000008</v>
      </c>
      <c r="D937" s="81" t="s">
        <v>10324</v>
      </c>
      <c r="E937" s="81">
        <v>9.08</v>
      </c>
      <c r="F937" s="81" t="s">
        <v>8619</v>
      </c>
      <c r="G937" s="81" t="s">
        <v>8620</v>
      </c>
      <c r="H937" s="81">
        <v>9</v>
      </c>
      <c r="I937" s="81">
        <v>9</v>
      </c>
      <c r="J937" s="81">
        <v>0.17</v>
      </c>
      <c r="K937" s="81">
        <v>1.8</v>
      </c>
      <c r="L937" s="81" t="s">
        <v>25662</v>
      </c>
      <c r="M937" s="108"/>
      <c r="N937" s="108"/>
      <c r="O937" s="108"/>
      <c r="P937" s="108"/>
      <c r="Q937" s="108"/>
      <c r="R937" s="108"/>
      <c r="S937" s="108"/>
      <c r="T937" s="108"/>
      <c r="U937" s="108"/>
      <c r="V937" s="108"/>
      <c r="W937" s="108"/>
      <c r="X937" s="108"/>
      <c r="Y937" s="108"/>
      <c r="Z937" s="108"/>
      <c r="AA937" s="108"/>
      <c r="AB937" s="108"/>
      <c r="AC937" s="108"/>
      <c r="AD937" s="108"/>
    </row>
    <row r="938" spans="1:30" x14ac:dyDescent="0.25">
      <c r="A938" s="81" t="s">
        <v>4979</v>
      </c>
      <c r="B938" s="81" t="s">
        <v>10325</v>
      </c>
      <c r="C938" s="81">
        <v>14.39</v>
      </c>
      <c r="D938" s="81" t="s">
        <v>10326</v>
      </c>
      <c r="E938" s="81">
        <v>201.17</v>
      </c>
      <c r="F938" s="81" t="s">
        <v>10327</v>
      </c>
      <c r="G938" s="81">
        <v>16.68</v>
      </c>
      <c r="H938" s="81">
        <v>18.5</v>
      </c>
      <c r="I938" s="81">
        <v>13.5</v>
      </c>
      <c r="J938" s="81">
        <v>1</v>
      </c>
      <c r="K938" s="81">
        <v>0.2</v>
      </c>
      <c r="L938" s="81" t="s">
        <v>25662</v>
      </c>
      <c r="M938" s="108"/>
      <c r="N938" s="108"/>
      <c r="O938" s="108"/>
      <c r="P938" s="108"/>
      <c r="Q938" s="108"/>
      <c r="R938" s="108"/>
      <c r="S938" s="108"/>
      <c r="T938" s="108"/>
      <c r="U938" s="108"/>
      <c r="V938" s="108"/>
      <c r="W938" s="108"/>
      <c r="X938" s="108"/>
      <c r="Y938" s="108"/>
      <c r="Z938" s="108"/>
      <c r="AA938" s="108"/>
      <c r="AB938" s="108"/>
      <c r="AC938" s="108"/>
      <c r="AD938" s="108"/>
    </row>
    <row r="939" spans="1:30" x14ac:dyDescent="0.25">
      <c r="A939" s="81" t="s">
        <v>5628</v>
      </c>
      <c r="B939" s="81" t="s">
        <v>10328</v>
      </c>
      <c r="C939" s="81">
        <v>8.59</v>
      </c>
      <c r="D939" s="81" t="s">
        <v>10329</v>
      </c>
      <c r="E939" s="81">
        <v>8</v>
      </c>
      <c r="F939" s="81" t="s">
        <v>10330</v>
      </c>
      <c r="G939" s="81">
        <v>10.29</v>
      </c>
      <c r="H939" s="81">
        <v>0.5</v>
      </c>
      <c r="I939" s="81">
        <v>1.5</v>
      </c>
      <c r="J939" s="81">
        <v>0.06</v>
      </c>
      <c r="K939" s="81">
        <v>1.25</v>
      </c>
      <c r="L939" s="81" t="s">
        <v>25662</v>
      </c>
      <c r="M939" s="108"/>
      <c r="N939" s="108"/>
      <c r="O939" s="108"/>
      <c r="P939" s="108"/>
      <c r="Q939" s="108"/>
      <c r="R939" s="108"/>
      <c r="S939" s="108"/>
      <c r="T939" s="108"/>
      <c r="U939" s="108"/>
      <c r="V939" s="108"/>
      <c r="W939" s="108"/>
      <c r="X939" s="108"/>
      <c r="Y939" s="108"/>
      <c r="Z939" s="108"/>
      <c r="AA939" s="108"/>
      <c r="AB939" s="108"/>
      <c r="AC939" s="108"/>
      <c r="AD939" s="108"/>
    </row>
    <row r="940" spans="1:30" x14ac:dyDescent="0.25">
      <c r="A940" s="81" t="s">
        <v>4997</v>
      </c>
      <c r="B940" s="81" t="s">
        <v>10331</v>
      </c>
      <c r="C940" s="81">
        <v>22.66</v>
      </c>
      <c r="D940" s="81" t="s">
        <v>10332</v>
      </c>
      <c r="E940" s="81">
        <v>21.99</v>
      </c>
      <c r="F940" s="81" t="s">
        <v>10333</v>
      </c>
      <c r="G940" s="81">
        <v>18.52</v>
      </c>
      <c r="H940" s="81">
        <v>9</v>
      </c>
      <c r="I940" s="81">
        <v>14</v>
      </c>
      <c r="J940" s="81">
        <v>5</v>
      </c>
      <c r="K940" s="81">
        <v>4.5</v>
      </c>
      <c r="L940" s="81" t="s">
        <v>25662</v>
      </c>
      <c r="M940" s="108"/>
      <c r="N940" s="108"/>
      <c r="O940" s="108"/>
      <c r="P940" s="108"/>
      <c r="Q940" s="108"/>
      <c r="R940" s="108"/>
      <c r="S940" s="108"/>
      <c r="T940" s="108"/>
      <c r="U940" s="108"/>
      <c r="V940" s="108"/>
      <c r="W940" s="108"/>
      <c r="X940" s="108"/>
      <c r="Y940" s="108"/>
      <c r="Z940" s="108"/>
      <c r="AA940" s="108"/>
      <c r="AB940" s="108"/>
      <c r="AC940" s="108"/>
      <c r="AD940" s="108"/>
    </row>
    <row r="941" spans="1:30" x14ac:dyDescent="0.25">
      <c r="A941" s="81" t="s">
        <v>5631</v>
      </c>
      <c r="B941" s="81" t="s">
        <v>10334</v>
      </c>
      <c r="C941" s="81">
        <v>2.0499999999999998</v>
      </c>
      <c r="D941" s="81" t="s">
        <v>10335</v>
      </c>
      <c r="E941" s="81">
        <v>2.06</v>
      </c>
      <c r="F941" s="81" t="s">
        <v>10336</v>
      </c>
      <c r="G941" s="81">
        <v>2.4</v>
      </c>
      <c r="H941" s="81">
        <v>2.25</v>
      </c>
      <c r="I941" s="81">
        <v>6</v>
      </c>
      <c r="J941" s="81">
        <v>0.52</v>
      </c>
      <c r="K941" s="81">
        <v>1.64</v>
      </c>
      <c r="L941" s="81" t="s">
        <v>25662</v>
      </c>
      <c r="M941" s="108"/>
      <c r="N941" s="108"/>
      <c r="O941" s="108"/>
      <c r="P941" s="108"/>
      <c r="Q941" s="108"/>
      <c r="R941" s="108"/>
      <c r="S941" s="108"/>
      <c r="T941" s="108"/>
      <c r="U941" s="108"/>
      <c r="V941" s="108"/>
      <c r="W941" s="108"/>
      <c r="X941" s="108"/>
      <c r="Y941" s="108"/>
      <c r="Z941" s="108"/>
      <c r="AA941" s="108"/>
      <c r="AB941" s="108"/>
      <c r="AC941" s="108"/>
      <c r="AD941" s="108"/>
    </row>
    <row r="942" spans="1:30" x14ac:dyDescent="0.25">
      <c r="A942" s="81" t="s">
        <v>5651</v>
      </c>
      <c r="B942" s="81" t="s">
        <v>10337</v>
      </c>
      <c r="C942" s="81">
        <v>18.41</v>
      </c>
      <c r="D942" s="81" t="s">
        <v>10338</v>
      </c>
      <c r="E942" s="81">
        <v>16.45</v>
      </c>
      <c r="F942" s="81" t="s">
        <v>10339</v>
      </c>
      <c r="G942" s="81">
        <v>20.5</v>
      </c>
      <c r="H942" s="81">
        <v>1.25</v>
      </c>
      <c r="I942" s="81">
        <v>2</v>
      </c>
      <c r="J942" s="81">
        <v>1</v>
      </c>
      <c r="K942" s="81">
        <v>4</v>
      </c>
      <c r="L942" s="81" t="s">
        <v>25662</v>
      </c>
      <c r="M942" s="108"/>
      <c r="N942" s="108"/>
      <c r="O942" s="108"/>
      <c r="P942" s="108"/>
      <c r="Q942" s="108"/>
      <c r="R942" s="108"/>
      <c r="S942" s="108"/>
      <c r="T942" s="108"/>
      <c r="U942" s="108"/>
      <c r="V942" s="108"/>
      <c r="W942" s="108"/>
      <c r="X942" s="108"/>
      <c r="Y942" s="108"/>
      <c r="Z942" s="108"/>
      <c r="AA942" s="108"/>
      <c r="AB942" s="108"/>
      <c r="AC942" s="108"/>
      <c r="AD942" s="108"/>
    </row>
    <row r="943" spans="1:30" x14ac:dyDescent="0.25">
      <c r="A943" s="81" t="s">
        <v>502</v>
      </c>
      <c r="B943" s="81" t="s">
        <v>8619</v>
      </c>
      <c r="C943" s="81" t="s">
        <v>8620</v>
      </c>
      <c r="D943" s="81" t="s">
        <v>8619</v>
      </c>
      <c r="E943" s="81" t="s">
        <v>8620</v>
      </c>
      <c r="F943" s="81" t="s">
        <v>8619</v>
      </c>
      <c r="G943" s="81" t="s">
        <v>8620</v>
      </c>
      <c r="H943" s="81">
        <v>0.18</v>
      </c>
      <c r="I943" s="81">
        <v>8</v>
      </c>
      <c r="J943" s="81">
        <v>8.7500000000000008E-3</v>
      </c>
      <c r="K943" s="81">
        <v>2.5</v>
      </c>
      <c r="L943" s="81" t="s">
        <v>25662</v>
      </c>
      <c r="M943" s="108"/>
      <c r="N943" s="108"/>
      <c r="O943" s="108"/>
      <c r="P943" s="108"/>
      <c r="Q943" s="108"/>
      <c r="R943" s="108"/>
      <c r="S943" s="108"/>
      <c r="T943" s="108"/>
      <c r="U943" s="108"/>
      <c r="V943" s="108"/>
      <c r="W943" s="108"/>
      <c r="X943" s="108"/>
      <c r="Y943" s="108"/>
      <c r="Z943" s="108"/>
      <c r="AA943" s="108"/>
      <c r="AB943" s="108"/>
      <c r="AC943" s="108"/>
      <c r="AD943" s="108"/>
    </row>
    <row r="944" spans="1:30" x14ac:dyDescent="0.25">
      <c r="A944" s="81" t="s">
        <v>5157</v>
      </c>
      <c r="B944" s="81" t="s">
        <v>8619</v>
      </c>
      <c r="C944" s="81" t="s">
        <v>8620</v>
      </c>
      <c r="D944" s="81" t="s">
        <v>8619</v>
      </c>
      <c r="E944" s="81" t="s">
        <v>8620</v>
      </c>
      <c r="F944" s="81" t="s">
        <v>8619</v>
      </c>
      <c r="G944" s="81" t="s">
        <v>8620</v>
      </c>
      <c r="H944" s="81">
        <v>5</v>
      </c>
      <c r="I944" s="81">
        <v>5</v>
      </c>
      <c r="J944" s="81">
        <v>2.04</v>
      </c>
      <c r="K944" s="81">
        <v>5</v>
      </c>
      <c r="L944" s="81" t="s">
        <v>25662</v>
      </c>
      <c r="M944" s="108"/>
      <c r="N944" s="108"/>
      <c r="O944" s="108"/>
      <c r="P944" s="108"/>
      <c r="Q944" s="108"/>
      <c r="R944" s="108"/>
      <c r="S944" s="108"/>
      <c r="T944" s="108"/>
      <c r="U944" s="108"/>
      <c r="V944" s="108"/>
      <c r="W944" s="108"/>
      <c r="X944" s="108"/>
      <c r="Y944" s="108"/>
      <c r="Z944" s="108"/>
      <c r="AA944" s="108"/>
      <c r="AB944" s="108"/>
      <c r="AC944" s="108"/>
      <c r="AD944" s="108"/>
    </row>
    <row r="945" spans="1:30" x14ac:dyDescent="0.25">
      <c r="A945" s="81" t="s">
        <v>5654</v>
      </c>
      <c r="B945" s="81" t="s">
        <v>26124</v>
      </c>
      <c r="C945" s="81">
        <v>0.36</v>
      </c>
      <c r="D945" s="81" t="s">
        <v>26124</v>
      </c>
      <c r="E945" s="81">
        <v>0.36</v>
      </c>
      <c r="F945" s="81" t="s">
        <v>26124</v>
      </c>
      <c r="G945" s="81">
        <v>0.36</v>
      </c>
      <c r="H945" s="81">
        <v>0.3</v>
      </c>
      <c r="I945" s="81">
        <v>1.5</v>
      </c>
      <c r="J945" s="81">
        <v>0.01</v>
      </c>
      <c r="K945" s="81">
        <v>0.15</v>
      </c>
      <c r="L945" s="81" t="s">
        <v>25662</v>
      </c>
      <c r="M945" s="108"/>
      <c r="N945" s="108"/>
      <c r="O945" s="108"/>
      <c r="P945" s="108"/>
      <c r="Q945" s="108"/>
      <c r="R945" s="108"/>
      <c r="S945" s="108"/>
      <c r="T945" s="108"/>
      <c r="U945" s="108"/>
      <c r="V945" s="108"/>
      <c r="W945" s="108"/>
      <c r="X945" s="108"/>
      <c r="Y945" s="108"/>
      <c r="Z945" s="108"/>
      <c r="AA945" s="108"/>
      <c r="AB945" s="108"/>
      <c r="AC945" s="108"/>
      <c r="AD945" s="108"/>
    </row>
    <row r="946" spans="1:30" x14ac:dyDescent="0.25">
      <c r="A946" s="81" t="s">
        <v>5657</v>
      </c>
      <c r="B946" s="81" t="s">
        <v>10340</v>
      </c>
      <c r="C946" s="81">
        <v>0.49</v>
      </c>
      <c r="D946" s="81" t="s">
        <v>8619</v>
      </c>
      <c r="E946" s="81" t="s">
        <v>8620</v>
      </c>
      <c r="F946" s="81" t="s">
        <v>8619</v>
      </c>
      <c r="G946" s="81" t="s">
        <v>8620</v>
      </c>
      <c r="H946" s="81">
        <v>0.3</v>
      </c>
      <c r="I946" s="81">
        <v>1.5</v>
      </c>
      <c r="J946" s="81">
        <v>0.01</v>
      </c>
      <c r="K946" s="81">
        <v>0.15</v>
      </c>
      <c r="L946" s="81" t="s">
        <v>25662</v>
      </c>
      <c r="M946" s="108"/>
      <c r="N946" s="108"/>
      <c r="O946" s="108"/>
      <c r="P946" s="108"/>
      <c r="Q946" s="108"/>
      <c r="R946" s="108"/>
      <c r="S946" s="108"/>
      <c r="T946" s="108"/>
      <c r="U946" s="108"/>
      <c r="V946" s="108"/>
      <c r="W946" s="108"/>
      <c r="X946" s="108"/>
      <c r="Y946" s="108"/>
      <c r="Z946" s="108"/>
      <c r="AA946" s="108"/>
      <c r="AB946" s="108"/>
      <c r="AC946" s="108"/>
      <c r="AD946" s="108"/>
    </row>
    <row r="947" spans="1:30" x14ac:dyDescent="0.25">
      <c r="A947" s="81" t="s">
        <v>5663</v>
      </c>
      <c r="B947" s="81" t="s">
        <v>10341</v>
      </c>
      <c r="C947" s="81">
        <v>65.84</v>
      </c>
      <c r="D947" s="81" t="s">
        <v>8619</v>
      </c>
      <c r="E947" s="81" t="s">
        <v>8620</v>
      </c>
      <c r="F947" s="81" t="s">
        <v>8619</v>
      </c>
      <c r="G947" s="81" t="s">
        <v>8620</v>
      </c>
      <c r="H947" s="81">
        <v>4</v>
      </c>
      <c r="I947" s="81">
        <v>4</v>
      </c>
      <c r="J947" s="81">
        <v>1.5</v>
      </c>
      <c r="K947" s="81">
        <v>7.5</v>
      </c>
      <c r="L947" s="81" t="s">
        <v>25662</v>
      </c>
      <c r="M947" s="108"/>
      <c r="N947" s="108"/>
      <c r="O947" s="108"/>
      <c r="P947" s="108"/>
      <c r="Q947" s="108"/>
      <c r="R947" s="108"/>
      <c r="S947" s="108"/>
      <c r="T947" s="108"/>
      <c r="U947" s="108"/>
      <c r="V947" s="108"/>
      <c r="W947" s="108"/>
      <c r="X947" s="108"/>
      <c r="Y947" s="108"/>
      <c r="Z947" s="108"/>
      <c r="AA947" s="108"/>
      <c r="AB947" s="108"/>
      <c r="AC947" s="108"/>
      <c r="AD947" s="108"/>
    </row>
    <row r="948" spans="1:30" x14ac:dyDescent="0.25">
      <c r="A948" s="81" t="s">
        <v>5667</v>
      </c>
      <c r="B948" s="81" t="s">
        <v>10342</v>
      </c>
      <c r="C948" s="81">
        <v>7.41</v>
      </c>
      <c r="D948" s="81" t="s">
        <v>10343</v>
      </c>
      <c r="E948" s="81">
        <v>6.59</v>
      </c>
      <c r="F948" s="81" t="s">
        <v>8619</v>
      </c>
      <c r="G948" s="81" t="s">
        <v>8620</v>
      </c>
      <c r="H948" s="81">
        <v>0.5</v>
      </c>
      <c r="I948" s="81">
        <v>1.5</v>
      </c>
      <c r="J948" s="81">
        <v>0.06</v>
      </c>
      <c r="K948" s="81">
        <v>1.25</v>
      </c>
      <c r="L948" s="81" t="s">
        <v>25662</v>
      </c>
      <c r="M948" s="108"/>
      <c r="N948" s="108"/>
      <c r="O948" s="108"/>
      <c r="P948" s="108"/>
      <c r="Q948" s="108"/>
      <c r="R948" s="108"/>
      <c r="S948" s="108"/>
      <c r="T948" s="108"/>
      <c r="U948" s="108"/>
      <c r="V948" s="108"/>
      <c r="W948" s="108"/>
      <c r="X948" s="108"/>
      <c r="Y948" s="108"/>
      <c r="Z948" s="108"/>
      <c r="AA948" s="108"/>
      <c r="AB948" s="108"/>
      <c r="AC948" s="108"/>
      <c r="AD948" s="108"/>
    </row>
    <row r="949" spans="1:30" x14ac:dyDescent="0.25">
      <c r="A949" s="81" t="s">
        <v>5670</v>
      </c>
      <c r="B949" s="81" t="s">
        <v>8619</v>
      </c>
      <c r="C949" s="81" t="s">
        <v>8620</v>
      </c>
      <c r="D949" s="81" t="s">
        <v>8619</v>
      </c>
      <c r="E949" s="81" t="s">
        <v>8620</v>
      </c>
      <c r="F949" s="81" t="s">
        <v>8619</v>
      </c>
      <c r="G949" s="81" t="s">
        <v>8620</v>
      </c>
      <c r="H949" s="81">
        <v>2.75</v>
      </c>
      <c r="I949" s="81">
        <v>6</v>
      </c>
      <c r="J949" s="81">
        <v>1</v>
      </c>
      <c r="K949" s="81">
        <v>2.75</v>
      </c>
      <c r="L949" s="81" t="s">
        <v>25662</v>
      </c>
      <c r="M949" s="108"/>
      <c r="N949" s="108"/>
      <c r="O949" s="108"/>
      <c r="P949" s="108"/>
      <c r="Q949" s="108"/>
      <c r="R949" s="108"/>
      <c r="S949" s="108"/>
      <c r="T949" s="108"/>
      <c r="U949" s="108"/>
      <c r="V949" s="108"/>
      <c r="W949" s="108"/>
      <c r="X949" s="108"/>
      <c r="Y949" s="108"/>
      <c r="Z949" s="108"/>
      <c r="AA949" s="108"/>
      <c r="AB949" s="108"/>
      <c r="AC949" s="108"/>
      <c r="AD949" s="108"/>
    </row>
    <row r="950" spans="1:30" x14ac:dyDescent="0.25">
      <c r="A950" s="81" t="s">
        <v>5676</v>
      </c>
      <c r="B950" s="81" t="s">
        <v>10344</v>
      </c>
      <c r="C950" s="81">
        <v>4.92</v>
      </c>
      <c r="D950" s="81" t="s">
        <v>10345</v>
      </c>
      <c r="E950" s="81">
        <v>6.96</v>
      </c>
      <c r="F950" s="81" t="s">
        <v>10346</v>
      </c>
      <c r="G950" s="81">
        <v>5.41</v>
      </c>
      <c r="H950" s="81">
        <v>1.5</v>
      </c>
      <c r="I950" s="81">
        <v>3.42</v>
      </c>
      <c r="J950" s="81">
        <v>0.37</v>
      </c>
      <c r="K950" s="81">
        <v>3.25</v>
      </c>
      <c r="L950" s="81" t="s">
        <v>25662</v>
      </c>
      <c r="M950" s="108"/>
      <c r="N950" s="108"/>
      <c r="O950" s="108"/>
      <c r="P950" s="108"/>
      <c r="Q950" s="108"/>
      <c r="R950" s="108"/>
      <c r="S950" s="108"/>
      <c r="T950" s="108"/>
      <c r="U950" s="108"/>
      <c r="V950" s="108"/>
      <c r="W950" s="108"/>
      <c r="X950" s="108"/>
      <c r="Y950" s="108"/>
      <c r="Z950" s="108"/>
      <c r="AA950" s="108"/>
      <c r="AB950" s="108"/>
      <c r="AC950" s="108"/>
      <c r="AD950" s="108"/>
    </row>
    <row r="951" spans="1:30" x14ac:dyDescent="0.25">
      <c r="A951" s="81" t="s">
        <v>5679</v>
      </c>
      <c r="B951" s="81" t="s">
        <v>10347</v>
      </c>
      <c r="C951" s="81">
        <v>38.56</v>
      </c>
      <c r="D951" s="81" t="s">
        <v>8619</v>
      </c>
      <c r="E951" s="81" t="s">
        <v>8620</v>
      </c>
      <c r="F951" s="81" t="s">
        <v>8619</v>
      </c>
      <c r="G951" s="81" t="s">
        <v>8620</v>
      </c>
      <c r="H951" s="81">
        <v>5</v>
      </c>
      <c r="I951" s="81">
        <v>1</v>
      </c>
      <c r="J951" s="81">
        <v>0.03</v>
      </c>
      <c r="K951" s="81">
        <v>5</v>
      </c>
      <c r="L951" s="81" t="s">
        <v>25662</v>
      </c>
      <c r="M951" s="108"/>
      <c r="N951" s="108"/>
      <c r="O951" s="108"/>
      <c r="P951" s="108"/>
      <c r="Q951" s="108"/>
      <c r="R951" s="108"/>
      <c r="S951" s="108"/>
      <c r="T951" s="108"/>
      <c r="U951" s="108"/>
      <c r="V951" s="108"/>
      <c r="W951" s="108"/>
      <c r="X951" s="108"/>
      <c r="Y951" s="108"/>
      <c r="Z951" s="108"/>
      <c r="AA951" s="108"/>
      <c r="AB951" s="108"/>
      <c r="AC951" s="108"/>
      <c r="AD951" s="108"/>
    </row>
    <row r="952" spans="1:30" x14ac:dyDescent="0.25">
      <c r="A952" s="81" t="s">
        <v>5683</v>
      </c>
      <c r="B952" s="81" t="s">
        <v>10348</v>
      </c>
      <c r="C952" s="81">
        <v>18.600000000000001</v>
      </c>
      <c r="D952" s="81" t="s">
        <v>8619</v>
      </c>
      <c r="E952" s="81" t="s">
        <v>8620</v>
      </c>
      <c r="F952" s="81" t="s">
        <v>8619</v>
      </c>
      <c r="G952" s="81" t="s">
        <v>8620</v>
      </c>
      <c r="H952" s="81">
        <v>1.31</v>
      </c>
      <c r="I952" s="81">
        <v>1.31</v>
      </c>
      <c r="J952" s="81">
        <v>0.94</v>
      </c>
      <c r="K952" s="81">
        <v>4</v>
      </c>
      <c r="L952" s="81" t="s">
        <v>25662</v>
      </c>
      <c r="M952" s="108"/>
      <c r="N952" s="108"/>
      <c r="O952" s="108"/>
      <c r="P952" s="108"/>
      <c r="Q952" s="108"/>
      <c r="R952" s="108"/>
      <c r="S952" s="108"/>
      <c r="T952" s="108"/>
      <c r="U952" s="108"/>
      <c r="V952" s="108"/>
      <c r="W952" s="108"/>
      <c r="X952" s="108"/>
      <c r="Y952" s="108"/>
      <c r="Z952" s="108"/>
      <c r="AA952" s="108"/>
      <c r="AB952" s="108"/>
      <c r="AC952" s="108"/>
      <c r="AD952" s="108"/>
    </row>
    <row r="953" spans="1:30" x14ac:dyDescent="0.25">
      <c r="A953" s="81" t="s">
        <v>5689</v>
      </c>
      <c r="B953" s="81" t="s">
        <v>10349</v>
      </c>
      <c r="C953" s="81">
        <v>1070</v>
      </c>
      <c r="D953" s="81" t="s">
        <v>10350</v>
      </c>
      <c r="E953" s="81">
        <v>1008.54</v>
      </c>
      <c r="F953" s="81" t="s">
        <v>10351</v>
      </c>
      <c r="G953" s="81">
        <v>550</v>
      </c>
      <c r="H953" s="81">
        <v>14</v>
      </c>
      <c r="I953" s="81">
        <v>81</v>
      </c>
      <c r="J953" s="81">
        <v>45</v>
      </c>
      <c r="K953" s="81">
        <v>7</v>
      </c>
      <c r="L953" s="81" t="s">
        <v>25662</v>
      </c>
      <c r="M953" s="108"/>
      <c r="N953" s="108"/>
      <c r="O953" s="108"/>
      <c r="P953" s="108"/>
      <c r="Q953" s="108"/>
      <c r="R953" s="108"/>
      <c r="S953" s="108"/>
      <c r="T953" s="108"/>
      <c r="U953" s="108"/>
      <c r="V953" s="108"/>
      <c r="W953" s="108"/>
      <c r="X953" s="108"/>
      <c r="Y953" s="108"/>
      <c r="Z953" s="108"/>
      <c r="AA953" s="108"/>
      <c r="AB953" s="108"/>
      <c r="AC953" s="108"/>
      <c r="AD953" s="108"/>
    </row>
    <row r="954" spans="1:30" x14ac:dyDescent="0.25">
      <c r="A954" s="81" t="s">
        <v>5698</v>
      </c>
      <c r="B954" s="81" t="s">
        <v>10352</v>
      </c>
      <c r="C954" s="81">
        <v>3242</v>
      </c>
      <c r="D954" s="81" t="s">
        <v>8619</v>
      </c>
      <c r="E954" s="81" t="s">
        <v>8620</v>
      </c>
      <c r="F954" s="81" t="s">
        <v>8619</v>
      </c>
      <c r="G954" s="81" t="s">
        <v>8620</v>
      </c>
      <c r="H954" s="81">
        <v>0.5</v>
      </c>
      <c r="I954" s="81">
        <v>1</v>
      </c>
      <c r="J954" s="81">
        <v>433</v>
      </c>
      <c r="K954" s="81">
        <v>0.5</v>
      </c>
      <c r="L954" s="81" t="s">
        <v>25662</v>
      </c>
      <c r="M954" s="108"/>
      <c r="N954" s="108"/>
      <c r="O954" s="108"/>
      <c r="P954" s="108"/>
      <c r="Q954" s="108"/>
      <c r="R954" s="108"/>
      <c r="S954" s="108"/>
      <c r="T954" s="108"/>
      <c r="U954" s="108"/>
      <c r="V954" s="108"/>
      <c r="W954" s="108"/>
      <c r="X954" s="108"/>
      <c r="Y954" s="108"/>
      <c r="Z954" s="108"/>
      <c r="AA954" s="108"/>
      <c r="AB954" s="108"/>
      <c r="AC954" s="108"/>
      <c r="AD954" s="108"/>
    </row>
    <row r="955" spans="1:30" x14ac:dyDescent="0.25">
      <c r="A955" s="81" t="s">
        <v>5701</v>
      </c>
      <c r="B955" s="81" t="s">
        <v>10353</v>
      </c>
      <c r="C955" s="81">
        <v>3087</v>
      </c>
      <c r="D955" s="81" t="s">
        <v>8619</v>
      </c>
      <c r="E955" s="81" t="s">
        <v>8620</v>
      </c>
      <c r="F955" s="81" t="s">
        <v>8619</v>
      </c>
      <c r="G955" s="81" t="s">
        <v>8620</v>
      </c>
      <c r="H955" s="81">
        <v>30</v>
      </c>
      <c r="I955" s="81">
        <v>144</v>
      </c>
      <c r="J955" s="81">
        <v>20</v>
      </c>
      <c r="K955" s="81">
        <v>27</v>
      </c>
      <c r="L955" s="81" t="s">
        <v>25662</v>
      </c>
      <c r="M955" s="108"/>
      <c r="N955" s="108"/>
      <c r="O955" s="108"/>
      <c r="P955" s="108"/>
      <c r="Q955" s="108"/>
      <c r="R955" s="108"/>
      <c r="S955" s="108"/>
      <c r="T955" s="108"/>
      <c r="U955" s="108"/>
      <c r="V955" s="108"/>
      <c r="W955" s="108"/>
      <c r="X955" s="108"/>
      <c r="Y955" s="108"/>
      <c r="Z955" s="108"/>
      <c r="AA955" s="108"/>
      <c r="AB955" s="108"/>
      <c r="AC955" s="108"/>
      <c r="AD955" s="108"/>
    </row>
    <row r="956" spans="1:30" x14ac:dyDescent="0.25">
      <c r="A956" s="81" t="s">
        <v>5704</v>
      </c>
      <c r="B956" s="81" t="s">
        <v>10354</v>
      </c>
      <c r="C956" s="81">
        <v>2305</v>
      </c>
      <c r="D956" s="81" t="s">
        <v>8619</v>
      </c>
      <c r="E956" s="81" t="s">
        <v>8620</v>
      </c>
      <c r="F956" s="81" t="s">
        <v>8619</v>
      </c>
      <c r="G956" s="81" t="s">
        <v>8620</v>
      </c>
      <c r="H956" s="81">
        <v>30</v>
      </c>
      <c r="I956" s="81">
        <v>144</v>
      </c>
      <c r="J956" s="81">
        <v>149</v>
      </c>
      <c r="K956" s="81">
        <v>27</v>
      </c>
      <c r="L956" s="81" t="s">
        <v>25662</v>
      </c>
      <c r="M956" s="108"/>
      <c r="N956" s="108"/>
      <c r="O956" s="108"/>
      <c r="P956" s="108"/>
      <c r="Q956" s="108"/>
      <c r="R956" s="108"/>
      <c r="S956" s="108"/>
      <c r="T956" s="108"/>
      <c r="U956" s="108"/>
      <c r="V956" s="108"/>
      <c r="W956" s="108"/>
      <c r="X956" s="108"/>
      <c r="Y956" s="108"/>
      <c r="Z956" s="108"/>
      <c r="AA956" s="108"/>
      <c r="AB956" s="108"/>
      <c r="AC956" s="108"/>
      <c r="AD956" s="108"/>
    </row>
    <row r="957" spans="1:30" x14ac:dyDescent="0.25">
      <c r="A957" s="81" t="s">
        <v>5707</v>
      </c>
      <c r="B957" s="81" t="s">
        <v>10355</v>
      </c>
      <c r="C957" s="81">
        <v>2132</v>
      </c>
      <c r="D957" s="81" t="s">
        <v>10356</v>
      </c>
      <c r="E957" s="81">
        <v>1475</v>
      </c>
      <c r="F957" s="81" t="s">
        <v>8619</v>
      </c>
      <c r="G957" s="81" t="s">
        <v>8620</v>
      </c>
      <c r="H957" s="81">
        <v>30</v>
      </c>
      <c r="I957" s="81">
        <v>108</v>
      </c>
      <c r="J957" s="81">
        <v>243</v>
      </c>
      <c r="K957" s="81">
        <v>24</v>
      </c>
      <c r="L957" s="81" t="s">
        <v>25662</v>
      </c>
      <c r="M957" s="108"/>
      <c r="N957" s="108"/>
      <c r="O957" s="108"/>
      <c r="P957" s="108"/>
      <c r="Q957" s="108"/>
      <c r="R957" s="108"/>
      <c r="S957" s="108"/>
      <c r="T957" s="108"/>
      <c r="U957" s="108"/>
      <c r="V957" s="108"/>
      <c r="W957" s="108"/>
      <c r="X957" s="108"/>
      <c r="Y957" s="108"/>
      <c r="Z957" s="108"/>
      <c r="AA957" s="108"/>
      <c r="AB957" s="108"/>
      <c r="AC957" s="108"/>
      <c r="AD957" s="108"/>
    </row>
    <row r="958" spans="1:30" x14ac:dyDescent="0.25">
      <c r="A958" s="81" t="s">
        <v>5710</v>
      </c>
      <c r="B958" s="81" t="s">
        <v>10357</v>
      </c>
      <c r="C958" s="81">
        <v>1229</v>
      </c>
      <c r="D958" s="81" t="s">
        <v>8619</v>
      </c>
      <c r="E958" s="81" t="s">
        <v>8620</v>
      </c>
      <c r="F958" s="81" t="s">
        <v>8619</v>
      </c>
      <c r="G958" s="81" t="s">
        <v>8620</v>
      </c>
      <c r="H958" s="81">
        <v>30</v>
      </c>
      <c r="I958" s="81">
        <v>72</v>
      </c>
      <c r="J958" s="81">
        <v>131</v>
      </c>
      <c r="K958" s="81">
        <v>27</v>
      </c>
      <c r="L958" s="81" t="s">
        <v>25662</v>
      </c>
      <c r="M958" s="108"/>
      <c r="N958" s="108"/>
      <c r="O958" s="108"/>
      <c r="P958" s="108"/>
      <c r="Q958" s="108"/>
      <c r="R958" s="108"/>
      <c r="S958" s="108"/>
      <c r="T958" s="108"/>
      <c r="U958" s="108"/>
      <c r="V958" s="108"/>
      <c r="W958" s="108"/>
      <c r="X958" s="108"/>
      <c r="Y958" s="108"/>
      <c r="Z958" s="108"/>
      <c r="AA958" s="108"/>
      <c r="AB958" s="108"/>
      <c r="AC958" s="108"/>
      <c r="AD958" s="108"/>
    </row>
    <row r="959" spans="1:30" x14ac:dyDescent="0.25">
      <c r="A959" s="81" t="s">
        <v>5713</v>
      </c>
      <c r="B959" s="81" t="s">
        <v>10358</v>
      </c>
      <c r="C959" s="81">
        <v>953</v>
      </c>
      <c r="D959" s="81" t="s">
        <v>8619</v>
      </c>
      <c r="E959" s="81" t="s">
        <v>8620</v>
      </c>
      <c r="F959" s="81" t="s">
        <v>8619</v>
      </c>
      <c r="G959" s="81" t="s">
        <v>8620</v>
      </c>
      <c r="H959" s="81">
        <v>14</v>
      </c>
      <c r="I959" s="81">
        <v>81</v>
      </c>
      <c r="J959" s="81">
        <v>45</v>
      </c>
      <c r="K959" s="81">
        <v>7</v>
      </c>
      <c r="L959" s="81" t="s">
        <v>25662</v>
      </c>
      <c r="M959" s="108"/>
      <c r="N959" s="108"/>
      <c r="O959" s="108"/>
      <c r="P959" s="108"/>
      <c r="Q959" s="108"/>
      <c r="R959" s="108"/>
      <c r="S959" s="108"/>
      <c r="T959" s="108"/>
      <c r="U959" s="108"/>
      <c r="V959" s="108"/>
      <c r="W959" s="108"/>
      <c r="X959" s="108"/>
      <c r="Y959" s="108"/>
      <c r="Z959" s="108"/>
      <c r="AA959" s="108"/>
      <c r="AB959" s="108"/>
      <c r="AC959" s="108"/>
      <c r="AD959" s="108"/>
    </row>
    <row r="960" spans="1:30" x14ac:dyDescent="0.25">
      <c r="A960" s="81" t="s">
        <v>5719</v>
      </c>
      <c r="B960" s="81" t="s">
        <v>10359</v>
      </c>
      <c r="C960" s="81">
        <v>12.68</v>
      </c>
      <c r="D960" s="81" t="s">
        <v>10360</v>
      </c>
      <c r="E960" s="81">
        <v>17.850000000000001</v>
      </c>
      <c r="F960" s="81" t="s">
        <v>8619</v>
      </c>
      <c r="G960" s="81" t="s">
        <v>8620</v>
      </c>
      <c r="H960" s="81">
        <v>8.75</v>
      </c>
      <c r="I960" s="81">
        <v>12.5</v>
      </c>
      <c r="J960" s="81">
        <v>0.6</v>
      </c>
      <c r="K960" s="81">
        <v>2</v>
      </c>
      <c r="L960" s="81" t="s">
        <v>25662</v>
      </c>
      <c r="M960" s="108"/>
      <c r="N960" s="108"/>
      <c r="O960" s="108"/>
      <c r="P960" s="108"/>
      <c r="Q960" s="108"/>
      <c r="R960" s="108"/>
      <c r="S960" s="108"/>
      <c r="T960" s="108"/>
      <c r="U960" s="108"/>
      <c r="V960" s="108"/>
      <c r="W960" s="108"/>
      <c r="X960" s="108"/>
      <c r="Y960" s="108"/>
      <c r="Z960" s="108"/>
      <c r="AA960" s="108"/>
      <c r="AB960" s="108"/>
      <c r="AC960" s="108"/>
      <c r="AD960" s="108"/>
    </row>
    <row r="961" spans="1:30" x14ac:dyDescent="0.25">
      <c r="A961" s="81" t="s">
        <v>5721</v>
      </c>
      <c r="B961" s="81" t="s">
        <v>10361</v>
      </c>
      <c r="C961" s="81">
        <v>15.52</v>
      </c>
      <c r="D961" s="81" t="s">
        <v>10362</v>
      </c>
      <c r="E961" s="81">
        <v>17</v>
      </c>
      <c r="F961" s="81" t="s">
        <v>8619</v>
      </c>
      <c r="G961" s="81" t="s">
        <v>8620</v>
      </c>
      <c r="H961" s="81">
        <v>18</v>
      </c>
      <c r="I961" s="81">
        <v>18</v>
      </c>
      <c r="J961" s="81">
        <v>0.5</v>
      </c>
      <c r="K961" s="81">
        <v>0.1</v>
      </c>
      <c r="L961" s="81" t="s">
        <v>25662</v>
      </c>
      <c r="M961" s="108"/>
      <c r="N961" s="108"/>
      <c r="O961" s="108"/>
      <c r="P961" s="108"/>
      <c r="Q961" s="108"/>
      <c r="R961" s="108"/>
      <c r="S961" s="108"/>
      <c r="T961" s="108"/>
      <c r="U961" s="108"/>
      <c r="V961" s="108"/>
      <c r="W961" s="108"/>
      <c r="X961" s="108"/>
      <c r="Y961" s="108"/>
      <c r="Z961" s="108"/>
      <c r="AA961" s="108"/>
      <c r="AB961" s="108"/>
      <c r="AC961" s="108"/>
      <c r="AD961" s="108"/>
    </row>
    <row r="962" spans="1:30" x14ac:dyDescent="0.25">
      <c r="A962" s="81" t="s">
        <v>5723</v>
      </c>
      <c r="B962" s="81" t="s">
        <v>10363</v>
      </c>
      <c r="C962" s="81">
        <v>0.99</v>
      </c>
      <c r="D962" s="81" t="s">
        <v>8619</v>
      </c>
      <c r="E962" s="81" t="s">
        <v>8620</v>
      </c>
      <c r="F962" s="81" t="s">
        <v>8619</v>
      </c>
      <c r="G962" s="81" t="s">
        <v>8620</v>
      </c>
      <c r="H962" s="81">
        <v>4</v>
      </c>
      <c r="I962" s="81">
        <v>5</v>
      </c>
      <c r="J962" s="81">
        <v>0.2</v>
      </c>
      <c r="K962" s="81">
        <v>0.5</v>
      </c>
      <c r="L962" s="81" t="s">
        <v>25662</v>
      </c>
      <c r="M962" s="108"/>
      <c r="N962" s="108"/>
      <c r="O962" s="108"/>
      <c r="P962" s="108"/>
      <c r="Q962" s="108"/>
      <c r="R962" s="108"/>
      <c r="S962" s="108"/>
      <c r="T962" s="108"/>
      <c r="U962" s="108"/>
      <c r="V962" s="108"/>
      <c r="W962" s="108"/>
      <c r="X962" s="108"/>
      <c r="Y962" s="108"/>
      <c r="Z962" s="108"/>
      <c r="AA962" s="108"/>
      <c r="AB962" s="108"/>
      <c r="AC962" s="108"/>
      <c r="AD962" s="108"/>
    </row>
    <row r="963" spans="1:30" x14ac:dyDescent="0.25">
      <c r="A963" s="81" t="s">
        <v>5732</v>
      </c>
      <c r="B963" s="81" t="s">
        <v>10364</v>
      </c>
      <c r="C963" s="81">
        <v>7.26</v>
      </c>
      <c r="D963" s="81" t="s">
        <v>10365</v>
      </c>
      <c r="E963" s="81">
        <v>8.52</v>
      </c>
      <c r="F963" s="81" t="s">
        <v>8619</v>
      </c>
      <c r="G963" s="81" t="s">
        <v>8620</v>
      </c>
      <c r="H963" s="81">
        <v>9</v>
      </c>
      <c r="I963" s="81">
        <v>13</v>
      </c>
      <c r="J963" s="81">
        <v>1</v>
      </c>
      <c r="K963" s="81">
        <v>1</v>
      </c>
      <c r="L963" s="81" t="s">
        <v>25662</v>
      </c>
      <c r="M963" s="108"/>
      <c r="N963" s="108"/>
      <c r="O963" s="108"/>
      <c r="P963" s="108"/>
      <c r="Q963" s="108"/>
      <c r="R963" s="108"/>
      <c r="S963" s="108"/>
      <c r="T963" s="108"/>
      <c r="U963" s="108"/>
      <c r="V963" s="108"/>
      <c r="W963" s="108"/>
      <c r="X963" s="108"/>
      <c r="Y963" s="108"/>
      <c r="Z963" s="108"/>
      <c r="AA963" s="108"/>
      <c r="AB963" s="108"/>
      <c r="AC963" s="108"/>
      <c r="AD963" s="108"/>
    </row>
    <row r="964" spans="1:30" x14ac:dyDescent="0.25">
      <c r="A964" s="81" t="s">
        <v>5746</v>
      </c>
      <c r="B964" s="81" t="s">
        <v>10366</v>
      </c>
      <c r="C964" s="81">
        <v>9</v>
      </c>
      <c r="D964" s="81" t="s">
        <v>10367</v>
      </c>
      <c r="E964" s="81">
        <v>7.7</v>
      </c>
      <c r="F964" s="81" t="s">
        <v>8619</v>
      </c>
      <c r="G964" s="81" t="s">
        <v>8620</v>
      </c>
      <c r="H964" s="81">
        <v>9.75</v>
      </c>
      <c r="I964" s="81">
        <v>12.75</v>
      </c>
      <c r="J964" s="81">
        <v>0.5</v>
      </c>
      <c r="K964" s="81">
        <v>3</v>
      </c>
      <c r="L964" s="81" t="s">
        <v>25662</v>
      </c>
      <c r="M964" s="108"/>
      <c r="N964" s="108"/>
      <c r="O964" s="108"/>
      <c r="P964" s="108"/>
      <c r="Q964" s="108"/>
      <c r="R964" s="108"/>
      <c r="S964" s="108"/>
      <c r="T964" s="108"/>
      <c r="U964" s="108"/>
      <c r="V964" s="108"/>
      <c r="W964" s="108"/>
      <c r="X964" s="108"/>
      <c r="Y964" s="108"/>
      <c r="Z964" s="108"/>
      <c r="AA964" s="108"/>
      <c r="AB964" s="108"/>
      <c r="AC964" s="108"/>
      <c r="AD964" s="108"/>
    </row>
    <row r="965" spans="1:30" x14ac:dyDescent="0.25">
      <c r="A965" s="81" t="s">
        <v>5772</v>
      </c>
      <c r="B965" s="81" t="s">
        <v>10368</v>
      </c>
      <c r="C965" s="81">
        <v>0.8</v>
      </c>
      <c r="D965" s="81" t="s">
        <v>8619</v>
      </c>
      <c r="E965" s="81" t="s">
        <v>8620</v>
      </c>
      <c r="F965" s="81" t="s">
        <v>8619</v>
      </c>
      <c r="G965" s="81" t="s">
        <v>8620</v>
      </c>
      <c r="H965" s="81">
        <v>0.5</v>
      </c>
      <c r="I965" s="81">
        <v>1.5</v>
      </c>
      <c r="J965" s="81">
        <v>0.06</v>
      </c>
      <c r="K965" s="81">
        <v>1.25</v>
      </c>
      <c r="L965" s="81" t="s">
        <v>25662</v>
      </c>
      <c r="M965" s="108"/>
      <c r="N965" s="108"/>
      <c r="O965" s="108"/>
      <c r="P965" s="108"/>
      <c r="Q965" s="108"/>
      <c r="R965" s="108"/>
      <c r="S965" s="108"/>
      <c r="T965" s="108"/>
      <c r="U965" s="108"/>
      <c r="V965" s="108"/>
      <c r="W965" s="108"/>
      <c r="X965" s="108"/>
      <c r="Y965" s="108"/>
      <c r="Z965" s="108"/>
      <c r="AA965" s="108"/>
      <c r="AB965" s="108"/>
      <c r="AC965" s="108"/>
      <c r="AD965" s="108"/>
    </row>
    <row r="966" spans="1:30" x14ac:dyDescent="0.25">
      <c r="A966" s="81" t="s">
        <v>5775</v>
      </c>
      <c r="B966" s="81" t="s">
        <v>10369</v>
      </c>
      <c r="C966" s="81">
        <v>62.18</v>
      </c>
      <c r="D966" s="81" t="s">
        <v>10370</v>
      </c>
      <c r="E966" s="81">
        <v>64</v>
      </c>
      <c r="F966" s="81" t="s">
        <v>8619</v>
      </c>
      <c r="G966" s="81" t="s">
        <v>8620</v>
      </c>
      <c r="H966" s="81">
        <v>1.5</v>
      </c>
      <c r="I966" s="81">
        <v>164</v>
      </c>
      <c r="J966" s="81">
        <v>10.78</v>
      </c>
      <c r="K966" s="81">
        <v>3</v>
      </c>
      <c r="L966" s="81" t="s">
        <v>25662</v>
      </c>
      <c r="M966" s="108"/>
      <c r="N966" s="108"/>
      <c r="O966" s="108"/>
      <c r="P966" s="108"/>
      <c r="Q966" s="108"/>
      <c r="R966" s="108"/>
      <c r="S966" s="108"/>
      <c r="T966" s="108"/>
      <c r="U966" s="108"/>
      <c r="V966" s="108"/>
      <c r="W966" s="108"/>
      <c r="X966" s="108"/>
      <c r="Y966" s="108"/>
      <c r="Z966" s="108"/>
      <c r="AA966" s="108"/>
      <c r="AB966" s="108"/>
      <c r="AC966" s="108"/>
      <c r="AD966" s="108"/>
    </row>
    <row r="967" spans="1:30" x14ac:dyDescent="0.25">
      <c r="A967" s="81" t="s">
        <v>5780</v>
      </c>
      <c r="B967" s="81" t="s">
        <v>10371</v>
      </c>
      <c r="C967" s="81">
        <v>1.5</v>
      </c>
      <c r="D967" s="81" t="s">
        <v>8619</v>
      </c>
      <c r="E967" s="81" t="s">
        <v>8620</v>
      </c>
      <c r="F967" s="81" t="s">
        <v>8619</v>
      </c>
      <c r="G967" s="81" t="s">
        <v>8620</v>
      </c>
      <c r="H967" s="81">
        <v>2</v>
      </c>
      <c r="I967" s="81">
        <v>4</v>
      </c>
      <c r="J967" s="81">
        <v>0.05</v>
      </c>
      <c r="K967" s="81">
        <v>1</v>
      </c>
      <c r="L967" s="81" t="s">
        <v>25662</v>
      </c>
      <c r="M967" s="108"/>
      <c r="N967" s="108"/>
      <c r="O967" s="108"/>
      <c r="P967" s="108"/>
      <c r="Q967" s="108"/>
      <c r="R967" s="108"/>
      <c r="S967" s="108"/>
      <c r="T967" s="108"/>
      <c r="U967" s="108"/>
      <c r="V967" s="108"/>
      <c r="W967" s="108"/>
      <c r="X967" s="108"/>
      <c r="Y967" s="108"/>
      <c r="Z967" s="108"/>
      <c r="AA967" s="108"/>
      <c r="AB967" s="108"/>
      <c r="AC967" s="108"/>
      <c r="AD967" s="108"/>
    </row>
    <row r="968" spans="1:30" x14ac:dyDescent="0.25">
      <c r="A968" s="81" t="s">
        <v>5786</v>
      </c>
      <c r="B968" s="81" t="s">
        <v>10372</v>
      </c>
      <c r="C968" s="81">
        <v>6.09</v>
      </c>
      <c r="D968" s="81" t="s">
        <v>10373</v>
      </c>
      <c r="E968" s="81">
        <v>7.99</v>
      </c>
      <c r="F968" s="81" t="s">
        <v>8619</v>
      </c>
      <c r="G968" s="81" t="s">
        <v>8620</v>
      </c>
      <c r="H968" s="81">
        <v>3</v>
      </c>
      <c r="I968" s="81">
        <v>3.5</v>
      </c>
      <c r="J968" s="81">
        <v>0.25</v>
      </c>
      <c r="K968" s="81">
        <v>2.5</v>
      </c>
      <c r="L968" s="81" t="s">
        <v>25662</v>
      </c>
      <c r="M968" s="108"/>
      <c r="N968" s="108"/>
      <c r="O968" s="108"/>
      <c r="P968" s="108"/>
      <c r="Q968" s="108"/>
      <c r="R968" s="108"/>
      <c r="S968" s="108"/>
      <c r="T968" s="108"/>
      <c r="U968" s="108"/>
      <c r="V968" s="108"/>
      <c r="W968" s="108"/>
      <c r="X968" s="108"/>
      <c r="Y968" s="108"/>
      <c r="Z968" s="108"/>
      <c r="AA968" s="108"/>
      <c r="AB968" s="108"/>
      <c r="AC968" s="108"/>
      <c r="AD968" s="108"/>
    </row>
    <row r="969" spans="1:30" x14ac:dyDescent="0.25">
      <c r="A969" s="81" t="s">
        <v>5789</v>
      </c>
      <c r="B969" s="81" t="s">
        <v>10374</v>
      </c>
      <c r="C969" s="81">
        <v>3.61</v>
      </c>
      <c r="D969" s="81" t="s">
        <v>10375</v>
      </c>
      <c r="E969" s="81">
        <v>3.65</v>
      </c>
      <c r="F969" s="81" t="s">
        <v>10376</v>
      </c>
      <c r="G969" s="81">
        <v>3.15</v>
      </c>
      <c r="H969" s="81">
        <v>1.5</v>
      </c>
      <c r="I969" s="81">
        <v>168</v>
      </c>
      <c r="J969" s="81">
        <v>12</v>
      </c>
      <c r="K969" s="81">
        <v>2.75</v>
      </c>
      <c r="L969" s="81" t="s">
        <v>25662</v>
      </c>
      <c r="M969" s="108"/>
      <c r="N969" s="108"/>
      <c r="O969" s="108"/>
      <c r="P969" s="108"/>
      <c r="Q969" s="108"/>
      <c r="R969" s="108"/>
      <c r="S969" s="108"/>
      <c r="T969" s="108"/>
      <c r="U969" s="108"/>
      <c r="V969" s="108"/>
      <c r="W969" s="108"/>
      <c r="X969" s="108"/>
      <c r="Y969" s="108"/>
      <c r="Z969" s="108"/>
      <c r="AA969" s="108"/>
      <c r="AB969" s="108"/>
      <c r="AC969" s="108"/>
      <c r="AD969" s="108"/>
    </row>
    <row r="970" spans="1:30" x14ac:dyDescent="0.25">
      <c r="A970" s="81" t="s">
        <v>5792</v>
      </c>
      <c r="B970" s="81" t="s">
        <v>10377</v>
      </c>
      <c r="C970" s="81">
        <v>7.68</v>
      </c>
      <c r="D970" s="81" t="s">
        <v>10378</v>
      </c>
      <c r="E970" s="81">
        <v>8.0500000000000007</v>
      </c>
      <c r="F970" s="81" t="s">
        <v>10379</v>
      </c>
      <c r="G970" s="81">
        <v>9.99</v>
      </c>
      <c r="H970" s="81">
        <v>4.5</v>
      </c>
      <c r="I970" s="81">
        <v>3</v>
      </c>
      <c r="J970" s="81">
        <v>0.61</v>
      </c>
      <c r="K970" s="81">
        <v>3</v>
      </c>
      <c r="L970" s="81" t="s">
        <v>25662</v>
      </c>
      <c r="M970" s="108"/>
      <c r="N970" s="108"/>
      <c r="O970" s="108"/>
      <c r="P970" s="108"/>
      <c r="Q970" s="108"/>
      <c r="R970" s="108"/>
      <c r="S970" s="108"/>
      <c r="T970" s="108"/>
      <c r="U970" s="108"/>
      <c r="V970" s="108"/>
      <c r="W970" s="108"/>
      <c r="X970" s="108"/>
      <c r="Y970" s="108"/>
      <c r="Z970" s="108"/>
      <c r="AA970" s="108"/>
      <c r="AB970" s="108"/>
      <c r="AC970" s="108"/>
      <c r="AD970" s="108"/>
    </row>
    <row r="971" spans="1:30" x14ac:dyDescent="0.25">
      <c r="A971" s="81" t="s">
        <v>5749</v>
      </c>
      <c r="B971" s="81" t="s">
        <v>10380</v>
      </c>
      <c r="C971" s="81">
        <v>6.4</v>
      </c>
      <c r="D971" s="81" t="s">
        <v>8619</v>
      </c>
      <c r="E971" s="81" t="s">
        <v>8620</v>
      </c>
      <c r="F971" s="81" t="s">
        <v>8619</v>
      </c>
      <c r="G971" s="81" t="s">
        <v>8620</v>
      </c>
      <c r="H971" s="81">
        <v>1</v>
      </c>
      <c r="I971" s="81">
        <v>1</v>
      </c>
      <c r="J971" s="81">
        <v>0.01</v>
      </c>
      <c r="K971" s="81">
        <v>1</v>
      </c>
      <c r="L971" s="81" t="s">
        <v>25662</v>
      </c>
      <c r="M971" s="108"/>
      <c r="N971" s="108"/>
      <c r="O971" s="108"/>
      <c r="P971" s="108"/>
      <c r="Q971" s="108"/>
      <c r="R971" s="108"/>
      <c r="S971" s="108"/>
      <c r="T971" s="108"/>
      <c r="U971" s="108"/>
      <c r="V971" s="108"/>
      <c r="W971" s="108"/>
      <c r="X971" s="108"/>
      <c r="Y971" s="108"/>
      <c r="Z971" s="108"/>
      <c r="AA971" s="108"/>
      <c r="AB971" s="108"/>
      <c r="AC971" s="108"/>
      <c r="AD971" s="108"/>
    </row>
    <row r="972" spans="1:30" x14ac:dyDescent="0.25">
      <c r="A972" s="81" t="s">
        <v>5755</v>
      </c>
      <c r="B972" s="81" t="s">
        <v>10295</v>
      </c>
      <c r="C972" s="81">
        <v>6</v>
      </c>
      <c r="D972" s="81" t="s">
        <v>8619</v>
      </c>
      <c r="E972" s="81" t="s">
        <v>8620</v>
      </c>
      <c r="F972" s="81" t="s">
        <v>8619</v>
      </c>
      <c r="G972" s="81" t="s">
        <v>8620</v>
      </c>
      <c r="H972" s="81">
        <v>3</v>
      </c>
      <c r="I972" s="81">
        <v>3</v>
      </c>
      <c r="J972" s="81">
        <v>0.27</v>
      </c>
      <c r="K972" s="81">
        <v>3</v>
      </c>
      <c r="L972" s="81" t="s">
        <v>25662</v>
      </c>
      <c r="M972" s="108"/>
      <c r="N972" s="108"/>
      <c r="O972" s="108"/>
      <c r="P972" s="108"/>
      <c r="Q972" s="108"/>
      <c r="R972" s="108"/>
      <c r="S972" s="108"/>
      <c r="T972" s="108"/>
      <c r="U972" s="108"/>
      <c r="V972" s="108"/>
      <c r="W972" s="108"/>
      <c r="X972" s="108"/>
      <c r="Y972" s="108"/>
      <c r="Z972" s="108"/>
      <c r="AA972" s="108"/>
      <c r="AB972" s="108"/>
      <c r="AC972" s="108"/>
      <c r="AD972" s="108"/>
    </row>
    <row r="973" spans="1:30" x14ac:dyDescent="0.25">
      <c r="A973" s="81" t="s">
        <v>5758</v>
      </c>
      <c r="B973" s="81" t="s">
        <v>10381</v>
      </c>
      <c r="C973" s="81">
        <v>6.49</v>
      </c>
      <c r="D973" s="81" t="s">
        <v>10382</v>
      </c>
      <c r="E973" s="81">
        <v>6.25</v>
      </c>
      <c r="F973" s="81" t="s">
        <v>10383</v>
      </c>
      <c r="G973" s="81">
        <v>7.59</v>
      </c>
      <c r="H973" s="81">
        <v>2</v>
      </c>
      <c r="I973" s="81">
        <v>2</v>
      </c>
      <c r="J973" s="81">
        <v>0.05</v>
      </c>
      <c r="K973" s="81">
        <v>2</v>
      </c>
      <c r="L973" s="81" t="s">
        <v>25662</v>
      </c>
      <c r="M973" s="108"/>
      <c r="N973" s="108"/>
      <c r="O973" s="108"/>
      <c r="P973" s="108"/>
      <c r="Q973" s="108"/>
      <c r="R973" s="108"/>
      <c r="S973" s="108"/>
      <c r="T973" s="108"/>
      <c r="U973" s="108"/>
      <c r="V973" s="108"/>
      <c r="W973" s="108"/>
      <c r="X973" s="108"/>
      <c r="Y973" s="108"/>
      <c r="Z973" s="108"/>
      <c r="AA973" s="108"/>
      <c r="AB973" s="108"/>
      <c r="AC973" s="108"/>
      <c r="AD973" s="108"/>
    </row>
    <row r="974" spans="1:30" x14ac:dyDescent="0.25">
      <c r="A974" s="81" t="s">
        <v>5761</v>
      </c>
      <c r="B974" s="81" t="s">
        <v>10384</v>
      </c>
      <c r="C974" s="81">
        <v>37.86</v>
      </c>
      <c r="D974" s="81" t="s">
        <v>10385</v>
      </c>
      <c r="E974" s="81">
        <v>34.99</v>
      </c>
      <c r="F974" s="81" t="s">
        <v>8619</v>
      </c>
      <c r="G974" s="81" t="s">
        <v>8620</v>
      </c>
      <c r="H974" s="81">
        <v>0.5</v>
      </c>
      <c r="I974" s="81">
        <v>1.5</v>
      </c>
      <c r="J974" s="81">
        <v>0.06</v>
      </c>
      <c r="K974" s="81">
        <v>1.25</v>
      </c>
      <c r="L974" s="81" t="s">
        <v>25662</v>
      </c>
      <c r="M974" s="108"/>
      <c r="N974" s="108"/>
      <c r="O974" s="108"/>
      <c r="P974" s="108"/>
      <c r="Q974" s="108"/>
      <c r="R974" s="108"/>
      <c r="S974" s="108"/>
      <c r="T974" s="108"/>
      <c r="U974" s="108"/>
      <c r="V974" s="108"/>
      <c r="W974" s="108"/>
      <c r="X974" s="108"/>
      <c r="Y974" s="108"/>
      <c r="Z974" s="108"/>
      <c r="AA974" s="108"/>
      <c r="AB974" s="108"/>
      <c r="AC974" s="108"/>
      <c r="AD974" s="108"/>
    </row>
    <row r="975" spans="1:30" x14ac:dyDescent="0.25">
      <c r="A975" s="81" t="s">
        <v>5764</v>
      </c>
      <c r="B975" s="81" t="s">
        <v>10386</v>
      </c>
      <c r="C975" s="81">
        <v>23</v>
      </c>
      <c r="D975" s="81" t="s">
        <v>8619</v>
      </c>
      <c r="E975" s="81" t="s">
        <v>8620</v>
      </c>
      <c r="F975" s="81" t="s">
        <v>8619</v>
      </c>
      <c r="G975" s="81" t="s">
        <v>8620</v>
      </c>
      <c r="H975" s="81">
        <v>4</v>
      </c>
      <c r="I975" s="81">
        <v>6</v>
      </c>
      <c r="J975" s="81">
        <v>0.76</v>
      </c>
      <c r="K975" s="81">
        <v>4</v>
      </c>
      <c r="L975" s="81" t="s">
        <v>25662</v>
      </c>
      <c r="M975" s="108"/>
      <c r="N975" s="108"/>
      <c r="O975" s="108"/>
      <c r="P975" s="108"/>
      <c r="Q975" s="108"/>
      <c r="R975" s="108"/>
      <c r="S975" s="108"/>
      <c r="T975" s="108"/>
      <c r="U975" s="108"/>
      <c r="V975" s="108"/>
      <c r="W975" s="108"/>
      <c r="X975" s="108"/>
      <c r="Y975" s="108"/>
      <c r="Z975" s="108"/>
      <c r="AA975" s="108"/>
      <c r="AB975" s="108"/>
      <c r="AC975" s="108"/>
      <c r="AD975" s="108"/>
    </row>
    <row r="976" spans="1:30" x14ac:dyDescent="0.25">
      <c r="A976" s="81" t="s">
        <v>5814</v>
      </c>
      <c r="B976" s="81" t="s">
        <v>10387</v>
      </c>
      <c r="C976" s="81">
        <v>9.25</v>
      </c>
      <c r="D976" s="81" t="s">
        <v>10388</v>
      </c>
      <c r="E976" s="81">
        <v>13.99</v>
      </c>
      <c r="F976" s="81" t="s">
        <v>8619</v>
      </c>
      <c r="G976" s="81" t="s">
        <v>8620</v>
      </c>
      <c r="H976" s="81">
        <v>3</v>
      </c>
      <c r="I976" s="81">
        <v>9</v>
      </c>
      <c r="J976" s="81">
        <v>0.92</v>
      </c>
      <c r="K976" s="81">
        <v>12.5</v>
      </c>
      <c r="L976" s="81" t="s">
        <v>25662</v>
      </c>
      <c r="M976" s="108"/>
      <c r="N976" s="108"/>
      <c r="O976" s="108"/>
      <c r="P976" s="108"/>
      <c r="Q976" s="108"/>
      <c r="R976" s="108"/>
      <c r="S976" s="108"/>
      <c r="T976" s="108"/>
      <c r="U976" s="108"/>
      <c r="V976" s="108"/>
      <c r="W976" s="108"/>
      <c r="X976" s="108"/>
      <c r="Y976" s="108"/>
      <c r="Z976" s="108"/>
      <c r="AA976" s="108"/>
      <c r="AB976" s="108"/>
      <c r="AC976" s="108"/>
      <c r="AD976" s="108"/>
    </row>
    <row r="977" spans="1:30" x14ac:dyDescent="0.25">
      <c r="A977" s="81" t="s">
        <v>5818</v>
      </c>
      <c r="B977" s="81" t="s">
        <v>10389</v>
      </c>
      <c r="C977" s="81">
        <v>7.57</v>
      </c>
      <c r="D977" s="81" t="s">
        <v>10390</v>
      </c>
      <c r="E977" s="81">
        <v>9.57</v>
      </c>
      <c r="F977" s="81" t="s">
        <v>8619</v>
      </c>
      <c r="G977" s="81" t="s">
        <v>8620</v>
      </c>
      <c r="H977" s="81">
        <v>1.75</v>
      </c>
      <c r="I977" s="81">
        <v>1.75</v>
      </c>
      <c r="J977" s="81">
        <v>0.56999999999999995</v>
      </c>
      <c r="K977" s="81">
        <v>1.75</v>
      </c>
      <c r="L977" s="81" t="s">
        <v>25662</v>
      </c>
      <c r="M977" s="108"/>
      <c r="N977" s="108"/>
      <c r="O977" s="108"/>
      <c r="P977" s="108"/>
      <c r="Q977" s="108"/>
      <c r="R977" s="108"/>
      <c r="S977" s="108"/>
      <c r="T977" s="108"/>
      <c r="U977" s="108"/>
      <c r="V977" s="108"/>
      <c r="W977" s="108"/>
      <c r="X977" s="108"/>
      <c r="Y977" s="108"/>
      <c r="Z977" s="108"/>
      <c r="AA977" s="108"/>
      <c r="AB977" s="108"/>
      <c r="AC977" s="108"/>
      <c r="AD977" s="108"/>
    </row>
    <row r="978" spans="1:30" x14ac:dyDescent="0.25">
      <c r="A978" s="81" t="s">
        <v>5829</v>
      </c>
      <c r="B978" s="81" t="s">
        <v>10391</v>
      </c>
      <c r="C978" s="81">
        <v>3.22</v>
      </c>
      <c r="D978" s="81" t="s">
        <v>8619</v>
      </c>
      <c r="E978" s="81" t="s">
        <v>8620</v>
      </c>
      <c r="F978" s="81" t="s">
        <v>8619</v>
      </c>
      <c r="G978" s="81" t="s">
        <v>8620</v>
      </c>
      <c r="H978" s="81">
        <v>0.5</v>
      </c>
      <c r="I978" s="81">
        <v>1.5</v>
      </c>
      <c r="J978" s="81">
        <v>0.06</v>
      </c>
      <c r="K978" s="81">
        <v>1.2</v>
      </c>
      <c r="L978" s="81" t="s">
        <v>25662</v>
      </c>
      <c r="M978" s="108"/>
      <c r="N978" s="108"/>
      <c r="O978" s="108"/>
      <c r="P978" s="108"/>
      <c r="Q978" s="108"/>
      <c r="R978" s="108"/>
      <c r="S978" s="108"/>
      <c r="T978" s="108"/>
      <c r="U978" s="108"/>
      <c r="V978" s="108"/>
      <c r="W978" s="108"/>
      <c r="X978" s="108"/>
      <c r="Y978" s="108"/>
      <c r="Z978" s="108"/>
      <c r="AA978" s="108"/>
      <c r="AB978" s="108"/>
      <c r="AC978" s="108"/>
      <c r="AD978" s="108"/>
    </row>
    <row r="979" spans="1:30" x14ac:dyDescent="0.25">
      <c r="A979" s="81" t="s">
        <v>5798</v>
      </c>
      <c r="B979" s="81" t="s">
        <v>10392</v>
      </c>
      <c r="C979" s="81">
        <v>12.07</v>
      </c>
      <c r="D979" s="81" t="s">
        <v>10393</v>
      </c>
      <c r="E979" s="81">
        <v>10.43</v>
      </c>
      <c r="F979" s="81" t="s">
        <v>10394</v>
      </c>
      <c r="G979" s="81">
        <v>13.11</v>
      </c>
      <c r="H979" s="81">
        <v>12</v>
      </c>
      <c r="I979" s="81">
        <v>12</v>
      </c>
      <c r="J979" s="81">
        <v>0.05</v>
      </c>
      <c r="K979" s="81">
        <v>12</v>
      </c>
      <c r="L979" s="81" t="s">
        <v>25662</v>
      </c>
      <c r="M979" s="108"/>
      <c r="N979" s="108"/>
      <c r="O979" s="108"/>
      <c r="P979" s="108"/>
      <c r="Q979" s="108"/>
      <c r="R979" s="108"/>
      <c r="S979" s="108"/>
      <c r="T979" s="108"/>
      <c r="U979" s="108"/>
      <c r="V979" s="108"/>
      <c r="W979" s="108"/>
      <c r="X979" s="108"/>
      <c r="Y979" s="108"/>
      <c r="Z979" s="108"/>
      <c r="AA979" s="108"/>
      <c r="AB979" s="108"/>
      <c r="AC979" s="108"/>
      <c r="AD979" s="108"/>
    </row>
    <row r="980" spans="1:30" x14ac:dyDescent="0.25">
      <c r="A980" s="81" t="s">
        <v>5832</v>
      </c>
      <c r="B980" s="81" t="s">
        <v>10395</v>
      </c>
      <c r="C980" s="81">
        <v>49.48</v>
      </c>
      <c r="D980" s="81" t="s">
        <v>8619</v>
      </c>
      <c r="E980" s="81" t="s">
        <v>8620</v>
      </c>
      <c r="F980" s="81" t="s">
        <v>8619</v>
      </c>
      <c r="G980" s="81" t="s">
        <v>8620</v>
      </c>
      <c r="H980" s="81">
        <v>5</v>
      </c>
      <c r="I980" s="81">
        <v>80</v>
      </c>
      <c r="J980" s="81">
        <v>3.3</v>
      </c>
      <c r="K980" s="81">
        <v>9</v>
      </c>
      <c r="L980" s="81" t="s">
        <v>25662</v>
      </c>
      <c r="M980" s="108"/>
      <c r="N980" s="108"/>
      <c r="O980" s="108"/>
      <c r="P980" s="108"/>
      <c r="Q980" s="108"/>
      <c r="R980" s="108"/>
      <c r="S980" s="108"/>
      <c r="T980" s="108"/>
      <c r="U980" s="108"/>
      <c r="V980" s="108"/>
      <c r="W980" s="108"/>
      <c r="X980" s="108"/>
      <c r="Y980" s="108"/>
      <c r="Z980" s="108"/>
      <c r="AA980" s="108"/>
      <c r="AB980" s="108"/>
      <c r="AC980" s="108"/>
      <c r="AD980" s="108"/>
    </row>
    <row r="981" spans="1:30" x14ac:dyDescent="0.25">
      <c r="A981" s="81" t="s">
        <v>5841</v>
      </c>
      <c r="B981" s="81" t="s">
        <v>10396</v>
      </c>
      <c r="C981" s="81">
        <v>14.85</v>
      </c>
      <c r="D981" s="81" t="s">
        <v>10397</v>
      </c>
      <c r="E981" s="81">
        <v>10.97</v>
      </c>
      <c r="F981" s="81" t="s">
        <v>8619</v>
      </c>
      <c r="G981" s="81" t="s">
        <v>8620</v>
      </c>
      <c r="H981" s="81">
        <v>2</v>
      </c>
      <c r="I981" s="81">
        <v>2</v>
      </c>
      <c r="J981" s="81">
        <v>0.25</v>
      </c>
      <c r="K981" s="81">
        <v>2</v>
      </c>
      <c r="L981" s="81" t="s">
        <v>25662</v>
      </c>
      <c r="M981" s="108"/>
      <c r="N981" s="108"/>
      <c r="O981" s="108"/>
      <c r="P981" s="108"/>
      <c r="Q981" s="108"/>
      <c r="R981" s="108"/>
      <c r="S981" s="108"/>
      <c r="T981" s="108"/>
      <c r="U981" s="108"/>
      <c r="V981" s="108"/>
      <c r="W981" s="108"/>
      <c r="X981" s="108"/>
      <c r="Y981" s="108"/>
      <c r="Z981" s="108"/>
      <c r="AA981" s="108"/>
      <c r="AB981" s="108"/>
      <c r="AC981" s="108"/>
      <c r="AD981" s="108"/>
    </row>
    <row r="982" spans="1:30" x14ac:dyDescent="0.25">
      <c r="A982" s="81" t="s">
        <v>5844</v>
      </c>
      <c r="B982" s="81" t="s">
        <v>10398</v>
      </c>
      <c r="C982" s="81">
        <v>0.93</v>
      </c>
      <c r="D982" s="81" t="s">
        <v>8619</v>
      </c>
      <c r="E982" s="81" t="s">
        <v>8620</v>
      </c>
      <c r="F982" s="81" t="s">
        <v>8619</v>
      </c>
      <c r="G982" s="81" t="s">
        <v>8620</v>
      </c>
      <c r="H982" s="81">
        <v>0.5</v>
      </c>
      <c r="I982" s="81">
        <v>1.5</v>
      </c>
      <c r="J982" s="81">
        <v>0.06</v>
      </c>
      <c r="K982" s="81">
        <v>1.2</v>
      </c>
      <c r="L982" s="81" t="s">
        <v>25662</v>
      </c>
      <c r="M982" s="108"/>
      <c r="N982" s="108"/>
      <c r="O982" s="108"/>
      <c r="P982" s="108"/>
      <c r="Q982" s="108"/>
      <c r="R982" s="108"/>
      <c r="S982" s="108"/>
      <c r="T982" s="108"/>
      <c r="U982" s="108"/>
      <c r="V982" s="108"/>
      <c r="W982" s="108"/>
      <c r="X982" s="108"/>
      <c r="Y982" s="108"/>
      <c r="Z982" s="108"/>
      <c r="AA982" s="108"/>
      <c r="AB982" s="108"/>
      <c r="AC982" s="108"/>
      <c r="AD982" s="108"/>
    </row>
    <row r="983" spans="1:30" x14ac:dyDescent="0.25">
      <c r="A983" s="81" t="s">
        <v>5853</v>
      </c>
      <c r="B983" s="81" t="s">
        <v>8619</v>
      </c>
      <c r="C983" s="81" t="s">
        <v>8620</v>
      </c>
      <c r="D983" s="81" t="s">
        <v>8619</v>
      </c>
      <c r="E983" s="81" t="s">
        <v>8620</v>
      </c>
      <c r="F983" s="81" t="s">
        <v>8619</v>
      </c>
      <c r="G983" s="81" t="s">
        <v>8620</v>
      </c>
      <c r="H983" s="81">
        <v>2</v>
      </c>
      <c r="I983" s="81">
        <v>2</v>
      </c>
      <c r="J983" s="81">
        <v>0.25</v>
      </c>
      <c r="K983" s="81">
        <v>2</v>
      </c>
      <c r="L983" s="81" t="s">
        <v>25662</v>
      </c>
      <c r="M983" s="108"/>
      <c r="N983" s="108"/>
      <c r="O983" s="108"/>
      <c r="P983" s="108"/>
      <c r="Q983" s="108"/>
      <c r="R983" s="108"/>
      <c r="S983" s="108"/>
      <c r="T983" s="108"/>
      <c r="U983" s="108"/>
      <c r="V983" s="108"/>
      <c r="W983" s="108"/>
      <c r="X983" s="108"/>
      <c r="Y983" s="108"/>
      <c r="Z983" s="108"/>
      <c r="AA983" s="108"/>
      <c r="AB983" s="108"/>
      <c r="AC983" s="108"/>
      <c r="AD983" s="108"/>
    </row>
    <row r="984" spans="1:30" x14ac:dyDescent="0.25">
      <c r="A984" s="81" t="s">
        <v>5859</v>
      </c>
      <c r="B984" s="81" t="s">
        <v>10401</v>
      </c>
      <c r="C984" s="81">
        <v>7.95</v>
      </c>
      <c r="D984" s="81" t="s">
        <v>10402</v>
      </c>
      <c r="E984" s="81">
        <v>12</v>
      </c>
      <c r="F984" s="81" t="s">
        <v>8619</v>
      </c>
      <c r="G984" s="81" t="s">
        <v>8620</v>
      </c>
      <c r="H984" s="81">
        <v>3</v>
      </c>
      <c r="I984" s="81">
        <v>3</v>
      </c>
      <c r="J984" s="81">
        <v>0.27</v>
      </c>
      <c r="K984" s="81">
        <v>3</v>
      </c>
      <c r="L984" s="81" t="s">
        <v>25662</v>
      </c>
      <c r="M984" s="108"/>
      <c r="N984" s="108"/>
      <c r="O984" s="108"/>
      <c r="P984" s="108"/>
      <c r="Q984" s="108"/>
      <c r="R984" s="108"/>
      <c r="S984" s="108"/>
      <c r="T984" s="108"/>
      <c r="U984" s="108"/>
      <c r="V984" s="108"/>
      <c r="W984" s="108"/>
      <c r="X984" s="108"/>
      <c r="Y984" s="108"/>
      <c r="Z984" s="108"/>
      <c r="AA984" s="108"/>
      <c r="AB984" s="108"/>
      <c r="AC984" s="108"/>
      <c r="AD984" s="108"/>
    </row>
    <row r="985" spans="1:30" x14ac:dyDescent="0.25">
      <c r="A985" s="81" t="s">
        <v>5865</v>
      </c>
      <c r="B985" s="81" t="s">
        <v>10403</v>
      </c>
      <c r="C985" s="81">
        <v>78.86</v>
      </c>
      <c r="D985" s="81" t="s">
        <v>8619</v>
      </c>
      <c r="E985" s="81" t="s">
        <v>8620</v>
      </c>
      <c r="F985" s="81" t="s">
        <v>8619</v>
      </c>
      <c r="G985" s="81" t="s">
        <v>8620</v>
      </c>
      <c r="H985" s="81">
        <v>3</v>
      </c>
      <c r="I985" s="81">
        <v>3</v>
      </c>
      <c r="J985" s="81">
        <v>0.27</v>
      </c>
      <c r="K985" s="81">
        <v>3</v>
      </c>
      <c r="L985" s="81" t="s">
        <v>25662</v>
      </c>
      <c r="M985" s="108"/>
      <c r="N985" s="108"/>
      <c r="O985" s="108"/>
      <c r="P985" s="108"/>
      <c r="Q985" s="108"/>
      <c r="R985" s="108"/>
      <c r="S985" s="108"/>
      <c r="T985" s="108"/>
      <c r="U985" s="108"/>
      <c r="V985" s="108"/>
      <c r="W985" s="108"/>
      <c r="X985" s="108"/>
      <c r="Y985" s="108"/>
      <c r="Z985" s="108"/>
      <c r="AA985" s="108"/>
      <c r="AB985" s="108"/>
      <c r="AC985" s="108"/>
      <c r="AD985" s="108"/>
    </row>
    <row r="986" spans="1:30" x14ac:dyDescent="0.25">
      <c r="A986" s="81" t="s">
        <v>5868</v>
      </c>
      <c r="B986" s="81" t="s">
        <v>10404</v>
      </c>
      <c r="C986" s="81">
        <v>13.58</v>
      </c>
      <c r="D986" s="81" t="s">
        <v>8619</v>
      </c>
      <c r="E986" s="81" t="s">
        <v>8620</v>
      </c>
      <c r="F986" s="81" t="s">
        <v>8619</v>
      </c>
      <c r="G986" s="81" t="s">
        <v>8620</v>
      </c>
      <c r="H986" s="81">
        <v>6</v>
      </c>
      <c r="I986" s="81">
        <v>5</v>
      </c>
      <c r="J986" s="81">
        <v>0.6</v>
      </c>
      <c r="K986" s="81">
        <v>2</v>
      </c>
      <c r="L986" s="81" t="s">
        <v>25662</v>
      </c>
      <c r="M986" s="108"/>
      <c r="N986" s="108"/>
      <c r="O986" s="108"/>
      <c r="P986" s="108"/>
      <c r="Q986" s="108"/>
      <c r="R986" s="108"/>
      <c r="S986" s="108"/>
      <c r="T986" s="108"/>
      <c r="U986" s="108"/>
      <c r="V986" s="108"/>
      <c r="W986" s="108"/>
      <c r="X986" s="108"/>
      <c r="Y986" s="108"/>
      <c r="Z986" s="108"/>
      <c r="AA986" s="108"/>
      <c r="AB986" s="108"/>
      <c r="AC986" s="108"/>
      <c r="AD986" s="108"/>
    </row>
    <row r="987" spans="1:30" x14ac:dyDescent="0.25">
      <c r="A987" s="81" t="s">
        <v>5896</v>
      </c>
      <c r="B987" s="81" t="s">
        <v>26125</v>
      </c>
      <c r="C987" s="81">
        <v>9.36</v>
      </c>
      <c r="D987" s="81" t="s">
        <v>26125</v>
      </c>
      <c r="E987" s="81">
        <v>9.36</v>
      </c>
      <c r="F987" s="81" t="s">
        <v>26125</v>
      </c>
      <c r="G987" s="81">
        <v>9.36</v>
      </c>
      <c r="H987" s="81">
        <v>14</v>
      </c>
      <c r="I987" s="81">
        <v>19</v>
      </c>
      <c r="J987" s="81">
        <v>0.5</v>
      </c>
      <c r="K987" s="81">
        <v>2.5</v>
      </c>
      <c r="L987" s="81" t="s">
        <v>25662</v>
      </c>
      <c r="M987" s="108"/>
      <c r="N987" s="108"/>
      <c r="O987" s="108"/>
      <c r="P987" s="108"/>
      <c r="Q987" s="108"/>
      <c r="R987" s="108"/>
      <c r="S987" s="108"/>
      <c r="T987" s="108"/>
      <c r="U987" s="108"/>
      <c r="V987" s="108"/>
      <c r="W987" s="108"/>
      <c r="X987" s="108"/>
      <c r="Y987" s="108"/>
      <c r="Z987" s="108"/>
      <c r="AA987" s="108"/>
      <c r="AB987" s="108"/>
      <c r="AC987" s="108"/>
      <c r="AD987" s="108"/>
    </row>
    <row r="988" spans="1:30" x14ac:dyDescent="0.25">
      <c r="A988" s="81" t="s">
        <v>5902</v>
      </c>
      <c r="B988" s="81" t="s">
        <v>10405</v>
      </c>
      <c r="C988" s="81">
        <v>1.49</v>
      </c>
      <c r="D988" s="81" t="s">
        <v>8619</v>
      </c>
      <c r="E988" s="81" t="s">
        <v>8620</v>
      </c>
      <c r="F988" s="81" t="s">
        <v>8619</v>
      </c>
      <c r="G988" s="81" t="s">
        <v>8620</v>
      </c>
      <c r="H988" s="81">
        <v>3.5</v>
      </c>
      <c r="I988" s="81">
        <v>4.5</v>
      </c>
      <c r="J988" s="81">
        <v>0.5</v>
      </c>
      <c r="K988" s="81">
        <v>0.2</v>
      </c>
      <c r="L988" s="81" t="s">
        <v>25662</v>
      </c>
      <c r="M988" s="108"/>
      <c r="N988" s="108"/>
      <c r="O988" s="108"/>
      <c r="P988" s="108"/>
      <c r="Q988" s="108"/>
      <c r="R988" s="108"/>
      <c r="S988" s="108"/>
      <c r="T988" s="108"/>
      <c r="U988" s="108"/>
      <c r="V988" s="108"/>
      <c r="W988" s="108"/>
      <c r="X988" s="108"/>
      <c r="Y988" s="108"/>
      <c r="Z988" s="108"/>
      <c r="AA988" s="108"/>
      <c r="AB988" s="108"/>
      <c r="AC988" s="108"/>
      <c r="AD988" s="108"/>
    </row>
    <row r="989" spans="1:30" x14ac:dyDescent="0.25">
      <c r="A989" s="81" t="s">
        <v>5905</v>
      </c>
      <c r="B989" s="81" t="s">
        <v>10406</v>
      </c>
      <c r="C989" s="81">
        <v>36.75</v>
      </c>
      <c r="D989" s="81" t="s">
        <v>10407</v>
      </c>
      <c r="E989" s="81">
        <v>36.99</v>
      </c>
      <c r="F989" s="81" t="s">
        <v>8619</v>
      </c>
      <c r="G989" s="81" t="s">
        <v>8620</v>
      </c>
      <c r="H989" s="81">
        <v>10.5</v>
      </c>
      <c r="I989" s="81">
        <v>80</v>
      </c>
      <c r="J989" s="81">
        <v>21.3</v>
      </c>
      <c r="K989" s="81">
        <v>3.5</v>
      </c>
      <c r="L989" s="81" t="s">
        <v>25662</v>
      </c>
      <c r="M989" s="108"/>
      <c r="N989" s="108"/>
      <c r="O989" s="108"/>
      <c r="P989" s="108"/>
      <c r="Q989" s="108"/>
      <c r="R989" s="108"/>
      <c r="S989" s="108"/>
      <c r="T989" s="108"/>
      <c r="U989" s="108"/>
      <c r="V989" s="108"/>
      <c r="W989" s="108"/>
      <c r="X989" s="108"/>
      <c r="Y989" s="108"/>
      <c r="Z989" s="108"/>
      <c r="AA989" s="108"/>
      <c r="AB989" s="108"/>
      <c r="AC989" s="108"/>
      <c r="AD989" s="108"/>
    </row>
    <row r="990" spans="1:30" x14ac:dyDescent="0.25">
      <c r="A990" s="81" t="s">
        <v>5908</v>
      </c>
      <c r="B990" s="81" t="s">
        <v>8619</v>
      </c>
      <c r="C990" s="81" t="s">
        <v>8620</v>
      </c>
      <c r="D990" s="81" t="s">
        <v>8619</v>
      </c>
      <c r="E990" s="81" t="s">
        <v>8620</v>
      </c>
      <c r="F990" s="81" t="s">
        <v>8619</v>
      </c>
      <c r="G990" s="81" t="s">
        <v>8620</v>
      </c>
      <c r="H990" s="81">
        <v>1</v>
      </c>
      <c r="I990" s="81">
        <v>1</v>
      </c>
      <c r="J990" s="81">
        <v>0.5</v>
      </c>
      <c r="K990" s="81">
        <v>0.5</v>
      </c>
      <c r="L990" s="81" t="s">
        <v>25662</v>
      </c>
      <c r="M990" s="108"/>
      <c r="N990" s="108"/>
      <c r="O990" s="108"/>
      <c r="P990" s="108"/>
      <c r="Q990" s="108"/>
      <c r="R990" s="108"/>
      <c r="S990" s="108"/>
      <c r="T990" s="108"/>
      <c r="U990" s="108"/>
      <c r="V990" s="108"/>
      <c r="W990" s="108"/>
      <c r="X990" s="108"/>
      <c r="Y990" s="108"/>
      <c r="Z990" s="108"/>
      <c r="AA990" s="108"/>
      <c r="AB990" s="108"/>
      <c r="AC990" s="108"/>
      <c r="AD990" s="108"/>
    </row>
    <row r="991" spans="1:30" x14ac:dyDescent="0.25">
      <c r="A991" s="81" t="s">
        <v>5911</v>
      </c>
      <c r="B991" s="81" t="s">
        <v>8619</v>
      </c>
      <c r="C991" s="81" t="s">
        <v>8620</v>
      </c>
      <c r="D991" s="81" t="s">
        <v>8619</v>
      </c>
      <c r="E991" s="81" t="s">
        <v>8620</v>
      </c>
      <c r="F991" s="81" t="s">
        <v>8619</v>
      </c>
      <c r="G991" s="81" t="s">
        <v>8620</v>
      </c>
      <c r="H991" s="81">
        <v>3</v>
      </c>
      <c r="I991" s="81">
        <v>3</v>
      </c>
      <c r="J991" s="81">
        <v>0.27</v>
      </c>
      <c r="K991" s="81">
        <v>3</v>
      </c>
      <c r="L991" s="81" t="s">
        <v>25662</v>
      </c>
      <c r="M991" s="108"/>
      <c r="N991" s="108"/>
      <c r="O991" s="108"/>
      <c r="P991" s="108"/>
      <c r="Q991" s="108"/>
      <c r="R991" s="108"/>
      <c r="S991" s="108"/>
      <c r="T991" s="108"/>
      <c r="U991" s="108"/>
      <c r="V991" s="108"/>
      <c r="W991" s="108"/>
      <c r="X991" s="108"/>
      <c r="Y991" s="108"/>
      <c r="Z991" s="108"/>
      <c r="AA991" s="108"/>
      <c r="AB991" s="108"/>
      <c r="AC991" s="108"/>
      <c r="AD991" s="108"/>
    </row>
    <row r="992" spans="1:30" x14ac:dyDescent="0.25">
      <c r="A992" s="81" t="s">
        <v>5914</v>
      </c>
      <c r="B992" s="81" t="s">
        <v>10408</v>
      </c>
      <c r="C992" s="81">
        <v>57.46</v>
      </c>
      <c r="D992" s="81" t="s">
        <v>8619</v>
      </c>
      <c r="E992" s="81" t="s">
        <v>8620</v>
      </c>
      <c r="F992" s="81" t="s">
        <v>8619</v>
      </c>
      <c r="G992" s="81" t="s">
        <v>8620</v>
      </c>
      <c r="H992" s="81">
        <v>3</v>
      </c>
      <c r="I992" s="81">
        <v>3</v>
      </c>
      <c r="J992" s="81">
        <v>0.27</v>
      </c>
      <c r="K992" s="81">
        <v>3</v>
      </c>
      <c r="L992" s="81" t="s">
        <v>25662</v>
      </c>
      <c r="M992" s="108"/>
      <c r="N992" s="108"/>
      <c r="O992" s="108"/>
      <c r="P992" s="108"/>
      <c r="Q992" s="108"/>
      <c r="R992" s="108"/>
      <c r="S992" s="108"/>
      <c r="T992" s="108"/>
      <c r="U992" s="108"/>
      <c r="V992" s="108"/>
      <c r="W992" s="108"/>
      <c r="X992" s="108"/>
      <c r="Y992" s="108"/>
      <c r="Z992" s="108"/>
      <c r="AA992" s="108"/>
      <c r="AB992" s="108"/>
      <c r="AC992" s="108"/>
      <c r="AD992" s="108"/>
    </row>
    <row r="993" spans="1:30" x14ac:dyDescent="0.25">
      <c r="A993" s="81" t="s">
        <v>5917</v>
      </c>
      <c r="B993" s="81" t="s">
        <v>10409</v>
      </c>
      <c r="C993" s="81">
        <v>5.49</v>
      </c>
      <c r="D993" s="81" t="s">
        <v>8619</v>
      </c>
      <c r="E993" s="81" t="s">
        <v>8620</v>
      </c>
      <c r="F993" s="81" t="s">
        <v>8619</v>
      </c>
      <c r="G993" s="81" t="s">
        <v>8620</v>
      </c>
      <c r="H993" s="81">
        <v>10</v>
      </c>
      <c r="I993" s="81">
        <v>13</v>
      </c>
      <c r="J993" s="81">
        <v>0.05</v>
      </c>
      <c r="K993" s="81">
        <v>1</v>
      </c>
      <c r="L993" s="81" t="s">
        <v>25662</v>
      </c>
      <c r="M993" s="108"/>
      <c r="N993" s="108"/>
      <c r="O993" s="108"/>
      <c r="P993" s="108"/>
      <c r="Q993" s="108"/>
      <c r="R993" s="108"/>
      <c r="S993" s="108"/>
      <c r="T993" s="108"/>
      <c r="U993" s="108"/>
      <c r="V993" s="108"/>
      <c r="W993" s="108"/>
      <c r="X993" s="108"/>
      <c r="Y993" s="108"/>
      <c r="Z993" s="108"/>
      <c r="AA993" s="108"/>
      <c r="AB993" s="108"/>
      <c r="AC993" s="108"/>
      <c r="AD993" s="108"/>
    </row>
    <row r="994" spans="1:30" x14ac:dyDescent="0.25">
      <c r="A994" s="81" t="s">
        <v>5920</v>
      </c>
      <c r="B994" s="81" t="s">
        <v>10410</v>
      </c>
      <c r="C994" s="81">
        <v>13.99</v>
      </c>
      <c r="D994" s="81" t="s">
        <v>10411</v>
      </c>
      <c r="E994" s="81">
        <v>13.58</v>
      </c>
      <c r="F994" s="81" t="s">
        <v>8619</v>
      </c>
      <c r="G994" s="81" t="s">
        <v>8620</v>
      </c>
      <c r="H994" s="81">
        <v>7</v>
      </c>
      <c r="I994" s="81">
        <v>7</v>
      </c>
      <c r="J994" s="81">
        <v>0.1</v>
      </c>
      <c r="K994" s="81">
        <v>7</v>
      </c>
      <c r="L994" s="81" t="s">
        <v>25662</v>
      </c>
      <c r="M994" s="108"/>
      <c r="N994" s="108"/>
      <c r="O994" s="108"/>
      <c r="P994" s="108"/>
      <c r="Q994" s="108"/>
      <c r="R994" s="108"/>
      <c r="S994" s="108"/>
      <c r="T994" s="108"/>
      <c r="U994" s="108"/>
      <c r="V994" s="108"/>
      <c r="W994" s="108"/>
      <c r="X994" s="108"/>
      <c r="Y994" s="108"/>
      <c r="Z994" s="108"/>
      <c r="AA994" s="108"/>
      <c r="AB994" s="108"/>
      <c r="AC994" s="108"/>
      <c r="AD994" s="108"/>
    </row>
    <row r="995" spans="1:30" x14ac:dyDescent="0.25">
      <c r="A995" s="81" t="s">
        <v>5923</v>
      </c>
      <c r="B995" s="81" t="s">
        <v>8619</v>
      </c>
      <c r="C995" s="81" t="s">
        <v>8620</v>
      </c>
      <c r="D995" s="81" t="s">
        <v>8619</v>
      </c>
      <c r="E995" s="81" t="s">
        <v>8620</v>
      </c>
      <c r="F995" s="81" t="s">
        <v>8619</v>
      </c>
      <c r="G995" s="81" t="s">
        <v>8620</v>
      </c>
      <c r="H995" s="81">
        <v>0.25</v>
      </c>
      <c r="I995" s="81">
        <v>2.5</v>
      </c>
      <c r="J995" s="81">
        <v>1</v>
      </c>
      <c r="K995" s="81">
        <v>0.25</v>
      </c>
      <c r="L995" s="81" t="s">
        <v>25662</v>
      </c>
      <c r="M995" s="108"/>
      <c r="N995" s="108"/>
      <c r="O995" s="108"/>
      <c r="P995" s="108"/>
      <c r="Q995" s="108"/>
      <c r="R995" s="108"/>
      <c r="S995" s="108"/>
      <c r="T995" s="108"/>
      <c r="U995" s="108"/>
      <c r="V995" s="108"/>
      <c r="W995" s="108"/>
      <c r="X995" s="108"/>
      <c r="Y995" s="108"/>
      <c r="Z995" s="108"/>
      <c r="AA995" s="108"/>
      <c r="AB995" s="108"/>
      <c r="AC995" s="108"/>
      <c r="AD995" s="108"/>
    </row>
    <row r="996" spans="1:30" x14ac:dyDescent="0.25">
      <c r="A996" s="81" t="s">
        <v>5927</v>
      </c>
      <c r="B996" s="81" t="s">
        <v>8619</v>
      </c>
      <c r="C996" s="81" t="s">
        <v>8620</v>
      </c>
      <c r="D996" s="81" t="s">
        <v>8619</v>
      </c>
      <c r="E996" s="81" t="s">
        <v>8620</v>
      </c>
      <c r="F996" s="81" t="s">
        <v>8619</v>
      </c>
      <c r="G996" s="81" t="s">
        <v>8620</v>
      </c>
      <c r="H996" s="81">
        <v>3</v>
      </c>
      <c r="I996" s="81">
        <v>10</v>
      </c>
      <c r="J996" s="81">
        <v>3</v>
      </c>
      <c r="K996" s="81">
        <v>6</v>
      </c>
      <c r="L996" s="81" t="s">
        <v>25662</v>
      </c>
      <c r="M996" s="108"/>
      <c r="N996" s="108"/>
      <c r="O996" s="108"/>
      <c r="P996" s="108"/>
      <c r="Q996" s="108"/>
      <c r="R996" s="108"/>
      <c r="S996" s="108"/>
      <c r="T996" s="108"/>
      <c r="U996" s="108"/>
      <c r="V996" s="108"/>
      <c r="W996" s="108"/>
      <c r="X996" s="108"/>
      <c r="Y996" s="108"/>
      <c r="Z996" s="108"/>
      <c r="AA996" s="108"/>
      <c r="AB996" s="108"/>
      <c r="AC996" s="108"/>
      <c r="AD996" s="108"/>
    </row>
    <row r="997" spans="1:30" x14ac:dyDescent="0.25">
      <c r="A997" s="81" t="s">
        <v>5944</v>
      </c>
      <c r="B997" s="81" t="s">
        <v>10412</v>
      </c>
      <c r="C997" s="81">
        <v>39.1</v>
      </c>
      <c r="D997" s="81" t="s">
        <v>10413</v>
      </c>
      <c r="E997" s="81">
        <v>40.99</v>
      </c>
      <c r="F997" s="81" t="s">
        <v>26126</v>
      </c>
      <c r="G997" s="81">
        <v>48.42</v>
      </c>
      <c r="H997" s="81">
        <v>5.75</v>
      </c>
      <c r="I997" s="81">
        <v>10</v>
      </c>
      <c r="J997" s="81">
        <v>9.75</v>
      </c>
      <c r="K997" s="81">
        <v>14</v>
      </c>
      <c r="L997" s="81" t="s">
        <v>25662</v>
      </c>
      <c r="M997" s="108"/>
      <c r="N997" s="108"/>
      <c r="O997" s="108"/>
      <c r="P997" s="108"/>
      <c r="Q997" s="108"/>
      <c r="R997" s="108"/>
      <c r="S997" s="108"/>
      <c r="T997" s="108"/>
      <c r="U997" s="108"/>
      <c r="V997" s="108"/>
      <c r="W997" s="108"/>
      <c r="X997" s="108"/>
      <c r="Y997" s="108"/>
      <c r="Z997" s="108"/>
      <c r="AA997" s="108"/>
      <c r="AB997" s="108"/>
      <c r="AC997" s="108"/>
      <c r="AD997" s="108"/>
    </row>
    <row r="998" spans="1:30" x14ac:dyDescent="0.25">
      <c r="A998" s="81" t="s">
        <v>5947</v>
      </c>
      <c r="B998" s="81" t="s">
        <v>10414</v>
      </c>
      <c r="C998" s="81">
        <v>14.39</v>
      </c>
      <c r="D998" s="81" t="s">
        <v>26127</v>
      </c>
      <c r="E998" s="81">
        <v>15.87</v>
      </c>
      <c r="F998" s="81" t="s">
        <v>26127</v>
      </c>
      <c r="G998" s="81">
        <v>15.87</v>
      </c>
      <c r="H998" s="81">
        <v>14</v>
      </c>
      <c r="I998" s="81">
        <v>19</v>
      </c>
      <c r="J998" s="81">
        <v>0.5</v>
      </c>
      <c r="K998" s="81">
        <v>3</v>
      </c>
      <c r="L998" s="81" t="s">
        <v>25662</v>
      </c>
      <c r="M998" s="108"/>
      <c r="N998" s="108"/>
      <c r="O998" s="108"/>
      <c r="P998" s="108"/>
      <c r="Q998" s="108"/>
      <c r="R998" s="108"/>
      <c r="S998" s="108"/>
      <c r="T998" s="108"/>
      <c r="U998" s="108"/>
      <c r="V998" s="108"/>
      <c r="W998" s="108"/>
      <c r="X998" s="108"/>
      <c r="Y998" s="108"/>
      <c r="Z998" s="108"/>
      <c r="AA998" s="108"/>
      <c r="AB998" s="108"/>
      <c r="AC998" s="108"/>
      <c r="AD998" s="108"/>
    </row>
    <row r="999" spans="1:30" x14ac:dyDescent="0.25">
      <c r="A999" s="81" t="s">
        <v>5953</v>
      </c>
      <c r="B999" s="81" t="s">
        <v>10415</v>
      </c>
      <c r="C999" s="81">
        <v>45</v>
      </c>
      <c r="D999" s="81" t="s">
        <v>10416</v>
      </c>
      <c r="E999" s="81">
        <v>38.15</v>
      </c>
      <c r="F999" s="81" t="s">
        <v>8619</v>
      </c>
      <c r="G999" s="81" t="s">
        <v>8620</v>
      </c>
      <c r="H999" s="81">
        <v>2</v>
      </c>
      <c r="I999" s="81">
        <v>168</v>
      </c>
      <c r="J999" s="81">
        <v>6</v>
      </c>
      <c r="K999" s="81">
        <v>1</v>
      </c>
      <c r="L999" s="81" t="s">
        <v>25662</v>
      </c>
      <c r="M999" s="108"/>
      <c r="N999" s="108"/>
      <c r="O999" s="108"/>
      <c r="P999" s="108"/>
      <c r="Q999" s="108"/>
      <c r="R999" s="108"/>
      <c r="S999" s="108"/>
      <c r="T999" s="108"/>
      <c r="U999" s="108"/>
      <c r="V999" s="108"/>
      <c r="W999" s="108"/>
      <c r="X999" s="108"/>
      <c r="Y999" s="108"/>
      <c r="Z999" s="108"/>
      <c r="AA999" s="108"/>
      <c r="AB999" s="108"/>
      <c r="AC999" s="108"/>
      <c r="AD999" s="108"/>
    </row>
    <row r="1000" spans="1:30" x14ac:dyDescent="0.25">
      <c r="A1000" s="81" t="s">
        <v>5956</v>
      </c>
      <c r="B1000" s="81" t="s">
        <v>10417</v>
      </c>
      <c r="C1000" s="81">
        <v>144.11000000000001</v>
      </c>
      <c r="D1000" s="81" t="s">
        <v>8619</v>
      </c>
      <c r="E1000" s="81" t="s">
        <v>8620</v>
      </c>
      <c r="F1000" s="81" t="s">
        <v>8619</v>
      </c>
      <c r="G1000" s="81" t="s">
        <v>8620</v>
      </c>
      <c r="H1000" s="81">
        <v>10.5</v>
      </c>
      <c r="I1000" s="81">
        <v>10.5</v>
      </c>
      <c r="J1000" s="81">
        <v>1367</v>
      </c>
      <c r="K1000" s="81">
        <v>15</v>
      </c>
      <c r="L1000" s="81" t="s">
        <v>25662</v>
      </c>
      <c r="M1000" s="108"/>
      <c r="N1000" s="108"/>
      <c r="O1000" s="108"/>
      <c r="P1000" s="108"/>
      <c r="Q1000" s="108"/>
      <c r="R1000" s="108"/>
      <c r="S1000" s="108"/>
      <c r="T1000" s="108"/>
      <c r="U1000" s="108"/>
      <c r="V1000" s="108"/>
      <c r="W1000" s="108"/>
      <c r="X1000" s="108"/>
      <c r="Y1000" s="108"/>
      <c r="Z1000" s="108"/>
      <c r="AA1000" s="108"/>
      <c r="AB1000" s="108"/>
      <c r="AC1000" s="108"/>
      <c r="AD1000" s="108"/>
    </row>
    <row r="1001" spans="1:30" x14ac:dyDescent="0.25">
      <c r="A1001" s="81" t="s">
        <v>5965</v>
      </c>
      <c r="B1001" s="81" t="s">
        <v>10418</v>
      </c>
      <c r="C1001" s="81">
        <v>66</v>
      </c>
      <c r="D1001" s="81" t="s">
        <v>8619</v>
      </c>
      <c r="E1001" s="81" t="s">
        <v>8620</v>
      </c>
      <c r="F1001" s="81" t="s">
        <v>8619</v>
      </c>
      <c r="G1001" s="81" t="s">
        <v>8620</v>
      </c>
      <c r="H1001" s="81">
        <v>0.31</v>
      </c>
      <c r="I1001" s="81">
        <v>0.31</v>
      </c>
      <c r="J1001" s="81">
        <v>2.87E-2</v>
      </c>
      <c r="K1001" s="81">
        <v>1.25</v>
      </c>
      <c r="L1001" s="81" t="s">
        <v>25662</v>
      </c>
      <c r="M1001" s="108"/>
      <c r="N1001" s="108"/>
      <c r="O1001" s="108"/>
      <c r="P1001" s="108"/>
      <c r="Q1001" s="108"/>
      <c r="R1001" s="108"/>
      <c r="S1001" s="108"/>
      <c r="T1001" s="108"/>
      <c r="U1001" s="108"/>
      <c r="V1001" s="108"/>
      <c r="W1001" s="108"/>
      <c r="X1001" s="108"/>
      <c r="Y1001" s="108"/>
      <c r="Z1001" s="108"/>
      <c r="AA1001" s="108"/>
      <c r="AB1001" s="108"/>
      <c r="AC1001" s="108"/>
      <c r="AD1001" s="108"/>
    </row>
    <row r="1002" spans="1:30" x14ac:dyDescent="0.25">
      <c r="A1002" s="81" t="s">
        <v>5968</v>
      </c>
      <c r="B1002" s="81" t="s">
        <v>10419</v>
      </c>
      <c r="C1002" s="81">
        <v>12.87</v>
      </c>
      <c r="D1002" s="81" t="s">
        <v>10420</v>
      </c>
      <c r="E1002" s="81">
        <v>51.95</v>
      </c>
      <c r="F1002" s="81" t="s">
        <v>8619</v>
      </c>
      <c r="G1002" s="81" t="s">
        <v>8620</v>
      </c>
      <c r="H1002" s="81">
        <v>2</v>
      </c>
      <c r="I1002" s="81">
        <v>2</v>
      </c>
      <c r="J1002" s="81">
        <v>0.25</v>
      </c>
      <c r="K1002" s="81">
        <v>2</v>
      </c>
      <c r="L1002" s="81" t="s">
        <v>25662</v>
      </c>
      <c r="M1002" s="108"/>
      <c r="N1002" s="108"/>
      <c r="O1002" s="108"/>
      <c r="P1002" s="108"/>
      <c r="Q1002" s="108"/>
      <c r="R1002" s="108"/>
      <c r="S1002" s="108"/>
      <c r="T1002" s="108"/>
      <c r="U1002" s="108"/>
      <c r="V1002" s="108"/>
      <c r="W1002" s="108"/>
      <c r="X1002" s="108"/>
      <c r="Y1002" s="108"/>
      <c r="Z1002" s="108"/>
      <c r="AA1002" s="108"/>
      <c r="AB1002" s="108"/>
      <c r="AC1002" s="108"/>
      <c r="AD1002" s="108"/>
    </row>
    <row r="1003" spans="1:30" x14ac:dyDescent="0.25">
      <c r="A1003" s="81" t="s">
        <v>5971</v>
      </c>
      <c r="B1003" s="81" t="s">
        <v>10421</v>
      </c>
      <c r="C1003" s="81">
        <v>15.42</v>
      </c>
      <c r="D1003" s="81" t="s">
        <v>10422</v>
      </c>
      <c r="E1003" s="81">
        <v>10</v>
      </c>
      <c r="F1003" s="81" t="s">
        <v>8619</v>
      </c>
      <c r="G1003" s="81" t="s">
        <v>8620</v>
      </c>
      <c r="H1003" s="81">
        <v>9</v>
      </c>
      <c r="I1003" s="81">
        <v>9</v>
      </c>
      <c r="J1003" s="81">
        <v>9</v>
      </c>
      <c r="K1003" s="81">
        <v>9</v>
      </c>
      <c r="L1003" s="81" t="s">
        <v>25662</v>
      </c>
      <c r="M1003" s="108"/>
      <c r="N1003" s="108"/>
      <c r="O1003" s="108"/>
      <c r="P1003" s="108"/>
      <c r="Q1003" s="108"/>
      <c r="R1003" s="108"/>
      <c r="S1003" s="108"/>
      <c r="T1003" s="108"/>
      <c r="U1003" s="108"/>
      <c r="V1003" s="108"/>
      <c r="W1003" s="108"/>
      <c r="X1003" s="108"/>
      <c r="Y1003" s="108"/>
      <c r="Z1003" s="108"/>
      <c r="AA1003" s="108"/>
      <c r="AB1003" s="108"/>
      <c r="AC1003" s="108"/>
      <c r="AD1003" s="108"/>
    </row>
    <row r="1004" spans="1:30" x14ac:dyDescent="0.25">
      <c r="A1004" s="81" t="s">
        <v>5977</v>
      </c>
      <c r="B1004" s="81" t="s">
        <v>10423</v>
      </c>
      <c r="C1004" s="81">
        <v>13.98</v>
      </c>
      <c r="D1004" s="81" t="s">
        <v>8619</v>
      </c>
      <c r="E1004" s="81" t="s">
        <v>8620</v>
      </c>
      <c r="F1004" s="81" t="s">
        <v>8619</v>
      </c>
      <c r="G1004" s="81" t="s">
        <v>8620</v>
      </c>
      <c r="H1004" s="81">
        <v>9</v>
      </c>
      <c r="I1004" s="81">
        <v>9</v>
      </c>
      <c r="J1004" s="81">
        <v>0.5</v>
      </c>
      <c r="K1004" s="81">
        <v>9</v>
      </c>
      <c r="L1004" s="81" t="s">
        <v>25662</v>
      </c>
      <c r="M1004" s="108"/>
      <c r="N1004" s="108"/>
      <c r="O1004" s="108"/>
      <c r="P1004" s="108"/>
      <c r="Q1004" s="108"/>
      <c r="R1004" s="108"/>
      <c r="S1004" s="108"/>
      <c r="T1004" s="108"/>
      <c r="U1004" s="108"/>
      <c r="V1004" s="108"/>
      <c r="W1004" s="108"/>
      <c r="X1004" s="108"/>
      <c r="Y1004" s="108"/>
      <c r="Z1004" s="108"/>
      <c r="AA1004" s="108"/>
      <c r="AB1004" s="108"/>
      <c r="AC1004" s="108"/>
      <c r="AD1004" s="108"/>
    </row>
    <row r="1005" spans="1:30" x14ac:dyDescent="0.25">
      <c r="A1005" s="81" t="s">
        <v>5994</v>
      </c>
      <c r="B1005" s="81" t="s">
        <v>8619</v>
      </c>
      <c r="C1005" s="81" t="s">
        <v>8620</v>
      </c>
      <c r="D1005" s="81" t="s">
        <v>8619</v>
      </c>
      <c r="E1005" s="81" t="s">
        <v>8620</v>
      </c>
      <c r="F1005" s="81" t="s">
        <v>8619</v>
      </c>
      <c r="G1005" s="81" t="s">
        <v>8620</v>
      </c>
      <c r="H1005" s="81">
        <v>1</v>
      </c>
      <c r="I1005" s="81">
        <v>1.5</v>
      </c>
      <c r="J1005" s="81">
        <v>0.55000000000000004</v>
      </c>
      <c r="K1005" s="81">
        <v>1</v>
      </c>
      <c r="L1005" s="81" t="s">
        <v>25662</v>
      </c>
      <c r="M1005" s="108"/>
      <c r="N1005" s="108"/>
      <c r="O1005" s="108"/>
      <c r="P1005" s="108"/>
      <c r="Q1005" s="108"/>
      <c r="R1005" s="108"/>
      <c r="S1005" s="108"/>
      <c r="T1005" s="108"/>
      <c r="U1005" s="108"/>
      <c r="V1005" s="108"/>
      <c r="W1005" s="108"/>
      <c r="X1005" s="108"/>
      <c r="Y1005" s="108"/>
      <c r="Z1005" s="108"/>
      <c r="AA1005" s="108"/>
      <c r="AB1005" s="108"/>
      <c r="AC1005" s="108"/>
      <c r="AD1005" s="108"/>
    </row>
    <row r="1006" spans="1:30" x14ac:dyDescent="0.25">
      <c r="A1006" s="81" t="s">
        <v>6011</v>
      </c>
      <c r="B1006" s="81" t="s">
        <v>10424</v>
      </c>
      <c r="C1006" s="81">
        <v>7.7</v>
      </c>
      <c r="D1006" s="81" t="s">
        <v>10367</v>
      </c>
      <c r="E1006" s="81">
        <v>7.7</v>
      </c>
      <c r="F1006" s="81" t="s">
        <v>10425</v>
      </c>
      <c r="G1006" s="81">
        <v>7.87</v>
      </c>
      <c r="H1006" s="81">
        <v>9</v>
      </c>
      <c r="I1006" s="81">
        <v>12</v>
      </c>
      <c r="J1006" s="81">
        <v>0.5</v>
      </c>
      <c r="K1006" s="81">
        <v>0.1</v>
      </c>
      <c r="L1006" s="81" t="s">
        <v>25662</v>
      </c>
      <c r="M1006" s="108"/>
      <c r="N1006" s="108"/>
      <c r="O1006" s="108"/>
      <c r="P1006" s="108"/>
      <c r="Q1006" s="108"/>
      <c r="R1006" s="108"/>
      <c r="S1006" s="108"/>
      <c r="T1006" s="108"/>
      <c r="U1006" s="108"/>
      <c r="V1006" s="108"/>
      <c r="W1006" s="108"/>
      <c r="X1006" s="108"/>
      <c r="Y1006" s="108"/>
      <c r="Z1006" s="108"/>
      <c r="AA1006" s="108"/>
      <c r="AB1006" s="108"/>
      <c r="AC1006" s="108"/>
      <c r="AD1006" s="108"/>
    </row>
    <row r="1007" spans="1:30" x14ac:dyDescent="0.25">
      <c r="A1007" s="81" t="s">
        <v>6013</v>
      </c>
      <c r="B1007" s="81" t="s">
        <v>10426</v>
      </c>
      <c r="C1007" s="81">
        <v>2.88</v>
      </c>
      <c r="D1007" s="81" t="s">
        <v>8619</v>
      </c>
      <c r="E1007" s="81" t="s">
        <v>8620</v>
      </c>
      <c r="F1007" s="81" t="s">
        <v>8619</v>
      </c>
      <c r="G1007" s="81" t="s">
        <v>8620</v>
      </c>
      <c r="H1007" s="81">
        <v>1.5</v>
      </c>
      <c r="I1007" s="81">
        <v>92</v>
      </c>
      <c r="J1007" s="81">
        <v>12.17</v>
      </c>
      <c r="K1007" s="81">
        <v>1.5</v>
      </c>
      <c r="L1007" s="81" t="s">
        <v>25662</v>
      </c>
      <c r="M1007" s="108"/>
      <c r="N1007" s="108"/>
      <c r="O1007" s="108"/>
      <c r="P1007" s="108"/>
      <c r="Q1007" s="108"/>
      <c r="R1007" s="108"/>
      <c r="S1007" s="108"/>
      <c r="T1007" s="108"/>
      <c r="U1007" s="108"/>
      <c r="V1007" s="108"/>
      <c r="W1007" s="108"/>
      <c r="X1007" s="108"/>
      <c r="Y1007" s="108"/>
      <c r="Z1007" s="108"/>
      <c r="AA1007" s="108"/>
      <c r="AB1007" s="108"/>
      <c r="AC1007" s="108"/>
      <c r="AD1007" s="108"/>
    </row>
    <row r="1008" spans="1:30" x14ac:dyDescent="0.25">
      <c r="A1008" s="81" t="s">
        <v>6015</v>
      </c>
      <c r="B1008" s="81" t="s">
        <v>10427</v>
      </c>
      <c r="C1008" s="81">
        <v>4.37</v>
      </c>
      <c r="D1008" s="81" t="s">
        <v>8619</v>
      </c>
      <c r="E1008" s="81" t="s">
        <v>8620</v>
      </c>
      <c r="F1008" s="81" t="s">
        <v>8619</v>
      </c>
      <c r="G1008" s="81" t="s">
        <v>8620</v>
      </c>
      <c r="H1008" s="81">
        <v>14</v>
      </c>
      <c r="I1008" s="81">
        <v>9</v>
      </c>
      <c r="J1008" s="81">
        <v>0.45</v>
      </c>
      <c r="K1008" s="81">
        <v>1.5</v>
      </c>
      <c r="L1008" s="81" t="s">
        <v>25662</v>
      </c>
      <c r="M1008" s="108"/>
      <c r="N1008" s="108"/>
      <c r="O1008" s="108"/>
      <c r="P1008" s="108"/>
      <c r="Q1008" s="108"/>
      <c r="R1008" s="108"/>
      <c r="S1008" s="108"/>
      <c r="T1008" s="108"/>
      <c r="U1008" s="108"/>
      <c r="V1008" s="108"/>
      <c r="W1008" s="108"/>
      <c r="X1008" s="108"/>
      <c r="Y1008" s="108"/>
      <c r="Z1008" s="108"/>
      <c r="AA1008" s="108"/>
      <c r="AB1008" s="108"/>
      <c r="AC1008" s="108"/>
      <c r="AD1008" s="108"/>
    </row>
    <row r="1009" spans="1:30" x14ac:dyDescent="0.25">
      <c r="A1009" s="81" t="s">
        <v>6020</v>
      </c>
      <c r="B1009" s="81" t="s">
        <v>10428</v>
      </c>
      <c r="C1009" s="81">
        <v>3.79</v>
      </c>
      <c r="D1009" s="81" t="s">
        <v>10429</v>
      </c>
      <c r="E1009" s="81">
        <v>3.7</v>
      </c>
      <c r="F1009" s="81" t="s">
        <v>8619</v>
      </c>
      <c r="G1009" s="81" t="s">
        <v>8620</v>
      </c>
      <c r="H1009" s="81">
        <v>2</v>
      </c>
      <c r="I1009" s="81">
        <v>2</v>
      </c>
      <c r="J1009" s="81">
        <v>0.2</v>
      </c>
      <c r="K1009" s="81">
        <v>1.5</v>
      </c>
      <c r="L1009" s="81" t="s">
        <v>25662</v>
      </c>
      <c r="M1009" s="108"/>
      <c r="N1009" s="108"/>
      <c r="O1009" s="108"/>
      <c r="P1009" s="108"/>
      <c r="Q1009" s="108"/>
      <c r="R1009" s="108"/>
      <c r="S1009" s="108"/>
      <c r="T1009" s="108"/>
      <c r="U1009" s="108"/>
      <c r="V1009" s="108"/>
      <c r="W1009" s="108"/>
      <c r="X1009" s="108"/>
      <c r="Y1009" s="108"/>
      <c r="Z1009" s="108"/>
      <c r="AA1009" s="108"/>
      <c r="AB1009" s="108"/>
      <c r="AC1009" s="108"/>
      <c r="AD1009" s="108"/>
    </row>
    <row r="1010" spans="1:30" x14ac:dyDescent="0.25">
      <c r="A1010" s="81" t="s">
        <v>6027</v>
      </c>
      <c r="B1010" s="81" t="s">
        <v>10430</v>
      </c>
      <c r="C1010" s="81">
        <v>12.38</v>
      </c>
      <c r="D1010" s="81" t="s">
        <v>10431</v>
      </c>
      <c r="E1010" s="81">
        <v>16.13</v>
      </c>
      <c r="F1010" s="81" t="s">
        <v>10432</v>
      </c>
      <c r="G1010" s="81">
        <v>17</v>
      </c>
      <c r="H1010" s="81">
        <v>13.25</v>
      </c>
      <c r="I1010" s="81">
        <v>18</v>
      </c>
      <c r="J1010" s="81">
        <v>1</v>
      </c>
      <c r="K1010" s="81">
        <v>3</v>
      </c>
      <c r="L1010" s="81" t="s">
        <v>25662</v>
      </c>
      <c r="M1010" s="108"/>
      <c r="N1010" s="108"/>
      <c r="O1010" s="108"/>
      <c r="P1010" s="108"/>
      <c r="Q1010" s="108"/>
      <c r="R1010" s="108"/>
      <c r="S1010" s="108"/>
      <c r="T1010" s="108"/>
      <c r="U1010" s="108"/>
      <c r="V1010" s="108"/>
      <c r="W1010" s="108"/>
      <c r="X1010" s="108"/>
      <c r="Y1010" s="108"/>
      <c r="Z1010" s="108"/>
      <c r="AA1010" s="108"/>
      <c r="AB1010" s="108"/>
      <c r="AC1010" s="108"/>
      <c r="AD1010" s="108"/>
    </row>
    <row r="1011" spans="1:30" x14ac:dyDescent="0.25">
      <c r="A1011" s="81" t="s">
        <v>6029</v>
      </c>
      <c r="B1011" s="81" t="s">
        <v>8619</v>
      </c>
      <c r="C1011" s="81" t="s">
        <v>8620</v>
      </c>
      <c r="D1011" s="81" t="s">
        <v>8619</v>
      </c>
      <c r="E1011" s="81" t="s">
        <v>8620</v>
      </c>
      <c r="F1011" s="81" t="s">
        <v>8619</v>
      </c>
      <c r="G1011" s="81" t="s">
        <v>8620</v>
      </c>
      <c r="H1011" s="81">
        <v>2</v>
      </c>
      <c r="I1011" s="81">
        <v>2</v>
      </c>
      <c r="J1011" s="81">
        <v>0.1</v>
      </c>
      <c r="K1011" s="81">
        <v>1</v>
      </c>
      <c r="L1011" s="81" t="s">
        <v>25662</v>
      </c>
      <c r="M1011" s="108"/>
      <c r="N1011" s="108"/>
      <c r="O1011" s="108"/>
      <c r="P1011" s="108"/>
      <c r="Q1011" s="108"/>
      <c r="R1011" s="108"/>
      <c r="S1011" s="108"/>
      <c r="T1011" s="108"/>
      <c r="U1011" s="108"/>
      <c r="V1011" s="108"/>
      <c r="W1011" s="108"/>
      <c r="X1011" s="108"/>
      <c r="Y1011" s="108"/>
      <c r="Z1011" s="108"/>
      <c r="AA1011" s="108"/>
      <c r="AB1011" s="108"/>
      <c r="AC1011" s="108"/>
      <c r="AD1011" s="108"/>
    </row>
    <row r="1012" spans="1:30" x14ac:dyDescent="0.25">
      <c r="A1012" s="81" t="s">
        <v>6031</v>
      </c>
      <c r="B1012" s="81" t="s">
        <v>10433</v>
      </c>
      <c r="C1012" s="81">
        <v>5.25</v>
      </c>
      <c r="D1012" s="81" t="s">
        <v>26128</v>
      </c>
      <c r="E1012" s="81">
        <v>8.31</v>
      </c>
      <c r="F1012" s="81" t="s">
        <v>10434</v>
      </c>
      <c r="G1012" s="81">
        <v>5.95</v>
      </c>
      <c r="H1012" s="81">
        <v>2.25</v>
      </c>
      <c r="I1012" s="81">
        <v>6</v>
      </c>
      <c r="J1012" s="81">
        <v>0.52</v>
      </c>
      <c r="K1012" s="81">
        <v>1.65</v>
      </c>
      <c r="L1012" s="81" t="s">
        <v>25662</v>
      </c>
      <c r="M1012" s="108"/>
      <c r="N1012" s="108"/>
      <c r="O1012" s="108"/>
      <c r="P1012" s="108"/>
      <c r="Q1012" s="108"/>
      <c r="R1012" s="108"/>
      <c r="S1012" s="108"/>
      <c r="T1012" s="108"/>
      <c r="U1012" s="108"/>
      <c r="V1012" s="108"/>
      <c r="W1012" s="108"/>
      <c r="X1012" s="108"/>
      <c r="Y1012" s="108"/>
      <c r="Z1012" s="108"/>
      <c r="AA1012" s="108"/>
      <c r="AB1012" s="108"/>
      <c r="AC1012" s="108"/>
      <c r="AD1012" s="108"/>
    </row>
    <row r="1013" spans="1:30" x14ac:dyDescent="0.25">
      <c r="A1013" s="81" t="s">
        <v>6041</v>
      </c>
      <c r="B1013" s="81" t="s">
        <v>10435</v>
      </c>
      <c r="C1013" s="81">
        <v>94.96</v>
      </c>
      <c r="D1013" s="81" t="s">
        <v>8619</v>
      </c>
      <c r="E1013" s="81" t="s">
        <v>8620</v>
      </c>
      <c r="F1013" s="81" t="s">
        <v>8619</v>
      </c>
      <c r="G1013" s="81" t="s">
        <v>8620</v>
      </c>
      <c r="H1013" s="81">
        <v>2.25</v>
      </c>
      <c r="I1013" s="81">
        <v>6</v>
      </c>
      <c r="J1013" s="81">
        <v>0.52</v>
      </c>
      <c r="K1013" s="81">
        <v>1.64</v>
      </c>
      <c r="L1013" s="81" t="s">
        <v>25662</v>
      </c>
      <c r="M1013" s="108"/>
      <c r="N1013" s="108"/>
      <c r="O1013" s="108"/>
      <c r="P1013" s="108"/>
      <c r="Q1013" s="108"/>
      <c r="R1013" s="108"/>
      <c r="S1013" s="108"/>
      <c r="T1013" s="108"/>
      <c r="U1013" s="108"/>
      <c r="V1013" s="108"/>
      <c r="W1013" s="108"/>
      <c r="X1013" s="108"/>
      <c r="Y1013" s="108"/>
      <c r="Z1013" s="108"/>
      <c r="AA1013" s="108"/>
      <c r="AB1013" s="108"/>
      <c r="AC1013" s="108"/>
      <c r="AD1013" s="108"/>
    </row>
    <row r="1014" spans="1:30" x14ac:dyDescent="0.25">
      <c r="A1014" s="81" t="s">
        <v>6046</v>
      </c>
      <c r="B1014" s="81" t="s">
        <v>10436</v>
      </c>
      <c r="C1014" s="81">
        <v>12</v>
      </c>
      <c r="D1014" s="81" t="s">
        <v>10437</v>
      </c>
      <c r="E1014" s="81">
        <v>15.15</v>
      </c>
      <c r="F1014" s="81" t="s">
        <v>10438</v>
      </c>
      <c r="G1014" s="81">
        <v>11.23</v>
      </c>
      <c r="H1014" s="81">
        <v>2</v>
      </c>
      <c r="I1014" s="81">
        <v>2.5</v>
      </c>
      <c r="J1014" s="81">
        <v>0.5</v>
      </c>
      <c r="K1014" s="81">
        <v>2</v>
      </c>
      <c r="L1014" s="81" t="s">
        <v>25662</v>
      </c>
      <c r="M1014" s="108"/>
      <c r="N1014" s="108"/>
      <c r="O1014" s="108"/>
      <c r="P1014" s="108"/>
      <c r="Q1014" s="108"/>
      <c r="R1014" s="108"/>
      <c r="S1014" s="108"/>
      <c r="T1014" s="108"/>
      <c r="U1014" s="108"/>
      <c r="V1014" s="108"/>
      <c r="W1014" s="108"/>
      <c r="X1014" s="108"/>
      <c r="Y1014" s="108"/>
      <c r="Z1014" s="108"/>
      <c r="AA1014" s="108"/>
      <c r="AB1014" s="108"/>
      <c r="AC1014" s="108"/>
      <c r="AD1014" s="108"/>
    </row>
    <row r="1015" spans="1:30" x14ac:dyDescent="0.25">
      <c r="A1015" s="81" t="s">
        <v>6086</v>
      </c>
      <c r="B1015" s="81" t="s">
        <v>10439</v>
      </c>
      <c r="C1015" s="81">
        <v>5.4</v>
      </c>
      <c r="D1015" s="81" t="s">
        <v>10440</v>
      </c>
      <c r="E1015" s="81">
        <v>5.29</v>
      </c>
      <c r="F1015" s="81" t="s">
        <v>8619</v>
      </c>
      <c r="G1015" s="81" t="s">
        <v>8620</v>
      </c>
      <c r="H1015" s="81">
        <v>1.25</v>
      </c>
      <c r="I1015" s="81">
        <v>1.5</v>
      </c>
      <c r="J1015" s="81">
        <v>0.03</v>
      </c>
      <c r="K1015" s="81">
        <v>1.5</v>
      </c>
      <c r="L1015" s="81" t="s">
        <v>25662</v>
      </c>
      <c r="M1015" s="108"/>
      <c r="N1015" s="108"/>
      <c r="O1015" s="108"/>
      <c r="P1015" s="108"/>
      <c r="Q1015" s="108"/>
      <c r="R1015" s="108"/>
      <c r="S1015" s="108"/>
      <c r="T1015" s="108"/>
      <c r="U1015" s="108"/>
      <c r="V1015" s="108"/>
      <c r="W1015" s="108"/>
      <c r="X1015" s="108"/>
      <c r="Y1015" s="108"/>
      <c r="Z1015" s="108"/>
      <c r="AA1015" s="108"/>
      <c r="AB1015" s="108"/>
      <c r="AC1015" s="108"/>
      <c r="AD1015" s="108"/>
    </row>
    <row r="1016" spans="1:30" x14ac:dyDescent="0.25">
      <c r="A1016" s="81" t="s">
        <v>6090</v>
      </c>
      <c r="B1016" s="81" t="s">
        <v>10438</v>
      </c>
      <c r="C1016" s="81">
        <v>11.23</v>
      </c>
      <c r="D1016" s="81" t="s">
        <v>10442</v>
      </c>
      <c r="E1016" s="81">
        <v>8.16</v>
      </c>
      <c r="F1016" s="81" t="s">
        <v>10443</v>
      </c>
      <c r="G1016" s="81">
        <v>13.99</v>
      </c>
      <c r="H1016" s="81">
        <v>1.25</v>
      </c>
      <c r="I1016" s="81">
        <v>2.5</v>
      </c>
      <c r="J1016" s="81">
        <v>0.5</v>
      </c>
      <c r="K1016" s="81">
        <v>1</v>
      </c>
      <c r="L1016" s="81" t="s">
        <v>25662</v>
      </c>
      <c r="M1016" s="108"/>
      <c r="N1016" s="108"/>
      <c r="O1016" s="108"/>
      <c r="P1016" s="108"/>
      <c r="Q1016" s="108"/>
      <c r="R1016" s="108"/>
      <c r="S1016" s="108"/>
      <c r="T1016" s="108"/>
      <c r="U1016" s="108"/>
      <c r="V1016" s="108"/>
      <c r="W1016" s="108"/>
      <c r="X1016" s="108"/>
      <c r="Y1016" s="108"/>
      <c r="Z1016" s="108"/>
      <c r="AA1016" s="108"/>
      <c r="AB1016" s="108"/>
      <c r="AC1016" s="108"/>
      <c r="AD1016" s="108"/>
    </row>
    <row r="1017" spans="1:30" x14ac:dyDescent="0.25">
      <c r="A1017" s="81" t="s">
        <v>6092</v>
      </c>
      <c r="B1017" s="81" t="s">
        <v>10444</v>
      </c>
      <c r="C1017" s="81">
        <v>6.38</v>
      </c>
      <c r="D1017" s="81" t="s">
        <v>10445</v>
      </c>
      <c r="E1017" s="81">
        <v>6.32</v>
      </c>
      <c r="F1017" s="81" t="s">
        <v>10446</v>
      </c>
      <c r="G1017" s="81">
        <v>8.77</v>
      </c>
      <c r="H1017" s="81">
        <v>1.5</v>
      </c>
      <c r="I1017" s="81">
        <v>2</v>
      </c>
      <c r="J1017" s="81">
        <v>0.05</v>
      </c>
      <c r="K1017" s="81">
        <v>1.5</v>
      </c>
      <c r="L1017" s="81" t="s">
        <v>25662</v>
      </c>
      <c r="M1017" s="108"/>
      <c r="N1017" s="108"/>
      <c r="O1017" s="108"/>
      <c r="P1017" s="108"/>
      <c r="Q1017" s="108"/>
      <c r="R1017" s="108"/>
      <c r="S1017" s="108"/>
      <c r="T1017" s="108"/>
      <c r="U1017" s="108"/>
      <c r="V1017" s="108"/>
      <c r="W1017" s="108"/>
      <c r="X1017" s="108"/>
      <c r="Y1017" s="108"/>
      <c r="Z1017" s="108"/>
      <c r="AA1017" s="108"/>
      <c r="AB1017" s="108"/>
      <c r="AC1017" s="108"/>
      <c r="AD1017" s="108"/>
    </row>
    <row r="1018" spans="1:30" x14ac:dyDescent="0.25">
      <c r="A1018" s="81" t="s">
        <v>6094</v>
      </c>
      <c r="B1018" s="81" t="s">
        <v>10447</v>
      </c>
      <c r="C1018" s="81">
        <v>8.82</v>
      </c>
      <c r="D1018" s="81" t="s">
        <v>10448</v>
      </c>
      <c r="E1018" s="81">
        <v>6.98</v>
      </c>
      <c r="F1018" s="81" t="s">
        <v>10449</v>
      </c>
      <c r="G1018" s="81">
        <v>6.66</v>
      </c>
      <c r="H1018" s="81">
        <v>1.5</v>
      </c>
      <c r="I1018" s="81">
        <v>2</v>
      </c>
      <c r="J1018" s="81">
        <v>0.4</v>
      </c>
      <c r="K1018" s="81">
        <v>1.5</v>
      </c>
      <c r="L1018" s="81" t="s">
        <v>25662</v>
      </c>
      <c r="M1018" s="108"/>
      <c r="N1018" s="108"/>
      <c r="O1018" s="108"/>
      <c r="P1018" s="108"/>
      <c r="Q1018" s="108"/>
      <c r="R1018" s="108"/>
      <c r="S1018" s="108"/>
      <c r="T1018" s="108"/>
      <c r="U1018" s="108"/>
      <c r="V1018" s="108"/>
      <c r="W1018" s="108"/>
      <c r="X1018" s="108"/>
      <c r="Y1018" s="108"/>
      <c r="Z1018" s="108"/>
      <c r="AA1018" s="108"/>
      <c r="AB1018" s="108"/>
      <c r="AC1018" s="108"/>
      <c r="AD1018" s="108"/>
    </row>
    <row r="1019" spans="1:30" x14ac:dyDescent="0.25">
      <c r="A1019" s="81" t="s">
        <v>6096</v>
      </c>
      <c r="B1019" s="81" t="s">
        <v>8619</v>
      </c>
      <c r="C1019" s="81" t="s">
        <v>8620</v>
      </c>
      <c r="D1019" s="81" t="s">
        <v>8619</v>
      </c>
      <c r="E1019" s="81" t="s">
        <v>8620</v>
      </c>
      <c r="F1019" s="81" t="s">
        <v>8619</v>
      </c>
      <c r="G1019" s="81" t="s">
        <v>8620</v>
      </c>
      <c r="H1019" s="81">
        <v>8</v>
      </c>
      <c r="I1019" s="81">
        <v>6</v>
      </c>
      <c r="J1019" s="81">
        <v>3.2</v>
      </c>
      <c r="K1019" s="81">
        <v>6</v>
      </c>
      <c r="L1019" s="81" t="s">
        <v>25662</v>
      </c>
      <c r="M1019" s="108"/>
      <c r="N1019" s="108"/>
      <c r="O1019" s="108"/>
      <c r="P1019" s="108"/>
      <c r="Q1019" s="108"/>
      <c r="R1019" s="108"/>
      <c r="S1019" s="108"/>
      <c r="T1019" s="108"/>
      <c r="U1019" s="108"/>
      <c r="V1019" s="108"/>
      <c r="W1019" s="108"/>
      <c r="X1019" s="108"/>
      <c r="Y1019" s="108"/>
      <c r="Z1019" s="108"/>
      <c r="AA1019" s="108"/>
      <c r="AB1019" s="108"/>
      <c r="AC1019" s="108"/>
      <c r="AD1019" s="108"/>
    </row>
    <row r="1020" spans="1:30" x14ac:dyDescent="0.25">
      <c r="A1020" s="81" t="s">
        <v>6098</v>
      </c>
      <c r="B1020" s="81" t="s">
        <v>10429</v>
      </c>
      <c r="C1020" s="81">
        <v>3.7</v>
      </c>
      <c r="D1020" s="81" t="s">
        <v>10450</v>
      </c>
      <c r="E1020" s="81">
        <v>2.9</v>
      </c>
      <c r="F1020" s="81" t="s">
        <v>10451</v>
      </c>
      <c r="G1020" s="81">
        <v>3.29</v>
      </c>
      <c r="H1020" s="81">
        <v>0.5</v>
      </c>
      <c r="I1020" s="81">
        <v>1.5</v>
      </c>
      <c r="J1020" s="81">
        <v>0.21</v>
      </c>
      <c r="K1020" s="81">
        <v>1.5</v>
      </c>
      <c r="L1020" s="81" t="s">
        <v>25662</v>
      </c>
      <c r="M1020" s="108"/>
      <c r="N1020" s="108"/>
      <c r="O1020" s="108"/>
      <c r="P1020" s="108"/>
      <c r="Q1020" s="108"/>
      <c r="R1020" s="108"/>
      <c r="S1020" s="108"/>
      <c r="T1020" s="108"/>
      <c r="U1020" s="108"/>
      <c r="V1020" s="108"/>
      <c r="W1020" s="108"/>
      <c r="X1020" s="108"/>
      <c r="Y1020" s="108"/>
      <c r="Z1020" s="108"/>
      <c r="AA1020" s="108"/>
      <c r="AB1020" s="108"/>
      <c r="AC1020" s="108"/>
      <c r="AD1020" s="108"/>
    </row>
    <row r="1021" spans="1:30" x14ac:dyDescent="0.25">
      <c r="A1021" s="81" t="s">
        <v>6105</v>
      </c>
      <c r="B1021" s="81" t="s">
        <v>8619</v>
      </c>
      <c r="C1021" s="81" t="s">
        <v>8620</v>
      </c>
      <c r="D1021" s="81" t="s">
        <v>8619</v>
      </c>
      <c r="E1021" s="81" t="s">
        <v>8620</v>
      </c>
      <c r="F1021" s="81" t="s">
        <v>8619</v>
      </c>
      <c r="G1021" s="81" t="s">
        <v>8620</v>
      </c>
      <c r="H1021" s="81">
        <v>7</v>
      </c>
      <c r="I1021" s="81">
        <v>6</v>
      </c>
      <c r="J1021" s="81">
        <v>2.9</v>
      </c>
      <c r="K1021" s="81">
        <v>2.5</v>
      </c>
      <c r="L1021" s="81" t="s">
        <v>25662</v>
      </c>
      <c r="M1021" s="108"/>
      <c r="N1021" s="108"/>
      <c r="O1021" s="108"/>
      <c r="P1021" s="108"/>
      <c r="Q1021" s="108"/>
      <c r="R1021" s="108"/>
      <c r="S1021" s="108"/>
      <c r="T1021" s="108"/>
      <c r="U1021" s="108"/>
      <c r="V1021" s="108"/>
      <c r="W1021" s="108"/>
      <c r="X1021" s="108"/>
      <c r="Y1021" s="108"/>
      <c r="Z1021" s="108"/>
      <c r="AA1021" s="108"/>
      <c r="AB1021" s="108"/>
      <c r="AC1021" s="108"/>
      <c r="AD1021" s="108"/>
    </row>
    <row r="1022" spans="1:30" x14ac:dyDescent="0.25">
      <c r="A1022" s="81" t="s">
        <v>6110</v>
      </c>
      <c r="B1022" s="81" t="s">
        <v>10452</v>
      </c>
      <c r="C1022" s="81">
        <v>6</v>
      </c>
      <c r="D1022" s="81" t="s">
        <v>10453</v>
      </c>
      <c r="E1022" s="81">
        <v>6.5</v>
      </c>
      <c r="F1022" s="81" t="s">
        <v>10454</v>
      </c>
      <c r="G1022" s="81">
        <v>3.3</v>
      </c>
      <c r="H1022" s="81">
        <v>1.81</v>
      </c>
      <c r="I1022" s="81">
        <v>1.57</v>
      </c>
      <c r="J1022" s="81">
        <v>0.08</v>
      </c>
      <c r="K1022" s="81">
        <v>2.5</v>
      </c>
      <c r="L1022" s="81" t="s">
        <v>25662</v>
      </c>
      <c r="M1022" s="108"/>
      <c r="N1022" s="108"/>
      <c r="O1022" s="108"/>
      <c r="P1022" s="108"/>
      <c r="Q1022" s="108"/>
      <c r="R1022" s="108"/>
      <c r="S1022" s="108"/>
      <c r="T1022" s="108"/>
      <c r="U1022" s="108"/>
      <c r="V1022" s="108"/>
      <c r="W1022" s="108"/>
      <c r="X1022" s="108"/>
      <c r="Y1022" s="108"/>
      <c r="Z1022" s="108"/>
      <c r="AA1022" s="108"/>
      <c r="AB1022" s="108"/>
      <c r="AC1022" s="108"/>
      <c r="AD1022" s="108"/>
    </row>
    <row r="1023" spans="1:30" x14ac:dyDescent="0.25">
      <c r="A1023" s="81" t="s">
        <v>6112</v>
      </c>
      <c r="B1023" s="81" t="s">
        <v>8619</v>
      </c>
      <c r="C1023" s="81" t="s">
        <v>8620</v>
      </c>
      <c r="D1023" s="81" t="s">
        <v>8619</v>
      </c>
      <c r="E1023" s="81" t="s">
        <v>8620</v>
      </c>
      <c r="F1023" s="81" t="s">
        <v>8619</v>
      </c>
      <c r="G1023" s="81" t="s">
        <v>8620</v>
      </c>
      <c r="H1023" s="81">
        <v>6</v>
      </c>
      <c r="I1023" s="81">
        <v>4</v>
      </c>
      <c r="J1023" s="81">
        <v>0.33</v>
      </c>
      <c r="K1023" s="81">
        <v>1.25</v>
      </c>
      <c r="L1023" s="81" t="s">
        <v>25662</v>
      </c>
      <c r="M1023" s="108"/>
      <c r="N1023" s="108"/>
      <c r="O1023" s="108"/>
      <c r="P1023" s="108"/>
      <c r="Q1023" s="108"/>
      <c r="R1023" s="108"/>
      <c r="S1023" s="108"/>
      <c r="T1023" s="108"/>
      <c r="U1023" s="108"/>
      <c r="V1023" s="108"/>
      <c r="W1023" s="108"/>
      <c r="X1023" s="108"/>
      <c r="Y1023" s="108"/>
      <c r="Z1023" s="108"/>
      <c r="AA1023" s="108"/>
      <c r="AB1023" s="108"/>
      <c r="AC1023" s="108"/>
      <c r="AD1023" s="108"/>
    </row>
    <row r="1024" spans="1:30" x14ac:dyDescent="0.25">
      <c r="A1024" s="81" t="s">
        <v>6123</v>
      </c>
      <c r="B1024" s="81" t="s">
        <v>10390</v>
      </c>
      <c r="C1024" s="81">
        <v>9.57</v>
      </c>
      <c r="D1024" s="81" t="s">
        <v>8619</v>
      </c>
      <c r="E1024" s="81" t="s">
        <v>8620</v>
      </c>
      <c r="F1024" s="81" t="s">
        <v>8619</v>
      </c>
      <c r="G1024" s="81" t="s">
        <v>8620</v>
      </c>
      <c r="H1024" s="81">
        <v>1</v>
      </c>
      <c r="I1024" s="81">
        <v>2</v>
      </c>
      <c r="J1024" s="81">
        <v>0.24</v>
      </c>
      <c r="K1024" s="81">
        <v>1.8</v>
      </c>
      <c r="L1024" s="81" t="s">
        <v>25662</v>
      </c>
      <c r="M1024" s="108"/>
      <c r="N1024" s="108"/>
      <c r="O1024" s="108"/>
      <c r="P1024" s="108"/>
      <c r="Q1024" s="108"/>
      <c r="R1024" s="108"/>
      <c r="S1024" s="108"/>
      <c r="T1024" s="108"/>
      <c r="U1024" s="108"/>
      <c r="V1024" s="108"/>
      <c r="W1024" s="108"/>
      <c r="X1024" s="108"/>
      <c r="Y1024" s="108"/>
      <c r="Z1024" s="108"/>
      <c r="AA1024" s="108"/>
      <c r="AB1024" s="108"/>
      <c r="AC1024" s="108"/>
      <c r="AD1024" s="108"/>
    </row>
    <row r="1025" spans="1:30" x14ac:dyDescent="0.25">
      <c r="A1025" s="81" t="s">
        <v>6125</v>
      </c>
      <c r="B1025" s="81" t="s">
        <v>10455</v>
      </c>
      <c r="C1025" s="81">
        <v>7</v>
      </c>
      <c r="D1025" s="81" t="s">
        <v>10456</v>
      </c>
      <c r="E1025" s="81">
        <v>7.51</v>
      </c>
      <c r="F1025" s="81" t="s">
        <v>8619</v>
      </c>
      <c r="G1025" s="81" t="s">
        <v>8620</v>
      </c>
      <c r="H1025" s="81">
        <v>1.7</v>
      </c>
      <c r="I1025" s="81">
        <v>3</v>
      </c>
      <c r="J1025" s="81">
        <v>0.24</v>
      </c>
      <c r="K1025" s="81">
        <v>1</v>
      </c>
      <c r="L1025" s="81" t="s">
        <v>25662</v>
      </c>
      <c r="M1025" s="108"/>
      <c r="N1025" s="108"/>
      <c r="O1025" s="108"/>
      <c r="P1025" s="108"/>
      <c r="Q1025" s="108"/>
      <c r="R1025" s="108"/>
      <c r="S1025" s="108"/>
      <c r="T1025" s="108"/>
      <c r="U1025" s="108"/>
      <c r="V1025" s="108"/>
      <c r="W1025" s="108"/>
      <c r="X1025" s="108"/>
      <c r="Y1025" s="108"/>
      <c r="Z1025" s="108"/>
      <c r="AA1025" s="108"/>
      <c r="AB1025" s="108"/>
      <c r="AC1025" s="108"/>
      <c r="AD1025" s="108"/>
    </row>
    <row r="1026" spans="1:30" x14ac:dyDescent="0.25">
      <c r="A1026" s="81" t="s">
        <v>6138</v>
      </c>
      <c r="B1026" s="81" t="s">
        <v>10457</v>
      </c>
      <c r="C1026" s="81">
        <v>2.82</v>
      </c>
      <c r="D1026" s="81" t="s">
        <v>10458</v>
      </c>
      <c r="E1026" s="81">
        <v>3.4</v>
      </c>
      <c r="F1026" s="81" t="s">
        <v>10459</v>
      </c>
      <c r="G1026" s="81">
        <v>3.55</v>
      </c>
      <c r="H1026" s="81">
        <v>1.57</v>
      </c>
      <c r="I1026" s="81">
        <v>1.41</v>
      </c>
      <c r="J1026" s="81">
        <v>0.15</v>
      </c>
      <c r="K1026" s="81">
        <v>2.73</v>
      </c>
      <c r="L1026" s="81" t="s">
        <v>25662</v>
      </c>
      <c r="M1026" s="108"/>
      <c r="N1026" s="108"/>
      <c r="O1026" s="108"/>
      <c r="P1026" s="108"/>
      <c r="Q1026" s="108"/>
      <c r="R1026" s="108"/>
      <c r="S1026" s="108"/>
      <c r="T1026" s="108"/>
      <c r="U1026" s="108"/>
      <c r="V1026" s="108"/>
      <c r="W1026" s="108"/>
      <c r="X1026" s="108"/>
      <c r="Y1026" s="108"/>
      <c r="Z1026" s="108"/>
      <c r="AA1026" s="108"/>
      <c r="AB1026" s="108"/>
      <c r="AC1026" s="108"/>
      <c r="AD1026" s="108"/>
    </row>
    <row r="1027" spans="1:30" x14ac:dyDescent="0.25">
      <c r="A1027" s="81" t="s">
        <v>6141</v>
      </c>
      <c r="B1027" s="81" t="s">
        <v>10460</v>
      </c>
      <c r="C1027" s="81">
        <v>22.95</v>
      </c>
      <c r="D1027" s="81" t="s">
        <v>8619</v>
      </c>
      <c r="E1027" s="81" t="s">
        <v>8620</v>
      </c>
      <c r="F1027" s="81" t="s">
        <v>8619</v>
      </c>
      <c r="G1027" s="81" t="s">
        <v>8620</v>
      </c>
      <c r="H1027" s="81">
        <v>3.5</v>
      </c>
      <c r="I1027" s="81">
        <v>7.2</v>
      </c>
      <c r="J1027" s="81">
        <v>0.7</v>
      </c>
      <c r="K1027" s="81">
        <v>1.2</v>
      </c>
      <c r="L1027" s="81" t="s">
        <v>25662</v>
      </c>
      <c r="M1027" s="108"/>
      <c r="N1027" s="108"/>
      <c r="O1027" s="108"/>
      <c r="P1027" s="108"/>
      <c r="Q1027" s="108"/>
      <c r="R1027" s="108"/>
      <c r="S1027" s="108"/>
      <c r="T1027" s="108"/>
      <c r="U1027" s="108"/>
      <c r="V1027" s="108"/>
      <c r="W1027" s="108"/>
      <c r="X1027" s="108"/>
      <c r="Y1027" s="108"/>
      <c r="Z1027" s="108"/>
      <c r="AA1027" s="108"/>
      <c r="AB1027" s="108"/>
      <c r="AC1027" s="108"/>
      <c r="AD1027" s="108"/>
    </row>
    <row r="1028" spans="1:30" x14ac:dyDescent="0.25">
      <c r="A1028" s="81" t="s">
        <v>6147</v>
      </c>
      <c r="B1028" s="81" t="s">
        <v>10461</v>
      </c>
      <c r="C1028" s="81">
        <v>0.51</v>
      </c>
      <c r="D1028" s="81" t="s">
        <v>8619</v>
      </c>
      <c r="E1028" s="81" t="s">
        <v>8620</v>
      </c>
      <c r="F1028" s="81" t="s">
        <v>8619</v>
      </c>
      <c r="G1028" s="81" t="s">
        <v>8620</v>
      </c>
      <c r="H1028" s="81">
        <v>6.5</v>
      </c>
      <c r="I1028" s="81">
        <v>10.5</v>
      </c>
      <c r="J1028" s="81">
        <v>0.03</v>
      </c>
      <c r="K1028" s="81">
        <v>3.5</v>
      </c>
      <c r="L1028" s="81" t="s">
        <v>25662</v>
      </c>
      <c r="M1028" s="108"/>
      <c r="N1028" s="108"/>
      <c r="O1028" s="108"/>
      <c r="P1028" s="108"/>
      <c r="Q1028" s="108"/>
      <c r="R1028" s="108"/>
      <c r="S1028" s="108"/>
      <c r="T1028" s="108"/>
      <c r="U1028" s="108"/>
      <c r="V1028" s="108"/>
      <c r="W1028" s="108"/>
      <c r="X1028" s="108"/>
      <c r="Y1028" s="108"/>
      <c r="Z1028" s="108"/>
      <c r="AA1028" s="108"/>
      <c r="AB1028" s="108"/>
      <c r="AC1028" s="108"/>
      <c r="AD1028" s="108"/>
    </row>
    <row r="1029" spans="1:30" x14ac:dyDescent="0.25">
      <c r="A1029" s="81" t="s">
        <v>6150</v>
      </c>
      <c r="B1029" s="81" t="s">
        <v>10462</v>
      </c>
      <c r="C1029" s="81">
        <v>68.58</v>
      </c>
      <c r="D1029" s="81" t="s">
        <v>10463</v>
      </c>
      <c r="E1029" s="81">
        <v>78</v>
      </c>
      <c r="F1029" s="81" t="s">
        <v>8619</v>
      </c>
      <c r="G1029" s="81" t="s">
        <v>8620</v>
      </c>
      <c r="H1029" s="81">
        <v>2</v>
      </c>
      <c r="I1029" s="81">
        <v>132</v>
      </c>
      <c r="J1029" s="81">
        <v>11</v>
      </c>
      <c r="K1029" s="81">
        <v>3</v>
      </c>
      <c r="L1029" s="81" t="s">
        <v>25662</v>
      </c>
      <c r="M1029" s="108"/>
      <c r="N1029" s="108"/>
      <c r="O1029" s="108"/>
      <c r="P1029" s="108"/>
      <c r="Q1029" s="108"/>
      <c r="R1029" s="108"/>
      <c r="S1029" s="108"/>
      <c r="T1029" s="108"/>
      <c r="U1029" s="108"/>
      <c r="V1029" s="108"/>
      <c r="W1029" s="108"/>
      <c r="X1029" s="108"/>
      <c r="Y1029" s="108"/>
      <c r="Z1029" s="108"/>
      <c r="AA1029" s="108"/>
      <c r="AB1029" s="108"/>
      <c r="AC1029" s="108"/>
      <c r="AD1029" s="108"/>
    </row>
    <row r="1030" spans="1:30" x14ac:dyDescent="0.25">
      <c r="A1030" s="81" t="s">
        <v>6153</v>
      </c>
      <c r="B1030" s="81" t="s">
        <v>10464</v>
      </c>
      <c r="C1030" s="81">
        <v>21.77</v>
      </c>
      <c r="D1030" s="81" t="s">
        <v>10465</v>
      </c>
      <c r="E1030" s="81">
        <v>26.88</v>
      </c>
      <c r="F1030" s="81" t="s">
        <v>10466</v>
      </c>
      <c r="G1030" s="81">
        <v>25.24</v>
      </c>
      <c r="H1030" s="81">
        <v>2.5</v>
      </c>
      <c r="I1030" s="81">
        <v>2.5</v>
      </c>
      <c r="J1030" s="81">
        <v>1</v>
      </c>
      <c r="K1030" s="81">
        <v>4.5</v>
      </c>
      <c r="L1030" s="81" t="s">
        <v>25662</v>
      </c>
      <c r="M1030" s="108"/>
      <c r="N1030" s="108"/>
      <c r="O1030" s="108"/>
      <c r="P1030" s="108"/>
      <c r="Q1030" s="108"/>
      <c r="R1030" s="108"/>
      <c r="S1030" s="108"/>
      <c r="T1030" s="108"/>
      <c r="U1030" s="108"/>
      <c r="V1030" s="108"/>
      <c r="W1030" s="108"/>
      <c r="X1030" s="108"/>
      <c r="Y1030" s="108"/>
      <c r="Z1030" s="108"/>
      <c r="AA1030" s="108"/>
      <c r="AB1030" s="108"/>
      <c r="AC1030" s="108"/>
      <c r="AD1030" s="108"/>
    </row>
    <row r="1031" spans="1:30" x14ac:dyDescent="0.25">
      <c r="A1031" s="81" t="s">
        <v>6159</v>
      </c>
      <c r="B1031" s="81" t="s">
        <v>10467</v>
      </c>
      <c r="C1031" s="81">
        <v>3.54</v>
      </c>
      <c r="D1031" s="81" t="s">
        <v>8619</v>
      </c>
      <c r="E1031" s="81" t="s">
        <v>8620</v>
      </c>
      <c r="F1031" s="81" t="s">
        <v>8619</v>
      </c>
      <c r="G1031" s="81" t="s">
        <v>8620</v>
      </c>
      <c r="H1031" s="81">
        <v>8</v>
      </c>
      <c r="I1031" s="81">
        <v>12</v>
      </c>
      <c r="J1031" s="81">
        <v>1.5</v>
      </c>
      <c r="K1031" s="81">
        <v>1</v>
      </c>
      <c r="L1031" s="81" t="s">
        <v>25662</v>
      </c>
      <c r="M1031" s="108"/>
      <c r="N1031" s="108"/>
      <c r="O1031" s="108"/>
      <c r="P1031" s="108"/>
      <c r="Q1031" s="108"/>
      <c r="R1031" s="108"/>
      <c r="S1031" s="108"/>
      <c r="T1031" s="108"/>
      <c r="U1031" s="108"/>
      <c r="V1031" s="108"/>
      <c r="W1031" s="108"/>
      <c r="X1031" s="108"/>
      <c r="Y1031" s="108"/>
      <c r="Z1031" s="108"/>
      <c r="AA1031" s="108"/>
      <c r="AB1031" s="108"/>
      <c r="AC1031" s="108"/>
      <c r="AD1031" s="108"/>
    </row>
    <row r="1032" spans="1:30" x14ac:dyDescent="0.25">
      <c r="A1032" s="81" t="s">
        <v>6173</v>
      </c>
      <c r="B1032" s="81" t="s">
        <v>10468</v>
      </c>
      <c r="C1032" s="81">
        <v>11.79</v>
      </c>
      <c r="D1032" s="81" t="s">
        <v>8619</v>
      </c>
      <c r="E1032" s="81" t="s">
        <v>8620</v>
      </c>
      <c r="F1032" s="81" t="s">
        <v>8619</v>
      </c>
      <c r="G1032" s="81" t="s">
        <v>8620</v>
      </c>
      <c r="H1032" s="81">
        <v>1.5</v>
      </c>
      <c r="I1032" s="81">
        <v>3</v>
      </c>
      <c r="J1032" s="81">
        <v>0.5</v>
      </c>
      <c r="K1032" s="81">
        <v>8</v>
      </c>
      <c r="L1032" s="81" t="s">
        <v>25662</v>
      </c>
      <c r="M1032" s="108"/>
      <c r="N1032" s="108"/>
      <c r="O1032" s="108"/>
      <c r="P1032" s="108"/>
      <c r="Q1032" s="108"/>
      <c r="R1032" s="108"/>
      <c r="S1032" s="108"/>
      <c r="T1032" s="108"/>
      <c r="U1032" s="108"/>
      <c r="V1032" s="108"/>
      <c r="W1032" s="108"/>
      <c r="X1032" s="108"/>
      <c r="Y1032" s="108"/>
      <c r="Z1032" s="108"/>
      <c r="AA1032" s="108"/>
      <c r="AB1032" s="108"/>
      <c r="AC1032" s="108"/>
      <c r="AD1032" s="108"/>
    </row>
    <row r="1033" spans="1:30" x14ac:dyDescent="0.25">
      <c r="A1033" s="81" t="s">
        <v>6176</v>
      </c>
      <c r="B1033" s="81" t="s">
        <v>10469</v>
      </c>
      <c r="C1033" s="81">
        <v>32</v>
      </c>
      <c r="D1033" s="81" t="s">
        <v>8619</v>
      </c>
      <c r="E1033" s="81" t="s">
        <v>8620</v>
      </c>
      <c r="F1033" s="81" t="s">
        <v>8619</v>
      </c>
      <c r="G1033" s="81" t="s">
        <v>8620</v>
      </c>
      <c r="H1033" s="81">
        <v>2</v>
      </c>
      <c r="I1033" s="81">
        <v>136</v>
      </c>
      <c r="J1033" s="81">
        <v>5</v>
      </c>
      <c r="K1033" s="81">
        <v>2</v>
      </c>
      <c r="L1033" s="81" t="s">
        <v>25662</v>
      </c>
      <c r="M1033" s="108"/>
      <c r="N1033" s="108"/>
      <c r="O1033" s="108"/>
      <c r="P1033" s="108"/>
      <c r="Q1033" s="108"/>
      <c r="R1033" s="108"/>
      <c r="S1033" s="108"/>
      <c r="T1033" s="108"/>
      <c r="U1033" s="108"/>
      <c r="V1033" s="108"/>
      <c r="W1033" s="108"/>
      <c r="X1033" s="108"/>
      <c r="Y1033" s="108"/>
      <c r="Z1033" s="108"/>
      <c r="AA1033" s="108"/>
      <c r="AB1033" s="108"/>
      <c r="AC1033" s="108"/>
      <c r="AD1033" s="108"/>
    </row>
    <row r="1034" spans="1:30" x14ac:dyDescent="0.25">
      <c r="A1034" s="81" t="s">
        <v>6179</v>
      </c>
      <c r="B1034" s="81" t="s">
        <v>10470</v>
      </c>
      <c r="C1034" s="81">
        <v>15.2</v>
      </c>
      <c r="D1034" s="81" t="s">
        <v>10471</v>
      </c>
      <c r="E1034" s="81">
        <v>27.2</v>
      </c>
      <c r="F1034" s="81" t="s">
        <v>8619</v>
      </c>
      <c r="G1034" s="81" t="s">
        <v>8620</v>
      </c>
      <c r="H1034" s="81">
        <v>9</v>
      </c>
      <c r="I1034" s="81">
        <v>12</v>
      </c>
      <c r="J1034" s="81">
        <v>0.05</v>
      </c>
      <c r="K1034" s="81">
        <v>1.5</v>
      </c>
      <c r="L1034" s="81" t="s">
        <v>25662</v>
      </c>
      <c r="M1034" s="108"/>
      <c r="N1034" s="108"/>
      <c r="O1034" s="108"/>
      <c r="P1034" s="108"/>
      <c r="Q1034" s="108"/>
      <c r="R1034" s="108"/>
      <c r="S1034" s="108"/>
      <c r="T1034" s="108"/>
      <c r="U1034" s="108"/>
      <c r="V1034" s="108"/>
      <c r="W1034" s="108"/>
      <c r="X1034" s="108"/>
      <c r="Y1034" s="108"/>
      <c r="Z1034" s="108"/>
      <c r="AA1034" s="108"/>
      <c r="AB1034" s="108"/>
      <c r="AC1034" s="108"/>
      <c r="AD1034" s="108"/>
    </row>
    <row r="1035" spans="1:30" x14ac:dyDescent="0.25">
      <c r="A1035" s="81" t="s">
        <v>6188</v>
      </c>
      <c r="B1035" s="81" t="s">
        <v>10472</v>
      </c>
      <c r="C1035" s="81">
        <v>164.14</v>
      </c>
      <c r="D1035" s="81" t="s">
        <v>10473</v>
      </c>
      <c r="E1035" s="81">
        <v>108.93</v>
      </c>
      <c r="F1035" s="81" t="s">
        <v>8619</v>
      </c>
      <c r="G1035" s="81" t="s">
        <v>8620</v>
      </c>
      <c r="H1035" s="81">
        <v>0.2</v>
      </c>
      <c r="I1035" s="81">
        <v>0.2</v>
      </c>
      <c r="J1035" s="81">
        <v>0.86</v>
      </c>
      <c r="K1035" s="81">
        <v>0.3</v>
      </c>
      <c r="L1035" s="81" t="s">
        <v>25662</v>
      </c>
      <c r="M1035" s="108"/>
      <c r="N1035" s="108"/>
      <c r="O1035" s="108"/>
      <c r="P1035" s="108"/>
      <c r="Q1035" s="108"/>
      <c r="R1035" s="108"/>
      <c r="S1035" s="108"/>
      <c r="T1035" s="108"/>
      <c r="U1035" s="108"/>
      <c r="V1035" s="108"/>
      <c r="W1035" s="108"/>
      <c r="X1035" s="108"/>
      <c r="Y1035" s="108"/>
      <c r="Z1035" s="108"/>
      <c r="AA1035" s="108"/>
      <c r="AB1035" s="108"/>
      <c r="AC1035" s="108"/>
      <c r="AD1035" s="108"/>
    </row>
    <row r="1036" spans="1:30" x14ac:dyDescent="0.25">
      <c r="A1036" s="81" t="s">
        <v>6191</v>
      </c>
      <c r="B1036" s="81" t="s">
        <v>8619</v>
      </c>
      <c r="C1036" s="81" t="s">
        <v>8620</v>
      </c>
      <c r="D1036" s="81" t="s">
        <v>8619</v>
      </c>
      <c r="E1036" s="81" t="s">
        <v>8620</v>
      </c>
      <c r="F1036" s="81" t="s">
        <v>8619</v>
      </c>
      <c r="G1036" s="81" t="s">
        <v>8620</v>
      </c>
      <c r="H1036" s="81">
        <v>2</v>
      </c>
      <c r="I1036" s="81">
        <v>2</v>
      </c>
      <c r="J1036" s="81">
        <v>0.25</v>
      </c>
      <c r="K1036" s="81">
        <v>2</v>
      </c>
      <c r="L1036" s="81" t="s">
        <v>25662</v>
      </c>
      <c r="M1036" s="108"/>
      <c r="N1036" s="108"/>
      <c r="O1036" s="108"/>
      <c r="P1036" s="108"/>
      <c r="Q1036" s="108"/>
      <c r="R1036" s="108"/>
      <c r="S1036" s="108"/>
      <c r="T1036" s="108"/>
      <c r="U1036" s="108"/>
      <c r="V1036" s="108"/>
      <c r="W1036" s="108"/>
      <c r="X1036" s="108"/>
      <c r="Y1036" s="108"/>
      <c r="Z1036" s="108"/>
      <c r="AA1036" s="108"/>
      <c r="AB1036" s="108"/>
      <c r="AC1036" s="108"/>
      <c r="AD1036" s="108"/>
    </row>
    <row r="1037" spans="1:30" x14ac:dyDescent="0.25">
      <c r="A1037" s="81" t="s">
        <v>6194</v>
      </c>
      <c r="B1037" s="81" t="s">
        <v>10474</v>
      </c>
      <c r="C1037" s="81">
        <v>5.0599999999999996</v>
      </c>
      <c r="D1037" s="81" t="s">
        <v>10475</v>
      </c>
      <c r="E1037" s="81">
        <v>4.16</v>
      </c>
      <c r="F1037" s="81" t="s">
        <v>8619</v>
      </c>
      <c r="G1037" s="81" t="s">
        <v>8620</v>
      </c>
      <c r="H1037" s="81">
        <v>2</v>
      </c>
      <c r="I1037" s="81">
        <v>5</v>
      </c>
      <c r="J1037" s="81">
        <v>0.06</v>
      </c>
      <c r="K1037" s="81">
        <v>1</v>
      </c>
      <c r="L1037" s="81" t="s">
        <v>25662</v>
      </c>
      <c r="M1037" s="108"/>
      <c r="N1037" s="108"/>
      <c r="O1037" s="108"/>
      <c r="P1037" s="108"/>
      <c r="Q1037" s="108"/>
      <c r="R1037" s="108"/>
      <c r="S1037" s="108"/>
      <c r="T1037" s="108"/>
      <c r="U1037" s="108"/>
      <c r="V1037" s="108"/>
      <c r="W1037" s="108"/>
      <c r="X1037" s="108"/>
      <c r="Y1037" s="108"/>
      <c r="Z1037" s="108"/>
      <c r="AA1037" s="108"/>
      <c r="AB1037" s="108"/>
      <c r="AC1037" s="108"/>
      <c r="AD1037" s="108"/>
    </row>
    <row r="1038" spans="1:30" x14ac:dyDescent="0.25">
      <c r="A1038" s="81" t="s">
        <v>6127</v>
      </c>
      <c r="B1038" s="81" t="s">
        <v>10476</v>
      </c>
      <c r="C1038" s="81">
        <v>3.65</v>
      </c>
      <c r="D1038" s="81" t="s">
        <v>8619</v>
      </c>
      <c r="E1038" s="81" t="s">
        <v>8620</v>
      </c>
      <c r="F1038" s="81" t="s">
        <v>8619</v>
      </c>
      <c r="G1038" s="81" t="s">
        <v>8620</v>
      </c>
      <c r="H1038" s="81">
        <v>0.16</v>
      </c>
      <c r="I1038" s="81">
        <v>0.26</v>
      </c>
      <c r="J1038" s="81">
        <v>0.01</v>
      </c>
      <c r="K1038" s="81">
        <v>0.18</v>
      </c>
      <c r="L1038" s="81" t="s">
        <v>25662</v>
      </c>
      <c r="M1038" s="108"/>
      <c r="N1038" s="108"/>
      <c r="O1038" s="108"/>
      <c r="P1038" s="108"/>
      <c r="Q1038" s="108"/>
      <c r="R1038" s="108"/>
      <c r="S1038" s="108"/>
      <c r="T1038" s="108"/>
      <c r="U1038" s="108"/>
      <c r="V1038" s="108"/>
      <c r="W1038" s="108"/>
      <c r="X1038" s="108"/>
      <c r="Y1038" s="108"/>
      <c r="Z1038" s="108"/>
      <c r="AA1038" s="108"/>
      <c r="AB1038" s="108"/>
      <c r="AC1038" s="108"/>
      <c r="AD1038" s="108"/>
    </row>
    <row r="1039" spans="1:30" x14ac:dyDescent="0.25">
      <c r="A1039" s="81" t="s">
        <v>6227</v>
      </c>
      <c r="B1039" s="81" t="s">
        <v>10478</v>
      </c>
      <c r="C1039" s="81">
        <v>8.6</v>
      </c>
      <c r="D1039" s="81" t="s">
        <v>10479</v>
      </c>
      <c r="E1039" s="81">
        <v>5.99</v>
      </c>
      <c r="F1039" s="81" t="s">
        <v>10479</v>
      </c>
      <c r="G1039" s="81">
        <v>10</v>
      </c>
      <c r="H1039" s="81">
        <v>1</v>
      </c>
      <c r="I1039" s="81">
        <v>4</v>
      </c>
      <c r="J1039" s="81">
        <v>0.5</v>
      </c>
      <c r="K1039" s="81">
        <v>1</v>
      </c>
      <c r="L1039" s="81" t="s">
        <v>25662</v>
      </c>
      <c r="M1039" s="108"/>
      <c r="N1039" s="108"/>
      <c r="O1039" s="108"/>
      <c r="P1039" s="108"/>
      <c r="Q1039" s="108"/>
      <c r="R1039" s="108"/>
      <c r="S1039" s="108"/>
      <c r="T1039" s="108"/>
      <c r="U1039" s="108"/>
      <c r="V1039" s="108"/>
      <c r="W1039" s="108"/>
      <c r="X1039" s="108"/>
      <c r="Y1039" s="108"/>
      <c r="Z1039" s="108"/>
      <c r="AA1039" s="108"/>
      <c r="AB1039" s="108"/>
      <c r="AC1039" s="108"/>
      <c r="AD1039" s="108"/>
    </row>
    <row r="1040" spans="1:30" x14ac:dyDescent="0.25">
      <c r="A1040" s="81" t="s">
        <v>6230</v>
      </c>
      <c r="B1040" s="81" t="s">
        <v>10398</v>
      </c>
      <c r="C1040" s="81">
        <v>0.93</v>
      </c>
      <c r="D1040" s="81" t="s">
        <v>8619</v>
      </c>
      <c r="E1040" s="81" t="s">
        <v>8620</v>
      </c>
      <c r="F1040" s="81" t="s">
        <v>8619</v>
      </c>
      <c r="G1040" s="81" t="s">
        <v>8620</v>
      </c>
      <c r="H1040" s="81">
        <v>1.5</v>
      </c>
      <c r="I1040" s="81">
        <v>1.5</v>
      </c>
      <c r="J1040" s="81">
        <v>0.06</v>
      </c>
      <c r="K1040" s="81">
        <v>0.5</v>
      </c>
      <c r="L1040" s="81" t="s">
        <v>25662</v>
      </c>
      <c r="M1040" s="108"/>
      <c r="N1040" s="108"/>
      <c r="O1040" s="108"/>
      <c r="P1040" s="108"/>
      <c r="Q1040" s="108"/>
      <c r="R1040" s="108"/>
      <c r="S1040" s="108"/>
      <c r="T1040" s="108"/>
      <c r="U1040" s="108"/>
      <c r="V1040" s="108"/>
      <c r="W1040" s="108"/>
      <c r="X1040" s="108"/>
      <c r="Y1040" s="108"/>
      <c r="Z1040" s="108"/>
      <c r="AA1040" s="108"/>
      <c r="AB1040" s="108"/>
      <c r="AC1040" s="108"/>
      <c r="AD1040" s="108"/>
    </row>
    <row r="1041" spans="1:30" x14ac:dyDescent="0.25">
      <c r="A1041" s="81" t="s">
        <v>6239</v>
      </c>
      <c r="B1041" s="81" t="s">
        <v>8619</v>
      </c>
      <c r="C1041" s="81" t="s">
        <v>8620</v>
      </c>
      <c r="D1041" s="81" t="s">
        <v>8619</v>
      </c>
      <c r="E1041" s="81" t="s">
        <v>8620</v>
      </c>
      <c r="F1041" s="81" t="s">
        <v>8619</v>
      </c>
      <c r="G1041" s="81" t="s">
        <v>8620</v>
      </c>
      <c r="H1041" s="81">
        <v>1.97</v>
      </c>
      <c r="I1041" s="81">
        <v>3.35</v>
      </c>
      <c r="J1041" s="81">
        <v>0.18</v>
      </c>
      <c r="K1041" s="81">
        <v>1</v>
      </c>
      <c r="L1041" s="81" t="s">
        <v>25662</v>
      </c>
      <c r="M1041" s="108"/>
      <c r="N1041" s="108"/>
      <c r="O1041" s="108"/>
      <c r="P1041" s="108"/>
      <c r="Q1041" s="108"/>
      <c r="R1041" s="108"/>
      <c r="S1041" s="108"/>
      <c r="T1041" s="108"/>
      <c r="U1041" s="108"/>
      <c r="V1041" s="108"/>
      <c r="W1041" s="108"/>
      <c r="X1041" s="108"/>
      <c r="Y1041" s="108"/>
      <c r="Z1041" s="108"/>
      <c r="AA1041" s="108"/>
      <c r="AB1041" s="108"/>
      <c r="AC1041" s="108"/>
      <c r="AD1041" s="108"/>
    </row>
    <row r="1042" spans="1:30" x14ac:dyDescent="0.25">
      <c r="A1042" s="81" t="s">
        <v>6242</v>
      </c>
      <c r="B1042" s="81" t="s">
        <v>10480</v>
      </c>
      <c r="C1042" s="81">
        <v>3.32</v>
      </c>
      <c r="D1042" s="81" t="s">
        <v>10481</v>
      </c>
      <c r="E1042" s="81">
        <v>2.9</v>
      </c>
      <c r="F1042" s="81" t="s">
        <v>10482</v>
      </c>
      <c r="G1042" s="81">
        <v>2.85</v>
      </c>
      <c r="H1042" s="81">
        <v>2</v>
      </c>
      <c r="I1042" s="81">
        <v>2</v>
      </c>
      <c r="J1042" s="81">
        <v>0.2</v>
      </c>
      <c r="K1042" s="81">
        <v>2</v>
      </c>
      <c r="L1042" s="81" t="s">
        <v>25662</v>
      </c>
      <c r="M1042" s="108"/>
      <c r="N1042" s="108"/>
      <c r="O1042" s="108"/>
      <c r="P1042" s="108"/>
      <c r="Q1042" s="108"/>
      <c r="R1042" s="108"/>
      <c r="S1042" s="108"/>
      <c r="T1042" s="108"/>
      <c r="U1042" s="108"/>
      <c r="V1042" s="108"/>
      <c r="W1042" s="108"/>
      <c r="X1042" s="108"/>
      <c r="Y1042" s="108"/>
      <c r="Z1042" s="108"/>
      <c r="AA1042" s="108"/>
      <c r="AB1042" s="108"/>
      <c r="AC1042" s="108"/>
      <c r="AD1042" s="108"/>
    </row>
    <row r="1043" spans="1:30" x14ac:dyDescent="0.25">
      <c r="A1043" s="81" t="s">
        <v>6197</v>
      </c>
      <c r="B1043" s="81" t="s">
        <v>8619</v>
      </c>
      <c r="C1043" s="81" t="s">
        <v>8620</v>
      </c>
      <c r="D1043" s="81" t="s">
        <v>8619</v>
      </c>
      <c r="E1043" s="81" t="s">
        <v>8620</v>
      </c>
      <c r="F1043" s="81" t="s">
        <v>8619</v>
      </c>
      <c r="G1043" s="81" t="s">
        <v>8620</v>
      </c>
      <c r="H1043" s="81">
        <v>2</v>
      </c>
      <c r="I1043" s="81">
        <v>2</v>
      </c>
      <c r="J1043" s="81">
        <v>0.25</v>
      </c>
      <c r="K1043" s="81">
        <v>2</v>
      </c>
      <c r="L1043" s="81" t="s">
        <v>25662</v>
      </c>
      <c r="M1043" s="108"/>
      <c r="N1043" s="108"/>
      <c r="O1043" s="108"/>
      <c r="P1043" s="108"/>
      <c r="Q1043" s="108"/>
      <c r="R1043" s="108"/>
      <c r="S1043" s="108"/>
      <c r="T1043" s="108"/>
      <c r="U1043" s="108"/>
      <c r="V1043" s="108"/>
      <c r="W1043" s="108"/>
      <c r="X1043" s="108"/>
      <c r="Y1043" s="108"/>
      <c r="Z1043" s="108"/>
      <c r="AA1043" s="108"/>
      <c r="AB1043" s="108"/>
      <c r="AC1043" s="108"/>
      <c r="AD1043" s="108"/>
    </row>
    <row r="1044" spans="1:30" x14ac:dyDescent="0.25">
      <c r="A1044" s="81" t="s">
        <v>6202</v>
      </c>
      <c r="B1044" s="81" t="s">
        <v>10483</v>
      </c>
      <c r="C1044" s="81">
        <v>195.77</v>
      </c>
      <c r="D1044" s="81" t="s">
        <v>10484</v>
      </c>
      <c r="E1044" s="81">
        <v>6.78</v>
      </c>
      <c r="F1044" s="81" t="s">
        <v>8619</v>
      </c>
      <c r="G1044" s="81" t="s">
        <v>8620</v>
      </c>
      <c r="H1044" s="81">
        <v>3</v>
      </c>
      <c r="I1044" s="81">
        <v>3</v>
      </c>
      <c r="J1044" s="81">
        <v>37</v>
      </c>
      <c r="K1044" s="81">
        <v>5.25</v>
      </c>
      <c r="L1044" s="81" t="s">
        <v>25662</v>
      </c>
      <c r="M1044" s="108"/>
      <c r="N1044" s="108"/>
      <c r="O1044" s="108"/>
      <c r="P1044" s="108"/>
      <c r="Q1044" s="108"/>
      <c r="R1044" s="108"/>
      <c r="S1044" s="108"/>
      <c r="T1044" s="108"/>
      <c r="U1044" s="108"/>
      <c r="V1044" s="108"/>
      <c r="W1044" s="108"/>
      <c r="X1044" s="108"/>
      <c r="Y1044" s="108"/>
      <c r="Z1044" s="108"/>
      <c r="AA1044" s="108"/>
      <c r="AB1044" s="108"/>
      <c r="AC1044" s="108"/>
      <c r="AD1044" s="108"/>
    </row>
    <row r="1045" spans="1:30" x14ac:dyDescent="0.25">
      <c r="A1045" s="81" t="s">
        <v>6209</v>
      </c>
      <c r="B1045" s="81" t="s">
        <v>10485</v>
      </c>
      <c r="C1045" s="81">
        <v>25.16</v>
      </c>
      <c r="D1045" s="81" t="s">
        <v>10486</v>
      </c>
      <c r="E1045" s="81">
        <v>41.17</v>
      </c>
      <c r="F1045" s="81" t="s">
        <v>10487</v>
      </c>
      <c r="G1045" s="81">
        <v>27.88</v>
      </c>
      <c r="H1045" s="81">
        <v>1</v>
      </c>
      <c r="I1045" s="81">
        <v>132</v>
      </c>
      <c r="J1045" s="81">
        <v>5</v>
      </c>
      <c r="K1045" s="81">
        <v>1.75</v>
      </c>
      <c r="L1045" s="81" t="s">
        <v>25662</v>
      </c>
      <c r="M1045" s="108"/>
      <c r="N1045" s="108"/>
      <c r="O1045" s="108"/>
      <c r="P1045" s="108"/>
      <c r="Q1045" s="108"/>
      <c r="R1045" s="108"/>
      <c r="S1045" s="108"/>
      <c r="T1045" s="108"/>
      <c r="U1045" s="108"/>
      <c r="V1045" s="108"/>
      <c r="W1045" s="108"/>
      <c r="X1045" s="108"/>
      <c r="Y1045" s="108"/>
      <c r="Z1045" s="108"/>
      <c r="AA1045" s="108"/>
      <c r="AB1045" s="108"/>
      <c r="AC1045" s="108"/>
      <c r="AD1045" s="108"/>
    </row>
    <row r="1046" spans="1:30" x14ac:dyDescent="0.25">
      <c r="A1046" s="81" t="s">
        <v>6248</v>
      </c>
      <c r="B1046" s="81" t="s">
        <v>10488</v>
      </c>
      <c r="C1046" s="81">
        <v>25.33</v>
      </c>
      <c r="D1046" s="81" t="s">
        <v>10489</v>
      </c>
      <c r="E1046" s="81">
        <v>26.9</v>
      </c>
      <c r="F1046" s="81" t="s">
        <v>8619</v>
      </c>
      <c r="G1046" s="81" t="s">
        <v>8620</v>
      </c>
      <c r="H1046" s="81">
        <v>3</v>
      </c>
      <c r="I1046" s="81">
        <v>9</v>
      </c>
      <c r="J1046" s="81">
        <v>1</v>
      </c>
      <c r="K1046" s="81">
        <v>1.5</v>
      </c>
      <c r="L1046" s="81" t="s">
        <v>25662</v>
      </c>
      <c r="M1046" s="108"/>
      <c r="N1046" s="108"/>
      <c r="O1046" s="108"/>
      <c r="P1046" s="108"/>
      <c r="Q1046" s="108"/>
      <c r="R1046" s="108"/>
      <c r="S1046" s="108"/>
      <c r="T1046" s="108"/>
      <c r="U1046" s="108"/>
      <c r="V1046" s="108"/>
      <c r="W1046" s="108"/>
      <c r="X1046" s="108"/>
      <c r="Y1046" s="108"/>
      <c r="Z1046" s="108"/>
      <c r="AA1046" s="108"/>
      <c r="AB1046" s="108"/>
      <c r="AC1046" s="108"/>
      <c r="AD1046" s="108"/>
    </row>
    <row r="1047" spans="1:30" x14ac:dyDescent="0.25">
      <c r="A1047" s="81" t="s">
        <v>6253</v>
      </c>
      <c r="B1047" s="81" t="s">
        <v>10490</v>
      </c>
      <c r="C1047" s="81">
        <v>4.8</v>
      </c>
      <c r="D1047" s="81" t="s">
        <v>8619</v>
      </c>
      <c r="E1047" s="81" t="s">
        <v>8620</v>
      </c>
      <c r="F1047" s="81" t="s">
        <v>8619</v>
      </c>
      <c r="G1047" s="81" t="s">
        <v>8620</v>
      </c>
      <c r="H1047" s="81">
        <v>0.75</v>
      </c>
      <c r="I1047" s="81">
        <v>7.5</v>
      </c>
      <c r="J1047" s="81">
        <v>0.3</v>
      </c>
      <c r="K1047" s="81">
        <v>0.75</v>
      </c>
      <c r="L1047" s="81" t="s">
        <v>25662</v>
      </c>
      <c r="M1047" s="108"/>
      <c r="N1047" s="108"/>
      <c r="O1047" s="108"/>
      <c r="P1047" s="108"/>
      <c r="Q1047" s="108"/>
      <c r="R1047" s="108"/>
      <c r="S1047" s="108"/>
      <c r="T1047" s="108"/>
      <c r="U1047" s="108"/>
      <c r="V1047" s="108"/>
      <c r="W1047" s="108"/>
      <c r="X1047" s="108"/>
      <c r="Y1047" s="108"/>
      <c r="Z1047" s="108"/>
      <c r="AA1047" s="108"/>
      <c r="AB1047" s="108"/>
      <c r="AC1047" s="108"/>
      <c r="AD1047" s="108"/>
    </row>
    <row r="1048" spans="1:30" x14ac:dyDescent="0.25">
      <c r="A1048" s="81" t="s">
        <v>6255</v>
      </c>
      <c r="B1048" s="81" t="s">
        <v>10491</v>
      </c>
      <c r="C1048" s="81">
        <v>4.9000000000000004</v>
      </c>
      <c r="D1048" s="81" t="s">
        <v>8619</v>
      </c>
      <c r="E1048" s="81" t="s">
        <v>8620</v>
      </c>
      <c r="F1048" s="81" t="s">
        <v>8619</v>
      </c>
      <c r="G1048" s="81" t="s">
        <v>8620</v>
      </c>
      <c r="H1048" s="81">
        <v>1</v>
      </c>
      <c r="I1048" s="81">
        <v>8</v>
      </c>
      <c r="J1048" s="81">
        <v>0.23</v>
      </c>
      <c r="K1048" s="81">
        <v>0.5</v>
      </c>
      <c r="L1048" s="81" t="s">
        <v>25662</v>
      </c>
      <c r="M1048" s="108"/>
      <c r="N1048" s="108"/>
      <c r="O1048" s="108"/>
      <c r="P1048" s="108"/>
      <c r="Q1048" s="108"/>
      <c r="R1048" s="108"/>
      <c r="S1048" s="108"/>
      <c r="T1048" s="108"/>
      <c r="U1048" s="108"/>
      <c r="V1048" s="108"/>
      <c r="W1048" s="108"/>
      <c r="X1048" s="108"/>
      <c r="Y1048" s="108"/>
      <c r="Z1048" s="108"/>
      <c r="AA1048" s="108"/>
      <c r="AB1048" s="108"/>
      <c r="AC1048" s="108"/>
      <c r="AD1048" s="108"/>
    </row>
    <row r="1049" spans="1:30" x14ac:dyDescent="0.25">
      <c r="A1049" s="81" t="s">
        <v>6257</v>
      </c>
      <c r="B1049" s="81" t="s">
        <v>10492</v>
      </c>
      <c r="C1049" s="81">
        <v>2.9</v>
      </c>
      <c r="D1049" s="81" t="s">
        <v>10493</v>
      </c>
      <c r="E1049" s="81">
        <v>3.65</v>
      </c>
      <c r="F1049" s="81" t="s">
        <v>10494</v>
      </c>
      <c r="G1049" s="81">
        <v>2.85</v>
      </c>
      <c r="H1049" s="81">
        <v>1.5</v>
      </c>
      <c r="I1049" s="81">
        <v>2</v>
      </c>
      <c r="J1049" s="81">
        <v>0.2</v>
      </c>
      <c r="K1049" s="81">
        <v>1</v>
      </c>
      <c r="L1049" s="81" t="s">
        <v>25662</v>
      </c>
      <c r="M1049" s="108"/>
      <c r="N1049" s="108"/>
      <c r="O1049" s="108"/>
      <c r="P1049" s="108"/>
      <c r="Q1049" s="108"/>
      <c r="R1049" s="108"/>
      <c r="S1049" s="108"/>
      <c r="T1049" s="108"/>
      <c r="U1049" s="108"/>
      <c r="V1049" s="108"/>
      <c r="W1049" s="108"/>
      <c r="X1049" s="108"/>
      <c r="Y1049" s="108"/>
      <c r="Z1049" s="108"/>
      <c r="AA1049" s="108"/>
      <c r="AB1049" s="108"/>
      <c r="AC1049" s="108"/>
      <c r="AD1049" s="108"/>
    </row>
    <row r="1050" spans="1:30" x14ac:dyDescent="0.25">
      <c r="A1050" s="81" t="s">
        <v>6263</v>
      </c>
      <c r="B1050" s="81" t="s">
        <v>10495</v>
      </c>
      <c r="C1050" s="81">
        <v>8.56</v>
      </c>
      <c r="D1050" s="81" t="s">
        <v>10496</v>
      </c>
      <c r="E1050" s="81">
        <v>12.38</v>
      </c>
      <c r="F1050" s="81" t="s">
        <v>10497</v>
      </c>
      <c r="G1050" s="81">
        <v>7.6</v>
      </c>
      <c r="H1050" s="81">
        <v>1.1499999999999999</v>
      </c>
      <c r="I1050" s="81">
        <v>7.16</v>
      </c>
      <c r="J1050" s="81">
        <v>5</v>
      </c>
      <c r="K1050" s="81">
        <v>6</v>
      </c>
      <c r="L1050" s="81" t="s">
        <v>25662</v>
      </c>
      <c r="M1050" s="108"/>
      <c r="N1050" s="108"/>
      <c r="O1050" s="108"/>
      <c r="P1050" s="108"/>
      <c r="Q1050" s="108"/>
      <c r="R1050" s="108"/>
      <c r="S1050" s="108"/>
      <c r="T1050" s="108"/>
      <c r="U1050" s="108"/>
      <c r="V1050" s="108"/>
      <c r="W1050" s="108"/>
      <c r="X1050" s="108"/>
      <c r="Y1050" s="108"/>
      <c r="Z1050" s="108"/>
      <c r="AA1050" s="108"/>
      <c r="AB1050" s="108"/>
      <c r="AC1050" s="108"/>
      <c r="AD1050" s="108"/>
    </row>
    <row r="1051" spans="1:30" x14ac:dyDescent="0.25">
      <c r="A1051" s="81" t="s">
        <v>6268</v>
      </c>
      <c r="B1051" s="81" t="s">
        <v>10498</v>
      </c>
      <c r="C1051" s="81">
        <v>1.06</v>
      </c>
      <c r="D1051" s="81" t="s">
        <v>10499</v>
      </c>
      <c r="E1051" s="81">
        <v>1.38</v>
      </c>
      <c r="F1051" s="81" t="s">
        <v>10500</v>
      </c>
      <c r="G1051" s="81">
        <v>0.87</v>
      </c>
      <c r="H1051" s="81">
        <v>1</v>
      </c>
      <c r="I1051" s="81">
        <v>1</v>
      </c>
      <c r="J1051" s="81">
        <v>0.4</v>
      </c>
      <c r="K1051" s="81">
        <v>4.3</v>
      </c>
      <c r="L1051" s="81" t="s">
        <v>25662</v>
      </c>
      <c r="M1051" s="108"/>
      <c r="N1051" s="108"/>
      <c r="O1051" s="108"/>
      <c r="P1051" s="108"/>
      <c r="Q1051" s="108"/>
      <c r="R1051" s="108"/>
      <c r="S1051" s="108"/>
      <c r="T1051" s="108"/>
      <c r="U1051" s="108"/>
      <c r="V1051" s="108"/>
      <c r="W1051" s="108"/>
      <c r="X1051" s="108"/>
      <c r="Y1051" s="108"/>
      <c r="Z1051" s="108"/>
      <c r="AA1051" s="108"/>
      <c r="AB1051" s="108"/>
      <c r="AC1051" s="108"/>
      <c r="AD1051" s="108"/>
    </row>
    <row r="1052" spans="1:30" x14ac:dyDescent="0.25">
      <c r="A1052" s="81" t="s">
        <v>6271</v>
      </c>
      <c r="B1052" s="81" t="s">
        <v>10501</v>
      </c>
      <c r="C1052" s="81">
        <v>1.32</v>
      </c>
      <c r="D1052" s="81" t="s">
        <v>10502</v>
      </c>
      <c r="E1052" s="81">
        <v>1.26</v>
      </c>
      <c r="F1052" s="81" t="s">
        <v>10503</v>
      </c>
      <c r="G1052" s="81">
        <v>0.9</v>
      </c>
      <c r="H1052" s="81">
        <v>0.5</v>
      </c>
      <c r="I1052" s="81">
        <v>4</v>
      </c>
      <c r="J1052" s="81">
        <v>0.5</v>
      </c>
      <c r="K1052" s="81">
        <v>0.5</v>
      </c>
      <c r="L1052" s="81" t="s">
        <v>25662</v>
      </c>
      <c r="M1052" s="108"/>
      <c r="N1052" s="108"/>
      <c r="O1052" s="108"/>
      <c r="P1052" s="108"/>
      <c r="Q1052" s="108"/>
      <c r="R1052" s="108"/>
      <c r="S1052" s="108"/>
      <c r="T1052" s="108"/>
      <c r="U1052" s="108"/>
      <c r="V1052" s="108"/>
      <c r="W1052" s="108"/>
      <c r="X1052" s="108"/>
      <c r="Y1052" s="108"/>
      <c r="Z1052" s="108"/>
      <c r="AA1052" s="108"/>
      <c r="AB1052" s="108"/>
      <c r="AC1052" s="108"/>
      <c r="AD1052" s="108"/>
    </row>
    <row r="1053" spans="1:30" x14ac:dyDescent="0.25">
      <c r="A1053" s="81" t="s">
        <v>6273</v>
      </c>
      <c r="B1053" s="81" t="s">
        <v>10504</v>
      </c>
      <c r="C1053" s="81">
        <v>4.2</v>
      </c>
      <c r="D1053" s="81" t="s">
        <v>10505</v>
      </c>
      <c r="E1053" s="81">
        <v>4.95</v>
      </c>
      <c r="F1053" s="81" t="s">
        <v>8619</v>
      </c>
      <c r="G1053" s="81" t="s">
        <v>8620</v>
      </c>
      <c r="H1053" s="81">
        <v>1</v>
      </c>
      <c r="I1053" s="81">
        <v>1</v>
      </c>
      <c r="J1053" s="81">
        <v>0.01</v>
      </c>
      <c r="K1053" s="81">
        <v>1</v>
      </c>
      <c r="L1053" s="81" t="s">
        <v>25662</v>
      </c>
      <c r="M1053" s="108"/>
      <c r="N1053" s="108"/>
      <c r="O1053" s="108"/>
      <c r="P1053" s="108"/>
      <c r="Q1053" s="108"/>
      <c r="R1053" s="108"/>
      <c r="S1053" s="108"/>
      <c r="T1053" s="108"/>
      <c r="U1053" s="108"/>
      <c r="V1053" s="108"/>
      <c r="W1053" s="108"/>
      <c r="X1053" s="108"/>
      <c r="Y1053" s="108"/>
      <c r="Z1053" s="108"/>
      <c r="AA1053" s="108"/>
      <c r="AB1053" s="108"/>
      <c r="AC1053" s="108"/>
      <c r="AD1053" s="108"/>
    </row>
    <row r="1054" spans="1:30" x14ac:dyDescent="0.25">
      <c r="A1054" s="81" t="s">
        <v>6284</v>
      </c>
      <c r="B1054" s="81" t="s">
        <v>10506</v>
      </c>
      <c r="C1054" s="81">
        <v>4.58</v>
      </c>
      <c r="D1054" s="81" t="s">
        <v>10507</v>
      </c>
      <c r="E1054" s="81">
        <v>4.87</v>
      </c>
      <c r="F1054" s="81" t="s">
        <v>10508</v>
      </c>
      <c r="G1054" s="81">
        <v>4.45</v>
      </c>
      <c r="H1054" s="81">
        <v>2</v>
      </c>
      <c r="I1054" s="81">
        <v>4</v>
      </c>
      <c r="J1054" s="81">
        <v>0.42</v>
      </c>
      <c r="K1054" s="81">
        <v>1</v>
      </c>
      <c r="L1054" s="81" t="s">
        <v>25662</v>
      </c>
      <c r="M1054" s="108"/>
      <c r="N1054" s="108"/>
      <c r="O1054" s="108"/>
      <c r="P1054" s="108"/>
      <c r="Q1054" s="108"/>
      <c r="R1054" s="108"/>
      <c r="S1054" s="108"/>
      <c r="T1054" s="108"/>
      <c r="U1054" s="108"/>
      <c r="V1054" s="108"/>
      <c r="W1054" s="108"/>
      <c r="X1054" s="108"/>
      <c r="Y1054" s="108"/>
      <c r="Z1054" s="108"/>
      <c r="AA1054" s="108"/>
      <c r="AB1054" s="108"/>
      <c r="AC1054" s="108"/>
      <c r="AD1054" s="108"/>
    </row>
    <row r="1055" spans="1:30" x14ac:dyDescent="0.25">
      <c r="A1055" s="81" t="s">
        <v>6292</v>
      </c>
      <c r="B1055" s="81" t="s">
        <v>10509</v>
      </c>
      <c r="C1055" s="81">
        <v>10.73</v>
      </c>
      <c r="D1055" s="81" t="s">
        <v>10510</v>
      </c>
      <c r="E1055" s="81">
        <v>9.8000000000000007</v>
      </c>
      <c r="F1055" s="81" t="s">
        <v>8619</v>
      </c>
      <c r="G1055" s="81" t="s">
        <v>8620</v>
      </c>
      <c r="H1055" s="81">
        <v>2</v>
      </c>
      <c r="I1055" s="81">
        <v>8</v>
      </c>
      <c r="J1055" s="81">
        <v>1</v>
      </c>
      <c r="K1055" s="81">
        <v>2</v>
      </c>
      <c r="L1055" s="81" t="s">
        <v>25662</v>
      </c>
      <c r="M1055" s="108"/>
      <c r="N1055" s="108"/>
      <c r="O1055" s="108"/>
      <c r="P1055" s="108"/>
      <c r="Q1055" s="108"/>
      <c r="R1055" s="108"/>
      <c r="S1055" s="108"/>
      <c r="T1055" s="108"/>
      <c r="U1055" s="108"/>
      <c r="V1055" s="108"/>
      <c r="W1055" s="108"/>
      <c r="X1055" s="108"/>
      <c r="Y1055" s="108"/>
      <c r="Z1055" s="108"/>
      <c r="AA1055" s="108"/>
      <c r="AB1055" s="108"/>
      <c r="AC1055" s="108"/>
      <c r="AD1055" s="108"/>
    </row>
    <row r="1056" spans="1:30" x14ac:dyDescent="0.25">
      <c r="A1056" s="81" t="s">
        <v>6298</v>
      </c>
      <c r="B1056" s="81" t="s">
        <v>10511</v>
      </c>
      <c r="C1056" s="81">
        <v>58.23</v>
      </c>
      <c r="D1056" s="81" t="s">
        <v>8619</v>
      </c>
      <c r="E1056" s="81" t="s">
        <v>8620</v>
      </c>
      <c r="F1056" s="81" t="s">
        <v>8619</v>
      </c>
      <c r="G1056" s="81" t="s">
        <v>8620</v>
      </c>
      <c r="H1056" s="81">
        <v>0.25</v>
      </c>
      <c r="I1056" s="81">
        <v>2.5</v>
      </c>
      <c r="J1056" s="81">
        <v>1</v>
      </c>
      <c r="K1056" s="81">
        <v>0.25</v>
      </c>
      <c r="L1056" s="81" t="s">
        <v>25662</v>
      </c>
      <c r="M1056" s="108"/>
      <c r="N1056" s="108"/>
      <c r="O1056" s="108"/>
      <c r="P1056" s="108"/>
      <c r="Q1056" s="108"/>
      <c r="R1056" s="108"/>
      <c r="S1056" s="108"/>
      <c r="T1056" s="108"/>
      <c r="U1056" s="108"/>
      <c r="V1056" s="108"/>
      <c r="W1056" s="108"/>
      <c r="X1056" s="108"/>
      <c r="Y1056" s="108"/>
      <c r="Z1056" s="108"/>
      <c r="AA1056" s="108"/>
      <c r="AB1056" s="108"/>
      <c r="AC1056" s="108"/>
      <c r="AD1056" s="108"/>
    </row>
    <row r="1057" spans="1:30" x14ac:dyDescent="0.25">
      <c r="A1057" s="81" t="s">
        <v>6305</v>
      </c>
      <c r="B1057" s="81" t="s">
        <v>10512</v>
      </c>
      <c r="C1057" s="81">
        <v>3.53</v>
      </c>
      <c r="D1057" s="81" t="s">
        <v>10513</v>
      </c>
      <c r="E1057" s="81">
        <v>4</v>
      </c>
      <c r="F1057" s="81" t="s">
        <v>8619</v>
      </c>
      <c r="G1057" s="81" t="s">
        <v>8620</v>
      </c>
      <c r="H1057" s="81">
        <v>0.05</v>
      </c>
      <c r="I1057" s="81">
        <v>3.5</v>
      </c>
      <c r="J1057" s="81">
        <v>0.06</v>
      </c>
      <c r="K1057" s="81">
        <v>0.5</v>
      </c>
      <c r="L1057" s="81" t="s">
        <v>25662</v>
      </c>
      <c r="M1057" s="108"/>
      <c r="N1057" s="108"/>
      <c r="O1057" s="108"/>
      <c r="P1057" s="108"/>
      <c r="Q1057" s="108"/>
      <c r="R1057" s="108"/>
      <c r="S1057" s="108"/>
      <c r="T1057" s="108"/>
      <c r="U1057" s="108"/>
      <c r="V1057" s="108"/>
      <c r="W1057" s="108"/>
      <c r="X1057" s="108"/>
      <c r="Y1057" s="108"/>
      <c r="Z1057" s="108"/>
      <c r="AA1057" s="108"/>
      <c r="AB1057" s="108"/>
      <c r="AC1057" s="108"/>
      <c r="AD1057" s="108"/>
    </row>
    <row r="1058" spans="1:30" x14ac:dyDescent="0.25">
      <c r="A1058" s="81" t="s">
        <v>6319</v>
      </c>
      <c r="B1058" s="81" t="s">
        <v>10514</v>
      </c>
      <c r="C1058" s="81">
        <v>57.07</v>
      </c>
      <c r="D1058" s="81" t="s">
        <v>10515</v>
      </c>
      <c r="E1058" s="81">
        <v>62.17</v>
      </c>
      <c r="F1058" s="81" t="s">
        <v>10516</v>
      </c>
      <c r="G1058" s="81">
        <v>56</v>
      </c>
      <c r="H1058" s="81">
        <v>3</v>
      </c>
      <c r="I1058" s="81">
        <v>132</v>
      </c>
      <c r="J1058" s="81">
        <v>7</v>
      </c>
      <c r="K1058" s="81">
        <v>2</v>
      </c>
      <c r="L1058" s="81" t="s">
        <v>25662</v>
      </c>
      <c r="M1058" s="108"/>
      <c r="N1058" s="108"/>
      <c r="O1058" s="108"/>
      <c r="P1058" s="108"/>
      <c r="Q1058" s="108"/>
      <c r="R1058" s="108"/>
      <c r="S1058" s="108"/>
      <c r="T1058" s="108"/>
      <c r="U1058" s="108"/>
      <c r="V1058" s="108"/>
      <c r="W1058" s="108"/>
      <c r="X1058" s="108"/>
      <c r="Y1058" s="108"/>
      <c r="Z1058" s="108"/>
      <c r="AA1058" s="108"/>
      <c r="AB1058" s="108"/>
      <c r="AC1058" s="108"/>
      <c r="AD1058" s="108"/>
    </row>
    <row r="1059" spans="1:30" x14ac:dyDescent="0.25">
      <c r="A1059" s="81" t="s">
        <v>6324</v>
      </c>
      <c r="B1059" s="81" t="s">
        <v>10517</v>
      </c>
      <c r="C1059" s="81">
        <v>15.74</v>
      </c>
      <c r="D1059" s="81" t="s">
        <v>10518</v>
      </c>
      <c r="E1059" s="81">
        <v>12.4</v>
      </c>
      <c r="F1059" s="81" t="s">
        <v>10519</v>
      </c>
      <c r="G1059" s="81">
        <v>10.7</v>
      </c>
      <c r="H1059" s="81">
        <v>2</v>
      </c>
      <c r="I1059" s="81">
        <v>132</v>
      </c>
      <c r="J1059" s="81">
        <v>7</v>
      </c>
      <c r="K1059" s="81">
        <v>3</v>
      </c>
      <c r="L1059" s="81" t="s">
        <v>25662</v>
      </c>
      <c r="M1059" s="108"/>
      <c r="N1059" s="108"/>
      <c r="O1059" s="108"/>
      <c r="P1059" s="108"/>
      <c r="Q1059" s="108"/>
      <c r="R1059" s="108"/>
      <c r="S1059" s="108"/>
      <c r="T1059" s="108"/>
      <c r="U1059" s="108"/>
      <c r="V1059" s="108"/>
      <c r="W1059" s="108"/>
      <c r="X1059" s="108"/>
      <c r="Y1059" s="108"/>
      <c r="Z1059" s="108"/>
      <c r="AA1059" s="108"/>
      <c r="AB1059" s="108"/>
      <c r="AC1059" s="108"/>
      <c r="AD1059" s="108"/>
    </row>
    <row r="1060" spans="1:30" x14ac:dyDescent="0.25">
      <c r="A1060" s="81" t="s">
        <v>6345</v>
      </c>
      <c r="B1060" s="81" t="s">
        <v>10520</v>
      </c>
      <c r="C1060" s="81">
        <v>10.55</v>
      </c>
      <c r="D1060" s="81" t="s">
        <v>10521</v>
      </c>
      <c r="E1060" s="81">
        <v>13.34</v>
      </c>
      <c r="F1060" s="81" t="s">
        <v>10522</v>
      </c>
      <c r="G1060" s="81">
        <v>13.25</v>
      </c>
      <c r="H1060" s="81">
        <v>2</v>
      </c>
      <c r="I1060" s="81">
        <v>132</v>
      </c>
      <c r="J1060" s="81">
        <v>7</v>
      </c>
      <c r="K1060" s="81">
        <v>2</v>
      </c>
      <c r="L1060" s="81" t="s">
        <v>25662</v>
      </c>
      <c r="M1060" s="108"/>
      <c r="N1060" s="108"/>
      <c r="O1060" s="108"/>
      <c r="P1060" s="108"/>
      <c r="Q1060" s="108"/>
      <c r="R1060" s="108"/>
      <c r="S1060" s="108"/>
      <c r="T1060" s="108"/>
      <c r="U1060" s="108"/>
      <c r="V1060" s="108"/>
      <c r="W1060" s="108"/>
      <c r="X1060" s="108"/>
      <c r="Y1060" s="108"/>
      <c r="Z1060" s="108"/>
      <c r="AA1060" s="108"/>
      <c r="AB1060" s="108"/>
      <c r="AC1060" s="108"/>
      <c r="AD1060" s="108"/>
    </row>
    <row r="1061" spans="1:30" x14ac:dyDescent="0.25">
      <c r="A1061" s="81" t="s">
        <v>5166</v>
      </c>
      <c r="B1061" s="81" t="s">
        <v>10525</v>
      </c>
      <c r="C1061" s="81">
        <v>78.599999999999994</v>
      </c>
      <c r="D1061" s="81" t="s">
        <v>10526</v>
      </c>
      <c r="E1061" s="81">
        <v>51</v>
      </c>
      <c r="F1061" s="81" t="s">
        <v>10527</v>
      </c>
      <c r="G1061" s="81">
        <v>74.66</v>
      </c>
      <c r="H1061" s="81">
        <v>0.5</v>
      </c>
      <c r="I1061" s="81">
        <v>0.95</v>
      </c>
      <c r="J1061" s="81">
        <v>0.02</v>
      </c>
      <c r="K1061" s="81">
        <v>0.3</v>
      </c>
      <c r="L1061" s="81" t="s">
        <v>25662</v>
      </c>
      <c r="M1061" s="108"/>
      <c r="N1061" s="108"/>
      <c r="O1061" s="108"/>
      <c r="P1061" s="108"/>
      <c r="Q1061" s="108"/>
      <c r="R1061" s="108"/>
      <c r="S1061" s="108"/>
      <c r="T1061" s="108"/>
      <c r="U1061" s="108"/>
      <c r="V1061" s="108"/>
      <c r="W1061" s="108"/>
      <c r="X1061" s="108"/>
      <c r="Y1061" s="108"/>
      <c r="Z1061" s="108"/>
      <c r="AA1061" s="108"/>
      <c r="AB1061" s="108"/>
      <c r="AC1061" s="108"/>
      <c r="AD1061" s="108"/>
    </row>
    <row r="1062" spans="1:30" x14ac:dyDescent="0.25">
      <c r="A1062" s="81" t="s">
        <v>5160</v>
      </c>
      <c r="B1062" s="81" t="s">
        <v>10528</v>
      </c>
      <c r="C1062" s="81">
        <v>69.95</v>
      </c>
      <c r="D1062" s="81" t="s">
        <v>10529</v>
      </c>
      <c r="E1062" s="81">
        <v>62.36</v>
      </c>
      <c r="F1062" s="81" t="s">
        <v>8619</v>
      </c>
      <c r="G1062" s="81" t="s">
        <v>8620</v>
      </c>
      <c r="H1062" s="81">
        <v>0.45600000000000002</v>
      </c>
      <c r="I1062" s="81">
        <v>0.72599999999999998</v>
      </c>
      <c r="J1062" s="81">
        <v>0.46</v>
      </c>
      <c r="K1062" s="81">
        <v>0.3</v>
      </c>
      <c r="L1062" s="81" t="s">
        <v>25662</v>
      </c>
      <c r="M1062" s="108"/>
      <c r="N1062" s="108"/>
      <c r="O1062" s="108"/>
      <c r="P1062" s="108"/>
      <c r="Q1062" s="108"/>
      <c r="R1062" s="108"/>
      <c r="S1062" s="108"/>
      <c r="T1062" s="108"/>
      <c r="U1062" s="108"/>
      <c r="V1062" s="108"/>
      <c r="W1062" s="108"/>
      <c r="X1062" s="108"/>
      <c r="Y1062" s="108"/>
      <c r="Z1062" s="108"/>
      <c r="AA1062" s="108"/>
      <c r="AB1062" s="108"/>
      <c r="AC1062" s="108"/>
      <c r="AD1062" s="108"/>
    </row>
    <row r="1063" spans="1:30" x14ac:dyDescent="0.25">
      <c r="A1063" s="81" t="s">
        <v>6665</v>
      </c>
      <c r="B1063" s="81" t="s">
        <v>10530</v>
      </c>
      <c r="C1063" s="81">
        <v>285.54000000000002</v>
      </c>
      <c r="D1063" s="81" t="s">
        <v>10531</v>
      </c>
      <c r="E1063" s="81">
        <v>271.26</v>
      </c>
      <c r="F1063" s="81" t="s">
        <v>8619</v>
      </c>
      <c r="G1063" s="81" t="s">
        <v>8620</v>
      </c>
      <c r="H1063" s="81">
        <v>0.25</v>
      </c>
      <c r="I1063" s="81">
        <v>2.5</v>
      </c>
      <c r="J1063" s="81">
        <v>1.2</v>
      </c>
      <c r="K1063" s="81">
        <v>0.25</v>
      </c>
      <c r="L1063" s="81" t="s">
        <v>25662</v>
      </c>
      <c r="M1063" s="108"/>
      <c r="N1063" s="108"/>
      <c r="O1063" s="108"/>
      <c r="P1063" s="108"/>
      <c r="Q1063" s="108"/>
      <c r="R1063" s="108"/>
      <c r="S1063" s="108"/>
      <c r="T1063" s="108"/>
      <c r="U1063" s="108"/>
      <c r="V1063" s="108"/>
      <c r="W1063" s="108"/>
      <c r="X1063" s="108"/>
      <c r="Y1063" s="108"/>
      <c r="Z1063" s="108"/>
      <c r="AA1063" s="108"/>
      <c r="AB1063" s="108"/>
      <c r="AC1063" s="108"/>
      <c r="AD1063" s="108"/>
    </row>
    <row r="1064" spans="1:30" x14ac:dyDescent="0.25">
      <c r="A1064" s="81" t="s">
        <v>6662</v>
      </c>
      <c r="B1064" s="81" t="s">
        <v>8619</v>
      </c>
      <c r="C1064" s="81" t="s">
        <v>8620</v>
      </c>
      <c r="D1064" s="81" t="s">
        <v>8619</v>
      </c>
      <c r="E1064" s="81" t="s">
        <v>8620</v>
      </c>
      <c r="F1064" s="81" t="s">
        <v>8619</v>
      </c>
      <c r="G1064" s="81" t="s">
        <v>8620</v>
      </c>
      <c r="H1064" s="81">
        <v>2</v>
      </c>
      <c r="I1064" s="81">
        <v>3</v>
      </c>
      <c r="J1064" s="81">
        <v>0.5</v>
      </c>
      <c r="K1064" s="81">
        <v>2</v>
      </c>
      <c r="L1064" s="81" t="s">
        <v>25662</v>
      </c>
      <c r="M1064" s="108"/>
      <c r="N1064" s="108"/>
      <c r="O1064" s="108"/>
      <c r="P1064" s="108"/>
      <c r="Q1064" s="108"/>
      <c r="R1064" s="108"/>
      <c r="S1064" s="108"/>
      <c r="T1064" s="108"/>
      <c r="U1064" s="108"/>
      <c r="V1064" s="108"/>
      <c r="W1064" s="108"/>
      <c r="X1064" s="108"/>
      <c r="Y1064" s="108"/>
      <c r="Z1064" s="108"/>
      <c r="AA1064" s="108"/>
      <c r="AB1064" s="108"/>
      <c r="AC1064" s="108"/>
      <c r="AD1064" s="108"/>
    </row>
    <row r="1065" spans="1:30" x14ac:dyDescent="0.25">
      <c r="A1065" s="81" t="s">
        <v>6648</v>
      </c>
      <c r="B1065" s="81" t="s">
        <v>10532</v>
      </c>
      <c r="C1065" s="81">
        <v>19</v>
      </c>
      <c r="D1065" s="81" t="s">
        <v>10533</v>
      </c>
      <c r="E1065" s="81">
        <v>8.44</v>
      </c>
      <c r="F1065" s="81" t="s">
        <v>8619</v>
      </c>
      <c r="G1065" s="81" t="s">
        <v>8620</v>
      </c>
      <c r="H1065" s="81">
        <v>11</v>
      </c>
      <c r="I1065" s="81">
        <v>12</v>
      </c>
      <c r="J1065" s="81">
        <v>1.6</v>
      </c>
      <c r="K1065" s="81">
        <v>17</v>
      </c>
      <c r="L1065" s="81" t="s">
        <v>25662</v>
      </c>
      <c r="M1065" s="108"/>
      <c r="N1065" s="108"/>
      <c r="O1065" s="108"/>
      <c r="P1065" s="108"/>
      <c r="Q1065" s="108"/>
      <c r="R1065" s="108"/>
      <c r="S1065" s="108"/>
      <c r="T1065" s="108"/>
      <c r="U1065" s="108"/>
      <c r="V1065" s="108"/>
      <c r="W1065" s="108"/>
      <c r="X1065" s="108"/>
      <c r="Y1065" s="108"/>
      <c r="Z1065" s="108"/>
      <c r="AA1065" s="108"/>
      <c r="AB1065" s="108"/>
      <c r="AC1065" s="108"/>
      <c r="AD1065" s="108"/>
    </row>
    <row r="1066" spans="1:30" x14ac:dyDescent="0.25">
      <c r="A1066" s="81" t="s">
        <v>6643</v>
      </c>
      <c r="B1066" s="81" t="s">
        <v>10534</v>
      </c>
      <c r="C1066" s="81">
        <v>18.23</v>
      </c>
      <c r="D1066" s="81" t="s">
        <v>10535</v>
      </c>
      <c r="E1066" s="81">
        <v>26.87</v>
      </c>
      <c r="F1066" s="81" t="s">
        <v>8619</v>
      </c>
      <c r="G1066" s="81" t="s">
        <v>8620</v>
      </c>
      <c r="H1066" s="81">
        <v>3</v>
      </c>
      <c r="I1066" s="81">
        <v>9</v>
      </c>
      <c r="J1066" s="81">
        <v>0.5</v>
      </c>
      <c r="K1066" s="81">
        <v>12.5</v>
      </c>
      <c r="L1066" s="81" t="s">
        <v>25662</v>
      </c>
      <c r="M1066" s="108"/>
      <c r="N1066" s="108"/>
      <c r="O1066" s="108"/>
      <c r="P1066" s="108"/>
      <c r="Q1066" s="108"/>
      <c r="R1066" s="108"/>
      <c r="S1066" s="108"/>
      <c r="T1066" s="108"/>
      <c r="U1066" s="108"/>
      <c r="V1066" s="108"/>
      <c r="W1066" s="108"/>
      <c r="X1066" s="108"/>
      <c r="Y1066" s="108"/>
      <c r="Z1066" s="108"/>
      <c r="AA1066" s="108"/>
      <c r="AB1066" s="108"/>
      <c r="AC1066" s="108"/>
      <c r="AD1066" s="108"/>
    </row>
    <row r="1067" spans="1:30" x14ac:dyDescent="0.25">
      <c r="A1067" s="81" t="s">
        <v>6640</v>
      </c>
      <c r="B1067" s="81" t="s">
        <v>10536</v>
      </c>
      <c r="C1067" s="81">
        <v>11.84</v>
      </c>
      <c r="D1067" s="81" t="s">
        <v>8619</v>
      </c>
      <c r="E1067" s="81" t="s">
        <v>8620</v>
      </c>
      <c r="F1067" s="81" t="s">
        <v>8619</v>
      </c>
      <c r="G1067" s="81" t="s">
        <v>8620</v>
      </c>
      <c r="H1067" s="81">
        <v>2</v>
      </c>
      <c r="I1067" s="81">
        <v>11</v>
      </c>
      <c r="J1067" s="81">
        <v>1</v>
      </c>
      <c r="K1067" s="81">
        <v>2</v>
      </c>
      <c r="L1067" s="81" t="s">
        <v>25662</v>
      </c>
      <c r="M1067" s="108"/>
      <c r="N1067" s="108"/>
      <c r="O1067" s="108"/>
      <c r="P1067" s="108"/>
      <c r="Q1067" s="108"/>
      <c r="R1067" s="108"/>
      <c r="S1067" s="108"/>
      <c r="T1067" s="108"/>
      <c r="U1067" s="108"/>
      <c r="V1067" s="108"/>
      <c r="W1067" s="108"/>
      <c r="X1067" s="108"/>
      <c r="Y1067" s="108"/>
      <c r="Z1067" s="108"/>
      <c r="AA1067" s="108"/>
      <c r="AB1067" s="108"/>
      <c r="AC1067" s="108"/>
      <c r="AD1067" s="108"/>
    </row>
    <row r="1068" spans="1:30" x14ac:dyDescent="0.25">
      <c r="A1068" s="81" t="s">
        <v>6870</v>
      </c>
      <c r="B1068" s="81" t="s">
        <v>10537</v>
      </c>
      <c r="C1068" s="81">
        <v>5</v>
      </c>
      <c r="D1068" s="81" t="s">
        <v>10004</v>
      </c>
      <c r="E1068" s="81">
        <v>4.58</v>
      </c>
      <c r="F1068" s="81" t="s">
        <v>10538</v>
      </c>
      <c r="G1068" s="81">
        <v>5.97</v>
      </c>
      <c r="H1068" s="81">
        <v>2.25</v>
      </c>
      <c r="I1068" s="81">
        <v>3.25</v>
      </c>
      <c r="J1068" s="81">
        <v>0.02</v>
      </c>
      <c r="K1068" s="81">
        <v>4</v>
      </c>
      <c r="L1068" s="81" t="s">
        <v>25662</v>
      </c>
      <c r="M1068" s="108"/>
      <c r="N1068" s="108"/>
      <c r="O1068" s="108"/>
      <c r="P1068" s="108"/>
      <c r="Q1068" s="108"/>
      <c r="R1068" s="108"/>
      <c r="S1068" s="108"/>
      <c r="T1068" s="108"/>
      <c r="U1068" s="108"/>
      <c r="V1068" s="108"/>
      <c r="W1068" s="108"/>
      <c r="X1068" s="108"/>
      <c r="Y1068" s="108"/>
      <c r="Z1068" s="108"/>
      <c r="AA1068" s="108"/>
      <c r="AB1068" s="108"/>
      <c r="AC1068" s="108"/>
      <c r="AD1068" s="108"/>
    </row>
    <row r="1069" spans="1:30" x14ac:dyDescent="0.25">
      <c r="A1069" s="81" t="s">
        <v>6872</v>
      </c>
      <c r="B1069" s="81" t="s">
        <v>10539</v>
      </c>
      <c r="C1069" s="81">
        <v>4.4000000000000004</v>
      </c>
      <c r="D1069" s="81" t="s">
        <v>8619</v>
      </c>
      <c r="E1069" s="81" t="s">
        <v>8620</v>
      </c>
      <c r="F1069" s="81" t="s">
        <v>8619</v>
      </c>
      <c r="G1069" s="81" t="s">
        <v>8620</v>
      </c>
      <c r="H1069" s="81">
        <v>0.75</v>
      </c>
      <c r="I1069" s="81">
        <v>5</v>
      </c>
      <c r="J1069" s="81">
        <v>0.18</v>
      </c>
      <c r="K1069" s="81">
        <v>0.75</v>
      </c>
      <c r="L1069" s="81" t="s">
        <v>25662</v>
      </c>
      <c r="M1069" s="108"/>
      <c r="N1069" s="108"/>
      <c r="O1069" s="108"/>
      <c r="P1069" s="108"/>
      <c r="Q1069" s="108"/>
      <c r="R1069" s="108"/>
      <c r="S1069" s="108"/>
      <c r="T1069" s="108"/>
      <c r="U1069" s="108"/>
      <c r="V1069" s="108"/>
      <c r="W1069" s="108"/>
      <c r="X1069" s="108"/>
      <c r="Y1069" s="108"/>
      <c r="Z1069" s="108"/>
      <c r="AA1069" s="108"/>
      <c r="AB1069" s="108"/>
      <c r="AC1069" s="108"/>
      <c r="AD1069" s="108"/>
    </row>
    <row r="1070" spans="1:30" x14ac:dyDescent="0.25">
      <c r="A1070" s="81" t="s">
        <v>6877</v>
      </c>
      <c r="B1070" s="81" t="s">
        <v>10540</v>
      </c>
      <c r="C1070" s="81">
        <v>7.42</v>
      </c>
      <c r="D1070" s="81" t="s">
        <v>10541</v>
      </c>
      <c r="E1070" s="81">
        <v>7.6</v>
      </c>
      <c r="F1070" s="81" t="s">
        <v>26129</v>
      </c>
      <c r="G1070" s="81">
        <v>9.18</v>
      </c>
      <c r="H1070" s="81">
        <v>1.21</v>
      </c>
      <c r="I1070" s="81">
        <v>12</v>
      </c>
      <c r="J1070" s="81">
        <v>0.7</v>
      </c>
      <c r="K1070" s="81">
        <v>2.6</v>
      </c>
      <c r="L1070" s="81" t="s">
        <v>25662</v>
      </c>
      <c r="M1070" s="108"/>
      <c r="N1070" s="108"/>
      <c r="O1070" s="108"/>
      <c r="P1070" s="108"/>
      <c r="Q1070" s="108"/>
      <c r="R1070" s="108"/>
      <c r="S1070" s="108"/>
      <c r="T1070" s="108"/>
      <c r="U1070" s="108"/>
      <c r="V1070" s="108"/>
      <c r="W1070" s="108"/>
      <c r="X1070" s="108"/>
      <c r="Y1070" s="108"/>
      <c r="Z1070" s="108"/>
      <c r="AA1070" s="108"/>
      <c r="AB1070" s="108"/>
      <c r="AC1070" s="108"/>
      <c r="AD1070" s="108"/>
    </row>
    <row r="1071" spans="1:30" x14ac:dyDescent="0.25">
      <c r="A1071" s="81" t="s">
        <v>6890</v>
      </c>
      <c r="B1071" s="81" t="s">
        <v>10542</v>
      </c>
      <c r="C1071" s="81">
        <v>10.62</v>
      </c>
      <c r="D1071" s="81" t="s">
        <v>9995</v>
      </c>
      <c r="E1071" s="81">
        <v>7</v>
      </c>
      <c r="F1071" s="81" t="s">
        <v>10373</v>
      </c>
      <c r="G1071" s="81">
        <v>7.99</v>
      </c>
      <c r="H1071" s="81">
        <v>2</v>
      </c>
      <c r="I1071" s="81">
        <v>3.5</v>
      </c>
      <c r="J1071" s="81">
        <v>0.2</v>
      </c>
      <c r="K1071" s="81">
        <v>2</v>
      </c>
      <c r="L1071" s="81" t="s">
        <v>25662</v>
      </c>
      <c r="M1071" s="108"/>
      <c r="N1071" s="108"/>
      <c r="O1071" s="108"/>
      <c r="P1071" s="108"/>
      <c r="Q1071" s="108"/>
      <c r="R1071" s="108"/>
      <c r="S1071" s="108"/>
      <c r="T1071" s="108"/>
      <c r="U1071" s="108"/>
      <c r="V1071" s="108"/>
      <c r="W1071" s="108"/>
      <c r="X1071" s="108"/>
      <c r="Y1071" s="108"/>
      <c r="Z1071" s="108"/>
      <c r="AA1071" s="108"/>
      <c r="AB1071" s="108"/>
      <c r="AC1071" s="108"/>
      <c r="AD1071" s="108"/>
    </row>
    <row r="1072" spans="1:30" x14ac:dyDescent="0.25">
      <c r="A1072" s="81" t="s">
        <v>6893</v>
      </c>
      <c r="B1072" s="81" t="s">
        <v>26130</v>
      </c>
      <c r="C1072" s="81">
        <v>8.81</v>
      </c>
      <c r="D1072" s="81" t="s">
        <v>10543</v>
      </c>
      <c r="E1072" s="81">
        <v>71</v>
      </c>
      <c r="F1072" s="81" t="s">
        <v>10544</v>
      </c>
      <c r="G1072" s="81">
        <v>128</v>
      </c>
      <c r="H1072" s="81">
        <v>1</v>
      </c>
      <c r="I1072" s="81">
        <v>8.5</v>
      </c>
      <c r="J1072" s="81">
        <v>0.5</v>
      </c>
      <c r="K1072" s="81">
        <v>4.25</v>
      </c>
      <c r="L1072" s="81" t="s">
        <v>25662</v>
      </c>
      <c r="M1072" s="108"/>
      <c r="N1072" s="108"/>
      <c r="O1072" s="108"/>
      <c r="P1072" s="108"/>
      <c r="Q1072" s="108"/>
      <c r="R1072" s="108"/>
      <c r="S1072" s="108"/>
      <c r="T1072" s="108"/>
      <c r="U1072" s="108"/>
      <c r="V1072" s="108"/>
      <c r="W1072" s="108"/>
      <c r="X1072" s="108"/>
      <c r="Y1072" s="108"/>
      <c r="Z1072" s="108"/>
      <c r="AA1072" s="108"/>
      <c r="AB1072" s="108"/>
      <c r="AC1072" s="108"/>
      <c r="AD1072" s="108"/>
    </row>
    <row r="1073" spans="1:30" x14ac:dyDescent="0.25">
      <c r="A1073" s="81" t="s">
        <v>6900</v>
      </c>
      <c r="B1073" s="81" t="s">
        <v>10545</v>
      </c>
      <c r="C1073" s="81">
        <v>4.04</v>
      </c>
      <c r="D1073" s="81" t="s">
        <v>10397</v>
      </c>
      <c r="E1073" s="81">
        <v>10.97</v>
      </c>
      <c r="F1073" s="81" t="s">
        <v>10546</v>
      </c>
      <c r="G1073" s="81">
        <v>5.74</v>
      </c>
      <c r="H1073" s="81">
        <v>1.5</v>
      </c>
      <c r="I1073" s="81">
        <v>1.35</v>
      </c>
      <c r="J1073" s="81">
        <v>0.22</v>
      </c>
      <c r="K1073" s="81">
        <v>1.5</v>
      </c>
      <c r="L1073" s="81" t="s">
        <v>25662</v>
      </c>
      <c r="M1073" s="108"/>
      <c r="N1073" s="108"/>
      <c r="O1073" s="108"/>
      <c r="P1073" s="108"/>
      <c r="Q1073" s="108"/>
      <c r="R1073" s="108"/>
      <c r="S1073" s="108"/>
      <c r="T1073" s="108"/>
      <c r="U1073" s="108"/>
      <c r="V1073" s="108"/>
      <c r="W1073" s="108"/>
      <c r="X1073" s="108"/>
      <c r="Y1073" s="108"/>
      <c r="Z1073" s="108"/>
      <c r="AA1073" s="108"/>
      <c r="AB1073" s="108"/>
      <c r="AC1073" s="108"/>
      <c r="AD1073" s="108"/>
    </row>
    <row r="1074" spans="1:30" x14ac:dyDescent="0.25">
      <c r="A1074" s="81" t="s">
        <v>6912</v>
      </c>
      <c r="B1074" s="81" t="s">
        <v>10547</v>
      </c>
      <c r="C1074" s="81">
        <v>8.61</v>
      </c>
      <c r="D1074" s="81" t="s">
        <v>10548</v>
      </c>
      <c r="E1074" s="81">
        <v>8.85</v>
      </c>
      <c r="F1074" s="81" t="s">
        <v>10549</v>
      </c>
      <c r="G1074" s="81">
        <v>7.01</v>
      </c>
      <c r="H1074" s="81">
        <v>1.5</v>
      </c>
      <c r="I1074" s="81">
        <v>5</v>
      </c>
      <c r="J1074" s="81">
        <v>0.5</v>
      </c>
      <c r="K1074" s="81">
        <v>1.5</v>
      </c>
      <c r="L1074" s="81" t="s">
        <v>25662</v>
      </c>
      <c r="M1074" s="108"/>
      <c r="N1074" s="108"/>
      <c r="O1074" s="108"/>
      <c r="P1074" s="108"/>
      <c r="Q1074" s="108"/>
      <c r="R1074" s="108"/>
      <c r="S1074" s="108"/>
      <c r="T1074" s="108"/>
      <c r="U1074" s="108"/>
      <c r="V1074" s="108"/>
      <c r="W1074" s="108"/>
      <c r="X1074" s="108"/>
      <c r="Y1074" s="108"/>
      <c r="Z1074" s="108"/>
      <c r="AA1074" s="108"/>
      <c r="AB1074" s="108"/>
      <c r="AC1074" s="108"/>
      <c r="AD1074" s="108"/>
    </row>
    <row r="1075" spans="1:30" x14ac:dyDescent="0.25">
      <c r="A1075" s="81" t="s">
        <v>6978</v>
      </c>
      <c r="B1075" s="81" t="s">
        <v>10550</v>
      </c>
      <c r="C1075" s="81">
        <v>42.6</v>
      </c>
      <c r="D1075" s="81" t="s">
        <v>10551</v>
      </c>
      <c r="E1075" s="81">
        <v>49</v>
      </c>
      <c r="F1075" s="81" t="s">
        <v>10552</v>
      </c>
      <c r="G1075" s="81">
        <v>48</v>
      </c>
      <c r="H1075" s="81">
        <v>1</v>
      </c>
      <c r="I1075" s="81">
        <v>132</v>
      </c>
      <c r="J1075" s="81">
        <v>8</v>
      </c>
      <c r="K1075" s="81">
        <v>3</v>
      </c>
      <c r="L1075" s="81" t="s">
        <v>25662</v>
      </c>
      <c r="M1075" s="108"/>
      <c r="N1075" s="108"/>
      <c r="O1075" s="108"/>
      <c r="P1075" s="108"/>
      <c r="Q1075" s="108"/>
      <c r="R1075" s="108"/>
      <c r="S1075" s="108"/>
      <c r="T1075" s="108"/>
      <c r="U1075" s="108"/>
      <c r="V1075" s="108"/>
      <c r="W1075" s="108"/>
      <c r="X1075" s="108"/>
      <c r="Y1075" s="108"/>
      <c r="Z1075" s="108"/>
      <c r="AA1075" s="108"/>
      <c r="AB1075" s="108"/>
      <c r="AC1075" s="108"/>
      <c r="AD1075" s="108"/>
    </row>
    <row r="1076" spans="1:30" x14ac:dyDescent="0.25">
      <c r="A1076" s="81" t="s">
        <v>6985</v>
      </c>
      <c r="B1076" s="81" t="s">
        <v>10553</v>
      </c>
      <c r="C1076" s="81">
        <v>10.72</v>
      </c>
      <c r="D1076" s="81" t="s">
        <v>10554</v>
      </c>
      <c r="E1076" s="81">
        <v>8.6199999999999992</v>
      </c>
      <c r="F1076" s="81" t="s">
        <v>10555</v>
      </c>
      <c r="G1076" s="81">
        <v>10.25</v>
      </c>
      <c r="H1076" s="81">
        <v>2</v>
      </c>
      <c r="I1076" s="81">
        <v>2</v>
      </c>
      <c r="J1076" s="81">
        <v>1</v>
      </c>
      <c r="K1076" s="81">
        <v>6</v>
      </c>
      <c r="L1076" s="81" t="s">
        <v>25662</v>
      </c>
      <c r="M1076" s="108"/>
      <c r="N1076" s="108"/>
      <c r="O1076" s="108"/>
      <c r="P1076" s="108"/>
      <c r="Q1076" s="108"/>
      <c r="R1076" s="108"/>
      <c r="S1076" s="108"/>
      <c r="T1076" s="108"/>
      <c r="U1076" s="108"/>
      <c r="V1076" s="108"/>
      <c r="W1076" s="108"/>
      <c r="X1076" s="108"/>
      <c r="Y1076" s="108"/>
      <c r="Z1076" s="108"/>
      <c r="AA1076" s="108"/>
      <c r="AB1076" s="108"/>
      <c r="AC1076" s="108"/>
      <c r="AD1076" s="108"/>
    </row>
    <row r="1077" spans="1:30" x14ac:dyDescent="0.25">
      <c r="A1077" s="81" t="s">
        <v>7021</v>
      </c>
      <c r="B1077" s="81" t="s">
        <v>10556</v>
      </c>
      <c r="C1077" s="81">
        <v>6.04</v>
      </c>
      <c r="D1077" s="81" t="s">
        <v>10557</v>
      </c>
      <c r="E1077" s="81">
        <v>6.53</v>
      </c>
      <c r="F1077" s="81" t="s">
        <v>10558</v>
      </c>
      <c r="G1077" s="81">
        <v>12.24</v>
      </c>
      <c r="H1077" s="81">
        <v>3.54</v>
      </c>
      <c r="I1077" s="81">
        <v>4</v>
      </c>
      <c r="J1077" s="81">
        <v>8.8000000000000007</v>
      </c>
      <c r="K1077" s="81">
        <v>0.6</v>
      </c>
      <c r="L1077" s="81" t="s">
        <v>25662</v>
      </c>
      <c r="M1077" s="108"/>
      <c r="N1077" s="108"/>
      <c r="O1077" s="108"/>
      <c r="P1077" s="108"/>
      <c r="Q1077" s="108"/>
      <c r="R1077" s="108"/>
      <c r="S1077" s="108"/>
      <c r="T1077" s="108"/>
      <c r="U1077" s="108"/>
      <c r="V1077" s="108"/>
      <c r="W1077" s="108"/>
      <c r="X1077" s="108"/>
      <c r="Y1077" s="108"/>
      <c r="Z1077" s="108"/>
      <c r="AA1077" s="108"/>
      <c r="AB1077" s="108"/>
      <c r="AC1077" s="108"/>
      <c r="AD1077" s="108"/>
    </row>
    <row r="1078" spans="1:30" x14ac:dyDescent="0.25">
      <c r="A1078" s="81" t="s">
        <v>7026</v>
      </c>
      <c r="B1078" s="81" t="s">
        <v>10559</v>
      </c>
      <c r="C1078" s="81">
        <v>5.4</v>
      </c>
      <c r="D1078" s="81" t="s">
        <v>10560</v>
      </c>
      <c r="E1078" s="81">
        <v>7.29</v>
      </c>
      <c r="F1078" s="81" t="s">
        <v>10561</v>
      </c>
      <c r="G1078" s="81">
        <v>6.26</v>
      </c>
      <c r="H1078" s="81">
        <v>8</v>
      </c>
      <c r="I1078" s="81">
        <v>10</v>
      </c>
      <c r="J1078" s="81">
        <v>0.28999999999999998</v>
      </c>
      <c r="K1078" s="81">
        <v>1</v>
      </c>
      <c r="L1078" s="81" t="s">
        <v>25662</v>
      </c>
      <c r="M1078" s="108"/>
      <c r="N1078" s="108"/>
      <c r="O1078" s="108"/>
      <c r="P1078" s="108"/>
      <c r="Q1078" s="108"/>
      <c r="R1078" s="108"/>
      <c r="S1078" s="108"/>
      <c r="T1078" s="108"/>
      <c r="U1078" s="108"/>
      <c r="V1078" s="108"/>
      <c r="W1078" s="108"/>
      <c r="X1078" s="108"/>
      <c r="Y1078" s="108"/>
      <c r="Z1078" s="108"/>
      <c r="AA1078" s="108"/>
      <c r="AB1078" s="108"/>
      <c r="AC1078" s="108"/>
      <c r="AD1078" s="108"/>
    </row>
    <row r="1079" spans="1:30" x14ac:dyDescent="0.25">
      <c r="A1079" s="81" t="s">
        <v>6676</v>
      </c>
      <c r="B1079" s="81" t="s">
        <v>10562</v>
      </c>
      <c r="C1079" s="81">
        <v>3.56</v>
      </c>
      <c r="D1079" s="81" t="s">
        <v>10563</v>
      </c>
      <c r="E1079" s="81">
        <v>3.53</v>
      </c>
      <c r="F1079" s="81" t="s">
        <v>8619</v>
      </c>
      <c r="G1079" s="81" t="s">
        <v>8620</v>
      </c>
      <c r="H1079" s="81">
        <v>2.5</v>
      </c>
      <c r="I1079" s="81">
        <v>2</v>
      </c>
      <c r="J1079" s="81">
        <v>0.05</v>
      </c>
      <c r="K1079" s="81">
        <v>2</v>
      </c>
      <c r="L1079" s="81" t="s">
        <v>25662</v>
      </c>
      <c r="M1079" s="108"/>
      <c r="N1079" s="108"/>
      <c r="O1079" s="108"/>
      <c r="P1079" s="108"/>
      <c r="Q1079" s="108"/>
      <c r="R1079" s="108"/>
      <c r="S1079" s="108"/>
      <c r="T1079" s="108"/>
      <c r="U1079" s="108"/>
      <c r="V1079" s="108"/>
      <c r="W1079" s="108"/>
      <c r="X1079" s="108"/>
      <c r="Y1079" s="108"/>
      <c r="Z1079" s="108"/>
      <c r="AA1079" s="108"/>
      <c r="AB1079" s="108"/>
      <c r="AC1079" s="108"/>
      <c r="AD1079" s="108"/>
    </row>
    <row r="1080" spans="1:30" x14ac:dyDescent="0.25">
      <c r="A1080" s="81" t="s">
        <v>6691</v>
      </c>
      <c r="B1080" s="81" t="s">
        <v>10564</v>
      </c>
      <c r="C1080" s="81">
        <v>12.5</v>
      </c>
      <c r="D1080" s="81" t="s">
        <v>10565</v>
      </c>
      <c r="E1080" s="81">
        <v>10.79</v>
      </c>
      <c r="F1080" s="81" t="s">
        <v>10566</v>
      </c>
      <c r="G1080" s="81">
        <v>12.77</v>
      </c>
      <c r="H1080" s="81">
        <v>3</v>
      </c>
      <c r="I1080" s="81">
        <v>4</v>
      </c>
      <c r="J1080" s="81">
        <v>1</v>
      </c>
      <c r="K1080" s="81">
        <v>5</v>
      </c>
      <c r="L1080" s="81" t="s">
        <v>25662</v>
      </c>
      <c r="M1080" s="108"/>
      <c r="N1080" s="108"/>
      <c r="O1080" s="108"/>
      <c r="P1080" s="108"/>
      <c r="Q1080" s="108"/>
      <c r="R1080" s="108"/>
      <c r="S1080" s="108"/>
      <c r="T1080" s="108"/>
      <c r="U1080" s="108"/>
      <c r="V1080" s="108"/>
      <c r="W1080" s="108"/>
      <c r="X1080" s="108"/>
      <c r="Y1080" s="108"/>
      <c r="Z1080" s="108"/>
      <c r="AA1080" s="108"/>
      <c r="AB1080" s="108"/>
      <c r="AC1080" s="108"/>
      <c r="AD1080" s="108"/>
    </row>
    <row r="1081" spans="1:30" x14ac:dyDescent="0.25">
      <c r="A1081" s="81" t="s">
        <v>7033</v>
      </c>
      <c r="B1081" s="81" t="s">
        <v>10567</v>
      </c>
      <c r="C1081" s="81">
        <v>15.65</v>
      </c>
      <c r="D1081" s="81" t="s">
        <v>10568</v>
      </c>
      <c r="E1081" s="81">
        <v>11.55</v>
      </c>
      <c r="F1081" s="81" t="s">
        <v>10569</v>
      </c>
      <c r="G1081" s="81">
        <v>10.130000000000001</v>
      </c>
      <c r="H1081" s="81">
        <v>10</v>
      </c>
      <c r="I1081" s="81">
        <v>10</v>
      </c>
      <c r="J1081" s="81">
        <v>1</v>
      </c>
      <c r="K1081" s="81">
        <v>10</v>
      </c>
      <c r="L1081" s="81" t="s">
        <v>25662</v>
      </c>
      <c r="M1081" s="108"/>
      <c r="N1081" s="108"/>
      <c r="O1081" s="108"/>
      <c r="P1081" s="108"/>
      <c r="Q1081" s="108"/>
      <c r="R1081" s="108"/>
      <c r="S1081" s="108"/>
      <c r="T1081" s="108"/>
      <c r="U1081" s="108"/>
      <c r="V1081" s="108"/>
      <c r="W1081" s="108"/>
      <c r="X1081" s="108"/>
      <c r="Y1081" s="108"/>
      <c r="Z1081" s="108"/>
      <c r="AA1081" s="108"/>
      <c r="AB1081" s="108"/>
      <c r="AC1081" s="108"/>
      <c r="AD1081" s="108"/>
    </row>
    <row r="1082" spans="1:30" x14ac:dyDescent="0.25">
      <c r="A1082" s="81" t="s">
        <v>7035</v>
      </c>
      <c r="B1082" s="81" t="s">
        <v>10570</v>
      </c>
      <c r="C1082" s="81">
        <v>285</v>
      </c>
      <c r="D1082" s="81" t="s">
        <v>10571</v>
      </c>
      <c r="E1082" s="81">
        <v>248</v>
      </c>
      <c r="F1082" s="81" t="s">
        <v>10572</v>
      </c>
      <c r="G1082" s="81">
        <v>225.73</v>
      </c>
      <c r="H1082" s="81">
        <v>11.5</v>
      </c>
      <c r="I1082" s="81">
        <v>12</v>
      </c>
      <c r="J1082" s="81">
        <v>13</v>
      </c>
      <c r="K1082" s="81">
        <v>11.5</v>
      </c>
      <c r="L1082" s="81" t="s">
        <v>25662</v>
      </c>
      <c r="M1082" s="108"/>
      <c r="N1082" s="108"/>
      <c r="O1082" s="108"/>
      <c r="P1082" s="108"/>
      <c r="Q1082" s="108"/>
      <c r="R1082" s="108"/>
      <c r="S1082" s="108"/>
      <c r="T1082" s="108"/>
      <c r="U1082" s="108"/>
      <c r="V1082" s="108"/>
      <c r="W1082" s="108"/>
      <c r="X1082" s="108"/>
      <c r="Y1082" s="108"/>
      <c r="Z1082" s="108"/>
      <c r="AA1082" s="108"/>
      <c r="AB1082" s="108"/>
      <c r="AC1082" s="108"/>
      <c r="AD1082" s="108"/>
    </row>
    <row r="1083" spans="1:30" x14ac:dyDescent="0.25">
      <c r="A1083" s="81" t="s">
        <v>7048</v>
      </c>
      <c r="B1083" s="81" t="s">
        <v>10573</v>
      </c>
      <c r="C1083" s="81">
        <v>5.7699999999999987</v>
      </c>
      <c r="D1083" s="81" t="s">
        <v>10574</v>
      </c>
      <c r="E1083" s="81">
        <v>7.4</v>
      </c>
      <c r="F1083" s="81" t="s">
        <v>10575</v>
      </c>
      <c r="G1083" s="81">
        <v>7.43</v>
      </c>
      <c r="H1083" s="81">
        <v>1.5</v>
      </c>
      <c r="I1083" s="81">
        <v>3</v>
      </c>
      <c r="J1083" s="81">
        <v>0.41</v>
      </c>
      <c r="K1083" s="81">
        <v>1.5</v>
      </c>
      <c r="L1083" s="81" t="s">
        <v>25662</v>
      </c>
      <c r="M1083" s="108"/>
      <c r="N1083" s="108"/>
      <c r="O1083" s="108"/>
      <c r="P1083" s="108"/>
      <c r="Q1083" s="108"/>
      <c r="R1083" s="108"/>
      <c r="S1083" s="108"/>
      <c r="T1083" s="108"/>
      <c r="U1083" s="108"/>
      <c r="V1083" s="108"/>
      <c r="W1083" s="108"/>
      <c r="X1083" s="108"/>
      <c r="Y1083" s="108"/>
      <c r="Z1083" s="108"/>
      <c r="AA1083" s="108"/>
      <c r="AB1083" s="108"/>
      <c r="AC1083" s="108"/>
      <c r="AD1083" s="108"/>
    </row>
    <row r="1084" spans="1:30" x14ac:dyDescent="0.25">
      <c r="A1084" s="81" t="s">
        <v>7051</v>
      </c>
      <c r="B1084" s="81" t="s">
        <v>10576</v>
      </c>
      <c r="C1084" s="81">
        <v>33.69</v>
      </c>
      <c r="D1084" s="81" t="s">
        <v>10577</v>
      </c>
      <c r="E1084" s="81">
        <v>30.88</v>
      </c>
      <c r="F1084" s="81" t="s">
        <v>10578</v>
      </c>
      <c r="G1084" s="81">
        <v>30.57</v>
      </c>
      <c r="H1084" s="81">
        <v>3</v>
      </c>
      <c r="I1084" s="81">
        <v>1.5</v>
      </c>
      <c r="J1084" s="81">
        <v>2.5</v>
      </c>
      <c r="K1084" s="81">
        <v>16.75</v>
      </c>
      <c r="L1084" s="81" t="s">
        <v>25662</v>
      </c>
      <c r="M1084" s="108"/>
      <c r="N1084" s="108"/>
      <c r="O1084" s="108"/>
      <c r="P1084" s="108"/>
      <c r="Q1084" s="108"/>
      <c r="R1084" s="108"/>
      <c r="S1084" s="108"/>
      <c r="T1084" s="108"/>
      <c r="U1084" s="108"/>
      <c r="V1084" s="108"/>
      <c r="W1084" s="108"/>
      <c r="X1084" s="108"/>
      <c r="Y1084" s="108"/>
      <c r="Z1084" s="108"/>
      <c r="AA1084" s="108"/>
      <c r="AB1084" s="108"/>
      <c r="AC1084" s="108"/>
      <c r="AD1084" s="108"/>
    </row>
    <row r="1085" spans="1:30" x14ac:dyDescent="0.25">
      <c r="A1085" s="81" t="s">
        <v>7057</v>
      </c>
      <c r="B1085" s="81" t="s">
        <v>10579</v>
      </c>
      <c r="C1085" s="81">
        <v>3.56</v>
      </c>
      <c r="D1085" s="81" t="s">
        <v>10580</v>
      </c>
      <c r="E1085" s="81">
        <v>4.45</v>
      </c>
      <c r="F1085" s="81" t="s">
        <v>10581</v>
      </c>
      <c r="G1085" s="81">
        <v>3.15</v>
      </c>
      <c r="H1085" s="81">
        <v>2</v>
      </c>
      <c r="I1085" s="81">
        <v>2</v>
      </c>
      <c r="J1085" s="81">
        <v>0.2</v>
      </c>
      <c r="K1085" s="81">
        <v>2</v>
      </c>
      <c r="L1085" s="81" t="s">
        <v>25662</v>
      </c>
      <c r="M1085" s="108"/>
      <c r="N1085" s="108"/>
      <c r="O1085" s="108"/>
      <c r="P1085" s="108"/>
      <c r="Q1085" s="108"/>
      <c r="R1085" s="108"/>
      <c r="S1085" s="108"/>
      <c r="T1085" s="108"/>
      <c r="U1085" s="108"/>
      <c r="V1085" s="108"/>
      <c r="W1085" s="108"/>
      <c r="X1085" s="108"/>
      <c r="Y1085" s="108"/>
      <c r="Z1085" s="108"/>
      <c r="AA1085" s="108"/>
      <c r="AB1085" s="108"/>
      <c r="AC1085" s="108"/>
      <c r="AD1085" s="108"/>
    </row>
    <row r="1086" spans="1:30" x14ac:dyDescent="0.25">
      <c r="A1086" s="81" t="s">
        <v>7095</v>
      </c>
      <c r="B1086" s="81" t="s">
        <v>10582</v>
      </c>
      <c r="C1086" s="81">
        <v>0.89</v>
      </c>
      <c r="D1086" s="81" t="s">
        <v>10583</v>
      </c>
      <c r="E1086" s="81">
        <v>0.82</v>
      </c>
      <c r="F1086" s="81" t="s">
        <v>26131</v>
      </c>
      <c r="G1086" s="81">
        <v>45.57</v>
      </c>
      <c r="H1086" s="81">
        <v>7.25</v>
      </c>
      <c r="I1086" s="81">
        <v>10.25</v>
      </c>
      <c r="J1086" s="81">
        <v>13.54</v>
      </c>
      <c r="K1086" s="81">
        <v>5.25</v>
      </c>
      <c r="L1086" s="81" t="s">
        <v>25662</v>
      </c>
      <c r="M1086" s="108"/>
      <c r="N1086" s="108"/>
      <c r="O1086" s="108"/>
      <c r="P1086" s="108"/>
      <c r="Q1086" s="108"/>
      <c r="R1086" s="108"/>
      <c r="S1086" s="108"/>
      <c r="T1086" s="108"/>
      <c r="U1086" s="108"/>
      <c r="V1086" s="108"/>
      <c r="W1086" s="108"/>
      <c r="X1086" s="108"/>
      <c r="Y1086" s="108"/>
      <c r="Z1086" s="108"/>
      <c r="AA1086" s="108"/>
      <c r="AB1086" s="108"/>
      <c r="AC1086" s="108"/>
      <c r="AD1086" s="108"/>
    </row>
    <row r="1087" spans="1:30" x14ac:dyDescent="0.25">
      <c r="A1087" s="81" t="s">
        <v>7098</v>
      </c>
      <c r="B1087" s="81" t="s">
        <v>10584</v>
      </c>
      <c r="C1087" s="81">
        <v>8.19</v>
      </c>
      <c r="D1087" s="81" t="s">
        <v>10585</v>
      </c>
      <c r="E1087" s="81">
        <v>11.73</v>
      </c>
      <c r="F1087" s="81" t="s">
        <v>10586</v>
      </c>
      <c r="G1087" s="81">
        <v>7.9</v>
      </c>
      <c r="H1087" s="81">
        <v>1.5</v>
      </c>
      <c r="I1087" s="81">
        <v>2</v>
      </c>
      <c r="J1087" s="81">
        <v>0.25</v>
      </c>
      <c r="K1087" s="81">
        <v>1.5</v>
      </c>
      <c r="L1087" s="81" t="s">
        <v>25662</v>
      </c>
      <c r="M1087" s="108"/>
      <c r="N1087" s="108"/>
      <c r="O1087" s="108"/>
      <c r="P1087" s="108"/>
      <c r="Q1087" s="108"/>
      <c r="R1087" s="108"/>
      <c r="S1087" s="108"/>
      <c r="T1087" s="108"/>
      <c r="U1087" s="108"/>
      <c r="V1087" s="108"/>
      <c r="W1087" s="108"/>
      <c r="X1087" s="108"/>
      <c r="Y1087" s="108"/>
      <c r="Z1087" s="108"/>
      <c r="AA1087" s="108"/>
      <c r="AB1087" s="108"/>
      <c r="AC1087" s="108"/>
      <c r="AD1087" s="108"/>
    </row>
    <row r="1088" spans="1:30" x14ac:dyDescent="0.25">
      <c r="A1088" s="81" t="s">
        <v>7102</v>
      </c>
      <c r="B1088" s="81" t="s">
        <v>10587</v>
      </c>
      <c r="C1088" s="81">
        <v>15.25</v>
      </c>
      <c r="D1088" s="81" t="s">
        <v>10588</v>
      </c>
      <c r="E1088" s="81">
        <v>11.25</v>
      </c>
      <c r="F1088" s="81" t="s">
        <v>10589</v>
      </c>
      <c r="G1088" s="81">
        <v>13.18</v>
      </c>
      <c r="H1088" s="81">
        <v>3</v>
      </c>
      <c r="I1088" s="81">
        <v>4</v>
      </c>
      <c r="J1088" s="81">
        <v>1</v>
      </c>
      <c r="K1088" s="81">
        <v>7</v>
      </c>
      <c r="L1088" s="81" t="s">
        <v>25662</v>
      </c>
      <c r="M1088" s="108"/>
      <c r="N1088" s="108"/>
      <c r="O1088" s="108"/>
      <c r="P1088" s="108"/>
      <c r="Q1088" s="108"/>
      <c r="R1088" s="108"/>
      <c r="S1088" s="108"/>
      <c r="T1088" s="108"/>
      <c r="U1088" s="108"/>
      <c r="V1088" s="108"/>
      <c r="W1088" s="108"/>
      <c r="X1088" s="108"/>
      <c r="Y1088" s="108"/>
      <c r="Z1088" s="108"/>
      <c r="AA1088" s="108"/>
      <c r="AB1088" s="108"/>
      <c r="AC1088" s="108"/>
      <c r="AD1088" s="108"/>
    </row>
    <row r="1089" spans="1:30" x14ac:dyDescent="0.25">
      <c r="A1089" s="81" t="s">
        <v>7104</v>
      </c>
      <c r="B1089" s="81" t="s">
        <v>10590</v>
      </c>
      <c r="C1089" s="81">
        <v>55.04</v>
      </c>
      <c r="D1089" s="81" t="s">
        <v>10591</v>
      </c>
      <c r="E1089" s="81">
        <v>74</v>
      </c>
      <c r="F1089" s="81" t="s">
        <v>10592</v>
      </c>
      <c r="G1089" s="81">
        <v>56.83</v>
      </c>
      <c r="H1089" s="81">
        <v>1.5</v>
      </c>
      <c r="I1089" s="81">
        <v>172</v>
      </c>
      <c r="J1089" s="81">
        <v>9.4</v>
      </c>
      <c r="K1089" s="81">
        <v>2</v>
      </c>
      <c r="L1089" s="81" t="s">
        <v>25662</v>
      </c>
      <c r="M1089" s="108"/>
      <c r="N1089" s="108"/>
      <c r="O1089" s="108"/>
      <c r="P1089" s="108"/>
      <c r="Q1089" s="108"/>
      <c r="R1089" s="108"/>
      <c r="S1089" s="108"/>
      <c r="T1089" s="108"/>
      <c r="U1089" s="108"/>
      <c r="V1089" s="108"/>
      <c r="W1089" s="108"/>
      <c r="X1089" s="108"/>
      <c r="Y1089" s="108"/>
      <c r="Z1089" s="108"/>
      <c r="AA1089" s="108"/>
      <c r="AB1089" s="108"/>
      <c r="AC1089" s="108"/>
      <c r="AD1089" s="108"/>
    </row>
    <row r="1090" spans="1:30" x14ac:dyDescent="0.25">
      <c r="A1090" s="81" t="s">
        <v>7112</v>
      </c>
      <c r="B1090" s="81" t="s">
        <v>26132</v>
      </c>
      <c r="C1090" s="81">
        <v>6.42</v>
      </c>
      <c r="D1090" s="81" t="s">
        <v>10593</v>
      </c>
      <c r="E1090" s="81">
        <v>6.97</v>
      </c>
      <c r="F1090" s="81" t="s">
        <v>10594</v>
      </c>
      <c r="G1090" s="81">
        <v>4.7300000000000004</v>
      </c>
      <c r="H1090" s="81">
        <v>3</v>
      </c>
      <c r="I1090" s="81">
        <v>4.5</v>
      </c>
      <c r="J1090" s="81">
        <v>0.5</v>
      </c>
      <c r="K1090" s="81">
        <v>1.75</v>
      </c>
      <c r="L1090" s="81" t="s">
        <v>25662</v>
      </c>
      <c r="M1090" s="108"/>
      <c r="N1090" s="108"/>
      <c r="O1090" s="108"/>
      <c r="P1090" s="108"/>
      <c r="Q1090" s="108"/>
      <c r="R1090" s="108"/>
      <c r="S1090" s="108"/>
      <c r="T1090" s="108"/>
      <c r="U1090" s="108"/>
      <c r="V1090" s="108"/>
      <c r="W1090" s="108"/>
      <c r="X1090" s="108"/>
      <c r="Y1090" s="108"/>
      <c r="Z1090" s="108"/>
      <c r="AA1090" s="108"/>
      <c r="AB1090" s="108"/>
      <c r="AC1090" s="108"/>
      <c r="AD1090" s="108"/>
    </row>
    <row r="1091" spans="1:30" x14ac:dyDescent="0.25">
      <c r="A1091" s="81" t="s">
        <v>7118</v>
      </c>
      <c r="B1091" s="81" t="s">
        <v>10595</v>
      </c>
      <c r="C1091" s="81">
        <v>6.32</v>
      </c>
      <c r="D1091" s="81" t="s">
        <v>10596</v>
      </c>
      <c r="E1091" s="81">
        <v>6.26</v>
      </c>
      <c r="F1091" s="81" t="s">
        <v>10597</v>
      </c>
      <c r="G1091" s="81">
        <v>8.9499999999999993</v>
      </c>
      <c r="H1091" s="81">
        <v>1.5</v>
      </c>
      <c r="I1091" s="81">
        <v>3.42</v>
      </c>
      <c r="J1091" s="81">
        <v>0.37</v>
      </c>
      <c r="K1091" s="81">
        <v>1.65</v>
      </c>
      <c r="L1091" s="81" t="s">
        <v>25662</v>
      </c>
      <c r="M1091" s="108"/>
      <c r="N1091" s="108"/>
      <c r="O1091" s="108"/>
      <c r="P1091" s="108"/>
      <c r="Q1091" s="108"/>
      <c r="R1091" s="108"/>
      <c r="S1091" s="108"/>
      <c r="T1091" s="108"/>
      <c r="U1091" s="108"/>
      <c r="V1091" s="108"/>
      <c r="W1091" s="108"/>
      <c r="X1091" s="108"/>
      <c r="Y1091" s="108"/>
      <c r="Z1091" s="108"/>
      <c r="AA1091" s="108"/>
      <c r="AB1091" s="108"/>
      <c r="AC1091" s="108"/>
      <c r="AD1091" s="108"/>
    </row>
    <row r="1092" spans="1:30" x14ac:dyDescent="0.25">
      <c r="A1092" s="81" t="s">
        <v>7127</v>
      </c>
      <c r="B1092" s="81" t="s">
        <v>10433</v>
      </c>
      <c r="C1092" s="81">
        <v>5.25</v>
      </c>
      <c r="D1092" s="81" t="s">
        <v>10434</v>
      </c>
      <c r="E1092" s="81">
        <v>5.88</v>
      </c>
      <c r="F1092" s="81" t="s">
        <v>10598</v>
      </c>
      <c r="G1092" s="81">
        <v>8.31</v>
      </c>
      <c r="H1092" s="81">
        <v>1.5</v>
      </c>
      <c r="I1092" s="81">
        <v>172</v>
      </c>
      <c r="J1092" s="81">
        <v>5.85</v>
      </c>
      <c r="K1092" s="81">
        <v>1.6</v>
      </c>
      <c r="L1092" s="81" t="s">
        <v>25662</v>
      </c>
      <c r="M1092" s="108"/>
      <c r="N1092" s="108"/>
      <c r="O1092" s="108"/>
      <c r="P1092" s="108"/>
      <c r="Q1092" s="108"/>
      <c r="R1092" s="108"/>
      <c r="S1092" s="108"/>
      <c r="T1092" s="108"/>
      <c r="U1092" s="108"/>
      <c r="V1092" s="108"/>
      <c r="W1092" s="108"/>
      <c r="X1092" s="108"/>
      <c r="Y1092" s="108"/>
      <c r="Z1092" s="108"/>
      <c r="AA1092" s="108"/>
      <c r="AB1092" s="108"/>
      <c r="AC1092" s="108"/>
      <c r="AD1092" s="108"/>
    </row>
    <row r="1093" spans="1:30" x14ac:dyDescent="0.25">
      <c r="A1093" s="81" t="s">
        <v>7141</v>
      </c>
      <c r="B1093" s="81" t="s">
        <v>10599</v>
      </c>
      <c r="C1093" s="81">
        <v>51.12</v>
      </c>
      <c r="D1093" s="81" t="s">
        <v>10600</v>
      </c>
      <c r="E1093" s="81">
        <v>5418</v>
      </c>
      <c r="F1093" s="81" t="s">
        <v>10601</v>
      </c>
      <c r="G1093" s="81">
        <v>6291.69</v>
      </c>
      <c r="H1093" s="81">
        <v>1.5</v>
      </c>
      <c r="I1093" s="81">
        <v>172</v>
      </c>
      <c r="J1093" s="81">
        <v>5.85</v>
      </c>
      <c r="K1093" s="81">
        <v>1.6</v>
      </c>
      <c r="L1093" s="81" t="s">
        <v>25662</v>
      </c>
      <c r="M1093" s="108"/>
      <c r="N1093" s="108"/>
      <c r="O1093" s="108"/>
      <c r="P1093" s="108"/>
      <c r="Q1093" s="108"/>
      <c r="R1093" s="108"/>
      <c r="S1093" s="108"/>
      <c r="T1093" s="108"/>
      <c r="U1093" s="108"/>
      <c r="V1093" s="108"/>
      <c r="W1093" s="108"/>
      <c r="X1093" s="108"/>
      <c r="Y1093" s="108"/>
      <c r="Z1093" s="108"/>
      <c r="AA1093" s="108"/>
      <c r="AB1093" s="108"/>
      <c r="AC1093" s="108"/>
      <c r="AD1093" s="108"/>
    </row>
    <row r="1094" spans="1:30" x14ac:dyDescent="0.25">
      <c r="A1094" s="81" t="s">
        <v>7345</v>
      </c>
      <c r="B1094" s="81" t="s">
        <v>10602</v>
      </c>
      <c r="C1094" s="81">
        <v>221.63</v>
      </c>
      <c r="D1094" s="81" t="s">
        <v>26133</v>
      </c>
      <c r="E1094" s="81">
        <v>228.57</v>
      </c>
      <c r="F1094" s="81" t="s">
        <v>26133</v>
      </c>
      <c r="G1094" s="81">
        <v>228.57</v>
      </c>
      <c r="H1094" s="81">
        <v>21</v>
      </c>
      <c r="I1094" s="81">
        <v>15</v>
      </c>
      <c r="J1094" s="81">
        <v>15</v>
      </c>
      <c r="K1094" s="81">
        <v>12</v>
      </c>
      <c r="L1094" s="81" t="s">
        <v>25662</v>
      </c>
      <c r="M1094" s="108"/>
      <c r="N1094" s="108"/>
      <c r="O1094" s="108"/>
      <c r="P1094" s="108"/>
      <c r="Q1094" s="108"/>
      <c r="R1094" s="108"/>
      <c r="S1094" s="108"/>
      <c r="T1094" s="108"/>
      <c r="U1094" s="108"/>
      <c r="V1094" s="108"/>
      <c r="W1094" s="108"/>
      <c r="X1094" s="108"/>
      <c r="Y1094" s="108"/>
      <c r="Z1094" s="108"/>
      <c r="AA1094" s="108"/>
      <c r="AB1094" s="108"/>
      <c r="AC1094" s="108"/>
      <c r="AD1094" s="108"/>
    </row>
    <row r="1095" spans="1:30" x14ac:dyDescent="0.25">
      <c r="A1095" s="81" t="s">
        <v>7351</v>
      </c>
      <c r="B1095" s="81" t="s">
        <v>10603</v>
      </c>
      <c r="C1095" s="81">
        <v>13.7</v>
      </c>
      <c r="D1095" s="81" t="s">
        <v>10604</v>
      </c>
      <c r="E1095" s="81">
        <v>12.89</v>
      </c>
      <c r="F1095" s="81" t="s">
        <v>8619</v>
      </c>
      <c r="G1095" s="81" t="s">
        <v>8620</v>
      </c>
      <c r="H1095" s="81">
        <v>5.5</v>
      </c>
      <c r="I1095" s="81">
        <v>7.06</v>
      </c>
      <c r="J1095" s="81">
        <v>1.53</v>
      </c>
      <c r="K1095" s="81">
        <v>7.93</v>
      </c>
      <c r="L1095" s="81" t="s">
        <v>25662</v>
      </c>
      <c r="M1095" s="108"/>
      <c r="N1095" s="108"/>
      <c r="O1095" s="108"/>
      <c r="P1095" s="108"/>
      <c r="Q1095" s="108"/>
      <c r="R1095" s="108"/>
      <c r="S1095" s="108"/>
      <c r="T1095" s="108"/>
      <c r="U1095" s="108"/>
      <c r="V1095" s="108"/>
      <c r="W1095" s="108"/>
      <c r="X1095" s="108"/>
      <c r="Y1095" s="108"/>
      <c r="Z1095" s="108"/>
      <c r="AA1095" s="108"/>
      <c r="AB1095" s="108"/>
      <c r="AC1095" s="108"/>
      <c r="AD1095" s="108"/>
    </row>
    <row r="1096" spans="1:30" x14ac:dyDescent="0.25">
      <c r="A1096" s="81" t="s">
        <v>7366</v>
      </c>
      <c r="B1096" s="81" t="s">
        <v>10605</v>
      </c>
      <c r="C1096" s="81">
        <v>2.96</v>
      </c>
      <c r="D1096" s="81" t="s">
        <v>10606</v>
      </c>
      <c r="E1096" s="81">
        <v>4</v>
      </c>
      <c r="F1096" s="81" t="s">
        <v>8619</v>
      </c>
      <c r="G1096" s="81" t="s">
        <v>8620</v>
      </c>
      <c r="H1096" s="81">
        <v>2</v>
      </c>
      <c r="I1096" s="81">
        <v>1</v>
      </c>
      <c r="J1096" s="81">
        <v>0.5</v>
      </c>
      <c r="K1096" s="81">
        <v>1</v>
      </c>
      <c r="L1096" s="81" t="s">
        <v>25662</v>
      </c>
      <c r="M1096" s="108"/>
      <c r="N1096" s="108"/>
      <c r="O1096" s="108"/>
      <c r="P1096" s="108"/>
      <c r="Q1096" s="108"/>
      <c r="R1096" s="108"/>
      <c r="S1096" s="108"/>
      <c r="T1096" s="108"/>
      <c r="U1096" s="108"/>
      <c r="V1096" s="108"/>
      <c r="W1096" s="108"/>
      <c r="X1096" s="108"/>
      <c r="Y1096" s="108"/>
      <c r="Z1096" s="108"/>
      <c r="AA1096" s="108"/>
      <c r="AB1096" s="108"/>
      <c r="AC1096" s="108"/>
      <c r="AD1096" s="108"/>
    </row>
    <row r="1097" spans="1:30" x14ac:dyDescent="0.25">
      <c r="A1097" s="81" t="s">
        <v>6714</v>
      </c>
      <c r="B1097" s="81" t="s">
        <v>10607</v>
      </c>
      <c r="C1097" s="81">
        <v>140</v>
      </c>
      <c r="D1097" s="81" t="s">
        <v>10608</v>
      </c>
      <c r="E1097" s="81">
        <v>149.9</v>
      </c>
      <c r="F1097" s="81" t="s">
        <v>8619</v>
      </c>
      <c r="G1097" s="81" t="s">
        <v>8620</v>
      </c>
      <c r="H1097" s="81">
        <v>7</v>
      </c>
      <c r="I1097" s="81">
        <v>12</v>
      </c>
      <c r="J1097" s="81">
        <v>2</v>
      </c>
      <c r="K1097" s="81">
        <v>2</v>
      </c>
      <c r="L1097" s="81" t="s">
        <v>25662</v>
      </c>
      <c r="M1097" s="108"/>
      <c r="N1097" s="108"/>
      <c r="O1097" s="108"/>
      <c r="P1097" s="108"/>
      <c r="Q1097" s="108"/>
      <c r="R1097" s="108"/>
      <c r="S1097" s="108"/>
      <c r="T1097" s="108"/>
      <c r="U1097" s="108"/>
      <c r="V1097" s="108"/>
      <c r="W1097" s="108"/>
      <c r="X1097" s="108"/>
      <c r="Y1097" s="108"/>
      <c r="Z1097" s="108"/>
      <c r="AA1097" s="108"/>
      <c r="AB1097" s="108"/>
      <c r="AC1097" s="108"/>
      <c r="AD1097" s="108"/>
    </row>
    <row r="1098" spans="1:30" x14ac:dyDescent="0.25">
      <c r="A1098" s="81" t="s">
        <v>7399</v>
      </c>
      <c r="B1098" s="81" t="s">
        <v>10609</v>
      </c>
      <c r="C1098" s="81">
        <v>2.13</v>
      </c>
      <c r="D1098" s="81" t="s">
        <v>10610</v>
      </c>
      <c r="E1098" s="81">
        <v>3.25</v>
      </c>
      <c r="F1098" s="81" t="s">
        <v>8619</v>
      </c>
      <c r="G1098" s="81" t="s">
        <v>8620</v>
      </c>
      <c r="H1098" s="81">
        <v>0.5</v>
      </c>
      <c r="I1098" s="81">
        <v>1</v>
      </c>
      <c r="J1098" s="81">
        <v>0.03</v>
      </c>
      <c r="K1098" s="81">
        <v>0.5</v>
      </c>
      <c r="L1098" s="81" t="s">
        <v>25662</v>
      </c>
      <c r="M1098" s="108"/>
      <c r="N1098" s="108"/>
      <c r="O1098" s="108"/>
      <c r="P1098" s="108"/>
      <c r="Q1098" s="108"/>
      <c r="R1098" s="108"/>
      <c r="S1098" s="108"/>
      <c r="T1098" s="108"/>
      <c r="U1098" s="108"/>
      <c r="V1098" s="108"/>
      <c r="W1098" s="108"/>
      <c r="X1098" s="108"/>
      <c r="Y1098" s="108"/>
      <c r="Z1098" s="108"/>
      <c r="AA1098" s="108"/>
      <c r="AB1098" s="108"/>
      <c r="AC1098" s="108"/>
      <c r="AD1098" s="108"/>
    </row>
    <row r="1099" spans="1:30" x14ac:dyDescent="0.25">
      <c r="A1099" s="81" t="s">
        <v>7417</v>
      </c>
      <c r="B1099" s="81" t="s">
        <v>10611</v>
      </c>
      <c r="C1099" s="81">
        <v>2.5099999999999998</v>
      </c>
      <c r="D1099" s="81" t="s">
        <v>10612</v>
      </c>
      <c r="E1099" s="81">
        <v>3.74</v>
      </c>
      <c r="F1099" s="81" t="s">
        <v>8619</v>
      </c>
      <c r="G1099" s="81" t="s">
        <v>8620</v>
      </c>
      <c r="H1099" s="81">
        <v>3.5</v>
      </c>
      <c r="I1099" s="81">
        <v>4</v>
      </c>
      <c r="J1099" s="81">
        <v>0.5</v>
      </c>
      <c r="K1099" s="81">
        <v>3</v>
      </c>
      <c r="L1099" s="81" t="s">
        <v>25662</v>
      </c>
      <c r="M1099" s="108"/>
      <c r="N1099" s="108"/>
      <c r="O1099" s="108"/>
      <c r="P1099" s="108"/>
      <c r="Q1099" s="108"/>
      <c r="R1099" s="108"/>
      <c r="S1099" s="108"/>
      <c r="T1099" s="108"/>
      <c r="U1099" s="108"/>
      <c r="V1099" s="108"/>
      <c r="W1099" s="108"/>
      <c r="X1099" s="108"/>
      <c r="Y1099" s="108"/>
      <c r="Z1099" s="108"/>
      <c r="AA1099" s="108"/>
      <c r="AB1099" s="108"/>
      <c r="AC1099" s="108"/>
      <c r="AD1099" s="108"/>
    </row>
    <row r="1100" spans="1:30" x14ac:dyDescent="0.25">
      <c r="A1100" s="81" t="s">
        <v>6786</v>
      </c>
      <c r="B1100" s="81" t="s">
        <v>10613</v>
      </c>
      <c r="C1100" s="81">
        <v>29.54</v>
      </c>
      <c r="D1100" s="81" t="s">
        <v>10614</v>
      </c>
      <c r="E1100" s="81">
        <v>38.049999999999997</v>
      </c>
      <c r="F1100" s="81" t="s">
        <v>10615</v>
      </c>
      <c r="G1100" s="81">
        <v>38</v>
      </c>
      <c r="H1100" s="81">
        <v>4</v>
      </c>
      <c r="I1100" s="81">
        <v>132</v>
      </c>
      <c r="J1100" s="81">
        <v>4</v>
      </c>
      <c r="K1100" s="81">
        <v>4</v>
      </c>
      <c r="L1100" s="81" t="s">
        <v>25662</v>
      </c>
      <c r="M1100" s="108"/>
      <c r="N1100" s="108"/>
      <c r="O1100" s="108"/>
      <c r="P1100" s="108"/>
      <c r="Q1100" s="108"/>
      <c r="R1100" s="108"/>
      <c r="S1100" s="108"/>
      <c r="T1100" s="108"/>
      <c r="U1100" s="108"/>
      <c r="V1100" s="108"/>
      <c r="W1100" s="108"/>
      <c r="X1100" s="108"/>
      <c r="Y1100" s="108"/>
      <c r="Z1100" s="108"/>
      <c r="AA1100" s="108"/>
      <c r="AB1100" s="108"/>
      <c r="AC1100" s="108"/>
      <c r="AD1100" s="108"/>
    </row>
    <row r="1101" spans="1:30" x14ac:dyDescent="0.25">
      <c r="A1101" s="81" t="s">
        <v>6744</v>
      </c>
      <c r="B1101" s="81" t="s">
        <v>10616</v>
      </c>
      <c r="C1101" s="81">
        <v>6.08</v>
      </c>
      <c r="D1101" s="81" t="s">
        <v>10617</v>
      </c>
      <c r="E1101" s="81">
        <v>8.2100000000000009</v>
      </c>
      <c r="F1101" s="81" t="s">
        <v>8619</v>
      </c>
      <c r="G1101" s="81" t="s">
        <v>8620</v>
      </c>
      <c r="H1101" s="81">
        <v>2</v>
      </c>
      <c r="I1101" s="81">
        <v>2</v>
      </c>
      <c r="J1101" s="81">
        <v>0.25</v>
      </c>
      <c r="K1101" s="81">
        <v>2</v>
      </c>
      <c r="L1101" s="81" t="s">
        <v>25662</v>
      </c>
      <c r="M1101" s="108"/>
      <c r="N1101" s="108"/>
      <c r="O1101" s="108"/>
      <c r="P1101" s="108"/>
      <c r="Q1101" s="108"/>
      <c r="R1101" s="108"/>
      <c r="S1101" s="108"/>
      <c r="T1101" s="108"/>
      <c r="U1101" s="108"/>
      <c r="V1101" s="108"/>
      <c r="W1101" s="108"/>
      <c r="X1101" s="108"/>
      <c r="Y1101" s="108"/>
      <c r="Z1101" s="108"/>
      <c r="AA1101" s="108"/>
      <c r="AB1101" s="108"/>
      <c r="AC1101" s="108"/>
      <c r="AD1101" s="108"/>
    </row>
    <row r="1102" spans="1:30" x14ac:dyDescent="0.25">
      <c r="A1102" s="81" t="s">
        <v>6804</v>
      </c>
      <c r="B1102" s="81" t="s">
        <v>10618</v>
      </c>
      <c r="C1102" s="81">
        <v>7.39</v>
      </c>
      <c r="D1102" s="81" t="s">
        <v>10619</v>
      </c>
      <c r="E1102" s="81">
        <v>7.4</v>
      </c>
      <c r="F1102" s="81" t="s">
        <v>10620</v>
      </c>
      <c r="G1102" s="81">
        <v>7.54</v>
      </c>
      <c r="H1102" s="81">
        <v>1.5</v>
      </c>
      <c r="I1102" s="81">
        <v>5</v>
      </c>
      <c r="J1102" s="81">
        <v>0.05</v>
      </c>
      <c r="K1102" s="81">
        <v>1.5</v>
      </c>
      <c r="L1102" s="81" t="s">
        <v>25662</v>
      </c>
      <c r="M1102" s="108"/>
      <c r="N1102" s="108"/>
      <c r="O1102" s="108"/>
      <c r="P1102" s="108"/>
      <c r="Q1102" s="108"/>
      <c r="R1102" s="108"/>
      <c r="S1102" s="108"/>
      <c r="T1102" s="108"/>
      <c r="U1102" s="108"/>
      <c r="V1102" s="108"/>
      <c r="W1102" s="108"/>
      <c r="X1102" s="108"/>
      <c r="Y1102" s="108"/>
      <c r="Z1102" s="108"/>
      <c r="AA1102" s="108"/>
      <c r="AB1102" s="108"/>
      <c r="AC1102" s="108"/>
      <c r="AD1102" s="108"/>
    </row>
    <row r="1103" spans="1:30" x14ac:dyDescent="0.25">
      <c r="A1103" s="81" t="s">
        <v>6810</v>
      </c>
      <c r="B1103" s="81" t="s">
        <v>10621</v>
      </c>
      <c r="C1103" s="81">
        <v>9.49</v>
      </c>
      <c r="D1103" s="81" t="s">
        <v>8619</v>
      </c>
      <c r="E1103" s="81" t="s">
        <v>8620</v>
      </c>
      <c r="F1103" s="81" t="s">
        <v>8619</v>
      </c>
      <c r="G1103" s="81" t="s">
        <v>8620</v>
      </c>
      <c r="H1103" s="81">
        <v>6</v>
      </c>
      <c r="I1103" s="81">
        <v>8</v>
      </c>
      <c r="J1103" s="81">
        <v>1</v>
      </c>
      <c r="K1103" s="81">
        <v>6</v>
      </c>
      <c r="L1103" s="81" t="s">
        <v>25662</v>
      </c>
      <c r="M1103" s="108"/>
      <c r="N1103" s="108"/>
      <c r="O1103" s="108"/>
      <c r="P1103" s="108"/>
      <c r="Q1103" s="108"/>
      <c r="R1103" s="108"/>
      <c r="S1103" s="108"/>
      <c r="T1103" s="108"/>
      <c r="U1103" s="108"/>
      <c r="V1103" s="108"/>
      <c r="W1103" s="108"/>
      <c r="X1103" s="108"/>
      <c r="Y1103" s="108"/>
      <c r="Z1103" s="108"/>
      <c r="AA1103" s="108"/>
      <c r="AB1103" s="108"/>
      <c r="AC1103" s="108"/>
      <c r="AD1103" s="108"/>
    </row>
    <row r="1104" spans="1:30" x14ac:dyDescent="0.25">
      <c r="A1104" s="81" t="s">
        <v>6816</v>
      </c>
      <c r="B1104" s="81" t="s">
        <v>10622</v>
      </c>
      <c r="C1104" s="81">
        <v>63.61</v>
      </c>
      <c r="D1104" s="81" t="s">
        <v>8619</v>
      </c>
      <c r="E1104" s="81" t="s">
        <v>8620</v>
      </c>
      <c r="F1104" s="81" t="s">
        <v>8619</v>
      </c>
      <c r="G1104" s="81" t="s">
        <v>8620</v>
      </c>
      <c r="H1104" s="81">
        <v>1</v>
      </c>
      <c r="I1104" s="81">
        <v>206</v>
      </c>
      <c r="J1104" s="81">
        <v>15</v>
      </c>
      <c r="K1104" s="81">
        <v>2.5</v>
      </c>
      <c r="L1104" s="81" t="s">
        <v>25662</v>
      </c>
      <c r="M1104" s="108"/>
      <c r="N1104" s="108"/>
      <c r="O1104" s="108"/>
      <c r="P1104" s="108"/>
      <c r="Q1104" s="108"/>
      <c r="R1104" s="108"/>
      <c r="S1104" s="108"/>
      <c r="T1104" s="108"/>
      <c r="U1104" s="108"/>
      <c r="V1104" s="108"/>
      <c r="W1104" s="108"/>
      <c r="X1104" s="108"/>
      <c r="Y1104" s="108"/>
      <c r="Z1104" s="108"/>
      <c r="AA1104" s="108"/>
      <c r="AB1104" s="108"/>
      <c r="AC1104" s="108"/>
      <c r="AD1104" s="108"/>
    </row>
    <row r="1105" spans="1:30" x14ac:dyDescent="0.25">
      <c r="A1105" s="81" t="s">
        <v>6819</v>
      </c>
      <c r="B1105" s="81" t="s">
        <v>10623</v>
      </c>
      <c r="C1105" s="81">
        <v>3.85</v>
      </c>
      <c r="D1105" s="81" t="s">
        <v>10624</v>
      </c>
      <c r="E1105" s="81">
        <v>3.94</v>
      </c>
      <c r="F1105" s="81" t="s">
        <v>10625</v>
      </c>
      <c r="G1105" s="81">
        <v>3.2</v>
      </c>
      <c r="H1105" s="81">
        <v>3</v>
      </c>
      <c r="I1105" s="81">
        <v>3</v>
      </c>
      <c r="J1105" s="81">
        <v>0.16</v>
      </c>
      <c r="K1105" s="81">
        <v>2.5</v>
      </c>
      <c r="L1105" s="81" t="s">
        <v>25662</v>
      </c>
      <c r="M1105" s="108"/>
      <c r="N1105" s="108"/>
      <c r="O1105" s="108"/>
      <c r="P1105" s="108"/>
      <c r="Q1105" s="108"/>
      <c r="R1105" s="108"/>
      <c r="S1105" s="108"/>
      <c r="T1105" s="108"/>
      <c r="U1105" s="108"/>
      <c r="V1105" s="108"/>
      <c r="W1105" s="108"/>
      <c r="X1105" s="108"/>
      <c r="Y1105" s="108"/>
      <c r="Z1105" s="108"/>
      <c r="AA1105" s="108"/>
      <c r="AB1105" s="108"/>
      <c r="AC1105" s="108"/>
      <c r="AD1105" s="108"/>
    </row>
    <row r="1106" spans="1:30" x14ac:dyDescent="0.25">
      <c r="A1106" s="81" t="s">
        <v>6822</v>
      </c>
      <c r="B1106" s="81" t="s">
        <v>10626</v>
      </c>
      <c r="C1106" s="81">
        <v>10.09</v>
      </c>
      <c r="D1106" s="81" t="s">
        <v>10627</v>
      </c>
      <c r="E1106" s="81">
        <v>11.59</v>
      </c>
      <c r="F1106" s="81" t="s">
        <v>8619</v>
      </c>
      <c r="G1106" s="81" t="s">
        <v>8620</v>
      </c>
      <c r="H1106" s="81">
        <v>3</v>
      </c>
      <c r="I1106" s="81">
        <v>3</v>
      </c>
      <c r="J1106" s="81">
        <v>0.5</v>
      </c>
      <c r="K1106" s="81">
        <v>5</v>
      </c>
      <c r="L1106" s="81" t="s">
        <v>25662</v>
      </c>
      <c r="M1106" s="108"/>
      <c r="N1106" s="108"/>
      <c r="O1106" s="108"/>
      <c r="P1106" s="108"/>
      <c r="Q1106" s="108"/>
      <c r="R1106" s="108"/>
      <c r="S1106" s="108"/>
      <c r="T1106" s="108"/>
      <c r="U1106" s="108"/>
      <c r="V1106" s="108"/>
      <c r="W1106" s="108"/>
      <c r="X1106" s="108"/>
      <c r="Y1106" s="108"/>
      <c r="Z1106" s="108"/>
      <c r="AA1106" s="108"/>
      <c r="AB1106" s="108"/>
      <c r="AC1106" s="108"/>
      <c r="AD1106" s="108"/>
    </row>
    <row r="1107" spans="1:30" x14ac:dyDescent="0.25">
      <c r="A1107" s="81" t="s">
        <v>6828</v>
      </c>
      <c r="B1107" s="81" t="s">
        <v>10628</v>
      </c>
      <c r="C1107" s="81">
        <v>3.56</v>
      </c>
      <c r="D1107" s="81" t="s">
        <v>8619</v>
      </c>
      <c r="E1107" s="81" t="s">
        <v>8620</v>
      </c>
      <c r="F1107" s="81" t="s">
        <v>8619</v>
      </c>
      <c r="G1107" s="81" t="s">
        <v>8620</v>
      </c>
      <c r="H1107" s="81">
        <v>2</v>
      </c>
      <c r="I1107" s="81">
        <v>2</v>
      </c>
      <c r="J1107" s="81">
        <v>0.25</v>
      </c>
      <c r="K1107" s="81">
        <v>2</v>
      </c>
      <c r="L1107" s="81" t="s">
        <v>25662</v>
      </c>
      <c r="M1107" s="108"/>
      <c r="N1107" s="108"/>
      <c r="O1107" s="108"/>
      <c r="P1107" s="108"/>
      <c r="Q1107" s="108"/>
      <c r="R1107" s="108"/>
      <c r="S1107" s="108"/>
      <c r="T1107" s="108"/>
      <c r="U1107" s="108"/>
      <c r="V1107" s="108"/>
      <c r="W1107" s="108"/>
      <c r="X1107" s="108"/>
      <c r="Y1107" s="108"/>
      <c r="Z1107" s="108"/>
      <c r="AA1107" s="108"/>
      <c r="AB1107" s="108"/>
      <c r="AC1107" s="108"/>
      <c r="AD1107" s="108"/>
    </row>
    <row r="1108" spans="1:30" x14ac:dyDescent="0.25">
      <c r="A1108" s="81" t="s">
        <v>6831</v>
      </c>
      <c r="B1108" s="81" t="s">
        <v>10629</v>
      </c>
      <c r="C1108" s="81">
        <v>9.15</v>
      </c>
      <c r="D1108" s="81" t="s">
        <v>10630</v>
      </c>
      <c r="E1108" s="81">
        <v>7.91</v>
      </c>
      <c r="F1108" s="81" t="s">
        <v>8619</v>
      </c>
      <c r="G1108" s="81" t="s">
        <v>8620</v>
      </c>
      <c r="H1108" s="81">
        <v>10</v>
      </c>
      <c r="I1108" s="81">
        <v>13</v>
      </c>
      <c r="J1108" s="81">
        <v>0.2</v>
      </c>
      <c r="K1108" s="81">
        <v>9</v>
      </c>
      <c r="L1108" s="81" t="s">
        <v>25662</v>
      </c>
      <c r="M1108" s="108"/>
      <c r="N1108" s="108"/>
      <c r="O1108" s="108"/>
      <c r="P1108" s="108"/>
      <c r="Q1108" s="108"/>
      <c r="R1108" s="108"/>
      <c r="S1108" s="108"/>
      <c r="T1108" s="108"/>
      <c r="U1108" s="108"/>
      <c r="V1108" s="108"/>
      <c r="W1108" s="108"/>
      <c r="X1108" s="108"/>
      <c r="Y1108" s="108"/>
      <c r="Z1108" s="108"/>
      <c r="AA1108" s="108"/>
      <c r="AB1108" s="108"/>
      <c r="AC1108" s="108"/>
      <c r="AD1108" s="108"/>
    </row>
    <row r="1109" spans="1:30" x14ac:dyDescent="0.25">
      <c r="A1109" s="81" t="s">
        <v>6835</v>
      </c>
      <c r="B1109" s="81" t="s">
        <v>10631</v>
      </c>
      <c r="C1109" s="81">
        <v>13.22</v>
      </c>
      <c r="D1109" s="81" t="s">
        <v>10632</v>
      </c>
      <c r="E1109" s="81">
        <v>11.42</v>
      </c>
      <c r="F1109" s="81" t="s">
        <v>10633</v>
      </c>
      <c r="G1109" s="81">
        <v>13.35</v>
      </c>
      <c r="H1109" s="81">
        <v>3</v>
      </c>
      <c r="I1109" s="81">
        <v>4</v>
      </c>
      <c r="J1109" s="81">
        <v>1</v>
      </c>
      <c r="K1109" s="81">
        <v>4</v>
      </c>
      <c r="L1109" s="81" t="s">
        <v>25662</v>
      </c>
      <c r="M1109" s="108"/>
      <c r="N1109" s="108"/>
      <c r="O1109" s="108"/>
      <c r="P1109" s="108"/>
      <c r="Q1109" s="108"/>
      <c r="R1109" s="108"/>
      <c r="S1109" s="108"/>
      <c r="T1109" s="108"/>
      <c r="U1109" s="108"/>
      <c r="V1109" s="108"/>
      <c r="W1109" s="108"/>
      <c r="X1109" s="108"/>
      <c r="Y1109" s="108"/>
      <c r="Z1109" s="108"/>
      <c r="AA1109" s="108"/>
      <c r="AB1109" s="108"/>
      <c r="AC1109" s="108"/>
      <c r="AD1109" s="108"/>
    </row>
    <row r="1110" spans="1:30" x14ac:dyDescent="0.25">
      <c r="A1110" s="81" t="s">
        <v>6859</v>
      </c>
      <c r="B1110" s="81" t="s">
        <v>10634</v>
      </c>
      <c r="C1110" s="81">
        <v>7.45</v>
      </c>
      <c r="D1110" s="81" t="s">
        <v>8619</v>
      </c>
      <c r="E1110" s="81" t="s">
        <v>8620</v>
      </c>
      <c r="F1110" s="81" t="s">
        <v>8619</v>
      </c>
      <c r="G1110" s="81" t="s">
        <v>8620</v>
      </c>
      <c r="H1110" s="81">
        <v>9</v>
      </c>
      <c r="I1110" s="81">
        <v>10</v>
      </c>
      <c r="J1110" s="81">
        <v>0.4</v>
      </c>
      <c r="K1110" s="81">
        <v>15</v>
      </c>
      <c r="L1110" s="81" t="s">
        <v>25662</v>
      </c>
      <c r="M1110" s="108"/>
      <c r="N1110" s="108"/>
      <c r="O1110" s="108"/>
      <c r="P1110" s="108"/>
      <c r="Q1110" s="108"/>
      <c r="R1110" s="108"/>
      <c r="S1110" s="108"/>
      <c r="T1110" s="108"/>
      <c r="U1110" s="108"/>
      <c r="V1110" s="108"/>
      <c r="W1110" s="108"/>
      <c r="X1110" s="108"/>
      <c r="Y1110" s="108"/>
      <c r="Z1110" s="108"/>
      <c r="AA1110" s="108"/>
      <c r="AB1110" s="108"/>
      <c r="AC1110" s="108"/>
      <c r="AD1110" s="108"/>
    </row>
    <row r="1111" spans="1:30" x14ac:dyDescent="0.25">
      <c r="A1111" s="81" t="s">
        <v>6861</v>
      </c>
      <c r="B1111" s="81" t="s">
        <v>9999</v>
      </c>
      <c r="C1111" s="81">
        <v>5.95</v>
      </c>
      <c r="D1111" s="81" t="s">
        <v>10635</v>
      </c>
      <c r="E1111" s="81">
        <v>6.85</v>
      </c>
      <c r="F1111" s="81" t="s">
        <v>8619</v>
      </c>
      <c r="G1111" s="81" t="s">
        <v>8620</v>
      </c>
      <c r="H1111" s="81">
        <v>2</v>
      </c>
      <c r="I1111" s="81">
        <v>2</v>
      </c>
      <c r="J1111" s="81">
        <v>0.05</v>
      </c>
      <c r="K1111" s="81">
        <v>1.5</v>
      </c>
      <c r="L1111" s="81" t="s">
        <v>25662</v>
      </c>
      <c r="M1111" s="108"/>
      <c r="N1111" s="108"/>
      <c r="O1111" s="108"/>
      <c r="P1111" s="108"/>
      <c r="Q1111" s="108"/>
      <c r="R1111" s="108"/>
      <c r="S1111" s="108"/>
      <c r="T1111" s="108"/>
      <c r="U1111" s="108"/>
      <c r="V1111" s="108"/>
      <c r="W1111" s="108"/>
      <c r="X1111" s="108"/>
      <c r="Y1111" s="108"/>
      <c r="Z1111" s="108"/>
      <c r="AA1111" s="108"/>
      <c r="AB1111" s="108"/>
      <c r="AC1111" s="108"/>
      <c r="AD1111" s="108"/>
    </row>
    <row r="1112" spans="1:30" x14ac:dyDescent="0.25">
      <c r="A1112" s="81" t="s">
        <v>7502</v>
      </c>
      <c r="B1112" s="81" t="s">
        <v>25807</v>
      </c>
      <c r="C1112" s="81">
        <v>3.79</v>
      </c>
      <c r="D1112" s="81" t="s">
        <v>10636</v>
      </c>
      <c r="E1112" s="81">
        <v>4.7</v>
      </c>
      <c r="F1112" s="81" t="s">
        <v>10637</v>
      </c>
      <c r="G1112" s="81">
        <v>3.8</v>
      </c>
      <c r="H1112" s="81">
        <v>9.75</v>
      </c>
      <c r="I1112" s="81">
        <v>19.25</v>
      </c>
      <c r="J1112" s="81">
        <v>0.02</v>
      </c>
      <c r="K1112" s="81">
        <v>9.0299999999999994</v>
      </c>
      <c r="L1112" s="81" t="s">
        <v>25662</v>
      </c>
      <c r="M1112" s="108"/>
      <c r="N1112" s="108"/>
      <c r="O1112" s="108"/>
      <c r="P1112" s="108"/>
      <c r="Q1112" s="108"/>
      <c r="R1112" s="108"/>
      <c r="S1112" s="108"/>
      <c r="T1112" s="108"/>
      <c r="U1112" s="108"/>
      <c r="V1112" s="108"/>
      <c r="W1112" s="108"/>
      <c r="X1112" s="108"/>
      <c r="Y1112" s="108"/>
      <c r="Z1112" s="108"/>
      <c r="AA1112" s="108"/>
      <c r="AB1112" s="108"/>
      <c r="AC1112" s="108"/>
      <c r="AD1112" s="108"/>
    </row>
    <row r="1113" spans="1:30" x14ac:dyDescent="0.25">
      <c r="A1113" s="81" t="s">
        <v>7031</v>
      </c>
      <c r="B1113" s="81" t="s">
        <v>10638</v>
      </c>
      <c r="C1113" s="81">
        <v>74</v>
      </c>
      <c r="D1113" s="81" t="s">
        <v>10590</v>
      </c>
      <c r="E1113" s="81">
        <v>55.04</v>
      </c>
      <c r="F1113" s="81" t="s">
        <v>10639</v>
      </c>
      <c r="G1113" s="81">
        <v>298.5</v>
      </c>
      <c r="H1113" s="81">
        <v>1.5</v>
      </c>
      <c r="I1113" s="81">
        <v>172</v>
      </c>
      <c r="J1113" s="81">
        <v>10</v>
      </c>
      <c r="K1113" s="81">
        <v>2</v>
      </c>
      <c r="L1113" s="81" t="s">
        <v>25662</v>
      </c>
      <c r="M1113" s="108"/>
      <c r="N1113" s="108"/>
      <c r="O1113" s="108"/>
      <c r="P1113" s="108"/>
      <c r="Q1113" s="108"/>
      <c r="R1113" s="108"/>
      <c r="S1113" s="108"/>
      <c r="T1113" s="108"/>
      <c r="U1113" s="108"/>
      <c r="V1113" s="108"/>
      <c r="W1113" s="108"/>
      <c r="X1113" s="108"/>
      <c r="Y1113" s="108"/>
      <c r="Z1113" s="108"/>
      <c r="AA1113" s="108"/>
      <c r="AB1113" s="108"/>
      <c r="AC1113" s="108"/>
      <c r="AD1113" s="108"/>
    </row>
    <row r="1114" spans="1:30" x14ac:dyDescent="0.25">
      <c r="A1114" s="81" t="s">
        <v>7130</v>
      </c>
      <c r="B1114" s="81" t="s">
        <v>10640</v>
      </c>
      <c r="C1114" s="81">
        <v>63.92</v>
      </c>
      <c r="D1114" s="81" t="s">
        <v>10641</v>
      </c>
      <c r="E1114" s="81">
        <v>298.5</v>
      </c>
      <c r="F1114" s="81" t="s">
        <v>10642</v>
      </c>
      <c r="G1114" s="81">
        <v>67</v>
      </c>
      <c r="H1114" s="81">
        <v>3</v>
      </c>
      <c r="I1114" s="81">
        <v>172</v>
      </c>
      <c r="J1114" s="81">
        <v>11</v>
      </c>
      <c r="K1114" s="81">
        <v>3</v>
      </c>
      <c r="L1114" s="81" t="s">
        <v>25662</v>
      </c>
      <c r="M1114" s="108"/>
      <c r="N1114" s="108"/>
      <c r="O1114" s="108"/>
      <c r="P1114" s="108"/>
      <c r="Q1114" s="108"/>
      <c r="R1114" s="108"/>
      <c r="S1114" s="108"/>
      <c r="T1114" s="108"/>
      <c r="U1114" s="108"/>
      <c r="V1114" s="108"/>
      <c r="W1114" s="108"/>
      <c r="X1114" s="108"/>
      <c r="Y1114" s="108"/>
      <c r="Z1114" s="108"/>
      <c r="AA1114" s="108"/>
      <c r="AB1114" s="108"/>
      <c r="AC1114" s="108"/>
      <c r="AD1114" s="108"/>
    </row>
    <row r="1115" spans="1:30" x14ac:dyDescent="0.25">
      <c r="A1115" s="81" t="s">
        <v>7205</v>
      </c>
      <c r="B1115" s="81" t="s">
        <v>10643</v>
      </c>
      <c r="C1115" s="81">
        <v>43.38</v>
      </c>
      <c r="D1115" s="81" t="s">
        <v>8619</v>
      </c>
      <c r="E1115" s="81" t="s">
        <v>8620</v>
      </c>
      <c r="F1115" s="81" t="s">
        <v>8619</v>
      </c>
      <c r="G1115" s="81" t="s">
        <v>8620</v>
      </c>
      <c r="H1115" s="81">
        <v>2</v>
      </c>
      <c r="I1115" s="81">
        <v>130</v>
      </c>
      <c r="J1115" s="81">
        <v>5</v>
      </c>
      <c r="K1115" s="81">
        <v>2</v>
      </c>
      <c r="L1115" s="81" t="s">
        <v>25662</v>
      </c>
      <c r="M1115" s="108"/>
      <c r="N1115" s="108"/>
      <c r="O1115" s="108"/>
      <c r="P1115" s="108"/>
      <c r="Q1115" s="108"/>
      <c r="R1115" s="108"/>
      <c r="S1115" s="108"/>
      <c r="T1115" s="108"/>
      <c r="U1115" s="108"/>
      <c r="V1115" s="108"/>
      <c r="W1115" s="108"/>
      <c r="X1115" s="108"/>
      <c r="Y1115" s="108"/>
      <c r="Z1115" s="108"/>
      <c r="AA1115" s="108"/>
      <c r="AB1115" s="108"/>
      <c r="AC1115" s="108"/>
      <c r="AD1115" s="108"/>
    </row>
    <row r="1116" spans="1:30" x14ac:dyDescent="0.25">
      <c r="A1116" s="81" t="s">
        <v>7247</v>
      </c>
      <c r="B1116" s="81" t="s">
        <v>10644</v>
      </c>
      <c r="C1116" s="81">
        <v>99</v>
      </c>
      <c r="D1116" s="81" t="s">
        <v>10645</v>
      </c>
      <c r="E1116" s="81">
        <v>90</v>
      </c>
      <c r="F1116" s="81" t="s">
        <v>10646</v>
      </c>
      <c r="G1116" s="81">
        <v>76.14</v>
      </c>
      <c r="H1116" s="81">
        <v>16</v>
      </c>
      <c r="I1116" s="81">
        <v>17.5</v>
      </c>
      <c r="J1116" s="81">
        <v>9</v>
      </c>
      <c r="K1116" s="81">
        <v>3</v>
      </c>
      <c r="L1116" s="81" t="s">
        <v>25662</v>
      </c>
      <c r="M1116" s="108"/>
      <c r="N1116" s="108"/>
      <c r="O1116" s="108"/>
      <c r="P1116" s="108"/>
      <c r="Q1116" s="108"/>
      <c r="R1116" s="108"/>
      <c r="S1116" s="108"/>
      <c r="T1116" s="108"/>
      <c r="U1116" s="108"/>
      <c r="V1116" s="108"/>
      <c r="W1116" s="108"/>
      <c r="X1116" s="108"/>
      <c r="Y1116" s="108"/>
      <c r="Z1116" s="108"/>
      <c r="AA1116" s="108"/>
      <c r="AB1116" s="108"/>
      <c r="AC1116" s="108"/>
      <c r="AD1116" s="108"/>
    </row>
    <row r="1117" spans="1:30" x14ac:dyDescent="0.25">
      <c r="A1117" s="81" t="s">
        <v>7267</v>
      </c>
      <c r="B1117" s="81" t="s">
        <v>10647</v>
      </c>
      <c r="C1117" s="81">
        <v>63.21</v>
      </c>
      <c r="D1117" s="81" t="s">
        <v>10590</v>
      </c>
      <c r="E1117" s="81">
        <v>55.04</v>
      </c>
      <c r="F1117" s="81" t="s">
        <v>10591</v>
      </c>
      <c r="G1117" s="81">
        <v>74</v>
      </c>
      <c r="H1117" s="81">
        <v>1.5</v>
      </c>
      <c r="I1117" s="81">
        <v>172</v>
      </c>
      <c r="J1117" s="81">
        <v>9</v>
      </c>
      <c r="K1117" s="81">
        <v>2</v>
      </c>
      <c r="L1117" s="81" t="s">
        <v>25662</v>
      </c>
      <c r="M1117" s="108"/>
      <c r="N1117" s="108"/>
      <c r="O1117" s="108"/>
      <c r="P1117" s="108"/>
      <c r="Q1117" s="108"/>
      <c r="R1117" s="108"/>
      <c r="S1117" s="108"/>
      <c r="T1117" s="108"/>
      <c r="U1117" s="108"/>
      <c r="V1117" s="108"/>
      <c r="W1117" s="108"/>
      <c r="X1117" s="108"/>
      <c r="Y1117" s="108"/>
      <c r="Z1117" s="108"/>
      <c r="AA1117" s="108"/>
      <c r="AB1117" s="108"/>
      <c r="AC1117" s="108"/>
      <c r="AD1117" s="108"/>
    </row>
    <row r="1118" spans="1:30" x14ac:dyDescent="0.25">
      <c r="A1118" s="81" t="s">
        <v>7719</v>
      </c>
      <c r="B1118" s="81" t="s">
        <v>10648</v>
      </c>
      <c r="C1118" s="81">
        <v>19.55</v>
      </c>
      <c r="D1118" s="81" t="s">
        <v>8619</v>
      </c>
      <c r="E1118" s="81" t="s">
        <v>8620</v>
      </c>
      <c r="F1118" s="81" t="s">
        <v>8619</v>
      </c>
      <c r="G1118" s="81" t="s">
        <v>8620</v>
      </c>
      <c r="H1118" s="81">
        <v>2.5</v>
      </c>
      <c r="I1118" s="81">
        <v>2.5</v>
      </c>
      <c r="J1118" s="81">
        <v>0.5</v>
      </c>
      <c r="K1118" s="81">
        <v>2.5</v>
      </c>
      <c r="L1118" s="81" t="s">
        <v>25662</v>
      </c>
      <c r="M1118" s="108"/>
      <c r="N1118" s="108"/>
      <c r="O1118" s="108"/>
      <c r="P1118" s="108"/>
      <c r="Q1118" s="108"/>
      <c r="R1118" s="108"/>
      <c r="S1118" s="108"/>
      <c r="T1118" s="108"/>
      <c r="U1118" s="108"/>
      <c r="V1118" s="108"/>
      <c r="W1118" s="108"/>
      <c r="X1118" s="108"/>
      <c r="Y1118" s="108"/>
      <c r="Z1118" s="108"/>
      <c r="AA1118" s="108"/>
      <c r="AB1118" s="108"/>
      <c r="AC1118" s="108"/>
      <c r="AD1118" s="108"/>
    </row>
    <row r="1119" spans="1:30" x14ac:dyDescent="0.25">
      <c r="A1119" s="81" t="s">
        <v>7729</v>
      </c>
      <c r="B1119" s="81" t="s">
        <v>8619</v>
      </c>
      <c r="C1119" s="81" t="s">
        <v>8620</v>
      </c>
      <c r="D1119" s="81" t="s">
        <v>8619</v>
      </c>
      <c r="E1119" s="81" t="s">
        <v>8620</v>
      </c>
      <c r="F1119" s="81" t="s">
        <v>8619</v>
      </c>
      <c r="G1119" s="81" t="s">
        <v>8620</v>
      </c>
      <c r="H1119" s="81">
        <v>48</v>
      </c>
      <c r="I1119" s="81">
        <v>2.5000000000000001E-2</v>
      </c>
      <c r="J1119" s="81">
        <v>0.68</v>
      </c>
      <c r="K1119" s="81">
        <v>5.5</v>
      </c>
      <c r="L1119" s="81" t="s">
        <v>25662</v>
      </c>
      <c r="M1119" s="108"/>
      <c r="N1119" s="108"/>
      <c r="O1119" s="108"/>
      <c r="P1119" s="108"/>
      <c r="Q1119" s="108"/>
      <c r="R1119" s="108"/>
      <c r="S1119" s="108"/>
      <c r="T1119" s="108"/>
      <c r="U1119" s="108"/>
      <c r="V1119" s="108"/>
      <c r="W1119" s="108"/>
      <c r="X1119" s="108"/>
      <c r="Y1119" s="108"/>
      <c r="Z1119" s="108"/>
      <c r="AA1119" s="108"/>
      <c r="AB1119" s="108"/>
      <c r="AC1119" s="108"/>
      <c r="AD1119" s="108"/>
    </row>
    <row r="1120" spans="1:30" x14ac:dyDescent="0.25">
      <c r="A1120" s="81" t="s">
        <v>7738</v>
      </c>
      <c r="B1120" s="81" t="s">
        <v>10649</v>
      </c>
      <c r="C1120" s="81">
        <v>3.56</v>
      </c>
      <c r="D1120" s="81" t="s">
        <v>26134</v>
      </c>
      <c r="E1120" s="81">
        <v>3.56</v>
      </c>
      <c r="F1120" s="81" t="s">
        <v>26134</v>
      </c>
      <c r="G1120" s="81">
        <v>3.56</v>
      </c>
      <c r="H1120" s="81">
        <v>1.54</v>
      </c>
      <c r="I1120" s="81">
        <v>166</v>
      </c>
      <c r="J1120" s="81">
        <v>7</v>
      </c>
      <c r="K1120" s="81">
        <v>3.16</v>
      </c>
      <c r="L1120" s="81" t="s">
        <v>25662</v>
      </c>
      <c r="M1120" s="108"/>
      <c r="N1120" s="108"/>
      <c r="O1120" s="108"/>
      <c r="P1120" s="108"/>
      <c r="Q1120" s="108"/>
      <c r="R1120" s="108"/>
      <c r="S1120" s="108"/>
      <c r="T1120" s="108"/>
      <c r="U1120" s="108"/>
      <c r="V1120" s="108"/>
      <c r="W1120" s="108"/>
      <c r="X1120" s="108"/>
      <c r="Y1120" s="108"/>
      <c r="Z1120" s="108"/>
      <c r="AA1120" s="108"/>
      <c r="AB1120" s="108"/>
      <c r="AC1120" s="108"/>
      <c r="AD1120" s="108"/>
    </row>
    <row r="1121" spans="1:30" x14ac:dyDescent="0.25">
      <c r="A1121" s="81" t="s">
        <v>7740</v>
      </c>
      <c r="B1121" s="81" t="s">
        <v>10650</v>
      </c>
      <c r="C1121" s="81">
        <v>3.36</v>
      </c>
      <c r="D1121" s="81" t="s">
        <v>26135</v>
      </c>
      <c r="E1121" s="81">
        <v>3.36</v>
      </c>
      <c r="F1121" s="81" t="s">
        <v>26135</v>
      </c>
      <c r="G1121" s="81">
        <v>3.36</v>
      </c>
      <c r="H1121" s="81">
        <v>6</v>
      </c>
      <c r="I1121" s="81">
        <v>6</v>
      </c>
      <c r="J1121" s="81">
        <v>4.1779999999999999</v>
      </c>
      <c r="K1121" s="81">
        <v>3</v>
      </c>
      <c r="L1121" s="81" t="s">
        <v>25662</v>
      </c>
      <c r="M1121" s="108"/>
      <c r="N1121" s="108"/>
      <c r="O1121" s="108"/>
      <c r="P1121" s="108"/>
      <c r="Q1121" s="108"/>
      <c r="R1121" s="108"/>
      <c r="S1121" s="108"/>
      <c r="T1121" s="108"/>
      <c r="U1121" s="108"/>
      <c r="V1121" s="108"/>
      <c r="W1121" s="108"/>
      <c r="X1121" s="108"/>
      <c r="Y1121" s="108"/>
      <c r="Z1121" s="108"/>
      <c r="AA1121" s="108"/>
      <c r="AB1121" s="108"/>
      <c r="AC1121" s="108"/>
      <c r="AD1121" s="108"/>
    </row>
    <row r="1122" spans="1:30" x14ac:dyDescent="0.25">
      <c r="A1122" s="81" t="s">
        <v>7745</v>
      </c>
      <c r="B1122" s="81" t="s">
        <v>10651</v>
      </c>
      <c r="C1122" s="81">
        <v>3.9</v>
      </c>
      <c r="D1122" s="81" t="s">
        <v>26136</v>
      </c>
      <c r="E1122" s="81">
        <v>3.9</v>
      </c>
      <c r="F1122" s="81" t="s">
        <v>26136</v>
      </c>
      <c r="G1122" s="81">
        <v>3.9</v>
      </c>
      <c r="H1122" s="81">
        <v>6</v>
      </c>
      <c r="I1122" s="81">
        <v>6</v>
      </c>
      <c r="J1122" s="81">
        <v>0.17</v>
      </c>
      <c r="K1122" s="81">
        <v>3</v>
      </c>
      <c r="L1122" s="81" t="s">
        <v>25662</v>
      </c>
      <c r="M1122" s="108"/>
      <c r="N1122" s="108"/>
      <c r="O1122" s="108"/>
      <c r="P1122" s="108"/>
      <c r="Q1122" s="108"/>
      <c r="R1122" s="108"/>
      <c r="S1122" s="108"/>
      <c r="T1122" s="108"/>
      <c r="U1122" s="108"/>
      <c r="V1122" s="108"/>
      <c r="W1122" s="108"/>
      <c r="X1122" s="108"/>
      <c r="Y1122" s="108"/>
      <c r="Z1122" s="108"/>
      <c r="AA1122" s="108"/>
      <c r="AB1122" s="108"/>
      <c r="AC1122" s="108"/>
      <c r="AD1122" s="108"/>
    </row>
    <row r="1123" spans="1:30" x14ac:dyDescent="0.25">
      <c r="A1123" s="81" t="s">
        <v>160</v>
      </c>
      <c r="B1123" s="81" t="s">
        <v>8619</v>
      </c>
      <c r="C1123" s="81" t="s">
        <v>8620</v>
      </c>
      <c r="D1123" s="81" t="s">
        <v>8619</v>
      </c>
      <c r="E1123" s="81" t="s">
        <v>8620</v>
      </c>
      <c r="F1123" s="81" t="s">
        <v>8619</v>
      </c>
      <c r="G1123" s="81" t="s">
        <v>8620</v>
      </c>
      <c r="H1123" s="81">
        <v>12.5</v>
      </c>
      <c r="I1123" s="81">
        <v>2.5</v>
      </c>
      <c r="J1123" s="81">
        <v>31.75</v>
      </c>
      <c r="K1123" s="81">
        <v>18.25</v>
      </c>
      <c r="L1123" s="81" t="s">
        <v>25662</v>
      </c>
      <c r="M1123" s="108"/>
      <c r="N1123" s="108"/>
      <c r="O1123" s="108"/>
      <c r="P1123" s="108"/>
      <c r="Q1123" s="108"/>
      <c r="R1123" s="108"/>
      <c r="S1123" s="108"/>
      <c r="T1123" s="108"/>
      <c r="U1123" s="108"/>
      <c r="V1123" s="108"/>
      <c r="W1123" s="108"/>
      <c r="X1123" s="108"/>
      <c r="Y1123" s="108"/>
      <c r="Z1123" s="108"/>
      <c r="AA1123" s="108"/>
      <c r="AB1123" s="108"/>
      <c r="AC1123" s="108"/>
      <c r="AD1123" s="108"/>
    </row>
    <row r="1124" spans="1:30" x14ac:dyDescent="0.25">
      <c r="A1124" s="81" t="s">
        <v>7765</v>
      </c>
      <c r="B1124" s="81" t="s">
        <v>10652</v>
      </c>
      <c r="C1124" s="81">
        <v>52.35</v>
      </c>
      <c r="D1124" s="81" t="s">
        <v>10653</v>
      </c>
      <c r="E1124" s="81">
        <v>57.97</v>
      </c>
      <c r="F1124" s="81" t="s">
        <v>10654</v>
      </c>
      <c r="G1124" s="81">
        <v>51</v>
      </c>
      <c r="H1124" s="81">
        <v>18</v>
      </c>
      <c r="I1124" s="81">
        <v>16</v>
      </c>
      <c r="J1124" s="81">
        <v>4.72</v>
      </c>
      <c r="K1124" s="81">
        <v>2</v>
      </c>
      <c r="L1124" s="81" t="s">
        <v>25662</v>
      </c>
      <c r="M1124" s="108"/>
      <c r="N1124" s="108"/>
      <c r="O1124" s="108"/>
      <c r="P1124" s="108"/>
      <c r="Q1124" s="108"/>
      <c r="R1124" s="108"/>
      <c r="S1124" s="108"/>
      <c r="T1124" s="108"/>
      <c r="U1124" s="108"/>
      <c r="V1124" s="108"/>
      <c r="W1124" s="108"/>
      <c r="X1124" s="108"/>
      <c r="Y1124" s="108"/>
      <c r="Z1124" s="108"/>
      <c r="AA1124" s="108"/>
      <c r="AB1124" s="108"/>
      <c r="AC1124" s="108"/>
      <c r="AD1124" s="108"/>
    </row>
    <row r="1125" spans="1:30" x14ac:dyDescent="0.25">
      <c r="A1125" s="81" t="s">
        <v>7225</v>
      </c>
      <c r="B1125" s="81" t="s">
        <v>10655</v>
      </c>
      <c r="C1125" s="81">
        <v>11.88</v>
      </c>
      <c r="D1125" s="81" t="s">
        <v>10656</v>
      </c>
      <c r="E1125" s="81">
        <v>9.15</v>
      </c>
      <c r="F1125" s="81" t="s">
        <v>10657</v>
      </c>
      <c r="G1125" s="81">
        <v>11.06</v>
      </c>
      <c r="H1125" s="81">
        <v>3</v>
      </c>
      <c r="I1125" s="81">
        <v>3</v>
      </c>
      <c r="J1125" s="81">
        <v>0.4</v>
      </c>
      <c r="K1125" s="81">
        <v>2.75</v>
      </c>
      <c r="L1125" s="81" t="s">
        <v>25662</v>
      </c>
      <c r="M1125" s="108"/>
      <c r="N1125" s="108"/>
      <c r="O1125" s="108"/>
      <c r="P1125" s="108"/>
      <c r="Q1125" s="108"/>
      <c r="R1125" s="108"/>
      <c r="S1125" s="108"/>
      <c r="T1125" s="108"/>
      <c r="U1125" s="108"/>
      <c r="V1125" s="108"/>
      <c r="W1125" s="108"/>
      <c r="X1125" s="108"/>
      <c r="Y1125" s="108"/>
      <c r="Z1125" s="108"/>
      <c r="AA1125" s="108"/>
      <c r="AB1125" s="108"/>
      <c r="AC1125" s="108"/>
      <c r="AD1125" s="108"/>
    </row>
    <row r="1126" spans="1:30" x14ac:dyDescent="0.25">
      <c r="A1126" s="81" t="s">
        <v>3831</v>
      </c>
      <c r="B1126" s="81" t="s">
        <v>10658</v>
      </c>
      <c r="C1126" s="81">
        <v>4.88</v>
      </c>
      <c r="D1126" s="81" t="s">
        <v>10659</v>
      </c>
      <c r="E1126" s="81">
        <v>4.83</v>
      </c>
      <c r="F1126" s="81" t="s">
        <v>8619</v>
      </c>
      <c r="G1126" s="81" t="s">
        <v>8620</v>
      </c>
      <c r="H1126" s="81">
        <v>3</v>
      </c>
      <c r="I1126" s="81">
        <v>3</v>
      </c>
      <c r="J1126" s="81">
        <v>0.27</v>
      </c>
      <c r="K1126" s="81">
        <v>3</v>
      </c>
      <c r="L1126" s="81" t="s">
        <v>25662</v>
      </c>
      <c r="M1126" s="108"/>
      <c r="N1126" s="108"/>
      <c r="O1126" s="108"/>
      <c r="P1126" s="108"/>
      <c r="Q1126" s="108"/>
      <c r="R1126" s="108"/>
      <c r="S1126" s="108"/>
      <c r="T1126" s="108"/>
      <c r="U1126" s="108"/>
      <c r="V1126" s="108"/>
      <c r="W1126" s="108"/>
      <c r="X1126" s="108"/>
      <c r="Y1126" s="108"/>
      <c r="Z1126" s="108"/>
      <c r="AA1126" s="108"/>
      <c r="AB1126" s="108"/>
      <c r="AC1126" s="108"/>
      <c r="AD1126" s="108"/>
    </row>
    <row r="1127" spans="1:30" x14ac:dyDescent="0.25">
      <c r="A1127" s="81" t="s">
        <v>5606</v>
      </c>
      <c r="B1127" s="81" t="s">
        <v>10660</v>
      </c>
      <c r="C1127" s="81">
        <v>2.0499999999999998</v>
      </c>
      <c r="D1127" s="81" t="s">
        <v>8619</v>
      </c>
      <c r="E1127" s="81" t="s">
        <v>8620</v>
      </c>
      <c r="F1127" s="81" t="s">
        <v>8619</v>
      </c>
      <c r="G1127" s="81" t="s">
        <v>8620</v>
      </c>
      <c r="H1127" s="81">
        <v>2</v>
      </c>
      <c r="I1127" s="81">
        <v>3</v>
      </c>
      <c r="J1127" s="81">
        <v>0.4</v>
      </c>
      <c r="K1127" s="81">
        <v>1</v>
      </c>
      <c r="L1127" s="81" t="s">
        <v>25662</v>
      </c>
      <c r="M1127" s="108"/>
      <c r="N1127" s="108"/>
      <c r="O1127" s="108"/>
      <c r="P1127" s="108"/>
      <c r="Q1127" s="108"/>
      <c r="R1127" s="108"/>
      <c r="S1127" s="108"/>
      <c r="T1127" s="108"/>
      <c r="U1127" s="108"/>
      <c r="V1127" s="108"/>
      <c r="W1127" s="108"/>
      <c r="X1127" s="108"/>
      <c r="Y1127" s="108"/>
      <c r="Z1127" s="108"/>
      <c r="AA1127" s="108"/>
      <c r="AB1127" s="108"/>
      <c r="AC1127" s="108"/>
      <c r="AD1127" s="108"/>
    </row>
    <row r="1128" spans="1:30" x14ac:dyDescent="0.25">
      <c r="A1128" s="81" t="s">
        <v>7015</v>
      </c>
      <c r="B1128" s="81" t="s">
        <v>10617</v>
      </c>
      <c r="C1128" s="81">
        <v>8.2100000000000009</v>
      </c>
      <c r="D1128" s="81" t="s">
        <v>10616</v>
      </c>
      <c r="E1128" s="81">
        <v>6.08</v>
      </c>
      <c r="F1128" s="81" t="s">
        <v>10661</v>
      </c>
      <c r="G1128" s="81">
        <v>6.49</v>
      </c>
      <c r="H1128" s="81">
        <v>2</v>
      </c>
      <c r="I1128" s="81">
        <v>2.25</v>
      </c>
      <c r="J1128" s="81">
        <v>0.25</v>
      </c>
      <c r="K1128" s="81">
        <v>1.5</v>
      </c>
      <c r="L1128" s="81" t="s">
        <v>25662</v>
      </c>
      <c r="M1128" s="108"/>
      <c r="N1128" s="108"/>
      <c r="O1128" s="108"/>
      <c r="P1128" s="108"/>
      <c r="Q1128" s="108"/>
      <c r="R1128" s="108"/>
      <c r="S1128" s="108"/>
      <c r="T1128" s="108"/>
      <c r="U1128" s="108"/>
      <c r="V1128" s="108"/>
      <c r="W1128" s="108"/>
      <c r="X1128" s="108"/>
      <c r="Y1128" s="108"/>
      <c r="Z1128" s="108"/>
      <c r="AA1128" s="108"/>
      <c r="AB1128" s="108"/>
      <c r="AC1128" s="108"/>
      <c r="AD1128" s="108"/>
    </row>
    <row r="1129" spans="1:30" x14ac:dyDescent="0.25">
      <c r="A1129" s="81" t="s">
        <v>7107</v>
      </c>
      <c r="B1129" s="81" t="s">
        <v>10546</v>
      </c>
      <c r="C1129" s="81">
        <v>5.74</v>
      </c>
      <c r="D1129" s="81" t="s">
        <v>8619</v>
      </c>
      <c r="E1129" s="81" t="s">
        <v>8620</v>
      </c>
      <c r="F1129" s="81" t="s">
        <v>8619</v>
      </c>
      <c r="G1129" s="81" t="s">
        <v>8620</v>
      </c>
      <c r="H1129" s="81">
        <v>2</v>
      </c>
      <c r="I1129" s="81">
        <v>2</v>
      </c>
      <c r="J1129" s="81">
        <v>0.25</v>
      </c>
      <c r="K1129" s="81">
        <v>2</v>
      </c>
      <c r="L1129" s="81" t="s">
        <v>25662</v>
      </c>
      <c r="M1129" s="108"/>
      <c r="N1129" s="108"/>
      <c r="O1129" s="108"/>
      <c r="P1129" s="108"/>
      <c r="Q1129" s="108"/>
      <c r="R1129" s="108"/>
      <c r="S1129" s="108"/>
      <c r="T1129" s="108"/>
      <c r="U1129" s="108"/>
      <c r="V1129" s="108"/>
      <c r="W1129" s="108"/>
      <c r="X1129" s="108"/>
      <c r="Y1129" s="108"/>
      <c r="Z1129" s="108"/>
      <c r="AA1129" s="108"/>
      <c r="AB1129" s="108"/>
      <c r="AC1129" s="108"/>
      <c r="AD1129" s="108"/>
    </row>
    <row r="1130" spans="1:30" x14ac:dyDescent="0.25">
      <c r="A1130" s="81" t="s">
        <v>5801</v>
      </c>
      <c r="B1130" s="81" t="s">
        <v>10374</v>
      </c>
      <c r="C1130" s="81">
        <v>3.56</v>
      </c>
      <c r="D1130" s="81" t="s">
        <v>8619</v>
      </c>
      <c r="E1130" s="81" t="s">
        <v>8620</v>
      </c>
      <c r="F1130" s="81" t="s">
        <v>8619</v>
      </c>
      <c r="G1130" s="81" t="s">
        <v>8620</v>
      </c>
      <c r="H1130" s="81">
        <v>2</v>
      </c>
      <c r="I1130" s="81">
        <v>2</v>
      </c>
      <c r="J1130" s="81">
        <v>0.2</v>
      </c>
      <c r="K1130" s="81">
        <v>1</v>
      </c>
      <c r="L1130" s="81" t="s">
        <v>25662</v>
      </c>
      <c r="M1130" s="108"/>
      <c r="N1130" s="108"/>
      <c r="O1130" s="108"/>
      <c r="P1130" s="108"/>
      <c r="Q1130" s="108"/>
      <c r="R1130" s="108"/>
      <c r="S1130" s="108"/>
      <c r="T1130" s="108"/>
      <c r="U1130" s="108"/>
      <c r="V1130" s="108"/>
      <c r="W1130" s="108"/>
      <c r="X1130" s="108"/>
      <c r="Y1130" s="108"/>
      <c r="Z1130" s="108"/>
      <c r="AA1130" s="108"/>
      <c r="AB1130" s="108"/>
      <c r="AC1130" s="108"/>
      <c r="AD1130" s="108"/>
    </row>
    <row r="1131" spans="1:30" x14ac:dyDescent="0.25">
      <c r="A1131" s="81" t="s">
        <v>4438</v>
      </c>
      <c r="B1131" s="81" t="s">
        <v>25808</v>
      </c>
      <c r="C1131" s="81">
        <v>36.369999999999997</v>
      </c>
      <c r="D1131" s="81" t="s">
        <v>10662</v>
      </c>
      <c r="E1131" s="81">
        <v>65.23</v>
      </c>
      <c r="F1131" s="81" t="s">
        <v>10663</v>
      </c>
      <c r="G1131" s="81">
        <v>85.47</v>
      </c>
      <c r="H1131" s="81">
        <v>2.8</v>
      </c>
      <c r="I1131" s="81">
        <v>5.8</v>
      </c>
      <c r="J1131" s="81">
        <v>0.6</v>
      </c>
      <c r="K1131" s="81">
        <v>0.8</v>
      </c>
      <c r="L1131" s="81" t="s">
        <v>25662</v>
      </c>
      <c r="M1131" s="108"/>
      <c r="N1131" s="108"/>
      <c r="O1131" s="108"/>
      <c r="P1131" s="108"/>
      <c r="Q1131" s="108"/>
      <c r="R1131" s="108"/>
      <c r="S1131" s="108"/>
      <c r="T1131" s="108"/>
      <c r="U1131" s="108"/>
      <c r="V1131" s="108"/>
      <c r="W1131" s="108"/>
      <c r="X1131" s="108"/>
      <c r="Y1131" s="108"/>
      <c r="Z1131" s="108"/>
      <c r="AA1131" s="108"/>
      <c r="AB1131" s="108"/>
      <c r="AC1131" s="108"/>
      <c r="AD1131" s="108"/>
    </row>
    <row r="1132" spans="1:30" x14ac:dyDescent="0.25">
      <c r="A1132" s="81" t="s">
        <v>4890</v>
      </c>
      <c r="B1132" s="81" t="s">
        <v>26137</v>
      </c>
      <c r="C1132" s="81">
        <v>4.68</v>
      </c>
      <c r="D1132" s="81" t="s">
        <v>10664</v>
      </c>
      <c r="E1132" s="81">
        <v>4.96</v>
      </c>
      <c r="F1132" s="81" t="s">
        <v>26137</v>
      </c>
      <c r="G1132" s="81">
        <v>4.68</v>
      </c>
      <c r="H1132" s="81">
        <v>5</v>
      </c>
      <c r="I1132" s="81">
        <v>5</v>
      </c>
      <c r="J1132" s="81">
        <v>3.42</v>
      </c>
      <c r="K1132" s="81">
        <v>5.25</v>
      </c>
      <c r="L1132" s="81" t="s">
        <v>25662</v>
      </c>
      <c r="M1132" s="108"/>
      <c r="N1132" s="108"/>
      <c r="O1132" s="108"/>
      <c r="P1132" s="108"/>
      <c r="Q1132" s="108"/>
      <c r="R1132" s="108"/>
      <c r="S1132" s="108"/>
      <c r="T1132" s="108"/>
      <c r="U1132" s="108"/>
      <c r="V1132" s="108"/>
      <c r="W1132" s="108"/>
      <c r="X1132" s="108"/>
      <c r="Y1132" s="108"/>
      <c r="Z1132" s="108"/>
      <c r="AA1132" s="108"/>
      <c r="AB1132" s="108"/>
      <c r="AC1132" s="108"/>
      <c r="AD1132" s="108"/>
    </row>
    <row r="1133" spans="1:30" x14ac:dyDescent="0.25">
      <c r="A1133" s="81" t="s">
        <v>5734</v>
      </c>
      <c r="B1133" s="81" t="s">
        <v>8619</v>
      </c>
      <c r="C1133" s="81" t="s">
        <v>8620</v>
      </c>
      <c r="D1133" s="81" t="s">
        <v>8619</v>
      </c>
      <c r="E1133" s="81" t="s">
        <v>8620</v>
      </c>
      <c r="F1133" s="81" t="s">
        <v>8619</v>
      </c>
      <c r="G1133" s="81" t="s">
        <v>8620</v>
      </c>
      <c r="H1133" s="81">
        <v>0.5</v>
      </c>
      <c r="I1133" s="81">
        <v>1.5</v>
      </c>
      <c r="J1133" s="81">
        <v>0.06</v>
      </c>
      <c r="K1133" s="81">
        <v>1.25</v>
      </c>
      <c r="L1133" s="81" t="s">
        <v>25662</v>
      </c>
      <c r="M1133" s="108"/>
      <c r="N1133" s="108"/>
      <c r="O1133" s="108"/>
      <c r="P1133" s="108"/>
      <c r="Q1133" s="108"/>
      <c r="R1133" s="108"/>
      <c r="S1133" s="108"/>
      <c r="T1133" s="108"/>
      <c r="U1133" s="108"/>
      <c r="V1133" s="108"/>
      <c r="W1133" s="108"/>
      <c r="X1133" s="108"/>
      <c r="Y1133" s="108"/>
      <c r="Z1133" s="108"/>
      <c r="AA1133" s="108"/>
      <c r="AB1133" s="108"/>
      <c r="AC1133" s="108"/>
      <c r="AD1133" s="108"/>
    </row>
    <row r="1134" spans="1:30" x14ac:dyDescent="0.25">
      <c r="A1134" s="81" t="s">
        <v>5996</v>
      </c>
      <c r="B1134" s="81" t="s">
        <v>8619</v>
      </c>
      <c r="C1134" s="81" t="s">
        <v>8620</v>
      </c>
      <c r="D1134" s="81" t="s">
        <v>8619</v>
      </c>
      <c r="E1134" s="81" t="s">
        <v>8620</v>
      </c>
      <c r="F1134" s="81" t="s">
        <v>8619</v>
      </c>
      <c r="G1134" s="81" t="s">
        <v>8620</v>
      </c>
      <c r="H1134" s="81">
        <v>4</v>
      </c>
      <c r="I1134" s="81">
        <v>183</v>
      </c>
      <c r="J1134" s="81">
        <v>10</v>
      </c>
      <c r="K1134" s="81">
        <v>4</v>
      </c>
      <c r="L1134" s="81" t="s">
        <v>25662</v>
      </c>
      <c r="M1134" s="108"/>
      <c r="N1134" s="108"/>
      <c r="O1134" s="108"/>
      <c r="P1134" s="108"/>
      <c r="Q1134" s="108"/>
      <c r="R1134" s="108"/>
      <c r="S1134" s="108"/>
      <c r="T1134" s="108"/>
      <c r="U1134" s="108"/>
      <c r="V1134" s="108"/>
      <c r="W1134" s="108"/>
      <c r="X1134" s="108"/>
      <c r="Y1134" s="108"/>
      <c r="Z1134" s="108"/>
      <c r="AA1134" s="108"/>
      <c r="AB1134" s="108"/>
      <c r="AC1134" s="108"/>
      <c r="AD1134" s="108"/>
    </row>
    <row r="1135" spans="1:30" x14ac:dyDescent="0.25">
      <c r="A1135" s="81" t="s">
        <v>6205</v>
      </c>
      <c r="B1135" s="81" t="s">
        <v>8619</v>
      </c>
      <c r="C1135" s="81" t="s">
        <v>8620</v>
      </c>
      <c r="D1135" s="81" t="s">
        <v>8619</v>
      </c>
      <c r="E1135" s="81" t="s">
        <v>8620</v>
      </c>
      <c r="F1135" s="81" t="s">
        <v>8619</v>
      </c>
      <c r="G1135" s="81" t="s">
        <v>8620</v>
      </c>
      <c r="H1135" s="81">
        <v>12</v>
      </c>
      <c r="I1135" s="81">
        <v>12</v>
      </c>
      <c r="J1135" s="81">
        <v>1</v>
      </c>
      <c r="K1135" s="81">
        <v>1.5</v>
      </c>
      <c r="L1135" s="81" t="s">
        <v>25662</v>
      </c>
      <c r="M1135" s="108"/>
      <c r="N1135" s="108"/>
      <c r="O1135" s="108"/>
      <c r="P1135" s="108"/>
      <c r="Q1135" s="108"/>
      <c r="R1135" s="108"/>
      <c r="S1135" s="108"/>
      <c r="T1135" s="108"/>
      <c r="U1135" s="108"/>
      <c r="V1135" s="108"/>
      <c r="W1135" s="108"/>
      <c r="X1135" s="108"/>
      <c r="Y1135" s="108"/>
      <c r="Z1135" s="108"/>
      <c r="AA1135" s="108"/>
      <c r="AB1135" s="108"/>
      <c r="AC1135" s="108"/>
      <c r="AD1135" s="108"/>
    </row>
    <row r="1136" spans="1:30" x14ac:dyDescent="0.25">
      <c r="A1136" s="81" t="s">
        <v>6107</v>
      </c>
      <c r="B1136" s="81" t="s">
        <v>10665</v>
      </c>
      <c r="C1136" s="81">
        <v>7.7</v>
      </c>
      <c r="D1136" s="81" t="s">
        <v>26138</v>
      </c>
      <c r="E1136" s="81">
        <v>8.52</v>
      </c>
      <c r="F1136" s="81" t="s">
        <v>26138</v>
      </c>
      <c r="G1136" s="81">
        <v>8.52</v>
      </c>
      <c r="H1136" s="81">
        <v>6.75</v>
      </c>
      <c r="I1136" s="81">
        <v>12</v>
      </c>
      <c r="J1136" s="81">
        <v>0.6</v>
      </c>
      <c r="K1136" s="81">
        <v>7.5</v>
      </c>
      <c r="L1136" s="81" t="s">
        <v>25662</v>
      </c>
      <c r="M1136" s="108"/>
      <c r="N1136" s="108"/>
      <c r="O1136" s="108"/>
      <c r="P1136" s="108"/>
      <c r="Q1136" s="108"/>
      <c r="R1136" s="108"/>
      <c r="S1136" s="108"/>
      <c r="T1136" s="108"/>
      <c r="U1136" s="108"/>
      <c r="V1136" s="108"/>
      <c r="W1136" s="108"/>
      <c r="X1136" s="108"/>
      <c r="Y1136" s="108"/>
      <c r="Z1136" s="108"/>
      <c r="AA1136" s="108"/>
      <c r="AB1136" s="108"/>
      <c r="AC1136" s="108"/>
      <c r="AD1136" s="108"/>
    </row>
    <row r="1137" spans="1:30" x14ac:dyDescent="0.25">
      <c r="A1137" s="81" t="s">
        <v>6265</v>
      </c>
      <c r="B1137" s="81" t="s">
        <v>26139</v>
      </c>
      <c r="C1137" s="81">
        <v>8.19</v>
      </c>
      <c r="D1137" s="81" t="s">
        <v>10666</v>
      </c>
      <c r="E1137" s="81">
        <v>10.67</v>
      </c>
      <c r="F1137" s="81" t="s">
        <v>26139</v>
      </c>
      <c r="G1137" s="81">
        <v>8.19</v>
      </c>
      <c r="H1137" s="81">
        <v>6.75</v>
      </c>
      <c r="I1137" s="81">
        <v>9</v>
      </c>
      <c r="J1137" s="81">
        <v>0.5</v>
      </c>
      <c r="K1137" s="81">
        <v>7</v>
      </c>
      <c r="L1137" s="81" t="s">
        <v>25662</v>
      </c>
      <c r="M1137" s="108"/>
      <c r="N1137" s="108"/>
      <c r="O1137" s="108"/>
      <c r="P1137" s="108"/>
      <c r="Q1137" s="108"/>
      <c r="R1137" s="108"/>
      <c r="S1137" s="108"/>
      <c r="T1137" s="108"/>
      <c r="U1137" s="108"/>
      <c r="V1137" s="108"/>
      <c r="W1137" s="108"/>
      <c r="X1137" s="108"/>
      <c r="Y1137" s="108"/>
      <c r="Z1137" s="108"/>
      <c r="AA1137" s="108"/>
      <c r="AB1137" s="108"/>
      <c r="AC1137" s="108"/>
      <c r="AD1137" s="108"/>
    </row>
    <row r="1138" spans="1:30" x14ac:dyDescent="0.25">
      <c r="A1138" s="81" t="s">
        <v>6102</v>
      </c>
      <c r="B1138" s="81" t="s">
        <v>10667</v>
      </c>
      <c r="C1138" s="81">
        <v>4.6500000000000004</v>
      </c>
      <c r="D1138" s="81" t="s">
        <v>10668</v>
      </c>
      <c r="E1138" s="81">
        <v>4.67</v>
      </c>
      <c r="F1138" s="81" t="s">
        <v>26140</v>
      </c>
      <c r="G1138" s="81">
        <v>4.68</v>
      </c>
      <c r="H1138" s="81">
        <v>2.11</v>
      </c>
      <c r="I1138" s="81">
        <v>2.2799999999999998</v>
      </c>
      <c r="J1138" s="81">
        <v>0.25</v>
      </c>
      <c r="K1138" s="81">
        <v>3.79</v>
      </c>
      <c r="L1138" s="81" t="s">
        <v>25662</v>
      </c>
      <c r="M1138" s="108"/>
      <c r="N1138" s="108"/>
      <c r="O1138" s="108"/>
      <c r="P1138" s="108"/>
      <c r="Q1138" s="108"/>
      <c r="R1138" s="108"/>
      <c r="S1138" s="108"/>
      <c r="T1138" s="108"/>
      <c r="U1138" s="108"/>
      <c r="V1138" s="108"/>
      <c r="W1138" s="108"/>
      <c r="X1138" s="108"/>
      <c r="Y1138" s="108"/>
      <c r="Z1138" s="108"/>
      <c r="AA1138" s="108"/>
      <c r="AB1138" s="108"/>
      <c r="AC1138" s="108"/>
      <c r="AD1138" s="108"/>
    </row>
    <row r="1139" spans="1:30" x14ac:dyDescent="0.25">
      <c r="A1139" s="81" t="s">
        <v>5877</v>
      </c>
      <c r="B1139" s="81" t="s">
        <v>10669</v>
      </c>
      <c r="C1139" s="81">
        <v>4.2</v>
      </c>
      <c r="D1139" s="81" t="s">
        <v>10670</v>
      </c>
      <c r="E1139" s="81">
        <v>4.2699999999999996</v>
      </c>
      <c r="F1139" s="81" t="s">
        <v>8619</v>
      </c>
      <c r="G1139" s="81" t="s">
        <v>8620</v>
      </c>
      <c r="H1139" s="81">
        <v>12</v>
      </c>
      <c r="I1139" s="81">
        <v>12</v>
      </c>
      <c r="J1139" s="81">
        <v>0.05</v>
      </c>
      <c r="K1139" s="81">
        <v>12</v>
      </c>
      <c r="L1139" s="81" t="s">
        <v>25662</v>
      </c>
      <c r="M1139" s="108"/>
      <c r="N1139" s="108"/>
      <c r="O1139" s="108"/>
      <c r="P1139" s="108"/>
      <c r="Q1139" s="108"/>
      <c r="R1139" s="108"/>
      <c r="S1139" s="108"/>
      <c r="T1139" s="108"/>
      <c r="U1139" s="108"/>
      <c r="V1139" s="108"/>
      <c r="W1139" s="108"/>
      <c r="X1139" s="108"/>
      <c r="Y1139" s="108"/>
      <c r="Z1139" s="108"/>
      <c r="AA1139" s="108"/>
      <c r="AB1139" s="108"/>
      <c r="AC1139" s="108"/>
      <c r="AD1139" s="108"/>
    </row>
    <row r="1140" spans="1:30" x14ac:dyDescent="0.25">
      <c r="A1140" s="81" t="s">
        <v>7321</v>
      </c>
      <c r="B1140" s="81" t="s">
        <v>10671</v>
      </c>
      <c r="C1140" s="81">
        <v>175.38</v>
      </c>
      <c r="D1140" s="81" t="s">
        <v>10672</v>
      </c>
      <c r="E1140" s="81">
        <v>192.73</v>
      </c>
      <c r="F1140" s="81" t="s">
        <v>8619</v>
      </c>
      <c r="G1140" s="81" t="s">
        <v>8620</v>
      </c>
      <c r="H1140" s="81">
        <v>6</v>
      </c>
      <c r="I1140" s="81">
        <v>5</v>
      </c>
      <c r="J1140" s="81">
        <v>0.25</v>
      </c>
      <c r="K1140" s="81">
        <v>0.5</v>
      </c>
      <c r="L1140" s="81" t="s">
        <v>25662</v>
      </c>
      <c r="M1140" s="108"/>
      <c r="N1140" s="108"/>
      <c r="O1140" s="108"/>
      <c r="P1140" s="108"/>
      <c r="Q1140" s="108"/>
      <c r="R1140" s="108"/>
      <c r="S1140" s="108"/>
      <c r="T1140" s="108"/>
      <c r="U1140" s="108"/>
      <c r="V1140" s="108"/>
      <c r="W1140" s="108"/>
      <c r="X1140" s="108"/>
      <c r="Y1140" s="108"/>
      <c r="Z1140" s="108"/>
      <c r="AA1140" s="108"/>
      <c r="AB1140" s="108"/>
      <c r="AC1140" s="108"/>
      <c r="AD1140" s="108"/>
    </row>
    <row r="1141" spans="1:30" x14ac:dyDescent="0.25">
      <c r="A1141" s="81" t="s">
        <v>6022</v>
      </c>
      <c r="B1141" s="81" t="s">
        <v>10673</v>
      </c>
      <c r="C1141" s="81">
        <v>12.38</v>
      </c>
      <c r="D1141" s="81" t="s">
        <v>10674</v>
      </c>
      <c r="E1141" s="81">
        <v>16.13</v>
      </c>
      <c r="F1141" s="81" t="s">
        <v>8619</v>
      </c>
      <c r="G1141" s="81" t="s">
        <v>8620</v>
      </c>
      <c r="H1141" s="81">
        <v>13</v>
      </c>
      <c r="I1141" s="81">
        <v>19</v>
      </c>
      <c r="J1141" s="81">
        <v>1</v>
      </c>
      <c r="K1141" s="81">
        <v>3</v>
      </c>
      <c r="L1141" s="81" t="s">
        <v>25662</v>
      </c>
      <c r="M1141" s="108"/>
      <c r="N1141" s="108"/>
      <c r="O1141" s="108"/>
      <c r="P1141" s="108"/>
      <c r="Q1141" s="108"/>
      <c r="R1141" s="108"/>
      <c r="S1141" s="108"/>
      <c r="T1141" s="108"/>
      <c r="U1141" s="108"/>
      <c r="V1141" s="108"/>
      <c r="W1141" s="108"/>
      <c r="X1141" s="108"/>
      <c r="Y1141" s="108"/>
      <c r="Z1141" s="108"/>
      <c r="AA1141" s="108"/>
      <c r="AB1141" s="108"/>
      <c r="AC1141" s="108"/>
      <c r="AD1141" s="108"/>
    </row>
    <row r="1142" spans="1:30" x14ac:dyDescent="0.25">
      <c r="A1142" s="81" t="s">
        <v>6135</v>
      </c>
      <c r="B1142" s="81" t="s">
        <v>10675</v>
      </c>
      <c r="C1142" s="81">
        <v>4.83</v>
      </c>
      <c r="D1142" s="81" t="s">
        <v>10676</v>
      </c>
      <c r="E1142" s="81">
        <v>5.66</v>
      </c>
      <c r="F1142" s="81" t="s">
        <v>10677</v>
      </c>
      <c r="G1142" s="81">
        <v>7.8</v>
      </c>
      <c r="H1142" s="81">
        <v>2.25</v>
      </c>
      <c r="I1142" s="81">
        <v>6</v>
      </c>
      <c r="J1142" s="81">
        <v>0.52</v>
      </c>
      <c r="K1142" s="81">
        <v>1.64</v>
      </c>
      <c r="L1142" s="81" t="s">
        <v>25662</v>
      </c>
      <c r="M1142" s="108"/>
      <c r="N1142" s="108"/>
      <c r="O1142" s="108"/>
      <c r="P1142" s="108"/>
      <c r="Q1142" s="108"/>
      <c r="R1142" s="108"/>
      <c r="S1142" s="108"/>
      <c r="T1142" s="108"/>
      <c r="U1142" s="108"/>
      <c r="V1142" s="108"/>
      <c r="W1142" s="108"/>
      <c r="X1142" s="108"/>
      <c r="Y1142" s="108"/>
      <c r="Z1142" s="108"/>
      <c r="AA1142" s="108"/>
      <c r="AB1142" s="108"/>
      <c r="AC1142" s="108"/>
      <c r="AD1142" s="108"/>
    </row>
    <row r="1143" spans="1:30" x14ac:dyDescent="0.25">
      <c r="A1143" s="81" t="s">
        <v>5228</v>
      </c>
      <c r="B1143" s="81" t="s">
        <v>10678</v>
      </c>
      <c r="C1143" s="81">
        <v>3.17</v>
      </c>
      <c r="D1143" s="81" t="s">
        <v>8619</v>
      </c>
      <c r="E1143" s="81" t="s">
        <v>8620</v>
      </c>
      <c r="F1143" s="81" t="s">
        <v>8619</v>
      </c>
      <c r="G1143" s="81" t="s">
        <v>8620</v>
      </c>
      <c r="H1143" s="81">
        <v>8.25</v>
      </c>
      <c r="I1143" s="81">
        <v>18</v>
      </c>
      <c r="J1143" s="81">
        <v>0.02</v>
      </c>
      <c r="K1143" s="81">
        <v>5</v>
      </c>
      <c r="L1143" s="81" t="s">
        <v>25662</v>
      </c>
      <c r="M1143" s="108"/>
      <c r="N1143" s="108"/>
      <c r="O1143" s="108"/>
      <c r="P1143" s="108"/>
      <c r="Q1143" s="108"/>
      <c r="R1143" s="108"/>
      <c r="S1143" s="108"/>
      <c r="T1143" s="108"/>
      <c r="U1143" s="108"/>
      <c r="V1143" s="108"/>
      <c r="W1143" s="108"/>
      <c r="X1143" s="108"/>
      <c r="Y1143" s="108"/>
      <c r="Z1143" s="108"/>
      <c r="AA1143" s="108"/>
      <c r="AB1143" s="108"/>
      <c r="AC1143" s="108"/>
      <c r="AD1143" s="108"/>
    </row>
    <row r="1144" spans="1:30" x14ac:dyDescent="0.25">
      <c r="A1144" s="81" t="s">
        <v>4854</v>
      </c>
      <c r="B1144" s="81" t="s">
        <v>10679</v>
      </c>
      <c r="C1144" s="81">
        <v>18.260000000000002</v>
      </c>
      <c r="D1144" s="81" t="s">
        <v>10680</v>
      </c>
      <c r="E1144" s="81">
        <v>15</v>
      </c>
      <c r="F1144" s="81" t="s">
        <v>26141</v>
      </c>
      <c r="G1144" s="81">
        <v>19.91</v>
      </c>
      <c r="H1144" s="81">
        <v>75</v>
      </c>
      <c r="I1144" s="81">
        <v>12</v>
      </c>
      <c r="J1144" s="81">
        <v>2</v>
      </c>
      <c r="K1144" s="81">
        <v>4.25</v>
      </c>
      <c r="L1144" s="81" t="s">
        <v>25662</v>
      </c>
      <c r="M1144" s="108"/>
      <c r="N1144" s="108"/>
      <c r="O1144" s="108"/>
      <c r="P1144" s="108"/>
      <c r="Q1144" s="108"/>
      <c r="R1144" s="108"/>
      <c r="S1144" s="108"/>
      <c r="T1144" s="108"/>
      <c r="U1144" s="108"/>
      <c r="V1144" s="108"/>
      <c r="W1144" s="108"/>
      <c r="X1144" s="108"/>
      <c r="Y1144" s="108"/>
      <c r="Z1144" s="108"/>
      <c r="AA1144" s="108"/>
      <c r="AB1144" s="108"/>
      <c r="AC1144" s="108"/>
      <c r="AD1144" s="108"/>
    </row>
    <row r="1145" spans="1:30" x14ac:dyDescent="0.25">
      <c r="A1145" s="81" t="s">
        <v>4842</v>
      </c>
      <c r="B1145" s="81" t="s">
        <v>10681</v>
      </c>
      <c r="C1145" s="81">
        <v>14.06</v>
      </c>
      <c r="D1145" s="81" t="s">
        <v>10682</v>
      </c>
      <c r="E1145" s="81">
        <v>12.38</v>
      </c>
      <c r="F1145" s="81" t="s">
        <v>26142</v>
      </c>
      <c r="G1145" s="81">
        <v>15.35</v>
      </c>
      <c r="H1145" s="81">
        <v>14</v>
      </c>
      <c r="I1145" s="81">
        <v>19</v>
      </c>
      <c r="J1145" s="81">
        <v>0.05</v>
      </c>
      <c r="K1145" s="81">
        <v>1.5</v>
      </c>
      <c r="L1145" s="81" t="s">
        <v>25662</v>
      </c>
      <c r="M1145" s="108"/>
      <c r="N1145" s="108"/>
      <c r="O1145" s="108"/>
      <c r="P1145" s="108"/>
      <c r="Q1145" s="108"/>
      <c r="R1145" s="108"/>
      <c r="S1145" s="108"/>
      <c r="T1145" s="108"/>
      <c r="U1145" s="108"/>
      <c r="V1145" s="108"/>
      <c r="W1145" s="108"/>
      <c r="X1145" s="108"/>
      <c r="Y1145" s="108"/>
      <c r="Z1145" s="108"/>
      <c r="AA1145" s="108"/>
      <c r="AB1145" s="108"/>
      <c r="AC1145" s="108"/>
      <c r="AD1145" s="108"/>
    </row>
    <row r="1146" spans="1:30" x14ac:dyDescent="0.25">
      <c r="A1146" s="81" t="s">
        <v>4845</v>
      </c>
      <c r="B1146" s="81" t="s">
        <v>10683</v>
      </c>
      <c r="C1146" s="81">
        <v>14.39</v>
      </c>
      <c r="D1146" s="81" t="s">
        <v>26143</v>
      </c>
      <c r="E1146" s="81">
        <v>15.87</v>
      </c>
      <c r="F1146" s="81" t="s">
        <v>10684</v>
      </c>
      <c r="G1146" s="81">
        <v>17.12</v>
      </c>
      <c r="H1146" s="81">
        <v>13</v>
      </c>
      <c r="I1146" s="81">
        <v>19</v>
      </c>
      <c r="J1146" s="81">
        <v>0.5</v>
      </c>
      <c r="K1146" s="81">
        <v>0.2</v>
      </c>
      <c r="L1146" s="81" t="s">
        <v>25662</v>
      </c>
      <c r="M1146" s="108"/>
      <c r="N1146" s="108"/>
      <c r="O1146" s="108"/>
      <c r="P1146" s="108"/>
      <c r="Q1146" s="108"/>
      <c r="R1146" s="108"/>
      <c r="S1146" s="108"/>
      <c r="T1146" s="108"/>
      <c r="U1146" s="108"/>
      <c r="V1146" s="108"/>
      <c r="W1146" s="108"/>
      <c r="X1146" s="108"/>
      <c r="Y1146" s="108"/>
      <c r="Z1146" s="108"/>
      <c r="AA1146" s="108"/>
      <c r="AB1146" s="108"/>
      <c r="AC1146" s="108"/>
      <c r="AD1146" s="108"/>
    </row>
    <row r="1147" spans="1:30" x14ac:dyDescent="0.25">
      <c r="A1147" s="81" t="s">
        <v>6043</v>
      </c>
      <c r="B1147" s="81" t="s">
        <v>10685</v>
      </c>
      <c r="C1147" s="81">
        <v>16.11</v>
      </c>
      <c r="D1147" s="81" t="s">
        <v>8619</v>
      </c>
      <c r="E1147" s="81" t="s">
        <v>8620</v>
      </c>
      <c r="F1147" s="81" t="s">
        <v>8619</v>
      </c>
      <c r="G1147" s="81" t="s">
        <v>8620</v>
      </c>
      <c r="H1147" s="81">
        <v>24</v>
      </c>
      <c r="I1147" s="81">
        <v>74</v>
      </c>
      <c r="J1147" s="81">
        <v>20.25</v>
      </c>
      <c r="K1147" s="81">
        <v>15.3</v>
      </c>
      <c r="L1147" s="81" t="s">
        <v>25662</v>
      </c>
      <c r="M1147" s="108"/>
      <c r="N1147" s="108"/>
      <c r="O1147" s="108"/>
      <c r="P1147" s="108"/>
      <c r="Q1147" s="108"/>
      <c r="R1147" s="108"/>
      <c r="S1147" s="108"/>
      <c r="T1147" s="108"/>
      <c r="U1147" s="108"/>
      <c r="V1147" s="108"/>
      <c r="W1147" s="108"/>
      <c r="X1147" s="108"/>
      <c r="Y1147" s="108"/>
      <c r="Z1147" s="108"/>
      <c r="AA1147" s="108"/>
      <c r="AB1147" s="108"/>
      <c r="AC1147" s="108"/>
      <c r="AD1147" s="108"/>
    </row>
    <row r="1148" spans="1:30" x14ac:dyDescent="0.25">
      <c r="A1148" s="81" t="s">
        <v>4346</v>
      </c>
      <c r="B1148" s="81" t="s">
        <v>25809</v>
      </c>
      <c r="C1148" s="81">
        <v>29.99</v>
      </c>
      <c r="D1148" s="81" t="s">
        <v>10686</v>
      </c>
      <c r="E1148" s="81">
        <v>42.12</v>
      </c>
      <c r="F1148" s="81" t="s">
        <v>10687</v>
      </c>
      <c r="G1148" s="81">
        <v>30.3</v>
      </c>
      <c r="H1148" s="81">
        <v>10.1</v>
      </c>
      <c r="I1148" s="81">
        <v>15.2</v>
      </c>
      <c r="J1148" s="81">
        <v>1</v>
      </c>
      <c r="K1148" s="81">
        <v>5</v>
      </c>
      <c r="L1148" s="81" t="s">
        <v>25662</v>
      </c>
      <c r="M1148" s="108"/>
      <c r="N1148" s="108"/>
      <c r="O1148" s="108"/>
      <c r="P1148" s="108"/>
      <c r="Q1148" s="108"/>
      <c r="R1148" s="108"/>
      <c r="S1148" s="108"/>
      <c r="T1148" s="108"/>
      <c r="U1148" s="108"/>
      <c r="V1148" s="108"/>
      <c r="W1148" s="108"/>
      <c r="X1148" s="108"/>
      <c r="Y1148" s="108"/>
      <c r="Z1148" s="108"/>
      <c r="AA1148" s="108"/>
      <c r="AB1148" s="108"/>
      <c r="AC1148" s="108"/>
      <c r="AD1148" s="108"/>
    </row>
    <row r="1149" spans="1:30" x14ac:dyDescent="0.25">
      <c r="A1149" s="81" t="s">
        <v>4358</v>
      </c>
      <c r="B1149" s="81" t="s">
        <v>9985</v>
      </c>
      <c r="C1149" s="81">
        <v>41.3</v>
      </c>
      <c r="D1149" s="81" t="s">
        <v>10688</v>
      </c>
      <c r="E1149" s="81">
        <v>44.8</v>
      </c>
      <c r="F1149" s="81" t="s">
        <v>25810</v>
      </c>
      <c r="G1149" s="81">
        <v>30.88</v>
      </c>
      <c r="H1149" s="81">
        <v>7.25</v>
      </c>
      <c r="I1149" s="81">
        <v>10.25</v>
      </c>
      <c r="J1149" s="81">
        <v>2</v>
      </c>
      <c r="K1149" s="81">
        <v>7.25</v>
      </c>
      <c r="L1149" s="81" t="s">
        <v>25662</v>
      </c>
      <c r="M1149" s="108"/>
      <c r="N1149" s="108"/>
      <c r="O1149" s="108"/>
      <c r="P1149" s="108"/>
      <c r="Q1149" s="108"/>
      <c r="R1149" s="108"/>
      <c r="S1149" s="108"/>
      <c r="T1149" s="108"/>
      <c r="U1149" s="108"/>
      <c r="V1149" s="108"/>
      <c r="W1149" s="108"/>
      <c r="X1149" s="108"/>
      <c r="Y1149" s="108"/>
      <c r="Z1149" s="108"/>
      <c r="AA1149" s="108"/>
      <c r="AB1149" s="108"/>
      <c r="AC1149" s="108"/>
      <c r="AD1149" s="108"/>
    </row>
    <row r="1150" spans="1:30" x14ac:dyDescent="0.25">
      <c r="A1150" s="81" t="s">
        <v>7824</v>
      </c>
      <c r="B1150" s="81" t="s">
        <v>10689</v>
      </c>
      <c r="C1150" s="81">
        <v>208</v>
      </c>
      <c r="D1150" s="81" t="s">
        <v>10690</v>
      </c>
      <c r="E1150" s="81">
        <v>7.11</v>
      </c>
      <c r="F1150" s="81" t="s">
        <v>8619</v>
      </c>
      <c r="G1150" s="81" t="s">
        <v>8620</v>
      </c>
      <c r="H1150" s="81">
        <v>0.31</v>
      </c>
      <c r="I1150" s="81">
        <v>25</v>
      </c>
      <c r="J1150" s="81">
        <v>11</v>
      </c>
      <c r="K1150" s="81">
        <v>4</v>
      </c>
      <c r="L1150" s="81" t="s">
        <v>25662</v>
      </c>
      <c r="M1150" s="108"/>
      <c r="N1150" s="108"/>
      <c r="O1150" s="108"/>
      <c r="P1150" s="108"/>
      <c r="Q1150" s="108"/>
      <c r="R1150" s="108"/>
      <c r="S1150" s="108"/>
      <c r="T1150" s="108"/>
      <c r="U1150" s="108"/>
      <c r="V1150" s="108"/>
      <c r="W1150" s="108"/>
      <c r="X1150" s="108"/>
      <c r="Y1150" s="108"/>
      <c r="Z1150" s="108"/>
      <c r="AA1150" s="108"/>
      <c r="AB1150" s="108"/>
      <c r="AC1150" s="108"/>
      <c r="AD1150" s="108"/>
    </row>
    <row r="1151" spans="1:30" x14ac:dyDescent="0.25">
      <c r="A1151" s="81" t="s">
        <v>7978</v>
      </c>
      <c r="B1151" s="81" t="s">
        <v>10691</v>
      </c>
      <c r="C1151" s="81">
        <v>113.32</v>
      </c>
      <c r="D1151" s="81" t="s">
        <v>10692</v>
      </c>
      <c r="E1151" s="81">
        <v>114.85</v>
      </c>
      <c r="F1151" s="81" t="s">
        <v>10693</v>
      </c>
      <c r="G1151" s="81">
        <v>126.9</v>
      </c>
      <c r="H1151" s="81">
        <v>1</v>
      </c>
      <c r="I1151" s="81">
        <v>6</v>
      </c>
      <c r="J1151" s="81">
        <v>1</v>
      </c>
      <c r="K1151" s="81">
        <v>2</v>
      </c>
      <c r="L1151" s="81" t="s">
        <v>25662</v>
      </c>
      <c r="M1151" s="108"/>
      <c r="N1151" s="108"/>
      <c r="O1151" s="108"/>
      <c r="P1151" s="108"/>
      <c r="Q1151" s="108"/>
      <c r="R1151" s="108"/>
      <c r="S1151" s="108"/>
      <c r="T1151" s="108"/>
      <c r="U1151" s="108"/>
      <c r="V1151" s="108"/>
      <c r="W1151" s="108"/>
      <c r="X1151" s="108"/>
      <c r="Y1151" s="108"/>
      <c r="Z1151" s="108"/>
      <c r="AA1151" s="108"/>
      <c r="AB1151" s="108"/>
      <c r="AC1151" s="108"/>
      <c r="AD1151" s="108"/>
    </row>
    <row r="1152" spans="1:30" x14ac:dyDescent="0.25">
      <c r="A1152" s="81" t="s">
        <v>6321</v>
      </c>
      <c r="B1152" s="81" t="s">
        <v>10694</v>
      </c>
      <c r="C1152" s="81">
        <v>2.4</v>
      </c>
      <c r="D1152" s="81" t="s">
        <v>26144</v>
      </c>
      <c r="E1152" s="81">
        <v>2.97</v>
      </c>
      <c r="F1152" s="81" t="s">
        <v>10695</v>
      </c>
      <c r="G1152" s="81">
        <v>2.58</v>
      </c>
      <c r="H1152" s="81">
        <v>2</v>
      </c>
      <c r="I1152" s="81">
        <v>3</v>
      </c>
      <c r="J1152" s="81">
        <v>0.27</v>
      </c>
      <c r="K1152" s="81">
        <v>3</v>
      </c>
      <c r="L1152" s="81" t="s">
        <v>25662</v>
      </c>
      <c r="M1152" s="108"/>
      <c r="N1152" s="108"/>
      <c r="O1152" s="108"/>
      <c r="P1152" s="108"/>
      <c r="Q1152" s="108"/>
      <c r="R1152" s="108"/>
      <c r="S1152" s="108"/>
      <c r="T1152" s="108"/>
      <c r="U1152" s="108"/>
      <c r="V1152" s="108"/>
      <c r="W1152" s="108"/>
      <c r="X1152" s="108"/>
      <c r="Y1152" s="108"/>
      <c r="Z1152" s="108"/>
      <c r="AA1152" s="108"/>
      <c r="AB1152" s="108"/>
      <c r="AC1152" s="108"/>
      <c r="AD1152" s="108"/>
    </row>
    <row r="1153" spans="1:30" x14ac:dyDescent="0.25">
      <c r="A1153" s="81" t="s">
        <v>4884</v>
      </c>
      <c r="B1153" s="81" t="s">
        <v>10696</v>
      </c>
      <c r="C1153" s="81">
        <v>2.67</v>
      </c>
      <c r="D1153" s="81" t="s">
        <v>9965</v>
      </c>
      <c r="E1153" s="81">
        <v>2.65</v>
      </c>
      <c r="F1153" s="81" t="s">
        <v>8619</v>
      </c>
      <c r="G1153" s="81" t="s">
        <v>8620</v>
      </c>
      <c r="H1153" s="81">
        <v>3</v>
      </c>
      <c r="I1153" s="81">
        <v>3</v>
      </c>
      <c r="J1153" s="81">
        <v>0.27</v>
      </c>
      <c r="K1153" s="81">
        <v>3</v>
      </c>
      <c r="L1153" s="81" t="s">
        <v>25662</v>
      </c>
      <c r="M1153" s="108"/>
      <c r="N1153" s="108"/>
      <c r="O1153" s="108"/>
      <c r="P1153" s="108"/>
      <c r="Q1153" s="108"/>
      <c r="R1153" s="108"/>
      <c r="S1153" s="108"/>
      <c r="T1153" s="108"/>
      <c r="U1153" s="108"/>
      <c r="V1153" s="108"/>
      <c r="W1153" s="108"/>
      <c r="X1153" s="108"/>
      <c r="Y1153" s="108"/>
      <c r="Z1153" s="108"/>
      <c r="AA1153" s="108"/>
      <c r="AB1153" s="108"/>
      <c r="AC1153" s="108"/>
      <c r="AD1153" s="108"/>
    </row>
    <row r="1154" spans="1:30" x14ac:dyDescent="0.25">
      <c r="A1154" s="81" t="s">
        <v>4869</v>
      </c>
      <c r="B1154" s="81" t="s">
        <v>10697</v>
      </c>
      <c r="C1154" s="81">
        <v>42.27</v>
      </c>
      <c r="D1154" s="81" t="s">
        <v>10698</v>
      </c>
      <c r="E1154" s="81">
        <v>50</v>
      </c>
      <c r="F1154" s="81" t="s">
        <v>8619</v>
      </c>
      <c r="G1154" s="81" t="s">
        <v>8620</v>
      </c>
      <c r="H1154" s="81">
        <v>18</v>
      </c>
      <c r="I1154" s="81">
        <v>18</v>
      </c>
      <c r="J1154" s="81">
        <v>2</v>
      </c>
      <c r="K1154" s="81">
        <v>6</v>
      </c>
      <c r="L1154" s="81" t="s">
        <v>25662</v>
      </c>
      <c r="M1154" s="108"/>
      <c r="N1154" s="108"/>
      <c r="O1154" s="108"/>
      <c r="P1154" s="108"/>
      <c r="Q1154" s="108"/>
      <c r="R1154" s="108"/>
      <c r="S1154" s="108"/>
      <c r="T1154" s="108"/>
      <c r="U1154" s="108"/>
      <c r="V1154" s="108"/>
      <c r="W1154" s="108"/>
      <c r="X1154" s="108"/>
      <c r="Y1154" s="108"/>
      <c r="Z1154" s="108"/>
      <c r="AA1154" s="108"/>
      <c r="AB1154" s="108"/>
      <c r="AC1154" s="108"/>
      <c r="AD1154" s="108"/>
    </row>
    <row r="1155" spans="1:30" x14ac:dyDescent="0.25">
      <c r="A1155" s="81" t="s">
        <v>7271</v>
      </c>
      <c r="B1155" s="81" t="s">
        <v>10699</v>
      </c>
      <c r="C1155" s="81">
        <v>35.94</v>
      </c>
      <c r="D1155" s="81" t="s">
        <v>9967</v>
      </c>
      <c r="E1155" s="81">
        <v>31.27</v>
      </c>
      <c r="F1155" s="81" t="s">
        <v>10700</v>
      </c>
      <c r="G1155" s="81">
        <v>35</v>
      </c>
      <c r="H1155" s="81">
        <v>12</v>
      </c>
      <c r="I1155" s="81">
        <v>12</v>
      </c>
      <c r="J1155" s="81">
        <v>1</v>
      </c>
      <c r="K1155" s="81">
        <v>3</v>
      </c>
      <c r="L1155" s="81" t="s">
        <v>25662</v>
      </c>
      <c r="M1155" s="108"/>
      <c r="N1155" s="108"/>
      <c r="O1155" s="108"/>
      <c r="P1155" s="108"/>
      <c r="Q1155" s="108"/>
      <c r="R1155" s="108"/>
      <c r="S1155" s="108"/>
      <c r="T1155" s="108"/>
      <c r="U1155" s="108"/>
      <c r="V1155" s="108"/>
      <c r="W1155" s="108"/>
      <c r="X1155" s="108"/>
      <c r="Y1155" s="108"/>
      <c r="Z1155" s="108"/>
      <c r="AA1155" s="108"/>
      <c r="AB1155" s="108"/>
      <c r="AC1155" s="108"/>
      <c r="AD1155" s="108"/>
    </row>
    <row r="1156" spans="1:30" x14ac:dyDescent="0.25">
      <c r="A1156" s="81" t="s">
        <v>4896</v>
      </c>
      <c r="B1156" s="81" t="s">
        <v>26145</v>
      </c>
      <c r="C1156" s="81">
        <v>3.32</v>
      </c>
      <c r="D1156" s="81" t="s">
        <v>26145</v>
      </c>
      <c r="E1156" s="81">
        <v>3.32</v>
      </c>
      <c r="F1156" s="81" t="s">
        <v>26145</v>
      </c>
      <c r="G1156" s="81">
        <v>3.32</v>
      </c>
      <c r="H1156" s="81">
        <v>5</v>
      </c>
      <c r="I1156" s="81">
        <v>5.25</v>
      </c>
      <c r="J1156" s="81">
        <v>0.12</v>
      </c>
      <c r="K1156" s="81">
        <v>5</v>
      </c>
      <c r="L1156" s="81" t="s">
        <v>25662</v>
      </c>
      <c r="M1156" s="108"/>
      <c r="N1156" s="108"/>
      <c r="O1156" s="108"/>
      <c r="P1156" s="108"/>
      <c r="Q1156" s="108"/>
      <c r="R1156" s="108"/>
      <c r="S1156" s="108"/>
      <c r="T1156" s="108"/>
      <c r="U1156" s="108"/>
      <c r="V1156" s="108"/>
      <c r="W1156" s="108"/>
      <c r="X1156" s="108"/>
      <c r="Y1156" s="108"/>
      <c r="Z1156" s="108"/>
      <c r="AA1156" s="108"/>
      <c r="AB1156" s="108"/>
      <c r="AC1156" s="108"/>
      <c r="AD1156" s="108"/>
    </row>
    <row r="1157" spans="1:30" x14ac:dyDescent="0.25">
      <c r="A1157" s="81" t="s">
        <v>3595</v>
      </c>
      <c r="B1157" s="81" t="s">
        <v>8619</v>
      </c>
      <c r="C1157" s="81" t="s">
        <v>8620</v>
      </c>
      <c r="D1157" s="81" t="s">
        <v>8619</v>
      </c>
      <c r="E1157" s="81" t="s">
        <v>8620</v>
      </c>
      <c r="F1157" s="81" t="s">
        <v>8619</v>
      </c>
      <c r="G1157" s="81" t="s">
        <v>8620</v>
      </c>
      <c r="H1157" s="81">
        <v>22</v>
      </c>
      <c r="I1157" s="81">
        <v>86</v>
      </c>
      <c r="J1157" s="81">
        <v>6.71</v>
      </c>
      <c r="K1157" s="81">
        <v>20</v>
      </c>
      <c r="L1157" s="81" t="s">
        <v>25662</v>
      </c>
      <c r="M1157" s="108"/>
      <c r="N1157" s="108"/>
      <c r="O1157" s="108"/>
      <c r="P1157" s="108"/>
      <c r="Q1157" s="108"/>
      <c r="R1157" s="108"/>
      <c r="S1157" s="108"/>
      <c r="T1157" s="108"/>
      <c r="U1157" s="108"/>
      <c r="V1157" s="108"/>
      <c r="W1157" s="108"/>
      <c r="X1157" s="108"/>
      <c r="Y1157" s="108"/>
      <c r="Z1157" s="108"/>
      <c r="AA1157" s="108"/>
      <c r="AB1157" s="108"/>
      <c r="AC1157" s="108"/>
      <c r="AD1157" s="108"/>
    </row>
    <row r="1158" spans="1:30" x14ac:dyDescent="0.25">
      <c r="A1158" s="81" t="s">
        <v>3585</v>
      </c>
      <c r="B1158" s="81" t="s">
        <v>8619</v>
      </c>
      <c r="C1158" s="81" t="s">
        <v>8620</v>
      </c>
      <c r="D1158" s="81" t="s">
        <v>8619</v>
      </c>
      <c r="E1158" s="81" t="s">
        <v>8620</v>
      </c>
      <c r="F1158" s="81" t="s">
        <v>8619</v>
      </c>
      <c r="G1158" s="81" t="s">
        <v>8620</v>
      </c>
      <c r="H1158" s="81">
        <v>12</v>
      </c>
      <c r="I1158" s="81">
        <v>12</v>
      </c>
      <c r="J1158" s="81">
        <v>9.1750000000000007</v>
      </c>
      <c r="K1158" s="81">
        <v>6</v>
      </c>
      <c r="L1158" s="81" t="s">
        <v>25662</v>
      </c>
      <c r="M1158" s="108"/>
      <c r="N1158" s="108"/>
      <c r="O1158" s="108"/>
      <c r="P1158" s="108"/>
      <c r="Q1158" s="108"/>
      <c r="R1158" s="108"/>
      <c r="S1158" s="108"/>
      <c r="T1158" s="108"/>
      <c r="U1158" s="108"/>
      <c r="V1158" s="108"/>
      <c r="W1158" s="108"/>
      <c r="X1158" s="108"/>
      <c r="Y1158" s="108"/>
      <c r="Z1158" s="108"/>
      <c r="AA1158" s="108"/>
      <c r="AB1158" s="108"/>
      <c r="AC1158" s="108"/>
      <c r="AD1158" s="108"/>
    </row>
    <row r="1159" spans="1:30" x14ac:dyDescent="0.25">
      <c r="A1159" s="81" t="s">
        <v>3588</v>
      </c>
      <c r="B1159" s="81" t="s">
        <v>10701</v>
      </c>
      <c r="C1159" s="81">
        <v>0.39</v>
      </c>
      <c r="D1159" s="81" t="s">
        <v>10702</v>
      </c>
      <c r="E1159" s="81">
        <v>0.48</v>
      </c>
      <c r="F1159" s="81" t="s">
        <v>10703</v>
      </c>
      <c r="G1159" s="81">
        <v>0.34</v>
      </c>
      <c r="H1159" s="81">
        <v>0.5</v>
      </c>
      <c r="I1159" s="81">
        <v>0.72</v>
      </c>
      <c r="J1159" s="81">
        <v>0.01</v>
      </c>
      <c r="K1159" s="81">
        <v>0.17</v>
      </c>
      <c r="L1159" s="81" t="s">
        <v>25662</v>
      </c>
      <c r="M1159" s="108"/>
      <c r="N1159" s="108"/>
      <c r="O1159" s="108"/>
      <c r="P1159" s="108"/>
      <c r="Q1159" s="108"/>
      <c r="R1159" s="108"/>
      <c r="S1159" s="108"/>
      <c r="T1159" s="108"/>
      <c r="U1159" s="108"/>
      <c r="V1159" s="108"/>
      <c r="W1159" s="108"/>
      <c r="X1159" s="108"/>
      <c r="Y1159" s="108"/>
      <c r="Z1159" s="108"/>
      <c r="AA1159" s="108"/>
      <c r="AB1159" s="108"/>
      <c r="AC1159" s="108"/>
      <c r="AD1159" s="108"/>
    </row>
    <row r="1160" spans="1:30" x14ac:dyDescent="0.25">
      <c r="A1160" s="81" t="s">
        <v>3582</v>
      </c>
      <c r="B1160" s="81" t="s">
        <v>10704</v>
      </c>
      <c r="C1160" s="81">
        <v>142.09</v>
      </c>
      <c r="D1160" s="81" t="s">
        <v>8619</v>
      </c>
      <c r="E1160" s="81" t="s">
        <v>8620</v>
      </c>
      <c r="F1160" s="81" t="s">
        <v>8619</v>
      </c>
      <c r="G1160" s="81" t="s">
        <v>8620</v>
      </c>
      <c r="H1160" s="81">
        <v>12.6</v>
      </c>
      <c r="I1160" s="81">
        <v>12.6</v>
      </c>
      <c r="J1160" s="81">
        <v>7.2</v>
      </c>
      <c r="K1160" s="81">
        <v>6.7</v>
      </c>
      <c r="L1160" s="81" t="s">
        <v>25662</v>
      </c>
      <c r="M1160" s="108"/>
      <c r="N1160" s="108"/>
      <c r="O1160" s="108"/>
      <c r="P1160" s="108"/>
      <c r="Q1160" s="108"/>
      <c r="R1160" s="108"/>
      <c r="S1160" s="108"/>
      <c r="T1160" s="108"/>
      <c r="U1160" s="108"/>
      <c r="V1160" s="108"/>
      <c r="W1160" s="108"/>
      <c r="X1160" s="108"/>
      <c r="Y1160" s="108"/>
      <c r="Z1160" s="108"/>
      <c r="AA1160" s="108"/>
      <c r="AB1160" s="108"/>
      <c r="AC1160" s="108"/>
      <c r="AD1160" s="108"/>
    </row>
    <row r="1161" spans="1:30" x14ac:dyDescent="0.25">
      <c r="A1161" s="81" t="s">
        <v>3568</v>
      </c>
      <c r="B1161" s="81" t="s">
        <v>8619</v>
      </c>
      <c r="C1161" s="81" t="s">
        <v>8620</v>
      </c>
      <c r="D1161" s="81" t="s">
        <v>8619</v>
      </c>
      <c r="E1161" s="81" t="s">
        <v>8620</v>
      </c>
      <c r="F1161" s="81" t="s">
        <v>8619</v>
      </c>
      <c r="G1161" s="81" t="s">
        <v>8620</v>
      </c>
      <c r="H1161" s="81">
        <v>6</v>
      </c>
      <c r="I1161" s="81">
        <v>9.6</v>
      </c>
      <c r="J1161" s="81">
        <v>500</v>
      </c>
      <c r="K1161" s="81">
        <v>5</v>
      </c>
      <c r="L1161" s="81" t="s">
        <v>25662</v>
      </c>
      <c r="M1161" s="108"/>
      <c r="N1161" s="108"/>
      <c r="O1161" s="108"/>
      <c r="P1161" s="108"/>
      <c r="Q1161" s="108"/>
      <c r="R1161" s="108"/>
      <c r="S1161" s="108"/>
      <c r="T1161" s="108"/>
      <c r="U1161" s="108"/>
      <c r="V1161" s="108"/>
      <c r="W1161" s="108"/>
      <c r="X1161" s="108"/>
      <c r="Y1161" s="108"/>
      <c r="Z1161" s="108"/>
      <c r="AA1161" s="108"/>
      <c r="AB1161" s="108"/>
      <c r="AC1161" s="108"/>
      <c r="AD1161" s="108"/>
    </row>
    <row r="1162" spans="1:30" x14ac:dyDescent="0.25">
      <c r="A1162" s="81" t="s">
        <v>3565</v>
      </c>
      <c r="B1162" s="81" t="s">
        <v>8619</v>
      </c>
      <c r="C1162" s="81" t="s">
        <v>8620</v>
      </c>
      <c r="D1162" s="81" t="s">
        <v>8619</v>
      </c>
      <c r="E1162" s="81" t="s">
        <v>8620</v>
      </c>
      <c r="F1162" s="81" t="s">
        <v>8619</v>
      </c>
      <c r="G1162" s="81" t="s">
        <v>8620</v>
      </c>
      <c r="H1162" s="81">
        <v>0.88500000000000001</v>
      </c>
      <c r="I1162" s="81">
        <v>2.9950000000000001</v>
      </c>
      <c r="J1162" s="81">
        <v>9.5000000000000001E-2</v>
      </c>
      <c r="K1162" s="81">
        <v>1.728</v>
      </c>
      <c r="L1162" s="81" t="s">
        <v>25662</v>
      </c>
      <c r="M1162" s="108"/>
      <c r="N1162" s="108"/>
      <c r="O1162" s="108"/>
      <c r="P1162" s="108"/>
      <c r="Q1162" s="108"/>
      <c r="R1162" s="108"/>
      <c r="S1162" s="108"/>
      <c r="T1162" s="108"/>
      <c r="U1162" s="108"/>
      <c r="V1162" s="108"/>
      <c r="W1162" s="108"/>
      <c r="X1162" s="108"/>
      <c r="Y1162" s="108"/>
      <c r="Z1162" s="108"/>
      <c r="AA1162" s="108"/>
      <c r="AB1162" s="108"/>
      <c r="AC1162" s="108"/>
      <c r="AD1162" s="108"/>
    </row>
    <row r="1163" spans="1:30" x14ac:dyDescent="0.25">
      <c r="A1163" s="81" t="s">
        <v>3546</v>
      </c>
      <c r="B1163" s="81" t="s">
        <v>8619</v>
      </c>
      <c r="C1163" s="81" t="s">
        <v>8620</v>
      </c>
      <c r="D1163" s="81" t="s">
        <v>8619</v>
      </c>
      <c r="E1163" s="81" t="s">
        <v>8620</v>
      </c>
      <c r="F1163" s="81" t="s">
        <v>8619</v>
      </c>
      <c r="G1163" s="81" t="s">
        <v>8620</v>
      </c>
      <c r="H1163" s="81">
        <v>3.2</v>
      </c>
      <c r="I1163" s="81">
        <v>7.5</v>
      </c>
      <c r="J1163" s="81">
        <v>1.2</v>
      </c>
      <c r="K1163" s="81">
        <v>3.2</v>
      </c>
      <c r="L1163" s="81" t="s">
        <v>25662</v>
      </c>
      <c r="M1163" s="108"/>
      <c r="N1163" s="108"/>
      <c r="O1163" s="108"/>
      <c r="P1163" s="108"/>
      <c r="Q1163" s="108"/>
      <c r="R1163" s="108"/>
      <c r="S1163" s="108"/>
      <c r="T1163" s="108"/>
      <c r="U1163" s="108"/>
      <c r="V1163" s="108"/>
      <c r="W1163" s="108"/>
      <c r="X1163" s="108"/>
      <c r="Y1163" s="108"/>
      <c r="Z1163" s="108"/>
      <c r="AA1163" s="108"/>
      <c r="AB1163" s="108"/>
      <c r="AC1163" s="108"/>
      <c r="AD1163" s="108"/>
    </row>
    <row r="1164" spans="1:30" x14ac:dyDescent="0.25">
      <c r="A1164" s="81" t="s">
        <v>3516</v>
      </c>
      <c r="B1164" s="81" t="s">
        <v>10705</v>
      </c>
      <c r="C1164" s="81">
        <v>35.950000000000003</v>
      </c>
      <c r="D1164" s="81" t="s">
        <v>8619</v>
      </c>
      <c r="E1164" s="81" t="s">
        <v>8620</v>
      </c>
      <c r="F1164" s="81" t="s">
        <v>8619</v>
      </c>
      <c r="G1164" s="81" t="s">
        <v>8620</v>
      </c>
      <c r="H1164" s="81">
        <v>3.5</v>
      </c>
      <c r="I1164" s="81">
        <v>9.1999999999999993</v>
      </c>
      <c r="J1164" s="81">
        <v>1.5</v>
      </c>
      <c r="K1164" s="81">
        <v>2.5</v>
      </c>
      <c r="L1164" s="81" t="s">
        <v>25662</v>
      </c>
      <c r="M1164" s="108"/>
      <c r="N1164" s="108"/>
      <c r="O1164" s="108"/>
      <c r="P1164" s="108"/>
      <c r="Q1164" s="108"/>
      <c r="R1164" s="108"/>
      <c r="S1164" s="108"/>
      <c r="T1164" s="108"/>
      <c r="U1164" s="108"/>
      <c r="V1164" s="108"/>
      <c r="W1164" s="108"/>
      <c r="X1164" s="108"/>
      <c r="Y1164" s="108"/>
      <c r="Z1164" s="108"/>
      <c r="AA1164" s="108"/>
      <c r="AB1164" s="108"/>
      <c r="AC1164" s="108"/>
      <c r="AD1164" s="108"/>
    </row>
    <row r="1165" spans="1:30" x14ac:dyDescent="0.25">
      <c r="A1165" s="81" t="s">
        <v>3509</v>
      </c>
      <c r="B1165" s="81" t="s">
        <v>8619</v>
      </c>
      <c r="C1165" s="81" t="s">
        <v>8620</v>
      </c>
      <c r="D1165" s="81" t="s">
        <v>8619</v>
      </c>
      <c r="E1165" s="81" t="s">
        <v>8620</v>
      </c>
      <c r="F1165" s="81" t="s">
        <v>8619</v>
      </c>
      <c r="G1165" s="81" t="s">
        <v>8620</v>
      </c>
      <c r="H1165" s="81">
        <v>4</v>
      </c>
      <c r="I1165" s="81">
        <v>16</v>
      </c>
      <c r="J1165" s="81">
        <v>31</v>
      </c>
      <c r="K1165" s="81">
        <v>8</v>
      </c>
      <c r="L1165" s="81" t="s">
        <v>25662</v>
      </c>
      <c r="M1165" s="108"/>
      <c r="N1165" s="108"/>
      <c r="O1165" s="108"/>
      <c r="P1165" s="108"/>
      <c r="Q1165" s="108"/>
      <c r="R1165" s="108"/>
      <c r="S1165" s="108"/>
      <c r="T1165" s="108"/>
      <c r="U1165" s="108"/>
      <c r="V1165" s="108"/>
      <c r="W1165" s="108"/>
      <c r="X1165" s="108"/>
      <c r="Y1165" s="108"/>
      <c r="Z1165" s="108"/>
      <c r="AA1165" s="108"/>
      <c r="AB1165" s="108"/>
      <c r="AC1165" s="108"/>
      <c r="AD1165" s="108"/>
    </row>
    <row r="1166" spans="1:30" x14ac:dyDescent="0.25">
      <c r="A1166" s="81" t="s">
        <v>3472</v>
      </c>
      <c r="B1166" s="81" t="s">
        <v>8619</v>
      </c>
      <c r="C1166" s="81" t="s">
        <v>8620</v>
      </c>
      <c r="D1166" s="81" t="s">
        <v>8619</v>
      </c>
      <c r="E1166" s="81" t="s">
        <v>8620</v>
      </c>
      <c r="F1166" s="81" t="s">
        <v>8619</v>
      </c>
      <c r="G1166" s="81" t="s">
        <v>8620</v>
      </c>
      <c r="H1166" s="81">
        <v>7.1</v>
      </c>
      <c r="I1166" s="81">
        <v>11.6</v>
      </c>
      <c r="J1166" s="81">
        <v>3.3000000000000002E-2</v>
      </c>
      <c r="K1166" s="81">
        <v>7.3</v>
      </c>
      <c r="L1166" s="81" t="s">
        <v>25662</v>
      </c>
      <c r="M1166" s="108"/>
      <c r="N1166" s="108"/>
      <c r="O1166" s="108"/>
      <c r="P1166" s="108"/>
      <c r="Q1166" s="108"/>
      <c r="R1166" s="108"/>
      <c r="S1166" s="108"/>
      <c r="T1166" s="108"/>
      <c r="U1166" s="108"/>
      <c r="V1166" s="108"/>
      <c r="W1166" s="108"/>
      <c r="X1166" s="108"/>
      <c r="Y1166" s="108"/>
      <c r="Z1166" s="108"/>
      <c r="AA1166" s="108"/>
      <c r="AB1166" s="108"/>
      <c r="AC1166" s="108"/>
      <c r="AD1166" s="108"/>
    </row>
    <row r="1167" spans="1:30" x14ac:dyDescent="0.25">
      <c r="A1167" s="81" t="s">
        <v>86</v>
      </c>
      <c r="B1167" s="81" t="s">
        <v>8619</v>
      </c>
      <c r="C1167" s="81" t="s">
        <v>8620</v>
      </c>
      <c r="D1167" s="81" t="s">
        <v>8619</v>
      </c>
      <c r="E1167" s="81" t="s">
        <v>8620</v>
      </c>
      <c r="F1167" s="81" t="s">
        <v>8619</v>
      </c>
      <c r="G1167" s="81" t="s">
        <v>8620</v>
      </c>
      <c r="H1167" s="81">
        <v>12</v>
      </c>
      <c r="I1167" s="81">
        <v>48</v>
      </c>
      <c r="J1167" s="81">
        <v>0.5</v>
      </c>
      <c r="K1167" s="81">
        <v>1</v>
      </c>
      <c r="L1167" s="81" t="s">
        <v>25662</v>
      </c>
      <c r="M1167" s="108"/>
      <c r="N1167" s="108"/>
      <c r="O1167" s="108"/>
      <c r="P1167" s="108"/>
      <c r="Q1167" s="108"/>
      <c r="R1167" s="108"/>
      <c r="S1167" s="108"/>
      <c r="T1167" s="108"/>
      <c r="U1167" s="108"/>
      <c r="V1167" s="108"/>
      <c r="W1167" s="108"/>
      <c r="X1167" s="108"/>
      <c r="Y1167" s="108"/>
      <c r="Z1167" s="108"/>
      <c r="AA1167" s="108"/>
      <c r="AB1167" s="108"/>
      <c r="AC1167" s="108"/>
      <c r="AD1167" s="108"/>
    </row>
    <row r="1168" spans="1:30" x14ac:dyDescent="0.25">
      <c r="A1168" s="81" t="s">
        <v>2411</v>
      </c>
      <c r="B1168" s="81" t="s">
        <v>26146</v>
      </c>
      <c r="C1168" s="81">
        <v>5.22</v>
      </c>
      <c r="D1168" s="81" t="s">
        <v>26146</v>
      </c>
      <c r="E1168" s="81">
        <v>5.22</v>
      </c>
      <c r="F1168" s="81" t="s">
        <v>26146</v>
      </c>
      <c r="G1168" s="81">
        <v>5.22</v>
      </c>
      <c r="H1168" s="81">
        <v>5</v>
      </c>
      <c r="I1168" s="81">
        <v>13</v>
      </c>
      <c r="J1168" s="81">
        <v>0.3</v>
      </c>
      <c r="K1168" s="81">
        <v>4.5</v>
      </c>
      <c r="L1168" s="81" t="s">
        <v>25662</v>
      </c>
      <c r="M1168" s="108"/>
      <c r="N1168" s="108"/>
      <c r="O1168" s="108"/>
      <c r="P1168" s="108"/>
      <c r="Q1168" s="108"/>
      <c r="R1168" s="108"/>
      <c r="S1168" s="108"/>
      <c r="T1168" s="108"/>
      <c r="U1168" s="108"/>
      <c r="V1168" s="108"/>
      <c r="W1168" s="108"/>
      <c r="X1168" s="108"/>
      <c r="Y1168" s="108"/>
      <c r="Z1168" s="108"/>
      <c r="AA1168" s="108"/>
      <c r="AB1168" s="108"/>
      <c r="AC1168" s="108"/>
      <c r="AD1168" s="108"/>
    </row>
    <row r="1169" spans="1:30" x14ac:dyDescent="0.25">
      <c r="A1169" s="81" t="s">
        <v>5838</v>
      </c>
      <c r="B1169" s="81" t="s">
        <v>10707</v>
      </c>
      <c r="C1169" s="81">
        <v>8.35</v>
      </c>
      <c r="D1169" s="81" t="s">
        <v>26147</v>
      </c>
      <c r="E1169" s="81">
        <v>8.84</v>
      </c>
      <c r="F1169" s="81" t="s">
        <v>10708</v>
      </c>
      <c r="G1169" s="81">
        <v>9.2899999999999991</v>
      </c>
      <c r="H1169" s="81">
        <v>6.75</v>
      </c>
      <c r="I1169" s="81">
        <v>13</v>
      </c>
      <c r="J1169" s="81">
        <v>0.67500000000000004</v>
      </c>
      <c r="K1169" s="81">
        <v>7.5</v>
      </c>
      <c r="L1169" s="81" t="s">
        <v>25662</v>
      </c>
      <c r="M1169" s="108"/>
      <c r="N1169" s="108"/>
      <c r="O1169" s="108"/>
      <c r="P1169" s="108"/>
      <c r="Q1169" s="108"/>
      <c r="R1169" s="108"/>
      <c r="S1169" s="108"/>
      <c r="T1169" s="108"/>
      <c r="U1169" s="108"/>
      <c r="V1169" s="108"/>
      <c r="W1169" s="108"/>
      <c r="X1169" s="108"/>
      <c r="Y1169" s="108"/>
      <c r="Z1169" s="108"/>
      <c r="AA1169" s="108"/>
      <c r="AB1169" s="108"/>
      <c r="AC1169" s="108"/>
      <c r="AD1169" s="108"/>
    </row>
    <row r="1170" spans="1:30" x14ac:dyDescent="0.25">
      <c r="A1170" s="81" t="s">
        <v>132</v>
      </c>
      <c r="B1170" s="81" t="s">
        <v>10709</v>
      </c>
      <c r="C1170" s="81">
        <v>8.2799999999999994</v>
      </c>
      <c r="D1170" s="81" t="s">
        <v>8619</v>
      </c>
      <c r="E1170" s="81" t="s">
        <v>8620</v>
      </c>
      <c r="F1170" s="81" t="s">
        <v>8619</v>
      </c>
      <c r="G1170" s="81" t="s">
        <v>8620</v>
      </c>
      <c r="H1170" s="81">
        <v>1.5</v>
      </c>
      <c r="I1170" s="81">
        <v>10</v>
      </c>
      <c r="J1170" s="81">
        <v>0.1</v>
      </c>
      <c r="K1170" s="81">
        <v>1.5</v>
      </c>
      <c r="L1170" s="81" t="s">
        <v>25662</v>
      </c>
      <c r="M1170" s="108"/>
      <c r="N1170" s="108"/>
      <c r="O1170" s="108"/>
      <c r="P1170" s="108"/>
      <c r="Q1170" s="108"/>
      <c r="R1170" s="108"/>
      <c r="S1170" s="108"/>
      <c r="T1170" s="108"/>
      <c r="U1170" s="108"/>
      <c r="V1170" s="108"/>
      <c r="W1170" s="108"/>
      <c r="X1170" s="108"/>
      <c r="Y1170" s="108"/>
      <c r="Z1170" s="108"/>
      <c r="AA1170" s="108"/>
      <c r="AB1170" s="108"/>
      <c r="AC1170" s="108"/>
      <c r="AD1170" s="108"/>
    </row>
    <row r="1171" spans="1:30" x14ac:dyDescent="0.25">
      <c r="A1171" s="112" t="s">
        <v>4124</v>
      </c>
      <c r="B1171" s="81" t="s">
        <v>10710</v>
      </c>
      <c r="C1171" s="81">
        <v>7399</v>
      </c>
      <c r="D1171" s="81" t="s">
        <v>10711</v>
      </c>
      <c r="E1171" s="81">
        <v>11000</v>
      </c>
      <c r="F1171" s="81" t="s">
        <v>10710</v>
      </c>
      <c r="G1171" s="81">
        <v>7399</v>
      </c>
      <c r="H1171" s="81">
        <v>42.7</v>
      </c>
      <c r="I1171" s="81">
        <v>19.8</v>
      </c>
      <c r="J1171" s="81">
        <v>350</v>
      </c>
      <c r="K1171" s="81">
        <v>11.6</v>
      </c>
      <c r="L1171" s="81" t="s">
        <v>25662</v>
      </c>
      <c r="M1171" s="108"/>
      <c r="N1171" s="108"/>
      <c r="O1171" s="108"/>
      <c r="P1171" s="108"/>
      <c r="Q1171" s="108"/>
      <c r="R1171" s="108"/>
      <c r="S1171" s="108"/>
      <c r="T1171" s="108"/>
      <c r="U1171" s="108"/>
      <c r="V1171" s="108"/>
      <c r="W1171" s="108"/>
      <c r="X1171" s="108"/>
      <c r="Y1171" s="108"/>
      <c r="Z1171" s="108"/>
      <c r="AA1171" s="108"/>
      <c r="AB1171" s="108"/>
      <c r="AC1171" s="108"/>
      <c r="AD1171" s="108"/>
    </row>
    <row r="1172" spans="1:30" x14ac:dyDescent="0.25">
      <c r="A1172" s="81" t="s">
        <v>5283</v>
      </c>
      <c r="B1172" s="81" t="s">
        <v>26148</v>
      </c>
      <c r="C1172" s="81">
        <v>1877.4</v>
      </c>
      <c r="D1172" s="81" t="s">
        <v>10712</v>
      </c>
      <c r="E1172" s="81">
        <v>1989</v>
      </c>
      <c r="F1172" s="81" t="s">
        <v>25720</v>
      </c>
      <c r="G1172" s="81">
        <v>1949</v>
      </c>
      <c r="H1172" s="81">
        <v>18</v>
      </c>
      <c r="I1172" s="81">
        <v>17.5</v>
      </c>
      <c r="J1172" s="81">
        <v>55</v>
      </c>
      <c r="K1172" s="81">
        <v>3.5</v>
      </c>
      <c r="L1172" s="81" t="s">
        <v>25662</v>
      </c>
      <c r="M1172" s="108"/>
      <c r="N1172" s="108"/>
      <c r="O1172" s="108"/>
      <c r="P1172" s="108"/>
      <c r="Q1172" s="108"/>
      <c r="R1172" s="108"/>
      <c r="S1172" s="108"/>
      <c r="T1172" s="108"/>
      <c r="U1172" s="108"/>
      <c r="V1172" s="108"/>
      <c r="W1172" s="108"/>
      <c r="X1172" s="108"/>
      <c r="Y1172" s="108"/>
      <c r="Z1172" s="108"/>
      <c r="AA1172" s="108"/>
      <c r="AB1172" s="108"/>
      <c r="AC1172" s="108"/>
      <c r="AD1172" s="108"/>
    </row>
    <row r="1173" spans="1:30" x14ac:dyDescent="0.25">
      <c r="A1173" s="81" t="s">
        <v>5277</v>
      </c>
      <c r="B1173" s="81" t="s">
        <v>10713</v>
      </c>
      <c r="C1173" s="81">
        <v>2999</v>
      </c>
      <c r="D1173" s="81" t="s">
        <v>10714</v>
      </c>
      <c r="E1173" s="81">
        <v>3365.32</v>
      </c>
      <c r="F1173" s="81" t="s">
        <v>10715</v>
      </c>
      <c r="G1173" s="81">
        <v>3135</v>
      </c>
      <c r="H1173" s="81">
        <v>10.5</v>
      </c>
      <c r="I1173" s="81">
        <v>22</v>
      </c>
      <c r="J1173" s="81">
        <v>115</v>
      </c>
      <c r="K1173" s="81">
        <v>68.819999999999993</v>
      </c>
      <c r="L1173" s="81" t="s">
        <v>25662</v>
      </c>
      <c r="M1173" s="108"/>
      <c r="N1173" s="108"/>
      <c r="O1173" s="108"/>
      <c r="P1173" s="108"/>
      <c r="Q1173" s="108"/>
      <c r="R1173" s="108"/>
      <c r="S1173" s="108"/>
      <c r="T1173" s="108"/>
      <c r="U1173" s="108"/>
      <c r="V1173" s="108"/>
      <c r="W1173" s="108"/>
      <c r="X1173" s="108"/>
      <c r="Y1173" s="108"/>
      <c r="Z1173" s="108"/>
      <c r="AA1173" s="108"/>
      <c r="AB1173" s="108"/>
      <c r="AC1173" s="108"/>
      <c r="AD1173" s="108"/>
    </row>
    <row r="1174" spans="1:30" x14ac:dyDescent="0.25">
      <c r="A1174" s="81" t="s">
        <v>5274</v>
      </c>
      <c r="B1174" s="81" t="s">
        <v>10716</v>
      </c>
      <c r="C1174" s="81">
        <v>139.65</v>
      </c>
      <c r="D1174" s="81" t="s">
        <v>10717</v>
      </c>
      <c r="E1174" s="81">
        <v>136.41</v>
      </c>
      <c r="F1174" s="81" t="s">
        <v>10718</v>
      </c>
      <c r="G1174" s="81">
        <v>109</v>
      </c>
      <c r="H1174" s="81">
        <v>9.44</v>
      </c>
      <c r="I1174" s="81">
        <v>28.54</v>
      </c>
      <c r="J1174" s="81">
        <v>2.64</v>
      </c>
      <c r="K1174" s="81">
        <v>10.82</v>
      </c>
      <c r="L1174" s="81" t="s">
        <v>25662</v>
      </c>
      <c r="M1174" s="108"/>
      <c r="N1174" s="108"/>
      <c r="O1174" s="108"/>
      <c r="P1174" s="108"/>
      <c r="Q1174" s="108"/>
      <c r="R1174" s="108"/>
      <c r="S1174" s="108"/>
      <c r="T1174" s="108"/>
      <c r="U1174" s="108"/>
      <c r="V1174" s="108"/>
      <c r="W1174" s="108"/>
      <c r="X1174" s="108"/>
      <c r="Y1174" s="108"/>
      <c r="Z1174" s="108"/>
      <c r="AA1174" s="108"/>
      <c r="AB1174" s="108"/>
      <c r="AC1174" s="108"/>
      <c r="AD1174" s="108"/>
    </row>
    <row r="1175" spans="1:30" x14ac:dyDescent="0.25">
      <c r="A1175" s="81" t="s">
        <v>5154</v>
      </c>
      <c r="B1175" s="81" t="s">
        <v>10719</v>
      </c>
      <c r="C1175" s="81">
        <v>7402.67</v>
      </c>
      <c r="D1175" s="81" t="s">
        <v>10720</v>
      </c>
      <c r="E1175" s="81">
        <v>7028</v>
      </c>
      <c r="F1175" s="81" t="s">
        <v>10721</v>
      </c>
      <c r="G1175" s="81">
        <v>8495</v>
      </c>
      <c r="H1175" s="81">
        <v>29</v>
      </c>
      <c r="I1175" s="81">
        <v>15.75</v>
      </c>
      <c r="J1175" s="81">
        <v>304</v>
      </c>
      <c r="K1175" s="81">
        <v>25.25</v>
      </c>
      <c r="L1175" s="81" t="s">
        <v>25662</v>
      </c>
      <c r="M1175" s="108"/>
      <c r="N1175" s="108"/>
      <c r="O1175" s="108"/>
      <c r="P1175" s="108"/>
      <c r="Q1175" s="108"/>
      <c r="R1175" s="108"/>
      <c r="S1175" s="108"/>
      <c r="T1175" s="108"/>
      <c r="U1175" s="108"/>
      <c r="V1175" s="108"/>
      <c r="W1175" s="108"/>
      <c r="X1175" s="108"/>
      <c r="Y1175" s="108"/>
      <c r="Z1175" s="108"/>
      <c r="AA1175" s="108"/>
      <c r="AB1175" s="108"/>
      <c r="AC1175" s="108"/>
      <c r="AD1175" s="108"/>
    </row>
    <row r="1176" spans="1:30" x14ac:dyDescent="0.25">
      <c r="A1176" s="81" t="s">
        <v>5151</v>
      </c>
      <c r="B1176" s="81" t="s">
        <v>10722</v>
      </c>
      <c r="C1176" s="81">
        <v>9747</v>
      </c>
      <c r="D1176" s="81" t="s">
        <v>10723</v>
      </c>
      <c r="E1176" s="81">
        <v>10495</v>
      </c>
      <c r="F1176" s="81" t="s">
        <v>10724</v>
      </c>
      <c r="G1176" s="81">
        <v>9100</v>
      </c>
      <c r="H1176" s="81">
        <v>29</v>
      </c>
      <c r="I1176" s="81">
        <v>15.75</v>
      </c>
      <c r="J1176" s="81">
        <v>412</v>
      </c>
      <c r="K1176" s="81">
        <v>30.5</v>
      </c>
      <c r="L1176" s="81" t="s">
        <v>25662</v>
      </c>
      <c r="M1176" s="108"/>
      <c r="N1176" s="108"/>
      <c r="O1176" s="108"/>
      <c r="P1176" s="108"/>
      <c r="Q1176" s="108"/>
      <c r="R1176" s="108"/>
      <c r="S1176" s="108"/>
      <c r="T1176" s="108"/>
      <c r="U1176" s="108"/>
      <c r="V1176" s="108"/>
      <c r="W1176" s="108"/>
      <c r="X1176" s="108"/>
      <c r="Y1176" s="108"/>
      <c r="Z1176" s="108"/>
      <c r="AA1176" s="108"/>
      <c r="AB1176" s="108"/>
      <c r="AC1176" s="108"/>
      <c r="AD1176" s="108"/>
    </row>
    <row r="1177" spans="1:30" x14ac:dyDescent="0.25">
      <c r="A1177" s="81" t="s">
        <v>5109</v>
      </c>
      <c r="B1177" s="81" t="s">
        <v>10725</v>
      </c>
      <c r="C1177" s="81">
        <v>18858.669999999998</v>
      </c>
      <c r="D1177" s="81" t="s">
        <v>10726</v>
      </c>
      <c r="E1177" s="81">
        <v>16980</v>
      </c>
      <c r="F1177" s="81" t="s">
        <v>10727</v>
      </c>
      <c r="G1177" s="81">
        <v>18612</v>
      </c>
      <c r="H1177" s="81">
        <v>29</v>
      </c>
      <c r="I1177" s="81">
        <v>15.75</v>
      </c>
      <c r="J1177" s="81">
        <v>736</v>
      </c>
      <c r="K1177" s="81">
        <v>46.25</v>
      </c>
      <c r="L1177" s="81" t="s">
        <v>25662</v>
      </c>
      <c r="M1177" s="108"/>
      <c r="N1177" s="108"/>
      <c r="O1177" s="108"/>
      <c r="P1177" s="108"/>
      <c r="Q1177" s="108"/>
      <c r="R1177" s="108"/>
      <c r="S1177" s="108"/>
      <c r="T1177" s="108"/>
      <c r="U1177" s="108"/>
      <c r="V1177" s="108"/>
      <c r="W1177" s="108"/>
      <c r="X1177" s="108"/>
      <c r="Y1177" s="108"/>
      <c r="Z1177" s="108"/>
      <c r="AA1177" s="108"/>
      <c r="AB1177" s="108"/>
      <c r="AC1177" s="108"/>
      <c r="AD1177" s="108"/>
    </row>
    <row r="1178" spans="1:30" x14ac:dyDescent="0.25">
      <c r="A1178" s="81" t="s">
        <v>5083</v>
      </c>
      <c r="B1178" s="81" t="s">
        <v>10728</v>
      </c>
      <c r="C1178" s="81">
        <v>2732.4</v>
      </c>
      <c r="D1178" s="81" t="s">
        <v>10729</v>
      </c>
      <c r="E1178" s="81">
        <v>3100</v>
      </c>
      <c r="F1178" s="81" t="s">
        <v>10730</v>
      </c>
      <c r="G1178" s="81">
        <v>3330</v>
      </c>
      <c r="H1178" s="81">
        <v>18.899999999999999</v>
      </c>
      <c r="I1178" s="81">
        <v>23.6</v>
      </c>
      <c r="J1178" s="81">
        <v>128</v>
      </c>
      <c r="K1178" s="81">
        <v>5.3</v>
      </c>
      <c r="L1178" s="81" t="s">
        <v>25662</v>
      </c>
      <c r="M1178" s="108"/>
      <c r="N1178" s="108"/>
      <c r="O1178" s="108"/>
      <c r="P1178" s="108"/>
      <c r="Q1178" s="108"/>
      <c r="R1178" s="108"/>
      <c r="S1178" s="108"/>
      <c r="T1178" s="108"/>
      <c r="U1178" s="108"/>
      <c r="V1178" s="108"/>
      <c r="W1178" s="108"/>
      <c r="X1178" s="108"/>
      <c r="Y1178" s="108"/>
      <c r="Z1178" s="108"/>
      <c r="AA1178" s="108"/>
      <c r="AB1178" s="108"/>
      <c r="AC1178" s="108"/>
      <c r="AD1178" s="108"/>
    </row>
    <row r="1179" spans="1:30" x14ac:dyDescent="0.25">
      <c r="A1179" s="112" t="s">
        <v>4929</v>
      </c>
      <c r="B1179" s="81" t="s">
        <v>25721</v>
      </c>
      <c r="C1179" s="81">
        <v>8.08</v>
      </c>
      <c r="D1179" s="81" t="s">
        <v>10731</v>
      </c>
      <c r="E1179" s="81">
        <v>8</v>
      </c>
      <c r="F1179" s="81" t="s">
        <v>25721</v>
      </c>
      <c r="G1179" s="81">
        <v>8.08</v>
      </c>
      <c r="H1179" s="81">
        <v>1</v>
      </c>
      <c r="I1179" s="81">
        <v>2</v>
      </c>
      <c r="J1179" s="81">
        <v>0.1</v>
      </c>
      <c r="K1179" s="81">
        <v>1.8</v>
      </c>
      <c r="L1179" s="81" t="s">
        <v>25662</v>
      </c>
      <c r="M1179" s="108"/>
      <c r="N1179" s="108"/>
      <c r="O1179" s="108"/>
      <c r="P1179" s="108"/>
      <c r="Q1179" s="108"/>
      <c r="R1179" s="108"/>
      <c r="S1179" s="108"/>
      <c r="T1179" s="108"/>
      <c r="U1179" s="108"/>
      <c r="V1179" s="108"/>
      <c r="W1179" s="108"/>
      <c r="X1179" s="108"/>
      <c r="Y1179" s="108"/>
      <c r="Z1179" s="108"/>
      <c r="AA1179" s="108"/>
      <c r="AB1179" s="108"/>
      <c r="AC1179" s="108"/>
      <c r="AD1179" s="108"/>
    </row>
    <row r="1180" spans="1:30" x14ac:dyDescent="0.25">
      <c r="A1180" s="81" t="s">
        <v>4926</v>
      </c>
      <c r="B1180" s="81" t="s">
        <v>10732</v>
      </c>
      <c r="C1180" s="81">
        <v>37.159999999999997</v>
      </c>
      <c r="D1180" s="81" t="s">
        <v>10733</v>
      </c>
      <c r="E1180" s="81">
        <v>37.159999999999997</v>
      </c>
      <c r="F1180" s="81" t="s">
        <v>8619</v>
      </c>
      <c r="G1180" s="81" t="s">
        <v>8620</v>
      </c>
      <c r="H1180" s="81">
        <v>4.25</v>
      </c>
      <c r="I1180" s="81">
        <v>5.25</v>
      </c>
      <c r="J1180" s="81">
        <v>0.31</v>
      </c>
      <c r="K1180" s="81">
        <v>1.5</v>
      </c>
      <c r="L1180" s="81" t="s">
        <v>25662</v>
      </c>
      <c r="M1180" s="108"/>
      <c r="N1180" s="108"/>
      <c r="O1180" s="108"/>
      <c r="P1180" s="108"/>
      <c r="Q1180" s="108"/>
      <c r="R1180" s="108"/>
      <c r="S1180" s="108"/>
      <c r="T1180" s="108"/>
      <c r="U1180" s="108"/>
      <c r="V1180" s="108"/>
      <c r="W1180" s="108"/>
      <c r="X1180" s="108"/>
      <c r="Y1180" s="108"/>
      <c r="Z1180" s="108"/>
      <c r="AA1180" s="108"/>
      <c r="AB1180" s="108"/>
      <c r="AC1180" s="108"/>
      <c r="AD1180" s="108"/>
    </row>
    <row r="1181" spans="1:30" x14ac:dyDescent="0.25">
      <c r="A1181" s="81" t="s">
        <v>4923</v>
      </c>
      <c r="B1181" s="81" t="s">
        <v>10734</v>
      </c>
      <c r="C1181" s="81">
        <v>842.84</v>
      </c>
      <c r="D1181" s="81" t="s">
        <v>26149</v>
      </c>
      <c r="E1181" s="81">
        <v>936.68</v>
      </c>
      <c r="F1181" s="81" t="s">
        <v>10735</v>
      </c>
      <c r="G1181" s="81">
        <v>1074.5999999999999</v>
      </c>
      <c r="H1181" s="81">
        <v>22</v>
      </c>
      <c r="I1181" s="81">
        <v>35.1</v>
      </c>
      <c r="J1181" s="81">
        <v>50</v>
      </c>
      <c r="K1181" s="81">
        <v>9.3000000000000007</v>
      </c>
      <c r="L1181" s="81" t="s">
        <v>25662</v>
      </c>
      <c r="M1181" s="108"/>
      <c r="N1181" s="108"/>
      <c r="O1181" s="108"/>
      <c r="P1181" s="108"/>
      <c r="Q1181" s="108"/>
      <c r="R1181" s="108"/>
      <c r="S1181" s="108"/>
      <c r="T1181" s="108"/>
      <c r="U1181" s="108"/>
      <c r="V1181" s="108"/>
      <c r="W1181" s="108"/>
      <c r="X1181" s="108"/>
      <c r="Y1181" s="108"/>
      <c r="Z1181" s="108"/>
      <c r="AA1181" s="108"/>
      <c r="AB1181" s="108"/>
      <c r="AC1181" s="108"/>
      <c r="AD1181" s="108"/>
    </row>
    <row r="1182" spans="1:30" x14ac:dyDescent="0.25">
      <c r="A1182" s="81" t="s">
        <v>4920</v>
      </c>
      <c r="B1182" s="81" t="s">
        <v>10736</v>
      </c>
      <c r="C1182" s="81">
        <v>825</v>
      </c>
      <c r="D1182" s="81" t="s">
        <v>26150</v>
      </c>
      <c r="E1182" s="81">
        <v>936.68</v>
      </c>
      <c r="F1182" s="81" t="s">
        <v>10735</v>
      </c>
      <c r="G1182" s="81">
        <v>1134</v>
      </c>
      <c r="H1182" s="81">
        <v>22</v>
      </c>
      <c r="I1182" s="81">
        <v>35.1</v>
      </c>
      <c r="J1182" s="81">
        <v>50</v>
      </c>
      <c r="K1182" s="81">
        <v>9.3000000000000007</v>
      </c>
      <c r="L1182" s="81" t="s">
        <v>25662</v>
      </c>
      <c r="M1182" s="108"/>
      <c r="N1182" s="108"/>
      <c r="O1182" s="108"/>
      <c r="P1182" s="108"/>
      <c r="Q1182" s="108"/>
      <c r="R1182" s="108"/>
      <c r="S1182" s="108"/>
      <c r="T1182" s="108"/>
      <c r="U1182" s="108"/>
      <c r="V1182" s="108"/>
      <c r="W1182" s="108"/>
      <c r="X1182" s="108"/>
      <c r="Y1182" s="108"/>
      <c r="Z1182" s="108"/>
      <c r="AA1182" s="108"/>
      <c r="AB1182" s="108"/>
      <c r="AC1182" s="108"/>
      <c r="AD1182" s="108"/>
    </row>
    <row r="1183" spans="1:30" x14ac:dyDescent="0.25">
      <c r="A1183" s="81" t="s">
        <v>4914</v>
      </c>
      <c r="B1183" s="81" t="s">
        <v>10737</v>
      </c>
      <c r="C1183" s="81">
        <v>168.72</v>
      </c>
      <c r="D1183" s="81" t="s">
        <v>10738</v>
      </c>
      <c r="E1183" s="81">
        <v>164.99</v>
      </c>
      <c r="F1183" s="81" t="s">
        <v>10739</v>
      </c>
      <c r="G1183" s="81">
        <v>177.06</v>
      </c>
      <c r="H1183" s="81">
        <v>10</v>
      </c>
      <c r="I1183" s="81">
        <v>10</v>
      </c>
      <c r="J1183" s="81">
        <v>3.72</v>
      </c>
      <c r="K1183" s="81">
        <v>4</v>
      </c>
      <c r="L1183" s="81" t="s">
        <v>25662</v>
      </c>
      <c r="M1183" s="108"/>
      <c r="N1183" s="108"/>
      <c r="O1183" s="108"/>
      <c r="P1183" s="108"/>
      <c r="Q1183" s="108"/>
      <c r="R1183" s="108"/>
      <c r="S1183" s="108"/>
      <c r="T1183" s="108"/>
      <c r="U1183" s="108"/>
      <c r="V1183" s="108"/>
      <c r="W1183" s="108"/>
      <c r="X1183" s="108"/>
      <c r="Y1183" s="108"/>
      <c r="Z1183" s="108"/>
      <c r="AA1183" s="108"/>
      <c r="AB1183" s="108"/>
      <c r="AC1183" s="108"/>
      <c r="AD1183" s="108"/>
    </row>
    <row r="1184" spans="1:30" x14ac:dyDescent="0.25">
      <c r="A1184" s="81" t="s">
        <v>4908</v>
      </c>
      <c r="B1184" s="81" t="s">
        <v>10740</v>
      </c>
      <c r="C1184" s="81">
        <v>11.15</v>
      </c>
      <c r="D1184" s="81" t="s">
        <v>8619</v>
      </c>
      <c r="E1184" s="81" t="s">
        <v>8620</v>
      </c>
      <c r="F1184" s="81" t="s">
        <v>8619</v>
      </c>
      <c r="G1184" s="81" t="s">
        <v>8620</v>
      </c>
      <c r="H1184" s="81">
        <v>1</v>
      </c>
      <c r="I1184" s="81">
        <v>1</v>
      </c>
      <c r="J1184" s="81">
        <v>0.09</v>
      </c>
      <c r="K1184" s="81">
        <v>4</v>
      </c>
      <c r="L1184" s="81" t="s">
        <v>25662</v>
      </c>
      <c r="M1184" s="108"/>
      <c r="N1184" s="108"/>
      <c r="O1184" s="108"/>
      <c r="P1184" s="108"/>
      <c r="Q1184" s="108"/>
      <c r="R1184" s="108"/>
      <c r="S1184" s="108"/>
      <c r="T1184" s="108"/>
      <c r="U1184" s="108"/>
      <c r="V1184" s="108"/>
      <c r="W1184" s="108"/>
      <c r="X1184" s="108"/>
      <c r="Y1184" s="108"/>
      <c r="Z1184" s="108"/>
      <c r="AA1184" s="108"/>
      <c r="AB1184" s="108"/>
      <c r="AC1184" s="108"/>
      <c r="AD1184" s="108"/>
    </row>
    <row r="1185" spans="1:30" x14ac:dyDescent="0.25">
      <c r="A1185" s="81" t="s">
        <v>4902</v>
      </c>
      <c r="B1185" s="81" t="s">
        <v>10741</v>
      </c>
      <c r="C1185" s="81">
        <v>65.819999999999993</v>
      </c>
      <c r="D1185" s="81" t="s">
        <v>10742</v>
      </c>
      <c r="E1185" s="81">
        <v>75.28</v>
      </c>
      <c r="F1185" s="81" t="s">
        <v>10743</v>
      </c>
      <c r="G1185" s="81">
        <v>65.41</v>
      </c>
      <c r="H1185" s="81">
        <v>3</v>
      </c>
      <c r="I1185" s="81">
        <v>4</v>
      </c>
      <c r="J1185" s="81">
        <v>0.09</v>
      </c>
      <c r="K1185" s="81">
        <v>1.5</v>
      </c>
      <c r="L1185" s="81" t="s">
        <v>25662</v>
      </c>
      <c r="M1185" s="108"/>
      <c r="N1185" s="108"/>
      <c r="O1185" s="108"/>
      <c r="P1185" s="108"/>
      <c r="Q1185" s="108"/>
      <c r="R1185" s="108"/>
      <c r="S1185" s="108"/>
      <c r="T1185" s="108"/>
      <c r="U1185" s="108"/>
      <c r="V1185" s="108"/>
      <c r="W1185" s="108"/>
      <c r="X1185" s="108"/>
      <c r="Y1185" s="108"/>
      <c r="Z1185" s="108"/>
      <c r="AA1185" s="108"/>
      <c r="AB1185" s="108"/>
      <c r="AC1185" s="108"/>
      <c r="AD1185" s="108"/>
    </row>
    <row r="1186" spans="1:30" x14ac:dyDescent="0.25">
      <c r="A1186" s="81" t="s">
        <v>4893</v>
      </c>
      <c r="B1186" s="81" t="s">
        <v>10744</v>
      </c>
      <c r="C1186" s="81">
        <v>65.41</v>
      </c>
      <c r="D1186" s="81" t="s">
        <v>10745</v>
      </c>
      <c r="E1186" s="81">
        <v>75.28</v>
      </c>
      <c r="F1186" s="81" t="s">
        <v>10746</v>
      </c>
      <c r="G1186" s="81">
        <v>56.3</v>
      </c>
      <c r="H1186" s="81">
        <v>1.9</v>
      </c>
      <c r="I1186" s="81">
        <v>4.4000000000000004</v>
      </c>
      <c r="J1186" s="81">
        <v>0.5</v>
      </c>
      <c r="K1186" s="81">
        <v>1</v>
      </c>
      <c r="L1186" s="81" t="s">
        <v>25662</v>
      </c>
      <c r="M1186" s="108"/>
      <c r="N1186" s="108"/>
      <c r="O1186" s="108"/>
      <c r="P1186" s="108"/>
      <c r="Q1186" s="108"/>
      <c r="R1186" s="108"/>
      <c r="S1186" s="108"/>
      <c r="T1186" s="108"/>
      <c r="U1186" s="108"/>
      <c r="V1186" s="108"/>
      <c r="W1186" s="108"/>
      <c r="X1186" s="108"/>
      <c r="Y1186" s="108"/>
      <c r="Z1186" s="108"/>
      <c r="AA1186" s="108"/>
      <c r="AB1186" s="108"/>
      <c r="AC1186" s="108"/>
      <c r="AD1186" s="108"/>
    </row>
    <row r="1187" spans="1:30" x14ac:dyDescent="0.25">
      <c r="A1187" s="81" t="s">
        <v>4770</v>
      </c>
      <c r="B1187" s="81" t="s">
        <v>10747</v>
      </c>
      <c r="C1187" s="81">
        <v>469.33</v>
      </c>
      <c r="D1187" s="81" t="s">
        <v>10748</v>
      </c>
      <c r="E1187" s="81">
        <v>488.89</v>
      </c>
      <c r="F1187" s="81" t="s">
        <v>10749</v>
      </c>
      <c r="G1187" s="81">
        <v>499</v>
      </c>
      <c r="H1187" s="81">
        <v>7.19</v>
      </c>
      <c r="I1187" s="81">
        <v>16.13</v>
      </c>
      <c r="J1187" s="81">
        <v>122</v>
      </c>
      <c r="K1187" s="81">
        <v>12.38</v>
      </c>
      <c r="L1187" s="81" t="s">
        <v>25662</v>
      </c>
      <c r="M1187" s="108"/>
      <c r="N1187" s="108"/>
      <c r="O1187" s="108"/>
      <c r="P1187" s="108"/>
      <c r="Q1187" s="108"/>
      <c r="R1187" s="108"/>
      <c r="S1187" s="108"/>
      <c r="T1187" s="108"/>
      <c r="U1187" s="108"/>
      <c r="V1187" s="108"/>
      <c r="W1187" s="108"/>
      <c r="X1187" s="108"/>
      <c r="Y1187" s="108"/>
      <c r="Z1187" s="108"/>
      <c r="AA1187" s="108"/>
      <c r="AB1187" s="108"/>
      <c r="AC1187" s="108"/>
      <c r="AD1187" s="108"/>
    </row>
    <row r="1188" spans="1:30" x14ac:dyDescent="0.25">
      <c r="A1188" s="81" t="s">
        <v>4773</v>
      </c>
      <c r="B1188" s="81" t="s">
        <v>10750</v>
      </c>
      <c r="C1188" s="81">
        <v>220</v>
      </c>
      <c r="D1188" s="81" t="s">
        <v>10751</v>
      </c>
      <c r="E1188" s="81">
        <v>228</v>
      </c>
      <c r="F1188" s="81" t="s">
        <v>8619</v>
      </c>
      <c r="G1188" s="81" t="s">
        <v>8620</v>
      </c>
      <c r="H1188" s="81">
        <v>7.06</v>
      </c>
      <c r="I1188" s="81">
        <v>10.94</v>
      </c>
      <c r="J1188" s="81">
        <v>63</v>
      </c>
      <c r="K1188" s="81">
        <v>10.25</v>
      </c>
      <c r="L1188" s="81" t="s">
        <v>25662</v>
      </c>
      <c r="M1188" s="108"/>
      <c r="N1188" s="108"/>
      <c r="O1188" s="108"/>
      <c r="P1188" s="108"/>
      <c r="Q1188" s="108"/>
      <c r="R1188" s="108"/>
      <c r="S1188" s="108"/>
      <c r="T1188" s="108"/>
      <c r="U1188" s="108"/>
      <c r="V1188" s="108"/>
      <c r="W1188" s="108"/>
      <c r="X1188" s="108"/>
      <c r="Y1188" s="108"/>
      <c r="Z1188" s="108"/>
      <c r="AA1188" s="108"/>
      <c r="AB1188" s="108"/>
      <c r="AC1188" s="108"/>
      <c r="AD1188" s="108"/>
    </row>
    <row r="1189" spans="1:30" x14ac:dyDescent="0.25">
      <c r="A1189" s="112" t="s">
        <v>4764</v>
      </c>
      <c r="B1189" s="81" t="s">
        <v>10752</v>
      </c>
      <c r="C1189" s="81">
        <v>550.79999999999995</v>
      </c>
      <c r="D1189" s="81" t="s">
        <v>25722</v>
      </c>
      <c r="E1189" s="81">
        <v>622</v>
      </c>
      <c r="F1189" s="81" t="s">
        <v>10753</v>
      </c>
      <c r="G1189" s="81">
        <v>575</v>
      </c>
      <c r="H1189" s="81">
        <v>22.87</v>
      </c>
      <c r="I1189" s="81">
        <v>12.46</v>
      </c>
      <c r="J1189" s="81">
        <v>132.30000000000001</v>
      </c>
      <c r="K1189" s="81">
        <v>4.92</v>
      </c>
      <c r="L1189" s="81" t="s">
        <v>25662</v>
      </c>
      <c r="M1189" s="108"/>
      <c r="N1189" s="108"/>
      <c r="O1189" s="108"/>
      <c r="P1189" s="108"/>
      <c r="Q1189" s="108"/>
      <c r="R1189" s="108"/>
      <c r="S1189" s="108"/>
      <c r="T1189" s="108"/>
      <c r="U1189" s="108"/>
      <c r="V1189" s="108"/>
      <c r="W1189" s="108"/>
      <c r="X1189" s="108"/>
      <c r="Y1189" s="108"/>
      <c r="Z1189" s="108"/>
      <c r="AA1189" s="108"/>
      <c r="AB1189" s="108"/>
      <c r="AC1189" s="108"/>
      <c r="AD1189" s="108"/>
    </row>
    <row r="1190" spans="1:30" x14ac:dyDescent="0.25">
      <c r="A1190" s="81" t="s">
        <v>4754</v>
      </c>
      <c r="B1190" s="81" t="s">
        <v>10754</v>
      </c>
      <c r="C1190" s="81">
        <v>283.56</v>
      </c>
      <c r="D1190" s="81" t="s">
        <v>10755</v>
      </c>
      <c r="E1190" s="81">
        <v>283.56</v>
      </c>
      <c r="F1190" s="81" t="s">
        <v>10756</v>
      </c>
      <c r="G1190" s="81">
        <v>298.67</v>
      </c>
      <c r="H1190" s="81">
        <v>9.8000000000000007</v>
      </c>
      <c r="I1190" s="81">
        <v>8.1999999999999993</v>
      </c>
      <c r="J1190" s="81">
        <v>31</v>
      </c>
      <c r="K1190" s="81">
        <v>3.8</v>
      </c>
      <c r="L1190" s="81" t="s">
        <v>25662</v>
      </c>
      <c r="M1190" s="108"/>
      <c r="N1190" s="108"/>
      <c r="O1190" s="108"/>
      <c r="P1190" s="108"/>
      <c r="Q1190" s="108"/>
      <c r="R1190" s="108"/>
      <c r="S1190" s="108"/>
      <c r="T1190" s="108"/>
      <c r="U1190" s="108"/>
      <c r="V1190" s="108"/>
      <c r="W1190" s="108"/>
      <c r="X1190" s="108"/>
      <c r="Y1190" s="108"/>
      <c r="Z1190" s="108"/>
      <c r="AA1190" s="108"/>
      <c r="AB1190" s="108"/>
      <c r="AC1190" s="108"/>
      <c r="AD1190" s="108"/>
    </row>
    <row r="1191" spans="1:30" x14ac:dyDescent="0.25">
      <c r="A1191" s="81" t="s">
        <v>4751</v>
      </c>
      <c r="B1191" s="81" t="s">
        <v>10757</v>
      </c>
      <c r="C1191" s="81">
        <v>360</v>
      </c>
      <c r="D1191" s="81" t="s">
        <v>10758</v>
      </c>
      <c r="E1191" s="81">
        <v>371.23</v>
      </c>
      <c r="F1191" s="81" t="s">
        <v>26151</v>
      </c>
      <c r="G1191" s="81">
        <v>393.12</v>
      </c>
      <c r="H1191" s="81">
        <v>15.6</v>
      </c>
      <c r="I1191" s="81">
        <v>11.3</v>
      </c>
      <c r="J1191" s="81">
        <v>74</v>
      </c>
      <c r="K1191" s="81">
        <v>4.2</v>
      </c>
      <c r="L1191" s="81" t="s">
        <v>25662</v>
      </c>
      <c r="M1191" s="108"/>
      <c r="N1191" s="108"/>
      <c r="O1191" s="108"/>
      <c r="P1191" s="108"/>
      <c r="Q1191" s="108"/>
      <c r="R1191" s="108"/>
      <c r="S1191" s="108"/>
      <c r="T1191" s="108"/>
      <c r="U1191" s="108"/>
      <c r="V1191" s="108"/>
      <c r="W1191" s="108"/>
      <c r="X1191" s="108"/>
      <c r="Y1191" s="108"/>
      <c r="Z1191" s="108"/>
      <c r="AA1191" s="108"/>
      <c r="AB1191" s="108"/>
      <c r="AC1191" s="108"/>
      <c r="AD1191" s="108"/>
    </row>
    <row r="1192" spans="1:30" x14ac:dyDescent="0.25">
      <c r="A1192" s="81" t="s">
        <v>4745</v>
      </c>
      <c r="B1192" s="81" t="s">
        <v>26152</v>
      </c>
      <c r="C1192" s="81">
        <v>531.44000000000005</v>
      </c>
      <c r="D1192" s="81" t="s">
        <v>10759</v>
      </c>
      <c r="E1192" s="81">
        <v>486.67</v>
      </c>
      <c r="F1192" s="81" t="s">
        <v>10760</v>
      </c>
      <c r="G1192" s="81">
        <v>584.01</v>
      </c>
      <c r="H1192" s="81">
        <v>22</v>
      </c>
      <c r="I1192" s="81">
        <v>12.6</v>
      </c>
      <c r="J1192" s="81">
        <v>132</v>
      </c>
      <c r="K1192" s="81">
        <v>4.9000000000000004</v>
      </c>
      <c r="L1192" s="81" t="s">
        <v>25662</v>
      </c>
      <c r="M1192" s="108"/>
      <c r="N1192" s="108"/>
      <c r="O1192" s="108"/>
      <c r="P1192" s="108"/>
      <c r="Q1192" s="108"/>
      <c r="R1192" s="108"/>
      <c r="S1192" s="108"/>
      <c r="T1192" s="108"/>
      <c r="U1192" s="108"/>
      <c r="V1192" s="108"/>
      <c r="W1192" s="108"/>
      <c r="X1192" s="108"/>
      <c r="Y1192" s="108"/>
      <c r="Z1192" s="108"/>
      <c r="AA1192" s="108"/>
      <c r="AB1192" s="108"/>
      <c r="AC1192" s="108"/>
      <c r="AD1192" s="108"/>
    </row>
    <row r="1193" spans="1:30" x14ac:dyDescent="0.25">
      <c r="A1193" s="81" t="s">
        <v>4617</v>
      </c>
      <c r="B1193" s="81" t="s">
        <v>26153</v>
      </c>
      <c r="C1193" s="81">
        <v>553.28</v>
      </c>
      <c r="D1193" s="81" t="s">
        <v>10761</v>
      </c>
      <c r="E1193" s="81">
        <v>506.67</v>
      </c>
      <c r="F1193" s="81" t="s">
        <v>10762</v>
      </c>
      <c r="G1193" s="81">
        <v>540</v>
      </c>
      <c r="H1193" s="81">
        <v>4.9000000000000004</v>
      </c>
      <c r="I1193" s="81">
        <v>22</v>
      </c>
      <c r="J1193" s="81">
        <v>136</v>
      </c>
      <c r="K1193" s="81">
        <v>12.6</v>
      </c>
      <c r="L1193" s="81" t="s">
        <v>25662</v>
      </c>
      <c r="M1193" s="108"/>
      <c r="N1193" s="108"/>
      <c r="O1193" s="108"/>
      <c r="P1193" s="108"/>
      <c r="Q1193" s="108"/>
      <c r="R1193" s="108"/>
      <c r="S1193" s="108"/>
      <c r="T1193" s="108"/>
      <c r="U1193" s="108"/>
      <c r="V1193" s="108"/>
      <c r="W1193" s="108"/>
      <c r="X1193" s="108"/>
      <c r="Y1193" s="108"/>
      <c r="Z1193" s="108"/>
      <c r="AA1193" s="108"/>
      <c r="AB1193" s="108"/>
      <c r="AC1193" s="108"/>
      <c r="AD1193" s="108"/>
    </row>
    <row r="1194" spans="1:30" x14ac:dyDescent="0.25">
      <c r="A1194" s="81" t="s">
        <v>6688</v>
      </c>
      <c r="B1194" s="81" t="s">
        <v>10763</v>
      </c>
      <c r="C1194" s="81">
        <v>549.33000000000004</v>
      </c>
      <c r="D1194" s="81" t="s">
        <v>26154</v>
      </c>
      <c r="E1194" s="81">
        <v>610.05999999999995</v>
      </c>
      <c r="F1194" s="81" t="s">
        <v>10764</v>
      </c>
      <c r="G1194" s="81">
        <v>777.11</v>
      </c>
      <c r="H1194" s="81">
        <v>4.96</v>
      </c>
      <c r="I1194" s="81">
        <v>22</v>
      </c>
      <c r="J1194" s="81">
        <v>152</v>
      </c>
      <c r="K1194" s="81">
        <v>12.9</v>
      </c>
      <c r="L1194" s="81" t="s">
        <v>25662</v>
      </c>
      <c r="M1194" s="108"/>
      <c r="N1194" s="108"/>
      <c r="O1194" s="108"/>
      <c r="P1194" s="108"/>
      <c r="Q1194" s="108"/>
      <c r="R1194" s="108"/>
      <c r="S1194" s="108"/>
      <c r="T1194" s="108"/>
      <c r="U1194" s="108"/>
      <c r="V1194" s="108"/>
      <c r="W1194" s="108"/>
      <c r="X1194" s="108"/>
      <c r="Y1194" s="108"/>
      <c r="Z1194" s="108"/>
      <c r="AA1194" s="108"/>
      <c r="AB1194" s="108"/>
      <c r="AC1194" s="108"/>
      <c r="AD1194" s="108"/>
    </row>
    <row r="1195" spans="1:30" x14ac:dyDescent="0.25">
      <c r="A1195" s="81" t="s">
        <v>6607</v>
      </c>
      <c r="B1195" s="81" t="s">
        <v>10765</v>
      </c>
      <c r="C1195" s="81">
        <v>19998.669999999998</v>
      </c>
      <c r="D1195" s="81" t="s">
        <v>10766</v>
      </c>
      <c r="E1195" s="81">
        <v>20398.64</v>
      </c>
      <c r="F1195" s="81" t="s">
        <v>10767</v>
      </c>
      <c r="G1195" s="81">
        <v>23500</v>
      </c>
      <c r="H1195" s="81">
        <v>44.2</v>
      </c>
      <c r="I1195" s="81">
        <v>21.8</v>
      </c>
      <c r="J1195" s="81">
        <v>4425.12</v>
      </c>
      <c r="K1195" s="81">
        <v>67.3</v>
      </c>
      <c r="L1195" s="81" t="s">
        <v>25662</v>
      </c>
      <c r="M1195" s="108"/>
      <c r="N1195" s="108"/>
      <c r="O1195" s="108"/>
      <c r="P1195" s="108"/>
      <c r="Q1195" s="108"/>
      <c r="R1195" s="108"/>
      <c r="S1195" s="108"/>
      <c r="T1195" s="108"/>
      <c r="U1195" s="108"/>
      <c r="V1195" s="108"/>
      <c r="W1195" s="108"/>
      <c r="X1195" s="108"/>
      <c r="Y1195" s="108"/>
      <c r="Z1195" s="108"/>
      <c r="AA1195" s="108"/>
      <c r="AB1195" s="108"/>
      <c r="AC1195" s="108"/>
      <c r="AD1195" s="108"/>
    </row>
    <row r="1196" spans="1:30" x14ac:dyDescent="0.25">
      <c r="A1196" s="81" t="s">
        <v>4614</v>
      </c>
      <c r="B1196" s="81" t="s">
        <v>10768</v>
      </c>
      <c r="C1196" s="81">
        <v>7122.67</v>
      </c>
      <c r="D1196" s="81" t="s">
        <v>10769</v>
      </c>
      <c r="E1196" s="81">
        <v>14103</v>
      </c>
      <c r="F1196" s="81" t="s">
        <v>10770</v>
      </c>
      <c r="G1196" s="81">
        <v>14560</v>
      </c>
      <c r="H1196" s="81">
        <v>23.5</v>
      </c>
      <c r="I1196" s="81">
        <v>43.44</v>
      </c>
      <c r="J1196" s="81">
        <v>2262</v>
      </c>
      <c r="K1196" s="81">
        <v>39.4</v>
      </c>
      <c r="L1196" s="81" t="s">
        <v>25662</v>
      </c>
      <c r="M1196" s="108"/>
      <c r="N1196" s="108"/>
      <c r="O1196" s="108"/>
      <c r="P1196" s="108"/>
      <c r="Q1196" s="108"/>
      <c r="R1196" s="108"/>
      <c r="S1196" s="108"/>
      <c r="T1196" s="108"/>
      <c r="U1196" s="108"/>
      <c r="V1196" s="108"/>
      <c r="W1196" s="108"/>
      <c r="X1196" s="108"/>
      <c r="Y1196" s="108"/>
      <c r="Z1196" s="108"/>
      <c r="AA1196" s="108"/>
      <c r="AB1196" s="108"/>
      <c r="AC1196" s="108"/>
      <c r="AD1196" s="108"/>
    </row>
    <row r="1197" spans="1:30" x14ac:dyDescent="0.25">
      <c r="A1197" s="81" t="s">
        <v>4611</v>
      </c>
      <c r="B1197" s="81" t="s">
        <v>10771</v>
      </c>
      <c r="C1197" s="81">
        <v>22346.67</v>
      </c>
      <c r="D1197" s="81" t="s">
        <v>10772</v>
      </c>
      <c r="E1197" s="81">
        <v>10742.67</v>
      </c>
      <c r="F1197" s="81" t="s">
        <v>10773</v>
      </c>
      <c r="G1197" s="81">
        <v>22932.81</v>
      </c>
      <c r="H1197" s="81">
        <v>3.15</v>
      </c>
      <c r="I1197" s="81">
        <v>60.7</v>
      </c>
      <c r="J1197" s="81">
        <v>3797</v>
      </c>
      <c r="K1197" s="81">
        <v>23.5</v>
      </c>
      <c r="L1197" s="81" t="s">
        <v>25662</v>
      </c>
      <c r="M1197" s="108"/>
      <c r="N1197" s="108"/>
      <c r="O1197" s="108"/>
      <c r="P1197" s="108"/>
      <c r="Q1197" s="108"/>
      <c r="R1197" s="108"/>
      <c r="S1197" s="108"/>
      <c r="T1197" s="108"/>
      <c r="U1197" s="108"/>
      <c r="V1197" s="108"/>
      <c r="W1197" s="108"/>
      <c r="X1197" s="108"/>
      <c r="Y1197" s="108"/>
      <c r="Z1197" s="108"/>
      <c r="AA1197" s="108"/>
      <c r="AB1197" s="108"/>
      <c r="AC1197" s="108"/>
      <c r="AD1197" s="108"/>
    </row>
    <row r="1198" spans="1:30" x14ac:dyDescent="0.25">
      <c r="A1198" s="81" t="s">
        <v>4607</v>
      </c>
      <c r="B1198" s="81" t="s">
        <v>10774</v>
      </c>
      <c r="C1198" s="81">
        <v>25912</v>
      </c>
      <c r="D1198" s="81" t="s">
        <v>10775</v>
      </c>
      <c r="E1198" s="81">
        <v>8997.65</v>
      </c>
      <c r="F1198" s="81" t="s">
        <v>10776</v>
      </c>
      <c r="G1198" s="81">
        <v>25096</v>
      </c>
      <c r="H1198" s="81">
        <v>37</v>
      </c>
      <c r="I1198" s="81">
        <v>61</v>
      </c>
      <c r="J1198" s="81">
        <v>4330</v>
      </c>
      <c r="K1198" s="81">
        <v>26.25</v>
      </c>
      <c r="L1198" s="81" t="s">
        <v>25662</v>
      </c>
      <c r="M1198" s="108"/>
      <c r="N1198" s="108"/>
      <c r="O1198" s="108"/>
      <c r="P1198" s="108"/>
      <c r="Q1198" s="108"/>
      <c r="R1198" s="108"/>
      <c r="S1198" s="108"/>
      <c r="T1198" s="108"/>
      <c r="U1198" s="108"/>
      <c r="V1198" s="108"/>
      <c r="W1198" s="108"/>
      <c r="X1198" s="108"/>
      <c r="Y1198" s="108"/>
      <c r="Z1198" s="108"/>
      <c r="AA1198" s="108"/>
      <c r="AB1198" s="108"/>
      <c r="AC1198" s="108"/>
      <c r="AD1198" s="108"/>
    </row>
    <row r="1199" spans="1:30" x14ac:dyDescent="0.25">
      <c r="A1199" s="81" t="s">
        <v>4604</v>
      </c>
      <c r="B1199" s="81" t="s">
        <v>10777</v>
      </c>
      <c r="C1199" s="81">
        <v>29346.67</v>
      </c>
      <c r="D1199" s="81" t="s">
        <v>10778</v>
      </c>
      <c r="E1199" s="81">
        <v>13985</v>
      </c>
      <c r="F1199" s="81" t="s">
        <v>10779</v>
      </c>
      <c r="G1199" s="81">
        <v>10160</v>
      </c>
      <c r="H1199" s="81">
        <v>33.6</v>
      </c>
      <c r="I1199" s="81">
        <v>78</v>
      </c>
      <c r="J1199" s="81">
        <v>222.3</v>
      </c>
      <c r="K1199" s="81">
        <v>26.3</v>
      </c>
      <c r="L1199" s="81" t="s">
        <v>25662</v>
      </c>
      <c r="M1199" s="108"/>
      <c r="N1199" s="108"/>
      <c r="O1199" s="108"/>
      <c r="P1199" s="108"/>
      <c r="Q1199" s="108"/>
      <c r="R1199" s="108"/>
      <c r="S1199" s="108"/>
      <c r="T1199" s="108"/>
      <c r="U1199" s="108"/>
      <c r="V1199" s="108"/>
      <c r="W1199" s="108"/>
      <c r="X1199" s="108"/>
      <c r="Y1199" s="108"/>
      <c r="Z1199" s="108"/>
      <c r="AA1199" s="108"/>
      <c r="AB1199" s="108"/>
      <c r="AC1199" s="108"/>
      <c r="AD1199" s="108"/>
    </row>
    <row r="1200" spans="1:30" x14ac:dyDescent="0.25">
      <c r="A1200" s="81" t="s">
        <v>4598</v>
      </c>
      <c r="B1200" s="81" t="s">
        <v>10780</v>
      </c>
      <c r="C1200" s="81">
        <v>17449.330000000002</v>
      </c>
      <c r="D1200" s="81" t="s">
        <v>10781</v>
      </c>
      <c r="E1200" s="81">
        <v>12527.6</v>
      </c>
      <c r="F1200" s="81" t="s">
        <v>10782</v>
      </c>
      <c r="G1200" s="81">
        <v>36600</v>
      </c>
      <c r="H1200" s="81">
        <v>44.4</v>
      </c>
      <c r="I1200" s="81">
        <v>74.92</v>
      </c>
      <c r="J1200" s="81">
        <v>6464</v>
      </c>
      <c r="K1200" s="81">
        <v>27.5</v>
      </c>
      <c r="L1200" s="81" t="s">
        <v>25662</v>
      </c>
      <c r="M1200" s="108"/>
      <c r="N1200" s="108"/>
      <c r="O1200" s="108"/>
      <c r="P1200" s="108"/>
      <c r="Q1200" s="108"/>
      <c r="R1200" s="108"/>
      <c r="S1200" s="108"/>
      <c r="T1200" s="108"/>
      <c r="U1200" s="108"/>
      <c r="V1200" s="108"/>
      <c r="W1200" s="108"/>
      <c r="X1200" s="108"/>
      <c r="Y1200" s="108"/>
      <c r="Z1200" s="108"/>
      <c r="AA1200" s="108"/>
      <c r="AB1200" s="108"/>
      <c r="AC1200" s="108"/>
      <c r="AD1200" s="108"/>
    </row>
    <row r="1201" spans="1:30" x14ac:dyDescent="0.25">
      <c r="A1201" s="81" t="s">
        <v>4595</v>
      </c>
      <c r="B1201" s="81" t="s">
        <v>10783</v>
      </c>
      <c r="C1201" s="81">
        <v>18801.330000000002</v>
      </c>
      <c r="D1201" s="81" t="s">
        <v>10784</v>
      </c>
      <c r="E1201" s="81">
        <v>37410</v>
      </c>
      <c r="F1201" s="81" t="s">
        <v>10785</v>
      </c>
      <c r="G1201" s="81">
        <v>19789.22</v>
      </c>
      <c r="H1201" s="81">
        <v>55.15</v>
      </c>
      <c r="I1201" s="81">
        <v>34.81</v>
      </c>
      <c r="J1201" s="81">
        <v>290.3</v>
      </c>
      <c r="K1201" s="81">
        <v>26.25</v>
      </c>
      <c r="L1201" s="81" t="s">
        <v>25662</v>
      </c>
      <c r="M1201" s="108"/>
      <c r="N1201" s="108"/>
      <c r="O1201" s="108"/>
      <c r="P1201" s="108"/>
      <c r="Q1201" s="108"/>
      <c r="R1201" s="108"/>
      <c r="S1201" s="108"/>
      <c r="T1201" s="108"/>
      <c r="U1201" s="108"/>
      <c r="V1201" s="108"/>
      <c r="W1201" s="108"/>
      <c r="X1201" s="108"/>
      <c r="Y1201" s="108"/>
      <c r="Z1201" s="108"/>
      <c r="AA1201" s="108"/>
      <c r="AB1201" s="108"/>
      <c r="AC1201" s="108"/>
      <c r="AD1201" s="108"/>
    </row>
    <row r="1202" spans="1:30" x14ac:dyDescent="0.25">
      <c r="A1202" s="81" t="s">
        <v>4589</v>
      </c>
      <c r="B1202" s="81" t="s">
        <v>10786</v>
      </c>
      <c r="C1202" s="81">
        <v>22968</v>
      </c>
      <c r="D1202" s="81" t="s">
        <v>10787</v>
      </c>
      <c r="E1202" s="81">
        <v>35500</v>
      </c>
      <c r="F1202" s="81" t="s">
        <v>10788</v>
      </c>
      <c r="G1202" s="81">
        <v>32304.95</v>
      </c>
      <c r="H1202" s="81">
        <v>56.4</v>
      </c>
      <c r="I1202" s="81">
        <v>74.900000000000006</v>
      </c>
      <c r="J1202" s="81">
        <v>8266</v>
      </c>
      <c r="K1202" s="81">
        <v>27.5</v>
      </c>
      <c r="L1202" s="81" t="s">
        <v>25662</v>
      </c>
      <c r="M1202" s="108"/>
      <c r="N1202" s="108"/>
      <c r="O1202" s="108"/>
      <c r="P1202" s="108"/>
      <c r="Q1202" s="108"/>
      <c r="R1202" s="108"/>
      <c r="S1202" s="108"/>
      <c r="T1202" s="108"/>
      <c r="U1202" s="108"/>
      <c r="V1202" s="108"/>
      <c r="W1202" s="108"/>
      <c r="X1202" s="108"/>
      <c r="Y1202" s="108"/>
      <c r="Z1202" s="108"/>
      <c r="AA1202" s="108"/>
      <c r="AB1202" s="108"/>
      <c r="AC1202" s="108"/>
      <c r="AD1202" s="108"/>
    </row>
    <row r="1203" spans="1:30" x14ac:dyDescent="0.25">
      <c r="A1203" s="81" t="s">
        <v>6424</v>
      </c>
      <c r="B1203" s="81" t="s">
        <v>26155</v>
      </c>
      <c r="C1203" s="81">
        <v>1534.57</v>
      </c>
      <c r="D1203" s="81" t="s">
        <v>10789</v>
      </c>
      <c r="E1203" s="81">
        <v>1694.67</v>
      </c>
      <c r="F1203" s="81" t="s">
        <v>10790</v>
      </c>
      <c r="G1203" s="81">
        <v>1820.99</v>
      </c>
      <c r="H1203" s="81">
        <v>24.5</v>
      </c>
      <c r="I1203" s="81">
        <v>27</v>
      </c>
      <c r="J1203" s="81">
        <v>60</v>
      </c>
      <c r="K1203" s="81">
        <v>33</v>
      </c>
      <c r="L1203" s="81" t="s">
        <v>25662</v>
      </c>
      <c r="M1203" s="108"/>
      <c r="N1203" s="108"/>
      <c r="O1203" s="108"/>
      <c r="P1203" s="108"/>
      <c r="Q1203" s="108"/>
      <c r="R1203" s="108"/>
      <c r="S1203" s="108"/>
      <c r="T1203" s="108"/>
      <c r="U1203" s="108"/>
      <c r="V1203" s="108"/>
      <c r="W1203" s="108"/>
      <c r="X1203" s="108"/>
      <c r="Y1203" s="108"/>
      <c r="Z1203" s="108"/>
      <c r="AA1203" s="108"/>
      <c r="AB1203" s="108"/>
      <c r="AC1203" s="108"/>
      <c r="AD1203" s="108"/>
    </row>
    <row r="1204" spans="1:30" x14ac:dyDescent="0.25">
      <c r="A1204" s="81" t="s">
        <v>6302</v>
      </c>
      <c r="B1204" s="81" t="s">
        <v>26156</v>
      </c>
      <c r="C1204" s="81">
        <v>2210.38</v>
      </c>
      <c r="D1204" s="81" t="s">
        <v>10791</v>
      </c>
      <c r="E1204" s="81">
        <v>2504.7399999999998</v>
      </c>
      <c r="F1204" s="81" t="s">
        <v>25723</v>
      </c>
      <c r="G1204" s="81">
        <v>2200</v>
      </c>
      <c r="H1204" s="81">
        <v>24.5</v>
      </c>
      <c r="I1204" s="81">
        <v>27</v>
      </c>
      <c r="J1204" s="81">
        <v>89</v>
      </c>
      <c r="K1204" s="81">
        <v>48.6</v>
      </c>
      <c r="L1204" s="81" t="s">
        <v>25662</v>
      </c>
      <c r="M1204" s="108"/>
      <c r="N1204" s="108"/>
      <c r="O1204" s="108"/>
      <c r="P1204" s="108"/>
      <c r="Q1204" s="108"/>
      <c r="R1204" s="108"/>
      <c r="S1204" s="108"/>
      <c r="T1204" s="108"/>
      <c r="U1204" s="108"/>
      <c r="V1204" s="108"/>
      <c r="W1204" s="108"/>
      <c r="X1204" s="108"/>
      <c r="Y1204" s="108"/>
      <c r="Z1204" s="108"/>
      <c r="AA1204" s="108"/>
      <c r="AB1204" s="108"/>
      <c r="AC1204" s="108"/>
      <c r="AD1204" s="108"/>
    </row>
    <row r="1205" spans="1:30" x14ac:dyDescent="0.25">
      <c r="A1205" s="81" t="s">
        <v>5510</v>
      </c>
      <c r="B1205" s="81" t="s">
        <v>26157</v>
      </c>
      <c r="C1205" s="81">
        <v>11999.56</v>
      </c>
      <c r="D1205" s="81" t="s">
        <v>26157</v>
      </c>
      <c r="E1205" s="81">
        <v>11999.56</v>
      </c>
      <c r="F1205" s="81" t="s">
        <v>26157</v>
      </c>
      <c r="G1205" s="81">
        <v>11999.56</v>
      </c>
      <c r="H1205" s="81">
        <v>23</v>
      </c>
      <c r="I1205" s="81">
        <v>11.7</v>
      </c>
      <c r="J1205" s="81">
        <v>529.1</v>
      </c>
      <c r="K1205" s="81">
        <v>57.5</v>
      </c>
      <c r="L1205" s="81" t="s">
        <v>25662</v>
      </c>
      <c r="M1205" s="108"/>
      <c r="N1205" s="108"/>
      <c r="O1205" s="108"/>
      <c r="P1205" s="108"/>
      <c r="Q1205" s="108"/>
      <c r="R1205" s="108"/>
      <c r="S1205" s="108"/>
      <c r="T1205" s="108"/>
      <c r="U1205" s="108"/>
      <c r="V1205" s="108"/>
      <c r="W1205" s="108"/>
      <c r="X1205" s="108"/>
      <c r="Y1205" s="108"/>
      <c r="Z1205" s="108"/>
      <c r="AA1205" s="108"/>
      <c r="AB1205" s="108"/>
      <c r="AC1205" s="108"/>
      <c r="AD1205" s="108"/>
    </row>
    <row r="1206" spans="1:30" x14ac:dyDescent="0.25">
      <c r="A1206" s="81" t="s">
        <v>6362</v>
      </c>
      <c r="B1206" s="81" t="s">
        <v>10792</v>
      </c>
      <c r="C1206" s="81">
        <v>445</v>
      </c>
      <c r="D1206" s="81" t="s">
        <v>10793</v>
      </c>
      <c r="E1206" s="81">
        <v>5185</v>
      </c>
      <c r="F1206" s="81" t="s">
        <v>8619</v>
      </c>
      <c r="G1206" s="81" t="s">
        <v>8620</v>
      </c>
      <c r="H1206" s="81">
        <v>14.1</v>
      </c>
      <c r="I1206" s="81">
        <v>28.2</v>
      </c>
      <c r="J1206" s="81">
        <v>209.4</v>
      </c>
      <c r="K1206" s="81">
        <v>64.400000000000006</v>
      </c>
      <c r="L1206" s="81" t="s">
        <v>25662</v>
      </c>
      <c r="M1206" s="108"/>
      <c r="N1206" s="108"/>
      <c r="O1206" s="108"/>
      <c r="P1206" s="108"/>
      <c r="Q1206" s="108"/>
      <c r="R1206" s="108"/>
      <c r="S1206" s="108"/>
      <c r="T1206" s="108"/>
      <c r="U1206" s="108"/>
      <c r="V1206" s="108"/>
      <c r="W1206" s="108"/>
      <c r="X1206" s="108"/>
      <c r="Y1206" s="108"/>
      <c r="Z1206" s="108"/>
      <c r="AA1206" s="108"/>
      <c r="AB1206" s="108"/>
      <c r="AC1206" s="108"/>
      <c r="AD1206" s="108"/>
    </row>
    <row r="1207" spans="1:30" x14ac:dyDescent="0.25">
      <c r="A1207" s="81" t="s">
        <v>6598</v>
      </c>
      <c r="B1207" s="81" t="s">
        <v>8619</v>
      </c>
      <c r="C1207" s="81" t="s">
        <v>8620</v>
      </c>
      <c r="D1207" s="81" t="s">
        <v>8619</v>
      </c>
      <c r="E1207" s="81" t="s">
        <v>8620</v>
      </c>
      <c r="F1207" s="81" t="s">
        <v>8619</v>
      </c>
      <c r="G1207" s="81" t="s">
        <v>8620</v>
      </c>
      <c r="H1207" s="81">
        <v>18</v>
      </c>
      <c r="I1207" s="81">
        <v>18</v>
      </c>
      <c r="J1207" s="81">
        <v>55</v>
      </c>
      <c r="K1207" s="81">
        <v>4</v>
      </c>
      <c r="L1207" s="81" t="s">
        <v>25662</v>
      </c>
      <c r="M1207" s="108"/>
      <c r="N1207" s="108"/>
      <c r="O1207" s="108"/>
      <c r="P1207" s="108"/>
      <c r="Q1207" s="108"/>
      <c r="R1207" s="108"/>
      <c r="S1207" s="108"/>
      <c r="T1207" s="108"/>
      <c r="U1207" s="108"/>
      <c r="V1207" s="108"/>
      <c r="W1207" s="108"/>
      <c r="X1207" s="108"/>
      <c r="Y1207" s="108"/>
      <c r="Z1207" s="108"/>
      <c r="AA1207" s="108"/>
      <c r="AB1207" s="108"/>
      <c r="AC1207" s="108"/>
      <c r="AD1207" s="108"/>
    </row>
    <row r="1208" spans="1:30" x14ac:dyDescent="0.25">
      <c r="A1208" s="81" t="s">
        <v>4385</v>
      </c>
      <c r="B1208" s="81" t="s">
        <v>10794</v>
      </c>
      <c r="C1208" s="81">
        <v>540.69000000000005</v>
      </c>
      <c r="D1208" s="81" t="s">
        <v>10795</v>
      </c>
      <c r="E1208" s="81">
        <v>527.80999999999995</v>
      </c>
      <c r="F1208" s="81" t="s">
        <v>10796</v>
      </c>
      <c r="G1208" s="81">
        <v>261.38</v>
      </c>
      <c r="H1208" s="81">
        <v>16.5</v>
      </c>
      <c r="I1208" s="81">
        <v>21</v>
      </c>
      <c r="J1208" s="81">
        <v>12</v>
      </c>
      <c r="K1208" s="81">
        <v>3.5</v>
      </c>
      <c r="L1208" s="81" t="s">
        <v>25662</v>
      </c>
      <c r="M1208" s="108"/>
      <c r="N1208" s="108"/>
      <c r="O1208" s="108"/>
      <c r="P1208" s="108"/>
      <c r="Q1208" s="108"/>
      <c r="R1208" s="108"/>
      <c r="S1208" s="108"/>
      <c r="T1208" s="108"/>
      <c r="U1208" s="108"/>
      <c r="V1208" s="108"/>
      <c r="W1208" s="108"/>
      <c r="X1208" s="108"/>
      <c r="Y1208" s="108"/>
      <c r="Z1208" s="108"/>
      <c r="AA1208" s="108"/>
      <c r="AB1208" s="108"/>
      <c r="AC1208" s="108"/>
      <c r="AD1208" s="108"/>
    </row>
    <row r="1209" spans="1:30" x14ac:dyDescent="0.25">
      <c r="A1209" s="81" t="s">
        <v>6347</v>
      </c>
      <c r="B1209" s="81" t="s">
        <v>10797</v>
      </c>
      <c r="C1209" s="81">
        <v>226.76</v>
      </c>
      <c r="D1209" s="81" t="s">
        <v>10798</v>
      </c>
      <c r="E1209" s="81">
        <v>263.74</v>
      </c>
      <c r="F1209" s="81" t="s">
        <v>26158</v>
      </c>
      <c r="G1209" s="81">
        <v>281.33</v>
      </c>
      <c r="H1209" s="81">
        <v>19.5</v>
      </c>
      <c r="I1209" s="81">
        <v>17.5</v>
      </c>
      <c r="J1209" s="81">
        <v>8.3699999999999992</v>
      </c>
      <c r="K1209" s="81">
        <v>3</v>
      </c>
      <c r="L1209" s="81" t="s">
        <v>25662</v>
      </c>
      <c r="M1209" s="108"/>
      <c r="N1209" s="108"/>
      <c r="O1209" s="108"/>
      <c r="P1209" s="108"/>
      <c r="Q1209" s="108"/>
      <c r="R1209" s="108"/>
      <c r="S1209" s="108"/>
      <c r="T1209" s="108"/>
      <c r="U1209" s="108"/>
      <c r="V1209" s="108"/>
      <c r="W1209" s="108"/>
      <c r="X1209" s="108"/>
      <c r="Y1209" s="108"/>
      <c r="Z1209" s="108"/>
      <c r="AA1209" s="108"/>
      <c r="AB1209" s="108"/>
      <c r="AC1209" s="108"/>
      <c r="AD1209" s="108"/>
    </row>
    <row r="1210" spans="1:30" x14ac:dyDescent="0.25">
      <c r="A1210" s="81" t="s">
        <v>6430</v>
      </c>
      <c r="B1210" s="81" t="s">
        <v>10795</v>
      </c>
      <c r="C1210" s="81">
        <v>527.80999999999995</v>
      </c>
      <c r="D1210" s="81" t="s">
        <v>10799</v>
      </c>
      <c r="E1210" s="81">
        <v>588</v>
      </c>
      <c r="F1210" s="81" t="s">
        <v>10800</v>
      </c>
      <c r="G1210" s="81">
        <v>503.83</v>
      </c>
      <c r="H1210" s="81">
        <v>9</v>
      </c>
      <c r="I1210" s="81">
        <v>4</v>
      </c>
      <c r="J1210" s="81">
        <v>5</v>
      </c>
      <c r="K1210" s="81">
        <v>4.5</v>
      </c>
      <c r="L1210" s="81" t="s">
        <v>25662</v>
      </c>
      <c r="M1210" s="108"/>
      <c r="N1210" s="108"/>
      <c r="O1210" s="108"/>
      <c r="P1210" s="108"/>
      <c r="Q1210" s="108"/>
      <c r="R1210" s="108"/>
      <c r="S1210" s="108"/>
      <c r="T1210" s="108"/>
      <c r="U1210" s="108"/>
      <c r="V1210" s="108"/>
      <c r="W1210" s="108"/>
      <c r="X1210" s="108"/>
      <c r="Y1210" s="108"/>
      <c r="Z1210" s="108"/>
      <c r="AA1210" s="108"/>
      <c r="AB1210" s="108"/>
      <c r="AC1210" s="108"/>
      <c r="AD1210" s="108"/>
    </row>
    <row r="1211" spans="1:30" x14ac:dyDescent="0.25">
      <c r="A1211" s="112" t="s">
        <v>6524</v>
      </c>
      <c r="B1211" s="81" t="s">
        <v>26159</v>
      </c>
      <c r="C1211" s="81">
        <v>326.38</v>
      </c>
      <c r="D1211" s="81" t="s">
        <v>10801</v>
      </c>
      <c r="E1211" s="81">
        <v>351</v>
      </c>
      <c r="F1211" s="81" t="s">
        <v>10801</v>
      </c>
      <c r="G1211" s="81">
        <v>351</v>
      </c>
      <c r="H1211" s="81">
        <v>7.13</v>
      </c>
      <c r="I1211" s="81">
        <v>10.88</v>
      </c>
      <c r="J1211" s="81">
        <v>68</v>
      </c>
      <c r="K1211" s="81">
        <v>10.25</v>
      </c>
      <c r="L1211" s="81" t="s">
        <v>25662</v>
      </c>
      <c r="M1211" s="108"/>
      <c r="N1211" s="108"/>
      <c r="O1211" s="108"/>
      <c r="P1211" s="108"/>
      <c r="Q1211" s="108"/>
      <c r="R1211" s="108"/>
      <c r="S1211" s="108"/>
      <c r="T1211" s="108"/>
      <c r="U1211" s="108"/>
      <c r="V1211" s="108"/>
      <c r="W1211" s="108"/>
      <c r="X1211" s="108"/>
      <c r="Y1211" s="108"/>
      <c r="Z1211" s="108"/>
      <c r="AA1211" s="108"/>
      <c r="AB1211" s="108"/>
      <c r="AC1211" s="108"/>
      <c r="AD1211" s="108"/>
    </row>
    <row r="1212" spans="1:30" x14ac:dyDescent="0.25">
      <c r="A1212" s="112" t="s">
        <v>6528</v>
      </c>
      <c r="B1212" s="81" t="s">
        <v>10802</v>
      </c>
      <c r="C1212" s="81">
        <v>348.06</v>
      </c>
      <c r="D1212" s="81" t="s">
        <v>10803</v>
      </c>
      <c r="E1212" s="81">
        <v>301</v>
      </c>
      <c r="F1212" s="81" t="s">
        <v>10803</v>
      </c>
      <c r="G1212" s="81">
        <v>301</v>
      </c>
      <c r="H1212" s="81">
        <v>6.75</v>
      </c>
      <c r="I1212" s="81">
        <v>9.8800000000000008</v>
      </c>
      <c r="J1212" s="81">
        <v>53</v>
      </c>
      <c r="K1212" s="81">
        <v>10.88</v>
      </c>
      <c r="L1212" s="81" t="s">
        <v>25662</v>
      </c>
      <c r="M1212" s="108"/>
      <c r="N1212" s="108"/>
      <c r="O1212" s="108"/>
      <c r="P1212" s="108"/>
      <c r="Q1212" s="108"/>
      <c r="R1212" s="108"/>
      <c r="S1212" s="108"/>
      <c r="T1212" s="108"/>
      <c r="U1212" s="108"/>
      <c r="V1212" s="108"/>
      <c r="W1212" s="108"/>
      <c r="X1212" s="108"/>
      <c r="Y1212" s="108"/>
      <c r="Z1212" s="108"/>
      <c r="AA1212" s="108"/>
      <c r="AB1212" s="108"/>
      <c r="AC1212" s="108"/>
      <c r="AD1212" s="108"/>
    </row>
    <row r="1213" spans="1:30" x14ac:dyDescent="0.25">
      <c r="A1213" s="81" t="s">
        <v>6531</v>
      </c>
      <c r="B1213" s="81" t="s">
        <v>10804</v>
      </c>
      <c r="C1213" s="81">
        <v>559.99</v>
      </c>
      <c r="D1213" s="81" t="s">
        <v>25811</v>
      </c>
      <c r="E1213" s="81">
        <v>578</v>
      </c>
      <c r="F1213" s="81" t="s">
        <v>10805</v>
      </c>
      <c r="G1213" s="81">
        <v>605</v>
      </c>
      <c r="H1213" s="81">
        <v>7.06</v>
      </c>
      <c r="I1213" s="81">
        <v>10.28</v>
      </c>
      <c r="J1213" s="81">
        <v>94</v>
      </c>
      <c r="K1213" s="81">
        <v>12.96</v>
      </c>
      <c r="L1213" s="81" t="s">
        <v>25662</v>
      </c>
      <c r="M1213" s="108"/>
      <c r="N1213" s="108"/>
      <c r="O1213" s="108"/>
      <c r="P1213" s="108"/>
      <c r="Q1213" s="108"/>
      <c r="R1213" s="108"/>
      <c r="S1213" s="108"/>
      <c r="T1213" s="108"/>
      <c r="U1213" s="108"/>
      <c r="V1213" s="108"/>
      <c r="W1213" s="108"/>
      <c r="X1213" s="108"/>
      <c r="Y1213" s="108"/>
      <c r="Z1213" s="108"/>
      <c r="AA1213" s="108"/>
      <c r="AB1213" s="108"/>
      <c r="AC1213" s="108"/>
      <c r="AD1213" s="108"/>
    </row>
    <row r="1214" spans="1:30" x14ac:dyDescent="0.25">
      <c r="A1214" s="81" t="s">
        <v>4229</v>
      </c>
      <c r="B1214" s="81" t="s">
        <v>10806</v>
      </c>
      <c r="C1214" s="81">
        <v>231.93</v>
      </c>
      <c r="D1214" s="81" t="s">
        <v>8619</v>
      </c>
      <c r="E1214" s="81" t="s">
        <v>8620</v>
      </c>
      <c r="F1214" s="81" t="s">
        <v>8619</v>
      </c>
      <c r="G1214" s="81" t="s">
        <v>8620</v>
      </c>
      <c r="H1214" s="81">
        <v>1.6</v>
      </c>
      <c r="I1214" s="81">
        <v>2.5</v>
      </c>
      <c r="J1214" s="81">
        <v>0.4</v>
      </c>
      <c r="K1214" s="81">
        <v>1.2</v>
      </c>
      <c r="L1214" s="81" t="s">
        <v>25662</v>
      </c>
      <c r="M1214" s="108"/>
      <c r="N1214" s="108"/>
      <c r="O1214" s="108"/>
      <c r="P1214" s="108"/>
      <c r="Q1214" s="108"/>
      <c r="R1214" s="108"/>
      <c r="S1214" s="108"/>
      <c r="T1214" s="108"/>
      <c r="U1214" s="108"/>
      <c r="V1214" s="108"/>
      <c r="W1214" s="108"/>
      <c r="X1214" s="108"/>
      <c r="Y1214" s="108"/>
      <c r="Z1214" s="108"/>
      <c r="AA1214" s="108"/>
      <c r="AB1214" s="108"/>
      <c r="AC1214" s="108"/>
      <c r="AD1214" s="108"/>
    </row>
    <row r="1215" spans="1:30" x14ac:dyDescent="0.25">
      <c r="A1215" s="81" t="s">
        <v>6535</v>
      </c>
      <c r="B1215" s="81" t="s">
        <v>10807</v>
      </c>
      <c r="C1215" s="81">
        <v>458.33</v>
      </c>
      <c r="D1215" s="81" t="s">
        <v>25812</v>
      </c>
      <c r="E1215" s="81">
        <v>420</v>
      </c>
      <c r="F1215" s="81" t="s">
        <v>25812</v>
      </c>
      <c r="G1215" s="81">
        <v>420</v>
      </c>
      <c r="H1215" s="81">
        <v>7.13</v>
      </c>
      <c r="I1215" s="81">
        <v>10.88</v>
      </c>
      <c r="J1215" s="81">
        <v>69</v>
      </c>
      <c r="K1215" s="81">
        <v>10.25</v>
      </c>
      <c r="L1215" s="81" t="s">
        <v>25662</v>
      </c>
      <c r="M1215" s="108"/>
      <c r="N1215" s="108"/>
      <c r="O1215" s="108"/>
      <c r="P1215" s="108"/>
      <c r="Q1215" s="108"/>
      <c r="R1215" s="108"/>
      <c r="S1215" s="108"/>
      <c r="T1215" s="108"/>
      <c r="U1215" s="108"/>
      <c r="V1215" s="108"/>
      <c r="W1215" s="108"/>
      <c r="X1215" s="108"/>
      <c r="Y1215" s="108"/>
      <c r="Z1215" s="108"/>
      <c r="AA1215" s="108"/>
      <c r="AB1215" s="108"/>
      <c r="AC1215" s="108"/>
      <c r="AD1215" s="108"/>
    </row>
    <row r="1216" spans="1:30" x14ac:dyDescent="0.25">
      <c r="A1216" s="81" t="s">
        <v>6538</v>
      </c>
      <c r="B1216" s="81" t="s">
        <v>26160</v>
      </c>
      <c r="C1216" s="81">
        <v>522.76</v>
      </c>
      <c r="D1216" s="81" t="s">
        <v>10808</v>
      </c>
      <c r="E1216" s="81">
        <v>412.97</v>
      </c>
      <c r="F1216" s="81" t="s">
        <v>10809</v>
      </c>
      <c r="G1216" s="81">
        <v>760.5</v>
      </c>
      <c r="H1216" s="81">
        <v>7</v>
      </c>
      <c r="I1216" s="81">
        <v>15</v>
      </c>
      <c r="J1216" s="81">
        <v>127</v>
      </c>
      <c r="K1216" s="81">
        <v>15</v>
      </c>
      <c r="L1216" s="81" t="s">
        <v>25662</v>
      </c>
      <c r="M1216" s="108"/>
      <c r="N1216" s="108"/>
      <c r="O1216" s="108"/>
      <c r="P1216" s="108"/>
      <c r="Q1216" s="108"/>
      <c r="R1216" s="108"/>
      <c r="S1216" s="108"/>
      <c r="T1216" s="108"/>
      <c r="U1216" s="108"/>
      <c r="V1216" s="108"/>
      <c r="W1216" s="108"/>
      <c r="X1216" s="108"/>
      <c r="Y1216" s="108"/>
      <c r="Z1216" s="108"/>
      <c r="AA1216" s="108"/>
      <c r="AB1216" s="108"/>
      <c r="AC1216" s="108"/>
      <c r="AD1216" s="108"/>
    </row>
    <row r="1217" spans="1:30" x14ac:dyDescent="0.25">
      <c r="A1217" s="81" t="s">
        <v>6604</v>
      </c>
      <c r="B1217" s="81" t="s">
        <v>10810</v>
      </c>
      <c r="C1217" s="81">
        <v>3990.42</v>
      </c>
      <c r="D1217" s="81" t="s">
        <v>10811</v>
      </c>
      <c r="E1217" s="81">
        <v>4010</v>
      </c>
      <c r="F1217" s="81" t="s">
        <v>10812</v>
      </c>
      <c r="G1217" s="81">
        <v>3499</v>
      </c>
      <c r="H1217" s="81">
        <v>26</v>
      </c>
      <c r="I1217" s="81">
        <v>19</v>
      </c>
      <c r="J1217" s="81">
        <v>53</v>
      </c>
      <c r="K1217" s="81">
        <v>84</v>
      </c>
      <c r="L1217" s="81" t="s">
        <v>25662</v>
      </c>
      <c r="M1217" s="108"/>
      <c r="N1217" s="108"/>
      <c r="O1217" s="108"/>
      <c r="P1217" s="108"/>
      <c r="Q1217" s="108"/>
      <c r="R1217" s="108"/>
      <c r="S1217" s="108"/>
      <c r="T1217" s="108"/>
      <c r="U1217" s="108"/>
      <c r="V1217" s="108"/>
      <c r="W1217" s="108"/>
      <c r="X1217" s="108"/>
      <c r="Y1217" s="108"/>
      <c r="Z1217" s="108"/>
      <c r="AA1217" s="108"/>
      <c r="AB1217" s="108"/>
      <c r="AC1217" s="108"/>
      <c r="AD1217" s="108"/>
    </row>
    <row r="1218" spans="1:30" x14ac:dyDescent="0.25">
      <c r="A1218" s="81" t="s">
        <v>6610</v>
      </c>
      <c r="B1218" s="81" t="s">
        <v>10813</v>
      </c>
      <c r="C1218" s="81">
        <v>604.79999999999995</v>
      </c>
      <c r="D1218" s="81" t="s">
        <v>26161</v>
      </c>
      <c r="E1218" s="81">
        <v>604.79999999999995</v>
      </c>
      <c r="F1218" s="81" t="s">
        <v>26161</v>
      </c>
      <c r="G1218" s="81">
        <v>604.79999999999995</v>
      </c>
      <c r="H1218" s="81">
        <v>6.94</v>
      </c>
      <c r="I1218" s="81">
        <v>11.66</v>
      </c>
      <c r="J1218" s="81">
        <v>125</v>
      </c>
      <c r="K1218" s="81">
        <v>17.55</v>
      </c>
      <c r="L1218" s="81" t="s">
        <v>25662</v>
      </c>
      <c r="M1218" s="108"/>
      <c r="N1218" s="108"/>
      <c r="O1218" s="108"/>
      <c r="P1218" s="108"/>
      <c r="Q1218" s="108"/>
      <c r="R1218" s="108"/>
      <c r="S1218" s="108"/>
      <c r="T1218" s="108"/>
      <c r="U1218" s="108"/>
      <c r="V1218" s="108"/>
      <c r="W1218" s="108"/>
      <c r="X1218" s="108"/>
      <c r="Y1218" s="108"/>
      <c r="Z1218" s="108"/>
      <c r="AA1218" s="108"/>
      <c r="AB1218" s="108"/>
      <c r="AC1218" s="108"/>
      <c r="AD1218" s="108"/>
    </row>
    <row r="1219" spans="1:30" x14ac:dyDescent="0.25">
      <c r="A1219" s="81" t="s">
        <v>6613</v>
      </c>
      <c r="B1219" s="81" t="s">
        <v>10814</v>
      </c>
      <c r="C1219" s="81">
        <v>3546.51</v>
      </c>
      <c r="D1219" s="81" t="s">
        <v>10815</v>
      </c>
      <c r="E1219" s="81">
        <v>4200</v>
      </c>
      <c r="F1219" s="81" t="s">
        <v>10816</v>
      </c>
      <c r="G1219" s="81">
        <v>2448.9699999999998</v>
      </c>
      <c r="H1219" s="81">
        <v>27.12</v>
      </c>
      <c r="I1219" s="81">
        <v>28</v>
      </c>
      <c r="J1219" s="81">
        <v>512</v>
      </c>
      <c r="K1219" s="81">
        <v>9.48</v>
      </c>
      <c r="L1219" s="81" t="s">
        <v>25662</v>
      </c>
      <c r="M1219" s="108"/>
      <c r="N1219" s="108"/>
      <c r="O1219" s="108"/>
      <c r="P1219" s="108"/>
      <c r="Q1219" s="108"/>
      <c r="R1219" s="108"/>
      <c r="S1219" s="108"/>
      <c r="T1219" s="108"/>
      <c r="U1219" s="108"/>
      <c r="V1219" s="108"/>
      <c r="W1219" s="108"/>
      <c r="X1219" s="108"/>
      <c r="Y1219" s="108"/>
      <c r="Z1219" s="108"/>
      <c r="AA1219" s="108"/>
      <c r="AB1219" s="108"/>
      <c r="AC1219" s="108"/>
      <c r="AD1219" s="108"/>
    </row>
    <row r="1220" spans="1:30" x14ac:dyDescent="0.25">
      <c r="A1220" s="81" t="s">
        <v>6619</v>
      </c>
      <c r="B1220" s="81" t="s">
        <v>10817</v>
      </c>
      <c r="C1220" s="81">
        <v>869.99</v>
      </c>
      <c r="D1220" s="81" t="s">
        <v>10818</v>
      </c>
      <c r="E1220" s="81">
        <v>923.75</v>
      </c>
      <c r="F1220" s="81" t="s">
        <v>25813</v>
      </c>
      <c r="G1220" s="81">
        <v>926</v>
      </c>
      <c r="H1220" s="81">
        <v>10.89</v>
      </c>
      <c r="I1220" s="81">
        <v>20.76</v>
      </c>
      <c r="J1220" s="81">
        <v>159</v>
      </c>
      <c r="K1220" s="81">
        <v>9.77</v>
      </c>
      <c r="L1220" s="81" t="s">
        <v>25662</v>
      </c>
      <c r="M1220" s="108"/>
      <c r="N1220" s="108"/>
      <c r="O1220" s="108"/>
      <c r="P1220" s="108"/>
      <c r="Q1220" s="108"/>
      <c r="R1220" s="108"/>
      <c r="S1220" s="108"/>
      <c r="T1220" s="108"/>
      <c r="U1220" s="108"/>
      <c r="V1220" s="108"/>
      <c r="W1220" s="108"/>
      <c r="X1220" s="108"/>
      <c r="Y1220" s="108"/>
      <c r="Z1220" s="108"/>
      <c r="AA1220" s="108"/>
      <c r="AB1220" s="108"/>
      <c r="AC1220" s="108"/>
      <c r="AD1220" s="108"/>
    </row>
    <row r="1221" spans="1:30" x14ac:dyDescent="0.25">
      <c r="A1221" s="81" t="s">
        <v>6628</v>
      </c>
      <c r="B1221" s="81" t="s">
        <v>26162</v>
      </c>
      <c r="C1221" s="81">
        <v>5965.72</v>
      </c>
      <c r="D1221" s="81" t="s">
        <v>10819</v>
      </c>
      <c r="E1221" s="81">
        <v>10857.14</v>
      </c>
      <c r="F1221" s="81" t="s">
        <v>25814</v>
      </c>
      <c r="G1221" s="81">
        <v>4732</v>
      </c>
      <c r="H1221" s="81">
        <v>13.7</v>
      </c>
      <c r="I1221" s="81">
        <v>18.5</v>
      </c>
      <c r="J1221" s="81">
        <v>192</v>
      </c>
      <c r="K1221" s="81">
        <v>14.7</v>
      </c>
      <c r="L1221" s="81" t="s">
        <v>25662</v>
      </c>
      <c r="M1221" s="108"/>
      <c r="N1221" s="108"/>
      <c r="O1221" s="108"/>
      <c r="P1221" s="108"/>
      <c r="Q1221" s="108"/>
      <c r="R1221" s="108"/>
      <c r="S1221" s="108"/>
      <c r="T1221" s="108"/>
      <c r="U1221" s="108"/>
      <c r="V1221" s="108"/>
      <c r="W1221" s="108"/>
      <c r="X1221" s="108"/>
      <c r="Y1221" s="108"/>
      <c r="Z1221" s="108"/>
      <c r="AA1221" s="108"/>
      <c r="AB1221" s="108"/>
      <c r="AC1221" s="108"/>
      <c r="AD1221" s="108"/>
    </row>
    <row r="1222" spans="1:30" x14ac:dyDescent="0.25">
      <c r="A1222" s="81" t="s">
        <v>6631</v>
      </c>
      <c r="B1222" s="81" t="s">
        <v>10820</v>
      </c>
      <c r="C1222" s="81">
        <v>1955.88</v>
      </c>
      <c r="D1222" s="81" t="s">
        <v>10821</v>
      </c>
      <c r="E1222" s="81">
        <v>1999</v>
      </c>
      <c r="F1222" s="81" t="s">
        <v>10822</v>
      </c>
      <c r="G1222" s="81">
        <v>2014.91</v>
      </c>
      <c r="H1222" s="81">
        <v>17.3</v>
      </c>
      <c r="I1222" s="81">
        <v>17.72</v>
      </c>
      <c r="J1222" s="81">
        <v>55</v>
      </c>
      <c r="K1222" s="81">
        <v>3.31</v>
      </c>
      <c r="L1222" s="81" t="s">
        <v>25662</v>
      </c>
      <c r="M1222" s="108"/>
      <c r="N1222" s="108"/>
      <c r="O1222" s="108"/>
      <c r="P1222" s="108"/>
      <c r="Q1222" s="108"/>
      <c r="R1222" s="108"/>
      <c r="S1222" s="108"/>
      <c r="T1222" s="108"/>
      <c r="U1222" s="108"/>
      <c r="V1222" s="108"/>
      <c r="W1222" s="108"/>
      <c r="X1222" s="108"/>
      <c r="Y1222" s="108"/>
      <c r="Z1222" s="108"/>
      <c r="AA1222" s="108"/>
      <c r="AB1222" s="108"/>
      <c r="AC1222" s="108"/>
      <c r="AD1222" s="108"/>
    </row>
    <row r="1223" spans="1:30" x14ac:dyDescent="0.25">
      <c r="A1223" s="112" t="s">
        <v>6634</v>
      </c>
      <c r="B1223" s="81" t="s">
        <v>10823</v>
      </c>
      <c r="C1223" s="81">
        <v>925.08</v>
      </c>
      <c r="D1223" s="81" t="s">
        <v>10824</v>
      </c>
      <c r="E1223" s="81">
        <v>926</v>
      </c>
      <c r="F1223" s="81" t="s">
        <v>10824</v>
      </c>
      <c r="G1223" s="81">
        <v>926</v>
      </c>
      <c r="H1223" s="81">
        <v>11</v>
      </c>
      <c r="I1223" s="81">
        <v>10</v>
      </c>
      <c r="J1223" s="81">
        <v>157</v>
      </c>
      <c r="K1223" s="81">
        <v>20.75</v>
      </c>
      <c r="L1223" s="81" t="s">
        <v>25662</v>
      </c>
      <c r="M1223" s="108"/>
      <c r="N1223" s="108"/>
      <c r="O1223" s="108"/>
      <c r="P1223" s="108"/>
      <c r="Q1223" s="108"/>
      <c r="R1223" s="108"/>
      <c r="S1223" s="108"/>
      <c r="T1223" s="108"/>
      <c r="U1223" s="108"/>
      <c r="V1223" s="108"/>
      <c r="W1223" s="108"/>
      <c r="X1223" s="108"/>
      <c r="Y1223" s="108"/>
      <c r="Z1223" s="108"/>
      <c r="AA1223" s="108"/>
      <c r="AB1223" s="108"/>
      <c r="AC1223" s="108"/>
      <c r="AD1223" s="108"/>
    </row>
    <row r="1224" spans="1:30" x14ac:dyDescent="0.25">
      <c r="A1224" s="81" t="s">
        <v>6637</v>
      </c>
      <c r="B1224" s="81" t="s">
        <v>25815</v>
      </c>
      <c r="C1224" s="81">
        <v>402</v>
      </c>
      <c r="D1224" s="81" t="s">
        <v>10825</v>
      </c>
      <c r="E1224" s="81">
        <v>407.86</v>
      </c>
      <c r="F1224" s="81" t="s">
        <v>10826</v>
      </c>
      <c r="G1224" s="81">
        <v>422.87</v>
      </c>
      <c r="H1224" s="81">
        <v>6.6</v>
      </c>
      <c r="I1224" s="81">
        <v>12.01</v>
      </c>
      <c r="J1224" s="81">
        <v>63</v>
      </c>
      <c r="K1224" s="81">
        <v>8.39</v>
      </c>
      <c r="L1224" s="81" t="s">
        <v>25662</v>
      </c>
      <c r="M1224" s="108"/>
      <c r="N1224" s="108"/>
      <c r="O1224" s="108"/>
      <c r="P1224" s="108"/>
      <c r="Q1224" s="108"/>
      <c r="R1224" s="108"/>
      <c r="S1224" s="108"/>
      <c r="T1224" s="108"/>
      <c r="U1224" s="108"/>
      <c r="V1224" s="108"/>
      <c r="W1224" s="108"/>
      <c r="X1224" s="108"/>
      <c r="Y1224" s="108"/>
      <c r="Z1224" s="108"/>
      <c r="AA1224" s="108"/>
      <c r="AB1224" s="108"/>
      <c r="AC1224" s="108"/>
      <c r="AD1224" s="108"/>
    </row>
    <row r="1225" spans="1:30" x14ac:dyDescent="0.25">
      <c r="A1225" s="112" t="s">
        <v>6670</v>
      </c>
      <c r="B1225" s="81" t="s">
        <v>10827</v>
      </c>
      <c r="C1225" s="81">
        <v>140</v>
      </c>
      <c r="D1225" s="81" t="s">
        <v>10828</v>
      </c>
      <c r="E1225" s="81">
        <v>117.25</v>
      </c>
      <c r="F1225" s="81" t="s">
        <v>10827</v>
      </c>
      <c r="G1225" s="81">
        <v>140</v>
      </c>
      <c r="H1225" s="81">
        <v>5.0999999999999996</v>
      </c>
      <c r="I1225" s="81">
        <v>8.3000000000000007</v>
      </c>
      <c r="J1225" s="81">
        <v>23</v>
      </c>
      <c r="K1225" s="81">
        <v>7.2</v>
      </c>
      <c r="L1225" s="81" t="s">
        <v>25662</v>
      </c>
      <c r="M1225" s="108"/>
      <c r="N1225" s="108"/>
      <c r="O1225" s="108"/>
      <c r="P1225" s="108"/>
      <c r="Q1225" s="108"/>
      <c r="R1225" s="108"/>
      <c r="S1225" s="108"/>
      <c r="T1225" s="108"/>
      <c r="U1225" s="108"/>
      <c r="V1225" s="108"/>
      <c r="W1225" s="108"/>
      <c r="X1225" s="108"/>
      <c r="Y1225" s="108"/>
      <c r="Z1225" s="108"/>
      <c r="AA1225" s="108"/>
      <c r="AB1225" s="108"/>
      <c r="AC1225" s="108"/>
      <c r="AD1225" s="108"/>
    </row>
    <row r="1226" spans="1:30" x14ac:dyDescent="0.25">
      <c r="A1226" s="112" t="s">
        <v>6673</v>
      </c>
      <c r="B1226" s="81" t="s">
        <v>10829</v>
      </c>
      <c r="C1226" s="81">
        <v>317.82</v>
      </c>
      <c r="D1226" s="81" t="s">
        <v>10830</v>
      </c>
      <c r="E1226" s="81">
        <v>389</v>
      </c>
      <c r="F1226" s="81" t="s">
        <v>10831</v>
      </c>
      <c r="G1226" s="81">
        <v>395</v>
      </c>
      <c r="H1226" s="81">
        <v>5.13</v>
      </c>
      <c r="I1226" s="81">
        <v>7.25</v>
      </c>
      <c r="J1226" s="81">
        <v>24</v>
      </c>
      <c r="K1226" s="81">
        <v>8.31</v>
      </c>
      <c r="L1226" s="81" t="s">
        <v>25662</v>
      </c>
      <c r="M1226" s="108"/>
      <c r="N1226" s="108"/>
      <c r="O1226" s="108"/>
      <c r="P1226" s="108"/>
      <c r="Q1226" s="108"/>
      <c r="R1226" s="108"/>
      <c r="S1226" s="108"/>
      <c r="T1226" s="108"/>
      <c r="U1226" s="108"/>
      <c r="V1226" s="108"/>
      <c r="W1226" s="108"/>
      <c r="X1226" s="108"/>
      <c r="Y1226" s="108"/>
      <c r="Z1226" s="108"/>
      <c r="AA1226" s="108"/>
      <c r="AB1226" s="108"/>
      <c r="AC1226" s="108"/>
      <c r="AD1226" s="108"/>
    </row>
    <row r="1227" spans="1:30" x14ac:dyDescent="0.25">
      <c r="A1227" s="112" t="s">
        <v>6679</v>
      </c>
      <c r="B1227" s="81" t="s">
        <v>10832</v>
      </c>
      <c r="C1227" s="81">
        <v>366.04</v>
      </c>
      <c r="D1227" s="81" t="s">
        <v>10833</v>
      </c>
      <c r="E1227" s="81">
        <v>412</v>
      </c>
      <c r="F1227" s="81" t="s">
        <v>10834</v>
      </c>
      <c r="G1227" s="81">
        <v>401.94</v>
      </c>
      <c r="H1227" s="81">
        <v>7</v>
      </c>
      <c r="I1227" s="81">
        <v>13</v>
      </c>
      <c r="J1227" s="81">
        <v>74</v>
      </c>
      <c r="K1227" s="81">
        <v>9.75</v>
      </c>
      <c r="L1227" s="81" t="s">
        <v>25662</v>
      </c>
      <c r="M1227" s="108"/>
      <c r="N1227" s="108"/>
      <c r="O1227" s="108"/>
      <c r="P1227" s="108"/>
      <c r="Q1227" s="108"/>
      <c r="R1227" s="108"/>
      <c r="S1227" s="108"/>
      <c r="T1227" s="108"/>
      <c r="U1227" s="108"/>
      <c r="V1227" s="108"/>
      <c r="W1227" s="108"/>
      <c r="X1227" s="108"/>
      <c r="Y1227" s="108"/>
      <c r="Z1227" s="108"/>
      <c r="AA1227" s="108"/>
      <c r="AB1227" s="108"/>
      <c r="AC1227" s="108"/>
      <c r="AD1227" s="108"/>
    </row>
    <row r="1228" spans="1:30" x14ac:dyDescent="0.25">
      <c r="A1228" s="81" t="s">
        <v>6682</v>
      </c>
      <c r="B1228" s="81" t="s">
        <v>10835</v>
      </c>
      <c r="C1228" s="81">
        <v>506.72</v>
      </c>
      <c r="D1228" s="81" t="s">
        <v>10836</v>
      </c>
      <c r="E1228" s="81">
        <v>553.34</v>
      </c>
      <c r="F1228" s="81" t="s">
        <v>10837</v>
      </c>
      <c r="G1228" s="81">
        <v>547.32000000000005</v>
      </c>
      <c r="H1228" s="81">
        <v>7.06</v>
      </c>
      <c r="I1228" s="81">
        <v>10.28</v>
      </c>
      <c r="J1228" s="81">
        <v>91</v>
      </c>
      <c r="K1228" s="81">
        <v>12.94</v>
      </c>
      <c r="L1228" s="81" t="s">
        <v>25662</v>
      </c>
      <c r="M1228" s="108"/>
      <c r="N1228" s="108"/>
      <c r="O1228" s="108"/>
      <c r="P1228" s="108"/>
      <c r="Q1228" s="108"/>
      <c r="R1228" s="108"/>
      <c r="S1228" s="108"/>
      <c r="T1228" s="108"/>
      <c r="U1228" s="108"/>
      <c r="V1228" s="108"/>
      <c r="W1228" s="108"/>
      <c r="X1228" s="108"/>
      <c r="Y1228" s="108"/>
      <c r="Z1228" s="108"/>
      <c r="AA1228" s="108"/>
      <c r="AB1228" s="108"/>
      <c r="AC1228" s="108"/>
      <c r="AD1228" s="108"/>
    </row>
    <row r="1229" spans="1:30" x14ac:dyDescent="0.25">
      <c r="A1229" s="81" t="s">
        <v>6685</v>
      </c>
      <c r="B1229" s="81" t="s">
        <v>10838</v>
      </c>
      <c r="C1229" s="81">
        <v>596.54</v>
      </c>
      <c r="D1229" s="81" t="s">
        <v>10839</v>
      </c>
      <c r="E1229" s="81">
        <v>529.99</v>
      </c>
      <c r="F1229" s="81" t="s">
        <v>10840</v>
      </c>
      <c r="G1229" s="81">
        <v>485</v>
      </c>
      <c r="H1229" s="81">
        <v>6.94</v>
      </c>
      <c r="I1229" s="81">
        <v>11.66</v>
      </c>
      <c r="J1229" s="81">
        <v>118</v>
      </c>
      <c r="K1229" s="81">
        <v>17.55</v>
      </c>
      <c r="L1229" s="81" t="s">
        <v>25662</v>
      </c>
      <c r="M1229" s="108"/>
      <c r="N1229" s="108"/>
      <c r="O1229" s="108"/>
      <c r="P1229" s="108"/>
      <c r="Q1229" s="108"/>
      <c r="R1229" s="108"/>
      <c r="S1229" s="108"/>
      <c r="T1229" s="108"/>
      <c r="U1229" s="108"/>
      <c r="V1229" s="108"/>
      <c r="W1229" s="108"/>
      <c r="X1229" s="108"/>
      <c r="Y1229" s="108"/>
      <c r="Z1229" s="108"/>
      <c r="AA1229" s="108"/>
      <c r="AB1229" s="108"/>
      <c r="AC1229" s="108"/>
      <c r="AD1229" s="108"/>
    </row>
    <row r="1230" spans="1:30" x14ac:dyDescent="0.25">
      <c r="A1230" s="81" t="s">
        <v>6694</v>
      </c>
      <c r="B1230" s="81" t="s">
        <v>10841</v>
      </c>
      <c r="C1230" s="81">
        <v>368.57</v>
      </c>
      <c r="D1230" s="81" t="s">
        <v>10842</v>
      </c>
      <c r="E1230" s="81">
        <v>400.64</v>
      </c>
      <c r="F1230" s="81" t="s">
        <v>10843</v>
      </c>
      <c r="G1230" s="81">
        <v>842</v>
      </c>
      <c r="H1230" s="81">
        <v>7</v>
      </c>
      <c r="I1230" s="81">
        <v>12</v>
      </c>
      <c r="J1230" s="81">
        <v>118</v>
      </c>
      <c r="K1230" s="81">
        <v>18</v>
      </c>
      <c r="L1230" s="81" t="s">
        <v>25662</v>
      </c>
      <c r="M1230" s="108"/>
      <c r="N1230" s="108"/>
      <c r="O1230" s="108"/>
      <c r="P1230" s="108"/>
      <c r="Q1230" s="108"/>
      <c r="R1230" s="108"/>
      <c r="S1230" s="108"/>
      <c r="T1230" s="108"/>
      <c r="U1230" s="108"/>
      <c r="V1230" s="108"/>
      <c r="W1230" s="108"/>
      <c r="X1230" s="108"/>
      <c r="Y1230" s="108"/>
      <c r="Z1230" s="108"/>
      <c r="AA1230" s="108"/>
      <c r="AB1230" s="108"/>
      <c r="AC1230" s="108"/>
      <c r="AD1230" s="108"/>
    </row>
    <row r="1231" spans="1:30" x14ac:dyDescent="0.25">
      <c r="A1231" s="81" t="s">
        <v>6697</v>
      </c>
      <c r="B1231" s="81" t="s">
        <v>10844</v>
      </c>
      <c r="C1231" s="81">
        <v>33.159999999999997</v>
      </c>
      <c r="D1231" s="81" t="s">
        <v>10845</v>
      </c>
      <c r="E1231" s="81">
        <v>24.85</v>
      </c>
      <c r="F1231" s="81" t="s">
        <v>8619</v>
      </c>
      <c r="G1231" s="81" t="s">
        <v>8620</v>
      </c>
      <c r="H1231" s="81">
        <v>3.7</v>
      </c>
      <c r="I1231" s="81">
        <v>5.94</v>
      </c>
      <c r="J1231" s="81">
        <v>5.89</v>
      </c>
      <c r="K1231" s="81">
        <v>4.0199999999999996</v>
      </c>
      <c r="L1231" s="81" t="s">
        <v>25662</v>
      </c>
      <c r="M1231" s="108"/>
      <c r="N1231" s="108"/>
      <c r="O1231" s="108"/>
      <c r="P1231" s="108"/>
      <c r="Q1231" s="108"/>
      <c r="R1231" s="108"/>
      <c r="S1231" s="108"/>
      <c r="T1231" s="108"/>
      <c r="U1231" s="108"/>
      <c r="V1231" s="108"/>
      <c r="W1231" s="108"/>
      <c r="X1231" s="108"/>
      <c r="Y1231" s="108"/>
      <c r="Z1231" s="108"/>
      <c r="AA1231" s="108"/>
      <c r="AB1231" s="108"/>
      <c r="AC1231" s="108"/>
      <c r="AD1231" s="108"/>
    </row>
    <row r="1232" spans="1:30" x14ac:dyDescent="0.25">
      <c r="A1232" s="112" t="s">
        <v>6708</v>
      </c>
      <c r="B1232" s="81" t="s">
        <v>10846</v>
      </c>
      <c r="C1232" s="81">
        <v>390</v>
      </c>
      <c r="D1232" s="81" t="s">
        <v>10847</v>
      </c>
      <c r="E1232" s="81">
        <v>327.02999999999997</v>
      </c>
      <c r="F1232" s="81" t="s">
        <v>10848</v>
      </c>
      <c r="G1232" s="81">
        <v>415</v>
      </c>
      <c r="H1232" s="81">
        <v>6.75</v>
      </c>
      <c r="I1232" s="81">
        <v>9.3800000000000008</v>
      </c>
      <c r="J1232" s="81">
        <v>70</v>
      </c>
      <c r="K1232" s="81">
        <v>12.94</v>
      </c>
      <c r="L1232" s="81" t="s">
        <v>25662</v>
      </c>
      <c r="M1232" s="108"/>
      <c r="N1232" s="108"/>
      <c r="O1232" s="108"/>
      <c r="P1232" s="108"/>
      <c r="Q1232" s="108"/>
      <c r="R1232" s="108"/>
      <c r="S1232" s="108"/>
      <c r="T1232" s="108"/>
      <c r="U1232" s="108"/>
      <c r="V1232" s="108"/>
      <c r="W1232" s="108"/>
      <c r="X1232" s="108"/>
      <c r="Y1232" s="108"/>
      <c r="Z1232" s="108"/>
      <c r="AA1232" s="108"/>
      <c r="AB1232" s="108"/>
      <c r="AC1232" s="108"/>
      <c r="AD1232" s="108"/>
    </row>
    <row r="1233" spans="1:30" x14ac:dyDescent="0.25">
      <c r="A1233" s="81" t="s">
        <v>6717</v>
      </c>
      <c r="B1233" s="81" t="s">
        <v>10849</v>
      </c>
      <c r="C1233" s="81">
        <v>2199</v>
      </c>
      <c r="D1233" s="81" t="s">
        <v>10850</v>
      </c>
      <c r="E1233" s="81">
        <v>1949</v>
      </c>
      <c r="F1233" s="81" t="s">
        <v>8619</v>
      </c>
      <c r="G1233" s="81" t="s">
        <v>8620</v>
      </c>
      <c r="H1233" s="81">
        <v>18</v>
      </c>
      <c r="I1233" s="81">
        <v>17.5</v>
      </c>
      <c r="J1233" s="81">
        <v>55</v>
      </c>
      <c r="K1233" s="81">
        <v>3.5</v>
      </c>
      <c r="L1233" s="81" t="s">
        <v>25662</v>
      </c>
      <c r="M1233" s="108"/>
      <c r="N1233" s="108"/>
      <c r="O1233" s="108"/>
      <c r="P1233" s="108"/>
      <c r="Q1233" s="108"/>
      <c r="R1233" s="108"/>
      <c r="S1233" s="108"/>
      <c r="T1233" s="108"/>
      <c r="U1233" s="108"/>
      <c r="V1233" s="108"/>
      <c r="W1233" s="108"/>
      <c r="X1233" s="108"/>
      <c r="Y1233" s="108"/>
      <c r="Z1233" s="108"/>
      <c r="AA1233" s="108"/>
      <c r="AB1233" s="108"/>
      <c r="AC1233" s="108"/>
      <c r="AD1233" s="108"/>
    </row>
    <row r="1234" spans="1:30" x14ac:dyDescent="0.25">
      <c r="A1234" s="81" t="s">
        <v>6720</v>
      </c>
      <c r="B1234" s="81" t="s">
        <v>10851</v>
      </c>
      <c r="C1234" s="81">
        <v>272.13</v>
      </c>
      <c r="D1234" s="81" t="s">
        <v>26163</v>
      </c>
      <c r="E1234" s="81">
        <v>283.72000000000003</v>
      </c>
      <c r="F1234" s="81" t="s">
        <v>10852</v>
      </c>
      <c r="G1234" s="81">
        <v>321</v>
      </c>
      <c r="H1234" s="81">
        <v>6.75</v>
      </c>
      <c r="I1234" s="81">
        <v>9.8800000000000008</v>
      </c>
      <c r="J1234" s="81">
        <v>63</v>
      </c>
      <c r="K1234" s="81">
        <v>12.75</v>
      </c>
      <c r="L1234" s="81" t="s">
        <v>25662</v>
      </c>
      <c r="M1234" s="108"/>
      <c r="N1234" s="108"/>
      <c r="O1234" s="108"/>
      <c r="P1234" s="108"/>
      <c r="Q1234" s="108"/>
      <c r="R1234" s="108"/>
      <c r="S1234" s="108"/>
      <c r="T1234" s="108"/>
      <c r="U1234" s="108"/>
      <c r="V1234" s="108"/>
      <c r="W1234" s="108"/>
      <c r="X1234" s="108"/>
      <c r="Y1234" s="108"/>
      <c r="Z1234" s="108"/>
      <c r="AA1234" s="108"/>
      <c r="AB1234" s="108"/>
      <c r="AC1234" s="108"/>
      <c r="AD1234" s="108"/>
    </row>
    <row r="1235" spans="1:30" x14ac:dyDescent="0.25">
      <c r="A1235" s="81" t="s">
        <v>6732</v>
      </c>
      <c r="B1235" s="81" t="s">
        <v>10853</v>
      </c>
      <c r="C1235" s="81">
        <v>616.55999999999995</v>
      </c>
      <c r="D1235" s="81" t="s">
        <v>10854</v>
      </c>
      <c r="E1235" s="81">
        <v>564.62</v>
      </c>
      <c r="F1235" s="81" t="s">
        <v>10855</v>
      </c>
      <c r="G1235" s="81">
        <v>573.64</v>
      </c>
      <c r="H1235" s="81">
        <v>6.7699999999999987</v>
      </c>
      <c r="I1235" s="81">
        <v>13.46</v>
      </c>
      <c r="J1235" s="81">
        <v>97</v>
      </c>
      <c r="K1235" s="81">
        <v>11.95</v>
      </c>
      <c r="L1235" s="81" t="s">
        <v>25662</v>
      </c>
      <c r="M1235" s="108"/>
      <c r="N1235" s="108"/>
      <c r="O1235" s="108"/>
      <c r="P1235" s="108"/>
      <c r="Q1235" s="108"/>
      <c r="R1235" s="108"/>
      <c r="S1235" s="108"/>
      <c r="T1235" s="108"/>
      <c r="U1235" s="108"/>
      <c r="V1235" s="108"/>
      <c r="W1235" s="108"/>
      <c r="X1235" s="108"/>
      <c r="Y1235" s="108"/>
      <c r="Z1235" s="108"/>
      <c r="AA1235" s="108"/>
      <c r="AB1235" s="108"/>
      <c r="AC1235" s="108"/>
      <c r="AD1235" s="108"/>
    </row>
    <row r="1236" spans="1:30" x14ac:dyDescent="0.25">
      <c r="A1236" s="81" t="s">
        <v>6853</v>
      </c>
      <c r="B1236" s="81" t="s">
        <v>10856</v>
      </c>
      <c r="C1236" s="81">
        <v>16900</v>
      </c>
      <c r="D1236" s="81" t="s">
        <v>10857</v>
      </c>
      <c r="E1236" s="81">
        <v>12670.65</v>
      </c>
      <c r="F1236" s="81" t="s">
        <v>8619</v>
      </c>
      <c r="G1236" s="81" t="s">
        <v>8620</v>
      </c>
      <c r="H1236" s="81">
        <v>22</v>
      </c>
      <c r="I1236" s="81">
        <v>10.9</v>
      </c>
      <c r="J1236" s="81">
        <v>130</v>
      </c>
      <c r="K1236" s="81">
        <v>35.9</v>
      </c>
      <c r="L1236" s="81" t="s">
        <v>25662</v>
      </c>
      <c r="M1236" s="108"/>
      <c r="N1236" s="108"/>
      <c r="O1236" s="108"/>
      <c r="P1236" s="108"/>
      <c r="Q1236" s="108"/>
      <c r="R1236" s="108"/>
      <c r="S1236" s="108"/>
      <c r="T1236" s="108"/>
      <c r="U1236" s="108"/>
      <c r="V1236" s="108"/>
      <c r="W1236" s="108"/>
      <c r="X1236" s="108"/>
      <c r="Y1236" s="108"/>
      <c r="Z1236" s="108"/>
      <c r="AA1236" s="108"/>
      <c r="AB1236" s="108"/>
      <c r="AC1236" s="108"/>
      <c r="AD1236" s="108"/>
    </row>
    <row r="1237" spans="1:30" x14ac:dyDescent="0.25">
      <c r="A1237" s="81" t="s">
        <v>3629</v>
      </c>
      <c r="B1237" s="81" t="s">
        <v>10858</v>
      </c>
      <c r="C1237" s="81">
        <v>556.75</v>
      </c>
      <c r="D1237" s="81" t="s">
        <v>8619</v>
      </c>
      <c r="E1237" s="81" t="s">
        <v>8620</v>
      </c>
      <c r="F1237" s="81" t="s">
        <v>8619</v>
      </c>
      <c r="G1237" s="81" t="s">
        <v>8620</v>
      </c>
      <c r="H1237" s="81">
        <v>1.22</v>
      </c>
      <c r="I1237" s="81">
        <v>2.71</v>
      </c>
      <c r="J1237" s="81">
        <v>1.63</v>
      </c>
      <c r="K1237" s="81">
        <v>2.71</v>
      </c>
      <c r="L1237" s="81" t="s">
        <v>25662</v>
      </c>
      <c r="M1237" s="108"/>
      <c r="N1237" s="108"/>
      <c r="O1237" s="108"/>
      <c r="P1237" s="108"/>
      <c r="Q1237" s="108"/>
      <c r="R1237" s="108"/>
      <c r="S1237" s="108"/>
      <c r="T1237" s="108"/>
      <c r="U1237" s="108"/>
      <c r="V1237" s="108"/>
      <c r="W1237" s="108"/>
      <c r="X1237" s="108"/>
      <c r="Y1237" s="108"/>
      <c r="Z1237" s="108"/>
      <c r="AA1237" s="108"/>
      <c r="AB1237" s="108"/>
      <c r="AC1237" s="108"/>
      <c r="AD1237" s="108"/>
    </row>
    <row r="1238" spans="1:30" x14ac:dyDescent="0.25">
      <c r="A1238" s="81" t="s">
        <v>6616</v>
      </c>
      <c r="B1238" s="81" t="s">
        <v>10859</v>
      </c>
      <c r="C1238" s="81">
        <v>326.58999999999997</v>
      </c>
      <c r="D1238" s="81" t="s">
        <v>10859</v>
      </c>
      <c r="E1238" s="81">
        <v>344</v>
      </c>
      <c r="F1238" s="81" t="s">
        <v>10860</v>
      </c>
      <c r="G1238" s="81">
        <v>385</v>
      </c>
      <c r="H1238" s="81">
        <v>6.75</v>
      </c>
      <c r="I1238" s="81">
        <v>9.3800000000000008</v>
      </c>
      <c r="J1238" s="81">
        <v>70</v>
      </c>
      <c r="K1238" s="81">
        <v>12.94</v>
      </c>
      <c r="L1238" s="81" t="s">
        <v>25662</v>
      </c>
      <c r="M1238" s="108"/>
      <c r="N1238" s="108"/>
      <c r="O1238" s="108"/>
      <c r="P1238" s="108"/>
      <c r="Q1238" s="108"/>
      <c r="R1238" s="108"/>
      <c r="S1238" s="108"/>
      <c r="T1238" s="108"/>
      <c r="U1238" s="108"/>
      <c r="V1238" s="108"/>
      <c r="W1238" s="108"/>
      <c r="X1238" s="108"/>
      <c r="Y1238" s="108"/>
      <c r="Z1238" s="108"/>
      <c r="AA1238" s="108"/>
      <c r="AB1238" s="108"/>
      <c r="AC1238" s="108"/>
      <c r="AD1238" s="108"/>
    </row>
    <row r="1239" spans="1:30" x14ac:dyDescent="0.25">
      <c r="A1239" s="81" t="s">
        <v>6750</v>
      </c>
      <c r="B1239" s="81" t="s">
        <v>10861</v>
      </c>
      <c r="C1239" s="81">
        <v>2495</v>
      </c>
      <c r="D1239" s="81" t="s">
        <v>10862</v>
      </c>
      <c r="E1239" s="81">
        <v>4166.8599999999997</v>
      </c>
      <c r="F1239" s="81" t="s">
        <v>10863</v>
      </c>
      <c r="G1239" s="81">
        <v>2374.9899999999998</v>
      </c>
      <c r="H1239" s="81">
        <v>12</v>
      </c>
      <c r="I1239" s="81">
        <v>17</v>
      </c>
      <c r="J1239" s="81">
        <v>85</v>
      </c>
      <c r="K1239" s="81">
        <v>19</v>
      </c>
      <c r="L1239" s="81" t="s">
        <v>25662</v>
      </c>
      <c r="M1239" s="108"/>
      <c r="N1239" s="108"/>
      <c r="O1239" s="108"/>
      <c r="P1239" s="108"/>
      <c r="Q1239" s="108"/>
      <c r="R1239" s="108"/>
      <c r="S1239" s="108"/>
      <c r="T1239" s="108"/>
      <c r="U1239" s="108"/>
      <c r="V1239" s="108"/>
      <c r="W1239" s="108"/>
      <c r="X1239" s="108"/>
      <c r="Y1239" s="108"/>
      <c r="Z1239" s="108"/>
      <c r="AA1239" s="108"/>
      <c r="AB1239" s="108"/>
      <c r="AC1239" s="108"/>
      <c r="AD1239" s="108"/>
    </row>
    <row r="1240" spans="1:30" x14ac:dyDescent="0.25">
      <c r="A1240" s="81" t="s">
        <v>6622</v>
      </c>
      <c r="B1240" s="81" t="s">
        <v>10864</v>
      </c>
      <c r="C1240" s="81">
        <v>1250</v>
      </c>
      <c r="D1240" s="81" t="s">
        <v>10865</v>
      </c>
      <c r="E1240" s="81">
        <v>1195</v>
      </c>
      <c r="F1240" s="81" t="s">
        <v>10866</v>
      </c>
      <c r="G1240" s="81">
        <v>1450</v>
      </c>
      <c r="H1240" s="81">
        <v>11.25</v>
      </c>
      <c r="I1240" s="81">
        <v>7.25</v>
      </c>
      <c r="J1240" s="81">
        <v>33</v>
      </c>
      <c r="K1240" s="81">
        <v>9.25</v>
      </c>
      <c r="L1240" s="81" t="s">
        <v>25662</v>
      </c>
      <c r="M1240" s="108"/>
      <c r="N1240" s="108"/>
      <c r="O1240" s="108"/>
      <c r="P1240" s="108"/>
      <c r="Q1240" s="108"/>
      <c r="R1240" s="108"/>
      <c r="S1240" s="108"/>
      <c r="T1240" s="108"/>
      <c r="U1240" s="108"/>
      <c r="V1240" s="108"/>
      <c r="W1240" s="108"/>
      <c r="X1240" s="108"/>
      <c r="Y1240" s="108"/>
      <c r="Z1240" s="108"/>
      <c r="AA1240" s="108"/>
      <c r="AB1240" s="108"/>
      <c r="AC1240" s="108"/>
      <c r="AD1240" s="108"/>
    </row>
    <row r="1241" spans="1:30" x14ac:dyDescent="0.25">
      <c r="A1241" s="112" t="s">
        <v>6705</v>
      </c>
      <c r="B1241" s="81" t="s">
        <v>25724</v>
      </c>
      <c r="C1241" s="81">
        <v>827</v>
      </c>
      <c r="D1241" s="81" t="s">
        <v>10847</v>
      </c>
      <c r="E1241" s="81">
        <v>327.02999999999997</v>
      </c>
      <c r="F1241" s="81" t="s">
        <v>25724</v>
      </c>
      <c r="G1241" s="81">
        <v>827</v>
      </c>
      <c r="H1241" s="81">
        <v>6.95</v>
      </c>
      <c r="I1241" s="81">
        <v>11.64</v>
      </c>
      <c r="J1241" s="81">
        <v>120</v>
      </c>
      <c r="K1241" s="81">
        <v>15.73</v>
      </c>
      <c r="L1241" s="81" t="s">
        <v>25662</v>
      </c>
      <c r="M1241" s="108"/>
      <c r="N1241" s="108"/>
      <c r="O1241" s="108"/>
      <c r="P1241" s="108"/>
      <c r="Q1241" s="108"/>
      <c r="R1241" s="108"/>
      <c r="S1241" s="108"/>
      <c r="T1241" s="108"/>
      <c r="U1241" s="108"/>
      <c r="V1241" s="108"/>
      <c r="W1241" s="108"/>
      <c r="X1241" s="108"/>
      <c r="Y1241" s="108"/>
      <c r="Z1241" s="108"/>
      <c r="AA1241" s="108"/>
      <c r="AB1241" s="108"/>
      <c r="AC1241" s="108"/>
      <c r="AD1241" s="108"/>
    </row>
    <row r="1242" spans="1:30" x14ac:dyDescent="0.25">
      <c r="A1242" s="81" t="s">
        <v>6553</v>
      </c>
      <c r="B1242" s="81" t="s">
        <v>10867</v>
      </c>
      <c r="C1242" s="81">
        <v>834.02</v>
      </c>
      <c r="D1242" s="81" t="s">
        <v>10868</v>
      </c>
      <c r="E1242" s="81">
        <v>807.51</v>
      </c>
      <c r="F1242" s="81" t="s">
        <v>26164</v>
      </c>
      <c r="G1242" s="81">
        <v>881.8</v>
      </c>
      <c r="H1242" s="81">
        <v>6.95</v>
      </c>
      <c r="I1242" s="81">
        <v>11.64</v>
      </c>
      <c r="J1242" s="81">
        <v>124</v>
      </c>
      <c r="K1242" s="81">
        <v>15.73</v>
      </c>
      <c r="L1242" s="81" t="s">
        <v>25662</v>
      </c>
      <c r="M1242" s="108"/>
      <c r="N1242" s="108"/>
      <c r="O1242" s="108"/>
      <c r="P1242" s="108"/>
      <c r="Q1242" s="108"/>
      <c r="R1242" s="108"/>
      <c r="S1242" s="108"/>
      <c r="T1242" s="108"/>
      <c r="U1242" s="108"/>
      <c r="V1242" s="108"/>
      <c r="W1242" s="108"/>
      <c r="X1242" s="108"/>
      <c r="Y1242" s="108"/>
      <c r="Z1242" s="108"/>
      <c r="AA1242" s="108"/>
      <c r="AB1242" s="108"/>
      <c r="AC1242" s="108"/>
      <c r="AD1242" s="108"/>
    </row>
    <row r="1243" spans="1:30" x14ac:dyDescent="0.25">
      <c r="A1243" s="81" t="s">
        <v>6547</v>
      </c>
      <c r="B1243" s="81" t="s">
        <v>10869</v>
      </c>
      <c r="C1243" s="81">
        <v>670.21</v>
      </c>
      <c r="D1243" s="81" t="s">
        <v>10870</v>
      </c>
      <c r="E1243" s="81">
        <v>490.34</v>
      </c>
      <c r="F1243" s="81" t="s">
        <v>26165</v>
      </c>
      <c r="G1243" s="81">
        <v>670.21</v>
      </c>
      <c r="H1243" s="81">
        <v>6.75</v>
      </c>
      <c r="I1243" s="81">
        <v>13.56</v>
      </c>
      <c r="J1243" s="81">
        <v>85</v>
      </c>
      <c r="K1243" s="81">
        <v>11.13</v>
      </c>
      <c r="L1243" s="81" t="s">
        <v>25662</v>
      </c>
      <c r="M1243" s="108"/>
      <c r="N1243" s="108"/>
      <c r="O1243" s="108"/>
      <c r="P1243" s="108"/>
      <c r="Q1243" s="108"/>
      <c r="R1243" s="108"/>
      <c r="S1243" s="108"/>
      <c r="T1243" s="108"/>
      <c r="U1243" s="108"/>
      <c r="V1243" s="108"/>
      <c r="W1243" s="108"/>
      <c r="X1243" s="108"/>
      <c r="Y1243" s="108"/>
      <c r="Z1243" s="108"/>
      <c r="AA1243" s="108"/>
      <c r="AB1243" s="108"/>
      <c r="AC1243" s="108"/>
      <c r="AD1243" s="108"/>
    </row>
    <row r="1244" spans="1:30" x14ac:dyDescent="0.25">
      <c r="A1244" s="112" t="s">
        <v>6703</v>
      </c>
      <c r="B1244" s="81" t="s">
        <v>10871</v>
      </c>
      <c r="C1244" s="81">
        <v>381</v>
      </c>
      <c r="D1244" s="81" t="s">
        <v>10871</v>
      </c>
      <c r="E1244" s="81">
        <v>381</v>
      </c>
      <c r="F1244" s="81" t="s">
        <v>10871</v>
      </c>
      <c r="G1244" s="81">
        <v>381</v>
      </c>
      <c r="H1244" s="81">
        <v>7</v>
      </c>
      <c r="I1244" s="81">
        <v>16.5</v>
      </c>
      <c r="J1244" s="81">
        <v>113</v>
      </c>
      <c r="K1244" s="81">
        <v>11.75</v>
      </c>
      <c r="L1244" s="81" t="s">
        <v>25662</v>
      </c>
      <c r="M1244" s="108"/>
      <c r="N1244" s="108"/>
      <c r="O1244" s="108"/>
      <c r="P1244" s="108"/>
      <c r="Q1244" s="108"/>
      <c r="R1244" s="108"/>
      <c r="S1244" s="108"/>
      <c r="T1244" s="108"/>
      <c r="U1244" s="108"/>
      <c r="V1244" s="108"/>
      <c r="W1244" s="108"/>
      <c r="X1244" s="108"/>
      <c r="Y1244" s="108"/>
      <c r="Z1244" s="108"/>
      <c r="AA1244" s="108"/>
      <c r="AB1244" s="108"/>
      <c r="AC1244" s="108"/>
      <c r="AD1244" s="108"/>
    </row>
    <row r="1245" spans="1:30" x14ac:dyDescent="0.25">
      <c r="A1245" s="81" t="s">
        <v>5286</v>
      </c>
      <c r="B1245" s="81" t="s">
        <v>10872</v>
      </c>
      <c r="C1245" s="81">
        <v>1149</v>
      </c>
      <c r="D1245" s="81" t="s">
        <v>8619</v>
      </c>
      <c r="E1245" s="81" t="s">
        <v>8620</v>
      </c>
      <c r="F1245" s="81" t="s">
        <v>8619</v>
      </c>
      <c r="G1245" s="81" t="s">
        <v>8620</v>
      </c>
      <c r="H1245" s="81">
        <v>17.7</v>
      </c>
      <c r="I1245" s="81">
        <v>17.3</v>
      </c>
      <c r="J1245" s="81">
        <v>58.6</v>
      </c>
      <c r="K1245" s="81">
        <v>3.5</v>
      </c>
      <c r="L1245" s="81" t="s">
        <v>25662</v>
      </c>
      <c r="M1245" s="108"/>
      <c r="N1245" s="108"/>
      <c r="O1245" s="108"/>
      <c r="P1245" s="108"/>
      <c r="Q1245" s="108"/>
      <c r="R1245" s="108"/>
      <c r="S1245" s="108"/>
      <c r="T1245" s="108"/>
      <c r="U1245" s="108"/>
      <c r="V1245" s="108"/>
      <c r="W1245" s="108"/>
      <c r="X1245" s="108"/>
      <c r="Y1245" s="108"/>
      <c r="Z1245" s="108"/>
      <c r="AA1245" s="108"/>
      <c r="AB1245" s="108"/>
      <c r="AC1245" s="108"/>
      <c r="AD1245" s="108"/>
    </row>
    <row r="1246" spans="1:30" x14ac:dyDescent="0.25">
      <c r="A1246" s="112" t="s">
        <v>8234</v>
      </c>
      <c r="B1246" s="81" t="s">
        <v>10873</v>
      </c>
      <c r="C1246" s="81">
        <v>5849</v>
      </c>
      <c r="D1246" s="81" t="s">
        <v>10873</v>
      </c>
      <c r="E1246" s="81">
        <v>5849</v>
      </c>
      <c r="F1246" s="81" t="s">
        <v>10873</v>
      </c>
      <c r="G1246" s="81">
        <v>5849</v>
      </c>
      <c r="H1246" s="81">
        <v>27.6</v>
      </c>
      <c r="I1246" s="81">
        <v>21.6</v>
      </c>
      <c r="J1246" s="81">
        <v>247</v>
      </c>
      <c r="K1246" s="81">
        <v>14.2</v>
      </c>
      <c r="L1246" s="81" t="s">
        <v>25662</v>
      </c>
      <c r="M1246" s="108"/>
      <c r="N1246" s="108"/>
      <c r="O1246" s="108"/>
      <c r="P1246" s="108"/>
      <c r="Q1246" s="108"/>
      <c r="R1246" s="108"/>
      <c r="S1246" s="108"/>
      <c r="T1246" s="108"/>
      <c r="U1246" s="108"/>
      <c r="V1246" s="108"/>
      <c r="W1246" s="108"/>
      <c r="X1246" s="108"/>
      <c r="Y1246" s="108"/>
      <c r="Z1246" s="108"/>
      <c r="AA1246" s="108"/>
      <c r="AB1246" s="108"/>
      <c r="AC1246" s="108"/>
      <c r="AD1246" s="108"/>
    </row>
    <row r="1247" spans="1:30" x14ac:dyDescent="0.25">
      <c r="A1247" s="81" t="s">
        <v>3729</v>
      </c>
      <c r="B1247" s="81" t="s">
        <v>10874</v>
      </c>
      <c r="C1247" s="81">
        <v>7125</v>
      </c>
      <c r="D1247" s="81" t="s">
        <v>10875</v>
      </c>
      <c r="E1247" s="81">
        <v>7496.92</v>
      </c>
      <c r="F1247" s="81" t="s">
        <v>10876</v>
      </c>
      <c r="G1247" s="81">
        <v>6898</v>
      </c>
      <c r="H1247" s="81">
        <v>23.5</v>
      </c>
      <c r="I1247" s="81">
        <v>43.44</v>
      </c>
      <c r="J1247" s="81">
        <v>2262</v>
      </c>
      <c r="K1247" s="81">
        <v>39.4</v>
      </c>
      <c r="L1247" s="81" t="s">
        <v>25662</v>
      </c>
      <c r="M1247" s="108"/>
      <c r="N1247" s="108"/>
      <c r="O1247" s="108"/>
      <c r="P1247" s="108"/>
      <c r="Q1247" s="108"/>
      <c r="R1247" s="108"/>
      <c r="S1247" s="108"/>
      <c r="T1247" s="108"/>
      <c r="U1247" s="108"/>
      <c r="V1247" s="108"/>
      <c r="W1247" s="108"/>
      <c r="X1247" s="108"/>
      <c r="Y1247" s="108"/>
      <c r="Z1247" s="108"/>
      <c r="AA1247" s="108"/>
      <c r="AB1247" s="108"/>
      <c r="AC1247" s="108"/>
      <c r="AD1247" s="108"/>
    </row>
    <row r="1248" spans="1:30" x14ac:dyDescent="0.25">
      <c r="A1248" s="81" t="s">
        <v>6595</v>
      </c>
      <c r="B1248" s="81" t="s">
        <v>26166</v>
      </c>
      <c r="C1248" s="81">
        <v>639.41</v>
      </c>
      <c r="D1248" s="81" t="s">
        <v>10877</v>
      </c>
      <c r="E1248" s="81">
        <v>800</v>
      </c>
      <c r="F1248" s="81" t="s">
        <v>25816</v>
      </c>
      <c r="G1248" s="81">
        <v>672</v>
      </c>
      <c r="H1248" s="81">
        <v>8.5</v>
      </c>
      <c r="I1248" s="81">
        <v>10</v>
      </c>
      <c r="J1248" s="81">
        <v>129</v>
      </c>
      <c r="K1248" s="81">
        <v>20.75</v>
      </c>
      <c r="L1248" s="81" t="s">
        <v>25662</v>
      </c>
      <c r="M1248" s="108"/>
      <c r="N1248" s="108"/>
      <c r="O1248" s="108"/>
      <c r="P1248" s="108"/>
      <c r="Q1248" s="108"/>
      <c r="R1248" s="108"/>
      <c r="S1248" s="108"/>
      <c r="T1248" s="108"/>
      <c r="U1248" s="108"/>
      <c r="V1248" s="108"/>
      <c r="W1248" s="108"/>
      <c r="X1248" s="108"/>
      <c r="Y1248" s="108"/>
      <c r="Z1248" s="108"/>
      <c r="AA1248" s="108"/>
      <c r="AB1248" s="108"/>
      <c r="AC1248" s="108"/>
      <c r="AD1248" s="108"/>
    </row>
    <row r="1249" spans="1:30" x14ac:dyDescent="0.25">
      <c r="A1249" s="81" t="s">
        <v>3506</v>
      </c>
      <c r="B1249" s="81" t="s">
        <v>10878</v>
      </c>
      <c r="C1249" s="81">
        <v>21722.67</v>
      </c>
      <c r="D1249" s="81" t="s">
        <v>10879</v>
      </c>
      <c r="E1249" s="81">
        <v>20620</v>
      </c>
      <c r="F1249" s="81" t="s">
        <v>8619</v>
      </c>
      <c r="G1249" s="81" t="s">
        <v>8620</v>
      </c>
      <c r="H1249" s="81">
        <v>29</v>
      </c>
      <c r="I1249" s="81">
        <v>15.75</v>
      </c>
      <c r="J1249" s="81">
        <v>844</v>
      </c>
      <c r="K1249" s="81">
        <v>51.5</v>
      </c>
      <c r="L1249" s="81" t="s">
        <v>25662</v>
      </c>
      <c r="M1249" s="108"/>
      <c r="N1249" s="108"/>
      <c r="O1249" s="108"/>
      <c r="P1249" s="108"/>
      <c r="Q1249" s="108"/>
      <c r="R1249" s="108"/>
      <c r="S1249" s="108"/>
      <c r="T1249" s="108"/>
      <c r="U1249" s="108"/>
      <c r="V1249" s="108"/>
      <c r="W1249" s="108"/>
      <c r="X1249" s="108"/>
      <c r="Y1249" s="108"/>
      <c r="Z1249" s="108"/>
      <c r="AA1249" s="108"/>
      <c r="AB1249" s="108"/>
      <c r="AC1249" s="108"/>
      <c r="AD1249" s="108"/>
    </row>
    <row r="1250" spans="1:30" x14ac:dyDescent="0.25">
      <c r="A1250" s="81" t="s">
        <v>3503</v>
      </c>
      <c r="B1250" s="81" t="s">
        <v>10880</v>
      </c>
      <c r="C1250" s="81">
        <v>1881.6</v>
      </c>
      <c r="D1250" s="81" t="s">
        <v>25817</v>
      </c>
      <c r="E1250" s="81">
        <v>1579</v>
      </c>
      <c r="F1250" s="81" t="s">
        <v>25817</v>
      </c>
      <c r="G1250" s="81">
        <v>1579</v>
      </c>
      <c r="H1250" s="81">
        <v>19</v>
      </c>
      <c r="I1250" s="81">
        <v>31</v>
      </c>
      <c r="J1250" s="81">
        <v>93</v>
      </c>
      <c r="K1250" s="81">
        <v>17</v>
      </c>
      <c r="L1250" s="81" t="s">
        <v>25662</v>
      </c>
      <c r="M1250" s="108"/>
      <c r="N1250" s="108"/>
      <c r="O1250" s="108"/>
      <c r="P1250" s="108"/>
      <c r="Q1250" s="108"/>
      <c r="R1250" s="108"/>
      <c r="S1250" s="108"/>
      <c r="T1250" s="108"/>
      <c r="U1250" s="108"/>
      <c r="V1250" s="108"/>
      <c r="W1250" s="108"/>
      <c r="X1250" s="108"/>
      <c r="Y1250" s="108"/>
      <c r="Z1250" s="108"/>
      <c r="AA1250" s="108"/>
      <c r="AB1250" s="108"/>
      <c r="AC1250" s="108"/>
      <c r="AD1250" s="108"/>
    </row>
    <row r="1251" spans="1:30" x14ac:dyDescent="0.25">
      <c r="A1251" s="81" t="s">
        <v>3499</v>
      </c>
      <c r="B1251" s="81" t="s">
        <v>10881</v>
      </c>
      <c r="C1251" s="81">
        <v>3013.33</v>
      </c>
      <c r="D1251" s="81" t="s">
        <v>10882</v>
      </c>
      <c r="E1251" s="81">
        <v>3287.2</v>
      </c>
      <c r="F1251" s="81" t="s">
        <v>25818</v>
      </c>
      <c r="G1251" s="81">
        <v>2699</v>
      </c>
      <c r="H1251" s="81">
        <v>15.75</v>
      </c>
      <c r="I1251" s="81">
        <v>29</v>
      </c>
      <c r="J1251" s="81">
        <v>108</v>
      </c>
      <c r="K1251" s="81">
        <v>5.25</v>
      </c>
      <c r="L1251" s="81" t="s">
        <v>25662</v>
      </c>
      <c r="M1251" s="108"/>
      <c r="N1251" s="108"/>
      <c r="O1251" s="108"/>
      <c r="P1251" s="108"/>
      <c r="Q1251" s="108"/>
      <c r="R1251" s="108"/>
      <c r="S1251" s="108"/>
      <c r="T1251" s="108"/>
      <c r="U1251" s="108"/>
      <c r="V1251" s="108"/>
      <c r="W1251" s="108"/>
      <c r="X1251" s="108"/>
      <c r="Y1251" s="108"/>
      <c r="Z1251" s="108"/>
      <c r="AA1251" s="108"/>
      <c r="AB1251" s="108"/>
      <c r="AC1251" s="108"/>
      <c r="AD1251" s="108"/>
    </row>
    <row r="1252" spans="1:30" x14ac:dyDescent="0.25">
      <c r="A1252" s="81" t="s">
        <v>3579</v>
      </c>
      <c r="B1252" s="81" t="s">
        <v>10883</v>
      </c>
      <c r="C1252" s="81">
        <v>2.79</v>
      </c>
      <c r="D1252" s="81" t="s">
        <v>10884</v>
      </c>
      <c r="E1252" s="81">
        <v>2.79</v>
      </c>
      <c r="F1252" s="81" t="s">
        <v>10885</v>
      </c>
      <c r="G1252" s="81">
        <v>2.6</v>
      </c>
      <c r="H1252" s="81">
        <v>2</v>
      </c>
      <c r="I1252" s="81">
        <v>3</v>
      </c>
      <c r="J1252" s="81">
        <v>0.1</v>
      </c>
      <c r="K1252" s="81">
        <v>0.25</v>
      </c>
      <c r="L1252" s="81" t="s">
        <v>25662</v>
      </c>
      <c r="M1252" s="108"/>
      <c r="N1252" s="108"/>
      <c r="O1252" s="108"/>
      <c r="P1252" s="108"/>
      <c r="Q1252" s="108"/>
      <c r="R1252" s="108"/>
      <c r="S1252" s="108"/>
      <c r="T1252" s="108"/>
      <c r="U1252" s="108"/>
      <c r="V1252" s="108"/>
      <c r="W1252" s="108"/>
      <c r="X1252" s="108"/>
      <c r="Y1252" s="108"/>
      <c r="Z1252" s="108"/>
      <c r="AA1252" s="108"/>
      <c r="AB1252" s="108"/>
      <c r="AC1252" s="108"/>
      <c r="AD1252" s="108"/>
    </row>
    <row r="1253" spans="1:30" x14ac:dyDescent="0.25">
      <c r="A1253" s="81" t="s">
        <v>147</v>
      </c>
      <c r="B1253" s="81" t="s">
        <v>8619</v>
      </c>
      <c r="C1253" s="81" t="s">
        <v>8620</v>
      </c>
      <c r="D1253" s="81" t="s">
        <v>8619</v>
      </c>
      <c r="E1253" s="81" t="s">
        <v>8620</v>
      </c>
      <c r="F1253" s="81" t="s">
        <v>8619</v>
      </c>
      <c r="G1253" s="81" t="s">
        <v>8620</v>
      </c>
      <c r="H1253" s="81">
        <v>39.4</v>
      </c>
      <c r="I1253" s="81">
        <v>1.6</v>
      </c>
      <c r="J1253" s="81">
        <v>55</v>
      </c>
      <c r="K1253" s="81">
        <v>66.5</v>
      </c>
      <c r="L1253" s="81" t="s">
        <v>25662</v>
      </c>
      <c r="M1253" s="108"/>
      <c r="N1253" s="108"/>
      <c r="O1253" s="108"/>
      <c r="P1253" s="108"/>
      <c r="Q1253" s="108"/>
      <c r="R1253" s="108"/>
      <c r="S1253" s="108"/>
      <c r="T1253" s="108"/>
      <c r="U1253" s="108"/>
      <c r="V1253" s="108"/>
      <c r="W1253" s="108"/>
      <c r="X1253" s="108"/>
      <c r="Y1253" s="108"/>
      <c r="Z1253" s="108"/>
      <c r="AA1253" s="108"/>
      <c r="AB1253" s="108"/>
      <c r="AC1253" s="108"/>
      <c r="AD1253" s="108"/>
    </row>
    <row r="1254" spans="1:30" x14ac:dyDescent="0.25">
      <c r="A1254" s="81" t="s">
        <v>143</v>
      </c>
      <c r="B1254" s="81" t="s">
        <v>8619</v>
      </c>
      <c r="C1254" s="81" t="s">
        <v>8620</v>
      </c>
      <c r="D1254" s="81" t="s">
        <v>8619</v>
      </c>
      <c r="E1254" s="81" t="s">
        <v>8620</v>
      </c>
      <c r="F1254" s="81" t="s">
        <v>8619</v>
      </c>
      <c r="G1254" s="81" t="s">
        <v>8620</v>
      </c>
      <c r="H1254" s="81">
        <v>21</v>
      </c>
      <c r="I1254" s="81">
        <v>11</v>
      </c>
      <c r="J1254" s="81">
        <v>90</v>
      </c>
      <c r="K1254" s="81">
        <v>28</v>
      </c>
      <c r="L1254" s="81" t="s">
        <v>25662</v>
      </c>
      <c r="M1254" s="108"/>
      <c r="N1254" s="108"/>
      <c r="O1254" s="108"/>
      <c r="P1254" s="108"/>
      <c r="Q1254" s="108"/>
      <c r="R1254" s="108"/>
      <c r="S1254" s="108"/>
      <c r="T1254" s="108"/>
      <c r="U1254" s="108"/>
      <c r="V1254" s="108"/>
      <c r="W1254" s="108"/>
      <c r="X1254" s="108"/>
      <c r="Y1254" s="108"/>
      <c r="Z1254" s="108"/>
      <c r="AA1254" s="108"/>
      <c r="AB1254" s="108"/>
      <c r="AC1254" s="108"/>
      <c r="AD1254" s="108"/>
    </row>
    <row r="1255" spans="1:30" x14ac:dyDescent="0.25">
      <c r="A1255" s="81" t="s">
        <v>140</v>
      </c>
      <c r="B1255" s="81" t="s">
        <v>25819</v>
      </c>
      <c r="C1255" s="81">
        <v>1.83</v>
      </c>
      <c r="D1255" s="81" t="s">
        <v>25819</v>
      </c>
      <c r="E1255" s="81">
        <v>1.83</v>
      </c>
      <c r="F1255" s="81" t="s">
        <v>25819</v>
      </c>
      <c r="G1255" s="81">
        <v>1.83</v>
      </c>
      <c r="H1255" s="81">
        <v>0.75</v>
      </c>
      <c r="I1255" s="81">
        <v>0.4</v>
      </c>
      <c r="J1255" s="81">
        <v>1.2500000000000001E-2</v>
      </c>
      <c r="K1255" s="81">
        <v>0.75</v>
      </c>
      <c r="L1255" s="81" t="s">
        <v>25662</v>
      </c>
      <c r="M1255" s="108"/>
      <c r="N1255" s="108"/>
      <c r="O1255" s="108"/>
      <c r="P1255" s="108"/>
      <c r="Q1255" s="108"/>
      <c r="R1255" s="108"/>
      <c r="S1255" s="108"/>
      <c r="T1255" s="108"/>
      <c r="U1255" s="108"/>
      <c r="V1255" s="108"/>
      <c r="W1255" s="108"/>
      <c r="X1255" s="108"/>
      <c r="Y1255" s="108"/>
      <c r="Z1255" s="108"/>
      <c r="AA1255" s="108"/>
      <c r="AB1255" s="108"/>
      <c r="AC1255" s="108"/>
      <c r="AD1255" s="108"/>
    </row>
    <row r="1256" spans="1:30" x14ac:dyDescent="0.25">
      <c r="A1256" s="81" t="s">
        <v>136</v>
      </c>
      <c r="B1256" s="81" t="s">
        <v>25820</v>
      </c>
      <c r="C1256" s="81">
        <v>1.97</v>
      </c>
      <c r="D1256" s="81" t="s">
        <v>25820</v>
      </c>
      <c r="E1256" s="81">
        <v>1.97</v>
      </c>
      <c r="F1256" s="81" t="s">
        <v>25820</v>
      </c>
      <c r="G1256" s="81">
        <v>1.97</v>
      </c>
      <c r="H1256" s="81">
        <v>0.5</v>
      </c>
      <c r="I1256" s="81">
        <v>0.25</v>
      </c>
      <c r="J1256" s="81">
        <v>0.25</v>
      </c>
      <c r="K1256" s="81">
        <v>1</v>
      </c>
      <c r="L1256" s="81" t="s">
        <v>25662</v>
      </c>
      <c r="M1256" s="108"/>
      <c r="N1256" s="108"/>
      <c r="O1256" s="108"/>
      <c r="P1256" s="108"/>
      <c r="Q1256" s="108"/>
      <c r="R1256" s="108"/>
      <c r="S1256" s="108"/>
      <c r="T1256" s="108"/>
      <c r="U1256" s="108"/>
      <c r="V1256" s="108"/>
      <c r="W1256" s="108"/>
      <c r="X1256" s="108"/>
      <c r="Y1256" s="108"/>
      <c r="Z1256" s="108"/>
      <c r="AA1256" s="108"/>
      <c r="AB1256" s="108"/>
      <c r="AC1256" s="108"/>
      <c r="AD1256" s="108"/>
    </row>
    <row r="1257" spans="1:30" x14ac:dyDescent="0.25">
      <c r="A1257" s="81" t="s">
        <v>509</v>
      </c>
      <c r="B1257" s="81" t="s">
        <v>8619</v>
      </c>
      <c r="C1257" s="81" t="s">
        <v>8620</v>
      </c>
      <c r="D1257" s="81" t="s">
        <v>8619</v>
      </c>
      <c r="E1257" s="81" t="s">
        <v>8620</v>
      </c>
      <c r="F1257" s="81" t="s">
        <v>8619</v>
      </c>
      <c r="G1257" s="81" t="s">
        <v>8620</v>
      </c>
      <c r="H1257" s="81">
        <v>2.5</v>
      </c>
      <c r="I1257" s="81">
        <v>4.5</v>
      </c>
      <c r="J1257" s="81">
        <v>0.6</v>
      </c>
      <c r="K1257" s="81">
        <v>1.2</v>
      </c>
      <c r="L1257" s="81" t="s">
        <v>25662</v>
      </c>
      <c r="M1257" s="108"/>
      <c r="N1257" s="108"/>
      <c r="O1257" s="108"/>
      <c r="P1257" s="108"/>
      <c r="Q1257" s="108"/>
      <c r="R1257" s="108"/>
      <c r="S1257" s="108"/>
      <c r="T1257" s="108"/>
      <c r="U1257" s="108"/>
      <c r="V1257" s="108"/>
      <c r="W1257" s="108"/>
      <c r="X1257" s="108"/>
      <c r="Y1257" s="108"/>
      <c r="Z1257" s="108"/>
      <c r="AA1257" s="108"/>
      <c r="AB1257" s="108"/>
      <c r="AC1257" s="108"/>
      <c r="AD1257" s="108"/>
    </row>
    <row r="1258" spans="1:30" x14ac:dyDescent="0.25">
      <c r="A1258" s="81" t="s">
        <v>547</v>
      </c>
      <c r="B1258" s="81" t="s">
        <v>8619</v>
      </c>
      <c r="C1258" s="81" t="s">
        <v>8620</v>
      </c>
      <c r="D1258" s="81" t="s">
        <v>8619</v>
      </c>
      <c r="E1258" s="81" t="s">
        <v>8620</v>
      </c>
      <c r="F1258" s="81" t="s">
        <v>8619</v>
      </c>
      <c r="G1258" s="81" t="s">
        <v>8620</v>
      </c>
      <c r="H1258" s="81">
        <v>5.0999999999999996</v>
      </c>
      <c r="I1258" s="81">
        <v>1.9</v>
      </c>
      <c r="J1258" s="81">
        <v>8.8000000000000007</v>
      </c>
      <c r="K1258" s="81">
        <v>10.9</v>
      </c>
      <c r="L1258" s="81" t="s">
        <v>25662</v>
      </c>
      <c r="M1258" s="108"/>
      <c r="N1258" s="108"/>
      <c r="O1258" s="108"/>
      <c r="P1258" s="108"/>
      <c r="Q1258" s="108"/>
      <c r="R1258" s="108"/>
      <c r="S1258" s="108"/>
      <c r="T1258" s="108"/>
      <c r="U1258" s="108"/>
      <c r="V1258" s="108"/>
      <c r="W1258" s="108"/>
      <c r="X1258" s="108"/>
      <c r="Y1258" s="108"/>
      <c r="Z1258" s="108"/>
      <c r="AA1258" s="108"/>
      <c r="AB1258" s="108"/>
      <c r="AC1258" s="108"/>
      <c r="AD1258" s="108"/>
    </row>
    <row r="1259" spans="1:30" x14ac:dyDescent="0.25">
      <c r="A1259" s="81" t="s">
        <v>553</v>
      </c>
      <c r="B1259" s="81" t="s">
        <v>8619</v>
      </c>
      <c r="C1259" s="81" t="s">
        <v>8620</v>
      </c>
      <c r="D1259" s="81" t="s">
        <v>8619</v>
      </c>
      <c r="E1259" s="81" t="s">
        <v>8620</v>
      </c>
      <c r="F1259" s="81" t="s">
        <v>8619</v>
      </c>
      <c r="G1259" s="81" t="s">
        <v>8620</v>
      </c>
      <c r="H1259" s="81">
        <v>1.2</v>
      </c>
      <c r="I1259" s="81">
        <v>1.2</v>
      </c>
      <c r="J1259" s="81">
        <v>37.4</v>
      </c>
      <c r="K1259" s="81">
        <v>1.2</v>
      </c>
      <c r="L1259" s="81" t="s">
        <v>25662</v>
      </c>
      <c r="M1259" s="108"/>
      <c r="N1259" s="108"/>
      <c r="O1259" s="108"/>
      <c r="P1259" s="108"/>
      <c r="Q1259" s="108"/>
      <c r="R1259" s="108"/>
      <c r="S1259" s="108"/>
      <c r="T1259" s="108"/>
      <c r="U1259" s="108"/>
      <c r="V1259" s="108"/>
      <c r="W1259" s="108"/>
      <c r="X1259" s="108"/>
      <c r="Y1259" s="108"/>
      <c r="Z1259" s="108"/>
      <c r="AA1259" s="108"/>
      <c r="AB1259" s="108"/>
      <c r="AC1259" s="108"/>
      <c r="AD1259" s="108"/>
    </row>
    <row r="1260" spans="1:30" x14ac:dyDescent="0.25">
      <c r="A1260" s="81" t="s">
        <v>556</v>
      </c>
      <c r="B1260" s="81" t="s">
        <v>8619</v>
      </c>
      <c r="C1260" s="81" t="s">
        <v>8620</v>
      </c>
      <c r="D1260" s="81" t="s">
        <v>8619</v>
      </c>
      <c r="E1260" s="81" t="s">
        <v>8620</v>
      </c>
      <c r="F1260" s="81" t="s">
        <v>8619</v>
      </c>
      <c r="G1260" s="81" t="s">
        <v>8620</v>
      </c>
      <c r="H1260" s="81">
        <v>1.1100000000000001</v>
      </c>
      <c r="I1260" s="81">
        <v>1.49</v>
      </c>
      <c r="J1260" s="81">
        <v>22.946000000000002</v>
      </c>
      <c r="K1260" s="81">
        <v>1.24</v>
      </c>
      <c r="L1260" s="81" t="s">
        <v>25662</v>
      </c>
      <c r="M1260" s="108"/>
      <c r="N1260" s="108"/>
      <c r="O1260" s="108"/>
      <c r="P1260" s="108"/>
      <c r="Q1260" s="108"/>
      <c r="R1260" s="108"/>
      <c r="S1260" s="108"/>
      <c r="T1260" s="108"/>
      <c r="U1260" s="108"/>
      <c r="V1260" s="108"/>
      <c r="W1260" s="108"/>
      <c r="X1260" s="108"/>
      <c r="Y1260" s="108"/>
      <c r="Z1260" s="108"/>
      <c r="AA1260" s="108"/>
      <c r="AB1260" s="108"/>
      <c r="AC1260" s="108"/>
      <c r="AD1260" s="108"/>
    </row>
    <row r="1261" spans="1:30" x14ac:dyDescent="0.25">
      <c r="A1261" s="81" t="s">
        <v>7393</v>
      </c>
      <c r="B1261" s="81" t="s">
        <v>8619</v>
      </c>
      <c r="C1261" s="81" t="s">
        <v>8620</v>
      </c>
      <c r="D1261" s="81" t="s">
        <v>8619</v>
      </c>
      <c r="E1261" s="81" t="s">
        <v>8620</v>
      </c>
      <c r="F1261" s="81" t="s">
        <v>8619</v>
      </c>
      <c r="G1261" s="81" t="s">
        <v>8620</v>
      </c>
      <c r="H1261" s="81">
        <v>1</v>
      </c>
      <c r="I1261" s="81">
        <v>0.37</v>
      </c>
      <c r="J1261" s="81">
        <v>12</v>
      </c>
      <c r="K1261" s="81">
        <v>0.36</v>
      </c>
      <c r="L1261" s="81" t="s">
        <v>25662</v>
      </c>
      <c r="M1261" s="108"/>
      <c r="N1261" s="108"/>
      <c r="O1261" s="108"/>
      <c r="P1261" s="108"/>
      <c r="Q1261" s="108"/>
      <c r="R1261" s="108"/>
      <c r="S1261" s="108"/>
      <c r="T1261" s="108"/>
      <c r="U1261" s="108"/>
      <c r="V1261" s="108"/>
      <c r="W1261" s="108"/>
      <c r="X1261" s="108"/>
      <c r="Y1261" s="108"/>
      <c r="Z1261" s="108"/>
      <c r="AA1261" s="108"/>
      <c r="AB1261" s="108"/>
      <c r="AC1261" s="108"/>
      <c r="AD1261" s="108"/>
    </row>
    <row r="1262" spans="1:30" x14ac:dyDescent="0.25">
      <c r="A1262" s="81" t="s">
        <v>4174</v>
      </c>
      <c r="B1262" s="81" t="s">
        <v>10887</v>
      </c>
      <c r="C1262" s="81">
        <v>28.8</v>
      </c>
      <c r="D1262" s="81" t="s">
        <v>10888</v>
      </c>
      <c r="E1262" s="81">
        <v>2.25</v>
      </c>
      <c r="F1262" s="81" t="s">
        <v>8619</v>
      </c>
      <c r="G1262" s="81" t="s">
        <v>8620</v>
      </c>
      <c r="H1262" s="81">
        <v>1.2</v>
      </c>
      <c r="I1262" s="81">
        <v>1.2</v>
      </c>
      <c r="J1262" s="81">
        <v>0.12</v>
      </c>
      <c r="K1262" s="81">
        <v>0.6</v>
      </c>
      <c r="L1262" s="81" t="s">
        <v>25662</v>
      </c>
      <c r="M1262" s="108"/>
      <c r="N1262" s="108"/>
      <c r="O1262" s="108"/>
      <c r="P1262" s="108"/>
      <c r="Q1262" s="108"/>
      <c r="R1262" s="108"/>
      <c r="S1262" s="108"/>
      <c r="T1262" s="108"/>
      <c r="U1262" s="108"/>
      <c r="V1262" s="108"/>
      <c r="W1262" s="108"/>
      <c r="X1262" s="108"/>
      <c r="Y1262" s="108"/>
      <c r="Z1262" s="108"/>
      <c r="AA1262" s="108"/>
      <c r="AB1262" s="108"/>
      <c r="AC1262" s="108"/>
      <c r="AD1262" s="108"/>
    </row>
    <row r="1263" spans="1:30" x14ac:dyDescent="0.25">
      <c r="A1263" s="81" t="s">
        <v>4171</v>
      </c>
      <c r="B1263" s="81" t="s">
        <v>10889</v>
      </c>
      <c r="C1263" s="81">
        <v>29.2</v>
      </c>
      <c r="D1263" s="81" t="s">
        <v>10890</v>
      </c>
      <c r="E1263" s="81">
        <v>28.5</v>
      </c>
      <c r="F1263" s="81" t="s">
        <v>8619</v>
      </c>
      <c r="G1263" s="81" t="s">
        <v>8620</v>
      </c>
      <c r="H1263" s="81">
        <v>2.5</v>
      </c>
      <c r="I1263" s="81">
        <v>3.9</v>
      </c>
      <c r="J1263" s="81">
        <v>0.4</v>
      </c>
      <c r="K1263" s="81">
        <v>1.2</v>
      </c>
      <c r="L1263" s="81" t="s">
        <v>25662</v>
      </c>
      <c r="M1263" s="108"/>
      <c r="N1263" s="108"/>
      <c r="O1263" s="108"/>
      <c r="P1263" s="108"/>
      <c r="Q1263" s="108"/>
      <c r="R1263" s="108"/>
      <c r="S1263" s="108"/>
      <c r="T1263" s="108"/>
      <c r="U1263" s="108"/>
      <c r="V1263" s="108"/>
      <c r="W1263" s="108"/>
      <c r="X1263" s="108"/>
      <c r="Y1263" s="108"/>
      <c r="Z1263" s="108"/>
      <c r="AA1263" s="108"/>
      <c r="AB1263" s="108"/>
      <c r="AC1263" s="108"/>
      <c r="AD1263" s="108"/>
    </row>
    <row r="1264" spans="1:30" x14ac:dyDescent="0.25">
      <c r="A1264" s="81" t="s">
        <v>4168</v>
      </c>
      <c r="B1264" s="81" t="s">
        <v>10891</v>
      </c>
      <c r="C1264" s="81">
        <v>35</v>
      </c>
      <c r="D1264" s="81" t="s">
        <v>10892</v>
      </c>
      <c r="E1264" s="81">
        <v>35.880000000000003</v>
      </c>
      <c r="F1264" s="81" t="s">
        <v>10893</v>
      </c>
      <c r="G1264" s="81">
        <v>34.5</v>
      </c>
      <c r="H1264" s="81">
        <v>19.5</v>
      </c>
      <c r="I1264" s="81">
        <v>4.5</v>
      </c>
      <c r="J1264" s="81">
        <v>12</v>
      </c>
      <c r="K1264" s="81">
        <v>15.5</v>
      </c>
      <c r="L1264" s="81" t="s">
        <v>25662</v>
      </c>
      <c r="M1264" s="108"/>
      <c r="N1264" s="108"/>
      <c r="O1264" s="108"/>
      <c r="P1264" s="108"/>
      <c r="Q1264" s="108"/>
      <c r="R1264" s="108"/>
      <c r="S1264" s="108"/>
      <c r="T1264" s="108"/>
      <c r="U1264" s="108"/>
      <c r="V1264" s="108"/>
      <c r="W1264" s="108"/>
      <c r="X1264" s="108"/>
      <c r="Y1264" s="108"/>
      <c r="Z1264" s="108"/>
      <c r="AA1264" s="108"/>
      <c r="AB1264" s="108"/>
      <c r="AC1264" s="108"/>
      <c r="AD1264" s="108"/>
    </row>
    <row r="1265" spans="1:30" x14ac:dyDescent="0.25">
      <c r="A1265" s="81" t="s">
        <v>4165</v>
      </c>
      <c r="B1265" s="81" t="s">
        <v>10894</v>
      </c>
      <c r="C1265" s="81">
        <v>9.3699999999999992</v>
      </c>
      <c r="D1265" s="81" t="s">
        <v>10895</v>
      </c>
      <c r="E1265" s="81">
        <v>24.32</v>
      </c>
      <c r="F1265" s="81" t="s">
        <v>10896</v>
      </c>
      <c r="G1265" s="81">
        <v>242.23</v>
      </c>
      <c r="H1265" s="81">
        <v>1.4</v>
      </c>
      <c r="I1265" s="81">
        <v>2.2000000000000002</v>
      </c>
      <c r="J1265" s="81">
        <v>0.12</v>
      </c>
      <c r="K1265" s="81">
        <v>0.7</v>
      </c>
      <c r="L1265" s="81" t="s">
        <v>25662</v>
      </c>
      <c r="M1265" s="108"/>
      <c r="N1265" s="108"/>
      <c r="O1265" s="108"/>
      <c r="P1265" s="108"/>
      <c r="Q1265" s="108"/>
      <c r="R1265" s="108"/>
      <c r="S1265" s="108"/>
      <c r="T1265" s="108"/>
      <c r="U1265" s="108"/>
      <c r="V1265" s="108"/>
      <c r="W1265" s="108"/>
      <c r="X1265" s="108"/>
      <c r="Y1265" s="108"/>
      <c r="Z1265" s="108"/>
      <c r="AA1265" s="108"/>
      <c r="AB1265" s="108"/>
      <c r="AC1265" s="108"/>
      <c r="AD1265" s="108"/>
    </row>
    <row r="1266" spans="1:30" x14ac:dyDescent="0.25">
      <c r="A1266" s="112" t="s">
        <v>7887</v>
      </c>
      <c r="B1266" s="81" t="s">
        <v>10897</v>
      </c>
      <c r="C1266" s="81">
        <v>3.79</v>
      </c>
      <c r="D1266" s="81" t="s">
        <v>10897</v>
      </c>
      <c r="E1266" s="81">
        <v>3.79</v>
      </c>
      <c r="F1266" s="81" t="s">
        <v>10897</v>
      </c>
      <c r="G1266" s="81">
        <v>3.79</v>
      </c>
      <c r="H1266" s="81">
        <v>2</v>
      </c>
      <c r="I1266" s="81">
        <v>3.5</v>
      </c>
      <c r="J1266" s="81">
        <v>0.08</v>
      </c>
      <c r="K1266" s="81">
        <v>0.25</v>
      </c>
      <c r="L1266" s="81" t="s">
        <v>25662</v>
      </c>
      <c r="M1266" s="108"/>
      <c r="N1266" s="108"/>
      <c r="O1266" s="108"/>
      <c r="P1266" s="108"/>
      <c r="Q1266" s="108"/>
      <c r="R1266" s="108"/>
      <c r="S1266" s="108"/>
      <c r="T1266" s="108"/>
      <c r="U1266" s="108"/>
      <c r="V1266" s="108"/>
      <c r="W1266" s="108"/>
      <c r="X1266" s="108"/>
      <c r="Y1266" s="108"/>
      <c r="Z1266" s="108"/>
      <c r="AA1266" s="108"/>
      <c r="AB1266" s="108"/>
      <c r="AC1266" s="108"/>
      <c r="AD1266" s="108"/>
    </row>
    <row r="1267" spans="1:30" x14ac:dyDescent="0.25">
      <c r="A1267" s="81" t="s">
        <v>4162</v>
      </c>
      <c r="B1267" s="81" t="s">
        <v>10898</v>
      </c>
      <c r="C1267" s="81">
        <v>22.53</v>
      </c>
      <c r="D1267" s="81" t="s">
        <v>10899</v>
      </c>
      <c r="E1267" s="81">
        <v>20</v>
      </c>
      <c r="F1267" s="81" t="s">
        <v>8619</v>
      </c>
      <c r="G1267" s="81" t="s">
        <v>8620</v>
      </c>
      <c r="H1267" s="81">
        <v>1.6</v>
      </c>
      <c r="I1267" s="81">
        <v>2.8</v>
      </c>
      <c r="J1267" s="81">
        <v>0.2</v>
      </c>
      <c r="K1267" s="81">
        <v>1</v>
      </c>
      <c r="L1267" s="81" t="s">
        <v>25662</v>
      </c>
      <c r="M1267" s="108"/>
      <c r="N1267" s="108"/>
      <c r="O1267" s="108"/>
      <c r="P1267" s="108"/>
      <c r="Q1267" s="108"/>
      <c r="R1267" s="108"/>
      <c r="S1267" s="108"/>
      <c r="T1267" s="108"/>
      <c r="U1267" s="108"/>
      <c r="V1267" s="108"/>
      <c r="W1267" s="108"/>
      <c r="X1267" s="108"/>
      <c r="Y1267" s="108"/>
      <c r="Z1267" s="108"/>
      <c r="AA1267" s="108"/>
      <c r="AB1267" s="108"/>
      <c r="AC1267" s="108"/>
      <c r="AD1267" s="108"/>
    </row>
    <row r="1268" spans="1:30" x14ac:dyDescent="0.25">
      <c r="A1268" s="81" t="s">
        <v>4159</v>
      </c>
      <c r="B1268" s="81" t="s">
        <v>10900</v>
      </c>
      <c r="C1268" s="81">
        <v>34.21</v>
      </c>
      <c r="D1268" s="81" t="s">
        <v>10901</v>
      </c>
      <c r="E1268" s="81">
        <v>28.69</v>
      </c>
      <c r="F1268" s="81" t="s">
        <v>10902</v>
      </c>
      <c r="G1268" s="81">
        <v>20</v>
      </c>
      <c r="H1268" s="81">
        <v>1.8</v>
      </c>
      <c r="I1268" s="81">
        <v>3</v>
      </c>
      <c r="J1268" s="81">
        <v>0.22</v>
      </c>
      <c r="K1268" s="81">
        <v>1</v>
      </c>
      <c r="L1268" s="81" t="s">
        <v>25662</v>
      </c>
      <c r="M1268" s="108"/>
      <c r="N1268" s="108"/>
      <c r="O1268" s="108"/>
      <c r="P1268" s="108"/>
      <c r="Q1268" s="108"/>
      <c r="R1268" s="108"/>
      <c r="S1268" s="108"/>
      <c r="T1268" s="108"/>
      <c r="U1268" s="108"/>
      <c r="V1268" s="108"/>
      <c r="W1268" s="108"/>
      <c r="X1268" s="108"/>
      <c r="Y1268" s="108"/>
      <c r="Z1268" s="108"/>
      <c r="AA1268" s="108"/>
      <c r="AB1268" s="108"/>
      <c r="AC1268" s="108"/>
      <c r="AD1268" s="108"/>
    </row>
    <row r="1269" spans="1:30" x14ac:dyDescent="0.25">
      <c r="A1269" s="81" t="s">
        <v>4156</v>
      </c>
      <c r="B1269" s="81" t="s">
        <v>10903</v>
      </c>
      <c r="C1269" s="81">
        <v>32.840000000000003</v>
      </c>
      <c r="D1269" s="81" t="s">
        <v>10904</v>
      </c>
      <c r="E1269" s="81">
        <v>10.4</v>
      </c>
      <c r="F1269" s="81" t="s">
        <v>10905</v>
      </c>
      <c r="G1269" s="81">
        <v>20</v>
      </c>
      <c r="H1269" s="81">
        <v>1.6</v>
      </c>
      <c r="I1269" s="81">
        <v>2.8</v>
      </c>
      <c r="J1269" s="81">
        <v>0.21</v>
      </c>
      <c r="K1269" s="81">
        <v>1</v>
      </c>
      <c r="L1269" s="81" t="s">
        <v>25662</v>
      </c>
      <c r="M1269" s="108"/>
      <c r="N1269" s="108"/>
      <c r="O1269" s="108"/>
      <c r="P1269" s="108"/>
      <c r="Q1269" s="108"/>
      <c r="R1269" s="108"/>
      <c r="S1269" s="108"/>
      <c r="T1269" s="108"/>
      <c r="U1269" s="108"/>
      <c r="V1269" s="108"/>
      <c r="W1269" s="108"/>
      <c r="X1269" s="108"/>
      <c r="Y1269" s="108"/>
      <c r="Z1269" s="108"/>
      <c r="AA1269" s="108"/>
      <c r="AB1269" s="108"/>
      <c r="AC1269" s="108"/>
      <c r="AD1269" s="108"/>
    </row>
    <row r="1270" spans="1:30" x14ac:dyDescent="0.25">
      <c r="A1270" s="81" t="s">
        <v>4153</v>
      </c>
      <c r="B1270" s="81" t="s">
        <v>10906</v>
      </c>
      <c r="C1270" s="81">
        <v>31.48</v>
      </c>
      <c r="D1270" s="81" t="s">
        <v>8619</v>
      </c>
      <c r="E1270" s="81" t="s">
        <v>8620</v>
      </c>
      <c r="F1270" s="81" t="s">
        <v>8619</v>
      </c>
      <c r="G1270" s="81" t="s">
        <v>8620</v>
      </c>
      <c r="H1270" s="81">
        <v>1.6</v>
      </c>
      <c r="I1270" s="81">
        <v>2.8</v>
      </c>
      <c r="J1270" s="81">
        <v>0.2</v>
      </c>
      <c r="K1270" s="81">
        <v>1</v>
      </c>
      <c r="L1270" s="81" t="s">
        <v>25662</v>
      </c>
      <c r="M1270" s="108"/>
      <c r="N1270" s="108"/>
      <c r="O1270" s="108"/>
      <c r="P1270" s="108"/>
      <c r="Q1270" s="108"/>
      <c r="R1270" s="108"/>
      <c r="S1270" s="108"/>
      <c r="T1270" s="108"/>
      <c r="U1270" s="108"/>
      <c r="V1270" s="108"/>
      <c r="W1270" s="108"/>
      <c r="X1270" s="108"/>
      <c r="Y1270" s="108"/>
      <c r="Z1270" s="108"/>
      <c r="AA1270" s="108"/>
      <c r="AB1270" s="108"/>
      <c r="AC1270" s="108"/>
      <c r="AD1270" s="108"/>
    </row>
    <row r="1271" spans="1:30" x14ac:dyDescent="0.25">
      <c r="A1271" s="81" t="s">
        <v>4150</v>
      </c>
      <c r="B1271" s="81" t="s">
        <v>10907</v>
      </c>
      <c r="C1271" s="81">
        <v>25.86</v>
      </c>
      <c r="D1271" s="81" t="s">
        <v>8619</v>
      </c>
      <c r="E1271" s="81" t="s">
        <v>8620</v>
      </c>
      <c r="F1271" s="81" t="s">
        <v>8619</v>
      </c>
      <c r="G1271" s="81" t="s">
        <v>8620</v>
      </c>
      <c r="H1271" s="81">
        <v>1.8</v>
      </c>
      <c r="I1271" s="81">
        <v>3</v>
      </c>
      <c r="J1271" s="81">
        <v>0.23</v>
      </c>
      <c r="K1271" s="81">
        <v>1</v>
      </c>
      <c r="L1271" s="81" t="s">
        <v>25662</v>
      </c>
      <c r="M1271" s="108"/>
      <c r="N1271" s="108"/>
      <c r="O1271" s="108"/>
      <c r="P1271" s="108"/>
      <c r="Q1271" s="108"/>
      <c r="R1271" s="108"/>
      <c r="S1271" s="108"/>
      <c r="T1271" s="108"/>
      <c r="U1271" s="108"/>
      <c r="V1271" s="108"/>
      <c r="W1271" s="108"/>
      <c r="X1271" s="108"/>
      <c r="Y1271" s="108"/>
      <c r="Z1271" s="108"/>
      <c r="AA1271" s="108"/>
      <c r="AB1271" s="108"/>
      <c r="AC1271" s="108"/>
      <c r="AD1271" s="108"/>
    </row>
    <row r="1272" spans="1:30" x14ac:dyDescent="0.25">
      <c r="A1272" s="81" t="s">
        <v>4147</v>
      </c>
      <c r="B1272" s="81" t="s">
        <v>10908</v>
      </c>
      <c r="C1272" s="81">
        <v>21.63</v>
      </c>
      <c r="D1272" s="81" t="s">
        <v>10909</v>
      </c>
      <c r="E1272" s="81">
        <v>25.86</v>
      </c>
      <c r="F1272" s="81" t="s">
        <v>10910</v>
      </c>
      <c r="G1272" s="81">
        <v>20</v>
      </c>
      <c r="H1272" s="81">
        <v>1.8</v>
      </c>
      <c r="I1272" s="81">
        <v>3.4</v>
      </c>
      <c r="J1272" s="81">
        <v>0.25</v>
      </c>
      <c r="K1272" s="81">
        <v>1.3</v>
      </c>
      <c r="L1272" s="81" t="s">
        <v>25662</v>
      </c>
      <c r="M1272" s="108"/>
      <c r="N1272" s="108"/>
      <c r="O1272" s="108"/>
      <c r="P1272" s="108"/>
      <c r="Q1272" s="108"/>
      <c r="R1272" s="108"/>
      <c r="S1272" s="108"/>
      <c r="T1272" s="108"/>
      <c r="U1272" s="108"/>
      <c r="V1272" s="108"/>
      <c r="W1272" s="108"/>
      <c r="X1272" s="108"/>
      <c r="Y1272" s="108"/>
      <c r="Z1272" s="108"/>
      <c r="AA1272" s="108"/>
      <c r="AB1272" s="108"/>
      <c r="AC1272" s="108"/>
      <c r="AD1272" s="108"/>
    </row>
    <row r="1273" spans="1:30" x14ac:dyDescent="0.25">
      <c r="A1273" s="81" t="s">
        <v>4144</v>
      </c>
      <c r="B1273" s="81" t="s">
        <v>10911</v>
      </c>
      <c r="C1273" s="81">
        <v>25.86</v>
      </c>
      <c r="D1273" s="81" t="s">
        <v>10912</v>
      </c>
      <c r="E1273" s="81">
        <v>20</v>
      </c>
      <c r="F1273" s="81" t="s">
        <v>10913</v>
      </c>
      <c r="G1273" s="81">
        <v>24</v>
      </c>
      <c r="H1273" s="81">
        <v>1.8</v>
      </c>
      <c r="I1273" s="81">
        <v>2.6</v>
      </c>
      <c r="J1273" s="81">
        <v>0.14000000000000001</v>
      </c>
      <c r="K1273" s="81">
        <v>0.8</v>
      </c>
      <c r="L1273" s="81" t="s">
        <v>25662</v>
      </c>
      <c r="M1273" s="108"/>
      <c r="N1273" s="108"/>
      <c r="O1273" s="108"/>
      <c r="P1273" s="108"/>
      <c r="Q1273" s="108"/>
      <c r="R1273" s="108"/>
      <c r="S1273" s="108"/>
      <c r="T1273" s="108"/>
      <c r="U1273" s="108"/>
      <c r="V1273" s="108"/>
      <c r="W1273" s="108"/>
      <c r="X1273" s="108"/>
      <c r="Y1273" s="108"/>
      <c r="Z1273" s="108"/>
      <c r="AA1273" s="108"/>
      <c r="AB1273" s="108"/>
      <c r="AC1273" s="108"/>
      <c r="AD1273" s="108"/>
    </row>
    <row r="1274" spans="1:30" x14ac:dyDescent="0.25">
      <c r="A1274" s="81" t="s">
        <v>4141</v>
      </c>
      <c r="B1274" s="81" t="s">
        <v>10914</v>
      </c>
      <c r="C1274" s="81">
        <v>25.86</v>
      </c>
      <c r="D1274" s="81" t="s">
        <v>10915</v>
      </c>
      <c r="E1274" s="81">
        <v>19.989999999999998</v>
      </c>
      <c r="F1274" s="81" t="s">
        <v>10916</v>
      </c>
      <c r="G1274" s="81">
        <v>20</v>
      </c>
      <c r="H1274" s="81">
        <v>1.6</v>
      </c>
      <c r="I1274" s="81">
        <v>2.8</v>
      </c>
      <c r="J1274" s="81">
        <v>0.16</v>
      </c>
      <c r="K1274" s="81">
        <v>1</v>
      </c>
      <c r="L1274" s="81" t="s">
        <v>25662</v>
      </c>
      <c r="M1274" s="108"/>
      <c r="N1274" s="108"/>
      <c r="O1274" s="108"/>
      <c r="P1274" s="108"/>
      <c r="Q1274" s="108"/>
      <c r="R1274" s="108"/>
      <c r="S1274" s="108"/>
      <c r="T1274" s="108"/>
      <c r="U1274" s="108"/>
      <c r="V1274" s="108"/>
      <c r="W1274" s="108"/>
      <c r="X1274" s="108"/>
      <c r="Y1274" s="108"/>
      <c r="Z1274" s="108"/>
      <c r="AA1274" s="108"/>
      <c r="AB1274" s="108"/>
      <c r="AC1274" s="108"/>
      <c r="AD1274" s="108"/>
    </row>
    <row r="1275" spans="1:30" x14ac:dyDescent="0.25">
      <c r="A1275" s="81" t="s">
        <v>4138</v>
      </c>
      <c r="B1275" s="81" t="s">
        <v>10917</v>
      </c>
      <c r="C1275" s="81">
        <v>25.86</v>
      </c>
      <c r="D1275" s="81" t="s">
        <v>10918</v>
      </c>
      <c r="E1275" s="81">
        <v>19.989999999999998</v>
      </c>
      <c r="F1275" s="81" t="s">
        <v>10919</v>
      </c>
      <c r="G1275" s="81">
        <v>20.149999999999999</v>
      </c>
      <c r="H1275" s="81">
        <v>3.75</v>
      </c>
      <c r="I1275" s="81">
        <v>3</v>
      </c>
      <c r="J1275" s="81">
        <v>0.24</v>
      </c>
      <c r="K1275" s="81">
        <v>3</v>
      </c>
      <c r="L1275" s="81" t="s">
        <v>25662</v>
      </c>
      <c r="M1275" s="108"/>
      <c r="N1275" s="108"/>
      <c r="O1275" s="108"/>
      <c r="P1275" s="108"/>
      <c r="Q1275" s="108"/>
      <c r="R1275" s="108"/>
      <c r="S1275" s="108"/>
      <c r="T1275" s="108"/>
      <c r="U1275" s="108"/>
      <c r="V1275" s="108"/>
      <c r="W1275" s="108"/>
      <c r="X1275" s="108"/>
      <c r="Y1275" s="108"/>
      <c r="Z1275" s="108"/>
      <c r="AA1275" s="108"/>
      <c r="AB1275" s="108"/>
      <c r="AC1275" s="108"/>
      <c r="AD1275" s="108"/>
    </row>
    <row r="1276" spans="1:30" x14ac:dyDescent="0.25">
      <c r="A1276" s="81" t="s">
        <v>4135</v>
      </c>
      <c r="B1276" s="81" t="s">
        <v>10920</v>
      </c>
      <c r="C1276" s="81">
        <v>25.86</v>
      </c>
      <c r="D1276" s="81" t="s">
        <v>10921</v>
      </c>
      <c r="E1276" s="81">
        <v>23.45</v>
      </c>
      <c r="F1276" s="81" t="s">
        <v>10922</v>
      </c>
      <c r="G1276" s="81">
        <v>24</v>
      </c>
      <c r="H1276" s="81">
        <v>2.6</v>
      </c>
      <c r="I1276" s="81">
        <v>4.3</v>
      </c>
      <c r="J1276" s="81">
        <v>0.32</v>
      </c>
      <c r="K1276" s="81">
        <v>1.3</v>
      </c>
      <c r="L1276" s="81" t="s">
        <v>25662</v>
      </c>
      <c r="M1276" s="108"/>
      <c r="N1276" s="108"/>
      <c r="O1276" s="108"/>
      <c r="P1276" s="108"/>
      <c r="Q1276" s="108"/>
      <c r="R1276" s="108"/>
      <c r="S1276" s="108"/>
      <c r="T1276" s="108"/>
      <c r="U1276" s="108"/>
      <c r="V1276" s="108"/>
      <c r="W1276" s="108"/>
      <c r="X1276" s="108"/>
      <c r="Y1276" s="108"/>
      <c r="Z1276" s="108"/>
      <c r="AA1276" s="108"/>
      <c r="AB1276" s="108"/>
      <c r="AC1276" s="108"/>
      <c r="AD1276" s="108"/>
    </row>
    <row r="1277" spans="1:30" x14ac:dyDescent="0.25">
      <c r="A1277" s="81" t="s">
        <v>4132</v>
      </c>
      <c r="B1277" s="81" t="s">
        <v>10923</v>
      </c>
      <c r="C1277" s="81">
        <v>20.18</v>
      </c>
      <c r="D1277" s="81" t="s">
        <v>10924</v>
      </c>
      <c r="E1277" s="81">
        <v>24</v>
      </c>
      <c r="F1277" s="81" t="s">
        <v>10925</v>
      </c>
      <c r="G1277" s="81">
        <v>18.989999999999998</v>
      </c>
      <c r="H1277" s="81">
        <v>3</v>
      </c>
      <c r="I1277" s="81">
        <v>4.5999999999999996</v>
      </c>
      <c r="J1277" s="81">
        <v>0.5</v>
      </c>
      <c r="K1277" s="81">
        <v>1.3</v>
      </c>
      <c r="L1277" s="81" t="s">
        <v>25662</v>
      </c>
      <c r="M1277" s="108"/>
      <c r="N1277" s="108"/>
      <c r="O1277" s="108"/>
      <c r="P1277" s="108"/>
      <c r="Q1277" s="108"/>
      <c r="R1277" s="108"/>
      <c r="S1277" s="108"/>
      <c r="T1277" s="108"/>
      <c r="U1277" s="108"/>
      <c r="V1277" s="108"/>
      <c r="W1277" s="108"/>
      <c r="X1277" s="108"/>
      <c r="Y1277" s="108"/>
      <c r="Z1277" s="108"/>
      <c r="AA1277" s="108"/>
      <c r="AB1277" s="108"/>
      <c r="AC1277" s="108"/>
      <c r="AD1277" s="108"/>
    </row>
    <row r="1278" spans="1:30" x14ac:dyDescent="0.25">
      <c r="A1278" s="81" t="s">
        <v>4129</v>
      </c>
      <c r="B1278" s="81" t="s">
        <v>10926</v>
      </c>
      <c r="C1278" s="81">
        <v>24.7</v>
      </c>
      <c r="D1278" s="81" t="s">
        <v>10927</v>
      </c>
      <c r="E1278" s="81">
        <v>25.33</v>
      </c>
      <c r="F1278" s="81" t="s">
        <v>10928</v>
      </c>
      <c r="G1278" s="81">
        <v>26</v>
      </c>
      <c r="H1278" s="81">
        <v>3</v>
      </c>
      <c r="I1278" s="81">
        <v>4.5</v>
      </c>
      <c r="J1278" s="81">
        <v>0.42</v>
      </c>
      <c r="K1278" s="81">
        <v>1.3</v>
      </c>
      <c r="L1278" s="81" t="s">
        <v>25662</v>
      </c>
      <c r="M1278" s="108"/>
      <c r="N1278" s="108"/>
      <c r="O1278" s="108"/>
      <c r="P1278" s="108"/>
      <c r="Q1278" s="108"/>
      <c r="R1278" s="108"/>
      <c r="S1278" s="108"/>
      <c r="T1278" s="108"/>
      <c r="U1278" s="108"/>
      <c r="V1278" s="108"/>
      <c r="W1278" s="108"/>
      <c r="X1278" s="108"/>
      <c r="Y1278" s="108"/>
      <c r="Z1278" s="108"/>
      <c r="AA1278" s="108"/>
      <c r="AB1278" s="108"/>
      <c r="AC1278" s="108"/>
      <c r="AD1278" s="108"/>
    </row>
    <row r="1279" spans="1:30" x14ac:dyDescent="0.25">
      <c r="A1279" s="81" t="s">
        <v>4126</v>
      </c>
      <c r="B1279" s="81" t="s">
        <v>10929</v>
      </c>
      <c r="C1279" s="81">
        <v>25.86</v>
      </c>
      <c r="D1279" s="81" t="s">
        <v>26167</v>
      </c>
      <c r="E1279" s="81">
        <v>28.08</v>
      </c>
      <c r="F1279" s="81" t="s">
        <v>10930</v>
      </c>
      <c r="G1279" s="81">
        <v>19.989999999999998</v>
      </c>
      <c r="H1279" s="81">
        <v>3</v>
      </c>
      <c r="I1279" s="81">
        <v>4</v>
      </c>
      <c r="J1279" s="81">
        <v>0.25</v>
      </c>
      <c r="K1279" s="81">
        <v>0.5</v>
      </c>
      <c r="L1279" s="81" t="s">
        <v>25662</v>
      </c>
      <c r="M1279" s="108"/>
      <c r="N1279" s="108"/>
      <c r="O1279" s="108"/>
      <c r="P1279" s="108"/>
      <c r="Q1279" s="108"/>
      <c r="R1279" s="108"/>
      <c r="S1279" s="108"/>
      <c r="T1279" s="108"/>
      <c r="U1279" s="108"/>
      <c r="V1279" s="108"/>
      <c r="W1279" s="108"/>
      <c r="X1279" s="108"/>
      <c r="Y1279" s="108"/>
      <c r="Z1279" s="108"/>
      <c r="AA1279" s="108"/>
      <c r="AB1279" s="108"/>
      <c r="AC1279" s="108"/>
      <c r="AD1279" s="108"/>
    </row>
    <row r="1280" spans="1:30" x14ac:dyDescent="0.25">
      <c r="A1280" s="81" t="s">
        <v>4121</v>
      </c>
      <c r="B1280" s="81" t="s">
        <v>10931</v>
      </c>
      <c r="C1280" s="81">
        <v>45.89</v>
      </c>
      <c r="D1280" s="81" t="s">
        <v>10932</v>
      </c>
      <c r="E1280" s="81">
        <v>38.75</v>
      </c>
      <c r="F1280" s="81" t="s">
        <v>26168</v>
      </c>
      <c r="G1280" s="81">
        <v>49.92</v>
      </c>
      <c r="H1280" s="81">
        <v>2.2000000000000002</v>
      </c>
      <c r="I1280" s="81">
        <v>2.6</v>
      </c>
      <c r="J1280" s="81">
        <v>0.46</v>
      </c>
      <c r="K1280" s="81">
        <v>1</v>
      </c>
      <c r="L1280" s="81" t="s">
        <v>25662</v>
      </c>
      <c r="M1280" s="108"/>
      <c r="N1280" s="108"/>
      <c r="O1280" s="108"/>
      <c r="P1280" s="108"/>
      <c r="Q1280" s="108"/>
      <c r="R1280" s="108"/>
      <c r="S1280" s="108"/>
      <c r="T1280" s="108"/>
      <c r="U1280" s="108"/>
      <c r="V1280" s="108"/>
      <c r="W1280" s="108"/>
      <c r="X1280" s="108"/>
      <c r="Y1280" s="108"/>
      <c r="Z1280" s="108"/>
      <c r="AA1280" s="108"/>
      <c r="AB1280" s="108"/>
      <c r="AC1280" s="108"/>
      <c r="AD1280" s="108"/>
    </row>
    <row r="1281" spans="1:30" x14ac:dyDescent="0.25">
      <c r="A1281" s="81" t="s">
        <v>4118</v>
      </c>
      <c r="B1281" s="81" t="s">
        <v>10933</v>
      </c>
      <c r="C1281" s="81">
        <v>22.95</v>
      </c>
      <c r="D1281" s="81" t="s">
        <v>10934</v>
      </c>
      <c r="E1281" s="81">
        <v>15.06</v>
      </c>
      <c r="F1281" s="81" t="s">
        <v>26169</v>
      </c>
      <c r="G1281" s="81">
        <v>28.08</v>
      </c>
      <c r="H1281" s="81">
        <v>2</v>
      </c>
      <c r="I1281" s="81">
        <v>3</v>
      </c>
      <c r="J1281" s="81">
        <v>0.23</v>
      </c>
      <c r="K1281" s="81">
        <v>1</v>
      </c>
      <c r="L1281" s="81" t="s">
        <v>25662</v>
      </c>
      <c r="M1281" s="108"/>
      <c r="N1281" s="108"/>
      <c r="O1281" s="108"/>
      <c r="P1281" s="108"/>
      <c r="Q1281" s="108"/>
      <c r="R1281" s="108"/>
      <c r="S1281" s="108"/>
      <c r="T1281" s="108"/>
      <c r="U1281" s="108"/>
      <c r="V1281" s="108"/>
      <c r="W1281" s="108"/>
      <c r="X1281" s="108"/>
      <c r="Y1281" s="108"/>
      <c r="Z1281" s="108"/>
      <c r="AA1281" s="108"/>
      <c r="AB1281" s="108"/>
      <c r="AC1281" s="108"/>
      <c r="AD1281" s="108"/>
    </row>
    <row r="1282" spans="1:30" x14ac:dyDescent="0.25">
      <c r="A1282" s="81" t="s">
        <v>4115</v>
      </c>
      <c r="B1282" s="81" t="s">
        <v>26170</v>
      </c>
      <c r="C1282" s="81">
        <v>49.92</v>
      </c>
      <c r="D1282" s="81" t="s">
        <v>10935</v>
      </c>
      <c r="E1282" s="81">
        <v>45.89</v>
      </c>
      <c r="F1282" s="81" t="s">
        <v>10936</v>
      </c>
      <c r="G1282" s="81">
        <v>41.92</v>
      </c>
      <c r="H1282" s="81">
        <v>2.2000000000000002</v>
      </c>
      <c r="I1282" s="81">
        <v>2.6</v>
      </c>
      <c r="J1282" s="81">
        <v>0.46</v>
      </c>
      <c r="K1282" s="81">
        <v>1</v>
      </c>
      <c r="L1282" s="81" t="s">
        <v>25662</v>
      </c>
      <c r="M1282" s="108"/>
      <c r="N1282" s="108"/>
      <c r="O1282" s="108"/>
      <c r="P1282" s="108"/>
      <c r="Q1282" s="108"/>
      <c r="R1282" s="108"/>
      <c r="S1282" s="108"/>
      <c r="T1282" s="108"/>
      <c r="U1282" s="108"/>
      <c r="V1282" s="108"/>
      <c r="W1282" s="108"/>
      <c r="X1282" s="108"/>
      <c r="Y1282" s="108"/>
      <c r="Z1282" s="108"/>
      <c r="AA1282" s="108"/>
      <c r="AB1282" s="108"/>
      <c r="AC1282" s="108"/>
      <c r="AD1282" s="108"/>
    </row>
    <row r="1283" spans="1:30" x14ac:dyDescent="0.25">
      <c r="A1283" s="81" t="s">
        <v>4112</v>
      </c>
      <c r="B1283" s="81" t="s">
        <v>26171</v>
      </c>
      <c r="C1283" s="81">
        <v>49.92</v>
      </c>
      <c r="D1283" s="81" t="s">
        <v>10937</v>
      </c>
      <c r="E1283" s="81">
        <v>41.3</v>
      </c>
      <c r="F1283" s="81" t="s">
        <v>10938</v>
      </c>
      <c r="G1283" s="81">
        <v>45.89</v>
      </c>
      <c r="H1283" s="81">
        <v>3</v>
      </c>
      <c r="I1283" s="81">
        <v>4</v>
      </c>
      <c r="J1283" s="81">
        <v>0.5</v>
      </c>
      <c r="K1283" s="81">
        <v>1</v>
      </c>
      <c r="L1283" s="81" t="s">
        <v>25662</v>
      </c>
      <c r="M1283" s="108"/>
      <c r="N1283" s="108"/>
      <c r="O1283" s="108"/>
      <c r="P1283" s="108"/>
      <c r="Q1283" s="108"/>
      <c r="R1283" s="108"/>
      <c r="S1283" s="108"/>
      <c r="T1283" s="108"/>
      <c r="U1283" s="108"/>
      <c r="V1283" s="108"/>
      <c r="W1283" s="108"/>
      <c r="X1283" s="108"/>
      <c r="Y1283" s="108"/>
      <c r="Z1283" s="108"/>
      <c r="AA1283" s="108"/>
      <c r="AB1283" s="108"/>
      <c r="AC1283" s="108"/>
      <c r="AD1283" s="108"/>
    </row>
    <row r="1284" spans="1:30" x14ac:dyDescent="0.25">
      <c r="A1284" s="81" t="s">
        <v>4073</v>
      </c>
      <c r="B1284" s="81" t="s">
        <v>26172</v>
      </c>
      <c r="C1284" s="81">
        <v>28.08</v>
      </c>
      <c r="D1284" s="81" t="s">
        <v>10939</v>
      </c>
      <c r="E1284" s="81">
        <v>21.99</v>
      </c>
      <c r="F1284" s="81" t="s">
        <v>10940</v>
      </c>
      <c r="G1284" s="81">
        <v>28.08</v>
      </c>
      <c r="H1284" s="81">
        <v>3</v>
      </c>
      <c r="I1284" s="81">
        <v>4</v>
      </c>
      <c r="J1284" s="81">
        <v>0.23</v>
      </c>
      <c r="K1284" s="81">
        <v>1</v>
      </c>
      <c r="L1284" s="81" t="s">
        <v>25662</v>
      </c>
      <c r="M1284" s="108"/>
      <c r="N1284" s="108"/>
      <c r="O1284" s="108"/>
      <c r="P1284" s="108"/>
      <c r="Q1284" s="108"/>
      <c r="R1284" s="108"/>
      <c r="S1284" s="108"/>
      <c r="T1284" s="108"/>
      <c r="U1284" s="108"/>
      <c r="V1284" s="108"/>
      <c r="W1284" s="108"/>
      <c r="X1284" s="108"/>
      <c r="Y1284" s="108"/>
      <c r="Z1284" s="108"/>
      <c r="AA1284" s="108"/>
      <c r="AB1284" s="108"/>
      <c r="AC1284" s="108"/>
      <c r="AD1284" s="108"/>
    </row>
    <row r="1285" spans="1:30" x14ac:dyDescent="0.25">
      <c r="A1285" s="81" t="s">
        <v>4070</v>
      </c>
      <c r="B1285" s="81" t="s">
        <v>10941</v>
      </c>
      <c r="C1285" s="81">
        <v>20.8</v>
      </c>
      <c r="D1285" s="81" t="s">
        <v>26173</v>
      </c>
      <c r="E1285" s="81">
        <v>26.52</v>
      </c>
      <c r="F1285" s="81" t="s">
        <v>10942</v>
      </c>
      <c r="G1285" s="81">
        <v>20.85</v>
      </c>
      <c r="H1285" s="81">
        <v>3</v>
      </c>
      <c r="I1285" s="81">
        <v>4</v>
      </c>
      <c r="J1285" s="81">
        <v>0.25</v>
      </c>
      <c r="K1285" s="81">
        <v>0.5</v>
      </c>
      <c r="L1285" s="81" t="s">
        <v>25662</v>
      </c>
      <c r="M1285" s="108"/>
      <c r="N1285" s="108"/>
      <c r="O1285" s="108"/>
      <c r="P1285" s="108"/>
      <c r="Q1285" s="108"/>
      <c r="R1285" s="108"/>
      <c r="S1285" s="108"/>
      <c r="T1285" s="108"/>
      <c r="U1285" s="108"/>
      <c r="V1285" s="108"/>
      <c r="W1285" s="108"/>
      <c r="X1285" s="108"/>
      <c r="Y1285" s="108"/>
      <c r="Z1285" s="108"/>
      <c r="AA1285" s="108"/>
      <c r="AB1285" s="108"/>
      <c r="AC1285" s="108"/>
      <c r="AD1285" s="108"/>
    </row>
    <row r="1286" spans="1:30" x14ac:dyDescent="0.25">
      <c r="A1286" s="81" t="s">
        <v>4067</v>
      </c>
      <c r="B1286" s="81" t="s">
        <v>10943</v>
      </c>
      <c r="C1286" s="81">
        <v>28.08</v>
      </c>
      <c r="D1286" s="81" t="s">
        <v>10944</v>
      </c>
      <c r="E1286" s="81">
        <v>23.5</v>
      </c>
      <c r="F1286" s="81" t="s">
        <v>10945</v>
      </c>
      <c r="G1286" s="81">
        <v>15.31</v>
      </c>
      <c r="H1286" s="81">
        <v>3</v>
      </c>
      <c r="I1286" s="81">
        <v>4</v>
      </c>
      <c r="J1286" s="81">
        <v>1</v>
      </c>
      <c r="K1286" s="81">
        <v>1</v>
      </c>
      <c r="L1286" s="81" t="s">
        <v>25662</v>
      </c>
      <c r="M1286" s="108"/>
      <c r="N1286" s="108"/>
      <c r="O1286" s="108"/>
      <c r="P1286" s="108"/>
      <c r="Q1286" s="108"/>
      <c r="R1286" s="108"/>
      <c r="S1286" s="108"/>
      <c r="T1286" s="108"/>
      <c r="U1286" s="108"/>
      <c r="V1286" s="108"/>
      <c r="W1286" s="108"/>
      <c r="X1286" s="108"/>
      <c r="Y1286" s="108"/>
      <c r="Z1286" s="108"/>
      <c r="AA1286" s="108"/>
      <c r="AB1286" s="108"/>
      <c r="AC1286" s="108"/>
      <c r="AD1286" s="108"/>
    </row>
    <row r="1287" spans="1:30" x14ac:dyDescent="0.25">
      <c r="A1287" s="81" t="s">
        <v>4064</v>
      </c>
      <c r="B1287" s="81" t="s">
        <v>10946</v>
      </c>
      <c r="C1287" s="81">
        <v>55.6</v>
      </c>
      <c r="D1287" s="81" t="s">
        <v>10947</v>
      </c>
      <c r="E1287" s="81">
        <v>45.5</v>
      </c>
      <c r="F1287" s="81" t="s">
        <v>10948</v>
      </c>
      <c r="G1287" s="81">
        <v>45.89</v>
      </c>
      <c r="H1287" s="81">
        <v>2.8</v>
      </c>
      <c r="I1287" s="81">
        <v>4.2</v>
      </c>
      <c r="J1287" s="81">
        <v>0.6</v>
      </c>
      <c r="K1287" s="81">
        <v>1</v>
      </c>
      <c r="L1287" s="81" t="s">
        <v>25662</v>
      </c>
      <c r="M1287" s="108"/>
      <c r="N1287" s="108"/>
      <c r="O1287" s="108"/>
      <c r="P1287" s="108"/>
      <c r="Q1287" s="108"/>
      <c r="R1287" s="108"/>
      <c r="S1287" s="108"/>
      <c r="T1287" s="108"/>
      <c r="U1287" s="108"/>
      <c r="V1287" s="108"/>
      <c r="W1287" s="108"/>
      <c r="X1287" s="108"/>
      <c r="Y1287" s="108"/>
      <c r="Z1287" s="108"/>
      <c r="AA1287" s="108"/>
      <c r="AB1287" s="108"/>
      <c r="AC1287" s="108"/>
      <c r="AD1287" s="108"/>
    </row>
    <row r="1288" spans="1:30" x14ac:dyDescent="0.25">
      <c r="A1288" s="81" t="s">
        <v>4061</v>
      </c>
      <c r="B1288" s="81" t="s">
        <v>10949</v>
      </c>
      <c r="C1288" s="81">
        <v>64</v>
      </c>
      <c r="D1288" s="81" t="s">
        <v>10950</v>
      </c>
      <c r="E1288" s="81">
        <v>64</v>
      </c>
      <c r="F1288" s="81" t="s">
        <v>10951</v>
      </c>
      <c r="G1288" s="81">
        <v>64</v>
      </c>
      <c r="H1288" s="81">
        <v>3.9</v>
      </c>
      <c r="I1288" s="81">
        <v>4.2</v>
      </c>
      <c r="J1288" s="81">
        <v>0.7</v>
      </c>
      <c r="K1288" s="81">
        <v>1.5</v>
      </c>
      <c r="L1288" s="81" t="s">
        <v>25662</v>
      </c>
      <c r="M1288" s="108"/>
      <c r="N1288" s="108"/>
      <c r="O1288" s="108"/>
      <c r="P1288" s="108"/>
      <c r="Q1288" s="108"/>
      <c r="R1288" s="108"/>
      <c r="S1288" s="108"/>
      <c r="T1288" s="108"/>
      <c r="U1288" s="108"/>
      <c r="V1288" s="108"/>
      <c r="W1288" s="108"/>
      <c r="X1288" s="108"/>
      <c r="Y1288" s="108"/>
      <c r="Z1288" s="108"/>
      <c r="AA1288" s="108"/>
      <c r="AB1288" s="108"/>
      <c r="AC1288" s="108"/>
      <c r="AD1288" s="108"/>
    </row>
    <row r="1289" spans="1:30" x14ac:dyDescent="0.25">
      <c r="A1289" s="112" t="s">
        <v>4101</v>
      </c>
      <c r="B1289" s="81" t="s">
        <v>12022</v>
      </c>
      <c r="C1289" s="81">
        <v>340.5</v>
      </c>
      <c r="D1289" s="81" t="s">
        <v>25725</v>
      </c>
      <c r="E1289" s="81">
        <v>411</v>
      </c>
      <c r="F1289" s="81" t="s">
        <v>26174</v>
      </c>
      <c r="G1289" s="81">
        <v>446.74</v>
      </c>
      <c r="H1289" s="81">
        <v>8</v>
      </c>
      <c r="I1289" s="81">
        <v>20.25</v>
      </c>
      <c r="J1289" s="81">
        <v>18</v>
      </c>
      <c r="K1289" s="81">
        <v>8</v>
      </c>
      <c r="L1289" s="81" t="s">
        <v>25662</v>
      </c>
      <c r="M1289" s="108"/>
      <c r="N1289" s="108"/>
      <c r="O1289" s="108"/>
      <c r="P1289" s="108"/>
      <c r="Q1289" s="108"/>
      <c r="R1289" s="108"/>
      <c r="S1289" s="108"/>
      <c r="T1289" s="108"/>
      <c r="U1289" s="108"/>
      <c r="V1289" s="108"/>
      <c r="W1289" s="108"/>
      <c r="X1289" s="108"/>
      <c r="Y1289" s="108"/>
      <c r="Z1289" s="108"/>
      <c r="AA1289" s="108"/>
      <c r="AB1289" s="108"/>
      <c r="AC1289" s="108"/>
      <c r="AD1289" s="108"/>
    </row>
    <row r="1290" spans="1:30" x14ac:dyDescent="0.25">
      <c r="A1290" s="81" t="s">
        <v>5533</v>
      </c>
      <c r="B1290" s="81" t="s">
        <v>10952</v>
      </c>
      <c r="C1290" s="81">
        <v>50</v>
      </c>
      <c r="D1290" s="81" t="s">
        <v>8955</v>
      </c>
      <c r="E1290" s="81">
        <v>50.77</v>
      </c>
      <c r="F1290" s="81" t="s">
        <v>10953</v>
      </c>
      <c r="G1290" s="81">
        <v>46.79</v>
      </c>
      <c r="H1290" s="81">
        <v>4.72</v>
      </c>
      <c r="I1290" s="81">
        <v>5.51</v>
      </c>
      <c r="J1290" s="81">
        <v>0.99</v>
      </c>
      <c r="K1290" s="81">
        <v>3.66</v>
      </c>
      <c r="L1290" s="81" t="s">
        <v>25662</v>
      </c>
      <c r="M1290" s="108"/>
      <c r="N1290" s="108"/>
      <c r="O1290" s="108"/>
      <c r="P1290" s="108"/>
      <c r="Q1290" s="108"/>
      <c r="R1290" s="108"/>
      <c r="S1290" s="108"/>
      <c r="T1290" s="108"/>
      <c r="U1290" s="108"/>
      <c r="V1290" s="108"/>
      <c r="W1290" s="108"/>
      <c r="X1290" s="108"/>
      <c r="Y1290" s="108"/>
      <c r="Z1290" s="108"/>
      <c r="AA1290" s="108"/>
      <c r="AB1290" s="108"/>
      <c r="AC1290" s="108"/>
      <c r="AD1290" s="108"/>
    </row>
    <row r="1291" spans="1:30" x14ac:dyDescent="0.25">
      <c r="A1291" s="112" t="s">
        <v>4099</v>
      </c>
      <c r="B1291" s="81" t="s">
        <v>12023</v>
      </c>
      <c r="C1291" s="81">
        <v>545</v>
      </c>
      <c r="D1291" s="81" t="s">
        <v>10954</v>
      </c>
      <c r="E1291" s="81">
        <v>560</v>
      </c>
      <c r="F1291" s="81" t="s">
        <v>12024</v>
      </c>
      <c r="G1291" s="81">
        <v>575</v>
      </c>
      <c r="H1291" s="81">
        <v>8</v>
      </c>
      <c r="I1291" s="81">
        <v>20.25</v>
      </c>
      <c r="J1291" s="81">
        <v>18</v>
      </c>
      <c r="K1291" s="81">
        <v>8</v>
      </c>
      <c r="L1291" s="81" t="s">
        <v>25662</v>
      </c>
      <c r="M1291" s="108"/>
      <c r="N1291" s="108"/>
      <c r="O1291" s="108"/>
      <c r="P1291" s="108"/>
      <c r="Q1291" s="108"/>
      <c r="R1291" s="108"/>
      <c r="S1291" s="108"/>
      <c r="T1291" s="108"/>
      <c r="U1291" s="108"/>
      <c r="V1291" s="108"/>
      <c r="W1291" s="108"/>
      <c r="X1291" s="108"/>
      <c r="Y1291" s="108"/>
      <c r="Z1291" s="108"/>
      <c r="AA1291" s="108"/>
      <c r="AB1291" s="108"/>
      <c r="AC1291" s="108"/>
      <c r="AD1291" s="108"/>
    </row>
    <row r="1292" spans="1:30" x14ac:dyDescent="0.25">
      <c r="A1292" s="81" t="s">
        <v>4058</v>
      </c>
      <c r="B1292" s="81" t="s">
        <v>10955</v>
      </c>
      <c r="C1292" s="81">
        <v>29.25</v>
      </c>
      <c r="D1292" s="81" t="s">
        <v>10956</v>
      </c>
      <c r="E1292" s="81">
        <v>21.99</v>
      </c>
      <c r="F1292" s="81" t="s">
        <v>10957</v>
      </c>
      <c r="G1292" s="81">
        <v>15.06</v>
      </c>
      <c r="H1292" s="81">
        <v>3</v>
      </c>
      <c r="I1292" s="81">
        <v>4</v>
      </c>
      <c r="J1292" s="81">
        <v>0.3</v>
      </c>
      <c r="K1292" s="81">
        <v>1</v>
      </c>
      <c r="L1292" s="81" t="s">
        <v>25662</v>
      </c>
      <c r="M1292" s="108"/>
      <c r="N1292" s="108"/>
      <c r="O1292" s="108"/>
      <c r="P1292" s="108"/>
      <c r="Q1292" s="108"/>
      <c r="R1292" s="108"/>
      <c r="S1292" s="108"/>
      <c r="T1292" s="108"/>
      <c r="U1292" s="108"/>
      <c r="V1292" s="108"/>
      <c r="W1292" s="108"/>
      <c r="X1292" s="108"/>
      <c r="Y1292" s="108"/>
      <c r="Z1292" s="108"/>
      <c r="AA1292" s="108"/>
      <c r="AB1292" s="108"/>
      <c r="AC1292" s="108"/>
      <c r="AD1292" s="108"/>
    </row>
    <row r="1293" spans="1:30" x14ac:dyDescent="0.25">
      <c r="A1293" s="81" t="s">
        <v>4055</v>
      </c>
      <c r="B1293" s="81" t="s">
        <v>10958</v>
      </c>
      <c r="C1293" s="81">
        <v>48.9</v>
      </c>
      <c r="D1293" s="81" t="s">
        <v>10959</v>
      </c>
      <c r="E1293" s="81">
        <v>32.340000000000003</v>
      </c>
      <c r="F1293" s="81" t="s">
        <v>10960</v>
      </c>
      <c r="G1293" s="81">
        <v>48.9</v>
      </c>
      <c r="H1293" s="81">
        <v>3.8</v>
      </c>
      <c r="I1293" s="81">
        <v>5</v>
      </c>
      <c r="J1293" s="81">
        <v>0.8</v>
      </c>
      <c r="K1293" s="81">
        <v>1</v>
      </c>
      <c r="L1293" s="81" t="s">
        <v>25662</v>
      </c>
      <c r="M1293" s="108"/>
      <c r="N1293" s="108"/>
      <c r="O1293" s="108"/>
      <c r="P1293" s="108"/>
      <c r="Q1293" s="108"/>
      <c r="R1293" s="108"/>
      <c r="S1293" s="108"/>
      <c r="T1293" s="108"/>
      <c r="U1293" s="108"/>
      <c r="V1293" s="108"/>
      <c r="W1293" s="108"/>
      <c r="X1293" s="108"/>
      <c r="Y1293" s="108"/>
      <c r="Z1293" s="108"/>
      <c r="AA1293" s="108"/>
      <c r="AB1293" s="108"/>
      <c r="AC1293" s="108"/>
      <c r="AD1293" s="108"/>
    </row>
    <row r="1294" spans="1:30" x14ac:dyDescent="0.25">
      <c r="A1294" s="81" t="s">
        <v>4052</v>
      </c>
      <c r="B1294" s="81" t="s">
        <v>10961</v>
      </c>
      <c r="C1294" s="81">
        <v>75</v>
      </c>
      <c r="D1294" s="81" t="s">
        <v>10962</v>
      </c>
      <c r="E1294" s="81">
        <v>60.75</v>
      </c>
      <c r="F1294" s="81" t="s">
        <v>10963</v>
      </c>
      <c r="G1294" s="81">
        <v>63.15</v>
      </c>
      <c r="H1294" s="81">
        <v>4.2</v>
      </c>
      <c r="I1294" s="81">
        <v>5</v>
      </c>
      <c r="J1294" s="81">
        <v>0.9</v>
      </c>
      <c r="K1294" s="81">
        <v>1.5</v>
      </c>
      <c r="L1294" s="81" t="s">
        <v>25662</v>
      </c>
      <c r="M1294" s="108"/>
      <c r="N1294" s="108"/>
      <c r="O1294" s="108"/>
      <c r="P1294" s="108"/>
      <c r="Q1294" s="108"/>
      <c r="R1294" s="108"/>
      <c r="S1294" s="108"/>
      <c r="T1294" s="108"/>
      <c r="U1294" s="108"/>
      <c r="V1294" s="108"/>
      <c r="W1294" s="108"/>
      <c r="X1294" s="108"/>
      <c r="Y1294" s="108"/>
      <c r="Z1294" s="108"/>
      <c r="AA1294" s="108"/>
      <c r="AB1294" s="108"/>
      <c r="AC1294" s="108"/>
      <c r="AD1294" s="108"/>
    </row>
    <row r="1295" spans="1:30" x14ac:dyDescent="0.25">
      <c r="A1295" s="81" t="s">
        <v>4049</v>
      </c>
      <c r="B1295" s="81" t="s">
        <v>10964</v>
      </c>
      <c r="C1295" s="81">
        <v>32.5</v>
      </c>
      <c r="D1295" s="81" t="s">
        <v>10965</v>
      </c>
      <c r="E1295" s="81">
        <v>27.1</v>
      </c>
      <c r="F1295" s="81" t="s">
        <v>10966</v>
      </c>
      <c r="G1295" s="81">
        <v>24.99</v>
      </c>
      <c r="H1295" s="81">
        <v>3</v>
      </c>
      <c r="I1295" s="81">
        <v>4</v>
      </c>
      <c r="J1295" s="81">
        <v>0.4</v>
      </c>
      <c r="K1295" s="81">
        <v>1</v>
      </c>
      <c r="L1295" s="81" t="s">
        <v>25662</v>
      </c>
      <c r="M1295" s="108"/>
      <c r="N1295" s="108"/>
      <c r="O1295" s="108"/>
      <c r="P1295" s="108"/>
      <c r="Q1295" s="108"/>
      <c r="R1295" s="108"/>
      <c r="S1295" s="108"/>
      <c r="T1295" s="108"/>
      <c r="U1295" s="108"/>
      <c r="V1295" s="108"/>
      <c r="W1295" s="108"/>
      <c r="X1295" s="108"/>
      <c r="Y1295" s="108"/>
      <c r="Z1295" s="108"/>
      <c r="AA1295" s="108"/>
      <c r="AB1295" s="108"/>
      <c r="AC1295" s="108"/>
      <c r="AD1295" s="108"/>
    </row>
    <row r="1296" spans="1:30" x14ac:dyDescent="0.25">
      <c r="A1296" s="81" t="s">
        <v>4046</v>
      </c>
      <c r="B1296" s="81" t="s">
        <v>10967</v>
      </c>
      <c r="C1296" s="81">
        <v>49.13</v>
      </c>
      <c r="D1296" s="81" t="s">
        <v>10968</v>
      </c>
      <c r="E1296" s="81">
        <v>67</v>
      </c>
      <c r="F1296" s="81" t="s">
        <v>10969</v>
      </c>
      <c r="G1296" s="81">
        <v>24.25</v>
      </c>
      <c r="H1296" s="81">
        <v>0.5</v>
      </c>
      <c r="I1296" s="81">
        <v>3</v>
      </c>
      <c r="J1296" s="81">
        <v>0.24</v>
      </c>
      <c r="K1296" s="81">
        <v>3.75</v>
      </c>
      <c r="L1296" s="81" t="s">
        <v>25662</v>
      </c>
      <c r="M1296" s="108"/>
      <c r="N1296" s="108"/>
      <c r="O1296" s="108"/>
      <c r="P1296" s="108"/>
      <c r="Q1296" s="108"/>
      <c r="R1296" s="108"/>
      <c r="S1296" s="108"/>
      <c r="T1296" s="108"/>
      <c r="U1296" s="108"/>
      <c r="V1296" s="108"/>
      <c r="W1296" s="108"/>
      <c r="X1296" s="108"/>
      <c r="Y1296" s="108"/>
      <c r="Z1296" s="108"/>
      <c r="AA1296" s="108"/>
      <c r="AB1296" s="108"/>
      <c r="AC1296" s="108"/>
      <c r="AD1296" s="108"/>
    </row>
    <row r="1297" spans="1:30" x14ac:dyDescent="0.25">
      <c r="A1297" s="81" t="s">
        <v>4043</v>
      </c>
      <c r="B1297" s="81" t="s">
        <v>10970</v>
      </c>
      <c r="C1297" s="81">
        <v>15.95</v>
      </c>
      <c r="D1297" s="81" t="s">
        <v>10971</v>
      </c>
      <c r="E1297" s="81">
        <v>17.52</v>
      </c>
      <c r="F1297" s="81" t="s">
        <v>8619</v>
      </c>
      <c r="G1297" s="81" t="s">
        <v>8620</v>
      </c>
      <c r="H1297" s="81">
        <v>0.75</v>
      </c>
      <c r="I1297" s="81">
        <v>3</v>
      </c>
      <c r="J1297" s="81">
        <v>0.25</v>
      </c>
      <c r="K1297" s="81">
        <v>2.5</v>
      </c>
      <c r="L1297" s="81" t="s">
        <v>25662</v>
      </c>
      <c r="M1297" s="108"/>
      <c r="N1297" s="108"/>
      <c r="O1297" s="108"/>
      <c r="P1297" s="108"/>
      <c r="Q1297" s="108"/>
      <c r="R1297" s="108"/>
      <c r="S1297" s="108"/>
      <c r="T1297" s="108"/>
      <c r="U1297" s="108"/>
      <c r="V1297" s="108"/>
      <c r="W1297" s="108"/>
      <c r="X1297" s="108"/>
      <c r="Y1297" s="108"/>
      <c r="Z1297" s="108"/>
      <c r="AA1297" s="108"/>
      <c r="AB1297" s="108"/>
      <c r="AC1297" s="108"/>
      <c r="AD1297" s="108"/>
    </row>
    <row r="1298" spans="1:30" x14ac:dyDescent="0.25">
      <c r="A1298" s="81" t="s">
        <v>4040</v>
      </c>
      <c r="B1298" s="81" t="s">
        <v>10972</v>
      </c>
      <c r="C1298" s="81">
        <v>15.95</v>
      </c>
      <c r="D1298" s="81" t="s">
        <v>10973</v>
      </c>
      <c r="E1298" s="81">
        <v>23.8</v>
      </c>
      <c r="F1298" s="81" t="s">
        <v>10974</v>
      </c>
      <c r="G1298" s="81">
        <v>16.649999999999999</v>
      </c>
      <c r="H1298" s="81">
        <v>2.5</v>
      </c>
      <c r="I1298" s="81">
        <v>3</v>
      </c>
      <c r="J1298" s="81">
        <v>0.25</v>
      </c>
      <c r="K1298" s="81">
        <v>0.75</v>
      </c>
      <c r="L1298" s="81" t="s">
        <v>25662</v>
      </c>
      <c r="M1298" s="108"/>
      <c r="N1298" s="108"/>
      <c r="O1298" s="108"/>
      <c r="P1298" s="108"/>
      <c r="Q1298" s="108"/>
      <c r="R1298" s="108"/>
      <c r="S1298" s="108"/>
      <c r="T1298" s="108"/>
      <c r="U1298" s="108"/>
      <c r="V1298" s="108"/>
      <c r="W1298" s="108"/>
      <c r="X1298" s="108"/>
      <c r="Y1298" s="108"/>
      <c r="Z1298" s="108"/>
      <c r="AA1298" s="108"/>
      <c r="AB1298" s="108"/>
      <c r="AC1298" s="108"/>
      <c r="AD1298" s="108"/>
    </row>
    <row r="1299" spans="1:30" x14ac:dyDescent="0.25">
      <c r="A1299" s="81" t="s">
        <v>4037</v>
      </c>
      <c r="B1299" s="81" t="s">
        <v>10975</v>
      </c>
      <c r="C1299" s="81">
        <v>17.149999999999999</v>
      </c>
      <c r="D1299" s="81" t="s">
        <v>10976</v>
      </c>
      <c r="E1299" s="81">
        <v>24.23</v>
      </c>
      <c r="F1299" s="81" t="s">
        <v>10977</v>
      </c>
      <c r="G1299" s="81">
        <v>17.5</v>
      </c>
      <c r="H1299" s="81">
        <v>1</v>
      </c>
      <c r="I1299" s="81">
        <v>3</v>
      </c>
      <c r="J1299" s="81">
        <v>0.25</v>
      </c>
      <c r="K1299" s="81">
        <v>1</v>
      </c>
      <c r="L1299" s="81" t="s">
        <v>25662</v>
      </c>
      <c r="M1299" s="108"/>
      <c r="N1299" s="108"/>
      <c r="O1299" s="108"/>
      <c r="P1299" s="108"/>
      <c r="Q1299" s="108"/>
      <c r="R1299" s="108"/>
      <c r="S1299" s="108"/>
      <c r="T1299" s="108"/>
      <c r="U1299" s="108"/>
      <c r="V1299" s="108"/>
      <c r="W1299" s="108"/>
      <c r="X1299" s="108"/>
      <c r="Y1299" s="108"/>
      <c r="Z1299" s="108"/>
      <c r="AA1299" s="108"/>
      <c r="AB1299" s="108"/>
      <c r="AC1299" s="108"/>
      <c r="AD1299" s="108"/>
    </row>
    <row r="1300" spans="1:30" x14ac:dyDescent="0.25">
      <c r="A1300" s="81" t="s">
        <v>4034</v>
      </c>
      <c r="B1300" s="81" t="s">
        <v>10978</v>
      </c>
      <c r="C1300" s="81">
        <v>17.149999999999999</v>
      </c>
      <c r="D1300" s="81" t="s">
        <v>10979</v>
      </c>
      <c r="E1300" s="81">
        <v>25</v>
      </c>
      <c r="F1300" s="81" t="s">
        <v>10980</v>
      </c>
      <c r="G1300" s="81">
        <v>20.28</v>
      </c>
      <c r="H1300" s="81">
        <v>1</v>
      </c>
      <c r="I1300" s="81">
        <v>3</v>
      </c>
      <c r="J1300" s="81">
        <v>0.31</v>
      </c>
      <c r="K1300" s="81">
        <v>4</v>
      </c>
      <c r="L1300" s="81" t="s">
        <v>25662</v>
      </c>
      <c r="M1300" s="108"/>
      <c r="N1300" s="108"/>
      <c r="O1300" s="108"/>
      <c r="P1300" s="108"/>
      <c r="Q1300" s="108"/>
      <c r="R1300" s="108"/>
      <c r="S1300" s="108"/>
      <c r="T1300" s="108"/>
      <c r="U1300" s="108"/>
      <c r="V1300" s="108"/>
      <c r="W1300" s="108"/>
      <c r="X1300" s="108"/>
      <c r="Y1300" s="108"/>
      <c r="Z1300" s="108"/>
      <c r="AA1300" s="108"/>
      <c r="AB1300" s="108"/>
      <c r="AC1300" s="108"/>
      <c r="AD1300" s="108"/>
    </row>
    <row r="1301" spans="1:30" x14ac:dyDescent="0.25">
      <c r="A1301" s="81" t="s">
        <v>4031</v>
      </c>
      <c r="B1301" s="81" t="s">
        <v>10981</v>
      </c>
      <c r="C1301" s="81">
        <v>23.5</v>
      </c>
      <c r="D1301" s="81" t="s">
        <v>10982</v>
      </c>
      <c r="E1301" s="81">
        <v>15.48</v>
      </c>
      <c r="F1301" s="81" t="s">
        <v>10983</v>
      </c>
      <c r="G1301" s="81">
        <v>23</v>
      </c>
      <c r="H1301" s="81">
        <v>3</v>
      </c>
      <c r="I1301" s="81">
        <v>3</v>
      </c>
      <c r="J1301" s="81">
        <v>0.05</v>
      </c>
      <c r="K1301" s="81">
        <v>1</v>
      </c>
      <c r="L1301" s="81" t="s">
        <v>25662</v>
      </c>
      <c r="M1301" s="108"/>
      <c r="N1301" s="108"/>
      <c r="O1301" s="108"/>
      <c r="P1301" s="108"/>
      <c r="Q1301" s="108"/>
      <c r="R1301" s="108"/>
      <c r="S1301" s="108"/>
      <c r="T1301" s="108"/>
      <c r="U1301" s="108"/>
      <c r="V1301" s="108"/>
      <c r="W1301" s="108"/>
      <c r="X1301" s="108"/>
      <c r="Y1301" s="108"/>
      <c r="Z1301" s="108"/>
      <c r="AA1301" s="108"/>
      <c r="AB1301" s="108"/>
      <c r="AC1301" s="108"/>
      <c r="AD1301" s="108"/>
    </row>
    <row r="1302" spans="1:30" x14ac:dyDescent="0.25">
      <c r="A1302" s="81" t="s">
        <v>4028</v>
      </c>
      <c r="B1302" s="81" t="s">
        <v>10984</v>
      </c>
      <c r="C1302" s="81">
        <v>17.149999999999999</v>
      </c>
      <c r="D1302" s="81" t="s">
        <v>10985</v>
      </c>
      <c r="E1302" s="81">
        <v>23</v>
      </c>
      <c r="F1302" s="81" t="s">
        <v>10986</v>
      </c>
      <c r="G1302" s="81">
        <v>17.36</v>
      </c>
      <c r="H1302" s="81">
        <v>2</v>
      </c>
      <c r="I1302" s="81">
        <v>3</v>
      </c>
      <c r="J1302" s="81">
        <v>0.03</v>
      </c>
      <c r="K1302" s="81">
        <v>0.5</v>
      </c>
      <c r="L1302" s="81" t="s">
        <v>25662</v>
      </c>
      <c r="M1302" s="108"/>
      <c r="N1302" s="108"/>
      <c r="O1302" s="108"/>
      <c r="P1302" s="108"/>
      <c r="Q1302" s="108"/>
      <c r="R1302" s="108"/>
      <c r="S1302" s="108"/>
      <c r="T1302" s="108"/>
      <c r="U1302" s="108"/>
      <c r="V1302" s="108"/>
      <c r="W1302" s="108"/>
      <c r="X1302" s="108"/>
      <c r="Y1302" s="108"/>
      <c r="Z1302" s="108"/>
      <c r="AA1302" s="108"/>
      <c r="AB1302" s="108"/>
      <c r="AC1302" s="108"/>
      <c r="AD1302" s="108"/>
    </row>
    <row r="1303" spans="1:30" x14ac:dyDescent="0.25">
      <c r="A1303" s="81" t="s">
        <v>4025</v>
      </c>
      <c r="B1303" s="81" t="s">
        <v>10987</v>
      </c>
      <c r="C1303" s="81">
        <v>24.6</v>
      </c>
      <c r="D1303" s="81" t="s">
        <v>10988</v>
      </c>
      <c r="E1303" s="81">
        <v>16.5</v>
      </c>
      <c r="F1303" s="81" t="s">
        <v>10989</v>
      </c>
      <c r="G1303" s="81">
        <v>14.97</v>
      </c>
      <c r="H1303" s="81">
        <v>2.5</v>
      </c>
      <c r="I1303" s="81">
        <v>3</v>
      </c>
      <c r="J1303" s="81">
        <v>0.25</v>
      </c>
      <c r="K1303" s="81">
        <v>0.75</v>
      </c>
      <c r="L1303" s="81" t="s">
        <v>25662</v>
      </c>
      <c r="M1303" s="108"/>
      <c r="N1303" s="108"/>
      <c r="O1303" s="108"/>
      <c r="P1303" s="108"/>
      <c r="Q1303" s="108"/>
      <c r="R1303" s="108"/>
      <c r="S1303" s="108"/>
      <c r="T1303" s="108"/>
      <c r="U1303" s="108"/>
      <c r="V1303" s="108"/>
      <c r="W1303" s="108"/>
      <c r="X1303" s="108"/>
      <c r="Y1303" s="108"/>
      <c r="Z1303" s="108"/>
      <c r="AA1303" s="108"/>
      <c r="AB1303" s="108"/>
      <c r="AC1303" s="108"/>
      <c r="AD1303" s="108"/>
    </row>
    <row r="1304" spans="1:30" x14ac:dyDescent="0.25">
      <c r="A1304" s="81" t="s">
        <v>4022</v>
      </c>
      <c r="B1304" s="81" t="s">
        <v>10990</v>
      </c>
      <c r="C1304" s="81">
        <v>21.15</v>
      </c>
      <c r="D1304" s="81" t="s">
        <v>10991</v>
      </c>
      <c r="E1304" s="81">
        <v>17.149999999999999</v>
      </c>
      <c r="F1304" s="81" t="s">
        <v>10992</v>
      </c>
      <c r="G1304" s="81">
        <v>25.6</v>
      </c>
      <c r="H1304" s="81">
        <v>3</v>
      </c>
      <c r="I1304" s="81">
        <v>3</v>
      </c>
      <c r="J1304" s="81">
        <v>0.05</v>
      </c>
      <c r="K1304" s="81">
        <v>1</v>
      </c>
      <c r="L1304" s="81" t="s">
        <v>25662</v>
      </c>
      <c r="M1304" s="108"/>
      <c r="N1304" s="108"/>
      <c r="O1304" s="108"/>
      <c r="P1304" s="108"/>
      <c r="Q1304" s="108"/>
      <c r="R1304" s="108"/>
      <c r="S1304" s="108"/>
      <c r="T1304" s="108"/>
      <c r="U1304" s="108"/>
      <c r="V1304" s="108"/>
      <c r="W1304" s="108"/>
      <c r="X1304" s="108"/>
      <c r="Y1304" s="108"/>
      <c r="Z1304" s="108"/>
      <c r="AA1304" s="108"/>
      <c r="AB1304" s="108"/>
      <c r="AC1304" s="108"/>
      <c r="AD1304" s="108"/>
    </row>
    <row r="1305" spans="1:30" x14ac:dyDescent="0.25">
      <c r="A1305" s="81" t="s">
        <v>4019</v>
      </c>
      <c r="B1305" s="81" t="s">
        <v>10993</v>
      </c>
      <c r="C1305" s="81">
        <v>52</v>
      </c>
      <c r="D1305" s="81" t="s">
        <v>10994</v>
      </c>
      <c r="E1305" s="81">
        <v>51.6</v>
      </c>
      <c r="F1305" s="81" t="s">
        <v>10995</v>
      </c>
      <c r="G1305" s="81">
        <v>56.84</v>
      </c>
      <c r="H1305" s="81">
        <v>4</v>
      </c>
      <c r="I1305" s="81">
        <v>4</v>
      </c>
      <c r="J1305" s="81">
        <v>1</v>
      </c>
      <c r="K1305" s="81">
        <v>0.5</v>
      </c>
      <c r="L1305" s="81" t="s">
        <v>25662</v>
      </c>
      <c r="M1305" s="108"/>
      <c r="N1305" s="108"/>
      <c r="O1305" s="108"/>
      <c r="P1305" s="108"/>
      <c r="Q1305" s="108"/>
      <c r="R1305" s="108"/>
      <c r="S1305" s="108"/>
      <c r="T1305" s="108"/>
      <c r="U1305" s="108"/>
      <c r="V1305" s="108"/>
      <c r="W1305" s="108"/>
      <c r="X1305" s="108"/>
      <c r="Y1305" s="108"/>
      <c r="Z1305" s="108"/>
      <c r="AA1305" s="108"/>
      <c r="AB1305" s="108"/>
      <c r="AC1305" s="108"/>
      <c r="AD1305" s="108"/>
    </row>
    <row r="1306" spans="1:30" x14ac:dyDescent="0.25">
      <c r="A1306" s="81" t="s">
        <v>4016</v>
      </c>
      <c r="B1306" s="81" t="s">
        <v>10996</v>
      </c>
      <c r="C1306" s="81">
        <v>66.67</v>
      </c>
      <c r="D1306" s="81" t="s">
        <v>10997</v>
      </c>
      <c r="E1306" s="81">
        <v>76.91</v>
      </c>
      <c r="F1306" s="81" t="s">
        <v>8619</v>
      </c>
      <c r="G1306" s="81" t="s">
        <v>8620</v>
      </c>
      <c r="H1306" s="81">
        <v>5</v>
      </c>
      <c r="I1306" s="81">
        <v>5</v>
      </c>
      <c r="J1306" s="81">
        <v>0.76</v>
      </c>
      <c r="K1306" s="81">
        <v>2</v>
      </c>
      <c r="L1306" s="81" t="s">
        <v>25662</v>
      </c>
      <c r="M1306" s="108"/>
      <c r="N1306" s="108"/>
      <c r="O1306" s="108"/>
      <c r="P1306" s="108"/>
      <c r="Q1306" s="108"/>
      <c r="R1306" s="108"/>
      <c r="S1306" s="108"/>
      <c r="T1306" s="108"/>
      <c r="U1306" s="108"/>
      <c r="V1306" s="108"/>
      <c r="W1306" s="108"/>
      <c r="X1306" s="108"/>
      <c r="Y1306" s="108"/>
      <c r="Z1306" s="108"/>
      <c r="AA1306" s="108"/>
      <c r="AB1306" s="108"/>
      <c r="AC1306" s="108"/>
      <c r="AD1306" s="108"/>
    </row>
    <row r="1307" spans="1:30" x14ac:dyDescent="0.25">
      <c r="A1307" s="81" t="s">
        <v>4013</v>
      </c>
      <c r="B1307" s="81" t="s">
        <v>10998</v>
      </c>
      <c r="C1307" s="81">
        <v>23.25</v>
      </c>
      <c r="D1307" s="81" t="s">
        <v>10999</v>
      </c>
      <c r="E1307" s="81">
        <v>17.149999999999999</v>
      </c>
      <c r="F1307" s="81" t="s">
        <v>11000</v>
      </c>
      <c r="G1307" s="81">
        <v>16.5</v>
      </c>
      <c r="H1307" s="81">
        <v>2.5</v>
      </c>
      <c r="I1307" s="81">
        <v>3</v>
      </c>
      <c r="J1307" s="81">
        <v>0.25</v>
      </c>
      <c r="K1307" s="81">
        <v>0.75</v>
      </c>
      <c r="L1307" s="81" t="s">
        <v>25662</v>
      </c>
      <c r="M1307" s="108"/>
      <c r="N1307" s="108"/>
      <c r="O1307" s="108"/>
      <c r="P1307" s="108"/>
      <c r="Q1307" s="108"/>
      <c r="R1307" s="108"/>
      <c r="S1307" s="108"/>
      <c r="T1307" s="108"/>
      <c r="U1307" s="108"/>
      <c r="V1307" s="108"/>
      <c r="W1307" s="108"/>
      <c r="X1307" s="108"/>
      <c r="Y1307" s="108"/>
      <c r="Z1307" s="108"/>
      <c r="AA1307" s="108"/>
      <c r="AB1307" s="108"/>
      <c r="AC1307" s="108"/>
      <c r="AD1307" s="108"/>
    </row>
    <row r="1308" spans="1:30" x14ac:dyDescent="0.25">
      <c r="A1308" s="81" t="s">
        <v>4010</v>
      </c>
      <c r="B1308" s="81" t="s">
        <v>11001</v>
      </c>
      <c r="C1308" s="81">
        <v>18.97</v>
      </c>
      <c r="D1308" s="81" t="s">
        <v>11002</v>
      </c>
      <c r="E1308" s="81">
        <v>20.28</v>
      </c>
      <c r="F1308" s="81" t="s">
        <v>11003</v>
      </c>
      <c r="G1308" s="81">
        <v>23.75</v>
      </c>
      <c r="H1308" s="81">
        <v>3</v>
      </c>
      <c r="I1308" s="81">
        <v>0.5</v>
      </c>
      <c r="J1308" s="81">
        <v>0.25</v>
      </c>
      <c r="K1308" s="81">
        <v>4</v>
      </c>
      <c r="L1308" s="81" t="s">
        <v>25662</v>
      </c>
      <c r="M1308" s="108"/>
      <c r="N1308" s="108"/>
      <c r="O1308" s="108"/>
      <c r="P1308" s="108"/>
      <c r="Q1308" s="108"/>
      <c r="R1308" s="108"/>
      <c r="S1308" s="108"/>
      <c r="T1308" s="108"/>
      <c r="U1308" s="108"/>
      <c r="V1308" s="108"/>
      <c r="W1308" s="108"/>
      <c r="X1308" s="108"/>
      <c r="Y1308" s="108"/>
      <c r="Z1308" s="108"/>
      <c r="AA1308" s="108"/>
      <c r="AB1308" s="108"/>
      <c r="AC1308" s="108"/>
      <c r="AD1308" s="108"/>
    </row>
    <row r="1309" spans="1:30" x14ac:dyDescent="0.25">
      <c r="A1309" s="81" t="s">
        <v>4007</v>
      </c>
      <c r="B1309" s="81" t="s">
        <v>11004</v>
      </c>
      <c r="C1309" s="81">
        <v>72</v>
      </c>
      <c r="D1309" s="81" t="s">
        <v>11005</v>
      </c>
      <c r="E1309" s="81">
        <v>51.6</v>
      </c>
      <c r="F1309" s="81" t="s">
        <v>11006</v>
      </c>
      <c r="G1309" s="81">
        <v>56.84</v>
      </c>
      <c r="H1309" s="81">
        <v>3</v>
      </c>
      <c r="I1309" s="81">
        <v>1</v>
      </c>
      <c r="J1309" s="81">
        <v>0.05</v>
      </c>
      <c r="K1309" s="81">
        <v>3</v>
      </c>
      <c r="L1309" s="81" t="s">
        <v>25662</v>
      </c>
      <c r="M1309" s="108"/>
      <c r="N1309" s="108"/>
      <c r="O1309" s="108"/>
      <c r="P1309" s="108"/>
      <c r="Q1309" s="108"/>
      <c r="R1309" s="108"/>
      <c r="S1309" s="108"/>
      <c r="T1309" s="108"/>
      <c r="U1309" s="108"/>
      <c r="V1309" s="108"/>
      <c r="W1309" s="108"/>
      <c r="X1309" s="108"/>
      <c r="Y1309" s="108"/>
      <c r="Z1309" s="108"/>
      <c r="AA1309" s="108"/>
      <c r="AB1309" s="108"/>
      <c r="AC1309" s="108"/>
      <c r="AD1309" s="108"/>
    </row>
    <row r="1310" spans="1:30" x14ac:dyDescent="0.25">
      <c r="A1310" s="81" t="s">
        <v>4004</v>
      </c>
      <c r="B1310" s="81" t="s">
        <v>11007</v>
      </c>
      <c r="C1310" s="81">
        <v>72</v>
      </c>
      <c r="D1310" s="81" t="s">
        <v>11008</v>
      </c>
      <c r="E1310" s="81">
        <v>72</v>
      </c>
      <c r="F1310" s="81" t="s">
        <v>11009</v>
      </c>
      <c r="G1310" s="81">
        <v>82.94</v>
      </c>
      <c r="H1310" s="81">
        <v>4</v>
      </c>
      <c r="I1310" s="81">
        <v>4</v>
      </c>
      <c r="J1310" s="81">
        <v>0.08</v>
      </c>
      <c r="K1310" s="81">
        <v>0.5</v>
      </c>
      <c r="L1310" s="81" t="s">
        <v>25662</v>
      </c>
      <c r="M1310" s="108"/>
      <c r="N1310" s="108"/>
      <c r="O1310" s="108"/>
      <c r="P1310" s="108"/>
      <c r="Q1310" s="108"/>
      <c r="R1310" s="108"/>
      <c r="S1310" s="108"/>
      <c r="T1310" s="108"/>
      <c r="U1310" s="108"/>
      <c r="V1310" s="108"/>
      <c r="W1310" s="108"/>
      <c r="X1310" s="108"/>
      <c r="Y1310" s="108"/>
      <c r="Z1310" s="108"/>
      <c r="AA1310" s="108"/>
      <c r="AB1310" s="108"/>
      <c r="AC1310" s="108"/>
      <c r="AD1310" s="108"/>
    </row>
    <row r="1311" spans="1:30" x14ac:dyDescent="0.25">
      <c r="A1311" s="81" t="s">
        <v>4001</v>
      </c>
      <c r="B1311" s="81" t="s">
        <v>11010</v>
      </c>
      <c r="C1311" s="81">
        <v>24.85</v>
      </c>
      <c r="D1311" s="81" t="s">
        <v>11011</v>
      </c>
      <c r="E1311" s="81">
        <v>17.149999999999999</v>
      </c>
      <c r="F1311" s="81" t="s">
        <v>11012</v>
      </c>
      <c r="G1311" s="81">
        <v>19.420000000000002</v>
      </c>
      <c r="H1311" s="81">
        <v>0.75</v>
      </c>
      <c r="I1311" s="81">
        <v>3</v>
      </c>
      <c r="J1311" s="81">
        <v>0.25</v>
      </c>
      <c r="K1311" s="81">
        <v>2.5</v>
      </c>
      <c r="L1311" s="81" t="s">
        <v>25662</v>
      </c>
      <c r="M1311" s="108"/>
      <c r="N1311" s="108"/>
      <c r="O1311" s="108"/>
      <c r="P1311" s="108"/>
      <c r="Q1311" s="108"/>
      <c r="R1311" s="108"/>
      <c r="S1311" s="108"/>
      <c r="T1311" s="108"/>
      <c r="U1311" s="108"/>
      <c r="V1311" s="108"/>
      <c r="W1311" s="108"/>
      <c r="X1311" s="108"/>
      <c r="Y1311" s="108"/>
      <c r="Z1311" s="108"/>
      <c r="AA1311" s="108"/>
      <c r="AB1311" s="108"/>
      <c r="AC1311" s="108"/>
      <c r="AD1311" s="108"/>
    </row>
    <row r="1312" spans="1:30" x14ac:dyDescent="0.25">
      <c r="A1312" s="81" t="s">
        <v>3998</v>
      </c>
      <c r="B1312" s="81" t="s">
        <v>11013</v>
      </c>
      <c r="C1312" s="81">
        <v>51.6</v>
      </c>
      <c r="D1312" s="81" t="s">
        <v>11014</v>
      </c>
      <c r="E1312" s="81">
        <v>56.84</v>
      </c>
      <c r="F1312" s="81" t="s">
        <v>11015</v>
      </c>
      <c r="G1312" s="81">
        <v>52</v>
      </c>
      <c r="H1312" s="81">
        <v>1</v>
      </c>
      <c r="I1312" s="81">
        <v>5.5</v>
      </c>
      <c r="J1312" s="81">
        <v>0.05</v>
      </c>
      <c r="K1312" s="81">
        <v>8</v>
      </c>
      <c r="L1312" s="81" t="s">
        <v>25662</v>
      </c>
      <c r="M1312" s="108"/>
      <c r="N1312" s="108"/>
      <c r="O1312" s="108"/>
      <c r="P1312" s="108"/>
      <c r="Q1312" s="108"/>
      <c r="R1312" s="108"/>
      <c r="S1312" s="108"/>
      <c r="T1312" s="108"/>
      <c r="U1312" s="108"/>
      <c r="V1312" s="108"/>
      <c r="W1312" s="108"/>
      <c r="X1312" s="108"/>
      <c r="Y1312" s="108"/>
      <c r="Z1312" s="108"/>
      <c r="AA1312" s="108"/>
      <c r="AB1312" s="108"/>
      <c r="AC1312" s="108"/>
      <c r="AD1312" s="108"/>
    </row>
    <row r="1313" spans="1:30" x14ac:dyDescent="0.25">
      <c r="A1313" s="81" t="s">
        <v>3995</v>
      </c>
      <c r="B1313" s="81" t="s">
        <v>11016</v>
      </c>
      <c r="C1313" s="81">
        <v>77.33</v>
      </c>
      <c r="D1313" s="81" t="s">
        <v>11017</v>
      </c>
      <c r="E1313" s="81">
        <v>77.33</v>
      </c>
      <c r="F1313" s="81" t="s">
        <v>8619</v>
      </c>
      <c r="G1313" s="81" t="s">
        <v>8620</v>
      </c>
      <c r="H1313" s="81">
        <v>5.3</v>
      </c>
      <c r="I1313" s="81">
        <v>6</v>
      </c>
      <c r="J1313" s="81">
        <v>2.4</v>
      </c>
      <c r="K1313" s="81">
        <v>2.8</v>
      </c>
      <c r="L1313" s="81" t="s">
        <v>25662</v>
      </c>
      <c r="M1313" s="108"/>
      <c r="N1313" s="108"/>
      <c r="O1313" s="108"/>
      <c r="P1313" s="108"/>
      <c r="Q1313" s="108"/>
      <c r="R1313" s="108"/>
      <c r="S1313" s="108"/>
      <c r="T1313" s="108"/>
      <c r="U1313" s="108"/>
      <c r="V1313" s="108"/>
      <c r="W1313" s="108"/>
      <c r="X1313" s="108"/>
      <c r="Y1313" s="108"/>
      <c r="Z1313" s="108"/>
      <c r="AA1313" s="108"/>
      <c r="AB1313" s="108"/>
      <c r="AC1313" s="108"/>
      <c r="AD1313" s="108"/>
    </row>
    <row r="1314" spans="1:30" x14ac:dyDescent="0.25">
      <c r="A1314" s="81" t="s">
        <v>3992</v>
      </c>
      <c r="B1314" s="81" t="s">
        <v>11018</v>
      </c>
      <c r="C1314" s="81">
        <v>57.62</v>
      </c>
      <c r="D1314" s="81" t="s">
        <v>11019</v>
      </c>
      <c r="E1314" s="81">
        <v>54.4</v>
      </c>
      <c r="F1314" s="81" t="s">
        <v>11020</v>
      </c>
      <c r="G1314" s="81">
        <v>52</v>
      </c>
      <c r="H1314" s="81">
        <v>5</v>
      </c>
      <c r="I1314" s="81">
        <v>4</v>
      </c>
      <c r="J1314" s="81">
        <v>0.69</v>
      </c>
      <c r="K1314" s="81">
        <v>1</v>
      </c>
      <c r="L1314" s="81" t="s">
        <v>25662</v>
      </c>
      <c r="M1314" s="108"/>
      <c r="N1314" s="108"/>
      <c r="O1314" s="108"/>
      <c r="P1314" s="108"/>
      <c r="Q1314" s="108"/>
      <c r="R1314" s="108"/>
      <c r="S1314" s="108"/>
      <c r="T1314" s="108"/>
      <c r="U1314" s="108"/>
      <c r="V1314" s="108"/>
      <c r="W1314" s="108"/>
      <c r="X1314" s="108"/>
      <c r="Y1314" s="108"/>
      <c r="Z1314" s="108"/>
      <c r="AA1314" s="108"/>
      <c r="AB1314" s="108"/>
      <c r="AC1314" s="108"/>
      <c r="AD1314" s="108"/>
    </row>
    <row r="1315" spans="1:30" x14ac:dyDescent="0.25">
      <c r="A1315" s="81" t="s">
        <v>3989</v>
      </c>
      <c r="B1315" s="81" t="s">
        <v>11021</v>
      </c>
      <c r="C1315" s="81">
        <v>52</v>
      </c>
      <c r="D1315" s="81" t="s">
        <v>11022</v>
      </c>
      <c r="E1315" s="81">
        <v>51.6</v>
      </c>
      <c r="F1315" s="81" t="s">
        <v>11023</v>
      </c>
      <c r="G1315" s="81">
        <v>56.84</v>
      </c>
      <c r="H1315" s="81">
        <v>3</v>
      </c>
      <c r="I1315" s="81">
        <v>3</v>
      </c>
      <c r="J1315" s="81">
        <v>0.05</v>
      </c>
      <c r="K1315" s="81">
        <v>0.5</v>
      </c>
      <c r="L1315" s="81" t="s">
        <v>25662</v>
      </c>
      <c r="M1315" s="108"/>
      <c r="N1315" s="108"/>
      <c r="O1315" s="108"/>
      <c r="P1315" s="108"/>
      <c r="Q1315" s="108"/>
      <c r="R1315" s="108"/>
      <c r="S1315" s="108"/>
      <c r="T1315" s="108"/>
      <c r="U1315" s="108"/>
      <c r="V1315" s="108"/>
      <c r="W1315" s="108"/>
      <c r="X1315" s="108"/>
      <c r="Y1315" s="108"/>
      <c r="Z1315" s="108"/>
      <c r="AA1315" s="108"/>
      <c r="AB1315" s="108"/>
      <c r="AC1315" s="108"/>
      <c r="AD1315" s="108"/>
    </row>
    <row r="1316" spans="1:30" x14ac:dyDescent="0.25">
      <c r="A1316" s="81" t="s">
        <v>3986</v>
      </c>
      <c r="B1316" s="81" t="s">
        <v>11024</v>
      </c>
      <c r="C1316" s="81">
        <v>54.99</v>
      </c>
      <c r="D1316" s="81" t="s">
        <v>11025</v>
      </c>
      <c r="E1316" s="81">
        <v>45</v>
      </c>
      <c r="F1316" s="81" t="s">
        <v>8619</v>
      </c>
      <c r="G1316" s="81" t="s">
        <v>8620</v>
      </c>
      <c r="H1316" s="81">
        <v>1</v>
      </c>
      <c r="I1316" s="81">
        <v>4</v>
      </c>
      <c r="J1316" s="81">
        <v>0.75</v>
      </c>
      <c r="K1316" s="81">
        <v>5</v>
      </c>
      <c r="L1316" s="81" t="s">
        <v>25662</v>
      </c>
      <c r="M1316" s="108"/>
      <c r="N1316" s="108"/>
      <c r="O1316" s="108"/>
      <c r="P1316" s="108"/>
      <c r="Q1316" s="108"/>
      <c r="R1316" s="108"/>
      <c r="S1316" s="108"/>
      <c r="T1316" s="108"/>
      <c r="U1316" s="108"/>
      <c r="V1316" s="108"/>
      <c r="W1316" s="108"/>
      <c r="X1316" s="108"/>
      <c r="Y1316" s="108"/>
      <c r="Z1316" s="108"/>
      <c r="AA1316" s="108"/>
      <c r="AB1316" s="108"/>
      <c r="AC1316" s="108"/>
      <c r="AD1316" s="108"/>
    </row>
    <row r="1317" spans="1:30" x14ac:dyDescent="0.25">
      <c r="A1317" s="81" t="s">
        <v>3983</v>
      </c>
      <c r="B1317" s="81" t="s">
        <v>11026</v>
      </c>
      <c r="C1317" s="81">
        <v>52</v>
      </c>
      <c r="D1317" s="81" t="s">
        <v>11027</v>
      </c>
      <c r="E1317" s="81">
        <v>51.6</v>
      </c>
      <c r="F1317" s="81" t="s">
        <v>11028</v>
      </c>
      <c r="G1317" s="81">
        <v>56.84</v>
      </c>
      <c r="H1317" s="81">
        <v>1</v>
      </c>
      <c r="I1317" s="81">
        <v>5.5</v>
      </c>
      <c r="J1317" s="81">
        <v>0.05</v>
      </c>
      <c r="K1317" s="81">
        <v>8</v>
      </c>
      <c r="L1317" s="81" t="s">
        <v>25662</v>
      </c>
      <c r="M1317" s="108"/>
      <c r="N1317" s="108"/>
      <c r="O1317" s="108"/>
      <c r="P1317" s="108"/>
      <c r="Q1317" s="108"/>
      <c r="R1317" s="108"/>
      <c r="S1317" s="108"/>
      <c r="T1317" s="108"/>
      <c r="U1317" s="108"/>
      <c r="V1317" s="108"/>
      <c r="W1317" s="108"/>
      <c r="X1317" s="108"/>
      <c r="Y1317" s="108"/>
      <c r="Z1317" s="108"/>
      <c r="AA1317" s="108"/>
      <c r="AB1317" s="108"/>
      <c r="AC1317" s="108"/>
      <c r="AD1317" s="108"/>
    </row>
    <row r="1318" spans="1:30" x14ac:dyDescent="0.25">
      <c r="A1318" s="81" t="s">
        <v>3980</v>
      </c>
      <c r="B1318" s="81" t="s">
        <v>11029</v>
      </c>
      <c r="C1318" s="81">
        <v>85.9</v>
      </c>
      <c r="D1318" s="81" t="s">
        <v>11030</v>
      </c>
      <c r="E1318" s="81">
        <v>110.08</v>
      </c>
      <c r="F1318" s="81" t="s">
        <v>11031</v>
      </c>
      <c r="G1318" s="81">
        <v>103.78</v>
      </c>
      <c r="H1318" s="81">
        <v>7</v>
      </c>
      <c r="I1318" s="81">
        <v>6</v>
      </c>
      <c r="J1318" s="81">
        <v>1.94</v>
      </c>
      <c r="K1318" s="81">
        <v>1.5</v>
      </c>
      <c r="L1318" s="81" t="s">
        <v>25662</v>
      </c>
      <c r="M1318" s="108"/>
      <c r="N1318" s="108"/>
      <c r="O1318" s="108"/>
      <c r="P1318" s="108"/>
      <c r="Q1318" s="108"/>
      <c r="R1318" s="108"/>
      <c r="S1318" s="108"/>
      <c r="T1318" s="108"/>
      <c r="U1318" s="108"/>
      <c r="V1318" s="108"/>
      <c r="W1318" s="108"/>
      <c r="X1318" s="108"/>
      <c r="Y1318" s="108"/>
      <c r="Z1318" s="108"/>
      <c r="AA1318" s="108"/>
      <c r="AB1318" s="108"/>
      <c r="AC1318" s="108"/>
      <c r="AD1318" s="108"/>
    </row>
    <row r="1319" spans="1:30" x14ac:dyDescent="0.25">
      <c r="A1319" s="81" t="s">
        <v>3977</v>
      </c>
      <c r="B1319" s="81" t="s">
        <v>11032</v>
      </c>
      <c r="C1319" s="81">
        <v>97.99</v>
      </c>
      <c r="D1319" s="81" t="s">
        <v>11033</v>
      </c>
      <c r="E1319" s="81">
        <v>89.95</v>
      </c>
      <c r="F1319" s="81" t="s">
        <v>11034</v>
      </c>
      <c r="G1319" s="81">
        <v>103.36</v>
      </c>
      <c r="H1319" s="81">
        <v>7</v>
      </c>
      <c r="I1319" s="81">
        <v>6</v>
      </c>
      <c r="J1319" s="81">
        <v>1.98</v>
      </c>
      <c r="K1319" s="81">
        <v>1.5</v>
      </c>
      <c r="L1319" s="81" t="s">
        <v>25662</v>
      </c>
      <c r="M1319" s="108"/>
      <c r="N1319" s="108"/>
      <c r="O1319" s="108"/>
      <c r="P1319" s="108"/>
      <c r="Q1319" s="108"/>
      <c r="R1319" s="108"/>
      <c r="S1319" s="108"/>
      <c r="T1319" s="108"/>
      <c r="U1319" s="108"/>
      <c r="V1319" s="108"/>
      <c r="W1319" s="108"/>
      <c r="X1319" s="108"/>
      <c r="Y1319" s="108"/>
      <c r="Z1319" s="108"/>
      <c r="AA1319" s="108"/>
      <c r="AB1319" s="108"/>
      <c r="AC1319" s="108"/>
      <c r="AD1319" s="108"/>
    </row>
    <row r="1320" spans="1:30" x14ac:dyDescent="0.25">
      <c r="A1320" s="81" t="s">
        <v>3974</v>
      </c>
      <c r="B1320" s="81" t="s">
        <v>11035</v>
      </c>
      <c r="C1320" s="81">
        <v>82.15</v>
      </c>
      <c r="D1320" s="81" t="s">
        <v>11036</v>
      </c>
      <c r="E1320" s="81">
        <v>97.33</v>
      </c>
      <c r="F1320" s="81" t="s">
        <v>11037</v>
      </c>
      <c r="G1320" s="81">
        <v>79.2</v>
      </c>
      <c r="H1320" s="81">
        <v>5</v>
      </c>
      <c r="I1320" s="81">
        <v>5</v>
      </c>
      <c r="J1320" s="81">
        <v>1</v>
      </c>
      <c r="K1320" s="81">
        <v>1</v>
      </c>
      <c r="L1320" s="81" t="s">
        <v>25662</v>
      </c>
      <c r="M1320" s="108"/>
      <c r="N1320" s="108"/>
      <c r="O1320" s="108"/>
      <c r="P1320" s="108"/>
      <c r="Q1320" s="108"/>
      <c r="R1320" s="108"/>
      <c r="S1320" s="108"/>
      <c r="T1320" s="108"/>
      <c r="U1320" s="108"/>
      <c r="V1320" s="108"/>
      <c r="W1320" s="108"/>
      <c r="X1320" s="108"/>
      <c r="Y1320" s="108"/>
      <c r="Z1320" s="108"/>
      <c r="AA1320" s="108"/>
      <c r="AB1320" s="108"/>
      <c r="AC1320" s="108"/>
      <c r="AD1320" s="108"/>
    </row>
    <row r="1321" spans="1:30" x14ac:dyDescent="0.25">
      <c r="A1321" s="81" t="s">
        <v>3971</v>
      </c>
      <c r="B1321" s="81" t="s">
        <v>11036</v>
      </c>
      <c r="C1321" s="81">
        <v>97.33</v>
      </c>
      <c r="D1321" s="81" t="s">
        <v>11038</v>
      </c>
      <c r="E1321" s="81">
        <v>108</v>
      </c>
      <c r="F1321" s="81" t="s">
        <v>11039</v>
      </c>
      <c r="G1321" s="81">
        <v>107.99</v>
      </c>
      <c r="H1321" s="81">
        <v>7</v>
      </c>
      <c r="I1321" s="81">
        <v>7</v>
      </c>
      <c r="J1321" s="81">
        <v>1</v>
      </c>
      <c r="K1321" s="81">
        <v>5</v>
      </c>
      <c r="L1321" s="81" t="s">
        <v>25662</v>
      </c>
      <c r="M1321" s="108"/>
      <c r="N1321" s="108"/>
      <c r="O1321" s="108"/>
      <c r="P1321" s="108"/>
      <c r="Q1321" s="108"/>
      <c r="R1321" s="108"/>
      <c r="S1321" s="108"/>
      <c r="T1321" s="108"/>
      <c r="U1321" s="108"/>
      <c r="V1321" s="108"/>
      <c r="W1321" s="108"/>
      <c r="X1321" s="108"/>
      <c r="Y1321" s="108"/>
      <c r="Z1321" s="108"/>
      <c r="AA1321" s="108"/>
      <c r="AB1321" s="108"/>
      <c r="AC1321" s="108"/>
      <c r="AD1321" s="108"/>
    </row>
    <row r="1322" spans="1:30" x14ac:dyDescent="0.25">
      <c r="A1322" s="81" t="s">
        <v>3968</v>
      </c>
      <c r="B1322" s="81" t="s">
        <v>11040</v>
      </c>
      <c r="C1322" s="81">
        <v>143.21</v>
      </c>
      <c r="D1322" s="81" t="s">
        <v>26175</v>
      </c>
      <c r="E1322" s="81">
        <v>165.67</v>
      </c>
      <c r="F1322" s="81" t="s">
        <v>11041</v>
      </c>
      <c r="G1322" s="81">
        <v>145.52000000000001</v>
      </c>
      <c r="H1322" s="81">
        <v>5</v>
      </c>
      <c r="I1322" s="81">
        <v>6</v>
      </c>
      <c r="J1322" s="81">
        <v>2</v>
      </c>
      <c r="K1322" s="81">
        <v>2</v>
      </c>
      <c r="L1322" s="81" t="s">
        <v>25662</v>
      </c>
      <c r="M1322" s="108"/>
      <c r="N1322" s="108"/>
      <c r="O1322" s="108"/>
      <c r="P1322" s="108"/>
      <c r="Q1322" s="108"/>
      <c r="R1322" s="108"/>
      <c r="S1322" s="108"/>
      <c r="T1322" s="108"/>
      <c r="U1322" s="108"/>
      <c r="V1322" s="108"/>
      <c r="W1322" s="108"/>
      <c r="X1322" s="108"/>
      <c r="Y1322" s="108"/>
      <c r="Z1322" s="108"/>
      <c r="AA1322" s="108"/>
      <c r="AB1322" s="108"/>
      <c r="AC1322" s="108"/>
      <c r="AD1322" s="108"/>
    </row>
    <row r="1323" spans="1:30" x14ac:dyDescent="0.25">
      <c r="A1323" s="81" t="s">
        <v>3959</v>
      </c>
      <c r="B1323" s="81" t="s">
        <v>11042</v>
      </c>
      <c r="C1323" s="81">
        <v>81.12</v>
      </c>
      <c r="D1323" s="81" t="s">
        <v>11043</v>
      </c>
      <c r="E1323" s="81">
        <v>73.55</v>
      </c>
      <c r="F1323" s="81" t="s">
        <v>11044</v>
      </c>
      <c r="G1323" s="81">
        <v>80</v>
      </c>
      <c r="H1323" s="81">
        <v>6.2</v>
      </c>
      <c r="I1323" s="81">
        <v>2</v>
      </c>
      <c r="J1323" s="81">
        <v>0.63</v>
      </c>
      <c r="K1323" s="81">
        <v>3</v>
      </c>
      <c r="L1323" s="81" t="s">
        <v>25662</v>
      </c>
      <c r="M1323" s="108"/>
      <c r="N1323" s="108"/>
      <c r="O1323" s="108"/>
      <c r="P1323" s="108"/>
      <c r="Q1323" s="108"/>
      <c r="R1323" s="108"/>
      <c r="S1323" s="108"/>
      <c r="T1323" s="108"/>
      <c r="U1323" s="108"/>
      <c r="V1323" s="108"/>
      <c r="W1323" s="108"/>
      <c r="X1323" s="108"/>
      <c r="Y1323" s="108"/>
      <c r="Z1323" s="108"/>
      <c r="AA1323" s="108"/>
      <c r="AB1323" s="108"/>
      <c r="AC1323" s="108"/>
      <c r="AD1323" s="108"/>
    </row>
    <row r="1324" spans="1:30" x14ac:dyDescent="0.25">
      <c r="A1324" s="81" t="s">
        <v>3956</v>
      </c>
      <c r="B1324" s="81" t="s">
        <v>11045</v>
      </c>
      <c r="C1324" s="81">
        <v>77.95</v>
      </c>
      <c r="D1324" s="81" t="s">
        <v>11046</v>
      </c>
      <c r="E1324" s="81">
        <v>73.55</v>
      </c>
      <c r="F1324" s="81" t="s">
        <v>8619</v>
      </c>
      <c r="G1324" s="81" t="s">
        <v>8620</v>
      </c>
      <c r="H1324" s="81">
        <v>3</v>
      </c>
      <c r="I1324" s="81">
        <v>6</v>
      </c>
      <c r="J1324" s="81">
        <v>0.61</v>
      </c>
      <c r="K1324" s="81">
        <v>2</v>
      </c>
      <c r="L1324" s="81" t="s">
        <v>25662</v>
      </c>
      <c r="M1324" s="108"/>
      <c r="N1324" s="108"/>
      <c r="O1324" s="108"/>
      <c r="P1324" s="108"/>
      <c r="Q1324" s="108"/>
      <c r="R1324" s="108"/>
      <c r="S1324" s="108"/>
      <c r="T1324" s="108"/>
      <c r="U1324" s="108"/>
      <c r="V1324" s="108"/>
      <c r="W1324" s="108"/>
      <c r="X1324" s="108"/>
      <c r="Y1324" s="108"/>
      <c r="Z1324" s="108"/>
      <c r="AA1324" s="108"/>
      <c r="AB1324" s="108"/>
      <c r="AC1324" s="108"/>
      <c r="AD1324" s="108"/>
    </row>
    <row r="1325" spans="1:30" x14ac:dyDescent="0.25">
      <c r="A1325" s="81" t="s">
        <v>5347</v>
      </c>
      <c r="B1325" s="81" t="s">
        <v>26176</v>
      </c>
      <c r="C1325" s="81">
        <v>293.48</v>
      </c>
      <c r="D1325" s="81" t="s">
        <v>11047</v>
      </c>
      <c r="E1325" s="81">
        <v>289</v>
      </c>
      <c r="F1325" s="81" t="s">
        <v>26176</v>
      </c>
      <c r="G1325" s="81">
        <v>293.48</v>
      </c>
      <c r="H1325" s="81">
        <v>6.8</v>
      </c>
      <c r="I1325" s="81">
        <v>7.5</v>
      </c>
      <c r="J1325" s="81">
        <v>1.98</v>
      </c>
      <c r="K1325" s="81">
        <v>3.3</v>
      </c>
      <c r="L1325" s="81" t="s">
        <v>25662</v>
      </c>
      <c r="M1325" s="108"/>
      <c r="N1325" s="108"/>
      <c r="O1325" s="108"/>
      <c r="P1325" s="108"/>
      <c r="Q1325" s="108"/>
      <c r="R1325" s="108"/>
      <c r="S1325" s="108"/>
      <c r="T1325" s="108"/>
      <c r="U1325" s="108"/>
      <c r="V1325" s="108"/>
      <c r="W1325" s="108"/>
      <c r="X1325" s="108"/>
      <c r="Y1325" s="108"/>
      <c r="Z1325" s="108"/>
      <c r="AA1325" s="108"/>
      <c r="AB1325" s="108"/>
      <c r="AC1325" s="108"/>
      <c r="AD1325" s="108"/>
    </row>
    <row r="1326" spans="1:30" x14ac:dyDescent="0.25">
      <c r="A1326" s="81" t="s">
        <v>5447</v>
      </c>
      <c r="B1326" s="81" t="s">
        <v>8619</v>
      </c>
      <c r="C1326" s="81" t="s">
        <v>8620</v>
      </c>
      <c r="D1326" s="81" t="s">
        <v>8619</v>
      </c>
      <c r="E1326" s="81" t="s">
        <v>8620</v>
      </c>
      <c r="F1326" s="81" t="s">
        <v>8619</v>
      </c>
      <c r="G1326" s="81" t="s">
        <v>8620</v>
      </c>
      <c r="H1326" s="81">
        <v>41.3</v>
      </c>
      <c r="I1326" s="81">
        <v>26.8</v>
      </c>
      <c r="J1326" s="81">
        <v>26.45</v>
      </c>
      <c r="K1326" s="81">
        <v>15.7</v>
      </c>
      <c r="L1326" s="81" t="s">
        <v>25662</v>
      </c>
      <c r="M1326" s="108"/>
      <c r="N1326" s="108"/>
      <c r="O1326" s="108"/>
      <c r="P1326" s="108"/>
      <c r="Q1326" s="108"/>
      <c r="R1326" s="108"/>
      <c r="S1326" s="108"/>
      <c r="T1326" s="108"/>
      <c r="U1326" s="108"/>
      <c r="V1326" s="108"/>
      <c r="W1326" s="108"/>
      <c r="X1326" s="108"/>
      <c r="Y1326" s="108"/>
      <c r="Z1326" s="108"/>
      <c r="AA1326" s="108"/>
      <c r="AB1326" s="108"/>
      <c r="AC1326" s="108"/>
      <c r="AD1326" s="108"/>
    </row>
    <row r="1327" spans="1:30" x14ac:dyDescent="0.25">
      <c r="A1327" s="81" t="s">
        <v>5441</v>
      </c>
      <c r="B1327" s="81" t="s">
        <v>8619</v>
      </c>
      <c r="C1327" s="81" t="s">
        <v>8620</v>
      </c>
      <c r="D1327" s="81" t="s">
        <v>8619</v>
      </c>
      <c r="E1327" s="81" t="s">
        <v>8620</v>
      </c>
      <c r="F1327" s="81" t="s">
        <v>8619</v>
      </c>
      <c r="G1327" s="81" t="s">
        <v>8620</v>
      </c>
      <c r="H1327" s="81">
        <v>21.65</v>
      </c>
      <c r="I1327" s="81">
        <v>13.77</v>
      </c>
      <c r="J1327" s="81">
        <v>26.45</v>
      </c>
      <c r="K1327" s="81">
        <v>7.4</v>
      </c>
      <c r="L1327" s="81" t="s">
        <v>25662</v>
      </c>
      <c r="M1327" s="108"/>
      <c r="N1327" s="108"/>
      <c r="O1327" s="108"/>
      <c r="P1327" s="108"/>
      <c r="Q1327" s="108"/>
      <c r="R1327" s="108"/>
      <c r="S1327" s="108"/>
      <c r="T1327" s="108"/>
      <c r="U1327" s="108"/>
      <c r="V1327" s="108"/>
      <c r="W1327" s="108"/>
      <c r="X1327" s="108"/>
      <c r="Y1327" s="108"/>
      <c r="Z1327" s="108"/>
      <c r="AA1327" s="108"/>
      <c r="AB1327" s="108"/>
      <c r="AC1327" s="108"/>
      <c r="AD1327" s="108"/>
    </row>
    <row r="1328" spans="1:30" x14ac:dyDescent="0.25">
      <c r="A1328" s="112" t="s">
        <v>7873</v>
      </c>
      <c r="B1328" s="81" t="s">
        <v>11048</v>
      </c>
      <c r="C1328" s="81">
        <v>30.13</v>
      </c>
      <c r="D1328" s="81" t="s">
        <v>25726</v>
      </c>
      <c r="E1328" s="81">
        <v>25.34</v>
      </c>
      <c r="F1328" s="81" t="s">
        <v>11049</v>
      </c>
      <c r="G1328" s="81">
        <v>0.24</v>
      </c>
      <c r="H1328" s="81">
        <v>2</v>
      </c>
      <c r="I1328" s="81">
        <v>5</v>
      </c>
      <c r="J1328" s="81">
        <v>1</v>
      </c>
      <c r="K1328" s="81">
        <v>1</v>
      </c>
      <c r="L1328" s="81" t="s">
        <v>25662</v>
      </c>
      <c r="M1328" s="108"/>
      <c r="N1328" s="108"/>
      <c r="O1328" s="108"/>
      <c r="P1328" s="108"/>
      <c r="Q1328" s="108"/>
      <c r="R1328" s="108"/>
      <c r="S1328" s="108"/>
      <c r="T1328" s="108"/>
      <c r="U1328" s="108"/>
      <c r="V1328" s="108"/>
      <c r="W1328" s="108"/>
      <c r="X1328" s="108"/>
      <c r="Y1328" s="108"/>
      <c r="Z1328" s="108"/>
      <c r="AA1328" s="108"/>
      <c r="AB1328" s="108"/>
      <c r="AC1328" s="108"/>
      <c r="AD1328" s="108"/>
    </row>
    <row r="1329" spans="1:30" x14ac:dyDescent="0.25">
      <c r="A1329" s="81" t="s">
        <v>7281</v>
      </c>
      <c r="B1329" s="81" t="s">
        <v>25821</v>
      </c>
      <c r="C1329" s="81">
        <v>132</v>
      </c>
      <c r="D1329" s="81" t="s">
        <v>11050</v>
      </c>
      <c r="E1329" s="81">
        <v>161.07</v>
      </c>
      <c r="F1329" s="81" t="s">
        <v>11051</v>
      </c>
      <c r="G1329" s="81">
        <v>159.99</v>
      </c>
      <c r="H1329" s="81">
        <v>1.26</v>
      </c>
      <c r="I1329" s="81">
        <v>3.14</v>
      </c>
      <c r="J1329" s="81">
        <v>0.36</v>
      </c>
      <c r="K1329" s="81">
        <v>0.08</v>
      </c>
      <c r="L1329" s="81" t="s">
        <v>25662</v>
      </c>
      <c r="M1329" s="108"/>
      <c r="N1329" s="108"/>
      <c r="O1329" s="108"/>
      <c r="P1329" s="108"/>
      <c r="Q1329" s="108"/>
      <c r="R1329" s="108"/>
      <c r="S1329" s="108"/>
      <c r="T1329" s="108"/>
      <c r="U1329" s="108"/>
      <c r="V1329" s="108"/>
      <c r="W1329" s="108"/>
      <c r="X1329" s="108"/>
      <c r="Y1329" s="108"/>
      <c r="Z1329" s="108"/>
      <c r="AA1329" s="108"/>
      <c r="AB1329" s="108"/>
      <c r="AC1329" s="108"/>
      <c r="AD1329" s="108"/>
    </row>
    <row r="1330" spans="1:30" x14ac:dyDescent="0.25">
      <c r="A1330" s="112" t="s">
        <v>5330</v>
      </c>
      <c r="B1330" s="81" t="s">
        <v>11052</v>
      </c>
      <c r="C1330" s="81">
        <v>45.89</v>
      </c>
      <c r="D1330" s="81" t="s">
        <v>11053</v>
      </c>
      <c r="E1330" s="81">
        <v>63</v>
      </c>
      <c r="F1330" s="81" t="s">
        <v>11054</v>
      </c>
      <c r="G1330" s="81">
        <v>56.75</v>
      </c>
      <c r="H1330" s="81">
        <v>5</v>
      </c>
      <c r="I1330" s="81">
        <v>9</v>
      </c>
      <c r="J1330" s="81">
        <v>1.1000000000000001</v>
      </c>
      <c r="K1330" s="81">
        <v>3.2</v>
      </c>
      <c r="L1330" s="81" t="s">
        <v>25662</v>
      </c>
      <c r="M1330" s="108"/>
      <c r="N1330" s="108"/>
      <c r="O1330" s="108"/>
      <c r="P1330" s="108"/>
      <c r="Q1330" s="108"/>
      <c r="R1330" s="108"/>
      <c r="S1330" s="108"/>
      <c r="T1330" s="108"/>
      <c r="U1330" s="108"/>
      <c r="V1330" s="108"/>
      <c r="W1330" s="108"/>
      <c r="X1330" s="108"/>
      <c r="Y1330" s="108"/>
      <c r="Z1330" s="108"/>
      <c r="AA1330" s="108"/>
      <c r="AB1330" s="108"/>
      <c r="AC1330" s="108"/>
      <c r="AD1330" s="108"/>
    </row>
    <row r="1331" spans="1:30" x14ac:dyDescent="0.25">
      <c r="A1331" s="81" t="s">
        <v>7513</v>
      </c>
      <c r="B1331" s="81" t="s">
        <v>25181</v>
      </c>
      <c r="C1331" s="81">
        <v>12.81</v>
      </c>
      <c r="D1331" s="81" t="s">
        <v>25183</v>
      </c>
      <c r="E1331" s="81">
        <v>12.67</v>
      </c>
      <c r="F1331" s="81" t="s">
        <v>25182</v>
      </c>
      <c r="G1331" s="81">
        <v>13.99</v>
      </c>
      <c r="H1331" s="81">
        <v>12</v>
      </c>
      <c r="I1331" s="81">
        <v>12</v>
      </c>
      <c r="J1331" s="81">
        <v>0.1</v>
      </c>
      <c r="K1331" s="81">
        <v>1</v>
      </c>
      <c r="L1331" s="81" t="s">
        <v>25662</v>
      </c>
      <c r="M1331" s="108"/>
      <c r="N1331" s="108"/>
      <c r="O1331" s="108"/>
      <c r="P1331" s="108"/>
      <c r="Q1331" s="108"/>
      <c r="R1331" s="108"/>
      <c r="S1331" s="108"/>
      <c r="T1331" s="108"/>
      <c r="U1331" s="108"/>
      <c r="V1331" s="108"/>
      <c r="W1331" s="108"/>
      <c r="X1331" s="108"/>
      <c r="Y1331" s="108"/>
      <c r="Z1331" s="108"/>
      <c r="AA1331" s="108"/>
      <c r="AB1331" s="108"/>
      <c r="AC1331" s="108"/>
      <c r="AD1331" s="108"/>
    </row>
    <row r="1332" spans="1:30" x14ac:dyDescent="0.25">
      <c r="A1332" s="81" t="s">
        <v>7516</v>
      </c>
      <c r="B1332" s="81" t="s">
        <v>25186</v>
      </c>
      <c r="C1332" s="81">
        <v>12.92</v>
      </c>
      <c r="D1332" s="81" t="s">
        <v>25185</v>
      </c>
      <c r="E1332" s="81">
        <v>13.85</v>
      </c>
      <c r="F1332" s="81" t="s">
        <v>25184</v>
      </c>
      <c r="G1332" s="81">
        <v>13.99</v>
      </c>
      <c r="H1332" s="81">
        <v>12</v>
      </c>
      <c r="I1332" s="81">
        <v>13</v>
      </c>
      <c r="J1332" s="81">
        <v>0.1</v>
      </c>
      <c r="K1332" s="81">
        <v>1</v>
      </c>
      <c r="L1332" s="81" t="s">
        <v>25662</v>
      </c>
      <c r="M1332" s="108"/>
      <c r="N1332" s="108"/>
      <c r="O1332" s="108"/>
      <c r="P1332" s="108"/>
      <c r="Q1332" s="108"/>
      <c r="R1332" s="108"/>
      <c r="S1332" s="108"/>
      <c r="T1332" s="108"/>
      <c r="U1332" s="108"/>
      <c r="V1332" s="108"/>
      <c r="W1332" s="108"/>
      <c r="X1332" s="108"/>
      <c r="Y1332" s="108"/>
      <c r="Z1332" s="108"/>
      <c r="AA1332" s="108"/>
      <c r="AB1332" s="108"/>
      <c r="AC1332" s="108"/>
      <c r="AD1332" s="108"/>
    </row>
    <row r="1333" spans="1:30" x14ac:dyDescent="0.25">
      <c r="A1333" s="81" t="s">
        <v>5306</v>
      </c>
      <c r="B1333" s="81" t="s">
        <v>11055</v>
      </c>
      <c r="C1333" s="81">
        <v>3.8</v>
      </c>
      <c r="D1333" s="81" t="s">
        <v>11056</v>
      </c>
      <c r="E1333" s="81">
        <v>4.43</v>
      </c>
      <c r="F1333" s="81" t="s">
        <v>11057</v>
      </c>
      <c r="G1333" s="81">
        <v>4.2</v>
      </c>
      <c r="H1333" s="81">
        <v>10.38</v>
      </c>
      <c r="I1333" s="81">
        <v>15.38</v>
      </c>
      <c r="J1333" s="81">
        <v>3</v>
      </c>
      <c r="K1333" s="81">
        <v>4.38</v>
      </c>
      <c r="L1333" s="81" t="s">
        <v>25662</v>
      </c>
      <c r="M1333" s="108"/>
      <c r="N1333" s="108"/>
      <c r="O1333" s="108"/>
      <c r="P1333" s="108"/>
      <c r="Q1333" s="108"/>
      <c r="R1333" s="108"/>
      <c r="S1333" s="108"/>
      <c r="T1333" s="108"/>
      <c r="U1333" s="108"/>
      <c r="V1333" s="108"/>
      <c r="W1333" s="108"/>
      <c r="X1333" s="108"/>
      <c r="Y1333" s="108"/>
      <c r="Z1333" s="108"/>
      <c r="AA1333" s="108"/>
      <c r="AB1333" s="108"/>
      <c r="AC1333" s="108"/>
      <c r="AD1333" s="108"/>
    </row>
    <row r="1334" spans="1:30" x14ac:dyDescent="0.25">
      <c r="A1334" s="112" t="s">
        <v>7456</v>
      </c>
      <c r="B1334" s="81" t="s">
        <v>25727</v>
      </c>
      <c r="C1334" s="81">
        <v>12.68</v>
      </c>
      <c r="D1334" s="81" t="s">
        <v>11058</v>
      </c>
      <c r="E1334" s="81">
        <v>11.1</v>
      </c>
      <c r="F1334" s="81" t="s">
        <v>11059</v>
      </c>
      <c r="G1334" s="81">
        <v>13</v>
      </c>
      <c r="H1334" s="81">
        <v>1.5</v>
      </c>
      <c r="I1334" s="81">
        <v>6.5</v>
      </c>
      <c r="J1334" s="81">
        <v>0.2</v>
      </c>
      <c r="K1334" s="81">
        <v>0.25</v>
      </c>
      <c r="L1334" s="81" t="s">
        <v>25662</v>
      </c>
      <c r="M1334" s="108"/>
      <c r="N1334" s="108"/>
      <c r="O1334" s="108"/>
      <c r="P1334" s="108"/>
      <c r="Q1334" s="108"/>
      <c r="R1334" s="108"/>
      <c r="S1334" s="108"/>
      <c r="T1334" s="108"/>
      <c r="U1334" s="108"/>
      <c r="V1334" s="108"/>
      <c r="W1334" s="108"/>
      <c r="X1334" s="108"/>
      <c r="Y1334" s="108"/>
      <c r="Z1334" s="108"/>
      <c r="AA1334" s="108"/>
      <c r="AB1334" s="108"/>
      <c r="AC1334" s="108"/>
      <c r="AD1334" s="108"/>
    </row>
    <row r="1335" spans="1:30" x14ac:dyDescent="0.25">
      <c r="A1335" s="81" t="s">
        <v>5386</v>
      </c>
      <c r="B1335" s="81" t="s">
        <v>11060</v>
      </c>
      <c r="C1335" s="81">
        <v>1155</v>
      </c>
      <c r="D1335" s="81" t="s">
        <v>11061</v>
      </c>
      <c r="E1335" s="81">
        <v>1240</v>
      </c>
      <c r="F1335" s="81" t="s">
        <v>11062</v>
      </c>
      <c r="G1335" s="81">
        <v>1372.48</v>
      </c>
      <c r="H1335" s="81">
        <v>162</v>
      </c>
      <c r="I1335" s="81">
        <v>400.1</v>
      </c>
      <c r="J1335" s="81">
        <v>30.09</v>
      </c>
      <c r="K1335" s="81">
        <v>114.3</v>
      </c>
      <c r="L1335" s="81" t="s">
        <v>25662</v>
      </c>
      <c r="M1335" s="108"/>
      <c r="N1335" s="108"/>
      <c r="O1335" s="108"/>
      <c r="P1335" s="108"/>
      <c r="Q1335" s="108"/>
      <c r="R1335" s="108"/>
      <c r="S1335" s="108"/>
      <c r="T1335" s="108"/>
      <c r="U1335" s="108"/>
      <c r="V1335" s="108"/>
      <c r="W1335" s="108"/>
      <c r="X1335" s="108"/>
      <c r="Y1335" s="108"/>
      <c r="Z1335" s="108"/>
      <c r="AA1335" s="108"/>
      <c r="AB1335" s="108"/>
      <c r="AC1335" s="108"/>
      <c r="AD1335" s="108"/>
    </row>
    <row r="1336" spans="1:30" x14ac:dyDescent="0.25">
      <c r="A1336" s="81" t="s">
        <v>5374</v>
      </c>
      <c r="B1336" s="81" t="s">
        <v>11063</v>
      </c>
      <c r="C1336" s="81">
        <v>3.79</v>
      </c>
      <c r="D1336" s="81" t="s">
        <v>11064</v>
      </c>
      <c r="E1336" s="81">
        <v>3.8</v>
      </c>
      <c r="F1336" s="81" t="s">
        <v>11065</v>
      </c>
      <c r="G1336" s="81">
        <v>4.3099999999999996</v>
      </c>
      <c r="H1336" s="81">
        <v>3.2</v>
      </c>
      <c r="I1336" s="81">
        <v>7.5</v>
      </c>
      <c r="J1336" s="81">
        <v>15</v>
      </c>
      <c r="K1336" s="81">
        <v>9</v>
      </c>
      <c r="L1336" s="81" t="s">
        <v>25662</v>
      </c>
      <c r="M1336" s="108"/>
      <c r="N1336" s="108"/>
      <c r="O1336" s="108"/>
      <c r="P1336" s="108"/>
      <c r="Q1336" s="108"/>
      <c r="R1336" s="108"/>
      <c r="S1336" s="108"/>
      <c r="T1336" s="108"/>
      <c r="U1336" s="108"/>
      <c r="V1336" s="108"/>
      <c r="W1336" s="108"/>
      <c r="X1336" s="108"/>
      <c r="Y1336" s="108"/>
      <c r="Z1336" s="108"/>
      <c r="AA1336" s="108"/>
      <c r="AB1336" s="108"/>
      <c r="AC1336" s="108"/>
      <c r="AD1336" s="108"/>
    </row>
    <row r="1337" spans="1:30" x14ac:dyDescent="0.25">
      <c r="A1337" s="81" t="s">
        <v>5295</v>
      </c>
      <c r="B1337" s="81" t="s">
        <v>26177</v>
      </c>
      <c r="C1337" s="81">
        <v>259.72000000000003</v>
      </c>
      <c r="D1337" s="81" t="s">
        <v>11066</v>
      </c>
      <c r="E1337" s="81">
        <v>91.99</v>
      </c>
      <c r="F1337" s="81" t="s">
        <v>11067</v>
      </c>
      <c r="G1337" s="81">
        <v>319.77</v>
      </c>
      <c r="H1337" s="81">
        <v>35</v>
      </c>
      <c r="I1337" s="81">
        <v>28</v>
      </c>
      <c r="J1337" s="81">
        <v>8</v>
      </c>
      <c r="K1337" s="81">
        <v>11</v>
      </c>
      <c r="L1337" s="81" t="s">
        <v>25662</v>
      </c>
      <c r="M1337" s="108"/>
      <c r="N1337" s="108"/>
      <c r="O1337" s="108"/>
      <c r="P1337" s="108"/>
      <c r="Q1337" s="108"/>
      <c r="R1337" s="108"/>
      <c r="S1337" s="108"/>
      <c r="T1337" s="108"/>
      <c r="U1337" s="108"/>
      <c r="V1337" s="108"/>
      <c r="W1337" s="108"/>
      <c r="X1337" s="108"/>
      <c r="Y1337" s="108"/>
      <c r="Z1337" s="108"/>
      <c r="AA1337" s="108"/>
      <c r="AB1337" s="108"/>
      <c r="AC1337" s="108"/>
      <c r="AD1337" s="108"/>
    </row>
    <row r="1338" spans="1:30" x14ac:dyDescent="0.25">
      <c r="A1338" s="81" t="s">
        <v>8248</v>
      </c>
      <c r="B1338" s="81" t="s">
        <v>11068</v>
      </c>
      <c r="C1338" s="81">
        <v>23.5</v>
      </c>
      <c r="D1338" s="81" t="s">
        <v>11069</v>
      </c>
      <c r="E1338" s="81">
        <v>29.99</v>
      </c>
      <c r="F1338" s="81" t="s">
        <v>26178</v>
      </c>
      <c r="G1338" s="81">
        <v>31.92</v>
      </c>
      <c r="H1338" s="81">
        <v>1</v>
      </c>
      <c r="I1338" s="81">
        <v>4</v>
      </c>
      <c r="J1338" s="81">
        <v>0.5</v>
      </c>
      <c r="K1338" s="81">
        <v>1</v>
      </c>
      <c r="L1338" s="81" t="s">
        <v>25662</v>
      </c>
      <c r="M1338" s="108"/>
      <c r="N1338" s="108"/>
      <c r="O1338" s="108"/>
      <c r="P1338" s="108"/>
      <c r="Q1338" s="108"/>
      <c r="R1338" s="108"/>
      <c r="S1338" s="108"/>
      <c r="T1338" s="108"/>
      <c r="U1338" s="108"/>
      <c r="V1338" s="108"/>
      <c r="W1338" s="108"/>
      <c r="X1338" s="108"/>
      <c r="Y1338" s="108"/>
      <c r="Z1338" s="108"/>
      <c r="AA1338" s="108"/>
      <c r="AB1338" s="108"/>
      <c r="AC1338" s="108"/>
      <c r="AD1338" s="108"/>
    </row>
    <row r="1339" spans="1:30" x14ac:dyDescent="0.25">
      <c r="A1339" s="81" t="s">
        <v>5567</v>
      </c>
      <c r="B1339" s="81" t="s">
        <v>25822</v>
      </c>
      <c r="C1339" s="81">
        <v>41.08</v>
      </c>
      <c r="D1339" s="81" t="s">
        <v>11070</v>
      </c>
      <c r="E1339" s="81">
        <v>48.44</v>
      </c>
      <c r="F1339" s="81" t="s">
        <v>11071</v>
      </c>
      <c r="G1339" s="81">
        <v>39.99</v>
      </c>
      <c r="H1339" s="81">
        <v>25.4</v>
      </c>
      <c r="I1339" s="81">
        <v>177.8</v>
      </c>
      <c r="J1339" s="81">
        <v>0.17</v>
      </c>
      <c r="K1339" s="81">
        <v>25.4</v>
      </c>
      <c r="L1339" s="81" t="s">
        <v>25662</v>
      </c>
      <c r="M1339" s="108"/>
      <c r="N1339" s="108"/>
      <c r="O1339" s="108"/>
      <c r="P1339" s="108"/>
      <c r="Q1339" s="108"/>
      <c r="R1339" s="108"/>
      <c r="S1339" s="108"/>
      <c r="T1339" s="108"/>
      <c r="U1339" s="108"/>
      <c r="V1339" s="108"/>
      <c r="W1339" s="108"/>
      <c r="X1339" s="108"/>
      <c r="Y1339" s="108"/>
      <c r="Z1339" s="108"/>
      <c r="AA1339" s="108"/>
      <c r="AB1339" s="108"/>
      <c r="AC1339" s="108"/>
      <c r="AD1339" s="108"/>
    </row>
    <row r="1340" spans="1:30" x14ac:dyDescent="0.25">
      <c r="A1340" s="81" t="s">
        <v>7510</v>
      </c>
      <c r="B1340" s="81" t="s">
        <v>11072</v>
      </c>
      <c r="C1340" s="81">
        <v>655.72</v>
      </c>
      <c r="D1340" s="81" t="s">
        <v>25823</v>
      </c>
      <c r="E1340" s="81">
        <v>548</v>
      </c>
      <c r="F1340" s="81" t="s">
        <v>25823</v>
      </c>
      <c r="G1340" s="81">
        <v>548</v>
      </c>
      <c r="H1340" s="81">
        <v>10</v>
      </c>
      <c r="I1340" s="81">
        <v>20</v>
      </c>
      <c r="J1340" s="81">
        <v>8.5</v>
      </c>
      <c r="K1340" s="81">
        <v>3</v>
      </c>
      <c r="L1340" s="81" t="s">
        <v>25662</v>
      </c>
      <c r="M1340" s="108"/>
      <c r="N1340" s="108"/>
      <c r="O1340" s="108"/>
      <c r="P1340" s="108"/>
      <c r="Q1340" s="108"/>
      <c r="R1340" s="108"/>
      <c r="S1340" s="108"/>
      <c r="T1340" s="108"/>
      <c r="U1340" s="108"/>
      <c r="V1340" s="108"/>
      <c r="W1340" s="108"/>
      <c r="X1340" s="108"/>
      <c r="Y1340" s="108"/>
      <c r="Z1340" s="108"/>
      <c r="AA1340" s="108"/>
      <c r="AB1340" s="108"/>
      <c r="AC1340" s="108"/>
      <c r="AD1340" s="108"/>
    </row>
    <row r="1341" spans="1:30" x14ac:dyDescent="0.25">
      <c r="A1341" s="81" t="s">
        <v>5225</v>
      </c>
      <c r="B1341" s="81" t="s">
        <v>11073</v>
      </c>
      <c r="C1341" s="81">
        <v>282</v>
      </c>
      <c r="D1341" s="81" t="s">
        <v>11074</v>
      </c>
      <c r="E1341" s="81">
        <v>239.99</v>
      </c>
      <c r="F1341" s="81" t="s">
        <v>11075</v>
      </c>
      <c r="G1341" s="81">
        <v>308.7</v>
      </c>
      <c r="H1341" s="81">
        <v>5.5</v>
      </c>
      <c r="I1341" s="81">
        <v>6.75</v>
      </c>
      <c r="J1341" s="81">
        <v>1.5</v>
      </c>
      <c r="K1341" s="81">
        <v>2.5</v>
      </c>
      <c r="L1341" s="81" t="s">
        <v>25662</v>
      </c>
      <c r="M1341" s="108"/>
      <c r="N1341" s="108"/>
      <c r="O1341" s="108"/>
      <c r="P1341" s="108"/>
      <c r="Q1341" s="108"/>
      <c r="R1341" s="108"/>
      <c r="S1341" s="108"/>
      <c r="T1341" s="108"/>
      <c r="U1341" s="108"/>
      <c r="V1341" s="108"/>
      <c r="W1341" s="108"/>
      <c r="X1341" s="108"/>
      <c r="Y1341" s="108"/>
      <c r="Z1341" s="108"/>
      <c r="AA1341" s="108"/>
      <c r="AB1341" s="108"/>
      <c r="AC1341" s="108"/>
      <c r="AD1341" s="108"/>
    </row>
    <row r="1342" spans="1:30" x14ac:dyDescent="0.25">
      <c r="A1342" s="81" t="s">
        <v>6465</v>
      </c>
      <c r="B1342" s="81" t="s">
        <v>11076</v>
      </c>
      <c r="C1342" s="81">
        <v>119.99</v>
      </c>
      <c r="D1342" s="81" t="s">
        <v>11077</v>
      </c>
      <c r="E1342" s="81">
        <v>149.46</v>
      </c>
      <c r="F1342" s="81" t="s">
        <v>11078</v>
      </c>
      <c r="G1342" s="81">
        <v>152.55000000000001</v>
      </c>
      <c r="H1342" s="81">
        <v>2.8</v>
      </c>
      <c r="I1342" s="81">
        <v>16.399999999999999</v>
      </c>
      <c r="J1342" s="81">
        <v>62.7</v>
      </c>
      <c r="K1342" s="81">
        <v>10</v>
      </c>
      <c r="L1342" s="81" t="s">
        <v>25662</v>
      </c>
      <c r="M1342" s="108"/>
      <c r="N1342" s="108"/>
      <c r="O1342" s="108"/>
      <c r="P1342" s="108"/>
      <c r="Q1342" s="108"/>
      <c r="R1342" s="108"/>
      <c r="S1342" s="108"/>
      <c r="T1342" s="108"/>
      <c r="U1342" s="108"/>
      <c r="V1342" s="108"/>
      <c r="W1342" s="108"/>
      <c r="X1342" s="108"/>
      <c r="Y1342" s="108"/>
      <c r="Z1342" s="108"/>
      <c r="AA1342" s="108"/>
      <c r="AB1342" s="108"/>
      <c r="AC1342" s="108"/>
      <c r="AD1342" s="108"/>
    </row>
    <row r="1343" spans="1:30" x14ac:dyDescent="0.25">
      <c r="A1343" s="81" t="s">
        <v>7835</v>
      </c>
      <c r="B1343" s="81" t="s">
        <v>26179</v>
      </c>
      <c r="C1343" s="81">
        <v>1.55</v>
      </c>
      <c r="D1343" s="81" t="s">
        <v>11079</v>
      </c>
      <c r="E1343" s="81">
        <v>2.4700000000000002</v>
      </c>
      <c r="F1343" s="81" t="s">
        <v>11080</v>
      </c>
      <c r="G1343" s="81">
        <v>1.6</v>
      </c>
      <c r="H1343" s="81">
        <v>2</v>
      </c>
      <c r="I1343" s="81">
        <v>1</v>
      </c>
      <c r="J1343" s="81">
        <v>0.06</v>
      </c>
      <c r="K1343" s="81">
        <v>1</v>
      </c>
      <c r="L1343" s="81" t="s">
        <v>25662</v>
      </c>
      <c r="M1343" s="108"/>
      <c r="N1343" s="108"/>
      <c r="O1343" s="108"/>
      <c r="P1343" s="108"/>
      <c r="Q1343" s="108"/>
      <c r="R1343" s="108"/>
      <c r="S1343" s="108"/>
      <c r="T1343" s="108"/>
      <c r="U1343" s="108"/>
      <c r="V1343" s="108"/>
      <c r="W1343" s="108"/>
      <c r="X1343" s="108"/>
      <c r="Y1343" s="108"/>
      <c r="Z1343" s="108"/>
      <c r="AA1343" s="108"/>
      <c r="AB1343" s="108"/>
      <c r="AC1343" s="108"/>
      <c r="AD1343" s="108"/>
    </row>
    <row r="1344" spans="1:30" x14ac:dyDescent="0.25">
      <c r="A1344" s="81" t="s">
        <v>5184</v>
      </c>
      <c r="B1344" s="81" t="s">
        <v>11081</v>
      </c>
      <c r="C1344" s="81">
        <v>315</v>
      </c>
      <c r="D1344" s="81" t="s">
        <v>11082</v>
      </c>
      <c r="E1344" s="81">
        <v>62.03</v>
      </c>
      <c r="F1344" s="81" t="s">
        <v>11083</v>
      </c>
      <c r="G1344" s="81">
        <v>0.76</v>
      </c>
      <c r="H1344" s="81">
        <v>7</v>
      </c>
      <c r="I1344" s="81">
        <v>7.5</v>
      </c>
      <c r="J1344" s="81">
        <v>7.0000000000000001E-3</v>
      </c>
      <c r="K1344" s="81">
        <v>7</v>
      </c>
      <c r="L1344" s="81" t="s">
        <v>25662</v>
      </c>
      <c r="M1344" s="108"/>
      <c r="N1344" s="108"/>
      <c r="O1344" s="108"/>
      <c r="P1344" s="108"/>
      <c r="Q1344" s="108"/>
      <c r="R1344" s="108"/>
      <c r="S1344" s="108"/>
      <c r="T1344" s="108"/>
      <c r="U1344" s="108"/>
      <c r="V1344" s="108"/>
      <c r="W1344" s="108"/>
      <c r="X1344" s="108"/>
      <c r="Y1344" s="108"/>
      <c r="Z1344" s="108"/>
      <c r="AA1344" s="108"/>
      <c r="AB1344" s="108"/>
      <c r="AC1344" s="108"/>
      <c r="AD1344" s="108"/>
    </row>
    <row r="1345" spans="1:30" x14ac:dyDescent="0.25">
      <c r="A1345" s="81" t="s">
        <v>5178</v>
      </c>
      <c r="B1345" s="81" t="s">
        <v>11084</v>
      </c>
      <c r="C1345" s="81">
        <v>8.9499999999999993</v>
      </c>
      <c r="D1345" s="81" t="s">
        <v>11085</v>
      </c>
      <c r="E1345" s="81">
        <v>25.57</v>
      </c>
      <c r="F1345" s="81" t="s">
        <v>8619</v>
      </c>
      <c r="G1345" s="81" t="s">
        <v>8620</v>
      </c>
      <c r="H1345" s="81">
        <v>10.6</v>
      </c>
      <c r="I1345" s="81">
        <v>13.4</v>
      </c>
      <c r="J1345" s="81">
        <v>9.3000000000000007</v>
      </c>
      <c r="K1345" s="81">
        <v>7.9</v>
      </c>
      <c r="L1345" s="81" t="s">
        <v>25662</v>
      </c>
      <c r="M1345" s="108"/>
      <c r="N1345" s="108"/>
      <c r="O1345" s="108"/>
      <c r="P1345" s="108"/>
      <c r="Q1345" s="108"/>
      <c r="R1345" s="108"/>
      <c r="S1345" s="108"/>
      <c r="T1345" s="108"/>
      <c r="U1345" s="108"/>
      <c r="V1345" s="108"/>
      <c r="W1345" s="108"/>
      <c r="X1345" s="108"/>
      <c r="Y1345" s="108"/>
      <c r="Z1345" s="108"/>
      <c r="AA1345" s="108"/>
      <c r="AB1345" s="108"/>
      <c r="AC1345" s="108"/>
      <c r="AD1345" s="108"/>
    </row>
    <row r="1346" spans="1:30" x14ac:dyDescent="0.25">
      <c r="A1346" s="81" t="s">
        <v>8028</v>
      </c>
      <c r="B1346" s="81" t="s">
        <v>11086</v>
      </c>
      <c r="C1346" s="81">
        <v>27.99</v>
      </c>
      <c r="D1346" s="81" t="s">
        <v>11087</v>
      </c>
      <c r="E1346" s="81">
        <v>24</v>
      </c>
      <c r="F1346" s="81" t="s">
        <v>11088</v>
      </c>
      <c r="G1346" s="81">
        <v>15.65</v>
      </c>
      <c r="H1346" s="81">
        <v>36</v>
      </c>
      <c r="I1346" s="81">
        <v>19.7</v>
      </c>
      <c r="J1346" s="81">
        <v>87</v>
      </c>
      <c r="K1346" s="81">
        <v>9.6999999999999993</v>
      </c>
      <c r="L1346" s="81" t="s">
        <v>25662</v>
      </c>
      <c r="M1346" s="108"/>
      <c r="N1346" s="108"/>
      <c r="O1346" s="108"/>
      <c r="P1346" s="108"/>
      <c r="Q1346" s="108"/>
      <c r="R1346" s="108"/>
      <c r="S1346" s="108"/>
      <c r="T1346" s="108"/>
      <c r="U1346" s="108"/>
      <c r="V1346" s="108"/>
      <c r="W1346" s="108"/>
      <c r="X1346" s="108"/>
      <c r="Y1346" s="108"/>
      <c r="Z1346" s="108"/>
      <c r="AA1346" s="108"/>
      <c r="AB1346" s="108"/>
      <c r="AC1346" s="108"/>
      <c r="AD1346" s="108"/>
    </row>
    <row r="1347" spans="1:30" x14ac:dyDescent="0.25">
      <c r="A1347" s="81" t="s">
        <v>7811</v>
      </c>
      <c r="B1347" s="81" t="s">
        <v>26180</v>
      </c>
      <c r="C1347" s="81">
        <v>1.55</v>
      </c>
      <c r="D1347" s="81" t="s">
        <v>11089</v>
      </c>
      <c r="E1347" s="81">
        <v>1.77</v>
      </c>
      <c r="F1347" s="81" t="s">
        <v>11090</v>
      </c>
      <c r="G1347" s="81">
        <v>1.51</v>
      </c>
      <c r="H1347" s="81">
        <v>1.5</v>
      </c>
      <c r="I1347" s="81">
        <v>2.0499999999999998</v>
      </c>
      <c r="J1347" s="81">
        <v>0.05</v>
      </c>
      <c r="K1347" s="81">
        <v>1.5</v>
      </c>
      <c r="L1347" s="81" t="s">
        <v>25662</v>
      </c>
      <c r="M1347" s="108"/>
      <c r="N1347" s="108"/>
      <c r="O1347" s="108"/>
      <c r="P1347" s="108"/>
      <c r="Q1347" s="108"/>
      <c r="R1347" s="108"/>
      <c r="S1347" s="108"/>
      <c r="T1347" s="108"/>
      <c r="U1347" s="108"/>
      <c r="V1347" s="108"/>
      <c r="W1347" s="108"/>
      <c r="X1347" s="108"/>
      <c r="Y1347" s="108"/>
      <c r="Z1347" s="108"/>
      <c r="AA1347" s="108"/>
      <c r="AB1347" s="108"/>
      <c r="AC1347" s="108"/>
      <c r="AD1347" s="108"/>
    </row>
    <row r="1348" spans="1:30" x14ac:dyDescent="0.25">
      <c r="A1348" s="81" t="s">
        <v>4481</v>
      </c>
      <c r="B1348" s="81" t="s">
        <v>11091</v>
      </c>
      <c r="C1348" s="81">
        <v>18.670000000000002</v>
      </c>
      <c r="D1348" s="81" t="s">
        <v>11092</v>
      </c>
      <c r="E1348" s="81">
        <v>21.84</v>
      </c>
      <c r="F1348" s="81" t="s">
        <v>11093</v>
      </c>
      <c r="G1348" s="81">
        <v>18.059999999999999</v>
      </c>
      <c r="H1348" s="81">
        <v>4</v>
      </c>
      <c r="I1348" s="81">
        <v>4</v>
      </c>
      <c r="J1348" s="81">
        <v>1</v>
      </c>
      <c r="K1348" s="81">
        <v>4</v>
      </c>
      <c r="L1348" s="81" t="s">
        <v>25662</v>
      </c>
      <c r="M1348" s="108"/>
      <c r="N1348" s="108"/>
      <c r="O1348" s="108"/>
      <c r="P1348" s="108"/>
      <c r="Q1348" s="108"/>
      <c r="R1348" s="108"/>
      <c r="S1348" s="108"/>
      <c r="T1348" s="108"/>
      <c r="U1348" s="108"/>
      <c r="V1348" s="108"/>
      <c r="W1348" s="108"/>
      <c r="X1348" s="108"/>
      <c r="Y1348" s="108"/>
      <c r="Z1348" s="108"/>
      <c r="AA1348" s="108"/>
      <c r="AB1348" s="108"/>
      <c r="AC1348" s="108"/>
      <c r="AD1348" s="108"/>
    </row>
    <row r="1349" spans="1:30" x14ac:dyDescent="0.25">
      <c r="A1349" s="81" t="s">
        <v>4484</v>
      </c>
      <c r="B1349" s="81" t="s">
        <v>11094</v>
      </c>
      <c r="C1349" s="81">
        <v>17.329999999999998</v>
      </c>
      <c r="D1349" s="81" t="s">
        <v>11095</v>
      </c>
      <c r="E1349" s="81">
        <v>17.149999999999999</v>
      </c>
      <c r="F1349" s="81" t="s">
        <v>8619</v>
      </c>
      <c r="G1349" s="81" t="s">
        <v>8620</v>
      </c>
      <c r="H1349" s="81">
        <v>4</v>
      </c>
      <c r="I1349" s="81">
        <v>4</v>
      </c>
      <c r="J1349" s="81">
        <v>1</v>
      </c>
      <c r="K1349" s="81">
        <v>4</v>
      </c>
      <c r="L1349" s="81" t="s">
        <v>25662</v>
      </c>
      <c r="M1349" s="108"/>
      <c r="N1349" s="108"/>
      <c r="O1349" s="108"/>
      <c r="P1349" s="108"/>
      <c r="Q1349" s="108"/>
      <c r="R1349" s="108"/>
      <c r="S1349" s="108"/>
      <c r="T1349" s="108"/>
      <c r="U1349" s="108"/>
      <c r="V1349" s="108"/>
      <c r="W1349" s="108"/>
      <c r="X1349" s="108"/>
      <c r="Y1349" s="108"/>
      <c r="Z1349" s="108"/>
      <c r="AA1349" s="108"/>
      <c r="AB1349" s="108"/>
      <c r="AC1349" s="108"/>
      <c r="AD1349" s="108"/>
    </row>
    <row r="1350" spans="1:30" x14ac:dyDescent="0.25">
      <c r="A1350" s="81" t="s">
        <v>4478</v>
      </c>
      <c r="B1350" s="81" t="s">
        <v>11096</v>
      </c>
      <c r="C1350" s="81">
        <v>18.670000000000002</v>
      </c>
      <c r="D1350" s="81" t="s">
        <v>11097</v>
      </c>
      <c r="E1350" s="81">
        <v>21.84</v>
      </c>
      <c r="F1350" s="81" t="s">
        <v>8619</v>
      </c>
      <c r="G1350" s="81" t="s">
        <v>8620</v>
      </c>
      <c r="H1350" s="81">
        <v>4</v>
      </c>
      <c r="I1350" s="81">
        <v>4</v>
      </c>
      <c r="J1350" s="81">
        <v>1</v>
      </c>
      <c r="K1350" s="81">
        <v>4</v>
      </c>
      <c r="L1350" s="81" t="s">
        <v>25662</v>
      </c>
      <c r="M1350" s="108"/>
      <c r="N1350" s="108"/>
      <c r="O1350" s="108"/>
      <c r="P1350" s="108"/>
      <c r="Q1350" s="108"/>
      <c r="R1350" s="108"/>
      <c r="S1350" s="108"/>
      <c r="T1350" s="108"/>
      <c r="U1350" s="108"/>
      <c r="V1350" s="108"/>
      <c r="W1350" s="108"/>
      <c r="X1350" s="108"/>
      <c r="Y1350" s="108"/>
      <c r="Z1350" s="108"/>
      <c r="AA1350" s="108"/>
      <c r="AB1350" s="108"/>
      <c r="AC1350" s="108"/>
      <c r="AD1350" s="108"/>
    </row>
    <row r="1351" spans="1:30" x14ac:dyDescent="0.25">
      <c r="A1351" s="81" t="s">
        <v>4472</v>
      </c>
      <c r="B1351" s="81" t="s">
        <v>11098</v>
      </c>
      <c r="C1351" s="81">
        <v>21.65</v>
      </c>
      <c r="D1351" s="81" t="s">
        <v>11099</v>
      </c>
      <c r="E1351" s="81">
        <v>26.52</v>
      </c>
      <c r="F1351" s="81" t="s">
        <v>8619</v>
      </c>
      <c r="G1351" s="81" t="s">
        <v>8620</v>
      </c>
      <c r="H1351" s="81">
        <v>4</v>
      </c>
      <c r="I1351" s="81">
        <v>4</v>
      </c>
      <c r="J1351" s="81">
        <v>1</v>
      </c>
      <c r="K1351" s="81">
        <v>4</v>
      </c>
      <c r="L1351" s="81" t="s">
        <v>25662</v>
      </c>
      <c r="M1351" s="108"/>
      <c r="N1351" s="108"/>
      <c r="O1351" s="108"/>
      <c r="P1351" s="108"/>
      <c r="Q1351" s="108"/>
      <c r="R1351" s="108"/>
      <c r="S1351" s="108"/>
      <c r="T1351" s="108"/>
      <c r="U1351" s="108"/>
      <c r="V1351" s="108"/>
      <c r="W1351" s="108"/>
      <c r="X1351" s="108"/>
      <c r="Y1351" s="108"/>
      <c r="Z1351" s="108"/>
      <c r="AA1351" s="108"/>
      <c r="AB1351" s="108"/>
      <c r="AC1351" s="108"/>
      <c r="AD1351" s="108"/>
    </row>
    <row r="1352" spans="1:30" x14ac:dyDescent="0.25">
      <c r="A1352" s="81" t="s">
        <v>4456</v>
      </c>
      <c r="B1352" s="81" t="s">
        <v>11100</v>
      </c>
      <c r="C1352" s="81">
        <v>22.67</v>
      </c>
      <c r="D1352" s="81" t="s">
        <v>11101</v>
      </c>
      <c r="E1352" s="81">
        <v>26.52</v>
      </c>
      <c r="F1352" s="81" t="s">
        <v>11102</v>
      </c>
      <c r="G1352" s="81">
        <v>21.65</v>
      </c>
      <c r="H1352" s="81">
        <v>4</v>
      </c>
      <c r="I1352" s="81">
        <v>4</v>
      </c>
      <c r="J1352" s="81">
        <v>0.28000000000000003</v>
      </c>
      <c r="K1352" s="81">
        <v>4</v>
      </c>
      <c r="L1352" s="81" t="s">
        <v>25662</v>
      </c>
      <c r="M1352" s="108"/>
      <c r="N1352" s="108"/>
      <c r="O1352" s="108"/>
      <c r="P1352" s="108"/>
      <c r="Q1352" s="108"/>
      <c r="R1352" s="108"/>
      <c r="S1352" s="108"/>
      <c r="T1352" s="108"/>
      <c r="U1352" s="108"/>
      <c r="V1352" s="108"/>
      <c r="W1352" s="108"/>
      <c r="X1352" s="108"/>
      <c r="Y1352" s="108"/>
      <c r="Z1352" s="108"/>
      <c r="AA1352" s="108"/>
      <c r="AB1352" s="108"/>
      <c r="AC1352" s="108"/>
      <c r="AD1352" s="108"/>
    </row>
    <row r="1353" spans="1:30" x14ac:dyDescent="0.25">
      <c r="A1353" s="81" t="s">
        <v>4475</v>
      </c>
      <c r="B1353" s="81" t="s">
        <v>11103</v>
      </c>
      <c r="C1353" s="81">
        <v>18.670000000000002</v>
      </c>
      <c r="D1353" s="81" t="s">
        <v>11104</v>
      </c>
      <c r="E1353" s="81">
        <v>15.34</v>
      </c>
      <c r="F1353" s="81" t="s">
        <v>11105</v>
      </c>
      <c r="G1353" s="81">
        <v>21.84</v>
      </c>
      <c r="H1353" s="81">
        <v>5</v>
      </c>
      <c r="I1353" s="81">
        <v>5</v>
      </c>
      <c r="J1353" s="81">
        <v>1</v>
      </c>
      <c r="K1353" s="81">
        <v>5</v>
      </c>
      <c r="L1353" s="81" t="s">
        <v>25662</v>
      </c>
      <c r="M1353" s="108"/>
      <c r="N1353" s="108"/>
      <c r="O1353" s="108"/>
      <c r="P1353" s="108"/>
      <c r="Q1353" s="108"/>
      <c r="R1353" s="108"/>
      <c r="S1353" s="108"/>
      <c r="T1353" s="108"/>
      <c r="U1353" s="108"/>
      <c r="V1353" s="108"/>
      <c r="W1353" s="108"/>
      <c r="X1353" s="108"/>
      <c r="Y1353" s="108"/>
      <c r="Z1353" s="108"/>
      <c r="AA1353" s="108"/>
      <c r="AB1353" s="108"/>
      <c r="AC1353" s="108"/>
      <c r="AD1353" s="108"/>
    </row>
    <row r="1354" spans="1:30" x14ac:dyDescent="0.25">
      <c r="A1354" s="81" t="s">
        <v>5006</v>
      </c>
      <c r="B1354" s="81" t="s">
        <v>11106</v>
      </c>
      <c r="C1354" s="81">
        <v>12.62</v>
      </c>
      <c r="D1354" s="81" t="s">
        <v>11107</v>
      </c>
      <c r="E1354" s="81">
        <v>14.16</v>
      </c>
      <c r="F1354" s="81" t="s">
        <v>11108</v>
      </c>
      <c r="G1354" s="81">
        <v>10.99</v>
      </c>
      <c r="H1354" s="81">
        <v>4</v>
      </c>
      <c r="I1354" s="81">
        <v>8</v>
      </c>
      <c r="J1354" s="81">
        <v>1</v>
      </c>
      <c r="K1354" s="81">
        <v>2</v>
      </c>
      <c r="L1354" s="81" t="s">
        <v>25662</v>
      </c>
      <c r="M1354" s="108"/>
      <c r="N1354" s="108"/>
      <c r="O1354" s="108"/>
      <c r="P1354" s="108"/>
      <c r="Q1354" s="108"/>
      <c r="R1354" s="108"/>
      <c r="S1354" s="108"/>
      <c r="T1354" s="108"/>
      <c r="U1354" s="108"/>
      <c r="V1354" s="108"/>
      <c r="W1354" s="108"/>
      <c r="X1354" s="108"/>
      <c r="Y1354" s="108"/>
      <c r="Z1354" s="108"/>
      <c r="AA1354" s="108"/>
      <c r="AB1354" s="108"/>
      <c r="AC1354" s="108"/>
      <c r="AD1354" s="108"/>
    </row>
    <row r="1355" spans="1:30" x14ac:dyDescent="0.25">
      <c r="A1355" s="81" t="s">
        <v>5000</v>
      </c>
      <c r="B1355" s="81" t="s">
        <v>11109</v>
      </c>
      <c r="C1355" s="81">
        <v>19.07</v>
      </c>
      <c r="D1355" s="81" t="s">
        <v>9077</v>
      </c>
      <c r="E1355" s="81">
        <v>21.99</v>
      </c>
      <c r="F1355" s="81" t="s">
        <v>8619</v>
      </c>
      <c r="G1355" s="81" t="s">
        <v>8620</v>
      </c>
      <c r="H1355" s="81">
        <v>1.75</v>
      </c>
      <c r="I1355" s="81">
        <v>5</v>
      </c>
      <c r="J1355" s="81">
        <v>0.25</v>
      </c>
      <c r="K1355" s="81">
        <v>0.25</v>
      </c>
      <c r="L1355" s="81" t="s">
        <v>25662</v>
      </c>
      <c r="M1355" s="108"/>
      <c r="N1355" s="108"/>
      <c r="O1355" s="108"/>
      <c r="P1355" s="108"/>
      <c r="Q1355" s="108"/>
      <c r="R1355" s="108"/>
      <c r="S1355" s="108"/>
      <c r="T1355" s="108"/>
      <c r="U1355" s="108"/>
      <c r="V1355" s="108"/>
      <c r="W1355" s="108"/>
      <c r="X1355" s="108"/>
      <c r="Y1355" s="108"/>
      <c r="Z1355" s="108"/>
      <c r="AA1355" s="108"/>
      <c r="AB1355" s="108"/>
      <c r="AC1355" s="108"/>
      <c r="AD1355" s="108"/>
    </row>
    <row r="1356" spans="1:30" x14ac:dyDescent="0.25">
      <c r="A1356" s="81" t="s">
        <v>7493</v>
      </c>
      <c r="B1356" s="81" t="s">
        <v>11110</v>
      </c>
      <c r="C1356" s="81">
        <v>1.52</v>
      </c>
      <c r="D1356" s="81" t="s">
        <v>8619</v>
      </c>
      <c r="E1356" s="81" t="s">
        <v>8620</v>
      </c>
      <c r="F1356" s="81" t="s">
        <v>8619</v>
      </c>
      <c r="G1356" s="81" t="s">
        <v>8620</v>
      </c>
      <c r="H1356" s="81">
        <v>0.5</v>
      </c>
      <c r="I1356" s="81">
        <v>0.5</v>
      </c>
      <c r="J1356" s="81">
        <v>0.03</v>
      </c>
      <c r="K1356" s="81">
        <v>0.5</v>
      </c>
      <c r="L1356" s="81" t="s">
        <v>25662</v>
      </c>
      <c r="M1356" s="108"/>
      <c r="N1356" s="108"/>
      <c r="O1356" s="108"/>
      <c r="P1356" s="108"/>
      <c r="Q1356" s="108"/>
      <c r="R1356" s="108"/>
      <c r="S1356" s="108"/>
      <c r="T1356" s="108"/>
      <c r="U1356" s="108"/>
      <c r="V1356" s="108"/>
      <c r="W1356" s="108"/>
      <c r="X1356" s="108"/>
      <c r="Y1356" s="108"/>
      <c r="Z1356" s="108"/>
      <c r="AA1356" s="108"/>
      <c r="AB1356" s="108"/>
      <c r="AC1356" s="108"/>
      <c r="AD1356" s="108"/>
    </row>
    <row r="1357" spans="1:30" x14ac:dyDescent="0.25">
      <c r="A1357" s="112" t="s">
        <v>7496</v>
      </c>
      <c r="B1357" s="81" t="s">
        <v>11111</v>
      </c>
      <c r="C1357" s="81">
        <v>4.4800000000000004</v>
      </c>
      <c r="D1357" s="81" t="s">
        <v>11112</v>
      </c>
      <c r="E1357" s="81">
        <v>4.42</v>
      </c>
      <c r="F1357" s="81" t="s">
        <v>11111</v>
      </c>
      <c r="G1357" s="81">
        <v>4.4800000000000004</v>
      </c>
      <c r="H1357" s="81">
        <v>1</v>
      </c>
      <c r="I1357" s="81">
        <v>1.5</v>
      </c>
      <c r="J1357" s="81">
        <v>0.5</v>
      </c>
      <c r="K1357" s="81">
        <v>1.5</v>
      </c>
      <c r="L1357" s="81" t="s">
        <v>25662</v>
      </c>
      <c r="M1357" s="108"/>
      <c r="N1357" s="108"/>
      <c r="O1357" s="108"/>
      <c r="P1357" s="108"/>
      <c r="Q1357" s="108"/>
      <c r="R1357" s="108"/>
      <c r="S1357" s="108"/>
      <c r="T1357" s="108"/>
      <c r="U1357" s="108"/>
      <c r="V1357" s="108"/>
      <c r="W1357" s="108"/>
      <c r="X1357" s="108"/>
      <c r="Y1357" s="108"/>
      <c r="Z1357" s="108"/>
      <c r="AA1357" s="108"/>
      <c r="AB1357" s="108"/>
      <c r="AC1357" s="108"/>
      <c r="AD1357" s="108"/>
    </row>
    <row r="1358" spans="1:30" x14ac:dyDescent="0.25">
      <c r="A1358" s="81" t="s">
        <v>4376</v>
      </c>
      <c r="B1358" s="81" t="s">
        <v>25824</v>
      </c>
      <c r="C1358" s="81">
        <v>372</v>
      </c>
      <c r="D1358" s="81" t="s">
        <v>11113</v>
      </c>
      <c r="E1358" s="81">
        <v>401.39</v>
      </c>
      <c r="F1358" s="81" t="s">
        <v>11114</v>
      </c>
      <c r="G1358" s="81">
        <v>371.99</v>
      </c>
      <c r="H1358" s="81">
        <v>3.5</v>
      </c>
      <c r="I1358" s="81">
        <v>1.29</v>
      </c>
      <c r="J1358" s="81">
        <v>0.5</v>
      </c>
      <c r="K1358" s="81">
        <v>4.99</v>
      </c>
      <c r="L1358" s="81" t="s">
        <v>25662</v>
      </c>
      <c r="M1358" s="108"/>
      <c r="N1358" s="108"/>
      <c r="O1358" s="108"/>
      <c r="P1358" s="108"/>
      <c r="Q1358" s="108"/>
      <c r="R1358" s="108"/>
      <c r="S1358" s="108"/>
      <c r="T1358" s="108"/>
      <c r="U1358" s="108"/>
      <c r="V1358" s="108"/>
      <c r="W1358" s="108"/>
      <c r="X1358" s="108"/>
      <c r="Y1358" s="108"/>
      <c r="Z1358" s="108"/>
      <c r="AA1358" s="108"/>
      <c r="AB1358" s="108"/>
      <c r="AC1358" s="108"/>
      <c r="AD1358" s="108"/>
    </row>
    <row r="1359" spans="1:30" x14ac:dyDescent="0.25">
      <c r="A1359" s="81" t="s">
        <v>4373</v>
      </c>
      <c r="B1359" s="81" t="s">
        <v>11115</v>
      </c>
      <c r="C1359" s="81">
        <v>388</v>
      </c>
      <c r="D1359" s="81" t="s">
        <v>26181</v>
      </c>
      <c r="E1359" s="81">
        <v>408.56</v>
      </c>
      <c r="F1359" s="81" t="s">
        <v>11116</v>
      </c>
      <c r="G1359" s="81">
        <v>445.5</v>
      </c>
      <c r="H1359" s="81">
        <v>3</v>
      </c>
      <c r="I1359" s="81">
        <v>3.75</v>
      </c>
      <c r="J1359" s="81">
        <v>2</v>
      </c>
      <c r="K1359" s="81">
        <v>1.25</v>
      </c>
      <c r="L1359" s="81" t="s">
        <v>25662</v>
      </c>
      <c r="M1359" s="108"/>
      <c r="N1359" s="108"/>
      <c r="O1359" s="108"/>
      <c r="P1359" s="108"/>
      <c r="Q1359" s="108"/>
      <c r="R1359" s="108"/>
      <c r="S1359" s="108"/>
      <c r="T1359" s="108"/>
      <c r="U1359" s="108"/>
      <c r="V1359" s="108"/>
      <c r="W1359" s="108"/>
      <c r="X1359" s="108"/>
      <c r="Y1359" s="108"/>
      <c r="Z1359" s="108"/>
      <c r="AA1359" s="108"/>
      <c r="AB1359" s="108"/>
      <c r="AC1359" s="108"/>
      <c r="AD1359" s="108"/>
    </row>
    <row r="1360" spans="1:30" x14ac:dyDescent="0.25">
      <c r="A1360" s="81" t="s">
        <v>3765</v>
      </c>
      <c r="B1360" s="81" t="s">
        <v>11117</v>
      </c>
      <c r="C1360" s="81">
        <v>19.25</v>
      </c>
      <c r="D1360" s="81" t="s">
        <v>9002</v>
      </c>
      <c r="E1360" s="81">
        <v>30.3</v>
      </c>
      <c r="F1360" s="81" t="s">
        <v>9003</v>
      </c>
      <c r="G1360" s="81">
        <v>39.979999999999997</v>
      </c>
      <c r="H1360" s="81">
        <v>3</v>
      </c>
      <c r="I1360" s="81">
        <v>3.75</v>
      </c>
      <c r="J1360" s="81">
        <v>0.45</v>
      </c>
      <c r="K1360" s="81">
        <v>0.5</v>
      </c>
      <c r="L1360" s="81" t="s">
        <v>25662</v>
      </c>
      <c r="M1360" s="108"/>
      <c r="N1360" s="108"/>
      <c r="O1360" s="108"/>
      <c r="P1360" s="108"/>
      <c r="Q1360" s="108"/>
      <c r="R1360" s="108"/>
      <c r="S1360" s="108"/>
      <c r="T1360" s="108"/>
      <c r="U1360" s="108"/>
      <c r="V1360" s="108"/>
      <c r="W1360" s="108"/>
      <c r="X1360" s="108"/>
      <c r="Y1360" s="108"/>
      <c r="Z1360" s="108"/>
      <c r="AA1360" s="108"/>
      <c r="AB1360" s="108"/>
      <c r="AC1360" s="108"/>
      <c r="AD1360" s="108"/>
    </row>
    <row r="1361" spans="1:30" x14ac:dyDescent="0.25">
      <c r="A1361" s="81" t="s">
        <v>3762</v>
      </c>
      <c r="B1361" s="81" t="s">
        <v>11118</v>
      </c>
      <c r="C1361" s="81">
        <v>16.27</v>
      </c>
      <c r="D1361" s="81" t="s">
        <v>11119</v>
      </c>
      <c r="E1361" s="81">
        <v>17.829999999999998</v>
      </c>
      <c r="F1361" s="81" t="s">
        <v>26182</v>
      </c>
      <c r="G1361" s="81">
        <v>19.25</v>
      </c>
      <c r="H1361" s="81">
        <v>0.05</v>
      </c>
      <c r="I1361" s="81">
        <v>3</v>
      </c>
      <c r="J1361" s="81">
        <v>0.5</v>
      </c>
      <c r="K1361" s="81">
        <v>4</v>
      </c>
      <c r="L1361" s="81" t="s">
        <v>25662</v>
      </c>
      <c r="M1361" s="108"/>
      <c r="N1361" s="108"/>
      <c r="O1361" s="108"/>
      <c r="P1361" s="108"/>
      <c r="Q1361" s="108"/>
      <c r="R1361" s="108"/>
      <c r="S1361" s="108"/>
      <c r="T1361" s="108"/>
      <c r="U1361" s="108"/>
      <c r="V1361" s="108"/>
      <c r="W1361" s="108"/>
      <c r="X1361" s="108"/>
      <c r="Y1361" s="108"/>
      <c r="Z1361" s="108"/>
      <c r="AA1361" s="108"/>
      <c r="AB1361" s="108"/>
      <c r="AC1361" s="108"/>
      <c r="AD1361" s="108"/>
    </row>
    <row r="1362" spans="1:30" x14ac:dyDescent="0.25">
      <c r="A1362" s="81" t="s">
        <v>4331</v>
      </c>
      <c r="B1362" s="81" t="s">
        <v>11120</v>
      </c>
      <c r="C1362" s="81">
        <v>73.319999999999993</v>
      </c>
      <c r="D1362" s="81" t="s">
        <v>11121</v>
      </c>
      <c r="E1362" s="81">
        <v>61.33</v>
      </c>
      <c r="F1362" s="81" t="s">
        <v>25825</v>
      </c>
      <c r="G1362" s="81">
        <v>44.41</v>
      </c>
      <c r="H1362" s="81">
        <v>9</v>
      </c>
      <c r="I1362" s="81">
        <v>10</v>
      </c>
      <c r="J1362" s="81">
        <v>1.6</v>
      </c>
      <c r="K1362" s="81">
        <v>6.5</v>
      </c>
      <c r="L1362" s="81" t="s">
        <v>25662</v>
      </c>
      <c r="M1362" s="108"/>
      <c r="N1362" s="108"/>
      <c r="O1362" s="108"/>
      <c r="P1362" s="108"/>
      <c r="Q1362" s="108"/>
      <c r="R1362" s="108"/>
      <c r="S1362" s="108"/>
      <c r="T1362" s="108"/>
      <c r="U1362" s="108"/>
      <c r="V1362" s="108"/>
      <c r="W1362" s="108"/>
      <c r="X1362" s="108"/>
      <c r="Y1362" s="108"/>
      <c r="Z1362" s="108"/>
      <c r="AA1362" s="108"/>
      <c r="AB1362" s="108"/>
      <c r="AC1362" s="108"/>
      <c r="AD1362" s="108"/>
    </row>
    <row r="1363" spans="1:30" x14ac:dyDescent="0.25">
      <c r="A1363" s="81" t="s">
        <v>4292</v>
      </c>
      <c r="B1363" s="81" t="s">
        <v>26183</v>
      </c>
      <c r="C1363" s="81">
        <v>45.42</v>
      </c>
      <c r="D1363" s="81" t="s">
        <v>11122</v>
      </c>
      <c r="E1363" s="81">
        <v>60.84</v>
      </c>
      <c r="F1363" s="81" t="s">
        <v>11123</v>
      </c>
      <c r="G1363" s="81">
        <v>53.36</v>
      </c>
      <c r="H1363" s="81">
        <v>9.25</v>
      </c>
      <c r="I1363" s="81">
        <v>10.25</v>
      </c>
      <c r="J1363" s="81">
        <v>2</v>
      </c>
      <c r="K1363" s="81">
        <v>6.25</v>
      </c>
      <c r="L1363" s="81" t="s">
        <v>25662</v>
      </c>
      <c r="M1363" s="108"/>
      <c r="N1363" s="108"/>
      <c r="O1363" s="108"/>
      <c r="P1363" s="108"/>
      <c r="Q1363" s="108"/>
      <c r="R1363" s="108"/>
      <c r="S1363" s="108"/>
      <c r="T1363" s="108"/>
      <c r="U1363" s="108"/>
      <c r="V1363" s="108"/>
      <c r="W1363" s="108"/>
      <c r="X1363" s="108"/>
      <c r="Y1363" s="108"/>
      <c r="Z1363" s="108"/>
      <c r="AA1363" s="108"/>
      <c r="AB1363" s="108"/>
      <c r="AC1363" s="108"/>
      <c r="AD1363" s="108"/>
    </row>
    <row r="1364" spans="1:30" x14ac:dyDescent="0.25">
      <c r="A1364" s="81" t="s">
        <v>4286</v>
      </c>
      <c r="B1364" s="81" t="s">
        <v>11124</v>
      </c>
      <c r="C1364" s="81">
        <v>36.06</v>
      </c>
      <c r="D1364" s="81" t="s">
        <v>11125</v>
      </c>
      <c r="E1364" s="81">
        <v>28.5</v>
      </c>
      <c r="F1364" s="81" t="s">
        <v>11126</v>
      </c>
      <c r="G1364" s="81">
        <v>39</v>
      </c>
      <c r="H1364" s="81">
        <v>4.25</v>
      </c>
      <c r="I1364" s="81">
        <v>4</v>
      </c>
      <c r="J1364" s="81">
        <v>0.56000000000000005</v>
      </c>
      <c r="K1364" s="81">
        <v>4.5</v>
      </c>
      <c r="L1364" s="81" t="s">
        <v>25662</v>
      </c>
      <c r="M1364" s="108"/>
      <c r="N1364" s="108"/>
      <c r="O1364" s="108"/>
      <c r="P1364" s="108"/>
      <c r="Q1364" s="108"/>
      <c r="R1364" s="108"/>
      <c r="S1364" s="108"/>
      <c r="T1364" s="108"/>
      <c r="U1364" s="108"/>
      <c r="V1364" s="108"/>
      <c r="W1364" s="108"/>
      <c r="X1364" s="108"/>
      <c r="Y1364" s="108"/>
      <c r="Z1364" s="108"/>
      <c r="AA1364" s="108"/>
      <c r="AB1364" s="108"/>
      <c r="AC1364" s="108"/>
      <c r="AD1364" s="108"/>
    </row>
    <row r="1365" spans="1:30" x14ac:dyDescent="0.25">
      <c r="A1365" s="81" t="s">
        <v>4289</v>
      </c>
      <c r="B1365" s="81" t="s">
        <v>11127</v>
      </c>
      <c r="C1365" s="81">
        <v>46</v>
      </c>
      <c r="D1365" s="81" t="s">
        <v>11128</v>
      </c>
      <c r="E1365" s="81">
        <v>30.43</v>
      </c>
      <c r="F1365" s="81" t="s">
        <v>8619</v>
      </c>
      <c r="G1365" s="81" t="s">
        <v>8620</v>
      </c>
      <c r="H1365" s="81">
        <v>4.5</v>
      </c>
      <c r="I1365" s="81">
        <v>4</v>
      </c>
      <c r="J1365" s="81">
        <v>1</v>
      </c>
      <c r="K1365" s="81">
        <v>5</v>
      </c>
      <c r="L1365" s="81" t="s">
        <v>25662</v>
      </c>
      <c r="M1365" s="108"/>
      <c r="N1365" s="108"/>
      <c r="O1365" s="108"/>
      <c r="P1365" s="108"/>
      <c r="Q1365" s="108"/>
      <c r="R1365" s="108"/>
      <c r="S1365" s="108"/>
      <c r="T1365" s="108"/>
      <c r="U1365" s="108"/>
      <c r="V1365" s="108"/>
      <c r="W1365" s="108"/>
      <c r="X1365" s="108"/>
      <c r="Y1365" s="108"/>
      <c r="Z1365" s="108"/>
      <c r="AA1365" s="108"/>
      <c r="AB1365" s="108"/>
      <c r="AC1365" s="108"/>
      <c r="AD1365" s="108"/>
    </row>
    <row r="1366" spans="1:30" x14ac:dyDescent="0.25">
      <c r="A1366" s="81" t="s">
        <v>3804</v>
      </c>
      <c r="B1366" s="81" t="s">
        <v>11129</v>
      </c>
      <c r="C1366" s="81">
        <v>41.63</v>
      </c>
      <c r="D1366" s="81" t="s">
        <v>11130</v>
      </c>
      <c r="E1366" s="81">
        <v>41.3</v>
      </c>
      <c r="F1366" s="81" t="s">
        <v>8619</v>
      </c>
      <c r="G1366" s="81" t="s">
        <v>8620</v>
      </c>
      <c r="H1366" s="81">
        <v>3.5</v>
      </c>
      <c r="I1366" s="81">
        <v>8</v>
      </c>
      <c r="J1366" s="81">
        <v>0.6</v>
      </c>
      <c r="K1366" s="81">
        <v>2.2000000000000002</v>
      </c>
      <c r="L1366" s="81" t="s">
        <v>25662</v>
      </c>
      <c r="M1366" s="108"/>
      <c r="N1366" s="108"/>
      <c r="O1366" s="108"/>
      <c r="P1366" s="108"/>
      <c r="Q1366" s="108"/>
      <c r="R1366" s="108"/>
      <c r="S1366" s="108"/>
      <c r="T1366" s="108"/>
      <c r="U1366" s="108"/>
      <c r="V1366" s="108"/>
      <c r="W1366" s="108"/>
      <c r="X1366" s="108"/>
      <c r="Y1366" s="108"/>
      <c r="Z1366" s="108"/>
      <c r="AA1366" s="108"/>
      <c r="AB1366" s="108"/>
      <c r="AC1366" s="108"/>
      <c r="AD1366" s="108"/>
    </row>
    <row r="1367" spans="1:30" x14ac:dyDescent="0.25">
      <c r="A1367" s="81" t="s">
        <v>4508</v>
      </c>
      <c r="B1367" s="81" t="s">
        <v>11131</v>
      </c>
      <c r="C1367" s="81">
        <v>325.73</v>
      </c>
      <c r="D1367" s="81" t="s">
        <v>11132</v>
      </c>
      <c r="E1367" s="81">
        <v>302.67</v>
      </c>
      <c r="F1367" s="81" t="s">
        <v>8619</v>
      </c>
      <c r="G1367" s="81" t="s">
        <v>8620</v>
      </c>
      <c r="H1367" s="81">
        <v>7</v>
      </c>
      <c r="I1367" s="81">
        <v>10</v>
      </c>
      <c r="J1367" s="81">
        <v>3</v>
      </c>
      <c r="K1367" s="81">
        <v>7</v>
      </c>
      <c r="L1367" s="81" t="s">
        <v>25662</v>
      </c>
      <c r="M1367" s="108"/>
      <c r="N1367" s="108"/>
      <c r="O1367" s="108"/>
      <c r="P1367" s="108"/>
      <c r="Q1367" s="108"/>
      <c r="R1367" s="108"/>
      <c r="S1367" s="108"/>
      <c r="T1367" s="108"/>
      <c r="U1367" s="108"/>
      <c r="V1367" s="108"/>
      <c r="W1367" s="108"/>
      <c r="X1367" s="108"/>
      <c r="Y1367" s="108"/>
      <c r="Z1367" s="108"/>
      <c r="AA1367" s="108"/>
      <c r="AB1367" s="108"/>
      <c r="AC1367" s="108"/>
      <c r="AD1367" s="108"/>
    </row>
    <row r="1368" spans="1:30" x14ac:dyDescent="0.25">
      <c r="A1368" s="81" t="s">
        <v>4505</v>
      </c>
      <c r="B1368" s="81" t="s">
        <v>11133</v>
      </c>
      <c r="C1368" s="81">
        <v>321.60000000000002</v>
      </c>
      <c r="D1368" s="81" t="s">
        <v>11134</v>
      </c>
      <c r="E1368" s="81">
        <v>229</v>
      </c>
      <c r="F1368" s="81" t="s">
        <v>11135</v>
      </c>
      <c r="G1368" s="81">
        <v>302.73</v>
      </c>
      <c r="H1368" s="81">
        <v>7</v>
      </c>
      <c r="I1368" s="81">
        <v>10</v>
      </c>
      <c r="J1368" s="81">
        <v>3</v>
      </c>
      <c r="K1368" s="81">
        <v>7</v>
      </c>
      <c r="L1368" s="81" t="s">
        <v>25662</v>
      </c>
      <c r="M1368" s="108"/>
      <c r="N1368" s="108"/>
      <c r="O1368" s="108"/>
      <c r="P1368" s="108"/>
      <c r="Q1368" s="108"/>
      <c r="R1368" s="108"/>
      <c r="S1368" s="108"/>
      <c r="T1368" s="108"/>
      <c r="U1368" s="108"/>
      <c r="V1368" s="108"/>
      <c r="W1368" s="108"/>
      <c r="X1368" s="108"/>
      <c r="Y1368" s="108"/>
      <c r="Z1368" s="108"/>
      <c r="AA1368" s="108"/>
      <c r="AB1368" s="108"/>
      <c r="AC1368" s="108"/>
      <c r="AD1368" s="108"/>
    </row>
    <row r="1369" spans="1:30" x14ac:dyDescent="0.25">
      <c r="A1369" s="81" t="s">
        <v>4499</v>
      </c>
      <c r="B1369" s="81" t="s">
        <v>11136</v>
      </c>
      <c r="C1369" s="81">
        <v>29</v>
      </c>
      <c r="D1369" s="81" t="s">
        <v>11137</v>
      </c>
      <c r="E1369" s="81">
        <v>21.33</v>
      </c>
      <c r="F1369" s="81" t="s">
        <v>11138</v>
      </c>
      <c r="G1369" s="81">
        <v>26.52</v>
      </c>
      <c r="H1369" s="81">
        <v>2.5</v>
      </c>
      <c r="I1369" s="81">
        <v>3.5</v>
      </c>
      <c r="J1369" s="81">
        <v>0.8</v>
      </c>
      <c r="K1369" s="81">
        <v>1.2</v>
      </c>
      <c r="L1369" s="81" t="s">
        <v>25662</v>
      </c>
      <c r="M1369" s="108"/>
      <c r="N1369" s="108"/>
      <c r="O1369" s="108"/>
      <c r="P1369" s="108"/>
      <c r="Q1369" s="108"/>
      <c r="R1369" s="108"/>
      <c r="S1369" s="108"/>
      <c r="T1369" s="108"/>
      <c r="U1369" s="108"/>
      <c r="V1369" s="108"/>
      <c r="W1369" s="108"/>
      <c r="X1369" s="108"/>
      <c r="Y1369" s="108"/>
      <c r="Z1369" s="108"/>
      <c r="AA1369" s="108"/>
      <c r="AB1369" s="108"/>
      <c r="AC1369" s="108"/>
      <c r="AD1369" s="108"/>
    </row>
    <row r="1370" spans="1:30" x14ac:dyDescent="0.25">
      <c r="A1370" s="81" t="s">
        <v>4496</v>
      </c>
      <c r="B1370" s="81" t="s">
        <v>11139</v>
      </c>
      <c r="C1370" s="81">
        <v>208</v>
      </c>
      <c r="D1370" s="81" t="s">
        <v>11140</v>
      </c>
      <c r="E1370" s="81">
        <v>224.64</v>
      </c>
      <c r="F1370" s="81" t="s">
        <v>11141</v>
      </c>
      <c r="G1370" s="81">
        <v>205.81</v>
      </c>
      <c r="H1370" s="81">
        <v>5.5</v>
      </c>
      <c r="I1370" s="81">
        <v>8.6999999999999993</v>
      </c>
      <c r="J1370" s="81">
        <v>3.3</v>
      </c>
      <c r="K1370" s="81">
        <v>2.2000000000000002</v>
      </c>
      <c r="L1370" s="81" t="s">
        <v>25662</v>
      </c>
      <c r="M1370" s="108"/>
      <c r="N1370" s="108"/>
      <c r="O1370" s="108"/>
      <c r="P1370" s="108"/>
      <c r="Q1370" s="108"/>
      <c r="R1370" s="108"/>
      <c r="S1370" s="108"/>
      <c r="T1370" s="108"/>
      <c r="U1370" s="108"/>
      <c r="V1370" s="108"/>
      <c r="W1370" s="108"/>
      <c r="X1370" s="108"/>
      <c r="Y1370" s="108"/>
      <c r="Z1370" s="108"/>
      <c r="AA1370" s="108"/>
      <c r="AB1370" s="108"/>
      <c r="AC1370" s="108"/>
      <c r="AD1370" s="108"/>
    </row>
    <row r="1371" spans="1:30" x14ac:dyDescent="0.25">
      <c r="A1371" s="81" t="s">
        <v>4490</v>
      </c>
      <c r="B1371" s="81" t="s">
        <v>11142</v>
      </c>
      <c r="C1371" s="81">
        <v>49.33</v>
      </c>
      <c r="D1371" s="81" t="s">
        <v>11143</v>
      </c>
      <c r="E1371" s="81">
        <v>59.28</v>
      </c>
      <c r="F1371" s="81" t="s">
        <v>11144</v>
      </c>
      <c r="G1371" s="81">
        <v>59.69</v>
      </c>
      <c r="H1371" s="81">
        <v>4</v>
      </c>
      <c r="I1371" s="81">
        <v>4</v>
      </c>
      <c r="J1371" s="81">
        <v>0.24</v>
      </c>
      <c r="K1371" s="81">
        <v>4</v>
      </c>
      <c r="L1371" s="81" t="s">
        <v>25662</v>
      </c>
      <c r="M1371" s="108"/>
      <c r="N1371" s="108"/>
      <c r="O1371" s="108"/>
      <c r="P1371" s="108"/>
      <c r="Q1371" s="108"/>
      <c r="R1371" s="108"/>
      <c r="S1371" s="108"/>
      <c r="T1371" s="108"/>
      <c r="U1371" s="108"/>
      <c r="V1371" s="108"/>
      <c r="W1371" s="108"/>
      <c r="X1371" s="108"/>
      <c r="Y1371" s="108"/>
      <c r="Z1371" s="108"/>
      <c r="AA1371" s="108"/>
      <c r="AB1371" s="108"/>
      <c r="AC1371" s="108"/>
      <c r="AD1371" s="108"/>
    </row>
    <row r="1372" spans="1:30" x14ac:dyDescent="0.25">
      <c r="A1372" s="81" t="s">
        <v>4487</v>
      </c>
      <c r="B1372" s="81" t="s">
        <v>11145</v>
      </c>
      <c r="C1372" s="81">
        <v>40</v>
      </c>
      <c r="D1372" s="81" t="s">
        <v>11146</v>
      </c>
      <c r="E1372" s="81">
        <v>49</v>
      </c>
      <c r="F1372" s="81" t="s">
        <v>11147</v>
      </c>
      <c r="G1372" s="81">
        <v>48.36</v>
      </c>
      <c r="H1372" s="81">
        <v>4</v>
      </c>
      <c r="I1372" s="81">
        <v>4</v>
      </c>
      <c r="J1372" s="81">
        <v>0.24</v>
      </c>
      <c r="K1372" s="81">
        <v>4</v>
      </c>
      <c r="L1372" s="81" t="s">
        <v>25662</v>
      </c>
      <c r="M1372" s="108"/>
      <c r="N1372" s="108"/>
      <c r="O1372" s="108"/>
      <c r="P1372" s="108"/>
      <c r="Q1372" s="108"/>
      <c r="R1372" s="108"/>
      <c r="S1372" s="108"/>
      <c r="T1372" s="108"/>
      <c r="U1372" s="108"/>
      <c r="V1372" s="108"/>
      <c r="W1372" s="108"/>
      <c r="X1372" s="108"/>
      <c r="Y1372" s="108"/>
      <c r="Z1372" s="108"/>
      <c r="AA1372" s="108"/>
      <c r="AB1372" s="108"/>
      <c r="AC1372" s="108"/>
      <c r="AD1372" s="108"/>
    </row>
    <row r="1373" spans="1:30" x14ac:dyDescent="0.25">
      <c r="A1373" s="112" t="s">
        <v>4355</v>
      </c>
      <c r="B1373" s="81" t="s">
        <v>25728</v>
      </c>
      <c r="C1373" s="81">
        <v>33.44</v>
      </c>
      <c r="D1373" s="81" t="s">
        <v>11148</v>
      </c>
      <c r="E1373" s="81">
        <v>35.36</v>
      </c>
      <c r="F1373" s="81" t="s">
        <v>11149</v>
      </c>
      <c r="G1373" s="81">
        <v>31.15</v>
      </c>
      <c r="H1373" s="81">
        <v>10</v>
      </c>
      <c r="I1373" s="81">
        <v>6</v>
      </c>
      <c r="J1373" s="81">
        <v>10</v>
      </c>
      <c r="K1373" s="81">
        <v>9</v>
      </c>
      <c r="L1373" s="81" t="s">
        <v>25662</v>
      </c>
      <c r="M1373" s="108"/>
      <c r="N1373" s="108"/>
      <c r="O1373" s="108"/>
      <c r="P1373" s="108"/>
      <c r="Q1373" s="108"/>
      <c r="R1373" s="108"/>
      <c r="S1373" s="108"/>
      <c r="T1373" s="108"/>
      <c r="U1373" s="108"/>
      <c r="V1373" s="108"/>
      <c r="W1373" s="108"/>
      <c r="X1373" s="108"/>
      <c r="Y1373" s="108"/>
      <c r="Z1373" s="108"/>
      <c r="AA1373" s="108"/>
      <c r="AB1373" s="108"/>
      <c r="AC1373" s="108"/>
      <c r="AD1373" s="108"/>
    </row>
    <row r="1374" spans="1:30" x14ac:dyDescent="0.25">
      <c r="A1374" s="81" t="s">
        <v>4283</v>
      </c>
      <c r="B1374" s="81" t="s">
        <v>11150</v>
      </c>
      <c r="C1374" s="81">
        <v>52</v>
      </c>
      <c r="D1374" s="81" t="s">
        <v>11151</v>
      </c>
      <c r="E1374" s="81">
        <v>51.24</v>
      </c>
      <c r="F1374" s="81" t="s">
        <v>11152</v>
      </c>
      <c r="G1374" s="81">
        <v>46.6</v>
      </c>
      <c r="H1374" s="81">
        <v>4.25</v>
      </c>
      <c r="I1374" s="81">
        <v>4</v>
      </c>
      <c r="J1374" s="81">
        <v>0.56000000000000005</v>
      </c>
      <c r="K1374" s="81">
        <v>4.5</v>
      </c>
      <c r="L1374" s="81" t="s">
        <v>25662</v>
      </c>
      <c r="M1374" s="108"/>
      <c r="N1374" s="108"/>
      <c r="O1374" s="108"/>
      <c r="P1374" s="108"/>
      <c r="Q1374" s="108"/>
      <c r="R1374" s="108"/>
      <c r="S1374" s="108"/>
      <c r="T1374" s="108"/>
      <c r="U1374" s="108"/>
      <c r="V1374" s="108"/>
      <c r="W1374" s="108"/>
      <c r="X1374" s="108"/>
      <c r="Y1374" s="108"/>
      <c r="Z1374" s="108"/>
      <c r="AA1374" s="108"/>
      <c r="AB1374" s="108"/>
      <c r="AC1374" s="108"/>
      <c r="AD1374" s="108"/>
    </row>
    <row r="1375" spans="1:30" x14ac:dyDescent="0.25">
      <c r="A1375" s="81" t="s">
        <v>4280</v>
      </c>
      <c r="B1375" s="81" t="s">
        <v>25826</v>
      </c>
      <c r="C1375" s="81">
        <v>30.88</v>
      </c>
      <c r="D1375" s="81" t="s">
        <v>11153</v>
      </c>
      <c r="E1375" s="81">
        <v>37.9</v>
      </c>
      <c r="F1375" s="81" t="s">
        <v>11154</v>
      </c>
      <c r="G1375" s="81">
        <v>33.68</v>
      </c>
      <c r="H1375" s="81">
        <v>4.25</v>
      </c>
      <c r="I1375" s="81">
        <v>4.5</v>
      </c>
      <c r="J1375" s="81">
        <v>0.5</v>
      </c>
      <c r="K1375" s="81">
        <v>5</v>
      </c>
      <c r="L1375" s="81" t="s">
        <v>25662</v>
      </c>
      <c r="M1375" s="108"/>
      <c r="N1375" s="108"/>
      <c r="O1375" s="108"/>
      <c r="P1375" s="108"/>
      <c r="Q1375" s="108"/>
      <c r="R1375" s="108"/>
      <c r="S1375" s="108"/>
      <c r="T1375" s="108"/>
      <c r="U1375" s="108"/>
      <c r="V1375" s="108"/>
      <c r="W1375" s="108"/>
      <c r="X1375" s="108"/>
      <c r="Y1375" s="108"/>
      <c r="Z1375" s="108"/>
      <c r="AA1375" s="108"/>
      <c r="AB1375" s="108"/>
      <c r="AC1375" s="108"/>
      <c r="AD1375" s="108"/>
    </row>
    <row r="1376" spans="1:30" x14ac:dyDescent="0.25">
      <c r="A1376" s="112" t="s">
        <v>4277</v>
      </c>
      <c r="B1376" s="81" t="s">
        <v>25729</v>
      </c>
      <c r="C1376" s="81">
        <v>74.62</v>
      </c>
      <c r="D1376" s="81" t="s">
        <v>11155</v>
      </c>
      <c r="E1376" s="81">
        <v>76.81</v>
      </c>
      <c r="F1376" s="81" t="s">
        <v>11156</v>
      </c>
      <c r="G1376" s="81">
        <v>77.39</v>
      </c>
      <c r="H1376" s="81">
        <v>10</v>
      </c>
      <c r="I1376" s="81">
        <v>12</v>
      </c>
      <c r="J1376" s="81">
        <v>1</v>
      </c>
      <c r="K1376" s="81">
        <v>1</v>
      </c>
      <c r="L1376" s="81" t="s">
        <v>25662</v>
      </c>
      <c r="M1376" s="108"/>
      <c r="N1376" s="108"/>
      <c r="O1376" s="108"/>
      <c r="P1376" s="108"/>
      <c r="Q1376" s="108"/>
      <c r="R1376" s="108"/>
      <c r="S1376" s="108"/>
      <c r="T1376" s="108"/>
      <c r="U1376" s="108"/>
      <c r="V1376" s="108"/>
      <c r="W1376" s="108"/>
      <c r="X1376" s="108"/>
      <c r="Y1376" s="108"/>
      <c r="Z1376" s="108"/>
      <c r="AA1376" s="108"/>
      <c r="AB1376" s="108"/>
      <c r="AC1376" s="108"/>
      <c r="AD1376" s="108"/>
    </row>
    <row r="1377" spans="1:30" x14ac:dyDescent="0.25">
      <c r="A1377" s="81" t="s">
        <v>4274</v>
      </c>
      <c r="B1377" s="81" t="s">
        <v>25827</v>
      </c>
      <c r="C1377" s="81">
        <v>63.05</v>
      </c>
      <c r="D1377" s="81" t="s">
        <v>11157</v>
      </c>
      <c r="E1377" s="81">
        <v>63.75</v>
      </c>
      <c r="F1377" s="81" t="s">
        <v>11158</v>
      </c>
      <c r="G1377" s="81">
        <v>73.89</v>
      </c>
      <c r="H1377" s="81">
        <v>4</v>
      </c>
      <c r="I1377" s="81">
        <v>4</v>
      </c>
      <c r="J1377" s="81">
        <v>1</v>
      </c>
      <c r="K1377" s="81">
        <v>4.5</v>
      </c>
      <c r="L1377" s="81" t="s">
        <v>25662</v>
      </c>
      <c r="M1377" s="108"/>
      <c r="N1377" s="108"/>
      <c r="O1377" s="108"/>
      <c r="P1377" s="108"/>
      <c r="Q1377" s="108"/>
      <c r="R1377" s="108"/>
      <c r="S1377" s="108"/>
      <c r="T1377" s="108"/>
      <c r="U1377" s="108"/>
      <c r="V1377" s="108"/>
      <c r="W1377" s="108"/>
      <c r="X1377" s="108"/>
      <c r="Y1377" s="108"/>
      <c r="Z1377" s="108"/>
      <c r="AA1377" s="108"/>
      <c r="AB1377" s="108"/>
      <c r="AC1377" s="108"/>
      <c r="AD1377" s="108"/>
    </row>
    <row r="1378" spans="1:30" x14ac:dyDescent="0.25">
      <c r="A1378" s="81" t="s">
        <v>4259</v>
      </c>
      <c r="B1378" s="81" t="s">
        <v>11159</v>
      </c>
      <c r="C1378" s="81">
        <v>17.23</v>
      </c>
      <c r="D1378" s="81" t="s">
        <v>11160</v>
      </c>
      <c r="E1378" s="81">
        <v>18.48</v>
      </c>
      <c r="F1378" s="81" t="s">
        <v>11161</v>
      </c>
      <c r="G1378" s="81">
        <v>20.28</v>
      </c>
      <c r="H1378" s="81">
        <v>4.5</v>
      </c>
      <c r="I1378" s="81">
        <v>4</v>
      </c>
      <c r="J1378" s="81">
        <v>0.05</v>
      </c>
      <c r="K1378" s="81">
        <v>4.5</v>
      </c>
      <c r="L1378" s="81" t="s">
        <v>25662</v>
      </c>
      <c r="M1378" s="108"/>
      <c r="N1378" s="108"/>
      <c r="O1378" s="108"/>
      <c r="P1378" s="108"/>
      <c r="Q1378" s="108"/>
      <c r="R1378" s="108"/>
      <c r="S1378" s="108"/>
      <c r="T1378" s="108"/>
      <c r="U1378" s="108"/>
      <c r="V1378" s="108"/>
      <c r="W1378" s="108"/>
      <c r="X1378" s="108"/>
      <c r="Y1378" s="108"/>
      <c r="Z1378" s="108"/>
      <c r="AA1378" s="108"/>
      <c r="AB1378" s="108"/>
      <c r="AC1378" s="108"/>
      <c r="AD1378" s="108"/>
    </row>
    <row r="1379" spans="1:30" x14ac:dyDescent="0.25">
      <c r="A1379" s="81" t="s">
        <v>4256</v>
      </c>
      <c r="B1379" s="81" t="s">
        <v>11162</v>
      </c>
      <c r="C1379" s="81">
        <v>35</v>
      </c>
      <c r="D1379" s="81" t="s">
        <v>11163</v>
      </c>
      <c r="E1379" s="81">
        <v>24.96</v>
      </c>
      <c r="F1379" s="81" t="s">
        <v>11164</v>
      </c>
      <c r="G1379" s="81">
        <v>20.350000000000001</v>
      </c>
      <c r="H1379" s="81">
        <v>4</v>
      </c>
      <c r="I1379" s="81">
        <v>4</v>
      </c>
      <c r="J1379" s="81">
        <v>1</v>
      </c>
      <c r="K1379" s="81">
        <v>4</v>
      </c>
      <c r="L1379" s="81" t="s">
        <v>25662</v>
      </c>
      <c r="M1379" s="108"/>
      <c r="N1379" s="108"/>
      <c r="O1379" s="108"/>
      <c r="P1379" s="108"/>
      <c r="Q1379" s="108"/>
      <c r="R1379" s="108"/>
      <c r="S1379" s="108"/>
      <c r="T1379" s="108"/>
      <c r="U1379" s="108"/>
      <c r="V1379" s="108"/>
      <c r="W1379" s="108"/>
      <c r="X1379" s="108"/>
      <c r="Y1379" s="108"/>
      <c r="Z1379" s="108"/>
      <c r="AA1379" s="108"/>
      <c r="AB1379" s="108"/>
      <c r="AC1379" s="108"/>
      <c r="AD1379" s="108"/>
    </row>
    <row r="1380" spans="1:30" x14ac:dyDescent="0.25">
      <c r="A1380" s="81" t="s">
        <v>4253</v>
      </c>
      <c r="B1380" s="81" t="s">
        <v>11165</v>
      </c>
      <c r="C1380" s="81">
        <v>23.6</v>
      </c>
      <c r="D1380" s="81" t="s">
        <v>11166</v>
      </c>
      <c r="E1380" s="81">
        <v>25.68</v>
      </c>
      <c r="F1380" s="81" t="s">
        <v>11167</v>
      </c>
      <c r="G1380" s="81">
        <v>14.37</v>
      </c>
      <c r="H1380" s="81">
        <v>2</v>
      </c>
      <c r="I1380" s="81">
        <v>4</v>
      </c>
      <c r="J1380" s="81">
        <v>0.28999999999999998</v>
      </c>
      <c r="K1380" s="81">
        <v>2</v>
      </c>
      <c r="L1380" s="81" t="s">
        <v>25662</v>
      </c>
      <c r="M1380" s="108"/>
      <c r="N1380" s="108"/>
      <c r="O1380" s="108"/>
      <c r="P1380" s="108"/>
      <c r="Q1380" s="108"/>
      <c r="R1380" s="108"/>
      <c r="S1380" s="108"/>
      <c r="T1380" s="108"/>
      <c r="U1380" s="108"/>
      <c r="V1380" s="108"/>
      <c r="W1380" s="108"/>
      <c r="X1380" s="108"/>
      <c r="Y1380" s="108"/>
      <c r="Z1380" s="108"/>
      <c r="AA1380" s="108"/>
      <c r="AB1380" s="108"/>
      <c r="AC1380" s="108"/>
      <c r="AD1380" s="108"/>
    </row>
    <row r="1381" spans="1:30" x14ac:dyDescent="0.25">
      <c r="A1381" s="81" t="s">
        <v>4250</v>
      </c>
      <c r="B1381" s="81" t="s">
        <v>11168</v>
      </c>
      <c r="C1381" s="81">
        <v>35</v>
      </c>
      <c r="D1381" s="81" t="s">
        <v>11169</v>
      </c>
      <c r="E1381" s="81">
        <v>22.46</v>
      </c>
      <c r="F1381" s="81" t="s">
        <v>11170</v>
      </c>
      <c r="G1381" s="81">
        <v>20.95</v>
      </c>
      <c r="H1381" s="81">
        <v>4</v>
      </c>
      <c r="I1381" s="81">
        <v>4</v>
      </c>
      <c r="J1381" s="81">
        <v>1</v>
      </c>
      <c r="K1381" s="81">
        <v>4</v>
      </c>
      <c r="L1381" s="81" t="s">
        <v>25662</v>
      </c>
      <c r="M1381" s="108"/>
      <c r="N1381" s="108"/>
      <c r="O1381" s="108"/>
      <c r="P1381" s="108"/>
      <c r="Q1381" s="108"/>
      <c r="R1381" s="108"/>
      <c r="S1381" s="108"/>
      <c r="T1381" s="108"/>
      <c r="U1381" s="108"/>
      <c r="V1381" s="108"/>
      <c r="W1381" s="108"/>
      <c r="X1381" s="108"/>
      <c r="Y1381" s="108"/>
      <c r="Z1381" s="108"/>
      <c r="AA1381" s="108"/>
      <c r="AB1381" s="108"/>
      <c r="AC1381" s="108"/>
      <c r="AD1381" s="108"/>
    </row>
    <row r="1382" spans="1:30" x14ac:dyDescent="0.25">
      <c r="A1382" s="81" t="s">
        <v>4247</v>
      </c>
      <c r="B1382" s="81" t="s">
        <v>11171</v>
      </c>
      <c r="C1382" s="81">
        <v>22.46</v>
      </c>
      <c r="D1382" s="81" t="s">
        <v>11172</v>
      </c>
      <c r="E1382" s="81">
        <v>21.6</v>
      </c>
      <c r="F1382" s="81" t="s">
        <v>11173</v>
      </c>
      <c r="G1382" s="81">
        <v>35</v>
      </c>
      <c r="H1382" s="81">
        <v>5</v>
      </c>
      <c r="I1382" s="81">
        <v>5</v>
      </c>
      <c r="J1382" s="81">
        <v>1</v>
      </c>
      <c r="K1382" s="81">
        <v>5</v>
      </c>
      <c r="L1382" s="81" t="s">
        <v>25662</v>
      </c>
      <c r="M1382" s="108"/>
      <c r="N1382" s="108"/>
      <c r="O1382" s="108"/>
      <c r="P1382" s="108"/>
      <c r="Q1382" s="108"/>
      <c r="R1382" s="108"/>
      <c r="S1382" s="108"/>
      <c r="T1382" s="108"/>
      <c r="U1382" s="108"/>
      <c r="V1382" s="108"/>
      <c r="W1382" s="108"/>
      <c r="X1382" s="108"/>
      <c r="Y1382" s="108"/>
      <c r="Z1382" s="108"/>
      <c r="AA1382" s="108"/>
      <c r="AB1382" s="108"/>
      <c r="AC1382" s="108"/>
      <c r="AD1382" s="108"/>
    </row>
    <row r="1383" spans="1:30" x14ac:dyDescent="0.25">
      <c r="A1383" s="81" t="s">
        <v>4244</v>
      </c>
      <c r="B1383" s="81" t="s">
        <v>11174</v>
      </c>
      <c r="C1383" s="81">
        <v>23.54</v>
      </c>
      <c r="D1383" s="81" t="s">
        <v>11175</v>
      </c>
      <c r="E1383" s="81">
        <v>26.52</v>
      </c>
      <c r="F1383" s="81" t="s">
        <v>11176</v>
      </c>
      <c r="G1383" s="81">
        <v>22.55</v>
      </c>
      <c r="H1383" s="81">
        <v>2.8</v>
      </c>
      <c r="I1383" s="81">
        <v>10.199999999999999</v>
      </c>
      <c r="J1383" s="81">
        <v>0.7</v>
      </c>
      <c r="K1383" s="81">
        <v>1.6</v>
      </c>
      <c r="L1383" s="81" t="s">
        <v>25662</v>
      </c>
      <c r="M1383" s="108"/>
      <c r="N1383" s="108"/>
      <c r="O1383" s="108"/>
      <c r="P1383" s="108"/>
      <c r="Q1383" s="108"/>
      <c r="R1383" s="108"/>
      <c r="S1383" s="108"/>
      <c r="T1383" s="108"/>
      <c r="U1383" s="108"/>
      <c r="V1383" s="108"/>
      <c r="W1383" s="108"/>
      <c r="X1383" s="108"/>
      <c r="Y1383" s="108"/>
      <c r="Z1383" s="108"/>
      <c r="AA1383" s="108"/>
      <c r="AB1383" s="108"/>
      <c r="AC1383" s="108"/>
      <c r="AD1383" s="108"/>
    </row>
    <row r="1384" spans="1:30" x14ac:dyDescent="0.25">
      <c r="A1384" s="81" t="s">
        <v>4232</v>
      </c>
      <c r="B1384" s="81" t="s">
        <v>11177</v>
      </c>
      <c r="C1384" s="81">
        <v>38.67</v>
      </c>
      <c r="D1384" s="81" t="s">
        <v>11178</v>
      </c>
      <c r="E1384" s="81">
        <v>40.799999999999997</v>
      </c>
      <c r="F1384" s="81" t="s">
        <v>11179</v>
      </c>
      <c r="G1384" s="81">
        <v>42.1</v>
      </c>
      <c r="H1384" s="81">
        <v>14</v>
      </c>
      <c r="I1384" s="81">
        <v>30</v>
      </c>
      <c r="J1384" s="81">
        <v>1.9</v>
      </c>
      <c r="K1384" s="81">
        <v>3.5</v>
      </c>
      <c r="L1384" s="81" t="s">
        <v>25662</v>
      </c>
      <c r="M1384" s="108"/>
      <c r="N1384" s="108"/>
      <c r="O1384" s="108"/>
      <c r="P1384" s="108"/>
      <c r="Q1384" s="108"/>
      <c r="R1384" s="108"/>
      <c r="S1384" s="108"/>
      <c r="T1384" s="108"/>
      <c r="U1384" s="108"/>
      <c r="V1384" s="108"/>
      <c r="W1384" s="108"/>
      <c r="X1384" s="108"/>
      <c r="Y1384" s="108"/>
      <c r="Z1384" s="108"/>
      <c r="AA1384" s="108"/>
      <c r="AB1384" s="108"/>
      <c r="AC1384" s="108"/>
      <c r="AD1384" s="108"/>
    </row>
    <row r="1385" spans="1:30" x14ac:dyDescent="0.25">
      <c r="A1385" s="81" t="s">
        <v>4211</v>
      </c>
      <c r="B1385" s="81" t="s">
        <v>11180</v>
      </c>
      <c r="C1385" s="81">
        <v>136</v>
      </c>
      <c r="D1385" s="81" t="s">
        <v>11181</v>
      </c>
      <c r="E1385" s="81">
        <v>156</v>
      </c>
      <c r="F1385" s="81" t="s">
        <v>11182</v>
      </c>
      <c r="G1385" s="81">
        <v>164.12</v>
      </c>
      <c r="H1385" s="81">
        <v>5.5</v>
      </c>
      <c r="I1385" s="81">
        <v>5.5</v>
      </c>
      <c r="J1385" s="81">
        <v>1.84</v>
      </c>
      <c r="K1385" s="81">
        <v>9</v>
      </c>
      <c r="L1385" s="81" t="s">
        <v>25662</v>
      </c>
      <c r="M1385" s="108"/>
      <c r="N1385" s="108"/>
      <c r="O1385" s="108"/>
      <c r="P1385" s="108"/>
      <c r="Q1385" s="108"/>
      <c r="R1385" s="108"/>
      <c r="S1385" s="108"/>
      <c r="T1385" s="108"/>
      <c r="U1385" s="108"/>
      <c r="V1385" s="108"/>
      <c r="W1385" s="108"/>
      <c r="X1385" s="108"/>
      <c r="Y1385" s="108"/>
      <c r="Z1385" s="108"/>
      <c r="AA1385" s="108"/>
      <c r="AB1385" s="108"/>
      <c r="AC1385" s="108"/>
      <c r="AD1385" s="108"/>
    </row>
    <row r="1386" spans="1:30" x14ac:dyDescent="0.25">
      <c r="A1386" s="81" t="s">
        <v>4208</v>
      </c>
      <c r="B1386" s="81" t="s">
        <v>11183</v>
      </c>
      <c r="C1386" s="81">
        <v>185</v>
      </c>
      <c r="D1386" s="81" t="s">
        <v>11184</v>
      </c>
      <c r="E1386" s="81">
        <v>79.44</v>
      </c>
      <c r="F1386" s="81" t="s">
        <v>11185</v>
      </c>
      <c r="G1386" s="81">
        <v>184.17</v>
      </c>
      <c r="H1386" s="81">
        <v>6.5</v>
      </c>
      <c r="I1386" s="81">
        <v>7.5</v>
      </c>
      <c r="J1386" s="81">
        <v>5</v>
      </c>
      <c r="K1386" s="81">
        <v>8.6</v>
      </c>
      <c r="L1386" s="81" t="s">
        <v>25662</v>
      </c>
      <c r="M1386" s="108"/>
      <c r="N1386" s="108"/>
      <c r="O1386" s="108"/>
      <c r="P1386" s="108"/>
      <c r="Q1386" s="108"/>
      <c r="R1386" s="108"/>
      <c r="S1386" s="108"/>
      <c r="T1386" s="108"/>
      <c r="U1386" s="108"/>
      <c r="V1386" s="108"/>
      <c r="W1386" s="108"/>
      <c r="X1386" s="108"/>
      <c r="Y1386" s="108"/>
      <c r="Z1386" s="108"/>
      <c r="AA1386" s="108"/>
      <c r="AB1386" s="108"/>
      <c r="AC1386" s="108"/>
      <c r="AD1386" s="108"/>
    </row>
    <row r="1387" spans="1:30" x14ac:dyDescent="0.25">
      <c r="A1387" s="81" t="s">
        <v>4204</v>
      </c>
      <c r="B1387" s="81" t="s">
        <v>11186</v>
      </c>
      <c r="C1387" s="81">
        <v>405.33</v>
      </c>
      <c r="D1387" s="81" t="s">
        <v>11187</v>
      </c>
      <c r="E1387" s="81">
        <v>569</v>
      </c>
      <c r="F1387" s="81" t="s">
        <v>11188</v>
      </c>
      <c r="G1387" s="81">
        <v>435.24</v>
      </c>
      <c r="H1387" s="81">
        <v>12.13</v>
      </c>
      <c r="I1387" s="81">
        <v>16</v>
      </c>
      <c r="J1387" s="81">
        <v>7.5</v>
      </c>
      <c r="K1387" s="81">
        <v>6.63</v>
      </c>
      <c r="L1387" s="81" t="s">
        <v>25662</v>
      </c>
      <c r="M1387" s="108"/>
      <c r="N1387" s="108"/>
      <c r="O1387" s="108"/>
      <c r="P1387" s="108"/>
      <c r="Q1387" s="108"/>
      <c r="R1387" s="108"/>
      <c r="S1387" s="108"/>
      <c r="T1387" s="108"/>
      <c r="U1387" s="108"/>
      <c r="V1387" s="108"/>
      <c r="W1387" s="108"/>
      <c r="X1387" s="108"/>
      <c r="Y1387" s="108"/>
      <c r="Z1387" s="108"/>
      <c r="AA1387" s="108"/>
      <c r="AB1387" s="108"/>
      <c r="AC1387" s="108"/>
      <c r="AD1387" s="108"/>
    </row>
    <row r="1388" spans="1:30" x14ac:dyDescent="0.25">
      <c r="A1388" s="81" t="s">
        <v>4201</v>
      </c>
      <c r="B1388" s="81" t="s">
        <v>11189</v>
      </c>
      <c r="C1388" s="81">
        <v>458</v>
      </c>
      <c r="D1388" s="81" t="s">
        <v>11190</v>
      </c>
      <c r="E1388" s="81">
        <v>311.44</v>
      </c>
      <c r="F1388" s="81" t="s">
        <v>11191</v>
      </c>
      <c r="G1388" s="81">
        <v>372</v>
      </c>
      <c r="H1388" s="81">
        <v>3.5</v>
      </c>
      <c r="I1388" s="81">
        <v>5.5</v>
      </c>
      <c r="J1388" s="81">
        <v>1.2</v>
      </c>
      <c r="K1388" s="81">
        <v>1.5</v>
      </c>
      <c r="L1388" s="81" t="s">
        <v>25662</v>
      </c>
      <c r="M1388" s="108"/>
      <c r="N1388" s="108"/>
      <c r="O1388" s="108"/>
      <c r="P1388" s="108"/>
      <c r="Q1388" s="108"/>
      <c r="R1388" s="108"/>
      <c r="S1388" s="108"/>
      <c r="T1388" s="108"/>
      <c r="U1388" s="108"/>
      <c r="V1388" s="108"/>
      <c r="W1388" s="108"/>
      <c r="X1388" s="108"/>
      <c r="Y1388" s="108"/>
      <c r="Z1388" s="108"/>
      <c r="AA1388" s="108"/>
      <c r="AB1388" s="108"/>
      <c r="AC1388" s="108"/>
      <c r="AD1388" s="108"/>
    </row>
    <row r="1389" spans="1:30" x14ac:dyDescent="0.25">
      <c r="A1389" s="81" t="s">
        <v>4198</v>
      </c>
      <c r="B1389" s="81" t="s">
        <v>11192</v>
      </c>
      <c r="C1389" s="81">
        <v>354.96</v>
      </c>
      <c r="D1389" s="81" t="s">
        <v>11193</v>
      </c>
      <c r="E1389" s="81">
        <v>391.88</v>
      </c>
      <c r="F1389" s="81" t="s">
        <v>11194</v>
      </c>
      <c r="G1389" s="81">
        <v>366.28</v>
      </c>
      <c r="H1389" s="81">
        <v>3.5</v>
      </c>
      <c r="I1389" s="81">
        <v>6.5</v>
      </c>
      <c r="J1389" s="81">
        <v>1.4</v>
      </c>
      <c r="K1389" s="81">
        <v>1.5</v>
      </c>
      <c r="L1389" s="81" t="s">
        <v>25662</v>
      </c>
      <c r="M1389" s="108"/>
      <c r="N1389" s="108"/>
      <c r="O1389" s="108"/>
      <c r="P1389" s="108"/>
      <c r="Q1389" s="108"/>
      <c r="R1389" s="108"/>
      <c r="S1389" s="108"/>
      <c r="T1389" s="108"/>
      <c r="U1389" s="108"/>
      <c r="V1389" s="108"/>
      <c r="W1389" s="108"/>
      <c r="X1389" s="108"/>
      <c r="Y1389" s="108"/>
      <c r="Z1389" s="108"/>
      <c r="AA1389" s="108"/>
      <c r="AB1389" s="108"/>
      <c r="AC1389" s="108"/>
      <c r="AD1389" s="108"/>
    </row>
    <row r="1390" spans="1:30" x14ac:dyDescent="0.25">
      <c r="A1390" s="81" t="s">
        <v>4195</v>
      </c>
      <c r="B1390" s="81" t="s">
        <v>11195</v>
      </c>
      <c r="C1390" s="81">
        <v>489</v>
      </c>
      <c r="D1390" s="81" t="s">
        <v>11196</v>
      </c>
      <c r="E1390" s="81">
        <v>634.53</v>
      </c>
      <c r="F1390" s="81" t="s">
        <v>11197</v>
      </c>
      <c r="G1390" s="81">
        <v>475</v>
      </c>
      <c r="H1390" s="81">
        <v>4.5</v>
      </c>
      <c r="I1390" s="81">
        <v>7.5</v>
      </c>
      <c r="J1390" s="81">
        <v>2.4</v>
      </c>
      <c r="K1390" s="81">
        <v>1.5</v>
      </c>
      <c r="L1390" s="81" t="s">
        <v>25662</v>
      </c>
      <c r="M1390" s="108"/>
      <c r="N1390" s="108"/>
      <c r="O1390" s="108"/>
      <c r="P1390" s="108"/>
      <c r="Q1390" s="108"/>
      <c r="R1390" s="108"/>
      <c r="S1390" s="108"/>
      <c r="T1390" s="108"/>
      <c r="U1390" s="108"/>
      <c r="V1390" s="108"/>
      <c r="W1390" s="108"/>
      <c r="X1390" s="108"/>
      <c r="Y1390" s="108"/>
      <c r="Z1390" s="108"/>
      <c r="AA1390" s="108"/>
      <c r="AB1390" s="108"/>
      <c r="AC1390" s="108"/>
      <c r="AD1390" s="108"/>
    </row>
    <row r="1391" spans="1:30" x14ac:dyDescent="0.25">
      <c r="A1391" s="81" t="s">
        <v>4192</v>
      </c>
      <c r="B1391" s="81" t="s">
        <v>11198</v>
      </c>
      <c r="C1391" s="81">
        <v>537.5</v>
      </c>
      <c r="D1391" s="81" t="s">
        <v>11199</v>
      </c>
      <c r="E1391" s="81">
        <v>428.09</v>
      </c>
      <c r="F1391" s="81" t="s">
        <v>11200</v>
      </c>
      <c r="G1391" s="81">
        <v>458.99</v>
      </c>
      <c r="H1391" s="81">
        <v>1</v>
      </c>
      <c r="I1391" s="81">
        <v>1</v>
      </c>
      <c r="J1391" s="81">
        <v>1</v>
      </c>
      <c r="K1391" s="81">
        <v>1</v>
      </c>
      <c r="L1391" s="81" t="s">
        <v>25662</v>
      </c>
      <c r="M1391" s="108"/>
      <c r="N1391" s="108"/>
      <c r="O1391" s="108"/>
      <c r="P1391" s="108"/>
      <c r="Q1391" s="108"/>
      <c r="R1391" s="108"/>
      <c r="S1391" s="108"/>
      <c r="T1391" s="108"/>
      <c r="U1391" s="108"/>
      <c r="V1391" s="108"/>
      <c r="W1391" s="108"/>
      <c r="X1391" s="108"/>
      <c r="Y1391" s="108"/>
      <c r="Z1391" s="108"/>
      <c r="AA1391" s="108"/>
      <c r="AB1391" s="108"/>
      <c r="AC1391" s="108"/>
      <c r="AD1391" s="108"/>
    </row>
    <row r="1392" spans="1:30" x14ac:dyDescent="0.25">
      <c r="A1392" s="81" t="s">
        <v>4189</v>
      </c>
      <c r="B1392" s="81" t="s">
        <v>11201</v>
      </c>
      <c r="C1392" s="81">
        <v>661.33</v>
      </c>
      <c r="D1392" s="81" t="s">
        <v>11202</v>
      </c>
      <c r="E1392" s="81">
        <v>1049</v>
      </c>
      <c r="F1392" s="81" t="s">
        <v>11203</v>
      </c>
      <c r="G1392" s="81">
        <v>711.83</v>
      </c>
      <c r="H1392" s="81">
        <v>6.5</v>
      </c>
      <c r="I1392" s="81">
        <v>10.5</v>
      </c>
      <c r="J1392" s="81">
        <v>5.6</v>
      </c>
      <c r="K1392" s="81">
        <v>2.5</v>
      </c>
      <c r="L1392" s="81" t="s">
        <v>25662</v>
      </c>
      <c r="M1392" s="108"/>
      <c r="N1392" s="108"/>
      <c r="O1392" s="108"/>
      <c r="P1392" s="108"/>
      <c r="Q1392" s="108"/>
      <c r="R1392" s="108"/>
      <c r="S1392" s="108"/>
      <c r="T1392" s="108"/>
      <c r="U1392" s="108"/>
      <c r="V1392" s="108"/>
      <c r="W1392" s="108"/>
      <c r="X1392" s="108"/>
      <c r="Y1392" s="108"/>
      <c r="Z1392" s="108"/>
      <c r="AA1392" s="108"/>
      <c r="AB1392" s="108"/>
      <c r="AC1392" s="108"/>
      <c r="AD1392" s="108"/>
    </row>
    <row r="1393" spans="1:30" x14ac:dyDescent="0.25">
      <c r="A1393" s="81" t="s">
        <v>4186</v>
      </c>
      <c r="B1393" s="81" t="s">
        <v>11204</v>
      </c>
      <c r="C1393" s="81">
        <v>849</v>
      </c>
      <c r="D1393" s="81" t="s">
        <v>11205</v>
      </c>
      <c r="E1393" s="81">
        <v>192.16</v>
      </c>
      <c r="F1393" s="81" t="s">
        <v>11206</v>
      </c>
      <c r="G1393" s="81">
        <v>195.44</v>
      </c>
      <c r="H1393" s="81">
        <v>13</v>
      </c>
      <c r="I1393" s="81">
        <v>16</v>
      </c>
      <c r="J1393" s="81">
        <v>10</v>
      </c>
      <c r="K1393" s="81">
        <v>7</v>
      </c>
      <c r="L1393" s="81" t="s">
        <v>25662</v>
      </c>
      <c r="M1393" s="108"/>
      <c r="N1393" s="108"/>
      <c r="O1393" s="108"/>
      <c r="P1393" s="108"/>
      <c r="Q1393" s="108"/>
      <c r="R1393" s="108"/>
      <c r="S1393" s="108"/>
      <c r="T1393" s="108"/>
      <c r="U1393" s="108"/>
      <c r="V1393" s="108"/>
      <c r="W1393" s="108"/>
      <c r="X1393" s="108"/>
      <c r="Y1393" s="108"/>
      <c r="Z1393" s="108"/>
      <c r="AA1393" s="108"/>
      <c r="AB1393" s="108"/>
      <c r="AC1393" s="108"/>
      <c r="AD1393" s="108"/>
    </row>
    <row r="1394" spans="1:30" x14ac:dyDescent="0.25">
      <c r="A1394" s="81" t="s">
        <v>506</v>
      </c>
      <c r="B1394" s="81" t="s">
        <v>8619</v>
      </c>
      <c r="C1394" s="81" t="s">
        <v>8620</v>
      </c>
      <c r="D1394" s="81" t="s">
        <v>8619</v>
      </c>
      <c r="E1394" s="81" t="s">
        <v>8620</v>
      </c>
      <c r="F1394" s="81" t="s">
        <v>8619</v>
      </c>
      <c r="G1394" s="81" t="s">
        <v>8620</v>
      </c>
      <c r="H1394" s="81">
        <v>1</v>
      </c>
      <c r="I1394" s="81">
        <v>4</v>
      </c>
      <c r="J1394" s="81">
        <v>0.3125</v>
      </c>
      <c r="K1394" s="81">
        <v>3</v>
      </c>
      <c r="L1394" s="81" t="s">
        <v>25662</v>
      </c>
      <c r="M1394" s="108"/>
      <c r="N1394" s="108"/>
      <c r="O1394" s="108"/>
      <c r="P1394" s="108"/>
      <c r="Q1394" s="108"/>
      <c r="R1394" s="108"/>
      <c r="S1394" s="108"/>
      <c r="T1394" s="108"/>
      <c r="U1394" s="108"/>
      <c r="V1394" s="108"/>
      <c r="W1394" s="108"/>
      <c r="X1394" s="108"/>
      <c r="Y1394" s="108"/>
      <c r="Z1394" s="108"/>
      <c r="AA1394" s="108"/>
      <c r="AB1394" s="108"/>
      <c r="AC1394" s="108"/>
      <c r="AD1394" s="108"/>
    </row>
    <row r="1395" spans="1:30" x14ac:dyDescent="0.25">
      <c r="A1395" s="81" t="s">
        <v>3720</v>
      </c>
      <c r="B1395" s="81" t="s">
        <v>11207</v>
      </c>
      <c r="C1395" s="81">
        <v>31.9</v>
      </c>
      <c r="D1395" s="81" t="s">
        <v>11208</v>
      </c>
      <c r="E1395" s="81">
        <v>39.979999999999997</v>
      </c>
      <c r="F1395" s="81" t="s">
        <v>11209</v>
      </c>
      <c r="G1395" s="81">
        <v>30.25</v>
      </c>
      <c r="H1395" s="81">
        <v>3</v>
      </c>
      <c r="I1395" s="81">
        <v>4</v>
      </c>
      <c r="J1395" s="81">
        <v>0.5</v>
      </c>
      <c r="K1395" s="81">
        <v>1</v>
      </c>
      <c r="L1395" s="81" t="s">
        <v>25662</v>
      </c>
      <c r="M1395" s="108"/>
      <c r="N1395" s="108"/>
      <c r="O1395" s="108"/>
      <c r="P1395" s="108"/>
      <c r="Q1395" s="108"/>
      <c r="R1395" s="108"/>
      <c r="S1395" s="108"/>
      <c r="T1395" s="108"/>
      <c r="U1395" s="108"/>
      <c r="V1395" s="108"/>
      <c r="W1395" s="108"/>
      <c r="X1395" s="108"/>
      <c r="Y1395" s="108"/>
      <c r="Z1395" s="108"/>
      <c r="AA1395" s="108"/>
      <c r="AB1395" s="108"/>
      <c r="AC1395" s="108"/>
      <c r="AD1395" s="108"/>
    </row>
    <row r="1396" spans="1:30" x14ac:dyDescent="0.25">
      <c r="A1396" s="81" t="s">
        <v>5003</v>
      </c>
      <c r="B1396" s="81" t="s">
        <v>9103</v>
      </c>
      <c r="C1396" s="81">
        <v>39.979999999999997</v>
      </c>
      <c r="D1396" s="81" t="s">
        <v>9102</v>
      </c>
      <c r="E1396" s="81">
        <v>40.270000000000003</v>
      </c>
      <c r="F1396" s="81" t="s">
        <v>9101</v>
      </c>
      <c r="G1396" s="81">
        <v>30.3</v>
      </c>
      <c r="H1396" s="81">
        <v>1.75</v>
      </c>
      <c r="I1396" s="81">
        <v>4</v>
      </c>
      <c r="J1396" s="81">
        <v>0.05</v>
      </c>
      <c r="K1396" s="81">
        <v>1</v>
      </c>
      <c r="L1396" s="81" t="s">
        <v>25662</v>
      </c>
      <c r="M1396" s="108"/>
      <c r="N1396" s="108"/>
      <c r="O1396" s="108"/>
      <c r="P1396" s="108"/>
      <c r="Q1396" s="108"/>
      <c r="R1396" s="108"/>
      <c r="S1396" s="108"/>
      <c r="T1396" s="108"/>
      <c r="U1396" s="108"/>
      <c r="V1396" s="108"/>
      <c r="W1396" s="108"/>
      <c r="X1396" s="108"/>
      <c r="Y1396" s="108"/>
      <c r="Z1396" s="108"/>
      <c r="AA1396" s="108"/>
      <c r="AB1396" s="108"/>
      <c r="AC1396" s="108"/>
      <c r="AD1396" s="108"/>
    </row>
    <row r="1397" spans="1:30" x14ac:dyDescent="0.25">
      <c r="A1397" s="81" t="s">
        <v>3783</v>
      </c>
      <c r="B1397" s="81" t="s">
        <v>11210</v>
      </c>
      <c r="C1397" s="81">
        <v>24.34</v>
      </c>
      <c r="D1397" s="81" t="s">
        <v>11211</v>
      </c>
      <c r="E1397" s="81">
        <v>25.6</v>
      </c>
      <c r="F1397" s="81" t="s">
        <v>8619</v>
      </c>
      <c r="G1397" s="81" t="s">
        <v>8620</v>
      </c>
      <c r="H1397" s="81">
        <v>2.5</v>
      </c>
      <c r="I1397" s="81">
        <v>4.2</v>
      </c>
      <c r="J1397" s="81">
        <v>0.3</v>
      </c>
      <c r="K1397" s="81">
        <v>0.8</v>
      </c>
      <c r="L1397" s="81" t="s">
        <v>25662</v>
      </c>
      <c r="M1397" s="108"/>
      <c r="N1397" s="108"/>
      <c r="O1397" s="108"/>
      <c r="P1397" s="108"/>
      <c r="Q1397" s="108"/>
      <c r="R1397" s="108"/>
      <c r="S1397" s="108"/>
      <c r="T1397" s="108"/>
      <c r="U1397" s="108"/>
      <c r="V1397" s="108"/>
      <c r="W1397" s="108"/>
      <c r="X1397" s="108"/>
      <c r="Y1397" s="108"/>
      <c r="Z1397" s="108"/>
      <c r="AA1397" s="108"/>
      <c r="AB1397" s="108"/>
      <c r="AC1397" s="108"/>
      <c r="AD1397" s="108"/>
    </row>
    <row r="1398" spans="1:30" x14ac:dyDescent="0.25">
      <c r="A1398" s="112" t="s">
        <v>8315</v>
      </c>
      <c r="B1398" s="81" t="s">
        <v>11212</v>
      </c>
      <c r="C1398" s="81">
        <v>392</v>
      </c>
      <c r="D1398" s="81" t="s">
        <v>11212</v>
      </c>
      <c r="E1398" s="81">
        <v>392</v>
      </c>
      <c r="F1398" s="81" t="s">
        <v>11212</v>
      </c>
      <c r="G1398" s="81">
        <v>392</v>
      </c>
      <c r="H1398" s="81">
        <v>8</v>
      </c>
      <c r="I1398" s="81">
        <v>8</v>
      </c>
      <c r="J1398" s="81">
        <v>21</v>
      </c>
      <c r="K1398" s="81">
        <v>7</v>
      </c>
      <c r="L1398" s="81" t="s">
        <v>25662</v>
      </c>
      <c r="M1398" s="108"/>
      <c r="N1398" s="108"/>
      <c r="O1398" s="108"/>
      <c r="P1398" s="108"/>
      <c r="Q1398" s="108"/>
      <c r="R1398" s="108"/>
      <c r="S1398" s="108"/>
      <c r="T1398" s="108"/>
      <c r="U1398" s="108"/>
      <c r="V1398" s="108"/>
      <c r="W1398" s="108"/>
      <c r="X1398" s="108"/>
      <c r="Y1398" s="108"/>
      <c r="Z1398" s="108"/>
      <c r="AA1398" s="108"/>
      <c r="AB1398" s="108"/>
      <c r="AC1398" s="108"/>
      <c r="AD1398" s="108"/>
    </row>
    <row r="1399" spans="1:30" x14ac:dyDescent="0.25">
      <c r="A1399" s="81" t="s">
        <v>8318</v>
      </c>
      <c r="B1399" s="81" t="s">
        <v>11213</v>
      </c>
      <c r="C1399" s="81">
        <v>516.66999999999996</v>
      </c>
      <c r="D1399" s="81" t="s">
        <v>8619</v>
      </c>
      <c r="E1399" s="81" t="s">
        <v>8620</v>
      </c>
      <c r="F1399" s="81" t="s">
        <v>8619</v>
      </c>
      <c r="G1399" s="81" t="s">
        <v>8620</v>
      </c>
      <c r="H1399" s="81">
        <v>6</v>
      </c>
      <c r="I1399" s="81">
        <v>11</v>
      </c>
      <c r="J1399" s="81">
        <v>52</v>
      </c>
      <c r="K1399" s="81">
        <v>5</v>
      </c>
      <c r="L1399" s="81" t="s">
        <v>25662</v>
      </c>
      <c r="M1399" s="108"/>
      <c r="N1399" s="108"/>
      <c r="O1399" s="108"/>
      <c r="P1399" s="108"/>
      <c r="Q1399" s="108"/>
      <c r="R1399" s="108"/>
      <c r="S1399" s="108"/>
      <c r="T1399" s="108"/>
      <c r="U1399" s="108"/>
      <c r="V1399" s="108"/>
      <c r="W1399" s="108"/>
      <c r="X1399" s="108"/>
      <c r="Y1399" s="108"/>
      <c r="Z1399" s="108"/>
      <c r="AA1399" s="108"/>
      <c r="AB1399" s="108"/>
      <c r="AC1399" s="108"/>
      <c r="AD1399" s="108"/>
    </row>
    <row r="1400" spans="1:30" x14ac:dyDescent="0.25">
      <c r="A1400" s="81" t="s">
        <v>8246</v>
      </c>
      <c r="B1400" s="81" t="s">
        <v>11214</v>
      </c>
      <c r="C1400" s="81">
        <v>23.5</v>
      </c>
      <c r="D1400" s="81" t="s">
        <v>11215</v>
      </c>
      <c r="E1400" s="81">
        <v>29.99</v>
      </c>
      <c r="F1400" s="81" t="s">
        <v>26184</v>
      </c>
      <c r="G1400" s="81">
        <v>31.92</v>
      </c>
      <c r="H1400" s="81">
        <v>1</v>
      </c>
      <c r="I1400" s="81">
        <v>4</v>
      </c>
      <c r="J1400" s="81">
        <v>0.5</v>
      </c>
      <c r="K1400" s="81">
        <v>1</v>
      </c>
      <c r="L1400" s="81" t="s">
        <v>25662</v>
      </c>
      <c r="M1400" s="108"/>
      <c r="N1400" s="108"/>
      <c r="O1400" s="108"/>
      <c r="P1400" s="108"/>
      <c r="Q1400" s="108"/>
      <c r="R1400" s="108"/>
      <c r="S1400" s="108"/>
      <c r="T1400" s="108"/>
      <c r="U1400" s="108"/>
      <c r="V1400" s="108"/>
      <c r="W1400" s="108"/>
      <c r="X1400" s="108"/>
      <c r="Y1400" s="108"/>
      <c r="Z1400" s="108"/>
      <c r="AA1400" s="108"/>
      <c r="AB1400" s="108"/>
      <c r="AC1400" s="108"/>
      <c r="AD1400" s="108"/>
    </row>
    <row r="1401" spans="1:30" x14ac:dyDescent="0.25">
      <c r="A1401" s="81" t="s">
        <v>8182</v>
      </c>
      <c r="B1401" s="81" t="s">
        <v>11216</v>
      </c>
      <c r="C1401" s="81">
        <v>105.91</v>
      </c>
      <c r="D1401" s="81" t="s">
        <v>11217</v>
      </c>
      <c r="E1401" s="81">
        <v>87.5</v>
      </c>
      <c r="F1401" s="81" t="s">
        <v>25730</v>
      </c>
      <c r="G1401" s="81">
        <v>102</v>
      </c>
      <c r="H1401" s="81">
        <v>5.08</v>
      </c>
      <c r="I1401" s="81">
        <v>1.18</v>
      </c>
      <c r="J1401" s="81">
        <v>1.44</v>
      </c>
      <c r="K1401" s="81">
        <v>6.1</v>
      </c>
      <c r="L1401" s="81" t="s">
        <v>25662</v>
      </c>
      <c r="M1401" s="108"/>
      <c r="N1401" s="108"/>
      <c r="O1401" s="108"/>
      <c r="P1401" s="108"/>
      <c r="Q1401" s="108"/>
      <c r="R1401" s="108"/>
      <c r="S1401" s="108"/>
      <c r="T1401" s="108"/>
      <c r="U1401" s="108"/>
      <c r="V1401" s="108"/>
      <c r="W1401" s="108"/>
      <c r="X1401" s="108"/>
      <c r="Y1401" s="108"/>
      <c r="Z1401" s="108"/>
      <c r="AA1401" s="108"/>
      <c r="AB1401" s="108"/>
      <c r="AC1401" s="108"/>
      <c r="AD1401" s="108"/>
    </row>
    <row r="1402" spans="1:30" x14ac:dyDescent="0.25">
      <c r="A1402" s="81" t="s">
        <v>8179</v>
      </c>
      <c r="B1402" s="81" t="s">
        <v>26185</v>
      </c>
      <c r="C1402" s="81">
        <v>130.09</v>
      </c>
      <c r="D1402" s="81" t="s">
        <v>11218</v>
      </c>
      <c r="E1402" s="81">
        <v>135.72999999999999</v>
      </c>
      <c r="F1402" s="81" t="s">
        <v>25828</v>
      </c>
      <c r="G1402" s="81">
        <v>108</v>
      </c>
      <c r="H1402" s="81">
        <v>5.08</v>
      </c>
      <c r="I1402" s="81">
        <v>6.1</v>
      </c>
      <c r="J1402" s="81">
        <v>1.5</v>
      </c>
      <c r="K1402" s="81">
        <v>1.18</v>
      </c>
      <c r="L1402" s="81" t="s">
        <v>25662</v>
      </c>
      <c r="M1402" s="108"/>
      <c r="N1402" s="108"/>
      <c r="O1402" s="108"/>
      <c r="P1402" s="108"/>
      <c r="Q1402" s="108"/>
      <c r="R1402" s="108"/>
      <c r="S1402" s="108"/>
      <c r="T1402" s="108"/>
      <c r="U1402" s="108"/>
      <c r="V1402" s="108"/>
      <c r="W1402" s="108"/>
      <c r="X1402" s="108"/>
      <c r="Y1402" s="108"/>
      <c r="Z1402" s="108"/>
      <c r="AA1402" s="108"/>
      <c r="AB1402" s="108"/>
      <c r="AC1402" s="108"/>
      <c r="AD1402" s="108"/>
    </row>
    <row r="1403" spans="1:30" x14ac:dyDescent="0.25">
      <c r="A1403" s="81" t="s">
        <v>8176</v>
      </c>
      <c r="B1403" s="81" t="s">
        <v>11219</v>
      </c>
      <c r="C1403" s="81">
        <v>114.36</v>
      </c>
      <c r="D1403" s="81" t="s">
        <v>8619</v>
      </c>
      <c r="E1403" s="81" t="s">
        <v>8620</v>
      </c>
      <c r="F1403" s="81" t="s">
        <v>8619</v>
      </c>
      <c r="G1403" s="81" t="s">
        <v>8620</v>
      </c>
      <c r="H1403" s="81">
        <v>7.5</v>
      </c>
      <c r="I1403" s="81">
        <v>5.9</v>
      </c>
      <c r="J1403" s="81">
        <v>3.4</v>
      </c>
      <c r="K1403" s="81">
        <v>2.2999999999999998</v>
      </c>
      <c r="L1403" s="81" t="s">
        <v>25662</v>
      </c>
      <c r="M1403" s="108"/>
      <c r="N1403" s="108"/>
      <c r="O1403" s="108"/>
      <c r="P1403" s="108"/>
      <c r="Q1403" s="108"/>
      <c r="R1403" s="108"/>
      <c r="S1403" s="108"/>
      <c r="T1403" s="108"/>
      <c r="U1403" s="108"/>
      <c r="V1403" s="108"/>
      <c r="W1403" s="108"/>
      <c r="X1403" s="108"/>
      <c r="Y1403" s="108"/>
      <c r="Z1403" s="108"/>
      <c r="AA1403" s="108"/>
      <c r="AB1403" s="108"/>
      <c r="AC1403" s="108"/>
      <c r="AD1403" s="108"/>
    </row>
    <row r="1404" spans="1:30" x14ac:dyDescent="0.25">
      <c r="A1404" s="81" t="s">
        <v>8173</v>
      </c>
      <c r="B1404" s="81" t="s">
        <v>11220</v>
      </c>
      <c r="C1404" s="81">
        <v>122.77</v>
      </c>
      <c r="D1404" s="81" t="s">
        <v>11221</v>
      </c>
      <c r="E1404" s="81">
        <v>84.75</v>
      </c>
      <c r="F1404" s="81" t="s">
        <v>11222</v>
      </c>
      <c r="G1404" s="81">
        <v>110.95</v>
      </c>
      <c r="H1404" s="81">
        <v>6.61</v>
      </c>
      <c r="I1404" s="81">
        <v>5.0999999999999996</v>
      </c>
      <c r="J1404" s="81">
        <v>2.34</v>
      </c>
      <c r="K1404" s="81">
        <v>2.3199999999999998</v>
      </c>
      <c r="L1404" s="81" t="s">
        <v>25662</v>
      </c>
      <c r="M1404" s="108"/>
      <c r="N1404" s="108"/>
      <c r="O1404" s="108"/>
      <c r="P1404" s="108"/>
      <c r="Q1404" s="108"/>
      <c r="R1404" s="108"/>
      <c r="S1404" s="108"/>
      <c r="T1404" s="108"/>
      <c r="U1404" s="108"/>
      <c r="V1404" s="108"/>
      <c r="W1404" s="108"/>
      <c r="X1404" s="108"/>
      <c r="Y1404" s="108"/>
      <c r="Z1404" s="108"/>
      <c r="AA1404" s="108"/>
      <c r="AB1404" s="108"/>
      <c r="AC1404" s="108"/>
      <c r="AD1404" s="108"/>
    </row>
    <row r="1405" spans="1:30" x14ac:dyDescent="0.25">
      <c r="A1405" s="81" t="s">
        <v>8170</v>
      </c>
      <c r="B1405" s="81" t="s">
        <v>8619</v>
      </c>
      <c r="C1405" s="81" t="s">
        <v>8620</v>
      </c>
      <c r="D1405" s="81" t="s">
        <v>8619</v>
      </c>
      <c r="E1405" s="81" t="s">
        <v>8620</v>
      </c>
      <c r="F1405" s="81" t="s">
        <v>8619</v>
      </c>
      <c r="G1405" s="81" t="s">
        <v>8620</v>
      </c>
      <c r="H1405" s="81">
        <v>6.61</v>
      </c>
      <c r="I1405" s="81">
        <v>5.0999999999999996</v>
      </c>
      <c r="J1405" s="81">
        <v>2.34</v>
      </c>
      <c r="K1405" s="81">
        <v>2.3199999999999998</v>
      </c>
      <c r="L1405" s="81" t="s">
        <v>25662</v>
      </c>
      <c r="M1405" s="108"/>
      <c r="N1405" s="108"/>
      <c r="O1405" s="108"/>
      <c r="P1405" s="108"/>
      <c r="Q1405" s="108"/>
      <c r="R1405" s="108"/>
      <c r="S1405" s="108"/>
      <c r="T1405" s="108"/>
      <c r="U1405" s="108"/>
      <c r="V1405" s="108"/>
      <c r="W1405" s="108"/>
      <c r="X1405" s="108"/>
      <c r="Y1405" s="108"/>
      <c r="Z1405" s="108"/>
      <c r="AA1405" s="108"/>
      <c r="AB1405" s="108"/>
      <c r="AC1405" s="108"/>
      <c r="AD1405" s="108"/>
    </row>
    <row r="1406" spans="1:30" x14ac:dyDescent="0.25">
      <c r="A1406" s="81" t="s">
        <v>8087</v>
      </c>
      <c r="B1406" s="81" t="s">
        <v>11223</v>
      </c>
      <c r="C1406" s="81">
        <v>39.99</v>
      </c>
      <c r="D1406" s="81" t="s">
        <v>26186</v>
      </c>
      <c r="E1406" s="81">
        <v>41.03</v>
      </c>
      <c r="F1406" s="81" t="s">
        <v>26186</v>
      </c>
      <c r="G1406" s="81">
        <v>41.03</v>
      </c>
      <c r="H1406" s="81">
        <v>1</v>
      </c>
      <c r="I1406" s="81">
        <v>7</v>
      </c>
      <c r="J1406" s="81">
        <v>0.17</v>
      </c>
      <c r="K1406" s="81">
        <v>1</v>
      </c>
      <c r="L1406" s="81" t="s">
        <v>25662</v>
      </c>
      <c r="M1406" s="108"/>
      <c r="N1406" s="108"/>
      <c r="O1406" s="108"/>
      <c r="P1406" s="108"/>
      <c r="Q1406" s="108"/>
      <c r="R1406" s="108"/>
      <c r="S1406" s="108"/>
      <c r="T1406" s="108"/>
      <c r="U1406" s="108"/>
      <c r="V1406" s="108"/>
      <c r="W1406" s="108"/>
      <c r="X1406" s="108"/>
      <c r="Y1406" s="108"/>
      <c r="Z1406" s="108"/>
      <c r="AA1406" s="108"/>
      <c r="AB1406" s="108"/>
      <c r="AC1406" s="108"/>
      <c r="AD1406" s="108"/>
    </row>
    <row r="1407" spans="1:30" x14ac:dyDescent="0.25">
      <c r="A1407" s="81" t="s">
        <v>8049</v>
      </c>
      <c r="B1407" s="81" t="s">
        <v>11224</v>
      </c>
      <c r="C1407" s="81">
        <v>266.39999999999998</v>
      </c>
      <c r="D1407" s="81" t="s">
        <v>8619</v>
      </c>
      <c r="E1407" s="81" t="s">
        <v>8620</v>
      </c>
      <c r="F1407" s="81" t="s">
        <v>8619</v>
      </c>
      <c r="G1407" s="81" t="s">
        <v>8620</v>
      </c>
      <c r="H1407" s="81">
        <v>9.4</v>
      </c>
      <c r="I1407" s="81">
        <v>10.3</v>
      </c>
      <c r="J1407" s="81">
        <v>5.0999999999999996</v>
      </c>
      <c r="K1407" s="81">
        <v>2.36</v>
      </c>
      <c r="L1407" s="81" t="s">
        <v>25662</v>
      </c>
      <c r="M1407" s="108"/>
      <c r="N1407" s="108"/>
      <c r="O1407" s="108"/>
      <c r="P1407" s="108"/>
      <c r="Q1407" s="108"/>
      <c r="R1407" s="108"/>
      <c r="S1407" s="108"/>
      <c r="T1407" s="108"/>
      <c r="U1407" s="108"/>
      <c r="V1407" s="108"/>
      <c r="W1407" s="108"/>
      <c r="X1407" s="108"/>
      <c r="Y1407" s="108"/>
      <c r="Z1407" s="108"/>
      <c r="AA1407" s="108"/>
      <c r="AB1407" s="108"/>
      <c r="AC1407" s="108"/>
      <c r="AD1407" s="108"/>
    </row>
    <row r="1408" spans="1:30" x14ac:dyDescent="0.25">
      <c r="A1408" s="81" t="s">
        <v>8047</v>
      </c>
      <c r="B1408" s="81" t="s">
        <v>11225</v>
      </c>
      <c r="C1408" s="81">
        <v>3.5</v>
      </c>
      <c r="D1408" s="81" t="s">
        <v>8619</v>
      </c>
      <c r="E1408" s="81" t="s">
        <v>8620</v>
      </c>
      <c r="F1408" s="81" t="s">
        <v>8619</v>
      </c>
      <c r="G1408" s="81" t="s">
        <v>8620</v>
      </c>
      <c r="H1408" s="81">
        <v>7.32</v>
      </c>
      <c r="I1408" s="81">
        <v>6.65</v>
      </c>
      <c r="J1408" s="81">
        <v>1.7</v>
      </c>
      <c r="K1408" s="81">
        <v>1.1399999999999999</v>
      </c>
      <c r="L1408" s="81" t="s">
        <v>25662</v>
      </c>
      <c r="M1408" s="108"/>
      <c r="N1408" s="108"/>
      <c r="O1408" s="108"/>
      <c r="P1408" s="108"/>
      <c r="Q1408" s="108"/>
      <c r="R1408" s="108"/>
      <c r="S1408" s="108"/>
      <c r="T1408" s="108"/>
      <c r="U1408" s="108"/>
      <c r="V1408" s="108"/>
      <c r="W1408" s="108"/>
      <c r="X1408" s="108"/>
      <c r="Y1408" s="108"/>
      <c r="Z1408" s="108"/>
      <c r="AA1408" s="108"/>
      <c r="AB1408" s="108"/>
      <c r="AC1408" s="108"/>
      <c r="AD1408" s="108"/>
    </row>
    <row r="1409" spans="1:30" x14ac:dyDescent="0.25">
      <c r="A1409" s="81" t="s">
        <v>8045</v>
      </c>
      <c r="B1409" s="81" t="s">
        <v>11226</v>
      </c>
      <c r="C1409" s="81">
        <v>45</v>
      </c>
      <c r="D1409" s="81" t="s">
        <v>11227</v>
      </c>
      <c r="E1409" s="81">
        <v>51.49</v>
      </c>
      <c r="F1409" s="81" t="s">
        <v>8619</v>
      </c>
      <c r="G1409" s="81" t="s">
        <v>8620</v>
      </c>
      <c r="H1409" s="81">
        <v>1.7</v>
      </c>
      <c r="I1409" s="81">
        <v>4.7</v>
      </c>
      <c r="J1409" s="81">
        <v>0.2</v>
      </c>
      <c r="K1409" s="81">
        <v>1.7</v>
      </c>
      <c r="L1409" s="81" t="s">
        <v>25662</v>
      </c>
      <c r="M1409" s="108"/>
      <c r="N1409" s="108"/>
      <c r="O1409" s="108"/>
      <c r="P1409" s="108"/>
      <c r="Q1409" s="108"/>
      <c r="R1409" s="108"/>
      <c r="S1409" s="108"/>
      <c r="T1409" s="108"/>
      <c r="U1409" s="108"/>
      <c r="V1409" s="108"/>
      <c r="W1409" s="108"/>
      <c r="X1409" s="108"/>
      <c r="Y1409" s="108"/>
      <c r="Z1409" s="108"/>
      <c r="AA1409" s="108"/>
      <c r="AB1409" s="108"/>
      <c r="AC1409" s="108"/>
      <c r="AD1409" s="108"/>
    </row>
    <row r="1410" spans="1:30" x14ac:dyDescent="0.25">
      <c r="A1410" s="81" t="s">
        <v>8012</v>
      </c>
      <c r="B1410" s="81" t="s">
        <v>11228</v>
      </c>
      <c r="C1410" s="81">
        <v>42</v>
      </c>
      <c r="D1410" s="81" t="s">
        <v>11229</v>
      </c>
      <c r="E1410" s="81">
        <v>61.75</v>
      </c>
      <c r="F1410" s="81" t="s">
        <v>8619</v>
      </c>
      <c r="G1410" s="81" t="s">
        <v>8620</v>
      </c>
      <c r="H1410" s="81">
        <v>13.4</v>
      </c>
      <c r="I1410" s="81">
        <v>21.3</v>
      </c>
      <c r="J1410" s="81">
        <v>8.4</v>
      </c>
      <c r="K1410" s="81">
        <v>2.95</v>
      </c>
      <c r="L1410" s="81" t="s">
        <v>25662</v>
      </c>
      <c r="M1410" s="108"/>
      <c r="N1410" s="108"/>
      <c r="O1410" s="108"/>
      <c r="P1410" s="108"/>
      <c r="Q1410" s="108"/>
      <c r="R1410" s="108"/>
      <c r="S1410" s="108"/>
      <c r="T1410" s="108"/>
      <c r="U1410" s="108"/>
      <c r="V1410" s="108"/>
      <c r="W1410" s="108"/>
      <c r="X1410" s="108"/>
      <c r="Y1410" s="108"/>
      <c r="Z1410" s="108"/>
      <c r="AA1410" s="108"/>
      <c r="AB1410" s="108"/>
      <c r="AC1410" s="108"/>
      <c r="AD1410" s="108"/>
    </row>
    <row r="1411" spans="1:30" x14ac:dyDescent="0.25">
      <c r="A1411" s="81" t="s">
        <v>8009</v>
      </c>
      <c r="B1411" s="81" t="s">
        <v>11230</v>
      </c>
      <c r="C1411" s="81">
        <v>87.44</v>
      </c>
      <c r="D1411" s="81" t="s">
        <v>8619</v>
      </c>
      <c r="E1411" s="81" t="s">
        <v>8620</v>
      </c>
      <c r="F1411" s="81" t="s">
        <v>8619</v>
      </c>
      <c r="G1411" s="81" t="s">
        <v>8620</v>
      </c>
      <c r="H1411" s="81">
        <v>2</v>
      </c>
      <c r="I1411" s="81">
        <v>3</v>
      </c>
      <c r="J1411" s="81">
        <v>0.97</v>
      </c>
      <c r="K1411" s="81">
        <v>3</v>
      </c>
      <c r="L1411" s="81" t="s">
        <v>25662</v>
      </c>
      <c r="M1411" s="108"/>
      <c r="N1411" s="108"/>
      <c r="O1411" s="108"/>
      <c r="P1411" s="108"/>
      <c r="Q1411" s="108"/>
      <c r="R1411" s="108"/>
      <c r="S1411" s="108"/>
      <c r="T1411" s="108"/>
      <c r="U1411" s="108"/>
      <c r="V1411" s="108"/>
      <c r="W1411" s="108"/>
      <c r="X1411" s="108"/>
      <c r="Y1411" s="108"/>
      <c r="Z1411" s="108"/>
      <c r="AA1411" s="108"/>
      <c r="AB1411" s="108"/>
      <c r="AC1411" s="108"/>
      <c r="AD1411" s="108"/>
    </row>
    <row r="1412" spans="1:30" x14ac:dyDescent="0.25">
      <c r="A1412" s="81" t="s">
        <v>7927</v>
      </c>
      <c r="B1412" s="81" t="s">
        <v>11231</v>
      </c>
      <c r="C1412" s="81">
        <v>379.99</v>
      </c>
      <c r="D1412" s="81" t="s">
        <v>11232</v>
      </c>
      <c r="E1412" s="81">
        <v>394</v>
      </c>
      <c r="F1412" s="81" t="s">
        <v>11233</v>
      </c>
      <c r="G1412" s="81">
        <v>450</v>
      </c>
      <c r="H1412" s="81">
        <v>1.26</v>
      </c>
      <c r="I1412" s="81">
        <v>3.08</v>
      </c>
      <c r="J1412" s="81">
        <v>1.1499999999999999</v>
      </c>
      <c r="K1412" s="81">
        <v>0.5</v>
      </c>
      <c r="L1412" s="81" t="s">
        <v>25662</v>
      </c>
      <c r="M1412" s="108"/>
      <c r="N1412" s="108"/>
      <c r="O1412" s="108"/>
      <c r="P1412" s="108"/>
      <c r="Q1412" s="108"/>
      <c r="R1412" s="108"/>
      <c r="S1412" s="108"/>
      <c r="T1412" s="108"/>
      <c r="U1412" s="108"/>
      <c r="V1412" s="108"/>
      <c r="W1412" s="108"/>
      <c r="X1412" s="108"/>
      <c r="Y1412" s="108"/>
      <c r="Z1412" s="108"/>
      <c r="AA1412" s="108"/>
      <c r="AB1412" s="108"/>
      <c r="AC1412" s="108"/>
      <c r="AD1412" s="108"/>
    </row>
    <row r="1413" spans="1:30" x14ac:dyDescent="0.25">
      <c r="A1413" s="112" t="s">
        <v>7921</v>
      </c>
      <c r="B1413" s="81" t="s">
        <v>25731</v>
      </c>
      <c r="C1413" s="81">
        <v>180</v>
      </c>
      <c r="D1413" s="81" t="s">
        <v>11234</v>
      </c>
      <c r="E1413" s="81">
        <v>244.8</v>
      </c>
      <c r="F1413" s="81" t="s">
        <v>11235</v>
      </c>
      <c r="G1413" s="81">
        <v>320.68</v>
      </c>
      <c r="H1413" s="81">
        <v>15.75</v>
      </c>
      <c r="I1413" s="81">
        <v>7.88</v>
      </c>
      <c r="J1413" s="81">
        <v>123.5</v>
      </c>
      <c r="K1413" s="81">
        <v>15.95</v>
      </c>
      <c r="L1413" s="81" t="s">
        <v>25662</v>
      </c>
      <c r="M1413" s="108"/>
      <c r="N1413" s="108"/>
      <c r="O1413" s="108"/>
      <c r="P1413" s="108"/>
      <c r="Q1413" s="108"/>
      <c r="R1413" s="108"/>
      <c r="S1413" s="108"/>
      <c r="T1413" s="108"/>
      <c r="U1413" s="108"/>
      <c r="V1413" s="108"/>
      <c r="W1413" s="108"/>
      <c r="X1413" s="108"/>
      <c r="Y1413" s="108"/>
      <c r="Z1413" s="108"/>
      <c r="AA1413" s="108"/>
      <c r="AB1413" s="108"/>
      <c r="AC1413" s="108"/>
      <c r="AD1413" s="108"/>
    </row>
    <row r="1414" spans="1:30" x14ac:dyDescent="0.25">
      <c r="A1414" s="81" t="s">
        <v>7918</v>
      </c>
      <c r="B1414" s="81" t="s">
        <v>11236</v>
      </c>
      <c r="C1414" s="81">
        <v>36.5</v>
      </c>
      <c r="D1414" s="81" t="s">
        <v>11237</v>
      </c>
      <c r="E1414" s="81">
        <v>41.72</v>
      </c>
      <c r="F1414" s="81" t="s">
        <v>11238</v>
      </c>
      <c r="G1414" s="81">
        <v>40.56</v>
      </c>
      <c r="H1414" s="81">
        <v>12.4</v>
      </c>
      <c r="I1414" s="81">
        <v>8.1</v>
      </c>
      <c r="J1414" s="81">
        <v>3.9</v>
      </c>
      <c r="K1414" s="81">
        <v>4.5999999999999996</v>
      </c>
      <c r="L1414" s="81" t="s">
        <v>25662</v>
      </c>
      <c r="M1414" s="108"/>
      <c r="N1414" s="108"/>
      <c r="O1414" s="108"/>
      <c r="P1414" s="108"/>
      <c r="Q1414" s="108"/>
      <c r="R1414" s="108"/>
      <c r="S1414" s="108"/>
      <c r="T1414" s="108"/>
      <c r="U1414" s="108"/>
      <c r="V1414" s="108"/>
      <c r="W1414" s="108"/>
      <c r="X1414" s="108"/>
      <c r="Y1414" s="108"/>
      <c r="Z1414" s="108"/>
      <c r="AA1414" s="108"/>
      <c r="AB1414" s="108"/>
      <c r="AC1414" s="108"/>
      <c r="AD1414" s="108"/>
    </row>
    <row r="1415" spans="1:30" x14ac:dyDescent="0.25">
      <c r="A1415" s="81" t="s">
        <v>7912</v>
      </c>
      <c r="B1415" s="81" t="s">
        <v>26187</v>
      </c>
      <c r="C1415" s="81">
        <v>660.34</v>
      </c>
      <c r="D1415" s="81" t="s">
        <v>11239</v>
      </c>
      <c r="E1415" s="81">
        <v>751.76</v>
      </c>
      <c r="F1415" s="81" t="s">
        <v>26187</v>
      </c>
      <c r="G1415" s="81">
        <v>660.34</v>
      </c>
      <c r="H1415" s="81">
        <v>6</v>
      </c>
      <c r="I1415" s="81">
        <v>9</v>
      </c>
      <c r="J1415" s="81">
        <v>3</v>
      </c>
      <c r="K1415" s="81">
        <v>6.5</v>
      </c>
      <c r="L1415" s="81" t="s">
        <v>25662</v>
      </c>
      <c r="M1415" s="108"/>
      <c r="N1415" s="108"/>
      <c r="O1415" s="108"/>
      <c r="P1415" s="108"/>
      <c r="Q1415" s="108"/>
      <c r="R1415" s="108"/>
      <c r="S1415" s="108"/>
      <c r="T1415" s="108"/>
      <c r="U1415" s="108"/>
      <c r="V1415" s="108"/>
      <c r="W1415" s="108"/>
      <c r="X1415" s="108"/>
      <c r="Y1415" s="108"/>
      <c r="Z1415" s="108"/>
      <c r="AA1415" s="108"/>
      <c r="AB1415" s="108"/>
      <c r="AC1415" s="108"/>
      <c r="AD1415" s="108"/>
    </row>
    <row r="1416" spans="1:30" x14ac:dyDescent="0.25">
      <c r="A1416" s="81" t="s">
        <v>7901</v>
      </c>
      <c r="B1416" s="81" t="s">
        <v>11240</v>
      </c>
      <c r="C1416" s="81">
        <v>26.06</v>
      </c>
      <c r="D1416" s="81" t="s">
        <v>11241</v>
      </c>
      <c r="E1416" s="81">
        <v>27.99</v>
      </c>
      <c r="F1416" s="81" t="s">
        <v>26188</v>
      </c>
      <c r="G1416" s="81">
        <v>27.99</v>
      </c>
      <c r="H1416" s="81">
        <v>4</v>
      </c>
      <c r="I1416" s="81">
        <v>6</v>
      </c>
      <c r="J1416" s="81">
        <v>0.89</v>
      </c>
      <c r="K1416" s="81">
        <v>4</v>
      </c>
      <c r="L1416" s="81" t="s">
        <v>25662</v>
      </c>
      <c r="M1416" s="108"/>
      <c r="N1416" s="108"/>
      <c r="O1416" s="108"/>
      <c r="P1416" s="108"/>
      <c r="Q1416" s="108"/>
      <c r="R1416" s="108"/>
      <c r="S1416" s="108"/>
      <c r="T1416" s="108"/>
      <c r="U1416" s="108"/>
      <c r="V1416" s="108"/>
      <c r="W1416" s="108"/>
      <c r="X1416" s="108"/>
      <c r="Y1416" s="108"/>
      <c r="Z1416" s="108"/>
      <c r="AA1416" s="108"/>
      <c r="AB1416" s="108"/>
      <c r="AC1416" s="108"/>
      <c r="AD1416" s="108"/>
    </row>
    <row r="1417" spans="1:30" x14ac:dyDescent="0.25">
      <c r="A1417" s="81" t="s">
        <v>7898</v>
      </c>
      <c r="B1417" s="81" t="s">
        <v>11242</v>
      </c>
      <c r="C1417" s="81">
        <v>999</v>
      </c>
      <c r="D1417" s="81" t="s">
        <v>8619</v>
      </c>
      <c r="E1417" s="81" t="s">
        <v>8620</v>
      </c>
      <c r="F1417" s="81" t="s">
        <v>8619</v>
      </c>
      <c r="G1417" s="81" t="s">
        <v>8620</v>
      </c>
      <c r="H1417" s="81">
        <v>2</v>
      </c>
      <c r="I1417" s="81">
        <v>2</v>
      </c>
      <c r="J1417" s="81">
        <v>2</v>
      </c>
      <c r="K1417" s="81">
        <v>2</v>
      </c>
      <c r="L1417" s="81" t="s">
        <v>25662</v>
      </c>
      <c r="M1417" s="108"/>
      <c r="N1417" s="108"/>
      <c r="O1417" s="108"/>
      <c r="P1417" s="108"/>
      <c r="Q1417" s="108"/>
      <c r="R1417" s="108"/>
      <c r="S1417" s="108"/>
      <c r="T1417" s="108"/>
      <c r="U1417" s="108"/>
      <c r="V1417" s="108"/>
      <c r="W1417" s="108"/>
      <c r="X1417" s="108"/>
      <c r="Y1417" s="108"/>
      <c r="Z1417" s="108"/>
      <c r="AA1417" s="108"/>
      <c r="AB1417" s="108"/>
      <c r="AC1417" s="108"/>
      <c r="AD1417" s="108"/>
    </row>
    <row r="1418" spans="1:30" x14ac:dyDescent="0.25">
      <c r="A1418" s="81" t="s">
        <v>7896</v>
      </c>
      <c r="B1418" s="81" t="s">
        <v>8912</v>
      </c>
      <c r="C1418" s="81">
        <v>883.99</v>
      </c>
      <c r="D1418" s="81" t="s">
        <v>11243</v>
      </c>
      <c r="E1418" s="81">
        <v>2013.92</v>
      </c>
      <c r="F1418" s="81" t="s">
        <v>11233</v>
      </c>
      <c r="G1418" s="81">
        <v>450</v>
      </c>
      <c r="H1418" s="81">
        <v>2</v>
      </c>
      <c r="I1418" s="81">
        <v>2</v>
      </c>
      <c r="J1418" s="81">
        <v>2</v>
      </c>
      <c r="K1418" s="81">
        <v>2</v>
      </c>
      <c r="L1418" s="81" t="s">
        <v>25662</v>
      </c>
      <c r="M1418" s="108"/>
      <c r="N1418" s="108"/>
      <c r="O1418" s="108"/>
      <c r="P1418" s="108"/>
      <c r="Q1418" s="108"/>
      <c r="R1418" s="108"/>
      <c r="S1418" s="108"/>
      <c r="T1418" s="108"/>
      <c r="U1418" s="108"/>
      <c r="V1418" s="108"/>
      <c r="W1418" s="108"/>
      <c r="X1418" s="108"/>
      <c r="Y1418" s="108"/>
      <c r="Z1418" s="108"/>
      <c r="AA1418" s="108"/>
      <c r="AB1418" s="108"/>
      <c r="AC1418" s="108"/>
      <c r="AD1418" s="108"/>
    </row>
    <row r="1419" spans="1:30" x14ac:dyDescent="0.25">
      <c r="A1419" s="81" t="s">
        <v>7889</v>
      </c>
      <c r="B1419" s="81" t="s">
        <v>11244</v>
      </c>
      <c r="C1419" s="81">
        <v>19.2</v>
      </c>
      <c r="D1419" s="81" t="s">
        <v>11245</v>
      </c>
      <c r="E1419" s="81">
        <v>24.24</v>
      </c>
      <c r="F1419" s="81" t="s">
        <v>11246</v>
      </c>
      <c r="G1419" s="81">
        <v>15.45</v>
      </c>
      <c r="H1419" s="81">
        <v>1</v>
      </c>
      <c r="I1419" s="81">
        <v>2</v>
      </c>
      <c r="J1419" s="81">
        <v>6</v>
      </c>
      <c r="K1419" s="81">
        <v>1</v>
      </c>
      <c r="L1419" s="81" t="s">
        <v>25662</v>
      </c>
      <c r="M1419" s="108"/>
      <c r="N1419" s="108"/>
      <c r="O1419" s="108"/>
      <c r="P1419" s="108"/>
      <c r="Q1419" s="108"/>
      <c r="R1419" s="108"/>
      <c r="S1419" s="108"/>
      <c r="T1419" s="108"/>
      <c r="U1419" s="108"/>
      <c r="V1419" s="108"/>
      <c r="W1419" s="108"/>
      <c r="X1419" s="108"/>
      <c r="Y1419" s="108"/>
      <c r="Z1419" s="108"/>
      <c r="AA1419" s="108"/>
      <c r="AB1419" s="108"/>
      <c r="AC1419" s="108"/>
      <c r="AD1419" s="108"/>
    </row>
    <row r="1420" spans="1:30" x14ac:dyDescent="0.25">
      <c r="A1420" s="112" t="s">
        <v>7871</v>
      </c>
      <c r="B1420" s="81" t="s">
        <v>11247</v>
      </c>
      <c r="C1420" s="81">
        <v>406</v>
      </c>
      <c r="D1420" s="81" t="s">
        <v>11248</v>
      </c>
      <c r="E1420" s="81">
        <v>464.96</v>
      </c>
      <c r="F1420" s="81" t="s">
        <v>11249</v>
      </c>
      <c r="G1420" s="81">
        <v>598</v>
      </c>
      <c r="H1420" s="81">
        <v>2.4500000000000002</v>
      </c>
      <c r="I1420" s="81">
        <v>5.41</v>
      </c>
      <c r="J1420" s="81">
        <v>1</v>
      </c>
      <c r="K1420" s="81">
        <v>1.1599999999999999</v>
      </c>
      <c r="L1420" s="81" t="s">
        <v>25662</v>
      </c>
      <c r="M1420" s="108"/>
      <c r="N1420" s="108"/>
      <c r="O1420" s="108"/>
      <c r="P1420" s="108"/>
      <c r="Q1420" s="108"/>
      <c r="R1420" s="108"/>
      <c r="S1420" s="108"/>
      <c r="T1420" s="108"/>
      <c r="U1420" s="108"/>
      <c r="V1420" s="108"/>
      <c r="W1420" s="108"/>
      <c r="X1420" s="108"/>
      <c r="Y1420" s="108"/>
      <c r="Z1420" s="108"/>
      <c r="AA1420" s="108"/>
      <c r="AB1420" s="108"/>
      <c r="AC1420" s="108"/>
      <c r="AD1420" s="108"/>
    </row>
    <row r="1421" spans="1:30" x14ac:dyDescent="0.25">
      <c r="A1421" s="112" t="s">
        <v>7868</v>
      </c>
      <c r="B1421" s="81" t="s">
        <v>11250</v>
      </c>
      <c r="C1421" s="81">
        <v>20.89</v>
      </c>
      <c r="D1421" s="81" t="s">
        <v>11251</v>
      </c>
      <c r="E1421" s="81">
        <v>21.04</v>
      </c>
      <c r="F1421" s="81" t="s">
        <v>11252</v>
      </c>
      <c r="G1421" s="81">
        <v>21</v>
      </c>
      <c r="H1421" s="81">
        <v>0.5</v>
      </c>
      <c r="I1421" s="81">
        <v>40</v>
      </c>
      <c r="J1421" s="81">
        <v>0.5</v>
      </c>
      <c r="K1421" s="81">
        <v>0.5</v>
      </c>
      <c r="L1421" s="81" t="s">
        <v>25662</v>
      </c>
      <c r="M1421" s="108"/>
      <c r="N1421" s="108"/>
      <c r="O1421" s="108"/>
      <c r="P1421" s="108"/>
      <c r="Q1421" s="108"/>
      <c r="R1421" s="108"/>
      <c r="S1421" s="108"/>
      <c r="T1421" s="108"/>
      <c r="U1421" s="108"/>
      <c r="V1421" s="108"/>
      <c r="W1421" s="108"/>
      <c r="X1421" s="108"/>
      <c r="Y1421" s="108"/>
      <c r="Z1421" s="108"/>
      <c r="AA1421" s="108"/>
      <c r="AB1421" s="108"/>
      <c r="AC1421" s="108"/>
      <c r="AD1421" s="108"/>
    </row>
    <row r="1422" spans="1:30" x14ac:dyDescent="0.25">
      <c r="A1422" s="81" t="s">
        <v>7858</v>
      </c>
      <c r="B1422" s="81" t="s">
        <v>11253</v>
      </c>
      <c r="C1422" s="81">
        <v>517.91</v>
      </c>
      <c r="D1422" s="81" t="s">
        <v>11254</v>
      </c>
      <c r="E1422" s="81">
        <v>586.29</v>
      </c>
      <c r="F1422" s="81" t="s">
        <v>11255</v>
      </c>
      <c r="G1422" s="81">
        <v>569.77</v>
      </c>
      <c r="H1422" s="81">
        <v>15.5</v>
      </c>
      <c r="I1422" s="81">
        <v>15</v>
      </c>
      <c r="J1422" s="81">
        <v>14</v>
      </c>
      <c r="K1422" s="81">
        <v>4.5</v>
      </c>
      <c r="L1422" s="81" t="s">
        <v>25662</v>
      </c>
      <c r="M1422" s="108"/>
      <c r="N1422" s="108"/>
      <c r="O1422" s="108"/>
      <c r="P1422" s="108"/>
      <c r="Q1422" s="108"/>
      <c r="R1422" s="108"/>
      <c r="S1422" s="108"/>
      <c r="T1422" s="108"/>
      <c r="U1422" s="108"/>
      <c r="V1422" s="108"/>
      <c r="W1422" s="108"/>
      <c r="X1422" s="108"/>
      <c r="Y1422" s="108"/>
      <c r="Z1422" s="108"/>
      <c r="AA1422" s="108"/>
      <c r="AB1422" s="108"/>
      <c r="AC1422" s="108"/>
      <c r="AD1422" s="108"/>
    </row>
    <row r="1423" spans="1:30" x14ac:dyDescent="0.25">
      <c r="A1423" s="81" t="s">
        <v>7850</v>
      </c>
      <c r="B1423" s="81" t="s">
        <v>8619</v>
      </c>
      <c r="C1423" s="81" t="s">
        <v>8620</v>
      </c>
      <c r="D1423" s="81" t="s">
        <v>8619</v>
      </c>
      <c r="E1423" s="81" t="s">
        <v>8620</v>
      </c>
      <c r="F1423" s="81" t="s">
        <v>8619</v>
      </c>
      <c r="G1423" s="81" t="s">
        <v>8620</v>
      </c>
      <c r="H1423" s="81">
        <v>3.5</v>
      </c>
      <c r="I1423" s="81">
        <v>79</v>
      </c>
      <c r="J1423" s="81">
        <v>1.3</v>
      </c>
      <c r="K1423" s="81">
        <v>0.6</v>
      </c>
      <c r="L1423" s="81" t="s">
        <v>25662</v>
      </c>
      <c r="M1423" s="108"/>
      <c r="N1423" s="108"/>
      <c r="O1423" s="108"/>
      <c r="P1423" s="108"/>
      <c r="Q1423" s="108"/>
      <c r="R1423" s="108"/>
      <c r="S1423" s="108"/>
      <c r="T1423" s="108"/>
      <c r="U1423" s="108"/>
      <c r="V1423" s="108"/>
      <c r="W1423" s="108"/>
      <c r="X1423" s="108"/>
      <c r="Y1423" s="108"/>
      <c r="Z1423" s="108"/>
      <c r="AA1423" s="108"/>
      <c r="AB1423" s="108"/>
      <c r="AC1423" s="108"/>
      <c r="AD1423" s="108"/>
    </row>
    <row r="1424" spans="1:30" x14ac:dyDescent="0.25">
      <c r="A1424" s="81" t="s">
        <v>7816</v>
      </c>
      <c r="B1424" s="81" t="s">
        <v>11256</v>
      </c>
      <c r="C1424" s="81">
        <v>58.77</v>
      </c>
      <c r="D1424" s="81" t="s">
        <v>11257</v>
      </c>
      <c r="E1424" s="81">
        <v>55.97</v>
      </c>
      <c r="F1424" s="81" t="s">
        <v>8619</v>
      </c>
      <c r="G1424" s="81" t="s">
        <v>8620</v>
      </c>
      <c r="H1424" s="81">
        <v>2</v>
      </c>
      <c r="I1424" s="81">
        <v>5.5</v>
      </c>
      <c r="J1424" s="81">
        <v>0.5</v>
      </c>
      <c r="K1424" s="81">
        <v>0.8</v>
      </c>
      <c r="L1424" s="81" t="s">
        <v>25662</v>
      </c>
      <c r="M1424" s="108"/>
      <c r="N1424" s="108"/>
      <c r="O1424" s="108"/>
      <c r="P1424" s="108"/>
      <c r="Q1424" s="108"/>
      <c r="R1424" s="108"/>
      <c r="S1424" s="108"/>
      <c r="T1424" s="108"/>
      <c r="U1424" s="108"/>
      <c r="V1424" s="108"/>
      <c r="W1424" s="108"/>
      <c r="X1424" s="108"/>
      <c r="Y1424" s="108"/>
      <c r="Z1424" s="108"/>
      <c r="AA1424" s="108"/>
      <c r="AB1424" s="108"/>
      <c r="AC1424" s="108"/>
      <c r="AD1424" s="108"/>
    </row>
    <row r="1425" spans="1:30" x14ac:dyDescent="0.25">
      <c r="A1425" s="81" t="s">
        <v>6375</v>
      </c>
      <c r="B1425" s="81" t="s">
        <v>11259</v>
      </c>
      <c r="C1425" s="81">
        <v>649</v>
      </c>
      <c r="D1425" s="81" t="s">
        <v>11260</v>
      </c>
      <c r="E1425" s="81">
        <v>699</v>
      </c>
      <c r="F1425" s="81" t="s">
        <v>8619</v>
      </c>
      <c r="G1425" s="81" t="s">
        <v>8620</v>
      </c>
      <c r="H1425" s="81">
        <v>7.9</v>
      </c>
      <c r="I1425" s="81">
        <v>7.8</v>
      </c>
      <c r="J1425" s="81">
        <v>4.4000000000000004</v>
      </c>
      <c r="K1425" s="81">
        <v>3.9</v>
      </c>
      <c r="L1425" s="81" t="s">
        <v>25662</v>
      </c>
      <c r="M1425" s="108"/>
      <c r="N1425" s="108"/>
      <c r="O1425" s="108"/>
      <c r="P1425" s="108"/>
      <c r="Q1425" s="108"/>
      <c r="R1425" s="108"/>
      <c r="S1425" s="108"/>
      <c r="T1425" s="108"/>
      <c r="U1425" s="108"/>
      <c r="V1425" s="108"/>
      <c r="W1425" s="108"/>
      <c r="X1425" s="108"/>
      <c r="Y1425" s="108"/>
      <c r="Z1425" s="108"/>
      <c r="AA1425" s="108"/>
      <c r="AB1425" s="108"/>
      <c r="AC1425" s="108"/>
      <c r="AD1425" s="108"/>
    </row>
    <row r="1426" spans="1:30" x14ac:dyDescent="0.25">
      <c r="A1426" s="81" t="s">
        <v>6072</v>
      </c>
      <c r="B1426" s="81" t="s">
        <v>11261</v>
      </c>
      <c r="C1426" s="81">
        <v>131.94</v>
      </c>
      <c r="D1426" s="81" t="s">
        <v>11262</v>
      </c>
      <c r="E1426" s="81">
        <v>98.73</v>
      </c>
      <c r="F1426" s="81" t="s">
        <v>11263</v>
      </c>
      <c r="G1426" s="81">
        <v>103.89</v>
      </c>
      <c r="H1426" s="81">
        <v>8.5</v>
      </c>
      <c r="I1426" s="81">
        <v>11</v>
      </c>
      <c r="J1426" s="81">
        <v>866</v>
      </c>
      <c r="K1426" s="81">
        <v>8.5</v>
      </c>
      <c r="L1426" s="81" t="s">
        <v>25662</v>
      </c>
      <c r="M1426" s="108"/>
      <c r="N1426" s="108"/>
      <c r="O1426" s="108"/>
      <c r="P1426" s="108"/>
      <c r="Q1426" s="108"/>
      <c r="R1426" s="108"/>
      <c r="S1426" s="108"/>
      <c r="T1426" s="108"/>
      <c r="U1426" s="108"/>
      <c r="V1426" s="108"/>
      <c r="W1426" s="108"/>
      <c r="X1426" s="108"/>
      <c r="Y1426" s="108"/>
      <c r="Z1426" s="108"/>
      <c r="AA1426" s="108"/>
      <c r="AB1426" s="108"/>
      <c r="AC1426" s="108"/>
      <c r="AD1426" s="108"/>
    </row>
    <row r="1427" spans="1:30" x14ac:dyDescent="0.25">
      <c r="A1427" s="81" t="s">
        <v>7408</v>
      </c>
      <c r="B1427" s="81" t="s">
        <v>25829</v>
      </c>
      <c r="C1427" s="81">
        <v>161</v>
      </c>
      <c r="D1427" s="81" t="s">
        <v>11264</v>
      </c>
      <c r="E1427" s="81">
        <v>168</v>
      </c>
      <c r="F1427" s="81" t="s">
        <v>26189</v>
      </c>
      <c r="G1427" s="81">
        <v>172.39</v>
      </c>
      <c r="H1427" s="81">
        <v>35</v>
      </c>
      <c r="I1427" s="81">
        <v>42</v>
      </c>
      <c r="J1427" s="81">
        <v>31</v>
      </c>
      <c r="K1427" s="81">
        <v>1</v>
      </c>
      <c r="L1427" s="81" t="s">
        <v>25662</v>
      </c>
      <c r="M1427" s="108"/>
      <c r="N1427" s="108"/>
      <c r="O1427" s="108"/>
      <c r="P1427" s="108"/>
      <c r="Q1427" s="108"/>
      <c r="R1427" s="108"/>
      <c r="S1427" s="108"/>
      <c r="T1427" s="108"/>
      <c r="U1427" s="108"/>
      <c r="V1427" s="108"/>
      <c r="W1427" s="108"/>
      <c r="X1427" s="108"/>
      <c r="Y1427" s="108"/>
      <c r="Z1427" s="108"/>
      <c r="AA1427" s="108"/>
      <c r="AB1427" s="108"/>
      <c r="AC1427" s="108"/>
      <c r="AD1427" s="108"/>
    </row>
    <row r="1428" spans="1:30" x14ac:dyDescent="0.25">
      <c r="A1428" s="81" t="s">
        <v>5570</v>
      </c>
      <c r="B1428" s="81" t="s">
        <v>11265</v>
      </c>
      <c r="C1428" s="81">
        <v>8.6999999999999993</v>
      </c>
      <c r="D1428" s="81" t="s">
        <v>11266</v>
      </c>
      <c r="E1428" s="81">
        <v>15.5</v>
      </c>
      <c r="F1428" s="81" t="s">
        <v>11267</v>
      </c>
      <c r="G1428" s="81">
        <v>10.98</v>
      </c>
      <c r="H1428" s="81">
        <v>4</v>
      </c>
      <c r="I1428" s="81">
        <v>6</v>
      </c>
      <c r="J1428" s="81">
        <v>7.0000000000000007E-2</v>
      </c>
      <c r="K1428" s="81">
        <v>4</v>
      </c>
      <c r="L1428" s="81" t="s">
        <v>25662</v>
      </c>
      <c r="M1428" s="108"/>
      <c r="N1428" s="108"/>
      <c r="O1428" s="108"/>
      <c r="P1428" s="108"/>
      <c r="Q1428" s="108"/>
      <c r="R1428" s="108"/>
      <c r="S1428" s="108"/>
      <c r="T1428" s="108"/>
      <c r="U1428" s="108"/>
      <c r="V1428" s="108"/>
      <c r="W1428" s="108"/>
      <c r="X1428" s="108"/>
      <c r="Y1428" s="108"/>
      <c r="Z1428" s="108"/>
      <c r="AA1428" s="108"/>
      <c r="AB1428" s="108"/>
      <c r="AC1428" s="108"/>
      <c r="AD1428" s="108"/>
    </row>
    <row r="1429" spans="1:30" x14ac:dyDescent="0.25">
      <c r="A1429" s="81" t="s">
        <v>7432</v>
      </c>
      <c r="B1429" s="81" t="s">
        <v>11268</v>
      </c>
      <c r="C1429" s="81">
        <v>76.55</v>
      </c>
      <c r="D1429" s="81" t="s">
        <v>8619</v>
      </c>
      <c r="E1429" s="81" t="s">
        <v>8620</v>
      </c>
      <c r="F1429" s="81" t="s">
        <v>8619</v>
      </c>
      <c r="G1429" s="81" t="s">
        <v>8620</v>
      </c>
      <c r="H1429" s="81">
        <v>6</v>
      </c>
      <c r="I1429" s="81">
        <v>5</v>
      </c>
      <c r="J1429" s="81">
        <v>2.2999999999999998</v>
      </c>
      <c r="K1429" s="81">
        <v>2</v>
      </c>
      <c r="L1429" s="81" t="s">
        <v>25662</v>
      </c>
      <c r="M1429" s="108"/>
      <c r="N1429" s="108"/>
      <c r="O1429" s="108"/>
      <c r="P1429" s="108"/>
      <c r="Q1429" s="108"/>
      <c r="R1429" s="108"/>
      <c r="S1429" s="108"/>
      <c r="T1429" s="108"/>
      <c r="U1429" s="108"/>
      <c r="V1429" s="108"/>
      <c r="W1429" s="108"/>
      <c r="X1429" s="108"/>
      <c r="Y1429" s="108"/>
      <c r="Z1429" s="108"/>
      <c r="AA1429" s="108"/>
      <c r="AB1429" s="108"/>
      <c r="AC1429" s="108"/>
      <c r="AD1429" s="108"/>
    </row>
    <row r="1430" spans="1:30" x14ac:dyDescent="0.25">
      <c r="A1430" s="81" t="s">
        <v>7375</v>
      </c>
      <c r="B1430" s="81" t="s">
        <v>11269</v>
      </c>
      <c r="C1430" s="81">
        <v>134.19</v>
      </c>
      <c r="D1430" s="81" t="s">
        <v>11270</v>
      </c>
      <c r="E1430" s="81">
        <v>142.65</v>
      </c>
      <c r="F1430" s="81" t="s">
        <v>8619</v>
      </c>
      <c r="G1430" s="81" t="s">
        <v>8620</v>
      </c>
      <c r="H1430" s="81">
        <v>5.0999999999999996</v>
      </c>
      <c r="I1430" s="81">
        <v>6.4</v>
      </c>
      <c r="J1430" s="81">
        <v>2.34</v>
      </c>
      <c r="K1430" s="81">
        <v>2.2999999999999998</v>
      </c>
      <c r="L1430" s="81" t="s">
        <v>25662</v>
      </c>
      <c r="M1430" s="108"/>
      <c r="N1430" s="108"/>
      <c r="O1430" s="108"/>
      <c r="P1430" s="108"/>
      <c r="Q1430" s="108"/>
      <c r="R1430" s="108"/>
      <c r="S1430" s="108"/>
      <c r="T1430" s="108"/>
      <c r="U1430" s="108"/>
      <c r="V1430" s="108"/>
      <c r="W1430" s="108"/>
      <c r="X1430" s="108"/>
      <c r="Y1430" s="108"/>
      <c r="Z1430" s="108"/>
      <c r="AA1430" s="108"/>
      <c r="AB1430" s="108"/>
      <c r="AC1430" s="108"/>
      <c r="AD1430" s="108"/>
    </row>
    <row r="1431" spans="1:30" x14ac:dyDescent="0.25">
      <c r="A1431" s="81" t="s">
        <v>7166</v>
      </c>
      <c r="B1431" s="81" t="s">
        <v>11271</v>
      </c>
      <c r="C1431" s="81">
        <v>198.15</v>
      </c>
      <c r="D1431" s="81" t="s">
        <v>8619</v>
      </c>
      <c r="E1431" s="81" t="s">
        <v>8620</v>
      </c>
      <c r="F1431" s="81" t="s">
        <v>8619</v>
      </c>
      <c r="G1431" s="81" t="s">
        <v>8620</v>
      </c>
      <c r="H1431" s="81">
        <v>8</v>
      </c>
      <c r="I1431" s="81">
        <v>11.25</v>
      </c>
      <c r="J1431" s="81">
        <v>1.4</v>
      </c>
      <c r="K1431" s="81">
        <v>2</v>
      </c>
      <c r="L1431" s="81" t="s">
        <v>25662</v>
      </c>
      <c r="M1431" s="108"/>
      <c r="N1431" s="108"/>
      <c r="O1431" s="108"/>
      <c r="P1431" s="108"/>
      <c r="Q1431" s="108"/>
      <c r="R1431" s="108"/>
      <c r="S1431" s="108"/>
      <c r="T1431" s="108"/>
      <c r="U1431" s="108"/>
      <c r="V1431" s="108"/>
      <c r="W1431" s="108"/>
      <c r="X1431" s="108"/>
      <c r="Y1431" s="108"/>
      <c r="Z1431" s="108"/>
      <c r="AA1431" s="108"/>
      <c r="AB1431" s="108"/>
      <c r="AC1431" s="108"/>
      <c r="AD1431" s="108"/>
    </row>
    <row r="1432" spans="1:30" x14ac:dyDescent="0.25">
      <c r="A1432" s="81" t="s">
        <v>7241</v>
      </c>
      <c r="B1432" s="81" t="s">
        <v>11272</v>
      </c>
      <c r="C1432" s="81">
        <v>431.04</v>
      </c>
      <c r="D1432" s="81" t="s">
        <v>8619</v>
      </c>
      <c r="E1432" s="81" t="s">
        <v>8620</v>
      </c>
      <c r="F1432" s="81" t="s">
        <v>8619</v>
      </c>
      <c r="G1432" s="81" t="s">
        <v>8620</v>
      </c>
      <c r="H1432" s="81">
        <v>3.5</v>
      </c>
      <c r="I1432" s="81">
        <v>6.37</v>
      </c>
      <c r="J1432" s="81">
        <v>2</v>
      </c>
      <c r="K1432" s="81">
        <v>2.65</v>
      </c>
      <c r="L1432" s="81" t="s">
        <v>25662</v>
      </c>
      <c r="M1432" s="108"/>
      <c r="N1432" s="108"/>
      <c r="O1432" s="108"/>
      <c r="P1432" s="108"/>
      <c r="Q1432" s="108"/>
      <c r="R1432" s="108"/>
      <c r="S1432" s="108"/>
      <c r="T1432" s="108"/>
      <c r="U1432" s="108"/>
      <c r="V1432" s="108"/>
      <c r="W1432" s="108"/>
      <c r="X1432" s="108"/>
      <c r="Y1432" s="108"/>
      <c r="Z1432" s="108"/>
      <c r="AA1432" s="108"/>
      <c r="AB1432" s="108"/>
      <c r="AC1432" s="108"/>
      <c r="AD1432" s="108"/>
    </row>
    <row r="1433" spans="1:30" x14ac:dyDescent="0.25">
      <c r="A1433" s="81" t="s">
        <v>7189</v>
      </c>
      <c r="B1433" s="81" t="s">
        <v>11273</v>
      </c>
      <c r="C1433" s="81">
        <v>125.5</v>
      </c>
      <c r="D1433" s="81" t="s">
        <v>11274</v>
      </c>
      <c r="E1433" s="81">
        <v>150</v>
      </c>
      <c r="F1433" s="81" t="s">
        <v>11275</v>
      </c>
      <c r="G1433" s="81">
        <v>25.75</v>
      </c>
      <c r="H1433" s="81">
        <v>6.75</v>
      </c>
      <c r="I1433" s="81">
        <v>11</v>
      </c>
      <c r="J1433" s="81">
        <v>0.8</v>
      </c>
      <c r="K1433" s="81">
        <v>3.5</v>
      </c>
      <c r="L1433" s="81" t="s">
        <v>25662</v>
      </c>
      <c r="M1433" s="108"/>
      <c r="N1433" s="108"/>
      <c r="O1433" s="108"/>
      <c r="P1433" s="108"/>
      <c r="Q1433" s="108"/>
      <c r="R1433" s="108"/>
      <c r="S1433" s="108"/>
      <c r="T1433" s="108"/>
      <c r="U1433" s="108"/>
      <c r="V1433" s="108"/>
      <c r="W1433" s="108"/>
      <c r="X1433" s="108"/>
      <c r="Y1433" s="108"/>
      <c r="Z1433" s="108"/>
      <c r="AA1433" s="108"/>
      <c r="AB1433" s="108"/>
      <c r="AC1433" s="108"/>
      <c r="AD1433" s="108"/>
    </row>
    <row r="1434" spans="1:30" x14ac:dyDescent="0.25">
      <c r="A1434" s="81" t="s">
        <v>7253</v>
      </c>
      <c r="B1434" s="81" t="s">
        <v>11276</v>
      </c>
      <c r="C1434" s="81">
        <v>368.81</v>
      </c>
      <c r="D1434" s="81" t="s">
        <v>11277</v>
      </c>
      <c r="E1434" s="81">
        <v>299.95</v>
      </c>
      <c r="F1434" s="81" t="s">
        <v>11277</v>
      </c>
      <c r="G1434" s="81">
        <v>299.95</v>
      </c>
      <c r="H1434" s="81">
        <v>7</v>
      </c>
      <c r="I1434" s="81">
        <v>10</v>
      </c>
      <c r="J1434" s="81">
        <v>1</v>
      </c>
      <c r="K1434" s="81">
        <v>2</v>
      </c>
      <c r="L1434" s="81" t="s">
        <v>25662</v>
      </c>
      <c r="M1434" s="108"/>
      <c r="N1434" s="108"/>
      <c r="O1434" s="108"/>
      <c r="P1434" s="108"/>
      <c r="Q1434" s="108"/>
      <c r="R1434" s="108"/>
      <c r="S1434" s="108"/>
      <c r="T1434" s="108"/>
      <c r="U1434" s="108"/>
      <c r="V1434" s="108"/>
      <c r="W1434" s="108"/>
      <c r="X1434" s="108"/>
      <c r="Y1434" s="108"/>
      <c r="Z1434" s="108"/>
      <c r="AA1434" s="108"/>
      <c r="AB1434" s="108"/>
      <c r="AC1434" s="108"/>
      <c r="AD1434" s="108"/>
    </row>
    <row r="1435" spans="1:30" x14ac:dyDescent="0.25">
      <c r="A1435" s="112" t="s">
        <v>7195</v>
      </c>
      <c r="B1435" s="81" t="s">
        <v>11278</v>
      </c>
      <c r="C1435" s="81">
        <v>138.09</v>
      </c>
      <c r="D1435" s="81" t="s">
        <v>11279</v>
      </c>
      <c r="E1435" s="81">
        <v>120</v>
      </c>
      <c r="F1435" s="81" t="s">
        <v>11280</v>
      </c>
      <c r="G1435" s="81">
        <v>115</v>
      </c>
      <c r="H1435" s="81">
        <v>7</v>
      </c>
      <c r="I1435" s="81">
        <v>9</v>
      </c>
      <c r="J1435" s="81">
        <v>1</v>
      </c>
      <c r="K1435" s="81">
        <v>2</v>
      </c>
      <c r="L1435" s="81" t="s">
        <v>25662</v>
      </c>
      <c r="M1435" s="108"/>
      <c r="N1435" s="108"/>
      <c r="O1435" s="108"/>
      <c r="P1435" s="108"/>
      <c r="Q1435" s="108"/>
      <c r="R1435" s="108"/>
      <c r="S1435" s="108"/>
      <c r="T1435" s="108"/>
      <c r="U1435" s="108"/>
      <c r="V1435" s="108"/>
      <c r="W1435" s="108"/>
      <c r="X1435" s="108"/>
      <c r="Y1435" s="108"/>
      <c r="Z1435" s="108"/>
      <c r="AA1435" s="108"/>
      <c r="AB1435" s="108"/>
      <c r="AC1435" s="108"/>
      <c r="AD1435" s="108"/>
    </row>
    <row r="1436" spans="1:30" x14ac:dyDescent="0.25">
      <c r="A1436" s="81" t="s">
        <v>5592</v>
      </c>
      <c r="B1436" s="81" t="s">
        <v>11282</v>
      </c>
      <c r="C1436" s="81">
        <v>109.89</v>
      </c>
      <c r="D1436" s="81" t="s">
        <v>11283</v>
      </c>
      <c r="E1436" s="81">
        <v>21.94</v>
      </c>
      <c r="F1436" s="81" t="s">
        <v>11284</v>
      </c>
      <c r="G1436" s="81">
        <v>3.65</v>
      </c>
      <c r="H1436" s="81">
        <v>9</v>
      </c>
      <c r="I1436" s="81">
        <v>10</v>
      </c>
      <c r="J1436" s="81">
        <v>0.4</v>
      </c>
      <c r="K1436" s="81">
        <v>15</v>
      </c>
      <c r="L1436" s="81" t="s">
        <v>25662</v>
      </c>
      <c r="M1436" s="108"/>
      <c r="N1436" s="108"/>
      <c r="O1436" s="108"/>
      <c r="P1436" s="108"/>
      <c r="Q1436" s="108"/>
      <c r="R1436" s="108"/>
      <c r="S1436" s="108"/>
      <c r="T1436" s="108"/>
      <c r="U1436" s="108"/>
      <c r="V1436" s="108"/>
      <c r="W1436" s="108"/>
      <c r="X1436" s="108"/>
      <c r="Y1436" s="108"/>
      <c r="Z1436" s="108"/>
      <c r="AA1436" s="108"/>
      <c r="AB1436" s="108"/>
      <c r="AC1436" s="108"/>
      <c r="AD1436" s="108"/>
    </row>
    <row r="1437" spans="1:30" x14ac:dyDescent="0.25">
      <c r="A1437" s="81" t="s">
        <v>4441</v>
      </c>
      <c r="B1437" s="81" t="s">
        <v>25830</v>
      </c>
      <c r="C1437" s="81">
        <v>57.48</v>
      </c>
      <c r="D1437" s="81" t="s">
        <v>11285</v>
      </c>
      <c r="E1437" s="81">
        <v>103.06</v>
      </c>
      <c r="F1437" s="81" t="s">
        <v>11286</v>
      </c>
      <c r="G1437" s="81">
        <v>56.99</v>
      </c>
      <c r="H1437" s="81">
        <v>2.8</v>
      </c>
      <c r="I1437" s="81">
        <v>5.8</v>
      </c>
      <c r="J1437" s="81">
        <v>0.4</v>
      </c>
      <c r="K1437" s="81">
        <v>0.8</v>
      </c>
      <c r="L1437" s="81" t="s">
        <v>25662</v>
      </c>
      <c r="M1437" s="108"/>
      <c r="N1437" s="108"/>
      <c r="O1437" s="108"/>
      <c r="P1437" s="108"/>
      <c r="Q1437" s="108"/>
      <c r="R1437" s="108"/>
      <c r="S1437" s="108"/>
      <c r="T1437" s="108"/>
      <c r="U1437" s="108"/>
      <c r="V1437" s="108"/>
      <c r="W1437" s="108"/>
      <c r="X1437" s="108"/>
      <c r="Y1437" s="108"/>
      <c r="Z1437" s="108"/>
      <c r="AA1437" s="108"/>
      <c r="AB1437" s="108"/>
      <c r="AC1437" s="108"/>
      <c r="AD1437" s="108"/>
    </row>
    <row r="1438" spans="1:30" x14ac:dyDescent="0.25">
      <c r="A1438" s="81" t="s">
        <v>4392</v>
      </c>
      <c r="B1438" s="81" t="s">
        <v>11287</v>
      </c>
      <c r="C1438" s="81">
        <v>153.34</v>
      </c>
      <c r="D1438" s="81" t="s">
        <v>11288</v>
      </c>
      <c r="E1438" s="81">
        <v>152.36000000000001</v>
      </c>
      <c r="F1438" s="81" t="s">
        <v>11289</v>
      </c>
      <c r="G1438" s="81">
        <v>437.14</v>
      </c>
      <c r="H1438" s="81">
        <v>9</v>
      </c>
      <c r="I1438" s="81">
        <v>14</v>
      </c>
      <c r="J1438" s="81">
        <v>5</v>
      </c>
      <c r="K1438" s="81">
        <v>4.5</v>
      </c>
      <c r="L1438" s="81" t="s">
        <v>25662</v>
      </c>
      <c r="M1438" s="108"/>
      <c r="N1438" s="108"/>
      <c r="O1438" s="108"/>
      <c r="P1438" s="108"/>
      <c r="Q1438" s="108"/>
      <c r="R1438" s="108"/>
      <c r="S1438" s="108"/>
      <c r="T1438" s="108"/>
      <c r="U1438" s="108"/>
      <c r="V1438" s="108"/>
      <c r="W1438" s="108"/>
      <c r="X1438" s="108"/>
      <c r="Y1438" s="108"/>
      <c r="Z1438" s="108"/>
      <c r="AA1438" s="108"/>
      <c r="AB1438" s="108"/>
      <c r="AC1438" s="108"/>
      <c r="AD1438" s="108"/>
    </row>
    <row r="1439" spans="1:30" x14ac:dyDescent="0.25">
      <c r="A1439" s="81" t="s">
        <v>4395</v>
      </c>
      <c r="B1439" s="81" t="s">
        <v>11290</v>
      </c>
      <c r="C1439" s="81">
        <v>146.94999999999999</v>
      </c>
      <c r="D1439" s="81" t="s">
        <v>11291</v>
      </c>
      <c r="E1439" s="81">
        <v>114.46</v>
      </c>
      <c r="F1439" s="81" t="s">
        <v>11292</v>
      </c>
      <c r="G1439" s="81">
        <v>118</v>
      </c>
      <c r="H1439" s="81">
        <v>4</v>
      </c>
      <c r="I1439" s="81">
        <v>5</v>
      </c>
      <c r="J1439" s="81">
        <v>2.4</v>
      </c>
      <c r="K1439" s="81">
        <v>11</v>
      </c>
      <c r="L1439" s="81" t="s">
        <v>25662</v>
      </c>
      <c r="M1439" s="108"/>
      <c r="N1439" s="108"/>
      <c r="O1439" s="108"/>
      <c r="P1439" s="108"/>
      <c r="Q1439" s="108"/>
      <c r="R1439" s="108"/>
      <c r="S1439" s="108"/>
      <c r="T1439" s="108"/>
      <c r="U1439" s="108"/>
      <c r="V1439" s="108"/>
      <c r="W1439" s="108"/>
      <c r="X1439" s="108"/>
      <c r="Y1439" s="108"/>
      <c r="Z1439" s="108"/>
      <c r="AA1439" s="108"/>
      <c r="AB1439" s="108"/>
      <c r="AC1439" s="108"/>
      <c r="AD1439" s="108"/>
    </row>
    <row r="1440" spans="1:30" x14ac:dyDescent="0.25">
      <c r="A1440" s="81" t="s">
        <v>4398</v>
      </c>
      <c r="B1440" s="81" t="s">
        <v>11293</v>
      </c>
      <c r="C1440" s="81">
        <v>119.99</v>
      </c>
      <c r="D1440" s="81" t="s">
        <v>11294</v>
      </c>
      <c r="E1440" s="81">
        <v>124.9</v>
      </c>
      <c r="F1440" s="81" t="s">
        <v>11293</v>
      </c>
      <c r="G1440" s="81">
        <v>118.75</v>
      </c>
      <c r="H1440" s="81">
        <v>9</v>
      </c>
      <c r="I1440" s="81">
        <v>14</v>
      </c>
      <c r="J1440" s="81">
        <v>4</v>
      </c>
      <c r="K1440" s="81">
        <v>4</v>
      </c>
      <c r="L1440" s="81" t="s">
        <v>25662</v>
      </c>
      <c r="M1440" s="108"/>
      <c r="N1440" s="108"/>
      <c r="O1440" s="108"/>
      <c r="P1440" s="108"/>
      <c r="Q1440" s="108"/>
      <c r="R1440" s="108"/>
      <c r="S1440" s="108"/>
      <c r="T1440" s="108"/>
      <c r="U1440" s="108"/>
      <c r="V1440" s="108"/>
      <c r="W1440" s="108"/>
      <c r="X1440" s="108"/>
      <c r="Y1440" s="108"/>
      <c r="Z1440" s="108"/>
      <c r="AA1440" s="108"/>
      <c r="AB1440" s="108"/>
      <c r="AC1440" s="108"/>
      <c r="AD1440" s="108"/>
    </row>
    <row r="1441" spans="1:30" x14ac:dyDescent="0.25">
      <c r="A1441" s="81" t="s">
        <v>4401</v>
      </c>
      <c r="B1441" s="81" t="s">
        <v>11295</v>
      </c>
      <c r="C1441" s="81">
        <v>3.28</v>
      </c>
      <c r="D1441" s="81" t="s">
        <v>11296</v>
      </c>
      <c r="E1441" s="81">
        <v>2.15</v>
      </c>
      <c r="F1441" s="81" t="s">
        <v>11297</v>
      </c>
      <c r="G1441" s="81">
        <v>65.930000000000007</v>
      </c>
      <c r="H1441" s="81">
        <v>8.31</v>
      </c>
      <c r="I1441" s="81">
        <v>10.79</v>
      </c>
      <c r="J1441" s="81">
        <v>0.2</v>
      </c>
      <c r="K1441" s="81">
        <v>1.46</v>
      </c>
      <c r="L1441" s="81" t="s">
        <v>25662</v>
      </c>
      <c r="M1441" s="108"/>
      <c r="N1441" s="108"/>
      <c r="O1441" s="108"/>
      <c r="P1441" s="108"/>
      <c r="Q1441" s="108"/>
      <c r="R1441" s="108"/>
      <c r="S1441" s="108"/>
      <c r="T1441" s="108"/>
      <c r="U1441" s="108"/>
      <c r="V1441" s="108"/>
      <c r="W1441" s="108"/>
      <c r="X1441" s="108"/>
      <c r="Y1441" s="108"/>
      <c r="Z1441" s="108"/>
      <c r="AA1441" s="108"/>
      <c r="AB1441" s="108"/>
      <c r="AC1441" s="108"/>
      <c r="AD1441" s="108"/>
    </row>
    <row r="1442" spans="1:30" x14ac:dyDescent="0.25">
      <c r="A1442" s="81" t="s">
        <v>4404</v>
      </c>
      <c r="B1442" s="81" t="s">
        <v>11298</v>
      </c>
      <c r="C1442" s="81">
        <v>1.66</v>
      </c>
      <c r="D1442" s="81" t="s">
        <v>11299</v>
      </c>
      <c r="E1442" s="81">
        <v>2</v>
      </c>
      <c r="F1442" s="81" t="s">
        <v>8619</v>
      </c>
      <c r="G1442" s="81" t="s">
        <v>8620</v>
      </c>
      <c r="H1442" s="81">
        <v>1.6</v>
      </c>
      <c r="I1442" s="81">
        <v>2.6</v>
      </c>
      <c r="J1442" s="81">
        <v>0.4</v>
      </c>
      <c r="K1442" s="81">
        <v>1.2</v>
      </c>
      <c r="L1442" s="81" t="s">
        <v>25662</v>
      </c>
      <c r="M1442" s="108"/>
      <c r="N1442" s="108"/>
      <c r="O1442" s="108"/>
      <c r="P1442" s="108"/>
      <c r="Q1442" s="108"/>
      <c r="R1442" s="108"/>
      <c r="S1442" s="108"/>
      <c r="T1442" s="108"/>
      <c r="U1442" s="108"/>
      <c r="V1442" s="108"/>
      <c r="W1442" s="108"/>
      <c r="X1442" s="108"/>
      <c r="Y1442" s="108"/>
      <c r="Z1442" s="108"/>
      <c r="AA1442" s="108"/>
      <c r="AB1442" s="108"/>
      <c r="AC1442" s="108"/>
      <c r="AD1442" s="108"/>
    </row>
    <row r="1443" spans="1:30" x14ac:dyDescent="0.25">
      <c r="A1443" s="81" t="s">
        <v>4407</v>
      </c>
      <c r="B1443" s="81" t="s">
        <v>11300</v>
      </c>
      <c r="C1443" s="81">
        <v>16.25</v>
      </c>
      <c r="D1443" s="81" t="s">
        <v>11301</v>
      </c>
      <c r="E1443" s="81">
        <v>27.24</v>
      </c>
      <c r="F1443" s="81" t="s">
        <v>8619</v>
      </c>
      <c r="G1443" s="81" t="s">
        <v>8620</v>
      </c>
      <c r="H1443" s="81">
        <v>8</v>
      </c>
      <c r="I1443" s="81">
        <v>12</v>
      </c>
      <c r="J1443" s="81">
        <v>2</v>
      </c>
      <c r="K1443" s="81">
        <v>2</v>
      </c>
      <c r="L1443" s="81" t="s">
        <v>25662</v>
      </c>
      <c r="M1443" s="108"/>
      <c r="N1443" s="108"/>
      <c r="O1443" s="108"/>
      <c r="P1443" s="108"/>
      <c r="Q1443" s="108"/>
      <c r="R1443" s="108"/>
      <c r="S1443" s="108"/>
      <c r="T1443" s="108"/>
      <c r="U1443" s="108"/>
      <c r="V1443" s="108"/>
      <c r="W1443" s="108"/>
      <c r="X1443" s="108"/>
      <c r="Y1443" s="108"/>
      <c r="Z1443" s="108"/>
      <c r="AA1443" s="108"/>
      <c r="AB1443" s="108"/>
      <c r="AC1443" s="108"/>
      <c r="AD1443" s="108"/>
    </row>
    <row r="1444" spans="1:30" x14ac:dyDescent="0.25">
      <c r="A1444" s="81" t="s">
        <v>4411</v>
      </c>
      <c r="B1444" s="81" t="s">
        <v>8619</v>
      </c>
      <c r="C1444" s="81" t="s">
        <v>8620</v>
      </c>
      <c r="D1444" s="81" t="s">
        <v>8619</v>
      </c>
      <c r="E1444" s="81" t="s">
        <v>8620</v>
      </c>
      <c r="F1444" s="81" t="s">
        <v>8619</v>
      </c>
      <c r="G1444" s="81" t="s">
        <v>8620</v>
      </c>
      <c r="H1444" s="81">
        <v>10</v>
      </c>
      <c r="I1444" s="81">
        <v>13</v>
      </c>
      <c r="J1444" s="81">
        <v>1</v>
      </c>
      <c r="K1444" s="81">
        <v>1</v>
      </c>
      <c r="L1444" s="81" t="s">
        <v>25662</v>
      </c>
      <c r="M1444" s="108"/>
      <c r="N1444" s="108"/>
      <c r="O1444" s="108"/>
      <c r="P1444" s="108"/>
      <c r="Q1444" s="108"/>
      <c r="R1444" s="108"/>
      <c r="S1444" s="108"/>
      <c r="T1444" s="108"/>
      <c r="U1444" s="108"/>
      <c r="V1444" s="108"/>
      <c r="W1444" s="108"/>
      <c r="X1444" s="108"/>
      <c r="Y1444" s="108"/>
      <c r="Z1444" s="108"/>
      <c r="AA1444" s="108"/>
      <c r="AB1444" s="108"/>
      <c r="AC1444" s="108"/>
      <c r="AD1444" s="108"/>
    </row>
    <row r="1445" spans="1:30" x14ac:dyDescent="0.25">
      <c r="A1445" s="81" t="s">
        <v>4414</v>
      </c>
      <c r="B1445" s="81" t="s">
        <v>11302</v>
      </c>
      <c r="C1445" s="81">
        <v>8.8699999999999992</v>
      </c>
      <c r="D1445" s="81" t="s">
        <v>11303</v>
      </c>
      <c r="E1445" s="81">
        <v>7.1</v>
      </c>
      <c r="F1445" s="81" t="s">
        <v>11304</v>
      </c>
      <c r="G1445" s="81">
        <v>8.74</v>
      </c>
      <c r="H1445" s="81">
        <v>1.5</v>
      </c>
      <c r="I1445" s="81">
        <v>4.25</v>
      </c>
      <c r="J1445" s="81">
        <v>0.64</v>
      </c>
      <c r="K1445" s="81">
        <v>1</v>
      </c>
      <c r="L1445" s="81" t="s">
        <v>25662</v>
      </c>
      <c r="M1445" s="108"/>
      <c r="N1445" s="108"/>
      <c r="O1445" s="108"/>
      <c r="P1445" s="108"/>
      <c r="Q1445" s="108"/>
      <c r="R1445" s="108"/>
      <c r="S1445" s="108"/>
      <c r="T1445" s="108"/>
      <c r="U1445" s="108"/>
      <c r="V1445" s="108"/>
      <c r="W1445" s="108"/>
      <c r="X1445" s="108"/>
      <c r="Y1445" s="108"/>
      <c r="Z1445" s="108"/>
      <c r="AA1445" s="108"/>
      <c r="AB1445" s="108"/>
      <c r="AC1445" s="108"/>
      <c r="AD1445" s="108"/>
    </row>
    <row r="1446" spans="1:30" x14ac:dyDescent="0.25">
      <c r="A1446" s="81" t="s">
        <v>4417</v>
      </c>
      <c r="B1446" s="81" t="s">
        <v>11305</v>
      </c>
      <c r="C1446" s="81">
        <v>35.479999999999997</v>
      </c>
      <c r="D1446" s="81" t="s">
        <v>11306</v>
      </c>
      <c r="E1446" s="81">
        <v>38.9</v>
      </c>
      <c r="F1446" s="81" t="s">
        <v>8619</v>
      </c>
      <c r="G1446" s="81" t="s">
        <v>8620</v>
      </c>
      <c r="H1446" s="81">
        <v>12</v>
      </c>
      <c r="I1446" s="81">
        <v>12</v>
      </c>
      <c r="J1446" s="81">
        <v>2</v>
      </c>
      <c r="K1446" s="81">
        <v>5</v>
      </c>
      <c r="L1446" s="81" t="s">
        <v>25662</v>
      </c>
      <c r="M1446" s="108"/>
      <c r="N1446" s="108"/>
      <c r="O1446" s="108"/>
      <c r="P1446" s="108"/>
      <c r="Q1446" s="108"/>
      <c r="R1446" s="108"/>
      <c r="S1446" s="108"/>
      <c r="T1446" s="108"/>
      <c r="U1446" s="108"/>
      <c r="V1446" s="108"/>
      <c r="W1446" s="108"/>
      <c r="X1446" s="108"/>
      <c r="Y1446" s="108"/>
      <c r="Z1446" s="108"/>
      <c r="AA1446" s="108"/>
      <c r="AB1446" s="108"/>
      <c r="AC1446" s="108"/>
      <c r="AD1446" s="108"/>
    </row>
    <row r="1447" spans="1:30" x14ac:dyDescent="0.25">
      <c r="A1447" s="112" t="s">
        <v>4420</v>
      </c>
      <c r="B1447" s="81" t="s">
        <v>11307</v>
      </c>
      <c r="C1447" s="81">
        <v>85.49</v>
      </c>
      <c r="D1447" s="81" t="s">
        <v>11308</v>
      </c>
      <c r="E1447" s="81">
        <v>97.85</v>
      </c>
      <c r="F1447" s="81" t="s">
        <v>11309</v>
      </c>
      <c r="G1447" s="81">
        <v>115.2</v>
      </c>
      <c r="H1447" s="81">
        <v>11.5</v>
      </c>
      <c r="I1447" s="81">
        <v>11.5</v>
      </c>
      <c r="J1447" s="81">
        <v>3</v>
      </c>
      <c r="K1447" s="81">
        <v>5</v>
      </c>
      <c r="L1447" s="81" t="s">
        <v>25662</v>
      </c>
      <c r="M1447" s="108"/>
      <c r="N1447" s="108"/>
      <c r="O1447" s="108"/>
      <c r="P1447" s="108"/>
      <c r="Q1447" s="108"/>
      <c r="R1447" s="108"/>
      <c r="S1447" s="108"/>
      <c r="T1447" s="108"/>
      <c r="U1447" s="108"/>
      <c r="V1447" s="108"/>
      <c r="W1447" s="108"/>
      <c r="X1447" s="108"/>
      <c r="Y1447" s="108"/>
      <c r="Z1447" s="108"/>
      <c r="AA1447" s="108"/>
      <c r="AB1447" s="108"/>
      <c r="AC1447" s="108"/>
      <c r="AD1447" s="108"/>
    </row>
    <row r="1448" spans="1:30" x14ac:dyDescent="0.25">
      <c r="A1448" s="81" t="s">
        <v>4423</v>
      </c>
      <c r="B1448" s="81" t="s">
        <v>25831</v>
      </c>
      <c r="C1448" s="81">
        <v>85.49</v>
      </c>
      <c r="D1448" s="81" t="s">
        <v>11310</v>
      </c>
      <c r="E1448" s="81">
        <v>115.2</v>
      </c>
      <c r="F1448" s="81" t="s">
        <v>11311</v>
      </c>
      <c r="G1448" s="81">
        <v>117</v>
      </c>
      <c r="H1448" s="81">
        <v>12</v>
      </c>
      <c r="I1448" s="81">
        <v>12</v>
      </c>
      <c r="J1448" s="81">
        <v>2.2999999999999998</v>
      </c>
      <c r="K1448" s="81">
        <v>6</v>
      </c>
      <c r="L1448" s="81" t="s">
        <v>25662</v>
      </c>
      <c r="M1448" s="108"/>
      <c r="N1448" s="108"/>
      <c r="O1448" s="108"/>
      <c r="P1448" s="108"/>
      <c r="Q1448" s="108"/>
      <c r="R1448" s="108"/>
      <c r="S1448" s="108"/>
      <c r="T1448" s="108"/>
      <c r="U1448" s="108"/>
      <c r="V1448" s="108"/>
      <c r="W1448" s="108"/>
      <c r="X1448" s="108"/>
      <c r="Y1448" s="108"/>
      <c r="Z1448" s="108"/>
      <c r="AA1448" s="108"/>
      <c r="AB1448" s="108"/>
      <c r="AC1448" s="108"/>
      <c r="AD1448" s="108"/>
    </row>
    <row r="1449" spans="1:30" x14ac:dyDescent="0.25">
      <c r="A1449" s="81" t="s">
        <v>4432</v>
      </c>
      <c r="B1449" s="81" t="s">
        <v>11312</v>
      </c>
      <c r="C1449" s="81">
        <v>104.99</v>
      </c>
      <c r="D1449" s="81" t="s">
        <v>11313</v>
      </c>
      <c r="E1449" s="81">
        <v>111.22</v>
      </c>
      <c r="F1449" s="81" t="s">
        <v>8619</v>
      </c>
      <c r="G1449" s="81" t="s">
        <v>8620</v>
      </c>
      <c r="H1449" s="81">
        <v>2.75</v>
      </c>
      <c r="I1449" s="81">
        <v>4.75</v>
      </c>
      <c r="J1449" s="81">
        <v>2</v>
      </c>
      <c r="K1449" s="81">
        <v>2.5</v>
      </c>
      <c r="L1449" s="81" t="s">
        <v>25662</v>
      </c>
      <c r="M1449" s="108"/>
      <c r="N1449" s="108"/>
      <c r="O1449" s="108"/>
      <c r="P1449" s="108"/>
      <c r="Q1449" s="108"/>
      <c r="R1449" s="108"/>
      <c r="S1449" s="108"/>
      <c r="T1449" s="108"/>
      <c r="U1449" s="108"/>
      <c r="V1449" s="108"/>
      <c r="W1449" s="108"/>
      <c r="X1449" s="108"/>
      <c r="Y1449" s="108"/>
      <c r="Z1449" s="108"/>
      <c r="AA1449" s="108"/>
      <c r="AB1449" s="108"/>
      <c r="AC1449" s="108"/>
      <c r="AD1449" s="108"/>
    </row>
    <row r="1450" spans="1:30" x14ac:dyDescent="0.25">
      <c r="A1450" s="81" t="s">
        <v>4453</v>
      </c>
      <c r="B1450" s="81" t="s">
        <v>11314</v>
      </c>
      <c r="C1450" s="81">
        <v>98.38</v>
      </c>
      <c r="D1450" s="81" t="s">
        <v>11315</v>
      </c>
      <c r="E1450" s="81">
        <v>88.99</v>
      </c>
      <c r="F1450" s="81" t="s">
        <v>8619</v>
      </c>
      <c r="G1450" s="81" t="s">
        <v>8620</v>
      </c>
      <c r="H1450" s="81">
        <v>2.75</v>
      </c>
      <c r="I1450" s="81">
        <v>4.75</v>
      </c>
      <c r="J1450" s="81">
        <v>2</v>
      </c>
      <c r="K1450" s="81">
        <v>2.5</v>
      </c>
      <c r="L1450" s="81" t="s">
        <v>25662</v>
      </c>
      <c r="M1450" s="108"/>
      <c r="N1450" s="108"/>
      <c r="O1450" s="108"/>
      <c r="P1450" s="108"/>
      <c r="Q1450" s="108"/>
      <c r="R1450" s="108"/>
      <c r="S1450" s="108"/>
      <c r="T1450" s="108"/>
      <c r="U1450" s="108"/>
      <c r="V1450" s="108"/>
      <c r="W1450" s="108"/>
      <c r="X1450" s="108"/>
      <c r="Y1450" s="108"/>
      <c r="Z1450" s="108"/>
      <c r="AA1450" s="108"/>
      <c r="AB1450" s="108"/>
      <c r="AC1450" s="108"/>
      <c r="AD1450" s="108"/>
    </row>
    <row r="1451" spans="1:30" x14ac:dyDescent="0.25">
      <c r="A1451" s="81" t="s">
        <v>4493</v>
      </c>
      <c r="B1451" s="81" t="s">
        <v>11316</v>
      </c>
      <c r="C1451" s="81">
        <v>20.75</v>
      </c>
      <c r="D1451" s="81" t="s">
        <v>11317</v>
      </c>
      <c r="E1451" s="81">
        <v>26.26</v>
      </c>
      <c r="F1451" s="81" t="s">
        <v>11318</v>
      </c>
      <c r="G1451" s="81">
        <v>24.16</v>
      </c>
      <c r="H1451" s="81">
        <v>2</v>
      </c>
      <c r="I1451" s="81">
        <v>4</v>
      </c>
      <c r="J1451" s="81">
        <v>1</v>
      </c>
      <c r="K1451" s="81">
        <v>2</v>
      </c>
      <c r="L1451" s="81" t="s">
        <v>25662</v>
      </c>
      <c r="M1451" s="108"/>
      <c r="N1451" s="108"/>
      <c r="O1451" s="108"/>
      <c r="P1451" s="108"/>
      <c r="Q1451" s="108"/>
      <c r="R1451" s="108"/>
      <c r="S1451" s="108"/>
      <c r="T1451" s="108"/>
      <c r="U1451" s="108"/>
      <c r="V1451" s="108"/>
      <c r="W1451" s="108"/>
      <c r="X1451" s="108"/>
      <c r="Y1451" s="108"/>
      <c r="Z1451" s="108"/>
      <c r="AA1451" s="108"/>
      <c r="AB1451" s="108"/>
      <c r="AC1451" s="108"/>
      <c r="AD1451" s="108"/>
    </row>
    <row r="1452" spans="1:30" x14ac:dyDescent="0.25">
      <c r="A1452" s="81" t="s">
        <v>4547</v>
      </c>
      <c r="B1452" s="81" t="s">
        <v>11319</v>
      </c>
      <c r="C1452" s="81">
        <v>96</v>
      </c>
      <c r="D1452" s="81" t="s">
        <v>11320</v>
      </c>
      <c r="E1452" s="81">
        <v>111.65</v>
      </c>
      <c r="F1452" s="81" t="s">
        <v>11321</v>
      </c>
      <c r="G1452" s="81">
        <v>110.38</v>
      </c>
      <c r="H1452" s="81">
        <v>7.38</v>
      </c>
      <c r="I1452" s="81">
        <v>7.75</v>
      </c>
      <c r="J1452" s="81">
        <v>1.5</v>
      </c>
      <c r="K1452" s="81">
        <v>3.38</v>
      </c>
      <c r="L1452" s="81" t="s">
        <v>25662</v>
      </c>
      <c r="M1452" s="108"/>
      <c r="N1452" s="108"/>
      <c r="O1452" s="108"/>
      <c r="P1452" s="108"/>
      <c r="Q1452" s="108"/>
      <c r="R1452" s="108"/>
      <c r="S1452" s="108"/>
      <c r="T1452" s="108"/>
      <c r="U1452" s="108"/>
      <c r="V1452" s="108"/>
      <c r="W1452" s="108"/>
      <c r="X1452" s="108"/>
      <c r="Y1452" s="108"/>
      <c r="Z1452" s="108"/>
      <c r="AA1452" s="108"/>
      <c r="AB1452" s="108"/>
      <c r="AC1452" s="108"/>
      <c r="AD1452" s="108"/>
    </row>
    <row r="1453" spans="1:30" x14ac:dyDescent="0.25">
      <c r="A1453" s="81" t="s">
        <v>4379</v>
      </c>
      <c r="B1453" s="81" t="s">
        <v>11322</v>
      </c>
      <c r="C1453" s="81">
        <v>350.25</v>
      </c>
      <c r="D1453" s="81" t="s">
        <v>11323</v>
      </c>
      <c r="E1453" s="81">
        <v>359.99</v>
      </c>
      <c r="F1453" s="81" t="s">
        <v>25832</v>
      </c>
      <c r="G1453" s="81">
        <v>357</v>
      </c>
      <c r="H1453" s="81">
        <v>13.25</v>
      </c>
      <c r="I1453" s="81">
        <v>8.75</v>
      </c>
      <c r="J1453" s="81">
        <v>3</v>
      </c>
      <c r="K1453" s="81">
        <v>3.25</v>
      </c>
      <c r="L1453" s="81" t="s">
        <v>25662</v>
      </c>
      <c r="M1453" s="108"/>
      <c r="N1453" s="108"/>
      <c r="O1453" s="108"/>
      <c r="P1453" s="108"/>
      <c r="Q1453" s="108"/>
      <c r="R1453" s="108"/>
      <c r="S1453" s="108"/>
      <c r="T1453" s="108"/>
      <c r="U1453" s="108"/>
      <c r="V1453" s="108"/>
      <c r="W1453" s="108"/>
      <c r="X1453" s="108"/>
      <c r="Y1453" s="108"/>
      <c r="Z1453" s="108"/>
      <c r="AA1453" s="108"/>
      <c r="AB1453" s="108"/>
      <c r="AC1453" s="108"/>
      <c r="AD1453" s="108"/>
    </row>
    <row r="1454" spans="1:30" x14ac:dyDescent="0.25">
      <c r="A1454" s="81" t="s">
        <v>4562</v>
      </c>
      <c r="B1454" s="81" t="s">
        <v>26190</v>
      </c>
      <c r="C1454" s="81">
        <v>19.25</v>
      </c>
      <c r="D1454" s="81" t="s">
        <v>26190</v>
      </c>
      <c r="E1454" s="81">
        <v>19.25</v>
      </c>
      <c r="F1454" s="81" t="s">
        <v>26190</v>
      </c>
      <c r="G1454" s="81">
        <v>19.25</v>
      </c>
      <c r="H1454" s="81">
        <v>4</v>
      </c>
      <c r="I1454" s="81">
        <v>6</v>
      </c>
      <c r="J1454" s="81">
        <v>2</v>
      </c>
      <c r="K1454" s="81">
        <v>0.05</v>
      </c>
      <c r="L1454" s="81" t="s">
        <v>25662</v>
      </c>
      <c r="M1454" s="108"/>
      <c r="N1454" s="108"/>
      <c r="O1454" s="108"/>
      <c r="P1454" s="108"/>
      <c r="Q1454" s="108"/>
      <c r="R1454" s="108"/>
      <c r="S1454" s="108"/>
      <c r="T1454" s="108"/>
      <c r="U1454" s="108"/>
      <c r="V1454" s="108"/>
      <c r="W1454" s="108"/>
      <c r="X1454" s="108"/>
      <c r="Y1454" s="108"/>
      <c r="Z1454" s="108"/>
      <c r="AA1454" s="108"/>
      <c r="AB1454" s="108"/>
      <c r="AC1454" s="108"/>
      <c r="AD1454" s="108"/>
    </row>
    <row r="1455" spans="1:30" x14ac:dyDescent="0.25">
      <c r="A1455" s="81" t="s">
        <v>4580</v>
      </c>
      <c r="B1455" s="81" t="s">
        <v>9160</v>
      </c>
      <c r="C1455" s="81">
        <v>130.04</v>
      </c>
      <c r="D1455" s="81" t="s">
        <v>11324</v>
      </c>
      <c r="E1455" s="81">
        <v>109.5</v>
      </c>
      <c r="F1455" s="81" t="s">
        <v>11325</v>
      </c>
      <c r="G1455" s="81">
        <v>110.25</v>
      </c>
      <c r="H1455" s="81">
        <v>5.83</v>
      </c>
      <c r="I1455" s="81">
        <v>9.69</v>
      </c>
      <c r="J1455" s="81">
        <v>0.9</v>
      </c>
      <c r="K1455" s="81">
        <v>2.72</v>
      </c>
      <c r="L1455" s="81" t="s">
        <v>25662</v>
      </c>
      <c r="M1455" s="108"/>
      <c r="N1455" s="108"/>
      <c r="O1455" s="108"/>
      <c r="P1455" s="108"/>
      <c r="Q1455" s="108"/>
      <c r="R1455" s="108"/>
      <c r="S1455" s="108"/>
      <c r="T1455" s="108"/>
      <c r="U1455" s="108"/>
      <c r="V1455" s="108"/>
      <c r="W1455" s="108"/>
      <c r="X1455" s="108"/>
      <c r="Y1455" s="108"/>
      <c r="Z1455" s="108"/>
      <c r="AA1455" s="108"/>
      <c r="AB1455" s="108"/>
      <c r="AC1455" s="108"/>
      <c r="AD1455" s="108"/>
    </row>
    <row r="1456" spans="1:30" x14ac:dyDescent="0.25">
      <c r="A1456" s="81" t="s">
        <v>4583</v>
      </c>
      <c r="B1456" s="81" t="s">
        <v>11326</v>
      </c>
      <c r="C1456" s="81">
        <v>130.04</v>
      </c>
      <c r="D1456" s="81" t="s">
        <v>11327</v>
      </c>
      <c r="E1456" s="81">
        <v>126.67</v>
      </c>
      <c r="F1456" s="81" t="s">
        <v>11328</v>
      </c>
      <c r="G1456" s="81">
        <v>109.5</v>
      </c>
      <c r="H1456" s="81">
        <v>4</v>
      </c>
      <c r="I1456" s="81">
        <v>6</v>
      </c>
      <c r="J1456" s="81">
        <v>2</v>
      </c>
      <c r="K1456" s="81">
        <v>3</v>
      </c>
      <c r="L1456" s="81" t="s">
        <v>25662</v>
      </c>
      <c r="M1456" s="108"/>
      <c r="N1456" s="108"/>
      <c r="O1456" s="108"/>
      <c r="P1456" s="108"/>
      <c r="Q1456" s="108"/>
      <c r="R1456" s="108"/>
      <c r="S1456" s="108"/>
      <c r="T1456" s="108"/>
      <c r="U1456" s="108"/>
      <c r="V1456" s="108"/>
      <c r="W1456" s="108"/>
      <c r="X1456" s="108"/>
      <c r="Y1456" s="108"/>
      <c r="Z1456" s="108"/>
      <c r="AA1456" s="108"/>
      <c r="AB1456" s="108"/>
      <c r="AC1456" s="108"/>
      <c r="AD1456" s="108"/>
    </row>
    <row r="1457" spans="1:30" x14ac:dyDescent="0.25">
      <c r="A1457" s="81" t="s">
        <v>4586</v>
      </c>
      <c r="B1457" s="81" t="s">
        <v>11329</v>
      </c>
      <c r="C1457" s="81">
        <v>40.71</v>
      </c>
      <c r="D1457" s="81" t="s">
        <v>11330</v>
      </c>
      <c r="E1457" s="81">
        <v>40</v>
      </c>
      <c r="F1457" s="81" t="s">
        <v>11331</v>
      </c>
      <c r="G1457" s="81">
        <v>35.97</v>
      </c>
      <c r="H1457" s="81">
        <v>3</v>
      </c>
      <c r="I1457" s="81">
        <v>1</v>
      </c>
      <c r="J1457" s="81">
        <v>0.5</v>
      </c>
      <c r="K1457" s="81">
        <v>4</v>
      </c>
      <c r="L1457" s="81" t="s">
        <v>25662</v>
      </c>
      <c r="M1457" s="108"/>
      <c r="N1457" s="108"/>
      <c r="O1457" s="108"/>
      <c r="P1457" s="108"/>
      <c r="Q1457" s="108"/>
      <c r="R1457" s="108"/>
      <c r="S1457" s="108"/>
      <c r="T1457" s="108"/>
      <c r="U1457" s="108"/>
      <c r="V1457" s="108"/>
      <c r="W1457" s="108"/>
      <c r="X1457" s="108"/>
      <c r="Y1457" s="108"/>
      <c r="Z1457" s="108"/>
      <c r="AA1457" s="108"/>
      <c r="AB1457" s="108"/>
      <c r="AC1457" s="108"/>
      <c r="AD1457" s="108"/>
    </row>
    <row r="1458" spans="1:30" x14ac:dyDescent="0.25">
      <c r="A1458" s="81" t="s">
        <v>4592</v>
      </c>
      <c r="B1458" s="81" t="s">
        <v>11332</v>
      </c>
      <c r="C1458" s="81">
        <v>36.229999999999997</v>
      </c>
      <c r="D1458" s="81" t="s">
        <v>11333</v>
      </c>
      <c r="E1458" s="81">
        <v>40</v>
      </c>
      <c r="F1458" s="81" t="s">
        <v>11334</v>
      </c>
      <c r="G1458" s="81">
        <v>38.75</v>
      </c>
      <c r="H1458" s="81">
        <v>1</v>
      </c>
      <c r="I1458" s="81">
        <v>4</v>
      </c>
      <c r="J1458" s="81">
        <v>1</v>
      </c>
      <c r="K1458" s="81">
        <v>2.75</v>
      </c>
      <c r="L1458" s="81" t="s">
        <v>25662</v>
      </c>
      <c r="M1458" s="108"/>
      <c r="N1458" s="108"/>
      <c r="O1458" s="108"/>
      <c r="P1458" s="108"/>
      <c r="Q1458" s="108"/>
      <c r="R1458" s="108"/>
      <c r="S1458" s="108"/>
      <c r="T1458" s="108"/>
      <c r="U1458" s="108"/>
      <c r="V1458" s="108"/>
      <c r="W1458" s="108"/>
      <c r="X1458" s="108"/>
      <c r="Y1458" s="108"/>
      <c r="Z1458" s="108"/>
      <c r="AA1458" s="108"/>
      <c r="AB1458" s="108"/>
      <c r="AC1458" s="108"/>
      <c r="AD1458" s="108"/>
    </row>
    <row r="1459" spans="1:30" x14ac:dyDescent="0.25">
      <c r="A1459" s="81" t="s">
        <v>4601</v>
      </c>
      <c r="B1459" s="81" t="s">
        <v>11335</v>
      </c>
      <c r="C1459" s="81">
        <v>40.71</v>
      </c>
      <c r="D1459" s="81" t="s">
        <v>11336</v>
      </c>
      <c r="E1459" s="81">
        <v>43.6</v>
      </c>
      <c r="F1459" s="81" t="s">
        <v>11337</v>
      </c>
      <c r="G1459" s="81">
        <v>40</v>
      </c>
      <c r="H1459" s="81">
        <v>0.5</v>
      </c>
      <c r="I1459" s="81">
        <v>3</v>
      </c>
      <c r="J1459" s="81">
        <v>0.24</v>
      </c>
      <c r="K1459" s="81">
        <v>3.5</v>
      </c>
      <c r="L1459" s="81" t="s">
        <v>25662</v>
      </c>
      <c r="M1459" s="108"/>
      <c r="N1459" s="108"/>
      <c r="O1459" s="108"/>
      <c r="P1459" s="108"/>
      <c r="Q1459" s="108"/>
      <c r="R1459" s="108"/>
      <c r="S1459" s="108"/>
      <c r="T1459" s="108"/>
      <c r="U1459" s="108"/>
      <c r="V1459" s="108"/>
      <c r="W1459" s="108"/>
      <c r="X1459" s="108"/>
      <c r="Y1459" s="108"/>
      <c r="Z1459" s="108"/>
      <c r="AA1459" s="108"/>
      <c r="AB1459" s="108"/>
      <c r="AC1459" s="108"/>
      <c r="AD1459" s="108"/>
    </row>
    <row r="1460" spans="1:30" x14ac:dyDescent="0.25">
      <c r="A1460" s="81" t="s">
        <v>4629</v>
      </c>
      <c r="B1460" s="81" t="s">
        <v>11338</v>
      </c>
      <c r="C1460" s="81">
        <v>28.9</v>
      </c>
      <c r="D1460" s="81" t="s">
        <v>11339</v>
      </c>
      <c r="E1460" s="81">
        <v>35.97</v>
      </c>
      <c r="F1460" s="81" t="s">
        <v>11340</v>
      </c>
      <c r="G1460" s="81">
        <v>33.049999999999997</v>
      </c>
      <c r="H1460" s="81">
        <v>0.51</v>
      </c>
      <c r="I1460" s="81">
        <v>1</v>
      </c>
      <c r="J1460" s="81">
        <v>1</v>
      </c>
      <c r="K1460" s="81">
        <v>0.25</v>
      </c>
      <c r="L1460" s="81" t="s">
        <v>25662</v>
      </c>
      <c r="M1460" s="108"/>
      <c r="N1460" s="108"/>
      <c r="O1460" s="108"/>
      <c r="P1460" s="108"/>
      <c r="Q1460" s="108"/>
      <c r="R1460" s="108"/>
      <c r="S1460" s="108"/>
      <c r="T1460" s="108"/>
      <c r="U1460" s="108"/>
      <c r="V1460" s="108"/>
      <c r="W1460" s="108"/>
      <c r="X1460" s="108"/>
      <c r="Y1460" s="108"/>
      <c r="Z1460" s="108"/>
      <c r="AA1460" s="108"/>
      <c r="AB1460" s="108"/>
      <c r="AC1460" s="108"/>
      <c r="AD1460" s="108"/>
    </row>
    <row r="1461" spans="1:30" x14ac:dyDescent="0.25">
      <c r="A1461" s="81" t="s">
        <v>4632</v>
      </c>
      <c r="B1461" s="81" t="s">
        <v>11341</v>
      </c>
      <c r="C1461" s="81">
        <v>65</v>
      </c>
      <c r="D1461" s="81" t="s">
        <v>11342</v>
      </c>
      <c r="E1461" s="81">
        <v>41.5</v>
      </c>
      <c r="F1461" s="81" t="s">
        <v>11343</v>
      </c>
      <c r="G1461" s="81">
        <v>51.07</v>
      </c>
      <c r="H1461" s="81">
        <v>5</v>
      </c>
      <c r="I1461" s="81">
        <v>3</v>
      </c>
      <c r="J1461" s="81">
        <v>0.4</v>
      </c>
      <c r="K1461" s="81">
        <v>1</v>
      </c>
      <c r="L1461" s="81" t="s">
        <v>25662</v>
      </c>
      <c r="M1461" s="108"/>
      <c r="N1461" s="108"/>
      <c r="O1461" s="108"/>
      <c r="P1461" s="108"/>
      <c r="Q1461" s="108"/>
      <c r="R1461" s="108"/>
      <c r="S1461" s="108"/>
      <c r="T1461" s="108"/>
      <c r="U1461" s="108"/>
      <c r="V1461" s="108"/>
      <c r="W1461" s="108"/>
      <c r="X1461" s="108"/>
      <c r="Y1461" s="108"/>
      <c r="Z1461" s="108"/>
      <c r="AA1461" s="108"/>
      <c r="AB1461" s="108"/>
      <c r="AC1461" s="108"/>
      <c r="AD1461" s="108"/>
    </row>
    <row r="1462" spans="1:30" x14ac:dyDescent="0.25">
      <c r="A1462" s="81" t="s">
        <v>4635</v>
      </c>
      <c r="B1462" s="81" t="s">
        <v>11344</v>
      </c>
      <c r="C1462" s="81">
        <v>41.35</v>
      </c>
      <c r="D1462" s="81" t="s">
        <v>11345</v>
      </c>
      <c r="E1462" s="81">
        <v>57.53</v>
      </c>
      <c r="F1462" s="81" t="s">
        <v>11346</v>
      </c>
      <c r="G1462" s="81">
        <v>51.2</v>
      </c>
      <c r="H1462" s="81">
        <v>4</v>
      </c>
      <c r="I1462" s="81">
        <v>5.5</v>
      </c>
      <c r="J1462" s="81">
        <v>0.5</v>
      </c>
      <c r="K1462" s="81">
        <v>1</v>
      </c>
      <c r="L1462" s="81" t="s">
        <v>25662</v>
      </c>
      <c r="M1462" s="108"/>
      <c r="N1462" s="108"/>
      <c r="O1462" s="108"/>
      <c r="P1462" s="108"/>
      <c r="Q1462" s="108"/>
      <c r="R1462" s="108"/>
      <c r="S1462" s="108"/>
      <c r="T1462" s="108"/>
      <c r="U1462" s="108"/>
      <c r="V1462" s="108"/>
      <c r="W1462" s="108"/>
      <c r="X1462" s="108"/>
      <c r="Y1462" s="108"/>
      <c r="Z1462" s="108"/>
      <c r="AA1462" s="108"/>
      <c r="AB1462" s="108"/>
      <c r="AC1462" s="108"/>
      <c r="AD1462" s="108"/>
    </row>
    <row r="1463" spans="1:30" x14ac:dyDescent="0.25">
      <c r="A1463" s="81" t="s">
        <v>5564</v>
      </c>
      <c r="B1463" s="81" t="s">
        <v>11347</v>
      </c>
      <c r="C1463" s="81">
        <v>42.91</v>
      </c>
      <c r="D1463" s="81" t="s">
        <v>11348</v>
      </c>
      <c r="E1463" s="81">
        <v>41.24</v>
      </c>
      <c r="F1463" s="81" t="s">
        <v>25833</v>
      </c>
      <c r="G1463" s="81">
        <v>36</v>
      </c>
      <c r="H1463" s="81">
        <v>2.8</v>
      </c>
      <c r="I1463" s="81">
        <v>1</v>
      </c>
      <c r="J1463" s="81">
        <v>0.5</v>
      </c>
      <c r="K1463" s="81">
        <v>3.3</v>
      </c>
      <c r="L1463" s="81" t="s">
        <v>25662</v>
      </c>
      <c r="M1463" s="108"/>
      <c r="N1463" s="108"/>
      <c r="O1463" s="108"/>
      <c r="P1463" s="108"/>
      <c r="Q1463" s="108"/>
      <c r="R1463" s="108"/>
      <c r="S1463" s="108"/>
      <c r="T1463" s="108"/>
      <c r="U1463" s="108"/>
      <c r="V1463" s="108"/>
      <c r="W1463" s="108"/>
      <c r="X1463" s="108"/>
      <c r="Y1463" s="108"/>
      <c r="Z1463" s="108"/>
      <c r="AA1463" s="108"/>
      <c r="AB1463" s="108"/>
      <c r="AC1463" s="108"/>
      <c r="AD1463" s="108"/>
    </row>
    <row r="1464" spans="1:30" x14ac:dyDescent="0.25">
      <c r="A1464" s="81" t="s">
        <v>5585</v>
      </c>
      <c r="B1464" s="81" t="s">
        <v>11349</v>
      </c>
      <c r="C1464" s="81">
        <v>0.68</v>
      </c>
      <c r="D1464" s="81" t="s">
        <v>8619</v>
      </c>
      <c r="E1464" s="81" t="s">
        <v>8620</v>
      </c>
      <c r="F1464" s="81" t="s">
        <v>8619</v>
      </c>
      <c r="G1464" s="81" t="s">
        <v>8620</v>
      </c>
      <c r="H1464" s="81">
        <v>2</v>
      </c>
      <c r="I1464" s="81">
        <v>3</v>
      </c>
      <c r="J1464" s="81">
        <v>0.1</v>
      </c>
      <c r="K1464" s="81">
        <v>2</v>
      </c>
      <c r="L1464" s="81" t="s">
        <v>25662</v>
      </c>
      <c r="M1464" s="108"/>
      <c r="N1464" s="108"/>
      <c r="O1464" s="108"/>
      <c r="P1464" s="108"/>
      <c r="Q1464" s="108"/>
      <c r="R1464" s="108"/>
      <c r="S1464" s="108"/>
      <c r="T1464" s="108"/>
      <c r="U1464" s="108"/>
      <c r="V1464" s="108"/>
      <c r="W1464" s="108"/>
      <c r="X1464" s="108"/>
      <c r="Y1464" s="108"/>
      <c r="Z1464" s="108"/>
      <c r="AA1464" s="108"/>
      <c r="AB1464" s="108"/>
      <c r="AC1464" s="108"/>
      <c r="AD1464" s="108"/>
    </row>
    <row r="1465" spans="1:30" x14ac:dyDescent="0.25">
      <c r="A1465" s="81" t="s">
        <v>5589</v>
      </c>
      <c r="B1465" s="81" t="s">
        <v>11350</v>
      </c>
      <c r="C1465" s="81">
        <v>0.78</v>
      </c>
      <c r="D1465" s="81" t="s">
        <v>8619</v>
      </c>
      <c r="E1465" s="81" t="s">
        <v>8620</v>
      </c>
      <c r="F1465" s="81" t="s">
        <v>8619</v>
      </c>
      <c r="G1465" s="81" t="s">
        <v>8620</v>
      </c>
      <c r="H1465" s="81">
        <v>2</v>
      </c>
      <c r="I1465" s="81">
        <v>3</v>
      </c>
      <c r="J1465" s="81">
        <v>1</v>
      </c>
      <c r="K1465" s="81">
        <v>2</v>
      </c>
      <c r="L1465" s="81" t="s">
        <v>25662</v>
      </c>
      <c r="M1465" s="108"/>
      <c r="N1465" s="108"/>
      <c r="O1465" s="108"/>
      <c r="P1465" s="108"/>
      <c r="Q1465" s="108"/>
      <c r="R1465" s="108"/>
      <c r="S1465" s="108"/>
      <c r="T1465" s="108"/>
      <c r="U1465" s="108"/>
      <c r="V1465" s="108"/>
      <c r="W1465" s="108"/>
      <c r="X1465" s="108"/>
      <c r="Y1465" s="108"/>
      <c r="Z1465" s="108"/>
      <c r="AA1465" s="108"/>
      <c r="AB1465" s="108"/>
      <c r="AC1465" s="108"/>
      <c r="AD1465" s="108"/>
    </row>
    <row r="1466" spans="1:30" x14ac:dyDescent="0.25">
      <c r="A1466" s="81" t="s">
        <v>4710</v>
      </c>
      <c r="B1466" s="81" t="s">
        <v>11351</v>
      </c>
      <c r="C1466" s="81">
        <v>6.26</v>
      </c>
      <c r="D1466" s="81" t="s">
        <v>8619</v>
      </c>
      <c r="E1466" s="81" t="s">
        <v>8620</v>
      </c>
      <c r="F1466" s="81" t="s">
        <v>8619</v>
      </c>
      <c r="G1466" s="81" t="s">
        <v>8620</v>
      </c>
      <c r="H1466" s="81">
        <v>0.96</v>
      </c>
      <c r="I1466" s="81">
        <v>1.46</v>
      </c>
      <c r="J1466" s="81">
        <v>0.36</v>
      </c>
      <c r="K1466" s="81">
        <v>0.9</v>
      </c>
      <c r="L1466" s="81" t="s">
        <v>25662</v>
      </c>
      <c r="M1466" s="108"/>
      <c r="N1466" s="108"/>
      <c r="O1466" s="108"/>
      <c r="P1466" s="108"/>
      <c r="Q1466" s="108"/>
      <c r="R1466" s="108"/>
      <c r="S1466" s="108"/>
      <c r="T1466" s="108"/>
      <c r="U1466" s="108"/>
      <c r="V1466" s="108"/>
      <c r="W1466" s="108"/>
      <c r="X1466" s="108"/>
      <c r="Y1466" s="108"/>
      <c r="Z1466" s="108"/>
      <c r="AA1466" s="108"/>
      <c r="AB1466" s="108"/>
      <c r="AC1466" s="108"/>
      <c r="AD1466" s="108"/>
    </row>
    <row r="1467" spans="1:30" x14ac:dyDescent="0.25">
      <c r="A1467" s="81" t="s">
        <v>7390</v>
      </c>
      <c r="B1467" s="81" t="s">
        <v>11352</v>
      </c>
      <c r="C1467" s="81">
        <v>10</v>
      </c>
      <c r="D1467" s="81" t="s">
        <v>8619</v>
      </c>
      <c r="E1467" s="81" t="s">
        <v>8620</v>
      </c>
      <c r="F1467" s="81" t="s">
        <v>8619</v>
      </c>
      <c r="G1467" s="81" t="s">
        <v>8620</v>
      </c>
      <c r="H1467" s="81">
        <v>1.57</v>
      </c>
      <c r="I1467" s="81">
        <v>5.91</v>
      </c>
      <c r="J1467" s="81">
        <v>0.05</v>
      </c>
      <c r="K1467" s="81">
        <v>4.33</v>
      </c>
      <c r="L1467" s="81" t="s">
        <v>25662</v>
      </c>
      <c r="M1467" s="108"/>
      <c r="N1467" s="108"/>
      <c r="O1467" s="108"/>
      <c r="P1467" s="108"/>
      <c r="Q1467" s="108"/>
      <c r="R1467" s="108"/>
      <c r="S1467" s="108"/>
      <c r="T1467" s="108"/>
      <c r="U1467" s="108"/>
      <c r="V1467" s="108"/>
      <c r="W1467" s="108"/>
      <c r="X1467" s="108"/>
      <c r="Y1467" s="108"/>
      <c r="Z1467" s="108"/>
      <c r="AA1467" s="108"/>
      <c r="AB1467" s="108"/>
      <c r="AC1467" s="108"/>
      <c r="AD1467" s="108"/>
    </row>
    <row r="1468" spans="1:30" x14ac:dyDescent="0.25">
      <c r="A1468" s="112" t="s">
        <v>7454</v>
      </c>
      <c r="B1468" s="81" t="s">
        <v>11353</v>
      </c>
      <c r="C1468" s="81">
        <v>1.91</v>
      </c>
      <c r="D1468" s="81" t="s">
        <v>11354</v>
      </c>
      <c r="E1468" s="81">
        <v>3.23</v>
      </c>
      <c r="F1468" s="81" t="s">
        <v>11355</v>
      </c>
      <c r="G1468" s="81">
        <v>1.59</v>
      </c>
      <c r="H1468" s="81">
        <v>0.5</v>
      </c>
      <c r="I1468" s="81">
        <v>0.75</v>
      </c>
      <c r="J1468" s="81">
        <v>0.01</v>
      </c>
      <c r="K1468" s="81">
        <v>1</v>
      </c>
      <c r="L1468" s="81" t="s">
        <v>25662</v>
      </c>
      <c r="M1468" s="108"/>
      <c r="N1468" s="108"/>
      <c r="O1468" s="108"/>
      <c r="P1468" s="108"/>
      <c r="Q1468" s="108"/>
      <c r="R1468" s="108"/>
      <c r="S1468" s="108"/>
      <c r="T1468" s="108"/>
      <c r="U1468" s="108"/>
      <c r="V1468" s="108"/>
      <c r="W1468" s="108"/>
      <c r="X1468" s="108"/>
      <c r="Y1468" s="108"/>
      <c r="Z1468" s="108"/>
      <c r="AA1468" s="108"/>
      <c r="AB1468" s="108"/>
      <c r="AC1468" s="108"/>
      <c r="AD1468" s="108"/>
    </row>
    <row r="1469" spans="1:30" x14ac:dyDescent="0.25">
      <c r="A1469" s="81" t="s">
        <v>7468</v>
      </c>
      <c r="B1469" s="81" t="s">
        <v>11356</v>
      </c>
      <c r="C1469" s="81">
        <v>1</v>
      </c>
      <c r="D1469" s="81" t="s">
        <v>8619</v>
      </c>
      <c r="E1469" s="81" t="s">
        <v>8620</v>
      </c>
      <c r="F1469" s="81" t="s">
        <v>8619</v>
      </c>
      <c r="G1469" s="81" t="s">
        <v>8620</v>
      </c>
      <c r="H1469" s="81">
        <v>3</v>
      </c>
      <c r="I1469" s="81">
        <v>1</v>
      </c>
      <c r="J1469" s="81">
        <v>0.03</v>
      </c>
      <c r="K1469" s="81">
        <v>1</v>
      </c>
      <c r="L1469" s="81" t="s">
        <v>25662</v>
      </c>
      <c r="M1469" s="108"/>
      <c r="N1469" s="108"/>
      <c r="O1469" s="108"/>
      <c r="P1469" s="108"/>
      <c r="Q1469" s="108"/>
      <c r="R1469" s="108"/>
      <c r="S1469" s="108"/>
      <c r="T1469" s="108"/>
      <c r="U1469" s="108"/>
      <c r="V1469" s="108"/>
      <c r="W1469" s="108"/>
      <c r="X1469" s="108"/>
      <c r="Y1469" s="108"/>
      <c r="Z1469" s="108"/>
      <c r="AA1469" s="108"/>
      <c r="AB1469" s="108"/>
      <c r="AC1469" s="108"/>
      <c r="AD1469" s="108"/>
    </row>
    <row r="1470" spans="1:30" x14ac:dyDescent="0.25">
      <c r="A1470" s="81" t="s">
        <v>7475</v>
      </c>
      <c r="B1470" s="81" t="s">
        <v>11357</v>
      </c>
      <c r="C1470" s="81">
        <v>1</v>
      </c>
      <c r="D1470" s="81" t="s">
        <v>8619</v>
      </c>
      <c r="E1470" s="81" t="s">
        <v>8620</v>
      </c>
      <c r="F1470" s="81" t="s">
        <v>8619</v>
      </c>
      <c r="G1470" s="81" t="s">
        <v>8620</v>
      </c>
      <c r="H1470" s="81">
        <v>3</v>
      </c>
      <c r="I1470" s="81">
        <v>1</v>
      </c>
      <c r="J1470" s="81">
        <v>0.03</v>
      </c>
      <c r="K1470" s="81">
        <v>1</v>
      </c>
      <c r="L1470" s="81" t="s">
        <v>25662</v>
      </c>
      <c r="M1470" s="108"/>
      <c r="N1470" s="108"/>
      <c r="O1470" s="108"/>
      <c r="P1470" s="108"/>
      <c r="Q1470" s="108"/>
      <c r="R1470" s="108"/>
      <c r="S1470" s="108"/>
      <c r="T1470" s="108"/>
      <c r="U1470" s="108"/>
      <c r="V1470" s="108"/>
      <c r="W1470" s="108"/>
      <c r="X1470" s="108"/>
      <c r="Y1470" s="108"/>
      <c r="Z1470" s="108"/>
      <c r="AA1470" s="108"/>
      <c r="AB1470" s="108"/>
      <c r="AC1470" s="108"/>
      <c r="AD1470" s="108"/>
    </row>
    <row r="1471" spans="1:30" x14ac:dyDescent="0.25">
      <c r="A1471" s="81" t="s">
        <v>7478</v>
      </c>
      <c r="B1471" s="81" t="s">
        <v>11358</v>
      </c>
      <c r="C1471" s="81">
        <v>2.78</v>
      </c>
      <c r="D1471" s="81" t="s">
        <v>8619</v>
      </c>
      <c r="E1471" s="81" t="s">
        <v>8620</v>
      </c>
      <c r="F1471" s="81" t="s">
        <v>8619</v>
      </c>
      <c r="G1471" s="81" t="s">
        <v>8620</v>
      </c>
      <c r="H1471" s="81">
        <v>1</v>
      </c>
      <c r="I1471" s="81">
        <v>2.75</v>
      </c>
      <c r="J1471" s="81">
        <v>0.5</v>
      </c>
      <c r="K1471" s="81">
        <v>1.25</v>
      </c>
      <c r="L1471" s="81" t="s">
        <v>25662</v>
      </c>
      <c r="M1471" s="108"/>
      <c r="N1471" s="108"/>
      <c r="O1471" s="108"/>
      <c r="P1471" s="108"/>
      <c r="Q1471" s="108"/>
      <c r="R1471" s="108"/>
      <c r="S1471" s="108"/>
      <c r="T1471" s="108"/>
      <c r="U1471" s="108"/>
      <c r="V1471" s="108"/>
      <c r="W1471" s="108"/>
      <c r="X1471" s="108"/>
      <c r="Y1471" s="108"/>
      <c r="Z1471" s="108"/>
      <c r="AA1471" s="108"/>
      <c r="AB1471" s="108"/>
      <c r="AC1471" s="108"/>
      <c r="AD1471" s="108"/>
    </row>
    <row r="1472" spans="1:30" x14ac:dyDescent="0.25">
      <c r="A1472" s="81" t="s">
        <v>7505</v>
      </c>
      <c r="B1472" s="81" t="s">
        <v>11359</v>
      </c>
      <c r="C1472" s="81">
        <v>726.24</v>
      </c>
      <c r="D1472" s="81" t="s">
        <v>11360</v>
      </c>
      <c r="E1472" s="81">
        <v>739.92</v>
      </c>
      <c r="F1472" s="81" t="s">
        <v>11361</v>
      </c>
      <c r="G1472" s="81">
        <v>743</v>
      </c>
      <c r="H1472" s="81">
        <v>12</v>
      </c>
      <c r="I1472" s="81">
        <v>16</v>
      </c>
      <c r="J1472" s="81">
        <v>39</v>
      </c>
      <c r="K1472" s="81">
        <v>11</v>
      </c>
      <c r="L1472" s="81" t="s">
        <v>25662</v>
      </c>
      <c r="M1472" s="108"/>
      <c r="N1472" s="108"/>
      <c r="O1472" s="108"/>
      <c r="P1472" s="108"/>
      <c r="Q1472" s="108"/>
      <c r="R1472" s="108"/>
      <c r="S1472" s="108"/>
      <c r="T1472" s="108"/>
      <c r="U1472" s="108"/>
      <c r="V1472" s="108"/>
      <c r="W1472" s="108"/>
      <c r="X1472" s="108"/>
      <c r="Y1472" s="108"/>
      <c r="Z1472" s="108"/>
      <c r="AA1472" s="108"/>
      <c r="AB1472" s="108"/>
      <c r="AC1472" s="108"/>
      <c r="AD1472" s="108"/>
    </row>
    <row r="1473" spans="1:30" x14ac:dyDescent="0.25">
      <c r="A1473" s="81" t="s">
        <v>7198</v>
      </c>
      <c r="B1473" s="81" t="s">
        <v>11362</v>
      </c>
      <c r="C1473" s="81">
        <v>3061.34</v>
      </c>
      <c r="D1473" s="81" t="s">
        <v>11363</v>
      </c>
      <c r="E1473" s="81">
        <v>3061</v>
      </c>
      <c r="F1473" s="81" t="s">
        <v>8619</v>
      </c>
      <c r="G1473" s="81" t="s">
        <v>8620</v>
      </c>
      <c r="H1473" s="81">
        <v>3.54</v>
      </c>
      <c r="I1473" s="81">
        <v>1.46</v>
      </c>
      <c r="J1473" s="81">
        <v>0.11</v>
      </c>
      <c r="K1473" s="81">
        <v>3.66</v>
      </c>
      <c r="L1473" s="81" t="s">
        <v>25662</v>
      </c>
      <c r="M1473" s="108"/>
      <c r="N1473" s="108"/>
      <c r="O1473" s="108"/>
      <c r="P1473" s="108"/>
      <c r="Q1473" s="108"/>
      <c r="R1473" s="108"/>
      <c r="S1473" s="108"/>
      <c r="T1473" s="108"/>
      <c r="U1473" s="108"/>
      <c r="V1473" s="108"/>
      <c r="W1473" s="108"/>
      <c r="X1473" s="108"/>
      <c r="Y1473" s="108"/>
      <c r="Z1473" s="108"/>
      <c r="AA1473" s="108"/>
      <c r="AB1473" s="108"/>
      <c r="AC1473" s="108"/>
      <c r="AD1473" s="108"/>
    </row>
    <row r="1474" spans="1:30" x14ac:dyDescent="0.25">
      <c r="A1474" s="81" t="s">
        <v>7203</v>
      </c>
      <c r="B1474" s="81" t="s">
        <v>11364</v>
      </c>
      <c r="C1474" s="81">
        <v>114.21</v>
      </c>
      <c r="D1474" s="81" t="s">
        <v>25834</v>
      </c>
      <c r="E1474" s="81">
        <v>115</v>
      </c>
      <c r="F1474" s="81" t="s">
        <v>11365</v>
      </c>
      <c r="G1474" s="81">
        <v>320</v>
      </c>
      <c r="H1474" s="81">
        <v>2.6</v>
      </c>
      <c r="I1474" s="81">
        <v>1.8</v>
      </c>
      <c r="J1474" s="81">
        <v>0.24</v>
      </c>
      <c r="K1474" s="81">
        <v>2.5</v>
      </c>
      <c r="L1474" s="81" t="s">
        <v>25662</v>
      </c>
      <c r="M1474" s="108"/>
      <c r="N1474" s="108"/>
      <c r="O1474" s="108"/>
      <c r="P1474" s="108"/>
      <c r="Q1474" s="108"/>
      <c r="R1474" s="108"/>
      <c r="S1474" s="108"/>
      <c r="T1474" s="108"/>
      <c r="U1474" s="108"/>
      <c r="V1474" s="108"/>
      <c r="W1474" s="108"/>
      <c r="X1474" s="108"/>
      <c r="Y1474" s="108"/>
      <c r="Z1474" s="108"/>
      <c r="AA1474" s="108"/>
      <c r="AB1474" s="108"/>
      <c r="AC1474" s="108"/>
      <c r="AD1474" s="108"/>
    </row>
    <row r="1475" spans="1:30" x14ac:dyDescent="0.25">
      <c r="A1475" s="81" t="s">
        <v>8003</v>
      </c>
      <c r="B1475" s="81" t="s">
        <v>11366</v>
      </c>
      <c r="C1475" s="81">
        <v>281.04000000000002</v>
      </c>
      <c r="D1475" s="81" t="s">
        <v>26191</v>
      </c>
      <c r="E1475" s="81">
        <v>346.02</v>
      </c>
      <c r="F1475" s="81" t="s">
        <v>11258</v>
      </c>
      <c r="G1475" s="81">
        <v>332.74</v>
      </c>
      <c r="H1475" s="81">
        <v>6.5</v>
      </c>
      <c r="I1475" s="81">
        <v>9</v>
      </c>
      <c r="J1475" s="81">
        <v>0.5</v>
      </c>
      <c r="K1475" s="81">
        <v>5</v>
      </c>
      <c r="L1475" s="81" t="s">
        <v>25662</v>
      </c>
      <c r="M1475" s="108"/>
      <c r="N1475" s="108"/>
      <c r="O1475" s="108"/>
      <c r="P1475" s="108"/>
      <c r="Q1475" s="108"/>
      <c r="R1475" s="108"/>
      <c r="S1475" s="108"/>
      <c r="T1475" s="108"/>
      <c r="U1475" s="108"/>
      <c r="V1475" s="108"/>
      <c r="W1475" s="108"/>
      <c r="X1475" s="108"/>
      <c r="Y1475" s="108"/>
      <c r="Z1475" s="108"/>
      <c r="AA1475" s="108"/>
      <c r="AB1475" s="108"/>
      <c r="AC1475" s="108"/>
      <c r="AD1475" s="108"/>
    </row>
    <row r="1476" spans="1:30" x14ac:dyDescent="0.25">
      <c r="A1476" s="81" t="s">
        <v>7230</v>
      </c>
      <c r="B1476" s="81" t="s">
        <v>11367</v>
      </c>
      <c r="C1476" s="81">
        <v>858.38</v>
      </c>
      <c r="D1476" s="81" t="s">
        <v>11368</v>
      </c>
      <c r="E1476" s="81">
        <v>810.07</v>
      </c>
      <c r="F1476" s="81" t="s">
        <v>11369</v>
      </c>
      <c r="G1476" s="81">
        <v>729.99</v>
      </c>
      <c r="H1476" s="81">
        <v>5.4</v>
      </c>
      <c r="I1476" s="81">
        <v>1.9</v>
      </c>
      <c r="J1476" s="81">
        <v>0.73</v>
      </c>
      <c r="K1476" s="81">
        <v>5.0999999999999996</v>
      </c>
      <c r="L1476" s="81" t="s">
        <v>25662</v>
      </c>
      <c r="M1476" s="108"/>
      <c r="N1476" s="108"/>
      <c r="O1476" s="108"/>
      <c r="P1476" s="108"/>
      <c r="Q1476" s="108"/>
      <c r="R1476" s="108"/>
      <c r="S1476" s="108"/>
      <c r="T1476" s="108"/>
      <c r="U1476" s="108"/>
      <c r="V1476" s="108"/>
      <c r="W1476" s="108"/>
      <c r="X1476" s="108"/>
      <c r="Y1476" s="108"/>
      <c r="Z1476" s="108"/>
      <c r="AA1476" s="108"/>
      <c r="AB1476" s="108"/>
      <c r="AC1476" s="108"/>
      <c r="AD1476" s="108"/>
    </row>
    <row r="1477" spans="1:30" x14ac:dyDescent="0.25">
      <c r="A1477" s="81" t="s">
        <v>7261</v>
      </c>
      <c r="B1477" s="81" t="s">
        <v>11370</v>
      </c>
      <c r="C1477" s="81">
        <v>672.86</v>
      </c>
      <c r="D1477" s="81" t="s">
        <v>11371</v>
      </c>
      <c r="E1477" s="81">
        <v>845</v>
      </c>
      <c r="F1477" s="81" t="s">
        <v>11370</v>
      </c>
      <c r="G1477" s="81">
        <v>672.86</v>
      </c>
      <c r="H1477" s="81">
        <v>5</v>
      </c>
      <c r="I1477" s="81">
        <v>8.4</v>
      </c>
      <c r="J1477" s="81">
        <v>1.25</v>
      </c>
      <c r="K1477" s="81">
        <v>1.8</v>
      </c>
      <c r="L1477" s="81" t="s">
        <v>25662</v>
      </c>
      <c r="M1477" s="108"/>
      <c r="N1477" s="108"/>
      <c r="O1477" s="108"/>
      <c r="P1477" s="108"/>
      <c r="Q1477" s="108"/>
      <c r="R1477" s="108"/>
      <c r="S1477" s="108"/>
      <c r="T1477" s="108"/>
      <c r="U1477" s="108"/>
      <c r="V1477" s="108"/>
      <c r="W1477" s="108"/>
      <c r="X1477" s="108"/>
      <c r="Y1477" s="108"/>
      <c r="Z1477" s="108"/>
      <c r="AA1477" s="108"/>
      <c r="AB1477" s="108"/>
      <c r="AC1477" s="108"/>
      <c r="AD1477" s="108"/>
    </row>
    <row r="1478" spans="1:30" x14ac:dyDescent="0.25">
      <c r="A1478" s="81" t="s">
        <v>7273</v>
      </c>
      <c r="B1478" s="81" t="s">
        <v>11372</v>
      </c>
      <c r="C1478" s="81">
        <v>181</v>
      </c>
      <c r="D1478" s="81" t="s">
        <v>11373</v>
      </c>
      <c r="E1478" s="81">
        <v>199.85</v>
      </c>
      <c r="F1478" s="81" t="s">
        <v>11374</v>
      </c>
      <c r="G1478" s="81">
        <v>185</v>
      </c>
      <c r="H1478" s="81">
        <v>6</v>
      </c>
      <c r="I1478" s="81">
        <v>9</v>
      </c>
      <c r="J1478" s="81">
        <v>1</v>
      </c>
      <c r="K1478" s="81">
        <v>2</v>
      </c>
      <c r="L1478" s="81" t="s">
        <v>25662</v>
      </c>
      <c r="M1478" s="108"/>
      <c r="N1478" s="108"/>
      <c r="O1478" s="108"/>
      <c r="P1478" s="108"/>
      <c r="Q1478" s="108"/>
      <c r="R1478" s="108"/>
      <c r="S1478" s="108"/>
      <c r="T1478" s="108"/>
      <c r="U1478" s="108"/>
      <c r="V1478" s="108"/>
      <c r="W1478" s="108"/>
      <c r="X1478" s="108"/>
      <c r="Y1478" s="108"/>
      <c r="Z1478" s="108"/>
      <c r="AA1478" s="108"/>
      <c r="AB1478" s="108"/>
      <c r="AC1478" s="108"/>
      <c r="AD1478" s="108"/>
    </row>
    <row r="1479" spans="1:30" x14ac:dyDescent="0.25">
      <c r="A1479" s="81" t="s">
        <v>7324</v>
      </c>
      <c r="B1479" s="81" t="s">
        <v>11375</v>
      </c>
      <c r="C1479" s="81">
        <v>386.87</v>
      </c>
      <c r="D1479" s="81" t="s">
        <v>11376</v>
      </c>
      <c r="E1479" s="81">
        <v>155.02000000000001</v>
      </c>
      <c r="F1479" s="81" t="s">
        <v>8619</v>
      </c>
      <c r="G1479" s="81" t="s">
        <v>8620</v>
      </c>
      <c r="H1479" s="81">
        <v>103</v>
      </c>
      <c r="I1479" s="81">
        <v>132</v>
      </c>
      <c r="J1479" s="81">
        <v>2.2000000000000002</v>
      </c>
      <c r="K1479" s="81">
        <v>22</v>
      </c>
      <c r="L1479" s="81" t="s">
        <v>25662</v>
      </c>
      <c r="M1479" s="108"/>
      <c r="N1479" s="108"/>
      <c r="O1479" s="108"/>
      <c r="P1479" s="108"/>
      <c r="Q1479" s="108"/>
      <c r="R1479" s="108"/>
      <c r="S1479" s="108"/>
      <c r="T1479" s="108"/>
      <c r="U1479" s="108"/>
      <c r="V1479" s="108"/>
      <c r="W1479" s="108"/>
      <c r="X1479" s="108"/>
      <c r="Y1479" s="108"/>
      <c r="Z1479" s="108"/>
      <c r="AA1479" s="108"/>
      <c r="AB1479" s="108"/>
      <c r="AC1479" s="108"/>
      <c r="AD1479" s="108"/>
    </row>
    <row r="1480" spans="1:30" x14ac:dyDescent="0.25">
      <c r="A1480" s="81" t="s">
        <v>7327</v>
      </c>
      <c r="B1480" s="81" t="s">
        <v>11377</v>
      </c>
      <c r="C1480" s="81">
        <v>108.44</v>
      </c>
      <c r="D1480" s="81" t="s">
        <v>26192</v>
      </c>
      <c r="E1480" s="81">
        <v>118.62</v>
      </c>
      <c r="F1480" s="81" t="s">
        <v>25835</v>
      </c>
      <c r="G1480" s="81">
        <v>99.04</v>
      </c>
      <c r="H1480" s="81">
        <v>19</v>
      </c>
      <c r="I1480" s="81">
        <v>42</v>
      </c>
      <c r="J1480" s="81">
        <v>17</v>
      </c>
      <c r="K1480" s="81">
        <v>1</v>
      </c>
      <c r="L1480" s="81" t="s">
        <v>25662</v>
      </c>
      <c r="M1480" s="108"/>
      <c r="N1480" s="108"/>
      <c r="O1480" s="108"/>
      <c r="P1480" s="108"/>
      <c r="Q1480" s="108"/>
      <c r="R1480" s="108"/>
      <c r="S1480" s="108"/>
      <c r="T1480" s="108"/>
      <c r="U1480" s="108"/>
      <c r="V1480" s="108"/>
      <c r="W1480" s="108"/>
      <c r="X1480" s="108"/>
      <c r="Y1480" s="108"/>
      <c r="Z1480" s="108"/>
      <c r="AA1480" s="108"/>
      <c r="AB1480" s="108"/>
      <c r="AC1480" s="108"/>
      <c r="AD1480" s="108"/>
    </row>
    <row r="1481" spans="1:30" x14ac:dyDescent="0.25">
      <c r="A1481" s="81" t="s">
        <v>7333</v>
      </c>
      <c r="B1481" s="81" t="s">
        <v>25836</v>
      </c>
      <c r="C1481" s="81">
        <v>20.059999999999999</v>
      </c>
      <c r="D1481" s="81" t="s">
        <v>11378</v>
      </c>
      <c r="E1481" s="81">
        <v>28</v>
      </c>
      <c r="F1481" s="81" t="s">
        <v>11379</v>
      </c>
      <c r="G1481" s="81">
        <v>39</v>
      </c>
      <c r="H1481" s="81">
        <v>2</v>
      </c>
      <c r="I1481" s="81">
        <v>2</v>
      </c>
      <c r="J1481" s="81">
        <v>0.5</v>
      </c>
      <c r="K1481" s="81">
        <v>1</v>
      </c>
      <c r="L1481" s="81" t="s">
        <v>25662</v>
      </c>
      <c r="M1481" s="108"/>
      <c r="N1481" s="108"/>
      <c r="O1481" s="108"/>
      <c r="P1481" s="108"/>
      <c r="Q1481" s="108"/>
      <c r="R1481" s="108"/>
      <c r="S1481" s="108"/>
      <c r="T1481" s="108"/>
      <c r="U1481" s="108"/>
      <c r="V1481" s="108"/>
      <c r="W1481" s="108"/>
      <c r="X1481" s="108"/>
      <c r="Y1481" s="108"/>
      <c r="Z1481" s="108"/>
      <c r="AA1481" s="108"/>
      <c r="AB1481" s="108"/>
      <c r="AC1481" s="108"/>
      <c r="AD1481" s="108"/>
    </row>
    <row r="1482" spans="1:30" x14ac:dyDescent="0.25">
      <c r="A1482" s="81" t="s">
        <v>7388</v>
      </c>
      <c r="B1482" s="81" t="s">
        <v>8619</v>
      </c>
      <c r="C1482" s="81" t="s">
        <v>8620</v>
      </c>
      <c r="D1482" s="81" t="s">
        <v>8619</v>
      </c>
      <c r="E1482" s="81" t="s">
        <v>8620</v>
      </c>
      <c r="F1482" s="81" t="s">
        <v>8619</v>
      </c>
      <c r="G1482" s="81" t="s">
        <v>8620</v>
      </c>
      <c r="H1482" s="81">
        <v>1</v>
      </c>
      <c r="I1482" s="81">
        <v>0.55000000000000004</v>
      </c>
      <c r="J1482" s="81">
        <v>10.8</v>
      </c>
      <c r="K1482" s="81">
        <v>0.26</v>
      </c>
      <c r="L1482" s="81" t="s">
        <v>25662</v>
      </c>
      <c r="M1482" s="108"/>
      <c r="N1482" s="108"/>
      <c r="O1482" s="108"/>
      <c r="P1482" s="108"/>
      <c r="Q1482" s="108"/>
      <c r="R1482" s="108"/>
      <c r="S1482" s="108"/>
      <c r="T1482" s="108"/>
      <c r="U1482" s="108"/>
      <c r="V1482" s="108"/>
      <c r="W1482" s="108"/>
      <c r="X1482" s="108"/>
      <c r="Y1482" s="108"/>
      <c r="Z1482" s="108"/>
      <c r="AA1482" s="108"/>
      <c r="AB1482" s="108"/>
      <c r="AC1482" s="108"/>
      <c r="AD1482" s="108"/>
    </row>
    <row r="1483" spans="1:30" x14ac:dyDescent="0.25">
      <c r="A1483" s="112" t="s">
        <v>7508</v>
      </c>
      <c r="B1483" s="81" t="s">
        <v>11380</v>
      </c>
      <c r="C1483" s="81">
        <v>709</v>
      </c>
      <c r="D1483" s="81" t="s">
        <v>26193</v>
      </c>
      <c r="E1483" s="81">
        <v>770.96</v>
      </c>
      <c r="F1483" s="81" t="s">
        <v>12003</v>
      </c>
      <c r="G1483" s="81">
        <v>818.63</v>
      </c>
      <c r="H1483" s="81">
        <v>12</v>
      </c>
      <c r="I1483" s="81">
        <v>17</v>
      </c>
      <c r="J1483" s="81">
        <v>28</v>
      </c>
      <c r="K1483" s="81">
        <v>12</v>
      </c>
      <c r="L1483" s="81" t="s">
        <v>25662</v>
      </c>
      <c r="M1483" s="108"/>
      <c r="N1483" s="108"/>
      <c r="O1483" s="108"/>
      <c r="P1483" s="108"/>
      <c r="Q1483" s="108"/>
      <c r="R1483" s="108"/>
      <c r="S1483" s="108"/>
      <c r="T1483" s="108"/>
      <c r="U1483" s="108"/>
      <c r="V1483" s="108"/>
      <c r="W1483" s="108"/>
      <c r="X1483" s="108"/>
      <c r="Y1483" s="108"/>
      <c r="Z1483" s="108"/>
      <c r="AA1483" s="108"/>
      <c r="AB1483" s="108"/>
      <c r="AC1483" s="108"/>
      <c r="AD1483" s="108"/>
    </row>
    <row r="1484" spans="1:30" x14ac:dyDescent="0.25">
      <c r="A1484" s="81" t="s">
        <v>7176</v>
      </c>
      <c r="B1484" s="81" t="s">
        <v>11381</v>
      </c>
      <c r="C1484" s="81">
        <v>2039.12</v>
      </c>
      <c r="D1484" s="81" t="s">
        <v>8619</v>
      </c>
      <c r="E1484" s="81" t="s">
        <v>8620</v>
      </c>
      <c r="F1484" s="81" t="s">
        <v>8619</v>
      </c>
      <c r="G1484" s="81" t="s">
        <v>8620</v>
      </c>
      <c r="H1484" s="81">
        <v>12</v>
      </c>
      <c r="I1484" s="81">
        <v>6</v>
      </c>
      <c r="J1484" s="81">
        <v>1</v>
      </c>
      <c r="K1484" s="81">
        <v>3</v>
      </c>
      <c r="L1484" s="81" t="s">
        <v>25662</v>
      </c>
      <c r="M1484" s="108"/>
      <c r="N1484" s="108"/>
      <c r="O1484" s="108"/>
      <c r="P1484" s="108"/>
      <c r="Q1484" s="108"/>
      <c r="R1484" s="108"/>
      <c r="S1484" s="108"/>
      <c r="T1484" s="108"/>
      <c r="U1484" s="108"/>
      <c r="V1484" s="108"/>
      <c r="W1484" s="108"/>
      <c r="X1484" s="108"/>
      <c r="Y1484" s="108"/>
      <c r="Z1484" s="108"/>
      <c r="AA1484" s="108"/>
      <c r="AB1484" s="108"/>
      <c r="AC1484" s="108"/>
      <c r="AD1484" s="108"/>
    </row>
    <row r="1485" spans="1:30" x14ac:dyDescent="0.25">
      <c r="A1485" s="81" t="s">
        <v>5393</v>
      </c>
      <c r="B1485" s="81" t="s">
        <v>8619</v>
      </c>
      <c r="C1485" s="81" t="s">
        <v>8620</v>
      </c>
      <c r="D1485" s="81" t="s">
        <v>8619</v>
      </c>
      <c r="E1485" s="81" t="s">
        <v>8620</v>
      </c>
      <c r="F1485" s="81" t="s">
        <v>8619</v>
      </c>
      <c r="G1485" s="81" t="s">
        <v>8620</v>
      </c>
      <c r="H1485" s="81">
        <v>4.72</v>
      </c>
      <c r="I1485" s="81">
        <v>8.66</v>
      </c>
      <c r="J1485" s="81">
        <v>1.32</v>
      </c>
      <c r="K1485" s="81">
        <v>0.98</v>
      </c>
      <c r="L1485" s="81" t="s">
        <v>25662</v>
      </c>
      <c r="M1485" s="108"/>
      <c r="N1485" s="108"/>
      <c r="O1485" s="108"/>
      <c r="P1485" s="108"/>
      <c r="Q1485" s="108"/>
      <c r="R1485" s="108"/>
      <c r="S1485" s="108"/>
      <c r="T1485" s="108"/>
      <c r="U1485" s="108"/>
      <c r="V1485" s="108"/>
      <c r="W1485" s="108"/>
      <c r="X1485" s="108"/>
      <c r="Y1485" s="108"/>
      <c r="Z1485" s="108"/>
      <c r="AA1485" s="108"/>
      <c r="AB1485" s="108"/>
      <c r="AC1485" s="108"/>
      <c r="AD1485" s="108"/>
    </row>
    <row r="1486" spans="1:30" x14ac:dyDescent="0.25">
      <c r="A1486" s="81" t="s">
        <v>5243</v>
      </c>
      <c r="B1486" s="81" t="s">
        <v>10289</v>
      </c>
      <c r="C1486" s="81">
        <v>10.32</v>
      </c>
      <c r="D1486" s="81" t="s">
        <v>8619</v>
      </c>
      <c r="E1486" s="81" t="s">
        <v>8620</v>
      </c>
      <c r="F1486" s="81" t="s">
        <v>8619</v>
      </c>
      <c r="G1486" s="81" t="s">
        <v>8620</v>
      </c>
      <c r="H1486" s="81">
        <v>4.5</v>
      </c>
      <c r="I1486" s="81">
        <v>6.5</v>
      </c>
      <c r="J1486" s="81">
        <v>1.19</v>
      </c>
      <c r="K1486" s="81">
        <v>3</v>
      </c>
      <c r="L1486" s="81" t="s">
        <v>25662</v>
      </c>
      <c r="M1486" s="108"/>
      <c r="N1486" s="108"/>
      <c r="O1486" s="108"/>
      <c r="P1486" s="108"/>
      <c r="Q1486" s="108"/>
      <c r="R1486" s="108"/>
      <c r="S1486" s="108"/>
      <c r="T1486" s="108"/>
      <c r="U1486" s="108"/>
      <c r="V1486" s="108"/>
      <c r="W1486" s="108"/>
      <c r="X1486" s="108"/>
      <c r="Y1486" s="108"/>
      <c r="Z1486" s="108"/>
      <c r="AA1486" s="108"/>
      <c r="AB1486" s="108"/>
      <c r="AC1486" s="108"/>
      <c r="AD1486" s="108"/>
    </row>
    <row r="1487" spans="1:30" x14ac:dyDescent="0.25">
      <c r="A1487" s="112" t="s">
        <v>8078</v>
      </c>
      <c r="B1487" s="81" t="s">
        <v>25732</v>
      </c>
      <c r="C1487" s="81">
        <v>157</v>
      </c>
      <c r="D1487" s="81" t="s">
        <v>11382</v>
      </c>
      <c r="E1487" s="81">
        <v>154.99</v>
      </c>
      <c r="F1487" s="81" t="s">
        <v>11383</v>
      </c>
      <c r="G1487" s="81">
        <v>139.99</v>
      </c>
      <c r="H1487" s="81">
        <v>10</v>
      </c>
      <c r="I1487" s="81">
        <v>22</v>
      </c>
      <c r="J1487" s="81">
        <v>115</v>
      </c>
      <c r="K1487" s="81">
        <v>68</v>
      </c>
      <c r="L1487" s="81" t="s">
        <v>25662</v>
      </c>
      <c r="M1487" s="108"/>
      <c r="N1487" s="108"/>
      <c r="O1487" s="108"/>
      <c r="P1487" s="108"/>
      <c r="Q1487" s="108"/>
      <c r="R1487" s="108"/>
      <c r="S1487" s="108"/>
      <c r="T1487" s="108"/>
      <c r="U1487" s="108"/>
      <c r="V1487" s="108"/>
      <c r="W1487" s="108"/>
      <c r="X1487" s="108"/>
      <c r="Y1487" s="108"/>
      <c r="Z1487" s="108"/>
      <c r="AA1487" s="108"/>
      <c r="AB1487" s="108"/>
      <c r="AC1487" s="108"/>
      <c r="AD1487" s="108"/>
    </row>
    <row r="1488" spans="1:30" x14ac:dyDescent="0.25">
      <c r="A1488" s="81" t="s">
        <v>3527</v>
      </c>
      <c r="B1488" s="81" t="s">
        <v>11384</v>
      </c>
      <c r="C1488" s="81">
        <v>0.39</v>
      </c>
      <c r="D1488" s="81" t="s">
        <v>11385</v>
      </c>
      <c r="E1488" s="81">
        <v>0.49</v>
      </c>
      <c r="F1488" s="81" t="s">
        <v>11386</v>
      </c>
      <c r="G1488" s="81">
        <v>0.35</v>
      </c>
      <c r="H1488" s="81">
        <v>1</v>
      </c>
      <c r="I1488" s="81">
        <v>1</v>
      </c>
      <c r="J1488" s="81">
        <v>6.0000000000000001E-3</v>
      </c>
      <c r="K1488" s="81">
        <v>1</v>
      </c>
      <c r="L1488" s="81" t="s">
        <v>25662</v>
      </c>
      <c r="M1488" s="108"/>
      <c r="N1488" s="108"/>
      <c r="O1488" s="108"/>
      <c r="P1488" s="108"/>
      <c r="Q1488" s="108"/>
      <c r="R1488" s="108"/>
      <c r="S1488" s="108"/>
      <c r="T1488" s="108"/>
      <c r="U1488" s="108"/>
      <c r="V1488" s="108"/>
      <c r="W1488" s="108"/>
      <c r="X1488" s="108"/>
      <c r="Y1488" s="108"/>
      <c r="Z1488" s="108"/>
      <c r="AA1488" s="108"/>
      <c r="AB1488" s="108"/>
      <c r="AC1488" s="108"/>
      <c r="AD1488" s="108"/>
    </row>
    <row r="1489" spans="1:30" x14ac:dyDescent="0.25">
      <c r="A1489" s="81" t="s">
        <v>3572</v>
      </c>
      <c r="B1489" s="81" t="s">
        <v>8619</v>
      </c>
      <c r="C1489" s="81" t="s">
        <v>8620</v>
      </c>
      <c r="D1489" s="81" t="s">
        <v>8619</v>
      </c>
      <c r="E1489" s="81" t="s">
        <v>8620</v>
      </c>
      <c r="F1489" s="81" t="s">
        <v>8619</v>
      </c>
      <c r="G1489" s="81" t="s">
        <v>8620</v>
      </c>
      <c r="H1489" s="81">
        <v>1.62</v>
      </c>
      <c r="I1489" s="81">
        <v>1.62</v>
      </c>
      <c r="J1489" s="81">
        <v>0.5</v>
      </c>
      <c r="K1489" s="81">
        <v>1.75</v>
      </c>
      <c r="L1489" s="81" t="s">
        <v>25662</v>
      </c>
      <c r="M1489" s="108"/>
      <c r="N1489" s="108"/>
      <c r="O1489" s="108"/>
      <c r="P1489" s="108"/>
      <c r="Q1489" s="108"/>
      <c r="R1489" s="108"/>
      <c r="S1489" s="108"/>
      <c r="T1489" s="108"/>
      <c r="U1489" s="108"/>
      <c r="V1489" s="108"/>
      <c r="W1489" s="108"/>
      <c r="X1489" s="108"/>
      <c r="Y1489" s="108"/>
      <c r="Z1489" s="108"/>
      <c r="AA1489" s="108"/>
      <c r="AB1489" s="108"/>
      <c r="AC1489" s="108"/>
      <c r="AD1489" s="108"/>
    </row>
    <row r="1490" spans="1:30" x14ac:dyDescent="0.25">
      <c r="A1490" s="81" t="s">
        <v>3576</v>
      </c>
      <c r="B1490" s="81" t="s">
        <v>11387</v>
      </c>
      <c r="C1490" s="81">
        <v>10.4</v>
      </c>
      <c r="D1490" s="81" t="s">
        <v>11388</v>
      </c>
      <c r="E1490" s="81">
        <v>9.89</v>
      </c>
      <c r="F1490" s="81" t="s">
        <v>11389</v>
      </c>
      <c r="G1490" s="81">
        <v>4.4800000000000004</v>
      </c>
      <c r="H1490" s="81">
        <v>5</v>
      </c>
      <c r="I1490" s="81">
        <v>9</v>
      </c>
      <c r="J1490" s="81">
        <v>0.1</v>
      </c>
      <c r="K1490" s="81">
        <v>2</v>
      </c>
      <c r="L1490" s="81" t="s">
        <v>25662</v>
      </c>
      <c r="M1490" s="108"/>
      <c r="N1490" s="108"/>
      <c r="O1490" s="108"/>
      <c r="P1490" s="108"/>
      <c r="Q1490" s="108"/>
      <c r="R1490" s="108"/>
      <c r="S1490" s="108"/>
      <c r="T1490" s="108"/>
      <c r="U1490" s="108"/>
      <c r="V1490" s="108"/>
      <c r="W1490" s="108"/>
      <c r="X1490" s="108"/>
      <c r="Y1490" s="108"/>
      <c r="Z1490" s="108"/>
      <c r="AA1490" s="108"/>
      <c r="AB1490" s="108"/>
      <c r="AC1490" s="108"/>
      <c r="AD1490" s="108"/>
    </row>
    <row r="1491" spans="1:30" x14ac:dyDescent="0.25">
      <c r="A1491" s="81" t="s">
        <v>130</v>
      </c>
      <c r="B1491" s="81" t="s">
        <v>11390</v>
      </c>
      <c r="C1491" s="81">
        <v>19.8</v>
      </c>
      <c r="D1491" s="81" t="s">
        <v>8619</v>
      </c>
      <c r="E1491" s="81" t="s">
        <v>8620</v>
      </c>
      <c r="F1491" s="81" t="s">
        <v>8619</v>
      </c>
      <c r="G1491" s="81" t="s">
        <v>8620</v>
      </c>
      <c r="H1491" s="81">
        <v>0.39</v>
      </c>
      <c r="I1491" s="81">
        <v>0.39</v>
      </c>
      <c r="J1491" s="81">
        <v>0.25</v>
      </c>
      <c r="K1491" s="81">
        <v>0.39</v>
      </c>
      <c r="L1491" s="81" t="s">
        <v>25662</v>
      </c>
      <c r="M1491" s="108"/>
      <c r="N1491" s="108"/>
      <c r="O1491" s="108"/>
      <c r="P1491" s="108"/>
      <c r="Q1491" s="108"/>
      <c r="R1491" s="108"/>
      <c r="S1491" s="108"/>
      <c r="T1491" s="108"/>
      <c r="U1491" s="108"/>
      <c r="V1491" s="108"/>
      <c r="W1491" s="108"/>
      <c r="X1491" s="108"/>
      <c r="Y1491" s="108"/>
      <c r="Z1491" s="108"/>
      <c r="AA1491" s="108"/>
      <c r="AB1491" s="108"/>
      <c r="AC1491" s="108"/>
      <c r="AD1491" s="108"/>
    </row>
    <row r="1492" spans="1:30" x14ac:dyDescent="0.25">
      <c r="A1492" s="81" t="s">
        <v>112</v>
      </c>
      <c r="B1492" s="81" t="s">
        <v>8619</v>
      </c>
      <c r="C1492" s="81" t="s">
        <v>8620</v>
      </c>
      <c r="D1492" s="81" t="s">
        <v>8619</v>
      </c>
      <c r="E1492" s="81" t="s">
        <v>8620</v>
      </c>
      <c r="F1492" s="81" t="s">
        <v>8619</v>
      </c>
      <c r="G1492" s="81" t="s">
        <v>8620</v>
      </c>
      <c r="H1492" s="81">
        <v>2.76</v>
      </c>
      <c r="I1492" s="81">
        <v>4.13</v>
      </c>
      <c r="J1492" s="81">
        <v>0.66</v>
      </c>
      <c r="K1492" s="81">
        <v>1.77</v>
      </c>
      <c r="L1492" s="81" t="s">
        <v>25662</v>
      </c>
      <c r="M1492" s="108"/>
      <c r="N1492" s="108"/>
      <c r="O1492" s="108"/>
      <c r="P1492" s="108"/>
      <c r="Q1492" s="108"/>
      <c r="R1492" s="108"/>
      <c r="S1492" s="108"/>
      <c r="T1492" s="108"/>
      <c r="U1492" s="108"/>
      <c r="V1492" s="108"/>
      <c r="W1492" s="108"/>
      <c r="X1492" s="108"/>
      <c r="Y1492" s="108"/>
      <c r="Z1492" s="108"/>
      <c r="AA1492" s="108"/>
      <c r="AB1492" s="108"/>
      <c r="AC1492" s="108"/>
      <c r="AD1492" s="108"/>
    </row>
    <row r="1493" spans="1:30" x14ac:dyDescent="0.25">
      <c r="A1493" s="81" t="s">
        <v>128</v>
      </c>
      <c r="B1493" s="81" t="s">
        <v>8619</v>
      </c>
      <c r="C1493" s="81" t="s">
        <v>8620</v>
      </c>
      <c r="D1493" s="81" t="s">
        <v>8619</v>
      </c>
      <c r="E1493" s="81" t="s">
        <v>8620</v>
      </c>
      <c r="F1493" s="81" t="s">
        <v>8619</v>
      </c>
      <c r="G1493" s="81" t="s">
        <v>8620</v>
      </c>
      <c r="H1493" s="81">
        <v>0.39</v>
      </c>
      <c r="I1493" s="81">
        <v>0.39</v>
      </c>
      <c r="J1493" s="81">
        <v>0.25</v>
      </c>
      <c r="K1493" s="81">
        <v>0.39</v>
      </c>
      <c r="L1493" s="81" t="s">
        <v>25662</v>
      </c>
      <c r="M1493" s="108"/>
      <c r="N1493" s="108"/>
      <c r="O1493" s="108"/>
      <c r="P1493" s="108"/>
      <c r="Q1493" s="108"/>
      <c r="R1493" s="108"/>
      <c r="S1493" s="108"/>
      <c r="T1493" s="108"/>
      <c r="U1493" s="108"/>
      <c r="V1493" s="108"/>
      <c r="W1493" s="108"/>
      <c r="X1493" s="108"/>
      <c r="Y1493" s="108"/>
      <c r="Z1493" s="108"/>
      <c r="AA1493" s="108"/>
      <c r="AB1493" s="108"/>
      <c r="AC1493" s="108"/>
      <c r="AD1493" s="108"/>
    </row>
    <row r="1494" spans="1:30" x14ac:dyDescent="0.25">
      <c r="A1494" s="81" t="s">
        <v>126</v>
      </c>
      <c r="B1494" s="81" t="s">
        <v>25837</v>
      </c>
      <c r="C1494" s="81">
        <v>11.34</v>
      </c>
      <c r="D1494" s="81" t="s">
        <v>25837</v>
      </c>
      <c r="E1494" s="81">
        <v>11.34</v>
      </c>
      <c r="F1494" s="81" t="s">
        <v>25837</v>
      </c>
      <c r="G1494" s="81">
        <v>11.34</v>
      </c>
      <c r="H1494" s="81">
        <v>2</v>
      </c>
      <c r="I1494" s="81">
        <v>1</v>
      </c>
      <c r="J1494" s="81">
        <v>0.02</v>
      </c>
      <c r="K1494" s="81">
        <v>3</v>
      </c>
      <c r="L1494" s="81" t="s">
        <v>25662</v>
      </c>
      <c r="M1494" s="108"/>
      <c r="N1494" s="108"/>
      <c r="O1494" s="108"/>
      <c r="P1494" s="108"/>
      <c r="Q1494" s="108"/>
      <c r="R1494" s="108"/>
      <c r="S1494" s="108"/>
      <c r="T1494" s="108"/>
      <c r="U1494" s="108"/>
      <c r="V1494" s="108"/>
      <c r="W1494" s="108"/>
      <c r="X1494" s="108"/>
      <c r="Y1494" s="108"/>
      <c r="Z1494" s="108"/>
      <c r="AA1494" s="108"/>
      <c r="AB1494" s="108"/>
      <c r="AC1494" s="108"/>
      <c r="AD1494" s="108"/>
    </row>
    <row r="1495" spans="1:30" x14ac:dyDescent="0.25">
      <c r="A1495" s="81" t="s">
        <v>123</v>
      </c>
      <c r="B1495" s="81" t="s">
        <v>25838</v>
      </c>
      <c r="C1495" s="81">
        <v>11.34</v>
      </c>
      <c r="D1495" s="81" t="s">
        <v>25838</v>
      </c>
      <c r="E1495" s="81">
        <v>11.34</v>
      </c>
      <c r="F1495" s="81" t="s">
        <v>25838</v>
      </c>
      <c r="G1495" s="81">
        <v>11.34</v>
      </c>
      <c r="H1495" s="81">
        <v>2</v>
      </c>
      <c r="I1495" s="81">
        <v>1</v>
      </c>
      <c r="J1495" s="81">
        <v>0.02</v>
      </c>
      <c r="K1495" s="81">
        <v>3</v>
      </c>
      <c r="L1495" s="81" t="s">
        <v>25662</v>
      </c>
      <c r="M1495" s="108"/>
      <c r="N1495" s="108"/>
      <c r="O1495" s="108"/>
      <c r="P1495" s="108"/>
      <c r="Q1495" s="108"/>
      <c r="R1495" s="108"/>
      <c r="S1495" s="108"/>
      <c r="T1495" s="108"/>
      <c r="U1495" s="108"/>
      <c r="V1495" s="108"/>
      <c r="W1495" s="108"/>
      <c r="X1495" s="108"/>
      <c r="Y1495" s="108"/>
      <c r="Z1495" s="108"/>
      <c r="AA1495" s="108"/>
      <c r="AB1495" s="108"/>
      <c r="AC1495" s="108"/>
      <c r="AD1495" s="108"/>
    </row>
    <row r="1496" spans="1:30" x14ac:dyDescent="0.25">
      <c r="A1496" s="81" t="s">
        <v>108</v>
      </c>
      <c r="B1496" s="81" t="s">
        <v>8619</v>
      </c>
      <c r="C1496" s="81" t="s">
        <v>8620</v>
      </c>
      <c r="D1496" s="81" t="s">
        <v>8619</v>
      </c>
      <c r="E1496" s="81" t="s">
        <v>8620</v>
      </c>
      <c r="F1496" s="81" t="s">
        <v>8619</v>
      </c>
      <c r="G1496" s="81" t="s">
        <v>8620</v>
      </c>
      <c r="H1496" s="81">
        <v>16</v>
      </c>
      <c r="I1496" s="81">
        <v>23</v>
      </c>
      <c r="J1496" s="81">
        <v>1</v>
      </c>
      <c r="K1496" s="81">
        <v>18</v>
      </c>
      <c r="L1496" s="81" t="s">
        <v>25662</v>
      </c>
      <c r="M1496" s="108"/>
      <c r="N1496" s="108"/>
      <c r="O1496" s="108"/>
      <c r="P1496" s="108"/>
      <c r="Q1496" s="108"/>
      <c r="R1496" s="108"/>
      <c r="S1496" s="108"/>
      <c r="T1496" s="108"/>
      <c r="U1496" s="108"/>
      <c r="V1496" s="108"/>
      <c r="W1496" s="108"/>
      <c r="X1496" s="108"/>
      <c r="Y1496" s="108"/>
      <c r="Z1496" s="108"/>
      <c r="AA1496" s="108"/>
      <c r="AB1496" s="108"/>
      <c r="AC1496" s="108"/>
      <c r="AD1496" s="108"/>
    </row>
    <row r="1497" spans="1:30" x14ac:dyDescent="0.25">
      <c r="A1497" s="81" t="s">
        <v>119</v>
      </c>
      <c r="B1497" s="81" t="s">
        <v>8619</v>
      </c>
      <c r="C1497" s="81" t="s">
        <v>8620</v>
      </c>
      <c r="D1497" s="81" t="s">
        <v>8619</v>
      </c>
      <c r="E1497" s="81" t="s">
        <v>8620</v>
      </c>
      <c r="F1497" s="81" t="s">
        <v>8619</v>
      </c>
      <c r="G1497" s="81" t="s">
        <v>8620</v>
      </c>
      <c r="H1497" s="81">
        <v>4</v>
      </c>
      <c r="I1497" s="81">
        <v>8</v>
      </c>
      <c r="J1497" s="81">
        <v>1.52</v>
      </c>
      <c r="K1497" s="81">
        <v>2</v>
      </c>
      <c r="L1497" s="81" t="s">
        <v>25662</v>
      </c>
      <c r="M1497" s="108"/>
      <c r="N1497" s="108"/>
      <c r="O1497" s="108"/>
      <c r="P1497" s="108"/>
      <c r="Q1497" s="108"/>
      <c r="R1497" s="108"/>
      <c r="S1497" s="108"/>
      <c r="T1497" s="108"/>
      <c r="U1497" s="108"/>
      <c r="V1497" s="108"/>
      <c r="W1497" s="108"/>
      <c r="X1497" s="108"/>
      <c r="Y1497" s="108"/>
      <c r="Z1497" s="108"/>
      <c r="AA1497" s="108"/>
      <c r="AB1497" s="108"/>
      <c r="AC1497" s="108"/>
      <c r="AD1497" s="108"/>
    </row>
    <row r="1498" spans="1:30" x14ac:dyDescent="0.25">
      <c r="A1498" s="81" t="s">
        <v>100</v>
      </c>
      <c r="B1498" s="81" t="s">
        <v>8619</v>
      </c>
      <c r="C1498" s="81" t="s">
        <v>8620</v>
      </c>
      <c r="D1498" s="81" t="s">
        <v>8619</v>
      </c>
      <c r="E1498" s="81" t="s">
        <v>8620</v>
      </c>
      <c r="F1498" s="81" t="s">
        <v>8619</v>
      </c>
      <c r="G1498" s="81" t="s">
        <v>8620</v>
      </c>
      <c r="H1498" s="81">
        <v>2</v>
      </c>
      <c r="I1498" s="81">
        <v>1.63</v>
      </c>
      <c r="J1498" s="81">
        <v>0.65</v>
      </c>
      <c r="K1498" s="81">
        <v>2.72</v>
      </c>
      <c r="L1498" s="81" t="s">
        <v>25662</v>
      </c>
      <c r="M1498" s="108"/>
      <c r="N1498" s="108"/>
      <c r="O1498" s="108"/>
      <c r="P1498" s="108"/>
      <c r="Q1498" s="108"/>
      <c r="R1498" s="108"/>
      <c r="S1498" s="108"/>
      <c r="T1498" s="108"/>
      <c r="U1498" s="108"/>
      <c r="V1498" s="108"/>
      <c r="W1498" s="108"/>
      <c r="X1498" s="108"/>
      <c r="Y1498" s="108"/>
      <c r="Z1498" s="108"/>
      <c r="AA1498" s="108"/>
      <c r="AB1498" s="108"/>
      <c r="AC1498" s="108"/>
      <c r="AD1498" s="108"/>
    </row>
    <row r="1499" spans="1:30" x14ac:dyDescent="0.25">
      <c r="A1499" s="81" t="s">
        <v>97</v>
      </c>
      <c r="B1499" s="81" t="s">
        <v>8619</v>
      </c>
      <c r="C1499" s="81" t="s">
        <v>8620</v>
      </c>
      <c r="D1499" s="81" t="s">
        <v>8619</v>
      </c>
      <c r="E1499" s="81" t="s">
        <v>8620</v>
      </c>
      <c r="F1499" s="81" t="s">
        <v>8619</v>
      </c>
      <c r="G1499" s="81" t="s">
        <v>8620</v>
      </c>
      <c r="H1499" s="81">
        <v>2.63</v>
      </c>
      <c r="I1499" s="81">
        <v>3.25</v>
      </c>
      <c r="J1499" s="81">
        <v>0.13</v>
      </c>
      <c r="K1499" s="81">
        <v>0.5</v>
      </c>
      <c r="L1499" s="81" t="s">
        <v>25662</v>
      </c>
      <c r="M1499" s="108"/>
      <c r="N1499" s="108"/>
      <c r="O1499" s="108"/>
      <c r="P1499" s="108"/>
      <c r="Q1499" s="108"/>
      <c r="R1499" s="108"/>
      <c r="S1499" s="108"/>
      <c r="T1499" s="108"/>
      <c r="U1499" s="108"/>
      <c r="V1499" s="108"/>
      <c r="W1499" s="108"/>
      <c r="X1499" s="108"/>
      <c r="Y1499" s="108"/>
      <c r="Z1499" s="108"/>
      <c r="AA1499" s="108"/>
      <c r="AB1499" s="108"/>
      <c r="AC1499" s="108"/>
      <c r="AD1499" s="108"/>
    </row>
    <row r="1500" spans="1:30" x14ac:dyDescent="0.25">
      <c r="A1500" s="81" t="s">
        <v>90</v>
      </c>
      <c r="B1500" s="81" t="s">
        <v>8619</v>
      </c>
      <c r="C1500" s="81" t="s">
        <v>8620</v>
      </c>
      <c r="D1500" s="81" t="s">
        <v>8619</v>
      </c>
      <c r="E1500" s="81" t="s">
        <v>8620</v>
      </c>
      <c r="F1500" s="81" t="s">
        <v>8619</v>
      </c>
      <c r="G1500" s="81" t="s">
        <v>8620</v>
      </c>
      <c r="H1500" s="81">
        <v>1.5</v>
      </c>
      <c r="I1500" s="81">
        <v>2.5</v>
      </c>
      <c r="J1500" s="81">
        <v>0.02</v>
      </c>
      <c r="K1500" s="81">
        <v>0.75</v>
      </c>
      <c r="L1500" s="81" t="s">
        <v>25662</v>
      </c>
      <c r="M1500" s="108"/>
      <c r="N1500" s="108"/>
      <c r="O1500" s="108"/>
      <c r="P1500" s="108"/>
      <c r="Q1500" s="108"/>
      <c r="R1500" s="108"/>
      <c r="S1500" s="108"/>
      <c r="T1500" s="108"/>
      <c r="U1500" s="108"/>
      <c r="V1500" s="108"/>
      <c r="W1500" s="108"/>
      <c r="X1500" s="108"/>
      <c r="Y1500" s="108"/>
      <c r="Z1500" s="108"/>
      <c r="AA1500" s="108"/>
      <c r="AB1500" s="108"/>
      <c r="AC1500" s="108"/>
      <c r="AD1500" s="108"/>
    </row>
    <row r="1501" spans="1:30" x14ac:dyDescent="0.25">
      <c r="A1501" s="81" t="s">
        <v>83</v>
      </c>
      <c r="B1501" s="81" t="s">
        <v>8619</v>
      </c>
      <c r="C1501" s="81" t="s">
        <v>8620</v>
      </c>
      <c r="D1501" s="81" t="s">
        <v>8619</v>
      </c>
      <c r="E1501" s="81" t="s">
        <v>8620</v>
      </c>
      <c r="F1501" s="81" t="s">
        <v>8619</v>
      </c>
      <c r="G1501" s="81" t="s">
        <v>8620</v>
      </c>
      <c r="H1501" s="81">
        <v>15</v>
      </c>
      <c r="I1501" s="81">
        <v>15</v>
      </c>
      <c r="J1501" s="81">
        <v>0.15</v>
      </c>
      <c r="K1501" s="81">
        <v>1</v>
      </c>
      <c r="L1501" s="81" t="s">
        <v>25662</v>
      </c>
      <c r="M1501" s="108"/>
      <c r="N1501" s="108"/>
      <c r="O1501" s="108"/>
      <c r="P1501" s="108"/>
      <c r="Q1501" s="108"/>
      <c r="R1501" s="108"/>
      <c r="S1501" s="108"/>
      <c r="T1501" s="108"/>
      <c r="U1501" s="108"/>
      <c r="V1501" s="108"/>
      <c r="W1501" s="108"/>
      <c r="X1501" s="108"/>
      <c r="Y1501" s="108"/>
      <c r="Z1501" s="108"/>
      <c r="AA1501" s="108"/>
      <c r="AB1501" s="108"/>
      <c r="AC1501" s="108"/>
      <c r="AD1501" s="108"/>
    </row>
    <row r="1502" spans="1:30" x14ac:dyDescent="0.25">
      <c r="A1502" s="81" t="s">
        <v>79</v>
      </c>
      <c r="B1502" s="81" t="s">
        <v>8619</v>
      </c>
      <c r="C1502" s="81" t="s">
        <v>8620</v>
      </c>
      <c r="D1502" s="81" t="s">
        <v>8619</v>
      </c>
      <c r="E1502" s="81" t="s">
        <v>8620</v>
      </c>
      <c r="F1502" s="81" t="s">
        <v>8619</v>
      </c>
      <c r="G1502" s="81" t="s">
        <v>8620</v>
      </c>
      <c r="H1502" s="81">
        <v>80</v>
      </c>
      <c r="I1502" s="109">
        <v>0</v>
      </c>
      <c r="J1502" s="81">
        <v>0.09</v>
      </c>
      <c r="K1502" s="81">
        <v>1.25</v>
      </c>
      <c r="L1502" s="81" t="s">
        <v>25662</v>
      </c>
      <c r="M1502" s="108"/>
      <c r="N1502" s="108"/>
      <c r="O1502" s="108"/>
      <c r="P1502" s="108"/>
      <c r="Q1502" s="108"/>
      <c r="R1502" s="108"/>
      <c r="S1502" s="108"/>
      <c r="T1502" s="108"/>
      <c r="U1502" s="108"/>
      <c r="V1502" s="108"/>
      <c r="W1502" s="108"/>
      <c r="X1502" s="108"/>
      <c r="Y1502" s="108"/>
      <c r="Z1502" s="108"/>
      <c r="AA1502" s="108"/>
      <c r="AB1502" s="108"/>
      <c r="AC1502" s="108"/>
      <c r="AD1502" s="108"/>
    </row>
    <row r="1503" spans="1:30" x14ac:dyDescent="0.25">
      <c r="A1503" s="81" t="s">
        <v>75</v>
      </c>
      <c r="B1503" s="81" t="s">
        <v>8619</v>
      </c>
      <c r="C1503" s="81" t="s">
        <v>8620</v>
      </c>
      <c r="D1503" s="81" t="s">
        <v>8619</v>
      </c>
      <c r="E1503" s="81" t="s">
        <v>8620</v>
      </c>
      <c r="F1503" s="81" t="s">
        <v>8619</v>
      </c>
      <c r="G1503" s="81" t="s">
        <v>8620</v>
      </c>
      <c r="H1503" s="81">
        <v>6</v>
      </c>
      <c r="I1503" s="81">
        <v>5</v>
      </c>
      <c r="J1503" s="81">
        <v>0.54</v>
      </c>
      <c r="K1503" s="81">
        <v>0.05</v>
      </c>
      <c r="L1503" s="81" t="s">
        <v>25662</v>
      </c>
      <c r="M1503" s="108"/>
      <c r="N1503" s="108"/>
      <c r="O1503" s="108"/>
      <c r="P1503" s="108"/>
      <c r="Q1503" s="108"/>
      <c r="R1503" s="108"/>
      <c r="S1503" s="108"/>
      <c r="T1503" s="108"/>
      <c r="U1503" s="108"/>
      <c r="V1503" s="108"/>
      <c r="W1503" s="108"/>
      <c r="X1503" s="108"/>
      <c r="Y1503" s="108"/>
      <c r="Z1503" s="108"/>
      <c r="AA1503" s="108"/>
      <c r="AB1503" s="108"/>
      <c r="AC1503" s="108"/>
      <c r="AD1503" s="108"/>
    </row>
    <row r="1504" spans="1:30" x14ac:dyDescent="0.25">
      <c r="A1504" s="81" t="s">
        <v>6451</v>
      </c>
      <c r="B1504" s="81" t="s">
        <v>11391</v>
      </c>
      <c r="C1504" s="81">
        <v>21812.92</v>
      </c>
      <c r="D1504" s="81" t="s">
        <v>11392</v>
      </c>
      <c r="E1504" s="81">
        <v>19980</v>
      </c>
      <c r="F1504" s="81" t="s">
        <v>11393</v>
      </c>
      <c r="G1504" s="81">
        <v>18697</v>
      </c>
      <c r="H1504" s="81">
        <v>35</v>
      </c>
      <c r="I1504" s="81">
        <v>83.4</v>
      </c>
      <c r="J1504" s="81">
        <v>1781</v>
      </c>
      <c r="K1504" s="81">
        <v>46</v>
      </c>
      <c r="L1504" s="81" t="s">
        <v>25662</v>
      </c>
      <c r="M1504" s="108"/>
      <c r="N1504" s="108"/>
      <c r="O1504" s="108"/>
      <c r="P1504" s="108"/>
      <c r="Q1504" s="108"/>
      <c r="R1504" s="108"/>
      <c r="S1504" s="108"/>
      <c r="T1504" s="108"/>
      <c r="U1504" s="108"/>
      <c r="V1504" s="108"/>
      <c r="W1504" s="108"/>
      <c r="X1504" s="108"/>
      <c r="Y1504" s="108"/>
      <c r="Z1504" s="108"/>
      <c r="AA1504" s="108"/>
      <c r="AB1504" s="108"/>
      <c r="AC1504" s="108"/>
      <c r="AD1504" s="108"/>
    </row>
    <row r="1505" spans="1:30" x14ac:dyDescent="0.25">
      <c r="A1505" s="81" t="s">
        <v>6444</v>
      </c>
      <c r="B1505" s="81" t="s">
        <v>11394</v>
      </c>
      <c r="C1505" s="81">
        <v>17217</v>
      </c>
      <c r="D1505" s="81" t="s">
        <v>11395</v>
      </c>
      <c r="E1505" s="81">
        <v>22421.599999999999</v>
      </c>
      <c r="F1505" s="81" t="s">
        <v>11396</v>
      </c>
      <c r="G1505" s="81">
        <v>18272.990000000002</v>
      </c>
      <c r="H1505" s="81">
        <v>35</v>
      </c>
      <c r="I1505" s="81">
        <v>83.4</v>
      </c>
      <c r="J1505" s="81">
        <v>1898</v>
      </c>
      <c r="K1505" s="81">
        <v>46</v>
      </c>
      <c r="L1505" s="81" t="s">
        <v>25662</v>
      </c>
      <c r="M1505" s="108"/>
      <c r="N1505" s="108"/>
      <c r="O1505" s="108"/>
      <c r="P1505" s="108"/>
      <c r="Q1505" s="108"/>
      <c r="R1505" s="108"/>
      <c r="S1505" s="108"/>
      <c r="T1505" s="108"/>
      <c r="U1505" s="108"/>
      <c r="V1505" s="108"/>
      <c r="W1505" s="108"/>
      <c r="X1505" s="108"/>
      <c r="Y1505" s="108"/>
      <c r="Z1505" s="108"/>
      <c r="AA1505" s="108"/>
      <c r="AB1505" s="108"/>
      <c r="AC1505" s="108"/>
      <c r="AD1505" s="108"/>
    </row>
    <row r="1506" spans="1:30" x14ac:dyDescent="0.25">
      <c r="A1506" s="81" t="s">
        <v>6507</v>
      </c>
      <c r="B1506" s="81" t="s">
        <v>11397</v>
      </c>
      <c r="C1506" s="81">
        <v>15992.3</v>
      </c>
      <c r="D1506" s="81" t="s">
        <v>11398</v>
      </c>
      <c r="E1506" s="81">
        <v>13697</v>
      </c>
      <c r="F1506" s="81" t="s">
        <v>11399</v>
      </c>
      <c r="G1506" s="81">
        <v>13635.61</v>
      </c>
      <c r="H1506" s="81">
        <v>35</v>
      </c>
      <c r="I1506" s="81">
        <v>76.8</v>
      </c>
      <c r="J1506" s="81">
        <v>1353</v>
      </c>
      <c r="K1506" s="81">
        <v>46.1</v>
      </c>
      <c r="L1506" s="81" t="s">
        <v>25662</v>
      </c>
      <c r="M1506" s="108"/>
      <c r="N1506" s="108"/>
      <c r="O1506" s="108"/>
      <c r="P1506" s="108"/>
      <c r="Q1506" s="108"/>
      <c r="R1506" s="108"/>
      <c r="S1506" s="108"/>
      <c r="T1506" s="108"/>
      <c r="U1506" s="108"/>
      <c r="V1506" s="108"/>
      <c r="W1506" s="108"/>
      <c r="X1506" s="108"/>
      <c r="Y1506" s="108"/>
      <c r="Z1506" s="108"/>
      <c r="AA1506" s="108"/>
      <c r="AB1506" s="108"/>
      <c r="AC1506" s="108"/>
      <c r="AD1506" s="108"/>
    </row>
    <row r="1507" spans="1:30" x14ac:dyDescent="0.25">
      <c r="A1507" s="81" t="s">
        <v>6472</v>
      </c>
      <c r="B1507" s="81" t="s">
        <v>11400</v>
      </c>
      <c r="C1507" s="81">
        <v>3217</v>
      </c>
      <c r="D1507" s="81" t="s">
        <v>11401</v>
      </c>
      <c r="E1507" s="81">
        <v>4228.99</v>
      </c>
      <c r="F1507" s="81" t="s">
        <v>11402</v>
      </c>
      <c r="G1507" s="81">
        <v>3471.12</v>
      </c>
      <c r="H1507" s="81">
        <v>25.1</v>
      </c>
      <c r="I1507" s="81">
        <v>48.5</v>
      </c>
      <c r="J1507" s="81">
        <v>448</v>
      </c>
      <c r="K1507" s="81">
        <v>28.6</v>
      </c>
      <c r="L1507" s="81" t="s">
        <v>25662</v>
      </c>
      <c r="M1507" s="108"/>
      <c r="N1507" s="108"/>
      <c r="O1507" s="108"/>
      <c r="P1507" s="108"/>
      <c r="Q1507" s="108"/>
      <c r="R1507" s="108"/>
      <c r="S1507" s="108"/>
      <c r="T1507" s="108"/>
      <c r="U1507" s="108"/>
      <c r="V1507" s="108"/>
      <c r="W1507" s="108"/>
      <c r="X1507" s="108"/>
      <c r="Y1507" s="108"/>
      <c r="Z1507" s="108"/>
      <c r="AA1507" s="108"/>
      <c r="AB1507" s="108"/>
      <c r="AC1507" s="108"/>
      <c r="AD1507" s="108"/>
    </row>
    <row r="1508" spans="1:30" x14ac:dyDescent="0.25">
      <c r="A1508" s="81" t="s">
        <v>6460</v>
      </c>
      <c r="B1508" s="81" t="s">
        <v>11403</v>
      </c>
      <c r="C1508" s="81">
        <v>3879</v>
      </c>
      <c r="D1508" s="81" t="s">
        <v>8619</v>
      </c>
      <c r="E1508" s="81" t="s">
        <v>8620</v>
      </c>
      <c r="F1508" s="81" t="s">
        <v>8619</v>
      </c>
      <c r="G1508" s="81" t="s">
        <v>8620</v>
      </c>
      <c r="H1508" s="81">
        <v>25.1</v>
      </c>
      <c r="I1508" s="81">
        <v>48.5</v>
      </c>
      <c r="J1508" s="81">
        <v>338</v>
      </c>
      <c r="K1508" s="81">
        <v>28.6</v>
      </c>
      <c r="L1508" s="81" t="s">
        <v>25662</v>
      </c>
      <c r="M1508" s="108"/>
      <c r="N1508" s="108"/>
      <c r="O1508" s="108"/>
      <c r="P1508" s="108"/>
      <c r="Q1508" s="108"/>
      <c r="R1508" s="108"/>
      <c r="S1508" s="108"/>
      <c r="T1508" s="108"/>
      <c r="U1508" s="108"/>
      <c r="V1508" s="108"/>
      <c r="W1508" s="108"/>
      <c r="X1508" s="108"/>
      <c r="Y1508" s="108"/>
      <c r="Z1508" s="108"/>
      <c r="AA1508" s="108"/>
      <c r="AB1508" s="108"/>
      <c r="AC1508" s="108"/>
      <c r="AD1508" s="108"/>
    </row>
    <row r="1509" spans="1:30" x14ac:dyDescent="0.25">
      <c r="A1509" s="81" t="s">
        <v>6513</v>
      </c>
      <c r="B1509" s="81" t="s">
        <v>11404</v>
      </c>
      <c r="C1509" s="81">
        <v>5747</v>
      </c>
      <c r="D1509" s="81" t="s">
        <v>11405</v>
      </c>
      <c r="E1509" s="81">
        <v>5869</v>
      </c>
      <c r="F1509" s="81" t="s">
        <v>11406</v>
      </c>
      <c r="G1509" s="81">
        <v>7947.99</v>
      </c>
      <c r="H1509" s="81">
        <v>25.1</v>
      </c>
      <c r="I1509" s="81">
        <v>48</v>
      </c>
      <c r="J1509" s="81">
        <v>455</v>
      </c>
      <c r="K1509" s="81">
        <v>29</v>
      </c>
      <c r="L1509" s="81" t="s">
        <v>25662</v>
      </c>
      <c r="M1509" s="108"/>
      <c r="N1509" s="108"/>
      <c r="O1509" s="108"/>
      <c r="P1509" s="108"/>
      <c r="Q1509" s="108"/>
      <c r="R1509" s="108"/>
      <c r="S1509" s="108"/>
      <c r="T1509" s="108"/>
      <c r="U1509" s="108"/>
      <c r="V1509" s="108"/>
      <c r="W1509" s="108"/>
      <c r="X1509" s="108"/>
      <c r="Y1509" s="108"/>
      <c r="Z1509" s="108"/>
      <c r="AA1509" s="108"/>
      <c r="AB1509" s="108"/>
      <c r="AC1509" s="108"/>
      <c r="AD1509" s="108"/>
    </row>
    <row r="1510" spans="1:30" x14ac:dyDescent="0.25">
      <c r="A1510" s="81" t="s">
        <v>6463</v>
      </c>
      <c r="B1510" s="81" t="s">
        <v>11407</v>
      </c>
      <c r="C1510" s="81">
        <v>4867</v>
      </c>
      <c r="D1510" s="81" t="s">
        <v>11408</v>
      </c>
      <c r="E1510" s="81">
        <v>4999</v>
      </c>
      <c r="F1510" s="81" t="s">
        <v>11409</v>
      </c>
      <c r="G1510" s="81">
        <v>5857.8</v>
      </c>
      <c r="H1510" s="81">
        <v>25</v>
      </c>
      <c r="I1510" s="81">
        <v>48</v>
      </c>
      <c r="J1510" s="81">
        <v>460</v>
      </c>
      <c r="K1510" s="81">
        <v>29</v>
      </c>
      <c r="L1510" s="81" t="s">
        <v>25662</v>
      </c>
      <c r="M1510" s="108"/>
      <c r="N1510" s="108"/>
      <c r="O1510" s="108"/>
      <c r="P1510" s="108"/>
      <c r="Q1510" s="108"/>
      <c r="R1510" s="108"/>
      <c r="S1510" s="108"/>
      <c r="T1510" s="108"/>
      <c r="U1510" s="108"/>
      <c r="V1510" s="108"/>
      <c r="W1510" s="108"/>
      <c r="X1510" s="108"/>
      <c r="Y1510" s="108"/>
      <c r="Z1510" s="108"/>
      <c r="AA1510" s="108"/>
      <c r="AB1510" s="108"/>
      <c r="AC1510" s="108"/>
      <c r="AD1510" s="108"/>
    </row>
    <row r="1511" spans="1:30" x14ac:dyDescent="0.25">
      <c r="A1511" s="81" t="s">
        <v>8335</v>
      </c>
      <c r="B1511" s="81" t="s">
        <v>11410</v>
      </c>
      <c r="C1511" s="81">
        <v>219.69</v>
      </c>
      <c r="D1511" s="81" t="s">
        <v>11411</v>
      </c>
      <c r="E1511" s="81">
        <v>268</v>
      </c>
      <c r="F1511" s="81" t="s">
        <v>11412</v>
      </c>
      <c r="G1511" s="81">
        <v>290</v>
      </c>
      <c r="H1511" s="81">
        <v>40.9</v>
      </c>
      <c r="I1511" s="81">
        <v>69.13</v>
      </c>
      <c r="J1511" s="81">
        <v>45.19</v>
      </c>
      <c r="K1511" s="81">
        <v>1.37</v>
      </c>
      <c r="L1511" s="81" t="s">
        <v>25662</v>
      </c>
      <c r="M1511" s="108"/>
      <c r="N1511" s="108"/>
      <c r="O1511" s="108"/>
      <c r="P1511" s="108"/>
      <c r="Q1511" s="108"/>
      <c r="R1511" s="108"/>
      <c r="S1511" s="108"/>
      <c r="T1511" s="108"/>
      <c r="U1511" s="108"/>
      <c r="V1511" s="108"/>
      <c r="W1511" s="108"/>
      <c r="X1511" s="108"/>
      <c r="Y1511" s="108"/>
      <c r="Z1511" s="108"/>
      <c r="AA1511" s="108"/>
      <c r="AB1511" s="108"/>
      <c r="AC1511" s="108"/>
      <c r="AD1511" s="108"/>
    </row>
    <row r="1512" spans="1:30" x14ac:dyDescent="0.25">
      <c r="A1512" s="81" t="s">
        <v>6589</v>
      </c>
      <c r="B1512" s="81" t="s">
        <v>11413</v>
      </c>
      <c r="C1512" s="81">
        <v>345.64</v>
      </c>
      <c r="D1512" s="81" t="s">
        <v>8619</v>
      </c>
      <c r="E1512" s="81" t="s">
        <v>8620</v>
      </c>
      <c r="F1512" s="81" t="s">
        <v>8619</v>
      </c>
      <c r="G1512" s="81" t="s">
        <v>8620</v>
      </c>
      <c r="H1512" s="81">
        <v>39.1</v>
      </c>
      <c r="I1512" s="81">
        <v>65.900000000000006</v>
      </c>
      <c r="J1512" s="81">
        <v>40.799999999999997</v>
      </c>
      <c r="K1512" s="81">
        <v>1.38</v>
      </c>
      <c r="L1512" s="81" t="s">
        <v>25662</v>
      </c>
      <c r="M1512" s="108"/>
      <c r="N1512" s="108"/>
      <c r="O1512" s="108"/>
      <c r="P1512" s="108"/>
      <c r="Q1512" s="108"/>
      <c r="R1512" s="108"/>
      <c r="S1512" s="108"/>
      <c r="T1512" s="108"/>
      <c r="U1512" s="108"/>
      <c r="V1512" s="108"/>
      <c r="W1512" s="108"/>
      <c r="X1512" s="108"/>
      <c r="Y1512" s="108"/>
      <c r="Z1512" s="108"/>
      <c r="AA1512" s="108"/>
      <c r="AB1512" s="108"/>
      <c r="AC1512" s="108"/>
      <c r="AD1512" s="108"/>
    </row>
    <row r="1513" spans="1:30" x14ac:dyDescent="0.25">
      <c r="A1513" s="81" t="s">
        <v>8395</v>
      </c>
      <c r="B1513" s="81" t="s">
        <v>8619</v>
      </c>
      <c r="C1513" s="81" t="s">
        <v>8620</v>
      </c>
      <c r="D1513" s="81" t="s">
        <v>8619</v>
      </c>
      <c r="E1513" s="81" t="s">
        <v>8620</v>
      </c>
      <c r="F1513" s="81" t="s">
        <v>8619</v>
      </c>
      <c r="G1513" s="81" t="s">
        <v>8620</v>
      </c>
      <c r="H1513" s="81">
        <v>39.1</v>
      </c>
      <c r="I1513" s="81">
        <v>65.900000000000006</v>
      </c>
      <c r="J1513" s="81">
        <v>40.799999999999997</v>
      </c>
      <c r="K1513" s="81">
        <v>1.38</v>
      </c>
      <c r="L1513" s="81" t="s">
        <v>25662</v>
      </c>
      <c r="M1513" s="108"/>
      <c r="N1513" s="108"/>
      <c r="O1513" s="108"/>
      <c r="P1513" s="108"/>
      <c r="Q1513" s="108"/>
      <c r="R1513" s="108"/>
      <c r="S1513" s="108"/>
      <c r="T1513" s="108"/>
      <c r="U1513" s="108"/>
      <c r="V1513" s="108"/>
      <c r="W1513" s="108"/>
      <c r="X1513" s="108"/>
      <c r="Y1513" s="108"/>
      <c r="Z1513" s="108"/>
      <c r="AA1513" s="108"/>
      <c r="AB1513" s="108"/>
      <c r="AC1513" s="108"/>
      <c r="AD1513" s="108"/>
    </row>
    <row r="1514" spans="1:30" x14ac:dyDescent="0.25">
      <c r="A1514" s="81" t="s">
        <v>8442</v>
      </c>
      <c r="B1514" s="81" t="s">
        <v>11414</v>
      </c>
      <c r="C1514" s="81">
        <v>312.94</v>
      </c>
      <c r="D1514" s="81" t="s">
        <v>11415</v>
      </c>
      <c r="E1514" s="81">
        <v>296</v>
      </c>
      <c r="F1514" s="81" t="s">
        <v>11416</v>
      </c>
      <c r="G1514" s="81">
        <v>362.54</v>
      </c>
      <c r="H1514" s="81">
        <v>41.3</v>
      </c>
      <c r="I1514" s="81">
        <v>76.400000000000006</v>
      </c>
      <c r="J1514" s="81">
        <v>49.6</v>
      </c>
      <c r="K1514" s="81">
        <v>1.38</v>
      </c>
      <c r="L1514" s="81" t="s">
        <v>25662</v>
      </c>
      <c r="M1514" s="108"/>
      <c r="N1514" s="108"/>
      <c r="O1514" s="108"/>
      <c r="P1514" s="108"/>
      <c r="Q1514" s="108"/>
      <c r="R1514" s="108"/>
      <c r="S1514" s="108"/>
      <c r="T1514" s="108"/>
      <c r="U1514" s="108"/>
      <c r="V1514" s="108"/>
      <c r="W1514" s="108"/>
      <c r="X1514" s="108"/>
      <c r="Y1514" s="108"/>
      <c r="Z1514" s="108"/>
      <c r="AA1514" s="108"/>
      <c r="AB1514" s="108"/>
      <c r="AC1514" s="108"/>
      <c r="AD1514" s="108"/>
    </row>
    <row r="1515" spans="1:30" x14ac:dyDescent="0.25">
      <c r="A1515" s="81" t="s">
        <v>8439</v>
      </c>
      <c r="B1515" s="81" t="s">
        <v>11417</v>
      </c>
      <c r="C1515" s="81">
        <v>282</v>
      </c>
      <c r="D1515" s="81" t="s">
        <v>11418</v>
      </c>
      <c r="E1515" s="81">
        <v>334.7</v>
      </c>
      <c r="F1515" s="81" t="s">
        <v>8619</v>
      </c>
      <c r="G1515" s="81" t="s">
        <v>8620</v>
      </c>
      <c r="H1515" s="81">
        <v>41.3</v>
      </c>
      <c r="I1515" s="81">
        <v>76.400000000000006</v>
      </c>
      <c r="J1515" s="81">
        <v>51.6</v>
      </c>
      <c r="K1515" s="81">
        <v>1.38</v>
      </c>
      <c r="L1515" s="81" t="s">
        <v>25662</v>
      </c>
      <c r="M1515" s="108"/>
      <c r="N1515" s="108"/>
      <c r="O1515" s="108"/>
      <c r="P1515" s="108"/>
      <c r="Q1515" s="108"/>
      <c r="R1515" s="108"/>
      <c r="S1515" s="108"/>
      <c r="T1515" s="108"/>
      <c r="U1515" s="108"/>
      <c r="V1515" s="108"/>
      <c r="W1515" s="108"/>
      <c r="X1515" s="108"/>
      <c r="Y1515" s="108"/>
      <c r="Z1515" s="108"/>
      <c r="AA1515" s="108"/>
      <c r="AB1515" s="108"/>
      <c r="AC1515" s="108"/>
      <c r="AD1515" s="108"/>
    </row>
    <row r="1516" spans="1:30" x14ac:dyDescent="0.25">
      <c r="A1516" s="81" t="s">
        <v>8436</v>
      </c>
      <c r="B1516" s="81" t="s">
        <v>11417</v>
      </c>
      <c r="C1516" s="81">
        <v>282</v>
      </c>
      <c r="D1516" s="81" t="s">
        <v>8619</v>
      </c>
      <c r="E1516" s="81" t="s">
        <v>8620</v>
      </c>
      <c r="F1516" s="81" t="s">
        <v>8619</v>
      </c>
      <c r="G1516" s="81" t="s">
        <v>8620</v>
      </c>
      <c r="H1516" s="81">
        <v>41.3</v>
      </c>
      <c r="I1516" s="81">
        <v>76.400000000000006</v>
      </c>
      <c r="J1516" s="81">
        <v>22.5</v>
      </c>
      <c r="K1516" s="81">
        <v>1.38</v>
      </c>
      <c r="L1516" s="81" t="s">
        <v>25662</v>
      </c>
      <c r="M1516" s="108"/>
      <c r="N1516" s="108"/>
      <c r="O1516" s="108"/>
      <c r="P1516" s="108"/>
      <c r="Q1516" s="108"/>
      <c r="R1516" s="108"/>
      <c r="S1516" s="108"/>
      <c r="T1516" s="108"/>
      <c r="U1516" s="108"/>
      <c r="V1516" s="108"/>
      <c r="W1516" s="108"/>
      <c r="X1516" s="108"/>
      <c r="Y1516" s="108"/>
      <c r="Z1516" s="108"/>
      <c r="AA1516" s="108"/>
      <c r="AB1516" s="108"/>
      <c r="AC1516" s="108"/>
      <c r="AD1516" s="108"/>
    </row>
    <row r="1517" spans="1:30" x14ac:dyDescent="0.25">
      <c r="A1517" s="81" t="s">
        <v>7699</v>
      </c>
      <c r="B1517" s="81" t="s">
        <v>11419</v>
      </c>
      <c r="C1517" s="81">
        <v>321.19</v>
      </c>
      <c r="D1517" s="81" t="s">
        <v>11420</v>
      </c>
      <c r="E1517" s="81">
        <v>240</v>
      </c>
      <c r="F1517" s="81" t="s">
        <v>11421</v>
      </c>
      <c r="G1517" s="81">
        <v>272.54000000000002</v>
      </c>
      <c r="H1517" s="81">
        <v>44.6</v>
      </c>
      <c r="I1517" s="81">
        <v>75.3</v>
      </c>
      <c r="J1517" s="81">
        <v>52.9</v>
      </c>
      <c r="K1517" s="81">
        <v>1.4</v>
      </c>
      <c r="L1517" s="81" t="s">
        <v>25662</v>
      </c>
      <c r="M1517" s="108"/>
      <c r="N1517" s="108"/>
      <c r="O1517" s="108"/>
      <c r="P1517" s="108"/>
      <c r="Q1517" s="108"/>
      <c r="R1517" s="108"/>
      <c r="S1517" s="108"/>
      <c r="T1517" s="108"/>
      <c r="U1517" s="108"/>
      <c r="V1517" s="108"/>
      <c r="W1517" s="108"/>
      <c r="X1517" s="108"/>
      <c r="Y1517" s="108"/>
      <c r="Z1517" s="108"/>
      <c r="AA1517" s="108"/>
      <c r="AB1517" s="108"/>
      <c r="AC1517" s="108"/>
      <c r="AD1517" s="108"/>
    </row>
    <row r="1518" spans="1:30" x14ac:dyDescent="0.25">
      <c r="A1518" s="81" t="s">
        <v>8496</v>
      </c>
      <c r="B1518" s="81" t="s">
        <v>11422</v>
      </c>
      <c r="C1518" s="81">
        <v>330</v>
      </c>
      <c r="D1518" s="81" t="s">
        <v>11423</v>
      </c>
      <c r="E1518" s="81">
        <v>338</v>
      </c>
      <c r="F1518" s="81" t="s">
        <v>8619</v>
      </c>
      <c r="G1518" s="81" t="s">
        <v>8620</v>
      </c>
      <c r="H1518" s="81">
        <v>44.6</v>
      </c>
      <c r="I1518" s="81">
        <v>75.3</v>
      </c>
      <c r="J1518" s="81">
        <v>52.9</v>
      </c>
      <c r="K1518" s="81">
        <v>1.4</v>
      </c>
      <c r="L1518" s="81" t="s">
        <v>25662</v>
      </c>
      <c r="M1518" s="108"/>
      <c r="N1518" s="108"/>
      <c r="O1518" s="108"/>
      <c r="P1518" s="108"/>
      <c r="Q1518" s="108"/>
      <c r="R1518" s="108"/>
      <c r="S1518" s="108"/>
      <c r="T1518" s="108"/>
      <c r="U1518" s="108"/>
      <c r="V1518" s="108"/>
      <c r="W1518" s="108"/>
      <c r="X1518" s="108"/>
      <c r="Y1518" s="108"/>
      <c r="Z1518" s="108"/>
      <c r="AA1518" s="108"/>
      <c r="AB1518" s="108"/>
      <c r="AC1518" s="108"/>
      <c r="AD1518" s="108"/>
    </row>
    <row r="1519" spans="1:30" x14ac:dyDescent="0.25">
      <c r="A1519" s="81" t="s">
        <v>8499</v>
      </c>
      <c r="B1519" s="81" t="s">
        <v>11424</v>
      </c>
      <c r="C1519" s="81">
        <v>275.3</v>
      </c>
      <c r="D1519" s="81" t="s">
        <v>11425</v>
      </c>
      <c r="E1519" s="81">
        <v>280</v>
      </c>
      <c r="F1519" s="81" t="s">
        <v>11426</v>
      </c>
      <c r="G1519" s="81">
        <v>210</v>
      </c>
      <c r="H1519" s="81">
        <v>39.6</v>
      </c>
      <c r="I1519" s="81">
        <v>78.459999999999994</v>
      </c>
      <c r="J1519" s="81">
        <v>50.7</v>
      </c>
      <c r="K1519" s="81">
        <v>1.37</v>
      </c>
      <c r="L1519" s="81" t="s">
        <v>25662</v>
      </c>
      <c r="M1519" s="108"/>
      <c r="N1519" s="108"/>
      <c r="O1519" s="108"/>
      <c r="P1519" s="108"/>
      <c r="Q1519" s="108"/>
      <c r="R1519" s="108"/>
      <c r="S1519" s="108"/>
      <c r="T1519" s="108"/>
      <c r="U1519" s="108"/>
      <c r="V1519" s="108"/>
      <c r="W1519" s="108"/>
      <c r="X1519" s="108"/>
      <c r="Y1519" s="108"/>
      <c r="Z1519" s="108"/>
      <c r="AA1519" s="108"/>
      <c r="AB1519" s="108"/>
      <c r="AC1519" s="108"/>
      <c r="AD1519" s="108"/>
    </row>
    <row r="1520" spans="1:30" x14ac:dyDescent="0.25">
      <c r="A1520" s="81" t="s">
        <v>539</v>
      </c>
      <c r="B1520" s="81" t="s">
        <v>11427</v>
      </c>
      <c r="C1520" s="81">
        <v>329</v>
      </c>
      <c r="D1520" s="81" t="s">
        <v>11428</v>
      </c>
      <c r="E1520" s="81">
        <v>314.82</v>
      </c>
      <c r="F1520" s="81" t="s">
        <v>11429</v>
      </c>
      <c r="G1520" s="81">
        <v>241.74</v>
      </c>
      <c r="H1520" s="81">
        <v>39.369999999999997</v>
      </c>
      <c r="I1520" s="81">
        <v>79.33</v>
      </c>
      <c r="J1520" s="81">
        <v>50.71</v>
      </c>
      <c r="K1520" s="81">
        <v>1.38</v>
      </c>
      <c r="L1520" s="81" t="s">
        <v>25662</v>
      </c>
      <c r="M1520" s="108"/>
      <c r="N1520" s="108"/>
      <c r="O1520" s="108"/>
      <c r="P1520" s="108"/>
      <c r="Q1520" s="108"/>
      <c r="R1520" s="108"/>
      <c r="S1520" s="108"/>
      <c r="T1520" s="108"/>
      <c r="U1520" s="108"/>
      <c r="V1520" s="108"/>
      <c r="W1520" s="108"/>
      <c r="X1520" s="108"/>
      <c r="Y1520" s="108"/>
      <c r="Z1520" s="108"/>
      <c r="AA1520" s="108"/>
      <c r="AB1520" s="108"/>
      <c r="AC1520" s="108"/>
      <c r="AD1520" s="108"/>
    </row>
    <row r="1521" spans="1:30" x14ac:dyDescent="0.25">
      <c r="A1521" s="81" t="s">
        <v>8430</v>
      </c>
      <c r="B1521" s="81" t="s">
        <v>11430</v>
      </c>
      <c r="C1521" s="81">
        <v>346.91</v>
      </c>
      <c r="D1521" s="81" t="s">
        <v>11431</v>
      </c>
      <c r="E1521" s="81">
        <v>324.92</v>
      </c>
      <c r="F1521" s="81" t="s">
        <v>11432</v>
      </c>
      <c r="G1521" s="81">
        <v>425</v>
      </c>
      <c r="H1521" s="81">
        <v>41.4</v>
      </c>
      <c r="I1521" s="81">
        <v>87.2</v>
      </c>
      <c r="J1521" s="81">
        <v>58.4</v>
      </c>
      <c r="K1521" s="81">
        <v>1.38</v>
      </c>
      <c r="L1521" s="81" t="s">
        <v>25662</v>
      </c>
      <c r="M1521" s="108"/>
      <c r="N1521" s="108"/>
      <c r="O1521" s="108"/>
      <c r="P1521" s="108"/>
      <c r="Q1521" s="108"/>
      <c r="R1521" s="108"/>
      <c r="S1521" s="108"/>
      <c r="T1521" s="108"/>
      <c r="U1521" s="108"/>
      <c r="V1521" s="108"/>
      <c r="W1521" s="108"/>
      <c r="X1521" s="108"/>
      <c r="Y1521" s="108"/>
      <c r="Z1521" s="108"/>
      <c r="AA1521" s="108"/>
      <c r="AB1521" s="108"/>
      <c r="AC1521" s="108"/>
      <c r="AD1521" s="108"/>
    </row>
    <row r="1522" spans="1:30" x14ac:dyDescent="0.25">
      <c r="A1522" s="81" t="s">
        <v>8493</v>
      </c>
      <c r="B1522" s="81" t="s">
        <v>11433</v>
      </c>
      <c r="C1522" s="81">
        <v>335</v>
      </c>
      <c r="D1522" s="81" t="s">
        <v>8619</v>
      </c>
      <c r="E1522" s="81" t="s">
        <v>8620</v>
      </c>
      <c r="F1522" s="81" t="s">
        <v>8619</v>
      </c>
      <c r="G1522" s="81" t="s">
        <v>8620</v>
      </c>
      <c r="H1522" s="81">
        <v>41.1</v>
      </c>
      <c r="I1522" s="81">
        <v>67.599999999999994</v>
      </c>
      <c r="J1522" s="81">
        <v>43.8</v>
      </c>
      <c r="K1522" s="81">
        <v>1.26</v>
      </c>
      <c r="L1522" s="81" t="s">
        <v>25662</v>
      </c>
      <c r="M1522" s="108"/>
      <c r="N1522" s="108"/>
      <c r="O1522" s="108"/>
      <c r="P1522" s="108"/>
      <c r="Q1522" s="108"/>
      <c r="R1522" s="108"/>
      <c r="S1522" s="108"/>
      <c r="T1522" s="108"/>
      <c r="U1522" s="108"/>
      <c r="V1522" s="108"/>
      <c r="W1522" s="108"/>
      <c r="X1522" s="108"/>
      <c r="Y1522" s="108"/>
      <c r="Z1522" s="108"/>
      <c r="AA1522" s="108"/>
      <c r="AB1522" s="108"/>
      <c r="AC1522" s="108"/>
      <c r="AD1522" s="108"/>
    </row>
    <row r="1523" spans="1:30" x14ac:dyDescent="0.25">
      <c r="A1523" s="81" t="s">
        <v>8490</v>
      </c>
      <c r="B1523" s="81" t="s">
        <v>11434</v>
      </c>
      <c r="C1523" s="81">
        <v>175</v>
      </c>
      <c r="D1523" s="81" t="s">
        <v>8619</v>
      </c>
      <c r="E1523" s="81" t="s">
        <v>8620</v>
      </c>
      <c r="F1523" s="81" t="s">
        <v>8619</v>
      </c>
      <c r="G1523" s="81" t="s">
        <v>8620</v>
      </c>
      <c r="H1523" s="81">
        <v>40.6</v>
      </c>
      <c r="I1523" s="81">
        <v>81.900000000000006</v>
      </c>
      <c r="J1523" s="81">
        <v>55.1</v>
      </c>
      <c r="K1523" s="81">
        <v>1.38</v>
      </c>
      <c r="L1523" s="81" t="s">
        <v>25662</v>
      </c>
      <c r="M1523" s="108"/>
      <c r="N1523" s="108"/>
      <c r="O1523" s="108"/>
      <c r="P1523" s="108"/>
      <c r="Q1523" s="108"/>
      <c r="R1523" s="108"/>
      <c r="S1523" s="108"/>
      <c r="T1523" s="108"/>
      <c r="U1523" s="108"/>
      <c r="V1523" s="108"/>
      <c r="W1523" s="108"/>
      <c r="X1523" s="108"/>
      <c r="Y1523" s="108"/>
      <c r="Z1523" s="108"/>
      <c r="AA1523" s="108"/>
      <c r="AB1523" s="108"/>
      <c r="AC1523" s="108"/>
      <c r="AD1523" s="108"/>
    </row>
    <row r="1524" spans="1:30" x14ac:dyDescent="0.25">
      <c r="A1524" s="81" t="s">
        <v>8433</v>
      </c>
      <c r="B1524" s="81" t="s">
        <v>11435</v>
      </c>
      <c r="C1524" s="81">
        <v>286</v>
      </c>
      <c r="D1524" s="81" t="s">
        <v>8619</v>
      </c>
      <c r="E1524" s="81" t="s">
        <v>8620</v>
      </c>
      <c r="F1524" s="81" t="s">
        <v>8619</v>
      </c>
      <c r="G1524" s="81" t="s">
        <v>8620</v>
      </c>
      <c r="H1524" s="81">
        <v>41.1</v>
      </c>
      <c r="I1524" s="81">
        <v>67.599999999999994</v>
      </c>
      <c r="J1524" s="81">
        <v>43.8</v>
      </c>
      <c r="K1524" s="81">
        <v>1.26</v>
      </c>
      <c r="L1524" s="81" t="s">
        <v>25662</v>
      </c>
      <c r="M1524" s="108"/>
      <c r="N1524" s="108"/>
      <c r="O1524" s="108"/>
      <c r="P1524" s="108"/>
      <c r="Q1524" s="108"/>
      <c r="R1524" s="108"/>
      <c r="S1524" s="108"/>
      <c r="T1524" s="108"/>
      <c r="U1524" s="108"/>
      <c r="V1524" s="108"/>
      <c r="W1524" s="108"/>
      <c r="X1524" s="108"/>
      <c r="Y1524" s="108"/>
      <c r="Z1524" s="108"/>
      <c r="AA1524" s="108"/>
      <c r="AB1524" s="108"/>
      <c r="AC1524" s="108"/>
      <c r="AD1524" s="108"/>
    </row>
    <row r="1525" spans="1:30" x14ac:dyDescent="0.25">
      <c r="A1525" s="81" t="s">
        <v>8325</v>
      </c>
      <c r="B1525" s="81" t="s">
        <v>11436</v>
      </c>
      <c r="C1525" s="81">
        <v>278</v>
      </c>
      <c r="D1525" s="81" t="s">
        <v>11437</v>
      </c>
      <c r="E1525" s="81">
        <v>341.99</v>
      </c>
      <c r="F1525" s="81" t="s">
        <v>11438</v>
      </c>
      <c r="G1525" s="81">
        <v>296</v>
      </c>
      <c r="H1525" s="81">
        <v>41.1</v>
      </c>
      <c r="I1525" s="81">
        <v>74</v>
      </c>
      <c r="J1525" s="81">
        <v>48.5</v>
      </c>
      <c r="K1525" s="81">
        <v>1.26</v>
      </c>
      <c r="L1525" s="81" t="s">
        <v>25662</v>
      </c>
      <c r="M1525" s="108"/>
      <c r="N1525" s="108"/>
      <c r="O1525" s="108"/>
      <c r="P1525" s="108"/>
      <c r="Q1525" s="108"/>
      <c r="R1525" s="108"/>
      <c r="S1525" s="108"/>
      <c r="T1525" s="108"/>
      <c r="U1525" s="108"/>
      <c r="V1525" s="108"/>
      <c r="W1525" s="108"/>
      <c r="X1525" s="108"/>
      <c r="Y1525" s="108"/>
      <c r="Z1525" s="108"/>
      <c r="AA1525" s="108"/>
      <c r="AB1525" s="108"/>
      <c r="AC1525" s="108"/>
      <c r="AD1525" s="108"/>
    </row>
    <row r="1526" spans="1:30" x14ac:dyDescent="0.25">
      <c r="A1526" s="81" t="s">
        <v>6575</v>
      </c>
      <c r="B1526" s="81" t="s">
        <v>11439</v>
      </c>
      <c r="C1526" s="81">
        <v>385</v>
      </c>
      <c r="D1526" s="81" t="s">
        <v>8619</v>
      </c>
      <c r="E1526" s="81" t="s">
        <v>8620</v>
      </c>
      <c r="F1526" s="81" t="s">
        <v>8619</v>
      </c>
      <c r="G1526" s="81" t="s">
        <v>8620</v>
      </c>
      <c r="H1526" s="81">
        <v>41.42</v>
      </c>
      <c r="I1526" s="81">
        <v>69.92</v>
      </c>
      <c r="J1526" s="81">
        <v>42.99</v>
      </c>
      <c r="K1526" s="81">
        <v>1.32</v>
      </c>
      <c r="L1526" s="81" t="s">
        <v>25662</v>
      </c>
      <c r="M1526" s="108"/>
      <c r="N1526" s="108"/>
      <c r="O1526" s="108"/>
      <c r="P1526" s="108"/>
      <c r="Q1526" s="108"/>
      <c r="R1526" s="108"/>
      <c r="S1526" s="108"/>
      <c r="T1526" s="108"/>
      <c r="U1526" s="108"/>
      <c r="V1526" s="108"/>
      <c r="W1526" s="108"/>
      <c r="X1526" s="108"/>
      <c r="Y1526" s="108"/>
      <c r="Z1526" s="108"/>
      <c r="AA1526" s="108"/>
      <c r="AB1526" s="108"/>
      <c r="AC1526" s="108"/>
      <c r="AD1526" s="108"/>
    </row>
    <row r="1527" spans="1:30" x14ac:dyDescent="0.25">
      <c r="A1527" s="81" t="s">
        <v>6582</v>
      </c>
      <c r="B1527" s="81" t="s">
        <v>11440</v>
      </c>
      <c r="C1527" s="81">
        <v>300</v>
      </c>
      <c r="D1527" s="81" t="s">
        <v>11441</v>
      </c>
      <c r="E1527" s="81">
        <v>337</v>
      </c>
      <c r="F1527" s="81" t="s">
        <v>8619</v>
      </c>
      <c r="G1527" s="81" t="s">
        <v>8620</v>
      </c>
      <c r="H1527" s="81">
        <v>41.42</v>
      </c>
      <c r="I1527" s="81">
        <v>69.92</v>
      </c>
      <c r="J1527" s="81">
        <v>42.99</v>
      </c>
      <c r="K1527" s="81">
        <v>1.38</v>
      </c>
      <c r="L1527" s="81" t="s">
        <v>25662</v>
      </c>
      <c r="M1527" s="108"/>
      <c r="N1527" s="108"/>
      <c r="O1527" s="108"/>
      <c r="P1527" s="108"/>
      <c r="Q1527" s="108"/>
      <c r="R1527" s="108"/>
      <c r="S1527" s="108"/>
      <c r="T1527" s="108"/>
      <c r="U1527" s="108"/>
      <c r="V1527" s="108"/>
      <c r="W1527" s="108"/>
      <c r="X1527" s="108"/>
      <c r="Y1527" s="108"/>
      <c r="Z1527" s="108"/>
      <c r="AA1527" s="108"/>
      <c r="AB1527" s="108"/>
      <c r="AC1527" s="108"/>
      <c r="AD1527" s="108"/>
    </row>
    <row r="1528" spans="1:30" x14ac:dyDescent="0.25">
      <c r="A1528" s="81" t="s">
        <v>8380</v>
      </c>
      <c r="B1528" s="81" t="s">
        <v>11442</v>
      </c>
      <c r="C1528" s="81">
        <v>600</v>
      </c>
      <c r="D1528" s="81" t="s">
        <v>11443</v>
      </c>
      <c r="E1528" s="81">
        <v>575.71</v>
      </c>
      <c r="F1528" s="81" t="s">
        <v>8619</v>
      </c>
      <c r="G1528" s="81" t="s">
        <v>8620</v>
      </c>
      <c r="H1528" s="81">
        <v>44</v>
      </c>
      <c r="I1528" s="81">
        <v>68.099999999999994</v>
      </c>
      <c r="J1528" s="81">
        <v>47.4</v>
      </c>
      <c r="K1528" s="81">
        <v>1.2</v>
      </c>
      <c r="L1528" s="81" t="s">
        <v>25662</v>
      </c>
      <c r="M1528" s="108"/>
      <c r="N1528" s="108"/>
      <c r="O1528" s="108"/>
      <c r="P1528" s="108"/>
      <c r="Q1528" s="108"/>
      <c r="R1528" s="108"/>
      <c r="S1528" s="108"/>
      <c r="T1528" s="108"/>
      <c r="U1528" s="108"/>
      <c r="V1528" s="108"/>
      <c r="W1528" s="108"/>
      <c r="X1528" s="108"/>
      <c r="Y1528" s="108"/>
      <c r="Z1528" s="108"/>
      <c r="AA1528" s="108"/>
      <c r="AB1528" s="108"/>
      <c r="AC1528" s="108"/>
      <c r="AD1528" s="108"/>
    </row>
    <row r="1529" spans="1:30" x14ac:dyDescent="0.25">
      <c r="A1529" s="81" t="s">
        <v>5582</v>
      </c>
      <c r="B1529" s="81" t="s">
        <v>11444</v>
      </c>
      <c r="C1529" s="81">
        <v>442.88</v>
      </c>
      <c r="D1529" s="81" t="s">
        <v>11445</v>
      </c>
      <c r="E1529" s="81">
        <v>494</v>
      </c>
      <c r="F1529" s="81" t="s">
        <v>11446</v>
      </c>
      <c r="G1529" s="81">
        <v>380</v>
      </c>
      <c r="H1529" s="81">
        <v>40.9</v>
      </c>
      <c r="I1529" s="81">
        <v>74.8</v>
      </c>
      <c r="J1529" s="81">
        <v>47</v>
      </c>
      <c r="K1529" s="81">
        <v>1.2</v>
      </c>
      <c r="L1529" s="81" t="s">
        <v>25662</v>
      </c>
      <c r="M1529" s="108"/>
      <c r="N1529" s="108"/>
      <c r="O1529" s="108"/>
      <c r="P1529" s="108"/>
      <c r="Q1529" s="108"/>
      <c r="R1529" s="108"/>
      <c r="S1529" s="108"/>
      <c r="T1529" s="108"/>
      <c r="U1529" s="108"/>
      <c r="V1529" s="108"/>
      <c r="W1529" s="108"/>
      <c r="X1529" s="108"/>
      <c r="Y1529" s="108"/>
      <c r="Z1529" s="108"/>
      <c r="AA1529" s="108"/>
      <c r="AB1529" s="108"/>
      <c r="AC1529" s="108"/>
      <c r="AD1529" s="108"/>
    </row>
    <row r="1530" spans="1:30" x14ac:dyDescent="0.25">
      <c r="A1530" s="81" t="s">
        <v>8328</v>
      </c>
      <c r="B1530" s="81" t="s">
        <v>11447</v>
      </c>
      <c r="C1530" s="81">
        <v>1049</v>
      </c>
      <c r="D1530" s="81" t="s">
        <v>11448</v>
      </c>
      <c r="E1530" s="81">
        <v>412</v>
      </c>
      <c r="F1530" s="81" t="s">
        <v>11449</v>
      </c>
      <c r="G1530" s="81">
        <v>447</v>
      </c>
      <c r="H1530" s="81">
        <v>40</v>
      </c>
      <c r="I1530" s="81">
        <v>71.7</v>
      </c>
      <c r="J1530" s="81">
        <v>45</v>
      </c>
      <c r="K1530" s="81">
        <v>12</v>
      </c>
      <c r="L1530" s="81" t="s">
        <v>25662</v>
      </c>
      <c r="M1530" s="108"/>
      <c r="N1530" s="108"/>
      <c r="O1530" s="108"/>
      <c r="P1530" s="108"/>
      <c r="Q1530" s="108"/>
      <c r="R1530" s="108"/>
      <c r="S1530" s="108"/>
      <c r="T1530" s="108"/>
      <c r="U1530" s="108"/>
      <c r="V1530" s="108"/>
      <c r="W1530" s="108"/>
      <c r="X1530" s="108"/>
      <c r="Y1530" s="108"/>
      <c r="Z1530" s="108"/>
      <c r="AA1530" s="108"/>
      <c r="AB1530" s="108"/>
      <c r="AC1530" s="108"/>
      <c r="AD1530" s="108"/>
    </row>
    <row r="1531" spans="1:30" x14ac:dyDescent="0.25">
      <c r="A1531" s="81" t="s">
        <v>8383</v>
      </c>
      <c r="B1531" s="81" t="s">
        <v>11450</v>
      </c>
      <c r="C1531" s="81">
        <v>565</v>
      </c>
      <c r="D1531" s="81" t="s">
        <v>8619</v>
      </c>
      <c r="E1531" s="81" t="s">
        <v>8620</v>
      </c>
      <c r="F1531" s="81" t="s">
        <v>8619</v>
      </c>
      <c r="G1531" s="81" t="s">
        <v>8620</v>
      </c>
      <c r="H1531" s="81">
        <v>40</v>
      </c>
      <c r="I1531" s="81">
        <v>71.7</v>
      </c>
      <c r="J1531" s="81">
        <v>45</v>
      </c>
      <c r="K1531" s="81">
        <v>1.2</v>
      </c>
      <c r="L1531" s="81" t="s">
        <v>25662</v>
      </c>
      <c r="M1531" s="108"/>
      <c r="N1531" s="108"/>
      <c r="O1531" s="108"/>
      <c r="P1531" s="108"/>
      <c r="Q1531" s="108"/>
      <c r="R1531" s="108"/>
      <c r="S1531" s="108"/>
      <c r="T1531" s="108"/>
      <c r="U1531" s="108"/>
      <c r="V1531" s="108"/>
      <c r="W1531" s="108"/>
      <c r="X1531" s="108"/>
      <c r="Y1531" s="108"/>
      <c r="Z1531" s="108"/>
      <c r="AA1531" s="108"/>
      <c r="AB1531" s="108"/>
      <c r="AC1531" s="108"/>
      <c r="AD1531" s="108"/>
    </row>
    <row r="1532" spans="1:30" x14ac:dyDescent="0.25">
      <c r="A1532" s="81" t="s">
        <v>8386</v>
      </c>
      <c r="B1532" s="81" t="s">
        <v>8619</v>
      </c>
      <c r="C1532" s="81" t="s">
        <v>8620</v>
      </c>
      <c r="D1532" s="81" t="s">
        <v>8619</v>
      </c>
      <c r="E1532" s="81" t="s">
        <v>8620</v>
      </c>
      <c r="F1532" s="81" t="s">
        <v>8619</v>
      </c>
      <c r="G1532" s="81" t="s">
        <v>8620</v>
      </c>
      <c r="H1532" s="81">
        <v>40</v>
      </c>
      <c r="I1532" s="81">
        <v>71.7</v>
      </c>
      <c r="J1532" s="81">
        <v>45</v>
      </c>
      <c r="K1532" s="81">
        <v>1.2</v>
      </c>
      <c r="L1532" s="81" t="s">
        <v>25662</v>
      </c>
      <c r="M1532" s="108"/>
      <c r="N1532" s="108"/>
      <c r="O1532" s="108"/>
      <c r="P1532" s="108"/>
      <c r="Q1532" s="108"/>
      <c r="R1532" s="108"/>
      <c r="S1532" s="108"/>
      <c r="T1532" s="108"/>
      <c r="U1532" s="108"/>
      <c r="V1532" s="108"/>
      <c r="W1532" s="108"/>
      <c r="X1532" s="108"/>
      <c r="Y1532" s="108"/>
      <c r="Z1532" s="108"/>
      <c r="AA1532" s="108"/>
      <c r="AB1532" s="108"/>
      <c r="AC1532" s="108"/>
      <c r="AD1532" s="108"/>
    </row>
    <row r="1533" spans="1:30" x14ac:dyDescent="0.25">
      <c r="A1533" s="81" t="s">
        <v>8389</v>
      </c>
      <c r="B1533" s="81" t="s">
        <v>8619</v>
      </c>
      <c r="C1533" s="81" t="s">
        <v>8620</v>
      </c>
      <c r="D1533" s="81" t="s">
        <v>8619</v>
      </c>
      <c r="E1533" s="81" t="s">
        <v>8620</v>
      </c>
      <c r="F1533" s="81" t="s">
        <v>8619</v>
      </c>
      <c r="G1533" s="81" t="s">
        <v>8620</v>
      </c>
      <c r="H1533" s="81">
        <v>40.9</v>
      </c>
      <c r="I1533" s="81">
        <v>74.8</v>
      </c>
      <c r="J1533" s="81">
        <v>48</v>
      </c>
      <c r="K1533" s="81">
        <v>1.2</v>
      </c>
      <c r="L1533" s="81" t="s">
        <v>25662</v>
      </c>
      <c r="M1533" s="108"/>
      <c r="N1533" s="108"/>
      <c r="O1533" s="108"/>
      <c r="P1533" s="108"/>
      <c r="Q1533" s="108"/>
      <c r="R1533" s="108"/>
      <c r="S1533" s="108"/>
      <c r="T1533" s="108"/>
      <c r="U1533" s="108"/>
      <c r="V1533" s="108"/>
      <c r="W1533" s="108"/>
      <c r="X1533" s="108"/>
      <c r="Y1533" s="108"/>
      <c r="Z1533" s="108"/>
      <c r="AA1533" s="108"/>
      <c r="AB1533" s="108"/>
      <c r="AC1533" s="108"/>
      <c r="AD1533" s="108"/>
    </row>
    <row r="1534" spans="1:30" x14ac:dyDescent="0.25">
      <c r="A1534" s="81" t="s">
        <v>8392</v>
      </c>
      <c r="B1534" s="81" t="s">
        <v>11451</v>
      </c>
      <c r="C1534" s="81">
        <v>337.35</v>
      </c>
      <c r="D1534" s="81" t="s">
        <v>11452</v>
      </c>
      <c r="E1534" s="81">
        <v>275</v>
      </c>
      <c r="F1534" s="81" t="s">
        <v>11453</v>
      </c>
      <c r="G1534" s="81">
        <v>327.47000000000003</v>
      </c>
      <c r="H1534" s="81">
        <v>40.94</v>
      </c>
      <c r="I1534" s="81">
        <v>69.09</v>
      </c>
      <c r="J1534" s="81">
        <v>44</v>
      </c>
      <c r="K1534" s="81">
        <v>1.2</v>
      </c>
      <c r="L1534" s="81" t="s">
        <v>25662</v>
      </c>
      <c r="M1534" s="108"/>
      <c r="N1534" s="108"/>
      <c r="O1534" s="108"/>
      <c r="P1534" s="108"/>
      <c r="Q1534" s="108"/>
      <c r="R1534" s="108"/>
      <c r="S1534" s="108"/>
      <c r="T1534" s="108"/>
      <c r="U1534" s="108"/>
      <c r="V1534" s="108"/>
      <c r="W1534" s="108"/>
      <c r="X1534" s="108"/>
      <c r="Y1534" s="108"/>
      <c r="Z1534" s="108"/>
      <c r="AA1534" s="108"/>
      <c r="AB1534" s="108"/>
      <c r="AC1534" s="108"/>
      <c r="AD1534" s="108"/>
    </row>
    <row r="1535" spans="1:30" x14ac:dyDescent="0.25">
      <c r="A1535" s="81" t="s">
        <v>8401</v>
      </c>
      <c r="B1535" s="81" t="s">
        <v>26194</v>
      </c>
      <c r="C1535" s="81">
        <v>230.99</v>
      </c>
      <c r="D1535" s="81" t="s">
        <v>11454</v>
      </c>
      <c r="E1535" s="81">
        <v>324</v>
      </c>
      <c r="F1535" s="81" t="s">
        <v>11455</v>
      </c>
      <c r="G1535" s="81">
        <v>323.02999999999997</v>
      </c>
      <c r="H1535" s="81">
        <v>40.94</v>
      </c>
      <c r="I1535" s="81">
        <v>69.09</v>
      </c>
      <c r="J1535" s="81">
        <v>44</v>
      </c>
      <c r="K1535" s="81">
        <v>1.2</v>
      </c>
      <c r="L1535" s="81" t="s">
        <v>25662</v>
      </c>
      <c r="M1535" s="108"/>
      <c r="N1535" s="108"/>
      <c r="O1535" s="108"/>
      <c r="P1535" s="108"/>
      <c r="Q1535" s="108"/>
      <c r="R1535" s="108"/>
      <c r="S1535" s="108"/>
      <c r="T1535" s="108"/>
      <c r="U1535" s="108"/>
      <c r="V1535" s="108"/>
      <c r="W1535" s="108"/>
      <c r="X1535" s="108"/>
      <c r="Y1535" s="108"/>
      <c r="Z1535" s="108"/>
      <c r="AA1535" s="108"/>
      <c r="AB1535" s="108"/>
      <c r="AC1535" s="108"/>
      <c r="AD1535" s="108"/>
    </row>
    <row r="1536" spans="1:30" x14ac:dyDescent="0.25">
      <c r="A1536" s="81" t="s">
        <v>8404</v>
      </c>
      <c r="B1536" s="81" t="s">
        <v>26195</v>
      </c>
      <c r="C1536" s="81">
        <v>225</v>
      </c>
      <c r="D1536" s="81" t="s">
        <v>11456</v>
      </c>
      <c r="E1536" s="81">
        <v>318.60000000000002</v>
      </c>
      <c r="F1536" s="81" t="s">
        <v>11457</v>
      </c>
      <c r="G1536" s="81">
        <v>385</v>
      </c>
      <c r="H1536" s="81">
        <v>40.94</v>
      </c>
      <c r="I1536" s="81">
        <v>69.09</v>
      </c>
      <c r="J1536" s="81">
        <v>44</v>
      </c>
      <c r="K1536" s="81">
        <v>1.2</v>
      </c>
      <c r="L1536" s="81" t="s">
        <v>25662</v>
      </c>
      <c r="M1536" s="108"/>
      <c r="N1536" s="108"/>
      <c r="O1536" s="108"/>
      <c r="P1536" s="108"/>
      <c r="Q1536" s="108"/>
      <c r="R1536" s="108"/>
      <c r="S1536" s="108"/>
      <c r="T1536" s="108"/>
      <c r="U1536" s="108"/>
      <c r="V1536" s="108"/>
      <c r="W1536" s="108"/>
      <c r="X1536" s="108"/>
      <c r="Y1536" s="108"/>
      <c r="Z1536" s="108"/>
      <c r="AA1536" s="108"/>
      <c r="AB1536" s="108"/>
      <c r="AC1536" s="108"/>
      <c r="AD1536" s="108"/>
    </row>
    <row r="1537" spans="1:30" x14ac:dyDescent="0.25">
      <c r="A1537" s="81" t="s">
        <v>8478</v>
      </c>
      <c r="B1537" s="81" t="s">
        <v>11458</v>
      </c>
      <c r="C1537" s="81">
        <v>491</v>
      </c>
      <c r="D1537" s="81" t="s">
        <v>11459</v>
      </c>
      <c r="E1537" s="81">
        <v>490.29</v>
      </c>
      <c r="F1537" s="81" t="s">
        <v>11460</v>
      </c>
      <c r="G1537" s="81">
        <v>545</v>
      </c>
      <c r="H1537" s="81">
        <v>40</v>
      </c>
      <c r="I1537" s="81">
        <v>71.7</v>
      </c>
      <c r="J1537" s="81">
        <v>45</v>
      </c>
      <c r="K1537" s="81">
        <v>1.2</v>
      </c>
      <c r="L1537" s="81" t="s">
        <v>25662</v>
      </c>
      <c r="M1537" s="108"/>
      <c r="N1537" s="108"/>
      <c r="O1537" s="108"/>
      <c r="P1537" s="108"/>
      <c r="Q1537" s="108"/>
      <c r="R1537" s="108"/>
      <c r="S1537" s="108"/>
      <c r="T1537" s="108"/>
      <c r="U1537" s="108"/>
      <c r="V1537" s="108"/>
      <c r="W1537" s="108"/>
      <c r="X1537" s="108"/>
      <c r="Y1537" s="108"/>
      <c r="Z1537" s="108"/>
      <c r="AA1537" s="108"/>
      <c r="AB1537" s="108"/>
      <c r="AC1537" s="108"/>
      <c r="AD1537" s="108"/>
    </row>
    <row r="1538" spans="1:30" x14ac:dyDescent="0.25">
      <c r="A1538" s="81" t="s">
        <v>8481</v>
      </c>
      <c r="B1538" s="81" t="s">
        <v>26196</v>
      </c>
      <c r="C1538" s="81">
        <v>273.75</v>
      </c>
      <c r="D1538" s="81" t="s">
        <v>11461</v>
      </c>
      <c r="E1538" s="81">
        <v>323.02999999999997</v>
      </c>
      <c r="F1538" s="81" t="s">
        <v>26196</v>
      </c>
      <c r="G1538" s="81">
        <v>273.75</v>
      </c>
      <c r="H1538" s="81">
        <v>40.94</v>
      </c>
      <c r="I1538" s="81">
        <v>69.099999999999994</v>
      </c>
      <c r="J1538" s="81">
        <v>44</v>
      </c>
      <c r="K1538" s="81">
        <v>1.2</v>
      </c>
      <c r="L1538" s="81" t="s">
        <v>25662</v>
      </c>
      <c r="M1538" s="108"/>
      <c r="N1538" s="108"/>
      <c r="O1538" s="108"/>
      <c r="P1538" s="108"/>
      <c r="Q1538" s="108"/>
      <c r="R1538" s="108"/>
      <c r="S1538" s="108"/>
      <c r="T1538" s="108"/>
      <c r="U1538" s="108"/>
      <c r="V1538" s="108"/>
      <c r="W1538" s="108"/>
      <c r="X1538" s="108"/>
      <c r="Y1538" s="108"/>
      <c r="Z1538" s="108"/>
      <c r="AA1538" s="108"/>
      <c r="AB1538" s="108"/>
      <c r="AC1538" s="108"/>
      <c r="AD1538" s="108"/>
    </row>
    <row r="1539" spans="1:30" x14ac:dyDescent="0.25">
      <c r="A1539" s="81" t="s">
        <v>8469</v>
      </c>
      <c r="B1539" s="81" t="s">
        <v>11462</v>
      </c>
      <c r="C1539" s="81">
        <v>476.87</v>
      </c>
      <c r="D1539" s="81" t="s">
        <v>8619</v>
      </c>
      <c r="E1539" s="81" t="s">
        <v>8620</v>
      </c>
      <c r="F1539" s="81" t="s">
        <v>8619</v>
      </c>
      <c r="G1539" s="81" t="s">
        <v>8620</v>
      </c>
      <c r="H1539" s="81">
        <v>47.4</v>
      </c>
      <c r="I1539" s="81">
        <v>64.72</v>
      </c>
      <c r="J1539" s="81">
        <v>46</v>
      </c>
      <c r="K1539" s="81">
        <v>1.57</v>
      </c>
      <c r="L1539" s="81" t="s">
        <v>25662</v>
      </c>
      <c r="M1539" s="108"/>
      <c r="N1539" s="108"/>
      <c r="O1539" s="108"/>
      <c r="P1539" s="108"/>
      <c r="Q1539" s="108"/>
      <c r="R1539" s="108"/>
      <c r="S1539" s="108"/>
      <c r="T1539" s="108"/>
      <c r="U1539" s="108"/>
      <c r="V1539" s="108"/>
      <c r="W1539" s="108"/>
      <c r="X1539" s="108"/>
      <c r="Y1539" s="108"/>
      <c r="Z1539" s="108"/>
      <c r="AA1539" s="108"/>
      <c r="AB1539" s="108"/>
      <c r="AC1539" s="108"/>
      <c r="AD1539" s="108"/>
    </row>
    <row r="1540" spans="1:30" x14ac:dyDescent="0.25">
      <c r="A1540" s="81" t="s">
        <v>8338</v>
      </c>
      <c r="B1540" s="81" t="s">
        <v>11463</v>
      </c>
      <c r="C1540" s="81">
        <v>443</v>
      </c>
      <c r="D1540" s="81" t="s">
        <v>8619</v>
      </c>
      <c r="E1540" s="81" t="s">
        <v>8620</v>
      </c>
      <c r="F1540" s="81" t="s">
        <v>8619</v>
      </c>
      <c r="G1540" s="81" t="s">
        <v>8620</v>
      </c>
      <c r="H1540" s="81">
        <v>42.5</v>
      </c>
      <c r="I1540" s="81">
        <v>77</v>
      </c>
      <c r="J1540" s="81">
        <v>47.8</v>
      </c>
      <c r="K1540" s="81">
        <v>1.38</v>
      </c>
      <c r="L1540" s="81" t="s">
        <v>25662</v>
      </c>
      <c r="M1540" s="108"/>
      <c r="N1540" s="108"/>
      <c r="O1540" s="108"/>
      <c r="P1540" s="108"/>
      <c r="Q1540" s="108"/>
      <c r="R1540" s="108"/>
      <c r="S1540" s="108"/>
      <c r="T1540" s="108"/>
      <c r="U1540" s="108"/>
      <c r="V1540" s="108"/>
      <c r="W1540" s="108"/>
      <c r="X1540" s="108"/>
      <c r="Y1540" s="108"/>
      <c r="Z1540" s="108"/>
      <c r="AA1540" s="108"/>
      <c r="AB1540" s="108"/>
      <c r="AC1540" s="108"/>
      <c r="AD1540" s="108"/>
    </row>
    <row r="1541" spans="1:30" x14ac:dyDescent="0.25">
      <c r="A1541" s="81" t="s">
        <v>8342</v>
      </c>
      <c r="B1541" s="81" t="s">
        <v>11464</v>
      </c>
      <c r="C1541" s="81">
        <v>399</v>
      </c>
      <c r="D1541" s="81" t="s">
        <v>8619</v>
      </c>
      <c r="E1541" s="81" t="s">
        <v>8620</v>
      </c>
      <c r="F1541" s="81" t="s">
        <v>8619</v>
      </c>
      <c r="G1541" s="81" t="s">
        <v>8620</v>
      </c>
      <c r="H1541" s="81">
        <v>44.65</v>
      </c>
      <c r="I1541" s="81">
        <v>67.83</v>
      </c>
      <c r="J1541" s="81">
        <v>48</v>
      </c>
      <c r="K1541" s="81">
        <v>1.38</v>
      </c>
      <c r="L1541" s="81" t="s">
        <v>25662</v>
      </c>
      <c r="M1541" s="108"/>
      <c r="N1541" s="108"/>
      <c r="O1541" s="108"/>
      <c r="P1541" s="108"/>
      <c r="Q1541" s="108"/>
      <c r="R1541" s="108"/>
      <c r="S1541" s="108"/>
      <c r="T1541" s="108"/>
      <c r="U1541" s="108"/>
      <c r="V1541" s="108"/>
      <c r="W1541" s="108"/>
      <c r="X1541" s="108"/>
      <c r="Y1541" s="108"/>
      <c r="Z1541" s="108"/>
      <c r="AA1541" s="108"/>
      <c r="AB1541" s="108"/>
      <c r="AC1541" s="108"/>
      <c r="AD1541" s="108"/>
    </row>
    <row r="1542" spans="1:30" x14ac:dyDescent="0.25">
      <c r="A1542" s="81" t="s">
        <v>8368</v>
      </c>
      <c r="B1542" s="81" t="s">
        <v>11465</v>
      </c>
      <c r="C1542" s="81">
        <v>306</v>
      </c>
      <c r="D1542" s="81" t="s">
        <v>11466</v>
      </c>
      <c r="E1542" s="81">
        <v>362.67</v>
      </c>
      <c r="F1542" s="81" t="s">
        <v>11467</v>
      </c>
      <c r="G1542" s="81">
        <v>403</v>
      </c>
      <c r="H1542" s="81">
        <v>44.64</v>
      </c>
      <c r="I1542" s="81">
        <v>67.7</v>
      </c>
      <c r="J1542" s="81">
        <v>48.6</v>
      </c>
      <c r="K1542" s="81">
        <v>1.18</v>
      </c>
      <c r="L1542" s="81" t="s">
        <v>25662</v>
      </c>
      <c r="M1542" s="108"/>
      <c r="N1542" s="108"/>
      <c r="O1542" s="108"/>
      <c r="P1542" s="108"/>
      <c r="Q1542" s="108"/>
      <c r="R1542" s="108"/>
      <c r="S1542" s="108"/>
      <c r="T1542" s="108"/>
      <c r="U1542" s="108"/>
      <c r="V1542" s="108"/>
      <c r="W1542" s="108"/>
      <c r="X1542" s="108"/>
      <c r="Y1542" s="108"/>
      <c r="Z1542" s="108"/>
      <c r="AA1542" s="108"/>
      <c r="AB1542" s="108"/>
      <c r="AC1542" s="108"/>
      <c r="AD1542" s="108"/>
    </row>
    <row r="1543" spans="1:30" x14ac:dyDescent="0.25">
      <c r="A1543" s="81" t="s">
        <v>8345</v>
      </c>
      <c r="B1543" s="81" t="s">
        <v>11468</v>
      </c>
      <c r="C1543" s="81">
        <v>276</v>
      </c>
      <c r="D1543" s="81" t="s">
        <v>11469</v>
      </c>
      <c r="E1543" s="81">
        <v>275</v>
      </c>
      <c r="F1543" s="81" t="s">
        <v>11470</v>
      </c>
      <c r="G1543" s="81">
        <v>270</v>
      </c>
      <c r="H1543" s="81">
        <v>41.2</v>
      </c>
      <c r="I1543" s="81">
        <v>69.37</v>
      </c>
      <c r="J1543" s="81">
        <v>42.7</v>
      </c>
      <c r="K1543" s="81">
        <v>1.18</v>
      </c>
      <c r="L1543" s="81" t="s">
        <v>25662</v>
      </c>
      <c r="M1543" s="108"/>
      <c r="N1543" s="108"/>
      <c r="O1543" s="108"/>
      <c r="P1543" s="108"/>
      <c r="Q1543" s="108"/>
      <c r="R1543" s="108"/>
      <c r="S1543" s="108"/>
      <c r="T1543" s="108"/>
      <c r="U1543" s="108"/>
      <c r="V1543" s="108"/>
      <c r="W1543" s="108"/>
      <c r="X1543" s="108"/>
      <c r="Y1543" s="108"/>
      <c r="Z1543" s="108"/>
      <c r="AA1543" s="108"/>
      <c r="AB1543" s="108"/>
      <c r="AC1543" s="108"/>
      <c r="AD1543" s="108"/>
    </row>
    <row r="1544" spans="1:30" x14ac:dyDescent="0.25">
      <c r="A1544" s="81" t="s">
        <v>8356</v>
      </c>
      <c r="B1544" s="81" t="s">
        <v>11471</v>
      </c>
      <c r="C1544" s="81">
        <v>286</v>
      </c>
      <c r="D1544" s="81" t="s">
        <v>8619</v>
      </c>
      <c r="E1544" s="81" t="s">
        <v>8620</v>
      </c>
      <c r="F1544" s="81" t="s">
        <v>8619</v>
      </c>
      <c r="G1544" s="81" t="s">
        <v>8620</v>
      </c>
      <c r="H1544" s="81">
        <v>41.2</v>
      </c>
      <c r="I1544" s="81">
        <v>69.37</v>
      </c>
      <c r="J1544" s="81">
        <v>42.76</v>
      </c>
      <c r="K1544" s="81">
        <v>1.18</v>
      </c>
      <c r="L1544" s="81" t="s">
        <v>25662</v>
      </c>
      <c r="M1544" s="108"/>
      <c r="N1544" s="108"/>
      <c r="O1544" s="108"/>
      <c r="P1544" s="108"/>
      <c r="Q1544" s="108"/>
      <c r="R1544" s="108"/>
      <c r="S1544" s="108"/>
      <c r="T1544" s="108"/>
      <c r="U1544" s="108"/>
      <c r="V1544" s="108"/>
      <c r="W1544" s="108"/>
      <c r="X1544" s="108"/>
      <c r="Y1544" s="108"/>
      <c r="Z1544" s="108"/>
      <c r="AA1544" s="108"/>
      <c r="AB1544" s="108"/>
      <c r="AC1544" s="108"/>
      <c r="AD1544" s="108"/>
    </row>
    <row r="1545" spans="1:30" x14ac:dyDescent="0.25">
      <c r="A1545" s="81" t="s">
        <v>8365</v>
      </c>
      <c r="B1545" s="81" t="s">
        <v>11472</v>
      </c>
      <c r="C1545" s="81">
        <v>391</v>
      </c>
      <c r="D1545" s="81" t="s">
        <v>11473</v>
      </c>
      <c r="E1545" s="81">
        <v>235</v>
      </c>
      <c r="F1545" s="81" t="s">
        <v>11474</v>
      </c>
      <c r="G1545" s="81">
        <v>417</v>
      </c>
      <c r="H1545" s="81">
        <v>44.29</v>
      </c>
      <c r="I1545" s="81">
        <v>90.16</v>
      </c>
      <c r="J1545" s="81">
        <v>71.650000000000006</v>
      </c>
      <c r="K1545" s="81">
        <v>1.38</v>
      </c>
      <c r="L1545" s="81" t="s">
        <v>25662</v>
      </c>
      <c r="M1545" s="108"/>
      <c r="N1545" s="108"/>
      <c r="O1545" s="108"/>
      <c r="P1545" s="108"/>
      <c r="Q1545" s="108"/>
      <c r="R1545" s="108"/>
      <c r="S1545" s="108"/>
      <c r="T1545" s="108"/>
      <c r="U1545" s="108"/>
      <c r="V1545" s="108"/>
      <c r="W1545" s="108"/>
      <c r="X1545" s="108"/>
      <c r="Y1545" s="108"/>
      <c r="Z1545" s="108"/>
      <c r="AA1545" s="108"/>
      <c r="AB1545" s="108"/>
      <c r="AC1545" s="108"/>
      <c r="AD1545" s="108"/>
    </row>
    <row r="1546" spans="1:30" x14ac:dyDescent="0.25">
      <c r="A1546" s="81" t="s">
        <v>8377</v>
      </c>
      <c r="B1546" s="81" t="s">
        <v>11475</v>
      </c>
      <c r="C1546" s="81">
        <v>315.66000000000003</v>
      </c>
      <c r="D1546" s="81" t="s">
        <v>11476</v>
      </c>
      <c r="E1546" s="81">
        <v>270</v>
      </c>
      <c r="F1546" s="81" t="s">
        <v>11477</v>
      </c>
      <c r="G1546" s="81">
        <v>286</v>
      </c>
      <c r="H1546" s="81">
        <v>41.2</v>
      </c>
      <c r="I1546" s="81">
        <v>69.37</v>
      </c>
      <c r="J1546" s="81">
        <v>42.7</v>
      </c>
      <c r="K1546" s="81">
        <v>1.18</v>
      </c>
      <c r="L1546" s="81" t="s">
        <v>25662</v>
      </c>
      <c r="M1546" s="108"/>
      <c r="N1546" s="108"/>
      <c r="O1546" s="108"/>
      <c r="P1546" s="108"/>
      <c r="Q1546" s="108"/>
      <c r="R1546" s="108"/>
      <c r="S1546" s="108"/>
      <c r="T1546" s="108"/>
      <c r="U1546" s="108"/>
      <c r="V1546" s="108"/>
      <c r="W1546" s="108"/>
      <c r="X1546" s="108"/>
      <c r="Y1546" s="108"/>
      <c r="Z1546" s="108"/>
      <c r="AA1546" s="108"/>
      <c r="AB1546" s="108"/>
      <c r="AC1546" s="108"/>
      <c r="AD1546" s="108"/>
    </row>
    <row r="1547" spans="1:30" x14ac:dyDescent="0.25">
      <c r="A1547" s="81" t="s">
        <v>8472</v>
      </c>
      <c r="B1547" s="81" t="s">
        <v>11478</v>
      </c>
      <c r="C1547" s="81">
        <v>286</v>
      </c>
      <c r="D1547" s="81" t="s">
        <v>11479</v>
      </c>
      <c r="E1547" s="81">
        <v>285.60000000000002</v>
      </c>
      <c r="F1547" s="81" t="s">
        <v>11480</v>
      </c>
      <c r="G1547" s="81">
        <v>299</v>
      </c>
      <c r="H1547" s="81">
        <v>41.2</v>
      </c>
      <c r="I1547" s="81">
        <v>69.37</v>
      </c>
      <c r="J1547" s="81">
        <v>45.85</v>
      </c>
      <c r="K1547" s="81">
        <v>1.18</v>
      </c>
      <c r="L1547" s="81" t="s">
        <v>25662</v>
      </c>
      <c r="M1547" s="108"/>
      <c r="N1547" s="108"/>
      <c r="O1547" s="108"/>
      <c r="P1547" s="108"/>
      <c r="Q1547" s="108"/>
      <c r="R1547" s="108"/>
      <c r="S1547" s="108"/>
      <c r="T1547" s="108"/>
      <c r="U1547" s="108"/>
      <c r="V1547" s="108"/>
      <c r="W1547" s="108"/>
      <c r="X1547" s="108"/>
      <c r="Y1547" s="108"/>
      <c r="Z1547" s="108"/>
      <c r="AA1547" s="108"/>
      <c r="AB1547" s="108"/>
      <c r="AC1547" s="108"/>
      <c r="AD1547" s="108"/>
    </row>
    <row r="1548" spans="1:30" x14ac:dyDescent="0.25">
      <c r="A1548" s="81" t="s">
        <v>6544</v>
      </c>
      <c r="B1548" s="81" t="s">
        <v>8619</v>
      </c>
      <c r="C1548" s="81" t="s">
        <v>8620</v>
      </c>
      <c r="D1548" s="81" t="s">
        <v>8619</v>
      </c>
      <c r="E1548" s="81" t="s">
        <v>8620</v>
      </c>
      <c r="F1548" s="81" t="s">
        <v>8619</v>
      </c>
      <c r="G1548" s="81" t="s">
        <v>8620</v>
      </c>
      <c r="H1548" s="81">
        <v>43.15</v>
      </c>
      <c r="I1548" s="81">
        <v>93.86</v>
      </c>
      <c r="J1548" s="81">
        <v>71.2</v>
      </c>
      <c r="K1548" s="81">
        <v>1.1299999999999999</v>
      </c>
      <c r="L1548" s="81" t="s">
        <v>25662</v>
      </c>
      <c r="M1548" s="108"/>
      <c r="N1548" s="108"/>
      <c r="O1548" s="108"/>
      <c r="P1548" s="108"/>
      <c r="Q1548" s="108"/>
      <c r="R1548" s="108"/>
      <c r="S1548" s="108"/>
      <c r="T1548" s="108"/>
      <c r="U1548" s="108"/>
      <c r="V1548" s="108"/>
      <c r="W1548" s="108"/>
      <c r="X1548" s="108"/>
      <c r="Y1548" s="108"/>
      <c r="Z1548" s="108"/>
      <c r="AA1548" s="108"/>
      <c r="AB1548" s="108"/>
      <c r="AC1548" s="108"/>
      <c r="AD1548" s="108"/>
    </row>
    <row r="1549" spans="1:30" x14ac:dyDescent="0.25">
      <c r="A1549" s="81" t="s">
        <v>5579</v>
      </c>
      <c r="B1549" s="81" t="s">
        <v>26197</v>
      </c>
      <c r="C1549" s="81">
        <v>188.21</v>
      </c>
      <c r="D1549" s="81" t="s">
        <v>11481</v>
      </c>
      <c r="E1549" s="81">
        <v>346.75</v>
      </c>
      <c r="F1549" s="81" t="s">
        <v>26197</v>
      </c>
      <c r="G1549" s="81">
        <v>188.21</v>
      </c>
      <c r="H1549" s="81">
        <v>39.21</v>
      </c>
      <c r="I1549" s="81">
        <v>72.91</v>
      </c>
      <c r="J1549" s="81">
        <v>43.4</v>
      </c>
      <c r="K1549" s="81">
        <v>1.38</v>
      </c>
      <c r="L1549" s="81" t="s">
        <v>25662</v>
      </c>
      <c r="M1549" s="108"/>
      <c r="N1549" s="108"/>
      <c r="O1549" s="108"/>
      <c r="P1549" s="108"/>
      <c r="Q1549" s="108"/>
      <c r="R1549" s="108"/>
      <c r="S1549" s="108"/>
      <c r="T1549" s="108"/>
      <c r="U1549" s="108"/>
      <c r="V1549" s="108"/>
      <c r="W1549" s="108"/>
      <c r="X1549" s="108"/>
      <c r="Y1549" s="108"/>
      <c r="Z1549" s="108"/>
      <c r="AA1549" s="108"/>
      <c r="AB1549" s="108"/>
      <c r="AC1549" s="108"/>
      <c r="AD1549" s="108"/>
    </row>
    <row r="1550" spans="1:30" x14ac:dyDescent="0.25">
      <c r="A1550" s="81" t="s">
        <v>7669</v>
      </c>
      <c r="B1550" s="81" t="s">
        <v>8619</v>
      </c>
      <c r="C1550" s="81" t="s">
        <v>8620</v>
      </c>
      <c r="D1550" s="81" t="s">
        <v>8619</v>
      </c>
      <c r="E1550" s="81" t="s">
        <v>8620</v>
      </c>
      <c r="F1550" s="81" t="s">
        <v>8619</v>
      </c>
      <c r="G1550" s="81" t="s">
        <v>8620</v>
      </c>
      <c r="H1550" s="81">
        <v>43.15</v>
      </c>
      <c r="I1550" s="81">
        <v>93.86</v>
      </c>
      <c r="J1550" s="81">
        <v>71.2</v>
      </c>
      <c r="K1550" s="81">
        <v>1.1299999999999999</v>
      </c>
      <c r="L1550" s="81" t="s">
        <v>25662</v>
      </c>
      <c r="M1550" s="108"/>
      <c r="N1550" s="108"/>
      <c r="O1550" s="108"/>
      <c r="P1550" s="108"/>
      <c r="Q1550" s="108"/>
      <c r="R1550" s="108"/>
      <c r="S1550" s="108"/>
      <c r="T1550" s="108"/>
      <c r="U1550" s="108"/>
      <c r="V1550" s="108"/>
      <c r="W1550" s="108"/>
      <c r="X1550" s="108"/>
      <c r="Y1550" s="108"/>
      <c r="Z1550" s="108"/>
      <c r="AA1550" s="108"/>
      <c r="AB1550" s="108"/>
      <c r="AC1550" s="108"/>
      <c r="AD1550" s="108"/>
    </row>
    <row r="1551" spans="1:30" x14ac:dyDescent="0.25">
      <c r="A1551" s="81" t="s">
        <v>6550</v>
      </c>
      <c r="B1551" s="81" t="s">
        <v>11482</v>
      </c>
      <c r="C1551" s="81">
        <v>290</v>
      </c>
      <c r="D1551" s="81" t="s">
        <v>11483</v>
      </c>
      <c r="E1551" s="81">
        <v>320</v>
      </c>
      <c r="F1551" s="81" t="s">
        <v>11484</v>
      </c>
      <c r="G1551" s="81">
        <v>313.63</v>
      </c>
      <c r="H1551" s="81">
        <v>43.15</v>
      </c>
      <c r="I1551" s="81">
        <v>69.06</v>
      </c>
      <c r="J1551" s="81">
        <v>46.3</v>
      </c>
      <c r="K1551" s="81">
        <v>1.18</v>
      </c>
      <c r="L1551" s="81" t="s">
        <v>25662</v>
      </c>
      <c r="M1551" s="108"/>
      <c r="N1551" s="108"/>
      <c r="O1551" s="108"/>
      <c r="P1551" s="108"/>
      <c r="Q1551" s="108"/>
      <c r="R1551" s="108"/>
      <c r="S1551" s="108"/>
      <c r="T1551" s="108"/>
      <c r="U1551" s="108"/>
      <c r="V1551" s="108"/>
      <c r="W1551" s="108"/>
      <c r="X1551" s="108"/>
      <c r="Y1551" s="108"/>
      <c r="Z1551" s="108"/>
      <c r="AA1551" s="108"/>
      <c r="AB1551" s="108"/>
      <c r="AC1551" s="108"/>
      <c r="AD1551" s="108"/>
    </row>
    <row r="1552" spans="1:30" x14ac:dyDescent="0.25">
      <c r="A1552" s="81" t="s">
        <v>6556</v>
      </c>
      <c r="B1552" s="81" t="s">
        <v>8619</v>
      </c>
      <c r="C1552" s="81" t="s">
        <v>8620</v>
      </c>
      <c r="D1552" s="81" t="s">
        <v>8619</v>
      </c>
      <c r="E1552" s="81" t="s">
        <v>8620</v>
      </c>
      <c r="F1552" s="81" t="s">
        <v>8619</v>
      </c>
      <c r="G1552" s="81" t="s">
        <v>8620</v>
      </c>
      <c r="H1552" s="81">
        <v>43.15</v>
      </c>
      <c r="I1552" s="81">
        <v>69.06</v>
      </c>
      <c r="J1552" s="81">
        <v>46.3</v>
      </c>
      <c r="K1552" s="81">
        <v>1.18</v>
      </c>
      <c r="L1552" s="81" t="s">
        <v>25662</v>
      </c>
      <c r="M1552" s="108"/>
      <c r="N1552" s="108"/>
      <c r="O1552" s="108"/>
      <c r="P1552" s="108"/>
      <c r="Q1552" s="108"/>
      <c r="R1552" s="108"/>
      <c r="S1552" s="108"/>
      <c r="T1552" s="108"/>
      <c r="U1552" s="108"/>
      <c r="V1552" s="108"/>
      <c r="W1552" s="108"/>
      <c r="X1552" s="108"/>
      <c r="Y1552" s="108"/>
      <c r="Z1552" s="108"/>
      <c r="AA1552" s="108"/>
      <c r="AB1552" s="108"/>
      <c r="AC1552" s="108"/>
      <c r="AD1552" s="108"/>
    </row>
    <row r="1553" spans="1:30" x14ac:dyDescent="0.25">
      <c r="A1553" s="81" t="s">
        <v>8457</v>
      </c>
      <c r="B1553" s="81" t="s">
        <v>11485</v>
      </c>
      <c r="C1553" s="81">
        <v>350</v>
      </c>
      <c r="D1553" s="81" t="s">
        <v>11486</v>
      </c>
      <c r="E1553" s="81">
        <v>331.7</v>
      </c>
      <c r="F1553" s="81" t="s">
        <v>8619</v>
      </c>
      <c r="G1553" s="81" t="s">
        <v>8620</v>
      </c>
      <c r="H1553" s="81">
        <v>44.65</v>
      </c>
      <c r="I1553" s="81">
        <v>67.790000000000006</v>
      </c>
      <c r="J1553" s="81">
        <v>45.19</v>
      </c>
      <c r="K1553" s="81">
        <v>1.18</v>
      </c>
      <c r="L1553" s="81" t="s">
        <v>25662</v>
      </c>
      <c r="M1553" s="108"/>
      <c r="N1553" s="108"/>
      <c r="O1553" s="108"/>
      <c r="P1553" s="108"/>
      <c r="Q1553" s="108"/>
      <c r="R1553" s="108"/>
      <c r="S1553" s="108"/>
      <c r="T1553" s="108"/>
      <c r="U1553" s="108"/>
      <c r="V1553" s="108"/>
      <c r="W1553" s="108"/>
      <c r="X1553" s="108"/>
      <c r="Y1553" s="108"/>
      <c r="Z1553" s="108"/>
      <c r="AA1553" s="108"/>
      <c r="AB1553" s="108"/>
      <c r="AC1553" s="108"/>
      <c r="AD1553" s="108"/>
    </row>
    <row r="1554" spans="1:30" x14ac:dyDescent="0.25">
      <c r="A1554" s="81" t="s">
        <v>8460</v>
      </c>
      <c r="B1554" s="81" t="s">
        <v>11487</v>
      </c>
      <c r="C1554" s="81">
        <v>402</v>
      </c>
      <c r="D1554" s="81" t="s">
        <v>11488</v>
      </c>
      <c r="E1554" s="81">
        <v>400</v>
      </c>
      <c r="F1554" s="81" t="s">
        <v>8619</v>
      </c>
      <c r="G1554" s="81" t="s">
        <v>8620</v>
      </c>
      <c r="H1554" s="81">
        <v>44.65</v>
      </c>
      <c r="I1554" s="81">
        <v>89.69</v>
      </c>
      <c r="J1554" s="81">
        <v>73.8</v>
      </c>
      <c r="K1554" s="81">
        <v>1.18</v>
      </c>
      <c r="L1554" s="81" t="s">
        <v>25662</v>
      </c>
      <c r="M1554" s="108"/>
      <c r="N1554" s="108"/>
      <c r="O1554" s="108"/>
      <c r="P1554" s="108"/>
      <c r="Q1554" s="108"/>
      <c r="R1554" s="108"/>
      <c r="S1554" s="108"/>
      <c r="T1554" s="108"/>
      <c r="U1554" s="108"/>
      <c r="V1554" s="108"/>
      <c r="W1554" s="108"/>
      <c r="X1554" s="108"/>
      <c r="Y1554" s="108"/>
      <c r="Z1554" s="108"/>
      <c r="AA1554" s="108"/>
      <c r="AB1554" s="108"/>
      <c r="AC1554" s="108"/>
      <c r="AD1554" s="108"/>
    </row>
    <row r="1555" spans="1:30" x14ac:dyDescent="0.25">
      <c r="A1555" s="81" t="s">
        <v>8352</v>
      </c>
      <c r="B1555" s="81" t="s">
        <v>11489</v>
      </c>
      <c r="C1555" s="81">
        <v>315</v>
      </c>
      <c r="D1555" s="81" t="s">
        <v>11490</v>
      </c>
      <c r="E1555" s="81">
        <v>242.76</v>
      </c>
      <c r="F1555" s="81" t="s">
        <v>8619</v>
      </c>
      <c r="G1555" s="81" t="s">
        <v>8620</v>
      </c>
      <c r="H1555" s="81">
        <v>40.869999999999997</v>
      </c>
      <c r="I1555" s="81">
        <v>69.09</v>
      </c>
      <c r="J1555" s="81">
        <v>45.19</v>
      </c>
      <c r="K1555" s="81">
        <v>1.38</v>
      </c>
      <c r="L1555" s="81" t="s">
        <v>25662</v>
      </c>
      <c r="M1555" s="108"/>
      <c r="N1555" s="108"/>
      <c r="O1555" s="108"/>
      <c r="P1555" s="108"/>
      <c r="Q1555" s="108"/>
      <c r="R1555" s="108"/>
      <c r="S1555" s="108"/>
      <c r="T1555" s="108"/>
      <c r="U1555" s="108"/>
      <c r="V1555" s="108"/>
      <c r="W1555" s="108"/>
      <c r="X1555" s="108"/>
      <c r="Y1555" s="108"/>
      <c r="Z1555" s="108"/>
      <c r="AA1555" s="108"/>
      <c r="AB1555" s="108"/>
      <c r="AC1555" s="108"/>
      <c r="AD1555" s="108"/>
    </row>
    <row r="1556" spans="1:30" x14ac:dyDescent="0.25">
      <c r="A1556" s="81" t="s">
        <v>8359</v>
      </c>
      <c r="B1556" s="81" t="s">
        <v>11491</v>
      </c>
      <c r="C1556" s="81">
        <v>272.52999999999997</v>
      </c>
      <c r="D1556" s="81" t="s">
        <v>11492</v>
      </c>
      <c r="E1556" s="81">
        <v>309.88</v>
      </c>
      <c r="F1556" s="81" t="s">
        <v>8619</v>
      </c>
      <c r="G1556" s="81" t="s">
        <v>8620</v>
      </c>
      <c r="H1556" s="81">
        <v>40.86</v>
      </c>
      <c r="I1556" s="81">
        <v>69.09</v>
      </c>
      <c r="J1556" s="81">
        <v>45.19</v>
      </c>
      <c r="K1556" s="81">
        <v>1.37</v>
      </c>
      <c r="L1556" s="81" t="s">
        <v>25662</v>
      </c>
      <c r="M1556" s="108"/>
      <c r="N1556" s="108"/>
      <c r="O1556" s="108"/>
      <c r="P1556" s="108"/>
      <c r="Q1556" s="108"/>
      <c r="R1556" s="108"/>
      <c r="S1556" s="108"/>
      <c r="T1556" s="108"/>
      <c r="U1556" s="108"/>
      <c r="V1556" s="108"/>
      <c r="W1556" s="108"/>
      <c r="X1556" s="108"/>
      <c r="Y1556" s="108"/>
      <c r="Z1556" s="108"/>
      <c r="AA1556" s="108"/>
      <c r="AB1556" s="108"/>
      <c r="AC1556" s="108"/>
      <c r="AD1556" s="108"/>
    </row>
    <row r="1557" spans="1:30" x14ac:dyDescent="0.25">
      <c r="A1557" s="81" t="s">
        <v>6592</v>
      </c>
      <c r="B1557" s="81" t="s">
        <v>11493</v>
      </c>
      <c r="C1557" s="81">
        <v>135</v>
      </c>
      <c r="D1557" s="81" t="s">
        <v>11494</v>
      </c>
      <c r="E1557" s="81">
        <v>400</v>
      </c>
      <c r="F1557" s="81" t="s">
        <v>8619</v>
      </c>
      <c r="G1557" s="81" t="s">
        <v>8620</v>
      </c>
      <c r="H1557" s="81">
        <v>44.64</v>
      </c>
      <c r="I1557" s="81">
        <v>89.72</v>
      </c>
      <c r="J1557" s="81">
        <v>62.83</v>
      </c>
      <c r="K1557" s="81">
        <v>1.37</v>
      </c>
      <c r="L1557" s="81" t="s">
        <v>25662</v>
      </c>
      <c r="M1557" s="108"/>
      <c r="N1557" s="108"/>
      <c r="O1557" s="108"/>
      <c r="P1557" s="108"/>
      <c r="Q1557" s="108"/>
      <c r="R1557" s="108"/>
      <c r="S1557" s="108"/>
      <c r="T1557" s="108"/>
      <c r="U1557" s="108"/>
      <c r="V1557" s="108"/>
      <c r="W1557" s="108"/>
      <c r="X1557" s="108"/>
      <c r="Y1557" s="108"/>
      <c r="Z1557" s="108"/>
      <c r="AA1557" s="108"/>
      <c r="AB1557" s="108"/>
      <c r="AC1557" s="108"/>
      <c r="AD1557" s="108"/>
    </row>
    <row r="1558" spans="1:30" x14ac:dyDescent="0.25">
      <c r="A1558" s="81" t="s">
        <v>8466</v>
      </c>
      <c r="B1558" s="81" t="s">
        <v>11495</v>
      </c>
      <c r="C1558" s="81">
        <v>436</v>
      </c>
      <c r="D1558" s="81" t="s">
        <v>8619</v>
      </c>
      <c r="E1558" s="81" t="s">
        <v>8620</v>
      </c>
      <c r="F1558" s="81" t="s">
        <v>8619</v>
      </c>
      <c r="G1558" s="81" t="s">
        <v>8620</v>
      </c>
      <c r="H1558" s="81">
        <v>44.65</v>
      </c>
      <c r="I1558" s="81">
        <v>75.2</v>
      </c>
      <c r="J1558" s="81">
        <v>52.91</v>
      </c>
      <c r="K1558" s="81">
        <v>1.38</v>
      </c>
      <c r="L1558" s="81" t="s">
        <v>25662</v>
      </c>
      <c r="M1558" s="108"/>
      <c r="N1558" s="108"/>
      <c r="O1558" s="108"/>
      <c r="P1558" s="108"/>
      <c r="Q1558" s="108"/>
      <c r="R1558" s="108"/>
      <c r="S1558" s="108"/>
      <c r="T1558" s="108"/>
      <c r="U1558" s="108"/>
      <c r="V1558" s="108"/>
      <c r="W1558" s="108"/>
      <c r="X1558" s="108"/>
      <c r="Y1558" s="108"/>
      <c r="Z1558" s="108"/>
      <c r="AA1558" s="108"/>
      <c r="AB1558" s="108"/>
      <c r="AC1558" s="108"/>
      <c r="AD1558" s="108"/>
    </row>
    <row r="1559" spans="1:30" x14ac:dyDescent="0.25">
      <c r="A1559" s="81" t="s">
        <v>8331</v>
      </c>
      <c r="B1559" s="81" t="s">
        <v>8619</v>
      </c>
      <c r="C1559" s="81" t="s">
        <v>8620</v>
      </c>
      <c r="D1559" s="81" t="s">
        <v>8619</v>
      </c>
      <c r="E1559" s="81" t="s">
        <v>8620</v>
      </c>
      <c r="F1559" s="81" t="s">
        <v>8619</v>
      </c>
      <c r="G1559" s="81" t="s">
        <v>8620</v>
      </c>
      <c r="H1559" s="81">
        <v>44.65</v>
      </c>
      <c r="I1559" s="81">
        <v>75.2</v>
      </c>
      <c r="J1559" s="81">
        <v>52.91</v>
      </c>
      <c r="K1559" s="81">
        <v>1.38</v>
      </c>
      <c r="L1559" s="81" t="s">
        <v>25662</v>
      </c>
      <c r="M1559" s="108"/>
      <c r="N1559" s="108"/>
      <c r="O1559" s="108"/>
      <c r="P1559" s="108"/>
      <c r="Q1559" s="108"/>
      <c r="R1559" s="108"/>
      <c r="S1559" s="108"/>
      <c r="T1559" s="108"/>
      <c r="U1559" s="108"/>
      <c r="V1559" s="108"/>
      <c r="W1559" s="108"/>
      <c r="X1559" s="108"/>
      <c r="Y1559" s="108"/>
      <c r="Z1559" s="108"/>
      <c r="AA1559" s="108"/>
      <c r="AB1559" s="108"/>
      <c r="AC1559" s="108"/>
      <c r="AD1559" s="108"/>
    </row>
    <row r="1560" spans="1:30" x14ac:dyDescent="0.25">
      <c r="A1560" s="81" t="s">
        <v>8349</v>
      </c>
      <c r="B1560" s="81" t="s">
        <v>8619</v>
      </c>
      <c r="C1560" s="81" t="s">
        <v>8620</v>
      </c>
      <c r="D1560" s="81" t="s">
        <v>8619</v>
      </c>
      <c r="E1560" s="81" t="s">
        <v>8620</v>
      </c>
      <c r="F1560" s="81" t="s">
        <v>8619</v>
      </c>
      <c r="G1560" s="81" t="s">
        <v>8620</v>
      </c>
      <c r="H1560" s="81">
        <v>44.65</v>
      </c>
      <c r="I1560" s="81">
        <v>67.400000000000006</v>
      </c>
      <c r="J1560" s="81">
        <v>44.09</v>
      </c>
      <c r="K1560" s="81">
        <v>1.38</v>
      </c>
      <c r="L1560" s="81" t="s">
        <v>25662</v>
      </c>
      <c r="M1560" s="108"/>
      <c r="N1560" s="108"/>
      <c r="O1560" s="108"/>
      <c r="P1560" s="108"/>
      <c r="Q1560" s="108"/>
      <c r="R1560" s="108"/>
      <c r="S1560" s="108"/>
      <c r="T1560" s="108"/>
      <c r="U1560" s="108"/>
      <c r="V1560" s="108"/>
      <c r="W1560" s="108"/>
      <c r="X1560" s="108"/>
      <c r="Y1560" s="108"/>
      <c r="Z1560" s="108"/>
      <c r="AA1560" s="108"/>
      <c r="AB1560" s="108"/>
      <c r="AC1560" s="108"/>
      <c r="AD1560" s="108"/>
    </row>
    <row r="1561" spans="1:30" x14ac:dyDescent="0.25">
      <c r="A1561" s="81" t="s">
        <v>8371</v>
      </c>
      <c r="B1561" s="81" t="s">
        <v>11496</v>
      </c>
      <c r="C1561" s="81">
        <v>342.05</v>
      </c>
      <c r="D1561" s="81" t="s">
        <v>8619</v>
      </c>
      <c r="E1561" s="81" t="s">
        <v>8620</v>
      </c>
      <c r="F1561" s="81" t="s">
        <v>8619</v>
      </c>
      <c r="G1561" s="81" t="s">
        <v>8620</v>
      </c>
      <c r="H1561" s="81">
        <v>44.65</v>
      </c>
      <c r="I1561" s="81">
        <v>75.2</v>
      </c>
      <c r="J1561" s="81">
        <v>52.91</v>
      </c>
      <c r="K1561" s="81">
        <v>1.38</v>
      </c>
      <c r="L1561" s="81" t="s">
        <v>25662</v>
      </c>
      <c r="M1561" s="108"/>
      <c r="N1561" s="108"/>
      <c r="O1561" s="108"/>
      <c r="P1561" s="108"/>
      <c r="Q1561" s="108"/>
      <c r="R1561" s="108"/>
      <c r="S1561" s="108"/>
      <c r="T1561" s="108"/>
      <c r="U1561" s="108"/>
      <c r="V1561" s="108"/>
      <c r="W1561" s="108"/>
      <c r="X1561" s="108"/>
      <c r="Y1561" s="108"/>
      <c r="Z1561" s="108"/>
      <c r="AA1561" s="108"/>
      <c r="AB1561" s="108"/>
      <c r="AC1561" s="108"/>
      <c r="AD1561" s="108"/>
    </row>
    <row r="1562" spans="1:30" x14ac:dyDescent="0.25">
      <c r="A1562" s="81" t="s">
        <v>8463</v>
      </c>
      <c r="B1562" s="81" t="s">
        <v>11497</v>
      </c>
      <c r="C1562" s="81">
        <v>263</v>
      </c>
      <c r="D1562" s="81" t="s">
        <v>11498</v>
      </c>
      <c r="E1562" s="81">
        <v>269</v>
      </c>
      <c r="F1562" s="81" t="s">
        <v>8619</v>
      </c>
      <c r="G1562" s="81" t="s">
        <v>8620</v>
      </c>
      <c r="H1562" s="81">
        <v>40.869999999999997</v>
      </c>
      <c r="I1562" s="81">
        <v>60.09</v>
      </c>
      <c r="J1562" s="81">
        <v>44.09</v>
      </c>
      <c r="K1562" s="81">
        <v>1.38</v>
      </c>
      <c r="L1562" s="81" t="s">
        <v>25662</v>
      </c>
      <c r="M1562" s="108"/>
      <c r="N1562" s="108"/>
      <c r="O1562" s="108"/>
      <c r="P1562" s="108"/>
      <c r="Q1562" s="108"/>
      <c r="R1562" s="108"/>
      <c r="S1562" s="108"/>
      <c r="T1562" s="108"/>
      <c r="U1562" s="108"/>
      <c r="V1562" s="108"/>
      <c r="W1562" s="108"/>
      <c r="X1562" s="108"/>
      <c r="Y1562" s="108"/>
      <c r="Z1562" s="108"/>
      <c r="AA1562" s="108"/>
      <c r="AB1562" s="108"/>
      <c r="AC1562" s="108"/>
      <c r="AD1562" s="108"/>
    </row>
    <row r="1563" spans="1:30" x14ac:dyDescent="0.25">
      <c r="A1563" s="81" t="s">
        <v>7687</v>
      </c>
      <c r="B1563" s="81" t="s">
        <v>11499</v>
      </c>
      <c r="C1563" s="81">
        <v>273.60000000000002</v>
      </c>
      <c r="D1563" s="81" t="s">
        <v>8619</v>
      </c>
      <c r="E1563" s="81" t="s">
        <v>8620</v>
      </c>
      <c r="F1563" s="81" t="s">
        <v>8619</v>
      </c>
      <c r="G1563" s="81" t="s">
        <v>8620</v>
      </c>
      <c r="H1563" s="81">
        <v>44.88</v>
      </c>
      <c r="I1563" s="81">
        <v>77.95</v>
      </c>
      <c r="J1563" s="81">
        <v>48.5</v>
      </c>
      <c r="K1563" s="81">
        <v>44.09</v>
      </c>
      <c r="L1563" s="81" t="s">
        <v>25662</v>
      </c>
      <c r="M1563" s="108"/>
      <c r="N1563" s="108"/>
      <c r="O1563" s="108"/>
      <c r="P1563" s="108"/>
      <c r="Q1563" s="108"/>
      <c r="R1563" s="108"/>
      <c r="S1563" s="108"/>
      <c r="T1563" s="108"/>
      <c r="U1563" s="108"/>
      <c r="V1563" s="108"/>
      <c r="W1563" s="108"/>
      <c r="X1563" s="108"/>
      <c r="Y1563" s="108"/>
      <c r="Z1563" s="108"/>
      <c r="AA1563" s="108"/>
      <c r="AB1563" s="108"/>
      <c r="AC1563" s="108"/>
      <c r="AD1563" s="108"/>
    </row>
    <row r="1564" spans="1:30" x14ac:dyDescent="0.25">
      <c r="A1564" s="81" t="s">
        <v>6569</v>
      </c>
      <c r="B1564" s="81" t="s">
        <v>11500</v>
      </c>
      <c r="C1564" s="81">
        <v>365</v>
      </c>
      <c r="D1564" s="81" t="s">
        <v>11501</v>
      </c>
      <c r="E1564" s="81">
        <v>360</v>
      </c>
      <c r="F1564" s="81" t="s">
        <v>8619</v>
      </c>
      <c r="G1564" s="81" t="s">
        <v>8620</v>
      </c>
      <c r="H1564" s="81">
        <v>39.44</v>
      </c>
      <c r="I1564" s="81">
        <v>78.03</v>
      </c>
      <c r="J1564" s="81">
        <v>48.5</v>
      </c>
      <c r="K1564" s="81">
        <v>1.57</v>
      </c>
      <c r="L1564" s="81" t="s">
        <v>25662</v>
      </c>
      <c r="M1564" s="108"/>
      <c r="N1564" s="108"/>
      <c r="O1564" s="108"/>
      <c r="P1564" s="108"/>
      <c r="Q1564" s="108"/>
      <c r="R1564" s="108"/>
      <c r="S1564" s="108"/>
      <c r="T1564" s="108"/>
      <c r="U1564" s="108"/>
      <c r="V1564" s="108"/>
      <c r="W1564" s="108"/>
      <c r="X1564" s="108"/>
      <c r="Y1564" s="108"/>
      <c r="Z1564" s="108"/>
      <c r="AA1564" s="108"/>
      <c r="AB1564" s="108"/>
      <c r="AC1564" s="108"/>
      <c r="AD1564" s="108"/>
    </row>
    <row r="1565" spans="1:30" x14ac:dyDescent="0.25">
      <c r="A1565" s="81" t="s">
        <v>6572</v>
      </c>
      <c r="B1565" s="81" t="s">
        <v>11499</v>
      </c>
      <c r="C1565" s="81">
        <v>273</v>
      </c>
      <c r="D1565" s="81" t="s">
        <v>8619</v>
      </c>
      <c r="E1565" s="81" t="s">
        <v>8620</v>
      </c>
      <c r="F1565" s="81" t="s">
        <v>8619</v>
      </c>
      <c r="G1565" s="81" t="s">
        <v>8620</v>
      </c>
      <c r="H1565" s="81">
        <v>39.44</v>
      </c>
      <c r="I1565" s="81">
        <v>78.03</v>
      </c>
      <c r="J1565" s="81">
        <v>48.5</v>
      </c>
      <c r="K1565" s="81">
        <v>1.57</v>
      </c>
      <c r="L1565" s="81" t="s">
        <v>25662</v>
      </c>
      <c r="M1565" s="108"/>
      <c r="N1565" s="108"/>
      <c r="O1565" s="108"/>
      <c r="P1565" s="108"/>
      <c r="Q1565" s="108"/>
      <c r="R1565" s="108"/>
      <c r="S1565" s="108"/>
      <c r="T1565" s="108"/>
      <c r="U1565" s="108"/>
      <c r="V1565" s="108"/>
      <c r="W1565" s="108"/>
      <c r="X1565" s="108"/>
      <c r="Y1565" s="108"/>
      <c r="Z1565" s="108"/>
      <c r="AA1565" s="108"/>
      <c r="AB1565" s="108"/>
      <c r="AC1565" s="108"/>
      <c r="AD1565" s="108"/>
    </row>
    <row r="1566" spans="1:30" x14ac:dyDescent="0.25">
      <c r="A1566" s="81" t="s">
        <v>7678</v>
      </c>
      <c r="B1566" s="81" t="s">
        <v>11502</v>
      </c>
      <c r="C1566" s="81">
        <v>372.84</v>
      </c>
      <c r="D1566" s="81" t="s">
        <v>8619</v>
      </c>
      <c r="E1566" s="81" t="s">
        <v>8620</v>
      </c>
      <c r="F1566" s="81" t="s">
        <v>8619</v>
      </c>
      <c r="G1566" s="81" t="s">
        <v>8620</v>
      </c>
      <c r="H1566" s="81">
        <v>40.799999999999997</v>
      </c>
      <c r="I1566" s="81">
        <v>89</v>
      </c>
      <c r="J1566" s="81">
        <v>56.9</v>
      </c>
      <c r="K1566" s="81">
        <v>1.37</v>
      </c>
      <c r="L1566" s="81" t="s">
        <v>25662</v>
      </c>
      <c r="M1566" s="108"/>
      <c r="N1566" s="108"/>
      <c r="O1566" s="108"/>
      <c r="P1566" s="108"/>
      <c r="Q1566" s="108"/>
      <c r="R1566" s="108"/>
      <c r="S1566" s="108"/>
      <c r="T1566" s="108"/>
      <c r="U1566" s="108"/>
      <c r="V1566" s="108"/>
      <c r="W1566" s="108"/>
      <c r="X1566" s="108"/>
      <c r="Y1566" s="108"/>
      <c r="Z1566" s="108"/>
      <c r="AA1566" s="108"/>
      <c r="AB1566" s="108"/>
      <c r="AC1566" s="108"/>
      <c r="AD1566" s="108"/>
    </row>
    <row r="1567" spans="1:30" x14ac:dyDescent="0.25">
      <c r="A1567" s="81" t="s">
        <v>6563</v>
      </c>
      <c r="B1567" s="81" t="s">
        <v>26198</v>
      </c>
      <c r="C1567" s="81">
        <v>383.49</v>
      </c>
      <c r="D1567" s="81" t="s">
        <v>11503</v>
      </c>
      <c r="E1567" s="81">
        <v>409</v>
      </c>
      <c r="F1567" s="81" t="s">
        <v>26198</v>
      </c>
      <c r="G1567" s="81">
        <v>383.49</v>
      </c>
      <c r="H1567" s="81">
        <v>40.799999999999997</v>
      </c>
      <c r="I1567" s="81">
        <v>89</v>
      </c>
      <c r="J1567" s="81">
        <v>56.9</v>
      </c>
      <c r="K1567" s="81">
        <v>1.37</v>
      </c>
      <c r="L1567" s="81" t="s">
        <v>25662</v>
      </c>
      <c r="M1567" s="108"/>
      <c r="N1567" s="108"/>
      <c r="O1567" s="108"/>
      <c r="P1567" s="108"/>
      <c r="Q1567" s="108"/>
      <c r="R1567" s="108"/>
      <c r="S1567" s="108"/>
      <c r="T1567" s="108"/>
      <c r="U1567" s="108"/>
      <c r="V1567" s="108"/>
      <c r="W1567" s="108"/>
      <c r="X1567" s="108"/>
      <c r="Y1567" s="108"/>
      <c r="Z1567" s="108"/>
      <c r="AA1567" s="108"/>
      <c r="AB1567" s="108"/>
      <c r="AC1567" s="108"/>
      <c r="AD1567" s="108"/>
    </row>
    <row r="1568" spans="1:30" x14ac:dyDescent="0.25">
      <c r="A1568" s="81" t="s">
        <v>6566</v>
      </c>
      <c r="B1568" s="81" t="s">
        <v>11504</v>
      </c>
      <c r="C1568" s="81">
        <v>318</v>
      </c>
      <c r="D1568" s="81" t="s">
        <v>11505</v>
      </c>
      <c r="E1568" s="81">
        <v>286</v>
      </c>
      <c r="F1568" s="81" t="s">
        <v>8619</v>
      </c>
      <c r="G1568" s="81" t="s">
        <v>8620</v>
      </c>
      <c r="H1568" s="81">
        <v>40.799999999999997</v>
      </c>
      <c r="I1568" s="81">
        <v>69.400000000000006</v>
      </c>
      <c r="J1568" s="81">
        <v>43</v>
      </c>
      <c r="K1568" s="81">
        <v>1.37</v>
      </c>
      <c r="L1568" s="81" t="s">
        <v>25662</v>
      </c>
      <c r="M1568" s="108"/>
      <c r="N1568" s="108"/>
      <c r="O1568" s="108"/>
      <c r="P1568" s="108"/>
      <c r="Q1568" s="108"/>
      <c r="R1568" s="108"/>
      <c r="S1568" s="108"/>
      <c r="T1568" s="108"/>
      <c r="U1568" s="108"/>
      <c r="V1568" s="108"/>
      <c r="W1568" s="108"/>
      <c r="X1568" s="108"/>
      <c r="Y1568" s="108"/>
      <c r="Z1568" s="108"/>
      <c r="AA1568" s="108"/>
      <c r="AB1568" s="108"/>
      <c r="AC1568" s="108"/>
      <c r="AD1568" s="108"/>
    </row>
    <row r="1569" spans="1:30" x14ac:dyDescent="0.25">
      <c r="A1569" s="81" t="s">
        <v>6585</v>
      </c>
      <c r="B1569" s="81" t="s">
        <v>11506</v>
      </c>
      <c r="C1569" s="81">
        <v>302.05</v>
      </c>
      <c r="D1569" s="81" t="s">
        <v>8619</v>
      </c>
      <c r="E1569" s="81" t="s">
        <v>8620</v>
      </c>
      <c r="F1569" s="81" t="s">
        <v>8619</v>
      </c>
      <c r="G1569" s="81" t="s">
        <v>8620</v>
      </c>
      <c r="H1569" s="81">
        <v>39.96</v>
      </c>
      <c r="I1569" s="81">
        <v>9.17</v>
      </c>
      <c r="J1569" s="81">
        <v>1261</v>
      </c>
      <c r="K1569" s="81">
        <v>1.57</v>
      </c>
      <c r="L1569" s="81" t="s">
        <v>25662</v>
      </c>
      <c r="M1569" s="108"/>
      <c r="N1569" s="108"/>
      <c r="O1569" s="108"/>
      <c r="P1569" s="108"/>
      <c r="Q1569" s="108"/>
      <c r="R1569" s="108"/>
      <c r="S1569" s="108"/>
      <c r="T1569" s="108"/>
      <c r="U1569" s="108"/>
      <c r="V1569" s="108"/>
      <c r="W1569" s="108"/>
      <c r="X1569" s="108"/>
      <c r="Y1569" s="108"/>
      <c r="Z1569" s="108"/>
      <c r="AA1569" s="108"/>
      <c r="AB1569" s="108"/>
      <c r="AC1569" s="108"/>
      <c r="AD1569" s="108"/>
    </row>
    <row r="1570" spans="1:30" x14ac:dyDescent="0.25">
      <c r="A1570" s="81" t="s">
        <v>8420</v>
      </c>
      <c r="B1570" s="81" t="s">
        <v>11507</v>
      </c>
      <c r="C1570" s="81">
        <v>370</v>
      </c>
      <c r="D1570" s="81" t="s">
        <v>8619</v>
      </c>
      <c r="E1570" s="81" t="s">
        <v>8620</v>
      </c>
      <c r="F1570" s="81" t="s">
        <v>8619</v>
      </c>
      <c r="G1570" s="81" t="s">
        <v>8620</v>
      </c>
      <c r="H1570" s="81">
        <v>41.1</v>
      </c>
      <c r="I1570" s="81">
        <v>75.069999999999993</v>
      </c>
      <c r="J1570" s="81">
        <v>48.5</v>
      </c>
      <c r="K1570" s="81">
        <v>1.57</v>
      </c>
      <c r="L1570" s="81" t="s">
        <v>25662</v>
      </c>
      <c r="M1570" s="108"/>
      <c r="N1570" s="108"/>
      <c r="O1570" s="108"/>
      <c r="P1570" s="108"/>
      <c r="Q1570" s="108"/>
      <c r="R1570" s="108"/>
      <c r="S1570" s="108"/>
      <c r="T1570" s="108"/>
      <c r="U1570" s="108"/>
      <c r="V1570" s="108"/>
      <c r="W1570" s="108"/>
      <c r="X1570" s="108"/>
      <c r="Y1570" s="108"/>
      <c r="Z1570" s="108"/>
      <c r="AA1570" s="108"/>
      <c r="AB1570" s="108"/>
      <c r="AC1570" s="108"/>
      <c r="AD1570" s="108"/>
    </row>
    <row r="1571" spans="1:30" x14ac:dyDescent="0.25">
      <c r="A1571" s="81" t="s">
        <v>5513</v>
      </c>
      <c r="B1571" s="81" t="s">
        <v>11508</v>
      </c>
      <c r="C1571" s="81">
        <v>355.81</v>
      </c>
      <c r="D1571" s="81" t="s">
        <v>11509</v>
      </c>
      <c r="E1571" s="81">
        <v>331</v>
      </c>
      <c r="F1571" s="81" t="s">
        <v>8619</v>
      </c>
      <c r="G1571" s="81" t="s">
        <v>8620</v>
      </c>
      <c r="H1571" s="81">
        <v>41.5</v>
      </c>
      <c r="I1571" s="81">
        <v>75.099999999999994</v>
      </c>
      <c r="J1571" s="81">
        <v>49</v>
      </c>
      <c r="K1571" s="81">
        <v>1.6</v>
      </c>
      <c r="L1571" s="81" t="s">
        <v>25662</v>
      </c>
      <c r="M1571" s="108"/>
      <c r="N1571" s="108"/>
      <c r="O1571" s="108"/>
      <c r="P1571" s="108"/>
      <c r="Q1571" s="108"/>
      <c r="R1571" s="108"/>
      <c r="S1571" s="108"/>
      <c r="T1571" s="108"/>
      <c r="U1571" s="108"/>
      <c r="V1571" s="108"/>
      <c r="W1571" s="108"/>
      <c r="X1571" s="108"/>
      <c r="Y1571" s="108"/>
      <c r="Z1571" s="108"/>
      <c r="AA1571" s="108"/>
      <c r="AB1571" s="108"/>
      <c r="AC1571" s="108"/>
      <c r="AD1571" s="108"/>
    </row>
    <row r="1572" spans="1:30" x14ac:dyDescent="0.25">
      <c r="A1572" s="81" t="s">
        <v>5507</v>
      </c>
      <c r="B1572" s="81" t="s">
        <v>11510</v>
      </c>
      <c r="C1572" s="81">
        <v>388.16</v>
      </c>
      <c r="D1572" s="81" t="s">
        <v>11511</v>
      </c>
      <c r="E1572" s="81">
        <v>360</v>
      </c>
      <c r="F1572" s="81" t="s">
        <v>8619</v>
      </c>
      <c r="G1572" s="81" t="s">
        <v>8620</v>
      </c>
      <c r="H1572" s="81">
        <v>41.5</v>
      </c>
      <c r="I1572" s="81">
        <v>82.1</v>
      </c>
      <c r="J1572" s="81">
        <v>51.6</v>
      </c>
      <c r="K1572" s="81">
        <v>1.6</v>
      </c>
      <c r="L1572" s="81" t="s">
        <v>25662</v>
      </c>
      <c r="M1572" s="108"/>
      <c r="N1572" s="108"/>
      <c r="O1572" s="108"/>
      <c r="P1572" s="108"/>
      <c r="Q1572" s="108"/>
      <c r="R1572" s="108"/>
      <c r="S1572" s="108"/>
      <c r="T1572" s="108"/>
      <c r="U1572" s="108"/>
      <c r="V1572" s="108"/>
      <c r="W1572" s="108"/>
      <c r="X1572" s="108"/>
      <c r="Y1572" s="108"/>
      <c r="Z1572" s="108"/>
      <c r="AA1572" s="108"/>
      <c r="AB1572" s="108"/>
      <c r="AC1572" s="108"/>
      <c r="AD1572" s="108"/>
    </row>
    <row r="1573" spans="1:30" x14ac:dyDescent="0.25">
      <c r="A1573" s="81" t="s">
        <v>8484</v>
      </c>
      <c r="B1573" s="81" t="s">
        <v>11512</v>
      </c>
      <c r="C1573" s="81">
        <v>315</v>
      </c>
      <c r="D1573" s="81" t="s">
        <v>11513</v>
      </c>
      <c r="E1573" s="81">
        <v>335.68</v>
      </c>
      <c r="F1573" s="81" t="s">
        <v>11514</v>
      </c>
      <c r="G1573" s="81">
        <v>507.86</v>
      </c>
      <c r="H1573" s="81">
        <v>41.1</v>
      </c>
      <c r="I1573" s="81">
        <v>75.069999999999993</v>
      </c>
      <c r="J1573" s="81">
        <v>44.8</v>
      </c>
      <c r="K1573" s="81">
        <v>1.57</v>
      </c>
      <c r="L1573" s="81" t="s">
        <v>25662</v>
      </c>
      <c r="M1573" s="108"/>
      <c r="N1573" s="108"/>
      <c r="O1573" s="108"/>
      <c r="P1573" s="108"/>
      <c r="Q1573" s="108"/>
      <c r="R1573" s="108"/>
      <c r="S1573" s="108"/>
      <c r="T1573" s="108"/>
      <c r="U1573" s="108"/>
      <c r="V1573" s="108"/>
      <c r="W1573" s="108"/>
      <c r="X1573" s="108"/>
      <c r="Y1573" s="108"/>
      <c r="Z1573" s="108"/>
      <c r="AA1573" s="108"/>
      <c r="AB1573" s="108"/>
      <c r="AC1573" s="108"/>
      <c r="AD1573" s="108"/>
    </row>
    <row r="1574" spans="1:30" x14ac:dyDescent="0.25">
      <c r="A1574" s="81" t="s">
        <v>8487</v>
      </c>
      <c r="B1574" s="81" t="s">
        <v>26199</v>
      </c>
      <c r="C1574" s="81">
        <v>204.33</v>
      </c>
      <c r="D1574" s="81" t="s">
        <v>26199</v>
      </c>
      <c r="E1574" s="81">
        <v>204.33</v>
      </c>
      <c r="F1574" s="81" t="s">
        <v>26199</v>
      </c>
      <c r="G1574" s="81">
        <v>204.33</v>
      </c>
      <c r="H1574" s="81">
        <v>41.1</v>
      </c>
      <c r="I1574" s="81">
        <v>75.069999999999993</v>
      </c>
      <c r="J1574" s="81">
        <v>48.5</v>
      </c>
      <c r="K1574" s="81">
        <v>1.57</v>
      </c>
      <c r="L1574" s="81" t="s">
        <v>25662</v>
      </c>
      <c r="M1574" s="108"/>
      <c r="N1574" s="108"/>
      <c r="O1574" s="108"/>
      <c r="P1574" s="108"/>
      <c r="Q1574" s="108"/>
      <c r="R1574" s="108"/>
      <c r="S1574" s="108"/>
      <c r="T1574" s="108"/>
      <c r="U1574" s="108"/>
      <c r="V1574" s="108"/>
      <c r="W1574" s="108"/>
      <c r="X1574" s="108"/>
      <c r="Y1574" s="108"/>
      <c r="Z1574" s="108"/>
      <c r="AA1574" s="108"/>
      <c r="AB1574" s="108"/>
      <c r="AC1574" s="108"/>
      <c r="AD1574" s="108"/>
    </row>
    <row r="1575" spans="1:30" x14ac:dyDescent="0.25">
      <c r="A1575" s="81" t="s">
        <v>6559</v>
      </c>
      <c r="B1575" s="81" t="s">
        <v>11515</v>
      </c>
      <c r="C1575" s="81">
        <v>330</v>
      </c>
      <c r="D1575" s="81" t="s">
        <v>8619</v>
      </c>
      <c r="E1575" s="81" t="s">
        <v>8620</v>
      </c>
      <c r="F1575" s="81" t="s">
        <v>8619</v>
      </c>
      <c r="G1575" s="81" t="s">
        <v>8620</v>
      </c>
      <c r="H1575" s="81">
        <v>44.64</v>
      </c>
      <c r="I1575" s="81">
        <v>67.87</v>
      </c>
      <c r="J1575" s="81">
        <v>47.4</v>
      </c>
      <c r="K1575" s="81">
        <v>1.37</v>
      </c>
      <c r="L1575" s="81" t="s">
        <v>25662</v>
      </c>
      <c r="M1575" s="108"/>
      <c r="N1575" s="108"/>
      <c r="O1575" s="108"/>
      <c r="P1575" s="108"/>
      <c r="Q1575" s="108"/>
      <c r="R1575" s="108"/>
      <c r="S1575" s="108"/>
      <c r="T1575" s="108"/>
      <c r="U1575" s="108"/>
      <c r="V1575" s="108"/>
      <c r="W1575" s="108"/>
      <c r="X1575" s="108"/>
      <c r="Y1575" s="108"/>
      <c r="Z1575" s="108"/>
      <c r="AA1575" s="108"/>
      <c r="AB1575" s="108"/>
      <c r="AC1575" s="108"/>
      <c r="AD1575" s="108"/>
    </row>
    <row r="1576" spans="1:30" x14ac:dyDescent="0.25">
      <c r="A1576" s="81" t="s">
        <v>8475</v>
      </c>
      <c r="B1576" s="81" t="s">
        <v>11516</v>
      </c>
      <c r="C1576" s="81">
        <v>306</v>
      </c>
      <c r="D1576" s="81" t="s">
        <v>8619</v>
      </c>
      <c r="E1576" s="81" t="s">
        <v>8620</v>
      </c>
      <c r="F1576" s="81" t="s">
        <v>8619</v>
      </c>
      <c r="G1576" s="81" t="s">
        <v>8620</v>
      </c>
      <c r="H1576" s="81">
        <v>44.64</v>
      </c>
      <c r="I1576" s="81">
        <v>67.790000000000006</v>
      </c>
      <c r="J1576" s="81">
        <v>48.06</v>
      </c>
      <c r="K1576" s="81">
        <v>1.18</v>
      </c>
      <c r="L1576" s="81" t="s">
        <v>25662</v>
      </c>
      <c r="M1576" s="108"/>
      <c r="N1576" s="108"/>
      <c r="O1576" s="108"/>
      <c r="P1576" s="108"/>
      <c r="Q1576" s="108"/>
      <c r="R1576" s="108"/>
      <c r="S1576" s="108"/>
      <c r="T1576" s="108"/>
      <c r="U1576" s="108"/>
      <c r="V1576" s="108"/>
      <c r="W1576" s="108"/>
      <c r="X1576" s="108"/>
      <c r="Y1576" s="108"/>
      <c r="Z1576" s="108"/>
      <c r="AA1576" s="108"/>
      <c r="AB1576" s="108"/>
      <c r="AC1576" s="108"/>
      <c r="AD1576" s="108"/>
    </row>
    <row r="1577" spans="1:30" x14ac:dyDescent="0.25">
      <c r="A1577" s="81" t="s">
        <v>157</v>
      </c>
      <c r="B1577" s="81" t="s">
        <v>8619</v>
      </c>
      <c r="C1577" s="81" t="s">
        <v>8620</v>
      </c>
      <c r="D1577" s="81" t="s">
        <v>8619</v>
      </c>
      <c r="E1577" s="81" t="s">
        <v>8620</v>
      </c>
      <c r="F1577" s="81" t="s">
        <v>8619</v>
      </c>
      <c r="G1577" s="81" t="s">
        <v>8620</v>
      </c>
      <c r="H1577" s="81">
        <v>40</v>
      </c>
      <c r="I1577" s="81">
        <v>10</v>
      </c>
      <c r="J1577" s="81">
        <v>60</v>
      </c>
      <c r="K1577" s="81">
        <v>65</v>
      </c>
      <c r="L1577" s="81" t="s">
        <v>25662</v>
      </c>
      <c r="M1577" s="108"/>
      <c r="N1577" s="108"/>
      <c r="O1577" s="108"/>
      <c r="P1577" s="108"/>
      <c r="Q1577" s="108"/>
      <c r="R1577" s="108"/>
      <c r="S1577" s="108"/>
      <c r="T1577" s="108"/>
      <c r="U1577" s="108"/>
      <c r="V1577" s="108"/>
      <c r="W1577" s="108"/>
      <c r="X1577" s="108"/>
      <c r="Y1577" s="108"/>
      <c r="Z1577" s="108"/>
      <c r="AA1577" s="108"/>
      <c r="AB1577" s="108"/>
      <c r="AC1577" s="108"/>
      <c r="AD1577" s="108"/>
    </row>
    <row r="1578" spans="1:30" x14ac:dyDescent="0.25">
      <c r="A1578" s="81" t="s">
        <v>8445</v>
      </c>
      <c r="B1578" s="81" t="s">
        <v>11517</v>
      </c>
      <c r="C1578" s="81">
        <v>289</v>
      </c>
      <c r="D1578" s="81" t="s">
        <v>8619</v>
      </c>
      <c r="E1578" s="81" t="s">
        <v>8620</v>
      </c>
      <c r="F1578" s="81" t="s">
        <v>8619</v>
      </c>
      <c r="G1578" s="81" t="s">
        <v>8620</v>
      </c>
      <c r="H1578" s="81">
        <v>40.86</v>
      </c>
      <c r="I1578" s="81">
        <v>69.09</v>
      </c>
      <c r="J1578" s="81">
        <v>42.9</v>
      </c>
      <c r="K1578" s="81">
        <v>1.57</v>
      </c>
      <c r="L1578" s="81" t="s">
        <v>25662</v>
      </c>
      <c r="M1578" s="108"/>
      <c r="N1578" s="108"/>
      <c r="O1578" s="108"/>
      <c r="P1578" s="108"/>
      <c r="Q1578" s="108"/>
      <c r="R1578" s="108"/>
      <c r="S1578" s="108"/>
      <c r="T1578" s="108"/>
      <c r="U1578" s="108"/>
      <c r="V1578" s="108"/>
      <c r="W1578" s="108"/>
      <c r="X1578" s="108"/>
      <c r="Y1578" s="108"/>
      <c r="Z1578" s="108"/>
      <c r="AA1578" s="108"/>
      <c r="AB1578" s="108"/>
      <c r="AC1578" s="108"/>
      <c r="AD1578" s="108"/>
    </row>
    <row r="1579" spans="1:30" x14ac:dyDescent="0.25">
      <c r="A1579" s="81" t="s">
        <v>8426</v>
      </c>
      <c r="B1579" s="81" t="s">
        <v>11518</v>
      </c>
      <c r="C1579" s="81">
        <v>360</v>
      </c>
      <c r="D1579" s="81" t="s">
        <v>11519</v>
      </c>
      <c r="E1579" s="81">
        <v>329.09</v>
      </c>
      <c r="F1579" s="81" t="s">
        <v>8619</v>
      </c>
      <c r="G1579" s="81" t="s">
        <v>8620</v>
      </c>
      <c r="H1579" s="81">
        <v>40.86</v>
      </c>
      <c r="I1579" s="81">
        <v>75.739999999999995</v>
      </c>
      <c r="J1579" s="81">
        <v>46.6</v>
      </c>
      <c r="K1579" s="81">
        <v>1.26</v>
      </c>
      <c r="L1579" s="81" t="s">
        <v>25662</v>
      </c>
      <c r="M1579" s="108"/>
      <c r="N1579" s="108"/>
      <c r="O1579" s="108"/>
      <c r="P1579" s="108"/>
      <c r="Q1579" s="108"/>
      <c r="R1579" s="108"/>
      <c r="S1579" s="108"/>
      <c r="T1579" s="108"/>
      <c r="U1579" s="108"/>
      <c r="V1579" s="108"/>
      <c r="W1579" s="108"/>
      <c r="X1579" s="108"/>
      <c r="Y1579" s="108"/>
      <c r="Z1579" s="108"/>
      <c r="AA1579" s="108"/>
      <c r="AB1579" s="108"/>
      <c r="AC1579" s="108"/>
      <c r="AD1579" s="108"/>
    </row>
    <row r="1580" spans="1:30" x14ac:dyDescent="0.25">
      <c r="A1580" s="81" t="s">
        <v>8423</v>
      </c>
      <c r="B1580" s="81" t="s">
        <v>11520</v>
      </c>
      <c r="C1580" s="81">
        <v>320</v>
      </c>
      <c r="D1580" s="81" t="s">
        <v>11521</v>
      </c>
      <c r="E1580" s="81">
        <v>318.25</v>
      </c>
      <c r="F1580" s="81" t="s">
        <v>8619</v>
      </c>
      <c r="G1580" s="81" t="s">
        <v>8620</v>
      </c>
      <c r="H1580" s="81">
        <v>39.450000000000003</v>
      </c>
      <c r="I1580" s="81">
        <v>79.06</v>
      </c>
      <c r="J1580" s="81">
        <v>49.6</v>
      </c>
      <c r="K1580" s="81">
        <v>1.57</v>
      </c>
      <c r="L1580" s="81" t="s">
        <v>25662</v>
      </c>
      <c r="M1580" s="108"/>
      <c r="N1580" s="108"/>
      <c r="O1580" s="108"/>
      <c r="P1580" s="108"/>
      <c r="Q1580" s="108"/>
      <c r="R1580" s="108"/>
      <c r="S1580" s="108"/>
      <c r="T1580" s="108"/>
      <c r="U1580" s="108"/>
      <c r="V1580" s="108"/>
      <c r="W1580" s="108"/>
      <c r="X1580" s="108"/>
      <c r="Y1580" s="108"/>
      <c r="Z1580" s="108"/>
      <c r="AA1580" s="108"/>
      <c r="AB1580" s="108"/>
      <c r="AC1580" s="108"/>
      <c r="AD1580" s="108"/>
    </row>
    <row r="1581" spans="1:30" x14ac:dyDescent="0.25">
      <c r="A1581" s="81" t="s">
        <v>8416</v>
      </c>
      <c r="B1581" s="81" t="s">
        <v>11522</v>
      </c>
      <c r="C1581" s="81">
        <v>315.39</v>
      </c>
      <c r="D1581" s="81" t="s">
        <v>11523</v>
      </c>
      <c r="E1581" s="81">
        <v>315</v>
      </c>
      <c r="F1581" s="81" t="s">
        <v>8619</v>
      </c>
      <c r="G1581" s="81" t="s">
        <v>8620</v>
      </c>
      <c r="H1581" s="81">
        <v>39.21</v>
      </c>
      <c r="I1581" s="81">
        <v>80.150000000000006</v>
      </c>
      <c r="J1581" s="81">
        <v>48.5</v>
      </c>
      <c r="K1581" s="81">
        <v>1.57</v>
      </c>
      <c r="L1581" s="81" t="s">
        <v>25662</v>
      </c>
      <c r="M1581" s="108"/>
      <c r="N1581" s="108"/>
      <c r="O1581" s="108"/>
      <c r="P1581" s="108"/>
      <c r="Q1581" s="108"/>
      <c r="R1581" s="108"/>
      <c r="S1581" s="108"/>
      <c r="T1581" s="108"/>
      <c r="U1581" s="108"/>
      <c r="V1581" s="108"/>
      <c r="W1581" s="108"/>
      <c r="X1581" s="108"/>
      <c r="Y1581" s="108"/>
      <c r="Z1581" s="108"/>
      <c r="AA1581" s="108"/>
      <c r="AB1581" s="108"/>
      <c r="AC1581" s="108"/>
      <c r="AD1581" s="108"/>
    </row>
    <row r="1582" spans="1:30" x14ac:dyDescent="0.25">
      <c r="A1582" s="81" t="s">
        <v>8413</v>
      </c>
      <c r="B1582" s="81" t="s">
        <v>26200</v>
      </c>
      <c r="C1582" s="81">
        <v>293.49</v>
      </c>
      <c r="D1582" s="81" t="s">
        <v>11524</v>
      </c>
      <c r="E1582" s="81">
        <v>352.16</v>
      </c>
      <c r="F1582" s="81" t="s">
        <v>26200</v>
      </c>
      <c r="G1582" s="81">
        <v>293.49</v>
      </c>
      <c r="H1582" s="81">
        <v>40.94</v>
      </c>
      <c r="I1582" s="81">
        <v>69.099999999999994</v>
      </c>
      <c r="J1582" s="81">
        <v>43</v>
      </c>
      <c r="K1582" s="81">
        <v>1.2</v>
      </c>
      <c r="L1582" s="81" t="s">
        <v>25662</v>
      </c>
      <c r="M1582" s="108"/>
      <c r="N1582" s="108"/>
      <c r="O1582" s="108"/>
      <c r="P1582" s="108"/>
      <c r="Q1582" s="108"/>
      <c r="R1582" s="108"/>
      <c r="S1582" s="108"/>
      <c r="T1582" s="108"/>
      <c r="U1582" s="108"/>
      <c r="V1582" s="108"/>
      <c r="W1582" s="108"/>
      <c r="X1582" s="108"/>
      <c r="Y1582" s="108"/>
      <c r="Z1582" s="108"/>
      <c r="AA1582" s="108"/>
      <c r="AB1582" s="108"/>
      <c r="AC1582" s="108"/>
      <c r="AD1582" s="108"/>
    </row>
    <row r="1583" spans="1:30" x14ac:dyDescent="0.25">
      <c r="A1583" s="81" t="s">
        <v>8410</v>
      </c>
      <c r="B1583" s="81" t="s">
        <v>8619</v>
      </c>
      <c r="C1583" s="81" t="s">
        <v>8620</v>
      </c>
      <c r="D1583" s="81" t="s">
        <v>8619</v>
      </c>
      <c r="E1583" s="81" t="s">
        <v>8620</v>
      </c>
      <c r="F1583" s="81" t="s">
        <v>8619</v>
      </c>
      <c r="G1583" s="81" t="s">
        <v>8620</v>
      </c>
      <c r="H1583" s="81">
        <v>40</v>
      </c>
      <c r="I1583" s="81">
        <v>72</v>
      </c>
      <c r="J1583" s="81">
        <v>45</v>
      </c>
      <c r="K1583" s="81">
        <v>1</v>
      </c>
      <c r="L1583" s="81" t="s">
        <v>25662</v>
      </c>
      <c r="M1583" s="108"/>
      <c r="N1583" s="108"/>
      <c r="O1583" s="108"/>
      <c r="P1583" s="108"/>
      <c r="Q1583" s="108"/>
      <c r="R1583" s="108"/>
      <c r="S1583" s="108"/>
      <c r="T1583" s="108"/>
      <c r="U1583" s="108"/>
      <c r="V1583" s="108"/>
      <c r="W1583" s="108"/>
      <c r="X1583" s="108"/>
      <c r="Y1583" s="108"/>
      <c r="Z1583" s="108"/>
      <c r="AA1583" s="108"/>
      <c r="AB1583" s="108"/>
      <c r="AC1583" s="108"/>
      <c r="AD1583" s="108"/>
    </row>
    <row r="1584" spans="1:30" x14ac:dyDescent="0.25">
      <c r="A1584" s="81" t="s">
        <v>8407</v>
      </c>
      <c r="B1584" s="81" t="s">
        <v>11525</v>
      </c>
      <c r="C1584" s="81">
        <v>559.12</v>
      </c>
      <c r="D1584" s="81" t="s">
        <v>8619</v>
      </c>
      <c r="E1584" s="81" t="s">
        <v>8620</v>
      </c>
      <c r="F1584" s="81" t="s">
        <v>8619</v>
      </c>
      <c r="G1584" s="81" t="s">
        <v>8620</v>
      </c>
      <c r="H1584" s="81">
        <v>40</v>
      </c>
      <c r="I1584" s="81">
        <v>71.7</v>
      </c>
      <c r="J1584" s="81">
        <v>45</v>
      </c>
      <c r="K1584" s="81">
        <v>1</v>
      </c>
      <c r="L1584" s="81" t="s">
        <v>25662</v>
      </c>
      <c r="M1584" s="108"/>
      <c r="N1584" s="108"/>
      <c r="O1584" s="108"/>
      <c r="P1584" s="108"/>
      <c r="Q1584" s="108"/>
      <c r="R1584" s="108"/>
      <c r="S1584" s="108"/>
      <c r="T1584" s="108"/>
      <c r="U1584" s="108"/>
      <c r="V1584" s="108"/>
      <c r="W1584" s="108"/>
      <c r="X1584" s="108"/>
      <c r="Y1584" s="108"/>
      <c r="Z1584" s="108"/>
      <c r="AA1584" s="108"/>
      <c r="AB1584" s="108"/>
      <c r="AC1584" s="108"/>
      <c r="AD1584" s="108"/>
    </row>
    <row r="1585" spans="1:30" x14ac:dyDescent="0.25">
      <c r="A1585" s="81" t="s">
        <v>8398</v>
      </c>
      <c r="B1585" s="81" t="s">
        <v>8619</v>
      </c>
      <c r="C1585" s="81" t="s">
        <v>8620</v>
      </c>
      <c r="D1585" s="81" t="s">
        <v>8619</v>
      </c>
      <c r="E1585" s="81" t="s">
        <v>8620</v>
      </c>
      <c r="F1585" s="81" t="s">
        <v>8619</v>
      </c>
      <c r="G1585" s="81" t="s">
        <v>8620</v>
      </c>
      <c r="H1585" s="81">
        <v>39.1</v>
      </c>
      <c r="I1585" s="81">
        <v>65.900000000000006</v>
      </c>
      <c r="J1585" s="81">
        <v>40.799999999999997</v>
      </c>
      <c r="K1585" s="81">
        <v>1.38</v>
      </c>
      <c r="L1585" s="81" t="s">
        <v>25662</v>
      </c>
      <c r="M1585" s="108"/>
      <c r="N1585" s="108"/>
      <c r="O1585" s="108"/>
      <c r="P1585" s="108"/>
      <c r="Q1585" s="108"/>
      <c r="R1585" s="108"/>
      <c r="S1585" s="108"/>
      <c r="T1585" s="108"/>
      <c r="U1585" s="108"/>
      <c r="V1585" s="108"/>
      <c r="W1585" s="108"/>
      <c r="X1585" s="108"/>
      <c r="Y1585" s="108"/>
      <c r="Z1585" s="108"/>
      <c r="AA1585" s="108"/>
      <c r="AB1585" s="108"/>
      <c r="AC1585" s="108"/>
      <c r="AD1585" s="108"/>
    </row>
    <row r="1586" spans="1:30" x14ac:dyDescent="0.25">
      <c r="A1586" s="81" t="s">
        <v>8374</v>
      </c>
      <c r="B1586" s="81" t="s">
        <v>11526</v>
      </c>
      <c r="C1586" s="81">
        <v>325</v>
      </c>
      <c r="D1586" s="81" t="s">
        <v>11527</v>
      </c>
      <c r="E1586" s="81">
        <v>328</v>
      </c>
      <c r="F1586" s="81" t="s">
        <v>8619</v>
      </c>
      <c r="G1586" s="81" t="s">
        <v>8620</v>
      </c>
      <c r="H1586" s="81">
        <v>44.65</v>
      </c>
      <c r="I1586" s="81">
        <v>67.87</v>
      </c>
      <c r="J1586" s="81">
        <v>45.19</v>
      </c>
      <c r="K1586" s="81">
        <v>1.18</v>
      </c>
      <c r="L1586" s="81" t="s">
        <v>25662</v>
      </c>
      <c r="M1586" s="108"/>
      <c r="N1586" s="108"/>
      <c r="O1586" s="108"/>
      <c r="P1586" s="108"/>
      <c r="Q1586" s="108"/>
      <c r="R1586" s="108"/>
      <c r="S1586" s="108"/>
      <c r="T1586" s="108"/>
      <c r="U1586" s="108"/>
      <c r="V1586" s="108"/>
      <c r="W1586" s="108"/>
      <c r="X1586" s="108"/>
      <c r="Y1586" s="108"/>
      <c r="Z1586" s="108"/>
      <c r="AA1586" s="108"/>
      <c r="AB1586" s="108"/>
      <c r="AC1586" s="108"/>
      <c r="AD1586" s="108"/>
    </row>
    <row r="1587" spans="1:30" x14ac:dyDescent="0.25">
      <c r="A1587" s="81" t="s">
        <v>8321</v>
      </c>
      <c r="B1587" s="81" t="s">
        <v>8619</v>
      </c>
      <c r="C1587" s="81" t="s">
        <v>8620</v>
      </c>
      <c r="D1587" s="81" t="s">
        <v>8619</v>
      </c>
      <c r="E1587" s="81" t="s">
        <v>8620</v>
      </c>
      <c r="F1587" s="81" t="s">
        <v>8619</v>
      </c>
      <c r="G1587" s="81" t="s">
        <v>8620</v>
      </c>
      <c r="H1587" s="81">
        <v>44.64</v>
      </c>
      <c r="I1587" s="81">
        <v>89.68</v>
      </c>
      <c r="J1587" s="81">
        <v>69.66</v>
      </c>
      <c r="K1587" s="81">
        <v>1.18</v>
      </c>
      <c r="L1587" s="81" t="s">
        <v>25662</v>
      </c>
      <c r="M1587" s="108"/>
      <c r="N1587" s="108"/>
      <c r="O1587" s="108"/>
      <c r="P1587" s="108"/>
      <c r="Q1587" s="108"/>
      <c r="R1587" s="108"/>
      <c r="S1587" s="108"/>
      <c r="T1587" s="108"/>
      <c r="U1587" s="108"/>
      <c r="V1587" s="108"/>
      <c r="W1587" s="108"/>
      <c r="X1587" s="108"/>
      <c r="Y1587" s="108"/>
      <c r="Z1587" s="108"/>
      <c r="AA1587" s="108"/>
      <c r="AB1587" s="108"/>
      <c r="AC1587" s="108"/>
      <c r="AD1587" s="108"/>
    </row>
    <row r="1588" spans="1:30" x14ac:dyDescent="0.25">
      <c r="A1588" s="81" t="s">
        <v>163</v>
      </c>
      <c r="B1588" s="81" t="s">
        <v>8619</v>
      </c>
      <c r="C1588" s="81" t="s">
        <v>8620</v>
      </c>
      <c r="D1588" s="81" t="s">
        <v>8619</v>
      </c>
      <c r="E1588" s="81" t="s">
        <v>8620</v>
      </c>
      <c r="F1588" s="81" t="s">
        <v>8619</v>
      </c>
      <c r="G1588" s="81" t="s">
        <v>8620</v>
      </c>
      <c r="H1588" s="81">
        <v>43.18</v>
      </c>
      <c r="I1588" s="81">
        <v>1.18</v>
      </c>
      <c r="J1588" s="81">
        <v>46.3</v>
      </c>
      <c r="K1588" s="81">
        <v>69.06</v>
      </c>
      <c r="L1588" s="81" t="s">
        <v>25662</v>
      </c>
      <c r="M1588" s="108"/>
      <c r="N1588" s="108"/>
      <c r="O1588" s="108"/>
      <c r="P1588" s="108"/>
      <c r="Q1588" s="108"/>
      <c r="R1588" s="108"/>
      <c r="S1588" s="108"/>
      <c r="T1588" s="108"/>
      <c r="U1588" s="108"/>
      <c r="V1588" s="108"/>
      <c r="W1588" s="108"/>
      <c r="X1588" s="108"/>
      <c r="Y1588" s="108"/>
      <c r="Z1588" s="108"/>
      <c r="AA1588" s="108"/>
      <c r="AB1588" s="108"/>
      <c r="AC1588" s="108"/>
      <c r="AD1588" s="108"/>
    </row>
    <row r="1589" spans="1:30" x14ac:dyDescent="0.25">
      <c r="A1589" s="81" t="s">
        <v>7703</v>
      </c>
      <c r="B1589" s="81" t="s">
        <v>8619</v>
      </c>
      <c r="C1589" s="81" t="s">
        <v>8620</v>
      </c>
      <c r="D1589" s="81" t="s">
        <v>8619</v>
      </c>
      <c r="E1589" s="81" t="s">
        <v>8620</v>
      </c>
      <c r="F1589" s="81" t="s">
        <v>8619</v>
      </c>
      <c r="G1589" s="81" t="s">
        <v>8620</v>
      </c>
      <c r="H1589" s="81">
        <v>44.64</v>
      </c>
      <c r="I1589" s="81">
        <v>67.87</v>
      </c>
      <c r="J1589" s="81">
        <v>45.19</v>
      </c>
      <c r="K1589" s="81">
        <v>1.18</v>
      </c>
      <c r="L1589" s="81" t="s">
        <v>25662</v>
      </c>
      <c r="M1589" s="108"/>
      <c r="N1589" s="108"/>
      <c r="O1589" s="108"/>
      <c r="P1589" s="108"/>
      <c r="Q1589" s="108"/>
      <c r="R1589" s="108"/>
      <c r="S1589" s="108"/>
      <c r="T1589" s="108"/>
      <c r="U1589" s="108"/>
      <c r="V1589" s="108"/>
      <c r="W1589" s="108"/>
      <c r="X1589" s="108"/>
      <c r="Y1589" s="108"/>
      <c r="Z1589" s="108"/>
      <c r="AA1589" s="108"/>
      <c r="AB1589" s="108"/>
      <c r="AC1589" s="108"/>
      <c r="AD1589" s="108"/>
    </row>
    <row r="1590" spans="1:30" x14ac:dyDescent="0.25">
      <c r="A1590" s="81" t="s">
        <v>5496</v>
      </c>
      <c r="B1590" s="81" t="s">
        <v>8619</v>
      </c>
      <c r="C1590" s="81" t="s">
        <v>8620</v>
      </c>
      <c r="D1590" s="81" t="s">
        <v>8619</v>
      </c>
      <c r="E1590" s="81" t="s">
        <v>8620</v>
      </c>
      <c r="F1590" s="81" t="s">
        <v>8619</v>
      </c>
      <c r="G1590" s="81" t="s">
        <v>8620</v>
      </c>
      <c r="H1590" s="81">
        <v>40.909999999999997</v>
      </c>
      <c r="I1590" s="81">
        <v>82.5</v>
      </c>
      <c r="J1590" s="81">
        <v>56.15</v>
      </c>
      <c r="K1590" s="81">
        <v>23.4</v>
      </c>
      <c r="L1590" s="81" t="s">
        <v>25662</v>
      </c>
      <c r="M1590" s="108"/>
      <c r="N1590" s="108"/>
      <c r="O1590" s="108"/>
      <c r="P1590" s="108"/>
      <c r="Q1590" s="108"/>
      <c r="R1590" s="108"/>
      <c r="S1590" s="108"/>
      <c r="T1590" s="108"/>
      <c r="U1590" s="108"/>
      <c r="V1590" s="108"/>
      <c r="W1590" s="108"/>
      <c r="X1590" s="108"/>
      <c r="Y1590" s="108"/>
      <c r="Z1590" s="108"/>
      <c r="AA1590" s="108"/>
      <c r="AB1590" s="108"/>
      <c r="AC1590" s="108"/>
      <c r="AD1590" s="108"/>
    </row>
    <row r="1591" spans="1:30" x14ac:dyDescent="0.25">
      <c r="A1591" s="81" t="s">
        <v>5500</v>
      </c>
      <c r="B1591" s="81" t="s">
        <v>11528</v>
      </c>
      <c r="C1591" s="81">
        <v>328.99</v>
      </c>
      <c r="D1591" s="81" t="s">
        <v>8619</v>
      </c>
      <c r="E1591" s="81" t="s">
        <v>8620</v>
      </c>
      <c r="F1591" s="81" t="s">
        <v>8619</v>
      </c>
      <c r="G1591" s="81" t="s">
        <v>8620</v>
      </c>
      <c r="H1591" s="81">
        <v>39.450000000000003</v>
      </c>
      <c r="I1591" s="81">
        <v>79.06</v>
      </c>
      <c r="J1591" s="81">
        <v>49.6</v>
      </c>
      <c r="K1591" s="81">
        <v>1.5</v>
      </c>
      <c r="L1591" s="81" t="s">
        <v>25662</v>
      </c>
      <c r="M1591" s="108"/>
      <c r="N1591" s="108"/>
      <c r="O1591" s="108"/>
      <c r="P1591" s="108"/>
      <c r="Q1591" s="108"/>
      <c r="R1591" s="108"/>
      <c r="S1591" s="108"/>
      <c r="T1591" s="108"/>
      <c r="U1591" s="108"/>
      <c r="V1591" s="108"/>
      <c r="W1591" s="108"/>
      <c r="X1591" s="108"/>
      <c r="Y1591" s="108"/>
      <c r="Z1591" s="108"/>
      <c r="AA1591" s="108"/>
      <c r="AB1591" s="108"/>
      <c r="AC1591" s="108"/>
      <c r="AD1591" s="108"/>
    </row>
    <row r="1592" spans="1:30" x14ac:dyDescent="0.25">
      <c r="A1592" s="81" t="s">
        <v>5503</v>
      </c>
      <c r="B1592" s="81" t="s">
        <v>11529</v>
      </c>
      <c r="C1592" s="81">
        <v>393.13</v>
      </c>
      <c r="D1592" s="81" t="s">
        <v>11530</v>
      </c>
      <c r="E1592" s="81">
        <v>406.54</v>
      </c>
      <c r="F1592" s="81" t="s">
        <v>8619</v>
      </c>
      <c r="G1592" s="81" t="s">
        <v>8620</v>
      </c>
      <c r="H1592" s="81">
        <v>40.94</v>
      </c>
      <c r="I1592" s="81">
        <v>691</v>
      </c>
      <c r="J1592" s="81">
        <v>43</v>
      </c>
      <c r="K1592" s="81">
        <v>1.2</v>
      </c>
      <c r="L1592" s="81" t="s">
        <v>25662</v>
      </c>
      <c r="M1592" s="108"/>
      <c r="N1592" s="108"/>
      <c r="O1592" s="108"/>
      <c r="P1592" s="108"/>
      <c r="Q1592" s="108"/>
      <c r="R1592" s="108"/>
      <c r="S1592" s="108"/>
      <c r="T1592" s="108"/>
      <c r="U1592" s="108"/>
      <c r="V1592" s="108"/>
      <c r="W1592" s="108"/>
      <c r="X1592" s="108"/>
      <c r="Y1592" s="108"/>
      <c r="Z1592" s="108"/>
      <c r="AA1592" s="108"/>
      <c r="AB1592" s="108"/>
      <c r="AC1592" s="108"/>
      <c r="AD1592" s="108"/>
    </row>
    <row r="1593" spans="1:30" x14ac:dyDescent="0.25">
      <c r="A1593" s="81" t="s">
        <v>3635</v>
      </c>
      <c r="B1593" s="81" t="s">
        <v>8619</v>
      </c>
      <c r="C1593" s="81" t="s">
        <v>8620</v>
      </c>
      <c r="D1593" s="81" t="s">
        <v>8619</v>
      </c>
      <c r="E1593" s="81" t="s">
        <v>8620</v>
      </c>
      <c r="F1593" s="81" t="s">
        <v>8619</v>
      </c>
      <c r="G1593" s="81" t="s">
        <v>8620</v>
      </c>
      <c r="H1593" s="81">
        <v>41.14</v>
      </c>
      <c r="I1593" s="81">
        <v>67.599999999999994</v>
      </c>
      <c r="J1593" s="81">
        <v>51.6</v>
      </c>
      <c r="K1593" s="81">
        <v>1.26</v>
      </c>
      <c r="L1593" s="81" t="s">
        <v>25662</v>
      </c>
      <c r="M1593" s="108"/>
      <c r="N1593" s="108"/>
      <c r="O1593" s="108"/>
      <c r="P1593" s="108"/>
      <c r="Q1593" s="108"/>
      <c r="R1593" s="108"/>
      <c r="S1593" s="108"/>
      <c r="T1593" s="108"/>
      <c r="U1593" s="108"/>
      <c r="V1593" s="108"/>
      <c r="W1593" s="108"/>
      <c r="X1593" s="108"/>
      <c r="Y1593" s="108"/>
      <c r="Z1593" s="108"/>
      <c r="AA1593" s="108"/>
      <c r="AB1593" s="108"/>
      <c r="AC1593" s="108"/>
      <c r="AD1593" s="108"/>
    </row>
    <row r="1594" spans="1:30" x14ac:dyDescent="0.25">
      <c r="A1594" s="81" t="s">
        <v>6578</v>
      </c>
      <c r="B1594" s="81" t="s">
        <v>11531</v>
      </c>
      <c r="C1594" s="81">
        <v>6951.36</v>
      </c>
      <c r="D1594" s="81" t="s">
        <v>8619</v>
      </c>
      <c r="E1594" s="81" t="s">
        <v>8620</v>
      </c>
      <c r="F1594" s="81" t="s">
        <v>8619</v>
      </c>
      <c r="G1594" s="81" t="s">
        <v>8620</v>
      </c>
      <c r="H1594" s="81">
        <v>41.42</v>
      </c>
      <c r="I1594" s="81">
        <v>69.92</v>
      </c>
      <c r="J1594" s="81">
        <v>42.99</v>
      </c>
      <c r="K1594" s="81">
        <v>1.38</v>
      </c>
      <c r="L1594" s="81" t="s">
        <v>25662</v>
      </c>
      <c r="M1594" s="108"/>
      <c r="N1594" s="108"/>
      <c r="O1594" s="108"/>
      <c r="P1594" s="108"/>
      <c r="Q1594" s="108"/>
      <c r="R1594" s="108"/>
      <c r="S1594" s="108"/>
      <c r="T1594" s="108"/>
      <c r="U1594" s="108"/>
      <c r="V1594" s="108"/>
      <c r="W1594" s="108"/>
      <c r="X1594" s="108"/>
      <c r="Y1594" s="108"/>
      <c r="Z1594" s="108"/>
      <c r="AA1594" s="108"/>
      <c r="AB1594" s="108"/>
      <c r="AC1594" s="108"/>
      <c r="AD1594" s="108"/>
    </row>
    <row r="1595" spans="1:30" x14ac:dyDescent="0.25">
      <c r="A1595" s="81" t="s">
        <v>7672</v>
      </c>
      <c r="B1595" s="81" t="s">
        <v>11532</v>
      </c>
      <c r="C1595" s="81">
        <v>2</v>
      </c>
      <c r="D1595" s="81" t="s">
        <v>8619</v>
      </c>
      <c r="E1595" s="81" t="s">
        <v>8620</v>
      </c>
      <c r="F1595" s="81" t="s">
        <v>8619</v>
      </c>
      <c r="G1595" s="81" t="s">
        <v>8620</v>
      </c>
      <c r="H1595" s="81">
        <v>43.15</v>
      </c>
      <c r="I1595" s="81">
        <v>69.06</v>
      </c>
      <c r="J1595" s="81">
        <v>46.3</v>
      </c>
      <c r="K1595" s="81">
        <v>1.18</v>
      </c>
      <c r="L1595" s="81" t="s">
        <v>25662</v>
      </c>
      <c r="M1595" s="108"/>
      <c r="N1595" s="108"/>
      <c r="O1595" s="108"/>
      <c r="P1595" s="108"/>
      <c r="Q1595" s="108"/>
      <c r="R1595" s="108"/>
      <c r="S1595" s="108"/>
      <c r="T1595" s="108"/>
      <c r="U1595" s="108"/>
      <c r="V1595" s="108"/>
      <c r="W1595" s="108"/>
      <c r="X1595" s="108"/>
      <c r="Y1595" s="108"/>
      <c r="Z1595" s="108"/>
      <c r="AA1595" s="108"/>
      <c r="AB1595" s="108"/>
      <c r="AC1595" s="108"/>
      <c r="AD1595" s="108"/>
    </row>
    <row r="1596" spans="1:30" x14ac:dyDescent="0.25">
      <c r="A1596" s="81" t="s">
        <v>7681</v>
      </c>
      <c r="B1596" s="81" t="s">
        <v>11533</v>
      </c>
      <c r="C1596" s="81">
        <v>7960</v>
      </c>
      <c r="D1596" s="81" t="s">
        <v>8619</v>
      </c>
      <c r="E1596" s="81" t="s">
        <v>8620</v>
      </c>
      <c r="F1596" s="81" t="s">
        <v>8619</v>
      </c>
      <c r="G1596" s="81" t="s">
        <v>8620</v>
      </c>
      <c r="H1596" s="81">
        <v>40.799999999999997</v>
      </c>
      <c r="I1596" s="81">
        <v>69.400000000000006</v>
      </c>
      <c r="J1596" s="81">
        <v>43</v>
      </c>
      <c r="K1596" s="81">
        <v>1.37</v>
      </c>
      <c r="L1596" s="81" t="s">
        <v>25662</v>
      </c>
      <c r="M1596" s="108"/>
      <c r="N1596" s="108"/>
      <c r="O1596" s="108"/>
      <c r="P1596" s="108"/>
      <c r="Q1596" s="108"/>
      <c r="R1596" s="108"/>
      <c r="S1596" s="108"/>
      <c r="T1596" s="108"/>
      <c r="U1596" s="108"/>
      <c r="V1596" s="108"/>
      <c r="W1596" s="108"/>
      <c r="X1596" s="108"/>
      <c r="Y1596" s="108"/>
      <c r="Z1596" s="108"/>
      <c r="AA1596" s="108"/>
      <c r="AB1596" s="108"/>
      <c r="AC1596" s="108"/>
      <c r="AD1596" s="108"/>
    </row>
    <row r="1597" spans="1:30" x14ac:dyDescent="0.25">
      <c r="A1597" s="81" t="s">
        <v>7684</v>
      </c>
      <c r="B1597" s="81" t="s">
        <v>11534</v>
      </c>
      <c r="C1597" s="81">
        <v>6950</v>
      </c>
      <c r="D1597" s="81" t="s">
        <v>8619</v>
      </c>
      <c r="E1597" s="81" t="s">
        <v>8620</v>
      </c>
      <c r="F1597" s="81" t="s">
        <v>8619</v>
      </c>
      <c r="G1597" s="81" t="s">
        <v>8620</v>
      </c>
      <c r="H1597" s="81">
        <v>39.44</v>
      </c>
      <c r="I1597" s="81">
        <v>78.03</v>
      </c>
      <c r="J1597" s="81">
        <v>48.5</v>
      </c>
      <c r="K1597" s="81">
        <v>1.57</v>
      </c>
      <c r="L1597" s="81" t="s">
        <v>25662</v>
      </c>
      <c r="M1597" s="108"/>
      <c r="N1597" s="108"/>
      <c r="O1597" s="108"/>
      <c r="P1597" s="108"/>
      <c r="Q1597" s="108"/>
      <c r="R1597" s="108"/>
      <c r="S1597" s="108"/>
      <c r="T1597" s="108"/>
      <c r="U1597" s="108"/>
      <c r="V1597" s="108"/>
      <c r="W1597" s="108"/>
      <c r="X1597" s="108"/>
      <c r="Y1597" s="108"/>
      <c r="Z1597" s="108"/>
      <c r="AA1597" s="108"/>
      <c r="AB1597" s="108"/>
      <c r="AC1597" s="108"/>
      <c r="AD1597" s="108"/>
    </row>
    <row r="1598" spans="1:30" x14ac:dyDescent="0.25">
      <c r="A1598" s="81" t="s">
        <v>7690</v>
      </c>
      <c r="B1598" s="81" t="s">
        <v>8619</v>
      </c>
      <c r="C1598" s="81" t="s">
        <v>8620</v>
      </c>
      <c r="D1598" s="81" t="s">
        <v>8619</v>
      </c>
      <c r="E1598" s="81" t="s">
        <v>8620</v>
      </c>
      <c r="F1598" s="81" t="s">
        <v>8619</v>
      </c>
      <c r="G1598" s="81" t="s">
        <v>8620</v>
      </c>
      <c r="H1598" s="81">
        <v>41.42</v>
      </c>
      <c r="I1598" s="81">
        <v>69.92</v>
      </c>
      <c r="J1598" s="81">
        <v>1387.25</v>
      </c>
      <c r="K1598" s="81">
        <v>1.38</v>
      </c>
      <c r="L1598" s="81" t="s">
        <v>25662</v>
      </c>
      <c r="M1598" s="108"/>
      <c r="N1598" s="108"/>
      <c r="O1598" s="108"/>
      <c r="P1598" s="108"/>
      <c r="Q1598" s="108"/>
      <c r="R1598" s="108"/>
      <c r="S1598" s="108"/>
      <c r="T1598" s="108"/>
      <c r="U1598" s="108"/>
      <c r="V1598" s="108"/>
      <c r="W1598" s="108"/>
      <c r="X1598" s="108"/>
      <c r="Y1598" s="108"/>
      <c r="Z1598" s="108"/>
      <c r="AA1598" s="108"/>
      <c r="AB1598" s="108"/>
      <c r="AC1598" s="108"/>
      <c r="AD1598" s="108"/>
    </row>
    <row r="1599" spans="1:30" x14ac:dyDescent="0.25">
      <c r="A1599" s="81" t="s">
        <v>7693</v>
      </c>
      <c r="B1599" s="81" t="s">
        <v>8619</v>
      </c>
      <c r="C1599" s="81" t="s">
        <v>8620</v>
      </c>
      <c r="D1599" s="81" t="s">
        <v>8619</v>
      </c>
      <c r="E1599" s="81" t="s">
        <v>8620</v>
      </c>
      <c r="F1599" s="81" t="s">
        <v>8619</v>
      </c>
      <c r="G1599" s="81" t="s">
        <v>8620</v>
      </c>
      <c r="H1599" s="81">
        <v>39.96</v>
      </c>
      <c r="I1599" s="81">
        <v>79.19</v>
      </c>
      <c r="J1599" s="81">
        <v>1261</v>
      </c>
      <c r="K1599" s="81">
        <v>1.57</v>
      </c>
      <c r="L1599" s="81" t="s">
        <v>25662</v>
      </c>
      <c r="M1599" s="108"/>
      <c r="N1599" s="108"/>
      <c r="O1599" s="108"/>
      <c r="P1599" s="108"/>
      <c r="Q1599" s="108"/>
      <c r="R1599" s="108"/>
      <c r="S1599" s="108"/>
      <c r="T1599" s="108"/>
      <c r="U1599" s="108"/>
      <c r="V1599" s="108"/>
      <c r="W1599" s="108"/>
      <c r="X1599" s="108"/>
      <c r="Y1599" s="108"/>
      <c r="Z1599" s="108"/>
      <c r="AA1599" s="108"/>
      <c r="AB1599" s="108"/>
      <c r="AC1599" s="108"/>
      <c r="AD1599" s="108"/>
    </row>
    <row r="1600" spans="1:30" x14ac:dyDescent="0.25">
      <c r="A1600" s="81" t="s">
        <v>7696</v>
      </c>
      <c r="B1600" s="81" t="s">
        <v>8619</v>
      </c>
      <c r="C1600" s="81" t="s">
        <v>8620</v>
      </c>
      <c r="D1600" s="81" t="s">
        <v>8619</v>
      </c>
      <c r="E1600" s="81" t="s">
        <v>8620</v>
      </c>
      <c r="F1600" s="81" t="s">
        <v>8619</v>
      </c>
      <c r="G1600" s="81" t="s">
        <v>8620</v>
      </c>
      <c r="H1600" s="81">
        <v>41.3</v>
      </c>
      <c r="I1600" s="81">
        <v>83.9</v>
      </c>
      <c r="J1600" s="81">
        <v>62.6</v>
      </c>
      <c r="K1600" s="81">
        <v>1.2</v>
      </c>
      <c r="L1600" s="81" t="s">
        <v>25662</v>
      </c>
      <c r="M1600" s="108"/>
      <c r="N1600" s="108"/>
      <c r="O1600" s="108"/>
      <c r="P1600" s="108"/>
      <c r="Q1600" s="108"/>
      <c r="R1600" s="108"/>
      <c r="S1600" s="108"/>
      <c r="T1600" s="108"/>
      <c r="U1600" s="108"/>
      <c r="V1600" s="108"/>
      <c r="W1600" s="108"/>
      <c r="X1600" s="108"/>
      <c r="Y1600" s="108"/>
      <c r="Z1600" s="108"/>
      <c r="AA1600" s="108"/>
      <c r="AB1600" s="108"/>
      <c r="AC1600" s="108"/>
      <c r="AD1600" s="108"/>
    </row>
    <row r="1601" spans="1:30" x14ac:dyDescent="0.25">
      <c r="A1601" s="81" t="s">
        <v>7675</v>
      </c>
      <c r="B1601" s="81" t="s">
        <v>8619</v>
      </c>
      <c r="C1601" s="81" t="s">
        <v>8620</v>
      </c>
      <c r="D1601" s="81" t="s">
        <v>8619</v>
      </c>
      <c r="E1601" s="81" t="s">
        <v>8620</v>
      </c>
      <c r="F1601" s="81" t="s">
        <v>8619</v>
      </c>
      <c r="G1601" s="81" t="s">
        <v>8620</v>
      </c>
      <c r="H1601" s="81">
        <v>44.64</v>
      </c>
      <c r="I1601" s="81">
        <v>67.87</v>
      </c>
      <c r="J1601" s="81">
        <v>47.4</v>
      </c>
      <c r="K1601" s="81">
        <v>1.3</v>
      </c>
      <c r="L1601" s="81" t="s">
        <v>25662</v>
      </c>
      <c r="M1601" s="108"/>
      <c r="N1601" s="108"/>
      <c r="O1601" s="108"/>
      <c r="P1601" s="108"/>
      <c r="Q1601" s="108"/>
      <c r="R1601" s="108"/>
      <c r="S1601" s="108"/>
      <c r="T1601" s="108"/>
      <c r="U1601" s="108"/>
      <c r="V1601" s="108"/>
      <c r="W1601" s="108"/>
      <c r="X1601" s="108"/>
      <c r="Y1601" s="108"/>
      <c r="Z1601" s="108"/>
      <c r="AA1601" s="108"/>
      <c r="AB1601" s="108"/>
      <c r="AC1601" s="108"/>
      <c r="AD1601" s="108"/>
    </row>
    <row r="1602" spans="1:30" x14ac:dyDescent="0.25">
      <c r="A1602" s="81" t="s">
        <v>3638</v>
      </c>
      <c r="B1602" s="81" t="s">
        <v>8619</v>
      </c>
      <c r="C1602" s="81" t="s">
        <v>8620</v>
      </c>
      <c r="D1602" s="81" t="s">
        <v>8619</v>
      </c>
      <c r="E1602" s="81" t="s">
        <v>8620</v>
      </c>
      <c r="F1602" s="81" t="s">
        <v>8619</v>
      </c>
      <c r="G1602" s="81" t="s">
        <v>8620</v>
      </c>
      <c r="H1602" s="81">
        <v>41.1</v>
      </c>
      <c r="I1602" s="81">
        <v>67.599999999999994</v>
      </c>
      <c r="J1602" s="81">
        <v>43.87</v>
      </c>
      <c r="K1602" s="81">
        <v>1.26</v>
      </c>
      <c r="L1602" s="81" t="s">
        <v>25662</v>
      </c>
      <c r="M1602" s="108"/>
      <c r="N1602" s="108"/>
      <c r="O1602" s="108"/>
      <c r="P1602" s="108"/>
      <c r="Q1602" s="108"/>
      <c r="R1602" s="108"/>
      <c r="S1602" s="108"/>
      <c r="T1602" s="108"/>
      <c r="U1602" s="108"/>
      <c r="V1602" s="108"/>
      <c r="W1602" s="108"/>
      <c r="X1602" s="108"/>
      <c r="Y1602" s="108"/>
      <c r="Z1602" s="108"/>
      <c r="AA1602" s="108"/>
      <c r="AB1602" s="108"/>
      <c r="AC1602" s="108"/>
      <c r="AD1602" s="108"/>
    </row>
    <row r="1603" spans="1:30" x14ac:dyDescent="0.25">
      <c r="A1603" s="81" t="s">
        <v>7153</v>
      </c>
      <c r="B1603" s="81" t="s">
        <v>26201</v>
      </c>
      <c r="C1603" s="81">
        <v>1.98</v>
      </c>
      <c r="D1603" s="81" t="s">
        <v>11535</v>
      </c>
      <c r="E1603" s="81">
        <v>2.8</v>
      </c>
      <c r="F1603" s="81" t="s">
        <v>11536</v>
      </c>
      <c r="G1603" s="81">
        <v>1.75</v>
      </c>
      <c r="H1603" s="81">
        <v>10</v>
      </c>
      <c r="I1603" s="81">
        <v>12</v>
      </c>
      <c r="J1603" s="81">
        <v>0.08</v>
      </c>
      <c r="K1603" s="81">
        <v>6</v>
      </c>
      <c r="L1603" s="81" t="s">
        <v>25662</v>
      </c>
      <c r="M1603" s="108"/>
      <c r="N1603" s="108"/>
      <c r="O1603" s="108"/>
      <c r="P1603" s="108"/>
      <c r="Q1603" s="108"/>
      <c r="R1603" s="108"/>
      <c r="S1603" s="108"/>
      <c r="T1603" s="108"/>
      <c r="U1603" s="108"/>
      <c r="V1603" s="108"/>
      <c r="W1603" s="108"/>
      <c r="X1603" s="108"/>
      <c r="Y1603" s="108"/>
      <c r="Z1603" s="108"/>
      <c r="AA1603" s="108"/>
      <c r="AB1603" s="108"/>
      <c r="AC1603" s="108"/>
      <c r="AD1603" s="108"/>
    </row>
    <row r="1604" spans="1:30" x14ac:dyDescent="0.25">
      <c r="A1604" s="81" t="s">
        <v>3616</v>
      </c>
      <c r="B1604" s="81" t="s">
        <v>26202</v>
      </c>
      <c r="C1604" s="81">
        <v>333.33</v>
      </c>
      <c r="D1604" s="81" t="s">
        <v>11537</v>
      </c>
      <c r="E1604" s="81">
        <v>308.26</v>
      </c>
      <c r="F1604" s="81" t="s">
        <v>26202</v>
      </c>
      <c r="G1604" s="81">
        <v>333.33</v>
      </c>
      <c r="H1604" s="81">
        <v>40.799999999999997</v>
      </c>
      <c r="I1604" s="81">
        <v>75.3</v>
      </c>
      <c r="J1604" s="81">
        <v>47</v>
      </c>
      <c r="K1604" s="81">
        <v>1.37</v>
      </c>
      <c r="L1604" s="81" t="s">
        <v>25662</v>
      </c>
      <c r="M1604" s="108"/>
      <c r="N1604" s="108"/>
      <c r="O1604" s="108"/>
      <c r="P1604" s="108"/>
      <c r="Q1604" s="108"/>
      <c r="R1604" s="108"/>
      <c r="S1604" s="108"/>
      <c r="T1604" s="108"/>
      <c r="U1604" s="108"/>
      <c r="V1604" s="108"/>
      <c r="W1604" s="108"/>
      <c r="X1604" s="108"/>
      <c r="Y1604" s="108"/>
      <c r="Z1604" s="108"/>
      <c r="AA1604" s="108"/>
      <c r="AB1604" s="108"/>
      <c r="AC1604" s="108"/>
      <c r="AD1604" s="108"/>
    </row>
    <row r="1605" spans="1:30" x14ac:dyDescent="0.25">
      <c r="A1605" s="81" t="s">
        <v>3612</v>
      </c>
      <c r="B1605" s="81" t="s">
        <v>8619</v>
      </c>
      <c r="C1605" s="81" t="s">
        <v>8620</v>
      </c>
      <c r="D1605" s="81" t="s">
        <v>8619</v>
      </c>
      <c r="E1605" s="81" t="s">
        <v>8620</v>
      </c>
      <c r="F1605" s="81" t="s">
        <v>8619</v>
      </c>
      <c r="G1605" s="81" t="s">
        <v>8620</v>
      </c>
      <c r="H1605" s="81">
        <v>44.65</v>
      </c>
      <c r="I1605" s="81">
        <v>67.8</v>
      </c>
      <c r="J1605" s="81">
        <v>45.8</v>
      </c>
      <c r="K1605" s="81">
        <v>1.18</v>
      </c>
      <c r="L1605" s="81" t="s">
        <v>25662</v>
      </c>
      <c r="M1605" s="108"/>
      <c r="N1605" s="108"/>
      <c r="O1605" s="108"/>
      <c r="P1605" s="108"/>
      <c r="Q1605" s="108"/>
      <c r="R1605" s="108"/>
      <c r="S1605" s="108"/>
      <c r="T1605" s="108"/>
      <c r="U1605" s="108"/>
      <c r="V1605" s="108"/>
      <c r="W1605" s="108"/>
      <c r="X1605" s="108"/>
      <c r="Y1605" s="108"/>
      <c r="Z1605" s="108"/>
      <c r="AA1605" s="108"/>
      <c r="AB1605" s="108"/>
      <c r="AC1605" s="108"/>
      <c r="AD1605" s="108"/>
    </row>
    <row r="1606" spans="1:30" x14ac:dyDescent="0.25">
      <c r="A1606" s="81" t="s">
        <v>3608</v>
      </c>
      <c r="B1606" s="81" t="s">
        <v>8619</v>
      </c>
      <c r="C1606" s="81" t="s">
        <v>8620</v>
      </c>
      <c r="D1606" s="81" t="s">
        <v>8619</v>
      </c>
      <c r="E1606" s="81" t="s">
        <v>8620</v>
      </c>
      <c r="F1606" s="81" t="s">
        <v>8619</v>
      </c>
      <c r="G1606" s="81" t="s">
        <v>8620</v>
      </c>
      <c r="H1606" s="81">
        <v>1.6</v>
      </c>
      <c r="I1606" s="81">
        <v>2.71</v>
      </c>
      <c r="J1606" s="81">
        <v>97</v>
      </c>
      <c r="K1606" s="81">
        <v>0.03</v>
      </c>
      <c r="L1606" s="81" t="s">
        <v>25662</v>
      </c>
      <c r="M1606" s="108"/>
      <c r="N1606" s="108"/>
      <c r="O1606" s="108"/>
      <c r="P1606" s="108"/>
      <c r="Q1606" s="108"/>
      <c r="R1606" s="108"/>
      <c r="S1606" s="108"/>
      <c r="T1606" s="108"/>
      <c r="U1606" s="108"/>
      <c r="V1606" s="108"/>
      <c r="W1606" s="108"/>
      <c r="X1606" s="108"/>
      <c r="Y1606" s="108"/>
      <c r="Z1606" s="108"/>
      <c r="AA1606" s="108"/>
      <c r="AB1606" s="108"/>
      <c r="AC1606" s="108"/>
      <c r="AD1606" s="108"/>
    </row>
    <row r="1607" spans="1:30" x14ac:dyDescent="0.25">
      <c r="A1607" s="81" t="s">
        <v>3605</v>
      </c>
      <c r="B1607" s="81" t="s">
        <v>8619</v>
      </c>
      <c r="C1607" s="81" t="s">
        <v>8620</v>
      </c>
      <c r="D1607" s="81" t="s">
        <v>8619</v>
      </c>
      <c r="E1607" s="81" t="s">
        <v>8620</v>
      </c>
      <c r="F1607" s="81" t="s">
        <v>8619</v>
      </c>
      <c r="G1607" s="81" t="s">
        <v>8620</v>
      </c>
      <c r="H1607" s="81">
        <v>44.65</v>
      </c>
      <c r="I1607" s="81">
        <v>67.8</v>
      </c>
      <c r="J1607" s="81">
        <v>47.24</v>
      </c>
      <c r="K1607" s="81">
        <v>1.18</v>
      </c>
      <c r="L1607" s="81" t="s">
        <v>25662</v>
      </c>
      <c r="M1607" s="108"/>
      <c r="N1607" s="108"/>
      <c r="O1607" s="108"/>
      <c r="P1607" s="108"/>
      <c r="Q1607" s="108"/>
      <c r="R1607" s="108"/>
      <c r="S1607" s="108"/>
      <c r="T1607" s="108"/>
      <c r="U1607" s="108"/>
      <c r="V1607" s="108"/>
      <c r="W1607" s="108"/>
      <c r="X1607" s="108"/>
      <c r="Y1607" s="108"/>
      <c r="Z1607" s="108"/>
      <c r="AA1607" s="108"/>
      <c r="AB1607" s="108"/>
      <c r="AC1607" s="108"/>
      <c r="AD1607" s="108"/>
    </row>
    <row r="1608" spans="1:30" x14ac:dyDescent="0.25">
      <c r="A1608" s="81" t="s">
        <v>3602</v>
      </c>
      <c r="B1608" s="81" t="s">
        <v>8619</v>
      </c>
      <c r="C1608" s="81" t="s">
        <v>8620</v>
      </c>
      <c r="D1608" s="81" t="s">
        <v>8619</v>
      </c>
      <c r="E1608" s="81" t="s">
        <v>8620</v>
      </c>
      <c r="F1608" s="81" t="s">
        <v>8619</v>
      </c>
      <c r="G1608" s="81" t="s">
        <v>8620</v>
      </c>
      <c r="H1608" s="81">
        <v>44.64</v>
      </c>
      <c r="I1608" s="81">
        <v>89.72</v>
      </c>
      <c r="J1608" s="81">
        <v>61.72</v>
      </c>
      <c r="K1608" s="81">
        <v>1.37</v>
      </c>
      <c r="L1608" s="81" t="s">
        <v>25662</v>
      </c>
      <c r="M1608" s="108"/>
      <c r="N1608" s="108"/>
      <c r="O1608" s="108"/>
      <c r="P1608" s="108"/>
      <c r="Q1608" s="108"/>
      <c r="R1608" s="108"/>
      <c r="S1608" s="108"/>
      <c r="T1608" s="108"/>
      <c r="U1608" s="108"/>
      <c r="V1608" s="108"/>
      <c r="W1608" s="108"/>
      <c r="X1608" s="108"/>
      <c r="Y1608" s="108"/>
      <c r="Z1608" s="108"/>
      <c r="AA1608" s="108"/>
      <c r="AB1608" s="108"/>
      <c r="AC1608" s="108"/>
      <c r="AD1608" s="108"/>
    </row>
    <row r="1609" spans="1:30" x14ac:dyDescent="0.25">
      <c r="A1609" s="81" t="s">
        <v>3598</v>
      </c>
      <c r="B1609" s="81" t="s">
        <v>11538</v>
      </c>
      <c r="C1609" s="81">
        <v>228</v>
      </c>
      <c r="D1609" s="81" t="s">
        <v>8619</v>
      </c>
      <c r="E1609" s="81" t="s">
        <v>8620</v>
      </c>
      <c r="F1609" s="81" t="s">
        <v>8619</v>
      </c>
      <c r="G1609" s="81" t="s">
        <v>8620</v>
      </c>
      <c r="H1609" s="81">
        <v>39.44</v>
      </c>
      <c r="I1609" s="81">
        <v>65.430000000000007</v>
      </c>
      <c r="J1609" s="81">
        <v>40</v>
      </c>
      <c r="K1609" s="81">
        <v>1.3</v>
      </c>
      <c r="L1609" s="81" t="s">
        <v>25662</v>
      </c>
      <c r="M1609" s="108"/>
      <c r="N1609" s="108"/>
      <c r="O1609" s="108"/>
      <c r="P1609" s="108"/>
      <c r="Q1609" s="108"/>
      <c r="R1609" s="108"/>
      <c r="S1609" s="108"/>
      <c r="T1609" s="108"/>
      <c r="U1609" s="108"/>
      <c r="V1609" s="108"/>
      <c r="W1609" s="108"/>
      <c r="X1609" s="108"/>
      <c r="Y1609" s="108"/>
      <c r="Z1609" s="108"/>
      <c r="AA1609" s="108"/>
      <c r="AB1609" s="108"/>
      <c r="AC1609" s="108"/>
      <c r="AD1609" s="108"/>
    </row>
    <row r="1610" spans="1:30" x14ac:dyDescent="0.25">
      <c r="A1610" s="81" t="s">
        <v>3468</v>
      </c>
      <c r="B1610" s="81" t="s">
        <v>11539</v>
      </c>
      <c r="C1610" s="81">
        <v>350.39</v>
      </c>
      <c r="D1610" s="81" t="s">
        <v>8619</v>
      </c>
      <c r="E1610" s="81" t="s">
        <v>8620</v>
      </c>
      <c r="F1610" s="81" t="s">
        <v>8619</v>
      </c>
      <c r="G1610" s="81" t="s">
        <v>8620</v>
      </c>
      <c r="H1610" s="81">
        <v>44.1</v>
      </c>
      <c r="I1610" s="81">
        <v>70.5</v>
      </c>
      <c r="J1610" s="81">
        <v>1102</v>
      </c>
      <c r="K1610" s="81">
        <v>47.8</v>
      </c>
      <c r="L1610" s="81" t="s">
        <v>25662</v>
      </c>
      <c r="M1610" s="108"/>
      <c r="N1610" s="108"/>
      <c r="O1610" s="108"/>
      <c r="P1610" s="108"/>
      <c r="Q1610" s="108"/>
      <c r="R1610" s="108"/>
      <c r="S1610" s="108"/>
      <c r="T1610" s="108"/>
      <c r="U1610" s="108"/>
      <c r="V1610" s="108"/>
      <c r="W1610" s="108"/>
      <c r="X1610" s="108"/>
      <c r="Y1610" s="108"/>
      <c r="Z1610" s="108"/>
      <c r="AA1610" s="108"/>
      <c r="AB1610" s="108"/>
      <c r="AC1610" s="108"/>
      <c r="AD1610" s="108"/>
    </row>
    <row r="1611" spans="1:30" x14ac:dyDescent="0.25">
      <c r="A1611" s="81" t="s">
        <v>154</v>
      </c>
      <c r="B1611" s="81" t="s">
        <v>8619</v>
      </c>
      <c r="C1611" s="81" t="s">
        <v>8620</v>
      </c>
      <c r="D1611" s="81" t="s">
        <v>8619</v>
      </c>
      <c r="E1611" s="81" t="s">
        <v>8620</v>
      </c>
      <c r="F1611" s="81" t="s">
        <v>8619</v>
      </c>
      <c r="G1611" s="81" t="s">
        <v>8620</v>
      </c>
      <c r="H1611" s="81">
        <v>39.1</v>
      </c>
      <c r="I1611" s="81">
        <v>1.57</v>
      </c>
      <c r="J1611" s="81">
        <v>49.8</v>
      </c>
      <c r="K1611" s="81">
        <v>78.7</v>
      </c>
      <c r="L1611" s="81" t="s">
        <v>25662</v>
      </c>
      <c r="M1611" s="108"/>
      <c r="N1611" s="108"/>
      <c r="O1611" s="108"/>
      <c r="P1611" s="108"/>
      <c r="Q1611" s="108"/>
      <c r="R1611" s="108"/>
      <c r="S1611" s="108"/>
      <c r="T1611" s="108"/>
      <c r="U1611" s="108"/>
      <c r="V1611" s="108"/>
      <c r="W1611" s="108"/>
      <c r="X1611" s="108"/>
      <c r="Y1611" s="108"/>
      <c r="Z1611" s="108"/>
      <c r="AA1611" s="108"/>
      <c r="AB1611" s="108"/>
      <c r="AC1611" s="108"/>
      <c r="AD1611" s="108"/>
    </row>
    <row r="1612" spans="1:30" x14ac:dyDescent="0.25">
      <c r="A1612" s="81" t="s">
        <v>3592</v>
      </c>
      <c r="B1612" s="81" t="s">
        <v>11540</v>
      </c>
      <c r="C1612" s="81">
        <v>299.95</v>
      </c>
      <c r="D1612" s="81" t="s">
        <v>11541</v>
      </c>
      <c r="E1612" s="81">
        <v>239</v>
      </c>
      <c r="F1612" s="81" t="s">
        <v>11542</v>
      </c>
      <c r="G1612" s="81">
        <v>281.76</v>
      </c>
      <c r="H1612" s="81">
        <v>41.41</v>
      </c>
      <c r="I1612" s="81">
        <v>70</v>
      </c>
      <c r="J1612" s="81">
        <v>44.09</v>
      </c>
      <c r="K1612" s="81">
        <v>1.3</v>
      </c>
      <c r="L1612" s="81" t="s">
        <v>25662</v>
      </c>
      <c r="M1612" s="108"/>
      <c r="N1612" s="108"/>
      <c r="O1612" s="108"/>
      <c r="P1612" s="108"/>
      <c r="Q1612" s="108"/>
      <c r="R1612" s="108"/>
      <c r="S1612" s="108"/>
      <c r="T1612" s="108"/>
      <c r="U1612" s="108"/>
      <c r="V1612" s="108"/>
      <c r="W1612" s="108"/>
      <c r="X1612" s="108"/>
      <c r="Y1612" s="108"/>
      <c r="Z1612" s="108"/>
      <c r="AA1612" s="108"/>
      <c r="AB1612" s="108"/>
      <c r="AC1612" s="108"/>
      <c r="AD1612" s="108"/>
    </row>
    <row r="1613" spans="1:30" x14ac:dyDescent="0.25">
      <c r="A1613" s="81" t="s">
        <v>3513</v>
      </c>
      <c r="B1613" s="81" t="s">
        <v>8619</v>
      </c>
      <c r="C1613" s="81" t="s">
        <v>8620</v>
      </c>
      <c r="D1613" s="81" t="s">
        <v>8619</v>
      </c>
      <c r="E1613" s="81" t="s">
        <v>8620</v>
      </c>
      <c r="F1613" s="81" t="s">
        <v>8619</v>
      </c>
      <c r="G1613" s="81" t="s">
        <v>8620</v>
      </c>
      <c r="H1613" s="81">
        <v>22.8</v>
      </c>
      <c r="I1613" s="81">
        <v>65.3</v>
      </c>
      <c r="J1613" s="81">
        <v>41.4</v>
      </c>
      <c r="K1613" s="81">
        <v>1.3</v>
      </c>
      <c r="L1613" s="81" t="s">
        <v>25662</v>
      </c>
      <c r="M1613" s="108"/>
      <c r="N1613" s="108"/>
      <c r="O1613" s="108"/>
      <c r="P1613" s="108"/>
      <c r="Q1613" s="108"/>
      <c r="R1613" s="108"/>
      <c r="S1613" s="108"/>
      <c r="T1613" s="108"/>
      <c r="U1613" s="108"/>
      <c r="V1613" s="108"/>
      <c r="W1613" s="108"/>
      <c r="X1613" s="108"/>
      <c r="Y1613" s="108"/>
      <c r="Z1613" s="108"/>
      <c r="AA1613" s="108"/>
      <c r="AB1613" s="108"/>
      <c r="AC1613" s="108"/>
      <c r="AD1613" s="108"/>
    </row>
    <row r="1614" spans="1:30" x14ac:dyDescent="0.25">
      <c r="A1614" s="81" t="s">
        <v>150</v>
      </c>
      <c r="B1614" s="81" t="s">
        <v>8619</v>
      </c>
      <c r="C1614" s="81" t="s">
        <v>8620</v>
      </c>
      <c r="D1614" s="81" t="s">
        <v>8619</v>
      </c>
      <c r="E1614" s="81" t="s">
        <v>8620</v>
      </c>
      <c r="F1614" s="81" t="s">
        <v>8619</v>
      </c>
      <c r="G1614" s="81" t="s">
        <v>8620</v>
      </c>
      <c r="H1614" s="81">
        <v>48</v>
      </c>
      <c r="I1614" s="81">
        <v>48</v>
      </c>
      <c r="J1614" s="81">
        <v>3300</v>
      </c>
      <c r="K1614" s="81">
        <v>88</v>
      </c>
      <c r="L1614" s="81" t="s">
        <v>25662</v>
      </c>
      <c r="M1614" s="108"/>
      <c r="N1614" s="108"/>
      <c r="O1614" s="108"/>
      <c r="P1614" s="108"/>
      <c r="Q1614" s="108"/>
      <c r="R1614" s="108"/>
      <c r="S1614" s="108"/>
      <c r="T1614" s="108"/>
      <c r="U1614" s="108"/>
      <c r="V1614" s="108"/>
      <c r="W1614" s="108"/>
      <c r="X1614" s="108"/>
      <c r="Y1614" s="108"/>
      <c r="Z1614" s="108"/>
      <c r="AA1614" s="108"/>
      <c r="AB1614" s="108"/>
      <c r="AC1614" s="108"/>
      <c r="AD1614" s="108"/>
    </row>
    <row r="1615" spans="1:30" x14ac:dyDescent="0.25">
      <c r="A1615" s="81" t="s">
        <v>115</v>
      </c>
      <c r="B1615" s="81" t="s">
        <v>8619</v>
      </c>
      <c r="C1615" s="81" t="s">
        <v>8620</v>
      </c>
      <c r="D1615" s="81" t="s">
        <v>8619</v>
      </c>
      <c r="E1615" s="81" t="s">
        <v>8620</v>
      </c>
      <c r="F1615" s="81" t="s">
        <v>8619</v>
      </c>
      <c r="G1615" s="81" t="s">
        <v>8620</v>
      </c>
      <c r="H1615" s="81">
        <v>44.65</v>
      </c>
      <c r="I1615" s="81">
        <v>75.12</v>
      </c>
      <c r="J1615" s="81">
        <v>53.35</v>
      </c>
      <c r="K1615" s="110">
        <v>1.38</v>
      </c>
      <c r="L1615" s="81" t="s">
        <v>25662</v>
      </c>
      <c r="M1615" s="108"/>
      <c r="N1615" s="108"/>
      <c r="O1615" s="108"/>
      <c r="P1615" s="108"/>
      <c r="Q1615" s="108"/>
      <c r="R1615" s="108"/>
      <c r="S1615" s="108"/>
      <c r="T1615" s="108"/>
      <c r="U1615" s="108"/>
      <c r="V1615" s="108"/>
      <c r="W1615" s="108"/>
      <c r="X1615" s="108"/>
      <c r="Y1615" s="108"/>
      <c r="Z1615" s="108"/>
      <c r="AA1615" s="108"/>
      <c r="AB1615" s="108"/>
      <c r="AC1615" s="108"/>
      <c r="AD1615" s="108"/>
    </row>
    <row r="1616" spans="1:30" x14ac:dyDescent="0.25">
      <c r="A1616" s="81" t="s">
        <v>8548</v>
      </c>
      <c r="B1616" s="81" t="s">
        <v>11543</v>
      </c>
      <c r="C1616" s="81">
        <v>339.31</v>
      </c>
      <c r="D1616" s="81" t="s">
        <v>11544</v>
      </c>
      <c r="E1616" s="81">
        <v>409.28</v>
      </c>
      <c r="F1616" s="81" t="s">
        <v>8619</v>
      </c>
      <c r="G1616" s="81" t="s">
        <v>8620</v>
      </c>
      <c r="H1616" s="81">
        <v>44.65</v>
      </c>
      <c r="I1616" s="81">
        <v>75.12</v>
      </c>
      <c r="J1616" s="81">
        <v>53.35</v>
      </c>
      <c r="K1616" s="81">
        <v>1.38</v>
      </c>
      <c r="L1616" s="81" t="s">
        <v>25662</v>
      </c>
      <c r="M1616" s="108"/>
      <c r="N1616" s="108"/>
      <c r="O1616" s="108"/>
      <c r="P1616" s="108"/>
      <c r="Q1616" s="108"/>
      <c r="R1616" s="108"/>
      <c r="S1616" s="108"/>
      <c r="T1616" s="108"/>
      <c r="U1616" s="108"/>
      <c r="V1616" s="108"/>
      <c r="W1616" s="108"/>
      <c r="X1616" s="108"/>
      <c r="Y1616" s="108"/>
      <c r="Z1616" s="108"/>
      <c r="AA1616" s="108"/>
      <c r="AB1616" s="108"/>
      <c r="AC1616" s="108"/>
      <c r="AD1616" s="108"/>
    </row>
    <row r="1617" spans="1:30" x14ac:dyDescent="0.25">
      <c r="A1617" s="81" t="s">
        <v>8545</v>
      </c>
      <c r="B1617" s="81" t="s">
        <v>8619</v>
      </c>
      <c r="C1617" s="81" t="s">
        <v>8620</v>
      </c>
      <c r="D1617" s="81" t="s">
        <v>8619</v>
      </c>
      <c r="E1617" s="81" t="s">
        <v>8620</v>
      </c>
      <c r="F1617" s="81" t="s">
        <v>8619</v>
      </c>
      <c r="G1617" s="81" t="s">
        <v>8620</v>
      </c>
      <c r="H1617" s="81">
        <v>40.9</v>
      </c>
      <c r="I1617" s="81">
        <v>82.4</v>
      </c>
      <c r="J1617" s="81">
        <v>1845</v>
      </c>
      <c r="K1617" s="81">
        <v>11.8</v>
      </c>
      <c r="L1617" s="81" t="s">
        <v>25662</v>
      </c>
      <c r="M1617" s="108"/>
      <c r="N1617" s="108"/>
      <c r="O1617" s="108"/>
      <c r="P1617" s="108"/>
      <c r="Q1617" s="108"/>
      <c r="R1617" s="108"/>
      <c r="S1617" s="108"/>
      <c r="T1617" s="108"/>
      <c r="U1617" s="108"/>
      <c r="V1617" s="108"/>
      <c r="W1617" s="108"/>
      <c r="X1617" s="108"/>
      <c r="Y1617" s="108"/>
      <c r="Z1617" s="108"/>
      <c r="AA1617" s="108"/>
      <c r="AB1617" s="108"/>
      <c r="AC1617" s="108"/>
      <c r="AD1617" s="108"/>
    </row>
    <row r="1618" spans="1:30" x14ac:dyDescent="0.25">
      <c r="A1618" s="81" t="s">
        <v>8541</v>
      </c>
      <c r="B1618" s="81" t="s">
        <v>8619</v>
      </c>
      <c r="C1618" s="81" t="s">
        <v>8620</v>
      </c>
      <c r="D1618" s="81" t="s">
        <v>8619</v>
      </c>
      <c r="E1618" s="81" t="s">
        <v>8620</v>
      </c>
      <c r="F1618" s="81" t="s">
        <v>8619</v>
      </c>
      <c r="G1618" s="81" t="s">
        <v>8620</v>
      </c>
      <c r="H1618" s="81">
        <v>12680</v>
      </c>
      <c r="I1618" s="81">
        <v>25500</v>
      </c>
      <c r="J1618" s="81">
        <v>1916</v>
      </c>
      <c r="K1618" s="81">
        <v>1.18</v>
      </c>
      <c r="L1618" s="81" t="s">
        <v>25662</v>
      </c>
      <c r="M1618" s="108"/>
      <c r="N1618" s="108"/>
      <c r="O1618" s="108"/>
      <c r="P1618" s="108"/>
      <c r="Q1618" s="108"/>
      <c r="R1618" s="108"/>
      <c r="S1618" s="108"/>
      <c r="T1618" s="108"/>
      <c r="U1618" s="108"/>
      <c r="V1618" s="108"/>
      <c r="W1618" s="108"/>
      <c r="X1618" s="108"/>
      <c r="Y1618" s="108"/>
      <c r="Z1618" s="108"/>
      <c r="AA1618" s="108"/>
      <c r="AB1618" s="108"/>
      <c r="AC1618" s="108"/>
      <c r="AD1618" s="108"/>
    </row>
    <row r="1619" spans="1:30" x14ac:dyDescent="0.25">
      <c r="A1619" s="81" t="s">
        <v>3477</v>
      </c>
      <c r="B1619" s="81" t="s">
        <v>11545</v>
      </c>
      <c r="C1619" s="81">
        <v>205.33</v>
      </c>
      <c r="D1619" s="81" t="s">
        <v>11546</v>
      </c>
      <c r="E1619" s="81">
        <v>191</v>
      </c>
      <c r="F1619" s="81" t="s">
        <v>8619</v>
      </c>
      <c r="G1619" s="81" t="s">
        <v>8620</v>
      </c>
      <c r="H1619" s="81">
        <v>41.4</v>
      </c>
      <c r="I1619" s="81">
        <v>69.900000000000006</v>
      </c>
      <c r="J1619" s="81">
        <v>44.1</v>
      </c>
      <c r="K1619" s="81">
        <v>1.4</v>
      </c>
      <c r="L1619" s="81" t="s">
        <v>25662</v>
      </c>
      <c r="M1619" s="108"/>
      <c r="N1619" s="108"/>
      <c r="O1619" s="108"/>
      <c r="P1619" s="108"/>
      <c r="Q1619" s="108"/>
      <c r="R1619" s="108"/>
      <c r="S1619" s="108"/>
      <c r="T1619" s="108"/>
      <c r="U1619" s="108"/>
      <c r="V1619" s="108"/>
      <c r="W1619" s="108"/>
      <c r="X1619" s="108"/>
      <c r="Y1619" s="108"/>
      <c r="Z1619" s="108"/>
      <c r="AA1619" s="108"/>
      <c r="AB1619" s="108"/>
      <c r="AC1619" s="108"/>
      <c r="AD1619" s="108"/>
    </row>
    <row r="1620" spans="1:30" x14ac:dyDescent="0.25">
      <c r="A1620" s="81" t="s">
        <v>3487</v>
      </c>
      <c r="B1620" s="81" t="s">
        <v>8619</v>
      </c>
      <c r="C1620" s="81" t="s">
        <v>8620</v>
      </c>
      <c r="D1620" s="81" t="s">
        <v>8619</v>
      </c>
      <c r="E1620" s="81" t="s">
        <v>8620</v>
      </c>
      <c r="F1620" s="81" t="s">
        <v>8619</v>
      </c>
      <c r="G1620" s="81" t="s">
        <v>8620</v>
      </c>
      <c r="H1620" s="81">
        <v>39.4</v>
      </c>
      <c r="I1620" s="81">
        <v>79.7</v>
      </c>
      <c r="J1620" s="81">
        <v>57.3</v>
      </c>
      <c r="K1620" s="81">
        <v>1.2</v>
      </c>
      <c r="L1620" s="81" t="s">
        <v>25662</v>
      </c>
      <c r="M1620" s="108"/>
      <c r="N1620" s="108"/>
      <c r="O1620" s="108"/>
      <c r="P1620" s="108"/>
      <c r="Q1620" s="108"/>
      <c r="R1620" s="108"/>
      <c r="S1620" s="108"/>
      <c r="T1620" s="108"/>
      <c r="U1620" s="108"/>
      <c r="V1620" s="108"/>
      <c r="W1620" s="108"/>
      <c r="X1620" s="108"/>
      <c r="Y1620" s="108"/>
      <c r="Z1620" s="108"/>
      <c r="AA1620" s="108"/>
      <c r="AB1620" s="108"/>
      <c r="AC1620" s="108"/>
      <c r="AD1620" s="108"/>
    </row>
    <row r="1621" spans="1:30" x14ac:dyDescent="0.25">
      <c r="A1621" s="81" t="s">
        <v>8502</v>
      </c>
      <c r="B1621" s="81" t="s">
        <v>8619</v>
      </c>
      <c r="C1621" s="81" t="s">
        <v>8620</v>
      </c>
      <c r="D1621" s="81" t="s">
        <v>8619</v>
      </c>
      <c r="E1621" s="81" t="s">
        <v>8620</v>
      </c>
      <c r="F1621" s="81" t="s">
        <v>8619</v>
      </c>
      <c r="G1621" s="81" t="s">
        <v>8620</v>
      </c>
      <c r="H1621" s="81">
        <v>41.3</v>
      </c>
      <c r="I1621" s="81">
        <v>83</v>
      </c>
      <c r="J1621" s="81">
        <v>54.9</v>
      </c>
      <c r="K1621" s="81">
        <v>1.57</v>
      </c>
      <c r="L1621" s="81" t="s">
        <v>25662</v>
      </c>
      <c r="M1621" s="108"/>
      <c r="N1621" s="108"/>
      <c r="O1621" s="108"/>
      <c r="P1621" s="108"/>
      <c r="Q1621" s="108"/>
      <c r="R1621" s="108"/>
      <c r="S1621" s="108"/>
      <c r="T1621" s="108"/>
      <c r="U1621" s="108"/>
      <c r="V1621" s="108"/>
      <c r="W1621" s="108"/>
      <c r="X1621" s="108"/>
      <c r="Y1621" s="108"/>
      <c r="Z1621" s="108"/>
      <c r="AA1621" s="108"/>
      <c r="AB1621" s="108"/>
      <c r="AC1621" s="108"/>
      <c r="AD1621" s="108"/>
    </row>
    <row r="1622" spans="1:30" x14ac:dyDescent="0.25">
      <c r="A1622" s="81" t="s">
        <v>8551</v>
      </c>
      <c r="B1622" s="81" t="s">
        <v>8619</v>
      </c>
      <c r="C1622" s="81" t="s">
        <v>8620</v>
      </c>
      <c r="D1622" s="81" t="s">
        <v>8619</v>
      </c>
      <c r="E1622" s="81" t="s">
        <v>8620</v>
      </c>
      <c r="F1622" s="81" t="s">
        <v>8619</v>
      </c>
      <c r="G1622" s="81" t="s">
        <v>8620</v>
      </c>
      <c r="H1622" s="81">
        <v>39.06</v>
      </c>
      <c r="I1622" s="81">
        <v>77.010000000000005</v>
      </c>
      <c r="J1622" s="81">
        <v>48.5</v>
      </c>
      <c r="K1622" s="81">
        <v>1.57</v>
      </c>
      <c r="L1622" s="81" t="s">
        <v>25662</v>
      </c>
      <c r="M1622" s="108"/>
      <c r="N1622" s="108"/>
      <c r="O1622" s="108"/>
      <c r="P1622" s="108"/>
      <c r="Q1622" s="108"/>
      <c r="R1622" s="108"/>
      <c r="S1622" s="108"/>
      <c r="T1622" s="108"/>
      <c r="U1622" s="108"/>
      <c r="V1622" s="108"/>
      <c r="W1622" s="108"/>
      <c r="X1622" s="108"/>
      <c r="Y1622" s="108"/>
      <c r="Z1622" s="108"/>
      <c r="AA1622" s="108"/>
      <c r="AB1622" s="108"/>
      <c r="AC1622" s="108"/>
      <c r="AD1622" s="108"/>
    </row>
    <row r="1623" spans="1:30" x14ac:dyDescent="0.25">
      <c r="A1623" s="81" t="s">
        <v>8505</v>
      </c>
      <c r="B1623" s="81" t="s">
        <v>8619</v>
      </c>
      <c r="C1623" s="81" t="s">
        <v>8620</v>
      </c>
      <c r="D1623" s="81" t="s">
        <v>8619</v>
      </c>
      <c r="E1623" s="81" t="s">
        <v>8620</v>
      </c>
      <c r="F1623" s="81" t="s">
        <v>8619</v>
      </c>
      <c r="G1623" s="81" t="s">
        <v>8620</v>
      </c>
      <c r="H1623" s="81">
        <v>41.3</v>
      </c>
      <c r="I1623" s="81">
        <v>83.9</v>
      </c>
      <c r="J1623" s="81">
        <v>62.6</v>
      </c>
      <c r="K1623" s="81">
        <v>1.2</v>
      </c>
      <c r="L1623" s="81" t="s">
        <v>25662</v>
      </c>
      <c r="M1623" s="108"/>
      <c r="N1623" s="108"/>
      <c r="O1623" s="108"/>
      <c r="P1623" s="108"/>
      <c r="Q1623" s="108"/>
      <c r="R1623" s="108"/>
      <c r="S1623" s="108"/>
      <c r="T1623" s="108"/>
      <c r="U1623" s="108"/>
      <c r="V1623" s="108"/>
      <c r="W1623" s="108"/>
      <c r="X1623" s="108"/>
      <c r="Y1623" s="108"/>
      <c r="Z1623" s="108"/>
      <c r="AA1623" s="108"/>
      <c r="AB1623" s="108"/>
      <c r="AC1623" s="108"/>
      <c r="AD1623" s="108"/>
    </row>
    <row r="1624" spans="1:30" x14ac:dyDescent="0.25">
      <c r="A1624" s="81" t="s">
        <v>8508</v>
      </c>
      <c r="B1624" s="81" t="s">
        <v>8619</v>
      </c>
      <c r="C1624" s="81" t="s">
        <v>8620</v>
      </c>
      <c r="D1624" s="81" t="s">
        <v>8619</v>
      </c>
      <c r="E1624" s="81" t="s">
        <v>8620</v>
      </c>
      <c r="F1624" s="81" t="s">
        <v>8619</v>
      </c>
      <c r="G1624" s="81" t="s">
        <v>8620</v>
      </c>
      <c r="H1624" s="81">
        <v>41.3</v>
      </c>
      <c r="I1624" s="81">
        <v>83.9</v>
      </c>
      <c r="J1624" s="81">
        <v>62.6</v>
      </c>
      <c r="K1624" s="81">
        <v>1.2</v>
      </c>
      <c r="L1624" s="81" t="s">
        <v>25662</v>
      </c>
      <c r="M1624" s="108"/>
      <c r="N1624" s="108"/>
      <c r="O1624" s="108"/>
      <c r="P1624" s="108"/>
      <c r="Q1624" s="108"/>
      <c r="R1624" s="108"/>
      <c r="S1624" s="108"/>
      <c r="T1624" s="108"/>
      <c r="U1624" s="108"/>
      <c r="V1624" s="108"/>
      <c r="W1624" s="108"/>
      <c r="X1624" s="108"/>
      <c r="Y1624" s="108"/>
      <c r="Z1624" s="108"/>
      <c r="AA1624" s="108"/>
      <c r="AB1624" s="108"/>
      <c r="AC1624" s="108"/>
      <c r="AD1624" s="108"/>
    </row>
    <row r="1625" spans="1:30" x14ac:dyDescent="0.25">
      <c r="A1625" s="81" t="s">
        <v>8515</v>
      </c>
      <c r="B1625" s="81" t="s">
        <v>26203</v>
      </c>
      <c r="C1625" s="81">
        <v>362.84</v>
      </c>
      <c r="D1625" s="81" t="s">
        <v>26203</v>
      </c>
      <c r="E1625" s="81">
        <v>362.84</v>
      </c>
      <c r="F1625" s="81" t="s">
        <v>26203</v>
      </c>
      <c r="G1625" s="81">
        <v>362.84</v>
      </c>
      <c r="H1625" s="81">
        <v>40.909999999999997</v>
      </c>
      <c r="I1625" s="81">
        <v>69.13</v>
      </c>
      <c r="J1625" s="81">
        <v>45.19</v>
      </c>
      <c r="K1625" s="81">
        <v>1.4</v>
      </c>
      <c r="L1625" s="81" t="s">
        <v>25662</v>
      </c>
      <c r="M1625" s="108"/>
      <c r="N1625" s="108"/>
      <c r="O1625" s="108"/>
      <c r="P1625" s="108"/>
      <c r="Q1625" s="108"/>
      <c r="R1625" s="108"/>
      <c r="S1625" s="108"/>
      <c r="T1625" s="108"/>
      <c r="U1625" s="108"/>
      <c r="V1625" s="108"/>
      <c r="W1625" s="108"/>
      <c r="X1625" s="108"/>
      <c r="Y1625" s="108"/>
      <c r="Z1625" s="108"/>
      <c r="AA1625" s="108"/>
      <c r="AB1625" s="108"/>
      <c r="AC1625" s="108"/>
      <c r="AD1625" s="108"/>
    </row>
    <row r="1626" spans="1:30" x14ac:dyDescent="0.25">
      <c r="A1626" s="81" t="s">
        <v>316</v>
      </c>
      <c r="B1626" s="81" t="s">
        <v>8619</v>
      </c>
      <c r="C1626" s="81" t="s">
        <v>8620</v>
      </c>
      <c r="D1626" s="81" t="s">
        <v>8619</v>
      </c>
      <c r="E1626" s="81" t="s">
        <v>8620</v>
      </c>
      <c r="F1626" s="81" t="s">
        <v>8619</v>
      </c>
      <c r="G1626" s="81" t="s">
        <v>8620</v>
      </c>
      <c r="H1626" s="81">
        <v>14.2</v>
      </c>
      <c r="I1626" s="81">
        <v>29.5</v>
      </c>
      <c r="J1626" s="81">
        <v>88</v>
      </c>
      <c r="K1626" s="81">
        <v>12.36</v>
      </c>
      <c r="L1626" s="81" t="s">
        <v>25662</v>
      </c>
      <c r="M1626" s="108"/>
      <c r="N1626" s="108"/>
      <c r="O1626" s="108"/>
      <c r="P1626" s="108"/>
      <c r="Q1626" s="108"/>
      <c r="R1626" s="108"/>
      <c r="S1626" s="108"/>
      <c r="T1626" s="108"/>
      <c r="U1626" s="108"/>
      <c r="V1626" s="108"/>
      <c r="W1626" s="108"/>
      <c r="X1626" s="108"/>
      <c r="Y1626" s="108"/>
      <c r="Z1626" s="108"/>
      <c r="AA1626" s="108"/>
      <c r="AB1626" s="108"/>
      <c r="AC1626" s="108"/>
      <c r="AD1626" s="108"/>
    </row>
    <row r="1627" spans="1:30" x14ac:dyDescent="0.25">
      <c r="A1627" s="81" t="s">
        <v>3490</v>
      </c>
      <c r="B1627" s="81" t="s">
        <v>11547</v>
      </c>
      <c r="C1627" s="81">
        <v>380</v>
      </c>
      <c r="D1627" s="81" t="s">
        <v>26204</v>
      </c>
      <c r="E1627" s="81">
        <v>444.33</v>
      </c>
      <c r="F1627" s="81" t="s">
        <v>26204</v>
      </c>
      <c r="G1627" s="81">
        <v>444.33</v>
      </c>
      <c r="H1627" s="81">
        <v>41.49</v>
      </c>
      <c r="I1627" s="81">
        <v>82.12</v>
      </c>
      <c r="J1627" s="81">
        <v>51.58</v>
      </c>
      <c r="K1627" s="81">
        <v>1.57</v>
      </c>
      <c r="L1627" s="81" t="s">
        <v>25662</v>
      </c>
      <c r="M1627" s="108"/>
      <c r="N1627" s="108"/>
      <c r="O1627" s="108"/>
      <c r="P1627" s="108"/>
      <c r="Q1627" s="108"/>
      <c r="R1627" s="108"/>
      <c r="S1627" s="108"/>
      <c r="T1627" s="108"/>
      <c r="U1627" s="108"/>
      <c r="V1627" s="108"/>
      <c r="W1627" s="108"/>
      <c r="X1627" s="108"/>
      <c r="Y1627" s="108"/>
      <c r="Z1627" s="108"/>
      <c r="AA1627" s="108"/>
      <c r="AB1627" s="108"/>
      <c r="AC1627" s="108"/>
      <c r="AD1627" s="108"/>
    </row>
    <row r="1628" spans="1:30" x14ac:dyDescent="0.25">
      <c r="A1628" s="81" t="s">
        <v>8527</v>
      </c>
      <c r="B1628" s="81" t="s">
        <v>8619</v>
      </c>
      <c r="C1628" s="81" t="s">
        <v>8620</v>
      </c>
      <c r="D1628" s="81" t="s">
        <v>8619</v>
      </c>
      <c r="E1628" s="81" t="s">
        <v>8620</v>
      </c>
      <c r="F1628" s="81" t="s">
        <v>8619</v>
      </c>
      <c r="G1628" s="81" t="s">
        <v>8620</v>
      </c>
      <c r="H1628" s="81">
        <v>44.7</v>
      </c>
      <c r="I1628" s="81">
        <v>29.8</v>
      </c>
      <c r="J1628" s="81">
        <v>2019</v>
      </c>
      <c r="K1628" s="81">
        <v>1.4</v>
      </c>
      <c r="L1628" s="81" t="s">
        <v>25662</v>
      </c>
      <c r="M1628" s="108"/>
      <c r="N1628" s="108"/>
      <c r="O1628" s="108"/>
      <c r="P1628" s="108"/>
      <c r="Q1628" s="108"/>
      <c r="R1628" s="108"/>
      <c r="S1628" s="108"/>
      <c r="T1628" s="108"/>
      <c r="U1628" s="108"/>
      <c r="V1628" s="108"/>
      <c r="W1628" s="108"/>
      <c r="X1628" s="108"/>
      <c r="Y1628" s="108"/>
      <c r="Z1628" s="108"/>
      <c r="AA1628" s="108"/>
      <c r="AB1628" s="108"/>
      <c r="AC1628" s="108"/>
      <c r="AD1628" s="108"/>
    </row>
    <row r="1629" spans="1:30" x14ac:dyDescent="0.25">
      <c r="A1629" s="81" t="s">
        <v>8530</v>
      </c>
      <c r="B1629" s="81" t="s">
        <v>8619</v>
      </c>
      <c r="C1629" s="81" t="s">
        <v>8620</v>
      </c>
      <c r="D1629" s="81" t="s">
        <v>8619</v>
      </c>
      <c r="E1629" s="81" t="s">
        <v>8620</v>
      </c>
      <c r="F1629" s="81" t="s">
        <v>8619</v>
      </c>
      <c r="G1629" s="81" t="s">
        <v>8620</v>
      </c>
      <c r="H1629" s="81">
        <v>44.6</v>
      </c>
      <c r="I1629" s="81">
        <v>67.8</v>
      </c>
      <c r="J1629" s="81">
        <v>48</v>
      </c>
      <c r="K1629" s="81">
        <v>1.2</v>
      </c>
      <c r="L1629" s="81" t="s">
        <v>25662</v>
      </c>
      <c r="M1629" s="108"/>
      <c r="N1629" s="108"/>
      <c r="O1629" s="108"/>
      <c r="P1629" s="108"/>
      <c r="Q1629" s="108"/>
      <c r="R1629" s="108"/>
      <c r="S1629" s="108"/>
      <c r="T1629" s="108"/>
      <c r="U1629" s="108"/>
      <c r="V1629" s="108"/>
      <c r="W1629" s="108"/>
      <c r="X1629" s="108"/>
      <c r="Y1629" s="108"/>
      <c r="Z1629" s="108"/>
      <c r="AA1629" s="108"/>
      <c r="AB1629" s="108"/>
      <c r="AC1629" s="108"/>
      <c r="AD1629" s="108"/>
    </row>
    <row r="1630" spans="1:30" x14ac:dyDescent="0.25">
      <c r="A1630" s="81" t="s">
        <v>8536</v>
      </c>
      <c r="B1630" s="81" t="s">
        <v>8619</v>
      </c>
      <c r="C1630" s="81" t="s">
        <v>8620</v>
      </c>
      <c r="D1630" s="81" t="s">
        <v>8619</v>
      </c>
      <c r="E1630" s="81" t="s">
        <v>8620</v>
      </c>
      <c r="F1630" s="81" t="s">
        <v>8619</v>
      </c>
      <c r="G1630" s="81" t="s">
        <v>8620</v>
      </c>
      <c r="H1630" s="81">
        <v>44.65</v>
      </c>
      <c r="I1630" s="81">
        <v>89.69</v>
      </c>
      <c r="J1630" s="81">
        <v>2015</v>
      </c>
      <c r="K1630" s="81">
        <v>1.38</v>
      </c>
      <c r="L1630" s="81" t="s">
        <v>25662</v>
      </c>
      <c r="M1630" s="108"/>
      <c r="N1630" s="108"/>
      <c r="O1630" s="108"/>
      <c r="P1630" s="108"/>
      <c r="Q1630" s="108"/>
      <c r="R1630" s="108"/>
      <c r="S1630" s="108"/>
      <c r="T1630" s="108"/>
      <c r="U1630" s="108"/>
      <c r="V1630" s="108"/>
      <c r="W1630" s="108"/>
      <c r="X1630" s="108"/>
      <c r="Y1630" s="108"/>
      <c r="Z1630" s="108"/>
      <c r="AA1630" s="108"/>
      <c r="AB1630" s="108"/>
      <c r="AC1630" s="108"/>
      <c r="AD1630" s="108"/>
    </row>
    <row r="1631" spans="1:30" x14ac:dyDescent="0.25">
      <c r="A1631" s="81" t="s">
        <v>8511</v>
      </c>
      <c r="B1631" s="81" t="s">
        <v>8619</v>
      </c>
      <c r="C1631" s="81" t="s">
        <v>8620</v>
      </c>
      <c r="D1631" s="81" t="s">
        <v>8619</v>
      </c>
      <c r="E1631" s="81" t="s">
        <v>8620</v>
      </c>
      <c r="F1631" s="81" t="s">
        <v>8619</v>
      </c>
      <c r="G1631" s="81" t="s">
        <v>8620</v>
      </c>
      <c r="H1631" s="81">
        <v>39.06</v>
      </c>
      <c r="I1631" s="81">
        <v>77.010000000000005</v>
      </c>
      <c r="J1631" s="81">
        <v>48.5</v>
      </c>
      <c r="K1631" s="81">
        <v>1.57</v>
      </c>
      <c r="L1631" s="81" t="s">
        <v>25662</v>
      </c>
      <c r="M1631" s="108"/>
      <c r="N1631" s="108"/>
      <c r="O1631" s="108"/>
      <c r="P1631" s="108"/>
      <c r="Q1631" s="108"/>
      <c r="R1631" s="108"/>
      <c r="S1631" s="108"/>
      <c r="T1631" s="108"/>
      <c r="U1631" s="108"/>
      <c r="V1631" s="108"/>
      <c r="W1631" s="108"/>
      <c r="X1631" s="108"/>
      <c r="Y1631" s="108"/>
      <c r="Z1631" s="108"/>
      <c r="AA1631" s="108"/>
      <c r="AB1631" s="108"/>
      <c r="AC1631" s="108"/>
      <c r="AD1631" s="108"/>
    </row>
    <row r="1632" spans="1:30" x14ac:dyDescent="0.25">
      <c r="A1632" s="81" t="s">
        <v>8518</v>
      </c>
      <c r="B1632" s="81" t="s">
        <v>26205</v>
      </c>
      <c r="C1632" s="81">
        <v>437.4</v>
      </c>
      <c r="D1632" s="81" t="s">
        <v>26205</v>
      </c>
      <c r="E1632" s="81">
        <v>437.4</v>
      </c>
      <c r="F1632" s="81" t="s">
        <v>26205</v>
      </c>
      <c r="G1632" s="81">
        <v>437.4</v>
      </c>
      <c r="H1632" s="81">
        <v>40.909999999999997</v>
      </c>
      <c r="I1632" s="81">
        <v>82.48</v>
      </c>
      <c r="J1632" s="81">
        <v>53.13</v>
      </c>
      <c r="K1632" s="81">
        <v>1.57</v>
      </c>
      <c r="L1632" s="81" t="s">
        <v>25662</v>
      </c>
      <c r="M1632" s="108"/>
      <c r="N1632" s="108"/>
      <c r="O1632" s="108"/>
      <c r="P1632" s="108"/>
      <c r="Q1632" s="108"/>
      <c r="R1632" s="108"/>
      <c r="S1632" s="108"/>
      <c r="T1632" s="108"/>
      <c r="U1632" s="108"/>
      <c r="V1632" s="108"/>
      <c r="W1632" s="108"/>
      <c r="X1632" s="108"/>
      <c r="Y1632" s="108"/>
      <c r="Z1632" s="108"/>
      <c r="AA1632" s="108"/>
      <c r="AB1632" s="108"/>
      <c r="AC1632" s="108"/>
      <c r="AD1632" s="108"/>
    </row>
    <row r="1633" spans="1:30" x14ac:dyDescent="0.25">
      <c r="A1633" s="81" t="s">
        <v>8521</v>
      </c>
      <c r="B1633" s="81" t="s">
        <v>8619</v>
      </c>
      <c r="C1633" s="81" t="s">
        <v>8620</v>
      </c>
      <c r="D1633" s="81" t="s">
        <v>8619</v>
      </c>
      <c r="E1633" s="81" t="s">
        <v>8620</v>
      </c>
      <c r="F1633" s="81" t="s">
        <v>8619</v>
      </c>
      <c r="G1633" s="81" t="s">
        <v>8620</v>
      </c>
      <c r="H1633" s="81">
        <v>40.909999999999997</v>
      </c>
      <c r="I1633" s="81">
        <v>82.48</v>
      </c>
      <c r="J1633" s="81">
        <v>53.13</v>
      </c>
      <c r="K1633" s="81">
        <v>1.57</v>
      </c>
      <c r="L1633" s="81" t="s">
        <v>25662</v>
      </c>
      <c r="M1633" s="108"/>
      <c r="N1633" s="108"/>
      <c r="O1633" s="108"/>
      <c r="P1633" s="108"/>
      <c r="Q1633" s="108"/>
      <c r="R1633" s="108"/>
      <c r="S1633" s="108"/>
      <c r="T1633" s="108"/>
      <c r="U1633" s="108"/>
      <c r="V1633" s="108"/>
      <c r="W1633" s="108"/>
      <c r="X1633" s="108"/>
      <c r="Y1633" s="108"/>
      <c r="Z1633" s="108"/>
      <c r="AA1633" s="108"/>
      <c r="AB1633" s="108"/>
      <c r="AC1633" s="108"/>
      <c r="AD1633" s="108"/>
    </row>
    <row r="1634" spans="1:30" x14ac:dyDescent="0.25">
      <c r="A1634" s="81" t="s">
        <v>8524</v>
      </c>
      <c r="B1634" s="81" t="s">
        <v>26206</v>
      </c>
      <c r="C1634" s="81">
        <v>250.95</v>
      </c>
      <c r="D1634" s="81" t="s">
        <v>26206</v>
      </c>
      <c r="E1634" s="81">
        <v>250.95</v>
      </c>
      <c r="F1634" s="81" t="s">
        <v>26206</v>
      </c>
      <c r="G1634" s="81">
        <v>250.95</v>
      </c>
      <c r="H1634" s="81">
        <v>40.909999999999997</v>
      </c>
      <c r="I1634" s="81">
        <v>69.13</v>
      </c>
      <c r="J1634" s="81">
        <v>45.19</v>
      </c>
      <c r="K1634" s="81">
        <v>1.4</v>
      </c>
      <c r="L1634" s="81" t="s">
        <v>25662</v>
      </c>
      <c r="M1634" s="108"/>
      <c r="N1634" s="108"/>
      <c r="O1634" s="108"/>
      <c r="P1634" s="108"/>
      <c r="Q1634" s="108"/>
      <c r="R1634" s="108"/>
      <c r="S1634" s="108"/>
      <c r="T1634" s="108"/>
      <c r="U1634" s="108"/>
      <c r="V1634" s="108"/>
      <c r="W1634" s="108"/>
      <c r="X1634" s="108"/>
      <c r="Y1634" s="108"/>
      <c r="Z1634" s="108"/>
      <c r="AA1634" s="108"/>
      <c r="AB1634" s="108"/>
      <c r="AC1634" s="108"/>
      <c r="AD1634" s="108"/>
    </row>
    <row r="1635" spans="1:30" x14ac:dyDescent="0.25">
      <c r="A1635" s="81" t="s">
        <v>8539</v>
      </c>
      <c r="B1635" s="81" t="s">
        <v>8619</v>
      </c>
      <c r="C1635" s="81" t="s">
        <v>8620</v>
      </c>
      <c r="D1635" s="81" t="s">
        <v>8619</v>
      </c>
      <c r="E1635" s="81" t="s">
        <v>8620</v>
      </c>
      <c r="F1635" s="81" t="s">
        <v>8619</v>
      </c>
      <c r="G1635" s="81" t="s">
        <v>8620</v>
      </c>
      <c r="H1635" s="81">
        <v>44.65</v>
      </c>
      <c r="I1635" s="81">
        <v>67.8</v>
      </c>
      <c r="J1635" s="81">
        <v>45.8</v>
      </c>
      <c r="K1635" s="81">
        <v>1.18</v>
      </c>
      <c r="L1635" s="81" t="s">
        <v>25662</v>
      </c>
      <c r="M1635" s="108"/>
      <c r="N1635" s="108"/>
      <c r="O1635" s="108"/>
      <c r="P1635" s="108"/>
      <c r="Q1635" s="108"/>
      <c r="R1635" s="108"/>
      <c r="S1635" s="108"/>
      <c r="T1635" s="108"/>
      <c r="U1635" s="108"/>
      <c r="V1635" s="108"/>
      <c r="W1635" s="108"/>
      <c r="X1635" s="108"/>
      <c r="Y1635" s="108"/>
      <c r="Z1635" s="108"/>
      <c r="AA1635" s="108"/>
      <c r="AB1635" s="108"/>
      <c r="AC1635" s="108"/>
      <c r="AD1635" s="108"/>
    </row>
    <row r="1636" spans="1:30" x14ac:dyDescent="0.25">
      <c r="A1636" s="81" t="s">
        <v>8554</v>
      </c>
      <c r="B1636" s="81" t="s">
        <v>8619</v>
      </c>
      <c r="C1636" s="81" t="s">
        <v>8620</v>
      </c>
      <c r="D1636" s="81" t="s">
        <v>8619</v>
      </c>
      <c r="E1636" s="81" t="s">
        <v>8620</v>
      </c>
      <c r="F1636" s="81" t="s">
        <v>8619</v>
      </c>
      <c r="G1636" s="81" t="s">
        <v>8620</v>
      </c>
      <c r="H1636" s="81">
        <v>6</v>
      </c>
      <c r="I1636" s="81">
        <v>8.4</v>
      </c>
      <c r="J1636" s="81">
        <v>10</v>
      </c>
      <c r="K1636" s="81">
        <v>4.0999999999999996</v>
      </c>
      <c r="L1636" s="81" t="s">
        <v>25662</v>
      </c>
      <c r="M1636" s="108"/>
      <c r="N1636" s="108"/>
      <c r="O1636" s="108"/>
      <c r="P1636" s="108"/>
      <c r="Q1636" s="108"/>
      <c r="R1636" s="108"/>
      <c r="S1636" s="108"/>
      <c r="T1636" s="108"/>
      <c r="U1636" s="108"/>
      <c r="V1636" s="108"/>
      <c r="W1636" s="108"/>
      <c r="X1636" s="108"/>
      <c r="Y1636" s="108"/>
      <c r="Z1636" s="108"/>
      <c r="AA1636" s="108"/>
      <c r="AB1636" s="108"/>
      <c r="AC1636" s="108"/>
      <c r="AD1636" s="108"/>
    </row>
    <row r="1637" spans="1:30" x14ac:dyDescent="0.25">
      <c r="A1637" s="81" t="s">
        <v>8557</v>
      </c>
      <c r="B1637" s="81" t="s">
        <v>25839</v>
      </c>
      <c r="C1637" s="81">
        <v>1892</v>
      </c>
      <c r="D1637" s="81" t="s">
        <v>25839</v>
      </c>
      <c r="E1637" s="81">
        <v>1892</v>
      </c>
      <c r="F1637" s="81" t="s">
        <v>25839</v>
      </c>
      <c r="G1637" s="81">
        <v>1892</v>
      </c>
      <c r="H1637" s="81">
        <v>8.25</v>
      </c>
      <c r="I1637" s="81">
        <v>13</v>
      </c>
      <c r="J1637" s="81">
        <v>109</v>
      </c>
      <c r="K1637" s="81">
        <v>16.25</v>
      </c>
      <c r="L1637" s="81" t="s">
        <v>25662</v>
      </c>
      <c r="M1637" s="108"/>
      <c r="N1637" s="108"/>
      <c r="O1637" s="108"/>
      <c r="P1637" s="108"/>
      <c r="Q1637" s="108"/>
      <c r="R1637" s="108"/>
      <c r="S1637" s="108"/>
      <c r="T1637" s="108"/>
      <c r="U1637" s="108"/>
      <c r="V1637" s="108"/>
      <c r="W1637" s="108"/>
      <c r="X1637" s="108"/>
      <c r="Y1637" s="108"/>
      <c r="Z1637" s="108"/>
      <c r="AA1637" s="108"/>
      <c r="AB1637" s="108"/>
      <c r="AC1637" s="108"/>
      <c r="AD1637" s="108"/>
    </row>
    <row r="1638" spans="1:30" x14ac:dyDescent="0.25">
      <c r="A1638" s="81" t="s">
        <v>8560</v>
      </c>
      <c r="B1638" s="81" t="s">
        <v>25840</v>
      </c>
      <c r="C1638" s="81">
        <v>92.56</v>
      </c>
      <c r="D1638" s="81" t="s">
        <v>25840</v>
      </c>
      <c r="E1638" s="81">
        <v>92.56</v>
      </c>
      <c r="F1638" s="81" t="s">
        <v>25840</v>
      </c>
      <c r="G1638" s="81">
        <v>92.56</v>
      </c>
      <c r="H1638" s="81">
        <v>12</v>
      </c>
      <c r="I1638" s="81">
        <v>24</v>
      </c>
      <c r="J1638" s="81">
        <v>11.2</v>
      </c>
      <c r="K1638" s="81">
        <v>0.75</v>
      </c>
      <c r="L1638" s="81" t="s">
        <v>25662</v>
      </c>
      <c r="M1638" s="108"/>
      <c r="N1638" s="108"/>
      <c r="O1638" s="108"/>
      <c r="P1638" s="108"/>
      <c r="Q1638" s="108"/>
      <c r="R1638" s="108"/>
      <c r="S1638" s="108"/>
      <c r="T1638" s="108"/>
      <c r="U1638" s="108"/>
      <c r="V1638" s="108"/>
      <c r="W1638" s="108"/>
      <c r="X1638" s="108"/>
      <c r="Y1638" s="108"/>
      <c r="Z1638" s="108"/>
      <c r="AA1638" s="108"/>
      <c r="AB1638" s="108"/>
      <c r="AC1638" s="108"/>
      <c r="AD1638" s="108"/>
    </row>
    <row r="1639" spans="1:30" x14ac:dyDescent="0.25">
      <c r="A1639" s="81" t="s">
        <v>3424</v>
      </c>
      <c r="B1639" s="81" t="s">
        <v>11548</v>
      </c>
      <c r="C1639" s="81">
        <v>596.26</v>
      </c>
      <c r="D1639" s="81" t="s">
        <v>8619</v>
      </c>
      <c r="E1639" s="81" t="s">
        <v>8620</v>
      </c>
      <c r="F1639" s="81" t="s">
        <v>8619</v>
      </c>
      <c r="G1639" s="81" t="s">
        <v>8620</v>
      </c>
      <c r="H1639" s="81">
        <v>41.5</v>
      </c>
      <c r="I1639" s="81">
        <v>82.1</v>
      </c>
      <c r="J1639" s="81">
        <v>51.6</v>
      </c>
      <c r="K1639" s="81">
        <v>1.6</v>
      </c>
      <c r="L1639" s="81" t="s">
        <v>25662</v>
      </c>
      <c r="M1639" s="108"/>
      <c r="N1639" s="108"/>
      <c r="O1639" s="108"/>
      <c r="P1639" s="108"/>
      <c r="Q1639" s="108"/>
      <c r="R1639" s="108"/>
      <c r="S1639" s="108"/>
      <c r="T1639" s="108"/>
      <c r="U1639" s="108"/>
      <c r="V1639" s="108"/>
      <c r="W1639" s="108"/>
      <c r="X1639" s="108"/>
      <c r="Y1639" s="108"/>
      <c r="Z1639" s="108"/>
      <c r="AA1639" s="108"/>
      <c r="AB1639" s="108"/>
      <c r="AC1639" s="108"/>
      <c r="AD1639" s="108"/>
    </row>
    <row r="1640" spans="1:30" x14ac:dyDescent="0.25">
      <c r="A1640" s="81" t="s">
        <v>8533</v>
      </c>
      <c r="B1640" s="81" t="s">
        <v>8619</v>
      </c>
      <c r="C1640" s="81" t="s">
        <v>8620</v>
      </c>
      <c r="D1640" s="81" t="s">
        <v>8619</v>
      </c>
      <c r="E1640" s="81" t="s">
        <v>8620</v>
      </c>
      <c r="F1640" s="81" t="s">
        <v>8619</v>
      </c>
      <c r="G1640" s="81" t="s">
        <v>8620</v>
      </c>
      <c r="H1640" s="81">
        <v>43.15</v>
      </c>
      <c r="I1640" s="81">
        <v>69.06</v>
      </c>
      <c r="J1640" s="81">
        <v>46.3</v>
      </c>
      <c r="K1640" s="81">
        <v>1.18</v>
      </c>
      <c r="L1640" s="81" t="s">
        <v>25662</v>
      </c>
      <c r="M1640" s="108"/>
      <c r="N1640" s="108"/>
      <c r="O1640" s="108"/>
      <c r="P1640" s="108"/>
      <c r="Q1640" s="108"/>
      <c r="R1640" s="108"/>
      <c r="S1640" s="108"/>
      <c r="T1640" s="108"/>
      <c r="U1640" s="108"/>
      <c r="V1640" s="108"/>
      <c r="W1640" s="108"/>
      <c r="X1640" s="108"/>
      <c r="Y1640" s="108"/>
      <c r="Z1640" s="108"/>
      <c r="AA1640" s="108"/>
      <c r="AB1640" s="108"/>
      <c r="AC1640" s="108"/>
      <c r="AD1640" s="108"/>
    </row>
    <row r="1641" spans="1:30" x14ac:dyDescent="0.25">
      <c r="A1641" s="81" t="s">
        <v>8563</v>
      </c>
      <c r="B1641" s="81" t="s">
        <v>25841</v>
      </c>
      <c r="C1641" s="81">
        <v>858</v>
      </c>
      <c r="D1641" s="81" t="s">
        <v>25841</v>
      </c>
      <c r="E1641" s="81">
        <v>858</v>
      </c>
      <c r="F1641" s="81" t="s">
        <v>25841</v>
      </c>
      <c r="G1641" s="81">
        <v>858</v>
      </c>
      <c r="H1641" s="81">
        <v>18</v>
      </c>
      <c r="I1641" s="81">
        <v>27</v>
      </c>
      <c r="J1641" s="81">
        <v>50</v>
      </c>
      <c r="K1641" s="81">
        <v>15</v>
      </c>
      <c r="L1641" s="81" t="s">
        <v>25662</v>
      </c>
      <c r="M1641" s="108"/>
      <c r="N1641" s="108"/>
      <c r="O1641" s="108"/>
      <c r="P1641" s="108"/>
      <c r="Q1641" s="108"/>
      <c r="R1641" s="108"/>
      <c r="S1641" s="108"/>
      <c r="T1641" s="108"/>
      <c r="U1641" s="108"/>
      <c r="V1641" s="108"/>
      <c r="W1641" s="108"/>
      <c r="X1641" s="108"/>
      <c r="Y1641" s="108"/>
      <c r="Z1641" s="108"/>
      <c r="AA1641" s="108"/>
      <c r="AB1641" s="108"/>
      <c r="AC1641" s="108"/>
      <c r="AD1641" s="108"/>
    </row>
    <row r="1642" spans="1:30" x14ac:dyDescent="0.25">
      <c r="A1642" s="81" t="s">
        <v>8566</v>
      </c>
      <c r="B1642" s="81" t="s">
        <v>25842</v>
      </c>
      <c r="C1642" s="81">
        <v>1229</v>
      </c>
      <c r="D1642" s="81" t="s">
        <v>25842</v>
      </c>
      <c r="E1642" s="81">
        <v>1229</v>
      </c>
      <c r="F1642" s="81" t="s">
        <v>25842</v>
      </c>
      <c r="G1642" s="81">
        <v>1229</v>
      </c>
      <c r="H1642" s="81">
        <v>12.65</v>
      </c>
      <c r="I1642" s="81">
        <v>13.75</v>
      </c>
      <c r="J1642" s="81">
        <v>42</v>
      </c>
      <c r="K1642" s="81">
        <v>8</v>
      </c>
      <c r="L1642" s="81" t="s">
        <v>25662</v>
      </c>
      <c r="M1642" s="108"/>
      <c r="N1642" s="108"/>
      <c r="O1642" s="108"/>
      <c r="P1642" s="108"/>
      <c r="Q1642" s="108"/>
      <c r="R1642" s="108"/>
      <c r="S1642" s="108"/>
      <c r="T1642" s="108"/>
      <c r="U1642" s="108"/>
      <c r="V1642" s="108"/>
      <c r="W1642" s="108"/>
      <c r="X1642" s="108"/>
      <c r="Y1642" s="108"/>
      <c r="Z1642" s="108"/>
      <c r="AA1642" s="108"/>
      <c r="AB1642" s="108"/>
      <c r="AC1642" s="108"/>
      <c r="AD1642" s="108"/>
    </row>
    <row r="1643" spans="1:30" x14ac:dyDescent="0.25">
      <c r="A1643" s="81" t="s">
        <v>8569</v>
      </c>
      <c r="B1643" s="81" t="s">
        <v>25843</v>
      </c>
      <c r="C1643" s="81">
        <v>2042</v>
      </c>
      <c r="D1643" s="81" t="s">
        <v>25843</v>
      </c>
      <c r="E1643" s="81">
        <v>2042</v>
      </c>
      <c r="F1643" s="81" t="s">
        <v>25843</v>
      </c>
      <c r="G1643" s="81">
        <v>2042</v>
      </c>
      <c r="H1643" s="81">
        <v>12.7</v>
      </c>
      <c r="I1643" s="81">
        <v>13.8</v>
      </c>
      <c r="J1643" s="81">
        <v>55</v>
      </c>
      <c r="K1643" s="81">
        <v>8</v>
      </c>
      <c r="L1643" s="81" t="s">
        <v>25662</v>
      </c>
      <c r="M1643" s="108"/>
      <c r="N1643" s="108"/>
      <c r="O1643" s="108"/>
      <c r="P1643" s="108"/>
      <c r="Q1643" s="108"/>
      <c r="R1643" s="108"/>
      <c r="S1643" s="108"/>
      <c r="T1643" s="108"/>
      <c r="U1643" s="108"/>
      <c r="V1643" s="108"/>
      <c r="W1643" s="108"/>
      <c r="X1643" s="108"/>
      <c r="Y1643" s="108"/>
      <c r="Z1643" s="108"/>
      <c r="AA1643" s="108"/>
      <c r="AB1643" s="108"/>
      <c r="AC1643" s="108"/>
      <c r="AD1643" s="108"/>
    </row>
    <row r="1644" spans="1:30" x14ac:dyDescent="0.25">
      <c r="A1644" s="81" t="s">
        <v>8572</v>
      </c>
      <c r="B1644" s="81" t="s">
        <v>25844</v>
      </c>
      <c r="C1644" s="81">
        <v>1987</v>
      </c>
      <c r="D1644" s="81" t="s">
        <v>25844</v>
      </c>
      <c r="E1644" s="81">
        <v>1987</v>
      </c>
      <c r="F1644" s="81" t="s">
        <v>25844</v>
      </c>
      <c r="G1644" s="81">
        <v>1987</v>
      </c>
      <c r="H1644" s="81">
        <v>12.65</v>
      </c>
      <c r="I1644" s="81">
        <v>13.75</v>
      </c>
      <c r="J1644" s="81">
        <v>55</v>
      </c>
      <c r="K1644" s="81">
        <v>8</v>
      </c>
      <c r="L1644" s="81" t="s">
        <v>25662</v>
      </c>
      <c r="M1644" s="108"/>
      <c r="N1644" s="108"/>
      <c r="O1644" s="108"/>
      <c r="P1644" s="108"/>
      <c r="Q1644" s="108"/>
      <c r="R1644" s="108"/>
      <c r="S1644" s="108"/>
      <c r="T1644" s="108"/>
      <c r="U1644" s="108"/>
      <c r="V1644" s="108"/>
      <c r="W1644" s="108"/>
      <c r="X1644" s="108"/>
      <c r="Y1644" s="108"/>
      <c r="Z1644" s="108"/>
      <c r="AA1644" s="108"/>
      <c r="AB1644" s="108"/>
      <c r="AC1644" s="108"/>
      <c r="AD1644" s="108"/>
    </row>
    <row r="1645" spans="1:30" x14ac:dyDescent="0.25">
      <c r="A1645" s="81" t="s">
        <v>8575</v>
      </c>
      <c r="B1645" s="81" t="s">
        <v>25845</v>
      </c>
      <c r="C1645" s="81">
        <v>1639</v>
      </c>
      <c r="D1645" s="81" t="s">
        <v>25845</v>
      </c>
      <c r="E1645" s="81">
        <v>1639</v>
      </c>
      <c r="F1645" s="81" t="s">
        <v>25845</v>
      </c>
      <c r="G1645" s="81">
        <v>1639</v>
      </c>
      <c r="H1645" s="81">
        <v>12.65</v>
      </c>
      <c r="I1645" s="81">
        <v>13.75</v>
      </c>
      <c r="J1645" s="81">
        <v>42</v>
      </c>
      <c r="K1645" s="81">
        <v>8</v>
      </c>
      <c r="L1645" s="81" t="s">
        <v>25662</v>
      </c>
      <c r="M1645" s="108"/>
      <c r="N1645" s="108"/>
      <c r="O1645" s="108"/>
      <c r="P1645" s="108"/>
      <c r="Q1645" s="108"/>
      <c r="R1645" s="108"/>
      <c r="S1645" s="108"/>
      <c r="T1645" s="108"/>
      <c r="U1645" s="108"/>
      <c r="V1645" s="108"/>
      <c r="W1645" s="108"/>
      <c r="X1645" s="108"/>
      <c r="Y1645" s="108"/>
      <c r="Z1645" s="108"/>
      <c r="AA1645" s="108"/>
      <c r="AB1645" s="108"/>
      <c r="AC1645" s="108"/>
      <c r="AD1645" s="108"/>
    </row>
    <row r="1646" spans="1:30" x14ac:dyDescent="0.25">
      <c r="A1646" s="81" t="s">
        <v>3965</v>
      </c>
      <c r="B1646" s="81" t="s">
        <v>8619</v>
      </c>
      <c r="C1646" s="81" t="s">
        <v>8620</v>
      </c>
      <c r="D1646" s="81" t="s">
        <v>8619</v>
      </c>
      <c r="E1646" s="81" t="s">
        <v>8620</v>
      </c>
      <c r="F1646" s="81" t="s">
        <v>8619</v>
      </c>
      <c r="G1646" s="81" t="s">
        <v>8620</v>
      </c>
      <c r="H1646" s="81">
        <v>5.07</v>
      </c>
      <c r="I1646" s="81">
        <v>6.1</v>
      </c>
      <c r="J1646" s="81">
        <v>1.44</v>
      </c>
      <c r="K1646" s="81">
        <v>1.77</v>
      </c>
      <c r="L1646" s="81" t="s">
        <v>25662</v>
      </c>
      <c r="M1646" s="108"/>
      <c r="N1646" s="108"/>
      <c r="O1646" s="108"/>
      <c r="P1646" s="108"/>
      <c r="Q1646" s="108"/>
      <c r="R1646" s="108"/>
      <c r="S1646" s="108"/>
      <c r="T1646" s="108"/>
      <c r="U1646" s="108"/>
      <c r="V1646" s="108"/>
      <c r="W1646" s="108"/>
      <c r="X1646" s="108"/>
      <c r="Y1646" s="108"/>
      <c r="Z1646" s="108"/>
      <c r="AA1646" s="108"/>
      <c r="AB1646" s="108"/>
      <c r="AC1646" s="108"/>
      <c r="AD1646" s="108"/>
    </row>
    <row r="1647" spans="1:30" x14ac:dyDescent="0.25">
      <c r="A1647" s="81" t="s">
        <v>7527</v>
      </c>
      <c r="B1647" s="81" t="s">
        <v>11549</v>
      </c>
      <c r="C1647" s="81">
        <v>113.7</v>
      </c>
      <c r="D1647" s="81" t="s">
        <v>11550</v>
      </c>
      <c r="E1647" s="81">
        <v>107</v>
      </c>
      <c r="F1647" s="81" t="s">
        <v>11551</v>
      </c>
      <c r="G1647" s="81">
        <v>123</v>
      </c>
      <c r="H1647" s="81">
        <v>5</v>
      </c>
      <c r="I1647" s="81">
        <v>6</v>
      </c>
      <c r="J1647" s="81">
        <v>2.2999999999999998</v>
      </c>
      <c r="K1647" s="81">
        <v>2.3199999999999998</v>
      </c>
      <c r="L1647" s="81" t="s">
        <v>25662</v>
      </c>
      <c r="M1647" s="108"/>
      <c r="N1647" s="108"/>
      <c r="O1647" s="108"/>
      <c r="P1647" s="108"/>
      <c r="Q1647" s="108"/>
      <c r="R1647" s="108"/>
      <c r="S1647" s="108"/>
      <c r="T1647" s="108"/>
      <c r="U1647" s="108"/>
      <c r="V1647" s="108"/>
      <c r="W1647" s="108"/>
      <c r="X1647" s="108"/>
      <c r="Y1647" s="108"/>
      <c r="Z1647" s="108"/>
      <c r="AA1647" s="108"/>
      <c r="AB1647" s="108"/>
      <c r="AC1647" s="108"/>
      <c r="AD1647" s="108"/>
    </row>
    <row r="1648" spans="1:30" x14ac:dyDescent="0.25">
      <c r="A1648" s="81" t="s">
        <v>8069</v>
      </c>
      <c r="B1648" s="81" t="s">
        <v>11552</v>
      </c>
      <c r="C1648" s="81">
        <v>346.92</v>
      </c>
      <c r="D1648" s="81" t="s">
        <v>11553</v>
      </c>
      <c r="E1648" s="81">
        <v>1000</v>
      </c>
      <c r="F1648" s="81" t="s">
        <v>25733</v>
      </c>
      <c r="G1648" s="81">
        <v>288</v>
      </c>
      <c r="H1648" s="81">
        <v>7</v>
      </c>
      <c r="I1648" s="81">
        <v>5.3</v>
      </c>
      <c r="J1648" s="81">
        <v>5.3</v>
      </c>
      <c r="K1648" s="81">
        <v>11.4</v>
      </c>
      <c r="L1648" s="81" t="s">
        <v>25662</v>
      </c>
      <c r="M1648" s="108"/>
      <c r="N1648" s="108"/>
      <c r="O1648" s="108"/>
      <c r="P1648" s="108"/>
      <c r="Q1648" s="108"/>
      <c r="R1648" s="108"/>
      <c r="S1648" s="108"/>
      <c r="T1648" s="108"/>
      <c r="U1648" s="108"/>
      <c r="V1648" s="108"/>
      <c r="W1648" s="108"/>
      <c r="X1648" s="108"/>
      <c r="Y1648" s="108"/>
      <c r="Z1648" s="108"/>
      <c r="AA1648" s="108"/>
      <c r="AB1648" s="108"/>
      <c r="AC1648" s="108"/>
      <c r="AD1648" s="108"/>
    </row>
    <row r="1649" spans="1:30" x14ac:dyDescent="0.25">
      <c r="A1649" s="81" t="s">
        <v>8072</v>
      </c>
      <c r="B1649" s="81" t="s">
        <v>11554</v>
      </c>
      <c r="C1649" s="81">
        <v>172.99</v>
      </c>
      <c r="D1649" s="81" t="s">
        <v>25734</v>
      </c>
      <c r="E1649" s="81">
        <v>148</v>
      </c>
      <c r="F1649" s="81" t="s">
        <v>25734</v>
      </c>
      <c r="G1649" s="81">
        <v>148</v>
      </c>
      <c r="H1649" s="81">
        <v>7.06</v>
      </c>
      <c r="I1649" s="81">
        <v>6.17</v>
      </c>
      <c r="J1649" s="81">
        <v>2.06</v>
      </c>
      <c r="K1649" s="81">
        <v>3.7</v>
      </c>
      <c r="L1649" s="81" t="s">
        <v>25662</v>
      </c>
      <c r="M1649" s="108"/>
      <c r="N1649" s="108"/>
      <c r="O1649" s="108"/>
      <c r="P1649" s="108"/>
      <c r="Q1649" s="108"/>
      <c r="R1649" s="108"/>
      <c r="S1649" s="108"/>
      <c r="T1649" s="108"/>
      <c r="U1649" s="108"/>
      <c r="V1649" s="108"/>
      <c r="W1649" s="108"/>
      <c r="X1649" s="108"/>
      <c r="Y1649" s="108"/>
      <c r="Z1649" s="108"/>
      <c r="AA1649" s="108"/>
      <c r="AB1649" s="108"/>
      <c r="AC1649" s="108"/>
      <c r="AD1649" s="108"/>
    </row>
    <row r="1650" spans="1:30" x14ac:dyDescent="0.25">
      <c r="A1650" s="81" t="s">
        <v>7292</v>
      </c>
      <c r="B1650" s="81" t="s">
        <v>25846</v>
      </c>
      <c r="C1650" s="81">
        <v>701</v>
      </c>
      <c r="D1650" s="81" t="s">
        <v>8626</v>
      </c>
      <c r="E1650" s="81">
        <v>1295</v>
      </c>
      <c r="F1650" s="81" t="s">
        <v>8627</v>
      </c>
      <c r="G1650" s="81">
        <v>1126.1500000000001</v>
      </c>
      <c r="H1650" s="81">
        <v>15.7</v>
      </c>
      <c r="I1650" s="81">
        <v>21.6</v>
      </c>
      <c r="J1650" s="81">
        <v>14.1</v>
      </c>
      <c r="K1650" s="81">
        <v>15.4</v>
      </c>
      <c r="L1650" s="81" t="s">
        <v>25662</v>
      </c>
      <c r="M1650" s="108"/>
      <c r="N1650" s="108"/>
      <c r="O1650" s="108"/>
      <c r="P1650" s="108"/>
      <c r="Q1650" s="108"/>
      <c r="R1650" s="108"/>
      <c r="S1650" s="108"/>
      <c r="T1650" s="108"/>
      <c r="U1650" s="108"/>
      <c r="V1650" s="108"/>
      <c r="W1650" s="108"/>
      <c r="X1650" s="108"/>
      <c r="Y1650" s="108"/>
      <c r="Z1650" s="108"/>
      <c r="AA1650" s="108"/>
      <c r="AB1650" s="108"/>
      <c r="AC1650" s="108"/>
      <c r="AD1650" s="108"/>
    </row>
    <row r="1651" spans="1:30" x14ac:dyDescent="0.25">
      <c r="A1651" s="81" t="s">
        <v>6418</v>
      </c>
      <c r="B1651" s="81" t="s">
        <v>8619</v>
      </c>
      <c r="C1651" s="81" t="s">
        <v>8620</v>
      </c>
      <c r="D1651" s="81" t="s">
        <v>8619</v>
      </c>
      <c r="E1651" s="81" t="s">
        <v>8620</v>
      </c>
      <c r="F1651" s="81" t="s">
        <v>8619</v>
      </c>
      <c r="G1651" s="81" t="s">
        <v>8620</v>
      </c>
      <c r="H1651" s="81">
        <v>2.98</v>
      </c>
      <c r="I1651" s="81">
        <v>4.96</v>
      </c>
      <c r="J1651" s="81">
        <v>81.8</v>
      </c>
      <c r="K1651" s="81">
        <v>2.8</v>
      </c>
      <c r="L1651" s="81" t="s">
        <v>25662</v>
      </c>
      <c r="M1651" s="108"/>
      <c r="N1651" s="108"/>
      <c r="O1651" s="108"/>
      <c r="P1651" s="108"/>
      <c r="Q1651" s="108"/>
      <c r="R1651" s="108"/>
      <c r="S1651" s="108"/>
      <c r="T1651" s="108"/>
      <c r="U1651" s="108"/>
      <c r="V1651" s="108"/>
      <c r="W1651" s="108"/>
      <c r="X1651" s="108"/>
      <c r="Y1651" s="108"/>
      <c r="Z1651" s="108"/>
      <c r="AA1651" s="108"/>
      <c r="AB1651" s="108"/>
      <c r="AC1651" s="108"/>
      <c r="AD1651" s="108"/>
    </row>
    <row r="1652" spans="1:30" x14ac:dyDescent="0.25">
      <c r="A1652" s="81" t="s">
        <v>6422</v>
      </c>
      <c r="B1652" s="81" t="s">
        <v>11555</v>
      </c>
      <c r="C1652" s="81">
        <v>810.78</v>
      </c>
      <c r="D1652" s="81" t="s">
        <v>11556</v>
      </c>
      <c r="E1652" s="81">
        <v>592.99</v>
      </c>
      <c r="F1652" s="81" t="s">
        <v>11557</v>
      </c>
      <c r="G1652" s="81">
        <v>701.81</v>
      </c>
      <c r="H1652" s="81">
        <v>5.2</v>
      </c>
      <c r="I1652" s="81">
        <v>1.6</v>
      </c>
      <c r="J1652" s="81">
        <v>0.5</v>
      </c>
      <c r="K1652" s="81">
        <v>3</v>
      </c>
      <c r="L1652" s="81" t="s">
        <v>25662</v>
      </c>
      <c r="M1652" s="108"/>
      <c r="N1652" s="108"/>
      <c r="O1652" s="108"/>
      <c r="P1652" s="108"/>
      <c r="Q1652" s="108"/>
      <c r="R1652" s="108"/>
      <c r="S1652" s="108"/>
      <c r="T1652" s="108"/>
      <c r="U1652" s="108"/>
      <c r="V1652" s="108"/>
      <c r="W1652" s="108"/>
      <c r="X1652" s="108"/>
      <c r="Y1652" s="108"/>
      <c r="Z1652" s="108"/>
      <c r="AA1652" s="108"/>
      <c r="AB1652" s="108"/>
      <c r="AC1652" s="108"/>
      <c r="AD1652" s="108"/>
    </row>
    <row r="1653" spans="1:30" x14ac:dyDescent="0.25">
      <c r="A1653" s="81" t="s">
        <v>7499</v>
      </c>
      <c r="B1653" s="81" t="s">
        <v>11559</v>
      </c>
      <c r="C1653" s="81">
        <v>70</v>
      </c>
      <c r="D1653" s="81" t="s">
        <v>11560</v>
      </c>
      <c r="E1653" s="81">
        <v>86.77</v>
      </c>
      <c r="F1653" s="81" t="s">
        <v>8619</v>
      </c>
      <c r="G1653" s="81" t="s">
        <v>8620</v>
      </c>
      <c r="H1653" s="81">
        <v>9</v>
      </c>
      <c r="I1653" s="81">
        <v>6</v>
      </c>
      <c r="J1653" s="81">
        <v>4</v>
      </c>
      <c r="K1653" s="81">
        <v>2</v>
      </c>
      <c r="L1653" s="81" t="s">
        <v>25662</v>
      </c>
      <c r="M1653" s="108"/>
      <c r="N1653" s="108"/>
      <c r="O1653" s="108"/>
      <c r="P1653" s="108"/>
      <c r="Q1653" s="108"/>
      <c r="R1653" s="108"/>
      <c r="S1653" s="108"/>
      <c r="T1653" s="108"/>
      <c r="U1653" s="108"/>
      <c r="V1653" s="108"/>
      <c r="W1653" s="108"/>
      <c r="X1653" s="108"/>
      <c r="Y1653" s="108"/>
      <c r="Z1653" s="108"/>
      <c r="AA1653" s="108"/>
      <c r="AB1653" s="108"/>
      <c r="AC1653" s="108"/>
      <c r="AD1653" s="108"/>
    </row>
    <row r="1654" spans="1:30" x14ac:dyDescent="0.25">
      <c r="A1654" s="81" t="s">
        <v>7524</v>
      </c>
      <c r="B1654" s="81" t="s">
        <v>8619</v>
      </c>
      <c r="C1654" s="81" t="s">
        <v>8620</v>
      </c>
      <c r="D1654" s="81" t="s">
        <v>8619</v>
      </c>
      <c r="E1654" s="81" t="s">
        <v>8620</v>
      </c>
      <c r="F1654" s="81" t="s">
        <v>8619</v>
      </c>
      <c r="G1654" s="81" t="s">
        <v>8620</v>
      </c>
      <c r="H1654" s="81">
        <v>6.61</v>
      </c>
      <c r="I1654" s="81">
        <v>5.0999999999999996</v>
      </c>
      <c r="J1654" s="81">
        <v>2.34</v>
      </c>
      <c r="K1654" s="81">
        <v>2.3199999999999998</v>
      </c>
      <c r="L1654" s="81" t="s">
        <v>25662</v>
      </c>
      <c r="M1654" s="108"/>
      <c r="N1654" s="108"/>
      <c r="O1654" s="108"/>
      <c r="P1654" s="108"/>
      <c r="Q1654" s="108"/>
      <c r="R1654" s="108"/>
      <c r="S1654" s="108"/>
      <c r="T1654" s="108"/>
      <c r="U1654" s="108"/>
      <c r="V1654" s="108"/>
      <c r="W1654" s="108"/>
      <c r="X1654" s="108"/>
      <c r="Y1654" s="108"/>
      <c r="Z1654" s="108"/>
      <c r="AA1654" s="108"/>
      <c r="AB1654" s="108"/>
      <c r="AC1654" s="108"/>
      <c r="AD1654" s="108"/>
    </row>
    <row r="1655" spans="1:30" x14ac:dyDescent="0.25">
      <c r="A1655" s="81" t="s">
        <v>7443</v>
      </c>
      <c r="B1655" s="81" t="s">
        <v>11561</v>
      </c>
      <c r="C1655" s="81">
        <v>115.54</v>
      </c>
      <c r="D1655" s="81" t="s">
        <v>8619</v>
      </c>
      <c r="E1655" s="81" t="s">
        <v>8620</v>
      </c>
      <c r="F1655" s="81" t="s">
        <v>8619</v>
      </c>
      <c r="G1655" s="81" t="s">
        <v>8620</v>
      </c>
      <c r="H1655" s="81">
        <v>5.0999999999999996</v>
      </c>
      <c r="I1655" s="81">
        <v>6.61</v>
      </c>
      <c r="J1655" s="81">
        <v>2.34</v>
      </c>
      <c r="K1655" s="81">
        <v>2.3199999999999998</v>
      </c>
      <c r="L1655" s="81" t="s">
        <v>25662</v>
      </c>
      <c r="M1655" s="108"/>
      <c r="N1655" s="108"/>
      <c r="O1655" s="108"/>
      <c r="P1655" s="108"/>
      <c r="Q1655" s="108"/>
      <c r="R1655" s="108"/>
      <c r="S1655" s="108"/>
      <c r="T1655" s="108"/>
      <c r="U1655" s="108"/>
      <c r="V1655" s="108"/>
      <c r="W1655" s="108"/>
      <c r="X1655" s="108"/>
      <c r="Y1655" s="108"/>
      <c r="Z1655" s="108"/>
      <c r="AA1655" s="108"/>
      <c r="AB1655" s="108"/>
      <c r="AC1655" s="108"/>
      <c r="AD1655" s="108"/>
    </row>
    <row r="1656" spans="1:30" x14ac:dyDescent="0.25">
      <c r="A1656" s="81" t="s">
        <v>3962</v>
      </c>
      <c r="B1656" s="81" t="s">
        <v>11270</v>
      </c>
      <c r="C1656" s="81">
        <v>142.65</v>
      </c>
      <c r="D1656" s="81" t="s">
        <v>26207</v>
      </c>
      <c r="E1656" s="81">
        <v>142.65</v>
      </c>
      <c r="F1656" s="81" t="s">
        <v>26207</v>
      </c>
      <c r="G1656" s="81">
        <v>142.65</v>
      </c>
      <c r="H1656" s="81">
        <v>5.0999999999999996</v>
      </c>
      <c r="I1656" s="81">
        <v>6.4</v>
      </c>
      <c r="J1656" s="81">
        <v>2.34</v>
      </c>
      <c r="K1656" s="81">
        <v>2.2999999999999998</v>
      </c>
      <c r="L1656" s="81" t="s">
        <v>25662</v>
      </c>
      <c r="M1656" s="108"/>
      <c r="N1656" s="108"/>
      <c r="O1656" s="108"/>
      <c r="P1656" s="108"/>
      <c r="Q1656" s="108"/>
      <c r="R1656" s="108"/>
      <c r="S1656" s="108"/>
      <c r="T1656" s="108"/>
      <c r="U1656" s="108"/>
      <c r="V1656" s="108"/>
      <c r="W1656" s="108"/>
      <c r="X1656" s="108"/>
      <c r="Y1656" s="108"/>
      <c r="Z1656" s="108"/>
      <c r="AA1656" s="108"/>
      <c r="AB1656" s="108"/>
      <c r="AC1656" s="108"/>
      <c r="AD1656" s="108"/>
    </row>
    <row r="1657" spans="1:30" x14ac:dyDescent="0.25">
      <c r="A1657" s="81" t="s">
        <v>7530</v>
      </c>
      <c r="B1657" s="81" t="s">
        <v>11562</v>
      </c>
      <c r="C1657" s="81">
        <v>109.5</v>
      </c>
      <c r="D1657" s="81" t="s">
        <v>11563</v>
      </c>
      <c r="E1657" s="81">
        <v>92.95</v>
      </c>
      <c r="F1657" s="81" t="s">
        <v>8619</v>
      </c>
      <c r="G1657" s="81" t="s">
        <v>8620</v>
      </c>
      <c r="H1657" s="81">
        <v>5.0999999999999996</v>
      </c>
      <c r="I1657" s="81">
        <v>6</v>
      </c>
      <c r="J1657" s="81">
        <v>1.5</v>
      </c>
      <c r="K1657" s="81">
        <v>1.1599999999999999</v>
      </c>
      <c r="L1657" s="81" t="s">
        <v>25662</v>
      </c>
      <c r="M1657" s="108"/>
      <c r="N1657" s="108"/>
      <c r="O1657" s="108"/>
      <c r="P1657" s="108"/>
      <c r="Q1657" s="108"/>
      <c r="R1657" s="108"/>
      <c r="S1657" s="108"/>
      <c r="T1657" s="108"/>
      <c r="U1657" s="108"/>
      <c r="V1657" s="108"/>
      <c r="W1657" s="108"/>
      <c r="X1657" s="108"/>
      <c r="Y1657" s="108"/>
      <c r="Z1657" s="108"/>
      <c r="AA1657" s="108"/>
      <c r="AB1657" s="108"/>
      <c r="AC1657" s="108"/>
      <c r="AD1657" s="108"/>
    </row>
    <row r="1658" spans="1:30" x14ac:dyDescent="0.25">
      <c r="A1658" s="81" t="s">
        <v>7915</v>
      </c>
      <c r="B1658" s="81" t="s">
        <v>8619</v>
      </c>
      <c r="C1658" s="81" t="s">
        <v>8620</v>
      </c>
      <c r="D1658" s="81" t="s">
        <v>8619</v>
      </c>
      <c r="E1658" s="81" t="s">
        <v>8620</v>
      </c>
      <c r="F1658" s="81" t="s">
        <v>8619</v>
      </c>
      <c r="G1658" s="81" t="s">
        <v>8620</v>
      </c>
      <c r="H1658" s="81">
        <v>4.1500000000000004</v>
      </c>
      <c r="I1658" s="81">
        <v>15</v>
      </c>
      <c r="J1658" s="81">
        <v>26.2</v>
      </c>
      <c r="K1658" s="81">
        <v>1</v>
      </c>
      <c r="L1658" s="81" t="s">
        <v>25662</v>
      </c>
      <c r="M1658" s="108"/>
      <c r="N1658" s="108"/>
      <c r="O1658" s="108"/>
      <c r="P1658" s="108"/>
      <c r="Q1658" s="108"/>
      <c r="R1658" s="108"/>
      <c r="S1658" s="108"/>
      <c r="T1658" s="108"/>
      <c r="U1658" s="108"/>
      <c r="V1658" s="108"/>
      <c r="W1658" s="108"/>
      <c r="X1658" s="108"/>
      <c r="Y1658" s="108"/>
      <c r="Z1658" s="108"/>
      <c r="AA1658" s="108"/>
      <c r="AB1658" s="108"/>
      <c r="AC1658" s="108"/>
      <c r="AD1658" s="108"/>
    </row>
    <row r="1659" spans="1:30" x14ac:dyDescent="0.25">
      <c r="A1659" s="81" t="s">
        <v>8259</v>
      </c>
      <c r="B1659" s="81" t="s">
        <v>11564</v>
      </c>
      <c r="C1659" s="81">
        <v>1567</v>
      </c>
      <c r="D1659" s="81" t="s">
        <v>11565</v>
      </c>
      <c r="E1659" s="81">
        <v>1469.9</v>
      </c>
      <c r="F1659" s="81" t="s">
        <v>8619</v>
      </c>
      <c r="G1659" s="81" t="s">
        <v>8620</v>
      </c>
      <c r="H1659" s="81">
        <v>14</v>
      </c>
      <c r="I1659" s="81">
        <v>24</v>
      </c>
      <c r="J1659" s="81">
        <v>84</v>
      </c>
      <c r="K1659" s="81">
        <v>10</v>
      </c>
      <c r="L1659" s="81" t="s">
        <v>25662</v>
      </c>
      <c r="M1659" s="108"/>
      <c r="N1659" s="108"/>
      <c r="O1659" s="108"/>
      <c r="P1659" s="108"/>
      <c r="Q1659" s="108"/>
      <c r="R1659" s="108"/>
      <c r="S1659" s="108"/>
      <c r="T1659" s="108"/>
      <c r="U1659" s="108"/>
      <c r="V1659" s="108"/>
      <c r="W1659" s="108"/>
      <c r="X1659" s="108"/>
      <c r="Y1659" s="108"/>
      <c r="Z1659" s="108"/>
      <c r="AA1659" s="108"/>
      <c r="AB1659" s="108"/>
      <c r="AC1659" s="108"/>
      <c r="AD1659" s="108"/>
    </row>
    <row r="1660" spans="1:30" x14ac:dyDescent="0.25">
      <c r="A1660" s="81" t="s">
        <v>5519</v>
      </c>
      <c r="B1660" s="81" t="s">
        <v>26208</v>
      </c>
      <c r="C1660" s="81">
        <v>7534.35</v>
      </c>
      <c r="D1660" s="81" t="s">
        <v>26208</v>
      </c>
      <c r="E1660" s="81">
        <v>7534.35</v>
      </c>
      <c r="F1660" s="81" t="s">
        <v>26208</v>
      </c>
      <c r="G1660" s="81">
        <v>7534.35</v>
      </c>
      <c r="H1660" s="81">
        <v>39.200000000000003</v>
      </c>
      <c r="I1660" s="81">
        <v>11.7</v>
      </c>
      <c r="J1660" s="81">
        <v>330.7</v>
      </c>
      <c r="K1660" s="81">
        <v>23</v>
      </c>
      <c r="L1660" s="81" t="s">
        <v>25662</v>
      </c>
      <c r="M1660" s="108"/>
      <c r="N1660" s="108"/>
      <c r="O1660" s="108"/>
      <c r="P1660" s="108"/>
      <c r="Q1660" s="108"/>
      <c r="R1660" s="108"/>
      <c r="S1660" s="108"/>
      <c r="T1660" s="108"/>
      <c r="U1660" s="108"/>
      <c r="V1660" s="108"/>
      <c r="W1660" s="108"/>
      <c r="X1660" s="108"/>
      <c r="Y1660" s="108"/>
      <c r="Z1660" s="108"/>
      <c r="AA1660" s="108"/>
      <c r="AB1660" s="108"/>
      <c r="AC1660" s="108"/>
      <c r="AD1660" s="108"/>
    </row>
    <row r="1661" spans="1:30" x14ac:dyDescent="0.25">
      <c r="A1661" s="81" t="s">
        <v>5522</v>
      </c>
      <c r="B1661" s="81" t="s">
        <v>11566</v>
      </c>
      <c r="C1661" s="81">
        <v>2200.83</v>
      </c>
      <c r="D1661" s="81" t="s">
        <v>11567</v>
      </c>
      <c r="E1661" s="81">
        <v>2232.61</v>
      </c>
      <c r="F1661" s="81" t="s">
        <v>11568</v>
      </c>
      <c r="G1661" s="81">
        <v>2257</v>
      </c>
      <c r="H1661" s="81">
        <v>15</v>
      </c>
      <c r="I1661" s="81">
        <v>26</v>
      </c>
      <c r="J1661" s="81">
        <v>94</v>
      </c>
      <c r="K1661" s="81">
        <v>12</v>
      </c>
      <c r="L1661" s="81" t="s">
        <v>25662</v>
      </c>
      <c r="M1661" s="108"/>
      <c r="N1661" s="108"/>
      <c r="O1661" s="108"/>
      <c r="P1661" s="108"/>
      <c r="Q1661" s="108"/>
      <c r="R1661" s="108"/>
      <c r="S1661" s="108"/>
      <c r="T1661" s="108"/>
      <c r="U1661" s="108"/>
      <c r="V1661" s="108"/>
      <c r="W1661" s="108"/>
      <c r="X1661" s="108"/>
      <c r="Y1661" s="108"/>
      <c r="Z1661" s="108"/>
      <c r="AA1661" s="108"/>
      <c r="AB1661" s="108"/>
      <c r="AC1661" s="108"/>
      <c r="AD1661" s="108"/>
    </row>
    <row r="1662" spans="1:30" x14ac:dyDescent="0.25">
      <c r="A1662" s="81" t="s">
        <v>5525</v>
      </c>
      <c r="B1662" s="81" t="s">
        <v>11569</v>
      </c>
      <c r="C1662" s="81">
        <v>836.52</v>
      </c>
      <c r="D1662" s="81" t="s">
        <v>11570</v>
      </c>
      <c r="E1662" s="81">
        <v>725</v>
      </c>
      <c r="F1662" s="81" t="s">
        <v>11571</v>
      </c>
      <c r="G1662" s="81">
        <v>835.52</v>
      </c>
      <c r="H1662" s="81">
        <v>15</v>
      </c>
      <c r="I1662" s="81">
        <v>13</v>
      </c>
      <c r="J1662" s="81">
        <v>42</v>
      </c>
      <c r="K1662" s="81">
        <v>29</v>
      </c>
      <c r="L1662" s="81" t="s">
        <v>25662</v>
      </c>
      <c r="M1662" s="108"/>
      <c r="N1662" s="108"/>
      <c r="O1662" s="108"/>
      <c r="P1662" s="108"/>
      <c r="Q1662" s="108"/>
      <c r="R1662" s="108"/>
      <c r="S1662" s="108"/>
      <c r="T1662" s="108"/>
      <c r="U1662" s="108"/>
      <c r="V1662" s="108"/>
      <c r="W1662" s="108"/>
      <c r="X1662" s="108"/>
      <c r="Y1662" s="108"/>
      <c r="Z1662" s="108"/>
      <c r="AA1662" s="108"/>
      <c r="AB1662" s="108"/>
      <c r="AC1662" s="108"/>
      <c r="AD1662" s="108"/>
    </row>
    <row r="1663" spans="1:30" x14ac:dyDescent="0.25">
      <c r="A1663" s="81" t="s">
        <v>6726</v>
      </c>
      <c r="B1663" s="81" t="s">
        <v>11572</v>
      </c>
      <c r="C1663" s="81">
        <v>11360</v>
      </c>
      <c r="D1663" s="81" t="s">
        <v>8619</v>
      </c>
      <c r="E1663" s="81" t="s">
        <v>8620</v>
      </c>
      <c r="F1663" s="81" t="s">
        <v>8619</v>
      </c>
      <c r="G1663" s="81" t="s">
        <v>8620</v>
      </c>
      <c r="H1663" s="81">
        <v>30</v>
      </c>
      <c r="I1663" s="81">
        <v>9</v>
      </c>
      <c r="J1663" s="81">
        <v>458</v>
      </c>
      <c r="K1663" s="81">
        <v>51</v>
      </c>
      <c r="L1663" s="81" t="s">
        <v>25662</v>
      </c>
      <c r="M1663" s="108"/>
      <c r="N1663" s="108"/>
      <c r="O1663" s="108"/>
      <c r="P1663" s="108"/>
      <c r="Q1663" s="108"/>
      <c r="R1663" s="108"/>
      <c r="S1663" s="108"/>
      <c r="T1663" s="108"/>
      <c r="U1663" s="108"/>
      <c r="V1663" s="108"/>
      <c r="W1663" s="108"/>
      <c r="X1663" s="108"/>
      <c r="Y1663" s="108"/>
      <c r="Z1663" s="108"/>
      <c r="AA1663" s="108"/>
      <c r="AB1663" s="108"/>
      <c r="AC1663" s="108"/>
      <c r="AD1663" s="108"/>
    </row>
    <row r="1664" spans="1:30" x14ac:dyDescent="0.25">
      <c r="A1664" s="81" t="s">
        <v>8306</v>
      </c>
      <c r="B1664" s="81" t="s">
        <v>8619</v>
      </c>
      <c r="C1664" s="81" t="s">
        <v>8620</v>
      </c>
      <c r="D1664" s="81" t="s">
        <v>8619</v>
      </c>
      <c r="E1664" s="81" t="s">
        <v>8620</v>
      </c>
      <c r="F1664" s="81" t="s">
        <v>8619</v>
      </c>
      <c r="G1664" s="81" t="s">
        <v>8620</v>
      </c>
      <c r="H1664" s="81">
        <v>48.42</v>
      </c>
      <c r="I1664" s="81">
        <v>23.22</v>
      </c>
      <c r="J1664" s="81">
        <v>90</v>
      </c>
      <c r="K1664" s="81">
        <v>13.78</v>
      </c>
      <c r="L1664" s="81" t="s">
        <v>25662</v>
      </c>
      <c r="M1664" s="108"/>
      <c r="N1664" s="108"/>
      <c r="O1664" s="108"/>
      <c r="P1664" s="108"/>
      <c r="Q1664" s="108"/>
      <c r="R1664" s="108"/>
      <c r="S1664" s="108"/>
      <c r="T1664" s="108"/>
      <c r="U1664" s="108"/>
      <c r="V1664" s="108"/>
      <c r="W1664" s="108"/>
      <c r="X1664" s="108"/>
      <c r="Y1664" s="108"/>
      <c r="Z1664" s="108"/>
      <c r="AA1664" s="108"/>
      <c r="AB1664" s="108"/>
      <c r="AC1664" s="108"/>
      <c r="AD1664" s="108"/>
    </row>
    <row r="1665" spans="1:30" x14ac:dyDescent="0.25">
      <c r="A1665" s="81" t="s">
        <v>536</v>
      </c>
      <c r="B1665" s="81" t="s">
        <v>11573</v>
      </c>
      <c r="C1665" s="81">
        <v>1015</v>
      </c>
      <c r="D1665" s="81" t="s">
        <v>11574</v>
      </c>
      <c r="E1665" s="81">
        <v>1015</v>
      </c>
      <c r="F1665" s="81" t="s">
        <v>8619</v>
      </c>
      <c r="G1665" s="81" t="s">
        <v>8620</v>
      </c>
      <c r="H1665" s="81">
        <v>29.29</v>
      </c>
      <c r="I1665" s="81">
        <v>18.03</v>
      </c>
      <c r="J1665" s="81">
        <v>153.19999999999999</v>
      </c>
      <c r="K1665" s="81">
        <v>41.34</v>
      </c>
      <c r="L1665" s="81" t="s">
        <v>25662</v>
      </c>
      <c r="M1665" s="108"/>
      <c r="N1665" s="108"/>
      <c r="O1665" s="108"/>
      <c r="P1665" s="108"/>
      <c r="Q1665" s="108"/>
      <c r="R1665" s="108"/>
      <c r="S1665" s="108"/>
      <c r="T1665" s="108"/>
      <c r="U1665" s="108"/>
      <c r="V1665" s="108"/>
      <c r="W1665" s="108"/>
      <c r="X1665" s="108"/>
      <c r="Y1665" s="108"/>
      <c r="Z1665" s="108"/>
      <c r="AA1665" s="108"/>
      <c r="AB1665" s="108"/>
      <c r="AC1665" s="108"/>
      <c r="AD1665" s="108"/>
    </row>
    <row r="1666" spans="1:30" x14ac:dyDescent="0.25">
      <c r="A1666" s="81" t="s">
        <v>6747</v>
      </c>
      <c r="B1666" s="81" t="s">
        <v>11575</v>
      </c>
      <c r="C1666" s="81">
        <v>10000</v>
      </c>
      <c r="D1666" s="81" t="s">
        <v>26209</v>
      </c>
      <c r="E1666" s="81">
        <v>10867.5</v>
      </c>
      <c r="F1666" s="81" t="s">
        <v>11576</v>
      </c>
      <c r="G1666" s="81">
        <v>13455</v>
      </c>
      <c r="H1666" s="81">
        <v>20.3</v>
      </c>
      <c r="I1666" s="81">
        <v>20.3</v>
      </c>
      <c r="J1666" s="81">
        <v>520</v>
      </c>
      <c r="K1666" s="81">
        <v>42.2</v>
      </c>
      <c r="L1666" s="81" t="s">
        <v>25662</v>
      </c>
      <c r="M1666" s="108"/>
      <c r="N1666" s="108"/>
      <c r="O1666" s="108"/>
      <c r="P1666" s="108"/>
      <c r="Q1666" s="108"/>
      <c r="R1666" s="108"/>
      <c r="S1666" s="108"/>
      <c r="T1666" s="108"/>
      <c r="U1666" s="108"/>
      <c r="V1666" s="108"/>
      <c r="W1666" s="108"/>
      <c r="X1666" s="108"/>
      <c r="Y1666" s="108"/>
      <c r="Z1666" s="108"/>
      <c r="AA1666" s="108"/>
      <c r="AB1666" s="108"/>
      <c r="AC1666" s="108"/>
      <c r="AD1666" s="108"/>
    </row>
    <row r="1667" spans="1:30" x14ac:dyDescent="0.25">
      <c r="A1667" s="81" t="s">
        <v>532</v>
      </c>
      <c r="B1667" s="81" t="s">
        <v>8619</v>
      </c>
      <c r="C1667" s="81" t="s">
        <v>8620</v>
      </c>
      <c r="D1667" s="81" t="s">
        <v>8619</v>
      </c>
      <c r="E1667" s="81" t="s">
        <v>8620</v>
      </c>
      <c r="F1667" s="81" t="s">
        <v>8619</v>
      </c>
      <c r="G1667" s="81" t="s">
        <v>8620</v>
      </c>
      <c r="H1667" s="81">
        <v>41.34</v>
      </c>
      <c r="I1667" s="81">
        <v>29.29</v>
      </c>
      <c r="J1667" s="81">
        <v>153.19999999999999</v>
      </c>
      <c r="K1667" s="81">
        <v>18.03</v>
      </c>
      <c r="L1667" s="81" t="s">
        <v>25662</v>
      </c>
      <c r="M1667" s="108"/>
      <c r="N1667" s="108"/>
      <c r="O1667" s="108"/>
      <c r="P1667" s="108"/>
      <c r="Q1667" s="108"/>
      <c r="R1667" s="108"/>
      <c r="S1667" s="108"/>
      <c r="T1667" s="108"/>
      <c r="U1667" s="108"/>
      <c r="V1667" s="108"/>
      <c r="W1667" s="108"/>
      <c r="X1667" s="108"/>
      <c r="Y1667" s="108"/>
      <c r="Z1667" s="108"/>
      <c r="AA1667" s="108"/>
      <c r="AB1667" s="108"/>
      <c r="AC1667" s="108"/>
      <c r="AD1667" s="108"/>
    </row>
    <row r="1668" spans="1:30" x14ac:dyDescent="0.25">
      <c r="A1668" s="81" t="s">
        <v>8228</v>
      </c>
      <c r="B1668" s="81" t="s">
        <v>11577</v>
      </c>
      <c r="C1668" s="81">
        <v>10920</v>
      </c>
      <c r="D1668" s="81" t="s">
        <v>11578</v>
      </c>
      <c r="E1668" s="81">
        <v>10920</v>
      </c>
      <c r="F1668" s="81" t="s">
        <v>11579</v>
      </c>
      <c r="G1668" s="81">
        <v>13199</v>
      </c>
      <c r="H1668" s="81">
        <v>20.3</v>
      </c>
      <c r="I1668" s="81">
        <v>20.3</v>
      </c>
      <c r="J1668" s="81">
        <v>520</v>
      </c>
      <c r="K1668" s="81">
        <v>42.2</v>
      </c>
      <c r="L1668" s="81" t="s">
        <v>25662</v>
      </c>
      <c r="M1668" s="108"/>
      <c r="N1668" s="108"/>
      <c r="O1668" s="108"/>
      <c r="P1668" s="108"/>
      <c r="Q1668" s="108"/>
      <c r="R1668" s="108"/>
      <c r="S1668" s="108"/>
      <c r="T1668" s="108"/>
      <c r="U1668" s="108"/>
      <c r="V1668" s="108"/>
      <c r="W1668" s="108"/>
      <c r="X1668" s="108"/>
      <c r="Y1668" s="108"/>
      <c r="Z1668" s="108"/>
      <c r="AA1668" s="108"/>
      <c r="AB1668" s="108"/>
      <c r="AC1668" s="108"/>
      <c r="AD1668" s="108"/>
    </row>
    <row r="1669" spans="1:30" x14ac:dyDescent="0.25">
      <c r="A1669" s="81" t="s">
        <v>8231</v>
      </c>
      <c r="B1669" s="81" t="s">
        <v>11580</v>
      </c>
      <c r="C1669" s="81">
        <v>3485</v>
      </c>
      <c r="D1669" s="81" t="s">
        <v>11581</v>
      </c>
      <c r="E1669" s="81">
        <v>3185</v>
      </c>
      <c r="F1669" s="81" t="s">
        <v>8619</v>
      </c>
      <c r="G1669" s="81" t="s">
        <v>8620</v>
      </c>
      <c r="H1669" s="81">
        <v>17.5</v>
      </c>
      <c r="I1669" s="81">
        <v>21.5</v>
      </c>
      <c r="J1669" s="81">
        <v>108</v>
      </c>
      <c r="K1669" s="81">
        <v>7.2</v>
      </c>
      <c r="L1669" s="81" t="s">
        <v>25662</v>
      </c>
      <c r="M1669" s="108"/>
      <c r="N1669" s="108"/>
      <c r="O1669" s="108"/>
      <c r="P1669" s="108"/>
      <c r="Q1669" s="108"/>
      <c r="R1669" s="108"/>
      <c r="S1669" s="108"/>
      <c r="T1669" s="108"/>
      <c r="U1669" s="108"/>
      <c r="V1669" s="108"/>
      <c r="W1669" s="108"/>
      <c r="X1669" s="108"/>
      <c r="Y1669" s="108"/>
      <c r="Z1669" s="108"/>
      <c r="AA1669" s="108"/>
      <c r="AB1669" s="108"/>
      <c r="AC1669" s="108"/>
      <c r="AD1669" s="108"/>
    </row>
    <row r="1670" spans="1:30" x14ac:dyDescent="0.25">
      <c r="A1670" s="81" t="s">
        <v>6756</v>
      </c>
      <c r="B1670" s="81" t="s">
        <v>11582</v>
      </c>
      <c r="C1670" s="81">
        <v>16522.66</v>
      </c>
      <c r="D1670" s="81" t="s">
        <v>11583</v>
      </c>
      <c r="E1670" s="81">
        <v>10999</v>
      </c>
      <c r="F1670" s="81" t="s">
        <v>11584</v>
      </c>
      <c r="G1670" s="81">
        <v>17250</v>
      </c>
      <c r="H1670" s="81">
        <v>30</v>
      </c>
      <c r="I1670" s="81">
        <v>39</v>
      </c>
      <c r="J1670" s="81">
        <v>391</v>
      </c>
      <c r="K1670" s="81">
        <v>33</v>
      </c>
      <c r="L1670" s="81" t="s">
        <v>25662</v>
      </c>
      <c r="M1670" s="108"/>
      <c r="N1670" s="108"/>
      <c r="O1670" s="108"/>
      <c r="P1670" s="108"/>
      <c r="Q1670" s="108"/>
      <c r="R1670" s="108"/>
      <c r="S1670" s="108"/>
      <c r="T1670" s="108"/>
      <c r="U1670" s="108"/>
      <c r="V1670" s="108"/>
      <c r="W1670" s="108"/>
      <c r="X1670" s="108"/>
      <c r="Y1670" s="108"/>
      <c r="Z1670" s="108"/>
      <c r="AA1670" s="108"/>
      <c r="AB1670" s="108"/>
      <c r="AC1670" s="108"/>
      <c r="AD1670" s="108"/>
    </row>
    <row r="1671" spans="1:30" x14ac:dyDescent="0.25">
      <c r="A1671" s="81" t="s">
        <v>7929</v>
      </c>
      <c r="B1671" s="81" t="s">
        <v>11585</v>
      </c>
      <c r="C1671" s="81">
        <v>3058.9</v>
      </c>
      <c r="D1671" s="81" t="s">
        <v>11586</v>
      </c>
      <c r="E1671" s="81">
        <v>2582.9899999999998</v>
      </c>
      <c r="F1671" s="81" t="s">
        <v>11587</v>
      </c>
      <c r="G1671" s="81">
        <v>3400</v>
      </c>
      <c r="H1671" s="81">
        <v>23</v>
      </c>
      <c r="I1671" s="81">
        <v>31</v>
      </c>
      <c r="J1671" s="81">
        <v>124</v>
      </c>
      <c r="K1671" s="81">
        <v>13.5</v>
      </c>
      <c r="L1671" s="81" t="s">
        <v>25662</v>
      </c>
      <c r="M1671" s="108"/>
      <c r="N1671" s="108"/>
      <c r="O1671" s="108"/>
      <c r="P1671" s="108"/>
      <c r="Q1671" s="108"/>
      <c r="R1671" s="108"/>
      <c r="S1671" s="108"/>
      <c r="T1671" s="108"/>
      <c r="U1671" s="108"/>
      <c r="V1671" s="108"/>
      <c r="W1671" s="108"/>
      <c r="X1671" s="108"/>
      <c r="Y1671" s="108"/>
      <c r="Z1671" s="108"/>
      <c r="AA1671" s="108"/>
      <c r="AB1671" s="108"/>
      <c r="AC1671" s="108"/>
      <c r="AD1671" s="108"/>
    </row>
    <row r="1672" spans="1:30" x14ac:dyDescent="0.25">
      <c r="A1672" s="81" t="s">
        <v>6441</v>
      </c>
      <c r="B1672" s="81" t="s">
        <v>11588</v>
      </c>
      <c r="C1672" s="81">
        <v>3000</v>
      </c>
      <c r="D1672" s="81" t="s">
        <v>11589</v>
      </c>
      <c r="E1672" s="81">
        <v>2783.94</v>
      </c>
      <c r="F1672" s="81" t="s">
        <v>11590</v>
      </c>
      <c r="G1672" s="81">
        <v>3199</v>
      </c>
      <c r="H1672" s="81">
        <v>13.88</v>
      </c>
      <c r="I1672" s="81">
        <v>8.6199999999999992</v>
      </c>
      <c r="J1672" s="81">
        <v>73</v>
      </c>
      <c r="K1672" s="81">
        <v>20.59</v>
      </c>
      <c r="L1672" s="81" t="s">
        <v>25662</v>
      </c>
      <c r="M1672" s="108"/>
      <c r="N1672" s="108"/>
      <c r="O1672" s="108"/>
      <c r="P1672" s="108"/>
      <c r="Q1672" s="108"/>
      <c r="R1672" s="108"/>
      <c r="S1672" s="108"/>
      <c r="T1672" s="108"/>
      <c r="U1672" s="108"/>
      <c r="V1672" s="108"/>
      <c r="W1672" s="108"/>
      <c r="X1672" s="108"/>
      <c r="Y1672" s="108"/>
      <c r="Z1672" s="108"/>
      <c r="AA1672" s="108"/>
      <c r="AB1672" s="108"/>
      <c r="AC1672" s="108"/>
      <c r="AD1672" s="108"/>
    </row>
    <row r="1673" spans="1:30" x14ac:dyDescent="0.25">
      <c r="A1673" s="112" t="s">
        <v>7980</v>
      </c>
      <c r="B1673" s="81" t="s">
        <v>26210</v>
      </c>
      <c r="C1673" s="81">
        <v>1683.38</v>
      </c>
      <c r="D1673" s="81" t="s">
        <v>11591</v>
      </c>
      <c r="E1673" s="81">
        <v>1491</v>
      </c>
      <c r="F1673" s="81" t="s">
        <v>11592</v>
      </c>
      <c r="G1673" s="81">
        <v>1683.38</v>
      </c>
      <c r="H1673" s="81">
        <v>13.88</v>
      </c>
      <c r="I1673" s="81">
        <v>8.6199999999999992</v>
      </c>
      <c r="J1673" s="81">
        <v>73</v>
      </c>
      <c r="K1673" s="81">
        <v>20.59</v>
      </c>
      <c r="L1673" s="81" t="s">
        <v>25662</v>
      </c>
      <c r="M1673" s="108"/>
      <c r="N1673" s="108"/>
      <c r="O1673" s="108"/>
      <c r="P1673" s="108"/>
      <c r="Q1673" s="108"/>
      <c r="R1673" s="108"/>
      <c r="S1673" s="108"/>
      <c r="T1673" s="108"/>
      <c r="U1673" s="108"/>
      <c r="V1673" s="108"/>
      <c r="W1673" s="108"/>
      <c r="X1673" s="108"/>
      <c r="Y1673" s="108"/>
      <c r="Z1673" s="108"/>
      <c r="AA1673" s="108"/>
      <c r="AB1673" s="108"/>
      <c r="AC1673" s="108"/>
      <c r="AD1673" s="108"/>
    </row>
    <row r="1674" spans="1:30" x14ac:dyDescent="0.25">
      <c r="A1674" s="81" t="s">
        <v>7976</v>
      </c>
      <c r="B1674" s="81" t="s">
        <v>11593</v>
      </c>
      <c r="C1674" s="81">
        <v>676.57</v>
      </c>
      <c r="D1674" s="81" t="s">
        <v>11594</v>
      </c>
      <c r="E1674" s="81">
        <v>668.02</v>
      </c>
      <c r="F1674" s="81" t="s">
        <v>11595</v>
      </c>
      <c r="G1674" s="81">
        <v>699</v>
      </c>
      <c r="H1674" s="81">
        <v>33.85</v>
      </c>
      <c r="I1674" s="81">
        <v>13.78</v>
      </c>
      <c r="J1674" s="81">
        <v>30</v>
      </c>
      <c r="K1674" s="81">
        <v>53.15</v>
      </c>
      <c r="L1674" s="81" t="s">
        <v>25662</v>
      </c>
      <c r="M1674" s="108"/>
      <c r="N1674" s="108"/>
      <c r="O1674" s="108"/>
      <c r="P1674" s="108"/>
      <c r="Q1674" s="108"/>
      <c r="R1674" s="108"/>
      <c r="S1674" s="108"/>
      <c r="T1674" s="108"/>
      <c r="U1674" s="108"/>
      <c r="V1674" s="108"/>
      <c r="W1674" s="108"/>
      <c r="X1674" s="108"/>
      <c r="Y1674" s="108"/>
      <c r="Z1674" s="108"/>
      <c r="AA1674" s="108"/>
      <c r="AB1674" s="108"/>
      <c r="AC1674" s="108"/>
      <c r="AD1674" s="108"/>
    </row>
    <row r="1675" spans="1:30" x14ac:dyDescent="0.25">
      <c r="A1675" s="81" t="s">
        <v>7989</v>
      </c>
      <c r="B1675" s="81" t="s">
        <v>11596</v>
      </c>
      <c r="C1675" s="81">
        <v>9000</v>
      </c>
      <c r="D1675" s="81" t="s">
        <v>11597</v>
      </c>
      <c r="E1675" s="81">
        <v>8400</v>
      </c>
      <c r="F1675" s="81" t="s">
        <v>25735</v>
      </c>
      <c r="G1675" s="81">
        <v>6743</v>
      </c>
      <c r="H1675" s="81">
        <v>31.1</v>
      </c>
      <c r="I1675" s="81">
        <v>9.84</v>
      </c>
      <c r="J1675" s="81">
        <v>267</v>
      </c>
      <c r="K1675" s="81">
        <v>46.4</v>
      </c>
      <c r="L1675" s="81" t="s">
        <v>25662</v>
      </c>
      <c r="M1675" s="108"/>
      <c r="N1675" s="108"/>
      <c r="O1675" s="108"/>
      <c r="P1675" s="108"/>
      <c r="Q1675" s="108"/>
      <c r="R1675" s="108"/>
      <c r="S1675" s="108"/>
      <c r="T1675" s="108"/>
      <c r="U1675" s="108"/>
      <c r="V1675" s="108"/>
      <c r="W1675" s="108"/>
      <c r="X1675" s="108"/>
      <c r="Y1675" s="108"/>
      <c r="Z1675" s="108"/>
      <c r="AA1675" s="108"/>
      <c r="AB1675" s="108"/>
      <c r="AC1675" s="108"/>
      <c r="AD1675" s="108"/>
    </row>
    <row r="1676" spans="1:30" x14ac:dyDescent="0.25">
      <c r="A1676" s="81" t="s">
        <v>8020</v>
      </c>
      <c r="B1676" s="81" t="s">
        <v>25847</v>
      </c>
      <c r="C1676" s="81">
        <v>1800</v>
      </c>
      <c r="D1676" s="81" t="s">
        <v>11599</v>
      </c>
      <c r="E1676" s="81">
        <v>1870</v>
      </c>
      <c r="F1676" s="81" t="s">
        <v>11600</v>
      </c>
      <c r="G1676" s="81">
        <v>2122.7600000000002</v>
      </c>
      <c r="H1676" s="81">
        <v>15.05</v>
      </c>
      <c r="I1676" s="81">
        <v>22.06</v>
      </c>
      <c r="J1676" s="81">
        <v>30.5</v>
      </c>
      <c r="K1676" s="81">
        <v>10</v>
      </c>
      <c r="L1676" s="81" t="s">
        <v>25662</v>
      </c>
      <c r="M1676" s="108"/>
      <c r="N1676" s="108"/>
      <c r="O1676" s="108"/>
      <c r="P1676" s="108"/>
      <c r="Q1676" s="108"/>
      <c r="R1676" s="108"/>
      <c r="S1676" s="108"/>
      <c r="T1676" s="108"/>
      <c r="U1676" s="108"/>
      <c r="V1676" s="108"/>
      <c r="W1676" s="108"/>
      <c r="X1676" s="108"/>
      <c r="Y1676" s="108"/>
      <c r="Z1676" s="108"/>
      <c r="AA1676" s="108"/>
      <c r="AB1676" s="108"/>
      <c r="AC1676" s="108"/>
      <c r="AD1676" s="108"/>
    </row>
    <row r="1677" spans="1:30" x14ac:dyDescent="0.25">
      <c r="A1677" s="81" t="s">
        <v>8023</v>
      </c>
      <c r="B1677" s="81" t="s">
        <v>11601</v>
      </c>
      <c r="C1677" s="81">
        <v>3641</v>
      </c>
      <c r="D1677" s="81" t="s">
        <v>26211</v>
      </c>
      <c r="E1677" s="81">
        <v>3988.91</v>
      </c>
      <c r="F1677" s="81" t="s">
        <v>11602</v>
      </c>
      <c r="G1677" s="81">
        <v>4109.05</v>
      </c>
      <c r="H1677" s="81">
        <v>14.6</v>
      </c>
      <c r="I1677" s="81">
        <v>7.3</v>
      </c>
      <c r="J1677" s="81">
        <v>38.799999999999997</v>
      </c>
      <c r="K1677" s="81">
        <v>21.3</v>
      </c>
      <c r="L1677" s="81" t="s">
        <v>25662</v>
      </c>
      <c r="M1677" s="108"/>
      <c r="N1677" s="108"/>
      <c r="O1677" s="108"/>
      <c r="P1677" s="108"/>
      <c r="Q1677" s="108"/>
      <c r="R1677" s="108"/>
      <c r="S1677" s="108"/>
      <c r="T1677" s="108"/>
      <c r="U1677" s="108"/>
      <c r="V1677" s="108"/>
      <c r="W1677" s="108"/>
      <c r="X1677" s="108"/>
      <c r="Y1677" s="108"/>
      <c r="Z1677" s="108"/>
      <c r="AA1677" s="108"/>
      <c r="AB1677" s="108"/>
      <c r="AC1677" s="108"/>
      <c r="AD1677" s="108"/>
    </row>
    <row r="1678" spans="1:30" x14ac:dyDescent="0.25">
      <c r="A1678" s="81" t="s">
        <v>5380</v>
      </c>
      <c r="B1678" s="81" t="s">
        <v>11603</v>
      </c>
      <c r="C1678" s="81">
        <v>3040.08</v>
      </c>
      <c r="D1678" s="81" t="s">
        <v>11604</v>
      </c>
      <c r="E1678" s="81">
        <v>2581.1999999999998</v>
      </c>
      <c r="F1678" s="81" t="s">
        <v>8619</v>
      </c>
      <c r="G1678" s="81" t="s">
        <v>8620</v>
      </c>
      <c r="H1678" s="81">
        <v>30.5</v>
      </c>
      <c r="I1678" s="81">
        <v>50.5</v>
      </c>
      <c r="J1678" s="81">
        <v>89.3</v>
      </c>
      <c r="K1678" s="81">
        <v>7.4</v>
      </c>
      <c r="L1678" s="81" t="s">
        <v>25662</v>
      </c>
      <c r="M1678" s="108"/>
      <c r="N1678" s="108"/>
      <c r="O1678" s="108"/>
      <c r="P1678" s="108"/>
      <c r="Q1678" s="108"/>
      <c r="R1678" s="108"/>
      <c r="S1678" s="108"/>
      <c r="T1678" s="108"/>
      <c r="U1678" s="108"/>
      <c r="V1678" s="108"/>
      <c r="W1678" s="108"/>
      <c r="X1678" s="108"/>
      <c r="Y1678" s="108"/>
      <c r="Z1678" s="108"/>
      <c r="AA1678" s="108"/>
      <c r="AB1678" s="108"/>
      <c r="AC1678" s="108"/>
      <c r="AD1678" s="108"/>
    </row>
    <row r="1679" spans="1:30" x14ac:dyDescent="0.25">
      <c r="A1679" s="81" t="s">
        <v>5383</v>
      </c>
      <c r="B1679" s="81" t="s">
        <v>11605</v>
      </c>
      <c r="C1679" s="81">
        <v>697</v>
      </c>
      <c r="D1679" s="81" t="s">
        <v>11606</v>
      </c>
      <c r="E1679" s="81">
        <v>675</v>
      </c>
      <c r="F1679" s="81" t="s">
        <v>8619</v>
      </c>
      <c r="G1679" s="81" t="s">
        <v>8620</v>
      </c>
      <c r="H1679" s="81">
        <v>34</v>
      </c>
      <c r="I1679" s="81">
        <v>53</v>
      </c>
      <c r="J1679" s="81">
        <v>58.4</v>
      </c>
      <c r="K1679" s="81">
        <v>11</v>
      </c>
      <c r="L1679" s="81" t="s">
        <v>25662</v>
      </c>
      <c r="M1679" s="108"/>
      <c r="N1679" s="108"/>
      <c r="O1679" s="108"/>
      <c r="P1679" s="108"/>
      <c r="Q1679" s="108"/>
      <c r="R1679" s="108"/>
      <c r="S1679" s="108"/>
      <c r="T1679" s="108"/>
      <c r="U1679" s="108"/>
      <c r="V1679" s="108"/>
      <c r="W1679" s="108"/>
      <c r="X1679" s="108"/>
      <c r="Y1679" s="108"/>
      <c r="Z1679" s="108"/>
      <c r="AA1679" s="108"/>
      <c r="AB1679" s="108"/>
      <c r="AC1679" s="108"/>
      <c r="AD1679" s="108"/>
    </row>
    <row r="1680" spans="1:30" x14ac:dyDescent="0.25">
      <c r="A1680" s="81" t="s">
        <v>6856</v>
      </c>
      <c r="B1680" s="81" t="s">
        <v>25848</v>
      </c>
      <c r="C1680" s="81">
        <v>6599</v>
      </c>
      <c r="D1680" s="81" t="s">
        <v>11607</v>
      </c>
      <c r="E1680" s="81">
        <v>9240.74</v>
      </c>
      <c r="F1680" s="81" t="s">
        <v>11608</v>
      </c>
      <c r="G1680" s="81">
        <v>10000</v>
      </c>
      <c r="H1680" s="81">
        <v>11.41</v>
      </c>
      <c r="I1680" s="81">
        <v>53.14</v>
      </c>
      <c r="J1680" s="81">
        <v>339.7</v>
      </c>
      <c r="K1680" s="81">
        <v>33.85</v>
      </c>
      <c r="L1680" s="81" t="s">
        <v>25662</v>
      </c>
      <c r="M1680" s="108"/>
      <c r="N1680" s="108"/>
      <c r="O1680" s="108"/>
      <c r="P1680" s="108"/>
      <c r="Q1680" s="108"/>
      <c r="R1680" s="108"/>
      <c r="S1680" s="108"/>
      <c r="T1680" s="108"/>
      <c r="U1680" s="108"/>
      <c r="V1680" s="108"/>
      <c r="W1680" s="108"/>
      <c r="X1680" s="108"/>
      <c r="Y1680" s="108"/>
      <c r="Z1680" s="108"/>
      <c r="AA1680" s="108"/>
      <c r="AB1680" s="108"/>
      <c r="AC1680" s="108"/>
      <c r="AD1680" s="108"/>
    </row>
    <row r="1681" spans="1:30" x14ac:dyDescent="0.25">
      <c r="A1681" s="81" t="s">
        <v>8034</v>
      </c>
      <c r="B1681" s="81" t="s">
        <v>11609</v>
      </c>
      <c r="C1681" s="81">
        <v>2143.3000000000002</v>
      </c>
      <c r="D1681" s="81" t="s">
        <v>11610</v>
      </c>
      <c r="E1681" s="81">
        <v>1444</v>
      </c>
      <c r="F1681" s="81" t="s">
        <v>11611</v>
      </c>
      <c r="G1681" s="81">
        <v>2040</v>
      </c>
      <c r="H1681" s="81">
        <v>19.7</v>
      </c>
      <c r="I1681" s="81">
        <v>36</v>
      </c>
      <c r="J1681" s="81">
        <v>87</v>
      </c>
      <c r="K1681" s="81">
        <v>9.6999999999999993</v>
      </c>
      <c r="L1681" s="81" t="s">
        <v>25662</v>
      </c>
      <c r="M1681" s="108"/>
      <c r="N1681" s="108"/>
      <c r="O1681" s="108"/>
      <c r="P1681" s="108"/>
      <c r="Q1681" s="108"/>
      <c r="R1681" s="108"/>
      <c r="S1681" s="108"/>
      <c r="T1681" s="108"/>
      <c r="U1681" s="108"/>
      <c r="V1681" s="108"/>
      <c r="W1681" s="108"/>
      <c r="X1681" s="108"/>
      <c r="Y1681" s="108"/>
      <c r="Z1681" s="108"/>
      <c r="AA1681" s="108"/>
      <c r="AB1681" s="108"/>
      <c r="AC1681" s="108"/>
      <c r="AD1681" s="108"/>
    </row>
    <row r="1682" spans="1:30" x14ac:dyDescent="0.25">
      <c r="A1682" s="81" t="s">
        <v>8026</v>
      </c>
      <c r="B1682" s="81" t="s">
        <v>11229</v>
      </c>
      <c r="C1682" s="81">
        <v>61.75</v>
      </c>
      <c r="D1682" s="81" t="s">
        <v>8619</v>
      </c>
      <c r="E1682" s="81" t="s">
        <v>8620</v>
      </c>
      <c r="F1682" s="81" t="s">
        <v>8619</v>
      </c>
      <c r="G1682" s="81" t="s">
        <v>8620</v>
      </c>
      <c r="H1682" s="81">
        <v>19.7</v>
      </c>
      <c r="I1682" s="81">
        <v>36</v>
      </c>
      <c r="J1682" s="81">
        <v>85</v>
      </c>
      <c r="K1682" s="81">
        <v>9.6999999999999993</v>
      </c>
      <c r="L1682" s="81" t="s">
        <v>25662</v>
      </c>
      <c r="M1682" s="108"/>
      <c r="N1682" s="108"/>
      <c r="O1682" s="108"/>
      <c r="P1682" s="108"/>
      <c r="Q1682" s="108"/>
      <c r="R1682" s="108"/>
      <c r="S1682" s="108"/>
      <c r="T1682" s="108"/>
      <c r="U1682" s="108"/>
      <c r="V1682" s="108"/>
      <c r="W1682" s="108"/>
      <c r="X1682" s="108"/>
      <c r="Y1682" s="108"/>
      <c r="Z1682" s="108"/>
      <c r="AA1682" s="108"/>
      <c r="AB1682" s="108"/>
      <c r="AC1682" s="108"/>
      <c r="AD1682" s="108"/>
    </row>
    <row r="1683" spans="1:30" x14ac:dyDescent="0.25">
      <c r="A1683" s="81" t="s">
        <v>8036</v>
      </c>
      <c r="B1683" s="81" t="s">
        <v>11612</v>
      </c>
      <c r="C1683" s="81">
        <v>566</v>
      </c>
      <c r="D1683" s="81" t="s">
        <v>11613</v>
      </c>
      <c r="E1683" s="81">
        <v>658.42</v>
      </c>
      <c r="F1683" s="81" t="s">
        <v>11614</v>
      </c>
      <c r="G1683" s="81">
        <v>561.49</v>
      </c>
      <c r="H1683" s="81">
        <v>9.8000000000000007</v>
      </c>
      <c r="I1683" s="81">
        <v>13.9</v>
      </c>
      <c r="J1683" s="81">
        <v>6.61</v>
      </c>
      <c r="K1683" s="81">
        <v>5.9</v>
      </c>
      <c r="L1683" s="81" t="s">
        <v>25662</v>
      </c>
      <c r="M1683" s="108"/>
      <c r="N1683" s="108"/>
      <c r="O1683" s="108"/>
      <c r="P1683" s="108"/>
      <c r="Q1683" s="108"/>
      <c r="R1683" s="108"/>
      <c r="S1683" s="108"/>
      <c r="T1683" s="108"/>
      <c r="U1683" s="108"/>
      <c r="V1683" s="108"/>
      <c r="W1683" s="108"/>
      <c r="X1683" s="108"/>
      <c r="Y1683" s="108"/>
      <c r="Z1683" s="108"/>
      <c r="AA1683" s="108"/>
      <c r="AB1683" s="108"/>
      <c r="AC1683" s="108"/>
      <c r="AD1683" s="108"/>
    </row>
    <row r="1684" spans="1:30" x14ac:dyDescent="0.25">
      <c r="A1684" s="81" t="s">
        <v>8222</v>
      </c>
      <c r="B1684" s="81" t="s">
        <v>11615</v>
      </c>
      <c r="C1684" s="81">
        <v>1618.35</v>
      </c>
      <c r="D1684" s="81" t="s">
        <v>11610</v>
      </c>
      <c r="E1684" s="81">
        <v>1444</v>
      </c>
      <c r="F1684" s="81" t="s">
        <v>11610</v>
      </c>
      <c r="G1684" s="81">
        <v>1444</v>
      </c>
      <c r="H1684" s="81">
        <v>19.7</v>
      </c>
      <c r="I1684" s="81">
        <v>9.6999999999999993</v>
      </c>
      <c r="J1684" s="81">
        <v>85</v>
      </c>
      <c r="K1684" s="81">
        <v>36</v>
      </c>
      <c r="L1684" s="81" t="s">
        <v>25662</v>
      </c>
      <c r="M1684" s="108"/>
      <c r="N1684" s="108"/>
      <c r="O1684" s="108"/>
      <c r="P1684" s="108"/>
      <c r="Q1684" s="108"/>
      <c r="R1684" s="108"/>
      <c r="S1684" s="108"/>
      <c r="T1684" s="108"/>
      <c r="U1684" s="108"/>
      <c r="V1684" s="108"/>
      <c r="W1684" s="108"/>
      <c r="X1684" s="108"/>
      <c r="Y1684" s="108"/>
      <c r="Z1684" s="108"/>
      <c r="AA1684" s="108"/>
      <c r="AB1684" s="108"/>
      <c r="AC1684" s="108"/>
      <c r="AD1684" s="108"/>
    </row>
    <row r="1685" spans="1:30" x14ac:dyDescent="0.25">
      <c r="A1685" s="81" t="s">
        <v>5172</v>
      </c>
      <c r="B1685" s="81" t="s">
        <v>11616</v>
      </c>
      <c r="C1685" s="81">
        <v>3.13</v>
      </c>
      <c r="D1685" s="81" t="s">
        <v>11617</v>
      </c>
      <c r="E1685" s="81">
        <v>3.17</v>
      </c>
      <c r="F1685" s="81" t="s">
        <v>11618</v>
      </c>
      <c r="G1685" s="81">
        <v>2.35</v>
      </c>
      <c r="H1685" s="81">
        <v>8.5</v>
      </c>
      <c r="I1685" s="81">
        <v>17</v>
      </c>
      <c r="J1685" s="81">
        <v>0.26</v>
      </c>
      <c r="K1685" s="81">
        <v>5</v>
      </c>
      <c r="L1685" s="81" t="s">
        <v>25662</v>
      </c>
      <c r="M1685" s="108"/>
      <c r="N1685" s="108"/>
      <c r="O1685" s="108"/>
      <c r="P1685" s="108"/>
      <c r="Q1685" s="108"/>
      <c r="R1685" s="108"/>
      <c r="S1685" s="108"/>
      <c r="T1685" s="108"/>
      <c r="U1685" s="108"/>
      <c r="V1685" s="108"/>
      <c r="W1685" s="108"/>
      <c r="X1685" s="108"/>
      <c r="Y1685" s="108"/>
      <c r="Z1685" s="108"/>
      <c r="AA1685" s="108"/>
      <c r="AB1685" s="108"/>
      <c r="AC1685" s="108"/>
      <c r="AD1685" s="108"/>
    </row>
    <row r="1686" spans="1:30" x14ac:dyDescent="0.25">
      <c r="A1686" s="81" t="s">
        <v>4103</v>
      </c>
      <c r="B1686" s="81" t="s">
        <v>11619</v>
      </c>
      <c r="C1686" s="81">
        <v>3590.18</v>
      </c>
      <c r="D1686" s="81" t="s">
        <v>11620</v>
      </c>
      <c r="E1686" s="81">
        <v>3269</v>
      </c>
      <c r="F1686" s="81" t="s">
        <v>8619</v>
      </c>
      <c r="G1686" s="81" t="s">
        <v>8620</v>
      </c>
      <c r="H1686" s="81">
        <v>12.5</v>
      </c>
      <c r="I1686" s="81">
        <v>16.5</v>
      </c>
      <c r="J1686" s="81">
        <v>60</v>
      </c>
      <c r="K1686" s="81">
        <v>7.5</v>
      </c>
      <c r="L1686" s="81" t="s">
        <v>25662</v>
      </c>
      <c r="M1686" s="108"/>
      <c r="N1686" s="108"/>
      <c r="O1686" s="108"/>
      <c r="P1686" s="108"/>
      <c r="Q1686" s="108"/>
      <c r="R1686" s="108"/>
      <c r="S1686" s="108"/>
      <c r="T1686" s="108"/>
      <c r="U1686" s="108"/>
      <c r="V1686" s="108"/>
      <c r="W1686" s="108"/>
      <c r="X1686" s="108"/>
      <c r="Y1686" s="108"/>
      <c r="Z1686" s="108"/>
      <c r="AA1686" s="108"/>
      <c r="AB1686" s="108"/>
      <c r="AC1686" s="108"/>
      <c r="AD1686" s="108"/>
    </row>
    <row r="1687" spans="1:30" x14ac:dyDescent="0.25">
      <c r="A1687" s="112" t="s">
        <v>3726</v>
      </c>
      <c r="B1687" s="81" t="s">
        <v>11621</v>
      </c>
      <c r="C1687" s="81">
        <v>2604</v>
      </c>
      <c r="D1687" s="81" t="s">
        <v>25736</v>
      </c>
      <c r="E1687" s="81">
        <v>2389</v>
      </c>
      <c r="F1687" s="81" t="s">
        <v>11622</v>
      </c>
      <c r="G1687" s="81">
        <v>2707</v>
      </c>
      <c r="H1687" s="81">
        <v>21</v>
      </c>
      <c r="I1687" s="81">
        <v>35</v>
      </c>
      <c r="J1687" s="81">
        <v>115</v>
      </c>
      <c r="K1687" s="81">
        <v>14</v>
      </c>
      <c r="L1687" s="81" t="s">
        <v>25662</v>
      </c>
      <c r="M1687" s="108"/>
      <c r="N1687" s="108"/>
      <c r="O1687" s="108"/>
      <c r="P1687" s="108"/>
      <c r="Q1687" s="108"/>
      <c r="R1687" s="108"/>
      <c r="S1687" s="108"/>
      <c r="T1687" s="108"/>
      <c r="U1687" s="108"/>
      <c r="V1687" s="108"/>
      <c r="W1687" s="108"/>
      <c r="X1687" s="108"/>
      <c r="Y1687" s="108"/>
      <c r="Z1687" s="108"/>
      <c r="AA1687" s="108"/>
      <c r="AB1687" s="108"/>
      <c r="AC1687" s="108"/>
      <c r="AD1687" s="108"/>
    </row>
    <row r="1688" spans="1:30" x14ac:dyDescent="0.25">
      <c r="A1688" s="81" t="s">
        <v>8225</v>
      </c>
      <c r="B1688" s="81" t="s">
        <v>11623</v>
      </c>
      <c r="C1688" s="81">
        <v>8799</v>
      </c>
      <c r="D1688" s="81" t="s">
        <v>11624</v>
      </c>
      <c r="E1688" s="81">
        <v>9264.4500000000007</v>
      </c>
      <c r="F1688" s="81" t="s">
        <v>11625</v>
      </c>
      <c r="G1688" s="81">
        <v>10000</v>
      </c>
      <c r="H1688" s="81">
        <v>26.14</v>
      </c>
      <c r="I1688" s="81">
        <v>112.56</v>
      </c>
      <c r="J1688" s="81">
        <v>349.4</v>
      </c>
      <c r="K1688" s="81">
        <v>43.13</v>
      </c>
      <c r="L1688" s="81" t="s">
        <v>25662</v>
      </c>
      <c r="M1688" s="108"/>
      <c r="N1688" s="108"/>
      <c r="O1688" s="108"/>
      <c r="P1688" s="108"/>
      <c r="Q1688" s="108"/>
      <c r="R1688" s="108"/>
      <c r="S1688" s="108"/>
      <c r="T1688" s="108"/>
      <c r="U1688" s="108"/>
      <c r="V1688" s="108"/>
      <c r="W1688" s="108"/>
      <c r="X1688" s="108"/>
      <c r="Y1688" s="108"/>
      <c r="Z1688" s="108"/>
      <c r="AA1688" s="108"/>
      <c r="AB1688" s="108"/>
      <c r="AC1688" s="108"/>
      <c r="AD1688" s="108"/>
    </row>
    <row r="1689" spans="1:30" x14ac:dyDescent="0.25">
      <c r="A1689" s="81" t="s">
        <v>8203</v>
      </c>
      <c r="B1689" s="81" t="s">
        <v>11626</v>
      </c>
      <c r="C1689" s="81">
        <v>36.35</v>
      </c>
      <c r="D1689" s="81" t="s">
        <v>11627</v>
      </c>
      <c r="E1689" s="81">
        <v>35.450000000000003</v>
      </c>
      <c r="F1689" s="81" t="s">
        <v>11628</v>
      </c>
      <c r="G1689" s="81">
        <v>37.35</v>
      </c>
      <c r="H1689" s="81">
        <v>1.2</v>
      </c>
      <c r="I1689" s="81">
        <v>5</v>
      </c>
      <c r="J1689" s="81">
        <v>0.84</v>
      </c>
      <c r="K1689" s="81">
        <v>0.6</v>
      </c>
      <c r="L1689" s="81" t="s">
        <v>25662</v>
      </c>
      <c r="M1689" s="108"/>
      <c r="N1689" s="108"/>
      <c r="O1689" s="108"/>
      <c r="P1689" s="108"/>
      <c r="Q1689" s="108"/>
      <c r="R1689" s="108"/>
      <c r="S1689" s="108"/>
      <c r="T1689" s="108"/>
      <c r="U1689" s="108"/>
      <c r="V1689" s="108"/>
      <c r="W1689" s="108"/>
      <c r="X1689" s="108"/>
      <c r="Y1689" s="108"/>
      <c r="Z1689" s="108"/>
      <c r="AA1689" s="108"/>
      <c r="AB1689" s="108"/>
      <c r="AC1689" s="108"/>
      <c r="AD1689" s="108"/>
    </row>
    <row r="1690" spans="1:30" x14ac:dyDescent="0.25">
      <c r="A1690" s="81" t="s">
        <v>7974</v>
      </c>
      <c r="B1690" s="81" t="s">
        <v>8619</v>
      </c>
      <c r="C1690" s="81" t="s">
        <v>8620</v>
      </c>
      <c r="D1690" s="81" t="s">
        <v>8619</v>
      </c>
      <c r="E1690" s="81" t="s">
        <v>8620</v>
      </c>
      <c r="F1690" s="81" t="s">
        <v>8619</v>
      </c>
      <c r="G1690" s="81" t="s">
        <v>8620</v>
      </c>
      <c r="H1690" s="81">
        <v>2.5</v>
      </c>
      <c r="I1690" s="81">
        <v>2.5</v>
      </c>
      <c r="J1690" s="81">
        <v>67</v>
      </c>
      <c r="K1690" s="81">
        <v>1</v>
      </c>
      <c r="L1690" s="81" t="s">
        <v>25662</v>
      </c>
      <c r="M1690" s="108"/>
      <c r="N1690" s="108"/>
      <c r="O1690" s="108"/>
      <c r="P1690" s="108"/>
      <c r="Q1690" s="108"/>
      <c r="R1690" s="108"/>
      <c r="S1690" s="108"/>
      <c r="T1690" s="108"/>
      <c r="U1690" s="108"/>
      <c r="V1690" s="108"/>
      <c r="W1690" s="108"/>
      <c r="X1690" s="108"/>
      <c r="Y1690" s="108"/>
      <c r="Z1690" s="108"/>
      <c r="AA1690" s="108"/>
      <c r="AB1690" s="108"/>
      <c r="AC1690" s="108"/>
      <c r="AD1690" s="108"/>
    </row>
    <row r="1691" spans="1:30" x14ac:dyDescent="0.25">
      <c r="A1691" s="81" t="s">
        <v>5117</v>
      </c>
      <c r="B1691" s="81" t="s">
        <v>11629</v>
      </c>
      <c r="C1691" s="81">
        <v>20420</v>
      </c>
      <c r="D1691" s="81" t="s">
        <v>11630</v>
      </c>
      <c r="E1691" s="81">
        <v>12191</v>
      </c>
      <c r="F1691" s="81" t="s">
        <v>8619</v>
      </c>
      <c r="G1691" s="81" t="s">
        <v>8620</v>
      </c>
      <c r="H1691" s="81">
        <v>29</v>
      </c>
      <c r="I1691" s="81">
        <v>15.75</v>
      </c>
      <c r="J1691" s="81">
        <v>520</v>
      </c>
      <c r="K1691" s="81">
        <v>35.75</v>
      </c>
      <c r="L1691" s="81" t="s">
        <v>25662</v>
      </c>
      <c r="M1691" s="108"/>
      <c r="N1691" s="108"/>
      <c r="O1691" s="108"/>
      <c r="P1691" s="108"/>
      <c r="Q1691" s="108"/>
      <c r="R1691" s="108"/>
      <c r="S1691" s="108"/>
      <c r="T1691" s="108"/>
      <c r="U1691" s="108"/>
      <c r="V1691" s="108"/>
      <c r="W1691" s="108"/>
      <c r="X1691" s="108"/>
      <c r="Y1691" s="108"/>
      <c r="Z1691" s="108"/>
      <c r="AA1691" s="108"/>
      <c r="AB1691" s="108"/>
      <c r="AC1691" s="108"/>
      <c r="AD1691" s="108"/>
    </row>
    <row r="1692" spans="1:30" x14ac:dyDescent="0.25">
      <c r="A1692" s="81" t="s">
        <v>6236</v>
      </c>
      <c r="B1692" s="81" t="s">
        <v>11631</v>
      </c>
      <c r="C1692" s="81">
        <v>1272.04</v>
      </c>
      <c r="D1692" s="81" t="s">
        <v>11632</v>
      </c>
      <c r="E1692" s="81">
        <v>1180</v>
      </c>
      <c r="F1692" s="81" t="s">
        <v>11633</v>
      </c>
      <c r="G1692" s="81">
        <v>1149.99</v>
      </c>
      <c r="H1692" s="81">
        <v>22</v>
      </c>
      <c r="I1692" s="81">
        <v>28</v>
      </c>
      <c r="J1692" s="81">
        <v>43.6</v>
      </c>
      <c r="K1692" s="81">
        <v>15</v>
      </c>
      <c r="L1692" s="81" t="s">
        <v>25662</v>
      </c>
      <c r="M1692" s="108"/>
      <c r="N1692" s="108"/>
      <c r="O1692" s="108"/>
      <c r="P1692" s="108"/>
      <c r="Q1692" s="108"/>
      <c r="R1692" s="108"/>
      <c r="S1692" s="108"/>
      <c r="T1692" s="108"/>
      <c r="U1692" s="108"/>
      <c r="V1692" s="108"/>
      <c r="W1692" s="108"/>
      <c r="X1692" s="108"/>
      <c r="Y1692" s="108"/>
      <c r="Z1692" s="108"/>
      <c r="AA1692" s="108"/>
      <c r="AB1692" s="108"/>
      <c r="AC1692" s="108"/>
      <c r="AD1692" s="108"/>
    </row>
    <row r="1693" spans="1:30" x14ac:dyDescent="0.25">
      <c r="A1693" s="81" t="s">
        <v>5450</v>
      </c>
      <c r="B1693" s="81" t="s">
        <v>11634</v>
      </c>
      <c r="C1693" s="81">
        <v>2247</v>
      </c>
      <c r="D1693" s="81" t="s">
        <v>8619</v>
      </c>
      <c r="E1693" s="81" t="s">
        <v>8620</v>
      </c>
      <c r="F1693" s="81" t="s">
        <v>8619</v>
      </c>
      <c r="G1693" s="81" t="s">
        <v>8620</v>
      </c>
      <c r="H1693" s="81">
        <v>18.899999999999999</v>
      </c>
      <c r="I1693" s="81">
        <v>6.7</v>
      </c>
      <c r="J1693" s="81">
        <v>119</v>
      </c>
      <c r="K1693" s="81">
        <v>22</v>
      </c>
      <c r="L1693" s="81" t="s">
        <v>25662</v>
      </c>
      <c r="M1693" s="108"/>
      <c r="N1693" s="108"/>
      <c r="O1693" s="108"/>
      <c r="P1693" s="108"/>
      <c r="Q1693" s="108"/>
      <c r="R1693" s="108"/>
      <c r="S1693" s="108"/>
      <c r="T1693" s="108"/>
      <c r="U1693" s="108"/>
      <c r="V1693" s="108"/>
      <c r="W1693" s="108"/>
      <c r="X1693" s="108"/>
      <c r="Y1693" s="108"/>
      <c r="Z1693" s="108"/>
      <c r="AA1693" s="108"/>
      <c r="AB1693" s="108"/>
      <c r="AC1693" s="108"/>
      <c r="AD1693" s="108"/>
    </row>
    <row r="1694" spans="1:30" x14ac:dyDescent="0.25">
      <c r="A1694" s="81" t="s">
        <v>6753</v>
      </c>
      <c r="B1694" s="81" t="s">
        <v>11635</v>
      </c>
      <c r="C1694" s="81">
        <v>9500</v>
      </c>
      <c r="D1694" s="81" t="s">
        <v>11636</v>
      </c>
      <c r="E1694" s="81">
        <v>11163.99</v>
      </c>
      <c r="F1694" s="81" t="s">
        <v>11637</v>
      </c>
      <c r="G1694" s="81">
        <v>9165</v>
      </c>
      <c r="H1694" s="81">
        <v>27</v>
      </c>
      <c r="I1694" s="81">
        <v>11</v>
      </c>
      <c r="J1694" s="81">
        <v>348</v>
      </c>
      <c r="K1694" s="81">
        <v>68</v>
      </c>
      <c r="L1694" s="81" t="s">
        <v>25662</v>
      </c>
      <c r="M1694" s="108"/>
      <c r="N1694" s="108"/>
      <c r="O1694" s="108"/>
      <c r="P1694" s="108"/>
      <c r="Q1694" s="108"/>
      <c r="R1694" s="108"/>
      <c r="S1694" s="108"/>
      <c r="T1694" s="108"/>
      <c r="U1694" s="108"/>
      <c r="V1694" s="108"/>
      <c r="W1694" s="108"/>
      <c r="X1694" s="108"/>
      <c r="Y1694" s="108"/>
      <c r="Z1694" s="108"/>
      <c r="AA1694" s="108"/>
      <c r="AB1694" s="108"/>
      <c r="AC1694" s="108"/>
      <c r="AD1694" s="108"/>
    </row>
    <row r="1695" spans="1:30" x14ac:dyDescent="0.25">
      <c r="A1695" s="81" t="s">
        <v>6432</v>
      </c>
      <c r="B1695" s="81" t="s">
        <v>11638</v>
      </c>
      <c r="C1695" s="81">
        <v>1132.92</v>
      </c>
      <c r="D1695" s="81" t="s">
        <v>11639</v>
      </c>
      <c r="E1695" s="81">
        <v>130.91999999999999</v>
      </c>
      <c r="F1695" s="81" t="s">
        <v>11640</v>
      </c>
      <c r="G1695" s="81">
        <v>890.01</v>
      </c>
      <c r="H1695" s="81">
        <v>20</v>
      </c>
      <c r="I1695" s="81">
        <v>26</v>
      </c>
      <c r="J1695" s="81">
        <v>81</v>
      </c>
      <c r="K1695" s="81">
        <v>32</v>
      </c>
      <c r="L1695" s="81" t="s">
        <v>25662</v>
      </c>
      <c r="M1695" s="108"/>
      <c r="N1695" s="108"/>
      <c r="O1695" s="108"/>
      <c r="P1695" s="108"/>
      <c r="Q1695" s="108"/>
      <c r="R1695" s="108"/>
      <c r="S1695" s="108"/>
      <c r="T1695" s="108"/>
      <c r="U1695" s="108"/>
      <c r="V1695" s="108"/>
      <c r="W1695" s="108"/>
      <c r="X1695" s="108"/>
      <c r="Y1695" s="108"/>
      <c r="Z1695" s="108"/>
      <c r="AA1695" s="108"/>
      <c r="AB1695" s="108"/>
      <c r="AC1695" s="108"/>
      <c r="AD1695" s="108"/>
    </row>
    <row r="1696" spans="1:30" x14ac:dyDescent="0.25">
      <c r="A1696" s="81" t="s">
        <v>6771</v>
      </c>
      <c r="B1696" s="81" t="s">
        <v>11641</v>
      </c>
      <c r="C1696" s="81">
        <v>65704.55</v>
      </c>
      <c r="D1696" s="81" t="s">
        <v>11642</v>
      </c>
      <c r="E1696" s="81">
        <v>54799</v>
      </c>
      <c r="F1696" s="81" t="s">
        <v>26212</v>
      </c>
      <c r="G1696" s="81">
        <v>65704.55</v>
      </c>
      <c r="H1696" s="81">
        <v>48</v>
      </c>
      <c r="I1696" s="81">
        <v>48</v>
      </c>
      <c r="J1696" s="81">
        <v>1090</v>
      </c>
      <c r="K1696" s="81">
        <v>72</v>
      </c>
      <c r="L1696" s="81" t="s">
        <v>25662</v>
      </c>
      <c r="M1696" s="108"/>
      <c r="N1696" s="108"/>
      <c r="O1696" s="108"/>
      <c r="P1696" s="108"/>
      <c r="Q1696" s="108"/>
      <c r="R1696" s="108"/>
      <c r="S1696" s="108"/>
      <c r="T1696" s="108"/>
      <c r="U1696" s="108"/>
      <c r="V1696" s="108"/>
      <c r="W1696" s="108"/>
      <c r="X1696" s="108"/>
      <c r="Y1696" s="108"/>
      <c r="Z1696" s="108"/>
      <c r="AA1696" s="108"/>
      <c r="AB1696" s="108"/>
      <c r="AC1696" s="108"/>
      <c r="AD1696" s="108"/>
    </row>
    <row r="1697" spans="1:30" x14ac:dyDescent="0.25">
      <c r="A1697" s="81" t="s">
        <v>6774</v>
      </c>
      <c r="B1697" s="81" t="s">
        <v>11643</v>
      </c>
      <c r="C1697" s="81">
        <v>47989.66</v>
      </c>
      <c r="D1697" s="81" t="s">
        <v>11644</v>
      </c>
      <c r="E1697" s="81">
        <v>41569</v>
      </c>
      <c r="F1697" s="81" t="s">
        <v>26213</v>
      </c>
      <c r="G1697" s="81">
        <v>47989.66</v>
      </c>
      <c r="H1697" s="81">
        <v>48</v>
      </c>
      <c r="I1697" s="81">
        <v>48</v>
      </c>
      <c r="J1697" s="81">
        <v>878</v>
      </c>
      <c r="K1697" s="81">
        <v>72</v>
      </c>
      <c r="L1697" s="81" t="s">
        <v>25662</v>
      </c>
      <c r="M1697" s="108"/>
      <c r="N1697" s="108"/>
      <c r="O1697" s="108"/>
      <c r="P1697" s="108"/>
      <c r="Q1697" s="108"/>
      <c r="R1697" s="108"/>
      <c r="S1697" s="108"/>
      <c r="T1697" s="108"/>
      <c r="U1697" s="108"/>
      <c r="V1697" s="108"/>
      <c r="W1697" s="108"/>
      <c r="X1697" s="108"/>
      <c r="Y1697" s="108"/>
      <c r="Z1697" s="108"/>
      <c r="AA1697" s="108"/>
      <c r="AB1697" s="108"/>
      <c r="AC1697" s="108"/>
      <c r="AD1697" s="108"/>
    </row>
    <row r="1698" spans="1:30" x14ac:dyDescent="0.25">
      <c r="A1698" s="81" t="s">
        <v>6371</v>
      </c>
      <c r="B1698" s="81" t="s">
        <v>26214</v>
      </c>
      <c r="C1698" s="81">
        <v>51.87</v>
      </c>
      <c r="D1698" s="81" t="s">
        <v>25849</v>
      </c>
      <c r="E1698" s="81">
        <v>45.05</v>
      </c>
      <c r="F1698" s="81" t="s">
        <v>25849</v>
      </c>
      <c r="G1698" s="81">
        <v>45.05</v>
      </c>
      <c r="H1698" s="81">
        <v>7.3</v>
      </c>
      <c r="I1698" s="81">
        <v>6</v>
      </c>
      <c r="J1698" s="81">
        <v>6.3</v>
      </c>
      <c r="K1698" s="81">
        <v>12</v>
      </c>
      <c r="L1698" s="81" t="s">
        <v>25662</v>
      </c>
      <c r="M1698" s="108"/>
      <c r="N1698" s="108"/>
      <c r="O1698" s="108"/>
      <c r="P1698" s="108"/>
      <c r="Q1698" s="108"/>
      <c r="R1698" s="108"/>
      <c r="S1698" s="108"/>
      <c r="T1698" s="108"/>
      <c r="U1698" s="108"/>
      <c r="V1698" s="108"/>
      <c r="W1698" s="108"/>
      <c r="X1698" s="108"/>
      <c r="Y1698" s="108"/>
      <c r="Z1698" s="108"/>
      <c r="AA1698" s="108"/>
      <c r="AB1698" s="108"/>
      <c r="AC1698" s="108"/>
      <c r="AD1698" s="108"/>
    </row>
    <row r="1699" spans="1:30" x14ac:dyDescent="0.25">
      <c r="A1699" s="81" t="s">
        <v>6331</v>
      </c>
      <c r="B1699" s="81" t="s">
        <v>11645</v>
      </c>
      <c r="C1699" s="81">
        <v>209.03</v>
      </c>
      <c r="D1699" s="81" t="s">
        <v>8619</v>
      </c>
      <c r="E1699" s="81" t="s">
        <v>8620</v>
      </c>
      <c r="F1699" s="81" t="s">
        <v>8619</v>
      </c>
      <c r="G1699" s="81" t="s">
        <v>8620</v>
      </c>
      <c r="H1699" s="81">
        <v>19</v>
      </c>
      <c r="I1699" s="81">
        <v>13</v>
      </c>
      <c r="J1699" s="81">
        <v>12</v>
      </c>
      <c r="K1699" s="81">
        <v>8</v>
      </c>
      <c r="L1699" s="81" t="s">
        <v>25662</v>
      </c>
      <c r="M1699" s="108"/>
      <c r="N1699" s="108"/>
      <c r="O1699" s="108"/>
      <c r="P1699" s="108"/>
      <c r="Q1699" s="108"/>
      <c r="R1699" s="108"/>
      <c r="S1699" s="108"/>
      <c r="T1699" s="108"/>
      <c r="U1699" s="108"/>
      <c r="V1699" s="108"/>
      <c r="W1699" s="108"/>
      <c r="X1699" s="108"/>
      <c r="Y1699" s="108"/>
      <c r="Z1699" s="108"/>
      <c r="AA1699" s="108"/>
      <c r="AB1699" s="108"/>
      <c r="AC1699" s="108"/>
      <c r="AD1699" s="108"/>
    </row>
    <row r="1700" spans="1:30" x14ac:dyDescent="0.25">
      <c r="A1700" s="81" t="s">
        <v>6310</v>
      </c>
      <c r="B1700" s="81" t="s">
        <v>11646</v>
      </c>
      <c r="C1700" s="81">
        <v>5000</v>
      </c>
      <c r="D1700" s="81" t="s">
        <v>11647</v>
      </c>
      <c r="E1700" s="81">
        <v>5299</v>
      </c>
      <c r="F1700" s="81" t="s">
        <v>8619</v>
      </c>
      <c r="G1700" s="81" t="s">
        <v>8620</v>
      </c>
      <c r="H1700" s="81">
        <v>28</v>
      </c>
      <c r="I1700" s="81">
        <v>26</v>
      </c>
      <c r="J1700" s="81">
        <v>470</v>
      </c>
      <c r="K1700" s="81">
        <v>72</v>
      </c>
      <c r="L1700" s="81" t="s">
        <v>25662</v>
      </c>
      <c r="M1700" s="108"/>
      <c r="N1700" s="108"/>
      <c r="O1700" s="108"/>
      <c r="P1700" s="108"/>
      <c r="Q1700" s="108"/>
      <c r="R1700" s="108"/>
      <c r="S1700" s="108"/>
      <c r="T1700" s="108"/>
      <c r="U1700" s="108"/>
      <c r="V1700" s="108"/>
      <c r="W1700" s="108"/>
      <c r="X1700" s="108"/>
      <c r="Y1700" s="108"/>
      <c r="Z1700" s="108"/>
      <c r="AA1700" s="108"/>
      <c r="AB1700" s="108"/>
      <c r="AC1700" s="108"/>
      <c r="AD1700" s="108"/>
    </row>
    <row r="1701" spans="1:30" x14ac:dyDescent="0.25">
      <c r="A1701" s="81" t="s">
        <v>6601</v>
      </c>
      <c r="B1701" s="81" t="s">
        <v>11648</v>
      </c>
      <c r="C1701" s="81">
        <v>2995</v>
      </c>
      <c r="D1701" s="81" t="s">
        <v>26215</v>
      </c>
      <c r="E1701" s="81">
        <v>3285.32</v>
      </c>
      <c r="F1701" s="81" t="s">
        <v>11649</v>
      </c>
      <c r="G1701" s="81">
        <v>3234.6</v>
      </c>
      <c r="H1701" s="81">
        <v>14</v>
      </c>
      <c r="I1701" s="81">
        <v>13.5</v>
      </c>
      <c r="J1701" s="81">
        <v>86</v>
      </c>
      <c r="K1701" s="81">
        <v>8</v>
      </c>
      <c r="L1701" s="81" t="s">
        <v>25662</v>
      </c>
      <c r="M1701" s="108"/>
      <c r="N1701" s="108"/>
      <c r="O1701" s="108"/>
      <c r="P1701" s="108"/>
      <c r="Q1701" s="108"/>
      <c r="R1701" s="108"/>
      <c r="S1701" s="108"/>
      <c r="T1701" s="108"/>
      <c r="U1701" s="108"/>
      <c r="V1701" s="108"/>
      <c r="W1701" s="108"/>
      <c r="X1701" s="108"/>
      <c r="Y1701" s="108"/>
      <c r="Z1701" s="108"/>
      <c r="AA1701" s="108"/>
      <c r="AB1701" s="108"/>
      <c r="AC1701" s="108"/>
      <c r="AD1701" s="108"/>
    </row>
    <row r="1702" spans="1:30" x14ac:dyDescent="0.25">
      <c r="A1702" s="81" t="s">
        <v>6762</v>
      </c>
      <c r="B1702" s="81" t="s">
        <v>11650</v>
      </c>
      <c r="C1702" s="81">
        <v>28315.439999999999</v>
      </c>
      <c r="D1702" s="81" t="s">
        <v>11651</v>
      </c>
      <c r="E1702" s="81">
        <v>25900</v>
      </c>
      <c r="F1702" s="81" t="s">
        <v>11652</v>
      </c>
      <c r="G1702" s="81">
        <v>29364.53</v>
      </c>
      <c r="H1702" s="81">
        <v>29.5</v>
      </c>
      <c r="I1702" s="81">
        <v>20</v>
      </c>
      <c r="J1702" s="81">
        <v>600</v>
      </c>
      <c r="K1702" s="81">
        <v>76</v>
      </c>
      <c r="L1702" s="81" t="s">
        <v>25662</v>
      </c>
      <c r="M1702" s="108"/>
      <c r="N1702" s="108"/>
      <c r="O1702" s="108"/>
      <c r="P1702" s="108"/>
      <c r="Q1702" s="108"/>
      <c r="R1702" s="108"/>
      <c r="S1702" s="108"/>
      <c r="T1702" s="108"/>
      <c r="U1702" s="108"/>
      <c r="V1702" s="108"/>
      <c r="W1702" s="108"/>
      <c r="X1702" s="108"/>
      <c r="Y1702" s="108"/>
      <c r="Z1702" s="108"/>
      <c r="AA1702" s="108"/>
      <c r="AB1702" s="108"/>
      <c r="AC1702" s="108"/>
      <c r="AD1702" s="108"/>
    </row>
    <row r="1703" spans="1:30" x14ac:dyDescent="0.25">
      <c r="A1703" s="81" t="s">
        <v>6768</v>
      </c>
      <c r="B1703" s="81" t="s">
        <v>11653</v>
      </c>
      <c r="C1703" s="81">
        <v>23899</v>
      </c>
      <c r="D1703" s="81" t="s">
        <v>11654</v>
      </c>
      <c r="E1703" s="81">
        <v>25604.22</v>
      </c>
      <c r="F1703" s="81" t="s">
        <v>11655</v>
      </c>
      <c r="G1703" s="81">
        <v>19900</v>
      </c>
      <c r="H1703" s="81">
        <v>76</v>
      </c>
      <c r="I1703" s="81">
        <v>29.5</v>
      </c>
      <c r="J1703" s="81">
        <v>600</v>
      </c>
      <c r="K1703" s="81">
        <v>20</v>
      </c>
      <c r="L1703" s="81" t="s">
        <v>25662</v>
      </c>
      <c r="M1703" s="108"/>
      <c r="N1703" s="108"/>
      <c r="O1703" s="108"/>
      <c r="P1703" s="108"/>
      <c r="Q1703" s="108"/>
      <c r="R1703" s="108"/>
      <c r="S1703" s="108"/>
      <c r="T1703" s="108"/>
      <c r="U1703" s="108"/>
      <c r="V1703" s="108"/>
      <c r="W1703" s="108"/>
      <c r="X1703" s="108"/>
      <c r="Y1703" s="108"/>
      <c r="Z1703" s="108"/>
      <c r="AA1703" s="108"/>
      <c r="AB1703" s="108"/>
      <c r="AC1703" s="108"/>
      <c r="AD1703" s="108"/>
    </row>
    <row r="1704" spans="1:30" x14ac:dyDescent="0.25">
      <c r="A1704" s="81" t="s">
        <v>6777</v>
      </c>
      <c r="B1704" s="81" t="s">
        <v>11656</v>
      </c>
      <c r="C1704" s="81">
        <v>15320.91</v>
      </c>
      <c r="D1704" s="81" t="s">
        <v>8619</v>
      </c>
      <c r="E1704" s="81" t="s">
        <v>8620</v>
      </c>
      <c r="F1704" s="81" t="s">
        <v>8619</v>
      </c>
      <c r="G1704" s="81" t="s">
        <v>8620</v>
      </c>
      <c r="H1704" s="81">
        <v>18</v>
      </c>
      <c r="I1704" s="81">
        <v>6</v>
      </c>
      <c r="J1704" s="81">
        <v>74</v>
      </c>
      <c r="K1704" s="81">
        <v>33.700000000000003</v>
      </c>
      <c r="L1704" s="81" t="s">
        <v>25662</v>
      </c>
      <c r="M1704" s="108"/>
      <c r="N1704" s="108"/>
      <c r="O1704" s="108"/>
      <c r="P1704" s="108"/>
      <c r="Q1704" s="108"/>
      <c r="R1704" s="108"/>
      <c r="S1704" s="108"/>
      <c r="T1704" s="108"/>
      <c r="U1704" s="108"/>
      <c r="V1704" s="108"/>
      <c r="W1704" s="108"/>
      <c r="X1704" s="108"/>
      <c r="Y1704" s="108"/>
      <c r="Z1704" s="108"/>
      <c r="AA1704" s="108"/>
      <c r="AB1704" s="108"/>
      <c r="AC1704" s="108"/>
      <c r="AD1704" s="108"/>
    </row>
    <row r="1705" spans="1:30" x14ac:dyDescent="0.25">
      <c r="A1705" s="81" t="s">
        <v>5453</v>
      </c>
      <c r="B1705" s="81" t="s">
        <v>8619</v>
      </c>
      <c r="C1705" s="81" t="s">
        <v>8620</v>
      </c>
      <c r="D1705" s="81" t="s">
        <v>8619</v>
      </c>
      <c r="E1705" s="81" t="s">
        <v>8620</v>
      </c>
      <c r="F1705" s="81" t="s">
        <v>8619</v>
      </c>
      <c r="G1705" s="81" t="s">
        <v>8620</v>
      </c>
      <c r="H1705" s="81">
        <v>17.3</v>
      </c>
      <c r="I1705" s="81">
        <v>16.5</v>
      </c>
      <c r="J1705" s="81">
        <v>99</v>
      </c>
      <c r="K1705" s="81">
        <v>5.2</v>
      </c>
      <c r="L1705" s="81" t="s">
        <v>25662</v>
      </c>
      <c r="M1705" s="108"/>
      <c r="N1705" s="108"/>
      <c r="O1705" s="108"/>
      <c r="P1705" s="108"/>
      <c r="Q1705" s="108"/>
      <c r="R1705" s="108"/>
      <c r="S1705" s="108"/>
      <c r="T1705" s="108"/>
      <c r="U1705" s="108"/>
      <c r="V1705" s="108"/>
      <c r="W1705" s="108"/>
      <c r="X1705" s="108"/>
      <c r="Y1705" s="108"/>
      <c r="Z1705" s="108"/>
      <c r="AA1705" s="108"/>
      <c r="AB1705" s="108"/>
      <c r="AC1705" s="108"/>
      <c r="AD1705" s="108"/>
    </row>
    <row r="1706" spans="1:30" x14ac:dyDescent="0.25">
      <c r="A1706" s="81" t="s">
        <v>5481</v>
      </c>
      <c r="B1706" s="81" t="s">
        <v>8619</v>
      </c>
      <c r="C1706" s="81" t="s">
        <v>8620</v>
      </c>
      <c r="D1706" s="81" t="s">
        <v>8619</v>
      </c>
      <c r="E1706" s="81" t="s">
        <v>8620</v>
      </c>
      <c r="F1706" s="81" t="s">
        <v>8619</v>
      </c>
      <c r="G1706" s="81" t="s">
        <v>8620</v>
      </c>
      <c r="H1706" s="81">
        <v>20.100000000000001</v>
      </c>
      <c r="I1706" s="81">
        <v>11</v>
      </c>
      <c r="J1706" s="81">
        <v>264</v>
      </c>
      <c r="K1706" s="81">
        <v>27.5</v>
      </c>
      <c r="L1706" s="81" t="s">
        <v>25662</v>
      </c>
      <c r="M1706" s="108"/>
      <c r="N1706" s="108"/>
      <c r="O1706" s="108"/>
      <c r="P1706" s="108"/>
      <c r="Q1706" s="108"/>
      <c r="R1706" s="108"/>
      <c r="S1706" s="108"/>
      <c r="T1706" s="108"/>
      <c r="U1706" s="108"/>
      <c r="V1706" s="108"/>
      <c r="W1706" s="108"/>
      <c r="X1706" s="108"/>
      <c r="Y1706" s="108"/>
      <c r="Z1706" s="108"/>
      <c r="AA1706" s="108"/>
      <c r="AB1706" s="108"/>
      <c r="AC1706" s="108"/>
      <c r="AD1706" s="108"/>
    </row>
    <row r="1707" spans="1:30" x14ac:dyDescent="0.25">
      <c r="A1707" s="81" t="s">
        <v>5408</v>
      </c>
      <c r="B1707" s="81" t="s">
        <v>8619</v>
      </c>
      <c r="C1707" s="81" t="s">
        <v>8620</v>
      </c>
      <c r="D1707" s="81" t="s">
        <v>8619</v>
      </c>
      <c r="E1707" s="81" t="s">
        <v>8620</v>
      </c>
      <c r="F1707" s="81" t="s">
        <v>8619</v>
      </c>
      <c r="G1707" s="81" t="s">
        <v>8620</v>
      </c>
      <c r="H1707" s="81">
        <v>24.41</v>
      </c>
      <c r="I1707" s="81">
        <v>17.32</v>
      </c>
      <c r="J1707" s="81">
        <v>112.5</v>
      </c>
      <c r="K1707" s="81">
        <v>4.6100000000000003</v>
      </c>
      <c r="L1707" s="81" t="s">
        <v>25662</v>
      </c>
      <c r="M1707" s="108"/>
      <c r="N1707" s="108"/>
      <c r="O1707" s="108"/>
      <c r="P1707" s="108"/>
      <c r="Q1707" s="108"/>
      <c r="R1707" s="108"/>
      <c r="S1707" s="108"/>
      <c r="T1707" s="108"/>
      <c r="U1707" s="108"/>
      <c r="V1707" s="108"/>
      <c r="W1707" s="108"/>
      <c r="X1707" s="108"/>
      <c r="Y1707" s="108"/>
      <c r="Z1707" s="108"/>
      <c r="AA1707" s="108"/>
      <c r="AB1707" s="108"/>
      <c r="AC1707" s="108"/>
      <c r="AD1707" s="108"/>
    </row>
    <row r="1708" spans="1:30" x14ac:dyDescent="0.25">
      <c r="A1708" s="81" t="s">
        <v>5399</v>
      </c>
      <c r="B1708" s="81" t="s">
        <v>8619</v>
      </c>
      <c r="C1708" s="81" t="s">
        <v>8620</v>
      </c>
      <c r="D1708" s="81" t="s">
        <v>8619</v>
      </c>
      <c r="E1708" s="81" t="s">
        <v>8620</v>
      </c>
      <c r="F1708" s="81" t="s">
        <v>8619</v>
      </c>
      <c r="G1708" s="81" t="s">
        <v>8620</v>
      </c>
      <c r="H1708" s="81">
        <v>28.5</v>
      </c>
      <c r="I1708" s="81">
        <v>20.9</v>
      </c>
      <c r="J1708" s="81">
        <v>17</v>
      </c>
      <c r="K1708" s="81">
        <v>5.3</v>
      </c>
      <c r="L1708" s="81" t="s">
        <v>25662</v>
      </c>
      <c r="M1708" s="108"/>
      <c r="N1708" s="108"/>
      <c r="O1708" s="108"/>
      <c r="P1708" s="108"/>
      <c r="Q1708" s="108"/>
      <c r="R1708" s="108"/>
      <c r="S1708" s="108"/>
      <c r="T1708" s="108"/>
      <c r="U1708" s="108"/>
      <c r="V1708" s="108"/>
      <c r="W1708" s="108"/>
      <c r="X1708" s="108"/>
      <c r="Y1708" s="108"/>
      <c r="Z1708" s="108"/>
      <c r="AA1708" s="108"/>
      <c r="AB1708" s="108"/>
      <c r="AC1708" s="108"/>
      <c r="AD1708" s="108"/>
    </row>
    <row r="1709" spans="1:30" x14ac:dyDescent="0.25">
      <c r="A1709" s="81" t="s">
        <v>6789</v>
      </c>
      <c r="B1709" s="81" t="s">
        <v>11657</v>
      </c>
      <c r="C1709" s="81">
        <v>16853.16</v>
      </c>
      <c r="D1709" s="81" t="s">
        <v>8619</v>
      </c>
      <c r="E1709" s="81" t="s">
        <v>8620</v>
      </c>
      <c r="F1709" s="81" t="s">
        <v>8619</v>
      </c>
      <c r="G1709" s="81" t="s">
        <v>8620</v>
      </c>
      <c r="H1709" s="81">
        <v>18</v>
      </c>
      <c r="I1709" s="81">
        <v>6</v>
      </c>
      <c r="J1709" s="81">
        <v>74</v>
      </c>
      <c r="K1709" s="81">
        <v>33.700000000000003</v>
      </c>
      <c r="L1709" s="81" t="s">
        <v>25662</v>
      </c>
      <c r="M1709" s="108"/>
      <c r="N1709" s="108"/>
      <c r="O1709" s="108"/>
      <c r="P1709" s="108"/>
      <c r="Q1709" s="108"/>
      <c r="R1709" s="108"/>
      <c r="S1709" s="108"/>
      <c r="T1709" s="108"/>
      <c r="U1709" s="108"/>
      <c r="V1709" s="108"/>
      <c r="W1709" s="108"/>
      <c r="X1709" s="108"/>
      <c r="Y1709" s="108"/>
      <c r="Z1709" s="108"/>
      <c r="AA1709" s="108"/>
      <c r="AB1709" s="108"/>
      <c r="AC1709" s="108"/>
      <c r="AD1709" s="108"/>
    </row>
    <row r="1710" spans="1:30" x14ac:dyDescent="0.25">
      <c r="A1710" s="81" t="s">
        <v>6759</v>
      </c>
      <c r="B1710" s="81" t="s">
        <v>11658</v>
      </c>
      <c r="C1710" s="81">
        <v>10999</v>
      </c>
      <c r="D1710" s="81" t="s">
        <v>8619</v>
      </c>
      <c r="E1710" s="81" t="s">
        <v>8620</v>
      </c>
      <c r="F1710" s="81" t="s">
        <v>8619</v>
      </c>
      <c r="G1710" s="81" t="s">
        <v>8620</v>
      </c>
      <c r="H1710" s="81">
        <v>17.600000000000001</v>
      </c>
      <c r="I1710" s="81">
        <v>5.9</v>
      </c>
      <c r="J1710" s="81">
        <v>86.8</v>
      </c>
      <c r="K1710" s="81">
        <v>39</v>
      </c>
      <c r="L1710" s="81" t="s">
        <v>25662</v>
      </c>
      <c r="M1710" s="108"/>
      <c r="N1710" s="108"/>
      <c r="O1710" s="108"/>
      <c r="P1710" s="108"/>
      <c r="Q1710" s="108"/>
      <c r="R1710" s="108"/>
      <c r="S1710" s="108"/>
      <c r="T1710" s="108"/>
      <c r="U1710" s="108"/>
      <c r="V1710" s="108"/>
      <c r="W1710" s="108"/>
      <c r="X1710" s="108"/>
      <c r="Y1710" s="108"/>
      <c r="Z1710" s="108"/>
      <c r="AA1710" s="108"/>
      <c r="AB1710" s="108"/>
      <c r="AC1710" s="108"/>
      <c r="AD1710" s="108"/>
    </row>
    <row r="1711" spans="1:30" x14ac:dyDescent="0.25">
      <c r="A1711" s="81" t="s">
        <v>6801</v>
      </c>
      <c r="B1711" s="81" t="s">
        <v>11659</v>
      </c>
      <c r="C1711" s="81">
        <v>16853.16</v>
      </c>
      <c r="D1711" s="81" t="s">
        <v>11660</v>
      </c>
      <c r="E1711" s="81">
        <v>16233.94</v>
      </c>
      <c r="F1711" s="81" t="s">
        <v>8619</v>
      </c>
      <c r="G1711" s="81" t="s">
        <v>8620</v>
      </c>
      <c r="H1711" s="81">
        <v>17</v>
      </c>
      <c r="I1711" s="81">
        <v>5.9</v>
      </c>
      <c r="J1711" s="81">
        <v>86.6</v>
      </c>
      <c r="K1711" s="81">
        <v>39</v>
      </c>
      <c r="L1711" s="81" t="s">
        <v>25662</v>
      </c>
      <c r="M1711" s="108"/>
      <c r="N1711" s="108"/>
      <c r="O1711" s="108"/>
      <c r="P1711" s="108"/>
      <c r="Q1711" s="108"/>
      <c r="R1711" s="108"/>
      <c r="S1711" s="108"/>
      <c r="T1711" s="108"/>
      <c r="U1711" s="108"/>
      <c r="V1711" s="108"/>
      <c r="W1711" s="108"/>
      <c r="X1711" s="108"/>
      <c r="Y1711" s="108"/>
      <c r="Z1711" s="108"/>
      <c r="AA1711" s="108"/>
      <c r="AB1711" s="108"/>
      <c r="AC1711" s="108"/>
      <c r="AD1711" s="108"/>
    </row>
    <row r="1712" spans="1:30" x14ac:dyDescent="0.25">
      <c r="A1712" s="81" t="s">
        <v>7566</v>
      </c>
      <c r="B1712" s="81" t="s">
        <v>11661</v>
      </c>
      <c r="C1712" s="81">
        <v>4714.29</v>
      </c>
      <c r="D1712" s="81" t="s">
        <v>11662</v>
      </c>
      <c r="E1712" s="81">
        <v>5799</v>
      </c>
      <c r="F1712" s="81" t="s">
        <v>11662</v>
      </c>
      <c r="G1712" s="81">
        <v>4714.29</v>
      </c>
      <c r="H1712" s="81">
        <v>23.25</v>
      </c>
      <c r="I1712" s="81">
        <v>44</v>
      </c>
      <c r="J1712" s="81">
        <v>97</v>
      </c>
      <c r="K1712" s="81">
        <v>10.5</v>
      </c>
      <c r="L1712" s="81" t="s">
        <v>25662</v>
      </c>
      <c r="M1712" s="108"/>
      <c r="N1712" s="108"/>
      <c r="O1712" s="108"/>
      <c r="P1712" s="108"/>
      <c r="Q1712" s="108"/>
      <c r="R1712" s="108"/>
      <c r="S1712" s="108"/>
      <c r="T1712" s="108"/>
      <c r="U1712" s="108"/>
      <c r="V1712" s="108"/>
      <c r="W1712" s="108"/>
      <c r="X1712" s="108"/>
      <c r="Y1712" s="108"/>
      <c r="Z1712" s="108"/>
      <c r="AA1712" s="108"/>
      <c r="AB1712" s="108"/>
      <c r="AC1712" s="108"/>
      <c r="AD1712" s="108"/>
    </row>
    <row r="1713" spans="1:30" x14ac:dyDescent="0.25">
      <c r="A1713" s="81" t="s">
        <v>6282</v>
      </c>
      <c r="B1713" s="81" t="s">
        <v>11663</v>
      </c>
      <c r="C1713" s="81">
        <v>266.45</v>
      </c>
      <c r="D1713" s="81" t="s">
        <v>11664</v>
      </c>
      <c r="E1713" s="81">
        <v>293.07</v>
      </c>
      <c r="F1713" s="81" t="s">
        <v>11665</v>
      </c>
      <c r="G1713" s="81">
        <v>275.16000000000003</v>
      </c>
      <c r="H1713" s="81">
        <v>19.5</v>
      </c>
      <c r="I1713" s="81">
        <v>14.75</v>
      </c>
      <c r="J1713" s="81">
        <v>16.5</v>
      </c>
      <c r="K1713" s="81">
        <v>6.63</v>
      </c>
      <c r="L1713" s="81" t="s">
        <v>25662</v>
      </c>
      <c r="M1713" s="108"/>
      <c r="N1713" s="108"/>
      <c r="O1713" s="108"/>
      <c r="P1713" s="108"/>
      <c r="Q1713" s="108"/>
      <c r="R1713" s="108"/>
      <c r="S1713" s="108"/>
      <c r="T1713" s="108"/>
      <c r="U1713" s="108"/>
      <c r="V1713" s="108"/>
      <c r="W1713" s="108"/>
      <c r="X1713" s="108"/>
      <c r="Y1713" s="108"/>
      <c r="Z1713" s="108"/>
      <c r="AA1713" s="108"/>
      <c r="AB1713" s="108"/>
      <c r="AC1713" s="108"/>
      <c r="AD1713" s="108"/>
    </row>
    <row r="1714" spans="1:30" x14ac:dyDescent="0.25">
      <c r="A1714" s="81" t="s">
        <v>6300</v>
      </c>
      <c r="B1714" s="81" t="s">
        <v>11666</v>
      </c>
      <c r="C1714" s="81">
        <v>4100</v>
      </c>
      <c r="D1714" s="81" t="s">
        <v>11667</v>
      </c>
      <c r="E1714" s="81">
        <v>3252</v>
      </c>
      <c r="F1714" s="81" t="s">
        <v>8619</v>
      </c>
      <c r="G1714" s="81" t="s">
        <v>8620</v>
      </c>
      <c r="H1714" s="81">
        <v>25.1</v>
      </c>
      <c r="I1714" s="81">
        <v>48.5</v>
      </c>
      <c r="J1714" s="81">
        <v>446</v>
      </c>
      <c r="K1714" s="81">
        <v>4</v>
      </c>
      <c r="L1714" s="81" t="s">
        <v>25662</v>
      </c>
      <c r="M1714" s="108"/>
      <c r="N1714" s="108"/>
      <c r="O1714" s="108"/>
      <c r="P1714" s="108"/>
      <c r="Q1714" s="108"/>
      <c r="R1714" s="108"/>
      <c r="S1714" s="108"/>
      <c r="T1714" s="108"/>
      <c r="U1714" s="108"/>
      <c r="V1714" s="108"/>
      <c r="W1714" s="108"/>
      <c r="X1714" s="108"/>
      <c r="Y1714" s="108"/>
      <c r="Z1714" s="108"/>
      <c r="AA1714" s="108"/>
      <c r="AB1714" s="108"/>
      <c r="AC1714" s="108"/>
      <c r="AD1714" s="108"/>
    </row>
    <row r="1715" spans="1:30" x14ac:dyDescent="0.25">
      <c r="A1715" s="81" t="s">
        <v>6350</v>
      </c>
      <c r="B1715" s="81" t="s">
        <v>8619</v>
      </c>
      <c r="C1715" s="81" t="s">
        <v>8620</v>
      </c>
      <c r="D1715" s="81" t="s">
        <v>8619</v>
      </c>
      <c r="E1715" s="81" t="s">
        <v>8620</v>
      </c>
      <c r="F1715" s="81" t="s">
        <v>8619</v>
      </c>
      <c r="G1715" s="81" t="s">
        <v>8620</v>
      </c>
      <c r="H1715" s="81">
        <v>0.75</v>
      </c>
      <c r="I1715" s="81">
        <v>15.75</v>
      </c>
      <c r="J1715" s="81">
        <v>35</v>
      </c>
      <c r="K1715" s="81">
        <v>23.26</v>
      </c>
      <c r="L1715" s="81" t="s">
        <v>25662</v>
      </c>
      <c r="M1715" s="108"/>
      <c r="N1715" s="108"/>
      <c r="O1715" s="108"/>
      <c r="P1715" s="108"/>
      <c r="Q1715" s="108"/>
      <c r="R1715" s="108"/>
      <c r="S1715" s="108"/>
      <c r="T1715" s="108"/>
      <c r="U1715" s="108"/>
      <c r="V1715" s="108"/>
      <c r="W1715" s="108"/>
      <c r="X1715" s="108"/>
      <c r="Y1715" s="108"/>
      <c r="Z1715" s="108"/>
      <c r="AA1715" s="108"/>
      <c r="AB1715" s="108"/>
      <c r="AC1715" s="108"/>
      <c r="AD1715" s="108"/>
    </row>
    <row r="1716" spans="1:30" x14ac:dyDescent="0.25">
      <c r="A1716" s="81" t="s">
        <v>6353</v>
      </c>
      <c r="B1716" s="81" t="s">
        <v>26216</v>
      </c>
      <c r="C1716" s="81">
        <v>150.72999999999999</v>
      </c>
      <c r="D1716" s="81" t="s">
        <v>11668</v>
      </c>
      <c r="E1716" s="81">
        <v>130</v>
      </c>
      <c r="F1716" s="81" t="s">
        <v>11669</v>
      </c>
      <c r="G1716" s="81">
        <v>130</v>
      </c>
      <c r="H1716" s="81">
        <v>10</v>
      </c>
      <c r="I1716" s="81">
        <v>12</v>
      </c>
      <c r="J1716" s="81">
        <v>2</v>
      </c>
      <c r="K1716" s="81">
        <v>2</v>
      </c>
      <c r="L1716" s="81" t="s">
        <v>25662</v>
      </c>
      <c r="M1716" s="108"/>
      <c r="N1716" s="108"/>
      <c r="O1716" s="108"/>
      <c r="P1716" s="108"/>
      <c r="Q1716" s="108"/>
      <c r="R1716" s="108"/>
      <c r="S1716" s="108"/>
      <c r="T1716" s="108"/>
      <c r="U1716" s="108"/>
      <c r="V1716" s="108"/>
      <c r="W1716" s="108"/>
      <c r="X1716" s="108"/>
      <c r="Y1716" s="108"/>
      <c r="Z1716" s="108"/>
      <c r="AA1716" s="108"/>
      <c r="AB1716" s="108"/>
      <c r="AC1716" s="108"/>
      <c r="AD1716" s="108"/>
    </row>
    <row r="1717" spans="1:30" x14ac:dyDescent="0.25">
      <c r="A1717" s="81" t="s">
        <v>6359</v>
      </c>
      <c r="B1717" s="81" t="s">
        <v>11670</v>
      </c>
      <c r="C1717" s="81">
        <v>640</v>
      </c>
      <c r="D1717" s="81" t="s">
        <v>8619</v>
      </c>
      <c r="E1717" s="81" t="s">
        <v>8620</v>
      </c>
      <c r="F1717" s="81" t="s">
        <v>8619</v>
      </c>
      <c r="G1717" s="81" t="s">
        <v>8620</v>
      </c>
      <c r="H1717" s="81">
        <v>14.1</v>
      </c>
      <c r="I1717" s="81">
        <v>28.4</v>
      </c>
      <c r="J1717" s="81">
        <v>246.9</v>
      </c>
      <c r="K1717" s="81">
        <v>83.7</v>
      </c>
      <c r="L1717" s="81" t="s">
        <v>25662</v>
      </c>
      <c r="M1717" s="108"/>
      <c r="N1717" s="108"/>
      <c r="O1717" s="108"/>
      <c r="P1717" s="108"/>
      <c r="Q1717" s="108"/>
      <c r="R1717" s="108"/>
      <c r="S1717" s="108"/>
      <c r="T1717" s="108"/>
      <c r="U1717" s="108"/>
      <c r="V1717" s="108"/>
      <c r="W1717" s="108"/>
      <c r="X1717" s="108"/>
      <c r="Y1717" s="108"/>
      <c r="Z1717" s="108"/>
      <c r="AA1717" s="108"/>
      <c r="AB1717" s="108"/>
      <c r="AC1717" s="108"/>
      <c r="AD1717" s="108"/>
    </row>
    <row r="1718" spans="1:30" x14ac:dyDescent="0.25">
      <c r="A1718" s="81" t="s">
        <v>6364</v>
      </c>
      <c r="B1718" s="81" t="s">
        <v>9083</v>
      </c>
      <c r="C1718" s="81">
        <v>890</v>
      </c>
      <c r="D1718" s="81" t="s">
        <v>8619</v>
      </c>
      <c r="E1718" s="81" t="s">
        <v>8620</v>
      </c>
      <c r="F1718" s="81" t="s">
        <v>8619</v>
      </c>
      <c r="G1718" s="81" t="s">
        <v>8620</v>
      </c>
      <c r="H1718" s="81">
        <v>14.1</v>
      </c>
      <c r="I1718" s="81">
        <v>22.9</v>
      </c>
      <c r="J1718" s="81">
        <v>99.2</v>
      </c>
      <c r="K1718" s="81">
        <v>48.2</v>
      </c>
      <c r="L1718" s="81" t="s">
        <v>25662</v>
      </c>
      <c r="M1718" s="108"/>
      <c r="N1718" s="108"/>
      <c r="O1718" s="108"/>
      <c r="P1718" s="108"/>
      <c r="Q1718" s="108"/>
      <c r="R1718" s="108"/>
      <c r="S1718" s="108"/>
      <c r="T1718" s="108"/>
      <c r="U1718" s="108"/>
      <c r="V1718" s="108"/>
      <c r="W1718" s="108"/>
      <c r="X1718" s="108"/>
      <c r="Y1718" s="108"/>
      <c r="Z1718" s="108"/>
      <c r="AA1718" s="108"/>
      <c r="AB1718" s="108"/>
      <c r="AC1718" s="108"/>
      <c r="AD1718" s="108"/>
    </row>
    <row r="1719" spans="1:30" x14ac:dyDescent="0.25">
      <c r="A1719" s="81" t="s">
        <v>6367</v>
      </c>
      <c r="B1719" s="81" t="s">
        <v>11671</v>
      </c>
      <c r="C1719" s="81">
        <v>670</v>
      </c>
      <c r="D1719" s="81" t="s">
        <v>10793</v>
      </c>
      <c r="E1719" s="81">
        <v>5185</v>
      </c>
      <c r="F1719" s="81" t="s">
        <v>8619</v>
      </c>
      <c r="G1719" s="81" t="s">
        <v>8620</v>
      </c>
      <c r="H1719" s="81">
        <v>8.8000000000000007</v>
      </c>
      <c r="I1719" s="81">
        <v>22.9</v>
      </c>
      <c r="J1719" s="81">
        <v>66.099999999999994</v>
      </c>
      <c r="K1719" s="81">
        <v>67.5</v>
      </c>
      <c r="L1719" s="81" t="s">
        <v>25662</v>
      </c>
      <c r="M1719" s="108"/>
      <c r="N1719" s="108"/>
      <c r="O1719" s="108"/>
      <c r="P1719" s="108"/>
      <c r="Q1719" s="108"/>
      <c r="R1719" s="108"/>
      <c r="S1719" s="108"/>
      <c r="T1719" s="108"/>
      <c r="U1719" s="108"/>
      <c r="V1719" s="108"/>
      <c r="W1719" s="108"/>
      <c r="X1719" s="108"/>
      <c r="Y1719" s="108"/>
      <c r="Z1719" s="108"/>
      <c r="AA1719" s="108"/>
      <c r="AB1719" s="108"/>
      <c r="AC1719" s="108"/>
      <c r="AD1719" s="108"/>
    </row>
    <row r="1720" spans="1:30" x14ac:dyDescent="0.25">
      <c r="A1720" s="81" t="s">
        <v>6369</v>
      </c>
      <c r="B1720" s="81" t="s">
        <v>8619</v>
      </c>
      <c r="C1720" s="81" t="s">
        <v>8620</v>
      </c>
      <c r="D1720" s="81" t="s">
        <v>8619</v>
      </c>
      <c r="E1720" s="81" t="s">
        <v>8620</v>
      </c>
      <c r="F1720" s="81" t="s">
        <v>8619</v>
      </c>
      <c r="G1720" s="81" t="s">
        <v>8620</v>
      </c>
      <c r="H1720" s="81">
        <v>8.8000000000000007</v>
      </c>
      <c r="I1720" s="81">
        <v>22.9</v>
      </c>
      <c r="J1720" s="81">
        <v>54</v>
      </c>
      <c r="K1720" s="81">
        <v>43.6</v>
      </c>
      <c r="L1720" s="81" t="s">
        <v>25662</v>
      </c>
      <c r="M1720" s="108"/>
      <c r="N1720" s="108"/>
      <c r="O1720" s="108"/>
      <c r="P1720" s="108"/>
      <c r="Q1720" s="108"/>
      <c r="R1720" s="108"/>
      <c r="S1720" s="108"/>
      <c r="T1720" s="108"/>
      <c r="U1720" s="108"/>
      <c r="V1720" s="108"/>
      <c r="W1720" s="108"/>
      <c r="X1720" s="108"/>
      <c r="Y1720" s="108"/>
      <c r="Z1720" s="108"/>
      <c r="AA1720" s="108"/>
      <c r="AB1720" s="108"/>
      <c r="AC1720" s="108"/>
      <c r="AD1720" s="108"/>
    </row>
    <row r="1721" spans="1:30" x14ac:dyDescent="0.25">
      <c r="A1721" s="81" t="s">
        <v>6373</v>
      </c>
      <c r="B1721" s="81" t="s">
        <v>8619</v>
      </c>
      <c r="C1721" s="81" t="s">
        <v>8620</v>
      </c>
      <c r="D1721" s="81" t="s">
        <v>8619</v>
      </c>
      <c r="E1721" s="81" t="s">
        <v>8620</v>
      </c>
      <c r="F1721" s="81" t="s">
        <v>8619</v>
      </c>
      <c r="G1721" s="81" t="s">
        <v>8620</v>
      </c>
      <c r="H1721" s="81">
        <v>39</v>
      </c>
      <c r="I1721" s="81">
        <v>77</v>
      </c>
      <c r="J1721" s="81">
        <v>51</v>
      </c>
      <c r="K1721" s="81">
        <v>1.5</v>
      </c>
      <c r="L1721" s="81" t="s">
        <v>25662</v>
      </c>
      <c r="M1721" s="108"/>
      <c r="N1721" s="108"/>
      <c r="O1721" s="108"/>
      <c r="P1721" s="108"/>
      <c r="Q1721" s="108"/>
      <c r="R1721" s="108"/>
      <c r="S1721" s="108"/>
      <c r="T1721" s="108"/>
      <c r="U1721" s="108"/>
      <c r="V1721" s="108"/>
      <c r="W1721" s="108"/>
      <c r="X1721" s="108"/>
      <c r="Y1721" s="108"/>
      <c r="Z1721" s="108"/>
      <c r="AA1721" s="108"/>
      <c r="AB1721" s="108"/>
      <c r="AC1721" s="108"/>
      <c r="AD1721" s="108"/>
    </row>
    <row r="1722" spans="1:30" x14ac:dyDescent="0.25">
      <c r="A1722" s="81" t="s">
        <v>6379</v>
      </c>
      <c r="B1722" s="81" t="s">
        <v>8619</v>
      </c>
      <c r="C1722" s="81" t="s">
        <v>8620</v>
      </c>
      <c r="D1722" s="81" t="s">
        <v>8619</v>
      </c>
      <c r="E1722" s="81" t="s">
        <v>8620</v>
      </c>
      <c r="F1722" s="81" t="s">
        <v>8619</v>
      </c>
      <c r="G1722" s="81" t="s">
        <v>8620</v>
      </c>
      <c r="H1722" s="81">
        <v>7</v>
      </c>
      <c r="I1722" s="81">
        <v>14</v>
      </c>
      <c r="J1722" s="81">
        <v>8</v>
      </c>
      <c r="K1722" s="81">
        <v>4</v>
      </c>
      <c r="L1722" s="81" t="s">
        <v>25662</v>
      </c>
      <c r="M1722" s="108"/>
      <c r="N1722" s="108"/>
      <c r="O1722" s="108"/>
      <c r="P1722" s="108"/>
      <c r="Q1722" s="108"/>
      <c r="R1722" s="108"/>
      <c r="S1722" s="108"/>
      <c r="T1722" s="108"/>
      <c r="U1722" s="108"/>
      <c r="V1722" s="108"/>
      <c r="W1722" s="108"/>
      <c r="X1722" s="108"/>
      <c r="Y1722" s="108"/>
      <c r="Z1722" s="108"/>
      <c r="AA1722" s="108"/>
      <c r="AB1722" s="108"/>
      <c r="AC1722" s="108"/>
      <c r="AD1722" s="108"/>
    </row>
    <row r="1723" spans="1:30" x14ac:dyDescent="0.25">
      <c r="A1723" s="81" t="s">
        <v>6382</v>
      </c>
      <c r="B1723" s="81" t="s">
        <v>8619</v>
      </c>
      <c r="C1723" s="81" t="s">
        <v>8620</v>
      </c>
      <c r="D1723" s="81" t="s">
        <v>8619</v>
      </c>
      <c r="E1723" s="81" t="s">
        <v>8620</v>
      </c>
      <c r="F1723" s="81" t="s">
        <v>8619</v>
      </c>
      <c r="G1723" s="81" t="s">
        <v>8620</v>
      </c>
      <c r="H1723" s="81">
        <v>7.5</v>
      </c>
      <c r="I1723" s="81">
        <v>11.5</v>
      </c>
      <c r="J1723" s="81">
        <v>3.8</v>
      </c>
      <c r="K1723" s="81">
        <v>5.3</v>
      </c>
      <c r="L1723" s="81" t="s">
        <v>25662</v>
      </c>
      <c r="M1723" s="108"/>
      <c r="N1723" s="108"/>
      <c r="O1723" s="108"/>
      <c r="P1723" s="108"/>
      <c r="Q1723" s="108"/>
      <c r="R1723" s="108"/>
      <c r="S1723" s="108"/>
      <c r="T1723" s="108"/>
      <c r="U1723" s="108"/>
      <c r="V1723" s="108"/>
      <c r="W1723" s="108"/>
      <c r="X1723" s="108"/>
      <c r="Y1723" s="108"/>
      <c r="Z1723" s="108"/>
      <c r="AA1723" s="108"/>
      <c r="AB1723" s="108"/>
      <c r="AC1723" s="108"/>
      <c r="AD1723" s="108"/>
    </row>
    <row r="1724" spans="1:30" x14ac:dyDescent="0.25">
      <c r="A1724" s="81" t="s">
        <v>6447</v>
      </c>
      <c r="B1724" s="81" t="s">
        <v>26217</v>
      </c>
      <c r="C1724" s="81">
        <v>101.57</v>
      </c>
      <c r="D1724" s="81" t="s">
        <v>11672</v>
      </c>
      <c r="E1724" s="81">
        <v>4687.5200000000004</v>
      </c>
      <c r="F1724" s="81" t="s">
        <v>11673</v>
      </c>
      <c r="G1724" s="81">
        <v>7117.62</v>
      </c>
      <c r="H1724" s="81">
        <v>25.1</v>
      </c>
      <c r="I1724" s="81">
        <v>48.5</v>
      </c>
      <c r="J1724" s="81">
        <v>448</v>
      </c>
      <c r="K1724" s="81">
        <v>28.6</v>
      </c>
      <c r="L1724" s="81" t="s">
        <v>25662</v>
      </c>
      <c r="M1724" s="108"/>
      <c r="N1724" s="108"/>
      <c r="O1724" s="108"/>
      <c r="P1724" s="108"/>
      <c r="Q1724" s="108"/>
      <c r="R1724" s="108"/>
      <c r="S1724" s="108"/>
      <c r="T1724" s="108"/>
      <c r="U1724" s="108"/>
      <c r="V1724" s="108"/>
      <c r="W1724" s="108"/>
      <c r="X1724" s="108"/>
      <c r="Y1724" s="108"/>
      <c r="Z1724" s="108"/>
      <c r="AA1724" s="108"/>
      <c r="AB1724" s="108"/>
      <c r="AC1724" s="108"/>
      <c r="AD1724" s="108"/>
    </row>
    <row r="1725" spans="1:30" x14ac:dyDescent="0.25">
      <c r="A1725" s="81" t="s">
        <v>6449</v>
      </c>
      <c r="B1725" s="81" t="s">
        <v>11674</v>
      </c>
      <c r="C1725" s="81">
        <v>473.99</v>
      </c>
      <c r="D1725" s="81" t="s">
        <v>11675</v>
      </c>
      <c r="E1725" s="81">
        <v>473.99</v>
      </c>
      <c r="F1725" s="81" t="s">
        <v>11676</v>
      </c>
      <c r="G1725" s="81">
        <v>535.46</v>
      </c>
      <c r="H1725" s="81">
        <v>25.1</v>
      </c>
      <c r="I1725" s="81">
        <v>48.5</v>
      </c>
      <c r="J1725" s="81">
        <v>44.8</v>
      </c>
      <c r="K1725" s="81">
        <v>28.6</v>
      </c>
      <c r="L1725" s="81" t="s">
        <v>25662</v>
      </c>
      <c r="M1725" s="108"/>
      <c r="N1725" s="108"/>
      <c r="O1725" s="108"/>
      <c r="P1725" s="108"/>
      <c r="Q1725" s="108"/>
      <c r="R1725" s="108"/>
      <c r="S1725" s="108"/>
      <c r="T1725" s="108"/>
      <c r="U1725" s="108"/>
      <c r="V1725" s="108"/>
      <c r="W1725" s="108"/>
      <c r="X1725" s="108"/>
      <c r="Y1725" s="108"/>
      <c r="Z1725" s="108"/>
      <c r="AA1725" s="108"/>
      <c r="AB1725" s="108"/>
      <c r="AC1725" s="108"/>
      <c r="AD1725" s="108"/>
    </row>
    <row r="1726" spans="1:30" x14ac:dyDescent="0.25">
      <c r="A1726" s="81" t="s">
        <v>6454</v>
      </c>
      <c r="B1726" s="81" t="s">
        <v>11677</v>
      </c>
      <c r="C1726" s="81">
        <v>579</v>
      </c>
      <c r="D1726" s="81" t="s">
        <v>11678</v>
      </c>
      <c r="E1726" s="81">
        <v>611.79999999999995</v>
      </c>
      <c r="F1726" s="81" t="s">
        <v>11679</v>
      </c>
      <c r="G1726" s="81">
        <v>745.23</v>
      </c>
      <c r="H1726" s="81">
        <v>14.6</v>
      </c>
      <c r="I1726" s="81">
        <v>20</v>
      </c>
      <c r="J1726" s="81">
        <v>22.5</v>
      </c>
      <c r="K1726" s="81">
        <v>7</v>
      </c>
      <c r="L1726" s="81" t="s">
        <v>25662</v>
      </c>
      <c r="M1726" s="108"/>
      <c r="N1726" s="108"/>
      <c r="O1726" s="108"/>
      <c r="P1726" s="108"/>
      <c r="Q1726" s="108"/>
      <c r="R1726" s="108"/>
      <c r="S1726" s="108"/>
      <c r="T1726" s="108"/>
      <c r="U1726" s="108"/>
      <c r="V1726" s="108"/>
      <c r="W1726" s="108"/>
      <c r="X1726" s="108"/>
      <c r="Y1726" s="108"/>
      <c r="Z1726" s="108"/>
      <c r="AA1726" s="108"/>
      <c r="AB1726" s="108"/>
      <c r="AC1726" s="108"/>
      <c r="AD1726" s="108"/>
    </row>
    <row r="1727" spans="1:30" x14ac:dyDescent="0.25">
      <c r="A1727" s="81" t="s">
        <v>6457</v>
      </c>
      <c r="B1727" s="81" t="s">
        <v>11680</v>
      </c>
      <c r="C1727" s="81">
        <v>8400</v>
      </c>
      <c r="D1727" s="81" t="s">
        <v>8619</v>
      </c>
      <c r="E1727" s="81" t="s">
        <v>8620</v>
      </c>
      <c r="F1727" s="81" t="s">
        <v>8619</v>
      </c>
      <c r="G1727" s="81" t="s">
        <v>8620</v>
      </c>
      <c r="H1727" s="81">
        <v>25.5</v>
      </c>
      <c r="I1727" s="81">
        <v>48.5</v>
      </c>
      <c r="J1727" s="81">
        <v>520</v>
      </c>
      <c r="K1727" s="81">
        <v>28.6</v>
      </c>
      <c r="L1727" s="81" t="s">
        <v>25662</v>
      </c>
      <c r="M1727" s="108"/>
      <c r="N1727" s="108"/>
      <c r="O1727" s="108"/>
      <c r="P1727" s="108"/>
      <c r="Q1727" s="108"/>
      <c r="R1727" s="108"/>
      <c r="S1727" s="108"/>
      <c r="T1727" s="108"/>
      <c r="U1727" s="108"/>
      <c r="V1727" s="108"/>
      <c r="W1727" s="108"/>
      <c r="X1727" s="108"/>
      <c r="Y1727" s="108"/>
      <c r="Z1727" s="108"/>
      <c r="AA1727" s="108"/>
      <c r="AB1727" s="108"/>
      <c r="AC1727" s="108"/>
      <c r="AD1727" s="108"/>
    </row>
    <row r="1728" spans="1:30" x14ac:dyDescent="0.25">
      <c r="A1728" s="81" t="s">
        <v>6813</v>
      </c>
      <c r="B1728" s="81" t="s">
        <v>11681</v>
      </c>
      <c r="C1728" s="81">
        <v>35063.83</v>
      </c>
      <c r="D1728" s="81" t="s">
        <v>8619</v>
      </c>
      <c r="E1728" s="81" t="s">
        <v>8620</v>
      </c>
      <c r="F1728" s="81" t="s">
        <v>8619</v>
      </c>
      <c r="G1728" s="81" t="s">
        <v>8620</v>
      </c>
      <c r="H1728" s="81">
        <v>26</v>
      </c>
      <c r="I1728" s="81">
        <v>19</v>
      </c>
      <c r="J1728" s="81">
        <v>724</v>
      </c>
      <c r="K1728" s="81">
        <v>84</v>
      </c>
      <c r="L1728" s="81" t="s">
        <v>25662</v>
      </c>
      <c r="M1728" s="108"/>
      <c r="N1728" s="108"/>
      <c r="O1728" s="108"/>
      <c r="P1728" s="108"/>
      <c r="Q1728" s="108"/>
      <c r="R1728" s="108"/>
      <c r="S1728" s="108"/>
      <c r="T1728" s="108"/>
      <c r="U1728" s="108"/>
      <c r="V1728" s="108"/>
      <c r="W1728" s="108"/>
      <c r="X1728" s="108"/>
      <c r="Y1728" s="108"/>
      <c r="Z1728" s="108"/>
      <c r="AA1728" s="108"/>
      <c r="AB1728" s="108"/>
      <c r="AC1728" s="108"/>
      <c r="AD1728" s="108"/>
    </row>
    <row r="1729" spans="1:30" x14ac:dyDescent="0.25">
      <c r="A1729" s="81" t="s">
        <v>6468</v>
      </c>
      <c r="B1729" s="81" t="s">
        <v>11682</v>
      </c>
      <c r="C1729" s="81">
        <v>291.99</v>
      </c>
      <c r="D1729" s="81" t="s">
        <v>11683</v>
      </c>
      <c r="E1729" s="81">
        <v>291.99</v>
      </c>
      <c r="F1729" s="81" t="s">
        <v>11684</v>
      </c>
      <c r="G1729" s="81">
        <v>367.12</v>
      </c>
      <c r="H1729" s="81">
        <v>7</v>
      </c>
      <c r="I1729" s="81">
        <v>11.39</v>
      </c>
      <c r="J1729" s="81">
        <v>5.8</v>
      </c>
      <c r="K1729" s="81">
        <v>5.3</v>
      </c>
      <c r="L1729" s="81" t="s">
        <v>25662</v>
      </c>
      <c r="M1729" s="108"/>
      <c r="N1729" s="108"/>
      <c r="O1729" s="108"/>
      <c r="P1729" s="108"/>
      <c r="Q1729" s="108"/>
      <c r="R1729" s="108"/>
      <c r="S1729" s="108"/>
      <c r="T1729" s="108"/>
      <c r="U1729" s="108"/>
      <c r="V1729" s="108"/>
      <c r="W1729" s="108"/>
      <c r="X1729" s="108"/>
      <c r="Y1729" s="108"/>
      <c r="Z1729" s="108"/>
      <c r="AA1729" s="108"/>
      <c r="AB1729" s="108"/>
      <c r="AC1729" s="108"/>
      <c r="AD1729" s="108"/>
    </row>
    <row r="1730" spans="1:30" x14ac:dyDescent="0.25">
      <c r="A1730" s="81" t="s">
        <v>6470</v>
      </c>
      <c r="B1730" s="81" t="s">
        <v>11685</v>
      </c>
      <c r="C1730" s="81">
        <v>3315.53</v>
      </c>
      <c r="D1730" s="81" t="s">
        <v>11686</v>
      </c>
      <c r="E1730" s="81">
        <v>3441.85</v>
      </c>
      <c r="F1730" s="81" t="s">
        <v>8619</v>
      </c>
      <c r="G1730" s="81" t="s">
        <v>8620</v>
      </c>
      <c r="H1730" s="81">
        <v>25.1</v>
      </c>
      <c r="I1730" s="81">
        <v>48.5</v>
      </c>
      <c r="J1730" s="81">
        <v>385</v>
      </c>
      <c r="K1730" s="81">
        <v>28.6</v>
      </c>
      <c r="L1730" s="81" t="s">
        <v>25662</v>
      </c>
      <c r="M1730" s="108"/>
      <c r="N1730" s="108"/>
      <c r="O1730" s="108"/>
      <c r="P1730" s="108"/>
      <c r="Q1730" s="108"/>
      <c r="R1730" s="108"/>
      <c r="S1730" s="108"/>
      <c r="T1730" s="108"/>
      <c r="U1730" s="108"/>
      <c r="V1730" s="108"/>
      <c r="W1730" s="108"/>
      <c r="X1730" s="108"/>
      <c r="Y1730" s="108"/>
      <c r="Z1730" s="108"/>
      <c r="AA1730" s="108"/>
      <c r="AB1730" s="108"/>
      <c r="AC1730" s="108"/>
      <c r="AD1730" s="108"/>
    </row>
    <row r="1731" spans="1:30" x14ac:dyDescent="0.25">
      <c r="A1731" s="81" t="s">
        <v>6477</v>
      </c>
      <c r="B1731" s="81" t="s">
        <v>11687</v>
      </c>
      <c r="C1731" s="81">
        <v>2908.79</v>
      </c>
      <c r="D1731" s="81" t="s">
        <v>8619</v>
      </c>
      <c r="E1731" s="81" t="s">
        <v>8620</v>
      </c>
      <c r="F1731" s="81" t="s">
        <v>8619</v>
      </c>
      <c r="G1731" s="81" t="s">
        <v>8620</v>
      </c>
      <c r="H1731" s="81">
        <v>52</v>
      </c>
      <c r="I1731" s="81">
        <v>25</v>
      </c>
      <c r="J1731" s="81">
        <v>126</v>
      </c>
      <c r="K1731" s="81">
        <v>16</v>
      </c>
      <c r="L1731" s="81" t="s">
        <v>25662</v>
      </c>
      <c r="M1731" s="108"/>
      <c r="N1731" s="108"/>
      <c r="O1731" s="108"/>
      <c r="P1731" s="108"/>
      <c r="Q1731" s="108"/>
      <c r="R1731" s="108"/>
      <c r="S1731" s="108"/>
      <c r="T1731" s="108"/>
      <c r="U1731" s="108"/>
      <c r="V1731" s="108"/>
      <c r="W1731" s="108"/>
      <c r="X1731" s="108"/>
      <c r="Y1731" s="108"/>
      <c r="Z1731" s="108"/>
      <c r="AA1731" s="108"/>
      <c r="AB1731" s="108"/>
      <c r="AC1731" s="108"/>
      <c r="AD1731" s="108"/>
    </row>
    <row r="1732" spans="1:30" x14ac:dyDescent="0.25">
      <c r="A1732" s="81" t="s">
        <v>6482</v>
      </c>
      <c r="B1732" s="81" t="s">
        <v>11688</v>
      </c>
      <c r="C1732" s="81">
        <v>5397</v>
      </c>
      <c r="D1732" s="81" t="s">
        <v>11689</v>
      </c>
      <c r="E1732" s="81">
        <v>5499</v>
      </c>
      <c r="F1732" s="81" t="s">
        <v>11690</v>
      </c>
      <c r="G1732" s="81">
        <v>8923.66</v>
      </c>
      <c r="H1732" s="81">
        <v>50</v>
      </c>
      <c r="I1732" s="81">
        <v>27</v>
      </c>
      <c r="J1732" s="81">
        <v>525</v>
      </c>
      <c r="K1732" s="81">
        <v>44</v>
      </c>
      <c r="L1732" s="81" t="s">
        <v>25662</v>
      </c>
      <c r="M1732" s="108"/>
      <c r="N1732" s="108"/>
      <c r="O1732" s="108"/>
      <c r="P1732" s="108"/>
      <c r="Q1732" s="108"/>
      <c r="R1732" s="108"/>
      <c r="S1732" s="108"/>
      <c r="T1732" s="108"/>
      <c r="U1732" s="108"/>
      <c r="V1732" s="108"/>
      <c r="W1732" s="108"/>
      <c r="X1732" s="108"/>
      <c r="Y1732" s="108"/>
      <c r="Z1732" s="108"/>
      <c r="AA1732" s="108"/>
      <c r="AB1732" s="108"/>
      <c r="AC1732" s="108"/>
      <c r="AD1732" s="108"/>
    </row>
    <row r="1733" spans="1:30" x14ac:dyDescent="0.25">
      <c r="A1733" s="81" t="s">
        <v>6485</v>
      </c>
      <c r="B1733" s="81" t="s">
        <v>11691</v>
      </c>
      <c r="C1733" s="81">
        <v>153</v>
      </c>
      <c r="D1733" s="81" t="s">
        <v>11692</v>
      </c>
      <c r="E1733" s="81">
        <v>172.99</v>
      </c>
      <c r="F1733" s="81" t="s">
        <v>8619</v>
      </c>
      <c r="G1733" s="81" t="s">
        <v>8620</v>
      </c>
      <c r="H1733" s="81">
        <v>7.06</v>
      </c>
      <c r="I1733" s="81">
        <v>6.17</v>
      </c>
      <c r="J1733" s="81">
        <v>2</v>
      </c>
      <c r="K1733" s="81">
        <v>3.7</v>
      </c>
      <c r="L1733" s="81" t="s">
        <v>25662</v>
      </c>
      <c r="M1733" s="108"/>
      <c r="N1733" s="108"/>
      <c r="O1733" s="108"/>
      <c r="P1733" s="108"/>
      <c r="Q1733" s="108"/>
      <c r="R1733" s="108"/>
      <c r="S1733" s="108"/>
      <c r="T1733" s="108"/>
      <c r="U1733" s="108"/>
      <c r="V1733" s="108"/>
      <c r="W1733" s="108"/>
      <c r="X1733" s="108"/>
      <c r="Y1733" s="108"/>
      <c r="Z1733" s="108"/>
      <c r="AA1733" s="108"/>
      <c r="AB1733" s="108"/>
      <c r="AC1733" s="108"/>
      <c r="AD1733" s="108"/>
    </row>
    <row r="1734" spans="1:30" x14ac:dyDescent="0.25">
      <c r="A1734" s="81" t="s">
        <v>6490</v>
      </c>
      <c r="B1734" s="81" t="s">
        <v>11693</v>
      </c>
      <c r="C1734" s="81">
        <v>121.91</v>
      </c>
      <c r="D1734" s="81" t="s">
        <v>11694</v>
      </c>
      <c r="E1734" s="81">
        <v>96.5</v>
      </c>
      <c r="F1734" s="81" t="s">
        <v>8619</v>
      </c>
      <c r="G1734" s="81" t="s">
        <v>8620</v>
      </c>
      <c r="H1734" s="81">
        <v>7.3</v>
      </c>
      <c r="I1734" s="81">
        <v>9</v>
      </c>
      <c r="J1734" s="81">
        <v>30</v>
      </c>
      <c r="K1734" s="81">
        <v>8.6999999999999993</v>
      </c>
      <c r="L1734" s="81" t="s">
        <v>25662</v>
      </c>
      <c r="M1734" s="108"/>
      <c r="N1734" s="108"/>
      <c r="O1734" s="108"/>
      <c r="P1734" s="108"/>
      <c r="Q1734" s="108"/>
      <c r="R1734" s="108"/>
      <c r="S1734" s="108"/>
      <c r="T1734" s="108"/>
      <c r="U1734" s="108"/>
      <c r="V1734" s="108"/>
      <c r="W1734" s="108"/>
      <c r="X1734" s="108"/>
      <c r="Y1734" s="108"/>
      <c r="Z1734" s="108"/>
      <c r="AA1734" s="108"/>
      <c r="AB1734" s="108"/>
      <c r="AC1734" s="108"/>
      <c r="AD1734" s="108"/>
    </row>
    <row r="1735" spans="1:30" x14ac:dyDescent="0.25">
      <c r="A1735" s="81" t="s">
        <v>6495</v>
      </c>
      <c r="B1735" s="81" t="s">
        <v>11695</v>
      </c>
      <c r="C1735" s="81">
        <v>923.99</v>
      </c>
      <c r="D1735" s="81" t="s">
        <v>11696</v>
      </c>
      <c r="E1735" s="81">
        <v>866.95</v>
      </c>
      <c r="F1735" s="81" t="s">
        <v>8619</v>
      </c>
      <c r="G1735" s="81" t="s">
        <v>8620</v>
      </c>
      <c r="H1735" s="81">
        <v>21</v>
      </c>
      <c r="I1735" s="81">
        <v>16</v>
      </c>
      <c r="J1735" s="81">
        <v>20</v>
      </c>
      <c r="K1735" s="81">
        <v>9</v>
      </c>
      <c r="L1735" s="81" t="s">
        <v>25662</v>
      </c>
      <c r="M1735" s="108"/>
      <c r="N1735" s="108"/>
      <c r="O1735" s="108"/>
      <c r="P1735" s="108"/>
      <c r="Q1735" s="108"/>
      <c r="R1735" s="108"/>
      <c r="S1735" s="108"/>
      <c r="T1735" s="108"/>
      <c r="U1735" s="108"/>
      <c r="V1735" s="108"/>
      <c r="W1735" s="108"/>
      <c r="X1735" s="108"/>
      <c r="Y1735" s="108"/>
      <c r="Z1735" s="108"/>
      <c r="AA1735" s="108"/>
      <c r="AB1735" s="108"/>
      <c r="AC1735" s="108"/>
      <c r="AD1735" s="108"/>
    </row>
    <row r="1736" spans="1:30" x14ac:dyDescent="0.25">
      <c r="A1736" s="81" t="s">
        <v>6780</v>
      </c>
      <c r="B1736" s="81" t="s">
        <v>26218</v>
      </c>
      <c r="C1736" s="81">
        <v>12127.94</v>
      </c>
      <c r="D1736" s="81" t="s">
        <v>11697</v>
      </c>
      <c r="E1736" s="81">
        <v>12050</v>
      </c>
      <c r="F1736" s="81" t="s">
        <v>26218</v>
      </c>
      <c r="G1736" s="81">
        <v>12127.94</v>
      </c>
      <c r="H1736" s="81">
        <v>40</v>
      </c>
      <c r="I1736" s="81">
        <v>48</v>
      </c>
      <c r="J1736" s="81">
        <v>688</v>
      </c>
      <c r="K1736" s="81">
        <v>51</v>
      </c>
      <c r="L1736" s="81" t="s">
        <v>25662</v>
      </c>
      <c r="M1736" s="108"/>
      <c r="N1736" s="108"/>
      <c r="O1736" s="108"/>
      <c r="P1736" s="108"/>
      <c r="Q1736" s="108"/>
      <c r="R1736" s="108"/>
      <c r="S1736" s="108"/>
      <c r="T1736" s="108"/>
      <c r="U1736" s="108"/>
      <c r="V1736" s="108"/>
      <c r="W1736" s="108"/>
      <c r="X1736" s="108"/>
      <c r="Y1736" s="108"/>
      <c r="Z1736" s="108"/>
      <c r="AA1736" s="108"/>
      <c r="AB1736" s="108"/>
      <c r="AC1736" s="108"/>
      <c r="AD1736" s="108"/>
    </row>
    <row r="1737" spans="1:30" x14ac:dyDescent="0.25">
      <c r="A1737" s="81" t="s">
        <v>6518</v>
      </c>
      <c r="B1737" s="81" t="s">
        <v>11698</v>
      </c>
      <c r="C1737" s="81">
        <v>819</v>
      </c>
      <c r="D1737" s="81" t="s">
        <v>11699</v>
      </c>
      <c r="E1737" s="81">
        <v>779</v>
      </c>
      <c r="F1737" s="81" t="s">
        <v>11700</v>
      </c>
      <c r="G1737" s="81">
        <v>1043.8900000000001</v>
      </c>
      <c r="H1737" s="81">
        <v>13.5</v>
      </c>
      <c r="I1737" s="81">
        <v>6.3</v>
      </c>
      <c r="J1737" s="81">
        <v>29.4</v>
      </c>
      <c r="K1737" s="81">
        <v>29.4</v>
      </c>
      <c r="L1737" s="81" t="s">
        <v>25662</v>
      </c>
      <c r="M1737" s="108"/>
      <c r="N1737" s="108"/>
      <c r="O1737" s="108"/>
      <c r="P1737" s="108"/>
      <c r="Q1737" s="108"/>
      <c r="R1737" s="108"/>
      <c r="S1737" s="108"/>
      <c r="T1737" s="108"/>
      <c r="U1737" s="108"/>
      <c r="V1737" s="108"/>
      <c r="W1737" s="108"/>
      <c r="X1737" s="108"/>
      <c r="Y1737" s="108"/>
      <c r="Z1737" s="108"/>
      <c r="AA1737" s="108"/>
      <c r="AB1737" s="108"/>
      <c r="AC1737" s="108"/>
      <c r="AD1737" s="108"/>
    </row>
    <row r="1738" spans="1:30" x14ac:dyDescent="0.25">
      <c r="A1738" s="81" t="s">
        <v>6542</v>
      </c>
      <c r="B1738" s="81" t="s">
        <v>25850</v>
      </c>
      <c r="C1738" s="81">
        <v>202</v>
      </c>
      <c r="D1738" s="81" t="s">
        <v>11701</v>
      </c>
      <c r="E1738" s="81">
        <v>224.41</v>
      </c>
      <c r="F1738" s="81" t="s">
        <v>26219</v>
      </c>
      <c r="G1738" s="81">
        <v>275.66000000000003</v>
      </c>
      <c r="H1738" s="81">
        <v>6.75</v>
      </c>
      <c r="I1738" s="81">
        <v>12.75</v>
      </c>
      <c r="J1738" s="81">
        <v>55</v>
      </c>
      <c r="K1738" s="81">
        <v>9.75</v>
      </c>
      <c r="L1738" s="81" t="s">
        <v>25662</v>
      </c>
      <c r="M1738" s="108"/>
      <c r="N1738" s="108"/>
      <c r="O1738" s="108"/>
      <c r="P1738" s="108"/>
      <c r="Q1738" s="108"/>
      <c r="R1738" s="108"/>
      <c r="S1738" s="108"/>
      <c r="T1738" s="108"/>
      <c r="U1738" s="108"/>
      <c r="V1738" s="108"/>
      <c r="W1738" s="108"/>
      <c r="X1738" s="108"/>
      <c r="Y1738" s="108"/>
      <c r="Z1738" s="108"/>
      <c r="AA1738" s="108"/>
      <c r="AB1738" s="108"/>
      <c r="AC1738" s="108"/>
      <c r="AD1738" s="108"/>
    </row>
    <row r="1739" spans="1:30" x14ac:dyDescent="0.25">
      <c r="A1739" s="81" t="s">
        <v>6700</v>
      </c>
      <c r="B1739" s="81" t="s">
        <v>11702</v>
      </c>
      <c r="C1739" s="81">
        <v>191.3</v>
      </c>
      <c r="D1739" s="81" t="s">
        <v>11703</v>
      </c>
      <c r="E1739" s="81">
        <v>265</v>
      </c>
      <c r="F1739" s="81" t="s">
        <v>26220</v>
      </c>
      <c r="G1739" s="81">
        <v>307.92</v>
      </c>
      <c r="H1739" s="81">
        <v>7.13</v>
      </c>
      <c r="I1739" s="81">
        <v>10.38</v>
      </c>
      <c r="J1739" s="81">
        <v>66</v>
      </c>
      <c r="K1739" s="81">
        <v>10.88</v>
      </c>
      <c r="L1739" s="81" t="s">
        <v>25662</v>
      </c>
      <c r="M1739" s="108"/>
      <c r="N1739" s="108"/>
      <c r="O1739" s="108"/>
      <c r="P1739" s="108"/>
      <c r="Q1739" s="108"/>
      <c r="R1739" s="108"/>
      <c r="S1739" s="108"/>
      <c r="T1739" s="108"/>
      <c r="U1739" s="108"/>
      <c r="V1739" s="108"/>
      <c r="W1739" s="108"/>
      <c r="X1739" s="108"/>
      <c r="Y1739" s="108"/>
      <c r="Z1739" s="108"/>
      <c r="AA1739" s="108"/>
      <c r="AB1739" s="108"/>
      <c r="AC1739" s="108"/>
      <c r="AD1739" s="108"/>
    </row>
    <row r="1740" spans="1:30" x14ac:dyDescent="0.25">
      <c r="A1740" s="81" t="s">
        <v>6738</v>
      </c>
      <c r="B1740" s="81" t="s">
        <v>11704</v>
      </c>
      <c r="C1740" s="81">
        <v>284</v>
      </c>
      <c r="D1740" s="81" t="s">
        <v>11705</v>
      </c>
      <c r="E1740" s="81">
        <v>340.8</v>
      </c>
      <c r="F1740" s="81" t="s">
        <v>8619</v>
      </c>
      <c r="G1740" s="81" t="s">
        <v>8620</v>
      </c>
      <c r="H1740" s="81">
        <v>6.71</v>
      </c>
      <c r="I1740" s="81">
        <v>13.5</v>
      </c>
      <c r="J1740" s="81">
        <v>75</v>
      </c>
      <c r="K1740" s="81">
        <v>8.75</v>
      </c>
      <c r="L1740" s="81" t="s">
        <v>25662</v>
      </c>
      <c r="M1740" s="108"/>
      <c r="N1740" s="108"/>
      <c r="O1740" s="108"/>
      <c r="P1740" s="108"/>
      <c r="Q1740" s="108"/>
      <c r="R1740" s="108"/>
      <c r="S1740" s="108"/>
      <c r="T1740" s="108"/>
      <c r="U1740" s="108"/>
      <c r="V1740" s="108"/>
      <c r="W1740" s="108"/>
      <c r="X1740" s="108"/>
      <c r="Y1740" s="108"/>
      <c r="Z1740" s="108"/>
      <c r="AA1740" s="108"/>
      <c r="AB1740" s="108"/>
      <c r="AC1740" s="108"/>
      <c r="AD1740" s="108"/>
    </row>
    <row r="1741" spans="1:30" x14ac:dyDescent="0.25">
      <c r="A1741" s="81" t="s">
        <v>6765</v>
      </c>
      <c r="B1741" s="81" t="s">
        <v>11706</v>
      </c>
      <c r="C1741" s="81">
        <v>30499</v>
      </c>
      <c r="D1741" s="81" t="s">
        <v>11707</v>
      </c>
      <c r="E1741" s="81">
        <v>33000</v>
      </c>
      <c r="F1741" s="81" t="s">
        <v>11681</v>
      </c>
      <c r="G1741" s="81">
        <v>35063.83</v>
      </c>
      <c r="H1741" s="81">
        <v>40</v>
      </c>
      <c r="I1741" s="81">
        <v>48</v>
      </c>
      <c r="J1741" s="81">
        <v>761</v>
      </c>
      <c r="K1741" s="81">
        <v>63</v>
      </c>
      <c r="L1741" s="81" t="s">
        <v>25662</v>
      </c>
      <c r="M1741" s="108"/>
      <c r="N1741" s="108"/>
      <c r="O1741" s="108"/>
      <c r="P1741" s="108"/>
      <c r="Q1741" s="108"/>
      <c r="R1741" s="108"/>
      <c r="S1741" s="108"/>
      <c r="T1741" s="108"/>
      <c r="U1741" s="108"/>
      <c r="V1741" s="108"/>
      <c r="W1741" s="108"/>
      <c r="X1741" s="108"/>
      <c r="Y1741" s="108"/>
      <c r="Z1741" s="108"/>
      <c r="AA1741" s="108"/>
      <c r="AB1741" s="108"/>
      <c r="AC1741" s="108"/>
      <c r="AD1741" s="108"/>
    </row>
    <row r="1742" spans="1:30" x14ac:dyDescent="0.25">
      <c r="A1742" s="81" t="s">
        <v>6795</v>
      </c>
      <c r="B1742" s="81" t="s">
        <v>25851</v>
      </c>
      <c r="C1742" s="81">
        <v>2199</v>
      </c>
      <c r="D1742" s="81" t="s">
        <v>11708</v>
      </c>
      <c r="E1742" s="81">
        <v>3225.96</v>
      </c>
      <c r="F1742" s="81" t="s">
        <v>11709</v>
      </c>
      <c r="G1742" s="81">
        <v>2983.88</v>
      </c>
      <c r="H1742" s="81">
        <v>11.65</v>
      </c>
      <c r="I1742" s="81">
        <v>19.52</v>
      </c>
      <c r="J1742" s="81">
        <v>117.6</v>
      </c>
      <c r="K1742" s="81">
        <v>34.25</v>
      </c>
      <c r="L1742" s="81" t="s">
        <v>25662</v>
      </c>
      <c r="M1742" s="108"/>
      <c r="N1742" s="108"/>
      <c r="O1742" s="108"/>
      <c r="P1742" s="108"/>
      <c r="Q1742" s="108"/>
      <c r="R1742" s="108"/>
      <c r="S1742" s="108"/>
      <c r="T1742" s="108"/>
      <c r="U1742" s="108"/>
      <c r="V1742" s="108"/>
      <c r="W1742" s="108"/>
      <c r="X1742" s="108"/>
      <c r="Y1742" s="108"/>
      <c r="Z1742" s="108"/>
      <c r="AA1742" s="108"/>
      <c r="AB1742" s="108"/>
      <c r="AC1742" s="108"/>
      <c r="AD1742" s="108"/>
    </row>
    <row r="1743" spans="1:30" x14ac:dyDescent="0.25">
      <c r="A1743" s="81" t="s">
        <v>2423</v>
      </c>
      <c r="B1743" s="81" t="s">
        <v>8619</v>
      </c>
      <c r="C1743" s="81" t="s">
        <v>8620</v>
      </c>
      <c r="D1743" s="81" t="s">
        <v>8619</v>
      </c>
      <c r="E1743" s="81" t="s">
        <v>8620</v>
      </c>
      <c r="F1743" s="81" t="s">
        <v>8619</v>
      </c>
      <c r="G1743" s="81" t="s">
        <v>8620</v>
      </c>
      <c r="H1743" s="81">
        <v>7</v>
      </c>
      <c r="I1743" s="81">
        <v>13</v>
      </c>
      <c r="J1743" s="81">
        <v>0.4</v>
      </c>
      <c r="K1743" s="81">
        <v>4.5</v>
      </c>
      <c r="L1743" s="81" t="s">
        <v>25662</v>
      </c>
      <c r="M1743" s="108"/>
      <c r="N1743" s="108"/>
      <c r="O1743" s="108"/>
      <c r="P1743" s="108"/>
      <c r="Q1743" s="108"/>
      <c r="R1743" s="108"/>
      <c r="S1743" s="108"/>
      <c r="T1743" s="108"/>
      <c r="U1743" s="108"/>
      <c r="V1743" s="108"/>
      <c r="W1743" s="108"/>
      <c r="X1743" s="108"/>
      <c r="Y1743" s="108"/>
      <c r="Z1743" s="108"/>
      <c r="AA1743" s="108"/>
      <c r="AB1743" s="108"/>
      <c r="AC1743" s="108"/>
      <c r="AD1743" s="108"/>
    </row>
    <row r="1744" spans="1:30" x14ac:dyDescent="0.25">
      <c r="A1744" s="81" t="s">
        <v>3462</v>
      </c>
      <c r="B1744" s="81" t="s">
        <v>11710</v>
      </c>
      <c r="C1744" s="81">
        <v>4.12</v>
      </c>
      <c r="D1744" s="81" t="s">
        <v>11711</v>
      </c>
      <c r="E1744" s="81">
        <v>4.82</v>
      </c>
      <c r="F1744" s="81" t="s">
        <v>11712</v>
      </c>
      <c r="G1744" s="81">
        <v>5.64</v>
      </c>
      <c r="H1744" s="81">
        <v>4</v>
      </c>
      <c r="I1744" s="81">
        <v>13</v>
      </c>
      <c r="J1744" s="81">
        <v>0.25</v>
      </c>
      <c r="K1744" s="81">
        <v>4.5</v>
      </c>
      <c r="L1744" s="81" t="s">
        <v>25662</v>
      </c>
      <c r="M1744" s="108"/>
      <c r="N1744" s="108"/>
      <c r="O1744" s="108"/>
      <c r="P1744" s="108"/>
      <c r="Q1744" s="108"/>
      <c r="R1744" s="108"/>
      <c r="S1744" s="108"/>
      <c r="T1744" s="108"/>
      <c r="U1744" s="108"/>
      <c r="V1744" s="108"/>
      <c r="W1744" s="108"/>
      <c r="X1744" s="108"/>
      <c r="Y1744" s="108"/>
      <c r="Z1744" s="108"/>
      <c r="AA1744" s="108"/>
      <c r="AB1744" s="108"/>
      <c r="AC1744" s="108"/>
      <c r="AD1744" s="108"/>
    </row>
    <row r="1745" spans="1:30" x14ac:dyDescent="0.25">
      <c r="A1745" s="81" t="s">
        <v>3459</v>
      </c>
      <c r="B1745" s="81" t="s">
        <v>11713</v>
      </c>
      <c r="C1745" s="81">
        <v>58.98</v>
      </c>
      <c r="D1745" s="81" t="s">
        <v>11714</v>
      </c>
      <c r="E1745" s="81">
        <v>56.9</v>
      </c>
      <c r="F1745" s="81" t="s">
        <v>11715</v>
      </c>
      <c r="G1745" s="81">
        <v>100.01</v>
      </c>
      <c r="H1745" s="81">
        <v>9.75</v>
      </c>
      <c r="I1745" s="81">
        <v>10</v>
      </c>
      <c r="J1745" s="81">
        <v>1.675</v>
      </c>
      <c r="K1745" s="81">
        <v>14</v>
      </c>
      <c r="L1745" s="81" t="s">
        <v>25662</v>
      </c>
      <c r="M1745" s="108"/>
      <c r="N1745" s="108"/>
      <c r="O1745" s="108"/>
      <c r="P1745" s="108"/>
      <c r="Q1745" s="108"/>
      <c r="R1745" s="108"/>
      <c r="S1745" s="108"/>
      <c r="T1745" s="108"/>
      <c r="U1745" s="108"/>
      <c r="V1745" s="108"/>
      <c r="W1745" s="108"/>
      <c r="X1745" s="108"/>
      <c r="Y1745" s="108"/>
      <c r="Z1745" s="108"/>
      <c r="AA1745" s="108"/>
      <c r="AB1745" s="108"/>
      <c r="AC1745" s="108"/>
      <c r="AD1745" s="108"/>
    </row>
    <row r="1746" spans="1:30" x14ac:dyDescent="0.25">
      <c r="A1746" s="81" t="s">
        <v>3456</v>
      </c>
      <c r="B1746" s="81" t="s">
        <v>26221</v>
      </c>
      <c r="C1746" s="81">
        <v>69.72</v>
      </c>
      <c r="D1746" s="81" t="s">
        <v>11716</v>
      </c>
      <c r="E1746" s="81">
        <v>68.36</v>
      </c>
      <c r="F1746" s="81" t="s">
        <v>11717</v>
      </c>
      <c r="G1746" s="81">
        <v>84.53</v>
      </c>
      <c r="H1746" s="81">
        <v>3</v>
      </c>
      <c r="I1746" s="81">
        <v>8</v>
      </c>
      <c r="J1746" s="81">
        <v>1.67</v>
      </c>
      <c r="K1746" s="81">
        <v>7</v>
      </c>
      <c r="L1746" s="81" t="s">
        <v>25662</v>
      </c>
      <c r="M1746" s="108"/>
      <c r="N1746" s="108"/>
      <c r="O1746" s="108"/>
      <c r="P1746" s="108"/>
      <c r="Q1746" s="108"/>
      <c r="R1746" s="108"/>
      <c r="S1746" s="108"/>
      <c r="T1746" s="108"/>
      <c r="U1746" s="108"/>
      <c r="V1746" s="108"/>
      <c r="W1746" s="108"/>
      <c r="X1746" s="108"/>
      <c r="Y1746" s="108"/>
      <c r="Z1746" s="108"/>
      <c r="AA1746" s="108"/>
      <c r="AB1746" s="108"/>
      <c r="AC1746" s="108"/>
      <c r="AD1746" s="108"/>
    </row>
    <row r="1747" spans="1:30" x14ac:dyDescent="0.25">
      <c r="A1747" s="81" t="s">
        <v>3453</v>
      </c>
      <c r="B1747" s="81" t="s">
        <v>11718</v>
      </c>
      <c r="C1747" s="81">
        <v>29.65</v>
      </c>
      <c r="D1747" s="81" t="s">
        <v>11719</v>
      </c>
      <c r="E1747" s="81">
        <v>32</v>
      </c>
      <c r="F1747" s="81" t="s">
        <v>11720</v>
      </c>
      <c r="G1747" s="81">
        <v>26.45</v>
      </c>
      <c r="H1747" s="81">
        <v>6</v>
      </c>
      <c r="I1747" s="81">
        <v>4</v>
      </c>
      <c r="J1747" s="81">
        <v>1</v>
      </c>
      <c r="K1747" s="81">
        <v>4</v>
      </c>
      <c r="L1747" s="81" t="s">
        <v>25662</v>
      </c>
      <c r="M1747" s="108"/>
      <c r="N1747" s="108"/>
      <c r="O1747" s="108"/>
      <c r="P1747" s="108"/>
      <c r="Q1747" s="108"/>
      <c r="R1747" s="108"/>
      <c r="S1747" s="108"/>
      <c r="T1747" s="108"/>
      <c r="U1747" s="108"/>
      <c r="V1747" s="108"/>
      <c r="W1747" s="108"/>
      <c r="X1747" s="108"/>
      <c r="Y1747" s="108"/>
      <c r="Z1747" s="108"/>
      <c r="AA1747" s="108"/>
      <c r="AB1747" s="108"/>
      <c r="AC1747" s="108"/>
      <c r="AD1747" s="108"/>
    </row>
    <row r="1748" spans="1:30" x14ac:dyDescent="0.25">
      <c r="A1748" s="81" t="s">
        <v>3450</v>
      </c>
      <c r="B1748" s="81" t="s">
        <v>11721</v>
      </c>
      <c r="C1748" s="81">
        <v>22.13</v>
      </c>
      <c r="D1748" s="81" t="s">
        <v>11722</v>
      </c>
      <c r="E1748" s="81">
        <v>21</v>
      </c>
      <c r="F1748" s="81" t="s">
        <v>11723</v>
      </c>
      <c r="G1748" s="81">
        <v>21.79</v>
      </c>
      <c r="H1748" s="81">
        <v>1</v>
      </c>
      <c r="I1748" s="81">
        <v>1</v>
      </c>
      <c r="J1748" s="81">
        <v>0.2</v>
      </c>
      <c r="K1748" s="81">
        <v>4</v>
      </c>
      <c r="L1748" s="81" t="s">
        <v>25662</v>
      </c>
      <c r="M1748" s="108"/>
      <c r="N1748" s="108"/>
      <c r="O1748" s="108"/>
      <c r="P1748" s="108"/>
      <c r="Q1748" s="108"/>
      <c r="R1748" s="108"/>
      <c r="S1748" s="108"/>
      <c r="T1748" s="108"/>
      <c r="U1748" s="108"/>
      <c r="V1748" s="108"/>
      <c r="W1748" s="108"/>
      <c r="X1748" s="108"/>
      <c r="Y1748" s="108"/>
      <c r="Z1748" s="108"/>
      <c r="AA1748" s="108"/>
      <c r="AB1748" s="108"/>
      <c r="AC1748" s="108"/>
      <c r="AD1748" s="108"/>
    </row>
    <row r="1749" spans="1:30" x14ac:dyDescent="0.25">
      <c r="A1749" s="81" t="s">
        <v>3360</v>
      </c>
      <c r="B1749" s="81" t="s">
        <v>11724</v>
      </c>
      <c r="C1749" s="81">
        <v>37.159999999999997</v>
      </c>
      <c r="D1749" s="81" t="s">
        <v>11725</v>
      </c>
      <c r="E1749" s="81">
        <v>35.200000000000003</v>
      </c>
      <c r="F1749" s="81" t="s">
        <v>11726</v>
      </c>
      <c r="G1749" s="81">
        <v>47.79</v>
      </c>
      <c r="H1749" s="81">
        <v>4</v>
      </c>
      <c r="I1749" s="81">
        <v>5</v>
      </c>
      <c r="J1749" s="81">
        <v>0.01</v>
      </c>
      <c r="K1749" s="81">
        <v>1</v>
      </c>
      <c r="L1749" s="81" t="s">
        <v>25662</v>
      </c>
      <c r="M1749" s="108"/>
      <c r="N1749" s="108"/>
      <c r="O1749" s="108"/>
      <c r="P1749" s="108"/>
      <c r="Q1749" s="108"/>
      <c r="R1749" s="108"/>
      <c r="S1749" s="108"/>
      <c r="T1749" s="108"/>
      <c r="U1749" s="108"/>
      <c r="V1749" s="108"/>
      <c r="W1749" s="108"/>
      <c r="X1749" s="108"/>
      <c r="Y1749" s="108"/>
      <c r="Z1749" s="108"/>
      <c r="AA1749" s="108"/>
      <c r="AB1749" s="108"/>
      <c r="AC1749" s="108"/>
      <c r="AD1749" s="108"/>
    </row>
    <row r="1750" spans="1:30" x14ac:dyDescent="0.25">
      <c r="A1750" s="81" t="s">
        <v>3354</v>
      </c>
      <c r="B1750" s="81" t="s">
        <v>11727</v>
      </c>
      <c r="C1750" s="81">
        <v>20.36</v>
      </c>
      <c r="D1750" s="81" t="s">
        <v>11728</v>
      </c>
      <c r="E1750" s="81">
        <v>19.989999999999998</v>
      </c>
      <c r="F1750" s="81" t="s">
        <v>11729</v>
      </c>
      <c r="G1750" s="81">
        <v>20.04</v>
      </c>
      <c r="H1750" s="81">
        <v>1.5</v>
      </c>
      <c r="I1750" s="81">
        <v>3.5</v>
      </c>
      <c r="J1750" s="81">
        <v>0.7</v>
      </c>
      <c r="K1750" s="81">
        <v>5.5</v>
      </c>
      <c r="L1750" s="81" t="s">
        <v>25662</v>
      </c>
      <c r="M1750" s="108"/>
      <c r="N1750" s="108"/>
      <c r="O1750" s="108"/>
      <c r="P1750" s="108"/>
      <c r="Q1750" s="108"/>
      <c r="R1750" s="108"/>
      <c r="S1750" s="108"/>
      <c r="T1750" s="108"/>
      <c r="U1750" s="108"/>
      <c r="V1750" s="108"/>
      <c r="W1750" s="108"/>
      <c r="X1750" s="108"/>
      <c r="Y1750" s="108"/>
      <c r="Z1750" s="108"/>
      <c r="AA1750" s="108"/>
      <c r="AB1750" s="108"/>
      <c r="AC1750" s="108"/>
      <c r="AD1750" s="108"/>
    </row>
    <row r="1751" spans="1:30" x14ac:dyDescent="0.25">
      <c r="A1751" s="81" t="s">
        <v>3447</v>
      </c>
      <c r="B1751" s="81" t="s">
        <v>11730</v>
      </c>
      <c r="C1751" s="81">
        <v>15.99</v>
      </c>
      <c r="D1751" s="81" t="s">
        <v>11731</v>
      </c>
      <c r="E1751" s="81">
        <v>16.739999999999998</v>
      </c>
      <c r="F1751" s="81" t="s">
        <v>11732</v>
      </c>
      <c r="G1751" s="81">
        <v>18.989999999999998</v>
      </c>
      <c r="H1751" s="81">
        <v>2.75</v>
      </c>
      <c r="I1751" s="81">
        <v>5.75</v>
      </c>
      <c r="J1751" s="81">
        <v>1</v>
      </c>
      <c r="K1751" s="81">
        <v>1</v>
      </c>
      <c r="L1751" s="81" t="s">
        <v>25662</v>
      </c>
      <c r="M1751" s="108"/>
      <c r="N1751" s="108"/>
      <c r="O1751" s="108"/>
      <c r="P1751" s="108"/>
      <c r="Q1751" s="108"/>
      <c r="R1751" s="108"/>
      <c r="S1751" s="108"/>
      <c r="T1751" s="108"/>
      <c r="U1751" s="108"/>
      <c r="V1751" s="108"/>
      <c r="W1751" s="108"/>
      <c r="X1751" s="108"/>
      <c r="Y1751" s="108"/>
      <c r="Z1751" s="108"/>
      <c r="AA1751" s="108"/>
      <c r="AB1751" s="108"/>
      <c r="AC1751" s="108"/>
      <c r="AD1751" s="108"/>
    </row>
    <row r="1752" spans="1:30" x14ac:dyDescent="0.25">
      <c r="A1752" s="81" t="s">
        <v>3444</v>
      </c>
      <c r="B1752" s="81" t="s">
        <v>11733</v>
      </c>
      <c r="C1752" s="81">
        <v>20.04</v>
      </c>
      <c r="D1752" s="81" t="s">
        <v>11727</v>
      </c>
      <c r="E1752" s="81">
        <v>20.36</v>
      </c>
      <c r="F1752" s="81" t="s">
        <v>8619</v>
      </c>
      <c r="G1752" s="81" t="s">
        <v>8620</v>
      </c>
      <c r="H1752" s="81">
        <v>3.4</v>
      </c>
      <c r="I1752" s="81">
        <v>5.2</v>
      </c>
      <c r="J1752" s="81">
        <v>0.14000000000000001</v>
      </c>
      <c r="K1752" s="81">
        <v>1</v>
      </c>
      <c r="L1752" s="81" t="s">
        <v>25662</v>
      </c>
      <c r="M1752" s="108"/>
      <c r="N1752" s="108"/>
      <c r="O1752" s="108"/>
      <c r="P1752" s="108"/>
      <c r="Q1752" s="108"/>
      <c r="R1752" s="108"/>
      <c r="S1752" s="108"/>
      <c r="T1752" s="108"/>
      <c r="U1752" s="108"/>
      <c r="V1752" s="108"/>
      <c r="W1752" s="108"/>
      <c r="X1752" s="108"/>
      <c r="Y1752" s="108"/>
      <c r="Z1752" s="108"/>
      <c r="AA1752" s="108"/>
      <c r="AB1752" s="108"/>
      <c r="AC1752" s="108"/>
      <c r="AD1752" s="108"/>
    </row>
    <row r="1753" spans="1:30" x14ac:dyDescent="0.25">
      <c r="A1753" s="81" t="s">
        <v>3441</v>
      </c>
      <c r="B1753" s="81" t="s">
        <v>11734</v>
      </c>
      <c r="C1753" s="81">
        <v>20.36</v>
      </c>
      <c r="D1753" s="81" t="s">
        <v>11735</v>
      </c>
      <c r="E1753" s="81">
        <v>16.739999999999998</v>
      </c>
      <c r="F1753" s="81" t="s">
        <v>11736</v>
      </c>
      <c r="G1753" s="81">
        <v>19.989999999999998</v>
      </c>
      <c r="H1753" s="81">
        <v>5.7</v>
      </c>
      <c r="I1753" s="81">
        <v>8.9</v>
      </c>
      <c r="J1753" s="81">
        <v>12</v>
      </c>
      <c r="K1753" s="81">
        <v>2.5</v>
      </c>
      <c r="L1753" s="81" t="s">
        <v>25662</v>
      </c>
      <c r="M1753" s="108"/>
      <c r="N1753" s="108"/>
      <c r="O1753" s="108"/>
      <c r="P1753" s="108"/>
      <c r="Q1753" s="108"/>
      <c r="R1753" s="108"/>
      <c r="S1753" s="108"/>
      <c r="T1753" s="108"/>
      <c r="U1753" s="108"/>
      <c r="V1753" s="108"/>
      <c r="W1753" s="108"/>
      <c r="X1753" s="108"/>
      <c r="Y1753" s="108"/>
      <c r="Z1753" s="108"/>
      <c r="AA1753" s="108"/>
      <c r="AB1753" s="108"/>
      <c r="AC1753" s="108"/>
      <c r="AD1753" s="108"/>
    </row>
    <row r="1754" spans="1:30" x14ac:dyDescent="0.25">
      <c r="A1754" s="81" t="s">
        <v>3345</v>
      </c>
      <c r="B1754" s="81" t="s">
        <v>11737</v>
      </c>
      <c r="C1754" s="81">
        <v>2.88</v>
      </c>
      <c r="D1754" s="81" t="s">
        <v>11738</v>
      </c>
      <c r="E1754" s="81">
        <v>11.63</v>
      </c>
      <c r="F1754" s="81" t="s">
        <v>26222</v>
      </c>
      <c r="G1754" s="81">
        <v>2.88</v>
      </c>
      <c r="H1754" s="81">
        <v>2</v>
      </c>
      <c r="I1754" s="81">
        <v>4</v>
      </c>
      <c r="J1754" s="81">
        <v>1</v>
      </c>
      <c r="K1754" s="81">
        <v>2</v>
      </c>
      <c r="L1754" s="81" t="s">
        <v>25662</v>
      </c>
      <c r="M1754" s="108"/>
      <c r="N1754" s="108"/>
      <c r="O1754" s="108"/>
      <c r="P1754" s="108"/>
      <c r="Q1754" s="108"/>
      <c r="R1754" s="108"/>
      <c r="S1754" s="108"/>
      <c r="T1754" s="108"/>
      <c r="U1754" s="108"/>
      <c r="V1754" s="108"/>
      <c r="W1754" s="108"/>
      <c r="X1754" s="108"/>
      <c r="Y1754" s="108"/>
      <c r="Z1754" s="108"/>
      <c r="AA1754" s="108"/>
      <c r="AB1754" s="108"/>
      <c r="AC1754" s="108"/>
      <c r="AD1754" s="108"/>
    </row>
    <row r="1755" spans="1:30" x14ac:dyDescent="0.25">
      <c r="A1755" s="81" t="s">
        <v>3330</v>
      </c>
      <c r="B1755" s="81" t="s">
        <v>11739</v>
      </c>
      <c r="C1755" s="81">
        <v>2.88</v>
      </c>
      <c r="D1755" s="81" t="s">
        <v>11740</v>
      </c>
      <c r="E1755" s="81">
        <v>2.64</v>
      </c>
      <c r="F1755" s="81" t="s">
        <v>26223</v>
      </c>
      <c r="G1755" s="81">
        <v>2.88</v>
      </c>
      <c r="H1755" s="81">
        <v>4</v>
      </c>
      <c r="I1755" s="81">
        <v>1</v>
      </c>
      <c r="J1755" s="81">
        <v>1</v>
      </c>
      <c r="K1755" s="81">
        <v>6</v>
      </c>
      <c r="L1755" s="81" t="s">
        <v>25662</v>
      </c>
      <c r="M1755" s="108"/>
      <c r="N1755" s="108"/>
      <c r="O1755" s="108"/>
      <c r="P1755" s="108"/>
      <c r="Q1755" s="108"/>
      <c r="R1755" s="108"/>
      <c r="S1755" s="108"/>
      <c r="T1755" s="108"/>
      <c r="U1755" s="108"/>
      <c r="V1755" s="108"/>
      <c r="W1755" s="108"/>
      <c r="X1755" s="108"/>
      <c r="Y1755" s="108"/>
      <c r="Z1755" s="108"/>
      <c r="AA1755" s="108"/>
      <c r="AB1755" s="108"/>
      <c r="AC1755" s="108"/>
      <c r="AD1755" s="108"/>
    </row>
    <row r="1756" spans="1:30" x14ac:dyDescent="0.25">
      <c r="A1756" s="81" t="s">
        <v>3324</v>
      </c>
      <c r="B1756" s="81" t="s">
        <v>11741</v>
      </c>
      <c r="C1756" s="81">
        <v>2.88</v>
      </c>
      <c r="D1756" s="81" t="s">
        <v>11742</v>
      </c>
      <c r="E1756" s="81">
        <v>12.18</v>
      </c>
      <c r="F1756" s="81" t="s">
        <v>26224</v>
      </c>
      <c r="G1756" s="81">
        <v>2.88</v>
      </c>
      <c r="H1756" s="81">
        <v>2</v>
      </c>
      <c r="I1756" s="81">
        <v>4</v>
      </c>
      <c r="J1756" s="81">
        <v>1</v>
      </c>
      <c r="K1756" s="81">
        <v>2</v>
      </c>
      <c r="L1756" s="81" t="s">
        <v>25662</v>
      </c>
      <c r="M1756" s="108"/>
      <c r="N1756" s="108"/>
      <c r="O1756" s="108"/>
      <c r="P1756" s="108"/>
      <c r="Q1756" s="108"/>
      <c r="R1756" s="108"/>
      <c r="S1756" s="108"/>
      <c r="T1756" s="108"/>
      <c r="U1756" s="108"/>
      <c r="V1756" s="108"/>
      <c r="W1756" s="108"/>
      <c r="X1756" s="108"/>
      <c r="Y1756" s="108"/>
      <c r="Z1756" s="108"/>
      <c r="AA1756" s="108"/>
      <c r="AB1756" s="108"/>
      <c r="AC1756" s="108"/>
      <c r="AD1756" s="108"/>
    </row>
    <row r="1757" spans="1:30" x14ac:dyDescent="0.25">
      <c r="A1757" s="81" t="s">
        <v>3313</v>
      </c>
      <c r="B1757" s="81" t="s">
        <v>11743</v>
      </c>
      <c r="C1757" s="81">
        <v>2.88</v>
      </c>
      <c r="D1757" s="81" t="s">
        <v>11744</v>
      </c>
      <c r="E1757" s="81">
        <v>2.35</v>
      </c>
      <c r="F1757" s="81" t="s">
        <v>11745</v>
      </c>
      <c r="G1757" s="81">
        <v>2.15</v>
      </c>
      <c r="H1757" s="81">
        <v>6</v>
      </c>
      <c r="I1757" s="81">
        <v>1</v>
      </c>
      <c r="J1757" s="81">
        <v>1</v>
      </c>
      <c r="K1757" s="81">
        <v>3.5</v>
      </c>
      <c r="L1757" s="81" t="s">
        <v>25662</v>
      </c>
      <c r="M1757" s="108"/>
      <c r="N1757" s="108"/>
      <c r="O1757" s="108"/>
      <c r="P1757" s="108"/>
      <c r="Q1757" s="108"/>
      <c r="R1757" s="108"/>
      <c r="S1757" s="108"/>
      <c r="T1757" s="108"/>
      <c r="U1757" s="108"/>
      <c r="V1757" s="108"/>
      <c r="W1757" s="108"/>
      <c r="X1757" s="108"/>
      <c r="Y1757" s="108"/>
      <c r="Z1757" s="108"/>
      <c r="AA1757" s="108"/>
      <c r="AB1757" s="108"/>
      <c r="AC1757" s="108"/>
      <c r="AD1757" s="108"/>
    </row>
    <row r="1758" spans="1:30" x14ac:dyDescent="0.25">
      <c r="A1758" s="81" t="s">
        <v>3308</v>
      </c>
      <c r="B1758" s="81" t="s">
        <v>11746</v>
      </c>
      <c r="C1758" s="81">
        <v>2.88</v>
      </c>
      <c r="D1758" s="81" t="s">
        <v>11747</v>
      </c>
      <c r="E1758" s="81">
        <v>4.78</v>
      </c>
      <c r="F1758" s="81" t="s">
        <v>11748</v>
      </c>
      <c r="G1758" s="81">
        <v>2.5499999999999998</v>
      </c>
      <c r="H1758" s="81">
        <v>4</v>
      </c>
      <c r="I1758" s="81">
        <v>1</v>
      </c>
      <c r="J1758" s="81">
        <v>1</v>
      </c>
      <c r="K1758" s="81">
        <v>6</v>
      </c>
      <c r="L1758" s="81" t="s">
        <v>25662</v>
      </c>
      <c r="M1758" s="108"/>
      <c r="N1758" s="108"/>
      <c r="O1758" s="108"/>
      <c r="P1758" s="108"/>
      <c r="Q1758" s="108"/>
      <c r="R1758" s="108"/>
      <c r="S1758" s="108"/>
      <c r="T1758" s="108"/>
      <c r="U1758" s="108"/>
      <c r="V1758" s="108"/>
      <c r="W1758" s="108"/>
      <c r="X1758" s="108"/>
      <c r="Y1758" s="108"/>
      <c r="Z1758" s="108"/>
      <c r="AA1758" s="108"/>
      <c r="AB1758" s="108"/>
      <c r="AC1758" s="108"/>
      <c r="AD1758" s="108"/>
    </row>
    <row r="1759" spans="1:30" x14ac:dyDescent="0.25">
      <c r="A1759" s="81" t="s">
        <v>3302</v>
      </c>
      <c r="B1759" s="81" t="s">
        <v>11749</v>
      </c>
      <c r="C1759" s="81">
        <v>2.88</v>
      </c>
      <c r="D1759" s="81" t="s">
        <v>11750</v>
      </c>
      <c r="E1759" s="81">
        <v>2.64</v>
      </c>
      <c r="F1759" s="81" t="s">
        <v>11751</v>
      </c>
      <c r="G1759" s="81">
        <v>1.99</v>
      </c>
      <c r="H1759" s="81">
        <v>4</v>
      </c>
      <c r="I1759" s="81">
        <v>1</v>
      </c>
      <c r="J1759" s="81">
        <v>1</v>
      </c>
      <c r="K1759" s="81">
        <v>6</v>
      </c>
      <c r="L1759" s="81" t="s">
        <v>25662</v>
      </c>
      <c r="M1759" s="108"/>
      <c r="N1759" s="108"/>
      <c r="O1759" s="108"/>
      <c r="P1759" s="108"/>
      <c r="Q1759" s="108"/>
      <c r="R1759" s="108"/>
      <c r="S1759" s="108"/>
      <c r="T1759" s="108"/>
      <c r="U1759" s="108"/>
      <c r="V1759" s="108"/>
      <c r="W1759" s="108"/>
      <c r="X1759" s="108"/>
      <c r="Y1759" s="108"/>
      <c r="Z1759" s="108"/>
      <c r="AA1759" s="108"/>
      <c r="AB1759" s="108"/>
      <c r="AC1759" s="108"/>
      <c r="AD1759" s="108"/>
    </row>
    <row r="1760" spans="1:30" x14ac:dyDescent="0.25">
      <c r="A1760" s="81" t="s">
        <v>3290</v>
      </c>
      <c r="B1760" s="81" t="s">
        <v>11752</v>
      </c>
      <c r="C1760" s="81">
        <v>2.88</v>
      </c>
      <c r="D1760" s="81" t="s">
        <v>11753</v>
      </c>
      <c r="E1760" s="81">
        <v>2.64</v>
      </c>
      <c r="F1760" s="81" t="s">
        <v>11754</v>
      </c>
      <c r="G1760" s="81">
        <v>2.44</v>
      </c>
      <c r="H1760" s="81">
        <v>4</v>
      </c>
      <c r="I1760" s="81">
        <v>1</v>
      </c>
      <c r="J1760" s="81">
        <v>1</v>
      </c>
      <c r="K1760" s="81">
        <v>6</v>
      </c>
      <c r="L1760" s="81" t="s">
        <v>25662</v>
      </c>
      <c r="M1760" s="108"/>
      <c r="N1760" s="108"/>
      <c r="O1760" s="108"/>
      <c r="P1760" s="108"/>
      <c r="Q1760" s="108"/>
      <c r="R1760" s="108"/>
      <c r="S1760" s="108"/>
      <c r="T1760" s="108"/>
      <c r="U1760" s="108"/>
      <c r="V1760" s="108"/>
      <c r="W1760" s="108"/>
      <c r="X1760" s="108"/>
      <c r="Y1760" s="108"/>
      <c r="Z1760" s="108"/>
      <c r="AA1760" s="108"/>
      <c r="AB1760" s="108"/>
      <c r="AC1760" s="108"/>
      <c r="AD1760" s="108"/>
    </row>
    <row r="1761" spans="1:30" x14ac:dyDescent="0.25">
      <c r="A1761" s="81" t="s">
        <v>3284</v>
      </c>
      <c r="B1761" s="81" t="s">
        <v>11755</v>
      </c>
      <c r="C1761" s="81">
        <v>2.88</v>
      </c>
      <c r="D1761" s="81" t="s">
        <v>11756</v>
      </c>
      <c r="E1761" s="81">
        <v>2.64</v>
      </c>
      <c r="F1761" s="81" t="s">
        <v>11757</v>
      </c>
      <c r="G1761" s="81">
        <v>2.36</v>
      </c>
      <c r="H1761" s="81">
        <v>3.5</v>
      </c>
      <c r="I1761" s="81">
        <v>1</v>
      </c>
      <c r="J1761" s="81">
        <v>0.13</v>
      </c>
      <c r="K1761" s="81">
        <v>6</v>
      </c>
      <c r="L1761" s="81" t="s">
        <v>25662</v>
      </c>
      <c r="M1761" s="108"/>
      <c r="N1761" s="108"/>
      <c r="O1761" s="108"/>
      <c r="P1761" s="108"/>
      <c r="Q1761" s="108"/>
      <c r="R1761" s="108"/>
      <c r="S1761" s="108"/>
      <c r="T1761" s="108"/>
      <c r="U1761" s="108"/>
      <c r="V1761" s="108"/>
      <c r="W1761" s="108"/>
      <c r="X1761" s="108"/>
      <c r="Y1761" s="108"/>
      <c r="Z1761" s="108"/>
      <c r="AA1761" s="108"/>
      <c r="AB1761" s="108"/>
      <c r="AC1761" s="108"/>
      <c r="AD1761" s="108"/>
    </row>
    <row r="1762" spans="1:30" x14ac:dyDescent="0.25">
      <c r="A1762" s="81" t="s">
        <v>3275</v>
      </c>
      <c r="B1762" s="81" t="s">
        <v>11758</v>
      </c>
      <c r="C1762" s="81">
        <v>3.75</v>
      </c>
      <c r="D1762" s="81" t="s">
        <v>8619</v>
      </c>
      <c r="E1762" s="81" t="s">
        <v>8620</v>
      </c>
      <c r="F1762" s="81" t="s">
        <v>8619</v>
      </c>
      <c r="G1762" s="81" t="s">
        <v>8620</v>
      </c>
      <c r="H1762" s="81">
        <v>2.5</v>
      </c>
      <c r="I1762" s="81">
        <v>3.5</v>
      </c>
      <c r="J1762" s="81">
        <v>0.3</v>
      </c>
      <c r="K1762" s="81">
        <v>1.2</v>
      </c>
      <c r="L1762" s="81" t="s">
        <v>25662</v>
      </c>
      <c r="M1762" s="108"/>
      <c r="N1762" s="108"/>
      <c r="O1762" s="108"/>
      <c r="P1762" s="108"/>
      <c r="Q1762" s="108"/>
      <c r="R1762" s="108"/>
      <c r="S1762" s="108"/>
      <c r="T1762" s="108"/>
      <c r="U1762" s="108"/>
      <c r="V1762" s="108"/>
      <c r="W1762" s="108"/>
      <c r="X1762" s="108"/>
      <c r="Y1762" s="108"/>
      <c r="Z1762" s="108"/>
      <c r="AA1762" s="108"/>
      <c r="AB1762" s="108"/>
      <c r="AC1762" s="108"/>
      <c r="AD1762" s="108"/>
    </row>
    <row r="1763" spans="1:30" x14ac:dyDescent="0.25">
      <c r="A1763" s="81" t="s">
        <v>3266</v>
      </c>
      <c r="B1763" s="81" t="s">
        <v>11759</v>
      </c>
      <c r="C1763" s="81">
        <v>351.05</v>
      </c>
      <c r="D1763" s="81" t="s">
        <v>11760</v>
      </c>
      <c r="E1763" s="81">
        <v>315.88</v>
      </c>
      <c r="F1763" s="81" t="s">
        <v>11761</v>
      </c>
      <c r="G1763" s="81">
        <v>274.99</v>
      </c>
      <c r="H1763" s="81">
        <v>13</v>
      </c>
      <c r="I1763" s="81">
        <v>24</v>
      </c>
      <c r="J1763" s="81">
        <v>25</v>
      </c>
      <c r="K1763" s="81">
        <v>4</v>
      </c>
      <c r="L1763" s="81" t="s">
        <v>25662</v>
      </c>
      <c r="M1763" s="108"/>
      <c r="N1763" s="108"/>
      <c r="O1763" s="108"/>
      <c r="P1763" s="108"/>
      <c r="Q1763" s="108"/>
      <c r="R1763" s="108"/>
      <c r="S1763" s="108"/>
      <c r="T1763" s="108"/>
      <c r="U1763" s="108"/>
      <c r="V1763" s="108"/>
      <c r="W1763" s="108"/>
      <c r="X1763" s="108"/>
      <c r="Y1763" s="108"/>
      <c r="Z1763" s="108"/>
      <c r="AA1763" s="108"/>
      <c r="AB1763" s="108"/>
      <c r="AC1763" s="108"/>
      <c r="AD1763" s="108"/>
    </row>
    <row r="1764" spans="1:30" x14ac:dyDescent="0.25">
      <c r="A1764" s="81" t="s">
        <v>3254</v>
      </c>
      <c r="B1764" s="81" t="s">
        <v>25852</v>
      </c>
      <c r="C1764" s="81">
        <v>226</v>
      </c>
      <c r="D1764" s="81" t="s">
        <v>11762</v>
      </c>
      <c r="E1764" s="81">
        <v>227.99</v>
      </c>
      <c r="F1764" s="81" t="s">
        <v>11763</v>
      </c>
      <c r="G1764" s="81">
        <v>298.45</v>
      </c>
      <c r="H1764" s="81">
        <v>10</v>
      </c>
      <c r="I1764" s="81">
        <v>18</v>
      </c>
      <c r="J1764" s="81">
        <v>7</v>
      </c>
      <c r="K1764" s="81">
        <v>5</v>
      </c>
      <c r="L1764" s="81" t="s">
        <v>25662</v>
      </c>
      <c r="M1764" s="108"/>
      <c r="N1764" s="108"/>
      <c r="O1764" s="108"/>
      <c r="P1764" s="108"/>
      <c r="Q1764" s="108"/>
      <c r="R1764" s="108"/>
      <c r="S1764" s="108"/>
      <c r="T1764" s="108"/>
      <c r="U1764" s="108"/>
      <c r="V1764" s="108"/>
      <c r="W1764" s="108"/>
      <c r="X1764" s="108"/>
      <c r="Y1764" s="108"/>
      <c r="Z1764" s="108"/>
      <c r="AA1764" s="108"/>
      <c r="AB1764" s="108"/>
      <c r="AC1764" s="108"/>
      <c r="AD1764" s="108"/>
    </row>
    <row r="1765" spans="1:30" x14ac:dyDescent="0.25">
      <c r="A1765" s="81" t="s">
        <v>3251</v>
      </c>
      <c r="B1765" s="81" t="s">
        <v>11764</v>
      </c>
      <c r="C1765" s="81">
        <v>309.99</v>
      </c>
      <c r="D1765" s="81" t="s">
        <v>25853</v>
      </c>
      <c r="E1765" s="81">
        <v>262</v>
      </c>
      <c r="F1765" s="81" t="s">
        <v>25853</v>
      </c>
      <c r="G1765" s="81">
        <v>262</v>
      </c>
      <c r="H1765" s="81">
        <v>9</v>
      </c>
      <c r="I1765" s="81">
        <v>17</v>
      </c>
      <c r="J1765" s="81">
        <v>7</v>
      </c>
      <c r="K1765" s="81">
        <v>4</v>
      </c>
      <c r="L1765" s="81" t="s">
        <v>25662</v>
      </c>
      <c r="M1765" s="108"/>
      <c r="N1765" s="108"/>
      <c r="O1765" s="108"/>
      <c r="P1765" s="108"/>
      <c r="Q1765" s="108"/>
      <c r="R1765" s="108"/>
      <c r="S1765" s="108"/>
      <c r="T1765" s="108"/>
      <c r="U1765" s="108"/>
      <c r="V1765" s="108"/>
      <c r="W1765" s="108"/>
      <c r="X1765" s="108"/>
      <c r="Y1765" s="108"/>
      <c r="Z1765" s="108"/>
      <c r="AA1765" s="108"/>
      <c r="AB1765" s="108"/>
      <c r="AC1765" s="108"/>
      <c r="AD1765" s="108"/>
    </row>
    <row r="1766" spans="1:30" x14ac:dyDescent="0.25">
      <c r="A1766" s="81" t="s">
        <v>3248</v>
      </c>
      <c r="B1766" s="81" t="s">
        <v>11765</v>
      </c>
      <c r="C1766" s="81">
        <v>529.99</v>
      </c>
      <c r="D1766" s="81" t="s">
        <v>11766</v>
      </c>
      <c r="E1766" s="81">
        <v>422.7</v>
      </c>
      <c r="F1766" s="81" t="s">
        <v>11767</v>
      </c>
      <c r="G1766" s="81">
        <v>550</v>
      </c>
      <c r="H1766" s="81">
        <v>14</v>
      </c>
      <c r="I1766" s="81">
        <v>28</v>
      </c>
      <c r="J1766" s="81">
        <v>29</v>
      </c>
      <c r="K1766" s="81">
        <v>12</v>
      </c>
      <c r="L1766" s="81" t="s">
        <v>25662</v>
      </c>
      <c r="M1766" s="108"/>
      <c r="N1766" s="108"/>
      <c r="O1766" s="108"/>
      <c r="P1766" s="108"/>
      <c r="Q1766" s="108"/>
      <c r="R1766" s="108"/>
      <c r="S1766" s="108"/>
      <c r="T1766" s="108"/>
      <c r="U1766" s="108"/>
      <c r="V1766" s="108"/>
      <c r="W1766" s="108"/>
      <c r="X1766" s="108"/>
      <c r="Y1766" s="108"/>
      <c r="Z1766" s="108"/>
      <c r="AA1766" s="108"/>
      <c r="AB1766" s="108"/>
      <c r="AC1766" s="108"/>
      <c r="AD1766" s="108"/>
    </row>
    <row r="1767" spans="1:30" x14ac:dyDescent="0.25">
      <c r="A1767" s="81" t="s">
        <v>3233</v>
      </c>
      <c r="B1767" s="81" t="s">
        <v>11768</v>
      </c>
      <c r="C1767" s="81">
        <v>313.88</v>
      </c>
      <c r="D1767" s="81" t="s">
        <v>11769</v>
      </c>
      <c r="E1767" s="81">
        <v>229.9</v>
      </c>
      <c r="F1767" s="81" t="s">
        <v>11770</v>
      </c>
      <c r="G1767" s="81">
        <v>302.57</v>
      </c>
      <c r="H1767" s="81">
        <v>9</v>
      </c>
      <c r="I1767" s="81">
        <v>17</v>
      </c>
      <c r="J1767" s="81">
        <v>8</v>
      </c>
      <c r="K1767" s="81">
        <v>4</v>
      </c>
      <c r="L1767" s="81" t="s">
        <v>25662</v>
      </c>
      <c r="M1767" s="108"/>
      <c r="N1767" s="108"/>
      <c r="O1767" s="108"/>
      <c r="P1767" s="108"/>
      <c r="Q1767" s="108"/>
      <c r="R1767" s="108"/>
      <c r="S1767" s="108"/>
      <c r="T1767" s="108"/>
      <c r="U1767" s="108"/>
      <c r="V1767" s="108"/>
      <c r="W1767" s="108"/>
      <c r="X1767" s="108"/>
      <c r="Y1767" s="108"/>
      <c r="Z1767" s="108"/>
      <c r="AA1767" s="108"/>
      <c r="AB1767" s="108"/>
      <c r="AC1767" s="108"/>
      <c r="AD1767" s="108"/>
    </row>
    <row r="1768" spans="1:30" x14ac:dyDescent="0.25">
      <c r="A1768" s="81" t="s">
        <v>3230</v>
      </c>
      <c r="B1768" s="81" t="s">
        <v>11771</v>
      </c>
      <c r="C1768" s="81">
        <v>351.05</v>
      </c>
      <c r="D1768" s="81" t="s">
        <v>11772</v>
      </c>
      <c r="E1768" s="81">
        <v>333.92</v>
      </c>
      <c r="F1768" s="81" t="s">
        <v>11773</v>
      </c>
      <c r="G1768" s="81">
        <v>338.41</v>
      </c>
      <c r="H1768" s="81">
        <v>10</v>
      </c>
      <c r="I1768" s="81">
        <v>18</v>
      </c>
      <c r="J1768" s="81">
        <v>7.98</v>
      </c>
      <c r="K1768" s="81">
        <v>5</v>
      </c>
      <c r="L1768" s="81" t="s">
        <v>25662</v>
      </c>
      <c r="M1768" s="108"/>
      <c r="N1768" s="108"/>
      <c r="O1768" s="108"/>
      <c r="P1768" s="108"/>
      <c r="Q1768" s="108"/>
      <c r="R1768" s="108"/>
      <c r="S1768" s="108"/>
      <c r="T1768" s="108"/>
      <c r="U1768" s="108"/>
      <c r="V1768" s="108"/>
      <c r="W1768" s="108"/>
      <c r="X1768" s="108"/>
      <c r="Y1768" s="108"/>
      <c r="Z1768" s="108"/>
      <c r="AA1768" s="108"/>
      <c r="AB1768" s="108"/>
      <c r="AC1768" s="108"/>
      <c r="AD1768" s="108"/>
    </row>
    <row r="1769" spans="1:30" x14ac:dyDescent="0.25">
      <c r="A1769" s="81" t="s">
        <v>3227</v>
      </c>
      <c r="B1769" s="81" t="s">
        <v>11774</v>
      </c>
      <c r="C1769" s="81">
        <v>52.22</v>
      </c>
      <c r="D1769" s="81" t="s">
        <v>11775</v>
      </c>
      <c r="E1769" s="81">
        <v>43.85</v>
      </c>
      <c r="F1769" s="81" t="s">
        <v>11776</v>
      </c>
      <c r="G1769" s="81">
        <v>46.02</v>
      </c>
      <c r="H1769" s="81">
        <v>3</v>
      </c>
      <c r="I1769" s="81">
        <v>7</v>
      </c>
      <c r="J1769" s="81">
        <v>2</v>
      </c>
      <c r="K1769" s="81">
        <v>2.5</v>
      </c>
      <c r="L1769" s="81" t="s">
        <v>25662</v>
      </c>
      <c r="M1769" s="108"/>
      <c r="N1769" s="108"/>
      <c r="O1769" s="108"/>
      <c r="P1769" s="108"/>
      <c r="Q1769" s="108"/>
      <c r="R1769" s="108"/>
      <c r="S1769" s="108"/>
      <c r="T1769" s="108"/>
      <c r="U1769" s="108"/>
      <c r="V1769" s="108"/>
      <c r="W1769" s="108"/>
      <c r="X1769" s="108"/>
      <c r="Y1769" s="108"/>
      <c r="Z1769" s="108"/>
      <c r="AA1769" s="108"/>
      <c r="AB1769" s="108"/>
      <c r="AC1769" s="108"/>
      <c r="AD1769" s="108"/>
    </row>
    <row r="1770" spans="1:30" x14ac:dyDescent="0.25">
      <c r="A1770" s="81" t="s">
        <v>3224</v>
      </c>
      <c r="B1770" s="81" t="s">
        <v>11777</v>
      </c>
      <c r="C1770" s="81">
        <v>52.77</v>
      </c>
      <c r="D1770" s="81" t="s">
        <v>11778</v>
      </c>
      <c r="E1770" s="81">
        <v>62.84</v>
      </c>
      <c r="F1770" s="81" t="s">
        <v>11779</v>
      </c>
      <c r="G1770" s="81">
        <v>62.74</v>
      </c>
      <c r="H1770" s="81">
        <v>5.5</v>
      </c>
      <c r="I1770" s="81">
        <v>8.75</v>
      </c>
      <c r="J1770" s="81">
        <v>1.3</v>
      </c>
      <c r="K1770" s="81">
        <v>3.25</v>
      </c>
      <c r="L1770" s="81" t="s">
        <v>25662</v>
      </c>
      <c r="M1770" s="108"/>
      <c r="N1770" s="108"/>
      <c r="O1770" s="108"/>
      <c r="P1770" s="108"/>
      <c r="Q1770" s="108"/>
      <c r="R1770" s="108"/>
      <c r="S1770" s="108"/>
      <c r="T1770" s="108"/>
      <c r="U1770" s="108"/>
      <c r="V1770" s="108"/>
      <c r="W1770" s="108"/>
      <c r="X1770" s="108"/>
      <c r="Y1770" s="108"/>
      <c r="Z1770" s="108"/>
      <c r="AA1770" s="108"/>
      <c r="AB1770" s="108"/>
      <c r="AC1770" s="108"/>
      <c r="AD1770" s="108"/>
    </row>
    <row r="1771" spans="1:30" x14ac:dyDescent="0.25">
      <c r="A1771" s="81" t="s">
        <v>3221</v>
      </c>
      <c r="B1771" s="81" t="s">
        <v>11780</v>
      </c>
      <c r="C1771" s="81">
        <v>78.709999999999994</v>
      </c>
      <c r="D1771" s="81" t="s">
        <v>11781</v>
      </c>
      <c r="E1771" s="81">
        <v>68.38</v>
      </c>
      <c r="F1771" s="81" t="s">
        <v>11782</v>
      </c>
      <c r="G1771" s="81">
        <v>70.77</v>
      </c>
      <c r="H1771" s="81">
        <v>9</v>
      </c>
      <c r="I1771" s="81">
        <v>4</v>
      </c>
      <c r="J1771" s="81">
        <v>1.65</v>
      </c>
      <c r="K1771" s="81">
        <v>5</v>
      </c>
      <c r="L1771" s="81" t="s">
        <v>25662</v>
      </c>
      <c r="M1771" s="108"/>
      <c r="N1771" s="108"/>
      <c r="O1771" s="108"/>
      <c r="P1771" s="108"/>
      <c r="Q1771" s="108"/>
      <c r="R1771" s="108"/>
      <c r="S1771" s="108"/>
      <c r="T1771" s="108"/>
      <c r="U1771" s="108"/>
      <c r="V1771" s="108"/>
      <c r="W1771" s="108"/>
      <c r="X1771" s="108"/>
      <c r="Y1771" s="108"/>
      <c r="Z1771" s="108"/>
      <c r="AA1771" s="108"/>
      <c r="AB1771" s="108"/>
      <c r="AC1771" s="108"/>
      <c r="AD1771" s="108"/>
    </row>
    <row r="1772" spans="1:30" x14ac:dyDescent="0.25">
      <c r="A1772" s="81" t="s">
        <v>3218</v>
      </c>
      <c r="B1772" s="81" t="s">
        <v>11783</v>
      </c>
      <c r="C1772" s="81">
        <v>100.34</v>
      </c>
      <c r="D1772" s="81" t="s">
        <v>11784</v>
      </c>
      <c r="E1772" s="81">
        <v>115.49</v>
      </c>
      <c r="F1772" s="81" t="s">
        <v>11785</v>
      </c>
      <c r="G1772" s="81">
        <v>98.22</v>
      </c>
      <c r="H1772" s="81">
        <v>4</v>
      </c>
      <c r="I1772" s="81">
        <v>5</v>
      </c>
      <c r="J1772" s="81">
        <v>0.88</v>
      </c>
      <c r="K1772" s="81">
        <v>4</v>
      </c>
      <c r="L1772" s="81" t="s">
        <v>25662</v>
      </c>
      <c r="M1772" s="108"/>
      <c r="N1772" s="108"/>
      <c r="O1772" s="108"/>
      <c r="P1772" s="108"/>
      <c r="Q1772" s="108"/>
      <c r="R1772" s="108"/>
      <c r="S1772" s="108"/>
      <c r="T1772" s="108"/>
      <c r="U1772" s="108"/>
      <c r="V1772" s="108"/>
      <c r="W1772" s="108"/>
      <c r="X1772" s="108"/>
      <c r="Y1772" s="108"/>
      <c r="Z1772" s="108"/>
      <c r="AA1772" s="108"/>
      <c r="AB1772" s="108"/>
      <c r="AC1772" s="108"/>
      <c r="AD1772" s="108"/>
    </row>
    <row r="1773" spans="1:30" x14ac:dyDescent="0.25">
      <c r="A1773" s="81" t="s">
        <v>3215</v>
      </c>
      <c r="B1773" s="81" t="s">
        <v>11786</v>
      </c>
      <c r="C1773" s="81">
        <v>115.49</v>
      </c>
      <c r="D1773" s="81" t="s">
        <v>11787</v>
      </c>
      <c r="E1773" s="81">
        <v>98.22</v>
      </c>
      <c r="F1773" s="81" t="s">
        <v>11788</v>
      </c>
      <c r="G1773" s="81">
        <v>95.29</v>
      </c>
      <c r="H1773" s="81">
        <v>4.4000000000000004</v>
      </c>
      <c r="I1773" s="81">
        <v>5.5</v>
      </c>
      <c r="J1773" s="81">
        <v>0.88</v>
      </c>
      <c r="K1773" s="81">
        <v>4.3</v>
      </c>
      <c r="L1773" s="81" t="s">
        <v>25662</v>
      </c>
      <c r="M1773" s="108"/>
      <c r="N1773" s="108"/>
      <c r="O1773" s="108"/>
      <c r="P1773" s="108"/>
      <c r="Q1773" s="108"/>
      <c r="R1773" s="108"/>
      <c r="S1773" s="108"/>
      <c r="T1773" s="108"/>
      <c r="U1773" s="108"/>
      <c r="V1773" s="108"/>
      <c r="W1773" s="108"/>
      <c r="X1773" s="108"/>
      <c r="Y1773" s="108"/>
      <c r="Z1773" s="108"/>
      <c r="AA1773" s="108"/>
      <c r="AB1773" s="108"/>
      <c r="AC1773" s="108"/>
      <c r="AD1773" s="108"/>
    </row>
    <row r="1774" spans="1:30" x14ac:dyDescent="0.25">
      <c r="A1774" s="81" t="s">
        <v>3212</v>
      </c>
      <c r="B1774" s="81" t="s">
        <v>11789</v>
      </c>
      <c r="C1774" s="81">
        <v>115.49</v>
      </c>
      <c r="D1774" s="81" t="s">
        <v>11790</v>
      </c>
      <c r="E1774" s="81">
        <v>100.34</v>
      </c>
      <c r="F1774" s="81" t="s">
        <v>11791</v>
      </c>
      <c r="G1774" s="81">
        <v>98.22</v>
      </c>
      <c r="H1774" s="81">
        <v>3.8</v>
      </c>
      <c r="I1774" s="81">
        <v>4.4000000000000004</v>
      </c>
      <c r="J1774" s="81">
        <v>1</v>
      </c>
      <c r="K1774" s="81">
        <v>3.5</v>
      </c>
      <c r="L1774" s="81" t="s">
        <v>25662</v>
      </c>
      <c r="M1774" s="108"/>
      <c r="N1774" s="108"/>
      <c r="O1774" s="108"/>
      <c r="P1774" s="108"/>
      <c r="Q1774" s="108"/>
      <c r="R1774" s="108"/>
      <c r="S1774" s="108"/>
      <c r="T1774" s="108"/>
      <c r="U1774" s="108"/>
      <c r="V1774" s="108"/>
      <c r="W1774" s="108"/>
      <c r="X1774" s="108"/>
      <c r="Y1774" s="108"/>
      <c r="Z1774" s="108"/>
      <c r="AA1774" s="108"/>
      <c r="AB1774" s="108"/>
      <c r="AC1774" s="108"/>
      <c r="AD1774" s="108"/>
    </row>
    <row r="1775" spans="1:30" x14ac:dyDescent="0.25">
      <c r="A1775" s="81" t="s">
        <v>3209</v>
      </c>
      <c r="B1775" s="81" t="s">
        <v>11792</v>
      </c>
      <c r="C1775" s="81">
        <v>100.34</v>
      </c>
      <c r="D1775" s="81" t="s">
        <v>11793</v>
      </c>
      <c r="E1775" s="81">
        <v>110</v>
      </c>
      <c r="F1775" s="81" t="s">
        <v>11794</v>
      </c>
      <c r="G1775" s="81">
        <v>115.49</v>
      </c>
      <c r="H1775" s="81">
        <v>4.29</v>
      </c>
      <c r="I1775" s="81">
        <v>5.63</v>
      </c>
      <c r="J1775" s="81">
        <v>0.8</v>
      </c>
      <c r="K1775" s="81">
        <v>4.17</v>
      </c>
      <c r="L1775" s="81" t="s">
        <v>25662</v>
      </c>
      <c r="M1775" s="108"/>
      <c r="N1775" s="108"/>
      <c r="O1775" s="108"/>
      <c r="P1775" s="108"/>
      <c r="Q1775" s="108"/>
      <c r="R1775" s="108"/>
      <c r="S1775" s="108"/>
      <c r="T1775" s="108"/>
      <c r="U1775" s="108"/>
      <c r="V1775" s="108"/>
      <c r="W1775" s="108"/>
      <c r="X1775" s="108"/>
      <c r="Y1775" s="108"/>
      <c r="Z1775" s="108"/>
      <c r="AA1775" s="108"/>
      <c r="AB1775" s="108"/>
      <c r="AC1775" s="108"/>
      <c r="AD1775" s="108"/>
    </row>
    <row r="1776" spans="1:30" x14ac:dyDescent="0.25">
      <c r="A1776" s="81" t="s">
        <v>3206</v>
      </c>
      <c r="B1776" s="81" t="s">
        <v>11795</v>
      </c>
      <c r="C1776" s="81">
        <v>164.37</v>
      </c>
      <c r="D1776" s="81" t="s">
        <v>11796</v>
      </c>
      <c r="E1776" s="81">
        <v>140.79</v>
      </c>
      <c r="F1776" s="81" t="s">
        <v>11797</v>
      </c>
      <c r="G1776" s="81">
        <v>145</v>
      </c>
      <c r="H1776" s="81">
        <v>7.5</v>
      </c>
      <c r="I1776" s="81">
        <v>9.25</v>
      </c>
      <c r="J1776" s="81">
        <v>1</v>
      </c>
      <c r="K1776" s="81">
        <v>4.75</v>
      </c>
      <c r="L1776" s="81" t="s">
        <v>25662</v>
      </c>
      <c r="M1776" s="108"/>
      <c r="N1776" s="108"/>
      <c r="O1776" s="108"/>
      <c r="P1776" s="108"/>
      <c r="Q1776" s="108"/>
      <c r="R1776" s="108"/>
      <c r="S1776" s="108"/>
      <c r="T1776" s="108"/>
      <c r="U1776" s="108"/>
      <c r="V1776" s="108"/>
      <c r="W1776" s="108"/>
      <c r="X1776" s="108"/>
      <c r="Y1776" s="108"/>
      <c r="Z1776" s="108"/>
      <c r="AA1776" s="108"/>
      <c r="AB1776" s="108"/>
      <c r="AC1776" s="108"/>
      <c r="AD1776" s="108"/>
    </row>
    <row r="1777" spans="1:30" x14ac:dyDescent="0.25">
      <c r="A1777" s="81" t="s">
        <v>3203</v>
      </c>
      <c r="B1777" s="81" t="s">
        <v>11798</v>
      </c>
      <c r="C1777" s="81">
        <v>84.69</v>
      </c>
      <c r="D1777" s="81" t="s">
        <v>11799</v>
      </c>
      <c r="E1777" s="81">
        <v>73.58</v>
      </c>
      <c r="F1777" s="81" t="s">
        <v>11800</v>
      </c>
      <c r="G1777" s="81">
        <v>69.52</v>
      </c>
      <c r="H1777" s="81">
        <v>6.5</v>
      </c>
      <c r="I1777" s="81">
        <v>8.5</v>
      </c>
      <c r="J1777" s="81">
        <v>6</v>
      </c>
      <c r="K1777" s="81">
        <v>4</v>
      </c>
      <c r="L1777" s="81" t="s">
        <v>25662</v>
      </c>
      <c r="M1777" s="108"/>
      <c r="N1777" s="108"/>
      <c r="O1777" s="108"/>
      <c r="P1777" s="108"/>
      <c r="Q1777" s="108"/>
      <c r="R1777" s="108"/>
      <c r="S1777" s="108"/>
      <c r="T1777" s="108"/>
      <c r="U1777" s="108"/>
      <c r="V1777" s="108"/>
      <c r="W1777" s="108"/>
      <c r="X1777" s="108"/>
      <c r="Y1777" s="108"/>
      <c r="Z1777" s="108"/>
      <c r="AA1777" s="108"/>
      <c r="AB1777" s="108"/>
      <c r="AC1777" s="108"/>
      <c r="AD1777" s="108"/>
    </row>
    <row r="1778" spans="1:30" x14ac:dyDescent="0.25">
      <c r="A1778" s="81" t="s">
        <v>3200</v>
      </c>
      <c r="B1778" s="81" t="s">
        <v>8619</v>
      </c>
      <c r="C1778" s="81" t="s">
        <v>8620</v>
      </c>
      <c r="D1778" s="81" t="s">
        <v>8619</v>
      </c>
      <c r="E1778" s="81" t="s">
        <v>8620</v>
      </c>
      <c r="F1778" s="81" t="s">
        <v>8619</v>
      </c>
      <c r="G1778" s="81" t="s">
        <v>8620</v>
      </c>
      <c r="H1778" s="81">
        <v>17</v>
      </c>
      <c r="I1778" s="81">
        <v>21</v>
      </c>
      <c r="J1778" s="81">
        <v>14</v>
      </c>
      <c r="K1778" s="81">
        <v>6</v>
      </c>
      <c r="L1778" s="81" t="s">
        <v>25662</v>
      </c>
      <c r="M1778" s="108"/>
      <c r="N1778" s="108"/>
      <c r="O1778" s="108"/>
      <c r="P1778" s="108"/>
      <c r="Q1778" s="108"/>
      <c r="R1778" s="108"/>
      <c r="S1778" s="108"/>
      <c r="T1778" s="108"/>
      <c r="U1778" s="108"/>
      <c r="V1778" s="108"/>
      <c r="W1778" s="108"/>
      <c r="X1778" s="108"/>
      <c r="Y1778" s="108"/>
      <c r="Z1778" s="108"/>
      <c r="AA1778" s="108"/>
      <c r="AB1778" s="108"/>
      <c r="AC1778" s="108"/>
      <c r="AD1778" s="108"/>
    </row>
    <row r="1779" spans="1:30" x14ac:dyDescent="0.25">
      <c r="A1779" s="81" t="s">
        <v>3197</v>
      </c>
      <c r="B1779" s="81" t="s">
        <v>11801</v>
      </c>
      <c r="C1779" s="81">
        <v>198.24</v>
      </c>
      <c r="D1779" s="81" t="s">
        <v>11802</v>
      </c>
      <c r="E1779" s="81">
        <v>202</v>
      </c>
      <c r="F1779" s="81" t="s">
        <v>11803</v>
      </c>
      <c r="G1779" s="81">
        <v>175</v>
      </c>
      <c r="H1779" s="81">
        <v>14</v>
      </c>
      <c r="I1779" s="81">
        <v>24</v>
      </c>
      <c r="J1779" s="81">
        <v>34.4</v>
      </c>
      <c r="K1779" s="81">
        <v>6</v>
      </c>
      <c r="L1779" s="81" t="s">
        <v>25662</v>
      </c>
      <c r="M1779" s="108"/>
      <c r="N1779" s="108"/>
      <c r="O1779" s="108"/>
      <c r="P1779" s="108"/>
      <c r="Q1779" s="108"/>
      <c r="R1779" s="108"/>
      <c r="S1779" s="108"/>
      <c r="T1779" s="108"/>
      <c r="U1779" s="108"/>
      <c r="V1779" s="108"/>
      <c r="W1779" s="108"/>
      <c r="X1779" s="108"/>
      <c r="Y1779" s="108"/>
      <c r="Z1779" s="108"/>
      <c r="AA1779" s="108"/>
      <c r="AB1779" s="108"/>
      <c r="AC1779" s="108"/>
      <c r="AD1779" s="108"/>
    </row>
    <row r="1780" spans="1:30" x14ac:dyDescent="0.25">
      <c r="A1780" s="81" t="s">
        <v>3194</v>
      </c>
      <c r="B1780" s="81" t="s">
        <v>11801</v>
      </c>
      <c r="C1780" s="81">
        <v>198.24</v>
      </c>
      <c r="D1780" s="81" t="s">
        <v>11804</v>
      </c>
      <c r="E1780" s="81">
        <v>136</v>
      </c>
      <c r="F1780" s="81" t="s">
        <v>8619</v>
      </c>
      <c r="G1780" s="81" t="s">
        <v>8620</v>
      </c>
      <c r="H1780" s="81">
        <v>5.5</v>
      </c>
      <c r="I1780" s="81">
        <v>8.75</v>
      </c>
      <c r="J1780" s="81">
        <v>2.61</v>
      </c>
      <c r="K1780" s="81">
        <v>4.25</v>
      </c>
      <c r="L1780" s="81" t="s">
        <v>25662</v>
      </c>
      <c r="M1780" s="108"/>
      <c r="N1780" s="108"/>
      <c r="O1780" s="108"/>
      <c r="P1780" s="108"/>
      <c r="Q1780" s="108"/>
      <c r="R1780" s="108"/>
      <c r="S1780" s="108"/>
      <c r="T1780" s="108"/>
      <c r="U1780" s="108"/>
      <c r="V1780" s="108"/>
      <c r="W1780" s="108"/>
      <c r="X1780" s="108"/>
      <c r="Y1780" s="108"/>
      <c r="Z1780" s="108"/>
      <c r="AA1780" s="108"/>
      <c r="AB1780" s="108"/>
      <c r="AC1780" s="108"/>
      <c r="AD1780" s="108"/>
    </row>
    <row r="1781" spans="1:30" x14ac:dyDescent="0.25">
      <c r="A1781" s="81" t="s">
        <v>436</v>
      </c>
      <c r="B1781" s="81" t="s">
        <v>8619</v>
      </c>
      <c r="C1781" s="81" t="s">
        <v>8620</v>
      </c>
      <c r="D1781" s="81" t="s">
        <v>8619</v>
      </c>
      <c r="E1781" s="81" t="s">
        <v>8620</v>
      </c>
      <c r="F1781" s="81" t="s">
        <v>8619</v>
      </c>
      <c r="G1781" s="81" t="s">
        <v>8620</v>
      </c>
      <c r="H1781" s="81">
        <v>18</v>
      </c>
      <c r="I1781" s="81">
        <v>28</v>
      </c>
      <c r="J1781" s="81">
        <v>50</v>
      </c>
      <c r="K1781" s="81">
        <v>11</v>
      </c>
      <c r="L1781" s="81" t="s">
        <v>25662</v>
      </c>
      <c r="M1781" s="108"/>
      <c r="N1781" s="108"/>
      <c r="O1781" s="108"/>
      <c r="P1781" s="108"/>
      <c r="Q1781" s="108"/>
      <c r="R1781" s="108"/>
      <c r="S1781" s="108"/>
      <c r="T1781" s="108"/>
      <c r="U1781" s="108"/>
      <c r="V1781" s="108"/>
      <c r="W1781" s="108"/>
      <c r="X1781" s="108"/>
      <c r="Y1781" s="108"/>
      <c r="Z1781" s="108"/>
      <c r="AA1781" s="108"/>
      <c r="AB1781" s="108"/>
      <c r="AC1781" s="108"/>
      <c r="AD1781" s="108"/>
    </row>
    <row r="1782" spans="1:30" x14ac:dyDescent="0.25">
      <c r="A1782" s="81" t="s">
        <v>3191</v>
      </c>
      <c r="B1782" s="81" t="s">
        <v>11805</v>
      </c>
      <c r="C1782" s="81">
        <v>1926.51</v>
      </c>
      <c r="D1782" s="81" t="s">
        <v>8619</v>
      </c>
      <c r="E1782" s="81" t="s">
        <v>8620</v>
      </c>
      <c r="F1782" s="81" t="s">
        <v>8619</v>
      </c>
      <c r="G1782" s="81" t="s">
        <v>8620</v>
      </c>
      <c r="H1782" s="81">
        <v>18</v>
      </c>
      <c r="I1782" s="81">
        <v>28</v>
      </c>
      <c r="J1782" s="81">
        <v>50</v>
      </c>
      <c r="K1782" s="81">
        <v>11</v>
      </c>
      <c r="L1782" s="81" t="s">
        <v>25662</v>
      </c>
      <c r="M1782" s="108"/>
      <c r="N1782" s="108"/>
      <c r="O1782" s="108"/>
      <c r="P1782" s="108"/>
      <c r="Q1782" s="108"/>
      <c r="R1782" s="108"/>
      <c r="S1782" s="108"/>
      <c r="T1782" s="108"/>
      <c r="U1782" s="108"/>
      <c r="V1782" s="108"/>
      <c r="W1782" s="108"/>
      <c r="X1782" s="108"/>
      <c r="Y1782" s="108"/>
      <c r="Z1782" s="108"/>
      <c r="AA1782" s="108"/>
      <c r="AB1782" s="108"/>
      <c r="AC1782" s="108"/>
      <c r="AD1782" s="108"/>
    </row>
    <row r="1783" spans="1:30" x14ac:dyDescent="0.25">
      <c r="A1783" s="81" t="s">
        <v>3188</v>
      </c>
      <c r="B1783" s="81" t="s">
        <v>25854</v>
      </c>
      <c r="C1783" s="81">
        <v>620</v>
      </c>
      <c r="D1783" s="81" t="s">
        <v>11806</v>
      </c>
      <c r="E1783" s="81">
        <v>703.75</v>
      </c>
      <c r="F1783" s="81" t="s">
        <v>11807</v>
      </c>
      <c r="G1783" s="81">
        <v>617.99</v>
      </c>
      <c r="H1783" s="81">
        <v>16</v>
      </c>
      <c r="I1783" s="81">
        <v>25</v>
      </c>
      <c r="J1783" s="81">
        <v>38</v>
      </c>
      <c r="K1783" s="81">
        <v>4</v>
      </c>
      <c r="L1783" s="81" t="s">
        <v>25662</v>
      </c>
      <c r="M1783" s="108"/>
      <c r="N1783" s="108"/>
      <c r="O1783" s="108"/>
      <c r="P1783" s="108"/>
      <c r="Q1783" s="108"/>
      <c r="R1783" s="108"/>
      <c r="S1783" s="108"/>
      <c r="T1783" s="108"/>
      <c r="U1783" s="108"/>
      <c r="V1783" s="108"/>
      <c r="W1783" s="108"/>
      <c r="X1783" s="108"/>
      <c r="Y1783" s="108"/>
      <c r="Z1783" s="108"/>
      <c r="AA1783" s="108"/>
      <c r="AB1783" s="108"/>
      <c r="AC1783" s="108"/>
      <c r="AD1783" s="108"/>
    </row>
    <row r="1784" spans="1:30" x14ac:dyDescent="0.25">
      <c r="A1784" s="81" t="s">
        <v>3185</v>
      </c>
      <c r="B1784" s="81" t="s">
        <v>11808</v>
      </c>
      <c r="C1784" s="81">
        <v>227.58</v>
      </c>
      <c r="D1784" s="81" t="s">
        <v>11809</v>
      </c>
      <c r="E1784" s="81">
        <v>226.98</v>
      </c>
      <c r="F1784" s="81" t="s">
        <v>8619</v>
      </c>
      <c r="G1784" s="81" t="s">
        <v>8620</v>
      </c>
      <c r="H1784" s="81">
        <v>24</v>
      </c>
      <c r="I1784" s="81">
        <v>34</v>
      </c>
      <c r="J1784" s="81">
        <v>15</v>
      </c>
      <c r="K1784" s="81">
        <v>2</v>
      </c>
      <c r="L1784" s="81" t="s">
        <v>25662</v>
      </c>
      <c r="M1784" s="108"/>
      <c r="N1784" s="108"/>
      <c r="O1784" s="108"/>
      <c r="P1784" s="108"/>
      <c r="Q1784" s="108"/>
      <c r="R1784" s="108"/>
      <c r="S1784" s="108"/>
      <c r="T1784" s="108"/>
      <c r="U1784" s="108"/>
      <c r="V1784" s="108"/>
      <c r="W1784" s="108"/>
      <c r="X1784" s="108"/>
      <c r="Y1784" s="108"/>
      <c r="Z1784" s="108"/>
      <c r="AA1784" s="108"/>
      <c r="AB1784" s="108"/>
      <c r="AC1784" s="108"/>
      <c r="AD1784" s="108"/>
    </row>
    <row r="1785" spans="1:30" x14ac:dyDescent="0.25">
      <c r="A1785" s="81" t="s">
        <v>3182</v>
      </c>
      <c r="B1785" s="81" t="s">
        <v>11810</v>
      </c>
      <c r="C1785" s="81">
        <v>513.58000000000004</v>
      </c>
      <c r="D1785" s="81" t="s">
        <v>8619</v>
      </c>
      <c r="E1785" s="81" t="s">
        <v>8620</v>
      </c>
      <c r="F1785" s="81" t="s">
        <v>8619</v>
      </c>
      <c r="G1785" s="81" t="s">
        <v>8620</v>
      </c>
      <c r="H1785" s="81">
        <v>20</v>
      </c>
      <c r="I1785" s="81">
        <v>23</v>
      </c>
      <c r="J1785" s="81">
        <v>23</v>
      </c>
      <c r="K1785" s="81">
        <v>13</v>
      </c>
      <c r="L1785" s="81" t="s">
        <v>25662</v>
      </c>
      <c r="M1785" s="108"/>
      <c r="N1785" s="108"/>
      <c r="O1785" s="108"/>
      <c r="P1785" s="108"/>
      <c r="Q1785" s="108"/>
      <c r="R1785" s="108"/>
      <c r="S1785" s="108"/>
      <c r="T1785" s="108"/>
      <c r="U1785" s="108"/>
      <c r="V1785" s="108"/>
      <c r="W1785" s="108"/>
      <c r="X1785" s="108"/>
      <c r="Y1785" s="108"/>
      <c r="Z1785" s="108"/>
      <c r="AA1785" s="108"/>
      <c r="AB1785" s="108"/>
      <c r="AC1785" s="108"/>
      <c r="AD1785" s="108"/>
    </row>
    <row r="1786" spans="1:30" x14ac:dyDescent="0.25">
      <c r="A1786" s="81" t="s">
        <v>3179</v>
      </c>
      <c r="B1786" s="81" t="s">
        <v>11811</v>
      </c>
      <c r="C1786" s="81">
        <v>570.77</v>
      </c>
      <c r="D1786" s="81" t="s">
        <v>11812</v>
      </c>
      <c r="E1786" s="81">
        <v>542.71</v>
      </c>
      <c r="F1786" s="81" t="s">
        <v>11813</v>
      </c>
      <c r="G1786" s="81">
        <v>513.58000000000004</v>
      </c>
      <c r="H1786" s="81">
        <v>20</v>
      </c>
      <c r="I1786" s="81">
        <v>23</v>
      </c>
      <c r="J1786" s="81">
        <v>23</v>
      </c>
      <c r="K1786" s="81">
        <v>13</v>
      </c>
      <c r="L1786" s="81" t="s">
        <v>25662</v>
      </c>
      <c r="M1786" s="108"/>
      <c r="N1786" s="108"/>
      <c r="O1786" s="108"/>
      <c r="P1786" s="108"/>
      <c r="Q1786" s="108"/>
      <c r="R1786" s="108"/>
      <c r="S1786" s="108"/>
      <c r="T1786" s="108"/>
      <c r="U1786" s="108"/>
      <c r="V1786" s="108"/>
      <c r="W1786" s="108"/>
      <c r="X1786" s="108"/>
      <c r="Y1786" s="108"/>
      <c r="Z1786" s="108"/>
      <c r="AA1786" s="108"/>
      <c r="AB1786" s="108"/>
      <c r="AC1786" s="108"/>
      <c r="AD1786" s="108"/>
    </row>
    <row r="1787" spans="1:30" x14ac:dyDescent="0.25">
      <c r="A1787" s="112" t="s">
        <v>3176</v>
      </c>
      <c r="B1787" s="81" t="s">
        <v>11814</v>
      </c>
      <c r="C1787" s="81">
        <v>801.22</v>
      </c>
      <c r="D1787" s="81" t="s">
        <v>11815</v>
      </c>
      <c r="E1787" s="81">
        <v>706</v>
      </c>
      <c r="F1787" s="81" t="s">
        <v>11816</v>
      </c>
      <c r="G1787" s="81">
        <v>771.51</v>
      </c>
      <c r="H1787" s="81">
        <v>19</v>
      </c>
      <c r="I1787" s="81">
        <v>28</v>
      </c>
      <c r="J1787" s="81">
        <v>26.8</v>
      </c>
      <c r="K1787" s="81">
        <v>11</v>
      </c>
      <c r="L1787" s="81" t="s">
        <v>25662</v>
      </c>
      <c r="M1787" s="108"/>
      <c r="N1787" s="108"/>
      <c r="O1787" s="108"/>
      <c r="P1787" s="108"/>
      <c r="Q1787" s="108"/>
      <c r="R1787" s="108"/>
      <c r="S1787" s="108"/>
      <c r="T1787" s="108"/>
      <c r="U1787" s="108"/>
      <c r="V1787" s="108"/>
      <c r="W1787" s="108"/>
      <c r="X1787" s="108"/>
      <c r="Y1787" s="108"/>
      <c r="Z1787" s="108"/>
      <c r="AA1787" s="108"/>
      <c r="AB1787" s="108"/>
      <c r="AC1787" s="108"/>
      <c r="AD1787" s="108"/>
    </row>
    <row r="1788" spans="1:30" x14ac:dyDescent="0.25">
      <c r="A1788" s="81" t="s">
        <v>3173</v>
      </c>
      <c r="B1788" s="81" t="s">
        <v>11817</v>
      </c>
      <c r="C1788" s="81">
        <v>735.14</v>
      </c>
      <c r="D1788" s="81" t="s">
        <v>11818</v>
      </c>
      <c r="E1788" s="81">
        <v>661.48</v>
      </c>
      <c r="F1788" s="81" t="s">
        <v>11819</v>
      </c>
      <c r="G1788" s="81">
        <v>631.9</v>
      </c>
      <c r="H1788" s="81">
        <v>16</v>
      </c>
      <c r="I1788" s="81">
        <v>25</v>
      </c>
      <c r="J1788" s="81">
        <v>39</v>
      </c>
      <c r="K1788" s="81">
        <v>4</v>
      </c>
      <c r="L1788" s="81" t="s">
        <v>25662</v>
      </c>
      <c r="M1788" s="108"/>
      <c r="N1788" s="108"/>
      <c r="O1788" s="108"/>
      <c r="P1788" s="108"/>
      <c r="Q1788" s="108"/>
      <c r="R1788" s="108"/>
      <c r="S1788" s="108"/>
      <c r="T1788" s="108"/>
      <c r="U1788" s="108"/>
      <c r="V1788" s="108"/>
      <c r="W1788" s="108"/>
      <c r="X1788" s="108"/>
      <c r="Y1788" s="108"/>
      <c r="Z1788" s="108"/>
      <c r="AA1788" s="108"/>
      <c r="AB1788" s="108"/>
      <c r="AC1788" s="108"/>
      <c r="AD1788" s="108"/>
    </row>
    <row r="1789" spans="1:30" x14ac:dyDescent="0.25">
      <c r="A1789" s="81" t="s">
        <v>3170</v>
      </c>
      <c r="B1789" s="81" t="s">
        <v>11820</v>
      </c>
      <c r="C1789" s="81">
        <v>534.39</v>
      </c>
      <c r="D1789" s="81" t="s">
        <v>11821</v>
      </c>
      <c r="E1789" s="81">
        <v>517</v>
      </c>
      <c r="F1789" s="81" t="s">
        <v>25855</v>
      </c>
      <c r="G1789" s="81">
        <v>694</v>
      </c>
      <c r="H1789" s="81">
        <v>16</v>
      </c>
      <c r="I1789" s="81">
        <v>25</v>
      </c>
      <c r="J1789" s="81">
        <v>39</v>
      </c>
      <c r="K1789" s="81">
        <v>4</v>
      </c>
      <c r="L1789" s="81" t="s">
        <v>25662</v>
      </c>
      <c r="M1789" s="108"/>
      <c r="N1789" s="108"/>
      <c r="O1789" s="108"/>
      <c r="P1789" s="108"/>
      <c r="Q1789" s="108"/>
      <c r="R1789" s="108"/>
      <c r="S1789" s="108"/>
      <c r="T1789" s="108"/>
      <c r="U1789" s="108"/>
      <c r="V1789" s="108"/>
      <c r="W1789" s="108"/>
      <c r="X1789" s="108"/>
      <c r="Y1789" s="108"/>
      <c r="Z1789" s="108"/>
      <c r="AA1789" s="108"/>
      <c r="AB1789" s="108"/>
      <c r="AC1789" s="108"/>
      <c r="AD1789" s="108"/>
    </row>
    <row r="1790" spans="1:30" x14ac:dyDescent="0.25">
      <c r="A1790" s="81" t="s">
        <v>3101</v>
      </c>
      <c r="B1790" s="81" t="s">
        <v>11822</v>
      </c>
      <c r="C1790" s="81">
        <v>4419.99</v>
      </c>
      <c r="D1790" s="81" t="s">
        <v>11823</v>
      </c>
      <c r="E1790" s="81">
        <v>5164.67</v>
      </c>
      <c r="F1790" s="81" t="s">
        <v>11824</v>
      </c>
      <c r="G1790" s="81">
        <v>5245.1</v>
      </c>
      <c r="H1790" s="81">
        <v>40</v>
      </c>
      <c r="I1790" s="81">
        <v>52</v>
      </c>
      <c r="J1790" s="81">
        <v>160</v>
      </c>
      <c r="K1790" s="81">
        <v>21</v>
      </c>
      <c r="L1790" s="81" t="s">
        <v>25662</v>
      </c>
      <c r="M1790" s="108"/>
      <c r="N1790" s="108"/>
      <c r="O1790" s="108"/>
      <c r="P1790" s="108"/>
      <c r="Q1790" s="108"/>
      <c r="R1790" s="108"/>
      <c r="S1790" s="108"/>
      <c r="T1790" s="108"/>
      <c r="U1790" s="108"/>
      <c r="V1790" s="108"/>
      <c r="W1790" s="108"/>
      <c r="X1790" s="108"/>
      <c r="Y1790" s="108"/>
      <c r="Z1790" s="108"/>
      <c r="AA1790" s="108"/>
      <c r="AB1790" s="108"/>
      <c r="AC1790" s="108"/>
      <c r="AD1790" s="108"/>
    </row>
    <row r="1791" spans="1:30" x14ac:dyDescent="0.25">
      <c r="A1791" s="81" t="s">
        <v>3095</v>
      </c>
      <c r="B1791" s="81" t="s">
        <v>11825</v>
      </c>
      <c r="C1791" s="81">
        <v>5472.25</v>
      </c>
      <c r="D1791" s="81" t="s">
        <v>11826</v>
      </c>
      <c r="E1791" s="81">
        <v>5388.33</v>
      </c>
      <c r="F1791" s="81" t="s">
        <v>11827</v>
      </c>
      <c r="G1791" s="81">
        <v>4979.99</v>
      </c>
      <c r="H1791" s="81">
        <v>40</v>
      </c>
      <c r="I1791" s="81">
        <v>52</v>
      </c>
      <c r="J1791" s="81">
        <v>160</v>
      </c>
      <c r="K1791" s="81">
        <v>21</v>
      </c>
      <c r="L1791" s="81" t="s">
        <v>25662</v>
      </c>
      <c r="M1791" s="108"/>
      <c r="N1791" s="108"/>
      <c r="O1791" s="108"/>
      <c r="P1791" s="108"/>
      <c r="Q1791" s="108"/>
      <c r="R1791" s="108"/>
      <c r="S1791" s="108"/>
      <c r="T1791" s="108"/>
      <c r="U1791" s="108"/>
      <c r="V1791" s="108"/>
      <c r="W1791" s="108"/>
      <c r="X1791" s="108"/>
      <c r="Y1791" s="108"/>
      <c r="Z1791" s="108"/>
      <c r="AA1791" s="108"/>
      <c r="AB1791" s="108"/>
      <c r="AC1791" s="108"/>
      <c r="AD1791" s="108"/>
    </row>
    <row r="1792" spans="1:30" x14ac:dyDescent="0.25">
      <c r="A1792" s="81" t="s">
        <v>3089</v>
      </c>
      <c r="B1792" s="81" t="s">
        <v>11828</v>
      </c>
      <c r="C1792" s="81">
        <v>5205</v>
      </c>
      <c r="D1792" s="81" t="s">
        <v>11829</v>
      </c>
      <c r="E1792" s="81">
        <v>5239.99</v>
      </c>
      <c r="F1792" s="81" t="s">
        <v>11830</v>
      </c>
      <c r="G1792" s="81">
        <v>5669.09</v>
      </c>
      <c r="H1792" s="81">
        <v>15</v>
      </c>
      <c r="I1792" s="81">
        <v>27</v>
      </c>
      <c r="J1792" s="81">
        <v>33</v>
      </c>
      <c r="K1792" s="81">
        <v>12</v>
      </c>
      <c r="L1792" s="81" t="s">
        <v>25662</v>
      </c>
      <c r="M1792" s="108"/>
      <c r="N1792" s="108"/>
      <c r="O1792" s="108"/>
      <c r="P1792" s="108"/>
      <c r="Q1792" s="108"/>
      <c r="R1792" s="108"/>
      <c r="S1792" s="108"/>
      <c r="T1792" s="108"/>
      <c r="U1792" s="108"/>
      <c r="V1792" s="108"/>
      <c r="W1792" s="108"/>
      <c r="X1792" s="108"/>
      <c r="Y1792" s="108"/>
      <c r="Z1792" s="108"/>
      <c r="AA1792" s="108"/>
      <c r="AB1792" s="108"/>
      <c r="AC1792" s="108"/>
      <c r="AD1792" s="108"/>
    </row>
    <row r="1793" spans="1:30" x14ac:dyDescent="0.25">
      <c r="A1793" s="81" t="s">
        <v>3086</v>
      </c>
      <c r="B1793" s="81" t="s">
        <v>11831</v>
      </c>
      <c r="C1793" s="81">
        <v>5239.99</v>
      </c>
      <c r="D1793" s="81" t="s">
        <v>11831</v>
      </c>
      <c r="E1793" s="81">
        <v>6009.15</v>
      </c>
      <c r="F1793" s="81" t="s">
        <v>8619</v>
      </c>
      <c r="G1793" s="81" t="s">
        <v>8620</v>
      </c>
      <c r="H1793" s="81">
        <v>17</v>
      </c>
      <c r="I1793" s="81">
        <v>28</v>
      </c>
      <c r="J1793" s="81">
        <v>43</v>
      </c>
      <c r="K1793" s="81">
        <v>13</v>
      </c>
      <c r="L1793" s="81" t="s">
        <v>25662</v>
      </c>
      <c r="M1793" s="108"/>
      <c r="N1793" s="108"/>
      <c r="O1793" s="108"/>
      <c r="P1793" s="108"/>
      <c r="Q1793" s="108"/>
      <c r="R1793" s="108"/>
      <c r="S1793" s="108"/>
      <c r="T1793" s="108"/>
      <c r="U1793" s="108"/>
      <c r="V1793" s="108"/>
      <c r="W1793" s="108"/>
      <c r="X1793" s="108"/>
      <c r="Y1793" s="108"/>
      <c r="Z1793" s="108"/>
      <c r="AA1793" s="108"/>
      <c r="AB1793" s="108"/>
      <c r="AC1793" s="108"/>
      <c r="AD1793" s="108"/>
    </row>
    <row r="1794" spans="1:30" x14ac:dyDescent="0.25">
      <c r="A1794" s="81" t="s">
        <v>3071</v>
      </c>
      <c r="B1794" s="81" t="s">
        <v>11829</v>
      </c>
      <c r="C1794" s="81">
        <v>5239.99</v>
      </c>
      <c r="D1794" s="81" t="s">
        <v>11832</v>
      </c>
      <c r="E1794" s="81">
        <v>6207.39</v>
      </c>
      <c r="F1794" s="81" t="s">
        <v>11833</v>
      </c>
      <c r="G1794" s="81">
        <v>6112.2</v>
      </c>
      <c r="H1794" s="81">
        <v>19</v>
      </c>
      <c r="I1794" s="81">
        <v>30</v>
      </c>
      <c r="J1794" s="81">
        <v>53</v>
      </c>
      <c r="K1794" s="81">
        <v>14</v>
      </c>
      <c r="L1794" s="81" t="s">
        <v>25662</v>
      </c>
      <c r="M1794" s="108"/>
      <c r="N1794" s="108"/>
      <c r="O1794" s="108"/>
      <c r="P1794" s="108"/>
      <c r="Q1794" s="108"/>
      <c r="R1794" s="108"/>
      <c r="S1794" s="108"/>
      <c r="T1794" s="108"/>
      <c r="U1794" s="108"/>
      <c r="V1794" s="108"/>
      <c r="W1794" s="108"/>
      <c r="X1794" s="108"/>
      <c r="Y1794" s="108"/>
      <c r="Z1794" s="108"/>
      <c r="AA1794" s="108"/>
      <c r="AB1794" s="108"/>
      <c r="AC1794" s="108"/>
      <c r="AD1794" s="108"/>
    </row>
    <row r="1795" spans="1:30" x14ac:dyDescent="0.25">
      <c r="A1795" s="81" t="s">
        <v>3068</v>
      </c>
      <c r="B1795" s="81" t="s">
        <v>11834</v>
      </c>
      <c r="C1795" s="81">
        <v>6211.52</v>
      </c>
      <c r="D1795" s="81" t="s">
        <v>11835</v>
      </c>
      <c r="E1795" s="81">
        <v>5881.03</v>
      </c>
      <c r="F1795" s="81" t="s">
        <v>8619</v>
      </c>
      <c r="G1795" s="81" t="s">
        <v>8620</v>
      </c>
      <c r="H1795" s="81">
        <v>29</v>
      </c>
      <c r="I1795" s="81">
        <v>49.5</v>
      </c>
      <c r="J1795" s="81">
        <v>150</v>
      </c>
      <c r="K1795" s="81">
        <v>14.5</v>
      </c>
      <c r="L1795" s="81" t="s">
        <v>25662</v>
      </c>
      <c r="M1795" s="108"/>
      <c r="N1795" s="108"/>
      <c r="O1795" s="108"/>
      <c r="P1795" s="108"/>
      <c r="Q1795" s="108"/>
      <c r="R1795" s="108"/>
      <c r="S1795" s="108"/>
      <c r="T1795" s="108"/>
      <c r="U1795" s="108"/>
      <c r="V1795" s="108"/>
      <c r="W1795" s="108"/>
      <c r="X1795" s="108"/>
      <c r="Y1795" s="108"/>
      <c r="Z1795" s="108"/>
      <c r="AA1795" s="108"/>
      <c r="AB1795" s="108"/>
      <c r="AC1795" s="108"/>
      <c r="AD1795" s="108"/>
    </row>
    <row r="1796" spans="1:30" x14ac:dyDescent="0.25">
      <c r="A1796" s="81" t="s">
        <v>3065</v>
      </c>
      <c r="B1796" s="81" t="s">
        <v>11836</v>
      </c>
      <c r="C1796" s="81">
        <v>6228.04</v>
      </c>
      <c r="D1796" s="81" t="s">
        <v>8619</v>
      </c>
      <c r="E1796" s="81" t="s">
        <v>8620</v>
      </c>
      <c r="F1796" s="81" t="s">
        <v>8619</v>
      </c>
      <c r="G1796" s="81" t="s">
        <v>8620</v>
      </c>
      <c r="H1796" s="81">
        <v>40</v>
      </c>
      <c r="I1796" s="81">
        <v>52</v>
      </c>
      <c r="J1796" s="81">
        <v>185</v>
      </c>
      <c r="K1796" s="81">
        <v>21</v>
      </c>
      <c r="L1796" s="81" t="s">
        <v>25662</v>
      </c>
      <c r="M1796" s="108"/>
      <c r="N1796" s="108"/>
      <c r="O1796" s="108"/>
      <c r="P1796" s="108"/>
      <c r="Q1796" s="108"/>
      <c r="R1796" s="108"/>
      <c r="S1796" s="108"/>
      <c r="T1796" s="108"/>
      <c r="U1796" s="108"/>
      <c r="V1796" s="108"/>
      <c r="W1796" s="108"/>
      <c r="X1796" s="108"/>
      <c r="Y1796" s="108"/>
      <c r="Z1796" s="108"/>
      <c r="AA1796" s="108"/>
      <c r="AB1796" s="108"/>
      <c r="AC1796" s="108"/>
      <c r="AD1796" s="108"/>
    </row>
    <row r="1797" spans="1:30" x14ac:dyDescent="0.25">
      <c r="A1797" s="81" t="s">
        <v>3062</v>
      </c>
      <c r="B1797" s="81" t="s">
        <v>11837</v>
      </c>
      <c r="C1797" s="81">
        <v>6183.58</v>
      </c>
      <c r="D1797" s="81" t="s">
        <v>11838</v>
      </c>
      <c r="E1797" s="81">
        <v>6425.45</v>
      </c>
      <c r="F1797" s="81" t="s">
        <v>8619</v>
      </c>
      <c r="G1797" s="81" t="s">
        <v>8620</v>
      </c>
      <c r="H1797" s="81">
        <v>40</v>
      </c>
      <c r="I1797" s="81">
        <v>52</v>
      </c>
      <c r="J1797" s="81">
        <v>185</v>
      </c>
      <c r="K1797" s="81">
        <v>21</v>
      </c>
      <c r="L1797" s="81" t="s">
        <v>25662</v>
      </c>
      <c r="M1797" s="108"/>
      <c r="N1797" s="108"/>
      <c r="O1797" s="108"/>
      <c r="P1797" s="108"/>
      <c r="Q1797" s="108"/>
      <c r="R1797" s="108"/>
      <c r="S1797" s="108"/>
      <c r="T1797" s="108"/>
      <c r="U1797" s="108"/>
      <c r="V1797" s="108"/>
      <c r="W1797" s="108"/>
      <c r="X1797" s="108"/>
      <c r="Y1797" s="108"/>
      <c r="Z1797" s="108"/>
      <c r="AA1797" s="108"/>
      <c r="AB1797" s="108"/>
      <c r="AC1797" s="108"/>
      <c r="AD1797" s="108"/>
    </row>
    <row r="1798" spans="1:30" x14ac:dyDescent="0.25">
      <c r="A1798" s="81" t="s">
        <v>3059</v>
      </c>
      <c r="B1798" s="81" t="s">
        <v>11839</v>
      </c>
      <c r="C1798" s="81">
        <v>8175.68</v>
      </c>
      <c r="D1798" s="81" t="s">
        <v>11840</v>
      </c>
      <c r="E1798" s="81">
        <v>9788.1</v>
      </c>
      <c r="F1798" s="81" t="s">
        <v>11841</v>
      </c>
      <c r="G1798" s="81">
        <v>9267.31</v>
      </c>
      <c r="H1798" s="81">
        <v>32</v>
      </c>
      <c r="I1798" s="81">
        <v>60</v>
      </c>
      <c r="J1798" s="81">
        <v>300</v>
      </c>
      <c r="K1798" s="81">
        <v>21</v>
      </c>
      <c r="L1798" s="81" t="s">
        <v>25662</v>
      </c>
      <c r="M1798" s="108"/>
      <c r="N1798" s="108"/>
      <c r="O1798" s="108"/>
      <c r="P1798" s="108"/>
      <c r="Q1798" s="108"/>
      <c r="R1798" s="108"/>
      <c r="S1798" s="108"/>
      <c r="T1798" s="108"/>
      <c r="U1798" s="108"/>
      <c r="V1798" s="108"/>
      <c r="W1798" s="108"/>
      <c r="X1798" s="108"/>
      <c r="Y1798" s="108"/>
      <c r="Z1798" s="108"/>
      <c r="AA1798" s="108"/>
      <c r="AB1798" s="108"/>
      <c r="AC1798" s="108"/>
      <c r="AD1798" s="108"/>
    </row>
    <row r="1799" spans="1:30" x14ac:dyDescent="0.25">
      <c r="A1799" s="81" t="s">
        <v>3056</v>
      </c>
      <c r="B1799" s="81" t="s">
        <v>11842</v>
      </c>
      <c r="C1799" s="81">
        <v>9808.75</v>
      </c>
      <c r="D1799" s="81" t="s">
        <v>11843</v>
      </c>
      <c r="E1799" s="81">
        <v>8149</v>
      </c>
      <c r="F1799" s="81" t="s">
        <v>11844</v>
      </c>
      <c r="G1799" s="81">
        <v>9286.86</v>
      </c>
      <c r="H1799" s="81">
        <v>32</v>
      </c>
      <c r="I1799" s="81">
        <v>60</v>
      </c>
      <c r="J1799" s="81">
        <v>300</v>
      </c>
      <c r="K1799" s="81">
        <v>21</v>
      </c>
      <c r="L1799" s="81" t="s">
        <v>25662</v>
      </c>
      <c r="M1799" s="108"/>
      <c r="N1799" s="108"/>
      <c r="O1799" s="108"/>
      <c r="P1799" s="108"/>
      <c r="Q1799" s="108"/>
      <c r="R1799" s="108"/>
      <c r="S1799" s="108"/>
      <c r="T1799" s="108"/>
      <c r="U1799" s="108"/>
      <c r="V1799" s="108"/>
      <c r="W1799" s="108"/>
      <c r="X1799" s="108"/>
      <c r="Y1799" s="108"/>
      <c r="Z1799" s="108"/>
      <c r="AA1799" s="108"/>
      <c r="AB1799" s="108"/>
      <c r="AC1799" s="108"/>
      <c r="AD1799" s="108"/>
    </row>
    <row r="1800" spans="1:30" x14ac:dyDescent="0.25">
      <c r="A1800" s="81" t="s">
        <v>3053</v>
      </c>
      <c r="B1800" s="81" t="s">
        <v>11845</v>
      </c>
      <c r="C1800" s="81">
        <v>10011.120000000001</v>
      </c>
      <c r="D1800" s="81" t="s">
        <v>8619</v>
      </c>
      <c r="E1800" s="81" t="s">
        <v>8620</v>
      </c>
      <c r="F1800" s="81" t="s">
        <v>8619</v>
      </c>
      <c r="G1800" s="81" t="s">
        <v>8620</v>
      </c>
      <c r="H1800" s="81">
        <v>32</v>
      </c>
      <c r="I1800" s="81">
        <v>60</v>
      </c>
      <c r="J1800" s="81">
        <v>300</v>
      </c>
      <c r="K1800" s="81">
        <v>21</v>
      </c>
      <c r="L1800" s="81" t="s">
        <v>25662</v>
      </c>
      <c r="M1800" s="108"/>
      <c r="N1800" s="108"/>
      <c r="O1800" s="108"/>
      <c r="P1800" s="108"/>
      <c r="Q1800" s="108"/>
      <c r="R1800" s="108"/>
      <c r="S1800" s="108"/>
      <c r="T1800" s="108"/>
      <c r="U1800" s="108"/>
      <c r="V1800" s="108"/>
      <c r="W1800" s="108"/>
      <c r="X1800" s="108"/>
      <c r="Y1800" s="108"/>
      <c r="Z1800" s="108"/>
      <c r="AA1800" s="108"/>
      <c r="AB1800" s="108"/>
      <c r="AC1800" s="108"/>
      <c r="AD1800" s="108"/>
    </row>
    <row r="1801" spans="1:30" x14ac:dyDescent="0.25">
      <c r="A1801" s="112" t="s">
        <v>3050</v>
      </c>
      <c r="B1801" s="81" t="s">
        <v>11846</v>
      </c>
      <c r="C1801" s="81">
        <v>7670</v>
      </c>
      <c r="D1801" s="81" t="s">
        <v>11847</v>
      </c>
      <c r="E1801" s="81">
        <v>10870.16</v>
      </c>
      <c r="F1801" s="81" t="s">
        <v>11846</v>
      </c>
      <c r="G1801" s="81">
        <v>7670</v>
      </c>
      <c r="H1801" s="81">
        <v>56</v>
      </c>
      <c r="I1801" s="81">
        <v>28</v>
      </c>
      <c r="J1801" s="81">
        <v>300</v>
      </c>
      <c r="K1801" s="81">
        <v>19</v>
      </c>
      <c r="L1801" s="81" t="s">
        <v>25662</v>
      </c>
      <c r="M1801" s="108"/>
      <c r="N1801" s="108"/>
      <c r="O1801" s="108"/>
      <c r="P1801" s="108"/>
      <c r="Q1801" s="108"/>
      <c r="R1801" s="108"/>
      <c r="S1801" s="108"/>
      <c r="T1801" s="108"/>
      <c r="U1801" s="108"/>
      <c r="V1801" s="108"/>
      <c r="W1801" s="108"/>
      <c r="X1801" s="108"/>
      <c r="Y1801" s="108"/>
      <c r="Z1801" s="108"/>
      <c r="AA1801" s="108"/>
      <c r="AB1801" s="108"/>
      <c r="AC1801" s="108"/>
      <c r="AD1801" s="108"/>
    </row>
    <row r="1802" spans="1:30" x14ac:dyDescent="0.25">
      <c r="A1802" s="81" t="s">
        <v>3047</v>
      </c>
      <c r="B1802" s="81" t="s">
        <v>11848</v>
      </c>
      <c r="C1802" s="81">
        <v>10911.46</v>
      </c>
      <c r="D1802" s="81" t="s">
        <v>11849</v>
      </c>
      <c r="E1802" s="81">
        <v>10330.9</v>
      </c>
      <c r="F1802" s="81" t="s">
        <v>11843</v>
      </c>
      <c r="G1802" s="81">
        <v>8149</v>
      </c>
      <c r="H1802" s="81">
        <v>32</v>
      </c>
      <c r="I1802" s="81">
        <v>60</v>
      </c>
      <c r="J1802" s="81">
        <v>300</v>
      </c>
      <c r="K1802" s="81">
        <v>21</v>
      </c>
      <c r="L1802" s="81" t="s">
        <v>25662</v>
      </c>
      <c r="M1802" s="108"/>
      <c r="N1802" s="108"/>
      <c r="O1802" s="108"/>
      <c r="P1802" s="108"/>
      <c r="Q1802" s="108"/>
      <c r="R1802" s="108"/>
      <c r="S1802" s="108"/>
      <c r="T1802" s="108"/>
      <c r="U1802" s="108"/>
      <c r="V1802" s="108"/>
      <c r="W1802" s="108"/>
      <c r="X1802" s="108"/>
      <c r="Y1802" s="108"/>
      <c r="Z1802" s="108"/>
      <c r="AA1802" s="108"/>
      <c r="AB1802" s="108"/>
      <c r="AC1802" s="108"/>
      <c r="AD1802" s="108"/>
    </row>
    <row r="1803" spans="1:30" x14ac:dyDescent="0.25">
      <c r="A1803" s="81" t="s">
        <v>3044</v>
      </c>
      <c r="B1803" s="81" t="s">
        <v>11850</v>
      </c>
      <c r="C1803" s="81">
        <v>11299.68</v>
      </c>
      <c r="D1803" s="81" t="s">
        <v>11851</v>
      </c>
      <c r="E1803" s="81">
        <v>10898.46</v>
      </c>
      <c r="F1803" s="81" t="s">
        <v>8619</v>
      </c>
      <c r="G1803" s="81" t="s">
        <v>8620</v>
      </c>
      <c r="H1803" s="81">
        <v>32</v>
      </c>
      <c r="I1803" s="81">
        <v>60</v>
      </c>
      <c r="J1803" s="81">
        <v>300</v>
      </c>
      <c r="K1803" s="81">
        <v>21</v>
      </c>
      <c r="L1803" s="81" t="s">
        <v>25662</v>
      </c>
      <c r="M1803" s="108"/>
      <c r="N1803" s="108"/>
      <c r="O1803" s="108"/>
      <c r="P1803" s="108"/>
      <c r="Q1803" s="108"/>
      <c r="R1803" s="108"/>
      <c r="S1803" s="108"/>
      <c r="T1803" s="108"/>
      <c r="U1803" s="108"/>
      <c r="V1803" s="108"/>
      <c r="W1803" s="108"/>
      <c r="X1803" s="108"/>
      <c r="Y1803" s="108"/>
      <c r="Z1803" s="108"/>
      <c r="AA1803" s="108"/>
      <c r="AB1803" s="108"/>
      <c r="AC1803" s="108"/>
      <c r="AD1803" s="108"/>
    </row>
    <row r="1804" spans="1:30" x14ac:dyDescent="0.25">
      <c r="A1804" s="81" t="s">
        <v>3041</v>
      </c>
      <c r="B1804" s="81" t="s">
        <v>11852</v>
      </c>
      <c r="C1804" s="81">
        <v>15875.68</v>
      </c>
      <c r="D1804" s="81" t="s">
        <v>11853</v>
      </c>
      <c r="E1804" s="81">
        <v>18923.66</v>
      </c>
      <c r="F1804" s="81" t="s">
        <v>11854</v>
      </c>
      <c r="G1804" s="81">
        <v>17916.79</v>
      </c>
      <c r="H1804" s="81">
        <v>32</v>
      </c>
      <c r="I1804" s="81">
        <v>60</v>
      </c>
      <c r="J1804" s="81">
        <v>450</v>
      </c>
      <c r="K1804" s="81">
        <v>21</v>
      </c>
      <c r="L1804" s="81" t="s">
        <v>25662</v>
      </c>
      <c r="M1804" s="108"/>
      <c r="N1804" s="108"/>
      <c r="O1804" s="108"/>
      <c r="P1804" s="108"/>
      <c r="Q1804" s="108"/>
      <c r="R1804" s="108"/>
      <c r="S1804" s="108"/>
      <c r="T1804" s="108"/>
      <c r="U1804" s="108"/>
      <c r="V1804" s="108"/>
      <c r="W1804" s="108"/>
      <c r="X1804" s="108"/>
      <c r="Y1804" s="108"/>
      <c r="Z1804" s="108"/>
      <c r="AA1804" s="108"/>
      <c r="AB1804" s="108"/>
      <c r="AC1804" s="108"/>
      <c r="AD1804" s="108"/>
    </row>
    <row r="1805" spans="1:30" x14ac:dyDescent="0.25">
      <c r="A1805" s="81" t="s">
        <v>3038</v>
      </c>
      <c r="B1805" s="81" t="s">
        <v>11855</v>
      </c>
      <c r="C1805" s="81">
        <v>18956.7</v>
      </c>
      <c r="D1805" s="81" t="s">
        <v>8619</v>
      </c>
      <c r="E1805" s="81" t="s">
        <v>8620</v>
      </c>
      <c r="F1805" s="81" t="s">
        <v>8619</v>
      </c>
      <c r="G1805" s="81" t="s">
        <v>8620</v>
      </c>
      <c r="H1805" s="81">
        <v>32</v>
      </c>
      <c r="I1805" s="81">
        <v>60</v>
      </c>
      <c r="J1805" s="81">
        <v>450</v>
      </c>
      <c r="K1805" s="81">
        <v>21</v>
      </c>
      <c r="L1805" s="81" t="s">
        <v>25662</v>
      </c>
      <c r="M1805" s="108"/>
      <c r="N1805" s="108"/>
      <c r="O1805" s="108"/>
      <c r="P1805" s="108"/>
      <c r="Q1805" s="108"/>
      <c r="R1805" s="108"/>
      <c r="S1805" s="108"/>
      <c r="T1805" s="108"/>
      <c r="U1805" s="108"/>
      <c r="V1805" s="108"/>
      <c r="W1805" s="108"/>
      <c r="X1805" s="108"/>
      <c r="Y1805" s="108"/>
      <c r="Z1805" s="108"/>
      <c r="AA1805" s="108"/>
      <c r="AB1805" s="108"/>
      <c r="AC1805" s="108"/>
      <c r="AD1805" s="108"/>
    </row>
    <row r="1806" spans="1:30" x14ac:dyDescent="0.25">
      <c r="A1806" s="81" t="s">
        <v>3036</v>
      </c>
      <c r="B1806" s="81" t="s">
        <v>11856</v>
      </c>
      <c r="C1806" s="81">
        <v>19357.310000000001</v>
      </c>
      <c r="D1806" s="81" t="s">
        <v>11857</v>
      </c>
      <c r="E1806" s="81">
        <v>18327.37</v>
      </c>
      <c r="F1806" s="81" t="s">
        <v>8619</v>
      </c>
      <c r="G1806" s="81" t="s">
        <v>8620</v>
      </c>
      <c r="H1806" s="81">
        <v>32</v>
      </c>
      <c r="I1806" s="81">
        <v>60</v>
      </c>
      <c r="J1806" s="81">
        <v>450</v>
      </c>
      <c r="K1806" s="81">
        <v>21</v>
      </c>
      <c r="L1806" s="81" t="s">
        <v>25662</v>
      </c>
      <c r="M1806" s="108"/>
      <c r="N1806" s="108"/>
      <c r="O1806" s="108"/>
      <c r="P1806" s="108"/>
      <c r="Q1806" s="108"/>
      <c r="R1806" s="108"/>
      <c r="S1806" s="108"/>
      <c r="T1806" s="108"/>
      <c r="U1806" s="108"/>
      <c r="V1806" s="108"/>
      <c r="W1806" s="108"/>
      <c r="X1806" s="108"/>
      <c r="Y1806" s="108"/>
      <c r="Z1806" s="108"/>
      <c r="AA1806" s="108"/>
      <c r="AB1806" s="108"/>
      <c r="AC1806" s="108"/>
      <c r="AD1806" s="108"/>
    </row>
    <row r="1807" spans="1:30" x14ac:dyDescent="0.25">
      <c r="A1807" s="81" t="s">
        <v>3033</v>
      </c>
      <c r="B1807" s="81" t="s">
        <v>11858</v>
      </c>
      <c r="C1807" s="81">
        <v>20005.72</v>
      </c>
      <c r="D1807" s="81" t="s">
        <v>11859</v>
      </c>
      <c r="E1807" s="81">
        <v>18941.28</v>
      </c>
      <c r="F1807" s="81" t="s">
        <v>8619</v>
      </c>
      <c r="G1807" s="81" t="s">
        <v>8620</v>
      </c>
      <c r="H1807" s="81">
        <v>32</v>
      </c>
      <c r="I1807" s="81">
        <v>60</v>
      </c>
      <c r="J1807" s="81">
        <v>450</v>
      </c>
      <c r="K1807" s="81">
        <v>21</v>
      </c>
      <c r="L1807" s="81" t="s">
        <v>25662</v>
      </c>
      <c r="M1807" s="108"/>
      <c r="N1807" s="108"/>
      <c r="O1807" s="108"/>
      <c r="P1807" s="108"/>
      <c r="Q1807" s="108"/>
      <c r="R1807" s="108"/>
      <c r="S1807" s="108"/>
      <c r="T1807" s="108"/>
      <c r="U1807" s="108"/>
      <c r="V1807" s="108"/>
      <c r="W1807" s="108"/>
      <c r="X1807" s="108"/>
      <c r="Y1807" s="108"/>
      <c r="Z1807" s="108"/>
      <c r="AA1807" s="108"/>
      <c r="AB1807" s="108"/>
      <c r="AC1807" s="108"/>
      <c r="AD1807" s="108"/>
    </row>
    <row r="1808" spans="1:30" x14ac:dyDescent="0.25">
      <c r="A1808" s="81" t="s">
        <v>3030</v>
      </c>
      <c r="B1808" s="81" t="s">
        <v>11860</v>
      </c>
      <c r="C1808" s="81">
        <v>20195.7</v>
      </c>
      <c r="D1808" s="81" t="s">
        <v>8619</v>
      </c>
      <c r="E1808" s="81" t="s">
        <v>8620</v>
      </c>
      <c r="F1808" s="81" t="s">
        <v>8619</v>
      </c>
      <c r="G1808" s="81" t="s">
        <v>8620</v>
      </c>
      <c r="H1808" s="81">
        <v>32</v>
      </c>
      <c r="I1808" s="81">
        <v>60</v>
      </c>
      <c r="J1808" s="81">
        <v>450</v>
      </c>
      <c r="K1808" s="81">
        <v>21</v>
      </c>
      <c r="L1808" s="81" t="s">
        <v>25662</v>
      </c>
      <c r="M1808" s="108"/>
      <c r="N1808" s="108"/>
      <c r="O1808" s="108"/>
      <c r="P1808" s="108"/>
      <c r="Q1808" s="108"/>
      <c r="R1808" s="108"/>
      <c r="S1808" s="108"/>
      <c r="T1808" s="108"/>
      <c r="U1808" s="108"/>
      <c r="V1808" s="108"/>
      <c r="W1808" s="108"/>
      <c r="X1808" s="108"/>
      <c r="Y1808" s="108"/>
      <c r="Z1808" s="108"/>
      <c r="AA1808" s="108"/>
      <c r="AB1808" s="108"/>
      <c r="AC1808" s="108"/>
      <c r="AD1808" s="108"/>
    </row>
    <row r="1809" spans="1:30" x14ac:dyDescent="0.25">
      <c r="A1809" s="81" t="s">
        <v>3027</v>
      </c>
      <c r="B1809" s="81" t="s">
        <v>11861</v>
      </c>
      <c r="C1809" s="81">
        <v>20786.29</v>
      </c>
      <c r="D1809" s="81" t="s">
        <v>8619</v>
      </c>
      <c r="E1809" s="81" t="s">
        <v>8620</v>
      </c>
      <c r="F1809" s="81" t="s">
        <v>8619</v>
      </c>
      <c r="G1809" s="81" t="s">
        <v>8620</v>
      </c>
      <c r="H1809" s="81">
        <v>32</v>
      </c>
      <c r="I1809" s="81">
        <v>60</v>
      </c>
      <c r="J1809" s="81">
        <v>450</v>
      </c>
      <c r="K1809" s="81">
        <v>21</v>
      </c>
      <c r="L1809" s="81" t="s">
        <v>25662</v>
      </c>
      <c r="M1809" s="108"/>
      <c r="N1809" s="108"/>
      <c r="O1809" s="108"/>
      <c r="P1809" s="108"/>
      <c r="Q1809" s="108"/>
      <c r="R1809" s="108"/>
      <c r="S1809" s="108"/>
      <c r="T1809" s="108"/>
      <c r="U1809" s="108"/>
      <c r="V1809" s="108"/>
      <c r="W1809" s="108"/>
      <c r="X1809" s="108"/>
      <c r="Y1809" s="108"/>
      <c r="Z1809" s="108"/>
      <c r="AA1809" s="108"/>
      <c r="AB1809" s="108"/>
      <c r="AC1809" s="108"/>
      <c r="AD1809" s="108"/>
    </row>
    <row r="1810" spans="1:30" x14ac:dyDescent="0.25">
      <c r="A1810" s="81" t="s">
        <v>3024</v>
      </c>
      <c r="B1810" s="81" t="s">
        <v>11862</v>
      </c>
      <c r="C1810" s="81">
        <v>21087.78</v>
      </c>
      <c r="D1810" s="81" t="s">
        <v>11863</v>
      </c>
      <c r="E1810" s="81">
        <v>19965.77</v>
      </c>
      <c r="F1810" s="81" t="s">
        <v>8619</v>
      </c>
      <c r="G1810" s="81" t="s">
        <v>8620</v>
      </c>
      <c r="H1810" s="81">
        <v>32</v>
      </c>
      <c r="I1810" s="81">
        <v>60</v>
      </c>
      <c r="J1810" s="81">
        <v>450</v>
      </c>
      <c r="K1810" s="81">
        <v>21</v>
      </c>
      <c r="L1810" s="81" t="s">
        <v>25662</v>
      </c>
      <c r="M1810" s="108"/>
      <c r="N1810" s="108"/>
      <c r="O1810" s="108"/>
      <c r="P1810" s="108"/>
      <c r="Q1810" s="108"/>
      <c r="R1810" s="108"/>
      <c r="S1810" s="108"/>
      <c r="T1810" s="108"/>
      <c r="U1810" s="108"/>
      <c r="V1810" s="108"/>
      <c r="W1810" s="108"/>
      <c r="X1810" s="108"/>
      <c r="Y1810" s="108"/>
      <c r="Z1810" s="108"/>
      <c r="AA1810" s="108"/>
      <c r="AB1810" s="108"/>
      <c r="AC1810" s="108"/>
      <c r="AD1810" s="108"/>
    </row>
    <row r="1811" spans="1:30" x14ac:dyDescent="0.25">
      <c r="A1811" s="81" t="s">
        <v>3021</v>
      </c>
      <c r="B1811" s="81" t="s">
        <v>11864</v>
      </c>
      <c r="C1811" s="81">
        <v>21294.28</v>
      </c>
      <c r="D1811" s="81" t="s">
        <v>11865</v>
      </c>
      <c r="E1811" s="81">
        <v>20161.28</v>
      </c>
      <c r="F1811" s="81" t="s">
        <v>8619</v>
      </c>
      <c r="G1811" s="81" t="s">
        <v>8620</v>
      </c>
      <c r="H1811" s="81">
        <v>32</v>
      </c>
      <c r="I1811" s="81">
        <v>60</v>
      </c>
      <c r="J1811" s="81">
        <v>450</v>
      </c>
      <c r="K1811" s="81">
        <v>21</v>
      </c>
      <c r="L1811" s="81" t="s">
        <v>25662</v>
      </c>
      <c r="M1811" s="108"/>
      <c r="N1811" s="108"/>
      <c r="O1811" s="108"/>
      <c r="P1811" s="108"/>
      <c r="Q1811" s="108"/>
      <c r="R1811" s="108"/>
      <c r="S1811" s="108"/>
      <c r="T1811" s="108"/>
      <c r="U1811" s="108"/>
      <c r="V1811" s="108"/>
      <c r="W1811" s="108"/>
      <c r="X1811" s="108"/>
      <c r="Y1811" s="108"/>
      <c r="Z1811" s="108"/>
      <c r="AA1811" s="108"/>
      <c r="AB1811" s="108"/>
      <c r="AC1811" s="108"/>
      <c r="AD1811" s="108"/>
    </row>
    <row r="1812" spans="1:30" x14ac:dyDescent="0.25">
      <c r="A1812" s="81" t="s">
        <v>3018</v>
      </c>
      <c r="B1812" s="81" t="s">
        <v>11866</v>
      </c>
      <c r="C1812" s="81">
        <v>22078.98</v>
      </c>
      <c r="D1812" s="81" t="s">
        <v>11867</v>
      </c>
      <c r="E1812" s="81">
        <v>20904.23</v>
      </c>
      <c r="F1812" s="81" t="s">
        <v>8619</v>
      </c>
      <c r="G1812" s="81" t="s">
        <v>8620</v>
      </c>
      <c r="H1812" s="81">
        <v>32</v>
      </c>
      <c r="I1812" s="81">
        <v>60</v>
      </c>
      <c r="J1812" s="81">
        <v>450</v>
      </c>
      <c r="K1812" s="81">
        <v>21</v>
      </c>
      <c r="L1812" s="81" t="s">
        <v>25662</v>
      </c>
      <c r="M1812" s="108"/>
      <c r="N1812" s="108"/>
      <c r="O1812" s="108"/>
      <c r="P1812" s="108"/>
      <c r="Q1812" s="108"/>
      <c r="R1812" s="108"/>
      <c r="S1812" s="108"/>
      <c r="T1812" s="108"/>
      <c r="U1812" s="108"/>
      <c r="V1812" s="108"/>
      <c r="W1812" s="108"/>
      <c r="X1812" s="108"/>
      <c r="Y1812" s="108"/>
      <c r="Z1812" s="108"/>
      <c r="AA1812" s="108"/>
      <c r="AB1812" s="108"/>
      <c r="AC1812" s="108"/>
      <c r="AD1812" s="108"/>
    </row>
    <row r="1813" spans="1:30" x14ac:dyDescent="0.25">
      <c r="A1813" s="81" t="s">
        <v>3015</v>
      </c>
      <c r="B1813" s="81" t="s">
        <v>11868</v>
      </c>
      <c r="C1813" s="81">
        <v>269.5</v>
      </c>
      <c r="D1813" s="81" t="s">
        <v>11869</v>
      </c>
      <c r="E1813" s="81">
        <v>273.72000000000003</v>
      </c>
      <c r="F1813" s="81" t="s">
        <v>8619</v>
      </c>
      <c r="G1813" s="81" t="s">
        <v>8620</v>
      </c>
      <c r="H1813" s="81">
        <v>5</v>
      </c>
      <c r="I1813" s="81">
        <v>7</v>
      </c>
      <c r="J1813" s="81">
        <v>1</v>
      </c>
      <c r="K1813" s="81">
        <v>2</v>
      </c>
      <c r="L1813" s="81" t="s">
        <v>25662</v>
      </c>
      <c r="M1813" s="108"/>
      <c r="N1813" s="108"/>
      <c r="O1813" s="108"/>
      <c r="P1813" s="108"/>
      <c r="Q1813" s="108"/>
      <c r="R1813" s="108"/>
      <c r="S1813" s="108"/>
      <c r="T1813" s="108"/>
      <c r="U1813" s="108"/>
      <c r="V1813" s="108"/>
      <c r="W1813" s="108"/>
      <c r="X1813" s="108"/>
      <c r="Y1813" s="108"/>
      <c r="Z1813" s="108"/>
      <c r="AA1813" s="108"/>
      <c r="AB1813" s="108"/>
      <c r="AC1813" s="108"/>
      <c r="AD1813" s="108"/>
    </row>
    <row r="1814" spans="1:30" x14ac:dyDescent="0.25">
      <c r="A1814" s="81" t="s">
        <v>3012</v>
      </c>
      <c r="B1814" s="81" t="s">
        <v>11870</v>
      </c>
      <c r="C1814" s="81">
        <v>273.72000000000003</v>
      </c>
      <c r="D1814" s="81" t="s">
        <v>11871</v>
      </c>
      <c r="E1814" s="81">
        <v>269.5</v>
      </c>
      <c r="F1814" s="81" t="s">
        <v>8619</v>
      </c>
      <c r="G1814" s="81" t="s">
        <v>8620</v>
      </c>
      <c r="H1814" s="81">
        <v>5</v>
      </c>
      <c r="I1814" s="81">
        <v>7</v>
      </c>
      <c r="J1814" s="81">
        <v>0.9</v>
      </c>
      <c r="K1814" s="81">
        <v>2</v>
      </c>
      <c r="L1814" s="81" t="s">
        <v>25662</v>
      </c>
      <c r="M1814" s="108"/>
      <c r="N1814" s="108"/>
      <c r="O1814" s="108"/>
      <c r="P1814" s="108"/>
      <c r="Q1814" s="108"/>
      <c r="R1814" s="108"/>
      <c r="S1814" s="108"/>
      <c r="T1814" s="108"/>
      <c r="U1814" s="108"/>
      <c r="V1814" s="108"/>
      <c r="W1814" s="108"/>
      <c r="X1814" s="108"/>
      <c r="Y1814" s="108"/>
      <c r="Z1814" s="108"/>
      <c r="AA1814" s="108"/>
      <c r="AB1814" s="108"/>
      <c r="AC1814" s="108"/>
      <c r="AD1814" s="108"/>
    </row>
    <row r="1815" spans="1:30" x14ac:dyDescent="0.25">
      <c r="A1815" s="81" t="s">
        <v>3009</v>
      </c>
      <c r="B1815" s="81" t="s">
        <v>11872</v>
      </c>
      <c r="C1815" s="81">
        <v>79.53</v>
      </c>
      <c r="D1815" s="81" t="s">
        <v>11873</v>
      </c>
      <c r="E1815" s="81">
        <v>73.209999999999994</v>
      </c>
      <c r="F1815" s="81" t="s">
        <v>11874</v>
      </c>
      <c r="G1815" s="81">
        <v>80.42</v>
      </c>
      <c r="H1815" s="81">
        <v>1</v>
      </c>
      <c r="I1815" s="81">
        <v>5</v>
      </c>
      <c r="J1815" s="81">
        <v>0.01</v>
      </c>
      <c r="K1815" s="81">
        <v>4</v>
      </c>
      <c r="L1815" s="81" t="s">
        <v>25662</v>
      </c>
      <c r="M1815" s="108"/>
      <c r="N1815" s="108"/>
      <c r="O1815" s="108"/>
      <c r="P1815" s="108"/>
      <c r="Q1815" s="108"/>
      <c r="R1815" s="108"/>
      <c r="S1815" s="108"/>
      <c r="T1815" s="108"/>
      <c r="U1815" s="108"/>
      <c r="V1815" s="108"/>
      <c r="W1815" s="108"/>
      <c r="X1815" s="108"/>
      <c r="Y1815" s="108"/>
      <c r="Z1815" s="108"/>
      <c r="AA1815" s="108"/>
      <c r="AB1815" s="108"/>
      <c r="AC1815" s="108"/>
      <c r="AD1815" s="108"/>
    </row>
    <row r="1816" spans="1:30" x14ac:dyDescent="0.25">
      <c r="A1816" s="81" t="s">
        <v>3006</v>
      </c>
      <c r="B1816" s="81" t="s">
        <v>11875</v>
      </c>
      <c r="C1816" s="81">
        <v>15582</v>
      </c>
      <c r="D1816" s="81" t="s">
        <v>8619</v>
      </c>
      <c r="E1816" s="81" t="s">
        <v>8620</v>
      </c>
      <c r="F1816" s="81" t="s">
        <v>8619</v>
      </c>
      <c r="G1816" s="81" t="s">
        <v>8620</v>
      </c>
      <c r="H1816" s="81">
        <v>58.43</v>
      </c>
      <c r="I1816" s="81">
        <v>46</v>
      </c>
      <c r="J1816" s="81">
        <v>500</v>
      </c>
      <c r="K1816" s="81">
        <v>13</v>
      </c>
      <c r="L1816" s="81" t="s">
        <v>25662</v>
      </c>
      <c r="M1816" s="108"/>
      <c r="N1816" s="108"/>
      <c r="O1816" s="108"/>
      <c r="P1816" s="108"/>
      <c r="Q1816" s="108"/>
      <c r="R1816" s="108"/>
      <c r="S1816" s="108"/>
      <c r="T1816" s="108"/>
      <c r="U1816" s="108"/>
      <c r="V1816" s="108"/>
      <c r="W1816" s="108"/>
      <c r="X1816" s="108"/>
      <c r="Y1816" s="108"/>
      <c r="Z1816" s="108"/>
      <c r="AA1816" s="108"/>
      <c r="AB1816" s="108"/>
      <c r="AC1816" s="108"/>
      <c r="AD1816" s="108"/>
    </row>
    <row r="1817" spans="1:30" x14ac:dyDescent="0.25">
      <c r="A1817" s="81" t="s">
        <v>3003</v>
      </c>
      <c r="B1817" s="81" t="s">
        <v>8619</v>
      </c>
      <c r="C1817" s="81" t="s">
        <v>8620</v>
      </c>
      <c r="D1817" s="81" t="s">
        <v>8619</v>
      </c>
      <c r="E1817" s="81" t="s">
        <v>8620</v>
      </c>
      <c r="F1817" s="81" t="s">
        <v>8619</v>
      </c>
      <c r="G1817" s="81" t="s">
        <v>8620</v>
      </c>
      <c r="H1817" s="81">
        <v>13</v>
      </c>
      <c r="I1817" s="81">
        <v>58.42</v>
      </c>
      <c r="J1817" s="81">
        <v>500</v>
      </c>
      <c r="K1817" s="81">
        <v>46</v>
      </c>
      <c r="L1817" s="81" t="s">
        <v>25662</v>
      </c>
      <c r="M1817" s="108"/>
      <c r="N1817" s="108"/>
      <c r="O1817" s="108"/>
      <c r="P1817" s="108"/>
      <c r="Q1817" s="108"/>
      <c r="R1817" s="108"/>
      <c r="S1817" s="108"/>
      <c r="T1817" s="108"/>
      <c r="U1817" s="108"/>
      <c r="V1817" s="108"/>
      <c r="W1817" s="108"/>
      <c r="X1817" s="108"/>
      <c r="Y1817" s="108"/>
      <c r="Z1817" s="108"/>
      <c r="AA1817" s="108"/>
      <c r="AB1817" s="108"/>
      <c r="AC1817" s="108"/>
      <c r="AD1817" s="108"/>
    </row>
    <row r="1818" spans="1:30" x14ac:dyDescent="0.25">
      <c r="A1818" s="81" t="s">
        <v>3000</v>
      </c>
      <c r="B1818" s="81" t="s">
        <v>11876</v>
      </c>
      <c r="C1818" s="81">
        <v>12280</v>
      </c>
      <c r="D1818" s="81" t="s">
        <v>11877</v>
      </c>
      <c r="E1818" s="81">
        <v>12445.17</v>
      </c>
      <c r="F1818" s="81" t="s">
        <v>8619</v>
      </c>
      <c r="G1818" s="81" t="s">
        <v>8620</v>
      </c>
      <c r="H1818" s="81">
        <v>6.5</v>
      </c>
      <c r="I1818" s="81">
        <v>24.5</v>
      </c>
      <c r="J1818" s="81">
        <v>162.30000000000001</v>
      </c>
      <c r="K1818" s="81">
        <v>8.4</v>
      </c>
      <c r="L1818" s="81" t="s">
        <v>25662</v>
      </c>
      <c r="M1818" s="108"/>
      <c r="N1818" s="108"/>
      <c r="O1818" s="108"/>
      <c r="P1818" s="108"/>
      <c r="Q1818" s="108"/>
      <c r="R1818" s="108"/>
      <c r="S1818" s="108"/>
      <c r="T1818" s="108"/>
      <c r="U1818" s="108"/>
      <c r="V1818" s="108"/>
      <c r="W1818" s="108"/>
      <c r="X1818" s="108"/>
      <c r="Y1818" s="108"/>
      <c r="Z1818" s="108"/>
      <c r="AA1818" s="108"/>
      <c r="AB1818" s="108"/>
      <c r="AC1818" s="108"/>
      <c r="AD1818" s="108"/>
    </row>
    <row r="1819" spans="1:30" x14ac:dyDescent="0.25">
      <c r="A1819" s="81" t="s">
        <v>2997</v>
      </c>
      <c r="B1819" s="81" t="s">
        <v>11878</v>
      </c>
      <c r="C1819" s="81">
        <v>13985</v>
      </c>
      <c r="D1819" s="81" t="s">
        <v>11879</v>
      </c>
      <c r="E1819" s="81">
        <v>14350.8</v>
      </c>
      <c r="F1819" s="81" t="s">
        <v>8619</v>
      </c>
      <c r="G1819" s="81" t="s">
        <v>8620</v>
      </c>
      <c r="H1819" s="81">
        <v>24</v>
      </c>
      <c r="I1819" s="81">
        <v>48</v>
      </c>
      <c r="J1819" s="81">
        <v>1040</v>
      </c>
      <c r="K1819" s="81">
        <v>14</v>
      </c>
      <c r="L1819" s="81" t="s">
        <v>25662</v>
      </c>
      <c r="M1819" s="108"/>
      <c r="N1819" s="108"/>
      <c r="O1819" s="108"/>
      <c r="P1819" s="108"/>
      <c r="Q1819" s="108"/>
      <c r="R1819" s="108"/>
      <c r="S1819" s="108"/>
      <c r="T1819" s="108"/>
      <c r="U1819" s="108"/>
      <c r="V1819" s="108"/>
      <c r="W1819" s="108"/>
      <c r="X1819" s="108"/>
      <c r="Y1819" s="108"/>
      <c r="Z1819" s="108"/>
      <c r="AA1819" s="108"/>
      <c r="AB1819" s="108"/>
      <c r="AC1819" s="108"/>
      <c r="AD1819" s="108"/>
    </row>
    <row r="1820" spans="1:30" x14ac:dyDescent="0.25">
      <c r="A1820" s="81" t="s">
        <v>2994</v>
      </c>
      <c r="B1820" s="81" t="s">
        <v>11880</v>
      </c>
      <c r="C1820" s="81">
        <v>17450</v>
      </c>
      <c r="D1820" s="81" t="s">
        <v>11881</v>
      </c>
      <c r="E1820" s="81">
        <v>18366.18</v>
      </c>
      <c r="F1820" s="81" t="s">
        <v>8619</v>
      </c>
      <c r="G1820" s="81" t="s">
        <v>8620</v>
      </c>
      <c r="H1820" s="81">
        <v>24</v>
      </c>
      <c r="I1820" s="81">
        <v>60</v>
      </c>
      <c r="J1820" s="81">
        <v>1200</v>
      </c>
      <c r="K1820" s="81">
        <v>14</v>
      </c>
      <c r="L1820" s="81" t="s">
        <v>25662</v>
      </c>
      <c r="M1820" s="108"/>
      <c r="N1820" s="108"/>
      <c r="O1820" s="108"/>
      <c r="P1820" s="108"/>
      <c r="Q1820" s="108"/>
      <c r="R1820" s="108"/>
      <c r="S1820" s="108"/>
      <c r="T1820" s="108"/>
      <c r="U1820" s="108"/>
      <c r="V1820" s="108"/>
      <c r="W1820" s="108"/>
      <c r="X1820" s="108"/>
      <c r="Y1820" s="108"/>
      <c r="Z1820" s="108"/>
      <c r="AA1820" s="108"/>
      <c r="AB1820" s="108"/>
      <c r="AC1820" s="108"/>
      <c r="AD1820" s="108"/>
    </row>
    <row r="1821" spans="1:30" x14ac:dyDescent="0.25">
      <c r="A1821" s="81" t="s">
        <v>2991</v>
      </c>
      <c r="B1821" s="81" t="s">
        <v>11882</v>
      </c>
      <c r="C1821" s="81">
        <v>23000</v>
      </c>
      <c r="D1821" s="81" t="s">
        <v>11883</v>
      </c>
      <c r="E1821" s="81">
        <v>23570.44</v>
      </c>
      <c r="F1821" s="81" t="s">
        <v>8619</v>
      </c>
      <c r="G1821" s="81" t="s">
        <v>8620</v>
      </c>
      <c r="H1821" s="81">
        <v>24</v>
      </c>
      <c r="I1821" s="81">
        <v>60</v>
      </c>
      <c r="J1821" s="81">
        <v>1500</v>
      </c>
      <c r="K1821" s="81">
        <v>14</v>
      </c>
      <c r="L1821" s="81" t="s">
        <v>25662</v>
      </c>
      <c r="M1821" s="108"/>
      <c r="N1821" s="108"/>
      <c r="O1821" s="108"/>
      <c r="P1821" s="108"/>
      <c r="Q1821" s="108"/>
      <c r="R1821" s="108"/>
      <c r="S1821" s="108"/>
      <c r="T1821" s="108"/>
      <c r="U1821" s="108"/>
      <c r="V1821" s="108"/>
      <c r="W1821" s="108"/>
      <c r="X1821" s="108"/>
      <c r="Y1821" s="108"/>
      <c r="Z1821" s="108"/>
      <c r="AA1821" s="108"/>
      <c r="AB1821" s="108"/>
      <c r="AC1821" s="108"/>
      <c r="AD1821" s="108"/>
    </row>
    <row r="1822" spans="1:30" x14ac:dyDescent="0.25">
      <c r="A1822" s="81" t="s">
        <v>2988</v>
      </c>
      <c r="B1822" s="81" t="s">
        <v>8619</v>
      </c>
      <c r="C1822" s="81" t="s">
        <v>8620</v>
      </c>
      <c r="D1822" s="81" t="s">
        <v>8619</v>
      </c>
      <c r="E1822" s="81" t="s">
        <v>8620</v>
      </c>
      <c r="F1822" s="81" t="s">
        <v>8619</v>
      </c>
      <c r="G1822" s="81" t="s">
        <v>8620</v>
      </c>
      <c r="H1822" s="81">
        <v>3.2</v>
      </c>
      <c r="I1822" s="81">
        <v>5.9</v>
      </c>
      <c r="J1822" s="81">
        <v>1</v>
      </c>
      <c r="K1822" s="81">
        <v>2</v>
      </c>
      <c r="L1822" s="81" t="s">
        <v>25662</v>
      </c>
      <c r="M1822" s="108"/>
      <c r="N1822" s="108"/>
      <c r="O1822" s="108"/>
      <c r="P1822" s="108"/>
      <c r="Q1822" s="108"/>
      <c r="R1822" s="108"/>
      <c r="S1822" s="108"/>
      <c r="T1822" s="108"/>
      <c r="U1822" s="108"/>
      <c r="V1822" s="108"/>
      <c r="W1822" s="108"/>
      <c r="X1822" s="108"/>
      <c r="Y1822" s="108"/>
      <c r="Z1822" s="108"/>
      <c r="AA1822" s="108"/>
      <c r="AB1822" s="108"/>
      <c r="AC1822" s="108"/>
      <c r="AD1822" s="108"/>
    </row>
    <row r="1823" spans="1:30" x14ac:dyDescent="0.25">
      <c r="A1823" s="81" t="s">
        <v>2985</v>
      </c>
      <c r="B1823" s="81" t="s">
        <v>11884</v>
      </c>
      <c r="C1823" s="81">
        <v>20.78</v>
      </c>
      <c r="D1823" s="81" t="s">
        <v>11885</v>
      </c>
      <c r="E1823" s="81">
        <v>29.64</v>
      </c>
      <c r="F1823" s="81" t="s">
        <v>8619</v>
      </c>
      <c r="G1823" s="81" t="s">
        <v>8620</v>
      </c>
      <c r="H1823" s="81">
        <v>1.1000000000000001</v>
      </c>
      <c r="I1823" s="81">
        <v>2.2999999999999998</v>
      </c>
      <c r="J1823" s="81">
        <v>0.17</v>
      </c>
      <c r="K1823" s="81">
        <v>0.5</v>
      </c>
      <c r="L1823" s="81" t="s">
        <v>25662</v>
      </c>
      <c r="M1823" s="108"/>
      <c r="N1823" s="108"/>
      <c r="O1823" s="108"/>
      <c r="P1823" s="108"/>
      <c r="Q1823" s="108"/>
      <c r="R1823" s="108"/>
      <c r="S1823" s="108"/>
      <c r="T1823" s="108"/>
      <c r="U1823" s="108"/>
      <c r="V1823" s="108"/>
      <c r="W1823" s="108"/>
      <c r="X1823" s="108"/>
      <c r="Y1823" s="108"/>
      <c r="Z1823" s="108"/>
      <c r="AA1823" s="108"/>
      <c r="AB1823" s="108"/>
      <c r="AC1823" s="108"/>
      <c r="AD1823" s="108"/>
    </row>
    <row r="1824" spans="1:30" x14ac:dyDescent="0.25">
      <c r="A1824" s="81" t="s">
        <v>2982</v>
      </c>
      <c r="B1824" s="81" t="s">
        <v>11886</v>
      </c>
      <c r="C1824" s="81">
        <v>9.58</v>
      </c>
      <c r="D1824" s="81" t="s">
        <v>11887</v>
      </c>
      <c r="E1824" s="81">
        <v>8.1</v>
      </c>
      <c r="F1824" s="81" t="s">
        <v>8619</v>
      </c>
      <c r="G1824" s="81" t="s">
        <v>8620</v>
      </c>
      <c r="H1824" s="81">
        <v>1.6</v>
      </c>
      <c r="I1824" s="81">
        <v>2.5</v>
      </c>
      <c r="J1824" s="81">
        <v>0.4</v>
      </c>
      <c r="K1824" s="81">
        <v>1.2</v>
      </c>
      <c r="L1824" s="81" t="s">
        <v>25662</v>
      </c>
      <c r="M1824" s="108"/>
      <c r="N1824" s="108"/>
      <c r="O1824" s="108"/>
      <c r="P1824" s="108"/>
      <c r="Q1824" s="108"/>
      <c r="R1824" s="108"/>
      <c r="S1824" s="108"/>
      <c r="T1824" s="108"/>
      <c r="U1824" s="108"/>
      <c r="V1824" s="108"/>
      <c r="W1824" s="108"/>
      <c r="X1824" s="108"/>
      <c r="Y1824" s="108"/>
      <c r="Z1824" s="108"/>
      <c r="AA1824" s="108"/>
      <c r="AB1824" s="108"/>
      <c r="AC1824" s="108"/>
      <c r="AD1824" s="108"/>
    </row>
    <row r="1825" spans="1:30" x14ac:dyDescent="0.25">
      <c r="A1825" s="81" t="s">
        <v>2979</v>
      </c>
      <c r="B1825" s="81" t="s">
        <v>11888</v>
      </c>
      <c r="C1825" s="81">
        <v>20.53</v>
      </c>
      <c r="D1825" s="81" t="s">
        <v>11889</v>
      </c>
      <c r="E1825" s="81">
        <v>20</v>
      </c>
      <c r="F1825" s="81" t="s">
        <v>8619</v>
      </c>
      <c r="G1825" s="81" t="s">
        <v>8620</v>
      </c>
      <c r="H1825" s="81">
        <v>1.6</v>
      </c>
      <c r="I1825" s="81">
        <v>2.8</v>
      </c>
      <c r="J1825" s="81">
        <v>0.2</v>
      </c>
      <c r="K1825" s="81">
        <v>0.8</v>
      </c>
      <c r="L1825" s="81" t="s">
        <v>25662</v>
      </c>
      <c r="M1825" s="108"/>
      <c r="N1825" s="108"/>
      <c r="O1825" s="108"/>
      <c r="P1825" s="108"/>
      <c r="Q1825" s="108"/>
      <c r="R1825" s="108"/>
      <c r="S1825" s="108"/>
      <c r="T1825" s="108"/>
      <c r="U1825" s="108"/>
      <c r="V1825" s="108"/>
      <c r="W1825" s="108"/>
      <c r="X1825" s="108"/>
      <c r="Y1825" s="108"/>
      <c r="Z1825" s="108"/>
      <c r="AA1825" s="108"/>
      <c r="AB1825" s="108"/>
      <c r="AC1825" s="108"/>
      <c r="AD1825" s="108"/>
    </row>
    <row r="1826" spans="1:30" x14ac:dyDescent="0.25">
      <c r="A1826" s="81" t="s">
        <v>2911</v>
      </c>
      <c r="B1826" s="81" t="s">
        <v>8619</v>
      </c>
      <c r="C1826" s="81" t="s">
        <v>8620</v>
      </c>
      <c r="D1826" s="81" t="s">
        <v>8619</v>
      </c>
      <c r="E1826" s="81" t="s">
        <v>8620</v>
      </c>
      <c r="F1826" s="81" t="s">
        <v>8619</v>
      </c>
      <c r="G1826" s="81" t="s">
        <v>8620</v>
      </c>
      <c r="H1826" s="81">
        <v>0.98</v>
      </c>
      <c r="I1826" s="81">
        <v>1.18</v>
      </c>
      <c r="J1826" s="81">
        <v>0.2</v>
      </c>
      <c r="K1826" s="81">
        <v>5.12</v>
      </c>
      <c r="L1826" s="81" t="s">
        <v>25662</v>
      </c>
      <c r="M1826" s="108"/>
      <c r="N1826" s="108"/>
      <c r="O1826" s="108"/>
      <c r="P1826" s="108"/>
      <c r="Q1826" s="108"/>
      <c r="R1826" s="108"/>
      <c r="S1826" s="108"/>
      <c r="T1826" s="108"/>
      <c r="U1826" s="108"/>
      <c r="V1826" s="108"/>
      <c r="W1826" s="108"/>
      <c r="X1826" s="108"/>
      <c r="Y1826" s="108"/>
      <c r="Z1826" s="108"/>
      <c r="AA1826" s="108"/>
      <c r="AB1826" s="108"/>
      <c r="AC1826" s="108"/>
      <c r="AD1826" s="108"/>
    </row>
    <row r="1827" spans="1:30" x14ac:dyDescent="0.25">
      <c r="A1827" s="81" t="s">
        <v>2906</v>
      </c>
      <c r="B1827" s="81" t="s">
        <v>11890</v>
      </c>
      <c r="C1827" s="81">
        <v>65.27</v>
      </c>
      <c r="D1827" s="81" t="s">
        <v>11891</v>
      </c>
      <c r="E1827" s="81">
        <v>84.9</v>
      </c>
      <c r="F1827" s="81" t="s">
        <v>11892</v>
      </c>
      <c r="G1827" s="81">
        <v>66.819999999999993</v>
      </c>
      <c r="H1827" s="81">
        <v>15</v>
      </c>
      <c r="I1827" s="81">
        <v>9</v>
      </c>
      <c r="J1827" s="81">
        <v>10</v>
      </c>
      <c r="K1827" s="81">
        <v>11</v>
      </c>
      <c r="L1827" s="81" t="s">
        <v>25662</v>
      </c>
      <c r="M1827" s="108"/>
      <c r="N1827" s="108"/>
      <c r="O1827" s="108"/>
      <c r="P1827" s="108"/>
      <c r="Q1827" s="108"/>
      <c r="R1827" s="108"/>
      <c r="S1827" s="108"/>
      <c r="T1827" s="108"/>
      <c r="U1827" s="108"/>
      <c r="V1827" s="108"/>
      <c r="W1827" s="108"/>
      <c r="X1827" s="108"/>
      <c r="Y1827" s="108"/>
      <c r="Z1827" s="108"/>
      <c r="AA1827" s="108"/>
      <c r="AB1827" s="108"/>
      <c r="AC1827" s="108"/>
      <c r="AD1827" s="108"/>
    </row>
    <row r="1828" spans="1:30" x14ac:dyDescent="0.25">
      <c r="A1828" s="81" t="s">
        <v>2901</v>
      </c>
      <c r="B1828" s="81" t="s">
        <v>8619</v>
      </c>
      <c r="C1828" s="81" t="s">
        <v>8620</v>
      </c>
      <c r="D1828" s="81" t="s">
        <v>8619</v>
      </c>
      <c r="E1828" s="81" t="s">
        <v>8620</v>
      </c>
      <c r="F1828" s="81" t="s">
        <v>8619</v>
      </c>
      <c r="G1828" s="81" t="s">
        <v>8620</v>
      </c>
      <c r="H1828" s="81">
        <v>6</v>
      </c>
      <c r="I1828" s="81">
        <v>4</v>
      </c>
      <c r="J1828" s="81">
        <v>2</v>
      </c>
      <c r="K1828" s="81">
        <v>3</v>
      </c>
      <c r="L1828" s="81" t="s">
        <v>25662</v>
      </c>
      <c r="M1828" s="108"/>
      <c r="N1828" s="108"/>
      <c r="O1828" s="108"/>
      <c r="P1828" s="108"/>
      <c r="Q1828" s="108"/>
      <c r="R1828" s="108"/>
      <c r="S1828" s="108"/>
      <c r="T1828" s="108"/>
      <c r="U1828" s="108"/>
      <c r="V1828" s="108"/>
      <c r="W1828" s="108"/>
      <c r="X1828" s="108"/>
      <c r="Y1828" s="108"/>
      <c r="Z1828" s="108"/>
      <c r="AA1828" s="108"/>
      <c r="AB1828" s="108"/>
      <c r="AC1828" s="108"/>
      <c r="AD1828" s="108"/>
    </row>
    <row r="1829" spans="1:30" x14ac:dyDescent="0.25">
      <c r="A1829" s="81" t="s">
        <v>2894</v>
      </c>
      <c r="B1829" s="81" t="s">
        <v>11893</v>
      </c>
      <c r="C1829" s="81">
        <v>1915.2</v>
      </c>
      <c r="D1829" s="81" t="s">
        <v>8619</v>
      </c>
      <c r="E1829" s="81" t="s">
        <v>8620</v>
      </c>
      <c r="F1829" s="81" t="s">
        <v>8619</v>
      </c>
      <c r="G1829" s="81" t="s">
        <v>8620</v>
      </c>
      <c r="H1829" s="81">
        <v>1.1000000000000001</v>
      </c>
      <c r="I1829" s="81">
        <v>3</v>
      </c>
      <c r="J1829" s="81">
        <v>0.1</v>
      </c>
      <c r="K1829" s="81">
        <v>0.3</v>
      </c>
      <c r="L1829" s="81" t="s">
        <v>25662</v>
      </c>
      <c r="M1829" s="108"/>
      <c r="N1829" s="108"/>
      <c r="O1829" s="108"/>
      <c r="P1829" s="108"/>
      <c r="Q1829" s="108"/>
      <c r="R1829" s="108"/>
      <c r="S1829" s="108"/>
      <c r="T1829" s="108"/>
      <c r="U1829" s="108"/>
      <c r="V1829" s="108"/>
      <c r="W1829" s="108"/>
      <c r="X1829" s="108"/>
      <c r="Y1829" s="108"/>
      <c r="Z1829" s="108"/>
      <c r="AA1829" s="108"/>
      <c r="AB1829" s="108"/>
      <c r="AC1829" s="108"/>
      <c r="AD1829" s="108"/>
    </row>
    <row r="1830" spans="1:30" x14ac:dyDescent="0.25">
      <c r="A1830" s="81" t="s">
        <v>2891</v>
      </c>
      <c r="B1830" s="81" t="s">
        <v>11894</v>
      </c>
      <c r="C1830" s="81">
        <v>776.4</v>
      </c>
      <c r="D1830" s="81" t="s">
        <v>8619</v>
      </c>
      <c r="E1830" s="81" t="s">
        <v>8620</v>
      </c>
      <c r="F1830" s="81" t="s">
        <v>8619</v>
      </c>
      <c r="G1830" s="81" t="s">
        <v>8620</v>
      </c>
      <c r="H1830" s="81">
        <v>1.4</v>
      </c>
      <c r="I1830" s="81">
        <v>3.9</v>
      </c>
      <c r="J1830" s="81">
        <v>0.2</v>
      </c>
      <c r="K1830" s="81">
        <v>0.6</v>
      </c>
      <c r="L1830" s="81" t="s">
        <v>25662</v>
      </c>
      <c r="M1830" s="108"/>
      <c r="N1830" s="108"/>
      <c r="O1830" s="108"/>
      <c r="P1830" s="108"/>
      <c r="Q1830" s="108"/>
      <c r="R1830" s="108"/>
      <c r="S1830" s="108"/>
      <c r="T1830" s="108"/>
      <c r="U1830" s="108"/>
      <c r="V1830" s="108"/>
      <c r="W1830" s="108"/>
      <c r="X1830" s="108"/>
      <c r="Y1830" s="108"/>
      <c r="Z1830" s="108"/>
      <c r="AA1830" s="108"/>
      <c r="AB1830" s="108"/>
      <c r="AC1830" s="108"/>
      <c r="AD1830" s="108"/>
    </row>
    <row r="1831" spans="1:30" x14ac:dyDescent="0.25">
      <c r="A1831" s="81" t="s">
        <v>2886</v>
      </c>
      <c r="B1831" s="81" t="s">
        <v>11895</v>
      </c>
      <c r="C1831" s="81">
        <v>667.2</v>
      </c>
      <c r="D1831" s="81" t="s">
        <v>8619</v>
      </c>
      <c r="E1831" s="81" t="s">
        <v>8620</v>
      </c>
      <c r="F1831" s="81" t="s">
        <v>8619</v>
      </c>
      <c r="G1831" s="81" t="s">
        <v>8620</v>
      </c>
      <c r="H1831" s="81">
        <v>6</v>
      </c>
      <c r="I1831" s="81">
        <v>4</v>
      </c>
      <c r="J1831" s="81">
        <v>2</v>
      </c>
      <c r="K1831" s="81">
        <v>3</v>
      </c>
      <c r="L1831" s="81" t="s">
        <v>25662</v>
      </c>
      <c r="M1831" s="108"/>
      <c r="N1831" s="108"/>
      <c r="O1831" s="108"/>
      <c r="P1831" s="108"/>
      <c r="Q1831" s="108"/>
      <c r="R1831" s="108"/>
      <c r="S1831" s="108"/>
      <c r="T1831" s="108"/>
      <c r="U1831" s="108"/>
      <c r="V1831" s="108"/>
      <c r="W1831" s="108"/>
      <c r="X1831" s="108"/>
      <c r="Y1831" s="108"/>
      <c r="Z1831" s="108"/>
      <c r="AA1831" s="108"/>
      <c r="AB1831" s="108"/>
      <c r="AC1831" s="108"/>
      <c r="AD1831" s="108"/>
    </row>
    <row r="1832" spans="1:30" x14ac:dyDescent="0.25">
      <c r="A1832" s="81" t="s">
        <v>2881</v>
      </c>
      <c r="B1832" s="81" t="s">
        <v>11896</v>
      </c>
      <c r="C1832" s="81">
        <v>99.6</v>
      </c>
      <c r="D1832" s="81" t="s">
        <v>8619</v>
      </c>
      <c r="E1832" s="81" t="s">
        <v>8620</v>
      </c>
      <c r="F1832" s="81" t="s">
        <v>8619</v>
      </c>
      <c r="G1832" s="81" t="s">
        <v>8620</v>
      </c>
      <c r="H1832" s="81">
        <v>6</v>
      </c>
      <c r="I1832" s="81">
        <v>4</v>
      </c>
      <c r="J1832" s="81">
        <v>2</v>
      </c>
      <c r="K1832" s="81">
        <v>3</v>
      </c>
      <c r="L1832" s="81" t="s">
        <v>25662</v>
      </c>
      <c r="M1832" s="108"/>
      <c r="N1832" s="108"/>
      <c r="O1832" s="108"/>
      <c r="P1832" s="108"/>
      <c r="Q1832" s="108"/>
      <c r="R1832" s="108"/>
      <c r="S1832" s="108"/>
      <c r="T1832" s="108"/>
      <c r="U1832" s="108"/>
      <c r="V1832" s="108"/>
      <c r="W1832" s="108"/>
      <c r="X1832" s="108"/>
      <c r="Y1832" s="108"/>
      <c r="Z1832" s="108"/>
      <c r="AA1832" s="108"/>
      <c r="AB1832" s="108"/>
      <c r="AC1832" s="108"/>
      <c r="AD1832" s="108"/>
    </row>
    <row r="1833" spans="1:30" x14ac:dyDescent="0.25">
      <c r="A1833" s="81" t="s">
        <v>2873</v>
      </c>
      <c r="B1833" s="81" t="s">
        <v>11897</v>
      </c>
      <c r="C1833" s="81">
        <v>30</v>
      </c>
      <c r="D1833" s="81" t="s">
        <v>8619</v>
      </c>
      <c r="E1833" s="81" t="s">
        <v>8620</v>
      </c>
      <c r="F1833" s="81" t="s">
        <v>8619</v>
      </c>
      <c r="G1833" s="81" t="s">
        <v>8620</v>
      </c>
      <c r="H1833" s="81">
        <v>6</v>
      </c>
      <c r="I1833" s="81">
        <v>4</v>
      </c>
      <c r="J1833" s="81">
        <v>2</v>
      </c>
      <c r="K1833" s="81">
        <v>3</v>
      </c>
      <c r="L1833" s="81" t="s">
        <v>25662</v>
      </c>
      <c r="M1833" s="108"/>
      <c r="N1833" s="108"/>
      <c r="O1833" s="108"/>
      <c r="P1833" s="108"/>
      <c r="Q1833" s="108"/>
      <c r="R1833" s="108"/>
      <c r="S1833" s="108"/>
      <c r="T1833" s="108"/>
      <c r="U1833" s="108"/>
      <c r="V1833" s="108"/>
      <c r="W1833" s="108"/>
      <c r="X1833" s="108"/>
      <c r="Y1833" s="108"/>
      <c r="Z1833" s="108"/>
      <c r="AA1833" s="108"/>
      <c r="AB1833" s="108"/>
      <c r="AC1833" s="108"/>
      <c r="AD1833" s="108"/>
    </row>
    <row r="1834" spans="1:30" x14ac:dyDescent="0.25">
      <c r="A1834" s="81" t="s">
        <v>2867</v>
      </c>
      <c r="B1834" s="81" t="s">
        <v>8619</v>
      </c>
      <c r="C1834" s="81" t="s">
        <v>8620</v>
      </c>
      <c r="D1834" s="81" t="s">
        <v>8619</v>
      </c>
      <c r="E1834" s="81" t="s">
        <v>8620</v>
      </c>
      <c r="F1834" s="81" t="s">
        <v>8619</v>
      </c>
      <c r="G1834" s="81" t="s">
        <v>8620</v>
      </c>
      <c r="H1834" s="81">
        <v>6</v>
      </c>
      <c r="I1834" s="81">
        <v>4</v>
      </c>
      <c r="J1834" s="81">
        <v>2</v>
      </c>
      <c r="K1834" s="81">
        <v>3</v>
      </c>
      <c r="L1834" s="81" t="s">
        <v>25662</v>
      </c>
      <c r="M1834" s="108"/>
      <c r="N1834" s="108"/>
      <c r="O1834" s="108"/>
      <c r="P1834" s="108"/>
      <c r="Q1834" s="108"/>
      <c r="R1834" s="108"/>
      <c r="S1834" s="108"/>
      <c r="T1834" s="108"/>
      <c r="U1834" s="108"/>
      <c r="V1834" s="108"/>
      <c r="W1834" s="108"/>
      <c r="X1834" s="108"/>
      <c r="Y1834" s="108"/>
      <c r="Z1834" s="108"/>
      <c r="AA1834" s="108"/>
      <c r="AB1834" s="108"/>
      <c r="AC1834" s="108"/>
      <c r="AD1834" s="108"/>
    </row>
    <row r="1835" spans="1:30" x14ac:dyDescent="0.25">
      <c r="A1835" s="81" t="s">
        <v>2861</v>
      </c>
      <c r="B1835" s="81" t="s">
        <v>8619</v>
      </c>
      <c r="C1835" s="81" t="s">
        <v>8620</v>
      </c>
      <c r="D1835" s="81" t="s">
        <v>8619</v>
      </c>
      <c r="E1835" s="81" t="s">
        <v>8620</v>
      </c>
      <c r="F1835" s="81" t="s">
        <v>8619</v>
      </c>
      <c r="G1835" s="81" t="s">
        <v>8620</v>
      </c>
      <c r="H1835" s="81">
        <v>1.2</v>
      </c>
      <c r="I1835" s="81">
        <v>3.2</v>
      </c>
      <c r="J1835" s="81">
        <v>0.1</v>
      </c>
      <c r="K1835" s="81">
        <v>0.3</v>
      </c>
      <c r="L1835" s="81" t="s">
        <v>25662</v>
      </c>
      <c r="M1835" s="108"/>
      <c r="N1835" s="108"/>
      <c r="O1835" s="108"/>
      <c r="P1835" s="108"/>
      <c r="Q1835" s="108"/>
      <c r="R1835" s="108"/>
      <c r="S1835" s="108"/>
      <c r="T1835" s="108"/>
      <c r="U1835" s="108"/>
      <c r="V1835" s="108"/>
      <c r="W1835" s="108"/>
      <c r="X1835" s="108"/>
      <c r="Y1835" s="108"/>
      <c r="Z1835" s="108"/>
      <c r="AA1835" s="108"/>
      <c r="AB1835" s="108"/>
      <c r="AC1835" s="108"/>
      <c r="AD1835" s="108"/>
    </row>
    <row r="1836" spans="1:30" x14ac:dyDescent="0.25">
      <c r="A1836" s="81" t="s">
        <v>2855</v>
      </c>
      <c r="B1836" s="81" t="s">
        <v>8619</v>
      </c>
      <c r="C1836" s="81" t="s">
        <v>8620</v>
      </c>
      <c r="D1836" s="81" t="s">
        <v>8619</v>
      </c>
      <c r="E1836" s="81" t="s">
        <v>8620</v>
      </c>
      <c r="F1836" s="81" t="s">
        <v>8619</v>
      </c>
      <c r="G1836" s="81" t="s">
        <v>8620</v>
      </c>
      <c r="H1836" s="81">
        <v>1.5</v>
      </c>
      <c r="I1836" s="81">
        <v>4.2</v>
      </c>
      <c r="J1836" s="81">
        <v>0.1</v>
      </c>
      <c r="K1836" s="81">
        <v>0.5</v>
      </c>
      <c r="L1836" s="81" t="s">
        <v>25662</v>
      </c>
      <c r="M1836" s="108"/>
      <c r="N1836" s="108"/>
      <c r="O1836" s="108"/>
      <c r="P1836" s="108"/>
      <c r="Q1836" s="108"/>
      <c r="R1836" s="108"/>
      <c r="S1836" s="108"/>
      <c r="T1836" s="108"/>
      <c r="U1836" s="108"/>
      <c r="V1836" s="108"/>
      <c r="W1836" s="108"/>
      <c r="X1836" s="108"/>
      <c r="Y1836" s="108"/>
      <c r="Z1836" s="108"/>
      <c r="AA1836" s="108"/>
      <c r="AB1836" s="108"/>
      <c r="AC1836" s="108"/>
      <c r="AD1836" s="108"/>
    </row>
    <row r="1837" spans="1:30" x14ac:dyDescent="0.25">
      <c r="A1837" s="81" t="s">
        <v>2852</v>
      </c>
      <c r="B1837" s="81" t="s">
        <v>8619</v>
      </c>
      <c r="C1837" s="81" t="s">
        <v>8620</v>
      </c>
      <c r="D1837" s="81" t="s">
        <v>8619</v>
      </c>
      <c r="E1837" s="81" t="s">
        <v>8620</v>
      </c>
      <c r="F1837" s="81" t="s">
        <v>8619</v>
      </c>
      <c r="G1837" s="81" t="s">
        <v>8620</v>
      </c>
      <c r="H1837" s="81">
        <v>1.7</v>
      </c>
      <c r="I1837" s="81">
        <v>5.2</v>
      </c>
      <c r="J1837" s="81">
        <v>0.2</v>
      </c>
      <c r="K1837" s="81">
        <v>0.8</v>
      </c>
      <c r="L1837" s="81" t="s">
        <v>25662</v>
      </c>
      <c r="M1837" s="108"/>
      <c r="N1837" s="108"/>
      <c r="O1837" s="108"/>
      <c r="P1837" s="108"/>
      <c r="Q1837" s="108"/>
      <c r="R1837" s="108"/>
      <c r="S1837" s="108"/>
      <c r="T1837" s="108"/>
      <c r="U1837" s="108"/>
      <c r="V1837" s="108"/>
      <c r="W1837" s="108"/>
      <c r="X1837" s="108"/>
      <c r="Y1837" s="108"/>
      <c r="Z1837" s="108"/>
      <c r="AA1837" s="108"/>
      <c r="AB1837" s="108"/>
      <c r="AC1837" s="108"/>
      <c r="AD1837" s="108"/>
    </row>
    <row r="1838" spans="1:30" x14ac:dyDescent="0.25">
      <c r="A1838" s="81" t="s">
        <v>2848</v>
      </c>
      <c r="B1838" s="81" t="s">
        <v>8619</v>
      </c>
      <c r="C1838" s="81" t="s">
        <v>8620</v>
      </c>
      <c r="D1838" s="81" t="s">
        <v>8619</v>
      </c>
      <c r="E1838" s="81" t="s">
        <v>8620</v>
      </c>
      <c r="F1838" s="81" t="s">
        <v>8619</v>
      </c>
      <c r="G1838" s="81" t="s">
        <v>8620</v>
      </c>
      <c r="H1838" s="81">
        <v>1.7</v>
      </c>
      <c r="I1838" s="81">
        <v>7</v>
      </c>
      <c r="J1838" s="81">
        <v>0.3</v>
      </c>
      <c r="K1838" s="81">
        <v>0.9</v>
      </c>
      <c r="L1838" s="81" t="s">
        <v>25662</v>
      </c>
      <c r="M1838" s="108"/>
      <c r="N1838" s="108"/>
      <c r="O1838" s="108"/>
      <c r="P1838" s="108"/>
      <c r="Q1838" s="108"/>
      <c r="R1838" s="108"/>
      <c r="S1838" s="108"/>
      <c r="T1838" s="108"/>
      <c r="U1838" s="108"/>
      <c r="V1838" s="108"/>
      <c r="W1838" s="108"/>
      <c r="X1838" s="108"/>
      <c r="Y1838" s="108"/>
      <c r="Z1838" s="108"/>
      <c r="AA1838" s="108"/>
      <c r="AB1838" s="108"/>
      <c r="AC1838" s="108"/>
      <c r="AD1838" s="108"/>
    </row>
    <row r="1839" spans="1:30" x14ac:dyDescent="0.25">
      <c r="A1839" s="81" t="s">
        <v>2839</v>
      </c>
      <c r="B1839" s="81" t="s">
        <v>11898</v>
      </c>
      <c r="C1839" s="81">
        <v>95.83</v>
      </c>
      <c r="D1839" s="81" t="s">
        <v>8619</v>
      </c>
      <c r="E1839" s="81" t="s">
        <v>8620</v>
      </c>
      <c r="F1839" s="81" t="s">
        <v>8619</v>
      </c>
      <c r="G1839" s="81" t="s">
        <v>8620</v>
      </c>
      <c r="H1839" s="81">
        <v>4.5</v>
      </c>
      <c r="I1839" s="81">
        <v>6.3</v>
      </c>
      <c r="J1839" s="81">
        <v>1.2</v>
      </c>
      <c r="K1839" s="81">
        <v>3.1</v>
      </c>
      <c r="L1839" s="81" t="s">
        <v>25662</v>
      </c>
      <c r="M1839" s="108"/>
      <c r="N1839" s="108"/>
      <c r="O1839" s="108"/>
      <c r="P1839" s="108"/>
      <c r="Q1839" s="108"/>
      <c r="R1839" s="108"/>
      <c r="S1839" s="108"/>
      <c r="T1839" s="108"/>
      <c r="U1839" s="108"/>
      <c r="V1839" s="108"/>
      <c r="W1839" s="108"/>
      <c r="X1839" s="108"/>
      <c r="Y1839" s="108"/>
      <c r="Z1839" s="108"/>
      <c r="AA1839" s="108"/>
      <c r="AB1839" s="108"/>
      <c r="AC1839" s="108"/>
      <c r="AD1839" s="108"/>
    </row>
    <row r="1840" spans="1:30" x14ac:dyDescent="0.25">
      <c r="A1840" s="81" t="s">
        <v>2836</v>
      </c>
      <c r="B1840" s="81" t="s">
        <v>11899</v>
      </c>
      <c r="C1840" s="81">
        <v>1093.04</v>
      </c>
      <c r="D1840" s="81" t="s">
        <v>8619</v>
      </c>
      <c r="E1840" s="81" t="s">
        <v>8620</v>
      </c>
      <c r="F1840" s="81" t="s">
        <v>8619</v>
      </c>
      <c r="G1840" s="81" t="s">
        <v>8620</v>
      </c>
      <c r="H1840" s="81">
        <v>5.5</v>
      </c>
      <c r="I1840" s="81">
        <v>7.5</v>
      </c>
      <c r="J1840" s="81">
        <v>1.6</v>
      </c>
      <c r="K1840" s="81">
        <v>3.2</v>
      </c>
      <c r="L1840" s="81" t="s">
        <v>25662</v>
      </c>
      <c r="M1840" s="108"/>
      <c r="N1840" s="108"/>
      <c r="O1840" s="108"/>
      <c r="P1840" s="108"/>
      <c r="Q1840" s="108"/>
      <c r="R1840" s="108"/>
      <c r="S1840" s="108"/>
      <c r="T1840" s="108"/>
      <c r="U1840" s="108"/>
      <c r="V1840" s="108"/>
      <c r="W1840" s="108"/>
      <c r="X1840" s="108"/>
      <c r="Y1840" s="108"/>
      <c r="Z1840" s="108"/>
      <c r="AA1840" s="108"/>
      <c r="AB1840" s="108"/>
      <c r="AC1840" s="108"/>
      <c r="AD1840" s="108"/>
    </row>
    <row r="1841" spans="1:30" x14ac:dyDescent="0.25">
      <c r="A1841" s="81" t="s">
        <v>2833</v>
      </c>
      <c r="B1841" s="81" t="s">
        <v>11900</v>
      </c>
      <c r="C1841" s="81">
        <v>1897.45</v>
      </c>
      <c r="D1841" s="81" t="s">
        <v>8619</v>
      </c>
      <c r="E1841" s="81" t="s">
        <v>8620</v>
      </c>
      <c r="F1841" s="81" t="s">
        <v>8619</v>
      </c>
      <c r="G1841" s="81" t="s">
        <v>8620</v>
      </c>
      <c r="H1841" s="81">
        <v>1.1000000000000001</v>
      </c>
      <c r="I1841" s="81">
        <v>3.1</v>
      </c>
      <c r="J1841" s="81">
        <v>0.1</v>
      </c>
      <c r="K1841" s="81">
        <v>0.5</v>
      </c>
      <c r="L1841" s="81" t="s">
        <v>25662</v>
      </c>
      <c r="M1841" s="108"/>
      <c r="N1841" s="108"/>
      <c r="O1841" s="108"/>
      <c r="P1841" s="108"/>
      <c r="Q1841" s="108"/>
      <c r="R1841" s="108"/>
      <c r="S1841" s="108"/>
      <c r="T1841" s="108"/>
      <c r="U1841" s="108"/>
      <c r="V1841" s="108"/>
      <c r="W1841" s="108"/>
      <c r="X1841" s="108"/>
      <c r="Y1841" s="108"/>
      <c r="Z1841" s="108"/>
      <c r="AA1841" s="108"/>
      <c r="AB1841" s="108"/>
      <c r="AC1841" s="108"/>
      <c r="AD1841" s="108"/>
    </row>
    <row r="1842" spans="1:30" x14ac:dyDescent="0.25">
      <c r="A1842" s="81" t="s">
        <v>2827</v>
      </c>
      <c r="B1842" s="81" t="s">
        <v>11901</v>
      </c>
      <c r="C1842" s="81">
        <v>1517.2</v>
      </c>
      <c r="D1842" s="81" t="s">
        <v>8619</v>
      </c>
      <c r="E1842" s="81" t="s">
        <v>8620</v>
      </c>
      <c r="F1842" s="81" t="s">
        <v>8619</v>
      </c>
      <c r="G1842" s="81" t="s">
        <v>8620</v>
      </c>
      <c r="H1842" s="81">
        <v>1.2</v>
      </c>
      <c r="I1842" s="81">
        <v>3.4</v>
      </c>
      <c r="J1842" s="81">
        <v>0.1</v>
      </c>
      <c r="K1842" s="81">
        <v>0.5</v>
      </c>
      <c r="L1842" s="81" t="s">
        <v>25662</v>
      </c>
      <c r="M1842" s="108"/>
      <c r="N1842" s="108"/>
      <c r="O1842" s="108"/>
      <c r="P1842" s="108"/>
      <c r="Q1842" s="108"/>
      <c r="R1842" s="108"/>
      <c r="S1842" s="108"/>
      <c r="T1842" s="108"/>
      <c r="U1842" s="108"/>
      <c r="V1842" s="108"/>
      <c r="W1842" s="108"/>
      <c r="X1842" s="108"/>
      <c r="Y1842" s="108"/>
      <c r="Z1842" s="108"/>
      <c r="AA1842" s="108"/>
      <c r="AB1842" s="108"/>
      <c r="AC1842" s="108"/>
      <c r="AD1842" s="108"/>
    </row>
    <row r="1843" spans="1:30" x14ac:dyDescent="0.25">
      <c r="A1843" s="81" t="s">
        <v>2824</v>
      </c>
      <c r="B1843" s="81" t="s">
        <v>11902</v>
      </c>
      <c r="C1843" s="81">
        <v>1913.87</v>
      </c>
      <c r="D1843" s="81" t="s">
        <v>8619</v>
      </c>
      <c r="E1843" s="81" t="s">
        <v>8620</v>
      </c>
      <c r="F1843" s="81" t="s">
        <v>8619</v>
      </c>
      <c r="G1843" s="81" t="s">
        <v>8620</v>
      </c>
      <c r="H1843" s="81">
        <v>1.5</v>
      </c>
      <c r="I1843" s="81">
        <v>4.5</v>
      </c>
      <c r="J1843" s="81">
        <v>0.2</v>
      </c>
      <c r="K1843" s="81">
        <v>0.7</v>
      </c>
      <c r="L1843" s="81" t="s">
        <v>25662</v>
      </c>
      <c r="M1843" s="108"/>
      <c r="N1843" s="108"/>
      <c r="O1843" s="108"/>
      <c r="P1843" s="108"/>
      <c r="Q1843" s="108"/>
      <c r="R1843" s="108"/>
      <c r="S1843" s="108"/>
      <c r="T1843" s="108"/>
      <c r="U1843" s="108"/>
      <c r="V1843" s="108"/>
      <c r="W1843" s="108"/>
      <c r="X1843" s="108"/>
      <c r="Y1843" s="108"/>
      <c r="Z1843" s="108"/>
      <c r="AA1843" s="108"/>
      <c r="AB1843" s="108"/>
      <c r="AC1843" s="108"/>
      <c r="AD1843" s="108"/>
    </row>
    <row r="1844" spans="1:30" x14ac:dyDescent="0.25">
      <c r="A1844" s="81" t="s">
        <v>2821</v>
      </c>
      <c r="B1844" s="81" t="s">
        <v>8619</v>
      </c>
      <c r="C1844" s="81" t="s">
        <v>8620</v>
      </c>
      <c r="D1844" s="81" t="s">
        <v>8619</v>
      </c>
      <c r="E1844" s="81" t="s">
        <v>8620</v>
      </c>
      <c r="F1844" s="81" t="s">
        <v>8619</v>
      </c>
      <c r="G1844" s="81" t="s">
        <v>8620</v>
      </c>
      <c r="H1844" s="81">
        <v>1.2</v>
      </c>
      <c r="I1844" s="81">
        <v>3.3</v>
      </c>
      <c r="J1844" s="81">
        <v>0.1</v>
      </c>
      <c r="K1844" s="81">
        <v>0.5</v>
      </c>
      <c r="L1844" s="81" t="s">
        <v>25662</v>
      </c>
      <c r="M1844" s="108"/>
      <c r="N1844" s="108"/>
      <c r="O1844" s="108"/>
      <c r="P1844" s="108"/>
      <c r="Q1844" s="108"/>
      <c r="R1844" s="108"/>
      <c r="S1844" s="108"/>
      <c r="T1844" s="108"/>
      <c r="U1844" s="108"/>
      <c r="V1844" s="108"/>
      <c r="W1844" s="108"/>
      <c r="X1844" s="108"/>
      <c r="Y1844" s="108"/>
      <c r="Z1844" s="108"/>
      <c r="AA1844" s="108"/>
      <c r="AB1844" s="108"/>
      <c r="AC1844" s="108"/>
      <c r="AD1844" s="108"/>
    </row>
    <row r="1845" spans="1:30" x14ac:dyDescent="0.25">
      <c r="A1845" s="81" t="s">
        <v>2818</v>
      </c>
      <c r="B1845" s="81" t="s">
        <v>8619</v>
      </c>
      <c r="C1845" s="81" t="s">
        <v>8620</v>
      </c>
      <c r="D1845" s="81" t="s">
        <v>8619</v>
      </c>
      <c r="E1845" s="81" t="s">
        <v>8620</v>
      </c>
      <c r="F1845" s="81" t="s">
        <v>8619</v>
      </c>
      <c r="G1845" s="81" t="s">
        <v>8620</v>
      </c>
      <c r="H1845" s="81">
        <v>1.3</v>
      </c>
      <c r="I1845" s="81">
        <v>3.8</v>
      </c>
      <c r="J1845" s="81">
        <v>0.1</v>
      </c>
      <c r="K1845" s="81">
        <v>0.5</v>
      </c>
      <c r="L1845" s="81" t="s">
        <v>25662</v>
      </c>
      <c r="M1845" s="108"/>
      <c r="N1845" s="108"/>
      <c r="O1845" s="108"/>
      <c r="P1845" s="108"/>
      <c r="Q1845" s="108"/>
      <c r="R1845" s="108"/>
      <c r="S1845" s="108"/>
      <c r="T1845" s="108"/>
      <c r="U1845" s="108"/>
      <c r="V1845" s="108"/>
      <c r="W1845" s="108"/>
      <c r="X1845" s="108"/>
      <c r="Y1845" s="108"/>
      <c r="Z1845" s="108"/>
      <c r="AA1845" s="108"/>
      <c r="AB1845" s="108"/>
      <c r="AC1845" s="108"/>
      <c r="AD1845" s="108"/>
    </row>
    <row r="1846" spans="1:30" x14ac:dyDescent="0.25">
      <c r="A1846" s="81" t="s">
        <v>2815</v>
      </c>
      <c r="B1846" s="81" t="s">
        <v>8619</v>
      </c>
      <c r="C1846" s="81" t="s">
        <v>8620</v>
      </c>
      <c r="D1846" s="81" t="s">
        <v>8619</v>
      </c>
      <c r="E1846" s="81" t="s">
        <v>8620</v>
      </c>
      <c r="F1846" s="81" t="s">
        <v>8619</v>
      </c>
      <c r="G1846" s="81" t="s">
        <v>8620</v>
      </c>
      <c r="H1846" s="81">
        <v>1.1000000000000001</v>
      </c>
      <c r="I1846" s="81">
        <v>4.9000000000000004</v>
      </c>
      <c r="J1846" s="81">
        <v>0.2</v>
      </c>
      <c r="K1846" s="81">
        <v>0.6</v>
      </c>
      <c r="L1846" s="81" t="s">
        <v>25662</v>
      </c>
      <c r="M1846" s="108"/>
      <c r="N1846" s="108"/>
      <c r="O1846" s="108"/>
      <c r="P1846" s="108"/>
      <c r="Q1846" s="108"/>
      <c r="R1846" s="108"/>
      <c r="S1846" s="108"/>
      <c r="T1846" s="108"/>
      <c r="U1846" s="108"/>
      <c r="V1846" s="108"/>
      <c r="W1846" s="108"/>
      <c r="X1846" s="108"/>
      <c r="Y1846" s="108"/>
      <c r="Z1846" s="108"/>
      <c r="AA1846" s="108"/>
      <c r="AB1846" s="108"/>
      <c r="AC1846" s="108"/>
      <c r="AD1846" s="108"/>
    </row>
    <row r="1847" spans="1:30" x14ac:dyDescent="0.25">
      <c r="A1847" s="81" t="s">
        <v>2812</v>
      </c>
      <c r="B1847" s="81" t="s">
        <v>8619</v>
      </c>
      <c r="C1847" s="81" t="s">
        <v>8620</v>
      </c>
      <c r="D1847" s="81" t="s">
        <v>8619</v>
      </c>
      <c r="E1847" s="81" t="s">
        <v>8620</v>
      </c>
      <c r="F1847" s="81" t="s">
        <v>8619</v>
      </c>
      <c r="G1847" s="81" t="s">
        <v>8620</v>
      </c>
      <c r="H1847" s="81">
        <v>1.3</v>
      </c>
      <c r="I1847" s="81">
        <v>5.7</v>
      </c>
      <c r="J1847" s="81">
        <v>0.3</v>
      </c>
      <c r="K1847" s="81">
        <v>0.7</v>
      </c>
      <c r="L1847" s="81" t="s">
        <v>25662</v>
      </c>
      <c r="M1847" s="108"/>
      <c r="N1847" s="108"/>
      <c r="O1847" s="108"/>
      <c r="P1847" s="108"/>
      <c r="Q1847" s="108"/>
      <c r="R1847" s="108"/>
      <c r="S1847" s="108"/>
      <c r="T1847" s="108"/>
      <c r="U1847" s="108"/>
      <c r="V1847" s="108"/>
      <c r="W1847" s="108"/>
      <c r="X1847" s="108"/>
      <c r="Y1847" s="108"/>
      <c r="Z1847" s="108"/>
      <c r="AA1847" s="108"/>
      <c r="AB1847" s="108"/>
      <c r="AC1847" s="108"/>
      <c r="AD1847" s="108"/>
    </row>
    <row r="1848" spans="1:30" x14ac:dyDescent="0.25">
      <c r="A1848" s="81" t="s">
        <v>432</v>
      </c>
      <c r="B1848" s="81" t="s">
        <v>8619</v>
      </c>
      <c r="C1848" s="81" t="s">
        <v>8620</v>
      </c>
      <c r="D1848" s="81" t="s">
        <v>8619</v>
      </c>
      <c r="E1848" s="81" t="s">
        <v>8620</v>
      </c>
      <c r="F1848" s="81" t="s">
        <v>8619</v>
      </c>
      <c r="G1848" s="81" t="s">
        <v>8620</v>
      </c>
      <c r="H1848" s="81">
        <v>1.3</v>
      </c>
      <c r="I1848" s="81">
        <v>4.3</v>
      </c>
      <c r="J1848" s="81">
        <v>0.1</v>
      </c>
      <c r="K1848" s="81">
        <v>0.5</v>
      </c>
      <c r="L1848" s="81" t="s">
        <v>25662</v>
      </c>
      <c r="M1848" s="108"/>
      <c r="N1848" s="108"/>
      <c r="O1848" s="108"/>
      <c r="P1848" s="108"/>
      <c r="Q1848" s="108"/>
      <c r="R1848" s="108"/>
      <c r="S1848" s="108"/>
      <c r="T1848" s="108"/>
      <c r="U1848" s="108"/>
      <c r="V1848" s="108"/>
      <c r="W1848" s="108"/>
      <c r="X1848" s="108"/>
      <c r="Y1848" s="108"/>
      <c r="Z1848" s="108"/>
      <c r="AA1848" s="108"/>
      <c r="AB1848" s="108"/>
      <c r="AC1848" s="108"/>
      <c r="AD1848" s="108"/>
    </row>
    <row r="1849" spans="1:30" x14ac:dyDescent="0.25">
      <c r="A1849" s="81" t="s">
        <v>2809</v>
      </c>
      <c r="B1849" s="81" t="s">
        <v>8619</v>
      </c>
      <c r="C1849" s="81" t="s">
        <v>8620</v>
      </c>
      <c r="D1849" s="81" t="s">
        <v>8619</v>
      </c>
      <c r="E1849" s="81" t="s">
        <v>8620</v>
      </c>
      <c r="F1849" s="81" t="s">
        <v>8619</v>
      </c>
      <c r="G1849" s="81" t="s">
        <v>8620</v>
      </c>
      <c r="H1849" s="81">
        <v>1.3</v>
      </c>
      <c r="I1849" s="81">
        <v>5</v>
      </c>
      <c r="J1849" s="81">
        <v>0.3</v>
      </c>
      <c r="K1849" s="81">
        <v>0.81</v>
      </c>
      <c r="L1849" s="81" t="s">
        <v>25662</v>
      </c>
      <c r="M1849" s="108"/>
      <c r="N1849" s="108"/>
      <c r="O1849" s="108"/>
      <c r="P1849" s="108"/>
      <c r="Q1849" s="108"/>
      <c r="R1849" s="108"/>
      <c r="S1849" s="108"/>
      <c r="T1849" s="108"/>
      <c r="U1849" s="108"/>
      <c r="V1849" s="108"/>
      <c r="W1849" s="108"/>
      <c r="X1849" s="108"/>
      <c r="Y1849" s="108"/>
      <c r="Z1849" s="108"/>
      <c r="AA1849" s="108"/>
      <c r="AB1849" s="108"/>
      <c r="AC1849" s="108"/>
      <c r="AD1849" s="108"/>
    </row>
    <row r="1850" spans="1:30" x14ac:dyDescent="0.25">
      <c r="A1850" s="81" t="s">
        <v>2803</v>
      </c>
      <c r="B1850" s="81" t="s">
        <v>8619</v>
      </c>
      <c r="C1850" s="81" t="s">
        <v>8620</v>
      </c>
      <c r="D1850" s="81" t="s">
        <v>8619</v>
      </c>
      <c r="E1850" s="81" t="s">
        <v>8620</v>
      </c>
      <c r="F1850" s="81" t="s">
        <v>8619</v>
      </c>
      <c r="G1850" s="81" t="s">
        <v>8620</v>
      </c>
      <c r="H1850" s="81">
        <v>17</v>
      </c>
      <c r="I1850" s="81">
        <v>22</v>
      </c>
      <c r="J1850" s="81">
        <v>25</v>
      </c>
      <c r="K1850" s="81">
        <v>12</v>
      </c>
      <c r="L1850" s="81" t="s">
        <v>25662</v>
      </c>
      <c r="M1850" s="108"/>
      <c r="N1850" s="108"/>
      <c r="O1850" s="108"/>
      <c r="P1850" s="108"/>
      <c r="Q1850" s="108"/>
      <c r="R1850" s="108"/>
      <c r="S1850" s="108"/>
      <c r="T1850" s="108"/>
      <c r="U1850" s="108"/>
      <c r="V1850" s="108"/>
      <c r="W1850" s="108"/>
      <c r="X1850" s="108"/>
      <c r="Y1850" s="108"/>
      <c r="Z1850" s="108"/>
      <c r="AA1850" s="108"/>
      <c r="AB1850" s="108"/>
      <c r="AC1850" s="108"/>
      <c r="AD1850" s="108"/>
    </row>
    <row r="1851" spans="1:30" x14ac:dyDescent="0.25">
      <c r="A1851" s="81" t="s">
        <v>2800</v>
      </c>
      <c r="B1851" s="81" t="s">
        <v>8619</v>
      </c>
      <c r="C1851" s="81" t="s">
        <v>8620</v>
      </c>
      <c r="D1851" s="81" t="s">
        <v>8619</v>
      </c>
      <c r="E1851" s="81" t="s">
        <v>8620</v>
      </c>
      <c r="F1851" s="81" t="s">
        <v>8619</v>
      </c>
      <c r="G1851" s="81" t="s">
        <v>8620</v>
      </c>
      <c r="H1851" s="81">
        <v>20.9</v>
      </c>
      <c r="I1851" s="81">
        <v>12.2</v>
      </c>
      <c r="J1851" s="81">
        <v>44</v>
      </c>
      <c r="K1851" s="81">
        <v>33.700000000000003</v>
      </c>
      <c r="L1851" s="81" t="s">
        <v>25662</v>
      </c>
      <c r="M1851" s="108"/>
      <c r="N1851" s="108"/>
      <c r="O1851" s="108"/>
      <c r="P1851" s="108"/>
      <c r="Q1851" s="108"/>
      <c r="R1851" s="108"/>
      <c r="S1851" s="108"/>
      <c r="T1851" s="108"/>
      <c r="U1851" s="108"/>
      <c r="V1851" s="108"/>
      <c r="W1851" s="108"/>
      <c r="X1851" s="108"/>
      <c r="Y1851" s="108"/>
      <c r="Z1851" s="108"/>
      <c r="AA1851" s="108"/>
      <c r="AB1851" s="108"/>
      <c r="AC1851" s="108"/>
      <c r="AD1851" s="108"/>
    </row>
    <row r="1852" spans="1:30" x14ac:dyDescent="0.25">
      <c r="A1852" s="81" t="s">
        <v>2797</v>
      </c>
      <c r="B1852" s="81" t="s">
        <v>8619</v>
      </c>
      <c r="C1852" s="81" t="s">
        <v>8620</v>
      </c>
      <c r="D1852" s="81" t="s">
        <v>8619</v>
      </c>
      <c r="E1852" s="81" t="s">
        <v>8620</v>
      </c>
      <c r="F1852" s="81" t="s">
        <v>8619</v>
      </c>
      <c r="G1852" s="81" t="s">
        <v>8620</v>
      </c>
      <c r="H1852" s="81">
        <v>0.2</v>
      </c>
      <c r="I1852" s="81">
        <v>2</v>
      </c>
      <c r="J1852" s="81">
        <v>0.7</v>
      </c>
      <c r="K1852" s="81">
        <v>0.2</v>
      </c>
      <c r="L1852" s="81" t="s">
        <v>25662</v>
      </c>
      <c r="M1852" s="108"/>
      <c r="N1852" s="108"/>
      <c r="O1852" s="108"/>
      <c r="P1852" s="108"/>
      <c r="Q1852" s="108"/>
      <c r="R1852" s="108"/>
      <c r="S1852" s="108"/>
      <c r="T1852" s="108"/>
      <c r="U1852" s="108"/>
      <c r="V1852" s="108"/>
      <c r="W1852" s="108"/>
      <c r="X1852" s="108"/>
      <c r="Y1852" s="108"/>
      <c r="Z1852" s="108"/>
      <c r="AA1852" s="108"/>
      <c r="AB1852" s="108"/>
      <c r="AC1852" s="108"/>
      <c r="AD1852" s="108"/>
    </row>
    <row r="1853" spans="1:30" x14ac:dyDescent="0.25">
      <c r="A1853" s="81" t="s">
        <v>2793</v>
      </c>
      <c r="B1853" s="81" t="s">
        <v>8619</v>
      </c>
      <c r="C1853" s="81" t="s">
        <v>8620</v>
      </c>
      <c r="D1853" s="81" t="s">
        <v>8619</v>
      </c>
      <c r="E1853" s="81" t="s">
        <v>8620</v>
      </c>
      <c r="F1853" s="81" t="s">
        <v>8619</v>
      </c>
      <c r="G1853" s="81" t="s">
        <v>8620</v>
      </c>
      <c r="H1853" s="81">
        <v>12.7</v>
      </c>
      <c r="I1853" s="81">
        <v>10.5</v>
      </c>
      <c r="J1853" s="81">
        <v>12</v>
      </c>
      <c r="K1853" s="81">
        <v>3.5</v>
      </c>
      <c r="L1853" s="81" t="s">
        <v>25662</v>
      </c>
      <c r="M1853" s="108"/>
      <c r="N1853" s="108"/>
      <c r="O1853" s="108"/>
      <c r="P1853" s="108"/>
      <c r="Q1853" s="108"/>
      <c r="R1853" s="108"/>
      <c r="S1853" s="108"/>
      <c r="T1853" s="108"/>
      <c r="U1853" s="108"/>
      <c r="V1853" s="108"/>
      <c r="W1853" s="108"/>
      <c r="X1853" s="108"/>
      <c r="Y1853" s="108"/>
      <c r="Z1853" s="108"/>
      <c r="AA1853" s="108"/>
      <c r="AB1853" s="108"/>
      <c r="AC1853" s="108"/>
      <c r="AD1853" s="108"/>
    </row>
    <row r="1854" spans="1:30" x14ac:dyDescent="0.25">
      <c r="A1854" s="81" t="s">
        <v>2790</v>
      </c>
      <c r="B1854" s="81" t="s">
        <v>11903</v>
      </c>
      <c r="C1854" s="81">
        <v>6.27</v>
      </c>
      <c r="D1854" s="81" t="s">
        <v>8619</v>
      </c>
      <c r="E1854" s="81" t="s">
        <v>8620</v>
      </c>
      <c r="F1854" s="81" t="s">
        <v>8619</v>
      </c>
      <c r="G1854" s="81" t="s">
        <v>8620</v>
      </c>
      <c r="H1854" s="81">
        <v>1.5</v>
      </c>
      <c r="I1854" s="81">
        <v>2.4900000000000002</v>
      </c>
      <c r="J1854" s="81">
        <v>0.17</v>
      </c>
      <c r="K1854" s="81">
        <v>1.75</v>
      </c>
      <c r="L1854" s="81" t="s">
        <v>25662</v>
      </c>
      <c r="M1854" s="108"/>
      <c r="N1854" s="108"/>
      <c r="O1854" s="108"/>
      <c r="P1854" s="108"/>
      <c r="Q1854" s="108"/>
      <c r="R1854" s="108"/>
      <c r="S1854" s="108"/>
      <c r="T1854" s="108"/>
      <c r="U1854" s="108"/>
      <c r="V1854" s="108"/>
      <c r="W1854" s="108"/>
      <c r="X1854" s="108"/>
      <c r="Y1854" s="108"/>
      <c r="Z1854" s="108"/>
      <c r="AA1854" s="108"/>
      <c r="AB1854" s="108"/>
      <c r="AC1854" s="108"/>
      <c r="AD1854" s="108"/>
    </row>
    <row r="1855" spans="1:30" x14ac:dyDescent="0.25">
      <c r="A1855" s="81" t="s">
        <v>2787</v>
      </c>
      <c r="B1855" s="81" t="s">
        <v>11904</v>
      </c>
      <c r="C1855" s="81">
        <v>20.14</v>
      </c>
      <c r="D1855" s="81" t="s">
        <v>8619</v>
      </c>
      <c r="E1855" s="81" t="s">
        <v>8620</v>
      </c>
      <c r="F1855" s="81" t="s">
        <v>8619</v>
      </c>
      <c r="G1855" s="81" t="s">
        <v>8620</v>
      </c>
      <c r="H1855" s="81">
        <v>2</v>
      </c>
      <c r="I1855" s="81">
        <v>1</v>
      </c>
      <c r="J1855" s="81">
        <v>0.53</v>
      </c>
      <c r="K1855" s="81">
        <v>1</v>
      </c>
      <c r="L1855" s="81" t="s">
        <v>25662</v>
      </c>
      <c r="M1855" s="108"/>
      <c r="N1855" s="108"/>
      <c r="O1855" s="108"/>
      <c r="P1855" s="108"/>
      <c r="Q1855" s="108"/>
      <c r="R1855" s="108"/>
      <c r="S1855" s="108"/>
      <c r="T1855" s="108"/>
      <c r="U1855" s="108"/>
      <c r="V1855" s="108"/>
      <c r="W1855" s="108"/>
      <c r="X1855" s="108"/>
      <c r="Y1855" s="108"/>
      <c r="Z1855" s="108"/>
      <c r="AA1855" s="108"/>
      <c r="AB1855" s="108"/>
      <c r="AC1855" s="108"/>
      <c r="AD1855" s="108"/>
    </row>
    <row r="1856" spans="1:30" x14ac:dyDescent="0.25">
      <c r="A1856" s="81" t="s">
        <v>2784</v>
      </c>
      <c r="B1856" s="81" t="s">
        <v>11905</v>
      </c>
      <c r="C1856" s="81">
        <v>6.04</v>
      </c>
      <c r="D1856" s="81" t="s">
        <v>8619</v>
      </c>
      <c r="E1856" s="81" t="s">
        <v>8620</v>
      </c>
      <c r="F1856" s="81" t="s">
        <v>8619</v>
      </c>
      <c r="G1856" s="81" t="s">
        <v>8620</v>
      </c>
      <c r="H1856" s="81">
        <v>1.18</v>
      </c>
      <c r="I1856" s="81">
        <v>0.93</v>
      </c>
      <c r="J1856" s="81">
        <v>0.26</v>
      </c>
      <c r="K1856" s="81">
        <v>1.97</v>
      </c>
      <c r="L1856" s="81" t="s">
        <v>25662</v>
      </c>
      <c r="M1856" s="108"/>
      <c r="N1856" s="108"/>
      <c r="O1856" s="108"/>
      <c r="P1856" s="108"/>
      <c r="Q1856" s="108"/>
      <c r="R1856" s="108"/>
      <c r="S1856" s="108"/>
      <c r="T1856" s="108"/>
      <c r="U1856" s="108"/>
      <c r="V1856" s="108"/>
      <c r="W1856" s="108"/>
      <c r="X1856" s="108"/>
      <c r="Y1856" s="108"/>
      <c r="Z1856" s="108"/>
      <c r="AA1856" s="108"/>
      <c r="AB1856" s="108"/>
      <c r="AC1856" s="108"/>
      <c r="AD1856" s="108"/>
    </row>
    <row r="1857" spans="1:30" x14ac:dyDescent="0.25">
      <c r="A1857" s="81" t="s">
        <v>3465</v>
      </c>
      <c r="B1857" s="81" t="s">
        <v>10477</v>
      </c>
      <c r="C1857" s="81">
        <v>4.8600000000000003</v>
      </c>
      <c r="D1857" s="81" t="s">
        <v>11906</v>
      </c>
      <c r="E1857" s="81">
        <v>3.29</v>
      </c>
      <c r="F1857" s="81" t="s">
        <v>8619</v>
      </c>
      <c r="G1857" s="81" t="s">
        <v>8620</v>
      </c>
      <c r="H1857" s="81">
        <v>1.25</v>
      </c>
      <c r="I1857" s="81">
        <v>1</v>
      </c>
      <c r="J1857" s="81">
        <v>0.13</v>
      </c>
      <c r="K1857" s="81">
        <v>1.25</v>
      </c>
      <c r="L1857" s="81" t="s">
        <v>25662</v>
      </c>
      <c r="M1857" s="108"/>
      <c r="N1857" s="108"/>
      <c r="O1857" s="108"/>
      <c r="P1857" s="108"/>
      <c r="Q1857" s="108"/>
      <c r="R1857" s="108"/>
      <c r="S1857" s="108"/>
      <c r="T1857" s="108"/>
      <c r="U1857" s="108"/>
      <c r="V1857" s="108"/>
      <c r="W1857" s="108"/>
      <c r="X1857" s="108"/>
      <c r="Y1857" s="108"/>
      <c r="Z1857" s="108"/>
      <c r="AA1857" s="108"/>
      <c r="AB1857" s="108"/>
      <c r="AC1857" s="108"/>
      <c r="AD1857" s="108"/>
    </row>
    <row r="1858" spans="1:30" x14ac:dyDescent="0.25">
      <c r="A1858" s="81" t="s">
        <v>2781</v>
      </c>
      <c r="B1858" s="81" t="s">
        <v>11907</v>
      </c>
      <c r="C1858" s="81">
        <v>6.78</v>
      </c>
      <c r="D1858" s="81" t="s">
        <v>8619</v>
      </c>
      <c r="E1858" s="81" t="s">
        <v>8620</v>
      </c>
      <c r="F1858" s="81" t="s">
        <v>8619</v>
      </c>
      <c r="G1858" s="81" t="s">
        <v>8620</v>
      </c>
      <c r="H1858" s="81">
        <v>2</v>
      </c>
      <c r="I1858" s="81">
        <v>2.15</v>
      </c>
      <c r="J1858" s="81">
        <v>0.25</v>
      </c>
      <c r="K1858" s="81">
        <v>1.3</v>
      </c>
      <c r="L1858" s="81" t="s">
        <v>25662</v>
      </c>
      <c r="M1858" s="108"/>
      <c r="N1858" s="108"/>
      <c r="O1858" s="108"/>
      <c r="P1858" s="108"/>
      <c r="Q1858" s="108"/>
      <c r="R1858" s="108"/>
      <c r="S1858" s="108"/>
      <c r="T1858" s="108"/>
      <c r="U1858" s="108"/>
      <c r="V1858" s="108"/>
      <c r="W1858" s="108"/>
      <c r="X1858" s="108"/>
      <c r="Y1858" s="108"/>
      <c r="Z1858" s="108"/>
      <c r="AA1858" s="108"/>
      <c r="AB1858" s="108"/>
      <c r="AC1858" s="108"/>
      <c r="AD1858" s="108"/>
    </row>
    <row r="1859" spans="1:30" x14ac:dyDescent="0.25">
      <c r="A1859" s="81" t="s">
        <v>2778</v>
      </c>
      <c r="B1859" s="81" t="s">
        <v>11908</v>
      </c>
      <c r="C1859" s="81">
        <v>2.92</v>
      </c>
      <c r="D1859" s="81" t="s">
        <v>11909</v>
      </c>
      <c r="E1859" s="81">
        <v>2.94</v>
      </c>
      <c r="F1859" s="81" t="s">
        <v>8619</v>
      </c>
      <c r="G1859" s="81" t="s">
        <v>8620</v>
      </c>
      <c r="H1859" s="81">
        <v>2</v>
      </c>
      <c r="I1859" s="81">
        <v>2.15</v>
      </c>
      <c r="J1859" s="81">
        <v>0.25</v>
      </c>
      <c r="K1859" s="81">
        <v>1.73</v>
      </c>
      <c r="L1859" s="81" t="s">
        <v>25662</v>
      </c>
      <c r="M1859" s="108"/>
      <c r="N1859" s="108"/>
      <c r="O1859" s="108"/>
      <c r="P1859" s="108"/>
      <c r="Q1859" s="108"/>
      <c r="R1859" s="108"/>
      <c r="S1859" s="108"/>
      <c r="T1859" s="108"/>
      <c r="U1859" s="108"/>
      <c r="V1859" s="108"/>
      <c r="W1859" s="108"/>
      <c r="X1859" s="108"/>
      <c r="Y1859" s="108"/>
      <c r="Z1859" s="108"/>
      <c r="AA1859" s="108"/>
      <c r="AB1859" s="108"/>
      <c r="AC1859" s="108"/>
      <c r="AD1859" s="108"/>
    </row>
    <row r="1860" spans="1:30" x14ac:dyDescent="0.25">
      <c r="A1860" s="81" t="s">
        <v>2775</v>
      </c>
      <c r="B1860" s="81" t="s">
        <v>11910</v>
      </c>
      <c r="C1860" s="81">
        <v>2.94</v>
      </c>
      <c r="D1860" s="81" t="s">
        <v>8619</v>
      </c>
      <c r="E1860" s="81" t="s">
        <v>8620</v>
      </c>
      <c r="F1860" s="81" t="s">
        <v>8619</v>
      </c>
      <c r="G1860" s="81" t="s">
        <v>8620</v>
      </c>
      <c r="H1860" s="81">
        <v>2</v>
      </c>
      <c r="I1860" s="81">
        <v>2.15</v>
      </c>
      <c r="J1860" s="81">
        <v>0.25</v>
      </c>
      <c r="K1860" s="81">
        <v>1.73</v>
      </c>
      <c r="L1860" s="81" t="s">
        <v>25662</v>
      </c>
      <c r="M1860" s="108"/>
      <c r="N1860" s="108"/>
      <c r="O1860" s="108"/>
      <c r="P1860" s="108"/>
      <c r="Q1860" s="108"/>
      <c r="R1860" s="108"/>
      <c r="S1860" s="108"/>
      <c r="T1860" s="108"/>
      <c r="U1860" s="108"/>
      <c r="V1860" s="108"/>
      <c r="W1860" s="108"/>
      <c r="X1860" s="108"/>
      <c r="Y1860" s="108"/>
      <c r="Z1860" s="108"/>
      <c r="AA1860" s="108"/>
      <c r="AB1860" s="108"/>
      <c r="AC1860" s="108"/>
      <c r="AD1860" s="108"/>
    </row>
    <row r="1861" spans="1:30" x14ac:dyDescent="0.25">
      <c r="A1861" s="81" t="s">
        <v>2772</v>
      </c>
      <c r="B1861" s="81" t="s">
        <v>10441</v>
      </c>
      <c r="C1861" s="81">
        <v>7.23</v>
      </c>
      <c r="D1861" s="81" t="s">
        <v>8619</v>
      </c>
      <c r="E1861" s="81" t="s">
        <v>8620</v>
      </c>
      <c r="F1861" s="81" t="s">
        <v>8619</v>
      </c>
      <c r="G1861" s="81" t="s">
        <v>8620</v>
      </c>
      <c r="H1861" s="81">
        <v>2</v>
      </c>
      <c r="I1861" s="81">
        <v>2.25</v>
      </c>
      <c r="J1861" s="81">
        <v>0.25</v>
      </c>
      <c r="K1861" s="81">
        <v>1.5</v>
      </c>
      <c r="L1861" s="81" t="s">
        <v>25662</v>
      </c>
      <c r="M1861" s="108"/>
      <c r="N1861" s="108"/>
      <c r="O1861" s="108"/>
      <c r="P1861" s="108"/>
      <c r="Q1861" s="108"/>
      <c r="R1861" s="108"/>
      <c r="S1861" s="108"/>
      <c r="T1861" s="108"/>
      <c r="U1861" s="108"/>
      <c r="V1861" s="108"/>
      <c r="W1861" s="108"/>
      <c r="X1861" s="108"/>
      <c r="Y1861" s="108"/>
      <c r="Z1861" s="108"/>
      <c r="AA1861" s="108"/>
      <c r="AB1861" s="108"/>
      <c r="AC1861" s="108"/>
      <c r="AD1861" s="108"/>
    </row>
    <row r="1862" spans="1:30" x14ac:dyDescent="0.25">
      <c r="A1862" s="81" t="s">
        <v>2769</v>
      </c>
      <c r="B1862" s="81" t="s">
        <v>11911</v>
      </c>
      <c r="C1862" s="81">
        <v>11.44</v>
      </c>
      <c r="D1862" s="81" t="s">
        <v>8619</v>
      </c>
      <c r="E1862" s="81" t="s">
        <v>8620</v>
      </c>
      <c r="F1862" s="81" t="s">
        <v>8619</v>
      </c>
      <c r="G1862" s="81" t="s">
        <v>8620</v>
      </c>
      <c r="H1862" s="81">
        <v>2</v>
      </c>
      <c r="I1862" s="81">
        <v>2</v>
      </c>
      <c r="J1862" s="81">
        <v>0.4</v>
      </c>
      <c r="K1862" s="81">
        <v>3</v>
      </c>
      <c r="L1862" s="81" t="s">
        <v>25662</v>
      </c>
      <c r="M1862" s="108"/>
      <c r="N1862" s="108"/>
      <c r="O1862" s="108"/>
      <c r="P1862" s="108"/>
      <c r="Q1862" s="108"/>
      <c r="R1862" s="108"/>
      <c r="S1862" s="108"/>
      <c r="T1862" s="108"/>
      <c r="U1862" s="108"/>
      <c r="V1862" s="108"/>
      <c r="W1862" s="108"/>
      <c r="X1862" s="108"/>
      <c r="Y1862" s="108"/>
      <c r="Z1862" s="108"/>
      <c r="AA1862" s="108"/>
      <c r="AB1862" s="108"/>
      <c r="AC1862" s="108"/>
      <c r="AD1862" s="108"/>
    </row>
    <row r="1863" spans="1:30" x14ac:dyDescent="0.25">
      <c r="A1863" s="81" t="s">
        <v>2766</v>
      </c>
      <c r="B1863" s="81" t="s">
        <v>11912</v>
      </c>
      <c r="C1863" s="81">
        <v>10.08</v>
      </c>
      <c r="D1863" s="81" t="s">
        <v>8619</v>
      </c>
      <c r="E1863" s="81" t="s">
        <v>8620</v>
      </c>
      <c r="F1863" s="81" t="s">
        <v>8619</v>
      </c>
      <c r="G1863" s="81" t="s">
        <v>8620</v>
      </c>
      <c r="H1863" s="81">
        <v>2</v>
      </c>
      <c r="I1863" s="81">
        <v>1</v>
      </c>
      <c r="J1863" s="81">
        <v>0.52</v>
      </c>
      <c r="K1863" s="81">
        <v>6.9</v>
      </c>
      <c r="L1863" s="81" t="s">
        <v>25662</v>
      </c>
      <c r="M1863" s="108"/>
      <c r="N1863" s="108"/>
      <c r="O1863" s="108"/>
      <c r="P1863" s="108"/>
      <c r="Q1863" s="108"/>
      <c r="R1863" s="108"/>
      <c r="S1863" s="108"/>
      <c r="T1863" s="108"/>
      <c r="U1863" s="108"/>
      <c r="V1863" s="108"/>
      <c r="W1863" s="108"/>
      <c r="X1863" s="108"/>
      <c r="Y1863" s="108"/>
      <c r="Z1863" s="108"/>
      <c r="AA1863" s="108"/>
      <c r="AB1863" s="108"/>
      <c r="AC1863" s="108"/>
      <c r="AD1863" s="108"/>
    </row>
    <row r="1864" spans="1:30" x14ac:dyDescent="0.25">
      <c r="A1864" s="81" t="s">
        <v>2763</v>
      </c>
      <c r="B1864" s="81" t="s">
        <v>11913</v>
      </c>
      <c r="C1864" s="81">
        <v>8.35</v>
      </c>
      <c r="D1864" s="81" t="s">
        <v>11914</v>
      </c>
      <c r="E1864" s="81">
        <v>8.8800000000000008</v>
      </c>
      <c r="F1864" s="81" t="s">
        <v>8619</v>
      </c>
      <c r="G1864" s="81" t="s">
        <v>8620</v>
      </c>
      <c r="H1864" s="81">
        <v>2</v>
      </c>
      <c r="I1864" s="81">
        <v>1.18</v>
      </c>
      <c r="J1864" s="81">
        <v>0.3</v>
      </c>
      <c r="K1864" s="81">
        <v>1.5</v>
      </c>
      <c r="L1864" s="81" t="s">
        <v>25662</v>
      </c>
      <c r="M1864" s="108"/>
      <c r="N1864" s="108"/>
      <c r="O1864" s="108"/>
      <c r="P1864" s="108"/>
      <c r="Q1864" s="108"/>
      <c r="R1864" s="108"/>
      <c r="S1864" s="108"/>
      <c r="T1864" s="108"/>
      <c r="U1864" s="108"/>
      <c r="V1864" s="108"/>
      <c r="W1864" s="108"/>
      <c r="X1864" s="108"/>
      <c r="Y1864" s="108"/>
      <c r="Z1864" s="108"/>
      <c r="AA1864" s="108"/>
      <c r="AB1864" s="108"/>
      <c r="AC1864" s="108"/>
      <c r="AD1864" s="108"/>
    </row>
    <row r="1865" spans="1:30" x14ac:dyDescent="0.25">
      <c r="A1865" s="81" t="s">
        <v>2760</v>
      </c>
      <c r="B1865" s="81" t="s">
        <v>11915</v>
      </c>
      <c r="C1865" s="81">
        <v>0.89</v>
      </c>
      <c r="D1865" s="81" t="s">
        <v>11916</v>
      </c>
      <c r="E1865" s="81">
        <v>0.55000000000000004</v>
      </c>
      <c r="F1865" s="81" t="s">
        <v>8619</v>
      </c>
      <c r="G1865" s="81" t="s">
        <v>8620</v>
      </c>
      <c r="H1865" s="81">
        <v>4.3</v>
      </c>
      <c r="I1865" s="81">
        <v>6.5</v>
      </c>
      <c r="J1865" s="81">
        <v>0.74</v>
      </c>
      <c r="K1865" s="81">
        <v>1.2</v>
      </c>
      <c r="L1865" s="81" t="s">
        <v>25662</v>
      </c>
      <c r="M1865" s="108"/>
      <c r="N1865" s="108"/>
      <c r="O1865" s="108"/>
      <c r="P1865" s="108"/>
      <c r="Q1865" s="108"/>
      <c r="R1865" s="108"/>
      <c r="S1865" s="108"/>
      <c r="T1865" s="108"/>
      <c r="U1865" s="108"/>
      <c r="V1865" s="108"/>
      <c r="W1865" s="108"/>
      <c r="X1865" s="108"/>
      <c r="Y1865" s="108"/>
      <c r="Z1865" s="108"/>
      <c r="AA1865" s="108"/>
      <c r="AB1865" s="108"/>
      <c r="AC1865" s="108"/>
      <c r="AD1865" s="108"/>
    </row>
    <row r="1866" spans="1:30" x14ac:dyDescent="0.25">
      <c r="A1866" s="81" t="s">
        <v>2757</v>
      </c>
      <c r="B1866" s="81" t="s">
        <v>8619</v>
      </c>
      <c r="C1866" s="81" t="s">
        <v>8620</v>
      </c>
      <c r="D1866" s="81" t="s">
        <v>8619</v>
      </c>
      <c r="E1866" s="81" t="s">
        <v>8620</v>
      </c>
      <c r="F1866" s="81" t="s">
        <v>8619</v>
      </c>
      <c r="G1866" s="81" t="s">
        <v>8620</v>
      </c>
      <c r="H1866" s="81">
        <v>1</v>
      </c>
      <c r="I1866" s="81">
        <v>3</v>
      </c>
      <c r="J1866" s="81">
        <v>0.3</v>
      </c>
      <c r="K1866" s="81">
        <v>0.4</v>
      </c>
      <c r="L1866" s="81" t="s">
        <v>25662</v>
      </c>
      <c r="M1866" s="108"/>
      <c r="N1866" s="108"/>
      <c r="O1866" s="108"/>
      <c r="P1866" s="108"/>
      <c r="Q1866" s="108"/>
      <c r="R1866" s="108"/>
      <c r="S1866" s="108"/>
      <c r="T1866" s="108"/>
      <c r="U1866" s="108"/>
      <c r="V1866" s="108"/>
      <c r="W1866" s="108"/>
      <c r="X1866" s="108"/>
      <c r="Y1866" s="108"/>
      <c r="Z1866" s="108"/>
      <c r="AA1866" s="108"/>
      <c r="AB1866" s="108"/>
      <c r="AC1866" s="108"/>
      <c r="AD1866" s="108"/>
    </row>
    <row r="1867" spans="1:30" x14ac:dyDescent="0.25">
      <c r="A1867" s="81" t="s">
        <v>2754</v>
      </c>
      <c r="B1867" s="81" t="s">
        <v>8619</v>
      </c>
      <c r="C1867" s="81" t="s">
        <v>8620</v>
      </c>
      <c r="D1867" s="81" t="s">
        <v>8619</v>
      </c>
      <c r="E1867" s="81" t="s">
        <v>8620</v>
      </c>
      <c r="F1867" s="81" t="s">
        <v>8619</v>
      </c>
      <c r="G1867" s="81" t="s">
        <v>8620</v>
      </c>
      <c r="H1867" s="81">
        <v>1.2</v>
      </c>
      <c r="I1867" s="81">
        <v>3.8</v>
      </c>
      <c r="J1867" s="81">
        <v>0.4</v>
      </c>
      <c r="K1867" s="81">
        <v>0.5</v>
      </c>
      <c r="L1867" s="81" t="s">
        <v>25662</v>
      </c>
      <c r="M1867" s="108"/>
      <c r="N1867" s="108"/>
      <c r="O1867" s="108"/>
      <c r="P1867" s="108"/>
      <c r="Q1867" s="108"/>
      <c r="R1867" s="108"/>
      <c r="S1867" s="108"/>
      <c r="T1867" s="108"/>
      <c r="U1867" s="108"/>
      <c r="V1867" s="108"/>
      <c r="W1867" s="108"/>
      <c r="X1867" s="108"/>
      <c r="Y1867" s="108"/>
      <c r="Z1867" s="108"/>
      <c r="AA1867" s="108"/>
      <c r="AB1867" s="108"/>
      <c r="AC1867" s="108"/>
      <c r="AD1867" s="108"/>
    </row>
    <row r="1868" spans="1:30" x14ac:dyDescent="0.25">
      <c r="A1868" s="81" t="s">
        <v>2751</v>
      </c>
      <c r="B1868" s="81" t="s">
        <v>8619</v>
      </c>
      <c r="C1868" s="81" t="s">
        <v>8620</v>
      </c>
      <c r="D1868" s="81" t="s">
        <v>8619</v>
      </c>
      <c r="E1868" s="81" t="s">
        <v>8620</v>
      </c>
      <c r="F1868" s="81" t="s">
        <v>8619</v>
      </c>
      <c r="G1868" s="81" t="s">
        <v>8620</v>
      </c>
      <c r="H1868" s="81">
        <v>7.5</v>
      </c>
      <c r="I1868" s="81">
        <v>11</v>
      </c>
      <c r="J1868" s="81">
        <v>1</v>
      </c>
      <c r="K1868" s="81">
        <v>4</v>
      </c>
      <c r="L1868" s="81" t="s">
        <v>25662</v>
      </c>
      <c r="M1868" s="108"/>
      <c r="N1868" s="108"/>
      <c r="O1868" s="108"/>
      <c r="P1868" s="108"/>
      <c r="Q1868" s="108"/>
      <c r="R1868" s="108"/>
      <c r="S1868" s="108"/>
      <c r="T1868" s="108"/>
      <c r="U1868" s="108"/>
      <c r="V1868" s="108"/>
      <c r="W1868" s="108"/>
      <c r="X1868" s="108"/>
      <c r="Y1868" s="108"/>
      <c r="Z1868" s="108"/>
      <c r="AA1868" s="108"/>
      <c r="AB1868" s="108"/>
      <c r="AC1868" s="108"/>
      <c r="AD1868" s="108"/>
    </row>
    <row r="1869" spans="1:30" x14ac:dyDescent="0.25">
      <c r="A1869" s="81" t="s">
        <v>2748</v>
      </c>
      <c r="B1869" s="81" t="s">
        <v>8619</v>
      </c>
      <c r="C1869" s="81" t="s">
        <v>8620</v>
      </c>
      <c r="D1869" s="81" t="s">
        <v>8619</v>
      </c>
      <c r="E1869" s="81" t="s">
        <v>8620</v>
      </c>
      <c r="F1869" s="81" t="s">
        <v>8619</v>
      </c>
      <c r="G1869" s="81" t="s">
        <v>8620</v>
      </c>
      <c r="H1869" s="81">
        <v>5.5</v>
      </c>
      <c r="I1869" s="81">
        <v>10.199999999999999</v>
      </c>
      <c r="J1869" s="81">
        <v>1.1000000000000001</v>
      </c>
      <c r="K1869" s="81">
        <v>2.2000000000000002</v>
      </c>
      <c r="L1869" s="81" t="s">
        <v>25662</v>
      </c>
      <c r="M1869" s="108"/>
      <c r="N1869" s="108"/>
      <c r="O1869" s="108"/>
      <c r="P1869" s="108"/>
      <c r="Q1869" s="108"/>
      <c r="R1869" s="108"/>
      <c r="S1869" s="108"/>
      <c r="T1869" s="108"/>
      <c r="U1869" s="108"/>
      <c r="V1869" s="108"/>
      <c r="W1869" s="108"/>
      <c r="X1869" s="108"/>
      <c r="Y1869" s="108"/>
      <c r="Z1869" s="108"/>
      <c r="AA1869" s="108"/>
      <c r="AB1869" s="108"/>
      <c r="AC1869" s="108"/>
      <c r="AD1869" s="108"/>
    </row>
    <row r="1870" spans="1:30" x14ac:dyDescent="0.25">
      <c r="A1870" s="81" t="s">
        <v>2745</v>
      </c>
      <c r="B1870" s="81" t="s">
        <v>8619</v>
      </c>
      <c r="C1870" s="81" t="s">
        <v>8620</v>
      </c>
      <c r="D1870" s="81" t="s">
        <v>8619</v>
      </c>
      <c r="E1870" s="81" t="s">
        <v>8620</v>
      </c>
      <c r="F1870" s="81" t="s">
        <v>8619</v>
      </c>
      <c r="G1870" s="81" t="s">
        <v>8620</v>
      </c>
      <c r="H1870" s="81">
        <v>5.5</v>
      </c>
      <c r="I1870" s="81">
        <v>10.199999999999999</v>
      </c>
      <c r="J1870" s="81">
        <v>4</v>
      </c>
      <c r="K1870" s="81">
        <v>2.2000000000000002</v>
      </c>
      <c r="L1870" s="81" t="s">
        <v>25662</v>
      </c>
      <c r="M1870" s="108"/>
      <c r="N1870" s="108"/>
      <c r="O1870" s="108"/>
      <c r="P1870" s="108"/>
      <c r="Q1870" s="108"/>
      <c r="R1870" s="108"/>
      <c r="S1870" s="108"/>
      <c r="T1870" s="108"/>
      <c r="U1870" s="108"/>
      <c r="V1870" s="108"/>
      <c r="W1870" s="108"/>
      <c r="X1870" s="108"/>
      <c r="Y1870" s="108"/>
      <c r="Z1870" s="108"/>
      <c r="AA1870" s="108"/>
      <c r="AB1870" s="108"/>
      <c r="AC1870" s="108"/>
      <c r="AD1870" s="108"/>
    </row>
    <row r="1871" spans="1:30" x14ac:dyDescent="0.25">
      <c r="A1871" s="81" t="s">
        <v>2742</v>
      </c>
      <c r="B1871" s="81" t="s">
        <v>8619</v>
      </c>
      <c r="C1871" s="81" t="s">
        <v>8620</v>
      </c>
      <c r="D1871" s="81" t="s">
        <v>8619</v>
      </c>
      <c r="E1871" s="81" t="s">
        <v>8620</v>
      </c>
      <c r="F1871" s="81" t="s">
        <v>8619</v>
      </c>
      <c r="G1871" s="81" t="s">
        <v>8620</v>
      </c>
      <c r="H1871" s="81">
        <v>5.5</v>
      </c>
      <c r="I1871" s="81">
        <v>10.199999999999999</v>
      </c>
      <c r="J1871" s="81">
        <v>4</v>
      </c>
      <c r="K1871" s="81">
        <v>2.2000000000000002</v>
      </c>
      <c r="L1871" s="81" t="s">
        <v>25662</v>
      </c>
      <c r="M1871" s="108"/>
      <c r="N1871" s="108"/>
      <c r="O1871" s="108"/>
      <c r="P1871" s="108"/>
      <c r="Q1871" s="108"/>
      <c r="R1871" s="108"/>
      <c r="S1871" s="108"/>
      <c r="T1871" s="108"/>
      <c r="U1871" s="108"/>
      <c r="V1871" s="108"/>
      <c r="W1871" s="108"/>
      <c r="X1871" s="108"/>
      <c r="Y1871" s="108"/>
      <c r="Z1871" s="108"/>
      <c r="AA1871" s="108"/>
      <c r="AB1871" s="108"/>
      <c r="AC1871" s="108"/>
      <c r="AD1871" s="108"/>
    </row>
    <row r="1872" spans="1:30" x14ac:dyDescent="0.25">
      <c r="A1872" s="81" t="s">
        <v>2739</v>
      </c>
      <c r="B1872" s="81" t="s">
        <v>8619</v>
      </c>
      <c r="C1872" s="81" t="s">
        <v>8620</v>
      </c>
      <c r="D1872" s="81" t="s">
        <v>8619</v>
      </c>
      <c r="E1872" s="81" t="s">
        <v>8620</v>
      </c>
      <c r="F1872" s="81" t="s">
        <v>8619</v>
      </c>
      <c r="G1872" s="81" t="s">
        <v>8620</v>
      </c>
      <c r="H1872" s="81">
        <v>0.5</v>
      </c>
      <c r="I1872" s="81">
        <v>1</v>
      </c>
      <c r="J1872" s="81">
        <v>0.06</v>
      </c>
      <c r="K1872" s="81">
        <v>0.2</v>
      </c>
      <c r="L1872" s="81" t="s">
        <v>25662</v>
      </c>
      <c r="M1872" s="108"/>
      <c r="N1872" s="108"/>
      <c r="O1872" s="108"/>
      <c r="P1872" s="108"/>
      <c r="Q1872" s="108"/>
      <c r="R1872" s="108"/>
      <c r="S1872" s="108"/>
      <c r="T1872" s="108"/>
      <c r="U1872" s="108"/>
      <c r="V1872" s="108"/>
      <c r="W1872" s="108"/>
      <c r="X1872" s="108"/>
      <c r="Y1872" s="108"/>
      <c r="Z1872" s="108"/>
      <c r="AA1872" s="108"/>
      <c r="AB1872" s="108"/>
      <c r="AC1872" s="108"/>
      <c r="AD1872" s="108"/>
    </row>
    <row r="1873" spans="1:30" x14ac:dyDescent="0.25">
      <c r="A1873" s="81" t="s">
        <v>2735</v>
      </c>
      <c r="B1873" s="81" t="s">
        <v>8619</v>
      </c>
      <c r="C1873" s="81" t="s">
        <v>8620</v>
      </c>
      <c r="D1873" s="81" t="s">
        <v>8619</v>
      </c>
      <c r="E1873" s="81" t="s">
        <v>8620</v>
      </c>
      <c r="F1873" s="81" t="s">
        <v>8619</v>
      </c>
      <c r="G1873" s="81" t="s">
        <v>8620</v>
      </c>
      <c r="H1873" s="81">
        <v>2</v>
      </c>
      <c r="I1873" s="81">
        <v>6.3</v>
      </c>
      <c r="J1873" s="81">
        <v>1.2</v>
      </c>
      <c r="K1873" s="81">
        <v>1.2</v>
      </c>
      <c r="L1873" s="81" t="s">
        <v>25662</v>
      </c>
      <c r="M1873" s="108"/>
      <c r="N1873" s="108"/>
      <c r="O1873" s="108"/>
      <c r="P1873" s="108"/>
      <c r="Q1873" s="108"/>
      <c r="R1873" s="108"/>
      <c r="S1873" s="108"/>
      <c r="T1873" s="108"/>
      <c r="U1873" s="108"/>
      <c r="V1873" s="108"/>
      <c r="W1873" s="108"/>
      <c r="X1873" s="108"/>
      <c r="Y1873" s="108"/>
      <c r="Z1873" s="108"/>
      <c r="AA1873" s="108"/>
      <c r="AB1873" s="108"/>
      <c r="AC1873" s="108"/>
      <c r="AD1873" s="108"/>
    </row>
    <row r="1874" spans="1:30" x14ac:dyDescent="0.25">
      <c r="A1874" s="112" t="s">
        <v>429</v>
      </c>
      <c r="B1874" s="81" t="s">
        <v>11917</v>
      </c>
      <c r="C1874" s="81">
        <v>1648</v>
      </c>
      <c r="D1874" s="81" t="s">
        <v>11918</v>
      </c>
      <c r="E1874" s="81">
        <v>1950.6</v>
      </c>
      <c r="F1874" s="81" t="s">
        <v>11919</v>
      </c>
      <c r="G1874" s="81">
        <v>1950.6</v>
      </c>
      <c r="H1874" s="81">
        <v>12.79</v>
      </c>
      <c r="I1874" s="81">
        <v>16.77</v>
      </c>
      <c r="J1874" s="81">
        <v>59</v>
      </c>
      <c r="K1874" s="81">
        <v>8.15</v>
      </c>
      <c r="L1874" s="81" t="s">
        <v>25662</v>
      </c>
      <c r="M1874" s="108"/>
      <c r="N1874" s="108"/>
      <c r="O1874" s="108"/>
      <c r="P1874" s="108"/>
      <c r="Q1874" s="108"/>
      <c r="R1874" s="108"/>
      <c r="S1874" s="108"/>
      <c r="T1874" s="108"/>
      <c r="U1874" s="108"/>
      <c r="V1874" s="108"/>
      <c r="W1874" s="108"/>
      <c r="X1874" s="108"/>
      <c r="Y1874" s="108"/>
      <c r="Z1874" s="108"/>
      <c r="AA1874" s="108"/>
      <c r="AB1874" s="108"/>
      <c r="AC1874" s="108"/>
      <c r="AD1874" s="108"/>
    </row>
    <row r="1875" spans="1:30" x14ac:dyDescent="0.25">
      <c r="A1875" s="112" t="s">
        <v>426</v>
      </c>
      <c r="B1875" s="81" t="s">
        <v>11920</v>
      </c>
      <c r="C1875" s="81">
        <v>2321.4</v>
      </c>
      <c r="D1875" s="81" t="s">
        <v>11921</v>
      </c>
      <c r="E1875" s="81">
        <v>1962</v>
      </c>
      <c r="F1875" s="81" t="s">
        <v>11922</v>
      </c>
      <c r="G1875" s="81">
        <v>2321.4</v>
      </c>
      <c r="H1875" s="81">
        <v>12.79</v>
      </c>
      <c r="I1875" s="81">
        <v>16.77</v>
      </c>
      <c r="J1875" s="81">
        <v>64</v>
      </c>
      <c r="K1875" s="81">
        <v>8.15</v>
      </c>
      <c r="L1875" s="81" t="s">
        <v>25662</v>
      </c>
      <c r="M1875" s="108"/>
      <c r="N1875" s="108"/>
      <c r="O1875" s="108"/>
      <c r="P1875" s="108"/>
      <c r="Q1875" s="108"/>
      <c r="R1875" s="108"/>
      <c r="S1875" s="108"/>
      <c r="T1875" s="108"/>
      <c r="U1875" s="108"/>
      <c r="V1875" s="108"/>
      <c r="W1875" s="108"/>
      <c r="X1875" s="108"/>
      <c r="Y1875" s="108"/>
      <c r="Z1875" s="108"/>
      <c r="AA1875" s="108"/>
      <c r="AB1875" s="108"/>
      <c r="AC1875" s="108"/>
      <c r="AD1875" s="108"/>
    </row>
    <row r="1876" spans="1:30" x14ac:dyDescent="0.25">
      <c r="A1876" s="81" t="s">
        <v>423</v>
      </c>
      <c r="B1876" s="81" t="s">
        <v>11923</v>
      </c>
      <c r="C1876" s="81">
        <v>1950.6</v>
      </c>
      <c r="D1876" s="81" t="s">
        <v>11924</v>
      </c>
      <c r="E1876" s="81">
        <v>1458.87</v>
      </c>
      <c r="F1876" s="81" t="s">
        <v>25856</v>
      </c>
      <c r="G1876" s="81">
        <v>1648</v>
      </c>
      <c r="H1876" s="81">
        <v>12.79</v>
      </c>
      <c r="I1876" s="81">
        <v>16.77</v>
      </c>
      <c r="J1876" s="81">
        <v>57</v>
      </c>
      <c r="K1876" s="81">
        <v>8.15</v>
      </c>
      <c r="L1876" s="81" t="s">
        <v>25662</v>
      </c>
      <c r="M1876" s="108"/>
      <c r="N1876" s="108"/>
      <c r="O1876" s="108"/>
      <c r="P1876" s="108"/>
      <c r="Q1876" s="108"/>
      <c r="R1876" s="108"/>
      <c r="S1876" s="108"/>
      <c r="T1876" s="108"/>
      <c r="U1876" s="108"/>
      <c r="V1876" s="108"/>
      <c r="W1876" s="108"/>
      <c r="X1876" s="108"/>
      <c r="Y1876" s="108"/>
      <c r="Z1876" s="108"/>
      <c r="AA1876" s="108"/>
      <c r="AB1876" s="108"/>
      <c r="AC1876" s="108"/>
      <c r="AD1876" s="108"/>
    </row>
    <row r="1877" spans="1:30" x14ac:dyDescent="0.25">
      <c r="A1877" s="112" t="s">
        <v>420</v>
      </c>
      <c r="B1877" s="81" t="s">
        <v>11925</v>
      </c>
      <c r="C1877" s="81">
        <v>2309.1</v>
      </c>
      <c r="D1877" s="81" t="s">
        <v>11926</v>
      </c>
      <c r="E1877" s="81">
        <v>1951</v>
      </c>
      <c r="F1877" s="81" t="s">
        <v>11927</v>
      </c>
      <c r="G1877" s="81">
        <v>2309.1</v>
      </c>
      <c r="H1877" s="81">
        <v>12.79</v>
      </c>
      <c r="I1877" s="81">
        <v>16.77</v>
      </c>
      <c r="J1877" s="81">
        <v>64</v>
      </c>
      <c r="K1877" s="81">
        <v>8.15</v>
      </c>
      <c r="L1877" s="81" t="s">
        <v>25662</v>
      </c>
      <c r="M1877" s="108"/>
      <c r="N1877" s="108"/>
      <c r="O1877" s="108"/>
      <c r="P1877" s="108"/>
      <c r="Q1877" s="108"/>
      <c r="R1877" s="108"/>
      <c r="S1877" s="108"/>
      <c r="T1877" s="108"/>
      <c r="U1877" s="108"/>
      <c r="V1877" s="108"/>
      <c r="W1877" s="108"/>
      <c r="X1877" s="108"/>
      <c r="Y1877" s="108"/>
      <c r="Z1877" s="108"/>
      <c r="AA1877" s="108"/>
      <c r="AB1877" s="108"/>
      <c r="AC1877" s="108"/>
      <c r="AD1877" s="108"/>
    </row>
    <row r="1878" spans="1:30" x14ac:dyDescent="0.25">
      <c r="A1878" s="81" t="s">
        <v>417</v>
      </c>
      <c r="B1878" s="81" t="s">
        <v>11928</v>
      </c>
      <c r="C1878" s="81">
        <v>147.6</v>
      </c>
      <c r="D1878" s="81" t="s">
        <v>11929</v>
      </c>
      <c r="E1878" s="81">
        <v>154.97999999999999</v>
      </c>
      <c r="F1878" s="81" t="s">
        <v>26225</v>
      </c>
      <c r="G1878" s="81">
        <v>147.6</v>
      </c>
      <c r="H1878" s="81">
        <v>5.6</v>
      </c>
      <c r="I1878" s="81">
        <v>1.4</v>
      </c>
      <c r="J1878" s="81">
        <v>1.4</v>
      </c>
      <c r="K1878" s="81">
        <v>4.5</v>
      </c>
      <c r="L1878" s="81" t="s">
        <v>25662</v>
      </c>
      <c r="M1878" s="108"/>
      <c r="N1878" s="108"/>
      <c r="O1878" s="108"/>
      <c r="P1878" s="108"/>
      <c r="Q1878" s="108"/>
      <c r="R1878" s="108"/>
      <c r="S1878" s="108"/>
      <c r="T1878" s="108"/>
      <c r="U1878" s="108"/>
      <c r="V1878" s="108"/>
      <c r="W1878" s="108"/>
      <c r="X1878" s="108"/>
      <c r="Y1878" s="108"/>
      <c r="Z1878" s="108"/>
      <c r="AA1878" s="108"/>
      <c r="AB1878" s="108"/>
      <c r="AC1878" s="108"/>
      <c r="AD1878" s="108"/>
    </row>
    <row r="1879" spans="1:30" x14ac:dyDescent="0.25">
      <c r="A1879" s="81" t="s">
        <v>414</v>
      </c>
      <c r="B1879" s="81" t="s">
        <v>11930</v>
      </c>
      <c r="C1879" s="81">
        <v>1004.8</v>
      </c>
      <c r="D1879" s="81" t="s">
        <v>26226</v>
      </c>
      <c r="E1879" s="81">
        <v>1004.8</v>
      </c>
      <c r="F1879" s="81" t="s">
        <v>26226</v>
      </c>
      <c r="G1879" s="81">
        <v>1004.8</v>
      </c>
      <c r="H1879" s="81">
        <v>12.76</v>
      </c>
      <c r="I1879" s="81">
        <v>16.34</v>
      </c>
      <c r="J1879" s="81">
        <v>44</v>
      </c>
      <c r="K1879" s="81">
        <v>5.83</v>
      </c>
      <c r="L1879" s="81" t="s">
        <v>25662</v>
      </c>
      <c r="M1879" s="108"/>
      <c r="N1879" s="108"/>
      <c r="O1879" s="108"/>
      <c r="P1879" s="108"/>
      <c r="Q1879" s="108"/>
      <c r="R1879" s="108"/>
      <c r="S1879" s="108"/>
      <c r="T1879" s="108"/>
      <c r="U1879" s="108"/>
      <c r="V1879" s="108"/>
      <c r="W1879" s="108"/>
      <c r="X1879" s="108"/>
      <c r="Y1879" s="108"/>
      <c r="Z1879" s="108"/>
      <c r="AA1879" s="108"/>
      <c r="AB1879" s="108"/>
      <c r="AC1879" s="108"/>
      <c r="AD1879" s="108"/>
    </row>
    <row r="1880" spans="1:30" x14ac:dyDescent="0.25">
      <c r="A1880" s="81" t="s">
        <v>411</v>
      </c>
      <c r="B1880" s="81" t="s">
        <v>11931</v>
      </c>
      <c r="C1880" s="81">
        <v>1004.8</v>
      </c>
      <c r="D1880" s="81" t="s">
        <v>11932</v>
      </c>
      <c r="E1880" s="81">
        <v>1004.8</v>
      </c>
      <c r="F1880" s="81" t="s">
        <v>26227</v>
      </c>
      <c r="G1880" s="81">
        <v>1004.8</v>
      </c>
      <c r="H1880" s="81">
        <v>12.76</v>
      </c>
      <c r="I1880" s="81">
        <v>16.34</v>
      </c>
      <c r="J1880" s="81">
        <v>40</v>
      </c>
      <c r="K1880" s="81">
        <v>5.83</v>
      </c>
      <c r="L1880" s="81" t="s">
        <v>25662</v>
      </c>
      <c r="M1880" s="108"/>
      <c r="N1880" s="108"/>
      <c r="O1880" s="108"/>
      <c r="P1880" s="108"/>
      <c r="Q1880" s="108"/>
      <c r="R1880" s="108"/>
      <c r="S1880" s="108"/>
      <c r="T1880" s="108"/>
      <c r="U1880" s="108"/>
      <c r="V1880" s="108"/>
      <c r="W1880" s="108"/>
      <c r="X1880" s="108"/>
      <c r="Y1880" s="108"/>
      <c r="Z1880" s="108"/>
      <c r="AA1880" s="108"/>
      <c r="AB1880" s="108"/>
      <c r="AC1880" s="108"/>
      <c r="AD1880" s="108"/>
    </row>
    <row r="1881" spans="1:30" x14ac:dyDescent="0.25">
      <c r="A1881" s="81" t="s">
        <v>408</v>
      </c>
      <c r="B1881" s="81" t="s">
        <v>11933</v>
      </c>
      <c r="C1881" s="81">
        <v>1004.8</v>
      </c>
      <c r="D1881" s="81" t="s">
        <v>11934</v>
      </c>
      <c r="E1881" s="81">
        <v>962.7</v>
      </c>
      <c r="F1881" s="81" t="s">
        <v>8619</v>
      </c>
      <c r="G1881" s="81" t="s">
        <v>8620</v>
      </c>
      <c r="H1881" s="81">
        <v>12.76</v>
      </c>
      <c r="I1881" s="81">
        <v>16.34</v>
      </c>
      <c r="J1881" s="81">
        <v>38.799999999999997</v>
      </c>
      <c r="K1881" s="81">
        <v>5.83</v>
      </c>
      <c r="L1881" s="81" t="s">
        <v>25662</v>
      </c>
      <c r="M1881" s="108"/>
      <c r="N1881" s="108"/>
      <c r="O1881" s="108"/>
      <c r="P1881" s="108"/>
      <c r="Q1881" s="108"/>
      <c r="R1881" s="108"/>
      <c r="S1881" s="108"/>
      <c r="T1881" s="108"/>
      <c r="U1881" s="108"/>
      <c r="V1881" s="108"/>
      <c r="W1881" s="108"/>
      <c r="X1881" s="108"/>
      <c r="Y1881" s="108"/>
      <c r="Z1881" s="108"/>
      <c r="AA1881" s="108"/>
      <c r="AB1881" s="108"/>
      <c r="AC1881" s="108"/>
      <c r="AD1881" s="108"/>
    </row>
    <row r="1882" spans="1:30" x14ac:dyDescent="0.25">
      <c r="A1882" s="81" t="s">
        <v>405</v>
      </c>
      <c r="B1882" s="81" t="s">
        <v>11935</v>
      </c>
      <c r="C1882" s="81">
        <v>161.5</v>
      </c>
      <c r="D1882" s="81" t="s">
        <v>11936</v>
      </c>
      <c r="E1882" s="81">
        <v>161.5</v>
      </c>
      <c r="F1882" s="81" t="s">
        <v>26228</v>
      </c>
      <c r="G1882" s="81">
        <v>161.5</v>
      </c>
      <c r="H1882" s="81">
        <v>6.3</v>
      </c>
      <c r="I1882" s="81">
        <v>1.4</v>
      </c>
      <c r="J1882" s="81">
        <v>1</v>
      </c>
      <c r="K1882" s="81">
        <v>4.5</v>
      </c>
      <c r="L1882" s="81" t="s">
        <v>25662</v>
      </c>
      <c r="M1882" s="108"/>
      <c r="N1882" s="108"/>
      <c r="O1882" s="108"/>
      <c r="P1882" s="108"/>
      <c r="Q1882" s="108"/>
      <c r="R1882" s="108"/>
      <c r="S1882" s="108"/>
      <c r="T1882" s="108"/>
      <c r="U1882" s="108"/>
      <c r="V1882" s="108"/>
      <c r="W1882" s="108"/>
      <c r="X1882" s="108"/>
      <c r="Y1882" s="108"/>
      <c r="Z1882" s="108"/>
      <c r="AA1882" s="108"/>
      <c r="AB1882" s="108"/>
      <c r="AC1882" s="108"/>
      <c r="AD1882" s="108"/>
    </row>
    <row r="1883" spans="1:30" x14ac:dyDescent="0.25">
      <c r="A1883" s="112" t="s">
        <v>402</v>
      </c>
      <c r="B1883" s="81" t="s">
        <v>11937</v>
      </c>
      <c r="C1883" s="81">
        <v>602</v>
      </c>
      <c r="D1883" s="81" t="s">
        <v>11938</v>
      </c>
      <c r="E1883" s="81">
        <v>724.3</v>
      </c>
      <c r="F1883" s="81" t="s">
        <v>11937</v>
      </c>
      <c r="G1883" s="81">
        <v>602</v>
      </c>
      <c r="H1883" s="81">
        <v>12.2</v>
      </c>
      <c r="I1883" s="81">
        <v>20.8</v>
      </c>
      <c r="J1883" s="81">
        <v>19</v>
      </c>
      <c r="K1883" s="81">
        <v>6.2</v>
      </c>
      <c r="L1883" s="81" t="s">
        <v>25662</v>
      </c>
      <c r="M1883" s="108"/>
      <c r="N1883" s="108"/>
      <c r="O1883" s="108"/>
      <c r="P1883" s="108"/>
      <c r="Q1883" s="108"/>
      <c r="R1883" s="108"/>
      <c r="S1883" s="108"/>
      <c r="T1883" s="108"/>
      <c r="U1883" s="108"/>
      <c r="V1883" s="108"/>
      <c r="W1883" s="108"/>
      <c r="X1883" s="108"/>
      <c r="Y1883" s="108"/>
      <c r="Z1883" s="108"/>
      <c r="AA1883" s="108"/>
      <c r="AB1883" s="108"/>
      <c r="AC1883" s="108"/>
      <c r="AD1883" s="108"/>
    </row>
    <row r="1884" spans="1:30" x14ac:dyDescent="0.25">
      <c r="A1884" s="81" t="s">
        <v>399</v>
      </c>
      <c r="B1884" s="81" t="s">
        <v>11939</v>
      </c>
      <c r="C1884" s="81">
        <v>957.4</v>
      </c>
      <c r="D1884" s="81" t="s">
        <v>11940</v>
      </c>
      <c r="E1884" s="81">
        <v>888.9</v>
      </c>
      <c r="F1884" s="81" t="s">
        <v>26229</v>
      </c>
      <c r="G1884" s="81">
        <v>957.4</v>
      </c>
      <c r="H1884" s="81">
        <v>10.35</v>
      </c>
      <c r="I1884" s="81">
        <v>18.43</v>
      </c>
      <c r="J1884" s="81">
        <v>15.6</v>
      </c>
      <c r="K1884" s="81">
        <v>4.16</v>
      </c>
      <c r="L1884" s="81" t="s">
        <v>25662</v>
      </c>
      <c r="M1884" s="108"/>
      <c r="N1884" s="108"/>
      <c r="O1884" s="108"/>
      <c r="P1884" s="108"/>
      <c r="Q1884" s="108"/>
      <c r="R1884" s="108"/>
      <c r="S1884" s="108"/>
      <c r="T1884" s="108"/>
      <c r="U1884" s="108"/>
      <c r="V1884" s="108"/>
      <c r="W1884" s="108"/>
      <c r="X1884" s="108"/>
      <c r="Y1884" s="108"/>
      <c r="Z1884" s="108"/>
      <c r="AA1884" s="108"/>
      <c r="AB1884" s="108"/>
      <c r="AC1884" s="108"/>
      <c r="AD1884" s="108"/>
    </row>
    <row r="1885" spans="1:30" x14ac:dyDescent="0.25">
      <c r="A1885" s="81" t="s">
        <v>396</v>
      </c>
      <c r="B1885" s="81" t="s">
        <v>11941</v>
      </c>
      <c r="C1885" s="81">
        <v>1345.4</v>
      </c>
      <c r="D1885" s="81" t="s">
        <v>11942</v>
      </c>
      <c r="E1885" s="81">
        <v>1345.4</v>
      </c>
      <c r="F1885" s="81" t="s">
        <v>8619</v>
      </c>
      <c r="G1885" s="81" t="s">
        <v>8620</v>
      </c>
      <c r="H1885" s="81">
        <v>12</v>
      </c>
      <c r="I1885" s="81">
        <v>28</v>
      </c>
      <c r="J1885" s="81">
        <v>24</v>
      </c>
      <c r="K1885" s="81">
        <v>14</v>
      </c>
      <c r="L1885" s="81" t="s">
        <v>25662</v>
      </c>
      <c r="M1885" s="108"/>
      <c r="N1885" s="108"/>
      <c r="O1885" s="108"/>
      <c r="P1885" s="108"/>
      <c r="Q1885" s="108"/>
      <c r="R1885" s="108"/>
      <c r="S1885" s="108"/>
      <c r="T1885" s="108"/>
      <c r="U1885" s="108"/>
      <c r="V1885" s="108"/>
      <c r="W1885" s="108"/>
      <c r="X1885" s="108"/>
      <c r="Y1885" s="108"/>
      <c r="Z1885" s="108"/>
      <c r="AA1885" s="108"/>
      <c r="AB1885" s="108"/>
      <c r="AC1885" s="108"/>
      <c r="AD1885" s="108"/>
    </row>
    <row r="1886" spans="1:30" x14ac:dyDescent="0.25">
      <c r="A1886" s="81" t="s">
        <v>393</v>
      </c>
      <c r="B1886" s="81" t="s">
        <v>11943</v>
      </c>
      <c r="C1886" s="81">
        <v>86.4</v>
      </c>
      <c r="D1886" s="81" t="s">
        <v>11944</v>
      </c>
      <c r="E1886" s="81">
        <v>86.4</v>
      </c>
      <c r="F1886" s="81" t="s">
        <v>11945</v>
      </c>
      <c r="G1886" s="81">
        <v>90.72</v>
      </c>
      <c r="H1886" s="81">
        <v>2.56</v>
      </c>
      <c r="I1886" s="81">
        <v>4.33</v>
      </c>
      <c r="J1886" s="81">
        <v>0.04</v>
      </c>
      <c r="K1886" s="81">
        <v>0.97</v>
      </c>
      <c r="L1886" s="81" t="s">
        <v>25662</v>
      </c>
      <c r="M1886" s="108"/>
      <c r="N1886" s="108"/>
      <c r="O1886" s="108"/>
      <c r="P1886" s="108"/>
      <c r="Q1886" s="108"/>
      <c r="R1886" s="108"/>
      <c r="S1886" s="108"/>
      <c r="T1886" s="108"/>
      <c r="U1886" s="108"/>
      <c r="V1886" s="108"/>
      <c r="W1886" s="108"/>
      <c r="X1886" s="108"/>
      <c r="Y1886" s="108"/>
      <c r="Z1886" s="108"/>
      <c r="AA1886" s="108"/>
      <c r="AB1886" s="108"/>
      <c r="AC1886" s="108"/>
      <c r="AD1886" s="108"/>
    </row>
    <row r="1887" spans="1:30" x14ac:dyDescent="0.25">
      <c r="A1887" s="112" t="s">
        <v>390</v>
      </c>
      <c r="B1887" s="81" t="s">
        <v>11946</v>
      </c>
      <c r="C1887" s="81">
        <v>468</v>
      </c>
      <c r="D1887" s="81" t="s">
        <v>11947</v>
      </c>
      <c r="E1887" s="81">
        <v>724.3</v>
      </c>
      <c r="F1887" s="81" t="s">
        <v>11948</v>
      </c>
      <c r="G1887" s="81">
        <v>724.3</v>
      </c>
      <c r="H1887" s="81">
        <v>18.43</v>
      </c>
      <c r="I1887" s="81">
        <v>10.35</v>
      </c>
      <c r="J1887" s="81">
        <v>15.6</v>
      </c>
      <c r="K1887" s="81">
        <v>4.16</v>
      </c>
      <c r="L1887" s="81" t="s">
        <v>25662</v>
      </c>
      <c r="M1887" s="108"/>
      <c r="N1887" s="108"/>
      <c r="O1887" s="108"/>
      <c r="P1887" s="108"/>
      <c r="Q1887" s="108"/>
      <c r="R1887" s="108"/>
      <c r="S1887" s="108"/>
      <c r="T1887" s="108"/>
      <c r="U1887" s="108"/>
      <c r="V1887" s="108"/>
      <c r="W1887" s="108"/>
      <c r="X1887" s="108"/>
      <c r="Y1887" s="108"/>
      <c r="Z1887" s="108"/>
      <c r="AA1887" s="108"/>
      <c r="AB1887" s="108"/>
      <c r="AC1887" s="108"/>
      <c r="AD1887" s="108"/>
    </row>
    <row r="1888" spans="1:30" x14ac:dyDescent="0.25">
      <c r="A1888" s="81" t="s">
        <v>387</v>
      </c>
      <c r="B1888" s="81" t="s">
        <v>11949</v>
      </c>
      <c r="C1888" s="81">
        <v>957.4</v>
      </c>
      <c r="D1888" s="81" t="s">
        <v>11950</v>
      </c>
      <c r="E1888" s="81">
        <v>957.4</v>
      </c>
      <c r="F1888" s="81" t="s">
        <v>26230</v>
      </c>
      <c r="G1888" s="81">
        <v>957.4</v>
      </c>
      <c r="H1888" s="81">
        <v>10.4</v>
      </c>
      <c r="I1888" s="81">
        <v>18.399999999999999</v>
      </c>
      <c r="J1888" s="81">
        <v>20</v>
      </c>
      <c r="K1888" s="81">
        <v>4.2</v>
      </c>
      <c r="L1888" s="81" t="s">
        <v>25662</v>
      </c>
      <c r="M1888" s="108"/>
      <c r="N1888" s="108"/>
      <c r="O1888" s="108"/>
      <c r="P1888" s="108"/>
      <c r="Q1888" s="108"/>
      <c r="R1888" s="108"/>
      <c r="S1888" s="108"/>
      <c r="T1888" s="108"/>
      <c r="U1888" s="108"/>
      <c r="V1888" s="108"/>
      <c r="W1888" s="108"/>
      <c r="X1888" s="108"/>
      <c r="Y1888" s="108"/>
      <c r="Z1888" s="108"/>
      <c r="AA1888" s="108"/>
      <c r="AB1888" s="108"/>
      <c r="AC1888" s="108"/>
      <c r="AD1888" s="108"/>
    </row>
    <row r="1889" spans="1:30" x14ac:dyDescent="0.25">
      <c r="A1889" s="81" t="s">
        <v>384</v>
      </c>
      <c r="B1889" s="81" t="s">
        <v>11951</v>
      </c>
      <c r="C1889" s="81">
        <v>1345.4</v>
      </c>
      <c r="D1889" s="81" t="s">
        <v>11952</v>
      </c>
      <c r="E1889" s="81">
        <v>1345.4</v>
      </c>
      <c r="F1889" s="81" t="s">
        <v>8619</v>
      </c>
      <c r="G1889" s="81" t="s">
        <v>8620</v>
      </c>
      <c r="H1889" s="81">
        <v>16</v>
      </c>
      <c r="I1889" s="81">
        <v>26</v>
      </c>
      <c r="J1889" s="81">
        <v>25</v>
      </c>
      <c r="K1889" s="81">
        <v>20</v>
      </c>
      <c r="L1889" s="81" t="s">
        <v>25662</v>
      </c>
      <c r="M1889" s="108"/>
      <c r="N1889" s="108"/>
      <c r="O1889" s="108"/>
      <c r="P1889" s="108"/>
      <c r="Q1889" s="108"/>
      <c r="R1889" s="108"/>
      <c r="S1889" s="108"/>
      <c r="T1889" s="108"/>
      <c r="U1889" s="108"/>
      <c r="V1889" s="108"/>
      <c r="W1889" s="108"/>
      <c r="X1889" s="108"/>
      <c r="Y1889" s="108"/>
      <c r="Z1889" s="108"/>
      <c r="AA1889" s="108"/>
      <c r="AB1889" s="108"/>
      <c r="AC1889" s="108"/>
      <c r="AD1889" s="108"/>
    </row>
    <row r="1890" spans="1:30" x14ac:dyDescent="0.25">
      <c r="A1890" s="81" t="s">
        <v>381</v>
      </c>
      <c r="B1890" s="81" t="s">
        <v>11953</v>
      </c>
      <c r="C1890" s="81">
        <v>752.1</v>
      </c>
      <c r="D1890" s="81" t="s">
        <v>11954</v>
      </c>
      <c r="E1890" s="81">
        <v>752.1</v>
      </c>
      <c r="F1890" s="81" t="s">
        <v>26231</v>
      </c>
      <c r="G1890" s="81">
        <v>752.1</v>
      </c>
      <c r="H1890" s="81">
        <v>18.43</v>
      </c>
      <c r="I1890" s="81">
        <v>10.35</v>
      </c>
      <c r="J1890" s="81">
        <v>15.62</v>
      </c>
      <c r="K1890" s="81">
        <v>4.16</v>
      </c>
      <c r="L1890" s="81" t="s">
        <v>25662</v>
      </c>
      <c r="M1890" s="108"/>
      <c r="N1890" s="108"/>
      <c r="O1890" s="108"/>
      <c r="P1890" s="108"/>
      <c r="Q1890" s="108"/>
      <c r="R1890" s="108"/>
      <c r="S1890" s="108"/>
      <c r="T1890" s="108"/>
      <c r="U1890" s="108"/>
      <c r="V1890" s="108"/>
      <c r="W1890" s="108"/>
      <c r="X1890" s="108"/>
      <c r="Y1890" s="108"/>
      <c r="Z1890" s="108"/>
      <c r="AA1890" s="108"/>
      <c r="AB1890" s="108"/>
      <c r="AC1890" s="108"/>
      <c r="AD1890" s="108"/>
    </row>
    <row r="1891" spans="1:30" x14ac:dyDescent="0.25">
      <c r="A1891" s="81" t="s">
        <v>378</v>
      </c>
      <c r="B1891" s="81" t="s">
        <v>11955</v>
      </c>
      <c r="C1891" s="81">
        <v>384.1</v>
      </c>
      <c r="D1891" s="81" t="s">
        <v>8619</v>
      </c>
      <c r="E1891" s="81" t="s">
        <v>8620</v>
      </c>
      <c r="F1891" s="81" t="s">
        <v>8619</v>
      </c>
      <c r="G1891" s="81" t="s">
        <v>8620</v>
      </c>
      <c r="H1891" s="81">
        <v>8.5</v>
      </c>
      <c r="I1891" s="81">
        <v>11</v>
      </c>
      <c r="J1891" s="81">
        <v>5.4</v>
      </c>
      <c r="K1891" s="81">
        <v>3.62</v>
      </c>
      <c r="L1891" s="81" t="s">
        <v>25662</v>
      </c>
      <c r="M1891" s="108"/>
      <c r="N1891" s="108"/>
      <c r="O1891" s="108"/>
      <c r="P1891" s="108"/>
      <c r="Q1891" s="108"/>
      <c r="R1891" s="108"/>
      <c r="S1891" s="108"/>
      <c r="T1891" s="108"/>
      <c r="U1891" s="108"/>
      <c r="V1891" s="108"/>
      <c r="W1891" s="108"/>
      <c r="X1891" s="108"/>
      <c r="Y1891" s="108"/>
      <c r="Z1891" s="108"/>
      <c r="AA1891" s="108"/>
      <c r="AB1891" s="108"/>
      <c r="AC1891" s="108"/>
      <c r="AD1891" s="108"/>
    </row>
    <row r="1892" spans="1:30" x14ac:dyDescent="0.25">
      <c r="A1892" s="81" t="s">
        <v>375</v>
      </c>
      <c r="B1892" s="81" t="s">
        <v>11956</v>
      </c>
      <c r="C1892" s="81">
        <v>468.9</v>
      </c>
      <c r="D1892" s="81" t="s">
        <v>8619</v>
      </c>
      <c r="E1892" s="81" t="s">
        <v>8620</v>
      </c>
      <c r="F1892" s="81" t="s">
        <v>8619</v>
      </c>
      <c r="G1892" s="81" t="s">
        <v>8620</v>
      </c>
      <c r="H1892" s="81">
        <v>8.5</v>
      </c>
      <c r="I1892" s="81">
        <v>13.11</v>
      </c>
      <c r="J1892" s="81">
        <v>7.8</v>
      </c>
      <c r="K1892" s="81">
        <v>3.62</v>
      </c>
      <c r="L1892" s="81" t="s">
        <v>25662</v>
      </c>
      <c r="M1892" s="108"/>
      <c r="N1892" s="108"/>
      <c r="O1892" s="108"/>
      <c r="P1892" s="108"/>
      <c r="Q1892" s="108"/>
      <c r="R1892" s="108"/>
      <c r="S1892" s="108"/>
      <c r="T1892" s="108"/>
      <c r="U1892" s="108"/>
      <c r="V1892" s="108"/>
      <c r="W1892" s="108"/>
      <c r="X1892" s="108"/>
      <c r="Y1892" s="108"/>
      <c r="Z1892" s="108"/>
      <c r="AA1892" s="108"/>
      <c r="AB1892" s="108"/>
      <c r="AC1892" s="108"/>
      <c r="AD1892" s="108"/>
    </row>
    <row r="1893" spans="1:30" x14ac:dyDescent="0.25">
      <c r="A1893" s="81" t="s">
        <v>372</v>
      </c>
      <c r="B1893" s="81" t="s">
        <v>11957</v>
      </c>
      <c r="C1893" s="81">
        <v>562.1</v>
      </c>
      <c r="D1893" s="81" t="s">
        <v>11958</v>
      </c>
      <c r="E1893" s="81">
        <v>562.1</v>
      </c>
      <c r="F1893" s="81" t="s">
        <v>26232</v>
      </c>
      <c r="G1893" s="81">
        <v>562.1</v>
      </c>
      <c r="H1893" s="81">
        <v>8.5</v>
      </c>
      <c r="I1893" s="81">
        <v>13.11</v>
      </c>
      <c r="J1893" s="81">
        <v>8.6</v>
      </c>
      <c r="K1893" s="81">
        <v>3.62</v>
      </c>
      <c r="L1893" s="81" t="s">
        <v>25662</v>
      </c>
      <c r="M1893" s="108"/>
      <c r="N1893" s="108"/>
      <c r="O1893" s="108"/>
      <c r="P1893" s="108"/>
      <c r="Q1893" s="108"/>
      <c r="R1893" s="108"/>
      <c r="S1893" s="108"/>
      <c r="T1893" s="108"/>
      <c r="U1893" s="108"/>
      <c r="V1893" s="108"/>
      <c r="W1893" s="108"/>
      <c r="X1893" s="108"/>
      <c r="Y1893" s="108"/>
      <c r="Z1893" s="108"/>
      <c r="AA1893" s="108"/>
      <c r="AB1893" s="108"/>
      <c r="AC1893" s="108"/>
      <c r="AD1893" s="108"/>
    </row>
    <row r="1894" spans="1:30" x14ac:dyDescent="0.25">
      <c r="A1894" s="81" t="s">
        <v>369</v>
      </c>
      <c r="B1894" s="81" t="s">
        <v>11959</v>
      </c>
      <c r="C1894" s="81">
        <v>785.2</v>
      </c>
      <c r="D1894" s="81" t="s">
        <v>11960</v>
      </c>
      <c r="E1894" s="81">
        <v>743.6</v>
      </c>
      <c r="F1894" s="81" t="s">
        <v>8619</v>
      </c>
      <c r="G1894" s="81" t="s">
        <v>8620</v>
      </c>
      <c r="H1894" s="81">
        <v>8.5</v>
      </c>
      <c r="I1894" s="81">
        <v>17.7</v>
      </c>
      <c r="J1894" s="81">
        <v>12</v>
      </c>
      <c r="K1894" s="81">
        <v>3.62</v>
      </c>
      <c r="L1894" s="81" t="s">
        <v>25662</v>
      </c>
      <c r="M1894" s="108"/>
      <c r="N1894" s="108"/>
      <c r="O1894" s="108"/>
      <c r="P1894" s="108"/>
      <c r="Q1894" s="108"/>
      <c r="R1894" s="108"/>
      <c r="S1894" s="108"/>
      <c r="T1894" s="108"/>
      <c r="U1894" s="108"/>
      <c r="V1894" s="108"/>
      <c r="W1894" s="108"/>
      <c r="X1894" s="108"/>
      <c r="Y1894" s="108"/>
      <c r="Z1894" s="108"/>
      <c r="AA1894" s="108"/>
      <c r="AB1894" s="108"/>
      <c r="AC1894" s="108"/>
      <c r="AD1894" s="108"/>
    </row>
    <row r="1895" spans="1:30" x14ac:dyDescent="0.25">
      <c r="A1895" s="81" t="s">
        <v>366</v>
      </c>
      <c r="B1895" s="81" t="s">
        <v>11961</v>
      </c>
      <c r="C1895" s="81">
        <v>47.8</v>
      </c>
      <c r="D1895" s="81" t="s">
        <v>8619</v>
      </c>
      <c r="E1895" s="81" t="s">
        <v>8620</v>
      </c>
      <c r="F1895" s="81" t="s">
        <v>8619</v>
      </c>
      <c r="G1895" s="81" t="s">
        <v>8620</v>
      </c>
      <c r="H1895" s="81">
        <v>3.2</v>
      </c>
      <c r="I1895" s="81">
        <v>4</v>
      </c>
      <c r="J1895" s="81">
        <v>0.12</v>
      </c>
      <c r="K1895" s="81">
        <v>1.4</v>
      </c>
      <c r="L1895" s="81" t="s">
        <v>25662</v>
      </c>
      <c r="M1895" s="108"/>
      <c r="N1895" s="108"/>
      <c r="O1895" s="108"/>
      <c r="P1895" s="108"/>
      <c r="Q1895" s="108"/>
      <c r="R1895" s="108"/>
      <c r="S1895" s="108"/>
      <c r="T1895" s="108"/>
      <c r="U1895" s="108"/>
      <c r="V1895" s="108"/>
      <c r="W1895" s="108"/>
      <c r="X1895" s="108"/>
      <c r="Y1895" s="108"/>
      <c r="Z1895" s="108"/>
      <c r="AA1895" s="108"/>
      <c r="AB1895" s="108"/>
      <c r="AC1895" s="108"/>
      <c r="AD1895" s="108"/>
    </row>
    <row r="1896" spans="1:30" x14ac:dyDescent="0.25">
      <c r="A1896" s="81" t="s">
        <v>363</v>
      </c>
      <c r="B1896" s="81" t="s">
        <v>11962</v>
      </c>
      <c r="C1896" s="81">
        <v>172.31</v>
      </c>
      <c r="D1896" s="81" t="s">
        <v>11963</v>
      </c>
      <c r="E1896" s="81">
        <v>164.1</v>
      </c>
      <c r="F1896" s="81" t="s">
        <v>8619</v>
      </c>
      <c r="G1896" s="81" t="s">
        <v>8620</v>
      </c>
      <c r="H1896" s="81">
        <v>1.6</v>
      </c>
      <c r="I1896" s="81">
        <v>2.8</v>
      </c>
      <c r="J1896" s="81">
        <v>0.16</v>
      </c>
      <c r="K1896" s="81">
        <v>1</v>
      </c>
      <c r="L1896" s="81" t="s">
        <v>25662</v>
      </c>
      <c r="M1896" s="108"/>
      <c r="N1896" s="108"/>
      <c r="O1896" s="108"/>
      <c r="P1896" s="108"/>
      <c r="Q1896" s="108"/>
      <c r="R1896" s="108"/>
      <c r="S1896" s="108"/>
      <c r="T1896" s="108"/>
      <c r="U1896" s="108"/>
      <c r="V1896" s="108"/>
      <c r="W1896" s="108"/>
      <c r="X1896" s="108"/>
      <c r="Y1896" s="108"/>
      <c r="Z1896" s="108"/>
      <c r="AA1896" s="108"/>
      <c r="AB1896" s="108"/>
      <c r="AC1896" s="108"/>
      <c r="AD1896" s="108"/>
    </row>
    <row r="1897" spans="1:30" x14ac:dyDescent="0.25">
      <c r="A1897" s="81" t="s">
        <v>360</v>
      </c>
      <c r="B1897" s="81" t="s">
        <v>11964</v>
      </c>
      <c r="C1897" s="81">
        <v>193.3</v>
      </c>
      <c r="D1897" s="81" t="s">
        <v>11965</v>
      </c>
      <c r="E1897" s="81">
        <v>202.97</v>
      </c>
      <c r="F1897" s="81" t="s">
        <v>8619</v>
      </c>
      <c r="G1897" s="81" t="s">
        <v>8620</v>
      </c>
      <c r="H1897" s="81">
        <v>2.1</v>
      </c>
      <c r="I1897" s="81">
        <v>3.5</v>
      </c>
      <c r="J1897" s="81">
        <v>0.22</v>
      </c>
      <c r="K1897" s="81">
        <v>1.1000000000000001</v>
      </c>
      <c r="L1897" s="81" t="s">
        <v>25662</v>
      </c>
      <c r="M1897" s="108"/>
      <c r="N1897" s="108"/>
      <c r="O1897" s="108"/>
      <c r="P1897" s="108"/>
      <c r="Q1897" s="108"/>
      <c r="R1897" s="108"/>
      <c r="S1897" s="108"/>
      <c r="T1897" s="108"/>
      <c r="U1897" s="108"/>
      <c r="V1897" s="108"/>
      <c r="W1897" s="108"/>
      <c r="X1897" s="108"/>
      <c r="Y1897" s="108"/>
      <c r="Z1897" s="108"/>
      <c r="AA1897" s="108"/>
      <c r="AB1897" s="108"/>
      <c r="AC1897" s="108"/>
      <c r="AD1897" s="108"/>
    </row>
    <row r="1898" spans="1:30" x14ac:dyDescent="0.25">
      <c r="A1898" s="81" t="s">
        <v>357</v>
      </c>
      <c r="B1898" s="81" t="s">
        <v>11966</v>
      </c>
      <c r="C1898" s="81">
        <v>291.8</v>
      </c>
      <c r="D1898" s="81" t="s">
        <v>8619</v>
      </c>
      <c r="E1898" s="81" t="s">
        <v>8620</v>
      </c>
      <c r="F1898" s="81" t="s">
        <v>8619</v>
      </c>
      <c r="G1898" s="81" t="s">
        <v>8620</v>
      </c>
      <c r="H1898" s="81">
        <v>2.6</v>
      </c>
      <c r="I1898" s="81">
        <v>4.3</v>
      </c>
      <c r="J1898" s="81">
        <v>0.32</v>
      </c>
      <c r="K1898" s="81">
        <v>1.3</v>
      </c>
      <c r="L1898" s="81" t="s">
        <v>25662</v>
      </c>
      <c r="M1898" s="108"/>
      <c r="N1898" s="108"/>
      <c r="O1898" s="108"/>
      <c r="P1898" s="108"/>
      <c r="Q1898" s="108"/>
      <c r="R1898" s="108"/>
      <c r="S1898" s="108"/>
      <c r="T1898" s="108"/>
      <c r="U1898" s="108"/>
      <c r="V1898" s="108"/>
      <c r="W1898" s="108"/>
      <c r="X1898" s="108"/>
      <c r="Y1898" s="108"/>
      <c r="Z1898" s="108"/>
      <c r="AA1898" s="108"/>
      <c r="AB1898" s="108"/>
      <c r="AC1898" s="108"/>
      <c r="AD1898" s="108"/>
    </row>
    <row r="1899" spans="1:30" x14ac:dyDescent="0.25">
      <c r="A1899" s="81" t="s">
        <v>354</v>
      </c>
      <c r="B1899" s="81" t="s">
        <v>11967</v>
      </c>
      <c r="C1899" s="81">
        <v>573.79999999999995</v>
      </c>
      <c r="D1899" s="81" t="s">
        <v>11968</v>
      </c>
      <c r="E1899" s="81">
        <v>573.79999999999995</v>
      </c>
      <c r="F1899" s="81" t="s">
        <v>11969</v>
      </c>
      <c r="G1899" s="81">
        <v>602.49</v>
      </c>
      <c r="H1899" s="81">
        <v>3.1</v>
      </c>
      <c r="I1899" s="81">
        <v>5.2</v>
      </c>
      <c r="J1899" s="81">
        <v>0.44</v>
      </c>
      <c r="K1899" s="81">
        <v>1.5</v>
      </c>
      <c r="L1899" s="81" t="s">
        <v>25662</v>
      </c>
      <c r="M1899" s="108"/>
      <c r="N1899" s="108"/>
      <c r="O1899" s="108"/>
      <c r="P1899" s="108"/>
      <c r="Q1899" s="108"/>
      <c r="R1899" s="108"/>
      <c r="S1899" s="108"/>
      <c r="T1899" s="108"/>
      <c r="U1899" s="108"/>
      <c r="V1899" s="108"/>
      <c r="W1899" s="108"/>
      <c r="X1899" s="108"/>
      <c r="Y1899" s="108"/>
      <c r="Z1899" s="108"/>
      <c r="AA1899" s="108"/>
      <c r="AB1899" s="108"/>
      <c r="AC1899" s="108"/>
      <c r="AD1899" s="108"/>
    </row>
    <row r="1900" spans="1:30" x14ac:dyDescent="0.25">
      <c r="A1900" s="81" t="s">
        <v>351</v>
      </c>
      <c r="B1900" s="81" t="s">
        <v>11970</v>
      </c>
      <c r="C1900" s="81">
        <v>294.39999999999998</v>
      </c>
      <c r="D1900" s="81" t="s">
        <v>8619</v>
      </c>
      <c r="E1900" s="81" t="s">
        <v>8620</v>
      </c>
      <c r="F1900" s="81" t="s">
        <v>8619</v>
      </c>
      <c r="G1900" s="81" t="s">
        <v>8620</v>
      </c>
      <c r="H1900" s="81">
        <v>9</v>
      </c>
      <c r="I1900" s="81">
        <v>8.4</v>
      </c>
      <c r="J1900" s="81">
        <v>4.4000000000000004</v>
      </c>
      <c r="K1900" s="81">
        <v>3.2</v>
      </c>
      <c r="L1900" s="81" t="s">
        <v>25662</v>
      </c>
      <c r="M1900" s="108"/>
      <c r="N1900" s="108"/>
      <c r="O1900" s="108"/>
      <c r="P1900" s="108"/>
      <c r="Q1900" s="108"/>
      <c r="R1900" s="108"/>
      <c r="S1900" s="108"/>
      <c r="T1900" s="108"/>
      <c r="U1900" s="108"/>
      <c r="V1900" s="108"/>
      <c r="W1900" s="108"/>
      <c r="X1900" s="108"/>
      <c r="Y1900" s="108"/>
      <c r="Z1900" s="108"/>
      <c r="AA1900" s="108"/>
      <c r="AB1900" s="108"/>
      <c r="AC1900" s="108"/>
      <c r="AD1900" s="108"/>
    </row>
    <row r="1901" spans="1:30" x14ac:dyDescent="0.25">
      <c r="A1901" s="81" t="s">
        <v>348</v>
      </c>
      <c r="B1901" s="81" t="s">
        <v>11971</v>
      </c>
      <c r="C1901" s="81">
        <v>511.7</v>
      </c>
      <c r="D1901" s="81" t="s">
        <v>8619</v>
      </c>
      <c r="E1901" s="81" t="s">
        <v>8620</v>
      </c>
      <c r="F1901" s="81" t="s">
        <v>8619</v>
      </c>
      <c r="G1901" s="81" t="s">
        <v>8620</v>
      </c>
      <c r="H1901" s="81">
        <v>9.61</v>
      </c>
      <c r="I1901" s="81">
        <v>13.03</v>
      </c>
      <c r="J1901" s="81">
        <v>9</v>
      </c>
      <c r="K1901" s="81">
        <v>3.82</v>
      </c>
      <c r="L1901" s="81" t="s">
        <v>25662</v>
      </c>
      <c r="M1901" s="108"/>
      <c r="N1901" s="108"/>
      <c r="O1901" s="108"/>
      <c r="P1901" s="108"/>
      <c r="Q1901" s="108"/>
      <c r="R1901" s="108"/>
      <c r="S1901" s="108"/>
      <c r="T1901" s="108"/>
      <c r="U1901" s="108"/>
      <c r="V1901" s="108"/>
      <c r="W1901" s="108"/>
      <c r="X1901" s="108"/>
      <c r="Y1901" s="108"/>
      <c r="Z1901" s="108"/>
      <c r="AA1901" s="108"/>
      <c r="AB1901" s="108"/>
      <c r="AC1901" s="108"/>
      <c r="AD1901" s="108"/>
    </row>
    <row r="1902" spans="1:30" x14ac:dyDescent="0.25">
      <c r="A1902" s="81" t="s">
        <v>345</v>
      </c>
      <c r="B1902" s="81" t="s">
        <v>11972</v>
      </c>
      <c r="C1902" s="81">
        <v>726.7</v>
      </c>
      <c r="D1902" s="81" t="s">
        <v>11973</v>
      </c>
      <c r="E1902" s="81">
        <v>726.7</v>
      </c>
      <c r="F1902" s="81" t="s">
        <v>11973</v>
      </c>
      <c r="G1902" s="81">
        <v>726.7</v>
      </c>
      <c r="H1902" s="81">
        <v>9.61</v>
      </c>
      <c r="I1902" s="81">
        <v>15</v>
      </c>
      <c r="J1902" s="81">
        <v>15</v>
      </c>
      <c r="K1902" s="81">
        <v>3.82</v>
      </c>
      <c r="L1902" s="81" t="s">
        <v>25662</v>
      </c>
      <c r="M1902" s="108"/>
      <c r="N1902" s="108"/>
      <c r="O1902" s="108"/>
      <c r="P1902" s="108"/>
      <c r="Q1902" s="108"/>
      <c r="R1902" s="108"/>
      <c r="S1902" s="108"/>
      <c r="T1902" s="108"/>
      <c r="U1902" s="108"/>
      <c r="V1902" s="108"/>
      <c r="W1902" s="108"/>
      <c r="X1902" s="108"/>
      <c r="Y1902" s="108"/>
      <c r="Z1902" s="108"/>
      <c r="AA1902" s="108"/>
      <c r="AB1902" s="108"/>
      <c r="AC1902" s="108"/>
      <c r="AD1902" s="108"/>
    </row>
    <row r="1903" spans="1:30" x14ac:dyDescent="0.25">
      <c r="A1903" s="81" t="s">
        <v>342</v>
      </c>
      <c r="B1903" s="81" t="s">
        <v>11974</v>
      </c>
      <c r="C1903" s="81">
        <v>507.3</v>
      </c>
      <c r="D1903" s="81" t="s">
        <v>26233</v>
      </c>
      <c r="E1903" s="81">
        <v>507.3</v>
      </c>
      <c r="F1903" s="81" t="s">
        <v>26233</v>
      </c>
      <c r="G1903" s="81">
        <v>507.3</v>
      </c>
      <c r="H1903" s="81">
        <v>9.6</v>
      </c>
      <c r="I1903" s="81">
        <v>13</v>
      </c>
      <c r="J1903" s="81">
        <v>12</v>
      </c>
      <c r="K1903" s="81">
        <v>4</v>
      </c>
      <c r="L1903" s="81" t="s">
        <v>25662</v>
      </c>
      <c r="M1903" s="108"/>
      <c r="N1903" s="108"/>
      <c r="O1903" s="108"/>
      <c r="P1903" s="108"/>
      <c r="Q1903" s="108"/>
      <c r="R1903" s="108"/>
      <c r="S1903" s="108"/>
      <c r="T1903" s="108"/>
      <c r="U1903" s="108"/>
      <c r="V1903" s="108"/>
      <c r="W1903" s="108"/>
      <c r="X1903" s="108"/>
      <c r="Y1903" s="108"/>
      <c r="Z1903" s="108"/>
      <c r="AA1903" s="108"/>
      <c r="AB1903" s="108"/>
      <c r="AC1903" s="108"/>
      <c r="AD1903" s="108"/>
    </row>
    <row r="1904" spans="1:30" x14ac:dyDescent="0.25">
      <c r="A1904" s="81" t="s">
        <v>339</v>
      </c>
      <c r="B1904" s="81" t="s">
        <v>11975</v>
      </c>
      <c r="C1904" s="81">
        <v>726.7</v>
      </c>
      <c r="D1904" s="81" t="s">
        <v>26234</v>
      </c>
      <c r="E1904" s="81">
        <v>726.7</v>
      </c>
      <c r="F1904" s="81" t="s">
        <v>26234</v>
      </c>
      <c r="G1904" s="81">
        <v>726.7</v>
      </c>
      <c r="H1904" s="81">
        <v>9.61</v>
      </c>
      <c r="I1904" s="81">
        <v>15</v>
      </c>
      <c r="J1904" s="81">
        <v>14</v>
      </c>
      <c r="K1904" s="81">
        <v>3.82</v>
      </c>
      <c r="L1904" s="81" t="s">
        <v>25662</v>
      </c>
      <c r="M1904" s="108"/>
      <c r="N1904" s="108"/>
      <c r="O1904" s="108"/>
      <c r="P1904" s="108"/>
      <c r="Q1904" s="108"/>
      <c r="R1904" s="108"/>
      <c r="S1904" s="108"/>
      <c r="T1904" s="108"/>
      <c r="U1904" s="108"/>
      <c r="V1904" s="108"/>
      <c r="W1904" s="108"/>
      <c r="X1904" s="108"/>
      <c r="Y1904" s="108"/>
      <c r="Z1904" s="108"/>
      <c r="AA1904" s="108"/>
      <c r="AB1904" s="108"/>
      <c r="AC1904" s="108"/>
      <c r="AD1904" s="108"/>
    </row>
    <row r="1905" spans="1:30" x14ac:dyDescent="0.25">
      <c r="A1905" s="81" t="s">
        <v>335</v>
      </c>
      <c r="B1905" s="81" t="s">
        <v>11976</v>
      </c>
      <c r="C1905" s="81">
        <v>40.5</v>
      </c>
      <c r="D1905" s="81" t="s">
        <v>26235</v>
      </c>
      <c r="E1905" s="81">
        <v>41.49</v>
      </c>
      <c r="F1905" s="81" t="s">
        <v>26235</v>
      </c>
      <c r="G1905" s="81">
        <v>41.49</v>
      </c>
      <c r="H1905" s="81">
        <v>1</v>
      </c>
      <c r="I1905" s="81">
        <v>2.5</v>
      </c>
      <c r="J1905" s="81">
        <v>0.8</v>
      </c>
      <c r="K1905" s="81">
        <v>4.2</v>
      </c>
      <c r="L1905" s="81" t="s">
        <v>25662</v>
      </c>
      <c r="M1905" s="108"/>
      <c r="N1905" s="108"/>
      <c r="O1905" s="108"/>
      <c r="P1905" s="108"/>
      <c r="Q1905" s="108"/>
      <c r="R1905" s="108"/>
      <c r="S1905" s="108"/>
      <c r="T1905" s="108"/>
      <c r="U1905" s="108"/>
      <c r="V1905" s="108"/>
      <c r="W1905" s="108"/>
      <c r="X1905" s="108"/>
      <c r="Y1905" s="108"/>
      <c r="Z1905" s="108"/>
      <c r="AA1905" s="108"/>
      <c r="AB1905" s="108"/>
      <c r="AC1905" s="108"/>
      <c r="AD1905" s="108"/>
    </row>
    <row r="1906" spans="1:30" x14ac:dyDescent="0.25">
      <c r="A1906" s="112" t="s">
        <v>2732</v>
      </c>
      <c r="B1906" s="81" t="s">
        <v>11977</v>
      </c>
      <c r="C1906" s="81">
        <v>4152.3599999999997</v>
      </c>
      <c r="D1906" s="81" t="s">
        <v>11978</v>
      </c>
      <c r="E1906" s="81">
        <v>3657</v>
      </c>
      <c r="F1906" s="81" t="s">
        <v>11979</v>
      </c>
      <c r="G1906" s="81">
        <v>4409</v>
      </c>
      <c r="H1906" s="81">
        <v>16</v>
      </c>
      <c r="I1906" s="81">
        <v>23</v>
      </c>
      <c r="J1906" s="81">
        <v>121.7</v>
      </c>
      <c r="K1906" s="81">
        <v>9</v>
      </c>
      <c r="L1906" s="81" t="s">
        <v>25662</v>
      </c>
      <c r="M1906" s="108"/>
      <c r="N1906" s="108"/>
      <c r="O1906" s="108"/>
      <c r="P1906" s="108"/>
      <c r="Q1906" s="108"/>
      <c r="R1906" s="108"/>
      <c r="S1906" s="108"/>
      <c r="T1906" s="108"/>
      <c r="U1906" s="108"/>
      <c r="V1906" s="108"/>
      <c r="W1906" s="108"/>
      <c r="X1906" s="108"/>
      <c r="Y1906" s="108"/>
      <c r="Z1906" s="108"/>
      <c r="AA1906" s="108"/>
      <c r="AB1906" s="108"/>
      <c r="AC1906" s="108"/>
      <c r="AD1906" s="108"/>
    </row>
    <row r="1907" spans="1:30" x14ac:dyDescent="0.25">
      <c r="A1907" s="112" t="s">
        <v>2729</v>
      </c>
      <c r="B1907" s="81" t="s">
        <v>11980</v>
      </c>
      <c r="C1907" s="81">
        <v>1608</v>
      </c>
      <c r="D1907" s="81" t="s">
        <v>11980</v>
      </c>
      <c r="E1907" s="81">
        <v>1608</v>
      </c>
      <c r="F1907" s="81" t="s">
        <v>11980</v>
      </c>
      <c r="G1907" s="81">
        <v>1608</v>
      </c>
      <c r="H1907" s="81">
        <v>13.4</v>
      </c>
      <c r="I1907" s="81">
        <v>16.5</v>
      </c>
      <c r="J1907" s="81">
        <v>22.3</v>
      </c>
      <c r="K1907" s="81">
        <v>7.6</v>
      </c>
      <c r="L1907" s="81" t="s">
        <v>25662</v>
      </c>
      <c r="M1907" s="108"/>
      <c r="N1907" s="108"/>
      <c r="O1907" s="108"/>
      <c r="P1907" s="108"/>
      <c r="Q1907" s="108"/>
      <c r="R1907" s="108"/>
      <c r="S1907" s="108"/>
      <c r="T1907" s="108"/>
      <c r="U1907" s="108"/>
      <c r="V1907" s="108"/>
      <c r="W1907" s="108"/>
      <c r="X1907" s="108"/>
      <c r="Y1907" s="108"/>
      <c r="Z1907" s="108"/>
      <c r="AA1907" s="108"/>
      <c r="AB1907" s="108"/>
      <c r="AC1907" s="108"/>
      <c r="AD1907" s="108"/>
    </row>
    <row r="1908" spans="1:30" x14ac:dyDescent="0.25">
      <c r="A1908" s="112" t="s">
        <v>2726</v>
      </c>
      <c r="B1908" s="81" t="s">
        <v>11981</v>
      </c>
      <c r="C1908" s="81">
        <v>2149.5500000000002</v>
      </c>
      <c r="D1908" s="81" t="s">
        <v>11982</v>
      </c>
      <c r="E1908" s="81">
        <v>1698</v>
      </c>
      <c r="F1908" s="81" t="s">
        <v>11982</v>
      </c>
      <c r="G1908" s="81">
        <v>1698</v>
      </c>
      <c r="H1908" s="81">
        <v>13.4</v>
      </c>
      <c r="I1908" s="81">
        <v>16.5</v>
      </c>
      <c r="J1908" s="81">
        <v>22.3</v>
      </c>
      <c r="K1908" s="81">
        <v>7.6</v>
      </c>
      <c r="L1908" s="81" t="s">
        <v>25662</v>
      </c>
      <c r="M1908" s="108"/>
      <c r="N1908" s="108"/>
      <c r="O1908" s="108"/>
      <c r="P1908" s="108"/>
      <c r="Q1908" s="108"/>
      <c r="R1908" s="108"/>
      <c r="S1908" s="108"/>
      <c r="T1908" s="108"/>
      <c r="U1908" s="108"/>
      <c r="V1908" s="108"/>
      <c r="W1908" s="108"/>
      <c r="X1908" s="108"/>
      <c r="Y1908" s="108"/>
      <c r="Z1908" s="108"/>
      <c r="AA1908" s="108"/>
      <c r="AB1908" s="108"/>
      <c r="AC1908" s="108"/>
      <c r="AD1908" s="108"/>
    </row>
    <row r="1909" spans="1:30" x14ac:dyDescent="0.25">
      <c r="A1909" s="81" t="s">
        <v>2723</v>
      </c>
      <c r="B1909" s="81" t="s">
        <v>26236</v>
      </c>
      <c r="C1909" s="81">
        <v>698.65</v>
      </c>
      <c r="D1909" s="81" t="s">
        <v>11983</v>
      </c>
      <c r="E1909" s="81">
        <v>698.65</v>
      </c>
      <c r="F1909" s="81" t="s">
        <v>25857</v>
      </c>
      <c r="G1909" s="81">
        <v>643</v>
      </c>
      <c r="H1909" s="81">
        <v>5.74</v>
      </c>
      <c r="I1909" s="81">
        <v>14.48</v>
      </c>
      <c r="J1909" s="81">
        <v>10.58</v>
      </c>
      <c r="K1909" s="81">
        <v>5.43</v>
      </c>
      <c r="L1909" s="81" t="s">
        <v>25662</v>
      </c>
      <c r="M1909" s="108"/>
      <c r="N1909" s="108"/>
      <c r="O1909" s="108"/>
      <c r="P1909" s="108"/>
      <c r="Q1909" s="108"/>
      <c r="R1909" s="108"/>
      <c r="S1909" s="108"/>
      <c r="T1909" s="108"/>
      <c r="U1909" s="108"/>
      <c r="V1909" s="108"/>
      <c r="W1909" s="108"/>
      <c r="X1909" s="108"/>
      <c r="Y1909" s="108"/>
      <c r="Z1909" s="108"/>
      <c r="AA1909" s="108"/>
      <c r="AB1909" s="108"/>
      <c r="AC1909" s="108"/>
      <c r="AD1909" s="108"/>
    </row>
    <row r="1910" spans="1:30" x14ac:dyDescent="0.25">
      <c r="A1910" s="81" t="s">
        <v>2720</v>
      </c>
      <c r="B1910" s="81" t="s">
        <v>11984</v>
      </c>
      <c r="C1910" s="81">
        <v>1414.06</v>
      </c>
      <c r="D1910" s="81" t="s">
        <v>11985</v>
      </c>
      <c r="E1910" s="81">
        <v>1530</v>
      </c>
      <c r="F1910" s="81" t="s">
        <v>11986</v>
      </c>
      <c r="G1910" s="81">
        <v>1111</v>
      </c>
      <c r="H1910" s="81">
        <v>12</v>
      </c>
      <c r="I1910" s="81">
        <v>45</v>
      </c>
      <c r="J1910" s="81">
        <v>46</v>
      </c>
      <c r="K1910" s="81">
        <v>13</v>
      </c>
      <c r="L1910" s="81" t="s">
        <v>25662</v>
      </c>
      <c r="M1910" s="108"/>
      <c r="N1910" s="108"/>
      <c r="O1910" s="108"/>
      <c r="P1910" s="108"/>
      <c r="Q1910" s="108"/>
      <c r="R1910" s="108"/>
      <c r="S1910" s="108"/>
      <c r="T1910" s="108"/>
      <c r="U1910" s="108"/>
      <c r="V1910" s="108"/>
      <c r="W1910" s="108"/>
      <c r="X1910" s="108"/>
      <c r="Y1910" s="108"/>
      <c r="Z1910" s="108"/>
      <c r="AA1910" s="108"/>
      <c r="AB1910" s="108"/>
      <c r="AC1910" s="108"/>
      <c r="AD1910" s="108"/>
    </row>
    <row r="1911" spans="1:30" x14ac:dyDescent="0.25">
      <c r="A1911" s="81" t="s">
        <v>2717</v>
      </c>
      <c r="B1911" s="81" t="s">
        <v>11987</v>
      </c>
      <c r="C1911" s="81">
        <v>1611.17</v>
      </c>
      <c r="D1911" s="81" t="s">
        <v>11988</v>
      </c>
      <c r="E1911" s="81">
        <v>1690</v>
      </c>
      <c r="F1911" s="81" t="s">
        <v>11989</v>
      </c>
      <c r="G1911" s="81">
        <v>1456</v>
      </c>
      <c r="H1911" s="81">
        <v>30</v>
      </c>
      <c r="I1911" s="81">
        <v>30</v>
      </c>
      <c r="J1911" s="81">
        <v>29.8</v>
      </c>
      <c r="K1911" s="81">
        <v>8.6</v>
      </c>
      <c r="L1911" s="81" t="s">
        <v>25662</v>
      </c>
      <c r="M1911" s="108"/>
      <c r="N1911" s="108"/>
      <c r="O1911" s="108"/>
      <c r="P1911" s="108"/>
      <c r="Q1911" s="108"/>
      <c r="R1911" s="108"/>
      <c r="S1911" s="108"/>
      <c r="T1911" s="108"/>
      <c r="U1911" s="108"/>
      <c r="V1911" s="108"/>
      <c r="W1911" s="108"/>
      <c r="X1911" s="108"/>
      <c r="Y1911" s="108"/>
      <c r="Z1911" s="108"/>
      <c r="AA1911" s="108"/>
      <c r="AB1911" s="108"/>
      <c r="AC1911" s="108"/>
      <c r="AD1911" s="108"/>
    </row>
    <row r="1912" spans="1:30" x14ac:dyDescent="0.25">
      <c r="A1912" s="112" t="s">
        <v>2714</v>
      </c>
      <c r="B1912" s="81" t="s">
        <v>11990</v>
      </c>
      <c r="C1912" s="81">
        <v>868.37</v>
      </c>
      <c r="D1912" s="81" t="s">
        <v>11991</v>
      </c>
      <c r="E1912" s="81">
        <v>798</v>
      </c>
      <c r="F1912" s="81" t="s">
        <v>11992</v>
      </c>
      <c r="G1912" s="81">
        <v>922.05</v>
      </c>
      <c r="H1912" s="81">
        <v>17.32</v>
      </c>
      <c r="I1912" s="81">
        <v>11.22</v>
      </c>
      <c r="J1912" s="81">
        <v>10</v>
      </c>
      <c r="K1912" s="81">
        <v>11.22</v>
      </c>
      <c r="L1912" s="81" t="s">
        <v>25662</v>
      </c>
      <c r="M1912" s="108"/>
      <c r="N1912" s="108"/>
      <c r="O1912" s="108"/>
      <c r="P1912" s="108"/>
      <c r="Q1912" s="108"/>
      <c r="R1912" s="108"/>
      <c r="S1912" s="108"/>
      <c r="T1912" s="108"/>
      <c r="U1912" s="108"/>
      <c r="V1912" s="108"/>
      <c r="W1912" s="108"/>
      <c r="X1912" s="108"/>
      <c r="Y1912" s="108"/>
      <c r="Z1912" s="108"/>
      <c r="AA1912" s="108"/>
      <c r="AB1912" s="108"/>
      <c r="AC1912" s="108"/>
      <c r="AD1912" s="108"/>
    </row>
    <row r="1913" spans="1:30" x14ac:dyDescent="0.25">
      <c r="A1913" s="81" t="s">
        <v>2711</v>
      </c>
      <c r="B1913" s="81" t="s">
        <v>11993</v>
      </c>
      <c r="C1913" s="81">
        <v>85.01</v>
      </c>
      <c r="D1913" s="81" t="s">
        <v>11994</v>
      </c>
      <c r="E1913" s="81">
        <v>92</v>
      </c>
      <c r="F1913" s="81" t="s">
        <v>11995</v>
      </c>
      <c r="G1913" s="81">
        <v>72.73</v>
      </c>
      <c r="H1913" s="81">
        <v>8.66</v>
      </c>
      <c r="I1913" s="81">
        <v>14.48</v>
      </c>
      <c r="J1913" s="81">
        <v>10</v>
      </c>
      <c r="K1913" s="81">
        <v>5.7</v>
      </c>
      <c r="L1913" s="81" t="s">
        <v>25662</v>
      </c>
      <c r="M1913" s="108"/>
      <c r="N1913" s="108"/>
      <c r="O1913" s="108"/>
      <c r="P1913" s="108"/>
      <c r="Q1913" s="108"/>
      <c r="R1913" s="108"/>
      <c r="S1913" s="108"/>
      <c r="T1913" s="108"/>
      <c r="U1913" s="108"/>
      <c r="V1913" s="108"/>
      <c r="W1913" s="108"/>
      <c r="X1913" s="108"/>
      <c r="Y1913" s="108"/>
      <c r="Z1913" s="108"/>
      <c r="AA1913" s="108"/>
      <c r="AB1913" s="108"/>
      <c r="AC1913" s="108"/>
      <c r="AD1913" s="108"/>
    </row>
    <row r="1914" spans="1:30" x14ac:dyDescent="0.25">
      <c r="A1914" s="81" t="s">
        <v>2708</v>
      </c>
      <c r="B1914" s="81" t="s">
        <v>26237</v>
      </c>
      <c r="C1914" s="81">
        <v>770.96</v>
      </c>
      <c r="D1914" s="81" t="s">
        <v>11996</v>
      </c>
      <c r="E1914" s="81">
        <v>770.96</v>
      </c>
      <c r="F1914" s="81" t="s">
        <v>11997</v>
      </c>
      <c r="G1914" s="81">
        <v>709</v>
      </c>
      <c r="H1914" s="81">
        <v>16</v>
      </c>
      <c r="I1914" s="81">
        <v>18.5</v>
      </c>
      <c r="J1914" s="81">
        <v>28.2</v>
      </c>
      <c r="K1914" s="81">
        <v>8.9</v>
      </c>
      <c r="L1914" s="81" t="s">
        <v>25662</v>
      </c>
      <c r="M1914" s="108"/>
      <c r="N1914" s="108"/>
      <c r="O1914" s="108"/>
      <c r="P1914" s="108"/>
      <c r="Q1914" s="108"/>
      <c r="R1914" s="108"/>
      <c r="S1914" s="108"/>
      <c r="T1914" s="108"/>
      <c r="U1914" s="108"/>
      <c r="V1914" s="108"/>
      <c r="W1914" s="108"/>
      <c r="X1914" s="108"/>
      <c r="Y1914" s="108"/>
      <c r="Z1914" s="108"/>
      <c r="AA1914" s="108"/>
      <c r="AB1914" s="108"/>
      <c r="AC1914" s="108"/>
      <c r="AD1914" s="108"/>
    </row>
    <row r="1915" spans="1:30" x14ac:dyDescent="0.25">
      <c r="A1915" s="81" t="s">
        <v>2705</v>
      </c>
      <c r="B1915" s="81" t="s">
        <v>11998</v>
      </c>
      <c r="C1915" s="81">
        <v>1056.3599999999999</v>
      </c>
      <c r="D1915" s="81" t="s">
        <v>11999</v>
      </c>
      <c r="E1915" s="81">
        <v>1150</v>
      </c>
      <c r="F1915" s="81" t="s">
        <v>12000</v>
      </c>
      <c r="G1915" s="81">
        <v>992</v>
      </c>
      <c r="H1915" s="81">
        <v>20.87</v>
      </c>
      <c r="I1915" s="81">
        <v>47.64</v>
      </c>
      <c r="J1915" s="81">
        <v>69.89</v>
      </c>
      <c r="K1915" s="81">
        <v>13.78</v>
      </c>
      <c r="L1915" s="81" t="s">
        <v>25662</v>
      </c>
      <c r="M1915" s="108"/>
      <c r="N1915" s="108"/>
      <c r="O1915" s="108"/>
      <c r="P1915" s="108"/>
      <c r="Q1915" s="108"/>
      <c r="R1915" s="108"/>
      <c r="S1915" s="108"/>
      <c r="T1915" s="108"/>
      <c r="U1915" s="108"/>
      <c r="V1915" s="108"/>
      <c r="W1915" s="108"/>
      <c r="X1915" s="108"/>
      <c r="Y1915" s="108"/>
      <c r="Z1915" s="108"/>
      <c r="AA1915" s="108"/>
      <c r="AB1915" s="108"/>
      <c r="AC1915" s="108"/>
      <c r="AD1915" s="108"/>
    </row>
    <row r="1916" spans="1:30" x14ac:dyDescent="0.25">
      <c r="A1916" s="112" t="s">
        <v>2702</v>
      </c>
      <c r="B1916" s="81" t="s">
        <v>12001</v>
      </c>
      <c r="C1916" s="81">
        <v>1401.11</v>
      </c>
      <c r="D1916" s="81" t="s">
        <v>12002</v>
      </c>
      <c r="E1916" s="81">
        <v>1267</v>
      </c>
      <c r="F1916" s="81" t="s">
        <v>12002</v>
      </c>
      <c r="G1916" s="81">
        <v>1267</v>
      </c>
      <c r="H1916" s="81">
        <v>20.87</v>
      </c>
      <c r="I1916" s="81">
        <v>47.64</v>
      </c>
      <c r="J1916" s="81">
        <v>69.89</v>
      </c>
      <c r="K1916" s="81">
        <v>13.78</v>
      </c>
      <c r="L1916" s="81" t="s">
        <v>25662</v>
      </c>
      <c r="M1916" s="108"/>
      <c r="N1916" s="108"/>
      <c r="O1916" s="108"/>
      <c r="P1916" s="108"/>
      <c r="Q1916" s="108"/>
      <c r="R1916" s="108"/>
      <c r="S1916" s="108"/>
      <c r="T1916" s="108"/>
      <c r="U1916" s="108"/>
      <c r="V1916" s="108"/>
      <c r="W1916" s="108"/>
      <c r="X1916" s="108"/>
      <c r="Y1916" s="108"/>
      <c r="Z1916" s="108"/>
      <c r="AA1916" s="108"/>
      <c r="AB1916" s="108"/>
      <c r="AC1916" s="108"/>
      <c r="AD1916" s="108"/>
    </row>
    <row r="1917" spans="1:30" x14ac:dyDescent="0.25">
      <c r="A1917" s="81" t="s">
        <v>2699</v>
      </c>
      <c r="B1917" s="81" t="s">
        <v>26238</v>
      </c>
      <c r="C1917" s="81">
        <v>147.65</v>
      </c>
      <c r="D1917" s="81" t="s">
        <v>25858</v>
      </c>
      <c r="E1917" s="81">
        <v>136</v>
      </c>
      <c r="F1917" s="81" t="s">
        <v>25858</v>
      </c>
      <c r="G1917" s="81">
        <v>136</v>
      </c>
      <c r="H1917" s="81">
        <v>8.25</v>
      </c>
      <c r="I1917" s="81">
        <v>16</v>
      </c>
      <c r="J1917" s="81">
        <v>10</v>
      </c>
      <c r="K1917" s="81">
        <v>8.5</v>
      </c>
      <c r="L1917" s="81" t="s">
        <v>25662</v>
      </c>
      <c r="M1917" s="108"/>
      <c r="N1917" s="108"/>
      <c r="O1917" s="108"/>
      <c r="P1917" s="108"/>
      <c r="Q1917" s="108"/>
      <c r="R1917" s="108"/>
      <c r="S1917" s="108"/>
      <c r="T1917" s="108"/>
      <c r="U1917" s="108"/>
      <c r="V1917" s="108"/>
      <c r="W1917" s="108"/>
      <c r="X1917" s="108"/>
      <c r="Y1917" s="108"/>
      <c r="Z1917" s="108"/>
      <c r="AA1917" s="108"/>
      <c r="AB1917" s="108"/>
      <c r="AC1917" s="108"/>
      <c r="AD1917" s="108"/>
    </row>
    <row r="1918" spans="1:30" x14ac:dyDescent="0.25">
      <c r="A1918" s="81" t="s">
        <v>2693</v>
      </c>
      <c r="B1918" s="81" t="s">
        <v>12004</v>
      </c>
      <c r="C1918" s="81">
        <v>215.38</v>
      </c>
      <c r="D1918" s="81" t="s">
        <v>12005</v>
      </c>
      <c r="E1918" s="81">
        <v>235</v>
      </c>
      <c r="F1918" s="81" t="s">
        <v>12006</v>
      </c>
      <c r="G1918" s="81">
        <v>198</v>
      </c>
      <c r="H1918" s="81">
        <v>8</v>
      </c>
      <c r="I1918" s="81">
        <v>10</v>
      </c>
      <c r="J1918" s="81">
        <v>10</v>
      </c>
      <c r="K1918" s="81">
        <v>12</v>
      </c>
      <c r="L1918" s="81" t="s">
        <v>25662</v>
      </c>
      <c r="M1918" s="108"/>
      <c r="N1918" s="108"/>
      <c r="O1918" s="108"/>
      <c r="P1918" s="108"/>
      <c r="Q1918" s="108"/>
      <c r="R1918" s="108"/>
      <c r="S1918" s="108"/>
      <c r="T1918" s="108"/>
      <c r="U1918" s="108"/>
      <c r="V1918" s="108"/>
      <c r="W1918" s="108"/>
      <c r="X1918" s="108"/>
      <c r="Y1918" s="108"/>
      <c r="Z1918" s="108"/>
      <c r="AA1918" s="108"/>
      <c r="AB1918" s="108"/>
      <c r="AC1918" s="108"/>
      <c r="AD1918" s="108"/>
    </row>
    <row r="1919" spans="1:30" x14ac:dyDescent="0.25">
      <c r="A1919" s="81" t="s">
        <v>2690</v>
      </c>
      <c r="B1919" s="81" t="s">
        <v>12007</v>
      </c>
      <c r="C1919" s="81">
        <v>326.5</v>
      </c>
      <c r="D1919" s="81" t="s">
        <v>8619</v>
      </c>
      <c r="E1919" s="81" t="s">
        <v>8620</v>
      </c>
      <c r="F1919" s="81" t="s">
        <v>8619</v>
      </c>
      <c r="G1919" s="81" t="s">
        <v>8620</v>
      </c>
      <c r="H1919" s="81">
        <v>8</v>
      </c>
      <c r="I1919" s="81">
        <v>10</v>
      </c>
      <c r="J1919" s="81">
        <v>10</v>
      </c>
      <c r="K1919" s="81">
        <v>12</v>
      </c>
      <c r="L1919" s="81" t="s">
        <v>25662</v>
      </c>
      <c r="M1919" s="108"/>
      <c r="N1919" s="108"/>
      <c r="O1919" s="108"/>
      <c r="P1919" s="108"/>
      <c r="Q1919" s="108"/>
      <c r="R1919" s="108"/>
      <c r="S1919" s="108"/>
      <c r="T1919" s="108"/>
      <c r="U1919" s="108"/>
      <c r="V1919" s="108"/>
      <c r="W1919" s="108"/>
      <c r="X1919" s="108"/>
      <c r="Y1919" s="108"/>
      <c r="Z1919" s="108"/>
      <c r="AA1919" s="108"/>
      <c r="AB1919" s="108"/>
      <c r="AC1919" s="108"/>
      <c r="AD1919" s="108"/>
    </row>
    <row r="1920" spans="1:30" x14ac:dyDescent="0.25">
      <c r="A1920" s="81" t="s">
        <v>2687</v>
      </c>
      <c r="B1920" s="81" t="s">
        <v>12008</v>
      </c>
      <c r="C1920" s="81">
        <v>63.42</v>
      </c>
      <c r="D1920" s="81" t="s">
        <v>12009</v>
      </c>
      <c r="E1920" s="81">
        <v>52.45</v>
      </c>
      <c r="F1920" s="81" t="s">
        <v>12010</v>
      </c>
      <c r="G1920" s="81">
        <v>59.01</v>
      </c>
      <c r="H1920" s="81">
        <v>7.8</v>
      </c>
      <c r="I1920" s="81">
        <v>9.8000000000000007</v>
      </c>
      <c r="J1920" s="81">
        <v>0.6</v>
      </c>
      <c r="K1920" s="81">
        <v>1.5</v>
      </c>
      <c r="L1920" s="81" t="s">
        <v>25662</v>
      </c>
      <c r="M1920" s="108"/>
      <c r="N1920" s="108"/>
      <c r="O1920" s="108"/>
      <c r="P1920" s="108"/>
      <c r="Q1920" s="108"/>
      <c r="R1920" s="108"/>
      <c r="S1920" s="108"/>
      <c r="T1920" s="108"/>
      <c r="U1920" s="108"/>
      <c r="V1920" s="108"/>
      <c r="W1920" s="108"/>
      <c r="X1920" s="108"/>
      <c r="Y1920" s="108"/>
      <c r="Z1920" s="108"/>
      <c r="AA1920" s="108"/>
      <c r="AB1920" s="108"/>
      <c r="AC1920" s="108"/>
      <c r="AD1920" s="108"/>
    </row>
    <row r="1921" spans="1:30" x14ac:dyDescent="0.25">
      <c r="A1921" s="81" t="s">
        <v>2684</v>
      </c>
      <c r="B1921" s="81" t="s">
        <v>26239</v>
      </c>
      <c r="C1921" s="81">
        <v>63.42</v>
      </c>
      <c r="D1921" s="81" t="s">
        <v>12011</v>
      </c>
      <c r="E1921" s="81">
        <v>63.42</v>
      </c>
      <c r="F1921" s="81" t="s">
        <v>12012</v>
      </c>
      <c r="G1921" s="81">
        <v>52.45</v>
      </c>
      <c r="H1921" s="81">
        <v>7.8</v>
      </c>
      <c r="I1921" s="81">
        <v>9.8000000000000007</v>
      </c>
      <c r="J1921" s="81">
        <v>0.6</v>
      </c>
      <c r="K1921" s="81">
        <v>1.5</v>
      </c>
      <c r="L1921" s="81" t="s">
        <v>25662</v>
      </c>
      <c r="M1921" s="108"/>
      <c r="N1921" s="108"/>
      <c r="O1921" s="108"/>
      <c r="P1921" s="108"/>
      <c r="Q1921" s="108"/>
      <c r="R1921" s="108"/>
      <c r="S1921" s="108"/>
      <c r="T1921" s="108"/>
      <c r="U1921" s="108"/>
      <c r="V1921" s="108"/>
      <c r="W1921" s="108"/>
      <c r="X1921" s="108"/>
      <c r="Y1921" s="108"/>
      <c r="Z1921" s="108"/>
      <c r="AA1921" s="108"/>
      <c r="AB1921" s="108"/>
      <c r="AC1921" s="108"/>
      <c r="AD1921" s="108"/>
    </row>
    <row r="1922" spans="1:30" x14ac:dyDescent="0.25">
      <c r="A1922" s="81" t="s">
        <v>2681</v>
      </c>
      <c r="B1922" s="81" t="s">
        <v>12013</v>
      </c>
      <c r="C1922" s="81">
        <v>67.569999999999993</v>
      </c>
      <c r="D1922" s="81" t="s">
        <v>12014</v>
      </c>
      <c r="E1922" s="81">
        <v>72.72</v>
      </c>
      <c r="F1922" s="81" t="s">
        <v>12015</v>
      </c>
      <c r="G1922" s="81">
        <v>79.36</v>
      </c>
      <c r="H1922" s="81">
        <v>7.8</v>
      </c>
      <c r="I1922" s="81">
        <v>9.8000000000000007</v>
      </c>
      <c r="J1922" s="81">
        <v>1.1000000000000001</v>
      </c>
      <c r="K1922" s="81">
        <v>1.5</v>
      </c>
      <c r="L1922" s="81" t="s">
        <v>25662</v>
      </c>
      <c r="M1922" s="108"/>
      <c r="N1922" s="108"/>
      <c r="O1922" s="108"/>
      <c r="P1922" s="108"/>
      <c r="Q1922" s="108"/>
      <c r="R1922" s="108"/>
      <c r="S1922" s="108"/>
      <c r="T1922" s="108"/>
      <c r="U1922" s="108"/>
      <c r="V1922" s="108"/>
      <c r="W1922" s="108"/>
      <c r="X1922" s="108"/>
      <c r="Y1922" s="108"/>
      <c r="Z1922" s="108"/>
      <c r="AA1922" s="108"/>
      <c r="AB1922" s="108"/>
      <c r="AC1922" s="108"/>
      <c r="AD1922" s="108"/>
    </row>
    <row r="1923" spans="1:30" x14ac:dyDescent="0.25">
      <c r="A1923" s="81" t="s">
        <v>2678</v>
      </c>
      <c r="B1923" s="81" t="s">
        <v>12016</v>
      </c>
      <c r="C1923" s="81">
        <v>72.72</v>
      </c>
      <c r="D1923" s="81" t="s">
        <v>12017</v>
      </c>
      <c r="E1923" s="81">
        <v>81.400000000000006</v>
      </c>
      <c r="F1923" s="81" t="s">
        <v>12018</v>
      </c>
      <c r="G1923" s="81">
        <v>79.36</v>
      </c>
      <c r="H1923" s="81">
        <v>7.8</v>
      </c>
      <c r="I1923" s="81">
        <v>9.8000000000000007</v>
      </c>
      <c r="J1923" s="81">
        <v>2.2000000000000002</v>
      </c>
      <c r="K1923" s="81">
        <v>1.5</v>
      </c>
      <c r="L1923" s="81" t="s">
        <v>25662</v>
      </c>
      <c r="M1923" s="108"/>
      <c r="N1923" s="108"/>
      <c r="O1923" s="108"/>
      <c r="P1923" s="108"/>
      <c r="Q1923" s="108"/>
      <c r="R1923" s="108"/>
      <c r="S1923" s="108"/>
      <c r="T1923" s="108"/>
      <c r="U1923" s="108"/>
      <c r="V1923" s="108"/>
      <c r="W1923" s="108"/>
      <c r="X1923" s="108"/>
      <c r="Y1923" s="108"/>
      <c r="Z1923" s="108"/>
      <c r="AA1923" s="108"/>
      <c r="AB1923" s="108"/>
      <c r="AC1923" s="108"/>
      <c r="AD1923" s="108"/>
    </row>
    <row r="1924" spans="1:30" x14ac:dyDescent="0.25">
      <c r="A1924" s="81" t="s">
        <v>2675</v>
      </c>
      <c r="B1924" s="81" t="s">
        <v>12019</v>
      </c>
      <c r="C1924" s="81">
        <v>104.45</v>
      </c>
      <c r="D1924" s="81" t="s">
        <v>12020</v>
      </c>
      <c r="E1924" s="81">
        <v>136.22999999999999</v>
      </c>
      <c r="F1924" s="81" t="s">
        <v>12021</v>
      </c>
      <c r="G1924" s="81">
        <v>126</v>
      </c>
      <c r="H1924" s="81">
        <v>4.5</v>
      </c>
      <c r="I1924" s="81">
        <v>5.6</v>
      </c>
      <c r="J1924" s="81">
        <v>0.7</v>
      </c>
      <c r="K1924" s="81">
        <v>3.5</v>
      </c>
      <c r="L1924" s="81" t="s">
        <v>25662</v>
      </c>
      <c r="M1924" s="108"/>
      <c r="N1924" s="108"/>
      <c r="O1924" s="108"/>
      <c r="P1924" s="108"/>
      <c r="Q1924" s="108"/>
      <c r="R1924" s="108"/>
      <c r="S1924" s="108"/>
      <c r="T1924" s="108"/>
      <c r="U1924" s="108"/>
      <c r="V1924" s="108"/>
      <c r="W1924" s="108"/>
      <c r="X1924" s="108"/>
      <c r="Y1924" s="108"/>
      <c r="Z1924" s="108"/>
      <c r="AA1924" s="108"/>
      <c r="AB1924" s="108"/>
      <c r="AC1924" s="108"/>
      <c r="AD1924" s="108"/>
    </row>
    <row r="1925" spans="1:30" x14ac:dyDescent="0.25">
      <c r="A1925" s="81" t="s">
        <v>2666</v>
      </c>
      <c r="B1925" s="81" t="s">
        <v>12025</v>
      </c>
      <c r="C1925" s="81">
        <v>473</v>
      </c>
      <c r="D1925" s="81" t="s">
        <v>12026</v>
      </c>
      <c r="E1925" s="81">
        <v>589.35</v>
      </c>
      <c r="F1925" s="81" t="s">
        <v>25859</v>
      </c>
      <c r="G1925" s="81">
        <v>624</v>
      </c>
      <c r="H1925" s="81">
        <v>9</v>
      </c>
      <c r="I1925" s="81">
        <v>12</v>
      </c>
      <c r="J1925" s="81">
        <v>1</v>
      </c>
      <c r="K1925" s="81">
        <v>5</v>
      </c>
      <c r="L1925" s="81" t="s">
        <v>25662</v>
      </c>
      <c r="M1925" s="108"/>
      <c r="N1925" s="108"/>
      <c r="O1925" s="108"/>
      <c r="P1925" s="108"/>
      <c r="Q1925" s="108"/>
      <c r="R1925" s="108"/>
      <c r="S1925" s="108"/>
      <c r="T1925" s="108"/>
      <c r="U1925" s="108"/>
      <c r="V1925" s="108"/>
      <c r="W1925" s="108"/>
      <c r="X1925" s="108"/>
      <c r="Y1925" s="108"/>
      <c r="Z1925" s="108"/>
      <c r="AA1925" s="108"/>
      <c r="AB1925" s="108"/>
      <c r="AC1925" s="108"/>
      <c r="AD1925" s="108"/>
    </row>
    <row r="1926" spans="1:30" x14ac:dyDescent="0.25">
      <c r="A1926" s="81" t="s">
        <v>2663</v>
      </c>
      <c r="B1926" s="81" t="s">
        <v>12027</v>
      </c>
      <c r="C1926" s="81">
        <v>213.85</v>
      </c>
      <c r="D1926" s="81" t="s">
        <v>8980</v>
      </c>
      <c r="E1926" s="81">
        <v>197</v>
      </c>
      <c r="F1926" s="81" t="s">
        <v>12028</v>
      </c>
      <c r="G1926" s="81">
        <v>233.75</v>
      </c>
      <c r="H1926" s="81">
        <v>3</v>
      </c>
      <c r="I1926" s="81">
        <v>11</v>
      </c>
      <c r="J1926" s="81">
        <v>2</v>
      </c>
      <c r="K1926" s="81">
        <v>9</v>
      </c>
      <c r="L1926" s="81" t="s">
        <v>25662</v>
      </c>
      <c r="M1926" s="108"/>
      <c r="N1926" s="108"/>
      <c r="O1926" s="108"/>
      <c r="P1926" s="108"/>
      <c r="Q1926" s="108"/>
      <c r="R1926" s="108"/>
      <c r="S1926" s="108"/>
      <c r="T1926" s="108"/>
      <c r="U1926" s="108"/>
      <c r="V1926" s="108"/>
      <c r="W1926" s="108"/>
      <c r="X1926" s="108"/>
      <c r="Y1926" s="108"/>
      <c r="Z1926" s="108"/>
      <c r="AA1926" s="108"/>
      <c r="AB1926" s="108"/>
      <c r="AC1926" s="108"/>
      <c r="AD1926" s="108"/>
    </row>
    <row r="1927" spans="1:30" x14ac:dyDescent="0.25">
      <c r="A1927" s="81" t="s">
        <v>2660</v>
      </c>
      <c r="B1927" s="81" t="s">
        <v>12029</v>
      </c>
      <c r="C1927" s="81">
        <v>632</v>
      </c>
      <c r="D1927" s="81" t="s">
        <v>12030</v>
      </c>
      <c r="E1927" s="81">
        <v>634.99</v>
      </c>
      <c r="F1927" s="81" t="s">
        <v>12031</v>
      </c>
      <c r="G1927" s="81">
        <v>679.73</v>
      </c>
      <c r="H1927" s="81">
        <v>1.3</v>
      </c>
      <c r="I1927" s="81">
        <v>5</v>
      </c>
      <c r="J1927" s="81">
        <v>7.0000000000000007E-2</v>
      </c>
      <c r="K1927" s="81">
        <v>0.8</v>
      </c>
      <c r="L1927" s="81" t="s">
        <v>25662</v>
      </c>
      <c r="M1927" s="108"/>
      <c r="N1927" s="108"/>
      <c r="O1927" s="108"/>
      <c r="P1927" s="108"/>
      <c r="Q1927" s="108"/>
      <c r="R1927" s="108"/>
      <c r="S1927" s="108"/>
      <c r="T1927" s="108"/>
      <c r="U1927" s="108"/>
      <c r="V1927" s="108"/>
      <c r="W1927" s="108"/>
      <c r="X1927" s="108"/>
      <c r="Y1927" s="108"/>
      <c r="Z1927" s="108"/>
      <c r="AA1927" s="108"/>
      <c r="AB1927" s="108"/>
      <c r="AC1927" s="108"/>
      <c r="AD1927" s="108"/>
    </row>
    <row r="1928" spans="1:30" x14ac:dyDescent="0.25">
      <c r="A1928" s="81" t="s">
        <v>2657</v>
      </c>
      <c r="B1928" s="81" t="s">
        <v>12032</v>
      </c>
      <c r="C1928" s="81">
        <v>435.33</v>
      </c>
      <c r="D1928" s="81" t="s">
        <v>12033</v>
      </c>
      <c r="E1928" s="81">
        <v>452</v>
      </c>
      <c r="F1928" s="81" t="s">
        <v>12034</v>
      </c>
      <c r="G1928" s="81">
        <v>401</v>
      </c>
      <c r="H1928" s="81">
        <v>3</v>
      </c>
      <c r="I1928" s="81">
        <v>5.2</v>
      </c>
      <c r="J1928" s="81">
        <v>1.1000000000000001</v>
      </c>
      <c r="K1928" s="81">
        <v>1.6</v>
      </c>
      <c r="L1928" s="81" t="s">
        <v>25662</v>
      </c>
      <c r="M1928" s="108"/>
      <c r="N1928" s="108"/>
      <c r="O1928" s="108"/>
      <c r="P1928" s="108"/>
      <c r="Q1928" s="108"/>
      <c r="R1928" s="108"/>
      <c r="S1928" s="108"/>
      <c r="T1928" s="108"/>
      <c r="U1928" s="108"/>
      <c r="V1928" s="108"/>
      <c r="W1928" s="108"/>
      <c r="X1928" s="108"/>
      <c r="Y1928" s="108"/>
      <c r="Z1928" s="108"/>
      <c r="AA1928" s="108"/>
      <c r="AB1928" s="108"/>
      <c r="AC1928" s="108"/>
      <c r="AD1928" s="108"/>
    </row>
    <row r="1929" spans="1:30" x14ac:dyDescent="0.25">
      <c r="A1929" s="81" t="s">
        <v>2653</v>
      </c>
      <c r="B1929" s="81" t="s">
        <v>12035</v>
      </c>
      <c r="C1929" s="81">
        <v>830.32</v>
      </c>
      <c r="D1929" s="81" t="s">
        <v>12036</v>
      </c>
      <c r="E1929" s="81">
        <v>858</v>
      </c>
      <c r="F1929" s="81" t="s">
        <v>12037</v>
      </c>
      <c r="G1929" s="81">
        <v>776.06</v>
      </c>
      <c r="H1929" s="81">
        <v>5.0999999999999996</v>
      </c>
      <c r="I1929" s="81">
        <v>5.4</v>
      </c>
      <c r="J1929" s="81">
        <v>0.73</v>
      </c>
      <c r="K1929" s="81">
        <v>1.9</v>
      </c>
      <c r="L1929" s="81" t="s">
        <v>25662</v>
      </c>
      <c r="M1929" s="108"/>
      <c r="N1929" s="108"/>
      <c r="O1929" s="108"/>
      <c r="P1929" s="108"/>
      <c r="Q1929" s="108"/>
      <c r="R1929" s="108"/>
      <c r="S1929" s="108"/>
      <c r="T1929" s="108"/>
      <c r="U1929" s="108"/>
      <c r="V1929" s="108"/>
      <c r="W1929" s="108"/>
      <c r="X1929" s="108"/>
      <c r="Y1929" s="108"/>
      <c r="Z1929" s="108"/>
      <c r="AA1929" s="108"/>
      <c r="AB1929" s="108"/>
      <c r="AC1929" s="108"/>
      <c r="AD1929" s="108"/>
    </row>
    <row r="1930" spans="1:30" x14ac:dyDescent="0.25">
      <c r="A1930" s="81" t="s">
        <v>2650</v>
      </c>
      <c r="B1930" s="81" t="s">
        <v>26240</v>
      </c>
      <c r="C1930" s="81">
        <v>2684.79</v>
      </c>
      <c r="D1930" s="81" t="s">
        <v>12038</v>
      </c>
      <c r="E1930" s="81">
        <v>2994</v>
      </c>
      <c r="F1930" s="81" t="s">
        <v>12039</v>
      </c>
      <c r="G1930" s="81">
        <v>2690</v>
      </c>
      <c r="H1930" s="81">
        <v>14</v>
      </c>
      <c r="I1930" s="81">
        <v>13.5</v>
      </c>
      <c r="J1930" s="81">
        <v>86</v>
      </c>
      <c r="K1930" s="81">
        <v>8</v>
      </c>
      <c r="L1930" s="81" t="s">
        <v>25662</v>
      </c>
      <c r="M1930" s="108"/>
      <c r="N1930" s="108"/>
      <c r="O1930" s="108"/>
      <c r="P1930" s="108"/>
      <c r="Q1930" s="108"/>
      <c r="R1930" s="108"/>
      <c r="S1930" s="108"/>
      <c r="T1930" s="108"/>
      <c r="U1930" s="108"/>
      <c r="V1930" s="108"/>
      <c r="W1930" s="108"/>
      <c r="X1930" s="108"/>
      <c r="Y1930" s="108"/>
      <c r="Z1930" s="108"/>
      <c r="AA1930" s="108"/>
      <c r="AB1930" s="108"/>
      <c r="AC1930" s="108"/>
      <c r="AD1930" s="108"/>
    </row>
    <row r="1931" spans="1:30" x14ac:dyDescent="0.25">
      <c r="A1931" s="81" t="s">
        <v>2647</v>
      </c>
      <c r="B1931" s="81" t="s">
        <v>12040</v>
      </c>
      <c r="C1931" s="81">
        <v>2399</v>
      </c>
      <c r="D1931" s="81" t="s">
        <v>26241</v>
      </c>
      <c r="E1931" s="81">
        <v>2684.79</v>
      </c>
      <c r="F1931" s="81" t="s">
        <v>26241</v>
      </c>
      <c r="G1931" s="81">
        <v>2684.79</v>
      </c>
      <c r="H1931" s="81">
        <v>14</v>
      </c>
      <c r="I1931" s="81">
        <v>13.5</v>
      </c>
      <c r="J1931" s="81">
        <v>86</v>
      </c>
      <c r="K1931" s="81">
        <v>8</v>
      </c>
      <c r="L1931" s="81" t="s">
        <v>25662</v>
      </c>
      <c r="M1931" s="108"/>
      <c r="N1931" s="108"/>
      <c r="O1931" s="108"/>
      <c r="P1931" s="108"/>
      <c r="Q1931" s="108"/>
      <c r="R1931" s="108"/>
      <c r="S1931" s="108"/>
      <c r="T1931" s="108"/>
      <c r="U1931" s="108"/>
      <c r="V1931" s="108"/>
      <c r="W1931" s="108"/>
      <c r="X1931" s="108"/>
      <c r="Y1931" s="108"/>
      <c r="Z1931" s="108"/>
      <c r="AA1931" s="108"/>
      <c r="AB1931" s="108"/>
      <c r="AC1931" s="108"/>
      <c r="AD1931" s="108"/>
    </row>
    <row r="1932" spans="1:30" x14ac:dyDescent="0.25">
      <c r="A1932" s="81" t="s">
        <v>2644</v>
      </c>
      <c r="B1932" s="81" t="s">
        <v>26242</v>
      </c>
      <c r="C1932" s="81">
        <v>1236.42</v>
      </c>
      <c r="D1932" s="81" t="s">
        <v>12041</v>
      </c>
      <c r="E1932" s="81">
        <v>1263.8900000000001</v>
      </c>
      <c r="F1932" s="81" t="s">
        <v>26242</v>
      </c>
      <c r="G1932" s="81">
        <v>1236.42</v>
      </c>
      <c r="H1932" s="81">
        <v>3</v>
      </c>
      <c r="I1932" s="81">
        <v>7.1</v>
      </c>
      <c r="J1932" s="81">
        <v>33.28</v>
      </c>
      <c r="K1932" s="81">
        <v>6.7</v>
      </c>
      <c r="L1932" s="81" t="s">
        <v>25662</v>
      </c>
      <c r="M1932" s="108"/>
      <c r="N1932" s="108"/>
      <c r="O1932" s="108"/>
      <c r="P1932" s="108"/>
      <c r="Q1932" s="108"/>
      <c r="R1932" s="108"/>
      <c r="S1932" s="108"/>
      <c r="T1932" s="108"/>
      <c r="U1932" s="108"/>
      <c r="V1932" s="108"/>
      <c r="W1932" s="108"/>
      <c r="X1932" s="108"/>
      <c r="Y1932" s="108"/>
      <c r="Z1932" s="108"/>
      <c r="AA1932" s="108"/>
      <c r="AB1932" s="108"/>
      <c r="AC1932" s="108"/>
      <c r="AD1932" s="108"/>
    </row>
    <row r="1933" spans="1:30" x14ac:dyDescent="0.25">
      <c r="A1933" s="81" t="s">
        <v>2641</v>
      </c>
      <c r="B1933" s="81" t="s">
        <v>26243</v>
      </c>
      <c r="C1933" s="81">
        <v>1236.42</v>
      </c>
      <c r="D1933" s="81" t="s">
        <v>12042</v>
      </c>
      <c r="E1933" s="81">
        <v>1263.8900000000001</v>
      </c>
      <c r="F1933" s="81" t="s">
        <v>12043</v>
      </c>
      <c r="G1933" s="81">
        <v>1359.75</v>
      </c>
      <c r="H1933" s="81">
        <v>9.25</v>
      </c>
      <c r="I1933" s="81">
        <v>11.25</v>
      </c>
      <c r="J1933" s="81">
        <v>33.28</v>
      </c>
      <c r="K1933" s="81">
        <v>6.25</v>
      </c>
      <c r="L1933" s="81" t="s">
        <v>25662</v>
      </c>
      <c r="M1933" s="108"/>
      <c r="N1933" s="108"/>
      <c r="O1933" s="108"/>
      <c r="P1933" s="108"/>
      <c r="Q1933" s="108"/>
      <c r="R1933" s="108"/>
      <c r="S1933" s="108"/>
      <c r="T1933" s="108"/>
      <c r="U1933" s="108"/>
      <c r="V1933" s="108"/>
      <c r="W1933" s="108"/>
      <c r="X1933" s="108"/>
      <c r="Y1933" s="108"/>
      <c r="Z1933" s="108"/>
      <c r="AA1933" s="108"/>
      <c r="AB1933" s="108"/>
      <c r="AC1933" s="108"/>
      <c r="AD1933" s="108"/>
    </row>
    <row r="1934" spans="1:30" x14ac:dyDescent="0.25">
      <c r="A1934" s="81" t="s">
        <v>2577</v>
      </c>
      <c r="B1934" s="81" t="s">
        <v>26244</v>
      </c>
      <c r="C1934" s="81">
        <v>883.16</v>
      </c>
      <c r="D1934" s="81" t="s">
        <v>12044</v>
      </c>
      <c r="E1934" s="81">
        <v>875</v>
      </c>
      <c r="F1934" s="81" t="s">
        <v>12045</v>
      </c>
      <c r="G1934" s="81">
        <v>945.51</v>
      </c>
      <c r="H1934" s="81">
        <v>5.25</v>
      </c>
      <c r="I1934" s="81">
        <v>11.25</v>
      </c>
      <c r="J1934" s="81">
        <v>17.14</v>
      </c>
      <c r="K1934" s="81">
        <v>6.25</v>
      </c>
      <c r="L1934" s="81" t="s">
        <v>25662</v>
      </c>
      <c r="M1934" s="108"/>
      <c r="N1934" s="108"/>
      <c r="O1934" s="108"/>
      <c r="P1934" s="108"/>
      <c r="Q1934" s="108"/>
      <c r="R1934" s="108"/>
      <c r="S1934" s="108"/>
      <c r="T1934" s="108"/>
      <c r="U1934" s="108"/>
      <c r="V1934" s="108"/>
      <c r="W1934" s="108"/>
      <c r="X1934" s="108"/>
      <c r="Y1934" s="108"/>
      <c r="Z1934" s="108"/>
      <c r="AA1934" s="108"/>
      <c r="AB1934" s="108"/>
      <c r="AC1934" s="108"/>
      <c r="AD1934" s="108"/>
    </row>
    <row r="1935" spans="1:30" x14ac:dyDescent="0.25">
      <c r="A1935" s="81" t="s">
        <v>2559</v>
      </c>
      <c r="B1935" s="81" t="s">
        <v>26245</v>
      </c>
      <c r="C1935" s="81">
        <v>883.16</v>
      </c>
      <c r="D1935" s="81" t="s">
        <v>12046</v>
      </c>
      <c r="E1935" s="81">
        <v>875</v>
      </c>
      <c r="F1935" s="81" t="s">
        <v>26245</v>
      </c>
      <c r="G1935" s="81">
        <v>883.16</v>
      </c>
      <c r="H1935" s="81">
        <v>5.25</v>
      </c>
      <c r="I1935" s="81">
        <v>11.25</v>
      </c>
      <c r="J1935" s="81">
        <v>17.14</v>
      </c>
      <c r="K1935" s="81">
        <v>6.25</v>
      </c>
      <c r="L1935" s="81" t="s">
        <v>25662</v>
      </c>
      <c r="M1935" s="108"/>
      <c r="N1935" s="108"/>
      <c r="O1935" s="108"/>
      <c r="P1935" s="108"/>
      <c r="Q1935" s="108"/>
      <c r="R1935" s="108"/>
      <c r="S1935" s="108"/>
      <c r="T1935" s="108"/>
      <c r="U1935" s="108"/>
      <c r="V1935" s="108"/>
      <c r="W1935" s="108"/>
      <c r="X1935" s="108"/>
      <c r="Y1935" s="108"/>
      <c r="Z1935" s="108"/>
      <c r="AA1935" s="108"/>
      <c r="AB1935" s="108"/>
      <c r="AC1935" s="108"/>
      <c r="AD1935" s="108"/>
    </row>
    <row r="1936" spans="1:30" x14ac:dyDescent="0.25">
      <c r="A1936" s="81" t="s">
        <v>2547</v>
      </c>
      <c r="B1936" s="81" t="s">
        <v>26246</v>
      </c>
      <c r="C1936" s="81">
        <v>13438.05</v>
      </c>
      <c r="D1936" s="81" t="s">
        <v>12047</v>
      </c>
      <c r="E1936" s="81">
        <v>11425</v>
      </c>
      <c r="F1936" s="81" t="s">
        <v>12048</v>
      </c>
      <c r="G1936" s="81">
        <v>12495</v>
      </c>
      <c r="H1936" s="81">
        <v>23</v>
      </c>
      <c r="I1936" s="81">
        <v>8.5</v>
      </c>
      <c r="J1936" s="81">
        <v>160</v>
      </c>
      <c r="K1936" s="81">
        <v>28.5</v>
      </c>
      <c r="L1936" s="81" t="s">
        <v>25662</v>
      </c>
      <c r="M1936" s="108"/>
      <c r="N1936" s="108"/>
      <c r="O1936" s="108"/>
      <c r="P1936" s="108"/>
      <c r="Q1936" s="108"/>
      <c r="R1936" s="108"/>
      <c r="S1936" s="108"/>
      <c r="T1936" s="108"/>
      <c r="U1936" s="108"/>
      <c r="V1936" s="108"/>
      <c r="W1936" s="108"/>
      <c r="X1936" s="108"/>
      <c r="Y1936" s="108"/>
      <c r="Z1936" s="108"/>
      <c r="AA1936" s="108"/>
      <c r="AB1936" s="108"/>
      <c r="AC1936" s="108"/>
      <c r="AD1936" s="108"/>
    </row>
    <row r="1937" spans="1:30" x14ac:dyDescent="0.25">
      <c r="A1937" s="81" t="s">
        <v>2541</v>
      </c>
      <c r="B1937" s="81" t="s">
        <v>12049</v>
      </c>
      <c r="C1937" s="81">
        <v>15575</v>
      </c>
      <c r="D1937" s="81" t="s">
        <v>26247</v>
      </c>
      <c r="E1937" s="81">
        <v>18318.689999999999</v>
      </c>
      <c r="F1937" s="81" t="s">
        <v>12050</v>
      </c>
      <c r="G1937" s="81">
        <v>17587</v>
      </c>
      <c r="H1937" s="81">
        <v>23</v>
      </c>
      <c r="I1937" s="81">
        <v>8.5</v>
      </c>
      <c r="J1937" s="81">
        <v>160</v>
      </c>
      <c r="K1937" s="81">
        <v>28.5</v>
      </c>
      <c r="L1937" s="81" t="s">
        <v>25662</v>
      </c>
      <c r="M1937" s="108"/>
      <c r="N1937" s="108"/>
      <c r="O1937" s="108"/>
      <c r="P1937" s="108"/>
      <c r="Q1937" s="108"/>
      <c r="R1937" s="108"/>
      <c r="S1937" s="108"/>
      <c r="T1937" s="108"/>
      <c r="U1937" s="108"/>
      <c r="V1937" s="108"/>
      <c r="W1937" s="108"/>
      <c r="X1937" s="108"/>
      <c r="Y1937" s="108"/>
      <c r="Z1937" s="108"/>
      <c r="AA1937" s="108"/>
      <c r="AB1937" s="108"/>
      <c r="AC1937" s="108"/>
      <c r="AD1937" s="108"/>
    </row>
    <row r="1938" spans="1:30" x14ac:dyDescent="0.25">
      <c r="A1938" s="81" t="s">
        <v>2535</v>
      </c>
      <c r="B1938" s="81" t="s">
        <v>26248</v>
      </c>
      <c r="C1938" s="81">
        <v>23199.35</v>
      </c>
      <c r="D1938" s="81" t="s">
        <v>12051</v>
      </c>
      <c r="E1938" s="81">
        <v>19887.330000000002</v>
      </c>
      <c r="F1938" s="81" t="s">
        <v>12052</v>
      </c>
      <c r="G1938" s="81">
        <v>18797.78</v>
      </c>
      <c r="H1938" s="81">
        <v>23</v>
      </c>
      <c r="I1938" s="81">
        <v>8.5</v>
      </c>
      <c r="J1938" s="81">
        <v>160</v>
      </c>
      <c r="K1938" s="81">
        <v>28.5</v>
      </c>
      <c r="L1938" s="81" t="s">
        <v>25662</v>
      </c>
      <c r="M1938" s="108"/>
      <c r="N1938" s="108"/>
      <c r="O1938" s="108"/>
      <c r="P1938" s="108"/>
      <c r="Q1938" s="108"/>
      <c r="R1938" s="108"/>
      <c r="S1938" s="108"/>
      <c r="T1938" s="108"/>
      <c r="U1938" s="108"/>
      <c r="V1938" s="108"/>
      <c r="W1938" s="108"/>
      <c r="X1938" s="108"/>
      <c r="Y1938" s="108"/>
      <c r="Z1938" s="108"/>
      <c r="AA1938" s="108"/>
      <c r="AB1938" s="108"/>
      <c r="AC1938" s="108"/>
      <c r="AD1938" s="108"/>
    </row>
    <row r="1939" spans="1:30" x14ac:dyDescent="0.25">
      <c r="A1939" s="81" t="s">
        <v>2526</v>
      </c>
      <c r="B1939" s="81" t="s">
        <v>26249</v>
      </c>
      <c r="C1939" s="81">
        <v>28078.58</v>
      </c>
      <c r="D1939" s="81" t="s">
        <v>12053</v>
      </c>
      <c r="E1939" s="81">
        <v>24072.42</v>
      </c>
      <c r="F1939" s="81" t="s">
        <v>12054</v>
      </c>
      <c r="G1939" s="81">
        <v>27416</v>
      </c>
      <c r="H1939" s="81">
        <v>23</v>
      </c>
      <c r="I1939" s="81">
        <v>8.5</v>
      </c>
      <c r="J1939" s="81">
        <v>160</v>
      </c>
      <c r="K1939" s="81">
        <v>28.5</v>
      </c>
      <c r="L1939" s="81" t="s">
        <v>25662</v>
      </c>
      <c r="M1939" s="108"/>
      <c r="N1939" s="108"/>
      <c r="O1939" s="108"/>
      <c r="P1939" s="108"/>
      <c r="Q1939" s="108"/>
      <c r="R1939" s="108"/>
      <c r="S1939" s="108"/>
      <c r="T1939" s="108"/>
      <c r="U1939" s="108"/>
      <c r="V1939" s="108"/>
      <c r="W1939" s="108"/>
      <c r="X1939" s="108"/>
      <c r="Y1939" s="108"/>
      <c r="Z1939" s="108"/>
      <c r="AA1939" s="108"/>
      <c r="AB1939" s="108"/>
      <c r="AC1939" s="108"/>
      <c r="AD1939" s="108"/>
    </row>
    <row r="1940" spans="1:30" x14ac:dyDescent="0.25">
      <c r="A1940" s="81" t="s">
        <v>2505</v>
      </c>
      <c r="B1940" s="81" t="s">
        <v>26250</v>
      </c>
      <c r="C1940" s="81">
        <v>26877.5</v>
      </c>
      <c r="D1940" s="81" t="s">
        <v>12055</v>
      </c>
      <c r="E1940" s="81">
        <v>25344</v>
      </c>
      <c r="F1940" s="81" t="s">
        <v>12056</v>
      </c>
      <c r="G1940" s="81">
        <v>24152</v>
      </c>
      <c r="H1940" s="81">
        <v>23</v>
      </c>
      <c r="I1940" s="81">
        <v>8.5</v>
      </c>
      <c r="J1940" s="81">
        <v>160</v>
      </c>
      <c r="K1940" s="81">
        <v>28.5</v>
      </c>
      <c r="L1940" s="81" t="s">
        <v>25662</v>
      </c>
      <c r="M1940" s="108"/>
      <c r="N1940" s="108"/>
      <c r="O1940" s="108"/>
      <c r="P1940" s="108"/>
      <c r="Q1940" s="108"/>
      <c r="R1940" s="108"/>
      <c r="S1940" s="108"/>
      <c r="T1940" s="108"/>
      <c r="U1940" s="108"/>
      <c r="V1940" s="108"/>
      <c r="W1940" s="108"/>
      <c r="X1940" s="108"/>
      <c r="Y1940" s="108"/>
      <c r="Z1940" s="108"/>
      <c r="AA1940" s="108"/>
      <c r="AB1940" s="108"/>
      <c r="AC1940" s="108"/>
      <c r="AD1940" s="108"/>
    </row>
    <row r="1941" spans="1:30" x14ac:dyDescent="0.25">
      <c r="A1941" s="81" t="s">
        <v>2493</v>
      </c>
      <c r="B1941" s="81" t="s">
        <v>12057</v>
      </c>
      <c r="C1941" s="81">
        <v>30259</v>
      </c>
      <c r="D1941" s="81" t="s">
        <v>12058</v>
      </c>
      <c r="E1941" s="81">
        <v>28390</v>
      </c>
      <c r="F1941" s="81" t="s">
        <v>12059</v>
      </c>
      <c r="G1941" s="81">
        <v>28390</v>
      </c>
      <c r="H1941" s="81">
        <v>23</v>
      </c>
      <c r="I1941" s="81">
        <v>8.5</v>
      </c>
      <c r="J1941" s="81">
        <v>160</v>
      </c>
      <c r="K1941" s="81">
        <v>28.5</v>
      </c>
      <c r="L1941" s="81" t="s">
        <v>25662</v>
      </c>
      <c r="M1941" s="108"/>
      <c r="N1941" s="108"/>
      <c r="O1941" s="108"/>
      <c r="P1941" s="108"/>
      <c r="Q1941" s="108"/>
      <c r="R1941" s="108"/>
      <c r="S1941" s="108"/>
      <c r="T1941" s="108"/>
      <c r="U1941" s="108"/>
      <c r="V1941" s="108"/>
      <c r="W1941" s="108"/>
      <c r="X1941" s="108"/>
      <c r="Y1941" s="108"/>
      <c r="Z1941" s="108"/>
      <c r="AA1941" s="108"/>
      <c r="AB1941" s="108"/>
      <c r="AC1941" s="108"/>
      <c r="AD1941" s="108"/>
    </row>
    <row r="1942" spans="1:30" x14ac:dyDescent="0.25">
      <c r="A1942" s="81" t="s">
        <v>2490</v>
      </c>
      <c r="B1942" s="81" t="s">
        <v>12060</v>
      </c>
      <c r="C1942" s="81">
        <v>32628</v>
      </c>
      <c r="D1942" s="81" t="s">
        <v>26251</v>
      </c>
      <c r="E1942" s="81">
        <v>36637.39</v>
      </c>
      <c r="F1942" s="81" t="s">
        <v>12061</v>
      </c>
      <c r="G1942" s="81">
        <v>35173</v>
      </c>
      <c r="H1942" s="81">
        <v>23</v>
      </c>
      <c r="I1942" s="81">
        <v>8.5</v>
      </c>
      <c r="J1942" s="81">
        <v>160</v>
      </c>
      <c r="K1942" s="81">
        <v>28.5</v>
      </c>
      <c r="L1942" s="81" t="s">
        <v>25662</v>
      </c>
      <c r="M1942" s="108"/>
      <c r="N1942" s="108"/>
      <c r="O1942" s="108"/>
      <c r="P1942" s="108"/>
      <c r="Q1942" s="108"/>
      <c r="R1942" s="108"/>
      <c r="S1942" s="108"/>
      <c r="T1942" s="108"/>
      <c r="U1942" s="108"/>
      <c r="V1942" s="108"/>
      <c r="W1942" s="108"/>
      <c r="X1942" s="108"/>
      <c r="Y1942" s="108"/>
      <c r="Z1942" s="108"/>
      <c r="AA1942" s="108"/>
      <c r="AB1942" s="108"/>
      <c r="AC1942" s="108"/>
      <c r="AD1942" s="108"/>
    </row>
    <row r="1943" spans="1:30" x14ac:dyDescent="0.25">
      <c r="A1943" s="81" t="s">
        <v>2487</v>
      </c>
      <c r="B1943" s="81" t="s">
        <v>12062</v>
      </c>
      <c r="C1943" s="81">
        <v>36228</v>
      </c>
      <c r="D1943" s="81" t="s">
        <v>26252</v>
      </c>
      <c r="E1943" s="81">
        <v>40315.550000000003</v>
      </c>
      <c r="F1943" s="81" t="s">
        <v>12063</v>
      </c>
      <c r="G1943" s="81">
        <v>38015</v>
      </c>
      <c r="H1943" s="81">
        <v>23</v>
      </c>
      <c r="I1943" s="81">
        <v>8.5</v>
      </c>
      <c r="J1943" s="81">
        <v>160</v>
      </c>
      <c r="K1943" s="81">
        <v>28.5</v>
      </c>
      <c r="L1943" s="81" t="s">
        <v>25662</v>
      </c>
      <c r="M1943" s="108"/>
      <c r="N1943" s="108"/>
      <c r="O1943" s="108"/>
      <c r="P1943" s="108"/>
      <c r="Q1943" s="108"/>
      <c r="R1943" s="108"/>
      <c r="S1943" s="108"/>
      <c r="T1943" s="108"/>
      <c r="U1943" s="108"/>
      <c r="V1943" s="108"/>
      <c r="W1943" s="108"/>
      <c r="X1943" s="108"/>
      <c r="Y1943" s="108"/>
      <c r="Z1943" s="108"/>
      <c r="AA1943" s="108"/>
      <c r="AB1943" s="108"/>
      <c r="AC1943" s="108"/>
      <c r="AD1943" s="108"/>
    </row>
    <row r="1944" spans="1:30" x14ac:dyDescent="0.25">
      <c r="A1944" s="81" t="s">
        <v>2483</v>
      </c>
      <c r="B1944" s="81" t="s">
        <v>12064</v>
      </c>
      <c r="C1944" s="81">
        <v>44704</v>
      </c>
      <c r="D1944" s="81" t="s">
        <v>26253</v>
      </c>
      <c r="E1944" s="81">
        <v>50075.44</v>
      </c>
      <c r="F1944" s="81" t="s">
        <v>12065</v>
      </c>
      <c r="G1944" s="81">
        <v>46900</v>
      </c>
      <c r="H1944" s="81">
        <v>23</v>
      </c>
      <c r="I1944" s="81">
        <v>8.5</v>
      </c>
      <c r="J1944" s="81">
        <v>160</v>
      </c>
      <c r="K1944" s="81">
        <v>28.5</v>
      </c>
      <c r="L1944" s="81" t="s">
        <v>25662</v>
      </c>
      <c r="M1944" s="108"/>
      <c r="N1944" s="108"/>
      <c r="O1944" s="108"/>
      <c r="P1944" s="108"/>
      <c r="Q1944" s="108"/>
      <c r="R1944" s="108"/>
      <c r="S1944" s="108"/>
      <c r="T1944" s="108"/>
      <c r="U1944" s="108"/>
      <c r="V1944" s="108"/>
      <c r="W1944" s="108"/>
      <c r="X1944" s="108"/>
      <c r="Y1944" s="108"/>
      <c r="Z1944" s="108"/>
      <c r="AA1944" s="108"/>
      <c r="AB1944" s="108"/>
      <c r="AC1944" s="108"/>
      <c r="AD1944" s="108"/>
    </row>
    <row r="1945" spans="1:30" x14ac:dyDescent="0.25">
      <c r="A1945" s="81" t="s">
        <v>2480</v>
      </c>
      <c r="B1945" s="81" t="s">
        <v>12066</v>
      </c>
      <c r="C1945" s="81">
        <v>99</v>
      </c>
      <c r="D1945" s="81" t="s">
        <v>12067</v>
      </c>
      <c r="E1945" s="81">
        <v>99</v>
      </c>
      <c r="F1945" s="81" t="s">
        <v>12068</v>
      </c>
      <c r="G1945" s="81">
        <v>99</v>
      </c>
      <c r="H1945" s="81">
        <v>2.5</v>
      </c>
      <c r="I1945" s="81">
        <v>4.2</v>
      </c>
      <c r="J1945" s="81">
        <v>0.4</v>
      </c>
      <c r="K1945" s="81">
        <v>1.2</v>
      </c>
      <c r="L1945" s="81" t="s">
        <v>25662</v>
      </c>
      <c r="M1945" s="108"/>
      <c r="N1945" s="108"/>
      <c r="O1945" s="108"/>
      <c r="P1945" s="108"/>
      <c r="Q1945" s="108"/>
      <c r="R1945" s="108"/>
      <c r="S1945" s="108"/>
      <c r="T1945" s="108"/>
      <c r="U1945" s="108"/>
      <c r="V1945" s="108"/>
      <c r="W1945" s="108"/>
      <c r="X1945" s="108"/>
      <c r="Y1945" s="108"/>
      <c r="Z1945" s="108"/>
      <c r="AA1945" s="108"/>
      <c r="AB1945" s="108"/>
      <c r="AC1945" s="108"/>
      <c r="AD1945" s="108"/>
    </row>
    <row r="1946" spans="1:30" x14ac:dyDescent="0.25">
      <c r="A1946" s="81" t="s">
        <v>2477</v>
      </c>
      <c r="B1946" s="81" t="s">
        <v>12069</v>
      </c>
      <c r="C1946" s="81">
        <v>1012.56</v>
      </c>
      <c r="D1946" s="81" t="s">
        <v>12070</v>
      </c>
      <c r="E1946" s="81">
        <v>900</v>
      </c>
      <c r="F1946" s="81" t="s">
        <v>12071</v>
      </c>
      <c r="G1946" s="81">
        <v>950</v>
      </c>
      <c r="H1946" s="81">
        <v>10.199999999999999</v>
      </c>
      <c r="I1946" s="81">
        <v>14.2</v>
      </c>
      <c r="J1946" s="81">
        <v>6.6</v>
      </c>
      <c r="K1946" s="81">
        <v>5.5</v>
      </c>
      <c r="L1946" s="81" t="s">
        <v>25662</v>
      </c>
      <c r="M1946" s="108"/>
      <c r="N1946" s="108"/>
      <c r="O1946" s="108"/>
      <c r="P1946" s="108"/>
      <c r="Q1946" s="108"/>
      <c r="R1946" s="108"/>
      <c r="S1946" s="108"/>
      <c r="T1946" s="108"/>
      <c r="U1946" s="108"/>
      <c r="V1946" s="108"/>
      <c r="W1946" s="108"/>
      <c r="X1946" s="108"/>
      <c r="Y1946" s="108"/>
      <c r="Z1946" s="108"/>
      <c r="AA1946" s="108"/>
      <c r="AB1946" s="108"/>
      <c r="AC1946" s="108"/>
      <c r="AD1946" s="108"/>
    </row>
    <row r="1947" spans="1:30" x14ac:dyDescent="0.25">
      <c r="A1947" s="81" t="s">
        <v>2468</v>
      </c>
      <c r="B1947" s="81" t="s">
        <v>12072</v>
      </c>
      <c r="C1947" s="81">
        <v>4135</v>
      </c>
      <c r="D1947" s="81" t="s">
        <v>26254</v>
      </c>
      <c r="E1947" s="81">
        <v>4880.66</v>
      </c>
      <c r="F1947" s="81" t="s">
        <v>12073</v>
      </c>
      <c r="G1947" s="81">
        <v>4238</v>
      </c>
      <c r="H1947" s="81">
        <v>23</v>
      </c>
      <c r="I1947" s="81">
        <v>8.5</v>
      </c>
      <c r="J1947" s="81">
        <v>160</v>
      </c>
      <c r="K1947" s="81">
        <v>28.5</v>
      </c>
      <c r="L1947" s="81" t="s">
        <v>25662</v>
      </c>
      <c r="M1947" s="108"/>
      <c r="N1947" s="108"/>
      <c r="O1947" s="108"/>
      <c r="P1947" s="108"/>
      <c r="Q1947" s="108"/>
      <c r="R1947" s="108"/>
      <c r="S1947" s="108"/>
      <c r="T1947" s="108"/>
      <c r="U1947" s="108"/>
      <c r="V1947" s="108"/>
      <c r="W1947" s="108"/>
      <c r="X1947" s="108"/>
      <c r="Y1947" s="108"/>
      <c r="Z1947" s="108"/>
      <c r="AA1947" s="108"/>
      <c r="AB1947" s="108"/>
      <c r="AC1947" s="108"/>
      <c r="AD1947" s="108"/>
    </row>
    <row r="1948" spans="1:30" x14ac:dyDescent="0.25">
      <c r="A1948" s="81" t="s">
        <v>2462</v>
      </c>
      <c r="B1948" s="81" t="s">
        <v>26255</v>
      </c>
      <c r="C1948" s="81">
        <v>25081.52</v>
      </c>
      <c r="D1948" s="81" t="s">
        <v>12074</v>
      </c>
      <c r="E1948" s="81">
        <v>21915</v>
      </c>
      <c r="F1948" s="81" t="s">
        <v>11655</v>
      </c>
      <c r="G1948" s="81">
        <v>19900</v>
      </c>
      <c r="H1948" s="81">
        <v>29.5</v>
      </c>
      <c r="I1948" s="81">
        <v>20</v>
      </c>
      <c r="J1948" s="81">
        <v>600</v>
      </c>
      <c r="K1948" s="81">
        <v>76</v>
      </c>
      <c r="L1948" s="81" t="s">
        <v>25662</v>
      </c>
      <c r="M1948" s="108"/>
      <c r="N1948" s="108"/>
      <c r="O1948" s="108"/>
      <c r="P1948" s="108"/>
      <c r="Q1948" s="108"/>
      <c r="R1948" s="108"/>
      <c r="S1948" s="108"/>
      <c r="T1948" s="108"/>
      <c r="U1948" s="108"/>
      <c r="V1948" s="108"/>
      <c r="W1948" s="108"/>
      <c r="X1948" s="108"/>
      <c r="Y1948" s="108"/>
      <c r="Z1948" s="108"/>
      <c r="AA1948" s="108"/>
      <c r="AB1948" s="108"/>
      <c r="AC1948" s="108"/>
      <c r="AD1948" s="108"/>
    </row>
    <row r="1949" spans="1:30" x14ac:dyDescent="0.25">
      <c r="A1949" s="81" t="s">
        <v>2456</v>
      </c>
      <c r="B1949" s="81" t="s">
        <v>12075</v>
      </c>
      <c r="C1949" s="81">
        <v>31026.67</v>
      </c>
      <c r="D1949" s="81" t="s">
        <v>12076</v>
      </c>
      <c r="E1949" s="81">
        <v>31212</v>
      </c>
      <c r="F1949" s="81" t="s">
        <v>12077</v>
      </c>
      <c r="G1949" s="81">
        <v>21805</v>
      </c>
      <c r="H1949" s="81">
        <v>29.5</v>
      </c>
      <c r="I1949" s="81">
        <v>20</v>
      </c>
      <c r="J1949" s="81">
        <v>600</v>
      </c>
      <c r="K1949" s="81">
        <v>76</v>
      </c>
      <c r="L1949" s="81" t="s">
        <v>25662</v>
      </c>
      <c r="M1949" s="108"/>
      <c r="N1949" s="108"/>
      <c r="O1949" s="108"/>
      <c r="P1949" s="108"/>
      <c r="Q1949" s="108"/>
      <c r="R1949" s="108"/>
      <c r="S1949" s="108"/>
      <c r="T1949" s="108"/>
      <c r="U1949" s="108"/>
      <c r="V1949" s="108"/>
      <c r="W1949" s="108"/>
      <c r="X1949" s="108"/>
      <c r="Y1949" s="108"/>
      <c r="Z1949" s="108"/>
      <c r="AA1949" s="108"/>
      <c r="AB1949" s="108"/>
      <c r="AC1949" s="108"/>
      <c r="AD1949" s="108"/>
    </row>
    <row r="1950" spans="1:30" x14ac:dyDescent="0.25">
      <c r="A1950" s="81" t="s">
        <v>2450</v>
      </c>
      <c r="B1950" s="81" t="s">
        <v>12078</v>
      </c>
      <c r="C1950" s="81">
        <v>19980.89</v>
      </c>
      <c r="D1950" s="81" t="s">
        <v>12079</v>
      </c>
      <c r="E1950" s="81">
        <v>21045.56</v>
      </c>
      <c r="F1950" s="81" t="s">
        <v>12080</v>
      </c>
      <c r="G1950" s="81">
        <v>19980.89</v>
      </c>
      <c r="H1950" s="81">
        <v>29.5</v>
      </c>
      <c r="I1950" s="81">
        <v>20</v>
      </c>
      <c r="J1950" s="81">
        <v>600</v>
      </c>
      <c r="K1950" s="81">
        <v>76</v>
      </c>
      <c r="L1950" s="81" t="s">
        <v>25662</v>
      </c>
      <c r="M1950" s="108"/>
      <c r="N1950" s="108"/>
      <c r="O1950" s="108"/>
      <c r="P1950" s="108"/>
      <c r="Q1950" s="108"/>
      <c r="R1950" s="108"/>
      <c r="S1950" s="108"/>
      <c r="T1950" s="108"/>
      <c r="U1950" s="108"/>
      <c r="V1950" s="108"/>
      <c r="W1950" s="108"/>
      <c r="X1950" s="108"/>
      <c r="Y1950" s="108"/>
      <c r="Z1950" s="108"/>
      <c r="AA1950" s="108"/>
      <c r="AB1950" s="108"/>
      <c r="AC1950" s="108"/>
      <c r="AD1950" s="108"/>
    </row>
    <row r="1951" spans="1:30" x14ac:dyDescent="0.25">
      <c r="A1951" s="81" t="s">
        <v>2441</v>
      </c>
      <c r="B1951" s="81" t="s">
        <v>12081</v>
      </c>
      <c r="C1951" s="81">
        <v>19355.560000000001</v>
      </c>
      <c r="D1951" s="81" t="s">
        <v>8619</v>
      </c>
      <c r="E1951" s="81" t="s">
        <v>8620</v>
      </c>
      <c r="F1951" s="81" t="s">
        <v>8619</v>
      </c>
      <c r="G1951" s="81" t="s">
        <v>8620</v>
      </c>
      <c r="H1951" s="81">
        <v>29.5</v>
      </c>
      <c r="I1951" s="81">
        <v>20</v>
      </c>
      <c r="J1951" s="81">
        <v>600</v>
      </c>
      <c r="K1951" s="81">
        <v>76</v>
      </c>
      <c r="L1951" s="81" t="s">
        <v>25662</v>
      </c>
      <c r="M1951" s="108"/>
      <c r="N1951" s="108"/>
      <c r="O1951" s="108"/>
      <c r="P1951" s="108"/>
      <c r="Q1951" s="108"/>
      <c r="R1951" s="108"/>
      <c r="S1951" s="108"/>
      <c r="T1951" s="108"/>
      <c r="U1951" s="108"/>
      <c r="V1951" s="108"/>
      <c r="W1951" s="108"/>
      <c r="X1951" s="108"/>
      <c r="Y1951" s="108"/>
      <c r="Z1951" s="108"/>
      <c r="AA1951" s="108"/>
      <c r="AB1951" s="108"/>
      <c r="AC1951" s="108"/>
      <c r="AD1951" s="108"/>
    </row>
    <row r="1952" spans="1:30" x14ac:dyDescent="0.25">
      <c r="A1952" s="81" t="s">
        <v>2438</v>
      </c>
      <c r="B1952" s="81" t="s">
        <v>26256</v>
      </c>
      <c r="C1952" s="81">
        <v>21266.31</v>
      </c>
      <c r="D1952" s="81" t="s">
        <v>12082</v>
      </c>
      <c r="E1952" s="81">
        <v>26500</v>
      </c>
      <c r="F1952" s="81" t="s">
        <v>12083</v>
      </c>
      <c r="G1952" s="81">
        <v>18200</v>
      </c>
      <c r="H1952" s="81">
        <v>29.5</v>
      </c>
      <c r="I1952" s="81">
        <v>20</v>
      </c>
      <c r="J1952" s="81">
        <v>600</v>
      </c>
      <c r="K1952" s="81">
        <v>76</v>
      </c>
      <c r="L1952" s="81" t="s">
        <v>25662</v>
      </c>
      <c r="M1952" s="108"/>
      <c r="N1952" s="108"/>
      <c r="O1952" s="108"/>
      <c r="P1952" s="108"/>
      <c r="Q1952" s="108"/>
      <c r="R1952" s="108"/>
      <c r="S1952" s="108"/>
      <c r="T1952" s="108"/>
      <c r="U1952" s="108"/>
      <c r="V1952" s="108"/>
      <c r="W1952" s="108"/>
      <c r="X1952" s="108"/>
      <c r="Y1952" s="108"/>
      <c r="Z1952" s="108"/>
      <c r="AA1952" s="108"/>
      <c r="AB1952" s="108"/>
      <c r="AC1952" s="108"/>
      <c r="AD1952" s="108"/>
    </row>
    <row r="1953" spans="1:30" x14ac:dyDescent="0.25">
      <c r="A1953" s="81" t="s">
        <v>2435</v>
      </c>
      <c r="B1953" s="81" t="s">
        <v>12084</v>
      </c>
      <c r="C1953" s="81">
        <v>19355.560000000001</v>
      </c>
      <c r="D1953" s="81" t="s">
        <v>26257</v>
      </c>
      <c r="E1953" s="81">
        <v>19613.05</v>
      </c>
      <c r="F1953" s="81" t="s">
        <v>12085</v>
      </c>
      <c r="G1953" s="81">
        <v>27500</v>
      </c>
      <c r="H1953" s="81">
        <v>29.5</v>
      </c>
      <c r="I1953" s="81">
        <v>20</v>
      </c>
      <c r="J1953" s="81">
        <v>600</v>
      </c>
      <c r="K1953" s="81">
        <v>76</v>
      </c>
      <c r="L1953" s="81" t="s">
        <v>25662</v>
      </c>
      <c r="M1953" s="108"/>
      <c r="N1953" s="108"/>
      <c r="O1953" s="108"/>
      <c r="P1953" s="108"/>
      <c r="Q1953" s="108"/>
      <c r="R1953" s="108"/>
      <c r="S1953" s="108"/>
      <c r="T1953" s="108"/>
      <c r="U1953" s="108"/>
      <c r="V1953" s="108"/>
      <c r="W1953" s="108"/>
      <c r="X1953" s="108"/>
      <c r="Y1953" s="108"/>
      <c r="Z1953" s="108"/>
      <c r="AA1953" s="108"/>
      <c r="AB1953" s="108"/>
      <c r="AC1953" s="108"/>
      <c r="AD1953" s="108"/>
    </row>
    <row r="1954" spans="1:30" x14ac:dyDescent="0.25">
      <c r="A1954" s="81" t="s">
        <v>2432</v>
      </c>
      <c r="B1954" s="81" t="s">
        <v>8619</v>
      </c>
      <c r="C1954" s="81" t="s">
        <v>8620</v>
      </c>
      <c r="D1954" s="81" t="s">
        <v>8619</v>
      </c>
      <c r="E1954" s="81" t="s">
        <v>8620</v>
      </c>
      <c r="F1954" s="81" t="s">
        <v>8619</v>
      </c>
      <c r="G1954" s="81" t="s">
        <v>8620</v>
      </c>
      <c r="H1954" s="81">
        <v>5.4</v>
      </c>
      <c r="I1954" s="81">
        <v>5.3</v>
      </c>
      <c r="J1954" s="81">
        <v>4.5</v>
      </c>
      <c r="K1954" s="81">
        <v>1.9</v>
      </c>
      <c r="L1954" s="81" t="s">
        <v>25662</v>
      </c>
      <c r="M1954" s="108"/>
      <c r="N1954" s="108"/>
      <c r="O1954" s="108"/>
      <c r="P1954" s="108"/>
      <c r="Q1954" s="108"/>
      <c r="R1954" s="108"/>
      <c r="S1954" s="108"/>
      <c r="T1954" s="108"/>
      <c r="U1954" s="108"/>
      <c r="V1954" s="108"/>
      <c r="W1954" s="108"/>
      <c r="X1954" s="108"/>
      <c r="Y1954" s="108"/>
      <c r="Z1954" s="108"/>
      <c r="AA1954" s="108"/>
      <c r="AB1954" s="108"/>
      <c r="AC1954" s="108"/>
      <c r="AD1954" s="108"/>
    </row>
    <row r="1955" spans="1:30" x14ac:dyDescent="0.25">
      <c r="A1955" s="81" t="s">
        <v>2426</v>
      </c>
      <c r="B1955" s="81" t="s">
        <v>8980</v>
      </c>
      <c r="C1955" s="81">
        <v>197</v>
      </c>
      <c r="D1955" s="81" t="s">
        <v>8981</v>
      </c>
      <c r="E1955" s="81">
        <v>236.04</v>
      </c>
      <c r="F1955" s="81" t="s">
        <v>8619</v>
      </c>
      <c r="G1955" s="81" t="s">
        <v>8620</v>
      </c>
      <c r="H1955" s="81">
        <v>5.7</v>
      </c>
      <c r="I1955" s="81">
        <v>3.8</v>
      </c>
      <c r="J1955" s="81">
        <v>5</v>
      </c>
      <c r="K1955" s="81">
        <v>1.5</v>
      </c>
      <c r="L1955" s="81" t="s">
        <v>25662</v>
      </c>
      <c r="M1955" s="108"/>
      <c r="N1955" s="108"/>
      <c r="O1955" s="108"/>
      <c r="P1955" s="108"/>
      <c r="Q1955" s="108"/>
      <c r="R1955" s="108"/>
      <c r="S1955" s="108"/>
      <c r="T1955" s="108"/>
      <c r="U1955" s="108"/>
      <c r="V1955" s="108"/>
      <c r="W1955" s="108"/>
      <c r="X1955" s="108"/>
      <c r="Y1955" s="108"/>
      <c r="Z1955" s="108"/>
      <c r="AA1955" s="108"/>
      <c r="AB1955" s="108"/>
      <c r="AC1955" s="108"/>
      <c r="AD1955" s="108"/>
    </row>
    <row r="1956" spans="1:30" x14ac:dyDescent="0.25">
      <c r="A1956" s="81" t="s">
        <v>331</v>
      </c>
      <c r="B1956" s="81" t="s">
        <v>12086</v>
      </c>
      <c r="C1956" s="81">
        <v>13036.11</v>
      </c>
      <c r="D1956" s="81" t="s">
        <v>12087</v>
      </c>
      <c r="E1956" s="81">
        <v>16000</v>
      </c>
      <c r="F1956" s="81" t="s">
        <v>12088</v>
      </c>
      <c r="G1956" s="81">
        <v>12793.75</v>
      </c>
      <c r="H1956" s="81">
        <v>36</v>
      </c>
      <c r="I1956" s="81">
        <v>17</v>
      </c>
      <c r="J1956" s="81">
        <v>366</v>
      </c>
      <c r="K1956" s="81">
        <v>40</v>
      </c>
      <c r="L1956" s="81" t="s">
        <v>25662</v>
      </c>
      <c r="M1956" s="108"/>
      <c r="N1956" s="108"/>
      <c r="O1956" s="108"/>
      <c r="P1956" s="108"/>
      <c r="Q1956" s="108"/>
      <c r="R1956" s="108"/>
      <c r="S1956" s="108"/>
      <c r="T1956" s="108"/>
      <c r="U1956" s="108"/>
      <c r="V1956" s="108"/>
      <c r="W1956" s="108"/>
      <c r="X1956" s="108"/>
      <c r="Y1956" s="108"/>
      <c r="Z1956" s="108"/>
      <c r="AA1956" s="108"/>
      <c r="AB1956" s="108"/>
      <c r="AC1956" s="108"/>
      <c r="AD1956" s="108"/>
    </row>
    <row r="1957" spans="1:30" x14ac:dyDescent="0.25">
      <c r="A1957" s="81" t="s">
        <v>2420</v>
      </c>
      <c r="B1957" s="81" t="s">
        <v>12089</v>
      </c>
      <c r="C1957" s="81">
        <v>4983.33</v>
      </c>
      <c r="D1957" s="81" t="s">
        <v>11646</v>
      </c>
      <c r="E1957" s="81">
        <v>5000</v>
      </c>
      <c r="F1957" s="81" t="s">
        <v>26258</v>
      </c>
      <c r="G1957" s="81">
        <v>5086.95</v>
      </c>
      <c r="H1957" s="81">
        <v>76</v>
      </c>
      <c r="I1957" s="81">
        <v>20</v>
      </c>
      <c r="J1957" s="81">
        <v>428</v>
      </c>
      <c r="K1957" s="81">
        <v>29.5</v>
      </c>
      <c r="L1957" s="81" t="s">
        <v>25662</v>
      </c>
      <c r="M1957" s="108"/>
      <c r="N1957" s="108"/>
      <c r="O1957" s="108"/>
      <c r="P1957" s="108"/>
      <c r="Q1957" s="108"/>
      <c r="R1957" s="108"/>
      <c r="S1957" s="108"/>
      <c r="T1957" s="108"/>
      <c r="U1957" s="108"/>
      <c r="V1957" s="108"/>
      <c r="W1957" s="108"/>
      <c r="X1957" s="108"/>
      <c r="Y1957" s="108"/>
      <c r="Z1957" s="108"/>
      <c r="AA1957" s="108"/>
      <c r="AB1957" s="108"/>
      <c r="AC1957" s="108"/>
      <c r="AD1957" s="108"/>
    </row>
    <row r="1958" spans="1:30" x14ac:dyDescent="0.25">
      <c r="A1958" s="81" t="s">
        <v>2417</v>
      </c>
      <c r="B1958" s="81" t="s">
        <v>26259</v>
      </c>
      <c r="C1958" s="81">
        <v>296.74</v>
      </c>
      <c r="D1958" s="81" t="s">
        <v>12090</v>
      </c>
      <c r="E1958" s="81">
        <v>250</v>
      </c>
      <c r="F1958" s="81" t="s">
        <v>12091</v>
      </c>
      <c r="G1958" s="81">
        <v>280</v>
      </c>
      <c r="H1958" s="81">
        <v>3.14</v>
      </c>
      <c r="I1958" s="81">
        <v>7.08</v>
      </c>
      <c r="J1958" s="81">
        <v>8</v>
      </c>
      <c r="K1958" s="81">
        <v>3.14</v>
      </c>
      <c r="L1958" s="81" t="s">
        <v>25662</v>
      </c>
      <c r="M1958" s="108"/>
      <c r="N1958" s="108"/>
      <c r="O1958" s="108"/>
      <c r="P1958" s="108"/>
      <c r="Q1958" s="108"/>
      <c r="R1958" s="108"/>
      <c r="S1958" s="108"/>
      <c r="T1958" s="108"/>
      <c r="U1958" s="108"/>
      <c r="V1958" s="108"/>
      <c r="W1958" s="108"/>
      <c r="X1958" s="108"/>
      <c r="Y1958" s="108"/>
      <c r="Z1958" s="108"/>
      <c r="AA1958" s="108"/>
      <c r="AB1958" s="108"/>
      <c r="AC1958" s="108"/>
      <c r="AD1958" s="108"/>
    </row>
    <row r="1959" spans="1:30" x14ac:dyDescent="0.25">
      <c r="A1959" s="81" t="s">
        <v>2414</v>
      </c>
      <c r="B1959" s="81" t="s">
        <v>26260</v>
      </c>
      <c r="C1959" s="81">
        <v>395.66</v>
      </c>
      <c r="D1959" s="81" t="s">
        <v>12092</v>
      </c>
      <c r="E1959" s="81">
        <v>325</v>
      </c>
      <c r="F1959" s="81" t="s">
        <v>12093</v>
      </c>
      <c r="G1959" s="81">
        <v>469.93</v>
      </c>
      <c r="H1959" s="81">
        <v>3.14</v>
      </c>
      <c r="I1959" s="81">
        <v>7.08</v>
      </c>
      <c r="J1959" s="81">
        <v>8</v>
      </c>
      <c r="K1959" s="81">
        <v>3.14</v>
      </c>
      <c r="L1959" s="81" t="s">
        <v>25662</v>
      </c>
      <c r="M1959" s="108"/>
      <c r="N1959" s="108"/>
      <c r="O1959" s="108"/>
      <c r="P1959" s="108"/>
      <c r="Q1959" s="108"/>
      <c r="R1959" s="108"/>
      <c r="S1959" s="108"/>
      <c r="T1959" s="108"/>
      <c r="U1959" s="108"/>
      <c r="V1959" s="108"/>
      <c r="W1959" s="108"/>
      <c r="X1959" s="108"/>
      <c r="Y1959" s="108"/>
      <c r="Z1959" s="108"/>
      <c r="AA1959" s="108"/>
      <c r="AB1959" s="108"/>
      <c r="AC1959" s="108"/>
      <c r="AD1959" s="108"/>
    </row>
    <row r="1960" spans="1:30" x14ac:dyDescent="0.25">
      <c r="A1960" s="81" t="s">
        <v>2408</v>
      </c>
      <c r="B1960" s="81" t="s">
        <v>12094</v>
      </c>
      <c r="C1960" s="81">
        <v>220</v>
      </c>
      <c r="D1960" s="81" t="s">
        <v>26261</v>
      </c>
      <c r="E1960" s="81">
        <v>233.16</v>
      </c>
      <c r="F1960" s="81" t="s">
        <v>12095</v>
      </c>
      <c r="G1960" s="81">
        <v>210</v>
      </c>
      <c r="H1960" s="81">
        <v>3.14</v>
      </c>
      <c r="I1960" s="81">
        <v>7.08</v>
      </c>
      <c r="J1960" s="81">
        <v>8</v>
      </c>
      <c r="K1960" s="81">
        <v>3.14</v>
      </c>
      <c r="L1960" s="81" t="s">
        <v>25662</v>
      </c>
      <c r="M1960" s="108"/>
      <c r="N1960" s="108"/>
      <c r="O1960" s="108"/>
      <c r="P1960" s="108"/>
      <c r="Q1960" s="108"/>
      <c r="R1960" s="108"/>
      <c r="S1960" s="108"/>
      <c r="T1960" s="108"/>
      <c r="U1960" s="108"/>
      <c r="V1960" s="108"/>
      <c r="W1960" s="108"/>
      <c r="X1960" s="108"/>
      <c r="Y1960" s="108"/>
      <c r="Z1960" s="108"/>
      <c r="AA1960" s="108"/>
      <c r="AB1960" s="108"/>
      <c r="AC1960" s="108"/>
      <c r="AD1960" s="108"/>
    </row>
    <row r="1961" spans="1:30" x14ac:dyDescent="0.25">
      <c r="A1961" s="81" t="s">
        <v>2402</v>
      </c>
      <c r="B1961" s="81" t="s">
        <v>26262</v>
      </c>
      <c r="C1961" s="81">
        <v>332.06</v>
      </c>
      <c r="D1961" s="81" t="s">
        <v>12096</v>
      </c>
      <c r="E1961" s="81">
        <v>275</v>
      </c>
      <c r="F1961" s="81" t="s">
        <v>12097</v>
      </c>
      <c r="G1961" s="81">
        <v>350</v>
      </c>
      <c r="H1961" s="81">
        <v>3.14</v>
      </c>
      <c r="I1961" s="81">
        <v>7.08</v>
      </c>
      <c r="J1961" s="81">
        <v>8</v>
      </c>
      <c r="K1961" s="81">
        <v>3.14</v>
      </c>
      <c r="L1961" s="81" t="s">
        <v>25662</v>
      </c>
      <c r="M1961" s="108"/>
      <c r="N1961" s="108"/>
      <c r="O1961" s="108"/>
      <c r="P1961" s="108"/>
      <c r="Q1961" s="108"/>
      <c r="R1961" s="108"/>
      <c r="S1961" s="108"/>
      <c r="T1961" s="108"/>
      <c r="U1961" s="108"/>
      <c r="V1961" s="108"/>
      <c r="W1961" s="108"/>
      <c r="X1961" s="108"/>
      <c r="Y1961" s="108"/>
      <c r="Z1961" s="108"/>
      <c r="AA1961" s="108"/>
      <c r="AB1961" s="108"/>
      <c r="AC1961" s="108"/>
      <c r="AD1961" s="108"/>
    </row>
    <row r="1962" spans="1:30" x14ac:dyDescent="0.25">
      <c r="A1962" s="81" t="s">
        <v>2399</v>
      </c>
      <c r="B1962" s="81" t="s">
        <v>12098</v>
      </c>
      <c r="C1962" s="81">
        <v>182</v>
      </c>
      <c r="D1962" s="81" t="s">
        <v>12099</v>
      </c>
      <c r="E1962" s="81">
        <v>292.92</v>
      </c>
      <c r="F1962" s="81" t="s">
        <v>8619</v>
      </c>
      <c r="G1962" s="81" t="s">
        <v>8620</v>
      </c>
      <c r="H1962" s="81">
        <v>13.12</v>
      </c>
      <c r="I1962" s="81">
        <v>12.34</v>
      </c>
      <c r="J1962" s="81">
        <v>9.6999999999999993</v>
      </c>
      <c r="K1962" s="81">
        <v>4.5</v>
      </c>
      <c r="L1962" s="81" t="s">
        <v>25662</v>
      </c>
      <c r="M1962" s="108"/>
      <c r="N1962" s="108"/>
      <c r="O1962" s="108"/>
      <c r="P1962" s="108"/>
      <c r="Q1962" s="108"/>
      <c r="R1962" s="108"/>
      <c r="S1962" s="108"/>
      <c r="T1962" s="108"/>
      <c r="U1962" s="108"/>
      <c r="V1962" s="108"/>
      <c r="W1962" s="108"/>
      <c r="X1962" s="108"/>
      <c r="Y1962" s="108"/>
      <c r="Z1962" s="108"/>
      <c r="AA1962" s="108"/>
      <c r="AB1962" s="108"/>
      <c r="AC1962" s="108"/>
      <c r="AD1962" s="108"/>
    </row>
    <row r="1963" spans="1:30" x14ac:dyDescent="0.25">
      <c r="A1963" s="81" t="s">
        <v>2396</v>
      </c>
      <c r="B1963" s="81" t="s">
        <v>26263</v>
      </c>
      <c r="C1963" s="81">
        <v>2735.66</v>
      </c>
      <c r="D1963" s="81" t="s">
        <v>12100</v>
      </c>
      <c r="E1963" s="81">
        <v>3495</v>
      </c>
      <c r="F1963" s="81" t="s">
        <v>26263</v>
      </c>
      <c r="G1963" s="81">
        <v>2735.66</v>
      </c>
      <c r="H1963" s="81">
        <v>14</v>
      </c>
      <c r="I1963" s="81">
        <v>22</v>
      </c>
      <c r="J1963" s="81">
        <v>43</v>
      </c>
      <c r="K1963" s="81">
        <v>9</v>
      </c>
      <c r="L1963" s="81" t="s">
        <v>25662</v>
      </c>
      <c r="M1963" s="108"/>
      <c r="N1963" s="108"/>
      <c r="O1963" s="108"/>
      <c r="P1963" s="108"/>
      <c r="Q1963" s="108"/>
      <c r="R1963" s="108"/>
      <c r="S1963" s="108"/>
      <c r="T1963" s="108"/>
      <c r="U1963" s="108"/>
      <c r="V1963" s="108"/>
      <c r="W1963" s="108"/>
      <c r="X1963" s="108"/>
      <c r="Y1963" s="108"/>
      <c r="Z1963" s="108"/>
      <c r="AA1963" s="108"/>
      <c r="AB1963" s="108"/>
      <c r="AC1963" s="108"/>
      <c r="AD1963" s="108"/>
    </row>
    <row r="1964" spans="1:30" x14ac:dyDescent="0.25">
      <c r="A1964" s="81" t="s">
        <v>2393</v>
      </c>
      <c r="B1964" s="81" t="s">
        <v>26264</v>
      </c>
      <c r="C1964" s="81">
        <v>3389.89</v>
      </c>
      <c r="D1964" s="81" t="s">
        <v>12100</v>
      </c>
      <c r="E1964" s="81">
        <v>3495</v>
      </c>
      <c r="F1964" s="81" t="s">
        <v>12101</v>
      </c>
      <c r="G1964" s="81">
        <v>3353.89</v>
      </c>
      <c r="H1964" s="81">
        <v>14</v>
      </c>
      <c r="I1964" s="81">
        <v>9</v>
      </c>
      <c r="J1964" s="81">
        <v>43</v>
      </c>
      <c r="K1964" s="81">
        <v>22</v>
      </c>
      <c r="L1964" s="81" t="s">
        <v>25662</v>
      </c>
      <c r="M1964" s="108"/>
      <c r="N1964" s="108"/>
      <c r="O1964" s="108"/>
      <c r="P1964" s="108"/>
      <c r="Q1964" s="108"/>
      <c r="R1964" s="108"/>
      <c r="S1964" s="108"/>
      <c r="T1964" s="108"/>
      <c r="U1964" s="108"/>
      <c r="V1964" s="108"/>
      <c r="W1964" s="108"/>
      <c r="X1964" s="108"/>
      <c r="Y1964" s="108"/>
      <c r="Z1964" s="108"/>
      <c r="AA1964" s="108"/>
      <c r="AB1964" s="108"/>
      <c r="AC1964" s="108"/>
      <c r="AD1964" s="108"/>
    </row>
    <row r="1965" spans="1:30" x14ac:dyDescent="0.25">
      <c r="A1965" s="81" t="s">
        <v>2390</v>
      </c>
      <c r="B1965" s="81" t="s">
        <v>26265</v>
      </c>
      <c r="C1965" s="81">
        <v>1199.68</v>
      </c>
      <c r="D1965" s="81" t="s">
        <v>12102</v>
      </c>
      <c r="E1965" s="81">
        <v>1618.92</v>
      </c>
      <c r="F1965" s="81" t="s">
        <v>12103</v>
      </c>
      <c r="G1965" s="81">
        <v>1195</v>
      </c>
      <c r="H1965" s="81">
        <v>11</v>
      </c>
      <c r="I1965" s="81">
        <v>13</v>
      </c>
      <c r="J1965" s="81">
        <v>12</v>
      </c>
      <c r="K1965" s="81">
        <v>7</v>
      </c>
      <c r="L1965" s="81" t="s">
        <v>25662</v>
      </c>
      <c r="M1965" s="108"/>
      <c r="N1965" s="108"/>
      <c r="O1965" s="108"/>
      <c r="P1965" s="108"/>
      <c r="Q1965" s="108"/>
      <c r="R1965" s="108"/>
      <c r="S1965" s="108"/>
      <c r="T1965" s="108"/>
      <c r="U1965" s="108"/>
      <c r="V1965" s="108"/>
      <c r="W1965" s="108"/>
      <c r="X1965" s="108"/>
      <c r="Y1965" s="108"/>
      <c r="Z1965" s="108"/>
      <c r="AA1965" s="108"/>
      <c r="AB1965" s="108"/>
      <c r="AC1965" s="108"/>
      <c r="AD1965" s="108"/>
    </row>
    <row r="1966" spans="1:30" x14ac:dyDescent="0.25">
      <c r="A1966" s="81" t="s">
        <v>2387</v>
      </c>
      <c r="B1966" s="81" t="s">
        <v>12104</v>
      </c>
      <c r="C1966" s="81">
        <v>1495</v>
      </c>
      <c r="D1966" s="81" t="s">
        <v>26266</v>
      </c>
      <c r="E1966" s="81">
        <v>1692.82</v>
      </c>
      <c r="F1966" s="81" t="s">
        <v>12105</v>
      </c>
      <c r="G1966" s="81">
        <v>1676.89</v>
      </c>
      <c r="H1966" s="81">
        <v>11</v>
      </c>
      <c r="I1966" s="81">
        <v>13</v>
      </c>
      <c r="J1966" s="81">
        <v>12</v>
      </c>
      <c r="K1966" s="81">
        <v>7</v>
      </c>
      <c r="L1966" s="81" t="s">
        <v>25662</v>
      </c>
      <c r="M1966" s="108"/>
      <c r="N1966" s="108"/>
      <c r="O1966" s="108"/>
      <c r="P1966" s="108"/>
      <c r="Q1966" s="108"/>
      <c r="R1966" s="108"/>
      <c r="S1966" s="108"/>
      <c r="T1966" s="108"/>
      <c r="U1966" s="108"/>
      <c r="V1966" s="108"/>
      <c r="W1966" s="108"/>
      <c r="X1966" s="108"/>
      <c r="Y1966" s="108"/>
      <c r="Z1966" s="108"/>
      <c r="AA1966" s="108"/>
      <c r="AB1966" s="108"/>
      <c r="AC1966" s="108"/>
      <c r="AD1966" s="108"/>
    </row>
    <row r="1967" spans="1:30" x14ac:dyDescent="0.25">
      <c r="A1967" s="81" t="s">
        <v>2384</v>
      </c>
      <c r="B1967" s="81" t="s">
        <v>26267</v>
      </c>
      <c r="C1967" s="81">
        <v>141.31</v>
      </c>
      <c r="D1967" s="81" t="s">
        <v>12106</v>
      </c>
      <c r="E1967" s="81">
        <v>151.28</v>
      </c>
      <c r="F1967" s="81" t="s">
        <v>12107</v>
      </c>
      <c r="G1967" s="81">
        <v>135</v>
      </c>
      <c r="H1967" s="81">
        <v>13.7</v>
      </c>
      <c r="I1967" s="81">
        <v>9.16</v>
      </c>
      <c r="J1967" s="81">
        <v>8</v>
      </c>
      <c r="K1967" s="81">
        <v>15.5</v>
      </c>
      <c r="L1967" s="81" t="s">
        <v>25662</v>
      </c>
      <c r="M1967" s="108"/>
      <c r="N1967" s="108"/>
      <c r="O1967" s="108"/>
      <c r="P1967" s="108"/>
      <c r="Q1967" s="108"/>
      <c r="R1967" s="108"/>
      <c r="S1967" s="108"/>
      <c r="T1967" s="108"/>
      <c r="U1967" s="108"/>
      <c r="V1967" s="108"/>
      <c r="W1967" s="108"/>
      <c r="X1967" s="108"/>
      <c r="Y1967" s="108"/>
      <c r="Z1967" s="108"/>
      <c r="AA1967" s="108"/>
      <c r="AB1967" s="108"/>
      <c r="AC1967" s="108"/>
      <c r="AD1967" s="108"/>
    </row>
    <row r="1968" spans="1:30" x14ac:dyDescent="0.25">
      <c r="A1968" s="81" t="s">
        <v>2357</v>
      </c>
      <c r="B1968" s="81" t="s">
        <v>12108</v>
      </c>
      <c r="C1968" s="81">
        <v>1706</v>
      </c>
      <c r="D1968" s="81" t="s">
        <v>12109</v>
      </c>
      <c r="E1968" s="81">
        <v>2050.38</v>
      </c>
      <c r="F1968" s="81" t="s">
        <v>12110</v>
      </c>
      <c r="G1968" s="81">
        <v>3100</v>
      </c>
      <c r="H1968" s="81">
        <v>23.6</v>
      </c>
      <c r="I1968" s="81">
        <v>11.8</v>
      </c>
      <c r="J1968" s="81">
        <v>66</v>
      </c>
      <c r="K1968" s="81">
        <v>31.5</v>
      </c>
      <c r="L1968" s="81" t="s">
        <v>25662</v>
      </c>
      <c r="M1968" s="108"/>
      <c r="N1968" s="108"/>
      <c r="O1968" s="108"/>
      <c r="P1968" s="108"/>
      <c r="Q1968" s="108"/>
      <c r="R1968" s="108"/>
      <c r="S1968" s="108"/>
      <c r="T1968" s="108"/>
      <c r="U1968" s="108"/>
      <c r="V1968" s="108"/>
      <c r="W1968" s="108"/>
      <c r="X1968" s="108"/>
      <c r="Y1968" s="108"/>
      <c r="Z1968" s="108"/>
      <c r="AA1968" s="108"/>
      <c r="AB1968" s="108"/>
      <c r="AC1968" s="108"/>
      <c r="AD1968" s="108"/>
    </row>
    <row r="1969" spans="1:30" x14ac:dyDescent="0.25">
      <c r="A1969" s="112" t="s">
        <v>2348</v>
      </c>
      <c r="B1969" s="81" t="s">
        <v>12111</v>
      </c>
      <c r="C1969" s="81">
        <v>62.5</v>
      </c>
      <c r="D1969" s="81" t="s">
        <v>10400</v>
      </c>
      <c r="E1969" s="81">
        <v>55.54</v>
      </c>
      <c r="F1969" s="81" t="s">
        <v>10399</v>
      </c>
      <c r="G1969" s="81">
        <v>67.87</v>
      </c>
      <c r="H1969" s="81">
        <v>3</v>
      </c>
      <c r="I1969" s="81">
        <v>9</v>
      </c>
      <c r="J1969" s="81">
        <v>1</v>
      </c>
      <c r="K1969" s="81">
        <v>9</v>
      </c>
      <c r="L1969" s="81" t="s">
        <v>25662</v>
      </c>
      <c r="M1969" s="108"/>
      <c r="N1969" s="108"/>
      <c r="O1969" s="108"/>
      <c r="P1969" s="108"/>
      <c r="Q1969" s="108"/>
      <c r="R1969" s="108"/>
      <c r="S1969" s="108"/>
      <c r="T1969" s="108"/>
      <c r="U1969" s="108"/>
      <c r="V1969" s="108"/>
      <c r="W1969" s="108"/>
      <c r="X1969" s="108"/>
      <c r="Y1969" s="108"/>
      <c r="Z1969" s="108"/>
      <c r="AA1969" s="108"/>
      <c r="AB1969" s="108"/>
      <c r="AC1969" s="108"/>
      <c r="AD1969" s="108"/>
    </row>
    <row r="1970" spans="1:30" x14ac:dyDescent="0.25">
      <c r="A1970" s="81" t="s">
        <v>2342</v>
      </c>
      <c r="B1970" s="81" t="s">
        <v>12112</v>
      </c>
      <c r="C1970" s="81">
        <v>184.73</v>
      </c>
      <c r="D1970" s="81" t="s">
        <v>12113</v>
      </c>
      <c r="E1970" s="81">
        <v>156.69999999999999</v>
      </c>
      <c r="F1970" s="81" t="s">
        <v>12114</v>
      </c>
      <c r="G1970" s="81">
        <v>183.99</v>
      </c>
      <c r="H1970" s="81">
        <v>7</v>
      </c>
      <c r="I1970" s="81">
        <v>9</v>
      </c>
      <c r="J1970" s="81">
        <v>1</v>
      </c>
      <c r="K1970" s="81">
        <v>2</v>
      </c>
      <c r="L1970" s="81" t="s">
        <v>25662</v>
      </c>
      <c r="M1970" s="108"/>
      <c r="N1970" s="108"/>
      <c r="O1970" s="108"/>
      <c r="P1970" s="108"/>
      <c r="Q1970" s="108"/>
      <c r="R1970" s="108"/>
      <c r="S1970" s="108"/>
      <c r="T1970" s="108"/>
      <c r="U1970" s="108"/>
      <c r="V1970" s="108"/>
      <c r="W1970" s="108"/>
      <c r="X1970" s="108"/>
      <c r="Y1970" s="108"/>
      <c r="Z1970" s="108"/>
      <c r="AA1970" s="108"/>
      <c r="AB1970" s="108"/>
      <c r="AC1970" s="108"/>
      <c r="AD1970" s="108"/>
    </row>
    <row r="1971" spans="1:30" x14ac:dyDescent="0.25">
      <c r="A1971" s="81" t="s">
        <v>2336</v>
      </c>
      <c r="B1971" s="81" t="s">
        <v>12115</v>
      </c>
      <c r="C1971" s="81">
        <v>316.08999999999997</v>
      </c>
      <c r="D1971" s="81" t="s">
        <v>12116</v>
      </c>
      <c r="E1971" s="81">
        <v>315.85000000000002</v>
      </c>
      <c r="F1971" s="81" t="s">
        <v>12117</v>
      </c>
      <c r="G1971" s="81">
        <v>271</v>
      </c>
      <c r="H1971" s="81">
        <v>3.94</v>
      </c>
      <c r="I1971" s="81">
        <v>3.35</v>
      </c>
      <c r="J1971" s="81">
        <v>0.88</v>
      </c>
      <c r="K1971" s="81">
        <v>3.94</v>
      </c>
      <c r="L1971" s="81" t="s">
        <v>25662</v>
      </c>
      <c r="M1971" s="108"/>
      <c r="N1971" s="108"/>
      <c r="O1971" s="108"/>
      <c r="P1971" s="108"/>
      <c r="Q1971" s="108"/>
      <c r="R1971" s="108"/>
      <c r="S1971" s="108"/>
      <c r="T1971" s="108"/>
      <c r="U1971" s="108"/>
      <c r="V1971" s="108"/>
      <c r="W1971" s="108"/>
      <c r="X1971" s="108"/>
      <c r="Y1971" s="108"/>
      <c r="Z1971" s="108"/>
      <c r="AA1971" s="108"/>
      <c r="AB1971" s="108"/>
      <c r="AC1971" s="108"/>
      <c r="AD1971" s="108"/>
    </row>
    <row r="1972" spans="1:30" x14ac:dyDescent="0.25">
      <c r="A1972" s="81" t="s">
        <v>2297</v>
      </c>
      <c r="B1972" s="81" t="s">
        <v>12115</v>
      </c>
      <c r="C1972" s="81">
        <v>316.08999999999997</v>
      </c>
      <c r="D1972" s="81" t="s">
        <v>12116</v>
      </c>
      <c r="E1972" s="81">
        <v>315.85000000000002</v>
      </c>
      <c r="F1972" s="81" t="s">
        <v>12118</v>
      </c>
      <c r="G1972" s="81">
        <v>234.2</v>
      </c>
      <c r="H1972" s="81">
        <v>3.94</v>
      </c>
      <c r="I1972" s="81">
        <v>3.94</v>
      </c>
      <c r="J1972" s="81">
        <v>57</v>
      </c>
      <c r="K1972" s="81">
        <v>3.35</v>
      </c>
      <c r="L1972" s="81" t="s">
        <v>25662</v>
      </c>
      <c r="M1972" s="108"/>
      <c r="N1972" s="108"/>
      <c r="O1972" s="108"/>
      <c r="P1972" s="108"/>
      <c r="Q1972" s="108"/>
      <c r="R1972" s="108"/>
      <c r="S1972" s="108"/>
      <c r="T1972" s="108"/>
      <c r="U1972" s="108"/>
      <c r="V1972" s="108"/>
      <c r="W1972" s="108"/>
      <c r="X1972" s="108"/>
      <c r="Y1972" s="108"/>
      <c r="Z1972" s="108"/>
      <c r="AA1972" s="108"/>
      <c r="AB1972" s="108"/>
      <c r="AC1972" s="108"/>
      <c r="AD1972" s="108"/>
    </row>
    <row r="1973" spans="1:30" x14ac:dyDescent="0.25">
      <c r="A1973" s="81" t="s">
        <v>2294</v>
      </c>
      <c r="B1973" s="81" t="s">
        <v>12119</v>
      </c>
      <c r="C1973" s="81">
        <v>13082.27</v>
      </c>
      <c r="D1973" s="81" t="s">
        <v>9309</v>
      </c>
      <c r="E1973" s="81">
        <v>13600.8</v>
      </c>
      <c r="F1973" s="81" t="s">
        <v>8619</v>
      </c>
      <c r="G1973" s="81" t="s">
        <v>8620</v>
      </c>
      <c r="H1973" s="81">
        <v>17</v>
      </c>
      <c r="I1973" s="81">
        <v>30</v>
      </c>
      <c r="J1973" s="81">
        <v>216</v>
      </c>
      <c r="K1973" s="81">
        <v>32</v>
      </c>
      <c r="L1973" s="81" t="s">
        <v>25662</v>
      </c>
      <c r="M1973" s="108"/>
      <c r="N1973" s="108"/>
      <c r="O1973" s="108"/>
      <c r="P1973" s="108"/>
      <c r="Q1973" s="108"/>
      <c r="R1973" s="108"/>
      <c r="S1973" s="108"/>
      <c r="T1973" s="108"/>
      <c r="U1973" s="108"/>
      <c r="V1973" s="108"/>
      <c r="W1973" s="108"/>
      <c r="X1973" s="108"/>
      <c r="Y1973" s="108"/>
      <c r="Z1973" s="108"/>
      <c r="AA1973" s="108"/>
      <c r="AB1973" s="108"/>
      <c r="AC1973" s="108"/>
      <c r="AD1973" s="108"/>
    </row>
    <row r="1974" spans="1:30" x14ac:dyDescent="0.25">
      <c r="A1974" s="81" t="s">
        <v>2291</v>
      </c>
      <c r="B1974" s="81" t="s">
        <v>8619</v>
      </c>
      <c r="C1974" s="81" t="s">
        <v>8620</v>
      </c>
      <c r="D1974" s="81" t="s">
        <v>8619</v>
      </c>
      <c r="E1974" s="81" t="s">
        <v>8620</v>
      </c>
      <c r="F1974" s="81" t="s">
        <v>8619</v>
      </c>
      <c r="G1974" s="81" t="s">
        <v>8620</v>
      </c>
      <c r="H1974" s="81">
        <v>17</v>
      </c>
      <c r="I1974" s="81">
        <v>30</v>
      </c>
      <c r="J1974" s="81">
        <v>216</v>
      </c>
      <c r="K1974" s="81">
        <v>32</v>
      </c>
      <c r="L1974" s="81" t="s">
        <v>25662</v>
      </c>
      <c r="M1974" s="108"/>
      <c r="N1974" s="108"/>
      <c r="O1974" s="108"/>
      <c r="P1974" s="108"/>
      <c r="Q1974" s="108"/>
      <c r="R1974" s="108"/>
      <c r="S1974" s="108"/>
      <c r="T1974" s="108"/>
      <c r="U1974" s="108"/>
      <c r="V1974" s="108"/>
      <c r="W1974" s="108"/>
      <c r="X1974" s="108"/>
      <c r="Y1974" s="108"/>
      <c r="Z1974" s="108"/>
      <c r="AA1974" s="108"/>
      <c r="AB1974" s="108"/>
      <c r="AC1974" s="108"/>
      <c r="AD1974" s="108"/>
    </row>
    <row r="1975" spans="1:30" x14ac:dyDescent="0.25">
      <c r="A1975" s="81" t="s">
        <v>2285</v>
      </c>
      <c r="B1975" s="81" t="s">
        <v>12120</v>
      </c>
      <c r="C1975" s="81">
        <v>172.73</v>
      </c>
      <c r="D1975" s="81" t="s">
        <v>12121</v>
      </c>
      <c r="E1975" s="81">
        <v>276</v>
      </c>
      <c r="F1975" s="81" t="s">
        <v>8619</v>
      </c>
      <c r="G1975" s="81" t="s">
        <v>8620</v>
      </c>
      <c r="H1975" s="81">
        <v>1.6</v>
      </c>
      <c r="I1975" s="81">
        <v>5</v>
      </c>
      <c r="J1975" s="81">
        <v>0.2</v>
      </c>
      <c r="K1975" s="81">
        <v>0.8</v>
      </c>
      <c r="L1975" s="81" t="s">
        <v>25662</v>
      </c>
      <c r="M1975" s="108"/>
      <c r="N1975" s="108"/>
      <c r="O1975" s="108"/>
      <c r="P1975" s="108"/>
      <c r="Q1975" s="108"/>
      <c r="R1975" s="108"/>
      <c r="S1975" s="108"/>
      <c r="T1975" s="108"/>
      <c r="U1975" s="108"/>
      <c r="V1975" s="108"/>
      <c r="W1975" s="108"/>
      <c r="X1975" s="108"/>
      <c r="Y1975" s="108"/>
      <c r="Z1975" s="108"/>
      <c r="AA1975" s="108"/>
      <c r="AB1975" s="108"/>
      <c r="AC1975" s="108"/>
      <c r="AD1975" s="108"/>
    </row>
    <row r="1976" spans="1:30" x14ac:dyDescent="0.25">
      <c r="A1976" s="81" t="s">
        <v>2276</v>
      </c>
      <c r="B1976" s="81" t="s">
        <v>12122</v>
      </c>
      <c r="C1976" s="81">
        <v>13749.95</v>
      </c>
      <c r="D1976" s="81" t="s">
        <v>12123</v>
      </c>
      <c r="E1976" s="81">
        <v>14871.85</v>
      </c>
      <c r="F1976" s="81" t="s">
        <v>8619</v>
      </c>
      <c r="G1976" s="81" t="s">
        <v>8620</v>
      </c>
      <c r="H1976" s="81">
        <v>12</v>
      </c>
      <c r="I1976" s="81">
        <v>60</v>
      </c>
      <c r="J1976" s="81">
        <v>340</v>
      </c>
      <c r="K1976" s="81">
        <v>36</v>
      </c>
      <c r="L1976" s="81" t="s">
        <v>25662</v>
      </c>
      <c r="M1976" s="108"/>
      <c r="N1976" s="108"/>
      <c r="O1976" s="108"/>
      <c r="P1976" s="108"/>
      <c r="Q1976" s="108"/>
      <c r="R1976" s="108"/>
      <c r="S1976" s="108"/>
      <c r="T1976" s="108"/>
      <c r="U1976" s="108"/>
      <c r="V1976" s="108"/>
      <c r="W1976" s="108"/>
      <c r="X1976" s="108"/>
      <c r="Y1976" s="108"/>
      <c r="Z1976" s="108"/>
      <c r="AA1976" s="108"/>
      <c r="AB1976" s="108"/>
      <c r="AC1976" s="108"/>
      <c r="AD1976" s="108"/>
    </row>
    <row r="1977" spans="1:30" x14ac:dyDescent="0.25">
      <c r="A1977" s="81" t="s">
        <v>328</v>
      </c>
      <c r="B1977" s="81" t="s">
        <v>8619</v>
      </c>
      <c r="C1977" s="81" t="s">
        <v>8620</v>
      </c>
      <c r="D1977" s="81" t="s">
        <v>8619</v>
      </c>
      <c r="E1977" s="81" t="s">
        <v>8620</v>
      </c>
      <c r="F1977" s="81" t="s">
        <v>8619</v>
      </c>
      <c r="G1977" s="81" t="s">
        <v>8620</v>
      </c>
      <c r="H1977" s="81">
        <v>12.5</v>
      </c>
      <c r="I1977" s="81">
        <v>11.8</v>
      </c>
      <c r="J1977" s="81">
        <v>78.2</v>
      </c>
      <c r="K1977" s="81">
        <v>31.8</v>
      </c>
      <c r="L1977" s="81" t="s">
        <v>25662</v>
      </c>
      <c r="M1977" s="108"/>
      <c r="N1977" s="108"/>
      <c r="O1977" s="108"/>
      <c r="P1977" s="108"/>
      <c r="Q1977" s="108"/>
      <c r="R1977" s="108"/>
      <c r="S1977" s="108"/>
      <c r="T1977" s="108"/>
      <c r="U1977" s="108"/>
      <c r="V1977" s="108"/>
      <c r="W1977" s="108"/>
      <c r="X1977" s="108"/>
      <c r="Y1977" s="108"/>
      <c r="Z1977" s="108"/>
      <c r="AA1977" s="108"/>
      <c r="AB1977" s="108"/>
      <c r="AC1977" s="108"/>
      <c r="AD1977" s="108"/>
    </row>
    <row r="1978" spans="1:30" x14ac:dyDescent="0.25">
      <c r="A1978" s="81" t="s">
        <v>313</v>
      </c>
      <c r="B1978" s="81" t="s">
        <v>12124</v>
      </c>
      <c r="C1978" s="81">
        <v>1999</v>
      </c>
      <c r="D1978" s="81" t="s">
        <v>8619</v>
      </c>
      <c r="E1978" s="81" t="s">
        <v>8620</v>
      </c>
      <c r="F1978" s="81" t="s">
        <v>8619</v>
      </c>
      <c r="G1978" s="81" t="s">
        <v>8620</v>
      </c>
      <c r="H1978" s="81">
        <v>15.35</v>
      </c>
      <c r="I1978" s="81">
        <v>15.35</v>
      </c>
      <c r="J1978" s="81">
        <v>49.11</v>
      </c>
      <c r="K1978" s="81">
        <v>23.23</v>
      </c>
      <c r="L1978" s="81" t="s">
        <v>25662</v>
      </c>
      <c r="M1978" s="108"/>
      <c r="N1978" s="108"/>
      <c r="O1978" s="108"/>
      <c r="P1978" s="108"/>
      <c r="Q1978" s="108"/>
      <c r="R1978" s="108"/>
      <c r="S1978" s="108"/>
      <c r="T1978" s="108"/>
      <c r="U1978" s="108"/>
      <c r="V1978" s="108"/>
      <c r="W1978" s="108"/>
      <c r="X1978" s="108"/>
      <c r="Y1978" s="108"/>
      <c r="Z1978" s="108"/>
      <c r="AA1978" s="108"/>
      <c r="AB1978" s="108"/>
      <c r="AC1978" s="108"/>
      <c r="AD1978" s="108"/>
    </row>
    <row r="1979" spans="1:30" x14ac:dyDescent="0.25">
      <c r="A1979" s="81" t="s">
        <v>307</v>
      </c>
      <c r="B1979" s="81" t="s">
        <v>12125</v>
      </c>
      <c r="C1979" s="81">
        <v>1664</v>
      </c>
      <c r="D1979" s="81" t="s">
        <v>12126</v>
      </c>
      <c r="E1979" s="81">
        <v>1400</v>
      </c>
      <c r="F1979" s="81" t="s">
        <v>8619</v>
      </c>
      <c r="G1979" s="81" t="s">
        <v>8620</v>
      </c>
      <c r="H1979" s="81">
        <v>15.75</v>
      </c>
      <c r="I1979" s="81">
        <v>3.94</v>
      </c>
      <c r="J1979" s="81">
        <v>69.52</v>
      </c>
      <c r="K1979" s="81">
        <v>23.62</v>
      </c>
      <c r="L1979" s="81" t="s">
        <v>25662</v>
      </c>
      <c r="M1979" s="108"/>
      <c r="N1979" s="108"/>
      <c r="O1979" s="108"/>
      <c r="P1979" s="108"/>
      <c r="Q1979" s="108"/>
      <c r="R1979" s="108"/>
      <c r="S1979" s="108"/>
      <c r="T1979" s="108"/>
      <c r="U1979" s="108"/>
      <c r="V1979" s="108"/>
      <c r="W1979" s="108"/>
      <c r="X1979" s="108"/>
      <c r="Y1979" s="108"/>
      <c r="Z1979" s="108"/>
      <c r="AA1979" s="108"/>
      <c r="AB1979" s="108"/>
      <c r="AC1979" s="108"/>
      <c r="AD1979" s="108"/>
    </row>
    <row r="1980" spans="1:30" x14ac:dyDescent="0.25">
      <c r="A1980" s="81" t="s">
        <v>304</v>
      </c>
      <c r="B1980" s="81" t="s">
        <v>12127</v>
      </c>
      <c r="C1980" s="81">
        <v>105.91</v>
      </c>
      <c r="D1980" s="81" t="s">
        <v>8619</v>
      </c>
      <c r="E1980" s="81" t="s">
        <v>8620</v>
      </c>
      <c r="F1980" s="81" t="s">
        <v>8619</v>
      </c>
      <c r="G1980" s="81" t="s">
        <v>8620</v>
      </c>
      <c r="H1980" s="81">
        <v>6.1</v>
      </c>
      <c r="I1980" s="81">
        <v>5.07</v>
      </c>
      <c r="J1980" s="81">
        <v>1.5</v>
      </c>
      <c r="K1980" s="81">
        <v>1.18</v>
      </c>
      <c r="L1980" s="81" t="s">
        <v>25662</v>
      </c>
      <c r="M1980" s="108"/>
      <c r="N1980" s="108"/>
      <c r="O1980" s="108"/>
      <c r="P1980" s="108"/>
      <c r="Q1980" s="108"/>
      <c r="R1980" s="108"/>
      <c r="S1980" s="108"/>
      <c r="T1980" s="108"/>
      <c r="U1980" s="108"/>
      <c r="V1980" s="108"/>
      <c r="W1980" s="108"/>
      <c r="X1980" s="108"/>
      <c r="Y1980" s="108"/>
      <c r="Z1980" s="108"/>
      <c r="AA1980" s="108"/>
      <c r="AB1980" s="108"/>
      <c r="AC1980" s="108"/>
      <c r="AD1980" s="108"/>
    </row>
    <row r="1981" spans="1:30" x14ac:dyDescent="0.25">
      <c r="A1981" s="81" t="s">
        <v>301</v>
      </c>
      <c r="B1981" s="81" t="s">
        <v>12128</v>
      </c>
      <c r="C1981" s="81">
        <v>115</v>
      </c>
      <c r="D1981" s="81" t="s">
        <v>12129</v>
      </c>
      <c r="E1981" s="81">
        <v>101.85</v>
      </c>
      <c r="F1981" s="81" t="s">
        <v>8619</v>
      </c>
      <c r="G1981" s="81" t="s">
        <v>8620</v>
      </c>
      <c r="H1981" s="81">
        <v>3.03</v>
      </c>
      <c r="I1981" s="81">
        <v>6.8</v>
      </c>
      <c r="J1981" s="81">
        <v>0.35</v>
      </c>
      <c r="K1981" s="81">
        <v>0.98</v>
      </c>
      <c r="L1981" s="81" t="s">
        <v>25662</v>
      </c>
      <c r="M1981" s="108"/>
      <c r="N1981" s="108"/>
      <c r="O1981" s="108"/>
      <c r="P1981" s="108"/>
      <c r="Q1981" s="108"/>
      <c r="R1981" s="108"/>
      <c r="S1981" s="108"/>
      <c r="T1981" s="108"/>
      <c r="U1981" s="108"/>
      <c r="V1981" s="108"/>
      <c r="W1981" s="108"/>
      <c r="X1981" s="108"/>
      <c r="Y1981" s="108"/>
      <c r="Z1981" s="108"/>
      <c r="AA1981" s="108"/>
      <c r="AB1981" s="108"/>
      <c r="AC1981" s="108"/>
      <c r="AD1981" s="108"/>
    </row>
    <row r="1982" spans="1:30" x14ac:dyDescent="0.25">
      <c r="A1982" s="81" t="s">
        <v>298</v>
      </c>
      <c r="B1982" s="81" t="s">
        <v>8619</v>
      </c>
      <c r="C1982" s="81" t="s">
        <v>8620</v>
      </c>
      <c r="D1982" s="81" t="s">
        <v>8619</v>
      </c>
      <c r="E1982" s="81" t="s">
        <v>8620</v>
      </c>
      <c r="F1982" s="81" t="s">
        <v>8619</v>
      </c>
      <c r="G1982" s="81" t="s">
        <v>8620</v>
      </c>
      <c r="H1982" s="81">
        <v>6.3</v>
      </c>
      <c r="I1982" s="81">
        <v>14.6</v>
      </c>
      <c r="J1982" s="81">
        <v>3.2</v>
      </c>
      <c r="K1982" s="81">
        <v>5.0999999999999996</v>
      </c>
      <c r="L1982" s="81" t="s">
        <v>25662</v>
      </c>
      <c r="M1982" s="108"/>
      <c r="N1982" s="108"/>
      <c r="O1982" s="108"/>
      <c r="P1982" s="108"/>
      <c r="Q1982" s="108"/>
      <c r="R1982" s="108"/>
      <c r="S1982" s="108"/>
      <c r="T1982" s="108"/>
      <c r="U1982" s="108"/>
      <c r="V1982" s="108"/>
      <c r="W1982" s="108"/>
      <c r="X1982" s="108"/>
      <c r="Y1982" s="108"/>
      <c r="Z1982" s="108"/>
      <c r="AA1982" s="108"/>
      <c r="AB1982" s="108"/>
      <c r="AC1982" s="108"/>
      <c r="AD1982" s="108"/>
    </row>
    <row r="1983" spans="1:30" x14ac:dyDescent="0.25">
      <c r="A1983" s="81" t="s">
        <v>295</v>
      </c>
      <c r="B1983" s="81" t="s">
        <v>12130</v>
      </c>
      <c r="C1983" s="81">
        <v>71</v>
      </c>
      <c r="D1983" s="81" t="s">
        <v>8619</v>
      </c>
      <c r="E1983" s="81" t="s">
        <v>8620</v>
      </c>
      <c r="F1983" s="81" t="s">
        <v>8619</v>
      </c>
      <c r="G1983" s="81" t="s">
        <v>8620</v>
      </c>
      <c r="H1983" s="81">
        <v>7.5</v>
      </c>
      <c r="I1983" s="81">
        <v>17.7</v>
      </c>
      <c r="J1983" s="81">
        <v>5.3</v>
      </c>
      <c r="K1983" s="81">
        <v>6.1</v>
      </c>
      <c r="L1983" s="81" t="s">
        <v>25662</v>
      </c>
      <c r="M1983" s="108"/>
      <c r="N1983" s="108"/>
      <c r="O1983" s="108"/>
      <c r="P1983" s="108"/>
      <c r="Q1983" s="108"/>
      <c r="R1983" s="108"/>
      <c r="S1983" s="108"/>
      <c r="T1983" s="108"/>
      <c r="U1983" s="108"/>
      <c r="V1983" s="108"/>
      <c r="W1983" s="108"/>
      <c r="X1983" s="108"/>
      <c r="Y1983" s="108"/>
      <c r="Z1983" s="108"/>
      <c r="AA1983" s="108"/>
      <c r="AB1983" s="108"/>
      <c r="AC1983" s="108"/>
      <c r="AD1983" s="108"/>
    </row>
    <row r="1984" spans="1:30" x14ac:dyDescent="0.25">
      <c r="A1984" s="81" t="s">
        <v>292</v>
      </c>
      <c r="B1984" s="81" t="s">
        <v>12131</v>
      </c>
      <c r="C1984" s="81">
        <v>109.99</v>
      </c>
      <c r="D1984" s="81" t="s">
        <v>12132</v>
      </c>
      <c r="E1984" s="81">
        <v>119</v>
      </c>
      <c r="F1984" s="81" t="s">
        <v>12133</v>
      </c>
      <c r="G1984" s="81">
        <v>123</v>
      </c>
      <c r="H1984" s="81">
        <v>3.9</v>
      </c>
      <c r="I1984" s="81">
        <v>10.199999999999999</v>
      </c>
      <c r="J1984" s="81">
        <v>1.6</v>
      </c>
      <c r="K1984" s="81">
        <v>1.4</v>
      </c>
      <c r="L1984" s="81" t="s">
        <v>25662</v>
      </c>
      <c r="M1984" s="108"/>
      <c r="N1984" s="108"/>
      <c r="O1984" s="108"/>
      <c r="P1984" s="108"/>
      <c r="Q1984" s="108"/>
      <c r="R1984" s="108"/>
      <c r="S1984" s="108"/>
      <c r="T1984" s="108"/>
      <c r="U1984" s="108"/>
      <c r="V1984" s="108"/>
      <c r="W1984" s="108"/>
      <c r="X1984" s="108"/>
      <c r="Y1984" s="108"/>
      <c r="Z1984" s="108"/>
      <c r="AA1984" s="108"/>
      <c r="AB1984" s="108"/>
      <c r="AC1984" s="108"/>
      <c r="AD1984" s="108"/>
    </row>
    <row r="1985" spans="1:30" x14ac:dyDescent="0.25">
      <c r="A1985" s="112" t="s">
        <v>289</v>
      </c>
      <c r="B1985" s="81" t="s">
        <v>12134</v>
      </c>
      <c r="C1985" s="81">
        <v>107.99</v>
      </c>
      <c r="D1985" s="81" t="s">
        <v>12135</v>
      </c>
      <c r="E1985" s="81">
        <v>105</v>
      </c>
      <c r="F1985" s="81" t="s">
        <v>12136</v>
      </c>
      <c r="G1985" s="81">
        <v>123</v>
      </c>
      <c r="H1985" s="81">
        <v>4.4000000000000004</v>
      </c>
      <c r="I1985" s="81">
        <v>11.4</v>
      </c>
      <c r="J1985" s="81">
        <v>1.9</v>
      </c>
      <c r="K1985" s="81">
        <v>1.7</v>
      </c>
      <c r="L1985" s="81" t="s">
        <v>25662</v>
      </c>
      <c r="M1985" s="108"/>
      <c r="N1985" s="108"/>
      <c r="O1985" s="108"/>
      <c r="P1985" s="108"/>
      <c r="Q1985" s="108"/>
      <c r="R1985" s="108"/>
      <c r="S1985" s="108"/>
      <c r="T1985" s="108"/>
      <c r="U1985" s="108"/>
      <c r="V1985" s="108"/>
      <c r="W1985" s="108"/>
      <c r="X1985" s="108"/>
      <c r="Y1985" s="108"/>
      <c r="Z1985" s="108"/>
      <c r="AA1985" s="108"/>
      <c r="AB1985" s="108"/>
      <c r="AC1985" s="108"/>
      <c r="AD1985" s="108"/>
    </row>
    <row r="1986" spans="1:30" x14ac:dyDescent="0.25">
      <c r="A1986" s="81" t="s">
        <v>286</v>
      </c>
      <c r="B1986" s="81" t="s">
        <v>12137</v>
      </c>
      <c r="C1986" s="81">
        <v>125</v>
      </c>
      <c r="D1986" s="81" t="s">
        <v>8619</v>
      </c>
      <c r="E1986" s="81" t="s">
        <v>8620</v>
      </c>
      <c r="F1986" s="81" t="s">
        <v>8619</v>
      </c>
      <c r="G1986" s="81" t="s">
        <v>8620</v>
      </c>
      <c r="H1986" s="81">
        <v>6.61</v>
      </c>
      <c r="I1986" s="81">
        <v>5.0999999999999996</v>
      </c>
      <c r="J1986" s="81">
        <v>2.34</v>
      </c>
      <c r="K1986" s="81">
        <v>2.3199999999999998</v>
      </c>
      <c r="L1986" s="81" t="s">
        <v>25662</v>
      </c>
      <c r="M1986" s="108"/>
      <c r="N1986" s="108"/>
      <c r="O1986" s="108"/>
      <c r="P1986" s="108"/>
      <c r="Q1986" s="108"/>
      <c r="R1986" s="108"/>
      <c r="S1986" s="108"/>
      <c r="T1986" s="108"/>
      <c r="U1986" s="108"/>
      <c r="V1986" s="108"/>
      <c r="W1986" s="108"/>
      <c r="X1986" s="108"/>
      <c r="Y1986" s="108"/>
      <c r="Z1986" s="108"/>
      <c r="AA1986" s="108"/>
      <c r="AB1986" s="108"/>
      <c r="AC1986" s="108"/>
      <c r="AD1986" s="108"/>
    </row>
    <row r="1987" spans="1:30" x14ac:dyDescent="0.25">
      <c r="A1987" s="81" t="s">
        <v>283</v>
      </c>
      <c r="B1987" s="81" t="s">
        <v>12138</v>
      </c>
      <c r="C1987" s="81">
        <v>131</v>
      </c>
      <c r="D1987" s="81" t="s">
        <v>12139</v>
      </c>
      <c r="E1987" s="81">
        <v>193</v>
      </c>
      <c r="F1987" s="81" t="s">
        <v>12140</v>
      </c>
      <c r="G1987" s="81">
        <v>142.65</v>
      </c>
      <c r="H1987" s="81">
        <v>4.5999999999999996</v>
      </c>
      <c r="I1987" s="81">
        <v>13.4</v>
      </c>
      <c r="J1987" s="81">
        <v>2.6</v>
      </c>
      <c r="K1987" s="81">
        <v>3.5</v>
      </c>
      <c r="L1987" s="81" t="s">
        <v>25662</v>
      </c>
      <c r="M1987" s="108"/>
      <c r="N1987" s="108"/>
      <c r="O1987" s="108"/>
      <c r="P1987" s="108"/>
      <c r="Q1987" s="108"/>
      <c r="R1987" s="108"/>
      <c r="S1987" s="108"/>
      <c r="T1987" s="108"/>
      <c r="U1987" s="108"/>
      <c r="V1987" s="108"/>
      <c r="W1987" s="108"/>
      <c r="X1987" s="108"/>
      <c r="Y1987" s="108"/>
      <c r="Z1987" s="108"/>
      <c r="AA1987" s="108"/>
      <c r="AB1987" s="108"/>
      <c r="AC1987" s="108"/>
      <c r="AD1987" s="108"/>
    </row>
    <row r="1988" spans="1:30" x14ac:dyDescent="0.25">
      <c r="A1988" s="81" t="s">
        <v>280</v>
      </c>
      <c r="B1988" s="81" t="s">
        <v>12141</v>
      </c>
      <c r="C1988" s="81">
        <v>3169.99</v>
      </c>
      <c r="D1988" s="81" t="s">
        <v>9235</v>
      </c>
      <c r="E1988" s="81">
        <v>2971.19</v>
      </c>
      <c r="F1988" s="81" t="s">
        <v>8619</v>
      </c>
      <c r="G1988" s="81" t="s">
        <v>8620</v>
      </c>
      <c r="H1988" s="81">
        <v>15</v>
      </c>
      <c r="I1988" s="81">
        <v>18</v>
      </c>
      <c r="J1988" s="81">
        <v>26</v>
      </c>
      <c r="K1988" s="81">
        <v>7</v>
      </c>
      <c r="L1988" s="81" t="s">
        <v>25662</v>
      </c>
      <c r="M1988" s="108"/>
      <c r="N1988" s="108"/>
      <c r="O1988" s="108"/>
      <c r="P1988" s="108"/>
      <c r="Q1988" s="108"/>
      <c r="R1988" s="108"/>
      <c r="S1988" s="108"/>
      <c r="T1988" s="108"/>
      <c r="U1988" s="108"/>
      <c r="V1988" s="108"/>
      <c r="W1988" s="108"/>
      <c r="X1988" s="108"/>
      <c r="Y1988" s="108"/>
      <c r="Z1988" s="108"/>
      <c r="AA1988" s="108"/>
      <c r="AB1988" s="108"/>
      <c r="AC1988" s="108"/>
      <c r="AD1988" s="108"/>
    </row>
    <row r="1989" spans="1:30" x14ac:dyDescent="0.25">
      <c r="A1989" s="112" t="s">
        <v>277</v>
      </c>
      <c r="B1989" s="81" t="s">
        <v>12142</v>
      </c>
      <c r="C1989" s="81">
        <v>2456.19</v>
      </c>
      <c r="D1989" s="81" t="s">
        <v>12143</v>
      </c>
      <c r="E1989" s="81">
        <v>2147</v>
      </c>
      <c r="F1989" s="81" t="s">
        <v>12144</v>
      </c>
      <c r="G1989" s="81">
        <v>2215.94</v>
      </c>
      <c r="H1989" s="81">
        <v>14.6</v>
      </c>
      <c r="I1989" s="81">
        <v>17.7</v>
      </c>
      <c r="J1989" s="81">
        <v>26</v>
      </c>
      <c r="K1989" s="81">
        <v>6.8</v>
      </c>
      <c r="L1989" s="81" t="s">
        <v>25662</v>
      </c>
      <c r="M1989" s="108"/>
      <c r="N1989" s="108"/>
      <c r="O1989" s="108"/>
      <c r="P1989" s="108"/>
      <c r="Q1989" s="108"/>
      <c r="R1989" s="108"/>
      <c r="S1989" s="108"/>
      <c r="T1989" s="108"/>
      <c r="U1989" s="108"/>
      <c r="V1989" s="108"/>
      <c r="W1989" s="108"/>
      <c r="X1989" s="108"/>
      <c r="Y1989" s="108"/>
      <c r="Z1989" s="108"/>
      <c r="AA1989" s="108"/>
      <c r="AB1989" s="108"/>
      <c r="AC1989" s="108"/>
      <c r="AD1989" s="108"/>
    </row>
    <row r="1990" spans="1:30" x14ac:dyDescent="0.25">
      <c r="A1990" s="81" t="s">
        <v>2264</v>
      </c>
      <c r="B1990" s="81" t="s">
        <v>12145</v>
      </c>
      <c r="C1990" s="81">
        <v>3294</v>
      </c>
      <c r="D1990" s="81" t="s">
        <v>11598</v>
      </c>
      <c r="E1990" s="81">
        <v>4298.13</v>
      </c>
      <c r="F1990" s="81" t="s">
        <v>8619</v>
      </c>
      <c r="G1990" s="81" t="s">
        <v>8620</v>
      </c>
      <c r="H1990" s="81">
        <v>17.7</v>
      </c>
      <c r="I1990" s="81">
        <v>6.8</v>
      </c>
      <c r="J1990" s="81">
        <v>41.7</v>
      </c>
      <c r="K1990" s="81">
        <v>14.6</v>
      </c>
      <c r="L1990" s="81" t="s">
        <v>25662</v>
      </c>
      <c r="M1990" s="108"/>
      <c r="N1990" s="108"/>
      <c r="O1990" s="108"/>
      <c r="P1990" s="108"/>
      <c r="Q1990" s="108"/>
      <c r="R1990" s="108"/>
      <c r="S1990" s="108"/>
      <c r="T1990" s="108"/>
      <c r="U1990" s="108"/>
      <c r="V1990" s="108"/>
      <c r="W1990" s="108"/>
      <c r="X1990" s="108"/>
      <c r="Y1990" s="108"/>
      <c r="Z1990" s="108"/>
      <c r="AA1990" s="108"/>
      <c r="AB1990" s="108"/>
      <c r="AC1990" s="108"/>
      <c r="AD1990" s="108"/>
    </row>
    <row r="1991" spans="1:30" x14ac:dyDescent="0.25">
      <c r="A1991" s="81" t="s">
        <v>274</v>
      </c>
      <c r="B1991" s="81" t="s">
        <v>12147</v>
      </c>
      <c r="C1991" s="81">
        <v>2523.5100000000002</v>
      </c>
      <c r="D1991" s="81" t="s">
        <v>12148</v>
      </c>
      <c r="E1991" s="81">
        <v>2198.06</v>
      </c>
      <c r="F1991" s="81" t="s">
        <v>12149</v>
      </c>
      <c r="G1991" s="81">
        <v>2127.7600000000002</v>
      </c>
      <c r="H1991" s="81">
        <v>13.88</v>
      </c>
      <c r="I1991" s="81">
        <v>8.6199999999999992</v>
      </c>
      <c r="J1991" s="81">
        <v>73</v>
      </c>
      <c r="K1991" s="81">
        <v>20.59</v>
      </c>
      <c r="L1991" s="81" t="s">
        <v>25662</v>
      </c>
      <c r="M1991" s="108"/>
      <c r="N1991" s="108"/>
      <c r="O1991" s="108"/>
      <c r="P1991" s="108"/>
      <c r="Q1991" s="108"/>
      <c r="R1991" s="108"/>
      <c r="S1991" s="108"/>
      <c r="T1991" s="108"/>
      <c r="U1991" s="108"/>
      <c r="V1991" s="108"/>
      <c r="W1991" s="108"/>
      <c r="X1991" s="108"/>
      <c r="Y1991" s="108"/>
      <c r="Z1991" s="108"/>
      <c r="AA1991" s="108"/>
      <c r="AB1991" s="108"/>
      <c r="AC1991" s="108"/>
      <c r="AD1991" s="108"/>
    </row>
    <row r="1992" spans="1:30" x14ac:dyDescent="0.25">
      <c r="A1992" s="81" t="s">
        <v>271</v>
      </c>
      <c r="B1992" s="81" t="s">
        <v>12150</v>
      </c>
      <c r="C1992" s="81">
        <v>8797.18</v>
      </c>
      <c r="D1992" s="81" t="s">
        <v>12151</v>
      </c>
      <c r="E1992" s="81">
        <v>7965</v>
      </c>
      <c r="F1992" s="81" t="s">
        <v>8619</v>
      </c>
      <c r="G1992" s="81" t="s">
        <v>8620</v>
      </c>
      <c r="H1992" s="81">
        <v>31.1</v>
      </c>
      <c r="I1992" s="81">
        <v>9.84</v>
      </c>
      <c r="J1992" s="81">
        <v>267</v>
      </c>
      <c r="K1992" s="81">
        <v>46.4</v>
      </c>
      <c r="L1992" s="81" t="s">
        <v>25662</v>
      </c>
      <c r="M1992" s="108"/>
      <c r="N1992" s="108"/>
      <c r="O1992" s="108"/>
      <c r="P1992" s="108"/>
      <c r="Q1992" s="108"/>
      <c r="R1992" s="108"/>
      <c r="S1992" s="108"/>
      <c r="T1992" s="108"/>
      <c r="U1992" s="108"/>
      <c r="V1992" s="108"/>
      <c r="W1992" s="108"/>
      <c r="X1992" s="108"/>
      <c r="Y1992" s="108"/>
      <c r="Z1992" s="108"/>
      <c r="AA1992" s="108"/>
      <c r="AB1992" s="108"/>
      <c r="AC1992" s="108"/>
      <c r="AD1992" s="108"/>
    </row>
    <row r="1993" spans="1:30" x14ac:dyDescent="0.25">
      <c r="A1993" s="81" t="s">
        <v>268</v>
      </c>
      <c r="B1993" s="81" t="s">
        <v>12152</v>
      </c>
      <c r="C1993" s="81">
        <v>60</v>
      </c>
      <c r="D1993" s="81" t="s">
        <v>12153</v>
      </c>
      <c r="E1993" s="81">
        <v>43</v>
      </c>
      <c r="F1993" s="81" t="s">
        <v>8619</v>
      </c>
      <c r="G1993" s="81" t="s">
        <v>8620</v>
      </c>
      <c r="H1993" s="81">
        <v>4</v>
      </c>
      <c r="I1993" s="81">
        <v>1</v>
      </c>
      <c r="J1993" s="81">
        <v>5</v>
      </c>
      <c r="K1993" s="81">
        <v>5</v>
      </c>
      <c r="L1993" s="81" t="s">
        <v>25662</v>
      </c>
      <c r="M1993" s="108"/>
      <c r="N1993" s="108"/>
      <c r="O1993" s="108"/>
      <c r="P1993" s="108"/>
      <c r="Q1993" s="108"/>
      <c r="R1993" s="108"/>
      <c r="S1993" s="108"/>
      <c r="T1993" s="108"/>
      <c r="U1993" s="108"/>
      <c r="V1993" s="108"/>
      <c r="W1993" s="108"/>
      <c r="X1993" s="108"/>
      <c r="Y1993" s="108"/>
      <c r="Z1993" s="108"/>
      <c r="AA1993" s="108"/>
      <c r="AB1993" s="108"/>
      <c r="AC1993" s="108"/>
      <c r="AD1993" s="108"/>
    </row>
    <row r="1994" spans="1:30" x14ac:dyDescent="0.25">
      <c r="A1994" s="81" t="s">
        <v>265</v>
      </c>
      <c r="B1994" s="81" t="s">
        <v>12154</v>
      </c>
      <c r="C1994" s="81">
        <v>31.28</v>
      </c>
      <c r="D1994" s="81" t="s">
        <v>12155</v>
      </c>
      <c r="E1994" s="81">
        <v>34</v>
      </c>
      <c r="F1994" s="81" t="s">
        <v>12156</v>
      </c>
      <c r="G1994" s="81">
        <v>34</v>
      </c>
      <c r="H1994" s="81">
        <v>12.4</v>
      </c>
      <c r="I1994" s="81">
        <v>4.5999999999999996</v>
      </c>
      <c r="J1994" s="81">
        <v>3.9</v>
      </c>
      <c r="K1994" s="81">
        <v>8.1</v>
      </c>
      <c r="L1994" s="81" t="s">
        <v>25662</v>
      </c>
      <c r="M1994" s="108"/>
      <c r="N1994" s="108"/>
      <c r="O1994" s="108"/>
      <c r="P1994" s="108"/>
      <c r="Q1994" s="108"/>
      <c r="R1994" s="108"/>
      <c r="S1994" s="108"/>
      <c r="T1994" s="108"/>
      <c r="U1994" s="108"/>
      <c r="V1994" s="108"/>
      <c r="W1994" s="108"/>
      <c r="X1994" s="108"/>
      <c r="Y1994" s="108"/>
      <c r="Z1994" s="108"/>
      <c r="AA1994" s="108"/>
      <c r="AB1994" s="108"/>
      <c r="AC1994" s="108"/>
      <c r="AD1994" s="108"/>
    </row>
    <row r="1995" spans="1:30" x14ac:dyDescent="0.25">
      <c r="A1995" s="81" t="s">
        <v>261</v>
      </c>
      <c r="B1995" s="81" t="s">
        <v>11593</v>
      </c>
      <c r="C1995" s="81">
        <v>676.57</v>
      </c>
      <c r="D1995" s="81" t="s">
        <v>11594</v>
      </c>
      <c r="E1995" s="81">
        <v>621.29999999999995</v>
      </c>
      <c r="F1995" s="81" t="s">
        <v>8619</v>
      </c>
      <c r="G1995" s="81" t="s">
        <v>8620</v>
      </c>
      <c r="H1995" s="81">
        <v>19.690000000000001</v>
      </c>
      <c r="I1995" s="81">
        <v>11.81</v>
      </c>
      <c r="J1995" s="81">
        <v>43</v>
      </c>
      <c r="K1995" s="81">
        <v>31.5</v>
      </c>
      <c r="L1995" s="81" t="s">
        <v>25662</v>
      </c>
      <c r="M1995" s="108"/>
      <c r="N1995" s="108"/>
      <c r="O1995" s="108"/>
      <c r="P1995" s="108"/>
      <c r="Q1995" s="108"/>
      <c r="R1995" s="108"/>
      <c r="S1995" s="108"/>
      <c r="T1995" s="108"/>
      <c r="U1995" s="108"/>
      <c r="V1995" s="108"/>
      <c r="W1995" s="108"/>
      <c r="X1995" s="108"/>
      <c r="Y1995" s="108"/>
      <c r="Z1995" s="108"/>
      <c r="AA1995" s="108"/>
      <c r="AB1995" s="108"/>
      <c r="AC1995" s="108"/>
      <c r="AD1995" s="108"/>
    </row>
    <row r="1996" spans="1:30" x14ac:dyDescent="0.25">
      <c r="A1996" s="81" t="s">
        <v>258</v>
      </c>
      <c r="B1996" s="81" t="s">
        <v>10693</v>
      </c>
      <c r="C1996" s="81">
        <v>126.92</v>
      </c>
      <c r="D1996" s="81" t="s">
        <v>8619</v>
      </c>
      <c r="E1996" s="81" t="s">
        <v>8620</v>
      </c>
      <c r="F1996" s="81" t="s">
        <v>8619</v>
      </c>
      <c r="G1996" s="81" t="s">
        <v>8620</v>
      </c>
      <c r="H1996" s="81">
        <v>1</v>
      </c>
      <c r="I1996" s="81">
        <v>6</v>
      </c>
      <c r="J1996" s="81">
        <v>1</v>
      </c>
      <c r="K1996" s="81">
        <v>2</v>
      </c>
      <c r="L1996" s="81" t="s">
        <v>25662</v>
      </c>
      <c r="M1996" s="108"/>
      <c r="N1996" s="108"/>
      <c r="O1996" s="108"/>
      <c r="P1996" s="108"/>
      <c r="Q1996" s="108"/>
      <c r="R1996" s="108"/>
      <c r="S1996" s="108"/>
      <c r="T1996" s="108"/>
      <c r="U1996" s="108"/>
      <c r="V1996" s="108"/>
      <c r="W1996" s="108"/>
      <c r="X1996" s="108"/>
      <c r="Y1996" s="108"/>
      <c r="Z1996" s="108"/>
      <c r="AA1996" s="108"/>
      <c r="AB1996" s="108"/>
      <c r="AC1996" s="108"/>
      <c r="AD1996" s="108"/>
    </row>
    <row r="1997" spans="1:30" x14ac:dyDescent="0.25">
      <c r="A1997" s="81" t="s">
        <v>255</v>
      </c>
      <c r="B1997" s="81" t="s">
        <v>12157</v>
      </c>
      <c r="C1997" s="81">
        <v>443.85</v>
      </c>
      <c r="D1997" s="81" t="s">
        <v>8619</v>
      </c>
      <c r="E1997" s="81" t="s">
        <v>8620</v>
      </c>
      <c r="F1997" s="81" t="s">
        <v>8619</v>
      </c>
      <c r="G1997" s="81" t="s">
        <v>8620</v>
      </c>
      <c r="H1997" s="81">
        <v>11.5</v>
      </c>
      <c r="I1997" s="81">
        <v>9</v>
      </c>
      <c r="J1997" s="81">
        <v>8.2899999999999991</v>
      </c>
      <c r="K1997" s="81">
        <v>19.5</v>
      </c>
      <c r="L1997" s="81" t="s">
        <v>25662</v>
      </c>
      <c r="M1997" s="108"/>
      <c r="N1997" s="108"/>
      <c r="O1997" s="108"/>
      <c r="P1997" s="108"/>
      <c r="Q1997" s="108"/>
      <c r="R1997" s="108"/>
      <c r="S1997" s="108"/>
      <c r="T1997" s="108"/>
      <c r="U1997" s="108"/>
      <c r="V1997" s="108"/>
      <c r="W1997" s="108"/>
      <c r="X1997" s="108"/>
      <c r="Y1997" s="108"/>
      <c r="Z1997" s="108"/>
      <c r="AA1997" s="108"/>
      <c r="AB1997" s="108"/>
      <c r="AC1997" s="108"/>
      <c r="AD1997" s="108"/>
    </row>
    <row r="1998" spans="1:30" x14ac:dyDescent="0.25">
      <c r="A1998" s="81" t="s">
        <v>252</v>
      </c>
      <c r="B1998" s="81" t="s">
        <v>25860</v>
      </c>
      <c r="C1998" s="81">
        <v>213</v>
      </c>
      <c r="D1998" s="81" t="s">
        <v>12158</v>
      </c>
      <c r="E1998" s="81">
        <v>239.33</v>
      </c>
      <c r="F1998" s="81" t="s">
        <v>12159</v>
      </c>
      <c r="G1998" s="81">
        <v>251.2</v>
      </c>
      <c r="H1998" s="81">
        <v>10</v>
      </c>
      <c r="I1998" s="81">
        <v>10</v>
      </c>
      <c r="J1998" s="81">
        <v>4</v>
      </c>
      <c r="K1998" s="81">
        <v>10</v>
      </c>
      <c r="L1998" s="81" t="s">
        <v>25662</v>
      </c>
      <c r="M1998" s="108"/>
      <c r="N1998" s="108"/>
      <c r="O1998" s="108"/>
      <c r="P1998" s="108"/>
      <c r="Q1998" s="108"/>
      <c r="R1998" s="108"/>
      <c r="S1998" s="108"/>
      <c r="T1998" s="108"/>
      <c r="U1998" s="108"/>
      <c r="V1998" s="108"/>
      <c r="W1998" s="108"/>
      <c r="X1998" s="108"/>
      <c r="Y1998" s="108"/>
      <c r="Z1998" s="108"/>
      <c r="AA1998" s="108"/>
      <c r="AB1998" s="108"/>
      <c r="AC1998" s="108"/>
      <c r="AD1998" s="108"/>
    </row>
    <row r="1999" spans="1:30" x14ac:dyDescent="0.25">
      <c r="A1999" s="81" t="s">
        <v>7300</v>
      </c>
      <c r="B1999" s="81" t="s">
        <v>25861</v>
      </c>
      <c r="C1999" s="81">
        <v>175</v>
      </c>
      <c r="D1999" s="81" t="s">
        <v>25861</v>
      </c>
      <c r="E1999" s="81">
        <v>175</v>
      </c>
      <c r="F1999" s="81" t="s">
        <v>25861</v>
      </c>
      <c r="G1999" s="81">
        <v>175</v>
      </c>
      <c r="H1999" s="81">
        <v>1.8</v>
      </c>
      <c r="I1999" s="81">
        <v>2.6</v>
      </c>
      <c r="J1999" s="81">
        <v>0.24</v>
      </c>
      <c r="K1999" s="81">
        <v>2.5</v>
      </c>
      <c r="L1999" s="81" t="s">
        <v>25662</v>
      </c>
      <c r="M1999" s="108"/>
      <c r="N1999" s="108"/>
      <c r="O1999" s="108"/>
      <c r="P1999" s="108"/>
      <c r="Q1999" s="108"/>
      <c r="R1999" s="108"/>
      <c r="S1999" s="108"/>
      <c r="T1999" s="108"/>
      <c r="U1999" s="108"/>
      <c r="V1999" s="108"/>
      <c r="W1999" s="108"/>
      <c r="X1999" s="108"/>
      <c r="Y1999" s="108"/>
      <c r="Z1999" s="108"/>
      <c r="AA1999" s="108"/>
      <c r="AB1999" s="108"/>
      <c r="AC1999" s="108"/>
      <c r="AD1999" s="108"/>
    </row>
    <row r="2000" spans="1:30" x14ac:dyDescent="0.25">
      <c r="A2000" s="81" t="s">
        <v>248</v>
      </c>
      <c r="B2000" s="81" t="s">
        <v>12160</v>
      </c>
      <c r="C2000" s="81">
        <v>310.8</v>
      </c>
      <c r="D2000" s="81" t="s">
        <v>12161</v>
      </c>
      <c r="E2000" s="81">
        <v>350.67</v>
      </c>
      <c r="F2000" s="81" t="s">
        <v>8619</v>
      </c>
      <c r="G2000" s="81" t="s">
        <v>8620</v>
      </c>
      <c r="H2000" s="81">
        <v>1</v>
      </c>
      <c r="I2000" s="81">
        <v>1</v>
      </c>
      <c r="J2000" s="81">
        <v>1.5</v>
      </c>
      <c r="K2000" s="81">
        <v>1</v>
      </c>
      <c r="L2000" s="81" t="s">
        <v>25662</v>
      </c>
      <c r="M2000" s="108"/>
      <c r="N2000" s="108"/>
      <c r="O2000" s="108"/>
      <c r="P2000" s="108"/>
      <c r="Q2000" s="108"/>
      <c r="R2000" s="108"/>
      <c r="S2000" s="108"/>
      <c r="T2000" s="108"/>
      <c r="U2000" s="108"/>
      <c r="V2000" s="108"/>
      <c r="W2000" s="108"/>
      <c r="X2000" s="108"/>
      <c r="Y2000" s="108"/>
      <c r="Z2000" s="108"/>
      <c r="AA2000" s="108"/>
      <c r="AB2000" s="108"/>
      <c r="AC2000" s="108"/>
      <c r="AD2000" s="108"/>
    </row>
    <row r="2001" spans="1:30" x14ac:dyDescent="0.25">
      <c r="A2001" s="81" t="s">
        <v>2231</v>
      </c>
      <c r="B2001" s="81" t="s">
        <v>12162</v>
      </c>
      <c r="C2001" s="81">
        <v>2999</v>
      </c>
      <c r="D2001" s="81" t="s">
        <v>8619</v>
      </c>
      <c r="E2001" s="81" t="s">
        <v>8620</v>
      </c>
      <c r="F2001" s="81" t="s">
        <v>8619</v>
      </c>
      <c r="G2001" s="81" t="s">
        <v>8620</v>
      </c>
      <c r="H2001" s="81">
        <v>13</v>
      </c>
      <c r="I2001" s="81">
        <v>9.3000000000000007</v>
      </c>
      <c r="J2001" s="81">
        <v>53</v>
      </c>
      <c r="K2001" s="81">
        <v>23.6</v>
      </c>
      <c r="L2001" s="81" t="s">
        <v>25662</v>
      </c>
      <c r="M2001" s="108"/>
      <c r="N2001" s="108"/>
      <c r="O2001" s="108"/>
      <c r="P2001" s="108"/>
      <c r="Q2001" s="108"/>
      <c r="R2001" s="108"/>
      <c r="S2001" s="108"/>
      <c r="T2001" s="108"/>
      <c r="U2001" s="108"/>
      <c r="V2001" s="108"/>
      <c r="W2001" s="108"/>
      <c r="X2001" s="108"/>
      <c r="Y2001" s="108"/>
      <c r="Z2001" s="108"/>
      <c r="AA2001" s="108"/>
      <c r="AB2001" s="108"/>
      <c r="AC2001" s="108"/>
      <c r="AD2001" s="108"/>
    </row>
    <row r="2002" spans="1:30" x14ac:dyDescent="0.25">
      <c r="A2002" s="81" t="s">
        <v>2225</v>
      </c>
      <c r="B2002" s="81" t="s">
        <v>12163</v>
      </c>
      <c r="C2002" s="81">
        <v>6099.99</v>
      </c>
      <c r="D2002" s="81" t="s">
        <v>12164</v>
      </c>
      <c r="E2002" s="81">
        <v>5950</v>
      </c>
      <c r="F2002" s="81" t="s">
        <v>8619</v>
      </c>
      <c r="G2002" s="81" t="s">
        <v>8620</v>
      </c>
      <c r="H2002" s="81">
        <v>18.3</v>
      </c>
      <c r="I2002" s="81">
        <v>10</v>
      </c>
      <c r="J2002" s="81">
        <v>78</v>
      </c>
      <c r="K2002" s="81">
        <v>30</v>
      </c>
      <c r="L2002" s="81" t="s">
        <v>25662</v>
      </c>
      <c r="M2002" s="108"/>
      <c r="N2002" s="108"/>
      <c r="O2002" s="108"/>
      <c r="P2002" s="108"/>
      <c r="Q2002" s="108"/>
      <c r="R2002" s="108"/>
      <c r="S2002" s="108"/>
      <c r="T2002" s="108"/>
      <c r="U2002" s="108"/>
      <c r="V2002" s="108"/>
      <c r="W2002" s="108"/>
      <c r="X2002" s="108"/>
      <c r="Y2002" s="108"/>
      <c r="Z2002" s="108"/>
      <c r="AA2002" s="108"/>
      <c r="AB2002" s="108"/>
      <c r="AC2002" s="108"/>
      <c r="AD2002" s="108"/>
    </row>
    <row r="2003" spans="1:30" x14ac:dyDescent="0.25">
      <c r="A2003" s="81" t="s">
        <v>2219</v>
      </c>
      <c r="B2003" s="81" t="s">
        <v>12165</v>
      </c>
      <c r="C2003" s="81">
        <v>4999</v>
      </c>
      <c r="D2003" s="81" t="s">
        <v>8619</v>
      </c>
      <c r="E2003" s="81" t="s">
        <v>8620</v>
      </c>
      <c r="F2003" s="81" t="s">
        <v>8619</v>
      </c>
      <c r="G2003" s="81" t="s">
        <v>8620</v>
      </c>
      <c r="H2003" s="81">
        <v>18.3</v>
      </c>
      <c r="I2003" s="81">
        <v>10</v>
      </c>
      <c r="J2003" s="81">
        <v>78</v>
      </c>
      <c r="K2003" s="81">
        <v>30</v>
      </c>
      <c r="L2003" s="81" t="s">
        <v>25662</v>
      </c>
      <c r="M2003" s="108"/>
      <c r="N2003" s="108"/>
      <c r="O2003" s="108"/>
      <c r="P2003" s="108"/>
      <c r="Q2003" s="108"/>
      <c r="R2003" s="108"/>
      <c r="S2003" s="108"/>
      <c r="T2003" s="108"/>
      <c r="U2003" s="108"/>
      <c r="V2003" s="108"/>
      <c r="W2003" s="108"/>
      <c r="X2003" s="108"/>
      <c r="Y2003" s="108"/>
      <c r="Z2003" s="108"/>
      <c r="AA2003" s="108"/>
      <c r="AB2003" s="108"/>
      <c r="AC2003" s="108"/>
      <c r="AD2003" s="108"/>
    </row>
    <row r="2004" spans="1:30" x14ac:dyDescent="0.25">
      <c r="A2004" s="81" t="s">
        <v>2213</v>
      </c>
      <c r="B2004" s="81" t="s">
        <v>12166</v>
      </c>
      <c r="C2004" s="81">
        <v>6999</v>
      </c>
      <c r="D2004" s="81" t="s">
        <v>8619</v>
      </c>
      <c r="E2004" s="81" t="s">
        <v>8620</v>
      </c>
      <c r="F2004" s="81" t="s">
        <v>8619</v>
      </c>
      <c r="G2004" s="81" t="s">
        <v>8620</v>
      </c>
      <c r="H2004" s="81">
        <v>18.3</v>
      </c>
      <c r="I2004" s="81">
        <v>31.8</v>
      </c>
      <c r="J2004" s="81">
        <v>135</v>
      </c>
      <c r="K2004" s="81">
        <v>10.9</v>
      </c>
      <c r="L2004" s="81" t="s">
        <v>25662</v>
      </c>
      <c r="M2004" s="108"/>
      <c r="N2004" s="108"/>
      <c r="O2004" s="108"/>
      <c r="P2004" s="108"/>
      <c r="Q2004" s="108"/>
      <c r="R2004" s="108"/>
      <c r="S2004" s="108"/>
      <c r="T2004" s="108"/>
      <c r="U2004" s="108"/>
      <c r="V2004" s="108"/>
      <c r="W2004" s="108"/>
      <c r="X2004" s="108"/>
      <c r="Y2004" s="108"/>
      <c r="Z2004" s="108"/>
      <c r="AA2004" s="108"/>
      <c r="AB2004" s="108"/>
      <c r="AC2004" s="108"/>
      <c r="AD2004" s="108"/>
    </row>
    <row r="2005" spans="1:30" x14ac:dyDescent="0.25">
      <c r="A2005" s="81" t="s">
        <v>2204</v>
      </c>
      <c r="B2005" s="81" t="s">
        <v>8619</v>
      </c>
      <c r="C2005" s="81" t="s">
        <v>8620</v>
      </c>
      <c r="D2005" s="81" t="s">
        <v>8619</v>
      </c>
      <c r="E2005" s="81" t="s">
        <v>8620</v>
      </c>
      <c r="F2005" s="81" t="s">
        <v>8619</v>
      </c>
      <c r="G2005" s="81" t="s">
        <v>8620</v>
      </c>
      <c r="H2005" s="81">
        <v>18.3</v>
      </c>
      <c r="I2005" s="81">
        <v>10</v>
      </c>
      <c r="J2005" s="81">
        <v>78</v>
      </c>
      <c r="K2005" s="81">
        <v>30</v>
      </c>
      <c r="L2005" s="81" t="s">
        <v>25662</v>
      </c>
      <c r="M2005" s="108"/>
      <c r="N2005" s="108"/>
      <c r="O2005" s="108"/>
      <c r="P2005" s="108"/>
      <c r="Q2005" s="108"/>
      <c r="R2005" s="108"/>
      <c r="S2005" s="108"/>
      <c r="T2005" s="108"/>
      <c r="U2005" s="108"/>
      <c r="V2005" s="108"/>
      <c r="W2005" s="108"/>
      <c r="X2005" s="108"/>
      <c r="Y2005" s="108"/>
      <c r="Z2005" s="108"/>
      <c r="AA2005" s="108"/>
      <c r="AB2005" s="108"/>
      <c r="AC2005" s="108"/>
      <c r="AD2005" s="108"/>
    </row>
    <row r="2006" spans="1:30" x14ac:dyDescent="0.25">
      <c r="A2006" s="81" t="s">
        <v>2201</v>
      </c>
      <c r="B2006" s="81" t="s">
        <v>8619</v>
      </c>
      <c r="C2006" s="81" t="s">
        <v>8620</v>
      </c>
      <c r="D2006" s="81" t="s">
        <v>8619</v>
      </c>
      <c r="E2006" s="81" t="s">
        <v>8620</v>
      </c>
      <c r="F2006" s="81" t="s">
        <v>8619</v>
      </c>
      <c r="G2006" s="81" t="s">
        <v>8620</v>
      </c>
      <c r="H2006" s="81">
        <v>18.3</v>
      </c>
      <c r="I2006" s="81">
        <v>10</v>
      </c>
      <c r="J2006" s="81">
        <v>78</v>
      </c>
      <c r="K2006" s="81">
        <v>30</v>
      </c>
      <c r="L2006" s="81" t="s">
        <v>25662</v>
      </c>
      <c r="M2006" s="108"/>
      <c r="N2006" s="108"/>
      <c r="O2006" s="108"/>
      <c r="P2006" s="108"/>
      <c r="Q2006" s="108"/>
      <c r="R2006" s="108"/>
      <c r="S2006" s="108"/>
      <c r="T2006" s="108"/>
      <c r="U2006" s="108"/>
      <c r="V2006" s="108"/>
      <c r="W2006" s="108"/>
      <c r="X2006" s="108"/>
      <c r="Y2006" s="108"/>
      <c r="Z2006" s="108"/>
      <c r="AA2006" s="108"/>
      <c r="AB2006" s="108"/>
      <c r="AC2006" s="108"/>
      <c r="AD2006" s="108"/>
    </row>
    <row r="2007" spans="1:30" x14ac:dyDescent="0.25">
      <c r="A2007" s="81" t="s">
        <v>2198</v>
      </c>
      <c r="B2007" s="81" t="s">
        <v>12167</v>
      </c>
      <c r="C2007" s="81">
        <v>14500</v>
      </c>
      <c r="D2007" s="81" t="s">
        <v>12168</v>
      </c>
      <c r="E2007" s="81">
        <v>14500</v>
      </c>
      <c r="F2007" s="81" t="s">
        <v>8619</v>
      </c>
      <c r="G2007" s="81" t="s">
        <v>8620</v>
      </c>
      <c r="H2007" s="81">
        <v>20.8</v>
      </c>
      <c r="I2007" s="81">
        <v>11.6</v>
      </c>
      <c r="J2007" s="81">
        <v>172</v>
      </c>
      <c r="K2007" s="81">
        <v>35.200000000000003</v>
      </c>
      <c r="L2007" s="81" t="s">
        <v>25662</v>
      </c>
      <c r="M2007" s="108"/>
      <c r="N2007" s="108"/>
      <c r="O2007" s="108"/>
      <c r="P2007" s="108"/>
      <c r="Q2007" s="108"/>
      <c r="R2007" s="108"/>
      <c r="S2007" s="108"/>
      <c r="T2007" s="108"/>
      <c r="U2007" s="108"/>
      <c r="V2007" s="108"/>
      <c r="W2007" s="108"/>
      <c r="X2007" s="108"/>
      <c r="Y2007" s="108"/>
      <c r="Z2007" s="108"/>
      <c r="AA2007" s="108"/>
      <c r="AB2007" s="108"/>
      <c r="AC2007" s="108"/>
      <c r="AD2007" s="108"/>
    </row>
    <row r="2008" spans="1:30" x14ac:dyDescent="0.25">
      <c r="A2008" s="81" t="s">
        <v>2195</v>
      </c>
      <c r="B2008" s="81" t="s">
        <v>12169</v>
      </c>
      <c r="C2008" s="81">
        <v>19500</v>
      </c>
      <c r="D2008" s="81" t="s">
        <v>12170</v>
      </c>
      <c r="E2008" s="81">
        <v>19500</v>
      </c>
      <c r="F2008" s="81" t="s">
        <v>12171</v>
      </c>
      <c r="G2008" s="81">
        <v>19500</v>
      </c>
      <c r="H2008" s="81">
        <v>20.8</v>
      </c>
      <c r="I2008" s="81">
        <v>11.6</v>
      </c>
      <c r="J2008" s="81">
        <v>172</v>
      </c>
      <c r="K2008" s="81">
        <v>35.200000000000003</v>
      </c>
      <c r="L2008" s="81" t="s">
        <v>25662</v>
      </c>
      <c r="M2008" s="108"/>
      <c r="N2008" s="108"/>
      <c r="O2008" s="108"/>
      <c r="P2008" s="108"/>
      <c r="Q2008" s="108"/>
      <c r="R2008" s="108"/>
      <c r="S2008" s="108"/>
      <c r="T2008" s="108"/>
      <c r="U2008" s="108"/>
      <c r="V2008" s="108"/>
      <c r="W2008" s="108"/>
      <c r="X2008" s="108"/>
      <c r="Y2008" s="108"/>
      <c r="Z2008" s="108"/>
      <c r="AA2008" s="108"/>
      <c r="AB2008" s="108"/>
      <c r="AC2008" s="108"/>
      <c r="AD2008" s="108"/>
    </row>
    <row r="2009" spans="1:30" x14ac:dyDescent="0.25">
      <c r="A2009" s="81" t="s">
        <v>2189</v>
      </c>
      <c r="B2009" s="81" t="s">
        <v>12172</v>
      </c>
      <c r="C2009" s="81">
        <v>135.58000000000001</v>
      </c>
      <c r="D2009" s="81" t="s">
        <v>8619</v>
      </c>
      <c r="E2009" s="81" t="s">
        <v>8620</v>
      </c>
      <c r="F2009" s="81" t="s">
        <v>8619</v>
      </c>
      <c r="G2009" s="81" t="s">
        <v>8620</v>
      </c>
      <c r="H2009" s="81">
        <v>7.9</v>
      </c>
      <c r="I2009" s="81">
        <v>4</v>
      </c>
      <c r="J2009" s="81">
        <v>3</v>
      </c>
      <c r="K2009" s="81">
        <v>5.9</v>
      </c>
      <c r="L2009" s="81" t="s">
        <v>25662</v>
      </c>
      <c r="M2009" s="108"/>
      <c r="N2009" s="108"/>
      <c r="O2009" s="108"/>
      <c r="P2009" s="108"/>
      <c r="Q2009" s="108"/>
      <c r="R2009" s="108"/>
      <c r="S2009" s="108"/>
      <c r="T2009" s="108"/>
      <c r="U2009" s="108"/>
      <c r="V2009" s="108"/>
      <c r="W2009" s="108"/>
      <c r="X2009" s="108"/>
      <c r="Y2009" s="108"/>
      <c r="Z2009" s="108"/>
      <c r="AA2009" s="108"/>
      <c r="AB2009" s="108"/>
      <c r="AC2009" s="108"/>
      <c r="AD2009" s="108"/>
    </row>
    <row r="2010" spans="1:30" x14ac:dyDescent="0.25">
      <c r="A2010" s="81" t="s">
        <v>2185</v>
      </c>
      <c r="B2010" s="81" t="s">
        <v>12173</v>
      </c>
      <c r="C2010" s="81">
        <v>135.58000000000001</v>
      </c>
      <c r="D2010" s="81" t="s">
        <v>12174</v>
      </c>
      <c r="E2010" s="81">
        <v>333.45</v>
      </c>
      <c r="F2010" s="81" t="s">
        <v>12175</v>
      </c>
      <c r="G2010" s="81">
        <v>280</v>
      </c>
      <c r="H2010" s="81">
        <v>8</v>
      </c>
      <c r="I2010" s="81">
        <v>4</v>
      </c>
      <c r="J2010" s="81">
        <v>6</v>
      </c>
      <c r="K2010" s="81">
        <v>6</v>
      </c>
      <c r="L2010" s="81" t="s">
        <v>25662</v>
      </c>
      <c r="M2010" s="108"/>
      <c r="N2010" s="108"/>
      <c r="O2010" s="108"/>
      <c r="P2010" s="108"/>
      <c r="Q2010" s="108"/>
      <c r="R2010" s="108"/>
      <c r="S2010" s="108"/>
      <c r="T2010" s="108"/>
      <c r="U2010" s="108"/>
      <c r="V2010" s="108"/>
      <c r="W2010" s="108"/>
      <c r="X2010" s="108"/>
      <c r="Y2010" s="108"/>
      <c r="Z2010" s="108"/>
      <c r="AA2010" s="108"/>
      <c r="AB2010" s="108"/>
      <c r="AC2010" s="108"/>
      <c r="AD2010" s="108"/>
    </row>
    <row r="2011" spans="1:30" x14ac:dyDescent="0.25">
      <c r="A2011" s="81" t="s">
        <v>245</v>
      </c>
      <c r="B2011" s="81" t="s">
        <v>12176</v>
      </c>
      <c r="C2011" s="81">
        <v>1320.22</v>
      </c>
      <c r="D2011" s="81" t="s">
        <v>8619</v>
      </c>
      <c r="E2011" s="81" t="s">
        <v>8620</v>
      </c>
      <c r="F2011" s="81" t="s">
        <v>8619</v>
      </c>
      <c r="G2011" s="81" t="s">
        <v>8620</v>
      </c>
      <c r="H2011" s="81">
        <v>12.2</v>
      </c>
      <c r="I2011" s="81">
        <v>6.29</v>
      </c>
      <c r="J2011" s="81">
        <v>25.35</v>
      </c>
      <c r="K2011" s="81">
        <v>21.38</v>
      </c>
      <c r="L2011" s="81" t="s">
        <v>25662</v>
      </c>
      <c r="M2011" s="108"/>
      <c r="N2011" s="108"/>
      <c r="O2011" s="108"/>
      <c r="P2011" s="108"/>
      <c r="Q2011" s="108"/>
      <c r="R2011" s="108"/>
      <c r="S2011" s="108"/>
      <c r="T2011" s="108"/>
      <c r="U2011" s="108"/>
      <c r="V2011" s="108"/>
      <c r="W2011" s="108"/>
      <c r="X2011" s="108"/>
      <c r="Y2011" s="108"/>
      <c r="Z2011" s="108"/>
      <c r="AA2011" s="108"/>
      <c r="AB2011" s="108"/>
      <c r="AC2011" s="108"/>
      <c r="AD2011" s="108"/>
    </row>
    <row r="2012" spans="1:30" x14ac:dyDescent="0.25">
      <c r="A2012" s="81" t="s">
        <v>242</v>
      </c>
      <c r="B2012" s="81" t="s">
        <v>12177</v>
      </c>
      <c r="C2012" s="81">
        <v>1320.22</v>
      </c>
      <c r="D2012" s="81" t="s">
        <v>8619</v>
      </c>
      <c r="E2012" s="81" t="s">
        <v>8620</v>
      </c>
      <c r="F2012" s="81" t="s">
        <v>8619</v>
      </c>
      <c r="G2012" s="81" t="s">
        <v>8620</v>
      </c>
      <c r="H2012" s="81">
        <v>12.2</v>
      </c>
      <c r="I2012" s="81">
        <v>6.29</v>
      </c>
      <c r="J2012" s="81">
        <v>25.35</v>
      </c>
      <c r="K2012" s="81">
        <v>21.38</v>
      </c>
      <c r="L2012" s="81" t="s">
        <v>25662</v>
      </c>
      <c r="M2012" s="108"/>
      <c r="N2012" s="108"/>
      <c r="O2012" s="108"/>
      <c r="P2012" s="108"/>
      <c r="Q2012" s="108"/>
      <c r="R2012" s="108"/>
      <c r="S2012" s="108"/>
      <c r="T2012" s="108"/>
      <c r="U2012" s="108"/>
      <c r="V2012" s="108"/>
      <c r="W2012" s="108"/>
      <c r="X2012" s="108"/>
      <c r="Y2012" s="108"/>
      <c r="Z2012" s="108"/>
      <c r="AA2012" s="108"/>
      <c r="AB2012" s="108"/>
      <c r="AC2012" s="108"/>
      <c r="AD2012" s="108"/>
    </row>
    <row r="2013" spans="1:30" x14ac:dyDescent="0.25">
      <c r="A2013" s="81" t="s">
        <v>239</v>
      </c>
      <c r="B2013" s="81" t="s">
        <v>12178</v>
      </c>
      <c r="C2013" s="81">
        <v>1341.89</v>
      </c>
      <c r="D2013" s="81" t="s">
        <v>8619</v>
      </c>
      <c r="E2013" s="81" t="s">
        <v>8620</v>
      </c>
      <c r="F2013" s="81" t="s">
        <v>8619</v>
      </c>
      <c r="G2013" s="81" t="s">
        <v>8620</v>
      </c>
      <c r="H2013" s="81">
        <v>12.2</v>
      </c>
      <c r="I2013" s="81">
        <v>6.29</v>
      </c>
      <c r="J2013" s="81">
        <v>25.35</v>
      </c>
      <c r="K2013" s="81">
        <v>21.38</v>
      </c>
      <c r="L2013" s="81" t="s">
        <v>25662</v>
      </c>
      <c r="M2013" s="108"/>
      <c r="N2013" s="108"/>
      <c r="O2013" s="108"/>
      <c r="P2013" s="108"/>
      <c r="Q2013" s="108"/>
      <c r="R2013" s="108"/>
      <c r="S2013" s="108"/>
      <c r="T2013" s="108"/>
      <c r="U2013" s="108"/>
      <c r="V2013" s="108"/>
      <c r="W2013" s="108"/>
      <c r="X2013" s="108"/>
      <c r="Y2013" s="108"/>
      <c r="Z2013" s="108"/>
      <c r="AA2013" s="108"/>
      <c r="AB2013" s="108"/>
      <c r="AC2013" s="108"/>
      <c r="AD2013" s="108"/>
    </row>
    <row r="2014" spans="1:30" x14ac:dyDescent="0.25">
      <c r="A2014" s="81" t="s">
        <v>236</v>
      </c>
      <c r="B2014" s="81" t="s">
        <v>12179</v>
      </c>
      <c r="C2014" s="81">
        <v>1408.33</v>
      </c>
      <c r="D2014" s="81" t="s">
        <v>8619</v>
      </c>
      <c r="E2014" s="81" t="s">
        <v>8620</v>
      </c>
      <c r="F2014" s="81" t="s">
        <v>8619</v>
      </c>
      <c r="G2014" s="81" t="s">
        <v>8620</v>
      </c>
      <c r="H2014" s="81">
        <v>12.2</v>
      </c>
      <c r="I2014" s="81">
        <v>6.29</v>
      </c>
      <c r="J2014" s="81">
        <v>25.35</v>
      </c>
      <c r="K2014" s="81">
        <v>21.38</v>
      </c>
      <c r="L2014" s="81" t="s">
        <v>25662</v>
      </c>
      <c r="M2014" s="108"/>
      <c r="N2014" s="108"/>
      <c r="O2014" s="108"/>
      <c r="P2014" s="108"/>
      <c r="Q2014" s="108"/>
      <c r="R2014" s="108"/>
      <c r="S2014" s="108"/>
      <c r="T2014" s="108"/>
      <c r="U2014" s="108"/>
      <c r="V2014" s="108"/>
      <c r="W2014" s="108"/>
      <c r="X2014" s="108"/>
      <c r="Y2014" s="108"/>
      <c r="Z2014" s="108"/>
      <c r="AA2014" s="108"/>
      <c r="AB2014" s="108"/>
      <c r="AC2014" s="108"/>
      <c r="AD2014" s="108"/>
    </row>
    <row r="2015" spans="1:30" x14ac:dyDescent="0.25">
      <c r="A2015" s="81" t="s">
        <v>233</v>
      </c>
      <c r="B2015" s="81" t="s">
        <v>12180</v>
      </c>
      <c r="C2015" s="81">
        <v>1428.56</v>
      </c>
      <c r="D2015" s="81" t="s">
        <v>8619</v>
      </c>
      <c r="E2015" s="81" t="s">
        <v>8620</v>
      </c>
      <c r="F2015" s="81" t="s">
        <v>8619</v>
      </c>
      <c r="G2015" s="81" t="s">
        <v>8620</v>
      </c>
      <c r="H2015" s="81">
        <v>12.2</v>
      </c>
      <c r="I2015" s="81">
        <v>6.29</v>
      </c>
      <c r="J2015" s="81">
        <v>25.35</v>
      </c>
      <c r="K2015" s="81">
        <v>21.38</v>
      </c>
      <c r="L2015" s="81" t="s">
        <v>25662</v>
      </c>
      <c r="M2015" s="108"/>
      <c r="N2015" s="108"/>
      <c r="O2015" s="108"/>
      <c r="P2015" s="108"/>
      <c r="Q2015" s="108"/>
      <c r="R2015" s="108"/>
      <c r="S2015" s="108"/>
      <c r="T2015" s="108"/>
      <c r="U2015" s="108"/>
      <c r="V2015" s="108"/>
      <c r="W2015" s="108"/>
      <c r="X2015" s="108"/>
      <c r="Y2015" s="108"/>
      <c r="Z2015" s="108"/>
      <c r="AA2015" s="108"/>
      <c r="AB2015" s="108"/>
      <c r="AC2015" s="108"/>
      <c r="AD2015" s="108"/>
    </row>
    <row r="2016" spans="1:30" x14ac:dyDescent="0.25">
      <c r="A2016" s="81" t="s">
        <v>230</v>
      </c>
      <c r="B2016" s="81" t="s">
        <v>12181</v>
      </c>
      <c r="C2016" s="81">
        <v>1450.22</v>
      </c>
      <c r="D2016" s="81" t="s">
        <v>12182</v>
      </c>
      <c r="E2016" s="81">
        <v>1159</v>
      </c>
      <c r="F2016" s="81" t="s">
        <v>8619</v>
      </c>
      <c r="G2016" s="81" t="s">
        <v>8620</v>
      </c>
      <c r="H2016" s="81">
        <v>13.1</v>
      </c>
      <c r="I2016" s="81">
        <v>9.8000000000000007</v>
      </c>
      <c r="J2016" s="81">
        <v>43.7</v>
      </c>
      <c r="K2016" s="81">
        <v>25.8</v>
      </c>
      <c r="L2016" s="81" t="s">
        <v>25662</v>
      </c>
      <c r="M2016" s="108"/>
      <c r="N2016" s="108"/>
      <c r="O2016" s="108"/>
      <c r="P2016" s="108"/>
      <c r="Q2016" s="108"/>
      <c r="R2016" s="108"/>
      <c r="S2016" s="108"/>
      <c r="T2016" s="108"/>
      <c r="U2016" s="108"/>
      <c r="V2016" s="108"/>
      <c r="W2016" s="108"/>
      <c r="X2016" s="108"/>
      <c r="Y2016" s="108"/>
      <c r="Z2016" s="108"/>
      <c r="AA2016" s="108"/>
      <c r="AB2016" s="108"/>
      <c r="AC2016" s="108"/>
      <c r="AD2016" s="108"/>
    </row>
    <row r="2017" spans="1:30" x14ac:dyDescent="0.25">
      <c r="A2017" s="81" t="s">
        <v>227</v>
      </c>
      <c r="B2017" s="81" t="s">
        <v>12183</v>
      </c>
      <c r="C2017" s="81">
        <v>1626.44</v>
      </c>
      <c r="D2017" s="81" t="s">
        <v>8619</v>
      </c>
      <c r="E2017" s="81" t="s">
        <v>8620</v>
      </c>
      <c r="F2017" s="81" t="s">
        <v>8619</v>
      </c>
      <c r="G2017" s="81" t="s">
        <v>8620</v>
      </c>
      <c r="H2017" s="81">
        <v>13.1</v>
      </c>
      <c r="I2017" s="81">
        <v>9.8000000000000007</v>
      </c>
      <c r="J2017" s="81">
        <v>45.2</v>
      </c>
      <c r="K2017" s="81">
        <v>28.8</v>
      </c>
      <c r="L2017" s="81" t="s">
        <v>25662</v>
      </c>
      <c r="M2017" s="108"/>
      <c r="N2017" s="108"/>
      <c r="O2017" s="108"/>
      <c r="P2017" s="108"/>
      <c r="Q2017" s="108"/>
      <c r="R2017" s="108"/>
      <c r="S2017" s="108"/>
      <c r="T2017" s="108"/>
      <c r="U2017" s="108"/>
      <c r="V2017" s="108"/>
      <c r="W2017" s="108"/>
      <c r="X2017" s="108"/>
      <c r="Y2017" s="108"/>
      <c r="Z2017" s="108"/>
      <c r="AA2017" s="108"/>
      <c r="AB2017" s="108"/>
      <c r="AC2017" s="108"/>
      <c r="AD2017" s="108"/>
    </row>
    <row r="2018" spans="1:30" x14ac:dyDescent="0.25">
      <c r="A2018" s="81" t="s">
        <v>224</v>
      </c>
      <c r="B2018" s="81" t="s">
        <v>12184</v>
      </c>
      <c r="C2018" s="81">
        <v>1752.11</v>
      </c>
      <c r="D2018" s="81" t="s">
        <v>8619</v>
      </c>
      <c r="E2018" s="81" t="s">
        <v>8620</v>
      </c>
      <c r="F2018" s="81" t="s">
        <v>8619</v>
      </c>
      <c r="G2018" s="81" t="s">
        <v>8620</v>
      </c>
      <c r="H2018" s="81">
        <v>13.1</v>
      </c>
      <c r="I2018" s="81">
        <v>9.8000000000000007</v>
      </c>
      <c r="J2018" s="81">
        <v>45.2</v>
      </c>
      <c r="K2018" s="81">
        <v>28.8</v>
      </c>
      <c r="L2018" s="81" t="s">
        <v>25662</v>
      </c>
      <c r="M2018" s="108"/>
      <c r="N2018" s="108"/>
      <c r="O2018" s="108"/>
      <c r="P2018" s="108"/>
      <c r="Q2018" s="108"/>
      <c r="R2018" s="108"/>
      <c r="S2018" s="108"/>
      <c r="T2018" s="108"/>
      <c r="U2018" s="108"/>
      <c r="V2018" s="108"/>
      <c r="W2018" s="108"/>
      <c r="X2018" s="108"/>
      <c r="Y2018" s="108"/>
      <c r="Z2018" s="108"/>
      <c r="AA2018" s="108"/>
      <c r="AB2018" s="108"/>
      <c r="AC2018" s="108"/>
      <c r="AD2018" s="108"/>
    </row>
    <row r="2019" spans="1:30" x14ac:dyDescent="0.25">
      <c r="A2019" s="81" t="s">
        <v>221</v>
      </c>
      <c r="B2019" s="81" t="s">
        <v>12185</v>
      </c>
      <c r="C2019" s="81">
        <v>1815.67</v>
      </c>
      <c r="D2019" s="81" t="s">
        <v>8619</v>
      </c>
      <c r="E2019" s="81" t="s">
        <v>8620</v>
      </c>
      <c r="F2019" s="81" t="s">
        <v>8619</v>
      </c>
      <c r="G2019" s="81" t="s">
        <v>8620</v>
      </c>
      <c r="H2019" s="81">
        <v>13.5</v>
      </c>
      <c r="I2019" s="81">
        <v>9.8000000000000007</v>
      </c>
      <c r="J2019" s="81">
        <v>45.2</v>
      </c>
      <c r="K2019" s="81">
        <v>28.8</v>
      </c>
      <c r="L2019" s="81" t="s">
        <v>25662</v>
      </c>
      <c r="M2019" s="108"/>
      <c r="N2019" s="108"/>
      <c r="O2019" s="108"/>
      <c r="P2019" s="108"/>
      <c r="Q2019" s="108"/>
      <c r="R2019" s="108"/>
      <c r="S2019" s="108"/>
      <c r="T2019" s="108"/>
      <c r="U2019" s="108"/>
      <c r="V2019" s="108"/>
      <c r="W2019" s="108"/>
      <c r="X2019" s="108"/>
      <c r="Y2019" s="108"/>
      <c r="Z2019" s="108"/>
      <c r="AA2019" s="108"/>
      <c r="AB2019" s="108"/>
      <c r="AC2019" s="108"/>
      <c r="AD2019" s="108"/>
    </row>
    <row r="2020" spans="1:30" x14ac:dyDescent="0.25">
      <c r="A2020" s="81" t="s">
        <v>218</v>
      </c>
      <c r="B2020" s="81" t="s">
        <v>12186</v>
      </c>
      <c r="C2020" s="81">
        <v>1947.11</v>
      </c>
      <c r="D2020" s="81" t="s">
        <v>8619</v>
      </c>
      <c r="E2020" s="81" t="s">
        <v>8620</v>
      </c>
      <c r="F2020" s="81" t="s">
        <v>8619</v>
      </c>
      <c r="G2020" s="81" t="s">
        <v>8620</v>
      </c>
      <c r="H2020" s="81">
        <v>13.5</v>
      </c>
      <c r="I2020" s="81">
        <v>9.8000000000000007</v>
      </c>
      <c r="J2020" s="81">
        <v>45.6</v>
      </c>
      <c r="K2020" s="81">
        <v>28.8</v>
      </c>
      <c r="L2020" s="81" t="s">
        <v>25662</v>
      </c>
      <c r="M2020" s="108"/>
      <c r="N2020" s="108"/>
      <c r="O2020" s="108"/>
      <c r="P2020" s="108"/>
      <c r="Q2020" s="108"/>
      <c r="R2020" s="108"/>
      <c r="S2020" s="108"/>
      <c r="T2020" s="108"/>
      <c r="U2020" s="108"/>
      <c r="V2020" s="108"/>
      <c r="W2020" s="108"/>
      <c r="X2020" s="108"/>
      <c r="Y2020" s="108"/>
      <c r="Z2020" s="108"/>
      <c r="AA2020" s="108"/>
      <c r="AB2020" s="108"/>
      <c r="AC2020" s="108"/>
      <c r="AD2020" s="108"/>
    </row>
    <row r="2021" spans="1:30" x14ac:dyDescent="0.25">
      <c r="A2021" s="81" t="s">
        <v>215</v>
      </c>
      <c r="B2021" s="81" t="s">
        <v>12187</v>
      </c>
      <c r="C2021" s="81">
        <v>2023.67</v>
      </c>
      <c r="D2021" s="81" t="s">
        <v>8619</v>
      </c>
      <c r="E2021" s="81" t="s">
        <v>8620</v>
      </c>
      <c r="F2021" s="81" t="s">
        <v>8619</v>
      </c>
      <c r="G2021" s="81" t="s">
        <v>8620</v>
      </c>
      <c r="H2021" s="81">
        <v>13.5</v>
      </c>
      <c r="I2021" s="81">
        <v>9.8000000000000007</v>
      </c>
      <c r="J2021" s="81">
        <v>45.6</v>
      </c>
      <c r="K2021" s="81">
        <v>28.8</v>
      </c>
      <c r="L2021" s="81" t="s">
        <v>25662</v>
      </c>
      <c r="M2021" s="108"/>
      <c r="N2021" s="108"/>
      <c r="O2021" s="108"/>
      <c r="P2021" s="108"/>
      <c r="Q2021" s="108"/>
      <c r="R2021" s="108"/>
      <c r="S2021" s="108"/>
      <c r="T2021" s="108"/>
      <c r="U2021" s="108"/>
      <c r="V2021" s="108"/>
      <c r="W2021" s="108"/>
      <c r="X2021" s="108"/>
      <c r="Y2021" s="108"/>
      <c r="Z2021" s="108"/>
      <c r="AA2021" s="108"/>
      <c r="AB2021" s="108"/>
      <c r="AC2021" s="108"/>
      <c r="AD2021" s="108"/>
    </row>
    <row r="2022" spans="1:30" x14ac:dyDescent="0.25">
      <c r="A2022" s="81" t="s">
        <v>2182</v>
      </c>
      <c r="B2022" s="81" t="s">
        <v>8619</v>
      </c>
      <c r="C2022" s="81" t="s">
        <v>8620</v>
      </c>
      <c r="D2022" s="81" t="s">
        <v>8619</v>
      </c>
      <c r="E2022" s="81" t="s">
        <v>8620</v>
      </c>
      <c r="F2022" s="81" t="s">
        <v>8619</v>
      </c>
      <c r="G2022" s="81" t="s">
        <v>8620</v>
      </c>
      <c r="H2022" s="81">
        <v>12.2</v>
      </c>
      <c r="I2022" s="81">
        <v>6.29</v>
      </c>
      <c r="J2022" s="81">
        <v>25.35</v>
      </c>
      <c r="K2022" s="81">
        <v>21.38</v>
      </c>
      <c r="L2022" s="81" t="s">
        <v>25662</v>
      </c>
      <c r="M2022" s="108"/>
      <c r="N2022" s="108"/>
      <c r="O2022" s="108"/>
      <c r="P2022" s="108"/>
      <c r="Q2022" s="108"/>
      <c r="R2022" s="108"/>
      <c r="S2022" s="108"/>
      <c r="T2022" s="108"/>
      <c r="U2022" s="108"/>
      <c r="V2022" s="108"/>
      <c r="W2022" s="108"/>
      <c r="X2022" s="108"/>
      <c r="Y2022" s="108"/>
      <c r="Z2022" s="108"/>
      <c r="AA2022" s="108"/>
      <c r="AB2022" s="108"/>
      <c r="AC2022" s="108"/>
      <c r="AD2022" s="108"/>
    </row>
    <row r="2023" spans="1:30" x14ac:dyDescent="0.25">
      <c r="A2023" s="81" t="s">
        <v>2179</v>
      </c>
      <c r="B2023" s="81" t="s">
        <v>8619</v>
      </c>
      <c r="C2023" s="81" t="s">
        <v>8620</v>
      </c>
      <c r="D2023" s="81" t="s">
        <v>8619</v>
      </c>
      <c r="E2023" s="81" t="s">
        <v>8620</v>
      </c>
      <c r="F2023" s="81" t="s">
        <v>8619</v>
      </c>
      <c r="G2023" s="81" t="s">
        <v>8620</v>
      </c>
      <c r="H2023" s="81">
        <v>12.2</v>
      </c>
      <c r="I2023" s="81">
        <v>6.29</v>
      </c>
      <c r="J2023" s="81">
        <v>25.35</v>
      </c>
      <c r="K2023" s="81">
        <v>21.38</v>
      </c>
      <c r="L2023" s="81" t="s">
        <v>25662</v>
      </c>
      <c r="M2023" s="108"/>
      <c r="N2023" s="108"/>
      <c r="O2023" s="108"/>
      <c r="P2023" s="108"/>
      <c r="Q2023" s="108"/>
      <c r="R2023" s="108"/>
      <c r="S2023" s="108"/>
      <c r="T2023" s="108"/>
      <c r="U2023" s="108"/>
      <c r="V2023" s="108"/>
      <c r="W2023" s="108"/>
      <c r="X2023" s="108"/>
      <c r="Y2023" s="108"/>
      <c r="Z2023" s="108"/>
      <c r="AA2023" s="108"/>
      <c r="AB2023" s="108"/>
      <c r="AC2023" s="108"/>
      <c r="AD2023" s="108"/>
    </row>
    <row r="2024" spans="1:30" x14ac:dyDescent="0.25">
      <c r="A2024" s="81" t="s">
        <v>2176</v>
      </c>
      <c r="B2024" s="81" t="s">
        <v>26268</v>
      </c>
      <c r="C2024" s="81">
        <v>1376.31</v>
      </c>
      <c r="D2024" s="81" t="s">
        <v>26268</v>
      </c>
      <c r="E2024" s="81">
        <v>1376.31</v>
      </c>
      <c r="F2024" s="81" t="s">
        <v>26268</v>
      </c>
      <c r="G2024" s="81">
        <v>1376.31</v>
      </c>
      <c r="H2024" s="81">
        <v>12.2</v>
      </c>
      <c r="I2024" s="81">
        <v>6.29</v>
      </c>
      <c r="J2024" s="81">
        <v>25.35</v>
      </c>
      <c r="K2024" s="81">
        <v>21.38</v>
      </c>
      <c r="L2024" s="81" t="s">
        <v>25662</v>
      </c>
      <c r="M2024" s="108"/>
      <c r="N2024" s="108"/>
      <c r="O2024" s="108"/>
      <c r="P2024" s="108"/>
      <c r="Q2024" s="108"/>
      <c r="R2024" s="108"/>
      <c r="S2024" s="108"/>
      <c r="T2024" s="108"/>
      <c r="U2024" s="108"/>
      <c r="V2024" s="108"/>
      <c r="W2024" s="108"/>
      <c r="X2024" s="108"/>
      <c r="Y2024" s="108"/>
      <c r="Z2024" s="108"/>
      <c r="AA2024" s="108"/>
      <c r="AB2024" s="108"/>
      <c r="AC2024" s="108"/>
      <c r="AD2024" s="108"/>
    </row>
    <row r="2025" spans="1:30" x14ac:dyDescent="0.25">
      <c r="A2025" s="81" t="s">
        <v>2173</v>
      </c>
      <c r="B2025" s="81" t="s">
        <v>8619</v>
      </c>
      <c r="C2025" s="81" t="s">
        <v>8620</v>
      </c>
      <c r="D2025" s="81" t="s">
        <v>8619</v>
      </c>
      <c r="E2025" s="81" t="s">
        <v>8620</v>
      </c>
      <c r="F2025" s="81" t="s">
        <v>8619</v>
      </c>
      <c r="G2025" s="81" t="s">
        <v>8620</v>
      </c>
      <c r="H2025" s="81">
        <v>12.2</v>
      </c>
      <c r="I2025" s="81">
        <v>6.29</v>
      </c>
      <c r="J2025" s="81">
        <v>25.35</v>
      </c>
      <c r="K2025" s="81">
        <v>21.38</v>
      </c>
      <c r="L2025" s="81" t="s">
        <v>25662</v>
      </c>
      <c r="M2025" s="108"/>
      <c r="N2025" s="108"/>
      <c r="O2025" s="108"/>
      <c r="P2025" s="108"/>
      <c r="Q2025" s="108"/>
      <c r="R2025" s="108"/>
      <c r="S2025" s="108"/>
      <c r="T2025" s="108"/>
      <c r="U2025" s="108"/>
      <c r="V2025" s="108"/>
      <c r="W2025" s="108"/>
      <c r="X2025" s="108"/>
      <c r="Y2025" s="108"/>
      <c r="Z2025" s="108"/>
      <c r="AA2025" s="108"/>
      <c r="AB2025" s="108"/>
      <c r="AC2025" s="108"/>
      <c r="AD2025" s="108"/>
    </row>
    <row r="2026" spans="1:30" x14ac:dyDescent="0.25">
      <c r="A2026" s="81" t="s">
        <v>2170</v>
      </c>
      <c r="B2026" s="81" t="s">
        <v>8619</v>
      </c>
      <c r="C2026" s="81" t="s">
        <v>8620</v>
      </c>
      <c r="D2026" s="81" t="s">
        <v>8619</v>
      </c>
      <c r="E2026" s="81" t="s">
        <v>8620</v>
      </c>
      <c r="F2026" s="81" t="s">
        <v>8619</v>
      </c>
      <c r="G2026" s="81" t="s">
        <v>8620</v>
      </c>
      <c r="H2026" s="81">
        <v>12.2</v>
      </c>
      <c r="I2026" s="81">
        <v>6.29</v>
      </c>
      <c r="J2026" s="81">
        <v>25.35</v>
      </c>
      <c r="K2026" s="81">
        <v>21.38</v>
      </c>
      <c r="L2026" s="81" t="s">
        <v>25662</v>
      </c>
      <c r="M2026" s="108"/>
      <c r="N2026" s="108"/>
      <c r="O2026" s="108"/>
      <c r="P2026" s="108"/>
      <c r="Q2026" s="108"/>
      <c r="R2026" s="108"/>
      <c r="S2026" s="108"/>
      <c r="T2026" s="108"/>
      <c r="U2026" s="108"/>
      <c r="V2026" s="108"/>
      <c r="W2026" s="108"/>
      <c r="X2026" s="108"/>
      <c r="Y2026" s="108"/>
      <c r="Z2026" s="108"/>
      <c r="AA2026" s="108"/>
      <c r="AB2026" s="108"/>
      <c r="AC2026" s="108"/>
      <c r="AD2026" s="108"/>
    </row>
    <row r="2027" spans="1:30" x14ac:dyDescent="0.25">
      <c r="A2027" s="81" t="s">
        <v>2167</v>
      </c>
      <c r="B2027" s="81" t="s">
        <v>26269</v>
      </c>
      <c r="C2027" s="81">
        <v>1482.29</v>
      </c>
      <c r="D2027" s="81" t="s">
        <v>26269</v>
      </c>
      <c r="E2027" s="81">
        <v>1482.29</v>
      </c>
      <c r="F2027" s="81" t="s">
        <v>26269</v>
      </c>
      <c r="G2027" s="81">
        <v>1482.29</v>
      </c>
      <c r="H2027" s="81">
        <v>13.1</v>
      </c>
      <c r="I2027" s="81">
        <v>9.8000000000000007</v>
      </c>
      <c r="J2027" s="81">
        <v>43.7</v>
      </c>
      <c r="K2027" s="81">
        <v>25.8</v>
      </c>
      <c r="L2027" s="81" t="s">
        <v>25662</v>
      </c>
      <c r="M2027" s="108"/>
      <c r="N2027" s="108"/>
      <c r="O2027" s="108"/>
      <c r="P2027" s="108"/>
      <c r="Q2027" s="108"/>
      <c r="R2027" s="108"/>
      <c r="S2027" s="108"/>
      <c r="T2027" s="108"/>
      <c r="U2027" s="108"/>
      <c r="V2027" s="108"/>
      <c r="W2027" s="108"/>
      <c r="X2027" s="108"/>
      <c r="Y2027" s="108"/>
      <c r="Z2027" s="108"/>
      <c r="AA2027" s="108"/>
      <c r="AB2027" s="108"/>
      <c r="AC2027" s="108"/>
      <c r="AD2027" s="108"/>
    </row>
    <row r="2028" spans="1:30" x14ac:dyDescent="0.25">
      <c r="A2028" s="81" t="s">
        <v>2164</v>
      </c>
      <c r="B2028" s="81" t="s">
        <v>8619</v>
      </c>
      <c r="C2028" s="81" t="s">
        <v>8620</v>
      </c>
      <c r="D2028" s="81" t="s">
        <v>8619</v>
      </c>
      <c r="E2028" s="81" t="s">
        <v>8620</v>
      </c>
      <c r="F2028" s="81" t="s">
        <v>8619</v>
      </c>
      <c r="G2028" s="81" t="s">
        <v>8620</v>
      </c>
      <c r="H2028" s="81">
        <v>13.1</v>
      </c>
      <c r="I2028" s="81">
        <v>9.8000000000000007</v>
      </c>
      <c r="J2028" s="81">
        <v>45.2</v>
      </c>
      <c r="K2028" s="81">
        <v>28.8</v>
      </c>
      <c r="L2028" s="81" t="s">
        <v>25662</v>
      </c>
      <c r="M2028" s="108"/>
      <c r="N2028" s="108"/>
      <c r="O2028" s="108"/>
      <c r="P2028" s="108"/>
      <c r="Q2028" s="108"/>
      <c r="R2028" s="108"/>
      <c r="S2028" s="108"/>
      <c r="T2028" s="108"/>
      <c r="U2028" s="108"/>
      <c r="V2028" s="108"/>
      <c r="W2028" s="108"/>
      <c r="X2028" s="108"/>
      <c r="Y2028" s="108"/>
      <c r="Z2028" s="108"/>
      <c r="AA2028" s="108"/>
      <c r="AB2028" s="108"/>
      <c r="AC2028" s="108"/>
      <c r="AD2028" s="108"/>
    </row>
    <row r="2029" spans="1:30" x14ac:dyDescent="0.25">
      <c r="A2029" s="81" t="s">
        <v>2161</v>
      </c>
      <c r="B2029" s="81" t="s">
        <v>26270</v>
      </c>
      <c r="C2029" s="81">
        <v>1777.61</v>
      </c>
      <c r="D2029" s="81" t="s">
        <v>26270</v>
      </c>
      <c r="E2029" s="81">
        <v>1777.61</v>
      </c>
      <c r="F2029" s="81" t="s">
        <v>26270</v>
      </c>
      <c r="G2029" s="81">
        <v>1777.61</v>
      </c>
      <c r="H2029" s="81">
        <v>13.1</v>
      </c>
      <c r="I2029" s="81">
        <v>9.8000000000000007</v>
      </c>
      <c r="J2029" s="81">
        <v>45.2</v>
      </c>
      <c r="K2029" s="81">
        <v>28.8</v>
      </c>
      <c r="L2029" s="81" t="s">
        <v>25662</v>
      </c>
      <c r="M2029" s="108"/>
      <c r="N2029" s="108"/>
      <c r="O2029" s="108"/>
      <c r="P2029" s="108"/>
      <c r="Q2029" s="108"/>
      <c r="R2029" s="108"/>
      <c r="S2029" s="108"/>
      <c r="T2029" s="108"/>
      <c r="U2029" s="108"/>
      <c r="V2029" s="108"/>
      <c r="W2029" s="108"/>
      <c r="X2029" s="108"/>
      <c r="Y2029" s="108"/>
      <c r="Z2029" s="108"/>
      <c r="AA2029" s="108"/>
      <c r="AB2029" s="108"/>
      <c r="AC2029" s="108"/>
      <c r="AD2029" s="108"/>
    </row>
    <row r="2030" spans="1:30" x14ac:dyDescent="0.25">
      <c r="A2030" s="81" t="s">
        <v>2158</v>
      </c>
      <c r="B2030" s="81" t="s">
        <v>8619</v>
      </c>
      <c r="C2030" s="81" t="s">
        <v>8620</v>
      </c>
      <c r="D2030" s="81" t="s">
        <v>8619</v>
      </c>
      <c r="E2030" s="81" t="s">
        <v>8620</v>
      </c>
      <c r="F2030" s="81" t="s">
        <v>8619</v>
      </c>
      <c r="G2030" s="81" t="s">
        <v>8620</v>
      </c>
      <c r="H2030" s="81">
        <v>13.5</v>
      </c>
      <c r="I2030" s="81">
        <v>9.8000000000000007</v>
      </c>
      <c r="J2030" s="81">
        <v>45.2</v>
      </c>
      <c r="K2030" s="81">
        <v>28.8</v>
      </c>
      <c r="L2030" s="81" t="s">
        <v>25662</v>
      </c>
      <c r="M2030" s="108"/>
      <c r="N2030" s="108"/>
      <c r="O2030" s="108"/>
      <c r="P2030" s="108"/>
      <c r="Q2030" s="108"/>
      <c r="R2030" s="108"/>
      <c r="S2030" s="108"/>
      <c r="T2030" s="108"/>
      <c r="U2030" s="108"/>
      <c r="V2030" s="108"/>
      <c r="W2030" s="108"/>
      <c r="X2030" s="108"/>
      <c r="Y2030" s="108"/>
      <c r="Z2030" s="108"/>
      <c r="AA2030" s="108"/>
      <c r="AB2030" s="108"/>
      <c r="AC2030" s="108"/>
      <c r="AD2030" s="108"/>
    </row>
    <row r="2031" spans="1:30" x14ac:dyDescent="0.25">
      <c r="A2031" s="81" t="s">
        <v>2155</v>
      </c>
      <c r="B2031" s="81" t="s">
        <v>12188</v>
      </c>
      <c r="C2031" s="81">
        <v>1824</v>
      </c>
      <c r="D2031" s="81" t="s">
        <v>26271</v>
      </c>
      <c r="E2031" s="81">
        <v>1862.39</v>
      </c>
      <c r="F2031" s="81" t="s">
        <v>26271</v>
      </c>
      <c r="G2031" s="81">
        <v>1862.39</v>
      </c>
      <c r="H2031" s="81">
        <v>13.5</v>
      </c>
      <c r="I2031" s="81">
        <v>9.8000000000000007</v>
      </c>
      <c r="J2031" s="81">
        <v>45.2</v>
      </c>
      <c r="K2031" s="81">
        <v>28.8</v>
      </c>
      <c r="L2031" s="81" t="s">
        <v>25662</v>
      </c>
      <c r="M2031" s="108"/>
      <c r="N2031" s="108"/>
      <c r="O2031" s="108"/>
      <c r="P2031" s="108"/>
      <c r="Q2031" s="108"/>
      <c r="R2031" s="108"/>
      <c r="S2031" s="108"/>
      <c r="T2031" s="108"/>
      <c r="U2031" s="108"/>
      <c r="V2031" s="108"/>
      <c r="W2031" s="108"/>
      <c r="X2031" s="108"/>
      <c r="Y2031" s="108"/>
      <c r="Z2031" s="108"/>
      <c r="AA2031" s="108"/>
      <c r="AB2031" s="108"/>
      <c r="AC2031" s="108"/>
      <c r="AD2031" s="108"/>
    </row>
    <row r="2032" spans="1:30" x14ac:dyDescent="0.25">
      <c r="A2032" s="81" t="s">
        <v>2146</v>
      </c>
      <c r="B2032" s="81" t="s">
        <v>8619</v>
      </c>
      <c r="C2032" s="81" t="s">
        <v>8620</v>
      </c>
      <c r="D2032" s="81" t="s">
        <v>8619</v>
      </c>
      <c r="E2032" s="81" t="s">
        <v>8620</v>
      </c>
      <c r="F2032" s="81" t="s">
        <v>8619</v>
      </c>
      <c r="G2032" s="81" t="s">
        <v>8620</v>
      </c>
      <c r="H2032" s="81">
        <v>13.5</v>
      </c>
      <c r="I2032" s="81">
        <v>9.8000000000000007</v>
      </c>
      <c r="J2032" s="81">
        <v>45.6</v>
      </c>
      <c r="K2032" s="81">
        <v>28.8</v>
      </c>
      <c r="L2032" s="81" t="s">
        <v>25662</v>
      </c>
      <c r="M2032" s="108"/>
      <c r="N2032" s="108"/>
      <c r="O2032" s="108"/>
      <c r="P2032" s="108"/>
      <c r="Q2032" s="108"/>
      <c r="R2032" s="108"/>
      <c r="S2032" s="108"/>
      <c r="T2032" s="108"/>
      <c r="U2032" s="108"/>
      <c r="V2032" s="108"/>
      <c r="W2032" s="108"/>
      <c r="X2032" s="108"/>
      <c r="Y2032" s="108"/>
      <c r="Z2032" s="108"/>
      <c r="AA2032" s="108"/>
      <c r="AB2032" s="108"/>
      <c r="AC2032" s="108"/>
      <c r="AD2032" s="108"/>
    </row>
    <row r="2033" spans="1:30" x14ac:dyDescent="0.25">
      <c r="A2033" s="81" t="s">
        <v>2143</v>
      </c>
      <c r="B2033" s="81" t="s">
        <v>26272</v>
      </c>
      <c r="C2033" s="81">
        <v>2043.26</v>
      </c>
      <c r="D2033" s="81" t="s">
        <v>26272</v>
      </c>
      <c r="E2033" s="81">
        <v>2043.26</v>
      </c>
      <c r="F2033" s="81" t="s">
        <v>26272</v>
      </c>
      <c r="G2033" s="81">
        <v>2043.26</v>
      </c>
      <c r="H2033" s="81">
        <v>13.5</v>
      </c>
      <c r="I2033" s="81">
        <v>9.8000000000000007</v>
      </c>
      <c r="J2033" s="81">
        <v>45.6</v>
      </c>
      <c r="K2033" s="81">
        <v>28.8</v>
      </c>
      <c r="L2033" s="81" t="s">
        <v>25662</v>
      </c>
      <c r="M2033" s="108"/>
      <c r="N2033" s="108"/>
      <c r="O2033" s="108"/>
      <c r="P2033" s="108"/>
      <c r="Q2033" s="108"/>
      <c r="R2033" s="108"/>
      <c r="S2033" s="108"/>
      <c r="T2033" s="108"/>
      <c r="U2033" s="108"/>
      <c r="V2033" s="108"/>
      <c r="W2033" s="108"/>
      <c r="X2033" s="108"/>
      <c r="Y2033" s="108"/>
      <c r="Z2033" s="108"/>
      <c r="AA2033" s="108"/>
      <c r="AB2033" s="108"/>
      <c r="AC2033" s="108"/>
      <c r="AD2033" s="108"/>
    </row>
    <row r="2034" spans="1:30" x14ac:dyDescent="0.25">
      <c r="A2034" s="81" t="s">
        <v>2140</v>
      </c>
      <c r="B2034" s="81" t="s">
        <v>26273</v>
      </c>
      <c r="C2034" s="81">
        <v>2096.9499999999998</v>
      </c>
      <c r="D2034" s="81" t="s">
        <v>26273</v>
      </c>
      <c r="E2034" s="81">
        <v>2096.9499999999998</v>
      </c>
      <c r="F2034" s="81" t="s">
        <v>26273</v>
      </c>
      <c r="G2034" s="81">
        <v>2096.9499999999998</v>
      </c>
      <c r="H2034" s="81">
        <v>13.1</v>
      </c>
      <c r="I2034" s="81">
        <v>9.8000000000000007</v>
      </c>
      <c r="J2034" s="81">
        <v>45.6</v>
      </c>
      <c r="K2034" s="81">
        <v>28.8</v>
      </c>
      <c r="L2034" s="81" t="s">
        <v>25662</v>
      </c>
      <c r="M2034" s="108"/>
      <c r="N2034" s="108"/>
      <c r="O2034" s="108"/>
      <c r="P2034" s="108"/>
      <c r="Q2034" s="108"/>
      <c r="R2034" s="108"/>
      <c r="S2034" s="108"/>
      <c r="T2034" s="108"/>
      <c r="U2034" s="108"/>
      <c r="V2034" s="108"/>
      <c r="W2034" s="108"/>
      <c r="X2034" s="108"/>
      <c r="Y2034" s="108"/>
      <c r="Z2034" s="108"/>
      <c r="AA2034" s="108"/>
      <c r="AB2034" s="108"/>
      <c r="AC2034" s="108"/>
      <c r="AD2034" s="108"/>
    </row>
    <row r="2035" spans="1:30" x14ac:dyDescent="0.25">
      <c r="A2035" s="81" t="s">
        <v>2137</v>
      </c>
      <c r="B2035" s="81" t="s">
        <v>12176</v>
      </c>
      <c r="C2035" s="81">
        <v>1320.22</v>
      </c>
      <c r="D2035" s="81" t="s">
        <v>8619</v>
      </c>
      <c r="E2035" s="81" t="s">
        <v>8620</v>
      </c>
      <c r="F2035" s="81" t="s">
        <v>8619</v>
      </c>
      <c r="G2035" s="81" t="s">
        <v>8620</v>
      </c>
      <c r="H2035" s="81">
        <v>12.2</v>
      </c>
      <c r="I2035" s="81">
        <v>6.29</v>
      </c>
      <c r="J2035" s="81">
        <v>25.35</v>
      </c>
      <c r="K2035" s="81">
        <v>21.38</v>
      </c>
      <c r="L2035" s="81" t="s">
        <v>25662</v>
      </c>
      <c r="M2035" s="108"/>
      <c r="N2035" s="108"/>
      <c r="O2035" s="108"/>
      <c r="P2035" s="108"/>
      <c r="Q2035" s="108"/>
      <c r="R2035" s="108"/>
      <c r="S2035" s="108"/>
      <c r="T2035" s="108"/>
      <c r="U2035" s="108"/>
      <c r="V2035" s="108"/>
      <c r="W2035" s="108"/>
      <c r="X2035" s="108"/>
      <c r="Y2035" s="108"/>
      <c r="Z2035" s="108"/>
      <c r="AA2035" s="108"/>
      <c r="AB2035" s="108"/>
      <c r="AC2035" s="108"/>
      <c r="AD2035" s="108"/>
    </row>
    <row r="2036" spans="1:30" x14ac:dyDescent="0.25">
      <c r="A2036" s="81" t="s">
        <v>2131</v>
      </c>
      <c r="B2036" s="81" t="s">
        <v>12177</v>
      </c>
      <c r="C2036" s="81">
        <v>1320.22</v>
      </c>
      <c r="D2036" s="81" t="s">
        <v>12189</v>
      </c>
      <c r="E2036" s="81">
        <v>899.99</v>
      </c>
      <c r="F2036" s="81" t="s">
        <v>8619</v>
      </c>
      <c r="G2036" s="81" t="s">
        <v>8620</v>
      </c>
      <c r="H2036" s="81">
        <v>12.2</v>
      </c>
      <c r="I2036" s="81">
        <v>6.29</v>
      </c>
      <c r="J2036" s="81">
        <v>25.35</v>
      </c>
      <c r="K2036" s="81">
        <v>21.38</v>
      </c>
      <c r="L2036" s="81" t="s">
        <v>25662</v>
      </c>
      <c r="M2036" s="108"/>
      <c r="N2036" s="108"/>
      <c r="O2036" s="108"/>
      <c r="P2036" s="108"/>
      <c r="Q2036" s="108"/>
      <c r="R2036" s="108"/>
      <c r="S2036" s="108"/>
      <c r="T2036" s="108"/>
      <c r="U2036" s="108"/>
      <c r="V2036" s="108"/>
      <c r="W2036" s="108"/>
      <c r="X2036" s="108"/>
      <c r="Y2036" s="108"/>
      <c r="Z2036" s="108"/>
      <c r="AA2036" s="108"/>
      <c r="AB2036" s="108"/>
      <c r="AC2036" s="108"/>
      <c r="AD2036" s="108"/>
    </row>
    <row r="2037" spans="1:30" x14ac:dyDescent="0.25">
      <c r="A2037" s="81" t="s">
        <v>2128</v>
      </c>
      <c r="B2037" s="81" t="s">
        <v>26274</v>
      </c>
      <c r="C2037" s="81">
        <v>1253.3699999999999</v>
      </c>
      <c r="D2037" s="81" t="s">
        <v>12190</v>
      </c>
      <c r="E2037" s="81">
        <v>1319</v>
      </c>
      <c r="F2037" s="81" t="s">
        <v>12191</v>
      </c>
      <c r="G2037" s="81">
        <v>1079</v>
      </c>
      <c r="H2037" s="81">
        <v>12.2</v>
      </c>
      <c r="I2037" s="81">
        <v>6.29</v>
      </c>
      <c r="J2037" s="81">
        <v>25.35</v>
      </c>
      <c r="K2037" s="81">
        <v>21.38</v>
      </c>
      <c r="L2037" s="81" t="s">
        <v>25662</v>
      </c>
      <c r="M2037" s="108"/>
      <c r="N2037" s="108"/>
      <c r="O2037" s="108"/>
      <c r="P2037" s="108"/>
      <c r="Q2037" s="108"/>
      <c r="R2037" s="108"/>
      <c r="S2037" s="108"/>
      <c r="T2037" s="108"/>
      <c r="U2037" s="108"/>
      <c r="V2037" s="108"/>
      <c r="W2037" s="108"/>
      <c r="X2037" s="108"/>
      <c r="Y2037" s="108"/>
      <c r="Z2037" s="108"/>
      <c r="AA2037" s="108"/>
      <c r="AB2037" s="108"/>
      <c r="AC2037" s="108"/>
      <c r="AD2037" s="108"/>
    </row>
    <row r="2038" spans="1:30" x14ac:dyDescent="0.25">
      <c r="A2038" s="81" t="s">
        <v>2125</v>
      </c>
      <c r="B2038" s="81" t="s">
        <v>12179</v>
      </c>
      <c r="C2038" s="81">
        <v>1408.33</v>
      </c>
      <c r="D2038" s="81" t="s">
        <v>8619</v>
      </c>
      <c r="E2038" s="81" t="s">
        <v>8620</v>
      </c>
      <c r="F2038" s="81" t="s">
        <v>8619</v>
      </c>
      <c r="G2038" s="81" t="s">
        <v>8620</v>
      </c>
      <c r="H2038" s="81">
        <v>12.2</v>
      </c>
      <c r="I2038" s="81">
        <v>6.29</v>
      </c>
      <c r="J2038" s="81">
        <v>25.35</v>
      </c>
      <c r="K2038" s="81">
        <v>21.38</v>
      </c>
      <c r="L2038" s="81" t="s">
        <v>25662</v>
      </c>
      <c r="M2038" s="108"/>
      <c r="N2038" s="108"/>
      <c r="O2038" s="108"/>
      <c r="P2038" s="108"/>
      <c r="Q2038" s="108"/>
      <c r="R2038" s="108"/>
      <c r="S2038" s="108"/>
      <c r="T2038" s="108"/>
      <c r="U2038" s="108"/>
      <c r="V2038" s="108"/>
      <c r="W2038" s="108"/>
      <c r="X2038" s="108"/>
      <c r="Y2038" s="108"/>
      <c r="Z2038" s="108"/>
      <c r="AA2038" s="108"/>
      <c r="AB2038" s="108"/>
      <c r="AC2038" s="108"/>
      <c r="AD2038" s="108"/>
    </row>
    <row r="2039" spans="1:30" x14ac:dyDescent="0.25">
      <c r="A2039" s="81" t="s">
        <v>2122</v>
      </c>
      <c r="B2039" s="81" t="s">
        <v>12180</v>
      </c>
      <c r="C2039" s="81">
        <v>1428.56</v>
      </c>
      <c r="D2039" s="81" t="s">
        <v>8619</v>
      </c>
      <c r="E2039" s="81" t="s">
        <v>8620</v>
      </c>
      <c r="F2039" s="81" t="s">
        <v>8619</v>
      </c>
      <c r="G2039" s="81" t="s">
        <v>8620</v>
      </c>
      <c r="H2039" s="81">
        <v>12.2</v>
      </c>
      <c r="I2039" s="81">
        <v>6.29</v>
      </c>
      <c r="J2039" s="81">
        <v>25.35</v>
      </c>
      <c r="K2039" s="81">
        <v>21.38</v>
      </c>
      <c r="L2039" s="81" t="s">
        <v>25662</v>
      </c>
      <c r="M2039" s="108"/>
      <c r="N2039" s="108"/>
      <c r="O2039" s="108"/>
      <c r="P2039" s="108"/>
      <c r="Q2039" s="108"/>
      <c r="R2039" s="108"/>
      <c r="S2039" s="108"/>
      <c r="T2039" s="108"/>
      <c r="U2039" s="108"/>
      <c r="V2039" s="108"/>
      <c r="W2039" s="108"/>
      <c r="X2039" s="108"/>
      <c r="Y2039" s="108"/>
      <c r="Z2039" s="108"/>
      <c r="AA2039" s="108"/>
      <c r="AB2039" s="108"/>
      <c r="AC2039" s="108"/>
      <c r="AD2039" s="108"/>
    </row>
    <row r="2040" spans="1:30" x14ac:dyDescent="0.25">
      <c r="A2040" s="81" t="s">
        <v>2116</v>
      </c>
      <c r="B2040" s="81" t="s">
        <v>26275</v>
      </c>
      <c r="C2040" s="81">
        <v>1357.94</v>
      </c>
      <c r="D2040" s="81" t="s">
        <v>26275</v>
      </c>
      <c r="E2040" s="81">
        <v>1357.94</v>
      </c>
      <c r="F2040" s="81" t="s">
        <v>26275</v>
      </c>
      <c r="G2040" s="81">
        <v>1357.94</v>
      </c>
      <c r="H2040" s="81">
        <v>13.1</v>
      </c>
      <c r="I2040" s="81">
        <v>9.8000000000000007</v>
      </c>
      <c r="J2040" s="81">
        <v>43.7</v>
      </c>
      <c r="K2040" s="81">
        <v>25.8</v>
      </c>
      <c r="L2040" s="81" t="s">
        <v>25662</v>
      </c>
      <c r="M2040" s="108"/>
      <c r="N2040" s="108"/>
      <c r="O2040" s="108"/>
      <c r="P2040" s="108"/>
      <c r="Q2040" s="108"/>
      <c r="R2040" s="108"/>
      <c r="S2040" s="108"/>
      <c r="T2040" s="108"/>
      <c r="U2040" s="108"/>
      <c r="V2040" s="108"/>
      <c r="W2040" s="108"/>
      <c r="X2040" s="108"/>
      <c r="Y2040" s="108"/>
      <c r="Z2040" s="108"/>
      <c r="AA2040" s="108"/>
      <c r="AB2040" s="108"/>
      <c r="AC2040" s="108"/>
      <c r="AD2040" s="108"/>
    </row>
    <row r="2041" spans="1:30" x14ac:dyDescent="0.25">
      <c r="A2041" s="81" t="s">
        <v>2113</v>
      </c>
      <c r="B2041" s="81" t="s">
        <v>12183</v>
      </c>
      <c r="C2041" s="81">
        <v>1626.44</v>
      </c>
      <c r="D2041" s="81" t="s">
        <v>8619</v>
      </c>
      <c r="E2041" s="81" t="s">
        <v>8620</v>
      </c>
      <c r="F2041" s="81" t="s">
        <v>8619</v>
      </c>
      <c r="G2041" s="81" t="s">
        <v>8620</v>
      </c>
      <c r="H2041" s="81">
        <v>13.1</v>
      </c>
      <c r="I2041" s="81">
        <v>9.8000000000000007</v>
      </c>
      <c r="J2041" s="81">
        <v>45.2</v>
      </c>
      <c r="K2041" s="81">
        <v>28.8</v>
      </c>
      <c r="L2041" s="81" t="s">
        <v>25662</v>
      </c>
      <c r="M2041" s="108"/>
      <c r="N2041" s="108"/>
      <c r="O2041" s="108"/>
      <c r="P2041" s="108"/>
      <c r="Q2041" s="108"/>
      <c r="R2041" s="108"/>
      <c r="S2041" s="108"/>
      <c r="T2041" s="108"/>
      <c r="U2041" s="108"/>
      <c r="V2041" s="108"/>
      <c r="W2041" s="108"/>
      <c r="X2041" s="108"/>
      <c r="Y2041" s="108"/>
      <c r="Z2041" s="108"/>
      <c r="AA2041" s="108"/>
      <c r="AB2041" s="108"/>
      <c r="AC2041" s="108"/>
      <c r="AD2041" s="108"/>
    </row>
    <row r="2042" spans="1:30" x14ac:dyDescent="0.25">
      <c r="A2042" s="81" t="s">
        <v>2110</v>
      </c>
      <c r="B2042" s="81" t="s">
        <v>12192</v>
      </c>
      <c r="C2042" s="81">
        <v>1404.45</v>
      </c>
      <c r="D2042" s="81" t="s">
        <v>26276</v>
      </c>
      <c r="E2042" s="81">
        <v>1654.68</v>
      </c>
      <c r="F2042" s="81" t="s">
        <v>26276</v>
      </c>
      <c r="G2042" s="81">
        <v>1654.68</v>
      </c>
      <c r="H2042" s="81">
        <v>13.1</v>
      </c>
      <c r="I2042" s="81">
        <v>9.8000000000000007</v>
      </c>
      <c r="J2042" s="81">
        <v>45.2</v>
      </c>
      <c r="K2042" s="81">
        <v>28.8</v>
      </c>
      <c r="L2042" s="81" t="s">
        <v>25662</v>
      </c>
      <c r="M2042" s="108"/>
      <c r="N2042" s="108"/>
      <c r="O2042" s="108"/>
      <c r="P2042" s="108"/>
      <c r="Q2042" s="108"/>
      <c r="R2042" s="108"/>
      <c r="S2042" s="108"/>
      <c r="T2042" s="108"/>
      <c r="U2042" s="108"/>
      <c r="V2042" s="108"/>
      <c r="W2042" s="108"/>
      <c r="X2042" s="108"/>
      <c r="Y2042" s="108"/>
      <c r="Z2042" s="108"/>
      <c r="AA2042" s="108"/>
      <c r="AB2042" s="108"/>
      <c r="AC2042" s="108"/>
      <c r="AD2042" s="108"/>
    </row>
    <row r="2043" spans="1:30" x14ac:dyDescent="0.25">
      <c r="A2043" s="81" t="s">
        <v>2107</v>
      </c>
      <c r="B2043" s="81" t="s">
        <v>12185</v>
      </c>
      <c r="C2043" s="81">
        <v>1815.67</v>
      </c>
      <c r="D2043" s="81" t="s">
        <v>12193</v>
      </c>
      <c r="E2043" s="81">
        <v>2832</v>
      </c>
      <c r="F2043" s="81" t="s">
        <v>8619</v>
      </c>
      <c r="G2043" s="81" t="s">
        <v>8620</v>
      </c>
      <c r="H2043" s="81">
        <v>13.5</v>
      </c>
      <c r="I2043" s="81">
        <v>9.8000000000000007</v>
      </c>
      <c r="J2043" s="81">
        <v>45.2</v>
      </c>
      <c r="K2043" s="81">
        <v>28.8</v>
      </c>
      <c r="L2043" s="81" t="s">
        <v>25662</v>
      </c>
      <c r="M2043" s="108"/>
      <c r="N2043" s="108"/>
      <c r="O2043" s="108"/>
      <c r="P2043" s="108"/>
      <c r="Q2043" s="108"/>
      <c r="R2043" s="108"/>
      <c r="S2043" s="108"/>
      <c r="T2043" s="108"/>
      <c r="U2043" s="108"/>
      <c r="V2043" s="108"/>
      <c r="W2043" s="108"/>
      <c r="X2043" s="108"/>
      <c r="Y2043" s="108"/>
      <c r="Z2043" s="108"/>
      <c r="AA2043" s="108"/>
      <c r="AB2043" s="108"/>
      <c r="AC2043" s="108"/>
      <c r="AD2043" s="108"/>
    </row>
    <row r="2044" spans="1:30" x14ac:dyDescent="0.25">
      <c r="A2044" s="81" t="s">
        <v>2104</v>
      </c>
      <c r="B2044" s="81" t="s">
        <v>12186</v>
      </c>
      <c r="C2044" s="81">
        <v>1947.11</v>
      </c>
      <c r="D2044" s="81" t="s">
        <v>8619</v>
      </c>
      <c r="E2044" s="81" t="s">
        <v>8620</v>
      </c>
      <c r="F2044" s="81" t="s">
        <v>8619</v>
      </c>
      <c r="G2044" s="81" t="s">
        <v>8620</v>
      </c>
      <c r="H2044" s="81">
        <v>13.5</v>
      </c>
      <c r="I2044" s="81">
        <v>9.8000000000000007</v>
      </c>
      <c r="J2044" s="81">
        <v>45.6</v>
      </c>
      <c r="K2044" s="81">
        <v>28.8</v>
      </c>
      <c r="L2044" s="81" t="s">
        <v>25662</v>
      </c>
      <c r="M2044" s="108"/>
      <c r="N2044" s="108"/>
      <c r="O2044" s="108"/>
      <c r="P2044" s="108"/>
      <c r="Q2044" s="108"/>
      <c r="R2044" s="108"/>
      <c r="S2044" s="108"/>
      <c r="T2044" s="108"/>
      <c r="U2044" s="108"/>
      <c r="V2044" s="108"/>
      <c r="W2044" s="108"/>
      <c r="X2044" s="108"/>
      <c r="Y2044" s="108"/>
      <c r="Z2044" s="108"/>
      <c r="AA2044" s="108"/>
      <c r="AB2044" s="108"/>
      <c r="AC2044" s="108"/>
      <c r="AD2044" s="108"/>
    </row>
    <row r="2045" spans="1:30" x14ac:dyDescent="0.25">
      <c r="A2045" s="81" t="s">
        <v>2101</v>
      </c>
      <c r="B2045" s="81" t="s">
        <v>12194</v>
      </c>
      <c r="C2045" s="81">
        <v>1600</v>
      </c>
      <c r="D2045" s="81" t="s">
        <v>26277</v>
      </c>
      <c r="E2045" s="81">
        <v>1918.92</v>
      </c>
      <c r="F2045" s="81" t="s">
        <v>26277</v>
      </c>
      <c r="G2045" s="81">
        <v>1918.92</v>
      </c>
      <c r="H2045" s="81">
        <v>13.5</v>
      </c>
      <c r="I2045" s="81">
        <v>9.8000000000000007</v>
      </c>
      <c r="J2045" s="81">
        <v>45.6</v>
      </c>
      <c r="K2045" s="81">
        <v>28.8</v>
      </c>
      <c r="L2045" s="81" t="s">
        <v>25662</v>
      </c>
      <c r="M2045" s="108"/>
      <c r="N2045" s="108"/>
      <c r="O2045" s="108"/>
      <c r="P2045" s="108"/>
      <c r="Q2045" s="108"/>
      <c r="R2045" s="108"/>
      <c r="S2045" s="108"/>
      <c r="T2045" s="108"/>
      <c r="U2045" s="108"/>
      <c r="V2045" s="108"/>
      <c r="W2045" s="108"/>
      <c r="X2045" s="108"/>
      <c r="Y2045" s="108"/>
      <c r="Z2045" s="108"/>
      <c r="AA2045" s="108"/>
      <c r="AB2045" s="108"/>
      <c r="AC2045" s="108"/>
      <c r="AD2045" s="108"/>
    </row>
    <row r="2046" spans="1:30" x14ac:dyDescent="0.25">
      <c r="A2046" s="81" t="s">
        <v>212</v>
      </c>
      <c r="B2046" s="81" t="s">
        <v>12195</v>
      </c>
      <c r="C2046" s="81">
        <v>1290</v>
      </c>
      <c r="D2046" s="81" t="s">
        <v>8619</v>
      </c>
      <c r="E2046" s="81" t="s">
        <v>8620</v>
      </c>
      <c r="F2046" s="81" t="s">
        <v>8619</v>
      </c>
      <c r="G2046" s="81" t="s">
        <v>8620</v>
      </c>
      <c r="H2046" s="81">
        <v>13.4</v>
      </c>
      <c r="I2046" s="81">
        <v>16.7</v>
      </c>
      <c r="J2046" s="81">
        <v>47.2</v>
      </c>
      <c r="K2046" s="81">
        <v>10.199999999999999</v>
      </c>
      <c r="L2046" s="81" t="s">
        <v>25662</v>
      </c>
      <c r="M2046" s="108"/>
      <c r="N2046" s="108"/>
      <c r="O2046" s="108"/>
      <c r="P2046" s="108"/>
      <c r="Q2046" s="108"/>
      <c r="R2046" s="108"/>
      <c r="S2046" s="108"/>
      <c r="T2046" s="108"/>
      <c r="U2046" s="108"/>
      <c r="V2046" s="108"/>
      <c r="W2046" s="108"/>
      <c r="X2046" s="108"/>
      <c r="Y2046" s="108"/>
      <c r="Z2046" s="108"/>
      <c r="AA2046" s="108"/>
      <c r="AB2046" s="108"/>
      <c r="AC2046" s="108"/>
      <c r="AD2046" s="108"/>
    </row>
    <row r="2047" spans="1:30" x14ac:dyDescent="0.25">
      <c r="A2047" s="81" t="s">
        <v>209</v>
      </c>
      <c r="B2047" s="81" t="s">
        <v>8619</v>
      </c>
      <c r="C2047" s="81" t="s">
        <v>8620</v>
      </c>
      <c r="D2047" s="81" t="s">
        <v>8619</v>
      </c>
      <c r="E2047" s="81" t="s">
        <v>8620</v>
      </c>
      <c r="F2047" s="81" t="s">
        <v>8619</v>
      </c>
      <c r="G2047" s="81" t="s">
        <v>8620</v>
      </c>
      <c r="H2047" s="81">
        <v>20.2</v>
      </c>
      <c r="I2047" s="81">
        <v>28.1</v>
      </c>
      <c r="J2047" s="81">
        <v>66.13</v>
      </c>
      <c r="K2047" s="81">
        <v>8.18</v>
      </c>
      <c r="L2047" s="81" t="s">
        <v>25662</v>
      </c>
      <c r="M2047" s="108"/>
      <c r="N2047" s="108"/>
      <c r="O2047" s="108"/>
      <c r="P2047" s="108"/>
      <c r="Q2047" s="108"/>
      <c r="R2047" s="108"/>
      <c r="S2047" s="108"/>
      <c r="T2047" s="108"/>
      <c r="U2047" s="108"/>
      <c r="V2047" s="108"/>
      <c r="W2047" s="108"/>
      <c r="X2047" s="108"/>
      <c r="Y2047" s="108"/>
      <c r="Z2047" s="108"/>
      <c r="AA2047" s="108"/>
      <c r="AB2047" s="108"/>
      <c r="AC2047" s="108"/>
      <c r="AD2047" s="108"/>
    </row>
    <row r="2048" spans="1:30" x14ac:dyDescent="0.25">
      <c r="A2048" s="81" t="s">
        <v>206</v>
      </c>
      <c r="B2048" s="81" t="s">
        <v>8619</v>
      </c>
      <c r="C2048" s="81" t="s">
        <v>8620</v>
      </c>
      <c r="D2048" s="81" t="s">
        <v>8619</v>
      </c>
      <c r="E2048" s="81" t="s">
        <v>8620</v>
      </c>
      <c r="F2048" s="81" t="s">
        <v>8619</v>
      </c>
      <c r="G2048" s="81" t="s">
        <v>8620</v>
      </c>
      <c r="H2048" s="81">
        <v>13.4</v>
      </c>
      <c r="I2048" s="81">
        <v>18.7</v>
      </c>
      <c r="J2048" s="81">
        <v>54.4</v>
      </c>
      <c r="K2048" s="81">
        <v>10.199999999999999</v>
      </c>
      <c r="L2048" s="81" t="s">
        <v>25662</v>
      </c>
      <c r="M2048" s="108"/>
      <c r="N2048" s="108"/>
      <c r="O2048" s="108"/>
      <c r="P2048" s="108"/>
      <c r="Q2048" s="108"/>
      <c r="R2048" s="108"/>
      <c r="S2048" s="108"/>
      <c r="T2048" s="108"/>
      <c r="U2048" s="108"/>
      <c r="V2048" s="108"/>
      <c r="W2048" s="108"/>
      <c r="X2048" s="108"/>
      <c r="Y2048" s="108"/>
      <c r="Z2048" s="108"/>
      <c r="AA2048" s="108"/>
      <c r="AB2048" s="108"/>
      <c r="AC2048" s="108"/>
      <c r="AD2048" s="108"/>
    </row>
    <row r="2049" spans="1:30" x14ac:dyDescent="0.25">
      <c r="A2049" s="81" t="s">
        <v>203</v>
      </c>
      <c r="B2049" s="81" t="s">
        <v>12196</v>
      </c>
      <c r="C2049" s="81">
        <v>1622</v>
      </c>
      <c r="D2049" s="81" t="s">
        <v>8619</v>
      </c>
      <c r="E2049" s="81" t="s">
        <v>8620</v>
      </c>
      <c r="F2049" s="81" t="s">
        <v>8619</v>
      </c>
      <c r="G2049" s="81" t="s">
        <v>8620</v>
      </c>
      <c r="H2049" s="81">
        <v>28.1</v>
      </c>
      <c r="I2049" s="81">
        <v>8.18</v>
      </c>
      <c r="J2049" s="81">
        <v>66.099999999999994</v>
      </c>
      <c r="K2049" s="81">
        <v>28.1</v>
      </c>
      <c r="L2049" s="81" t="s">
        <v>25662</v>
      </c>
      <c r="M2049" s="108"/>
      <c r="N2049" s="108"/>
      <c r="O2049" s="108"/>
      <c r="P2049" s="108"/>
      <c r="Q2049" s="108"/>
      <c r="R2049" s="108"/>
      <c r="S2049" s="108"/>
      <c r="T2049" s="108"/>
      <c r="U2049" s="108"/>
      <c r="V2049" s="108"/>
      <c r="W2049" s="108"/>
      <c r="X2049" s="108"/>
      <c r="Y2049" s="108"/>
      <c r="Z2049" s="108"/>
      <c r="AA2049" s="108"/>
      <c r="AB2049" s="108"/>
      <c r="AC2049" s="108"/>
      <c r="AD2049" s="108"/>
    </row>
    <row r="2050" spans="1:30" x14ac:dyDescent="0.25">
      <c r="A2050" s="81" t="s">
        <v>200</v>
      </c>
      <c r="B2050" s="81" t="s">
        <v>8619</v>
      </c>
      <c r="C2050" s="81" t="s">
        <v>8620</v>
      </c>
      <c r="D2050" s="81" t="s">
        <v>8619</v>
      </c>
      <c r="E2050" s="81" t="s">
        <v>8620</v>
      </c>
      <c r="F2050" s="81" t="s">
        <v>8619</v>
      </c>
      <c r="G2050" s="81" t="s">
        <v>8620</v>
      </c>
      <c r="H2050" s="81">
        <v>13.4</v>
      </c>
      <c r="I2050" s="81">
        <v>20.2</v>
      </c>
      <c r="J2050" s="81">
        <v>59.6</v>
      </c>
      <c r="K2050" s="81">
        <v>10.199999999999999</v>
      </c>
      <c r="L2050" s="81" t="s">
        <v>25662</v>
      </c>
      <c r="M2050" s="108"/>
      <c r="N2050" s="108"/>
      <c r="O2050" s="108"/>
      <c r="P2050" s="108"/>
      <c r="Q2050" s="108"/>
      <c r="R2050" s="108"/>
      <c r="S2050" s="108"/>
      <c r="T2050" s="108"/>
      <c r="U2050" s="108"/>
      <c r="V2050" s="108"/>
      <c r="W2050" s="108"/>
      <c r="X2050" s="108"/>
      <c r="Y2050" s="108"/>
      <c r="Z2050" s="108"/>
      <c r="AA2050" s="108"/>
      <c r="AB2050" s="108"/>
      <c r="AC2050" s="108"/>
      <c r="AD2050" s="108"/>
    </row>
    <row r="2051" spans="1:30" x14ac:dyDescent="0.25">
      <c r="A2051" s="81" t="s">
        <v>194</v>
      </c>
      <c r="B2051" s="81" t="s">
        <v>8619</v>
      </c>
      <c r="C2051" s="81" t="s">
        <v>8620</v>
      </c>
      <c r="D2051" s="81" t="s">
        <v>8619</v>
      </c>
      <c r="E2051" s="81" t="s">
        <v>8620</v>
      </c>
      <c r="F2051" s="81" t="s">
        <v>8619</v>
      </c>
      <c r="G2051" s="81" t="s">
        <v>8620</v>
      </c>
      <c r="H2051" s="81">
        <v>14.2</v>
      </c>
      <c r="I2051" s="81">
        <v>22.4</v>
      </c>
      <c r="J2051" s="81">
        <v>55.1</v>
      </c>
      <c r="K2051" s="81">
        <v>15.8</v>
      </c>
      <c r="L2051" s="81" t="s">
        <v>25662</v>
      </c>
      <c r="M2051" s="108"/>
      <c r="N2051" s="108"/>
      <c r="O2051" s="108"/>
      <c r="P2051" s="108"/>
      <c r="Q2051" s="108"/>
      <c r="R2051" s="108"/>
      <c r="S2051" s="108"/>
      <c r="T2051" s="108"/>
      <c r="U2051" s="108"/>
      <c r="V2051" s="108"/>
      <c r="W2051" s="108"/>
      <c r="X2051" s="108"/>
      <c r="Y2051" s="108"/>
      <c r="Z2051" s="108"/>
      <c r="AA2051" s="108"/>
      <c r="AB2051" s="108"/>
      <c r="AC2051" s="108"/>
      <c r="AD2051" s="108"/>
    </row>
    <row r="2052" spans="1:30" x14ac:dyDescent="0.25">
      <c r="A2052" s="81" t="s">
        <v>197</v>
      </c>
      <c r="B2052" s="81" t="s">
        <v>8619</v>
      </c>
      <c r="C2052" s="81" t="s">
        <v>8620</v>
      </c>
      <c r="D2052" s="81" t="s">
        <v>8619</v>
      </c>
      <c r="E2052" s="81" t="s">
        <v>8620</v>
      </c>
      <c r="F2052" s="81" t="s">
        <v>8619</v>
      </c>
      <c r="G2052" s="81" t="s">
        <v>8620</v>
      </c>
      <c r="H2052" s="81">
        <v>13.4</v>
      </c>
      <c r="I2052" s="81">
        <v>21.3</v>
      </c>
      <c r="J2052" s="81">
        <v>66.400000000000006</v>
      </c>
      <c r="K2052" s="81">
        <v>10.199999999999999</v>
      </c>
      <c r="L2052" s="81" t="s">
        <v>25662</v>
      </c>
      <c r="M2052" s="108"/>
      <c r="N2052" s="108"/>
      <c r="O2052" s="108"/>
      <c r="P2052" s="108"/>
      <c r="Q2052" s="108"/>
      <c r="R2052" s="108"/>
      <c r="S2052" s="108"/>
      <c r="T2052" s="108"/>
      <c r="U2052" s="108"/>
      <c r="V2052" s="108"/>
      <c r="W2052" s="108"/>
      <c r="X2052" s="108"/>
      <c r="Y2052" s="108"/>
      <c r="Z2052" s="108"/>
      <c r="AA2052" s="108"/>
      <c r="AB2052" s="108"/>
      <c r="AC2052" s="108"/>
      <c r="AD2052" s="108"/>
    </row>
    <row r="2053" spans="1:30" x14ac:dyDescent="0.25">
      <c r="A2053" s="81" t="s">
        <v>2089</v>
      </c>
      <c r="B2053" s="81" t="s">
        <v>12197</v>
      </c>
      <c r="C2053" s="81">
        <v>1596.11</v>
      </c>
      <c r="D2053" s="81" t="s">
        <v>8619</v>
      </c>
      <c r="E2053" s="81" t="s">
        <v>8620</v>
      </c>
      <c r="F2053" s="81" t="s">
        <v>8619</v>
      </c>
      <c r="G2053" s="81" t="s">
        <v>8620</v>
      </c>
      <c r="H2053" s="81">
        <v>28.3</v>
      </c>
      <c r="I2053" s="81">
        <v>9.8000000000000007</v>
      </c>
      <c r="J2053" s="81">
        <v>62.6</v>
      </c>
      <c r="K2053" s="81">
        <v>21.3</v>
      </c>
      <c r="L2053" s="81" t="s">
        <v>25662</v>
      </c>
      <c r="M2053" s="108"/>
      <c r="N2053" s="108"/>
      <c r="O2053" s="108"/>
      <c r="P2053" s="108"/>
      <c r="Q2053" s="108"/>
      <c r="R2053" s="108"/>
      <c r="S2053" s="108"/>
      <c r="T2053" s="108"/>
      <c r="U2053" s="108"/>
      <c r="V2053" s="108"/>
      <c r="W2053" s="108"/>
      <c r="X2053" s="108"/>
      <c r="Y2053" s="108"/>
      <c r="Z2053" s="108"/>
      <c r="AA2053" s="108"/>
      <c r="AB2053" s="108"/>
      <c r="AC2053" s="108"/>
      <c r="AD2053" s="108"/>
    </row>
    <row r="2054" spans="1:30" x14ac:dyDescent="0.25">
      <c r="A2054" s="81" t="s">
        <v>2086</v>
      </c>
      <c r="B2054" s="81" t="s">
        <v>9209</v>
      </c>
      <c r="C2054" s="81">
        <v>1939.89</v>
      </c>
      <c r="D2054" s="81" t="s">
        <v>8619</v>
      </c>
      <c r="E2054" s="81" t="s">
        <v>8620</v>
      </c>
      <c r="F2054" s="81" t="s">
        <v>8619</v>
      </c>
      <c r="G2054" s="81" t="s">
        <v>8620</v>
      </c>
      <c r="H2054" s="81">
        <v>13.4</v>
      </c>
      <c r="I2054" s="81">
        <v>17.7</v>
      </c>
      <c r="J2054" s="81">
        <v>51.2</v>
      </c>
      <c r="K2054" s="81">
        <v>10.199999999999999</v>
      </c>
      <c r="L2054" s="81" t="s">
        <v>25662</v>
      </c>
      <c r="M2054" s="108"/>
      <c r="N2054" s="108"/>
      <c r="O2054" s="108"/>
      <c r="P2054" s="108"/>
      <c r="Q2054" s="108"/>
      <c r="R2054" s="108"/>
      <c r="S2054" s="108"/>
      <c r="T2054" s="108"/>
      <c r="U2054" s="108"/>
      <c r="V2054" s="108"/>
      <c r="W2054" s="108"/>
      <c r="X2054" s="108"/>
      <c r="Y2054" s="108"/>
      <c r="Z2054" s="108"/>
      <c r="AA2054" s="108"/>
      <c r="AB2054" s="108"/>
      <c r="AC2054" s="108"/>
      <c r="AD2054" s="108"/>
    </row>
    <row r="2055" spans="1:30" x14ac:dyDescent="0.25">
      <c r="A2055" s="81" t="s">
        <v>2083</v>
      </c>
      <c r="B2055" s="81" t="s">
        <v>8619</v>
      </c>
      <c r="C2055" s="81" t="s">
        <v>8620</v>
      </c>
      <c r="D2055" s="81" t="s">
        <v>8619</v>
      </c>
      <c r="E2055" s="81" t="s">
        <v>8620</v>
      </c>
      <c r="F2055" s="81" t="s">
        <v>8619</v>
      </c>
      <c r="G2055" s="81" t="s">
        <v>8620</v>
      </c>
      <c r="H2055" s="81">
        <v>13.4</v>
      </c>
      <c r="I2055" s="81">
        <v>18.8</v>
      </c>
      <c r="J2055" s="81">
        <v>55.2</v>
      </c>
      <c r="K2055" s="81">
        <v>10.199999999999999</v>
      </c>
      <c r="L2055" s="81" t="s">
        <v>25662</v>
      </c>
      <c r="M2055" s="108"/>
      <c r="N2055" s="108"/>
      <c r="O2055" s="108"/>
      <c r="P2055" s="108"/>
      <c r="Q2055" s="108"/>
      <c r="R2055" s="108"/>
      <c r="S2055" s="108"/>
      <c r="T2055" s="108"/>
      <c r="U2055" s="108"/>
      <c r="V2055" s="108"/>
      <c r="W2055" s="108"/>
      <c r="X2055" s="108"/>
      <c r="Y2055" s="108"/>
      <c r="Z2055" s="108"/>
      <c r="AA2055" s="108"/>
      <c r="AB2055" s="108"/>
      <c r="AC2055" s="108"/>
      <c r="AD2055" s="108"/>
    </row>
    <row r="2056" spans="1:30" x14ac:dyDescent="0.25">
      <c r="A2056" s="81" t="s">
        <v>2005</v>
      </c>
      <c r="B2056" s="81" t="s">
        <v>12198</v>
      </c>
      <c r="C2056" s="81">
        <v>2038.11</v>
      </c>
      <c r="D2056" s="81" t="s">
        <v>8619</v>
      </c>
      <c r="E2056" s="81" t="s">
        <v>8620</v>
      </c>
      <c r="F2056" s="81" t="s">
        <v>8619</v>
      </c>
      <c r="G2056" s="81" t="s">
        <v>8620</v>
      </c>
      <c r="H2056" s="81">
        <v>13.4</v>
      </c>
      <c r="I2056" s="81">
        <v>19.399999999999999</v>
      </c>
      <c r="J2056" s="81">
        <v>56.8</v>
      </c>
      <c r="K2056" s="81">
        <v>10.199999999999999</v>
      </c>
      <c r="L2056" s="81" t="s">
        <v>25662</v>
      </c>
      <c r="M2056" s="108"/>
      <c r="N2056" s="108"/>
      <c r="O2056" s="108"/>
      <c r="P2056" s="108"/>
      <c r="Q2056" s="108"/>
      <c r="R2056" s="108"/>
      <c r="S2056" s="108"/>
      <c r="T2056" s="108"/>
      <c r="U2056" s="108"/>
      <c r="V2056" s="108"/>
      <c r="W2056" s="108"/>
      <c r="X2056" s="108"/>
      <c r="Y2056" s="108"/>
      <c r="Z2056" s="108"/>
      <c r="AA2056" s="108"/>
      <c r="AB2056" s="108"/>
      <c r="AC2056" s="108"/>
      <c r="AD2056" s="108"/>
    </row>
    <row r="2057" spans="1:30" x14ac:dyDescent="0.25">
      <c r="A2057" s="81" t="s">
        <v>1999</v>
      </c>
      <c r="B2057" s="81" t="s">
        <v>8619</v>
      </c>
      <c r="C2057" s="81" t="s">
        <v>8620</v>
      </c>
      <c r="D2057" s="81" t="s">
        <v>8619</v>
      </c>
      <c r="E2057" s="81" t="s">
        <v>8620</v>
      </c>
      <c r="F2057" s="81" t="s">
        <v>8619</v>
      </c>
      <c r="G2057" s="81" t="s">
        <v>8620</v>
      </c>
      <c r="H2057" s="81">
        <v>13.4</v>
      </c>
      <c r="I2057" s="81">
        <v>20.399999999999999</v>
      </c>
      <c r="J2057" s="81">
        <v>60.4</v>
      </c>
      <c r="K2057" s="81">
        <v>10.199999999999999</v>
      </c>
      <c r="L2057" s="81" t="s">
        <v>25662</v>
      </c>
      <c r="M2057" s="108"/>
      <c r="N2057" s="108"/>
      <c r="O2057" s="108"/>
      <c r="P2057" s="108"/>
      <c r="Q2057" s="108"/>
      <c r="R2057" s="108"/>
      <c r="S2057" s="108"/>
      <c r="T2057" s="108"/>
      <c r="U2057" s="108"/>
      <c r="V2057" s="108"/>
      <c r="W2057" s="108"/>
      <c r="X2057" s="108"/>
      <c r="Y2057" s="108"/>
      <c r="Z2057" s="108"/>
      <c r="AA2057" s="108"/>
      <c r="AB2057" s="108"/>
      <c r="AC2057" s="108"/>
      <c r="AD2057" s="108"/>
    </row>
    <row r="2058" spans="1:30" x14ac:dyDescent="0.25">
      <c r="A2058" s="81" t="s">
        <v>1993</v>
      </c>
      <c r="B2058" s="81" t="s">
        <v>9217</v>
      </c>
      <c r="C2058" s="81">
        <v>2246.11</v>
      </c>
      <c r="D2058" s="81" t="s">
        <v>8619</v>
      </c>
      <c r="E2058" s="81" t="s">
        <v>8620</v>
      </c>
      <c r="F2058" s="81" t="s">
        <v>8619</v>
      </c>
      <c r="G2058" s="81" t="s">
        <v>8620</v>
      </c>
      <c r="H2058" s="81">
        <v>8.1999999999999993</v>
      </c>
      <c r="I2058" s="81">
        <v>22.2</v>
      </c>
      <c r="J2058" s="81">
        <v>73</v>
      </c>
      <c r="K2058" s="81">
        <v>16.100000000000001</v>
      </c>
      <c r="L2058" s="81" t="s">
        <v>25662</v>
      </c>
      <c r="M2058" s="108"/>
      <c r="N2058" s="108"/>
      <c r="O2058" s="108"/>
      <c r="P2058" s="108"/>
      <c r="Q2058" s="108"/>
      <c r="R2058" s="108"/>
      <c r="S2058" s="108"/>
      <c r="T2058" s="108"/>
      <c r="U2058" s="108"/>
      <c r="V2058" s="108"/>
      <c r="W2058" s="108"/>
      <c r="X2058" s="108"/>
      <c r="Y2058" s="108"/>
      <c r="Z2058" s="108"/>
      <c r="AA2058" s="108"/>
      <c r="AB2058" s="108"/>
      <c r="AC2058" s="108"/>
      <c r="AD2058" s="108"/>
    </row>
    <row r="2059" spans="1:30" x14ac:dyDescent="0.25">
      <c r="A2059" s="81" t="s">
        <v>1987</v>
      </c>
      <c r="B2059" s="81" t="s">
        <v>12199</v>
      </c>
      <c r="C2059" s="81">
        <v>2296.67</v>
      </c>
      <c r="D2059" s="81" t="s">
        <v>8619</v>
      </c>
      <c r="E2059" s="81" t="s">
        <v>8620</v>
      </c>
      <c r="F2059" s="81" t="s">
        <v>8619</v>
      </c>
      <c r="G2059" s="81" t="s">
        <v>8620</v>
      </c>
      <c r="H2059" s="81">
        <v>28.3</v>
      </c>
      <c r="I2059" s="81">
        <v>9.8000000000000007</v>
      </c>
      <c r="J2059" s="81">
        <v>62.6</v>
      </c>
      <c r="K2059" s="81">
        <v>21.3</v>
      </c>
      <c r="L2059" s="81" t="s">
        <v>25662</v>
      </c>
      <c r="M2059" s="108"/>
      <c r="N2059" s="108"/>
      <c r="O2059" s="108"/>
      <c r="P2059" s="108"/>
      <c r="Q2059" s="108"/>
      <c r="R2059" s="108"/>
      <c r="S2059" s="108"/>
      <c r="T2059" s="108"/>
      <c r="U2059" s="108"/>
      <c r="V2059" s="108"/>
      <c r="W2059" s="108"/>
      <c r="X2059" s="108"/>
      <c r="Y2059" s="108"/>
      <c r="Z2059" s="108"/>
      <c r="AA2059" s="108"/>
      <c r="AB2059" s="108"/>
      <c r="AC2059" s="108"/>
      <c r="AD2059" s="108"/>
    </row>
    <row r="2060" spans="1:30" x14ac:dyDescent="0.25">
      <c r="A2060" s="81" t="s">
        <v>1975</v>
      </c>
      <c r="B2060" s="81" t="s">
        <v>12200</v>
      </c>
      <c r="C2060" s="81">
        <v>706.33</v>
      </c>
      <c r="D2060" s="81" t="s">
        <v>8619</v>
      </c>
      <c r="E2060" s="81" t="s">
        <v>8620</v>
      </c>
      <c r="F2060" s="81" t="s">
        <v>8619</v>
      </c>
      <c r="G2060" s="81" t="s">
        <v>8620</v>
      </c>
      <c r="H2060" s="81">
        <v>14.17</v>
      </c>
      <c r="I2060" s="81">
        <v>7.71</v>
      </c>
      <c r="J2060" s="81">
        <v>52.91</v>
      </c>
      <c r="K2060" s="81">
        <v>21.22</v>
      </c>
      <c r="L2060" s="81" t="s">
        <v>25662</v>
      </c>
      <c r="M2060" s="108"/>
      <c r="N2060" s="108"/>
      <c r="O2060" s="108"/>
      <c r="P2060" s="108"/>
      <c r="Q2060" s="108"/>
      <c r="R2060" s="108"/>
      <c r="S2060" s="108"/>
      <c r="T2060" s="108"/>
      <c r="U2060" s="108"/>
      <c r="V2060" s="108"/>
      <c r="W2060" s="108"/>
      <c r="X2060" s="108"/>
      <c r="Y2060" s="108"/>
      <c r="Z2060" s="108"/>
      <c r="AA2060" s="108"/>
      <c r="AB2060" s="108"/>
      <c r="AC2060" s="108"/>
      <c r="AD2060" s="108"/>
    </row>
    <row r="2061" spans="1:30" x14ac:dyDescent="0.25">
      <c r="A2061" s="81" t="s">
        <v>1969</v>
      </c>
      <c r="B2061" s="81" t="s">
        <v>26278</v>
      </c>
      <c r="C2061" s="81">
        <v>2163.37</v>
      </c>
      <c r="D2061" s="81" t="s">
        <v>26278</v>
      </c>
      <c r="E2061" s="81">
        <v>2163.37</v>
      </c>
      <c r="F2061" s="81" t="s">
        <v>26278</v>
      </c>
      <c r="G2061" s="81">
        <v>2163.37</v>
      </c>
      <c r="H2061" s="81">
        <v>22</v>
      </c>
      <c r="I2061" s="81">
        <v>10</v>
      </c>
      <c r="J2061" s="81">
        <v>81.099999999999994</v>
      </c>
      <c r="K2061" s="81">
        <v>27</v>
      </c>
      <c r="L2061" s="81" t="s">
        <v>25662</v>
      </c>
      <c r="M2061" s="108"/>
      <c r="N2061" s="108"/>
      <c r="O2061" s="108"/>
      <c r="P2061" s="108"/>
      <c r="Q2061" s="108"/>
      <c r="R2061" s="108"/>
      <c r="S2061" s="108"/>
      <c r="T2061" s="108"/>
      <c r="U2061" s="108"/>
      <c r="V2061" s="108"/>
      <c r="W2061" s="108"/>
      <c r="X2061" s="108"/>
      <c r="Y2061" s="108"/>
      <c r="Z2061" s="108"/>
      <c r="AA2061" s="108"/>
      <c r="AB2061" s="108"/>
      <c r="AC2061" s="108"/>
      <c r="AD2061" s="108"/>
    </row>
    <row r="2062" spans="1:30" x14ac:dyDescent="0.25">
      <c r="A2062" s="81" t="s">
        <v>1963</v>
      </c>
      <c r="B2062" s="81" t="s">
        <v>26279</v>
      </c>
      <c r="C2062" s="81">
        <v>2163.37</v>
      </c>
      <c r="D2062" s="81" t="s">
        <v>26279</v>
      </c>
      <c r="E2062" s="81">
        <v>2163.37</v>
      </c>
      <c r="F2062" s="81" t="s">
        <v>26279</v>
      </c>
      <c r="G2062" s="81">
        <v>2163.37</v>
      </c>
      <c r="H2062" s="81">
        <v>32.97</v>
      </c>
      <c r="I2062" s="81">
        <v>19.23</v>
      </c>
      <c r="J2062" s="81">
        <v>65.099999999999994</v>
      </c>
      <c r="K2062" s="81">
        <v>8.6199999999999992</v>
      </c>
      <c r="L2062" s="81" t="s">
        <v>25662</v>
      </c>
      <c r="M2062" s="108"/>
      <c r="N2062" s="108"/>
      <c r="O2062" s="108"/>
      <c r="P2062" s="108"/>
      <c r="Q2062" s="108"/>
      <c r="R2062" s="108"/>
      <c r="S2062" s="108"/>
      <c r="T2062" s="108"/>
      <c r="U2062" s="108"/>
      <c r="V2062" s="108"/>
      <c r="W2062" s="108"/>
      <c r="X2062" s="108"/>
      <c r="Y2062" s="108"/>
      <c r="Z2062" s="108"/>
      <c r="AA2062" s="108"/>
      <c r="AB2062" s="108"/>
      <c r="AC2062" s="108"/>
      <c r="AD2062" s="108"/>
    </row>
    <row r="2063" spans="1:30" x14ac:dyDescent="0.25">
      <c r="A2063" s="81" t="s">
        <v>1951</v>
      </c>
      <c r="B2063" s="81" t="s">
        <v>12201</v>
      </c>
      <c r="C2063" s="81">
        <v>2119</v>
      </c>
      <c r="D2063" s="81" t="s">
        <v>8619</v>
      </c>
      <c r="E2063" s="81" t="s">
        <v>8620</v>
      </c>
      <c r="F2063" s="81" t="s">
        <v>8619</v>
      </c>
      <c r="G2063" s="81" t="s">
        <v>8620</v>
      </c>
      <c r="H2063" s="81">
        <v>32.97</v>
      </c>
      <c r="I2063" s="81">
        <v>19.23</v>
      </c>
      <c r="J2063" s="81">
        <v>65.16</v>
      </c>
      <c r="K2063" s="81">
        <v>8.6199999999999992</v>
      </c>
      <c r="L2063" s="81" t="s">
        <v>25662</v>
      </c>
      <c r="M2063" s="108"/>
      <c r="N2063" s="108"/>
      <c r="O2063" s="108"/>
      <c r="P2063" s="108"/>
      <c r="Q2063" s="108"/>
      <c r="R2063" s="108"/>
      <c r="S2063" s="108"/>
      <c r="T2063" s="108"/>
      <c r="U2063" s="108"/>
      <c r="V2063" s="108"/>
      <c r="W2063" s="108"/>
      <c r="X2063" s="108"/>
      <c r="Y2063" s="108"/>
      <c r="Z2063" s="108"/>
      <c r="AA2063" s="108"/>
      <c r="AB2063" s="108"/>
      <c r="AC2063" s="108"/>
      <c r="AD2063" s="108"/>
    </row>
    <row r="2064" spans="1:30" x14ac:dyDescent="0.25">
      <c r="A2064" s="81" t="s">
        <v>1948</v>
      </c>
      <c r="B2064" s="81" t="s">
        <v>8619</v>
      </c>
      <c r="C2064" s="81" t="s">
        <v>8620</v>
      </c>
      <c r="D2064" s="81" t="s">
        <v>8619</v>
      </c>
      <c r="E2064" s="81" t="s">
        <v>8620</v>
      </c>
      <c r="F2064" s="81" t="s">
        <v>8619</v>
      </c>
      <c r="G2064" s="81" t="s">
        <v>8620</v>
      </c>
      <c r="H2064" s="81">
        <v>22</v>
      </c>
      <c r="I2064" s="81">
        <v>10</v>
      </c>
      <c r="J2064" s="81">
        <v>81.099999999999994</v>
      </c>
      <c r="K2064" s="81">
        <v>27</v>
      </c>
      <c r="L2064" s="81" t="s">
        <v>25662</v>
      </c>
      <c r="M2064" s="108"/>
      <c r="N2064" s="108"/>
      <c r="O2064" s="108"/>
      <c r="P2064" s="108"/>
      <c r="Q2064" s="108"/>
      <c r="R2064" s="108"/>
      <c r="S2064" s="108"/>
      <c r="T2064" s="108"/>
      <c r="U2064" s="108"/>
      <c r="V2064" s="108"/>
      <c r="W2064" s="108"/>
      <c r="X2064" s="108"/>
      <c r="Y2064" s="108"/>
      <c r="Z2064" s="108"/>
      <c r="AA2064" s="108"/>
      <c r="AB2064" s="108"/>
      <c r="AC2064" s="108"/>
      <c r="AD2064" s="108"/>
    </row>
    <row r="2065" spans="1:30" x14ac:dyDescent="0.25">
      <c r="A2065" s="81" t="s">
        <v>1939</v>
      </c>
      <c r="B2065" s="81" t="s">
        <v>12202</v>
      </c>
      <c r="C2065" s="81">
        <v>2336</v>
      </c>
      <c r="D2065" s="81" t="s">
        <v>26280</v>
      </c>
      <c r="E2065" s="81">
        <v>2385.21</v>
      </c>
      <c r="F2065" s="81" t="s">
        <v>26280</v>
      </c>
      <c r="G2065" s="81">
        <v>2385.21</v>
      </c>
      <c r="H2065" s="81">
        <v>21.9</v>
      </c>
      <c r="I2065" s="81">
        <v>9.4</v>
      </c>
      <c r="J2065" s="81">
        <v>81.099999999999994</v>
      </c>
      <c r="K2065" s="81">
        <v>26.6</v>
      </c>
      <c r="L2065" s="81" t="s">
        <v>25662</v>
      </c>
      <c r="M2065" s="108"/>
      <c r="N2065" s="108"/>
      <c r="O2065" s="108"/>
      <c r="P2065" s="108"/>
      <c r="Q2065" s="108"/>
      <c r="R2065" s="108"/>
      <c r="S2065" s="108"/>
      <c r="T2065" s="108"/>
      <c r="U2065" s="108"/>
      <c r="V2065" s="108"/>
      <c r="W2065" s="108"/>
      <c r="X2065" s="108"/>
      <c r="Y2065" s="108"/>
      <c r="Z2065" s="108"/>
      <c r="AA2065" s="108"/>
      <c r="AB2065" s="108"/>
      <c r="AC2065" s="108"/>
      <c r="AD2065" s="108"/>
    </row>
    <row r="2066" spans="1:30" x14ac:dyDescent="0.25">
      <c r="A2066" s="81" t="s">
        <v>1936</v>
      </c>
      <c r="B2066" s="81" t="s">
        <v>12203</v>
      </c>
      <c r="C2066" s="81">
        <v>2395</v>
      </c>
      <c r="D2066" s="81" t="s">
        <v>26281</v>
      </c>
      <c r="E2066" s="81">
        <v>2444.56</v>
      </c>
      <c r="F2066" s="81" t="s">
        <v>26281</v>
      </c>
      <c r="G2066" s="81">
        <v>2444.56</v>
      </c>
      <c r="H2066" s="81">
        <v>21.8</v>
      </c>
      <c r="I2066" s="81">
        <v>8.6</v>
      </c>
      <c r="J2066" s="81">
        <v>81.099999999999994</v>
      </c>
      <c r="K2066" s="81">
        <v>34.799999999999997</v>
      </c>
      <c r="L2066" s="81" t="s">
        <v>25662</v>
      </c>
      <c r="M2066" s="108"/>
      <c r="N2066" s="108"/>
      <c r="O2066" s="108"/>
      <c r="P2066" s="108"/>
      <c r="Q2066" s="108"/>
      <c r="R2066" s="108"/>
      <c r="S2066" s="108"/>
      <c r="T2066" s="108"/>
      <c r="U2066" s="108"/>
      <c r="V2066" s="108"/>
      <c r="W2066" s="108"/>
      <c r="X2066" s="108"/>
      <c r="Y2066" s="108"/>
      <c r="Z2066" s="108"/>
      <c r="AA2066" s="108"/>
      <c r="AB2066" s="108"/>
      <c r="AC2066" s="108"/>
      <c r="AD2066" s="108"/>
    </row>
    <row r="2067" spans="1:30" x14ac:dyDescent="0.25">
      <c r="A2067" s="81" t="s">
        <v>1933</v>
      </c>
      <c r="B2067" s="81" t="s">
        <v>12204</v>
      </c>
      <c r="C2067" s="81">
        <v>2192</v>
      </c>
      <c r="D2067" s="81" t="s">
        <v>26282</v>
      </c>
      <c r="E2067" s="81">
        <v>2238.2600000000002</v>
      </c>
      <c r="F2067" s="81" t="s">
        <v>26282</v>
      </c>
      <c r="G2067" s="81">
        <v>2238.2600000000002</v>
      </c>
      <c r="H2067" s="81">
        <v>32.97</v>
      </c>
      <c r="I2067" s="81">
        <v>19.23</v>
      </c>
      <c r="J2067" s="81">
        <v>65.099999999999994</v>
      </c>
      <c r="K2067" s="81">
        <v>8.6199999999999992</v>
      </c>
      <c r="L2067" s="81" t="s">
        <v>25662</v>
      </c>
      <c r="M2067" s="108"/>
      <c r="N2067" s="108"/>
      <c r="O2067" s="108"/>
      <c r="P2067" s="108"/>
      <c r="Q2067" s="108"/>
      <c r="R2067" s="108"/>
      <c r="S2067" s="108"/>
      <c r="T2067" s="108"/>
      <c r="U2067" s="108"/>
      <c r="V2067" s="108"/>
      <c r="W2067" s="108"/>
      <c r="X2067" s="108"/>
      <c r="Y2067" s="108"/>
      <c r="Z2067" s="108"/>
      <c r="AA2067" s="108"/>
      <c r="AB2067" s="108"/>
      <c r="AC2067" s="108"/>
      <c r="AD2067" s="108"/>
    </row>
    <row r="2068" spans="1:30" x14ac:dyDescent="0.25">
      <c r="A2068" s="81" t="s">
        <v>1930</v>
      </c>
      <c r="B2068" s="81" t="s">
        <v>12205</v>
      </c>
      <c r="C2068" s="81">
        <v>2192</v>
      </c>
      <c r="D2068" s="81" t="s">
        <v>26283</v>
      </c>
      <c r="E2068" s="81">
        <v>2238.2600000000002</v>
      </c>
      <c r="F2068" s="81" t="s">
        <v>26283</v>
      </c>
      <c r="G2068" s="81">
        <v>2238.2600000000002</v>
      </c>
      <c r="H2068" s="81">
        <v>19.2</v>
      </c>
      <c r="I2068" s="81">
        <v>9</v>
      </c>
      <c r="J2068" s="81">
        <v>44.1</v>
      </c>
      <c r="K2068" s="81">
        <v>25.5</v>
      </c>
      <c r="L2068" s="81" t="s">
        <v>25662</v>
      </c>
      <c r="M2068" s="108"/>
      <c r="N2068" s="108"/>
      <c r="O2068" s="108"/>
      <c r="P2068" s="108"/>
      <c r="Q2068" s="108"/>
      <c r="R2068" s="108"/>
      <c r="S2068" s="108"/>
      <c r="T2068" s="108"/>
      <c r="U2068" s="108"/>
      <c r="V2068" s="108"/>
      <c r="W2068" s="108"/>
      <c r="X2068" s="108"/>
      <c r="Y2068" s="108"/>
      <c r="Z2068" s="108"/>
      <c r="AA2068" s="108"/>
      <c r="AB2068" s="108"/>
      <c r="AC2068" s="108"/>
      <c r="AD2068" s="108"/>
    </row>
    <row r="2069" spans="1:30" x14ac:dyDescent="0.25">
      <c r="A2069" s="81" t="s">
        <v>1924</v>
      </c>
      <c r="B2069" s="81" t="s">
        <v>8619</v>
      </c>
      <c r="C2069" s="81" t="s">
        <v>8620</v>
      </c>
      <c r="D2069" s="81" t="s">
        <v>8619</v>
      </c>
      <c r="E2069" s="81" t="s">
        <v>8620</v>
      </c>
      <c r="F2069" s="81" t="s">
        <v>8619</v>
      </c>
      <c r="G2069" s="81" t="s">
        <v>8620</v>
      </c>
      <c r="H2069" s="81">
        <v>32.97</v>
      </c>
      <c r="I2069" s="81">
        <v>19.23</v>
      </c>
      <c r="J2069" s="81">
        <v>65.16</v>
      </c>
      <c r="K2069" s="81">
        <v>8.6199999999999992</v>
      </c>
      <c r="L2069" s="81" t="s">
        <v>25662</v>
      </c>
      <c r="M2069" s="108"/>
      <c r="N2069" s="108"/>
      <c r="O2069" s="108"/>
      <c r="P2069" s="108"/>
      <c r="Q2069" s="108"/>
      <c r="R2069" s="108"/>
      <c r="S2069" s="108"/>
      <c r="T2069" s="108"/>
      <c r="U2069" s="108"/>
      <c r="V2069" s="108"/>
      <c r="W2069" s="108"/>
      <c r="X2069" s="108"/>
      <c r="Y2069" s="108"/>
      <c r="Z2069" s="108"/>
      <c r="AA2069" s="108"/>
      <c r="AB2069" s="108"/>
      <c r="AC2069" s="108"/>
      <c r="AD2069" s="108"/>
    </row>
    <row r="2070" spans="1:30" x14ac:dyDescent="0.25">
      <c r="A2070" s="81" t="s">
        <v>1918</v>
      </c>
      <c r="B2070" s="81" t="s">
        <v>12206</v>
      </c>
      <c r="C2070" s="81">
        <v>2222</v>
      </c>
      <c r="D2070" s="81" t="s">
        <v>8619</v>
      </c>
      <c r="E2070" s="81" t="s">
        <v>8620</v>
      </c>
      <c r="F2070" s="81" t="s">
        <v>8619</v>
      </c>
      <c r="G2070" s="81" t="s">
        <v>8620</v>
      </c>
      <c r="H2070" s="81">
        <v>19.2</v>
      </c>
      <c r="I2070" s="81">
        <v>9</v>
      </c>
      <c r="J2070" s="81">
        <v>44.1</v>
      </c>
      <c r="K2070" s="81">
        <v>25.5</v>
      </c>
      <c r="L2070" s="81" t="s">
        <v>25662</v>
      </c>
      <c r="M2070" s="108"/>
      <c r="N2070" s="108"/>
      <c r="O2070" s="108"/>
      <c r="P2070" s="108"/>
      <c r="Q2070" s="108"/>
      <c r="R2070" s="108"/>
      <c r="S2070" s="108"/>
      <c r="T2070" s="108"/>
      <c r="U2070" s="108"/>
      <c r="V2070" s="108"/>
      <c r="W2070" s="108"/>
      <c r="X2070" s="108"/>
      <c r="Y2070" s="108"/>
      <c r="Z2070" s="108"/>
      <c r="AA2070" s="108"/>
      <c r="AB2070" s="108"/>
      <c r="AC2070" s="108"/>
      <c r="AD2070" s="108"/>
    </row>
    <row r="2071" spans="1:30" x14ac:dyDescent="0.25">
      <c r="A2071" s="81" t="s">
        <v>1900</v>
      </c>
      <c r="B2071" s="81" t="s">
        <v>12207</v>
      </c>
      <c r="C2071" s="81">
        <v>2409</v>
      </c>
      <c r="D2071" s="81" t="s">
        <v>26284</v>
      </c>
      <c r="E2071" s="81">
        <v>2460.11</v>
      </c>
      <c r="F2071" s="81" t="s">
        <v>26284</v>
      </c>
      <c r="G2071" s="81">
        <v>2460.11</v>
      </c>
      <c r="H2071" s="81">
        <v>21.8</v>
      </c>
      <c r="I2071" s="81">
        <v>8.6</v>
      </c>
      <c r="J2071" s="81">
        <v>89.5</v>
      </c>
      <c r="K2071" s="81">
        <v>34.799999999999997</v>
      </c>
      <c r="L2071" s="81" t="s">
        <v>25662</v>
      </c>
      <c r="M2071" s="108"/>
      <c r="N2071" s="108"/>
      <c r="O2071" s="108"/>
      <c r="P2071" s="108"/>
      <c r="Q2071" s="108"/>
      <c r="R2071" s="108"/>
      <c r="S2071" s="108"/>
      <c r="T2071" s="108"/>
      <c r="U2071" s="108"/>
      <c r="V2071" s="108"/>
      <c r="W2071" s="108"/>
      <c r="X2071" s="108"/>
      <c r="Y2071" s="108"/>
      <c r="Z2071" s="108"/>
      <c r="AA2071" s="108"/>
      <c r="AB2071" s="108"/>
      <c r="AC2071" s="108"/>
      <c r="AD2071" s="108"/>
    </row>
    <row r="2072" spans="1:30" x14ac:dyDescent="0.25">
      <c r="A2072" s="81" t="s">
        <v>1894</v>
      </c>
      <c r="B2072" s="81" t="s">
        <v>12208</v>
      </c>
      <c r="C2072" s="81">
        <v>2469</v>
      </c>
      <c r="D2072" s="81" t="s">
        <v>26285</v>
      </c>
      <c r="E2072" s="81">
        <v>2520.87</v>
      </c>
      <c r="F2072" s="81" t="s">
        <v>26285</v>
      </c>
      <c r="G2072" s="81">
        <v>2520.87</v>
      </c>
      <c r="H2072" s="81">
        <v>21.9</v>
      </c>
      <c r="I2072" s="81">
        <v>9.4</v>
      </c>
      <c r="J2072" s="81">
        <v>81.099999999999994</v>
      </c>
      <c r="K2072" s="81">
        <v>26.6</v>
      </c>
      <c r="L2072" s="81" t="s">
        <v>25662</v>
      </c>
      <c r="M2072" s="108"/>
      <c r="N2072" s="108"/>
      <c r="O2072" s="108"/>
      <c r="P2072" s="108"/>
      <c r="Q2072" s="108"/>
      <c r="R2072" s="108"/>
      <c r="S2072" s="108"/>
      <c r="T2072" s="108"/>
      <c r="U2072" s="108"/>
      <c r="V2072" s="108"/>
      <c r="W2072" s="108"/>
      <c r="X2072" s="108"/>
      <c r="Y2072" s="108"/>
      <c r="Z2072" s="108"/>
      <c r="AA2072" s="108"/>
      <c r="AB2072" s="108"/>
      <c r="AC2072" s="108"/>
      <c r="AD2072" s="108"/>
    </row>
    <row r="2073" spans="1:30" x14ac:dyDescent="0.25">
      <c r="A2073" s="81" t="s">
        <v>1888</v>
      </c>
      <c r="B2073" s="81" t="s">
        <v>26286</v>
      </c>
      <c r="C2073" s="81">
        <v>77.23</v>
      </c>
      <c r="D2073" s="81" t="s">
        <v>26286</v>
      </c>
      <c r="E2073" s="81">
        <v>77.23</v>
      </c>
      <c r="F2073" s="81" t="s">
        <v>26286</v>
      </c>
      <c r="G2073" s="81">
        <v>77.23</v>
      </c>
      <c r="H2073" s="81">
        <v>2</v>
      </c>
      <c r="I2073" s="81">
        <v>5</v>
      </c>
      <c r="J2073" s="81">
        <v>0.18</v>
      </c>
      <c r="K2073" s="81">
        <v>1.3</v>
      </c>
      <c r="L2073" s="81" t="s">
        <v>25662</v>
      </c>
      <c r="M2073" s="108"/>
      <c r="N2073" s="108"/>
      <c r="O2073" s="108"/>
      <c r="P2073" s="108"/>
      <c r="Q2073" s="108"/>
      <c r="R2073" s="108"/>
      <c r="S2073" s="108"/>
      <c r="T2073" s="108"/>
      <c r="U2073" s="108"/>
      <c r="V2073" s="108"/>
      <c r="W2073" s="108"/>
      <c r="X2073" s="108"/>
      <c r="Y2073" s="108"/>
      <c r="Z2073" s="108"/>
      <c r="AA2073" s="108"/>
      <c r="AB2073" s="108"/>
      <c r="AC2073" s="108"/>
      <c r="AD2073" s="108"/>
    </row>
    <row r="2074" spans="1:30" x14ac:dyDescent="0.25">
      <c r="A2074" s="81" t="s">
        <v>1885</v>
      </c>
      <c r="B2074" s="81" t="s">
        <v>26287</v>
      </c>
      <c r="C2074" s="81">
        <v>77.23</v>
      </c>
      <c r="D2074" s="81" t="s">
        <v>26287</v>
      </c>
      <c r="E2074" s="81">
        <v>77.23</v>
      </c>
      <c r="F2074" s="81" t="s">
        <v>26287</v>
      </c>
      <c r="G2074" s="81">
        <v>77.23</v>
      </c>
      <c r="H2074" s="81">
        <v>1.4</v>
      </c>
      <c r="I2074" s="81">
        <v>2.5</v>
      </c>
      <c r="J2074" s="81">
        <v>0.18</v>
      </c>
      <c r="K2074" s="81">
        <v>0.8</v>
      </c>
      <c r="L2074" s="81" t="s">
        <v>25662</v>
      </c>
      <c r="M2074" s="108"/>
      <c r="N2074" s="108"/>
      <c r="O2074" s="108"/>
      <c r="P2074" s="108"/>
      <c r="Q2074" s="108"/>
      <c r="R2074" s="108"/>
      <c r="S2074" s="108"/>
      <c r="T2074" s="108"/>
      <c r="U2074" s="108"/>
      <c r="V2074" s="108"/>
      <c r="W2074" s="108"/>
      <c r="X2074" s="108"/>
      <c r="Y2074" s="108"/>
      <c r="Z2074" s="108"/>
      <c r="AA2074" s="108"/>
      <c r="AB2074" s="108"/>
      <c r="AC2074" s="108"/>
      <c r="AD2074" s="108"/>
    </row>
    <row r="2075" spans="1:30" x14ac:dyDescent="0.25">
      <c r="A2075" s="81" t="s">
        <v>191</v>
      </c>
      <c r="B2075" s="81" t="s">
        <v>12209</v>
      </c>
      <c r="C2075" s="81">
        <v>631.22</v>
      </c>
      <c r="D2075" s="81" t="s">
        <v>8619</v>
      </c>
      <c r="E2075" s="81" t="s">
        <v>8620</v>
      </c>
      <c r="F2075" s="81" t="s">
        <v>8619</v>
      </c>
      <c r="G2075" s="81" t="s">
        <v>8620</v>
      </c>
      <c r="H2075" s="81">
        <v>1.61</v>
      </c>
      <c r="I2075" s="81">
        <v>1.85</v>
      </c>
      <c r="J2075" s="81">
        <v>0.28999999999999998</v>
      </c>
      <c r="K2075" s="81">
        <v>6.3</v>
      </c>
      <c r="L2075" s="81" t="s">
        <v>25662</v>
      </c>
      <c r="M2075" s="108"/>
      <c r="N2075" s="108"/>
      <c r="O2075" s="108"/>
      <c r="P2075" s="108"/>
      <c r="Q2075" s="108"/>
      <c r="R2075" s="108"/>
      <c r="S2075" s="108"/>
      <c r="T2075" s="108"/>
      <c r="U2075" s="108"/>
      <c r="V2075" s="108"/>
      <c r="W2075" s="108"/>
      <c r="X2075" s="108"/>
      <c r="Y2075" s="108"/>
      <c r="Z2075" s="108"/>
      <c r="AA2075" s="108"/>
      <c r="AB2075" s="108"/>
      <c r="AC2075" s="108"/>
      <c r="AD2075" s="108"/>
    </row>
    <row r="2076" spans="1:30" x14ac:dyDescent="0.25">
      <c r="A2076" s="81" t="s">
        <v>1882</v>
      </c>
      <c r="B2076" s="81" t="s">
        <v>26288</v>
      </c>
      <c r="C2076" s="81">
        <v>135.66</v>
      </c>
      <c r="D2076" s="81" t="s">
        <v>26288</v>
      </c>
      <c r="E2076" s="81">
        <v>135.66</v>
      </c>
      <c r="F2076" s="81" t="s">
        <v>26288</v>
      </c>
      <c r="G2076" s="81">
        <v>135.66</v>
      </c>
      <c r="H2076" s="81">
        <v>1.3</v>
      </c>
      <c r="I2076" s="81">
        <v>4.9000000000000004</v>
      </c>
      <c r="J2076" s="81">
        <v>0.23</v>
      </c>
      <c r="K2076" s="81">
        <v>1.9</v>
      </c>
      <c r="L2076" s="81" t="s">
        <v>25662</v>
      </c>
      <c r="M2076" s="108"/>
      <c r="N2076" s="108"/>
      <c r="O2076" s="108"/>
      <c r="P2076" s="108"/>
      <c r="Q2076" s="108"/>
      <c r="R2076" s="108"/>
      <c r="S2076" s="108"/>
      <c r="T2076" s="108"/>
      <c r="U2076" s="108"/>
      <c r="V2076" s="108"/>
      <c r="W2076" s="108"/>
      <c r="X2076" s="108"/>
      <c r="Y2076" s="108"/>
      <c r="Z2076" s="108"/>
      <c r="AA2076" s="108"/>
      <c r="AB2076" s="108"/>
      <c r="AC2076" s="108"/>
      <c r="AD2076" s="108"/>
    </row>
    <row r="2077" spans="1:30" x14ac:dyDescent="0.25">
      <c r="A2077" s="81" t="s">
        <v>1879</v>
      </c>
      <c r="B2077" s="81" t="s">
        <v>26289</v>
      </c>
      <c r="C2077" s="81">
        <v>425.32</v>
      </c>
      <c r="D2077" s="81" t="s">
        <v>26289</v>
      </c>
      <c r="E2077" s="81">
        <v>425.32</v>
      </c>
      <c r="F2077" s="81" t="s">
        <v>26289</v>
      </c>
      <c r="G2077" s="81">
        <v>425.32</v>
      </c>
      <c r="H2077" s="81">
        <v>1.96</v>
      </c>
      <c r="I2077" s="81">
        <v>5.03</v>
      </c>
      <c r="J2077" s="81">
        <v>1.74</v>
      </c>
      <c r="K2077" s="81">
        <v>1.33</v>
      </c>
      <c r="L2077" s="81" t="s">
        <v>25662</v>
      </c>
      <c r="M2077" s="108"/>
      <c r="N2077" s="108"/>
      <c r="O2077" s="108"/>
      <c r="P2077" s="108"/>
      <c r="Q2077" s="108"/>
      <c r="R2077" s="108"/>
      <c r="S2077" s="108"/>
      <c r="T2077" s="108"/>
      <c r="U2077" s="108"/>
      <c r="V2077" s="108"/>
      <c r="W2077" s="108"/>
      <c r="X2077" s="108"/>
      <c r="Y2077" s="108"/>
      <c r="Z2077" s="108"/>
      <c r="AA2077" s="108"/>
      <c r="AB2077" s="108"/>
      <c r="AC2077" s="108"/>
      <c r="AD2077" s="108"/>
    </row>
    <row r="2078" spans="1:30" x14ac:dyDescent="0.25">
      <c r="A2078" s="81" t="s">
        <v>1876</v>
      </c>
      <c r="B2078" s="81" t="s">
        <v>26290</v>
      </c>
      <c r="C2078" s="81">
        <v>1701.31</v>
      </c>
      <c r="D2078" s="81" t="s">
        <v>26290</v>
      </c>
      <c r="E2078" s="81">
        <v>1701.31</v>
      </c>
      <c r="F2078" s="81" t="s">
        <v>26290</v>
      </c>
      <c r="G2078" s="81">
        <v>1701.31</v>
      </c>
      <c r="H2078" s="81">
        <v>4.7</v>
      </c>
      <c r="I2078" s="81">
        <v>7.1</v>
      </c>
      <c r="J2078" s="81">
        <v>0.72</v>
      </c>
      <c r="K2078" s="81">
        <v>1.8</v>
      </c>
      <c r="L2078" s="81" t="s">
        <v>25662</v>
      </c>
      <c r="M2078" s="108"/>
      <c r="N2078" s="108"/>
      <c r="O2078" s="108"/>
      <c r="P2078" s="108"/>
      <c r="Q2078" s="108"/>
      <c r="R2078" s="108"/>
      <c r="S2078" s="108"/>
      <c r="T2078" s="108"/>
      <c r="U2078" s="108"/>
      <c r="V2078" s="108"/>
      <c r="W2078" s="108"/>
      <c r="X2078" s="108"/>
      <c r="Y2078" s="108"/>
      <c r="Z2078" s="108"/>
      <c r="AA2078" s="108"/>
      <c r="AB2078" s="108"/>
      <c r="AC2078" s="108"/>
      <c r="AD2078" s="108"/>
    </row>
    <row r="2079" spans="1:30" x14ac:dyDescent="0.25">
      <c r="A2079" s="81" t="s">
        <v>1873</v>
      </c>
      <c r="B2079" s="81" t="s">
        <v>8619</v>
      </c>
      <c r="C2079" s="81" t="s">
        <v>8620</v>
      </c>
      <c r="D2079" s="81" t="s">
        <v>8619</v>
      </c>
      <c r="E2079" s="81" t="s">
        <v>8620</v>
      </c>
      <c r="F2079" s="81" t="s">
        <v>8619</v>
      </c>
      <c r="G2079" s="81" t="s">
        <v>8620</v>
      </c>
      <c r="H2079" s="81">
        <v>21.1</v>
      </c>
      <c r="I2079" s="81">
        <v>14.1</v>
      </c>
      <c r="J2079" s="81">
        <v>127</v>
      </c>
      <c r="K2079" s="81">
        <v>38</v>
      </c>
      <c r="L2079" s="81" t="s">
        <v>25662</v>
      </c>
      <c r="M2079" s="108"/>
      <c r="N2079" s="108"/>
      <c r="O2079" s="108"/>
      <c r="P2079" s="108"/>
      <c r="Q2079" s="108"/>
      <c r="R2079" s="108"/>
      <c r="S2079" s="108"/>
      <c r="T2079" s="108"/>
      <c r="U2079" s="108"/>
      <c r="V2079" s="108"/>
      <c r="W2079" s="108"/>
      <c r="X2079" s="108"/>
      <c r="Y2079" s="108"/>
      <c r="Z2079" s="108"/>
      <c r="AA2079" s="108"/>
      <c r="AB2079" s="108"/>
      <c r="AC2079" s="108"/>
      <c r="AD2079" s="108"/>
    </row>
    <row r="2080" spans="1:30" x14ac:dyDescent="0.25">
      <c r="A2080" s="81" t="s">
        <v>1870</v>
      </c>
      <c r="B2080" s="81" t="s">
        <v>12210</v>
      </c>
      <c r="C2080" s="81">
        <v>4232.22</v>
      </c>
      <c r="D2080" s="81" t="s">
        <v>8619</v>
      </c>
      <c r="E2080" s="81" t="s">
        <v>8620</v>
      </c>
      <c r="F2080" s="81" t="s">
        <v>8619</v>
      </c>
      <c r="G2080" s="81" t="s">
        <v>8620</v>
      </c>
      <c r="H2080" s="81">
        <v>21.1</v>
      </c>
      <c r="I2080" s="81">
        <v>14.1</v>
      </c>
      <c r="J2080" s="81">
        <v>127</v>
      </c>
      <c r="K2080" s="81">
        <v>38</v>
      </c>
      <c r="L2080" s="81" t="s">
        <v>25662</v>
      </c>
      <c r="M2080" s="108"/>
      <c r="N2080" s="108"/>
      <c r="O2080" s="108"/>
      <c r="P2080" s="108"/>
      <c r="Q2080" s="108"/>
      <c r="R2080" s="108"/>
      <c r="S2080" s="108"/>
      <c r="T2080" s="108"/>
      <c r="U2080" s="108"/>
      <c r="V2080" s="108"/>
      <c r="W2080" s="108"/>
      <c r="X2080" s="108"/>
      <c r="Y2080" s="108"/>
      <c r="Z2080" s="108"/>
      <c r="AA2080" s="108"/>
      <c r="AB2080" s="108"/>
      <c r="AC2080" s="108"/>
      <c r="AD2080" s="108"/>
    </row>
    <row r="2081" spans="1:30" x14ac:dyDescent="0.25">
      <c r="A2081" s="81" t="s">
        <v>1867</v>
      </c>
      <c r="B2081" s="81" t="s">
        <v>8619</v>
      </c>
      <c r="C2081" s="81" t="s">
        <v>8620</v>
      </c>
      <c r="D2081" s="81" t="s">
        <v>8619</v>
      </c>
      <c r="E2081" s="81" t="s">
        <v>8620</v>
      </c>
      <c r="F2081" s="81" t="s">
        <v>8619</v>
      </c>
      <c r="G2081" s="81" t="s">
        <v>8620</v>
      </c>
      <c r="H2081" s="81">
        <v>21.1</v>
      </c>
      <c r="I2081" s="81">
        <v>14.1</v>
      </c>
      <c r="J2081" s="81">
        <v>127</v>
      </c>
      <c r="K2081" s="81">
        <v>38</v>
      </c>
      <c r="L2081" s="81" t="s">
        <v>25662</v>
      </c>
      <c r="M2081" s="108"/>
      <c r="N2081" s="108"/>
      <c r="O2081" s="108"/>
      <c r="P2081" s="108"/>
      <c r="Q2081" s="108"/>
      <c r="R2081" s="108"/>
      <c r="S2081" s="108"/>
      <c r="T2081" s="108"/>
      <c r="U2081" s="108"/>
      <c r="V2081" s="108"/>
      <c r="W2081" s="108"/>
      <c r="X2081" s="108"/>
      <c r="Y2081" s="108"/>
      <c r="Z2081" s="108"/>
      <c r="AA2081" s="108"/>
      <c r="AB2081" s="108"/>
      <c r="AC2081" s="108"/>
      <c r="AD2081" s="108"/>
    </row>
    <row r="2082" spans="1:30" x14ac:dyDescent="0.25">
      <c r="A2082" s="81" t="s">
        <v>188</v>
      </c>
      <c r="B2082" s="81" t="s">
        <v>8619</v>
      </c>
      <c r="C2082" s="81" t="s">
        <v>8620</v>
      </c>
      <c r="D2082" s="81" t="s">
        <v>8619</v>
      </c>
      <c r="E2082" s="81" t="s">
        <v>8620</v>
      </c>
      <c r="F2082" s="81" t="s">
        <v>8619</v>
      </c>
      <c r="G2082" s="81" t="s">
        <v>8620</v>
      </c>
      <c r="H2082" s="81">
        <v>21.1</v>
      </c>
      <c r="I2082" s="81">
        <v>14.1</v>
      </c>
      <c r="J2082" s="81">
        <v>127</v>
      </c>
      <c r="K2082" s="81">
        <v>45.9</v>
      </c>
      <c r="L2082" s="81" t="s">
        <v>25662</v>
      </c>
      <c r="M2082" s="108"/>
      <c r="N2082" s="108"/>
      <c r="O2082" s="108"/>
      <c r="P2082" s="108"/>
      <c r="Q2082" s="108"/>
      <c r="R2082" s="108"/>
      <c r="S2082" s="108"/>
      <c r="T2082" s="108"/>
      <c r="U2082" s="108"/>
      <c r="V2082" s="108"/>
      <c r="W2082" s="108"/>
      <c r="X2082" s="108"/>
      <c r="Y2082" s="108"/>
      <c r="Z2082" s="108"/>
      <c r="AA2082" s="108"/>
      <c r="AB2082" s="108"/>
      <c r="AC2082" s="108"/>
      <c r="AD2082" s="108"/>
    </row>
    <row r="2083" spans="1:30" x14ac:dyDescent="0.25">
      <c r="A2083" s="81" t="s">
        <v>1864</v>
      </c>
      <c r="B2083" s="81" t="s">
        <v>8619</v>
      </c>
      <c r="C2083" s="81" t="s">
        <v>8620</v>
      </c>
      <c r="D2083" s="81" t="s">
        <v>8619</v>
      </c>
      <c r="E2083" s="81" t="s">
        <v>8620</v>
      </c>
      <c r="F2083" s="81" t="s">
        <v>8619</v>
      </c>
      <c r="G2083" s="81" t="s">
        <v>8620</v>
      </c>
      <c r="H2083" s="81">
        <v>21.1</v>
      </c>
      <c r="I2083" s="81">
        <v>14.1</v>
      </c>
      <c r="J2083" s="81">
        <v>127</v>
      </c>
      <c r="K2083" s="81">
        <v>38</v>
      </c>
      <c r="L2083" s="81" t="s">
        <v>25662</v>
      </c>
      <c r="M2083" s="108"/>
      <c r="N2083" s="108"/>
      <c r="O2083" s="108"/>
      <c r="P2083" s="108"/>
      <c r="Q2083" s="108"/>
      <c r="R2083" s="108"/>
      <c r="S2083" s="108"/>
      <c r="T2083" s="108"/>
      <c r="U2083" s="108"/>
      <c r="V2083" s="108"/>
      <c r="W2083" s="108"/>
      <c r="X2083" s="108"/>
      <c r="Y2083" s="108"/>
      <c r="Z2083" s="108"/>
      <c r="AA2083" s="108"/>
      <c r="AB2083" s="108"/>
      <c r="AC2083" s="108"/>
      <c r="AD2083" s="108"/>
    </row>
    <row r="2084" spans="1:30" x14ac:dyDescent="0.25">
      <c r="A2084" s="81" t="s">
        <v>185</v>
      </c>
      <c r="B2084" s="81" t="s">
        <v>8619</v>
      </c>
      <c r="C2084" s="81" t="s">
        <v>8620</v>
      </c>
      <c r="D2084" s="81" t="s">
        <v>8619</v>
      </c>
      <c r="E2084" s="81" t="s">
        <v>8620</v>
      </c>
      <c r="F2084" s="81" t="s">
        <v>8619</v>
      </c>
      <c r="G2084" s="81" t="s">
        <v>8620</v>
      </c>
      <c r="H2084" s="81">
        <v>24.9</v>
      </c>
      <c r="I2084" s="81">
        <v>14.7</v>
      </c>
      <c r="J2084" s="81">
        <v>147</v>
      </c>
      <c r="K2084" s="81">
        <v>47.5</v>
      </c>
      <c r="L2084" s="81" t="s">
        <v>25662</v>
      </c>
      <c r="M2084" s="108"/>
      <c r="N2084" s="108"/>
      <c r="O2084" s="108"/>
      <c r="P2084" s="108"/>
      <c r="Q2084" s="108"/>
      <c r="R2084" s="108"/>
      <c r="S2084" s="108"/>
      <c r="T2084" s="108"/>
      <c r="U2084" s="108"/>
      <c r="V2084" s="108"/>
      <c r="W2084" s="108"/>
      <c r="X2084" s="108"/>
      <c r="Y2084" s="108"/>
      <c r="Z2084" s="108"/>
      <c r="AA2084" s="108"/>
      <c r="AB2084" s="108"/>
      <c r="AC2084" s="108"/>
      <c r="AD2084" s="108"/>
    </row>
    <row r="2085" spans="1:30" x14ac:dyDescent="0.25">
      <c r="A2085" s="81" t="s">
        <v>182</v>
      </c>
      <c r="B2085" s="81" t="s">
        <v>8619</v>
      </c>
      <c r="C2085" s="81" t="s">
        <v>8620</v>
      </c>
      <c r="D2085" s="81" t="s">
        <v>8619</v>
      </c>
      <c r="E2085" s="81" t="s">
        <v>8620</v>
      </c>
      <c r="F2085" s="81" t="s">
        <v>8619</v>
      </c>
      <c r="G2085" s="81" t="s">
        <v>8620</v>
      </c>
      <c r="H2085" s="81">
        <v>41.9</v>
      </c>
      <c r="I2085" s="81">
        <v>13.6</v>
      </c>
      <c r="J2085" s="81">
        <v>187</v>
      </c>
      <c r="K2085" s="81">
        <v>22.3</v>
      </c>
      <c r="L2085" s="81" t="s">
        <v>25662</v>
      </c>
      <c r="M2085" s="108"/>
      <c r="N2085" s="108"/>
      <c r="O2085" s="108"/>
      <c r="P2085" s="108"/>
      <c r="Q2085" s="108"/>
      <c r="R2085" s="108"/>
      <c r="S2085" s="108"/>
      <c r="T2085" s="108"/>
      <c r="U2085" s="108"/>
      <c r="V2085" s="108"/>
      <c r="W2085" s="108"/>
      <c r="X2085" s="108"/>
      <c r="Y2085" s="108"/>
      <c r="Z2085" s="108"/>
      <c r="AA2085" s="108"/>
      <c r="AB2085" s="108"/>
      <c r="AC2085" s="108"/>
      <c r="AD2085" s="108"/>
    </row>
    <row r="2086" spans="1:30" x14ac:dyDescent="0.25">
      <c r="A2086" s="81" t="s">
        <v>179</v>
      </c>
      <c r="B2086" s="81" t="s">
        <v>8619</v>
      </c>
      <c r="C2086" s="81" t="s">
        <v>8620</v>
      </c>
      <c r="D2086" s="81" t="s">
        <v>8619</v>
      </c>
      <c r="E2086" s="81" t="s">
        <v>8620</v>
      </c>
      <c r="F2086" s="81" t="s">
        <v>8619</v>
      </c>
      <c r="G2086" s="81" t="s">
        <v>8620</v>
      </c>
      <c r="H2086" s="81">
        <v>41.9</v>
      </c>
      <c r="I2086" s="81">
        <v>13.6</v>
      </c>
      <c r="J2086" s="81">
        <v>187</v>
      </c>
      <c r="K2086" s="81">
        <v>22.3</v>
      </c>
      <c r="L2086" s="81" t="s">
        <v>25662</v>
      </c>
      <c r="M2086" s="108"/>
      <c r="N2086" s="108"/>
      <c r="O2086" s="108"/>
      <c r="P2086" s="108"/>
      <c r="Q2086" s="108"/>
      <c r="R2086" s="108"/>
      <c r="S2086" s="108"/>
      <c r="T2086" s="108"/>
      <c r="U2086" s="108"/>
      <c r="V2086" s="108"/>
      <c r="W2086" s="108"/>
      <c r="X2086" s="108"/>
      <c r="Y2086" s="108"/>
      <c r="Z2086" s="108"/>
      <c r="AA2086" s="108"/>
      <c r="AB2086" s="108"/>
      <c r="AC2086" s="108"/>
      <c r="AD2086" s="108"/>
    </row>
    <row r="2087" spans="1:30" x14ac:dyDescent="0.25">
      <c r="A2087" s="81" t="s">
        <v>174</v>
      </c>
      <c r="B2087" s="81" t="s">
        <v>8619</v>
      </c>
      <c r="C2087" s="81" t="s">
        <v>8620</v>
      </c>
      <c r="D2087" s="81" t="s">
        <v>8619</v>
      </c>
      <c r="E2087" s="81" t="s">
        <v>8620</v>
      </c>
      <c r="F2087" s="81" t="s">
        <v>8619</v>
      </c>
      <c r="G2087" s="81" t="s">
        <v>8620</v>
      </c>
      <c r="H2087" s="81">
        <v>41.9</v>
      </c>
      <c r="I2087" s="81">
        <v>13.6</v>
      </c>
      <c r="J2087" s="81">
        <v>187</v>
      </c>
      <c r="K2087" s="81">
        <v>22.3</v>
      </c>
      <c r="L2087" s="81" t="s">
        <v>25662</v>
      </c>
      <c r="M2087" s="108"/>
      <c r="N2087" s="108"/>
      <c r="O2087" s="108"/>
      <c r="P2087" s="108"/>
      <c r="Q2087" s="108"/>
      <c r="R2087" s="108"/>
      <c r="S2087" s="108"/>
      <c r="T2087" s="108"/>
      <c r="U2087" s="108"/>
      <c r="V2087" s="108"/>
      <c r="W2087" s="108"/>
      <c r="X2087" s="108"/>
      <c r="Y2087" s="108"/>
      <c r="Z2087" s="108"/>
      <c r="AA2087" s="108"/>
      <c r="AB2087" s="108"/>
      <c r="AC2087" s="108"/>
      <c r="AD2087" s="108"/>
    </row>
    <row r="2088" spans="1:30" x14ac:dyDescent="0.25">
      <c r="A2088" s="81" t="s">
        <v>3421</v>
      </c>
      <c r="B2088" s="81" t="s">
        <v>12211</v>
      </c>
      <c r="C2088" s="81">
        <v>7338</v>
      </c>
      <c r="D2088" s="81" t="s">
        <v>8619</v>
      </c>
      <c r="E2088" s="81" t="s">
        <v>8620</v>
      </c>
      <c r="F2088" s="81" t="s">
        <v>8619</v>
      </c>
      <c r="G2088" s="81" t="s">
        <v>8620</v>
      </c>
      <c r="H2088" s="81">
        <v>28</v>
      </c>
      <c r="I2088" s="81">
        <v>49</v>
      </c>
      <c r="J2088" s="81">
        <v>245.15</v>
      </c>
      <c r="K2088" s="81">
        <v>24</v>
      </c>
      <c r="L2088" s="81" t="s">
        <v>25662</v>
      </c>
      <c r="M2088" s="108"/>
      <c r="N2088" s="108"/>
      <c r="O2088" s="108"/>
      <c r="P2088" s="108"/>
      <c r="Q2088" s="108"/>
      <c r="R2088" s="108"/>
      <c r="S2088" s="108"/>
      <c r="T2088" s="108"/>
      <c r="U2088" s="108"/>
      <c r="V2088" s="108"/>
      <c r="W2088" s="108"/>
      <c r="X2088" s="108"/>
      <c r="Y2088" s="108"/>
      <c r="Z2088" s="108"/>
      <c r="AA2088" s="108"/>
      <c r="AB2088" s="108"/>
      <c r="AC2088" s="108"/>
      <c r="AD2088" s="108"/>
    </row>
    <row r="2089" spans="1:30" x14ac:dyDescent="0.25">
      <c r="A2089" s="81" t="s">
        <v>3418</v>
      </c>
      <c r="B2089" s="81" t="s">
        <v>8619</v>
      </c>
      <c r="C2089" s="81" t="s">
        <v>8620</v>
      </c>
      <c r="D2089" s="81" t="s">
        <v>8619</v>
      </c>
      <c r="E2089" s="81" t="s">
        <v>8620</v>
      </c>
      <c r="F2089" s="81" t="s">
        <v>8619</v>
      </c>
      <c r="G2089" s="81" t="s">
        <v>8620</v>
      </c>
      <c r="H2089" s="81">
        <v>41.9</v>
      </c>
      <c r="I2089" s="81">
        <v>13.6</v>
      </c>
      <c r="J2089" s="81">
        <v>187</v>
      </c>
      <c r="K2089" s="81">
        <v>22.3</v>
      </c>
      <c r="L2089" s="81" t="s">
        <v>25662</v>
      </c>
      <c r="M2089" s="108"/>
      <c r="N2089" s="108"/>
      <c r="O2089" s="108"/>
      <c r="P2089" s="108"/>
      <c r="Q2089" s="108"/>
      <c r="R2089" s="108"/>
      <c r="S2089" s="108"/>
      <c r="T2089" s="108"/>
      <c r="U2089" s="108"/>
      <c r="V2089" s="108"/>
      <c r="W2089" s="108"/>
      <c r="X2089" s="108"/>
      <c r="Y2089" s="108"/>
      <c r="Z2089" s="108"/>
      <c r="AA2089" s="108"/>
      <c r="AB2089" s="108"/>
      <c r="AC2089" s="108"/>
      <c r="AD2089" s="108"/>
    </row>
    <row r="2090" spans="1:30" x14ac:dyDescent="0.25">
      <c r="A2090" s="81" t="s">
        <v>3415</v>
      </c>
      <c r="B2090" s="81" t="s">
        <v>8619</v>
      </c>
      <c r="C2090" s="81" t="s">
        <v>8620</v>
      </c>
      <c r="D2090" s="81" t="s">
        <v>8619</v>
      </c>
      <c r="E2090" s="81" t="s">
        <v>8620</v>
      </c>
      <c r="F2090" s="81" t="s">
        <v>8619</v>
      </c>
      <c r="G2090" s="81" t="s">
        <v>8620</v>
      </c>
      <c r="H2090" s="81">
        <v>41.9</v>
      </c>
      <c r="I2090" s="81">
        <v>13.6</v>
      </c>
      <c r="J2090" s="81">
        <v>187</v>
      </c>
      <c r="K2090" s="81">
        <v>22.3</v>
      </c>
      <c r="L2090" s="81" t="s">
        <v>25662</v>
      </c>
      <c r="M2090" s="108"/>
      <c r="N2090" s="108"/>
      <c r="O2090" s="108"/>
      <c r="P2090" s="108"/>
      <c r="Q2090" s="108"/>
      <c r="R2090" s="108"/>
      <c r="S2090" s="108"/>
      <c r="T2090" s="108"/>
      <c r="U2090" s="108"/>
      <c r="V2090" s="108"/>
      <c r="W2090" s="108"/>
      <c r="X2090" s="108"/>
      <c r="Y2090" s="108"/>
      <c r="Z2090" s="108"/>
      <c r="AA2090" s="108"/>
      <c r="AB2090" s="108"/>
      <c r="AC2090" s="108"/>
      <c r="AD2090" s="108"/>
    </row>
    <row r="2091" spans="1:30" x14ac:dyDescent="0.25">
      <c r="A2091" s="81" t="s">
        <v>3412</v>
      </c>
      <c r="B2091" s="81" t="s">
        <v>12212</v>
      </c>
      <c r="C2091" s="81">
        <v>5825.44</v>
      </c>
      <c r="D2091" s="81" t="s">
        <v>8619</v>
      </c>
      <c r="E2091" s="81" t="s">
        <v>8620</v>
      </c>
      <c r="F2091" s="81" t="s">
        <v>8619</v>
      </c>
      <c r="G2091" s="81" t="s">
        <v>8620</v>
      </c>
      <c r="H2091" s="81">
        <v>22.3</v>
      </c>
      <c r="I2091" s="81">
        <v>41.9</v>
      </c>
      <c r="J2091" s="81">
        <v>187</v>
      </c>
      <c r="K2091" s="81">
        <v>13.6</v>
      </c>
      <c r="L2091" s="81" t="s">
        <v>25662</v>
      </c>
      <c r="M2091" s="108"/>
      <c r="N2091" s="108"/>
      <c r="O2091" s="108"/>
      <c r="P2091" s="108"/>
      <c r="Q2091" s="108"/>
      <c r="R2091" s="108"/>
      <c r="S2091" s="108"/>
      <c r="T2091" s="108"/>
      <c r="U2091" s="108"/>
      <c r="V2091" s="108"/>
      <c r="W2091" s="108"/>
      <c r="X2091" s="108"/>
      <c r="Y2091" s="108"/>
      <c r="Z2091" s="108"/>
      <c r="AA2091" s="108"/>
      <c r="AB2091" s="108"/>
      <c r="AC2091" s="108"/>
      <c r="AD2091" s="108"/>
    </row>
    <row r="2092" spans="1:30" x14ac:dyDescent="0.25">
      <c r="A2092" s="81" t="s">
        <v>3409</v>
      </c>
      <c r="B2092" s="81" t="s">
        <v>8619</v>
      </c>
      <c r="C2092" s="81" t="s">
        <v>8620</v>
      </c>
      <c r="D2092" s="81" t="s">
        <v>8619</v>
      </c>
      <c r="E2092" s="81" t="s">
        <v>8620</v>
      </c>
      <c r="F2092" s="81" t="s">
        <v>8619</v>
      </c>
      <c r="G2092" s="81" t="s">
        <v>8620</v>
      </c>
      <c r="H2092" s="81">
        <v>22.3</v>
      </c>
      <c r="I2092" s="81">
        <v>41.9</v>
      </c>
      <c r="J2092" s="81">
        <v>187</v>
      </c>
      <c r="K2092" s="81">
        <v>13.6</v>
      </c>
      <c r="L2092" s="81" t="s">
        <v>25662</v>
      </c>
      <c r="M2092" s="108"/>
      <c r="N2092" s="108"/>
      <c r="O2092" s="108"/>
      <c r="P2092" s="108"/>
      <c r="Q2092" s="108"/>
      <c r="R2092" s="108"/>
      <c r="S2092" s="108"/>
      <c r="T2092" s="108"/>
      <c r="U2092" s="108"/>
      <c r="V2092" s="108"/>
      <c r="W2092" s="108"/>
      <c r="X2092" s="108"/>
      <c r="Y2092" s="108"/>
      <c r="Z2092" s="108"/>
      <c r="AA2092" s="108"/>
      <c r="AB2092" s="108"/>
      <c r="AC2092" s="108"/>
      <c r="AD2092" s="108"/>
    </row>
    <row r="2093" spans="1:30" x14ac:dyDescent="0.25">
      <c r="A2093" s="81" t="s">
        <v>3406</v>
      </c>
      <c r="B2093" s="81" t="s">
        <v>8619</v>
      </c>
      <c r="C2093" s="81" t="s">
        <v>8620</v>
      </c>
      <c r="D2093" s="81" t="s">
        <v>8619</v>
      </c>
      <c r="E2093" s="81" t="s">
        <v>8620</v>
      </c>
      <c r="F2093" s="81" t="s">
        <v>8619</v>
      </c>
      <c r="G2093" s="81" t="s">
        <v>8620</v>
      </c>
      <c r="H2093" s="81">
        <v>41.9</v>
      </c>
      <c r="I2093" s="81">
        <v>13.6</v>
      </c>
      <c r="J2093" s="81">
        <v>187</v>
      </c>
      <c r="K2093" s="81">
        <v>22.3</v>
      </c>
      <c r="L2093" s="81" t="s">
        <v>25662</v>
      </c>
      <c r="M2093" s="108"/>
      <c r="N2093" s="108"/>
      <c r="O2093" s="108"/>
      <c r="P2093" s="108"/>
      <c r="Q2093" s="108"/>
      <c r="R2093" s="108"/>
      <c r="S2093" s="108"/>
      <c r="T2093" s="108"/>
      <c r="U2093" s="108"/>
      <c r="V2093" s="108"/>
      <c r="W2093" s="108"/>
      <c r="X2093" s="108"/>
      <c r="Y2093" s="108"/>
      <c r="Z2093" s="108"/>
      <c r="AA2093" s="108"/>
      <c r="AB2093" s="108"/>
      <c r="AC2093" s="108"/>
      <c r="AD2093" s="108"/>
    </row>
    <row r="2094" spans="1:30" x14ac:dyDescent="0.25">
      <c r="A2094" s="81" t="s">
        <v>789</v>
      </c>
      <c r="B2094" s="81" t="s">
        <v>26291</v>
      </c>
      <c r="C2094" s="81">
        <v>7328.05</v>
      </c>
      <c r="D2094" s="81" t="s">
        <v>26291</v>
      </c>
      <c r="E2094" s="81">
        <v>7328.05</v>
      </c>
      <c r="F2094" s="81" t="s">
        <v>26291</v>
      </c>
      <c r="G2094" s="81">
        <v>7328.05</v>
      </c>
      <c r="H2094" s="81">
        <v>22.3</v>
      </c>
      <c r="I2094" s="81">
        <v>41.9</v>
      </c>
      <c r="J2094" s="81">
        <v>187</v>
      </c>
      <c r="K2094" s="81">
        <v>13.6</v>
      </c>
      <c r="L2094" s="81" t="s">
        <v>25662</v>
      </c>
      <c r="M2094" s="108"/>
      <c r="N2094" s="108"/>
      <c r="O2094" s="108"/>
      <c r="P2094" s="108"/>
      <c r="Q2094" s="108"/>
      <c r="R2094" s="108"/>
      <c r="S2094" s="108"/>
      <c r="T2094" s="108"/>
      <c r="U2094" s="108"/>
      <c r="V2094" s="108"/>
      <c r="W2094" s="108"/>
      <c r="X2094" s="108"/>
      <c r="Y2094" s="108"/>
      <c r="Z2094" s="108"/>
      <c r="AA2094" s="108"/>
      <c r="AB2094" s="108"/>
      <c r="AC2094" s="108"/>
      <c r="AD2094" s="108"/>
    </row>
    <row r="2095" spans="1:30" x14ac:dyDescent="0.25">
      <c r="A2095" s="81" t="s">
        <v>777</v>
      </c>
      <c r="B2095" s="81" t="s">
        <v>12212</v>
      </c>
      <c r="C2095" s="81">
        <v>5825.44</v>
      </c>
      <c r="D2095" s="81" t="s">
        <v>8619</v>
      </c>
      <c r="E2095" s="81" t="s">
        <v>8620</v>
      </c>
      <c r="F2095" s="81" t="s">
        <v>8619</v>
      </c>
      <c r="G2095" s="81" t="s">
        <v>8620</v>
      </c>
      <c r="H2095" s="81">
        <v>22.3</v>
      </c>
      <c r="I2095" s="81">
        <v>41.9</v>
      </c>
      <c r="J2095" s="81">
        <v>187</v>
      </c>
      <c r="K2095" s="81">
        <v>13.6</v>
      </c>
      <c r="L2095" s="81" t="s">
        <v>25662</v>
      </c>
      <c r="M2095" s="108"/>
      <c r="N2095" s="108"/>
      <c r="O2095" s="108"/>
      <c r="P2095" s="108"/>
      <c r="Q2095" s="108"/>
      <c r="R2095" s="108"/>
      <c r="S2095" s="108"/>
      <c r="T2095" s="108"/>
      <c r="U2095" s="108"/>
      <c r="V2095" s="108"/>
      <c r="W2095" s="108"/>
      <c r="X2095" s="108"/>
      <c r="Y2095" s="108"/>
      <c r="Z2095" s="108"/>
      <c r="AA2095" s="108"/>
      <c r="AB2095" s="108"/>
      <c r="AC2095" s="108"/>
      <c r="AD2095" s="108"/>
    </row>
    <row r="2096" spans="1:30" x14ac:dyDescent="0.25">
      <c r="A2096" s="81" t="s">
        <v>768</v>
      </c>
      <c r="B2096" s="81" t="s">
        <v>12213</v>
      </c>
      <c r="C2096" s="81">
        <v>6046.44</v>
      </c>
      <c r="D2096" s="81" t="s">
        <v>8619</v>
      </c>
      <c r="E2096" s="81" t="s">
        <v>8620</v>
      </c>
      <c r="F2096" s="81" t="s">
        <v>8619</v>
      </c>
      <c r="G2096" s="81" t="s">
        <v>8620</v>
      </c>
      <c r="H2096" s="81">
        <v>22.3</v>
      </c>
      <c r="I2096" s="81">
        <v>41.9</v>
      </c>
      <c r="J2096" s="81">
        <v>187</v>
      </c>
      <c r="K2096" s="81">
        <v>13.6</v>
      </c>
      <c r="L2096" s="81" t="s">
        <v>25662</v>
      </c>
      <c r="M2096" s="108"/>
      <c r="N2096" s="108"/>
      <c r="O2096" s="108"/>
      <c r="P2096" s="108"/>
      <c r="Q2096" s="108"/>
      <c r="R2096" s="108"/>
      <c r="S2096" s="108"/>
      <c r="T2096" s="108"/>
      <c r="U2096" s="108"/>
      <c r="V2096" s="108"/>
      <c r="W2096" s="108"/>
      <c r="X2096" s="108"/>
      <c r="Y2096" s="108"/>
      <c r="Z2096" s="108"/>
      <c r="AA2096" s="108"/>
      <c r="AB2096" s="108"/>
      <c r="AC2096" s="108"/>
      <c r="AD2096" s="108"/>
    </row>
    <row r="2097" spans="1:30" x14ac:dyDescent="0.25">
      <c r="A2097" s="81" t="s">
        <v>762</v>
      </c>
      <c r="B2097" s="81" t="s">
        <v>12214</v>
      </c>
      <c r="C2097" s="81">
        <v>6791.78</v>
      </c>
      <c r="D2097" s="81" t="s">
        <v>8619</v>
      </c>
      <c r="E2097" s="81" t="s">
        <v>8620</v>
      </c>
      <c r="F2097" s="81" t="s">
        <v>8619</v>
      </c>
      <c r="G2097" s="81" t="s">
        <v>8620</v>
      </c>
      <c r="H2097" s="81">
        <v>41.9</v>
      </c>
      <c r="I2097" s="81">
        <v>13.6</v>
      </c>
      <c r="J2097" s="81">
        <v>187</v>
      </c>
      <c r="K2097" s="81">
        <v>22.3</v>
      </c>
      <c r="L2097" s="81" t="s">
        <v>25662</v>
      </c>
      <c r="M2097" s="108"/>
      <c r="N2097" s="108"/>
      <c r="O2097" s="108"/>
      <c r="P2097" s="108"/>
      <c r="Q2097" s="108"/>
      <c r="R2097" s="108"/>
      <c r="S2097" s="108"/>
      <c r="T2097" s="108"/>
      <c r="U2097" s="108"/>
      <c r="V2097" s="108"/>
      <c r="W2097" s="108"/>
      <c r="X2097" s="108"/>
      <c r="Y2097" s="108"/>
      <c r="Z2097" s="108"/>
      <c r="AA2097" s="108"/>
      <c r="AB2097" s="108"/>
      <c r="AC2097" s="108"/>
      <c r="AD2097" s="108"/>
    </row>
    <row r="2098" spans="1:30" x14ac:dyDescent="0.25">
      <c r="A2098" s="81" t="s">
        <v>753</v>
      </c>
      <c r="B2098" s="81" t="s">
        <v>26292</v>
      </c>
      <c r="C2098" s="81">
        <v>7384.56</v>
      </c>
      <c r="D2098" s="81" t="s">
        <v>26292</v>
      </c>
      <c r="E2098" s="81">
        <v>7384.56</v>
      </c>
      <c r="F2098" s="81" t="s">
        <v>26292</v>
      </c>
      <c r="G2098" s="81">
        <v>7384.56</v>
      </c>
      <c r="H2098" s="81">
        <v>22.3</v>
      </c>
      <c r="I2098" s="81">
        <v>41.9</v>
      </c>
      <c r="J2098" s="81">
        <v>187</v>
      </c>
      <c r="K2098" s="81">
        <v>13.6</v>
      </c>
      <c r="L2098" s="81" t="s">
        <v>25662</v>
      </c>
      <c r="M2098" s="108"/>
      <c r="N2098" s="108"/>
      <c r="O2098" s="108"/>
      <c r="P2098" s="108"/>
      <c r="Q2098" s="108"/>
      <c r="R2098" s="108"/>
      <c r="S2098" s="108"/>
      <c r="T2098" s="108"/>
      <c r="U2098" s="108"/>
      <c r="V2098" s="108"/>
      <c r="W2098" s="108"/>
      <c r="X2098" s="108"/>
      <c r="Y2098" s="108"/>
      <c r="Z2098" s="108"/>
      <c r="AA2098" s="108"/>
      <c r="AB2098" s="108"/>
      <c r="AC2098" s="108"/>
      <c r="AD2098" s="108"/>
    </row>
    <row r="2099" spans="1:30" x14ac:dyDescent="0.25">
      <c r="A2099" s="81" t="s">
        <v>3403</v>
      </c>
      <c r="B2099" s="81" t="s">
        <v>12212</v>
      </c>
      <c r="C2099" s="81">
        <v>5825.44</v>
      </c>
      <c r="D2099" s="81" t="s">
        <v>8619</v>
      </c>
      <c r="E2099" s="81" t="s">
        <v>8620</v>
      </c>
      <c r="F2099" s="81" t="s">
        <v>8619</v>
      </c>
      <c r="G2099" s="81" t="s">
        <v>8620</v>
      </c>
      <c r="H2099" s="81">
        <v>22.3</v>
      </c>
      <c r="I2099" s="81">
        <v>41.9</v>
      </c>
      <c r="J2099" s="81">
        <v>187</v>
      </c>
      <c r="K2099" s="81">
        <v>13.6</v>
      </c>
      <c r="L2099" s="81" t="s">
        <v>25662</v>
      </c>
      <c r="M2099" s="108"/>
      <c r="N2099" s="108"/>
      <c r="O2099" s="108"/>
      <c r="P2099" s="108"/>
      <c r="Q2099" s="108"/>
      <c r="R2099" s="108"/>
      <c r="S2099" s="108"/>
      <c r="T2099" s="108"/>
      <c r="U2099" s="108"/>
      <c r="V2099" s="108"/>
      <c r="W2099" s="108"/>
      <c r="X2099" s="108"/>
      <c r="Y2099" s="108"/>
      <c r="Z2099" s="108"/>
      <c r="AA2099" s="108"/>
      <c r="AB2099" s="108"/>
      <c r="AC2099" s="108"/>
      <c r="AD2099" s="108"/>
    </row>
    <row r="2100" spans="1:30" x14ac:dyDescent="0.25">
      <c r="A2100" s="81" t="s">
        <v>3400</v>
      </c>
      <c r="B2100" s="81" t="s">
        <v>12213</v>
      </c>
      <c r="C2100" s="81">
        <v>6046.44</v>
      </c>
      <c r="D2100" s="81" t="s">
        <v>8619</v>
      </c>
      <c r="E2100" s="81" t="s">
        <v>8620</v>
      </c>
      <c r="F2100" s="81" t="s">
        <v>8619</v>
      </c>
      <c r="G2100" s="81" t="s">
        <v>8620</v>
      </c>
      <c r="H2100" s="81">
        <v>22.3</v>
      </c>
      <c r="I2100" s="81">
        <v>41.9</v>
      </c>
      <c r="J2100" s="81">
        <v>187</v>
      </c>
      <c r="K2100" s="81">
        <v>13.6</v>
      </c>
      <c r="L2100" s="81" t="s">
        <v>25662</v>
      </c>
      <c r="M2100" s="108"/>
      <c r="N2100" s="108"/>
      <c r="O2100" s="108"/>
      <c r="P2100" s="108"/>
      <c r="Q2100" s="108"/>
      <c r="R2100" s="108"/>
      <c r="S2100" s="108"/>
      <c r="T2100" s="108"/>
      <c r="U2100" s="108"/>
      <c r="V2100" s="108"/>
      <c r="W2100" s="108"/>
      <c r="X2100" s="108"/>
      <c r="Y2100" s="108"/>
      <c r="Z2100" s="108"/>
      <c r="AA2100" s="108"/>
      <c r="AB2100" s="108"/>
      <c r="AC2100" s="108"/>
      <c r="AD2100" s="108"/>
    </row>
    <row r="2101" spans="1:30" x14ac:dyDescent="0.25">
      <c r="A2101" s="81" t="s">
        <v>3397</v>
      </c>
      <c r="B2101" s="81" t="s">
        <v>12214</v>
      </c>
      <c r="C2101" s="81">
        <v>6791.78</v>
      </c>
      <c r="D2101" s="81" t="s">
        <v>8619</v>
      </c>
      <c r="E2101" s="81" t="s">
        <v>8620</v>
      </c>
      <c r="F2101" s="81" t="s">
        <v>8619</v>
      </c>
      <c r="G2101" s="81" t="s">
        <v>8620</v>
      </c>
      <c r="H2101" s="81">
        <v>22.3</v>
      </c>
      <c r="I2101" s="81">
        <v>41.9</v>
      </c>
      <c r="J2101" s="81">
        <v>187</v>
      </c>
      <c r="K2101" s="81">
        <v>13.6</v>
      </c>
      <c r="L2101" s="81" t="s">
        <v>25662</v>
      </c>
      <c r="M2101" s="108"/>
      <c r="N2101" s="108"/>
      <c r="O2101" s="108"/>
      <c r="P2101" s="108"/>
      <c r="Q2101" s="108"/>
      <c r="R2101" s="108"/>
      <c r="S2101" s="108"/>
      <c r="T2101" s="108"/>
      <c r="U2101" s="108"/>
      <c r="V2101" s="108"/>
      <c r="W2101" s="108"/>
      <c r="X2101" s="108"/>
      <c r="Y2101" s="108"/>
      <c r="Z2101" s="108"/>
      <c r="AA2101" s="108"/>
      <c r="AB2101" s="108"/>
      <c r="AC2101" s="108"/>
      <c r="AD2101" s="108"/>
    </row>
    <row r="2102" spans="1:30" x14ac:dyDescent="0.25">
      <c r="A2102" s="81" t="s">
        <v>3394</v>
      </c>
      <c r="B2102" s="81" t="s">
        <v>26293</v>
      </c>
      <c r="C2102" s="81">
        <v>7275.76</v>
      </c>
      <c r="D2102" s="81" t="s">
        <v>26293</v>
      </c>
      <c r="E2102" s="81">
        <v>7275.76</v>
      </c>
      <c r="F2102" s="81" t="s">
        <v>26293</v>
      </c>
      <c r="G2102" s="81">
        <v>7275.76</v>
      </c>
      <c r="H2102" s="81">
        <v>22.3</v>
      </c>
      <c r="I2102" s="81">
        <v>41.9</v>
      </c>
      <c r="J2102" s="81">
        <v>187</v>
      </c>
      <c r="K2102" s="81">
        <v>13.6</v>
      </c>
      <c r="L2102" s="81" t="s">
        <v>25662</v>
      </c>
      <c r="M2102" s="108"/>
      <c r="N2102" s="108"/>
      <c r="O2102" s="108"/>
      <c r="P2102" s="108"/>
      <c r="Q2102" s="108"/>
      <c r="R2102" s="108"/>
      <c r="S2102" s="108"/>
      <c r="T2102" s="108"/>
      <c r="U2102" s="108"/>
      <c r="V2102" s="108"/>
      <c r="W2102" s="108"/>
      <c r="X2102" s="108"/>
      <c r="Y2102" s="108"/>
      <c r="Z2102" s="108"/>
      <c r="AA2102" s="108"/>
      <c r="AB2102" s="108"/>
      <c r="AC2102" s="108"/>
      <c r="AD2102" s="108"/>
    </row>
    <row r="2103" spans="1:30" x14ac:dyDescent="0.25">
      <c r="A2103" s="81" t="s">
        <v>747</v>
      </c>
      <c r="B2103" s="81" t="s">
        <v>12215</v>
      </c>
      <c r="C2103" s="81">
        <v>2938</v>
      </c>
      <c r="D2103" s="81" t="s">
        <v>8619</v>
      </c>
      <c r="E2103" s="81" t="s">
        <v>8620</v>
      </c>
      <c r="F2103" s="81" t="s">
        <v>8619</v>
      </c>
      <c r="G2103" s="81" t="s">
        <v>8620</v>
      </c>
      <c r="H2103" s="81">
        <v>21.1</v>
      </c>
      <c r="I2103" s="81">
        <v>14.1</v>
      </c>
      <c r="J2103" s="81">
        <v>127</v>
      </c>
      <c r="K2103" s="81">
        <v>38</v>
      </c>
      <c r="L2103" s="81" t="s">
        <v>25662</v>
      </c>
      <c r="M2103" s="108"/>
      <c r="N2103" s="108"/>
      <c r="O2103" s="108"/>
      <c r="P2103" s="108"/>
      <c r="Q2103" s="108"/>
      <c r="R2103" s="108"/>
      <c r="S2103" s="108"/>
      <c r="T2103" s="108"/>
      <c r="U2103" s="108"/>
      <c r="V2103" s="108"/>
      <c r="W2103" s="108"/>
      <c r="X2103" s="108"/>
      <c r="Y2103" s="108"/>
      <c r="Z2103" s="108"/>
      <c r="AA2103" s="108"/>
      <c r="AB2103" s="108"/>
      <c r="AC2103" s="108"/>
      <c r="AD2103" s="108"/>
    </row>
    <row r="2104" spans="1:30" x14ac:dyDescent="0.25">
      <c r="A2104" s="81" t="s">
        <v>3391</v>
      </c>
      <c r="B2104" s="81" t="s">
        <v>12216</v>
      </c>
      <c r="C2104" s="81">
        <v>4766.7299999999996</v>
      </c>
      <c r="D2104" s="81" t="s">
        <v>12217</v>
      </c>
      <c r="E2104" s="85">
        <v>3097</v>
      </c>
      <c r="F2104" s="81" t="s">
        <v>8619</v>
      </c>
      <c r="G2104" s="81" t="s">
        <v>8620</v>
      </c>
      <c r="H2104" s="81">
        <v>41</v>
      </c>
      <c r="I2104" s="81">
        <v>25</v>
      </c>
      <c r="J2104" s="81">
        <v>147</v>
      </c>
      <c r="K2104" s="81">
        <v>15</v>
      </c>
      <c r="L2104" s="81" t="s">
        <v>25662</v>
      </c>
      <c r="M2104" s="108"/>
      <c r="N2104" s="108"/>
      <c r="O2104" s="108"/>
      <c r="P2104" s="108"/>
      <c r="Q2104" s="108"/>
      <c r="R2104" s="108"/>
      <c r="S2104" s="108"/>
      <c r="T2104" s="108"/>
      <c r="U2104" s="108"/>
      <c r="V2104" s="108"/>
      <c r="W2104" s="108"/>
      <c r="X2104" s="108"/>
      <c r="Y2104" s="108"/>
      <c r="Z2104" s="108"/>
      <c r="AA2104" s="108"/>
      <c r="AB2104" s="108"/>
      <c r="AC2104" s="108"/>
      <c r="AD2104" s="108"/>
    </row>
    <row r="2105" spans="1:30" x14ac:dyDescent="0.25">
      <c r="A2105" s="81" t="s">
        <v>3381</v>
      </c>
      <c r="B2105" s="81" t="s">
        <v>12218</v>
      </c>
      <c r="C2105" s="81">
        <v>4021</v>
      </c>
      <c r="D2105" s="81" t="s">
        <v>8619</v>
      </c>
      <c r="E2105" s="81" t="s">
        <v>8620</v>
      </c>
      <c r="F2105" s="81" t="s">
        <v>8619</v>
      </c>
      <c r="G2105" s="81" t="s">
        <v>8620</v>
      </c>
      <c r="H2105" s="81">
        <v>21.1</v>
      </c>
      <c r="I2105" s="81">
        <v>14.1</v>
      </c>
      <c r="J2105" s="81">
        <v>127</v>
      </c>
      <c r="K2105" s="81">
        <v>45.9</v>
      </c>
      <c r="L2105" s="81" t="s">
        <v>25662</v>
      </c>
      <c r="M2105" s="108"/>
      <c r="N2105" s="108"/>
      <c r="O2105" s="108"/>
      <c r="P2105" s="108"/>
      <c r="Q2105" s="108"/>
      <c r="R2105" s="108"/>
      <c r="S2105" s="108"/>
      <c r="T2105" s="108"/>
      <c r="U2105" s="108"/>
      <c r="V2105" s="108"/>
      <c r="W2105" s="108"/>
      <c r="X2105" s="108"/>
      <c r="Y2105" s="108"/>
      <c r="Z2105" s="108"/>
      <c r="AA2105" s="108"/>
      <c r="AB2105" s="108"/>
      <c r="AC2105" s="108"/>
      <c r="AD2105" s="108"/>
    </row>
    <row r="2106" spans="1:30" x14ac:dyDescent="0.25">
      <c r="A2106" s="81" t="s">
        <v>741</v>
      </c>
      <c r="B2106" s="81" t="s">
        <v>12210</v>
      </c>
      <c r="C2106" s="81">
        <v>4232.22</v>
      </c>
      <c r="D2106" s="81" t="s">
        <v>8619</v>
      </c>
      <c r="E2106" s="81" t="s">
        <v>8620</v>
      </c>
      <c r="F2106" s="81" t="s">
        <v>8619</v>
      </c>
      <c r="G2106" s="81" t="s">
        <v>8620</v>
      </c>
      <c r="H2106" s="81">
        <v>21.1</v>
      </c>
      <c r="I2106" s="81">
        <v>14.1</v>
      </c>
      <c r="J2106" s="81">
        <v>127</v>
      </c>
      <c r="K2106" s="81">
        <v>38</v>
      </c>
      <c r="L2106" s="81" t="s">
        <v>25662</v>
      </c>
      <c r="M2106" s="108"/>
      <c r="N2106" s="108"/>
      <c r="O2106" s="108"/>
      <c r="P2106" s="108"/>
      <c r="Q2106" s="108"/>
      <c r="R2106" s="108"/>
      <c r="S2106" s="108"/>
      <c r="T2106" s="108"/>
      <c r="U2106" s="108"/>
      <c r="V2106" s="108"/>
      <c r="W2106" s="108"/>
      <c r="X2106" s="108"/>
      <c r="Y2106" s="108"/>
      <c r="Z2106" s="108"/>
      <c r="AA2106" s="108"/>
      <c r="AB2106" s="108"/>
      <c r="AC2106" s="108"/>
      <c r="AD2106" s="108"/>
    </row>
    <row r="2107" spans="1:30" x14ac:dyDescent="0.25">
      <c r="A2107" s="81" t="s">
        <v>3378</v>
      </c>
      <c r="B2107" s="81" t="s">
        <v>12219</v>
      </c>
      <c r="C2107" s="81">
        <v>4365.9799999999996</v>
      </c>
      <c r="D2107" s="81" t="s">
        <v>8619</v>
      </c>
      <c r="E2107" s="81" t="s">
        <v>8620</v>
      </c>
      <c r="F2107" s="81" t="s">
        <v>8619</v>
      </c>
      <c r="G2107" s="81" t="s">
        <v>8620</v>
      </c>
      <c r="H2107" s="81">
        <v>21.1</v>
      </c>
      <c r="I2107" s="81">
        <v>14.1</v>
      </c>
      <c r="J2107" s="81">
        <v>127</v>
      </c>
      <c r="K2107" s="81">
        <v>45.9</v>
      </c>
      <c r="L2107" s="81" t="s">
        <v>25662</v>
      </c>
      <c r="M2107" s="108"/>
      <c r="N2107" s="108"/>
      <c r="O2107" s="108"/>
      <c r="P2107" s="108"/>
      <c r="Q2107" s="108"/>
      <c r="R2107" s="108"/>
      <c r="S2107" s="108"/>
      <c r="T2107" s="108"/>
      <c r="U2107" s="108"/>
      <c r="V2107" s="108"/>
      <c r="W2107" s="108"/>
      <c r="X2107" s="108"/>
      <c r="Y2107" s="108"/>
      <c r="Z2107" s="108"/>
      <c r="AA2107" s="108"/>
      <c r="AB2107" s="108"/>
      <c r="AC2107" s="108"/>
      <c r="AD2107" s="108"/>
    </row>
    <row r="2108" spans="1:30" x14ac:dyDescent="0.25">
      <c r="A2108" s="81" t="s">
        <v>735</v>
      </c>
      <c r="B2108" s="81" t="s">
        <v>12220</v>
      </c>
      <c r="C2108" s="81">
        <v>7735.5</v>
      </c>
      <c r="D2108" s="81" t="s">
        <v>8619</v>
      </c>
      <c r="E2108" s="81" t="s">
        <v>8620</v>
      </c>
      <c r="F2108" s="81" t="s">
        <v>8619</v>
      </c>
      <c r="G2108" s="81" t="s">
        <v>8620</v>
      </c>
      <c r="H2108" s="81">
        <v>21.1</v>
      </c>
      <c r="I2108" s="81">
        <v>14.1</v>
      </c>
      <c r="J2108" s="81">
        <v>127</v>
      </c>
      <c r="K2108" s="81">
        <v>45.9</v>
      </c>
      <c r="L2108" s="81" t="s">
        <v>25662</v>
      </c>
      <c r="M2108" s="108"/>
      <c r="N2108" s="108"/>
      <c r="O2108" s="108"/>
      <c r="P2108" s="108"/>
      <c r="Q2108" s="108"/>
      <c r="R2108" s="108"/>
      <c r="S2108" s="108"/>
      <c r="T2108" s="108"/>
      <c r="U2108" s="108"/>
      <c r="V2108" s="108"/>
      <c r="W2108" s="108"/>
      <c r="X2108" s="108"/>
      <c r="Y2108" s="108"/>
      <c r="Z2108" s="108"/>
      <c r="AA2108" s="108"/>
      <c r="AB2108" s="108"/>
      <c r="AC2108" s="108"/>
      <c r="AD2108" s="108"/>
    </row>
    <row r="2109" spans="1:30" x14ac:dyDescent="0.25">
      <c r="A2109" s="81" t="s">
        <v>729</v>
      </c>
      <c r="B2109" s="81" t="s">
        <v>12221</v>
      </c>
      <c r="C2109" s="81">
        <v>5266.44</v>
      </c>
      <c r="D2109" s="81" t="s">
        <v>12222</v>
      </c>
      <c r="E2109" s="81">
        <v>3999</v>
      </c>
      <c r="F2109" s="81" t="s">
        <v>8619</v>
      </c>
      <c r="G2109" s="81" t="s">
        <v>8620</v>
      </c>
      <c r="H2109" s="81">
        <v>24.9</v>
      </c>
      <c r="I2109" s="81">
        <v>14.7</v>
      </c>
      <c r="J2109" s="81">
        <v>147</v>
      </c>
      <c r="K2109" s="81">
        <v>47.5</v>
      </c>
      <c r="L2109" s="81" t="s">
        <v>25662</v>
      </c>
      <c r="M2109" s="108"/>
      <c r="N2109" s="108"/>
      <c r="O2109" s="108"/>
      <c r="P2109" s="108"/>
      <c r="Q2109" s="108"/>
      <c r="R2109" s="108"/>
      <c r="S2109" s="108"/>
      <c r="T2109" s="108"/>
      <c r="U2109" s="108"/>
      <c r="V2109" s="108"/>
      <c r="W2109" s="108"/>
      <c r="X2109" s="108"/>
      <c r="Y2109" s="108"/>
      <c r="Z2109" s="108"/>
      <c r="AA2109" s="108"/>
      <c r="AB2109" s="108"/>
      <c r="AC2109" s="108"/>
      <c r="AD2109" s="108"/>
    </row>
    <row r="2110" spans="1:30" x14ac:dyDescent="0.25">
      <c r="A2110" s="81" t="s">
        <v>726</v>
      </c>
      <c r="B2110" s="81" t="s">
        <v>9571</v>
      </c>
      <c r="C2110" s="81">
        <v>5556.78</v>
      </c>
      <c r="D2110" s="81" t="s">
        <v>8619</v>
      </c>
      <c r="E2110" s="81" t="s">
        <v>8620</v>
      </c>
      <c r="F2110" s="81" t="s">
        <v>8619</v>
      </c>
      <c r="G2110" s="81" t="s">
        <v>8620</v>
      </c>
      <c r="H2110" s="81">
        <v>24.9</v>
      </c>
      <c r="I2110" s="81">
        <v>14.7</v>
      </c>
      <c r="J2110" s="81">
        <v>147</v>
      </c>
      <c r="K2110" s="81">
        <v>47.5</v>
      </c>
      <c r="L2110" s="81" t="s">
        <v>25662</v>
      </c>
      <c r="M2110" s="108"/>
      <c r="N2110" s="108"/>
      <c r="O2110" s="108"/>
      <c r="P2110" s="108"/>
      <c r="Q2110" s="108"/>
      <c r="R2110" s="108"/>
      <c r="S2110" s="108"/>
      <c r="T2110" s="108"/>
      <c r="U2110" s="108"/>
      <c r="V2110" s="108"/>
      <c r="W2110" s="108"/>
      <c r="X2110" s="108"/>
      <c r="Y2110" s="108"/>
      <c r="Z2110" s="108"/>
      <c r="AA2110" s="108"/>
      <c r="AB2110" s="108"/>
      <c r="AC2110" s="108"/>
      <c r="AD2110" s="108"/>
    </row>
    <row r="2111" spans="1:30" x14ac:dyDescent="0.25">
      <c r="A2111" s="81" t="s">
        <v>723</v>
      </c>
      <c r="B2111" s="81" t="s">
        <v>12223</v>
      </c>
      <c r="C2111" s="81">
        <v>5668</v>
      </c>
      <c r="D2111" s="81" t="s">
        <v>8619</v>
      </c>
      <c r="E2111" s="81" t="s">
        <v>8620</v>
      </c>
      <c r="F2111" s="81" t="s">
        <v>8619</v>
      </c>
      <c r="G2111" s="81" t="s">
        <v>8620</v>
      </c>
      <c r="H2111" s="81">
        <v>24.9</v>
      </c>
      <c r="I2111" s="81">
        <v>14.7</v>
      </c>
      <c r="J2111" s="81">
        <v>147</v>
      </c>
      <c r="K2111" s="81">
        <v>47.5</v>
      </c>
      <c r="L2111" s="81" t="s">
        <v>25662</v>
      </c>
      <c r="M2111" s="108"/>
      <c r="N2111" s="108"/>
      <c r="O2111" s="108"/>
      <c r="P2111" s="108"/>
      <c r="Q2111" s="108"/>
      <c r="R2111" s="108"/>
      <c r="S2111" s="108"/>
      <c r="T2111" s="108"/>
      <c r="U2111" s="108"/>
      <c r="V2111" s="108"/>
      <c r="W2111" s="108"/>
      <c r="X2111" s="108"/>
      <c r="Y2111" s="108"/>
      <c r="Z2111" s="108"/>
      <c r="AA2111" s="108"/>
      <c r="AB2111" s="108"/>
      <c r="AC2111" s="108"/>
      <c r="AD2111" s="108"/>
    </row>
    <row r="2112" spans="1:30" x14ac:dyDescent="0.25">
      <c r="A2112" s="81" t="s">
        <v>705</v>
      </c>
      <c r="B2112" s="81" t="s">
        <v>12224</v>
      </c>
      <c r="C2112" s="81">
        <v>5056.42</v>
      </c>
      <c r="D2112" s="81" t="s">
        <v>8619</v>
      </c>
      <c r="E2112" s="81" t="s">
        <v>8620</v>
      </c>
      <c r="F2112" s="81" t="s">
        <v>8619</v>
      </c>
      <c r="G2112" s="81" t="s">
        <v>8620</v>
      </c>
      <c r="H2112" s="81">
        <v>24.9</v>
      </c>
      <c r="I2112" s="81">
        <v>14.7</v>
      </c>
      <c r="J2112" s="81">
        <v>147</v>
      </c>
      <c r="K2112" s="81">
        <v>47.5</v>
      </c>
      <c r="L2112" s="81" t="s">
        <v>25662</v>
      </c>
      <c r="M2112" s="108"/>
      <c r="N2112" s="108"/>
      <c r="O2112" s="108"/>
      <c r="P2112" s="108"/>
      <c r="Q2112" s="108"/>
      <c r="R2112" s="108"/>
      <c r="S2112" s="108"/>
      <c r="T2112" s="108"/>
      <c r="U2112" s="108"/>
      <c r="V2112" s="108"/>
      <c r="W2112" s="108"/>
      <c r="X2112" s="108"/>
      <c r="Y2112" s="108"/>
      <c r="Z2112" s="108"/>
      <c r="AA2112" s="108"/>
      <c r="AB2112" s="108"/>
      <c r="AC2112" s="108"/>
      <c r="AD2112" s="108"/>
    </row>
    <row r="2113" spans="1:30" x14ac:dyDescent="0.25">
      <c r="A2113" s="81" t="s">
        <v>3375</v>
      </c>
      <c r="B2113" s="81" t="s">
        <v>12225</v>
      </c>
      <c r="C2113" s="81">
        <v>7548.67</v>
      </c>
      <c r="D2113" s="81" t="s">
        <v>8619</v>
      </c>
      <c r="E2113" s="81" t="s">
        <v>8620</v>
      </c>
      <c r="F2113" s="81" t="s">
        <v>8619</v>
      </c>
      <c r="G2113" s="81" t="s">
        <v>8620</v>
      </c>
      <c r="H2113" s="81">
        <v>41.93</v>
      </c>
      <c r="I2113" s="81">
        <v>13.56</v>
      </c>
      <c r="J2113" s="81">
        <v>187</v>
      </c>
      <c r="K2113" s="81">
        <v>22.32</v>
      </c>
      <c r="L2113" s="81" t="s">
        <v>25662</v>
      </c>
      <c r="M2113" s="108"/>
      <c r="N2113" s="108"/>
      <c r="O2113" s="108"/>
      <c r="P2113" s="108"/>
      <c r="Q2113" s="108"/>
      <c r="R2113" s="108"/>
      <c r="S2113" s="108"/>
      <c r="T2113" s="108"/>
      <c r="U2113" s="108"/>
      <c r="V2113" s="108"/>
      <c r="W2113" s="108"/>
      <c r="X2113" s="108"/>
      <c r="Y2113" s="108"/>
      <c r="Z2113" s="108"/>
      <c r="AA2113" s="108"/>
      <c r="AB2113" s="108"/>
      <c r="AC2113" s="108"/>
      <c r="AD2113" s="108"/>
    </row>
    <row r="2114" spans="1:30" x14ac:dyDescent="0.25">
      <c r="A2114" s="81" t="s">
        <v>699</v>
      </c>
      <c r="B2114" s="81" t="s">
        <v>8619</v>
      </c>
      <c r="C2114" s="81" t="s">
        <v>8620</v>
      </c>
      <c r="D2114" s="81" t="s">
        <v>8619</v>
      </c>
      <c r="E2114" s="81" t="s">
        <v>8620</v>
      </c>
      <c r="F2114" s="81" t="s">
        <v>8619</v>
      </c>
      <c r="G2114" s="81" t="s">
        <v>8620</v>
      </c>
      <c r="H2114" s="81">
        <v>41.93</v>
      </c>
      <c r="I2114" s="81">
        <v>13.56</v>
      </c>
      <c r="J2114" s="81">
        <v>187</v>
      </c>
      <c r="K2114" s="81">
        <v>22.32</v>
      </c>
      <c r="L2114" s="81" t="s">
        <v>25662</v>
      </c>
      <c r="M2114" s="108"/>
      <c r="N2114" s="108"/>
      <c r="O2114" s="108"/>
      <c r="P2114" s="108"/>
      <c r="Q2114" s="108"/>
      <c r="R2114" s="108"/>
      <c r="S2114" s="108"/>
      <c r="T2114" s="108"/>
      <c r="U2114" s="108"/>
      <c r="V2114" s="108"/>
      <c r="W2114" s="108"/>
      <c r="X2114" s="108"/>
      <c r="Y2114" s="108"/>
      <c r="Z2114" s="108"/>
      <c r="AA2114" s="108"/>
      <c r="AB2114" s="108"/>
      <c r="AC2114" s="108"/>
      <c r="AD2114" s="108"/>
    </row>
    <row r="2115" spans="1:30" x14ac:dyDescent="0.25">
      <c r="A2115" s="81" t="s">
        <v>3372</v>
      </c>
      <c r="B2115" s="81" t="s">
        <v>8619</v>
      </c>
      <c r="C2115" s="81" t="s">
        <v>8620</v>
      </c>
      <c r="D2115" s="81" t="s">
        <v>8619</v>
      </c>
      <c r="E2115" s="81" t="s">
        <v>8620</v>
      </c>
      <c r="F2115" s="81" t="s">
        <v>8619</v>
      </c>
      <c r="G2115" s="81" t="s">
        <v>8620</v>
      </c>
      <c r="H2115" s="81">
        <v>46.1</v>
      </c>
      <c r="I2115" s="81">
        <v>15.1</v>
      </c>
      <c r="J2115" s="81">
        <v>240</v>
      </c>
      <c r="K2115" s="81">
        <v>30.3</v>
      </c>
      <c r="L2115" s="81" t="s">
        <v>25662</v>
      </c>
      <c r="M2115" s="108"/>
      <c r="N2115" s="108"/>
      <c r="O2115" s="108"/>
      <c r="P2115" s="108"/>
      <c r="Q2115" s="108"/>
      <c r="R2115" s="108"/>
      <c r="S2115" s="108"/>
      <c r="T2115" s="108"/>
      <c r="U2115" s="108"/>
      <c r="V2115" s="108"/>
      <c r="W2115" s="108"/>
      <c r="X2115" s="108"/>
      <c r="Y2115" s="108"/>
      <c r="Z2115" s="108"/>
      <c r="AA2115" s="108"/>
      <c r="AB2115" s="108"/>
      <c r="AC2115" s="108"/>
      <c r="AD2115" s="108"/>
    </row>
    <row r="2116" spans="1:30" x14ac:dyDescent="0.25">
      <c r="A2116" s="81" t="s">
        <v>3369</v>
      </c>
      <c r="B2116" s="81" t="s">
        <v>8619</v>
      </c>
      <c r="C2116" s="81" t="s">
        <v>8620</v>
      </c>
      <c r="D2116" s="81" t="s">
        <v>8619</v>
      </c>
      <c r="E2116" s="81" t="s">
        <v>8620</v>
      </c>
      <c r="F2116" s="81" t="s">
        <v>8619</v>
      </c>
      <c r="G2116" s="81" t="s">
        <v>8620</v>
      </c>
      <c r="H2116" s="81">
        <v>46.1</v>
      </c>
      <c r="I2116" s="81">
        <v>15.1</v>
      </c>
      <c r="J2116" s="81">
        <v>240</v>
      </c>
      <c r="K2116" s="81">
        <v>30.3</v>
      </c>
      <c r="L2116" s="81" t="s">
        <v>25662</v>
      </c>
      <c r="M2116" s="108"/>
      <c r="N2116" s="108"/>
      <c r="O2116" s="108"/>
      <c r="P2116" s="108"/>
      <c r="Q2116" s="108"/>
      <c r="R2116" s="108"/>
      <c r="S2116" s="108"/>
      <c r="T2116" s="108"/>
      <c r="U2116" s="108"/>
      <c r="V2116" s="108"/>
      <c r="W2116" s="108"/>
      <c r="X2116" s="108"/>
      <c r="Y2116" s="108"/>
      <c r="Z2116" s="108"/>
      <c r="AA2116" s="108"/>
      <c r="AB2116" s="108"/>
      <c r="AC2116" s="108"/>
      <c r="AD2116" s="108"/>
    </row>
    <row r="2117" spans="1:30" x14ac:dyDescent="0.25">
      <c r="A2117" s="81" t="s">
        <v>3366</v>
      </c>
      <c r="B2117" s="81" t="s">
        <v>12226</v>
      </c>
      <c r="C2117" s="81">
        <v>11389.44</v>
      </c>
      <c r="D2117" s="81" t="s">
        <v>8619</v>
      </c>
      <c r="E2117" s="81" t="s">
        <v>8620</v>
      </c>
      <c r="F2117" s="81" t="s">
        <v>8619</v>
      </c>
      <c r="G2117" s="81" t="s">
        <v>8620</v>
      </c>
      <c r="H2117" s="81">
        <v>46.1</v>
      </c>
      <c r="I2117" s="81">
        <v>15.1</v>
      </c>
      <c r="J2117" s="81">
        <v>249</v>
      </c>
      <c r="K2117" s="81">
        <v>30.3</v>
      </c>
      <c r="L2117" s="81" t="s">
        <v>25662</v>
      </c>
      <c r="M2117" s="108"/>
      <c r="N2117" s="108"/>
      <c r="O2117" s="108"/>
      <c r="P2117" s="108"/>
      <c r="Q2117" s="108"/>
      <c r="R2117" s="108"/>
      <c r="S2117" s="108"/>
      <c r="T2117" s="108"/>
      <c r="U2117" s="108"/>
      <c r="V2117" s="108"/>
      <c r="W2117" s="108"/>
      <c r="X2117" s="108"/>
      <c r="Y2117" s="108"/>
      <c r="Z2117" s="108"/>
      <c r="AA2117" s="108"/>
      <c r="AB2117" s="108"/>
      <c r="AC2117" s="108"/>
      <c r="AD2117" s="108"/>
    </row>
    <row r="2118" spans="1:30" x14ac:dyDescent="0.25">
      <c r="A2118" s="81" t="s">
        <v>3363</v>
      </c>
      <c r="B2118" s="81" t="s">
        <v>12226</v>
      </c>
      <c r="C2118" s="81">
        <v>11389.44</v>
      </c>
      <c r="D2118" s="81" t="s">
        <v>8619</v>
      </c>
      <c r="E2118" s="81" t="s">
        <v>8620</v>
      </c>
      <c r="F2118" s="81" t="s">
        <v>8619</v>
      </c>
      <c r="G2118" s="81" t="s">
        <v>8620</v>
      </c>
      <c r="H2118" s="81">
        <v>46.1</v>
      </c>
      <c r="I2118" s="81">
        <v>15.1</v>
      </c>
      <c r="J2118" s="81">
        <v>249</v>
      </c>
      <c r="K2118" s="81">
        <v>30.3</v>
      </c>
      <c r="L2118" s="81" t="s">
        <v>25662</v>
      </c>
      <c r="M2118" s="108"/>
      <c r="N2118" s="108"/>
      <c r="O2118" s="108"/>
      <c r="P2118" s="108"/>
      <c r="Q2118" s="108"/>
      <c r="R2118" s="108"/>
      <c r="S2118" s="108"/>
      <c r="T2118" s="108"/>
      <c r="U2118" s="108"/>
      <c r="V2118" s="108"/>
      <c r="W2118" s="108"/>
      <c r="X2118" s="108"/>
      <c r="Y2118" s="108"/>
      <c r="Z2118" s="108"/>
      <c r="AA2118" s="108"/>
      <c r="AB2118" s="108"/>
      <c r="AC2118" s="108"/>
      <c r="AD2118" s="108"/>
    </row>
    <row r="2119" spans="1:30" x14ac:dyDescent="0.25">
      <c r="A2119" s="81" t="s">
        <v>3357</v>
      </c>
      <c r="B2119" s="81" t="s">
        <v>12227</v>
      </c>
      <c r="C2119" s="81">
        <v>12078.44</v>
      </c>
      <c r="D2119" s="81" t="s">
        <v>8619</v>
      </c>
      <c r="E2119" s="81" t="s">
        <v>8620</v>
      </c>
      <c r="F2119" s="81" t="s">
        <v>8619</v>
      </c>
      <c r="G2119" s="81" t="s">
        <v>8620</v>
      </c>
      <c r="H2119" s="81">
        <v>30.32</v>
      </c>
      <c r="I2119" s="81">
        <v>15.12</v>
      </c>
      <c r="J2119" s="81">
        <v>249.12</v>
      </c>
      <c r="K2119" s="81">
        <v>44.29</v>
      </c>
      <c r="L2119" s="81" t="s">
        <v>25662</v>
      </c>
      <c r="M2119" s="108"/>
      <c r="N2119" s="108"/>
      <c r="O2119" s="108"/>
      <c r="P2119" s="108"/>
      <c r="Q2119" s="108"/>
      <c r="R2119" s="108"/>
      <c r="S2119" s="108"/>
      <c r="T2119" s="108"/>
      <c r="U2119" s="108"/>
      <c r="V2119" s="108"/>
      <c r="W2119" s="108"/>
      <c r="X2119" s="108"/>
      <c r="Y2119" s="108"/>
      <c r="Z2119" s="108"/>
      <c r="AA2119" s="108"/>
      <c r="AB2119" s="108"/>
      <c r="AC2119" s="108"/>
      <c r="AD2119" s="108"/>
    </row>
    <row r="2120" spans="1:30" x14ac:dyDescent="0.25">
      <c r="A2120" s="81" t="s">
        <v>3351</v>
      </c>
      <c r="B2120" s="81" t="s">
        <v>8619</v>
      </c>
      <c r="C2120" s="81" t="s">
        <v>8620</v>
      </c>
      <c r="D2120" s="81" t="s">
        <v>8619</v>
      </c>
      <c r="E2120" s="81" t="s">
        <v>8620</v>
      </c>
      <c r="F2120" s="81" t="s">
        <v>8619</v>
      </c>
      <c r="G2120" s="81" t="s">
        <v>8620</v>
      </c>
      <c r="H2120" s="81">
        <v>46.1</v>
      </c>
      <c r="I2120" s="81">
        <v>15.1</v>
      </c>
      <c r="J2120" s="81">
        <v>240</v>
      </c>
      <c r="K2120" s="81">
        <v>30.3</v>
      </c>
      <c r="L2120" s="81" t="s">
        <v>25662</v>
      </c>
      <c r="M2120" s="108"/>
      <c r="N2120" s="108"/>
      <c r="O2120" s="108"/>
      <c r="P2120" s="108"/>
      <c r="Q2120" s="108"/>
      <c r="R2120" s="108"/>
      <c r="S2120" s="108"/>
      <c r="T2120" s="108"/>
      <c r="U2120" s="108"/>
      <c r="V2120" s="108"/>
      <c r="W2120" s="108"/>
      <c r="X2120" s="108"/>
      <c r="Y2120" s="108"/>
      <c r="Z2120" s="108"/>
      <c r="AA2120" s="108"/>
      <c r="AB2120" s="108"/>
      <c r="AC2120" s="108"/>
      <c r="AD2120" s="108"/>
    </row>
    <row r="2121" spans="1:30" x14ac:dyDescent="0.25">
      <c r="A2121" s="81" t="s">
        <v>3348</v>
      </c>
      <c r="B2121" s="81" t="s">
        <v>8619</v>
      </c>
      <c r="C2121" s="81" t="s">
        <v>8620</v>
      </c>
      <c r="D2121" s="81" t="s">
        <v>8619</v>
      </c>
      <c r="E2121" s="81" t="s">
        <v>8620</v>
      </c>
      <c r="F2121" s="81" t="s">
        <v>8619</v>
      </c>
      <c r="G2121" s="81" t="s">
        <v>8620</v>
      </c>
      <c r="H2121" s="81">
        <v>46.1</v>
      </c>
      <c r="I2121" s="81">
        <v>15.1</v>
      </c>
      <c r="J2121" s="81">
        <v>240</v>
      </c>
      <c r="K2121" s="81">
        <v>30.3</v>
      </c>
      <c r="L2121" s="81" t="s">
        <v>25662</v>
      </c>
      <c r="M2121" s="108"/>
      <c r="N2121" s="108"/>
      <c r="O2121" s="108"/>
      <c r="P2121" s="108"/>
      <c r="Q2121" s="108"/>
      <c r="R2121" s="108"/>
      <c r="S2121" s="108"/>
      <c r="T2121" s="108"/>
      <c r="U2121" s="108"/>
      <c r="V2121" s="108"/>
      <c r="W2121" s="108"/>
      <c r="X2121" s="108"/>
      <c r="Y2121" s="108"/>
      <c r="Z2121" s="108"/>
      <c r="AA2121" s="108"/>
      <c r="AB2121" s="108"/>
      <c r="AC2121" s="108"/>
      <c r="AD2121" s="108"/>
    </row>
    <row r="2122" spans="1:30" x14ac:dyDescent="0.25">
      <c r="A2122" s="81" t="s">
        <v>3342</v>
      </c>
      <c r="B2122" s="81" t="s">
        <v>12228</v>
      </c>
      <c r="C2122" s="81">
        <v>11389.44</v>
      </c>
      <c r="D2122" s="81" t="s">
        <v>8619</v>
      </c>
      <c r="E2122" s="81" t="s">
        <v>8620</v>
      </c>
      <c r="F2122" s="81" t="s">
        <v>8619</v>
      </c>
      <c r="G2122" s="81" t="s">
        <v>8620</v>
      </c>
      <c r="H2122" s="81">
        <v>46.1</v>
      </c>
      <c r="I2122" s="81">
        <v>15.1</v>
      </c>
      <c r="J2122" s="81">
        <v>249</v>
      </c>
      <c r="K2122" s="81">
        <v>30.3</v>
      </c>
      <c r="L2122" s="81" t="s">
        <v>25662</v>
      </c>
      <c r="M2122" s="108"/>
      <c r="N2122" s="108"/>
      <c r="O2122" s="108"/>
      <c r="P2122" s="108"/>
      <c r="Q2122" s="108"/>
      <c r="R2122" s="108"/>
      <c r="S2122" s="108"/>
      <c r="T2122" s="108"/>
      <c r="U2122" s="108"/>
      <c r="V2122" s="108"/>
      <c r="W2122" s="108"/>
      <c r="X2122" s="108"/>
      <c r="Y2122" s="108"/>
      <c r="Z2122" s="108"/>
      <c r="AA2122" s="108"/>
      <c r="AB2122" s="108"/>
      <c r="AC2122" s="108"/>
      <c r="AD2122" s="108"/>
    </row>
    <row r="2123" spans="1:30" x14ac:dyDescent="0.25">
      <c r="A2123" s="81" t="s">
        <v>3339</v>
      </c>
      <c r="B2123" s="81" t="s">
        <v>8619</v>
      </c>
      <c r="C2123" s="81" t="s">
        <v>8620</v>
      </c>
      <c r="D2123" s="81" t="s">
        <v>8619</v>
      </c>
      <c r="E2123" s="81" t="s">
        <v>8620</v>
      </c>
      <c r="F2123" s="81" t="s">
        <v>8619</v>
      </c>
      <c r="G2123" s="81" t="s">
        <v>8620</v>
      </c>
      <c r="H2123" s="81">
        <v>30.32</v>
      </c>
      <c r="I2123" s="81">
        <v>15.12</v>
      </c>
      <c r="J2123" s="81">
        <v>249.12</v>
      </c>
      <c r="K2123" s="81">
        <v>44.29</v>
      </c>
      <c r="L2123" s="81" t="s">
        <v>25662</v>
      </c>
      <c r="M2123" s="108"/>
      <c r="N2123" s="108"/>
      <c r="O2123" s="108"/>
      <c r="P2123" s="108"/>
      <c r="Q2123" s="108"/>
      <c r="R2123" s="108"/>
      <c r="S2123" s="108"/>
      <c r="T2123" s="108"/>
      <c r="U2123" s="108"/>
      <c r="V2123" s="108"/>
      <c r="W2123" s="108"/>
      <c r="X2123" s="108"/>
      <c r="Y2123" s="108"/>
      <c r="Z2123" s="108"/>
      <c r="AA2123" s="108"/>
      <c r="AB2123" s="108"/>
      <c r="AC2123" s="108"/>
      <c r="AD2123" s="108"/>
    </row>
    <row r="2124" spans="1:30" x14ac:dyDescent="0.25">
      <c r="A2124" s="81" t="s">
        <v>693</v>
      </c>
      <c r="B2124" s="81" t="s">
        <v>12229</v>
      </c>
      <c r="C2124" s="81">
        <v>108.36</v>
      </c>
      <c r="D2124" s="81" t="s">
        <v>12230</v>
      </c>
      <c r="E2124" s="81">
        <v>71.17</v>
      </c>
      <c r="F2124" s="81" t="s">
        <v>12231</v>
      </c>
      <c r="G2124" s="81">
        <v>73.42</v>
      </c>
      <c r="H2124" s="81">
        <v>17.25</v>
      </c>
      <c r="I2124" s="81">
        <v>15.25</v>
      </c>
      <c r="J2124" s="81">
        <v>9.1999999999999993</v>
      </c>
      <c r="K2124" s="81">
        <v>3</v>
      </c>
      <c r="L2124" s="81" t="s">
        <v>25662</v>
      </c>
      <c r="M2124" s="108"/>
      <c r="N2124" s="108"/>
      <c r="O2124" s="108"/>
      <c r="P2124" s="108"/>
      <c r="Q2124" s="108"/>
      <c r="R2124" s="108"/>
      <c r="S2124" s="108"/>
      <c r="T2124" s="108"/>
      <c r="U2124" s="108"/>
      <c r="V2124" s="108"/>
      <c r="W2124" s="108"/>
      <c r="X2124" s="108"/>
      <c r="Y2124" s="108"/>
      <c r="Z2124" s="108"/>
      <c r="AA2124" s="108"/>
      <c r="AB2124" s="108"/>
      <c r="AC2124" s="108"/>
      <c r="AD2124" s="108"/>
    </row>
    <row r="2125" spans="1:30" x14ac:dyDescent="0.25">
      <c r="A2125" s="81" t="s">
        <v>684</v>
      </c>
      <c r="B2125" s="81" t="s">
        <v>12232</v>
      </c>
      <c r="C2125" s="81">
        <v>87.45</v>
      </c>
      <c r="D2125" s="81" t="s">
        <v>12233</v>
      </c>
      <c r="E2125" s="81">
        <v>90</v>
      </c>
      <c r="F2125" s="81" t="s">
        <v>12234</v>
      </c>
      <c r="G2125" s="81">
        <v>83.01</v>
      </c>
      <c r="H2125" s="81">
        <v>2.5</v>
      </c>
      <c r="I2125" s="81">
        <v>15</v>
      </c>
      <c r="J2125" s="81">
        <v>5</v>
      </c>
      <c r="K2125" s="81">
        <v>15</v>
      </c>
      <c r="L2125" s="81" t="s">
        <v>25662</v>
      </c>
      <c r="M2125" s="108"/>
      <c r="N2125" s="108"/>
      <c r="O2125" s="108"/>
      <c r="P2125" s="108"/>
      <c r="Q2125" s="108"/>
      <c r="R2125" s="108"/>
      <c r="S2125" s="108"/>
      <c r="T2125" s="108"/>
      <c r="U2125" s="108"/>
      <c r="V2125" s="108"/>
      <c r="W2125" s="108"/>
      <c r="X2125" s="108"/>
      <c r="Y2125" s="108"/>
      <c r="Z2125" s="108"/>
      <c r="AA2125" s="108"/>
      <c r="AB2125" s="108"/>
      <c r="AC2125" s="108"/>
      <c r="AD2125" s="108"/>
    </row>
    <row r="2126" spans="1:30" x14ac:dyDescent="0.25">
      <c r="A2126" s="81" t="s">
        <v>675</v>
      </c>
      <c r="B2126" s="81" t="s">
        <v>12235</v>
      </c>
      <c r="C2126" s="81">
        <v>144.86000000000001</v>
      </c>
      <c r="D2126" s="81" t="s">
        <v>8619</v>
      </c>
      <c r="E2126" s="81" t="s">
        <v>8620</v>
      </c>
      <c r="F2126" s="81" t="s">
        <v>8619</v>
      </c>
      <c r="G2126" s="81" t="s">
        <v>8620</v>
      </c>
      <c r="H2126" s="81">
        <v>16.5</v>
      </c>
      <c r="I2126" s="81">
        <v>3.5</v>
      </c>
      <c r="J2126" s="81">
        <v>8</v>
      </c>
      <c r="K2126" s="81">
        <v>15.5</v>
      </c>
      <c r="L2126" s="81" t="s">
        <v>25662</v>
      </c>
      <c r="M2126" s="108"/>
      <c r="N2126" s="108"/>
      <c r="O2126" s="108"/>
      <c r="P2126" s="108"/>
      <c r="Q2126" s="108"/>
      <c r="R2126" s="108"/>
      <c r="S2126" s="108"/>
      <c r="T2126" s="108"/>
      <c r="U2126" s="108"/>
      <c r="V2126" s="108"/>
      <c r="W2126" s="108"/>
      <c r="X2126" s="108"/>
      <c r="Y2126" s="108"/>
      <c r="Z2126" s="108"/>
      <c r="AA2126" s="108"/>
      <c r="AB2126" s="108"/>
      <c r="AC2126" s="108"/>
      <c r="AD2126" s="108"/>
    </row>
    <row r="2127" spans="1:30" x14ac:dyDescent="0.25">
      <c r="A2127" s="81" t="s">
        <v>669</v>
      </c>
      <c r="B2127" s="81" t="s">
        <v>12236</v>
      </c>
      <c r="C2127" s="81">
        <v>18.37</v>
      </c>
      <c r="D2127" s="81" t="s">
        <v>8619</v>
      </c>
      <c r="E2127" s="81" t="s">
        <v>8620</v>
      </c>
      <c r="F2127" s="81" t="s">
        <v>8619</v>
      </c>
      <c r="G2127" s="81" t="s">
        <v>8620</v>
      </c>
      <c r="H2127" s="81">
        <v>2</v>
      </c>
      <c r="I2127" s="81">
        <v>2</v>
      </c>
      <c r="J2127" s="81">
        <v>1</v>
      </c>
      <c r="K2127" s="81">
        <v>2</v>
      </c>
      <c r="L2127" s="81" t="s">
        <v>25662</v>
      </c>
      <c r="M2127" s="108"/>
      <c r="N2127" s="108"/>
      <c r="O2127" s="108"/>
      <c r="P2127" s="108"/>
      <c r="Q2127" s="108"/>
      <c r="R2127" s="108"/>
      <c r="S2127" s="108"/>
      <c r="T2127" s="108"/>
      <c r="U2127" s="108"/>
      <c r="V2127" s="108"/>
      <c r="W2127" s="108"/>
      <c r="X2127" s="108"/>
      <c r="Y2127" s="108"/>
      <c r="Z2127" s="108"/>
      <c r="AA2127" s="108"/>
      <c r="AB2127" s="108"/>
      <c r="AC2127" s="108"/>
      <c r="AD2127" s="108"/>
    </row>
    <row r="2128" spans="1:30" x14ac:dyDescent="0.25">
      <c r="A2128" s="81" t="s">
        <v>667</v>
      </c>
      <c r="B2128" s="81" t="s">
        <v>8619</v>
      </c>
      <c r="C2128" s="81" t="s">
        <v>8620</v>
      </c>
      <c r="D2128" s="81" t="s">
        <v>8619</v>
      </c>
      <c r="E2128" s="81" t="s">
        <v>8620</v>
      </c>
      <c r="F2128" s="81" t="s">
        <v>8619</v>
      </c>
      <c r="G2128" s="81" t="s">
        <v>8620</v>
      </c>
      <c r="H2128" s="81">
        <v>2</v>
      </c>
      <c r="I2128" s="81">
        <v>2</v>
      </c>
      <c r="J2128" s="81">
        <v>1</v>
      </c>
      <c r="K2128" s="81">
        <v>2</v>
      </c>
      <c r="L2128" s="81" t="s">
        <v>25662</v>
      </c>
      <c r="M2128" s="108"/>
      <c r="N2128" s="108"/>
      <c r="O2128" s="108"/>
      <c r="P2128" s="108"/>
      <c r="Q2128" s="108"/>
      <c r="R2128" s="108"/>
      <c r="S2128" s="108"/>
      <c r="T2128" s="108"/>
      <c r="U2128" s="108"/>
      <c r="V2128" s="108"/>
      <c r="W2128" s="108"/>
      <c r="X2128" s="108"/>
      <c r="Y2128" s="108"/>
      <c r="Z2128" s="108"/>
      <c r="AA2128" s="108"/>
      <c r="AB2128" s="108"/>
      <c r="AC2128" s="108"/>
      <c r="AD2128" s="108"/>
    </row>
    <row r="2129" spans="1:30" x14ac:dyDescent="0.25">
      <c r="A2129" s="81" t="s">
        <v>584</v>
      </c>
      <c r="B2129" s="81" t="s">
        <v>8619</v>
      </c>
      <c r="C2129" s="81" t="s">
        <v>8620</v>
      </c>
      <c r="D2129" s="81" t="s">
        <v>8619</v>
      </c>
      <c r="E2129" s="81" t="s">
        <v>8620</v>
      </c>
      <c r="F2129" s="81" t="s">
        <v>8619</v>
      </c>
      <c r="G2129" s="81" t="s">
        <v>8620</v>
      </c>
      <c r="H2129" s="81">
        <v>4</v>
      </c>
      <c r="I2129" s="81">
        <v>4</v>
      </c>
      <c r="J2129" s="81">
        <v>1</v>
      </c>
      <c r="K2129" s="81">
        <v>1</v>
      </c>
      <c r="L2129" s="81" t="s">
        <v>25662</v>
      </c>
      <c r="M2129" s="108"/>
      <c r="N2129" s="108"/>
      <c r="O2129" s="108"/>
      <c r="P2129" s="108"/>
      <c r="Q2129" s="108"/>
      <c r="R2129" s="108"/>
      <c r="S2129" s="108"/>
      <c r="T2129" s="108"/>
      <c r="U2129" s="108"/>
      <c r="V2129" s="108"/>
      <c r="W2129" s="108"/>
      <c r="X2129" s="108"/>
      <c r="Y2129" s="108"/>
      <c r="Z2129" s="108"/>
      <c r="AA2129" s="108"/>
      <c r="AB2129" s="108"/>
      <c r="AC2129" s="108"/>
      <c r="AD2129" s="108"/>
    </row>
    <row r="2130" spans="1:30" x14ac:dyDescent="0.25">
      <c r="A2130" s="81" t="s">
        <v>582</v>
      </c>
      <c r="B2130" s="81" t="s">
        <v>8619</v>
      </c>
      <c r="C2130" s="81" t="s">
        <v>8620</v>
      </c>
      <c r="D2130" s="81" t="s">
        <v>8619</v>
      </c>
      <c r="E2130" s="81" t="s">
        <v>8620</v>
      </c>
      <c r="F2130" s="81" t="s">
        <v>8619</v>
      </c>
      <c r="G2130" s="81" t="s">
        <v>8620</v>
      </c>
      <c r="H2130" s="81">
        <v>4</v>
      </c>
      <c r="I2130" s="81">
        <v>4</v>
      </c>
      <c r="J2130" s="81">
        <v>1</v>
      </c>
      <c r="K2130" s="81">
        <v>1</v>
      </c>
      <c r="L2130" s="81" t="s">
        <v>25662</v>
      </c>
      <c r="M2130" s="108"/>
      <c r="N2130" s="108"/>
      <c r="O2130" s="108"/>
      <c r="P2130" s="108"/>
      <c r="Q2130" s="108"/>
      <c r="R2130" s="108"/>
      <c r="S2130" s="108"/>
      <c r="T2130" s="108"/>
      <c r="U2130" s="108"/>
      <c r="V2130" s="108"/>
      <c r="W2130" s="108"/>
      <c r="X2130" s="108"/>
      <c r="Y2130" s="108"/>
      <c r="Z2130" s="108"/>
      <c r="AA2130" s="108"/>
      <c r="AB2130" s="108"/>
      <c r="AC2130" s="108"/>
      <c r="AD2130" s="108"/>
    </row>
    <row r="2131" spans="1:30" x14ac:dyDescent="0.25">
      <c r="A2131" s="81" t="s">
        <v>579</v>
      </c>
      <c r="B2131" s="81" t="s">
        <v>8619</v>
      </c>
      <c r="C2131" s="81" t="s">
        <v>8620</v>
      </c>
      <c r="D2131" s="81" t="s">
        <v>8619</v>
      </c>
      <c r="E2131" s="81" t="s">
        <v>8620</v>
      </c>
      <c r="F2131" s="81" t="s">
        <v>8619</v>
      </c>
      <c r="G2131" s="81" t="s">
        <v>8620</v>
      </c>
      <c r="H2131" s="81">
        <v>4</v>
      </c>
      <c r="I2131" s="81">
        <v>4</v>
      </c>
      <c r="J2131" s="81">
        <v>1</v>
      </c>
      <c r="K2131" s="81">
        <v>1</v>
      </c>
      <c r="L2131" s="81" t="s">
        <v>25662</v>
      </c>
      <c r="M2131" s="108"/>
      <c r="N2131" s="108"/>
      <c r="O2131" s="108"/>
      <c r="P2131" s="108"/>
      <c r="Q2131" s="108"/>
      <c r="R2131" s="108"/>
      <c r="S2131" s="108"/>
      <c r="T2131" s="108"/>
      <c r="U2131" s="108"/>
      <c r="V2131" s="108"/>
      <c r="W2131" s="108"/>
      <c r="X2131" s="108"/>
      <c r="Y2131" s="108"/>
      <c r="Z2131" s="108"/>
      <c r="AA2131" s="108"/>
      <c r="AB2131" s="108"/>
      <c r="AC2131" s="108"/>
      <c r="AD2131" s="108"/>
    </row>
    <row r="2132" spans="1:30" x14ac:dyDescent="0.25">
      <c r="A2132" s="81" t="s">
        <v>3336</v>
      </c>
      <c r="B2132" s="81" t="s">
        <v>12237</v>
      </c>
      <c r="C2132" s="81">
        <v>11.6</v>
      </c>
      <c r="D2132" s="81" t="s">
        <v>12238</v>
      </c>
      <c r="E2132" s="81">
        <v>10.199999999999999</v>
      </c>
      <c r="F2132" s="81" t="s">
        <v>12239</v>
      </c>
      <c r="G2132" s="81">
        <v>11.62</v>
      </c>
      <c r="H2132" s="81">
        <v>1.5</v>
      </c>
      <c r="I2132" s="81">
        <v>0.5</v>
      </c>
      <c r="J2132" s="81">
        <v>7.0000000000000007E-2</v>
      </c>
      <c r="K2132" s="81">
        <v>3</v>
      </c>
      <c r="L2132" s="81" t="s">
        <v>25662</v>
      </c>
      <c r="M2132" s="108"/>
      <c r="N2132" s="108"/>
      <c r="O2132" s="108"/>
      <c r="P2132" s="108"/>
      <c r="Q2132" s="108"/>
      <c r="R2132" s="108"/>
      <c r="S2132" s="108"/>
      <c r="T2132" s="108"/>
      <c r="U2132" s="108"/>
      <c r="V2132" s="108"/>
      <c r="W2132" s="108"/>
      <c r="X2132" s="108"/>
      <c r="Y2132" s="108"/>
      <c r="Z2132" s="108"/>
      <c r="AA2132" s="108"/>
      <c r="AB2132" s="108"/>
      <c r="AC2132" s="108"/>
      <c r="AD2132" s="108"/>
    </row>
    <row r="2133" spans="1:30" x14ac:dyDescent="0.25">
      <c r="A2133" s="81" t="s">
        <v>3333</v>
      </c>
      <c r="B2133" s="81" t="s">
        <v>12240</v>
      </c>
      <c r="C2133" s="81">
        <v>8.3000000000000007</v>
      </c>
      <c r="D2133" s="81" t="s">
        <v>12241</v>
      </c>
      <c r="E2133" s="81">
        <v>9.02</v>
      </c>
      <c r="F2133" s="81" t="s">
        <v>12242</v>
      </c>
      <c r="G2133" s="81">
        <v>14.3</v>
      </c>
      <c r="H2133" s="81">
        <v>1.5</v>
      </c>
      <c r="I2133" s="81">
        <v>0.5</v>
      </c>
      <c r="J2133" s="81">
        <v>0.5</v>
      </c>
      <c r="K2133" s="81">
        <v>2</v>
      </c>
      <c r="L2133" s="81" t="s">
        <v>25662</v>
      </c>
      <c r="M2133" s="108"/>
      <c r="N2133" s="108"/>
      <c r="O2133" s="108"/>
      <c r="P2133" s="108"/>
      <c r="Q2133" s="108"/>
      <c r="R2133" s="108"/>
      <c r="S2133" s="108"/>
      <c r="T2133" s="108"/>
      <c r="U2133" s="108"/>
      <c r="V2133" s="108"/>
      <c r="W2133" s="108"/>
      <c r="X2133" s="108"/>
      <c r="Y2133" s="108"/>
      <c r="Z2133" s="108"/>
      <c r="AA2133" s="108"/>
      <c r="AB2133" s="108"/>
      <c r="AC2133" s="108"/>
      <c r="AD2133" s="108"/>
    </row>
    <row r="2134" spans="1:30" x14ac:dyDescent="0.25">
      <c r="A2134" s="81" t="s">
        <v>3327</v>
      </c>
      <c r="B2134" s="81" t="s">
        <v>12243</v>
      </c>
      <c r="C2134" s="81">
        <v>66.5</v>
      </c>
      <c r="D2134" s="81" t="s">
        <v>12244</v>
      </c>
      <c r="E2134" s="81">
        <v>69</v>
      </c>
      <c r="F2134" s="81" t="s">
        <v>8619</v>
      </c>
      <c r="G2134" s="81" t="s">
        <v>8620</v>
      </c>
      <c r="H2134" s="81">
        <v>4</v>
      </c>
      <c r="I2134" s="81">
        <v>4</v>
      </c>
      <c r="J2134" s="81">
        <v>1</v>
      </c>
      <c r="K2134" s="81">
        <v>4</v>
      </c>
      <c r="L2134" s="81" t="s">
        <v>25662</v>
      </c>
      <c r="M2134" s="108"/>
      <c r="N2134" s="108"/>
      <c r="O2134" s="108"/>
      <c r="P2134" s="108"/>
      <c r="Q2134" s="108"/>
      <c r="R2134" s="108"/>
      <c r="S2134" s="108"/>
      <c r="T2134" s="108"/>
      <c r="U2134" s="108"/>
      <c r="V2134" s="108"/>
      <c r="W2134" s="108"/>
      <c r="X2134" s="108"/>
      <c r="Y2134" s="108"/>
      <c r="Z2134" s="108"/>
      <c r="AA2134" s="108"/>
      <c r="AB2134" s="108"/>
      <c r="AC2134" s="108"/>
      <c r="AD2134" s="108"/>
    </row>
    <row r="2135" spans="1:30" x14ac:dyDescent="0.25">
      <c r="A2135" s="81" t="s">
        <v>3321</v>
      </c>
      <c r="B2135" s="81" t="s">
        <v>12245</v>
      </c>
      <c r="C2135" s="81">
        <v>65.400000000000006</v>
      </c>
      <c r="D2135" s="81" t="s">
        <v>12246</v>
      </c>
      <c r="E2135" s="81">
        <v>82.5</v>
      </c>
      <c r="F2135" s="81" t="s">
        <v>8619</v>
      </c>
      <c r="G2135" s="81" t="s">
        <v>8620</v>
      </c>
      <c r="H2135" s="81">
        <v>4</v>
      </c>
      <c r="I2135" s="81">
        <v>4</v>
      </c>
      <c r="J2135" s="81">
        <v>1</v>
      </c>
      <c r="K2135" s="81">
        <v>4</v>
      </c>
      <c r="L2135" s="81" t="s">
        <v>25662</v>
      </c>
      <c r="M2135" s="108"/>
      <c r="N2135" s="108"/>
      <c r="O2135" s="108"/>
      <c r="P2135" s="108"/>
      <c r="Q2135" s="108"/>
      <c r="R2135" s="108"/>
      <c r="S2135" s="108"/>
      <c r="T2135" s="108"/>
      <c r="U2135" s="108"/>
      <c r="V2135" s="108"/>
      <c r="W2135" s="108"/>
      <c r="X2135" s="108"/>
      <c r="Y2135" s="108"/>
      <c r="Z2135" s="108"/>
      <c r="AA2135" s="108"/>
      <c r="AB2135" s="108"/>
      <c r="AC2135" s="108"/>
      <c r="AD2135" s="108"/>
    </row>
    <row r="2136" spans="1:30" x14ac:dyDescent="0.25">
      <c r="A2136" s="81" t="s">
        <v>3318</v>
      </c>
      <c r="B2136" s="81" t="s">
        <v>12247</v>
      </c>
      <c r="C2136" s="81">
        <v>120.3</v>
      </c>
      <c r="D2136" s="81" t="s">
        <v>8619</v>
      </c>
      <c r="E2136" s="81" t="s">
        <v>8620</v>
      </c>
      <c r="F2136" s="81" t="s">
        <v>8619</v>
      </c>
      <c r="G2136" s="81" t="s">
        <v>8620</v>
      </c>
      <c r="H2136" s="81">
        <v>4</v>
      </c>
      <c r="I2136" s="81">
        <v>4</v>
      </c>
      <c r="J2136" s="81">
        <v>2</v>
      </c>
      <c r="K2136" s="81">
        <v>4</v>
      </c>
      <c r="L2136" s="81" t="s">
        <v>25662</v>
      </c>
      <c r="M2136" s="108"/>
      <c r="N2136" s="108"/>
      <c r="O2136" s="108"/>
      <c r="P2136" s="108"/>
      <c r="Q2136" s="108"/>
      <c r="R2136" s="108"/>
      <c r="S2136" s="108"/>
      <c r="T2136" s="108"/>
      <c r="U2136" s="108"/>
      <c r="V2136" s="108"/>
      <c r="W2136" s="108"/>
      <c r="X2136" s="108"/>
      <c r="Y2136" s="108"/>
      <c r="Z2136" s="108"/>
      <c r="AA2136" s="108"/>
      <c r="AB2136" s="108"/>
      <c r="AC2136" s="108"/>
      <c r="AD2136" s="108"/>
    </row>
    <row r="2137" spans="1:30" x14ac:dyDescent="0.25">
      <c r="A2137" s="81" t="s">
        <v>3316</v>
      </c>
      <c r="B2137" s="81" t="s">
        <v>12248</v>
      </c>
      <c r="C2137" s="81">
        <v>12.8</v>
      </c>
      <c r="D2137" s="81" t="s">
        <v>8619</v>
      </c>
      <c r="E2137" s="81" t="s">
        <v>8620</v>
      </c>
      <c r="F2137" s="81" t="s">
        <v>8619</v>
      </c>
      <c r="G2137" s="81" t="s">
        <v>8620</v>
      </c>
      <c r="H2137" s="81">
        <v>17</v>
      </c>
      <c r="I2137" s="81">
        <v>16</v>
      </c>
      <c r="J2137" s="81">
        <v>8</v>
      </c>
      <c r="K2137" s="81">
        <v>16</v>
      </c>
      <c r="L2137" s="81" t="s">
        <v>25662</v>
      </c>
      <c r="M2137" s="108"/>
      <c r="N2137" s="108"/>
      <c r="O2137" s="108"/>
      <c r="P2137" s="108"/>
      <c r="Q2137" s="108"/>
      <c r="R2137" s="108"/>
      <c r="S2137" s="108"/>
      <c r="T2137" s="108"/>
      <c r="U2137" s="108"/>
      <c r="V2137" s="108"/>
      <c r="W2137" s="108"/>
      <c r="X2137" s="108"/>
      <c r="Y2137" s="108"/>
      <c r="Z2137" s="108"/>
      <c r="AA2137" s="108"/>
      <c r="AB2137" s="108"/>
      <c r="AC2137" s="108"/>
      <c r="AD2137" s="108"/>
    </row>
    <row r="2138" spans="1:30" x14ac:dyDescent="0.25">
      <c r="A2138" s="81" t="s">
        <v>3311</v>
      </c>
      <c r="B2138" s="81" t="s">
        <v>8619</v>
      </c>
      <c r="C2138" s="81" t="s">
        <v>8620</v>
      </c>
      <c r="D2138" s="81" t="s">
        <v>8619</v>
      </c>
      <c r="E2138" s="81" t="s">
        <v>8620</v>
      </c>
      <c r="F2138" s="81" t="s">
        <v>8619</v>
      </c>
      <c r="G2138" s="81" t="s">
        <v>8620</v>
      </c>
      <c r="H2138" s="81">
        <v>2</v>
      </c>
      <c r="I2138" s="81">
        <v>3</v>
      </c>
      <c r="J2138" s="81">
        <v>1</v>
      </c>
      <c r="K2138" s="81">
        <v>1.5</v>
      </c>
      <c r="L2138" s="81" t="s">
        <v>25662</v>
      </c>
      <c r="M2138" s="108"/>
      <c r="N2138" s="108"/>
      <c r="O2138" s="108"/>
      <c r="P2138" s="108"/>
      <c r="Q2138" s="108"/>
      <c r="R2138" s="108"/>
      <c r="S2138" s="108"/>
      <c r="T2138" s="108"/>
      <c r="U2138" s="108"/>
      <c r="V2138" s="108"/>
      <c r="W2138" s="108"/>
      <c r="X2138" s="108"/>
      <c r="Y2138" s="108"/>
      <c r="Z2138" s="108"/>
      <c r="AA2138" s="108"/>
      <c r="AB2138" s="108"/>
      <c r="AC2138" s="108"/>
      <c r="AD2138" s="108"/>
    </row>
    <row r="2139" spans="1:30" x14ac:dyDescent="0.25">
      <c r="A2139" s="81" t="s">
        <v>3305</v>
      </c>
      <c r="B2139" s="81" t="s">
        <v>8619</v>
      </c>
      <c r="C2139" s="81" t="s">
        <v>8620</v>
      </c>
      <c r="D2139" s="81" t="s">
        <v>8619</v>
      </c>
      <c r="E2139" s="81" t="s">
        <v>8620</v>
      </c>
      <c r="F2139" s="81" t="s">
        <v>8619</v>
      </c>
      <c r="G2139" s="81" t="s">
        <v>8620</v>
      </c>
      <c r="H2139" s="81">
        <v>27</v>
      </c>
      <c r="I2139" s="81">
        <v>11</v>
      </c>
      <c r="J2139" s="81">
        <v>348</v>
      </c>
      <c r="K2139" s="81">
        <v>68</v>
      </c>
      <c r="L2139" s="81" t="s">
        <v>25662</v>
      </c>
      <c r="M2139" s="108"/>
      <c r="N2139" s="108"/>
      <c r="O2139" s="108"/>
      <c r="P2139" s="108"/>
      <c r="Q2139" s="108"/>
      <c r="R2139" s="108"/>
      <c r="S2139" s="108"/>
      <c r="T2139" s="108"/>
      <c r="U2139" s="108"/>
      <c r="V2139" s="108"/>
      <c r="W2139" s="108"/>
      <c r="X2139" s="108"/>
      <c r="Y2139" s="108"/>
      <c r="Z2139" s="108"/>
      <c r="AA2139" s="108"/>
      <c r="AB2139" s="108"/>
      <c r="AC2139" s="108"/>
      <c r="AD2139" s="108"/>
    </row>
    <row r="2140" spans="1:30" x14ac:dyDescent="0.25">
      <c r="A2140" s="81" t="s">
        <v>576</v>
      </c>
      <c r="B2140" s="81" t="s">
        <v>8619</v>
      </c>
      <c r="C2140" s="81" t="s">
        <v>8620</v>
      </c>
      <c r="D2140" s="81" t="s">
        <v>8619</v>
      </c>
      <c r="E2140" s="81" t="s">
        <v>8620</v>
      </c>
      <c r="F2140" s="81" t="s">
        <v>8619</v>
      </c>
      <c r="G2140" s="81" t="s">
        <v>8620</v>
      </c>
      <c r="H2140" s="81">
        <v>1.2</v>
      </c>
      <c r="I2140" s="81">
        <v>14.6</v>
      </c>
      <c r="J2140" s="81">
        <v>0.5</v>
      </c>
      <c r="K2140" s="81">
        <v>0.8</v>
      </c>
      <c r="L2140" s="81" t="s">
        <v>25662</v>
      </c>
      <c r="M2140" s="108"/>
      <c r="N2140" s="108"/>
      <c r="O2140" s="108"/>
      <c r="P2140" s="108"/>
      <c r="Q2140" s="108"/>
      <c r="R2140" s="108"/>
      <c r="S2140" s="108"/>
      <c r="T2140" s="108"/>
      <c r="U2140" s="108"/>
      <c r="V2140" s="108"/>
      <c r="W2140" s="108"/>
      <c r="X2140" s="108"/>
      <c r="Y2140" s="108"/>
      <c r="Z2140" s="108"/>
      <c r="AA2140" s="108"/>
      <c r="AB2140" s="108"/>
      <c r="AC2140" s="108"/>
      <c r="AD2140" s="108"/>
    </row>
    <row r="2141" spans="1:30" x14ac:dyDescent="0.25">
      <c r="A2141" s="81" t="s">
        <v>3299</v>
      </c>
      <c r="B2141" s="81" t="s">
        <v>12249</v>
      </c>
      <c r="C2141" s="81">
        <v>338</v>
      </c>
      <c r="D2141" s="81" t="s">
        <v>12250</v>
      </c>
      <c r="E2141" s="81">
        <v>395.98</v>
      </c>
      <c r="F2141" s="81" t="s">
        <v>12251</v>
      </c>
      <c r="G2141" s="81">
        <v>359.99</v>
      </c>
      <c r="H2141" s="81">
        <v>2.82</v>
      </c>
      <c r="I2141" s="81">
        <v>4.5</v>
      </c>
      <c r="J2141" s="81">
        <v>4</v>
      </c>
      <c r="K2141" s="81">
        <v>1.22</v>
      </c>
      <c r="L2141" s="81" t="s">
        <v>25662</v>
      </c>
      <c r="M2141" s="108"/>
      <c r="N2141" s="108"/>
      <c r="O2141" s="108"/>
      <c r="P2141" s="108"/>
      <c r="Q2141" s="108"/>
      <c r="R2141" s="108"/>
      <c r="S2141" s="108"/>
      <c r="T2141" s="108"/>
      <c r="U2141" s="108"/>
      <c r="V2141" s="108"/>
      <c r="W2141" s="108"/>
      <c r="X2141" s="108"/>
      <c r="Y2141" s="108"/>
      <c r="Z2141" s="108"/>
      <c r="AA2141" s="108"/>
      <c r="AB2141" s="108"/>
      <c r="AC2141" s="108"/>
      <c r="AD2141" s="108"/>
    </row>
    <row r="2142" spans="1:30" x14ac:dyDescent="0.25">
      <c r="A2142" s="81" t="s">
        <v>967</v>
      </c>
      <c r="B2142" s="81" t="s">
        <v>12252</v>
      </c>
      <c r="C2142" s="81">
        <v>138.61000000000001</v>
      </c>
      <c r="D2142" s="81" t="s">
        <v>8619</v>
      </c>
      <c r="E2142" s="81" t="s">
        <v>8620</v>
      </c>
      <c r="F2142" s="81" t="s">
        <v>8619</v>
      </c>
      <c r="G2142" s="81" t="s">
        <v>8620</v>
      </c>
      <c r="H2142" s="81">
        <v>6.6</v>
      </c>
      <c r="I2142" s="81">
        <v>7.4</v>
      </c>
      <c r="J2142" s="81">
        <v>1</v>
      </c>
      <c r="K2142" s="81">
        <v>3.35</v>
      </c>
      <c r="L2142" s="81" t="s">
        <v>25662</v>
      </c>
      <c r="M2142" s="108"/>
      <c r="N2142" s="108"/>
      <c r="O2142" s="108"/>
      <c r="P2142" s="108"/>
      <c r="Q2142" s="108"/>
      <c r="R2142" s="108"/>
      <c r="S2142" s="108"/>
      <c r="T2142" s="108"/>
      <c r="U2142" s="108"/>
      <c r="V2142" s="108"/>
      <c r="W2142" s="108"/>
      <c r="X2142" s="108"/>
      <c r="Y2142" s="108"/>
      <c r="Z2142" s="108"/>
      <c r="AA2142" s="108"/>
      <c r="AB2142" s="108"/>
      <c r="AC2142" s="108"/>
      <c r="AD2142" s="108"/>
    </row>
    <row r="2143" spans="1:30" x14ac:dyDescent="0.25">
      <c r="A2143" s="81" t="s">
        <v>3296</v>
      </c>
      <c r="B2143" s="81" t="s">
        <v>8619</v>
      </c>
      <c r="C2143" s="81" t="s">
        <v>8620</v>
      </c>
      <c r="D2143" s="81" t="s">
        <v>8619</v>
      </c>
      <c r="E2143" s="81" t="s">
        <v>8620</v>
      </c>
      <c r="F2143" s="81" t="s">
        <v>8619</v>
      </c>
      <c r="G2143" s="81" t="s">
        <v>8620</v>
      </c>
      <c r="H2143" s="81">
        <v>1.4</v>
      </c>
      <c r="I2143" s="81">
        <v>1.6</v>
      </c>
      <c r="J2143" s="81">
        <v>1</v>
      </c>
      <c r="K2143" s="81">
        <v>3.5</v>
      </c>
      <c r="L2143" s="81" t="s">
        <v>25662</v>
      </c>
      <c r="M2143" s="108"/>
      <c r="N2143" s="108"/>
      <c r="O2143" s="108"/>
      <c r="P2143" s="108"/>
      <c r="Q2143" s="108"/>
      <c r="R2143" s="108"/>
      <c r="S2143" s="108"/>
      <c r="T2143" s="108"/>
      <c r="U2143" s="108"/>
      <c r="V2143" s="108"/>
      <c r="W2143" s="108"/>
      <c r="X2143" s="108"/>
      <c r="Y2143" s="108"/>
      <c r="Z2143" s="108"/>
      <c r="AA2143" s="108"/>
      <c r="AB2143" s="108"/>
      <c r="AC2143" s="108"/>
      <c r="AD2143" s="108"/>
    </row>
    <row r="2144" spans="1:30" x14ac:dyDescent="0.25">
      <c r="A2144" s="81" t="s">
        <v>3293</v>
      </c>
      <c r="B2144" s="81" t="s">
        <v>12253</v>
      </c>
      <c r="C2144" s="81">
        <v>172</v>
      </c>
      <c r="D2144" s="81" t="s">
        <v>12254</v>
      </c>
      <c r="E2144" s="81">
        <v>325</v>
      </c>
      <c r="F2144" s="81" t="s">
        <v>8619</v>
      </c>
      <c r="G2144" s="81" t="s">
        <v>8620</v>
      </c>
      <c r="H2144" s="81">
        <v>1.4</v>
      </c>
      <c r="I2144" s="81">
        <v>2.2000000000000002</v>
      </c>
      <c r="J2144" s="81">
        <v>1.2</v>
      </c>
      <c r="K2144" s="81">
        <v>3.5</v>
      </c>
      <c r="L2144" s="81" t="s">
        <v>25662</v>
      </c>
      <c r="M2144" s="108"/>
      <c r="N2144" s="108"/>
      <c r="O2144" s="108"/>
      <c r="P2144" s="108"/>
      <c r="Q2144" s="108"/>
      <c r="R2144" s="108"/>
      <c r="S2144" s="108"/>
      <c r="T2144" s="108"/>
      <c r="U2144" s="108"/>
      <c r="V2144" s="108"/>
      <c r="W2144" s="108"/>
      <c r="X2144" s="108"/>
      <c r="Y2144" s="108"/>
      <c r="Z2144" s="108"/>
      <c r="AA2144" s="108"/>
      <c r="AB2144" s="108"/>
      <c r="AC2144" s="108"/>
      <c r="AD2144" s="108"/>
    </row>
    <row r="2145" spans="1:30" x14ac:dyDescent="0.25">
      <c r="A2145" s="81" t="s">
        <v>3287</v>
      </c>
      <c r="B2145" s="81" t="s">
        <v>12255</v>
      </c>
      <c r="C2145" s="81">
        <v>149.77000000000001</v>
      </c>
      <c r="D2145" s="81" t="s">
        <v>12256</v>
      </c>
      <c r="E2145" s="81">
        <v>172</v>
      </c>
      <c r="F2145" s="81" t="s">
        <v>8619</v>
      </c>
      <c r="G2145" s="81" t="s">
        <v>8620</v>
      </c>
      <c r="H2145" s="81">
        <v>5</v>
      </c>
      <c r="I2145" s="81">
        <v>5.15</v>
      </c>
      <c r="J2145" s="81">
        <v>1.6E-2</v>
      </c>
      <c r="K2145" s="81">
        <v>3.7</v>
      </c>
      <c r="L2145" s="81" t="s">
        <v>25662</v>
      </c>
      <c r="M2145" s="108"/>
      <c r="N2145" s="108"/>
      <c r="O2145" s="108"/>
      <c r="P2145" s="108"/>
      <c r="Q2145" s="108"/>
      <c r="R2145" s="108"/>
      <c r="S2145" s="108"/>
      <c r="T2145" s="108"/>
      <c r="U2145" s="108"/>
      <c r="V2145" s="108"/>
      <c r="W2145" s="108"/>
      <c r="X2145" s="108"/>
      <c r="Y2145" s="108"/>
      <c r="Z2145" s="108"/>
      <c r="AA2145" s="108"/>
      <c r="AB2145" s="108"/>
      <c r="AC2145" s="108"/>
      <c r="AD2145" s="108"/>
    </row>
    <row r="2146" spans="1:30" x14ac:dyDescent="0.25">
      <c r="A2146" s="81" t="s">
        <v>3281</v>
      </c>
      <c r="B2146" s="81" t="s">
        <v>12257</v>
      </c>
      <c r="C2146" s="81">
        <v>50</v>
      </c>
      <c r="D2146" s="81" t="s">
        <v>8619</v>
      </c>
      <c r="E2146" s="81" t="s">
        <v>8620</v>
      </c>
      <c r="F2146" s="81" t="s">
        <v>8619</v>
      </c>
      <c r="G2146" s="81" t="s">
        <v>8620</v>
      </c>
      <c r="H2146" s="81">
        <v>3.5</v>
      </c>
      <c r="I2146" s="81">
        <v>0.68</v>
      </c>
      <c r="J2146" s="81">
        <v>1.1000000000000001</v>
      </c>
      <c r="K2146" s="81">
        <v>2.29</v>
      </c>
      <c r="L2146" s="81" t="s">
        <v>25662</v>
      </c>
      <c r="M2146" s="108"/>
      <c r="N2146" s="108"/>
      <c r="O2146" s="108"/>
      <c r="P2146" s="108"/>
      <c r="Q2146" s="108"/>
      <c r="R2146" s="108"/>
      <c r="S2146" s="108"/>
      <c r="T2146" s="108"/>
      <c r="U2146" s="108"/>
      <c r="V2146" s="108"/>
      <c r="W2146" s="108"/>
      <c r="X2146" s="108"/>
      <c r="Y2146" s="108"/>
      <c r="Z2146" s="108"/>
      <c r="AA2146" s="108"/>
      <c r="AB2146" s="108"/>
      <c r="AC2146" s="108"/>
      <c r="AD2146" s="108"/>
    </row>
    <row r="2147" spans="1:30" x14ac:dyDescent="0.25">
      <c r="A2147" s="81" t="s">
        <v>3278</v>
      </c>
      <c r="B2147" s="81" t="s">
        <v>12258</v>
      </c>
      <c r="C2147" s="81">
        <v>318.24</v>
      </c>
      <c r="D2147" s="81" t="s">
        <v>12259</v>
      </c>
      <c r="E2147" s="81">
        <v>364</v>
      </c>
      <c r="F2147" s="81" t="s">
        <v>12260</v>
      </c>
      <c r="G2147" s="81">
        <v>354.99</v>
      </c>
      <c r="H2147" s="81">
        <v>2.5</v>
      </c>
      <c r="I2147" s="81">
        <v>7</v>
      </c>
      <c r="J2147" s="81">
        <v>0.61</v>
      </c>
      <c r="K2147" s="81">
        <v>1</v>
      </c>
      <c r="L2147" s="81" t="s">
        <v>25662</v>
      </c>
      <c r="M2147" s="108"/>
      <c r="N2147" s="108"/>
      <c r="O2147" s="108"/>
      <c r="P2147" s="108"/>
      <c r="Q2147" s="108"/>
      <c r="R2147" s="108"/>
      <c r="S2147" s="108"/>
      <c r="T2147" s="108"/>
      <c r="U2147" s="108"/>
      <c r="V2147" s="108"/>
      <c r="W2147" s="108"/>
      <c r="X2147" s="108"/>
      <c r="Y2147" s="108"/>
      <c r="Z2147" s="108"/>
      <c r="AA2147" s="108"/>
      <c r="AB2147" s="108"/>
      <c r="AC2147" s="108"/>
      <c r="AD2147" s="108"/>
    </row>
    <row r="2148" spans="1:30" x14ac:dyDescent="0.25">
      <c r="A2148" s="81" t="s">
        <v>3272</v>
      </c>
      <c r="B2148" s="81" t="s">
        <v>12261</v>
      </c>
      <c r="C2148" s="81">
        <v>160.91</v>
      </c>
      <c r="D2148" s="81" t="s">
        <v>12262</v>
      </c>
      <c r="E2148" s="81">
        <v>180.31</v>
      </c>
      <c r="F2148" s="81" t="s">
        <v>8619</v>
      </c>
      <c r="G2148" s="81" t="s">
        <v>8620</v>
      </c>
      <c r="H2148" s="81">
        <v>1.4</v>
      </c>
      <c r="I2148" s="81">
        <v>2.2000000000000002</v>
      </c>
      <c r="J2148" s="81">
        <v>1.2</v>
      </c>
      <c r="K2148" s="81">
        <v>3.5</v>
      </c>
      <c r="L2148" s="81" t="s">
        <v>25662</v>
      </c>
      <c r="M2148" s="108"/>
      <c r="N2148" s="108"/>
      <c r="O2148" s="108"/>
      <c r="P2148" s="108"/>
      <c r="Q2148" s="108"/>
      <c r="R2148" s="108"/>
      <c r="S2148" s="108"/>
      <c r="T2148" s="108"/>
      <c r="U2148" s="108"/>
      <c r="V2148" s="108"/>
      <c r="W2148" s="108"/>
      <c r="X2148" s="108"/>
      <c r="Y2148" s="108"/>
      <c r="Z2148" s="108"/>
      <c r="AA2148" s="108"/>
      <c r="AB2148" s="108"/>
      <c r="AC2148" s="108"/>
      <c r="AD2148" s="108"/>
    </row>
    <row r="2149" spans="1:30" x14ac:dyDescent="0.25">
      <c r="A2149" s="81" t="s">
        <v>3269</v>
      </c>
      <c r="B2149" s="81" t="s">
        <v>12263</v>
      </c>
      <c r="C2149" s="81">
        <v>48.9</v>
      </c>
      <c r="D2149" s="81" t="s">
        <v>8619</v>
      </c>
      <c r="E2149" s="81" t="s">
        <v>8620</v>
      </c>
      <c r="F2149" s="81" t="s">
        <v>8619</v>
      </c>
      <c r="G2149" s="81" t="s">
        <v>8620</v>
      </c>
      <c r="H2149" s="81">
        <v>5</v>
      </c>
      <c r="I2149" s="81">
        <v>5.0999999999999996</v>
      </c>
      <c r="J2149" s="81">
        <v>1</v>
      </c>
      <c r="K2149" s="81">
        <v>4</v>
      </c>
      <c r="L2149" s="81" t="s">
        <v>25662</v>
      </c>
      <c r="M2149" s="108"/>
      <c r="N2149" s="108"/>
      <c r="O2149" s="108"/>
      <c r="P2149" s="108"/>
      <c r="Q2149" s="108"/>
      <c r="R2149" s="108"/>
      <c r="S2149" s="108"/>
      <c r="T2149" s="108"/>
      <c r="U2149" s="108"/>
      <c r="V2149" s="108"/>
      <c r="W2149" s="108"/>
      <c r="X2149" s="108"/>
      <c r="Y2149" s="108"/>
      <c r="Z2149" s="108"/>
      <c r="AA2149" s="108"/>
      <c r="AB2149" s="108"/>
      <c r="AC2149" s="108"/>
      <c r="AD2149" s="108"/>
    </row>
    <row r="2150" spans="1:30" x14ac:dyDescent="0.25">
      <c r="A2150" s="81" t="s">
        <v>3263</v>
      </c>
      <c r="B2150" s="81" t="s">
        <v>12264</v>
      </c>
      <c r="C2150" s="81">
        <v>57.68</v>
      </c>
      <c r="D2150" s="81" t="s">
        <v>8619</v>
      </c>
      <c r="E2150" s="81" t="s">
        <v>8620</v>
      </c>
      <c r="F2150" s="81" t="s">
        <v>8619</v>
      </c>
      <c r="G2150" s="81" t="s">
        <v>8620</v>
      </c>
      <c r="H2150" s="81">
        <v>5</v>
      </c>
      <c r="I2150" s="81">
        <v>6</v>
      </c>
      <c r="J2150" s="81">
        <v>0.69</v>
      </c>
      <c r="K2150" s="81">
        <v>2</v>
      </c>
      <c r="L2150" s="81" t="s">
        <v>25662</v>
      </c>
      <c r="M2150" s="108"/>
      <c r="N2150" s="108"/>
      <c r="O2150" s="108"/>
      <c r="P2150" s="108"/>
      <c r="Q2150" s="108"/>
      <c r="R2150" s="108"/>
      <c r="S2150" s="108"/>
      <c r="T2150" s="108"/>
      <c r="U2150" s="108"/>
      <c r="V2150" s="108"/>
      <c r="W2150" s="108"/>
      <c r="X2150" s="108"/>
      <c r="Y2150" s="108"/>
      <c r="Z2150" s="108"/>
      <c r="AA2150" s="108"/>
      <c r="AB2150" s="108"/>
      <c r="AC2150" s="108"/>
      <c r="AD2150" s="108"/>
    </row>
    <row r="2151" spans="1:30" x14ac:dyDescent="0.25">
      <c r="A2151" s="81" t="s">
        <v>3260</v>
      </c>
      <c r="B2151" s="81" t="s">
        <v>12265</v>
      </c>
      <c r="C2151" s="81">
        <v>32.58</v>
      </c>
      <c r="D2151" s="81" t="s">
        <v>8619</v>
      </c>
      <c r="E2151" s="81" t="s">
        <v>8620</v>
      </c>
      <c r="F2151" s="81" t="s">
        <v>8619</v>
      </c>
      <c r="G2151" s="81" t="s">
        <v>8620</v>
      </c>
      <c r="H2151" s="81">
        <v>5.5</v>
      </c>
      <c r="I2151" s="81">
        <v>5.4</v>
      </c>
      <c r="J2151" s="81">
        <v>1.1000000000000001</v>
      </c>
      <c r="K2151" s="81">
        <v>0.9</v>
      </c>
      <c r="L2151" s="81" t="s">
        <v>25662</v>
      </c>
      <c r="M2151" s="108"/>
      <c r="N2151" s="108"/>
      <c r="O2151" s="108"/>
      <c r="P2151" s="108"/>
      <c r="Q2151" s="108"/>
      <c r="R2151" s="108"/>
      <c r="S2151" s="108"/>
      <c r="T2151" s="108"/>
      <c r="U2151" s="108"/>
      <c r="V2151" s="108"/>
      <c r="W2151" s="108"/>
      <c r="X2151" s="108"/>
      <c r="Y2151" s="108"/>
      <c r="Z2151" s="108"/>
      <c r="AA2151" s="108"/>
      <c r="AB2151" s="108"/>
      <c r="AC2151" s="108"/>
      <c r="AD2151" s="108"/>
    </row>
    <row r="2152" spans="1:30" x14ac:dyDescent="0.25">
      <c r="A2152" s="81" t="s">
        <v>3257</v>
      </c>
      <c r="B2152" s="81" t="s">
        <v>12266</v>
      </c>
      <c r="C2152" s="81">
        <v>44.4</v>
      </c>
      <c r="D2152" s="81" t="s">
        <v>8619</v>
      </c>
      <c r="E2152" s="81" t="s">
        <v>8620</v>
      </c>
      <c r="F2152" s="81" t="s">
        <v>8619</v>
      </c>
      <c r="G2152" s="81" t="s">
        <v>8620</v>
      </c>
      <c r="H2152" s="81">
        <v>5.5</v>
      </c>
      <c r="I2152" s="81">
        <v>5.4</v>
      </c>
      <c r="J2152" s="81">
        <v>1.1000000000000001</v>
      </c>
      <c r="K2152" s="81">
        <v>0.9</v>
      </c>
      <c r="L2152" s="81" t="s">
        <v>25662</v>
      </c>
      <c r="M2152" s="108"/>
      <c r="N2152" s="108"/>
      <c r="O2152" s="108"/>
      <c r="P2152" s="108"/>
      <c r="Q2152" s="108"/>
      <c r="R2152" s="108"/>
      <c r="S2152" s="108"/>
      <c r="T2152" s="108"/>
      <c r="U2152" s="108"/>
      <c r="V2152" s="108"/>
      <c r="W2152" s="108"/>
      <c r="X2152" s="108"/>
      <c r="Y2152" s="108"/>
      <c r="Z2152" s="108"/>
      <c r="AA2152" s="108"/>
      <c r="AB2152" s="108"/>
      <c r="AC2152" s="108"/>
      <c r="AD2152" s="108"/>
    </row>
    <row r="2153" spans="1:30" x14ac:dyDescent="0.25">
      <c r="A2153" s="81" t="s">
        <v>3245</v>
      </c>
      <c r="B2153" s="81" t="s">
        <v>12267</v>
      </c>
      <c r="C2153" s="81">
        <v>50.25</v>
      </c>
      <c r="D2153" s="81" t="s">
        <v>12268</v>
      </c>
      <c r="E2153" s="81">
        <v>43.5</v>
      </c>
      <c r="F2153" s="81" t="s">
        <v>12269</v>
      </c>
      <c r="G2153" s="81">
        <v>46</v>
      </c>
      <c r="H2153" s="81">
        <v>5.4</v>
      </c>
      <c r="I2153" s="81">
        <v>5.5</v>
      </c>
      <c r="J2153" s="81">
        <v>1.1000000000000001</v>
      </c>
      <c r="K2153" s="81">
        <v>0.9</v>
      </c>
      <c r="L2153" s="81" t="s">
        <v>25662</v>
      </c>
      <c r="M2153" s="108"/>
      <c r="N2153" s="108"/>
      <c r="O2153" s="108"/>
      <c r="P2153" s="108"/>
      <c r="Q2153" s="108"/>
      <c r="R2153" s="108"/>
      <c r="S2153" s="108"/>
      <c r="T2153" s="108"/>
      <c r="U2153" s="108"/>
      <c r="V2153" s="108"/>
      <c r="W2153" s="108"/>
      <c r="X2153" s="108"/>
      <c r="Y2153" s="108"/>
      <c r="Z2153" s="108"/>
      <c r="AA2153" s="108"/>
      <c r="AB2153" s="108"/>
      <c r="AC2153" s="108"/>
      <c r="AD2153" s="108"/>
    </row>
    <row r="2154" spans="1:30" x14ac:dyDescent="0.25">
      <c r="A2154" s="81" t="s">
        <v>3242</v>
      </c>
      <c r="B2154" s="81" t="s">
        <v>12270</v>
      </c>
      <c r="C2154" s="81">
        <v>34.99</v>
      </c>
      <c r="D2154" s="81" t="s">
        <v>8619</v>
      </c>
      <c r="E2154" s="81" t="s">
        <v>8620</v>
      </c>
      <c r="F2154" s="81" t="s">
        <v>8619</v>
      </c>
      <c r="G2154" s="81" t="s">
        <v>8620</v>
      </c>
      <c r="H2154" s="81">
        <v>0.9</v>
      </c>
      <c r="I2154" s="81">
        <v>5.4</v>
      </c>
      <c r="J2154" s="81">
        <v>1.3</v>
      </c>
      <c r="K2154" s="81">
        <v>5.5</v>
      </c>
      <c r="L2154" s="81" t="s">
        <v>25662</v>
      </c>
      <c r="M2154" s="108"/>
      <c r="N2154" s="108"/>
      <c r="O2154" s="108"/>
      <c r="P2154" s="108"/>
      <c r="Q2154" s="108"/>
      <c r="R2154" s="108"/>
      <c r="S2154" s="108"/>
      <c r="T2154" s="108"/>
      <c r="U2154" s="108"/>
      <c r="V2154" s="108"/>
      <c r="W2154" s="108"/>
      <c r="X2154" s="108"/>
      <c r="Y2154" s="108"/>
      <c r="Z2154" s="108"/>
      <c r="AA2154" s="108"/>
      <c r="AB2154" s="108"/>
      <c r="AC2154" s="108"/>
      <c r="AD2154" s="108"/>
    </row>
    <row r="2155" spans="1:30" x14ac:dyDescent="0.25">
      <c r="A2155" s="81" t="s">
        <v>3239</v>
      </c>
      <c r="B2155" s="81" t="s">
        <v>12271</v>
      </c>
      <c r="C2155" s="81">
        <v>46.67</v>
      </c>
      <c r="D2155" s="81" t="s">
        <v>8619</v>
      </c>
      <c r="E2155" s="81" t="s">
        <v>8620</v>
      </c>
      <c r="F2155" s="81" t="s">
        <v>8619</v>
      </c>
      <c r="G2155" s="81" t="s">
        <v>8620</v>
      </c>
      <c r="H2155" s="81">
        <v>5.5</v>
      </c>
      <c r="I2155" s="81">
        <v>5.4</v>
      </c>
      <c r="J2155" s="81">
        <v>1.08</v>
      </c>
      <c r="K2155" s="81">
        <v>0.9</v>
      </c>
      <c r="L2155" s="81" t="s">
        <v>25662</v>
      </c>
      <c r="M2155" s="108"/>
      <c r="N2155" s="108"/>
      <c r="O2155" s="108"/>
      <c r="P2155" s="108"/>
      <c r="Q2155" s="108"/>
      <c r="R2155" s="108"/>
      <c r="S2155" s="108"/>
      <c r="T2155" s="108"/>
      <c r="U2155" s="108"/>
      <c r="V2155" s="108"/>
      <c r="W2155" s="108"/>
      <c r="X2155" s="108"/>
      <c r="Y2155" s="108"/>
      <c r="Z2155" s="108"/>
      <c r="AA2155" s="108"/>
      <c r="AB2155" s="108"/>
      <c r="AC2155" s="108"/>
      <c r="AD2155" s="108"/>
    </row>
    <row r="2156" spans="1:30" x14ac:dyDescent="0.25">
      <c r="A2156" s="81" t="s">
        <v>3236</v>
      </c>
      <c r="B2156" s="81" t="s">
        <v>8619</v>
      </c>
      <c r="C2156" s="81" t="s">
        <v>8620</v>
      </c>
      <c r="D2156" s="81" t="s">
        <v>8619</v>
      </c>
      <c r="E2156" s="81" t="s">
        <v>8620</v>
      </c>
      <c r="F2156" s="81" t="s">
        <v>8619</v>
      </c>
      <c r="G2156" s="81" t="s">
        <v>8620</v>
      </c>
      <c r="H2156" s="81">
        <v>5.4</v>
      </c>
      <c r="I2156" s="81">
        <v>5.5</v>
      </c>
      <c r="J2156" s="81">
        <v>1.3</v>
      </c>
      <c r="K2156" s="81">
        <v>0.9</v>
      </c>
      <c r="L2156" s="81" t="s">
        <v>25662</v>
      </c>
      <c r="M2156" s="108"/>
      <c r="N2156" s="108"/>
      <c r="O2156" s="108"/>
      <c r="P2156" s="108"/>
      <c r="Q2156" s="108"/>
      <c r="R2156" s="108"/>
      <c r="S2156" s="108"/>
      <c r="T2156" s="108"/>
      <c r="U2156" s="108"/>
      <c r="V2156" s="108"/>
      <c r="W2156" s="108"/>
      <c r="X2156" s="108"/>
      <c r="Y2156" s="108"/>
      <c r="Z2156" s="108"/>
      <c r="AA2156" s="108"/>
      <c r="AB2156" s="108"/>
      <c r="AC2156" s="108"/>
      <c r="AD2156" s="108"/>
    </row>
    <row r="2157" spans="1:30" x14ac:dyDescent="0.25">
      <c r="A2157" s="81" t="s">
        <v>3167</v>
      </c>
      <c r="B2157" s="81" t="s">
        <v>8619</v>
      </c>
      <c r="C2157" s="81" t="s">
        <v>8620</v>
      </c>
      <c r="D2157" s="81" t="s">
        <v>8619</v>
      </c>
      <c r="E2157" s="81" t="s">
        <v>8620</v>
      </c>
      <c r="F2157" s="81" t="s">
        <v>8619</v>
      </c>
      <c r="G2157" s="81" t="s">
        <v>8620</v>
      </c>
      <c r="H2157" s="81">
        <v>0.9</v>
      </c>
      <c r="I2157" s="81">
        <v>5.4</v>
      </c>
      <c r="J2157" s="81">
        <v>1.3</v>
      </c>
      <c r="K2157" s="81">
        <v>5.5</v>
      </c>
      <c r="L2157" s="81" t="s">
        <v>25662</v>
      </c>
      <c r="M2157" s="108"/>
      <c r="N2157" s="108"/>
      <c r="O2157" s="108"/>
      <c r="P2157" s="108"/>
      <c r="Q2157" s="108"/>
      <c r="R2157" s="108"/>
      <c r="S2157" s="108"/>
      <c r="T2157" s="108"/>
      <c r="U2157" s="108"/>
      <c r="V2157" s="108"/>
      <c r="W2157" s="108"/>
      <c r="X2157" s="108"/>
      <c r="Y2157" s="108"/>
      <c r="Z2157" s="108"/>
      <c r="AA2157" s="108"/>
      <c r="AB2157" s="108"/>
      <c r="AC2157" s="108"/>
      <c r="AD2157" s="108"/>
    </row>
    <row r="2158" spans="1:30" x14ac:dyDescent="0.25">
      <c r="A2158" s="81" t="s">
        <v>961</v>
      </c>
      <c r="B2158" s="81" t="s">
        <v>12272</v>
      </c>
      <c r="C2158" s="81">
        <v>9.82</v>
      </c>
      <c r="D2158" s="81" t="s">
        <v>8619</v>
      </c>
      <c r="E2158" s="81" t="s">
        <v>8620</v>
      </c>
      <c r="F2158" s="81" t="s">
        <v>8619</v>
      </c>
      <c r="G2158" s="81" t="s">
        <v>8620</v>
      </c>
      <c r="H2158" s="81">
        <v>18.5</v>
      </c>
      <c r="I2158" s="81">
        <v>18.5</v>
      </c>
      <c r="J2158" s="81">
        <v>1</v>
      </c>
      <c r="K2158" s="81">
        <v>9</v>
      </c>
      <c r="L2158" s="81" t="s">
        <v>25662</v>
      </c>
      <c r="M2158" s="108"/>
      <c r="N2158" s="108"/>
      <c r="O2158" s="108"/>
      <c r="P2158" s="108"/>
      <c r="Q2158" s="108"/>
      <c r="R2158" s="108"/>
      <c r="S2158" s="108"/>
      <c r="T2158" s="108"/>
      <c r="U2158" s="108"/>
      <c r="V2158" s="108"/>
      <c r="W2158" s="108"/>
      <c r="X2158" s="108"/>
      <c r="Y2158" s="108"/>
      <c r="Z2158" s="108"/>
      <c r="AA2158" s="108"/>
      <c r="AB2158" s="108"/>
      <c r="AC2158" s="108"/>
      <c r="AD2158" s="108"/>
    </row>
    <row r="2159" spans="1:30" x14ac:dyDescent="0.25">
      <c r="A2159" s="81" t="s">
        <v>3164</v>
      </c>
      <c r="B2159" s="81" t="s">
        <v>12273</v>
      </c>
      <c r="C2159" s="81">
        <v>12.59</v>
      </c>
      <c r="D2159" s="81" t="s">
        <v>12274</v>
      </c>
      <c r="E2159" s="81">
        <v>97.56</v>
      </c>
      <c r="F2159" s="81" t="s">
        <v>12275</v>
      </c>
      <c r="G2159" s="81">
        <v>126.5</v>
      </c>
      <c r="H2159" s="81">
        <v>12</v>
      </c>
      <c r="I2159" s="81">
        <v>13</v>
      </c>
      <c r="J2159" s="81">
        <v>7.35</v>
      </c>
      <c r="K2159" s="81">
        <v>2.12</v>
      </c>
      <c r="L2159" s="81" t="s">
        <v>25662</v>
      </c>
      <c r="M2159" s="108"/>
      <c r="N2159" s="108"/>
      <c r="O2159" s="108"/>
      <c r="P2159" s="108"/>
      <c r="Q2159" s="108"/>
      <c r="R2159" s="108"/>
      <c r="S2159" s="108"/>
      <c r="T2159" s="108"/>
      <c r="U2159" s="108"/>
      <c r="V2159" s="108"/>
      <c r="W2159" s="108"/>
      <c r="X2159" s="108"/>
      <c r="Y2159" s="108"/>
      <c r="Z2159" s="108"/>
      <c r="AA2159" s="108"/>
      <c r="AB2159" s="108"/>
      <c r="AC2159" s="108"/>
      <c r="AD2159" s="108"/>
    </row>
    <row r="2160" spans="1:30" x14ac:dyDescent="0.25">
      <c r="A2160" s="81" t="s">
        <v>3161</v>
      </c>
      <c r="B2160" s="81" t="s">
        <v>12276</v>
      </c>
      <c r="C2160" s="81">
        <v>999</v>
      </c>
      <c r="D2160" s="81" t="s">
        <v>12277</v>
      </c>
      <c r="E2160" s="81">
        <v>28</v>
      </c>
      <c r="F2160" s="81" t="s">
        <v>8619</v>
      </c>
      <c r="G2160" s="81" t="s">
        <v>8620</v>
      </c>
      <c r="H2160" s="81">
        <v>0.5</v>
      </c>
      <c r="I2160" s="81">
        <v>1</v>
      </c>
      <c r="J2160" s="81">
        <v>1.6</v>
      </c>
      <c r="K2160" s="81">
        <v>0.1</v>
      </c>
      <c r="L2160" s="81" t="s">
        <v>25662</v>
      </c>
      <c r="M2160" s="108"/>
      <c r="N2160" s="108"/>
      <c r="O2160" s="108"/>
      <c r="P2160" s="108"/>
      <c r="Q2160" s="108"/>
      <c r="R2160" s="108"/>
      <c r="S2160" s="108"/>
      <c r="T2160" s="108"/>
      <c r="U2160" s="108"/>
      <c r="V2160" s="108"/>
      <c r="W2160" s="108"/>
      <c r="X2160" s="108"/>
      <c r="Y2160" s="108"/>
      <c r="Z2160" s="108"/>
      <c r="AA2160" s="108"/>
      <c r="AB2160" s="108"/>
      <c r="AC2160" s="108"/>
      <c r="AD2160" s="108"/>
    </row>
    <row r="2161" spans="1:30" x14ac:dyDescent="0.25">
      <c r="A2161" s="81" t="s">
        <v>3158</v>
      </c>
      <c r="B2161" s="81" t="s">
        <v>12278</v>
      </c>
      <c r="C2161" s="81">
        <v>11.15</v>
      </c>
      <c r="D2161" s="81" t="s">
        <v>26294</v>
      </c>
      <c r="E2161" s="81">
        <v>11.15</v>
      </c>
      <c r="F2161" s="81" t="s">
        <v>26294</v>
      </c>
      <c r="G2161" s="81">
        <v>11.15</v>
      </c>
      <c r="H2161" s="81">
        <v>9</v>
      </c>
      <c r="I2161" s="81">
        <v>8.3000000000000007</v>
      </c>
      <c r="J2161" s="81">
        <v>0.5</v>
      </c>
      <c r="K2161" s="81">
        <v>9</v>
      </c>
      <c r="L2161" s="81" t="s">
        <v>25662</v>
      </c>
      <c r="M2161" s="108"/>
      <c r="N2161" s="108"/>
      <c r="O2161" s="108"/>
      <c r="P2161" s="108"/>
      <c r="Q2161" s="108"/>
      <c r="R2161" s="108"/>
      <c r="S2161" s="108"/>
      <c r="T2161" s="108"/>
      <c r="U2161" s="108"/>
      <c r="V2161" s="108"/>
      <c r="W2161" s="108"/>
      <c r="X2161" s="108"/>
      <c r="Y2161" s="108"/>
      <c r="Z2161" s="108"/>
      <c r="AA2161" s="108"/>
      <c r="AB2161" s="108"/>
      <c r="AC2161" s="108"/>
      <c r="AD2161" s="108"/>
    </row>
    <row r="2162" spans="1:30" x14ac:dyDescent="0.25">
      <c r="A2162" s="81" t="s">
        <v>3155</v>
      </c>
      <c r="B2162" s="81" t="s">
        <v>12279</v>
      </c>
      <c r="C2162" s="81">
        <v>13.37</v>
      </c>
      <c r="D2162" s="81" t="s">
        <v>8619</v>
      </c>
      <c r="E2162" s="81" t="s">
        <v>8620</v>
      </c>
      <c r="F2162" s="81" t="s">
        <v>8619</v>
      </c>
      <c r="G2162" s="81" t="s">
        <v>8620</v>
      </c>
      <c r="H2162" s="81">
        <v>6</v>
      </c>
      <c r="I2162" s="81">
        <v>8</v>
      </c>
      <c r="J2162" s="81">
        <v>27.8</v>
      </c>
      <c r="K2162" s="81">
        <v>8</v>
      </c>
      <c r="L2162" s="81" t="s">
        <v>25662</v>
      </c>
      <c r="M2162" s="108"/>
      <c r="N2162" s="108"/>
      <c r="O2162" s="108"/>
      <c r="P2162" s="108"/>
      <c r="Q2162" s="108"/>
      <c r="R2162" s="108"/>
      <c r="S2162" s="108"/>
      <c r="T2162" s="108"/>
      <c r="U2162" s="108"/>
      <c r="V2162" s="108"/>
      <c r="W2162" s="108"/>
      <c r="X2162" s="108"/>
      <c r="Y2162" s="108"/>
      <c r="Z2162" s="108"/>
      <c r="AA2162" s="108"/>
      <c r="AB2162" s="108"/>
      <c r="AC2162" s="108"/>
      <c r="AD2162" s="108"/>
    </row>
    <row r="2163" spans="1:30" x14ac:dyDescent="0.25">
      <c r="A2163" s="81" t="s">
        <v>3152</v>
      </c>
      <c r="B2163" s="81" t="s">
        <v>12280</v>
      </c>
      <c r="C2163" s="81">
        <v>15.13</v>
      </c>
      <c r="D2163" s="81" t="s">
        <v>8619</v>
      </c>
      <c r="E2163" s="81" t="s">
        <v>8620</v>
      </c>
      <c r="F2163" s="81" t="s">
        <v>8619</v>
      </c>
      <c r="G2163" s="81" t="s">
        <v>8620</v>
      </c>
      <c r="H2163" s="81">
        <v>6</v>
      </c>
      <c r="I2163" s="81">
        <v>8</v>
      </c>
      <c r="J2163" s="81">
        <v>27.8</v>
      </c>
      <c r="K2163" s="81">
        <v>8</v>
      </c>
      <c r="L2163" s="81" t="s">
        <v>25662</v>
      </c>
      <c r="M2163" s="108"/>
      <c r="N2163" s="108"/>
      <c r="O2163" s="108"/>
      <c r="P2163" s="108"/>
      <c r="Q2163" s="108"/>
      <c r="R2163" s="108"/>
      <c r="S2163" s="108"/>
      <c r="T2163" s="108"/>
      <c r="U2163" s="108"/>
      <c r="V2163" s="108"/>
      <c r="W2163" s="108"/>
      <c r="X2163" s="108"/>
      <c r="Y2163" s="108"/>
      <c r="Z2163" s="108"/>
      <c r="AA2163" s="108"/>
      <c r="AB2163" s="108"/>
      <c r="AC2163" s="108"/>
      <c r="AD2163" s="108"/>
    </row>
    <row r="2164" spans="1:30" x14ac:dyDescent="0.25">
      <c r="A2164" s="81" t="s">
        <v>3149</v>
      </c>
      <c r="B2164" s="81" t="s">
        <v>8619</v>
      </c>
      <c r="C2164" s="81" t="s">
        <v>8620</v>
      </c>
      <c r="D2164" s="81" t="s">
        <v>8619</v>
      </c>
      <c r="E2164" s="81" t="s">
        <v>8620</v>
      </c>
      <c r="F2164" s="81" t="s">
        <v>8619</v>
      </c>
      <c r="G2164" s="81" t="s">
        <v>8620</v>
      </c>
      <c r="H2164" s="81">
        <v>2.25</v>
      </c>
      <c r="I2164" s="81">
        <v>12.5</v>
      </c>
      <c r="J2164" s="81">
        <v>0.35</v>
      </c>
      <c r="K2164" s="81">
        <v>0.75</v>
      </c>
      <c r="L2164" s="81" t="s">
        <v>25662</v>
      </c>
      <c r="M2164" s="108"/>
      <c r="N2164" s="108"/>
      <c r="O2164" s="108"/>
      <c r="P2164" s="108"/>
      <c r="Q2164" s="108"/>
      <c r="R2164" s="108"/>
      <c r="S2164" s="108"/>
      <c r="T2164" s="108"/>
      <c r="U2164" s="108"/>
      <c r="V2164" s="108"/>
      <c r="W2164" s="108"/>
      <c r="X2164" s="108"/>
      <c r="Y2164" s="108"/>
      <c r="Z2164" s="108"/>
      <c r="AA2164" s="108"/>
      <c r="AB2164" s="108"/>
      <c r="AC2164" s="108"/>
      <c r="AD2164" s="108"/>
    </row>
    <row r="2165" spans="1:30" x14ac:dyDescent="0.25">
      <c r="A2165" s="81" t="s">
        <v>3146</v>
      </c>
      <c r="B2165" s="81" t="s">
        <v>8619</v>
      </c>
      <c r="C2165" s="81" t="s">
        <v>8620</v>
      </c>
      <c r="D2165" s="81" t="s">
        <v>8619</v>
      </c>
      <c r="E2165" s="81" t="s">
        <v>8620</v>
      </c>
      <c r="F2165" s="81" t="s">
        <v>8619</v>
      </c>
      <c r="G2165" s="81" t="s">
        <v>8620</v>
      </c>
      <c r="H2165" s="81">
        <v>2.75</v>
      </c>
      <c r="I2165" s="81">
        <v>12.25</v>
      </c>
      <c r="J2165" s="81">
        <v>0.45</v>
      </c>
      <c r="K2165" s="81">
        <v>1.25</v>
      </c>
      <c r="L2165" s="81" t="s">
        <v>25662</v>
      </c>
      <c r="M2165" s="108"/>
      <c r="N2165" s="108"/>
      <c r="O2165" s="108"/>
      <c r="P2165" s="108"/>
      <c r="Q2165" s="108"/>
      <c r="R2165" s="108"/>
      <c r="S2165" s="108"/>
      <c r="T2165" s="108"/>
      <c r="U2165" s="108"/>
      <c r="V2165" s="108"/>
      <c r="W2165" s="108"/>
      <c r="X2165" s="108"/>
      <c r="Y2165" s="108"/>
      <c r="Z2165" s="108"/>
      <c r="AA2165" s="108"/>
      <c r="AB2165" s="108"/>
      <c r="AC2165" s="108"/>
      <c r="AD2165" s="108"/>
    </row>
    <row r="2166" spans="1:30" x14ac:dyDescent="0.25">
      <c r="A2166" s="81" t="s">
        <v>3143</v>
      </c>
      <c r="B2166" s="81" t="s">
        <v>12281</v>
      </c>
      <c r="C2166" s="81">
        <v>10.99</v>
      </c>
      <c r="D2166" s="81" t="s">
        <v>12282</v>
      </c>
      <c r="E2166" s="81">
        <v>9.9499999999999993</v>
      </c>
      <c r="F2166" s="81" t="s">
        <v>12283</v>
      </c>
      <c r="G2166" s="81">
        <v>13</v>
      </c>
      <c r="H2166" s="81">
        <v>10</v>
      </c>
      <c r="I2166" s="81">
        <v>10</v>
      </c>
      <c r="J2166" s="81">
        <v>0.7</v>
      </c>
      <c r="K2166" s="81">
        <v>10</v>
      </c>
      <c r="L2166" s="81" t="s">
        <v>25662</v>
      </c>
      <c r="M2166" s="108"/>
      <c r="N2166" s="108"/>
      <c r="O2166" s="108"/>
      <c r="P2166" s="108"/>
      <c r="Q2166" s="108"/>
      <c r="R2166" s="108"/>
      <c r="S2166" s="108"/>
      <c r="T2166" s="108"/>
      <c r="U2166" s="108"/>
      <c r="V2166" s="108"/>
      <c r="W2166" s="108"/>
      <c r="X2166" s="108"/>
      <c r="Y2166" s="108"/>
      <c r="Z2166" s="108"/>
      <c r="AA2166" s="108"/>
      <c r="AB2166" s="108"/>
      <c r="AC2166" s="108"/>
      <c r="AD2166" s="108"/>
    </row>
    <row r="2167" spans="1:30" x14ac:dyDescent="0.25">
      <c r="A2167" s="81" t="s">
        <v>3140</v>
      </c>
      <c r="B2167" s="81" t="s">
        <v>12284</v>
      </c>
      <c r="C2167" s="81">
        <v>14</v>
      </c>
      <c r="D2167" s="81" t="s">
        <v>12285</v>
      </c>
      <c r="E2167" s="81">
        <v>16.2</v>
      </c>
      <c r="F2167" s="81" t="s">
        <v>12286</v>
      </c>
      <c r="G2167" s="81">
        <v>18</v>
      </c>
      <c r="H2167" s="81">
        <v>2</v>
      </c>
      <c r="I2167" s="81">
        <v>6.5</v>
      </c>
      <c r="J2167" s="81">
        <v>1</v>
      </c>
      <c r="K2167" s="81">
        <v>2</v>
      </c>
      <c r="L2167" s="81" t="s">
        <v>25662</v>
      </c>
      <c r="M2167" s="108"/>
      <c r="N2167" s="108"/>
      <c r="O2167" s="108"/>
      <c r="P2167" s="108"/>
      <c r="Q2167" s="108"/>
      <c r="R2167" s="108"/>
      <c r="S2167" s="108"/>
      <c r="T2167" s="108"/>
      <c r="U2167" s="108"/>
      <c r="V2167" s="108"/>
      <c r="W2167" s="108"/>
      <c r="X2167" s="108"/>
      <c r="Y2167" s="108"/>
      <c r="Z2167" s="108"/>
      <c r="AA2167" s="108"/>
      <c r="AB2167" s="108"/>
      <c r="AC2167" s="108"/>
      <c r="AD2167" s="108"/>
    </row>
    <row r="2168" spans="1:30" x14ac:dyDescent="0.25">
      <c r="A2168" s="81" t="s">
        <v>3137</v>
      </c>
      <c r="B2168" s="81" t="s">
        <v>12287</v>
      </c>
      <c r="C2168" s="81">
        <v>12.25</v>
      </c>
      <c r="D2168" s="81" t="s">
        <v>26295</v>
      </c>
      <c r="E2168" s="81">
        <v>424.21</v>
      </c>
      <c r="F2168" s="81" t="s">
        <v>26295</v>
      </c>
      <c r="G2168" s="81">
        <v>424.21</v>
      </c>
      <c r="H2168" s="81">
        <v>4.75</v>
      </c>
      <c r="I2168" s="81">
        <v>10.56</v>
      </c>
      <c r="J2168" s="81">
        <v>1.2</v>
      </c>
      <c r="K2168" s="81">
        <v>1.88</v>
      </c>
      <c r="L2168" s="81" t="s">
        <v>25662</v>
      </c>
      <c r="M2168" s="108"/>
      <c r="N2168" s="108"/>
      <c r="O2168" s="108"/>
      <c r="P2168" s="108"/>
      <c r="Q2168" s="108"/>
      <c r="R2168" s="108"/>
      <c r="S2168" s="108"/>
      <c r="T2168" s="108"/>
      <c r="U2168" s="108"/>
      <c r="V2168" s="108"/>
      <c r="W2168" s="108"/>
      <c r="X2168" s="108"/>
      <c r="Y2168" s="108"/>
      <c r="Z2168" s="108"/>
      <c r="AA2168" s="108"/>
      <c r="AB2168" s="108"/>
      <c r="AC2168" s="108"/>
      <c r="AD2168" s="108"/>
    </row>
    <row r="2169" spans="1:30" x14ac:dyDescent="0.25">
      <c r="A2169" s="81" t="s">
        <v>3134</v>
      </c>
      <c r="B2169" s="81" t="s">
        <v>26296</v>
      </c>
      <c r="C2169" s="81">
        <v>7.44</v>
      </c>
      <c r="D2169" s="81" t="s">
        <v>26296</v>
      </c>
      <c r="E2169" s="81">
        <v>7.44</v>
      </c>
      <c r="F2169" s="81" t="s">
        <v>26296</v>
      </c>
      <c r="G2169" s="81">
        <v>7.44</v>
      </c>
      <c r="H2169" s="81">
        <v>1.18</v>
      </c>
      <c r="I2169" s="81">
        <v>9.5</v>
      </c>
      <c r="J2169" s="81">
        <v>1.07</v>
      </c>
      <c r="K2169" s="81">
        <v>6.25</v>
      </c>
      <c r="L2169" s="81" t="s">
        <v>25662</v>
      </c>
      <c r="M2169" s="108"/>
      <c r="N2169" s="108"/>
      <c r="O2169" s="108"/>
      <c r="P2169" s="108"/>
      <c r="Q2169" s="108"/>
      <c r="R2169" s="108"/>
      <c r="S2169" s="108"/>
      <c r="T2169" s="108"/>
      <c r="U2169" s="108"/>
      <c r="V2169" s="108"/>
      <c r="W2169" s="108"/>
      <c r="X2169" s="108"/>
      <c r="Y2169" s="108"/>
      <c r="Z2169" s="108"/>
      <c r="AA2169" s="108"/>
      <c r="AB2169" s="108"/>
      <c r="AC2169" s="108"/>
      <c r="AD2169" s="108"/>
    </row>
    <row r="2170" spans="1:30" x14ac:dyDescent="0.25">
      <c r="A2170" s="81" t="s">
        <v>3131</v>
      </c>
      <c r="B2170" s="81" t="s">
        <v>26297</v>
      </c>
      <c r="C2170" s="81">
        <v>10.41</v>
      </c>
      <c r="D2170" s="81" t="s">
        <v>12288</v>
      </c>
      <c r="E2170" s="81">
        <v>12.69</v>
      </c>
      <c r="F2170" s="81" t="s">
        <v>26297</v>
      </c>
      <c r="G2170" s="81">
        <v>10.41</v>
      </c>
      <c r="H2170" s="81">
        <v>8.5</v>
      </c>
      <c r="I2170" s="81">
        <v>21.5</v>
      </c>
      <c r="J2170" s="81">
        <v>26</v>
      </c>
      <c r="K2170" s="81">
        <v>8.5</v>
      </c>
      <c r="L2170" s="81" t="s">
        <v>25662</v>
      </c>
      <c r="M2170" s="108"/>
      <c r="N2170" s="108"/>
      <c r="O2170" s="108"/>
      <c r="P2170" s="108"/>
      <c r="Q2170" s="108"/>
      <c r="R2170" s="108"/>
      <c r="S2170" s="108"/>
      <c r="T2170" s="108"/>
      <c r="U2170" s="108"/>
      <c r="V2170" s="108"/>
      <c r="W2170" s="108"/>
      <c r="X2170" s="108"/>
      <c r="Y2170" s="108"/>
      <c r="Z2170" s="108"/>
      <c r="AA2170" s="108"/>
      <c r="AB2170" s="108"/>
      <c r="AC2170" s="108"/>
      <c r="AD2170" s="108"/>
    </row>
    <row r="2171" spans="1:30" x14ac:dyDescent="0.25">
      <c r="A2171" s="81" t="s">
        <v>3128</v>
      </c>
      <c r="B2171" s="81" t="s">
        <v>12289</v>
      </c>
      <c r="C2171" s="81">
        <v>6.26</v>
      </c>
      <c r="D2171" s="81" t="s">
        <v>8619</v>
      </c>
      <c r="E2171" s="81" t="s">
        <v>8620</v>
      </c>
      <c r="F2171" s="81" t="s">
        <v>8619</v>
      </c>
      <c r="G2171" s="81" t="s">
        <v>8620</v>
      </c>
      <c r="H2171" s="81">
        <v>2</v>
      </c>
      <c r="I2171" s="81">
        <v>4</v>
      </c>
      <c r="J2171" s="81">
        <v>0.04</v>
      </c>
      <c r="K2171" s="81">
        <v>0.25</v>
      </c>
      <c r="L2171" s="81" t="s">
        <v>25662</v>
      </c>
      <c r="M2171" s="108"/>
      <c r="N2171" s="108"/>
      <c r="O2171" s="108"/>
      <c r="P2171" s="108"/>
      <c r="Q2171" s="108"/>
      <c r="R2171" s="108"/>
      <c r="S2171" s="108"/>
      <c r="T2171" s="108"/>
      <c r="U2171" s="108"/>
      <c r="V2171" s="108"/>
      <c r="W2171" s="108"/>
      <c r="X2171" s="108"/>
      <c r="Y2171" s="108"/>
      <c r="Z2171" s="108"/>
      <c r="AA2171" s="108"/>
      <c r="AB2171" s="108"/>
      <c r="AC2171" s="108"/>
      <c r="AD2171" s="108"/>
    </row>
    <row r="2172" spans="1:30" x14ac:dyDescent="0.25">
      <c r="A2172" s="81" t="s">
        <v>3125</v>
      </c>
      <c r="B2172" s="81" t="s">
        <v>12290</v>
      </c>
      <c r="C2172" s="81">
        <v>12</v>
      </c>
      <c r="D2172" s="81" t="s">
        <v>8619</v>
      </c>
      <c r="E2172" s="81" t="s">
        <v>8620</v>
      </c>
      <c r="F2172" s="81" t="s">
        <v>8619</v>
      </c>
      <c r="G2172" s="81" t="s">
        <v>8620</v>
      </c>
      <c r="H2172" s="81">
        <v>30</v>
      </c>
      <c r="I2172" s="81">
        <v>10.35</v>
      </c>
      <c r="J2172" s="81">
        <v>1.8</v>
      </c>
      <c r="K2172" s="81">
        <v>5.69</v>
      </c>
      <c r="L2172" s="81" t="s">
        <v>25662</v>
      </c>
      <c r="M2172" s="108"/>
      <c r="N2172" s="108"/>
      <c r="O2172" s="108"/>
      <c r="P2172" s="108"/>
      <c r="Q2172" s="108"/>
      <c r="R2172" s="108"/>
      <c r="S2172" s="108"/>
      <c r="T2172" s="108"/>
      <c r="U2172" s="108"/>
      <c r="V2172" s="108"/>
      <c r="W2172" s="108"/>
      <c r="X2172" s="108"/>
      <c r="Y2172" s="108"/>
      <c r="Z2172" s="108"/>
      <c r="AA2172" s="108"/>
      <c r="AB2172" s="108"/>
      <c r="AC2172" s="108"/>
      <c r="AD2172" s="108"/>
    </row>
    <row r="2173" spans="1:30" x14ac:dyDescent="0.25">
      <c r="A2173" s="81" t="s">
        <v>3122</v>
      </c>
      <c r="B2173" s="81" t="s">
        <v>12291</v>
      </c>
      <c r="C2173" s="81">
        <v>999</v>
      </c>
      <c r="D2173" s="81" t="s">
        <v>12292</v>
      </c>
      <c r="E2173" s="81">
        <v>41.75</v>
      </c>
      <c r="F2173" s="81" t="s">
        <v>8619</v>
      </c>
      <c r="G2173" s="81" t="s">
        <v>8620</v>
      </c>
      <c r="H2173" s="81">
        <v>2.75</v>
      </c>
      <c r="I2173" s="81">
        <v>12.25</v>
      </c>
      <c r="J2173" s="81">
        <v>0.45</v>
      </c>
      <c r="K2173" s="81">
        <v>1.25</v>
      </c>
      <c r="L2173" s="81" t="s">
        <v>25662</v>
      </c>
      <c r="M2173" s="108"/>
      <c r="N2173" s="108"/>
      <c r="O2173" s="108"/>
      <c r="P2173" s="108"/>
      <c r="Q2173" s="108"/>
      <c r="R2173" s="108"/>
      <c r="S2173" s="108"/>
      <c r="T2173" s="108"/>
      <c r="U2173" s="108"/>
      <c r="V2173" s="108"/>
      <c r="W2173" s="108"/>
      <c r="X2173" s="108"/>
      <c r="Y2173" s="108"/>
      <c r="Z2173" s="108"/>
      <c r="AA2173" s="108"/>
      <c r="AB2173" s="108"/>
      <c r="AC2173" s="108"/>
      <c r="AD2173" s="108"/>
    </row>
    <row r="2174" spans="1:30" x14ac:dyDescent="0.25">
      <c r="A2174" s="81" t="s">
        <v>3119</v>
      </c>
      <c r="B2174" s="81" t="s">
        <v>12293</v>
      </c>
      <c r="C2174" s="81">
        <v>40.19</v>
      </c>
      <c r="D2174" s="81" t="s">
        <v>12294</v>
      </c>
      <c r="E2174" s="81">
        <v>43.95</v>
      </c>
      <c r="F2174" s="81" t="s">
        <v>26298</v>
      </c>
      <c r="G2174" s="81">
        <v>40.19</v>
      </c>
      <c r="H2174" s="81">
        <v>4.5</v>
      </c>
      <c r="I2174" s="81">
        <v>5.5</v>
      </c>
      <c r="J2174" s="81">
        <v>3</v>
      </c>
      <c r="K2174" s="81">
        <v>3</v>
      </c>
      <c r="L2174" s="81" t="s">
        <v>25662</v>
      </c>
      <c r="M2174" s="108"/>
      <c r="N2174" s="108"/>
      <c r="O2174" s="108"/>
      <c r="P2174" s="108"/>
      <c r="Q2174" s="108"/>
      <c r="R2174" s="108"/>
      <c r="S2174" s="108"/>
      <c r="T2174" s="108"/>
      <c r="U2174" s="108"/>
      <c r="V2174" s="108"/>
      <c r="W2174" s="108"/>
      <c r="X2174" s="108"/>
      <c r="Y2174" s="108"/>
      <c r="Z2174" s="108"/>
      <c r="AA2174" s="108"/>
      <c r="AB2174" s="108"/>
      <c r="AC2174" s="108"/>
      <c r="AD2174" s="108"/>
    </row>
    <row r="2175" spans="1:30" x14ac:dyDescent="0.25">
      <c r="A2175" s="81" t="s">
        <v>3116</v>
      </c>
      <c r="B2175" s="81" t="s">
        <v>12295</v>
      </c>
      <c r="C2175" s="81">
        <v>999</v>
      </c>
      <c r="D2175" s="81" t="s">
        <v>12296</v>
      </c>
      <c r="E2175" s="81">
        <v>33.869999999999997</v>
      </c>
      <c r="F2175" s="81" t="s">
        <v>8619</v>
      </c>
      <c r="G2175" s="81" t="s">
        <v>8620</v>
      </c>
      <c r="H2175" s="81">
        <v>20</v>
      </c>
      <c r="I2175" s="81">
        <v>18</v>
      </c>
      <c r="J2175" s="81">
        <v>31</v>
      </c>
      <c r="K2175" s="81">
        <v>5</v>
      </c>
      <c r="L2175" s="81" t="s">
        <v>25662</v>
      </c>
      <c r="M2175" s="108"/>
      <c r="N2175" s="108"/>
      <c r="O2175" s="108"/>
      <c r="P2175" s="108"/>
      <c r="Q2175" s="108"/>
      <c r="R2175" s="108"/>
      <c r="S2175" s="108"/>
      <c r="T2175" s="108"/>
      <c r="U2175" s="108"/>
      <c r="V2175" s="108"/>
      <c r="W2175" s="108"/>
      <c r="X2175" s="108"/>
      <c r="Y2175" s="108"/>
      <c r="Z2175" s="108"/>
      <c r="AA2175" s="108"/>
      <c r="AB2175" s="108"/>
      <c r="AC2175" s="108"/>
      <c r="AD2175" s="108"/>
    </row>
    <row r="2176" spans="1:30" x14ac:dyDescent="0.25">
      <c r="A2176" s="81" t="s">
        <v>3113</v>
      </c>
      <c r="B2176" s="81" t="s">
        <v>12297</v>
      </c>
      <c r="C2176" s="81">
        <v>32.61</v>
      </c>
      <c r="D2176" s="81" t="s">
        <v>12298</v>
      </c>
      <c r="E2176" s="81">
        <v>28.64</v>
      </c>
      <c r="F2176" s="81" t="s">
        <v>8619</v>
      </c>
      <c r="G2176" s="81" t="s">
        <v>8620</v>
      </c>
      <c r="H2176" s="81">
        <v>18.5</v>
      </c>
      <c r="I2176" s="81">
        <v>19.5</v>
      </c>
      <c r="J2176" s="81">
        <v>31</v>
      </c>
      <c r="K2176" s="81">
        <v>5</v>
      </c>
      <c r="L2176" s="81" t="s">
        <v>25662</v>
      </c>
      <c r="M2176" s="108"/>
      <c r="N2176" s="108"/>
      <c r="O2176" s="108"/>
      <c r="P2176" s="108"/>
      <c r="Q2176" s="108"/>
      <c r="R2176" s="108"/>
      <c r="S2176" s="108"/>
      <c r="T2176" s="108"/>
      <c r="U2176" s="108"/>
      <c r="V2176" s="108"/>
      <c r="W2176" s="108"/>
      <c r="X2176" s="108"/>
      <c r="Y2176" s="108"/>
      <c r="Z2176" s="108"/>
      <c r="AA2176" s="108"/>
      <c r="AB2176" s="108"/>
      <c r="AC2176" s="108"/>
      <c r="AD2176" s="108"/>
    </row>
    <row r="2177" spans="1:30" x14ac:dyDescent="0.25">
      <c r="A2177" s="81" t="s">
        <v>958</v>
      </c>
      <c r="B2177" s="81" t="s">
        <v>12299</v>
      </c>
      <c r="C2177" s="81">
        <v>4.97</v>
      </c>
      <c r="D2177" s="81" t="s">
        <v>12299</v>
      </c>
      <c r="E2177" s="81">
        <v>248.91</v>
      </c>
      <c r="F2177" s="81" t="s">
        <v>12299</v>
      </c>
      <c r="G2177" s="81">
        <v>248.91</v>
      </c>
      <c r="H2177" s="81">
        <v>18</v>
      </c>
      <c r="I2177" s="81">
        <v>18</v>
      </c>
      <c r="J2177" s="81">
        <v>10</v>
      </c>
      <c r="K2177" s="81">
        <v>6</v>
      </c>
      <c r="L2177" s="81" t="s">
        <v>25662</v>
      </c>
      <c r="M2177" s="108"/>
      <c r="N2177" s="108"/>
      <c r="O2177" s="108"/>
      <c r="P2177" s="108"/>
      <c r="Q2177" s="108"/>
      <c r="R2177" s="108"/>
      <c r="S2177" s="108"/>
      <c r="T2177" s="108"/>
      <c r="U2177" s="108"/>
      <c r="V2177" s="108"/>
      <c r="W2177" s="108"/>
      <c r="X2177" s="108"/>
      <c r="Y2177" s="108"/>
      <c r="Z2177" s="108"/>
      <c r="AA2177" s="108"/>
      <c r="AB2177" s="108"/>
      <c r="AC2177" s="108"/>
      <c r="AD2177" s="108"/>
    </row>
    <row r="2178" spans="1:30" x14ac:dyDescent="0.25">
      <c r="A2178" s="81" t="s">
        <v>3110</v>
      </c>
      <c r="B2178" s="81" t="s">
        <v>12300</v>
      </c>
      <c r="C2178" s="81">
        <v>329.47</v>
      </c>
      <c r="D2178" s="81" t="s">
        <v>12301</v>
      </c>
      <c r="E2178" s="81">
        <v>27.87</v>
      </c>
      <c r="F2178" s="81" t="s">
        <v>26299</v>
      </c>
      <c r="G2178" s="81">
        <v>329.47</v>
      </c>
      <c r="H2178" s="81">
        <v>20</v>
      </c>
      <c r="I2178" s="81">
        <v>18.5</v>
      </c>
      <c r="J2178" s="81">
        <v>31</v>
      </c>
      <c r="K2178" s="81">
        <v>5</v>
      </c>
      <c r="L2178" s="81" t="s">
        <v>25662</v>
      </c>
      <c r="M2178" s="108"/>
      <c r="N2178" s="108"/>
      <c r="O2178" s="108"/>
      <c r="P2178" s="108"/>
      <c r="Q2178" s="108"/>
      <c r="R2178" s="108"/>
      <c r="S2178" s="108"/>
      <c r="T2178" s="108"/>
      <c r="U2178" s="108"/>
      <c r="V2178" s="108"/>
      <c r="W2178" s="108"/>
      <c r="X2178" s="108"/>
      <c r="Y2178" s="108"/>
      <c r="Z2178" s="108"/>
      <c r="AA2178" s="108"/>
      <c r="AB2178" s="108"/>
      <c r="AC2178" s="108"/>
      <c r="AD2178" s="108"/>
    </row>
    <row r="2179" spans="1:30" x14ac:dyDescent="0.25">
      <c r="A2179" s="81" t="s">
        <v>952</v>
      </c>
      <c r="B2179" s="81" t="s">
        <v>12302</v>
      </c>
      <c r="C2179" s="81">
        <v>38.229999999999997</v>
      </c>
      <c r="D2179" s="81" t="s">
        <v>8619</v>
      </c>
      <c r="E2179" s="81" t="s">
        <v>8620</v>
      </c>
      <c r="F2179" s="81" t="s">
        <v>8619</v>
      </c>
      <c r="G2179" s="81" t="s">
        <v>8620</v>
      </c>
      <c r="H2179" s="81">
        <v>18</v>
      </c>
      <c r="I2179" s="81">
        <v>18</v>
      </c>
      <c r="J2179" s="81">
        <v>31</v>
      </c>
      <c r="K2179" s="81">
        <v>6</v>
      </c>
      <c r="L2179" s="81" t="s">
        <v>25662</v>
      </c>
      <c r="M2179" s="108"/>
      <c r="N2179" s="108"/>
      <c r="O2179" s="108"/>
      <c r="P2179" s="108"/>
      <c r="Q2179" s="108"/>
      <c r="R2179" s="108"/>
      <c r="S2179" s="108"/>
      <c r="T2179" s="108"/>
      <c r="U2179" s="108"/>
      <c r="V2179" s="108"/>
      <c r="W2179" s="108"/>
      <c r="X2179" s="108"/>
      <c r="Y2179" s="108"/>
      <c r="Z2179" s="108"/>
      <c r="AA2179" s="108"/>
      <c r="AB2179" s="108"/>
      <c r="AC2179" s="108"/>
      <c r="AD2179" s="108"/>
    </row>
    <row r="2180" spans="1:30" x14ac:dyDescent="0.25">
      <c r="A2180" s="81" t="s">
        <v>3107</v>
      </c>
      <c r="B2180" s="81" t="s">
        <v>12303</v>
      </c>
      <c r="C2180" s="81">
        <v>38.479999999999997</v>
      </c>
      <c r="D2180" s="81" t="s">
        <v>26300</v>
      </c>
      <c r="E2180" s="81">
        <v>38.479999999999997</v>
      </c>
      <c r="F2180" s="81" t="s">
        <v>26300</v>
      </c>
      <c r="G2180" s="81">
        <v>38.479999999999997</v>
      </c>
      <c r="H2180" s="81">
        <v>18</v>
      </c>
      <c r="I2180" s="81">
        <v>18</v>
      </c>
      <c r="J2180" s="81">
        <v>31</v>
      </c>
      <c r="K2180" s="81">
        <v>6</v>
      </c>
      <c r="L2180" s="81" t="s">
        <v>25662</v>
      </c>
      <c r="M2180" s="108"/>
      <c r="N2180" s="108"/>
      <c r="O2180" s="108"/>
      <c r="P2180" s="108"/>
      <c r="Q2180" s="108"/>
      <c r="R2180" s="108"/>
      <c r="S2180" s="108"/>
      <c r="T2180" s="108"/>
      <c r="U2180" s="108"/>
      <c r="V2180" s="108"/>
      <c r="W2180" s="108"/>
      <c r="X2180" s="108"/>
      <c r="Y2180" s="108"/>
      <c r="Z2180" s="108"/>
      <c r="AA2180" s="108"/>
      <c r="AB2180" s="108"/>
      <c r="AC2180" s="108"/>
      <c r="AD2180" s="108"/>
    </row>
    <row r="2181" spans="1:30" x14ac:dyDescent="0.25">
      <c r="A2181" s="81" t="s">
        <v>3104</v>
      </c>
      <c r="B2181" s="81" t="s">
        <v>12304</v>
      </c>
      <c r="C2181" s="81">
        <v>28.14</v>
      </c>
      <c r="D2181" s="81" t="s">
        <v>12305</v>
      </c>
      <c r="E2181" s="81">
        <v>329.47</v>
      </c>
      <c r="F2181" s="81" t="s">
        <v>26301</v>
      </c>
      <c r="G2181" s="81">
        <v>329.47</v>
      </c>
      <c r="H2181" s="81">
        <v>18</v>
      </c>
      <c r="I2181" s="81">
        <v>18</v>
      </c>
      <c r="J2181" s="81">
        <v>31</v>
      </c>
      <c r="K2181" s="81">
        <v>6</v>
      </c>
      <c r="L2181" s="81" t="s">
        <v>25662</v>
      </c>
      <c r="M2181" s="108"/>
      <c r="N2181" s="108"/>
      <c r="O2181" s="108"/>
      <c r="P2181" s="108"/>
      <c r="Q2181" s="108"/>
      <c r="R2181" s="108"/>
      <c r="S2181" s="108"/>
      <c r="T2181" s="108"/>
      <c r="U2181" s="108"/>
      <c r="V2181" s="108"/>
      <c r="W2181" s="108"/>
      <c r="X2181" s="108"/>
      <c r="Y2181" s="108"/>
      <c r="Z2181" s="108"/>
      <c r="AA2181" s="108"/>
      <c r="AB2181" s="108"/>
      <c r="AC2181" s="108"/>
      <c r="AD2181" s="108"/>
    </row>
    <row r="2182" spans="1:30" x14ac:dyDescent="0.25">
      <c r="A2182" s="81" t="s">
        <v>3098</v>
      </c>
      <c r="B2182" s="81" t="s">
        <v>12306</v>
      </c>
      <c r="C2182" s="81">
        <v>1.1000000000000001</v>
      </c>
      <c r="D2182" s="81" t="s">
        <v>12307</v>
      </c>
      <c r="E2182" s="81">
        <v>1.27</v>
      </c>
      <c r="F2182" s="81" t="s">
        <v>26302</v>
      </c>
      <c r="G2182" s="81">
        <v>128.66</v>
      </c>
      <c r="H2182" s="81">
        <v>4</v>
      </c>
      <c r="I2182" s="81">
        <v>12</v>
      </c>
      <c r="J2182" s="81">
        <v>1</v>
      </c>
      <c r="K2182" s="81">
        <v>4</v>
      </c>
      <c r="L2182" s="81" t="s">
        <v>25662</v>
      </c>
      <c r="M2182" s="108"/>
      <c r="N2182" s="108"/>
      <c r="O2182" s="108"/>
      <c r="P2182" s="108"/>
      <c r="Q2182" s="108"/>
      <c r="R2182" s="108"/>
      <c r="S2182" s="108"/>
      <c r="T2182" s="108"/>
      <c r="U2182" s="108"/>
      <c r="V2182" s="108"/>
      <c r="W2182" s="108"/>
      <c r="X2182" s="108"/>
      <c r="Y2182" s="108"/>
      <c r="Z2182" s="108"/>
      <c r="AA2182" s="108"/>
      <c r="AB2182" s="108"/>
      <c r="AC2182" s="108"/>
      <c r="AD2182" s="108"/>
    </row>
    <row r="2183" spans="1:30" x14ac:dyDescent="0.25">
      <c r="A2183" s="81" t="s">
        <v>3092</v>
      </c>
      <c r="B2183" s="81" t="s">
        <v>12308</v>
      </c>
      <c r="C2183" s="81">
        <v>3.89</v>
      </c>
      <c r="D2183" s="81" t="s">
        <v>8619</v>
      </c>
      <c r="E2183" s="81" t="s">
        <v>8620</v>
      </c>
      <c r="F2183" s="81" t="s">
        <v>8619</v>
      </c>
      <c r="G2183" s="81" t="s">
        <v>8620</v>
      </c>
      <c r="H2183" s="81">
        <v>1.75</v>
      </c>
      <c r="I2183" s="81">
        <v>0.75</v>
      </c>
      <c r="J2183" s="81">
        <v>0.04</v>
      </c>
      <c r="K2183" s="81">
        <v>0.3</v>
      </c>
      <c r="L2183" s="81" t="s">
        <v>25662</v>
      </c>
      <c r="M2183" s="108"/>
      <c r="N2183" s="108"/>
      <c r="O2183" s="108"/>
      <c r="P2183" s="108"/>
      <c r="Q2183" s="108"/>
      <c r="R2183" s="108"/>
      <c r="S2183" s="108"/>
      <c r="T2183" s="108"/>
      <c r="U2183" s="108"/>
      <c r="V2183" s="108"/>
      <c r="W2183" s="108"/>
      <c r="X2183" s="108"/>
      <c r="Y2183" s="108"/>
      <c r="Z2183" s="108"/>
      <c r="AA2183" s="108"/>
      <c r="AB2183" s="108"/>
      <c r="AC2183" s="108"/>
      <c r="AD2183" s="108"/>
    </row>
    <row r="2184" spans="1:30" x14ac:dyDescent="0.25">
      <c r="A2184" s="81" t="s">
        <v>3083</v>
      </c>
      <c r="B2184" s="81" t="s">
        <v>8619</v>
      </c>
      <c r="C2184" s="81" t="s">
        <v>8620</v>
      </c>
      <c r="D2184" s="81" t="s">
        <v>8619</v>
      </c>
      <c r="E2184" s="81" t="s">
        <v>8620</v>
      </c>
      <c r="F2184" s="81" t="s">
        <v>8619</v>
      </c>
      <c r="G2184" s="81" t="s">
        <v>8620</v>
      </c>
      <c r="H2184" s="81">
        <v>4</v>
      </c>
      <c r="I2184" s="81">
        <v>12</v>
      </c>
      <c r="J2184" s="81">
        <v>0.08</v>
      </c>
      <c r="K2184" s="81">
        <v>4</v>
      </c>
      <c r="L2184" s="81" t="s">
        <v>25662</v>
      </c>
      <c r="M2184" s="108"/>
      <c r="N2184" s="108"/>
      <c r="O2184" s="108"/>
      <c r="P2184" s="108"/>
      <c r="Q2184" s="108"/>
      <c r="R2184" s="108"/>
      <c r="S2184" s="108"/>
      <c r="T2184" s="108"/>
      <c r="U2184" s="108"/>
      <c r="V2184" s="108"/>
      <c r="W2184" s="108"/>
      <c r="X2184" s="108"/>
      <c r="Y2184" s="108"/>
      <c r="Z2184" s="108"/>
      <c r="AA2184" s="108"/>
      <c r="AB2184" s="108"/>
      <c r="AC2184" s="108"/>
      <c r="AD2184" s="108"/>
    </row>
    <row r="2185" spans="1:30" x14ac:dyDescent="0.25">
      <c r="A2185" s="81" t="s">
        <v>3080</v>
      </c>
      <c r="B2185" s="81" t="s">
        <v>12309</v>
      </c>
      <c r="C2185" s="81">
        <v>5</v>
      </c>
      <c r="D2185" s="81" t="s">
        <v>8619</v>
      </c>
      <c r="E2185" s="81" t="s">
        <v>8620</v>
      </c>
      <c r="F2185" s="81" t="s">
        <v>8619</v>
      </c>
      <c r="G2185" s="81" t="s">
        <v>8620</v>
      </c>
      <c r="H2185" s="81">
        <v>0.5</v>
      </c>
      <c r="I2185" s="81">
        <v>0.5</v>
      </c>
      <c r="J2185" s="81">
        <v>0.5</v>
      </c>
      <c r="K2185" s="81">
        <v>4.5</v>
      </c>
      <c r="L2185" s="81" t="s">
        <v>25662</v>
      </c>
      <c r="M2185" s="108"/>
      <c r="N2185" s="108"/>
      <c r="O2185" s="108"/>
      <c r="P2185" s="108"/>
      <c r="Q2185" s="108"/>
      <c r="R2185" s="108"/>
      <c r="S2185" s="108"/>
      <c r="T2185" s="108"/>
      <c r="U2185" s="108"/>
      <c r="V2185" s="108"/>
      <c r="W2185" s="108"/>
      <c r="X2185" s="108"/>
      <c r="Y2185" s="108"/>
      <c r="Z2185" s="108"/>
      <c r="AA2185" s="108"/>
      <c r="AB2185" s="108"/>
      <c r="AC2185" s="108"/>
      <c r="AD2185" s="108"/>
    </row>
    <row r="2186" spans="1:30" x14ac:dyDescent="0.25">
      <c r="A2186" s="81" t="s">
        <v>3077</v>
      </c>
      <c r="B2186" s="81" t="s">
        <v>12310</v>
      </c>
      <c r="C2186" s="81">
        <v>2.15</v>
      </c>
      <c r="D2186" s="81" t="s">
        <v>8619</v>
      </c>
      <c r="E2186" s="81" t="s">
        <v>8620</v>
      </c>
      <c r="F2186" s="81" t="s">
        <v>8619</v>
      </c>
      <c r="G2186" s="81" t="s">
        <v>8620</v>
      </c>
      <c r="H2186" s="81">
        <v>2.25</v>
      </c>
      <c r="I2186" s="81">
        <v>4</v>
      </c>
      <c r="J2186" s="81">
        <v>0.25</v>
      </c>
      <c r="K2186" s="81">
        <v>0.55000000000000004</v>
      </c>
      <c r="L2186" s="81" t="s">
        <v>25662</v>
      </c>
      <c r="M2186" s="108"/>
      <c r="N2186" s="108"/>
      <c r="O2186" s="108"/>
      <c r="P2186" s="108"/>
      <c r="Q2186" s="108"/>
      <c r="R2186" s="108"/>
      <c r="S2186" s="108"/>
      <c r="T2186" s="108"/>
      <c r="U2186" s="108"/>
      <c r="V2186" s="108"/>
      <c r="W2186" s="108"/>
      <c r="X2186" s="108"/>
      <c r="Y2186" s="108"/>
      <c r="Z2186" s="108"/>
      <c r="AA2186" s="108"/>
      <c r="AB2186" s="108"/>
      <c r="AC2186" s="108"/>
      <c r="AD2186" s="108"/>
    </row>
    <row r="2187" spans="1:30" x14ac:dyDescent="0.25">
      <c r="A2187" s="81" t="s">
        <v>3074</v>
      </c>
      <c r="B2187" s="81" t="s">
        <v>8619</v>
      </c>
      <c r="C2187" s="81" t="s">
        <v>8620</v>
      </c>
      <c r="D2187" s="81" t="s">
        <v>8619</v>
      </c>
      <c r="E2187" s="81" t="s">
        <v>8620</v>
      </c>
      <c r="F2187" s="81" t="s">
        <v>8619</v>
      </c>
      <c r="G2187" s="81" t="s">
        <v>8620</v>
      </c>
      <c r="H2187" s="81">
        <v>2.75</v>
      </c>
      <c r="I2187" s="81">
        <v>4.5</v>
      </c>
      <c r="J2187" s="81">
        <v>0.28000000000000003</v>
      </c>
      <c r="K2187" s="81">
        <v>0.55000000000000004</v>
      </c>
      <c r="L2187" s="81" t="s">
        <v>25662</v>
      </c>
      <c r="M2187" s="108"/>
      <c r="N2187" s="108"/>
      <c r="O2187" s="108"/>
      <c r="P2187" s="108"/>
      <c r="Q2187" s="108"/>
      <c r="R2187" s="108"/>
      <c r="S2187" s="108"/>
      <c r="T2187" s="108"/>
      <c r="U2187" s="108"/>
      <c r="V2187" s="108"/>
      <c r="W2187" s="108"/>
      <c r="X2187" s="108"/>
      <c r="Y2187" s="108"/>
      <c r="Z2187" s="108"/>
      <c r="AA2187" s="108"/>
      <c r="AB2187" s="108"/>
      <c r="AC2187" s="108"/>
      <c r="AD2187" s="108"/>
    </row>
    <row r="2188" spans="1:30" x14ac:dyDescent="0.25">
      <c r="A2188" s="81" t="s">
        <v>2976</v>
      </c>
      <c r="B2188" s="81" t="s">
        <v>8619</v>
      </c>
      <c r="C2188" s="81" t="s">
        <v>8620</v>
      </c>
      <c r="D2188" s="81" t="s">
        <v>8619</v>
      </c>
      <c r="E2188" s="81" t="s">
        <v>8620</v>
      </c>
      <c r="F2188" s="81" t="s">
        <v>8619</v>
      </c>
      <c r="G2188" s="81" t="s">
        <v>8620</v>
      </c>
      <c r="H2188" s="81">
        <v>3</v>
      </c>
      <c r="I2188" s="81">
        <v>4</v>
      </c>
      <c r="J2188" s="81">
        <v>1</v>
      </c>
      <c r="K2188" s="81">
        <v>1</v>
      </c>
      <c r="L2188" s="81" t="s">
        <v>25662</v>
      </c>
      <c r="M2188" s="108"/>
      <c r="N2188" s="108"/>
      <c r="O2188" s="108"/>
      <c r="P2188" s="108"/>
      <c r="Q2188" s="108"/>
      <c r="R2188" s="108"/>
      <c r="S2188" s="108"/>
      <c r="T2188" s="108"/>
      <c r="U2188" s="108"/>
      <c r="V2188" s="108"/>
      <c r="W2188" s="108"/>
      <c r="X2188" s="108"/>
      <c r="Y2188" s="108"/>
      <c r="Z2188" s="108"/>
      <c r="AA2188" s="108"/>
      <c r="AB2188" s="108"/>
      <c r="AC2188" s="108"/>
      <c r="AD2188" s="108"/>
    </row>
    <row r="2189" spans="1:30" x14ac:dyDescent="0.25">
      <c r="A2189" s="81" t="s">
        <v>2973</v>
      </c>
      <c r="B2189" s="81" t="s">
        <v>12311</v>
      </c>
      <c r="C2189" s="81">
        <v>2.81</v>
      </c>
      <c r="D2189" s="81" t="s">
        <v>12312</v>
      </c>
      <c r="E2189" s="81">
        <v>3.28</v>
      </c>
      <c r="F2189" s="81" t="s">
        <v>12313</v>
      </c>
      <c r="G2189" s="81">
        <v>6</v>
      </c>
      <c r="H2189" s="81">
        <v>2</v>
      </c>
      <c r="I2189" s="81">
        <v>1.5</v>
      </c>
      <c r="J2189" s="81">
        <v>0.5</v>
      </c>
      <c r="K2189" s="81">
        <v>1.5</v>
      </c>
      <c r="L2189" s="81" t="s">
        <v>25662</v>
      </c>
      <c r="M2189" s="108"/>
      <c r="N2189" s="108"/>
      <c r="O2189" s="108"/>
      <c r="P2189" s="108"/>
      <c r="Q2189" s="108"/>
      <c r="R2189" s="108"/>
      <c r="S2189" s="108"/>
      <c r="T2189" s="108"/>
      <c r="U2189" s="108"/>
      <c r="V2189" s="108"/>
      <c r="W2189" s="108"/>
      <c r="X2189" s="108"/>
      <c r="Y2189" s="108"/>
      <c r="Z2189" s="108"/>
      <c r="AA2189" s="108"/>
      <c r="AB2189" s="108"/>
      <c r="AC2189" s="108"/>
      <c r="AD2189" s="108"/>
    </row>
    <row r="2190" spans="1:30" x14ac:dyDescent="0.25">
      <c r="A2190" s="81" t="s">
        <v>2970</v>
      </c>
      <c r="B2190" s="81" t="s">
        <v>12314</v>
      </c>
      <c r="C2190" s="81">
        <v>3.49</v>
      </c>
      <c r="D2190" s="81" t="s">
        <v>26303</v>
      </c>
      <c r="E2190" s="81">
        <v>3.57</v>
      </c>
      <c r="F2190" s="81" t="s">
        <v>12315</v>
      </c>
      <c r="G2190" s="81">
        <v>3.57</v>
      </c>
      <c r="H2190" s="81">
        <v>1.5</v>
      </c>
      <c r="I2190" s="81">
        <v>1</v>
      </c>
      <c r="J2190" s="81">
        <v>0.1</v>
      </c>
      <c r="K2190" s="81">
        <v>2.5</v>
      </c>
      <c r="L2190" s="81" t="s">
        <v>25662</v>
      </c>
      <c r="M2190" s="108"/>
      <c r="N2190" s="108"/>
      <c r="O2190" s="108"/>
      <c r="P2190" s="108"/>
      <c r="Q2190" s="108"/>
      <c r="R2190" s="108"/>
      <c r="S2190" s="108"/>
      <c r="T2190" s="108"/>
      <c r="U2190" s="108"/>
      <c r="V2190" s="108"/>
      <c r="W2190" s="108"/>
      <c r="X2190" s="108"/>
      <c r="Y2190" s="108"/>
      <c r="Z2190" s="108"/>
      <c r="AA2190" s="108"/>
      <c r="AB2190" s="108"/>
      <c r="AC2190" s="108"/>
      <c r="AD2190" s="108"/>
    </row>
    <row r="2191" spans="1:30" x14ac:dyDescent="0.25">
      <c r="A2191" s="81" t="s">
        <v>2967</v>
      </c>
      <c r="B2191" s="81" t="s">
        <v>12316</v>
      </c>
      <c r="C2191" s="81">
        <v>2</v>
      </c>
      <c r="D2191" s="81" t="s">
        <v>12317</v>
      </c>
      <c r="E2191" s="81">
        <v>2.82</v>
      </c>
      <c r="F2191" s="81" t="s">
        <v>12318</v>
      </c>
      <c r="G2191" s="81">
        <v>62.94</v>
      </c>
      <c r="H2191" s="81">
        <v>1.5</v>
      </c>
      <c r="I2191" s="81">
        <v>1.25</v>
      </c>
      <c r="J2191" s="81">
        <v>0.2</v>
      </c>
      <c r="K2191" s="81">
        <v>2</v>
      </c>
      <c r="L2191" s="81" t="s">
        <v>25662</v>
      </c>
      <c r="M2191" s="108"/>
      <c r="N2191" s="108"/>
      <c r="O2191" s="108"/>
      <c r="P2191" s="108"/>
      <c r="Q2191" s="108"/>
      <c r="R2191" s="108"/>
      <c r="S2191" s="108"/>
      <c r="T2191" s="108"/>
      <c r="U2191" s="108"/>
      <c r="V2191" s="108"/>
      <c r="W2191" s="108"/>
      <c r="X2191" s="108"/>
      <c r="Y2191" s="108"/>
      <c r="Z2191" s="108"/>
      <c r="AA2191" s="108"/>
      <c r="AB2191" s="108"/>
      <c r="AC2191" s="108"/>
      <c r="AD2191" s="108"/>
    </row>
    <row r="2192" spans="1:30" x14ac:dyDescent="0.25">
      <c r="A2192" s="81" t="s">
        <v>2964</v>
      </c>
      <c r="B2192" s="81" t="s">
        <v>12319</v>
      </c>
      <c r="C2192" s="81">
        <v>3.49</v>
      </c>
      <c r="D2192" s="81" t="s">
        <v>12320</v>
      </c>
      <c r="E2192" s="81">
        <v>3.19</v>
      </c>
      <c r="F2192" s="81" t="s">
        <v>12321</v>
      </c>
      <c r="G2192" s="81">
        <v>71.400000000000006</v>
      </c>
      <c r="H2192" s="81">
        <v>2</v>
      </c>
      <c r="I2192" s="81">
        <v>3</v>
      </c>
      <c r="J2192" s="81">
        <v>0.1</v>
      </c>
      <c r="K2192" s="81">
        <v>2</v>
      </c>
      <c r="L2192" s="81" t="s">
        <v>25662</v>
      </c>
      <c r="M2192" s="108"/>
      <c r="N2192" s="108"/>
      <c r="O2192" s="108"/>
      <c r="P2192" s="108"/>
      <c r="Q2192" s="108"/>
      <c r="R2192" s="108"/>
      <c r="S2192" s="108"/>
      <c r="T2192" s="108"/>
      <c r="U2192" s="108"/>
      <c r="V2192" s="108"/>
      <c r="W2192" s="108"/>
      <c r="X2192" s="108"/>
      <c r="Y2192" s="108"/>
      <c r="Z2192" s="108"/>
      <c r="AA2192" s="108"/>
      <c r="AB2192" s="108"/>
      <c r="AC2192" s="108"/>
      <c r="AD2192" s="108"/>
    </row>
    <row r="2193" spans="1:30" x14ac:dyDescent="0.25">
      <c r="A2193" s="81" t="s">
        <v>2961</v>
      </c>
      <c r="B2193" s="81" t="s">
        <v>12322</v>
      </c>
      <c r="C2193" s="81">
        <v>2.82</v>
      </c>
      <c r="D2193" s="81" t="s">
        <v>12323</v>
      </c>
      <c r="E2193" s="81">
        <v>3.2</v>
      </c>
      <c r="F2193" s="81" t="s">
        <v>12324</v>
      </c>
      <c r="G2193" s="81">
        <v>62.94</v>
      </c>
      <c r="H2193" s="81">
        <v>2</v>
      </c>
      <c r="I2193" s="81">
        <v>3</v>
      </c>
      <c r="J2193" s="81">
        <v>0.1</v>
      </c>
      <c r="K2193" s="81">
        <v>2</v>
      </c>
      <c r="L2193" s="81" t="s">
        <v>25662</v>
      </c>
      <c r="M2193" s="108"/>
      <c r="N2193" s="108"/>
      <c r="O2193" s="108"/>
      <c r="P2193" s="108"/>
      <c r="Q2193" s="108"/>
      <c r="R2193" s="108"/>
      <c r="S2193" s="108"/>
      <c r="T2193" s="108"/>
      <c r="U2193" s="108"/>
      <c r="V2193" s="108"/>
      <c r="W2193" s="108"/>
      <c r="X2193" s="108"/>
      <c r="Y2193" s="108"/>
      <c r="Z2193" s="108"/>
      <c r="AA2193" s="108"/>
      <c r="AB2193" s="108"/>
      <c r="AC2193" s="108"/>
      <c r="AD2193" s="108"/>
    </row>
    <row r="2194" spans="1:30" x14ac:dyDescent="0.25">
      <c r="A2194" s="81" t="s">
        <v>2958</v>
      </c>
      <c r="B2194" s="81" t="s">
        <v>12325</v>
      </c>
      <c r="C2194" s="81">
        <v>2.82</v>
      </c>
      <c r="D2194" s="81" t="s">
        <v>12326</v>
      </c>
      <c r="E2194" s="81">
        <v>2.35</v>
      </c>
      <c r="F2194" s="81" t="s">
        <v>26304</v>
      </c>
      <c r="G2194" s="81">
        <v>3.15</v>
      </c>
      <c r="H2194" s="81">
        <v>2.75</v>
      </c>
      <c r="I2194" s="81">
        <v>3</v>
      </c>
      <c r="J2194" s="81">
        <v>0.2</v>
      </c>
      <c r="K2194" s="81">
        <v>3</v>
      </c>
      <c r="L2194" s="81" t="s">
        <v>25662</v>
      </c>
      <c r="M2194" s="108"/>
      <c r="N2194" s="108"/>
      <c r="O2194" s="108"/>
      <c r="P2194" s="108"/>
      <c r="Q2194" s="108"/>
      <c r="R2194" s="108"/>
      <c r="S2194" s="108"/>
      <c r="T2194" s="108"/>
      <c r="U2194" s="108"/>
      <c r="V2194" s="108"/>
      <c r="W2194" s="108"/>
      <c r="X2194" s="108"/>
      <c r="Y2194" s="108"/>
      <c r="Z2194" s="108"/>
      <c r="AA2194" s="108"/>
      <c r="AB2194" s="108"/>
      <c r="AC2194" s="108"/>
      <c r="AD2194" s="108"/>
    </row>
    <row r="2195" spans="1:30" x14ac:dyDescent="0.25">
      <c r="A2195" s="81" t="s">
        <v>2955</v>
      </c>
      <c r="B2195" s="81" t="s">
        <v>12327</v>
      </c>
      <c r="C2195" s="81">
        <v>3.57</v>
      </c>
      <c r="D2195" s="81" t="s">
        <v>12328</v>
      </c>
      <c r="E2195" s="81">
        <v>3.63</v>
      </c>
      <c r="F2195" s="81" t="s">
        <v>12329</v>
      </c>
      <c r="G2195" s="81">
        <v>2.2999999999999998</v>
      </c>
      <c r="H2195" s="81">
        <v>1.25</v>
      </c>
      <c r="I2195" s="81">
        <v>1.5</v>
      </c>
      <c r="J2195" s="81">
        <v>0.1</v>
      </c>
      <c r="K2195" s="81">
        <v>1.5</v>
      </c>
      <c r="L2195" s="81" t="s">
        <v>25662</v>
      </c>
      <c r="M2195" s="108"/>
      <c r="N2195" s="108"/>
      <c r="O2195" s="108"/>
      <c r="P2195" s="108"/>
      <c r="Q2195" s="108"/>
      <c r="R2195" s="108"/>
      <c r="S2195" s="108"/>
      <c r="T2195" s="108"/>
      <c r="U2195" s="108"/>
      <c r="V2195" s="108"/>
      <c r="W2195" s="108"/>
      <c r="X2195" s="108"/>
      <c r="Y2195" s="108"/>
      <c r="Z2195" s="108"/>
      <c r="AA2195" s="108"/>
      <c r="AB2195" s="108"/>
      <c r="AC2195" s="108"/>
      <c r="AD2195" s="108"/>
    </row>
    <row r="2196" spans="1:30" x14ac:dyDescent="0.25">
      <c r="A2196" s="81" t="s">
        <v>2952</v>
      </c>
      <c r="B2196" s="81" t="s">
        <v>12330</v>
      </c>
      <c r="C2196" s="81">
        <v>2.99</v>
      </c>
      <c r="D2196" s="81" t="s">
        <v>8619</v>
      </c>
      <c r="E2196" s="81" t="s">
        <v>8620</v>
      </c>
      <c r="F2196" s="81" t="s">
        <v>8619</v>
      </c>
      <c r="G2196" s="81" t="s">
        <v>8620</v>
      </c>
      <c r="H2196" s="81">
        <v>1.5</v>
      </c>
      <c r="I2196" s="81">
        <v>1.25</v>
      </c>
      <c r="J2196" s="81">
        <v>0.2</v>
      </c>
      <c r="K2196" s="81">
        <v>2.75</v>
      </c>
      <c r="L2196" s="81" t="s">
        <v>25662</v>
      </c>
      <c r="M2196" s="108"/>
      <c r="N2196" s="108"/>
      <c r="O2196" s="108"/>
      <c r="P2196" s="108"/>
      <c r="Q2196" s="108"/>
      <c r="R2196" s="108"/>
      <c r="S2196" s="108"/>
      <c r="T2196" s="108"/>
      <c r="U2196" s="108"/>
      <c r="V2196" s="108"/>
      <c r="W2196" s="108"/>
      <c r="X2196" s="108"/>
      <c r="Y2196" s="108"/>
      <c r="Z2196" s="108"/>
      <c r="AA2196" s="108"/>
      <c r="AB2196" s="108"/>
      <c r="AC2196" s="108"/>
      <c r="AD2196" s="108"/>
    </row>
    <row r="2197" spans="1:30" x14ac:dyDescent="0.25">
      <c r="A2197" s="81" t="s">
        <v>2949</v>
      </c>
      <c r="B2197" s="81" t="s">
        <v>12331</v>
      </c>
      <c r="C2197" s="81">
        <v>2.81</v>
      </c>
      <c r="D2197" s="81" t="s">
        <v>12332</v>
      </c>
      <c r="E2197" s="81">
        <v>50.99</v>
      </c>
      <c r="F2197" s="81" t="s">
        <v>12333</v>
      </c>
      <c r="G2197" s="81">
        <v>62.94</v>
      </c>
      <c r="H2197" s="81">
        <v>1.75</v>
      </c>
      <c r="I2197" s="81">
        <v>2.75</v>
      </c>
      <c r="J2197" s="81">
        <v>0.1</v>
      </c>
      <c r="K2197" s="81">
        <v>1.75</v>
      </c>
      <c r="L2197" s="81" t="s">
        <v>25662</v>
      </c>
      <c r="M2197" s="108"/>
      <c r="N2197" s="108"/>
      <c r="O2197" s="108"/>
      <c r="P2197" s="108"/>
      <c r="Q2197" s="108"/>
      <c r="R2197" s="108"/>
      <c r="S2197" s="108"/>
      <c r="T2197" s="108"/>
      <c r="U2197" s="108"/>
      <c r="V2197" s="108"/>
      <c r="W2197" s="108"/>
      <c r="X2197" s="108"/>
      <c r="Y2197" s="108"/>
      <c r="Z2197" s="108"/>
      <c r="AA2197" s="108"/>
      <c r="AB2197" s="108"/>
      <c r="AC2197" s="108"/>
      <c r="AD2197" s="108"/>
    </row>
    <row r="2198" spans="1:30" x14ac:dyDescent="0.25">
      <c r="A2198" s="81" t="s">
        <v>2946</v>
      </c>
      <c r="B2198" s="81" t="s">
        <v>12334</v>
      </c>
      <c r="C2198" s="81">
        <v>2.99</v>
      </c>
      <c r="D2198" s="81" t="s">
        <v>12335</v>
      </c>
      <c r="E2198" s="81">
        <v>3.77</v>
      </c>
      <c r="F2198" s="81" t="s">
        <v>26305</v>
      </c>
      <c r="G2198" s="81">
        <v>60.36</v>
      </c>
      <c r="H2198" s="81">
        <v>1.5</v>
      </c>
      <c r="I2198" s="81">
        <v>1</v>
      </c>
      <c r="J2198" s="81">
        <v>0.5</v>
      </c>
      <c r="K2198" s="81">
        <v>2.5</v>
      </c>
      <c r="L2198" s="81" t="s">
        <v>25662</v>
      </c>
      <c r="M2198" s="108"/>
      <c r="N2198" s="108"/>
      <c r="O2198" s="108"/>
      <c r="P2198" s="108"/>
      <c r="Q2198" s="108"/>
      <c r="R2198" s="108"/>
      <c r="S2198" s="108"/>
      <c r="T2198" s="108"/>
      <c r="U2198" s="108"/>
      <c r="V2198" s="108"/>
      <c r="W2198" s="108"/>
      <c r="X2198" s="108"/>
      <c r="Y2198" s="108"/>
      <c r="Z2198" s="108"/>
      <c r="AA2198" s="108"/>
      <c r="AB2198" s="108"/>
      <c r="AC2198" s="108"/>
      <c r="AD2198" s="108"/>
    </row>
    <row r="2199" spans="1:30" x14ac:dyDescent="0.25">
      <c r="A2199" s="81" t="s">
        <v>2940</v>
      </c>
      <c r="B2199" s="81" t="s">
        <v>12336</v>
      </c>
      <c r="C2199" s="81">
        <v>64.989999999999995</v>
      </c>
      <c r="D2199" s="81" t="s">
        <v>12337</v>
      </c>
      <c r="E2199" s="81">
        <v>73.89</v>
      </c>
      <c r="F2199" s="81" t="s">
        <v>12338</v>
      </c>
      <c r="G2199" s="81">
        <v>3.75</v>
      </c>
      <c r="H2199" s="81">
        <v>1</v>
      </c>
      <c r="I2199" s="81">
        <v>2</v>
      </c>
      <c r="J2199" s="81">
        <v>0.15</v>
      </c>
      <c r="K2199" s="81">
        <v>2</v>
      </c>
      <c r="L2199" s="81" t="s">
        <v>25662</v>
      </c>
      <c r="M2199" s="108"/>
      <c r="N2199" s="108"/>
      <c r="O2199" s="108"/>
      <c r="P2199" s="108"/>
      <c r="Q2199" s="108"/>
      <c r="R2199" s="108"/>
      <c r="S2199" s="108"/>
      <c r="T2199" s="108"/>
      <c r="U2199" s="108"/>
      <c r="V2199" s="108"/>
      <c r="W2199" s="108"/>
      <c r="X2199" s="108"/>
      <c r="Y2199" s="108"/>
      <c r="Z2199" s="108"/>
      <c r="AA2199" s="108"/>
      <c r="AB2199" s="108"/>
      <c r="AC2199" s="108"/>
      <c r="AD2199" s="108"/>
    </row>
    <row r="2200" spans="1:30" x14ac:dyDescent="0.25">
      <c r="A2200" s="81" t="s">
        <v>2937</v>
      </c>
      <c r="B2200" s="81" t="s">
        <v>12339</v>
      </c>
      <c r="C2200" s="81">
        <v>7.2</v>
      </c>
      <c r="D2200" s="81" t="s">
        <v>8619</v>
      </c>
      <c r="E2200" s="81" t="s">
        <v>8620</v>
      </c>
      <c r="F2200" s="81" t="s">
        <v>8619</v>
      </c>
      <c r="G2200" s="81" t="s">
        <v>8620</v>
      </c>
      <c r="H2200" s="81">
        <v>2</v>
      </c>
      <c r="I2200" s="81">
        <v>2</v>
      </c>
      <c r="J2200" s="81">
        <v>0.5</v>
      </c>
      <c r="K2200" s="81">
        <v>3</v>
      </c>
      <c r="L2200" s="81" t="s">
        <v>25662</v>
      </c>
      <c r="M2200" s="108"/>
      <c r="N2200" s="108"/>
      <c r="O2200" s="108"/>
      <c r="P2200" s="108"/>
      <c r="Q2200" s="108"/>
      <c r="R2200" s="108"/>
      <c r="S2200" s="108"/>
      <c r="T2200" s="108"/>
      <c r="U2200" s="108"/>
      <c r="V2200" s="108"/>
      <c r="W2200" s="108"/>
      <c r="X2200" s="108"/>
      <c r="Y2200" s="108"/>
      <c r="Z2200" s="108"/>
      <c r="AA2200" s="108"/>
      <c r="AB2200" s="108"/>
      <c r="AC2200" s="108"/>
      <c r="AD2200" s="108"/>
    </row>
    <row r="2201" spans="1:30" x14ac:dyDescent="0.25">
      <c r="A2201" s="81" t="s">
        <v>2934</v>
      </c>
      <c r="B2201" s="81" t="s">
        <v>12340</v>
      </c>
      <c r="C2201" s="81">
        <v>66.38</v>
      </c>
      <c r="D2201" s="81" t="s">
        <v>12341</v>
      </c>
      <c r="E2201" s="81">
        <v>67.989999999999995</v>
      </c>
      <c r="F2201" s="81" t="s">
        <v>12342</v>
      </c>
      <c r="G2201" s="81">
        <v>85</v>
      </c>
      <c r="H2201" s="81">
        <v>72</v>
      </c>
      <c r="I2201" s="81">
        <v>3</v>
      </c>
      <c r="J2201" s="81">
        <v>5</v>
      </c>
      <c r="K2201" s="81">
        <v>4</v>
      </c>
      <c r="L2201" s="81" t="s">
        <v>25662</v>
      </c>
      <c r="M2201" s="108"/>
      <c r="N2201" s="108"/>
      <c r="O2201" s="108"/>
      <c r="P2201" s="108"/>
      <c r="Q2201" s="108"/>
      <c r="R2201" s="108"/>
      <c r="S2201" s="108"/>
      <c r="T2201" s="108"/>
      <c r="U2201" s="108"/>
      <c r="V2201" s="108"/>
      <c r="W2201" s="108"/>
      <c r="X2201" s="108"/>
      <c r="Y2201" s="108"/>
      <c r="Z2201" s="108"/>
      <c r="AA2201" s="108"/>
      <c r="AB2201" s="108"/>
      <c r="AC2201" s="108"/>
      <c r="AD2201" s="108"/>
    </row>
    <row r="2202" spans="1:30" x14ac:dyDescent="0.25">
      <c r="A2202" s="81" t="s">
        <v>2931</v>
      </c>
      <c r="B2202" s="81" t="s">
        <v>12343</v>
      </c>
      <c r="C2202" s="81">
        <v>48.46</v>
      </c>
      <c r="D2202" s="81" t="s">
        <v>8619</v>
      </c>
      <c r="E2202" s="81" t="s">
        <v>8620</v>
      </c>
      <c r="F2202" s="81" t="s">
        <v>8619</v>
      </c>
      <c r="G2202" s="81" t="s">
        <v>8620</v>
      </c>
      <c r="H2202" s="81">
        <v>3</v>
      </c>
      <c r="I2202" s="81">
        <v>133</v>
      </c>
      <c r="J2202" s="81">
        <v>8.5</v>
      </c>
      <c r="K2202" s="81">
        <v>4</v>
      </c>
      <c r="L2202" s="81" t="s">
        <v>25662</v>
      </c>
      <c r="M2202" s="108"/>
      <c r="N2202" s="108"/>
      <c r="O2202" s="108"/>
      <c r="P2202" s="108"/>
      <c r="Q2202" s="108"/>
      <c r="R2202" s="108"/>
      <c r="S2202" s="108"/>
      <c r="T2202" s="108"/>
      <c r="U2202" s="108"/>
      <c r="V2202" s="108"/>
      <c r="W2202" s="108"/>
      <c r="X2202" s="108"/>
      <c r="Y2202" s="108"/>
      <c r="Z2202" s="108"/>
      <c r="AA2202" s="108"/>
      <c r="AB2202" s="108"/>
      <c r="AC2202" s="108"/>
      <c r="AD2202" s="108"/>
    </row>
    <row r="2203" spans="1:30" x14ac:dyDescent="0.25">
      <c r="A2203" s="81" t="s">
        <v>2928</v>
      </c>
      <c r="B2203" s="81" t="s">
        <v>8619</v>
      </c>
      <c r="C2203" s="81" t="s">
        <v>8620</v>
      </c>
      <c r="D2203" s="81" t="s">
        <v>8619</v>
      </c>
      <c r="E2203" s="81" t="s">
        <v>8620</v>
      </c>
      <c r="F2203" s="81" t="s">
        <v>8619</v>
      </c>
      <c r="G2203" s="81" t="s">
        <v>8620</v>
      </c>
      <c r="H2203" s="81">
        <v>5</v>
      </c>
      <c r="I2203" s="81">
        <v>171</v>
      </c>
      <c r="J2203" s="81">
        <v>10.5</v>
      </c>
      <c r="K2203" s="81">
        <v>5</v>
      </c>
      <c r="L2203" s="81" t="s">
        <v>25662</v>
      </c>
      <c r="M2203" s="108"/>
      <c r="N2203" s="108"/>
      <c r="O2203" s="108"/>
      <c r="P2203" s="108"/>
      <c r="Q2203" s="108"/>
      <c r="R2203" s="108"/>
      <c r="S2203" s="108"/>
      <c r="T2203" s="108"/>
      <c r="U2203" s="108"/>
      <c r="V2203" s="108"/>
      <c r="W2203" s="108"/>
      <c r="X2203" s="108"/>
      <c r="Y2203" s="108"/>
      <c r="Z2203" s="108"/>
      <c r="AA2203" s="108"/>
      <c r="AB2203" s="108"/>
      <c r="AC2203" s="108"/>
      <c r="AD2203" s="108"/>
    </row>
    <row r="2204" spans="1:30" x14ac:dyDescent="0.25">
      <c r="A2204" s="81" t="s">
        <v>2925</v>
      </c>
      <c r="B2204" s="81" t="s">
        <v>12344</v>
      </c>
      <c r="C2204" s="81">
        <v>107.19</v>
      </c>
      <c r="D2204" s="81" t="s">
        <v>8619</v>
      </c>
      <c r="E2204" s="81" t="s">
        <v>8620</v>
      </c>
      <c r="F2204" s="81" t="s">
        <v>8619</v>
      </c>
      <c r="G2204" s="81" t="s">
        <v>8620</v>
      </c>
      <c r="H2204" s="81">
        <v>5</v>
      </c>
      <c r="I2204" s="81">
        <v>171</v>
      </c>
      <c r="J2204" s="81">
        <v>10.5</v>
      </c>
      <c r="K2204" s="81">
        <v>5</v>
      </c>
      <c r="L2204" s="81" t="s">
        <v>25662</v>
      </c>
      <c r="M2204" s="108"/>
      <c r="N2204" s="108"/>
      <c r="O2204" s="108"/>
      <c r="P2204" s="108"/>
      <c r="Q2204" s="108"/>
      <c r="R2204" s="108"/>
      <c r="S2204" s="108"/>
      <c r="T2204" s="108"/>
      <c r="U2204" s="108"/>
      <c r="V2204" s="108"/>
      <c r="W2204" s="108"/>
      <c r="X2204" s="108"/>
      <c r="Y2204" s="108"/>
      <c r="Z2204" s="108"/>
      <c r="AA2204" s="108"/>
      <c r="AB2204" s="108"/>
      <c r="AC2204" s="108"/>
      <c r="AD2204" s="108"/>
    </row>
    <row r="2205" spans="1:30" x14ac:dyDescent="0.25">
      <c r="A2205" s="81" t="s">
        <v>2943</v>
      </c>
      <c r="B2205" s="81" t="s">
        <v>12345</v>
      </c>
      <c r="C2205" s="81">
        <v>108.28</v>
      </c>
      <c r="D2205" s="81" t="s">
        <v>8619</v>
      </c>
      <c r="E2205" s="81" t="s">
        <v>8620</v>
      </c>
      <c r="F2205" s="81" t="s">
        <v>8619</v>
      </c>
      <c r="G2205" s="81" t="s">
        <v>8620</v>
      </c>
      <c r="H2205" s="81">
        <v>5</v>
      </c>
      <c r="I2205" s="81">
        <v>211</v>
      </c>
      <c r="J2205" s="81">
        <v>13</v>
      </c>
      <c r="K2205" s="81">
        <v>5</v>
      </c>
      <c r="L2205" s="81" t="s">
        <v>25662</v>
      </c>
      <c r="M2205" s="108"/>
      <c r="N2205" s="108"/>
      <c r="O2205" s="108"/>
      <c r="P2205" s="108"/>
      <c r="Q2205" s="108"/>
      <c r="R2205" s="108"/>
      <c r="S2205" s="108"/>
      <c r="T2205" s="108"/>
      <c r="U2205" s="108"/>
      <c r="V2205" s="108"/>
      <c r="W2205" s="108"/>
      <c r="X2205" s="108"/>
      <c r="Y2205" s="108"/>
      <c r="Z2205" s="108"/>
      <c r="AA2205" s="108"/>
      <c r="AB2205" s="108"/>
      <c r="AC2205" s="108"/>
      <c r="AD2205" s="108"/>
    </row>
    <row r="2206" spans="1:30" x14ac:dyDescent="0.25">
      <c r="A2206" s="81" t="s">
        <v>2922</v>
      </c>
      <c r="B2206" s="81" t="s">
        <v>12346</v>
      </c>
      <c r="C2206" s="81">
        <v>125.15</v>
      </c>
      <c r="D2206" s="81" t="s">
        <v>8619</v>
      </c>
      <c r="E2206" s="81" t="s">
        <v>8620</v>
      </c>
      <c r="F2206" s="81" t="s">
        <v>8619</v>
      </c>
      <c r="G2206" s="81" t="s">
        <v>8620</v>
      </c>
      <c r="H2206" s="81">
        <v>5</v>
      </c>
      <c r="I2206" s="81">
        <v>249</v>
      </c>
      <c r="J2206" s="81">
        <v>15.8</v>
      </c>
      <c r="K2206" s="81">
        <v>5</v>
      </c>
      <c r="L2206" s="81" t="s">
        <v>25662</v>
      </c>
      <c r="M2206" s="108"/>
      <c r="N2206" s="108"/>
      <c r="O2206" s="108"/>
      <c r="P2206" s="108"/>
      <c r="Q2206" s="108"/>
      <c r="R2206" s="108"/>
      <c r="S2206" s="108"/>
      <c r="T2206" s="108"/>
      <c r="U2206" s="108"/>
      <c r="V2206" s="108"/>
      <c r="W2206" s="108"/>
      <c r="X2206" s="108"/>
      <c r="Y2206" s="108"/>
      <c r="Z2206" s="108"/>
      <c r="AA2206" s="108"/>
      <c r="AB2206" s="108"/>
      <c r="AC2206" s="108"/>
      <c r="AD2206" s="108"/>
    </row>
    <row r="2207" spans="1:30" x14ac:dyDescent="0.25">
      <c r="A2207" s="81" t="s">
        <v>2920</v>
      </c>
      <c r="B2207" s="81" t="s">
        <v>8619</v>
      </c>
      <c r="C2207" s="81" t="s">
        <v>8620</v>
      </c>
      <c r="D2207" s="81" t="s">
        <v>8619</v>
      </c>
      <c r="E2207" s="81" t="s">
        <v>8620</v>
      </c>
      <c r="F2207" s="81" t="s">
        <v>8619</v>
      </c>
      <c r="G2207" s="81" t="s">
        <v>8620</v>
      </c>
      <c r="H2207" s="81">
        <v>4</v>
      </c>
      <c r="I2207" s="81">
        <v>6</v>
      </c>
      <c r="J2207" s="81">
        <v>5</v>
      </c>
      <c r="K2207" s="81">
        <v>8</v>
      </c>
      <c r="L2207" s="81" t="s">
        <v>25662</v>
      </c>
      <c r="M2207" s="108"/>
      <c r="N2207" s="108"/>
      <c r="O2207" s="108"/>
      <c r="P2207" s="108"/>
      <c r="Q2207" s="108"/>
      <c r="R2207" s="108"/>
      <c r="S2207" s="108"/>
      <c r="T2207" s="108"/>
      <c r="U2207" s="108"/>
      <c r="V2207" s="108"/>
      <c r="W2207" s="108"/>
      <c r="X2207" s="108"/>
      <c r="Y2207" s="108"/>
      <c r="Z2207" s="108"/>
      <c r="AA2207" s="108"/>
      <c r="AB2207" s="108"/>
      <c r="AC2207" s="108"/>
      <c r="AD2207" s="108"/>
    </row>
    <row r="2208" spans="1:30" x14ac:dyDescent="0.25">
      <c r="A2208" s="81" t="s">
        <v>2918</v>
      </c>
      <c r="B2208" s="81" t="s">
        <v>12347</v>
      </c>
      <c r="C2208" s="81">
        <v>18.91</v>
      </c>
      <c r="D2208" s="81" t="s">
        <v>8619</v>
      </c>
      <c r="E2208" s="81" t="s">
        <v>8620</v>
      </c>
      <c r="F2208" s="81" t="s">
        <v>8619</v>
      </c>
      <c r="G2208" s="81" t="s">
        <v>8620</v>
      </c>
      <c r="H2208" s="81">
        <v>3</v>
      </c>
      <c r="I2208" s="81">
        <v>21</v>
      </c>
      <c r="J2208" s="81">
        <v>2.5</v>
      </c>
      <c r="K2208" s="81">
        <v>3</v>
      </c>
      <c r="L2208" s="81" t="s">
        <v>25662</v>
      </c>
      <c r="M2208" s="108"/>
      <c r="N2208" s="108"/>
      <c r="O2208" s="108"/>
      <c r="P2208" s="108"/>
      <c r="Q2208" s="108"/>
      <c r="R2208" s="108"/>
      <c r="S2208" s="108"/>
      <c r="T2208" s="108"/>
      <c r="U2208" s="108"/>
      <c r="V2208" s="108"/>
      <c r="W2208" s="108"/>
      <c r="X2208" s="108"/>
      <c r="Y2208" s="108"/>
      <c r="Z2208" s="108"/>
      <c r="AA2208" s="108"/>
      <c r="AB2208" s="108"/>
      <c r="AC2208" s="108"/>
      <c r="AD2208" s="108"/>
    </row>
    <row r="2209" spans="1:30" x14ac:dyDescent="0.25">
      <c r="A2209" s="81" t="s">
        <v>2916</v>
      </c>
      <c r="B2209" s="81" t="s">
        <v>8619</v>
      </c>
      <c r="C2209" s="81" t="s">
        <v>8620</v>
      </c>
      <c r="D2209" s="81" t="s">
        <v>8619</v>
      </c>
      <c r="E2209" s="81" t="s">
        <v>8620</v>
      </c>
      <c r="F2209" s="81" t="s">
        <v>8619</v>
      </c>
      <c r="G2209" s="81" t="s">
        <v>8620</v>
      </c>
      <c r="H2209" s="81">
        <v>12</v>
      </c>
      <c r="I2209" s="81">
        <v>12</v>
      </c>
      <c r="J2209" s="81">
        <v>7.18</v>
      </c>
      <c r="K2209" s="81">
        <v>12</v>
      </c>
      <c r="L2209" s="81" t="s">
        <v>25662</v>
      </c>
      <c r="M2209" s="108"/>
      <c r="N2209" s="108"/>
      <c r="O2209" s="108"/>
      <c r="P2209" s="108"/>
      <c r="Q2209" s="108"/>
      <c r="R2209" s="108"/>
      <c r="S2209" s="108"/>
      <c r="T2209" s="108"/>
      <c r="U2209" s="108"/>
      <c r="V2209" s="108"/>
      <c r="W2209" s="108"/>
      <c r="X2209" s="108"/>
      <c r="Y2209" s="108"/>
      <c r="Z2209" s="108"/>
      <c r="AA2209" s="108"/>
      <c r="AB2209" s="108"/>
      <c r="AC2209" s="108"/>
      <c r="AD2209" s="108"/>
    </row>
    <row r="2210" spans="1:30" x14ac:dyDescent="0.25">
      <c r="A2210" s="81" t="s">
        <v>2914</v>
      </c>
      <c r="B2210" s="81" t="s">
        <v>12348</v>
      </c>
      <c r="C2210" s="81">
        <v>42.15</v>
      </c>
      <c r="D2210" s="81" t="s">
        <v>8619</v>
      </c>
      <c r="E2210" s="81" t="s">
        <v>8620</v>
      </c>
      <c r="F2210" s="81" t="s">
        <v>8619</v>
      </c>
      <c r="G2210" s="81" t="s">
        <v>8620</v>
      </c>
      <c r="H2210" s="81">
        <v>12</v>
      </c>
      <c r="I2210" s="81">
        <v>12</v>
      </c>
      <c r="J2210" s="81">
        <v>10.5</v>
      </c>
      <c r="K2210" s="81">
        <v>12</v>
      </c>
      <c r="L2210" s="81" t="s">
        <v>25662</v>
      </c>
      <c r="M2210" s="108"/>
      <c r="N2210" s="108"/>
      <c r="O2210" s="108"/>
      <c r="P2210" s="108"/>
      <c r="Q2210" s="108"/>
      <c r="R2210" s="108"/>
      <c r="S2210" s="108"/>
      <c r="T2210" s="108"/>
      <c r="U2210" s="108"/>
      <c r="V2210" s="108"/>
      <c r="W2210" s="108"/>
      <c r="X2210" s="108"/>
      <c r="Y2210" s="108"/>
      <c r="Z2210" s="108"/>
      <c r="AA2210" s="108"/>
      <c r="AB2210" s="108"/>
      <c r="AC2210" s="108"/>
      <c r="AD2210" s="108"/>
    </row>
    <row r="2211" spans="1:30" x14ac:dyDescent="0.25">
      <c r="A2211" s="81" t="s">
        <v>2909</v>
      </c>
      <c r="B2211" s="81" t="s">
        <v>12349</v>
      </c>
      <c r="C2211" s="81">
        <v>51</v>
      </c>
      <c r="D2211" s="81" t="s">
        <v>8619</v>
      </c>
      <c r="E2211" s="81" t="s">
        <v>8620</v>
      </c>
      <c r="F2211" s="81" t="s">
        <v>8619</v>
      </c>
      <c r="G2211" s="81" t="s">
        <v>8620</v>
      </c>
      <c r="H2211" s="81">
        <v>12</v>
      </c>
      <c r="I2211" s="81">
        <v>24</v>
      </c>
      <c r="J2211" s="81">
        <v>2.75</v>
      </c>
      <c r="K2211" s="81">
        <v>0.8</v>
      </c>
      <c r="L2211" s="81" t="s">
        <v>25662</v>
      </c>
      <c r="M2211" s="108"/>
      <c r="N2211" s="108"/>
      <c r="O2211" s="108"/>
      <c r="P2211" s="108"/>
      <c r="Q2211" s="108"/>
      <c r="R2211" s="108"/>
      <c r="S2211" s="108"/>
      <c r="T2211" s="108"/>
      <c r="U2211" s="108"/>
      <c r="V2211" s="108"/>
      <c r="W2211" s="108"/>
      <c r="X2211" s="108"/>
      <c r="Y2211" s="108"/>
      <c r="Z2211" s="108"/>
      <c r="AA2211" s="108"/>
      <c r="AB2211" s="108"/>
      <c r="AC2211" s="108"/>
      <c r="AD2211" s="108"/>
    </row>
    <row r="2212" spans="1:30" x14ac:dyDescent="0.25">
      <c r="A2212" s="81" t="s">
        <v>2904</v>
      </c>
      <c r="B2212" s="81" t="s">
        <v>12350</v>
      </c>
      <c r="C2212" s="81">
        <v>3.09</v>
      </c>
      <c r="D2212" s="81" t="s">
        <v>26306</v>
      </c>
      <c r="E2212" s="81">
        <v>3.69</v>
      </c>
      <c r="F2212" s="81" t="s">
        <v>26306</v>
      </c>
      <c r="G2212" s="81">
        <v>3.69</v>
      </c>
      <c r="H2212" s="81">
        <v>2</v>
      </c>
      <c r="I2212" s="81">
        <v>2</v>
      </c>
      <c r="J2212" s="81">
        <v>0.5</v>
      </c>
      <c r="K2212" s="81">
        <v>2</v>
      </c>
      <c r="L2212" s="81" t="s">
        <v>25662</v>
      </c>
      <c r="M2212" s="108"/>
      <c r="N2212" s="108"/>
      <c r="O2212" s="108"/>
      <c r="P2212" s="108"/>
      <c r="Q2212" s="108"/>
      <c r="R2212" s="108"/>
      <c r="S2212" s="108"/>
      <c r="T2212" s="108"/>
      <c r="U2212" s="108"/>
      <c r="V2212" s="108"/>
      <c r="W2212" s="108"/>
      <c r="X2212" s="108"/>
      <c r="Y2212" s="108"/>
      <c r="Z2212" s="108"/>
      <c r="AA2212" s="108"/>
      <c r="AB2212" s="108"/>
      <c r="AC2212" s="108"/>
      <c r="AD2212" s="108"/>
    </row>
    <row r="2213" spans="1:30" x14ac:dyDescent="0.25">
      <c r="A2213" s="81" t="s">
        <v>2899</v>
      </c>
      <c r="B2213" s="81" t="s">
        <v>12351</v>
      </c>
      <c r="C2213" s="81">
        <v>4.0199999999999996</v>
      </c>
      <c r="D2213" s="81" t="s">
        <v>26307</v>
      </c>
      <c r="E2213" s="81">
        <v>4.0199999999999996</v>
      </c>
      <c r="F2213" s="81" t="s">
        <v>26307</v>
      </c>
      <c r="G2213" s="81">
        <v>4.0199999999999996</v>
      </c>
      <c r="H2213" s="81">
        <v>1.6</v>
      </c>
      <c r="I2213" s="81">
        <v>2</v>
      </c>
      <c r="J2213" s="81">
        <v>0.5</v>
      </c>
      <c r="K2213" s="81">
        <v>0.5</v>
      </c>
      <c r="L2213" s="81" t="s">
        <v>25662</v>
      </c>
      <c r="M2213" s="108"/>
      <c r="N2213" s="108"/>
      <c r="O2213" s="108"/>
      <c r="P2213" s="108"/>
      <c r="Q2213" s="108"/>
      <c r="R2213" s="108"/>
      <c r="S2213" s="108"/>
      <c r="T2213" s="108"/>
      <c r="U2213" s="108"/>
      <c r="V2213" s="108"/>
      <c r="W2213" s="108"/>
      <c r="X2213" s="108"/>
      <c r="Y2213" s="108"/>
      <c r="Z2213" s="108"/>
      <c r="AA2213" s="108"/>
      <c r="AB2213" s="108"/>
      <c r="AC2213" s="108"/>
      <c r="AD2213" s="108"/>
    </row>
    <row r="2214" spans="1:30" x14ac:dyDescent="0.25">
      <c r="A2214" s="81" t="s">
        <v>2897</v>
      </c>
      <c r="B2214" s="81" t="s">
        <v>12352</v>
      </c>
      <c r="C2214" s="81">
        <v>3.09</v>
      </c>
      <c r="D2214" s="81" t="s">
        <v>8619</v>
      </c>
      <c r="E2214" s="81" t="s">
        <v>8620</v>
      </c>
      <c r="F2214" s="81" t="s">
        <v>8619</v>
      </c>
      <c r="G2214" s="81" t="s">
        <v>8620</v>
      </c>
      <c r="H2214" s="81">
        <v>2</v>
      </c>
      <c r="I2214" s="81">
        <v>2</v>
      </c>
      <c r="J2214" s="81">
        <v>0.5</v>
      </c>
      <c r="K2214" s="81">
        <v>0.5</v>
      </c>
      <c r="L2214" s="81" t="s">
        <v>25662</v>
      </c>
      <c r="M2214" s="108"/>
      <c r="N2214" s="108"/>
      <c r="O2214" s="108"/>
      <c r="P2214" s="108"/>
      <c r="Q2214" s="108"/>
      <c r="R2214" s="108"/>
      <c r="S2214" s="108"/>
      <c r="T2214" s="108"/>
      <c r="U2214" s="108"/>
      <c r="V2214" s="108"/>
      <c r="W2214" s="108"/>
      <c r="X2214" s="108"/>
      <c r="Y2214" s="108"/>
      <c r="Z2214" s="108"/>
      <c r="AA2214" s="108"/>
      <c r="AB2214" s="108"/>
      <c r="AC2214" s="108"/>
      <c r="AD2214" s="108"/>
    </row>
    <row r="2215" spans="1:30" x14ac:dyDescent="0.25">
      <c r="A2215" s="81" t="s">
        <v>2889</v>
      </c>
      <c r="B2215" s="81" t="s">
        <v>8619</v>
      </c>
      <c r="C2215" s="81" t="s">
        <v>8620</v>
      </c>
      <c r="D2215" s="81" t="s">
        <v>8619</v>
      </c>
      <c r="E2215" s="81" t="s">
        <v>8620</v>
      </c>
      <c r="F2215" s="81" t="s">
        <v>8619</v>
      </c>
      <c r="G2215" s="81" t="s">
        <v>8620</v>
      </c>
      <c r="H2215" s="81">
        <v>4</v>
      </c>
      <c r="I2215" s="81">
        <v>4</v>
      </c>
      <c r="J2215" s="81">
        <v>0.04</v>
      </c>
      <c r="K2215" s="81">
        <v>0.125</v>
      </c>
      <c r="L2215" s="81" t="s">
        <v>25662</v>
      </c>
      <c r="M2215" s="108"/>
      <c r="N2215" s="108"/>
      <c r="O2215" s="108"/>
      <c r="P2215" s="108"/>
      <c r="Q2215" s="108"/>
      <c r="R2215" s="108"/>
      <c r="S2215" s="108"/>
      <c r="T2215" s="108"/>
      <c r="U2215" s="108"/>
      <c r="V2215" s="108"/>
      <c r="W2215" s="108"/>
      <c r="X2215" s="108"/>
      <c r="Y2215" s="108"/>
      <c r="Z2215" s="108"/>
      <c r="AA2215" s="108"/>
      <c r="AB2215" s="108"/>
      <c r="AC2215" s="108"/>
      <c r="AD2215" s="108"/>
    </row>
    <row r="2216" spans="1:30" x14ac:dyDescent="0.25">
      <c r="A2216" s="81" t="s">
        <v>2884</v>
      </c>
      <c r="B2216" s="81" t="s">
        <v>12353</v>
      </c>
      <c r="C2216" s="81">
        <v>0.65</v>
      </c>
      <c r="D2216" s="81" t="s">
        <v>12354</v>
      </c>
      <c r="E2216" s="81">
        <v>0.76</v>
      </c>
      <c r="F2216" s="81" t="s">
        <v>8619</v>
      </c>
      <c r="G2216" s="81" t="s">
        <v>8620</v>
      </c>
      <c r="H2216" s="81">
        <v>0.5</v>
      </c>
      <c r="I2216" s="81">
        <v>0.5</v>
      </c>
      <c r="J2216" s="81">
        <v>0.05</v>
      </c>
      <c r="K2216" s="81">
        <v>0.5</v>
      </c>
      <c r="L2216" s="81" t="s">
        <v>25662</v>
      </c>
      <c r="M2216" s="108"/>
      <c r="N2216" s="108"/>
      <c r="O2216" s="108"/>
      <c r="P2216" s="108"/>
      <c r="Q2216" s="108"/>
      <c r="R2216" s="108"/>
      <c r="S2216" s="108"/>
      <c r="T2216" s="108"/>
      <c r="U2216" s="108"/>
      <c r="V2216" s="108"/>
      <c r="W2216" s="108"/>
      <c r="X2216" s="108"/>
      <c r="Y2216" s="108"/>
      <c r="Z2216" s="108"/>
      <c r="AA2216" s="108"/>
      <c r="AB2216" s="108"/>
      <c r="AC2216" s="108"/>
      <c r="AD2216" s="108"/>
    </row>
    <row r="2217" spans="1:30" x14ac:dyDescent="0.25">
      <c r="A2217" s="81" t="s">
        <v>2879</v>
      </c>
      <c r="B2217" s="81" t="s">
        <v>8619</v>
      </c>
      <c r="C2217" s="81" t="s">
        <v>8620</v>
      </c>
      <c r="D2217" s="81" t="s">
        <v>8619</v>
      </c>
      <c r="E2217" s="81" t="s">
        <v>8620</v>
      </c>
      <c r="F2217" s="81" t="s">
        <v>8619</v>
      </c>
      <c r="G2217" s="81" t="s">
        <v>8620</v>
      </c>
      <c r="H2217" s="81">
        <v>12</v>
      </c>
      <c r="I2217" s="81">
        <v>12</v>
      </c>
      <c r="J2217" s="81">
        <v>6</v>
      </c>
      <c r="K2217" s="81">
        <v>12</v>
      </c>
      <c r="L2217" s="81" t="s">
        <v>25662</v>
      </c>
      <c r="M2217" s="108"/>
      <c r="N2217" s="108"/>
      <c r="O2217" s="108"/>
      <c r="P2217" s="108"/>
      <c r="Q2217" s="108"/>
      <c r="R2217" s="108"/>
      <c r="S2217" s="108"/>
      <c r="T2217" s="108"/>
      <c r="U2217" s="108"/>
      <c r="V2217" s="108"/>
      <c r="W2217" s="108"/>
      <c r="X2217" s="108"/>
      <c r="Y2217" s="108"/>
      <c r="Z2217" s="108"/>
      <c r="AA2217" s="108"/>
      <c r="AB2217" s="108"/>
      <c r="AC2217" s="108"/>
      <c r="AD2217" s="108"/>
    </row>
    <row r="2218" spans="1:30" x14ac:dyDescent="0.25">
      <c r="A2218" s="81" t="s">
        <v>2876</v>
      </c>
      <c r="B2218" s="81" t="s">
        <v>12355</v>
      </c>
      <c r="C2218" s="81">
        <v>56.26</v>
      </c>
      <c r="D2218" s="81" t="s">
        <v>8619</v>
      </c>
      <c r="E2218" s="81" t="s">
        <v>8620</v>
      </c>
      <c r="F2218" s="81" t="s">
        <v>8619</v>
      </c>
      <c r="G2218" s="81" t="s">
        <v>8620</v>
      </c>
      <c r="H2218" s="81">
        <v>1</v>
      </c>
      <c r="I2218" s="81">
        <v>132</v>
      </c>
      <c r="J2218" s="81">
        <v>8</v>
      </c>
      <c r="K2218" s="81">
        <v>3</v>
      </c>
      <c r="L2218" s="81" t="s">
        <v>25662</v>
      </c>
      <c r="M2218" s="108"/>
      <c r="N2218" s="108"/>
      <c r="O2218" s="108"/>
      <c r="P2218" s="108"/>
      <c r="Q2218" s="108"/>
      <c r="R2218" s="108"/>
      <c r="S2218" s="108"/>
      <c r="T2218" s="108"/>
      <c r="U2218" s="108"/>
      <c r="V2218" s="108"/>
      <c r="W2218" s="108"/>
      <c r="X2218" s="108"/>
      <c r="Y2218" s="108"/>
      <c r="Z2218" s="108"/>
      <c r="AA2218" s="108"/>
      <c r="AB2218" s="108"/>
      <c r="AC2218" s="108"/>
      <c r="AD2218" s="108"/>
    </row>
    <row r="2219" spans="1:30" x14ac:dyDescent="0.25">
      <c r="A2219" s="81" t="s">
        <v>2870</v>
      </c>
      <c r="B2219" s="81" t="s">
        <v>12356</v>
      </c>
      <c r="C2219" s="81">
        <v>58.38</v>
      </c>
      <c r="D2219" s="81" t="s">
        <v>8619</v>
      </c>
      <c r="E2219" s="81" t="s">
        <v>8620</v>
      </c>
      <c r="F2219" s="81" t="s">
        <v>8619</v>
      </c>
      <c r="G2219" s="81" t="s">
        <v>8620</v>
      </c>
      <c r="H2219" s="81">
        <v>0.75</v>
      </c>
      <c r="I2219" s="81">
        <v>168</v>
      </c>
      <c r="J2219" s="81">
        <v>10.5</v>
      </c>
      <c r="K2219" s="81">
        <v>2.5</v>
      </c>
      <c r="L2219" s="81" t="s">
        <v>25662</v>
      </c>
      <c r="M2219" s="108"/>
      <c r="N2219" s="108"/>
      <c r="O2219" s="108"/>
      <c r="P2219" s="108"/>
      <c r="Q2219" s="108"/>
      <c r="R2219" s="108"/>
      <c r="S2219" s="108"/>
      <c r="T2219" s="108"/>
      <c r="U2219" s="108"/>
      <c r="V2219" s="108"/>
      <c r="W2219" s="108"/>
      <c r="X2219" s="108"/>
      <c r="Y2219" s="108"/>
      <c r="Z2219" s="108"/>
      <c r="AA2219" s="108"/>
      <c r="AB2219" s="108"/>
      <c r="AC2219" s="108"/>
      <c r="AD2219" s="108"/>
    </row>
    <row r="2220" spans="1:30" x14ac:dyDescent="0.25">
      <c r="A2220" s="81" t="s">
        <v>2864</v>
      </c>
      <c r="B2220" s="81" t="s">
        <v>8619</v>
      </c>
      <c r="C2220" s="81" t="s">
        <v>8620</v>
      </c>
      <c r="D2220" s="81" t="s">
        <v>8619</v>
      </c>
      <c r="E2220" s="81" t="s">
        <v>8620</v>
      </c>
      <c r="F2220" s="81" t="s">
        <v>8619</v>
      </c>
      <c r="G2220" s="81" t="s">
        <v>8620</v>
      </c>
      <c r="H2220" s="81">
        <v>4</v>
      </c>
      <c r="I2220" s="81">
        <v>208</v>
      </c>
      <c r="J2220" s="81">
        <v>13</v>
      </c>
      <c r="K2220" s="81">
        <v>3</v>
      </c>
      <c r="L2220" s="81" t="s">
        <v>25662</v>
      </c>
      <c r="M2220" s="108"/>
      <c r="N2220" s="108"/>
      <c r="O2220" s="108"/>
      <c r="P2220" s="108"/>
      <c r="Q2220" s="108"/>
      <c r="R2220" s="108"/>
      <c r="S2220" s="108"/>
      <c r="T2220" s="108"/>
      <c r="U2220" s="108"/>
      <c r="V2220" s="108"/>
      <c r="W2220" s="108"/>
      <c r="X2220" s="108"/>
      <c r="Y2220" s="108"/>
      <c r="Z2220" s="108"/>
      <c r="AA2220" s="108"/>
      <c r="AB2220" s="108"/>
      <c r="AC2220" s="108"/>
      <c r="AD2220" s="108"/>
    </row>
    <row r="2221" spans="1:30" x14ac:dyDescent="0.25">
      <c r="A2221" s="81" t="s">
        <v>2858</v>
      </c>
      <c r="B2221" s="81" t="s">
        <v>8619</v>
      </c>
      <c r="C2221" s="81" t="s">
        <v>8620</v>
      </c>
      <c r="D2221" s="81" t="s">
        <v>8619</v>
      </c>
      <c r="E2221" s="81" t="s">
        <v>8620</v>
      </c>
      <c r="F2221" s="81" t="s">
        <v>8619</v>
      </c>
      <c r="G2221" s="81" t="s">
        <v>8620</v>
      </c>
      <c r="H2221" s="81">
        <v>1</v>
      </c>
      <c r="I2221" s="81">
        <v>246</v>
      </c>
      <c r="J2221" s="81">
        <v>15</v>
      </c>
      <c r="K2221" s="81">
        <v>2.75</v>
      </c>
      <c r="L2221" s="81" t="s">
        <v>25662</v>
      </c>
      <c r="M2221" s="108"/>
      <c r="N2221" s="108"/>
      <c r="O2221" s="108"/>
      <c r="P2221" s="108"/>
      <c r="Q2221" s="108"/>
      <c r="R2221" s="108"/>
      <c r="S2221" s="108"/>
      <c r="T2221" s="108"/>
      <c r="U2221" s="108"/>
      <c r="V2221" s="108"/>
      <c r="W2221" s="108"/>
      <c r="X2221" s="108"/>
      <c r="Y2221" s="108"/>
      <c r="Z2221" s="108"/>
      <c r="AA2221" s="108"/>
      <c r="AB2221" s="108"/>
      <c r="AC2221" s="108"/>
      <c r="AD2221" s="108"/>
    </row>
    <row r="2222" spans="1:30" x14ac:dyDescent="0.25">
      <c r="A2222" s="81" t="s">
        <v>2842</v>
      </c>
      <c r="B2222" s="81" t="s">
        <v>8619</v>
      </c>
      <c r="C2222" s="81" t="s">
        <v>8620</v>
      </c>
      <c r="D2222" s="81" t="s">
        <v>8619</v>
      </c>
      <c r="E2222" s="81" t="s">
        <v>8620</v>
      </c>
      <c r="F2222" s="81" t="s">
        <v>8619</v>
      </c>
      <c r="G2222" s="81" t="s">
        <v>8620</v>
      </c>
      <c r="H2222" s="81">
        <v>2</v>
      </c>
      <c r="I2222" s="81">
        <v>2</v>
      </c>
      <c r="J2222" s="81">
        <v>0.05</v>
      </c>
      <c r="K2222" s="81">
        <v>2</v>
      </c>
      <c r="L2222" s="81" t="s">
        <v>25662</v>
      </c>
      <c r="M2222" s="108"/>
      <c r="N2222" s="108"/>
      <c r="O2222" s="108"/>
      <c r="P2222" s="108"/>
      <c r="Q2222" s="108"/>
      <c r="R2222" s="108"/>
      <c r="S2222" s="108"/>
      <c r="T2222" s="108"/>
      <c r="U2222" s="108"/>
      <c r="V2222" s="108"/>
      <c r="W2222" s="108"/>
      <c r="X2222" s="108"/>
      <c r="Y2222" s="108"/>
      <c r="Z2222" s="108"/>
      <c r="AA2222" s="108"/>
      <c r="AB2222" s="108"/>
      <c r="AC2222" s="108"/>
      <c r="AD2222" s="108"/>
    </row>
    <row r="2223" spans="1:30" x14ac:dyDescent="0.25">
      <c r="A2223" s="81" t="s">
        <v>2638</v>
      </c>
      <c r="B2223" s="81" t="s">
        <v>12357</v>
      </c>
      <c r="C2223" s="81">
        <v>1.64</v>
      </c>
      <c r="D2223" s="81" t="s">
        <v>8619</v>
      </c>
      <c r="E2223" s="81" t="s">
        <v>8620</v>
      </c>
      <c r="F2223" s="81" t="s">
        <v>8619</v>
      </c>
      <c r="G2223" s="81" t="s">
        <v>8620</v>
      </c>
      <c r="H2223" s="81">
        <v>0.75</v>
      </c>
      <c r="I2223" s="81">
        <v>1.5</v>
      </c>
      <c r="J2223" s="81">
        <v>0.05</v>
      </c>
      <c r="K2223" s="81">
        <v>2.75</v>
      </c>
      <c r="L2223" s="81" t="s">
        <v>25662</v>
      </c>
      <c r="M2223" s="108"/>
      <c r="N2223" s="108"/>
      <c r="O2223" s="108"/>
      <c r="P2223" s="108"/>
      <c r="Q2223" s="108"/>
      <c r="R2223" s="108"/>
      <c r="S2223" s="108"/>
      <c r="T2223" s="108"/>
      <c r="U2223" s="108"/>
      <c r="V2223" s="108"/>
      <c r="W2223" s="108"/>
      <c r="X2223" s="108"/>
      <c r="Y2223" s="108"/>
      <c r="Z2223" s="108"/>
      <c r="AA2223" s="108"/>
      <c r="AB2223" s="108"/>
      <c r="AC2223" s="108"/>
      <c r="AD2223" s="108"/>
    </row>
    <row r="2224" spans="1:30" x14ac:dyDescent="0.25">
      <c r="A2224" s="81" t="s">
        <v>2635</v>
      </c>
      <c r="B2224" s="81" t="s">
        <v>8619</v>
      </c>
      <c r="C2224" s="81" t="s">
        <v>8620</v>
      </c>
      <c r="D2224" s="81" t="s">
        <v>8619</v>
      </c>
      <c r="E2224" s="81" t="s">
        <v>8620</v>
      </c>
      <c r="F2224" s="81" t="s">
        <v>8619</v>
      </c>
      <c r="G2224" s="81" t="s">
        <v>8620</v>
      </c>
      <c r="H2224" s="81">
        <v>0.75</v>
      </c>
      <c r="I2224" s="81">
        <v>1.5</v>
      </c>
      <c r="J2224" s="81">
        <v>0.05</v>
      </c>
      <c r="K2224" s="81">
        <v>2.75</v>
      </c>
      <c r="L2224" s="81" t="s">
        <v>25662</v>
      </c>
      <c r="M2224" s="108"/>
      <c r="N2224" s="108"/>
      <c r="O2224" s="108"/>
      <c r="P2224" s="108"/>
      <c r="Q2224" s="108"/>
      <c r="R2224" s="108"/>
      <c r="S2224" s="108"/>
      <c r="T2224" s="108"/>
      <c r="U2224" s="108"/>
      <c r="V2224" s="108"/>
      <c r="W2224" s="108"/>
      <c r="X2224" s="108"/>
      <c r="Y2224" s="108"/>
      <c r="Z2224" s="108"/>
      <c r="AA2224" s="108"/>
      <c r="AB2224" s="108"/>
      <c r="AC2224" s="108"/>
      <c r="AD2224" s="108"/>
    </row>
    <row r="2225" spans="1:30" x14ac:dyDescent="0.25">
      <c r="A2225" s="81" t="s">
        <v>2632</v>
      </c>
      <c r="B2225" s="81" t="s">
        <v>12358</v>
      </c>
      <c r="C2225" s="81">
        <v>36.57</v>
      </c>
      <c r="D2225" s="81" t="s">
        <v>8619</v>
      </c>
      <c r="E2225" s="81" t="s">
        <v>8620</v>
      </c>
      <c r="F2225" s="81" t="s">
        <v>8619</v>
      </c>
      <c r="G2225" s="81" t="s">
        <v>8620</v>
      </c>
      <c r="H2225" s="81">
        <v>5</v>
      </c>
      <c r="I2225" s="81">
        <v>5</v>
      </c>
      <c r="J2225" s="81">
        <v>2</v>
      </c>
      <c r="K2225" s="81">
        <v>5</v>
      </c>
      <c r="L2225" s="81" t="s">
        <v>25662</v>
      </c>
      <c r="M2225" s="108"/>
      <c r="N2225" s="108"/>
      <c r="O2225" s="108"/>
      <c r="P2225" s="108"/>
      <c r="Q2225" s="108"/>
      <c r="R2225" s="108"/>
      <c r="S2225" s="108"/>
      <c r="T2225" s="108"/>
      <c r="U2225" s="108"/>
      <c r="V2225" s="108"/>
      <c r="W2225" s="108"/>
      <c r="X2225" s="108"/>
      <c r="Y2225" s="108"/>
      <c r="Z2225" s="108"/>
      <c r="AA2225" s="108"/>
      <c r="AB2225" s="108"/>
      <c r="AC2225" s="108"/>
      <c r="AD2225" s="108"/>
    </row>
    <row r="2226" spans="1:30" x14ac:dyDescent="0.25">
      <c r="A2226" s="81" t="s">
        <v>2630</v>
      </c>
      <c r="B2226" s="81" t="s">
        <v>12359</v>
      </c>
      <c r="C2226" s="81">
        <v>340.58</v>
      </c>
      <c r="D2226" s="81" t="s">
        <v>8619</v>
      </c>
      <c r="E2226" s="81" t="s">
        <v>8620</v>
      </c>
      <c r="F2226" s="81" t="s">
        <v>8619</v>
      </c>
      <c r="G2226" s="81" t="s">
        <v>8620</v>
      </c>
      <c r="H2226" s="81">
        <v>4.5</v>
      </c>
      <c r="I2226" s="81">
        <v>6</v>
      </c>
      <c r="J2226" s="81">
        <v>97</v>
      </c>
      <c r="K2226" s="81">
        <v>180</v>
      </c>
      <c r="L2226" s="81" t="s">
        <v>25662</v>
      </c>
      <c r="M2226" s="108"/>
      <c r="N2226" s="108"/>
      <c r="O2226" s="108"/>
      <c r="P2226" s="108"/>
      <c r="Q2226" s="108"/>
      <c r="R2226" s="108"/>
      <c r="S2226" s="108"/>
      <c r="T2226" s="108"/>
      <c r="U2226" s="108"/>
      <c r="V2226" s="108"/>
      <c r="W2226" s="108"/>
      <c r="X2226" s="108"/>
      <c r="Y2226" s="108"/>
      <c r="Z2226" s="108"/>
      <c r="AA2226" s="108"/>
      <c r="AB2226" s="108"/>
      <c r="AC2226" s="108"/>
      <c r="AD2226" s="108"/>
    </row>
    <row r="2227" spans="1:30" x14ac:dyDescent="0.25">
      <c r="A2227" s="81" t="s">
        <v>2628</v>
      </c>
      <c r="B2227" s="81" t="s">
        <v>12360</v>
      </c>
      <c r="C2227" s="81">
        <v>26.09</v>
      </c>
      <c r="D2227" s="81" t="s">
        <v>26308</v>
      </c>
      <c r="E2227" s="81">
        <v>26.09</v>
      </c>
      <c r="F2227" s="81" t="s">
        <v>26308</v>
      </c>
      <c r="G2227" s="81">
        <v>26.09</v>
      </c>
      <c r="H2227" s="81">
        <v>2.8</v>
      </c>
      <c r="I2227" s="81">
        <v>10.6</v>
      </c>
      <c r="J2227" s="81">
        <v>0.8</v>
      </c>
      <c r="K2227" s="81">
        <v>0.75</v>
      </c>
      <c r="L2227" s="81" t="s">
        <v>25662</v>
      </c>
      <c r="M2227" s="108"/>
      <c r="N2227" s="108"/>
      <c r="O2227" s="108"/>
      <c r="P2227" s="108"/>
      <c r="Q2227" s="108"/>
      <c r="R2227" s="108"/>
      <c r="S2227" s="108"/>
      <c r="T2227" s="108"/>
      <c r="U2227" s="108"/>
      <c r="V2227" s="108"/>
      <c r="W2227" s="108"/>
      <c r="X2227" s="108"/>
      <c r="Y2227" s="108"/>
      <c r="Z2227" s="108"/>
      <c r="AA2227" s="108"/>
      <c r="AB2227" s="108"/>
      <c r="AC2227" s="108"/>
      <c r="AD2227" s="108"/>
    </row>
    <row r="2228" spans="1:30" x14ac:dyDescent="0.25">
      <c r="A2228" s="81" t="s">
        <v>2625</v>
      </c>
      <c r="B2228" s="81" t="s">
        <v>12361</v>
      </c>
      <c r="C2228" s="81">
        <v>111</v>
      </c>
      <c r="D2228" s="81" t="s">
        <v>8619</v>
      </c>
      <c r="E2228" s="81" t="s">
        <v>8620</v>
      </c>
      <c r="F2228" s="81" t="s">
        <v>8619</v>
      </c>
      <c r="G2228" s="81" t="s">
        <v>8620</v>
      </c>
      <c r="H2228" s="81">
        <v>4</v>
      </c>
      <c r="I2228" s="81">
        <v>169</v>
      </c>
      <c r="J2228" s="81">
        <v>17</v>
      </c>
      <c r="K2228" s="81">
        <v>4</v>
      </c>
      <c r="L2228" s="81" t="s">
        <v>25662</v>
      </c>
      <c r="M2228" s="108"/>
      <c r="N2228" s="108"/>
      <c r="O2228" s="108"/>
      <c r="P2228" s="108"/>
      <c r="Q2228" s="108"/>
      <c r="R2228" s="108"/>
      <c r="S2228" s="108"/>
      <c r="T2228" s="108"/>
      <c r="U2228" s="108"/>
      <c r="V2228" s="108"/>
      <c r="W2228" s="108"/>
      <c r="X2228" s="108"/>
      <c r="Y2228" s="108"/>
      <c r="Z2228" s="108"/>
      <c r="AA2228" s="108"/>
      <c r="AB2228" s="108"/>
      <c r="AC2228" s="108"/>
      <c r="AD2228" s="108"/>
    </row>
    <row r="2229" spans="1:30" x14ac:dyDescent="0.25">
      <c r="A2229" s="81" t="s">
        <v>2623</v>
      </c>
      <c r="B2229" s="81" t="s">
        <v>8619</v>
      </c>
      <c r="C2229" s="81" t="s">
        <v>8620</v>
      </c>
      <c r="D2229" s="81" t="s">
        <v>8619</v>
      </c>
      <c r="E2229" s="81" t="s">
        <v>8620</v>
      </c>
      <c r="F2229" s="81" t="s">
        <v>8619</v>
      </c>
      <c r="G2229" s="81" t="s">
        <v>8620</v>
      </c>
      <c r="H2229" s="81">
        <v>14</v>
      </c>
      <c r="I2229" s="81">
        <v>23.5</v>
      </c>
      <c r="J2229" s="81">
        <v>1.1499999999999999</v>
      </c>
      <c r="K2229" s="81">
        <v>2.5</v>
      </c>
      <c r="L2229" s="81" t="s">
        <v>25662</v>
      </c>
      <c r="M2229" s="108"/>
      <c r="N2229" s="108"/>
      <c r="O2229" s="108"/>
      <c r="P2229" s="108"/>
      <c r="Q2229" s="108"/>
      <c r="R2229" s="108"/>
      <c r="S2229" s="108"/>
      <c r="T2229" s="108"/>
      <c r="U2229" s="108"/>
      <c r="V2229" s="108"/>
      <c r="W2229" s="108"/>
      <c r="X2229" s="108"/>
      <c r="Y2229" s="108"/>
      <c r="Z2229" s="108"/>
      <c r="AA2229" s="108"/>
      <c r="AB2229" s="108"/>
      <c r="AC2229" s="108"/>
      <c r="AD2229" s="108"/>
    </row>
    <row r="2230" spans="1:30" x14ac:dyDescent="0.25">
      <c r="A2230" s="81" t="s">
        <v>2621</v>
      </c>
      <c r="B2230" s="81" t="s">
        <v>8619</v>
      </c>
      <c r="C2230" s="81" t="s">
        <v>8620</v>
      </c>
      <c r="D2230" s="81" t="s">
        <v>8619</v>
      </c>
      <c r="E2230" s="81" t="s">
        <v>8620</v>
      </c>
      <c r="F2230" s="81" t="s">
        <v>8619</v>
      </c>
      <c r="G2230" s="81" t="s">
        <v>8620</v>
      </c>
      <c r="H2230" s="81">
        <v>14</v>
      </c>
      <c r="I2230" s="81">
        <v>58</v>
      </c>
      <c r="J2230" s="81">
        <v>2.9</v>
      </c>
      <c r="K2230" s="81">
        <v>2.5</v>
      </c>
      <c r="L2230" s="81" t="s">
        <v>25662</v>
      </c>
      <c r="M2230" s="108"/>
      <c r="N2230" s="108"/>
      <c r="O2230" s="108"/>
      <c r="P2230" s="108"/>
      <c r="Q2230" s="108"/>
      <c r="R2230" s="108"/>
      <c r="S2230" s="108"/>
      <c r="T2230" s="108"/>
      <c r="U2230" s="108"/>
      <c r="V2230" s="108"/>
      <c r="W2230" s="108"/>
      <c r="X2230" s="108"/>
      <c r="Y2230" s="108"/>
      <c r="Z2230" s="108"/>
      <c r="AA2230" s="108"/>
      <c r="AB2230" s="108"/>
      <c r="AC2230" s="108"/>
      <c r="AD2230" s="108"/>
    </row>
    <row r="2231" spans="1:30" x14ac:dyDescent="0.25">
      <c r="A2231" s="81" t="s">
        <v>2619</v>
      </c>
      <c r="B2231" s="81" t="s">
        <v>8619</v>
      </c>
      <c r="C2231" s="81" t="s">
        <v>8620</v>
      </c>
      <c r="D2231" s="81" t="s">
        <v>8619</v>
      </c>
      <c r="E2231" s="81" t="s">
        <v>8620</v>
      </c>
      <c r="F2231" s="81" t="s">
        <v>8619</v>
      </c>
      <c r="G2231" s="81" t="s">
        <v>8620</v>
      </c>
      <c r="H2231" s="81">
        <v>14</v>
      </c>
      <c r="I2231" s="81">
        <v>26.5</v>
      </c>
      <c r="J2231" s="81">
        <v>1.3</v>
      </c>
      <c r="K2231" s="81">
        <v>2.5</v>
      </c>
      <c r="L2231" s="81" t="s">
        <v>25662</v>
      </c>
      <c r="M2231" s="108"/>
      <c r="N2231" s="108"/>
      <c r="O2231" s="108"/>
      <c r="P2231" s="108"/>
      <c r="Q2231" s="108"/>
      <c r="R2231" s="108"/>
      <c r="S2231" s="108"/>
      <c r="T2231" s="108"/>
      <c r="U2231" s="108"/>
      <c r="V2231" s="108"/>
      <c r="W2231" s="108"/>
      <c r="X2231" s="108"/>
      <c r="Y2231" s="108"/>
      <c r="Z2231" s="108"/>
      <c r="AA2231" s="108"/>
      <c r="AB2231" s="108"/>
      <c r="AC2231" s="108"/>
      <c r="AD2231" s="108"/>
    </row>
    <row r="2232" spans="1:30" x14ac:dyDescent="0.25">
      <c r="A2232" s="81" t="s">
        <v>2617</v>
      </c>
      <c r="B2232" s="81" t="s">
        <v>8619</v>
      </c>
      <c r="C2232" s="81" t="s">
        <v>8620</v>
      </c>
      <c r="D2232" s="81" t="s">
        <v>8619</v>
      </c>
      <c r="E2232" s="81" t="s">
        <v>8620</v>
      </c>
      <c r="F2232" s="81" t="s">
        <v>8619</v>
      </c>
      <c r="G2232" s="81" t="s">
        <v>8620</v>
      </c>
      <c r="H2232" s="81">
        <v>9</v>
      </c>
      <c r="I2232" s="81">
        <v>7.1</v>
      </c>
      <c r="J2232" s="81">
        <v>1.95</v>
      </c>
      <c r="K2232" s="81">
        <v>8</v>
      </c>
      <c r="L2232" s="81" t="s">
        <v>25662</v>
      </c>
      <c r="M2232" s="108"/>
      <c r="N2232" s="108"/>
      <c r="O2232" s="108"/>
      <c r="P2232" s="108"/>
      <c r="Q2232" s="108"/>
      <c r="R2232" s="108"/>
      <c r="S2232" s="108"/>
      <c r="T2232" s="108"/>
      <c r="U2232" s="108"/>
      <c r="V2232" s="108"/>
      <c r="W2232" s="108"/>
      <c r="X2232" s="108"/>
      <c r="Y2232" s="108"/>
      <c r="Z2232" s="108"/>
      <c r="AA2232" s="108"/>
      <c r="AB2232" s="108"/>
      <c r="AC2232" s="108"/>
      <c r="AD2232" s="108"/>
    </row>
    <row r="2233" spans="1:30" x14ac:dyDescent="0.25">
      <c r="A2233" s="81" t="s">
        <v>2615</v>
      </c>
      <c r="B2233" s="81" t="s">
        <v>8619</v>
      </c>
      <c r="C2233" s="81" t="s">
        <v>8620</v>
      </c>
      <c r="D2233" s="81" t="s">
        <v>8619</v>
      </c>
      <c r="E2233" s="81" t="s">
        <v>8620</v>
      </c>
      <c r="F2233" s="81" t="s">
        <v>8619</v>
      </c>
      <c r="G2233" s="81" t="s">
        <v>8620</v>
      </c>
      <c r="H2233" s="81">
        <v>5.5</v>
      </c>
      <c r="I2233" s="81">
        <v>9.25</v>
      </c>
      <c r="J2233" s="81">
        <v>17</v>
      </c>
      <c r="K2233" s="81">
        <v>3.75</v>
      </c>
      <c r="L2233" s="81" t="s">
        <v>25662</v>
      </c>
      <c r="M2233" s="108"/>
      <c r="N2233" s="108"/>
      <c r="O2233" s="108"/>
      <c r="P2233" s="108"/>
      <c r="Q2233" s="108"/>
      <c r="R2233" s="108"/>
      <c r="S2233" s="108"/>
      <c r="T2233" s="108"/>
      <c r="U2233" s="108"/>
      <c r="V2233" s="108"/>
      <c r="W2233" s="108"/>
      <c r="X2233" s="108"/>
      <c r="Y2233" s="108"/>
      <c r="Z2233" s="108"/>
      <c r="AA2233" s="108"/>
      <c r="AB2233" s="108"/>
      <c r="AC2233" s="108"/>
      <c r="AD2233" s="108"/>
    </row>
    <row r="2234" spans="1:30" x14ac:dyDescent="0.25">
      <c r="A2234" s="81" t="s">
        <v>2613</v>
      </c>
      <c r="B2234" s="81" t="s">
        <v>8619</v>
      </c>
      <c r="C2234" s="81" t="s">
        <v>8620</v>
      </c>
      <c r="D2234" s="81" t="s">
        <v>8619</v>
      </c>
      <c r="E2234" s="81" t="s">
        <v>8620</v>
      </c>
      <c r="F2234" s="81" t="s">
        <v>8619</v>
      </c>
      <c r="G2234" s="81" t="s">
        <v>8620</v>
      </c>
      <c r="H2234" s="81">
        <v>6</v>
      </c>
      <c r="I2234" s="81">
        <v>6</v>
      </c>
      <c r="J2234" s="81">
        <v>0.36</v>
      </c>
      <c r="K2234" s="81">
        <v>0.25</v>
      </c>
      <c r="L2234" s="81" t="s">
        <v>25662</v>
      </c>
      <c r="M2234" s="108"/>
      <c r="N2234" s="108"/>
      <c r="O2234" s="108"/>
      <c r="P2234" s="108"/>
      <c r="Q2234" s="108"/>
      <c r="R2234" s="108"/>
      <c r="S2234" s="108"/>
      <c r="T2234" s="108"/>
      <c r="U2234" s="108"/>
      <c r="V2234" s="108"/>
      <c r="W2234" s="108"/>
      <c r="X2234" s="108"/>
      <c r="Y2234" s="108"/>
      <c r="Z2234" s="108"/>
      <c r="AA2234" s="108"/>
      <c r="AB2234" s="108"/>
      <c r="AC2234" s="108"/>
      <c r="AD2234" s="108"/>
    </row>
    <row r="2235" spans="1:30" x14ac:dyDescent="0.25">
      <c r="A2235" s="81" t="s">
        <v>574</v>
      </c>
      <c r="B2235" s="81" t="s">
        <v>8619</v>
      </c>
      <c r="C2235" s="81" t="s">
        <v>8620</v>
      </c>
      <c r="D2235" s="81" t="s">
        <v>8619</v>
      </c>
      <c r="E2235" s="81" t="s">
        <v>8620</v>
      </c>
      <c r="F2235" s="81" t="s">
        <v>8619</v>
      </c>
      <c r="G2235" s="81" t="s">
        <v>8620</v>
      </c>
      <c r="H2235" s="81">
        <v>8</v>
      </c>
      <c r="I2235" s="81">
        <v>8</v>
      </c>
      <c r="J2235" s="81">
        <v>6.25E-2</v>
      </c>
      <c r="K2235" s="81">
        <v>8</v>
      </c>
      <c r="L2235" s="81" t="s">
        <v>25662</v>
      </c>
      <c r="M2235" s="108"/>
      <c r="N2235" s="108"/>
      <c r="O2235" s="108"/>
      <c r="P2235" s="108"/>
      <c r="Q2235" s="108"/>
      <c r="R2235" s="108"/>
      <c r="S2235" s="108"/>
      <c r="T2235" s="108"/>
      <c r="U2235" s="108"/>
      <c r="V2235" s="108"/>
      <c r="W2235" s="108"/>
      <c r="X2235" s="108"/>
      <c r="Y2235" s="108"/>
      <c r="Z2235" s="108"/>
      <c r="AA2235" s="108"/>
      <c r="AB2235" s="108"/>
      <c r="AC2235" s="108"/>
      <c r="AD2235" s="108"/>
    </row>
    <row r="2236" spans="1:30" x14ac:dyDescent="0.25">
      <c r="A2236" s="81" t="s">
        <v>572</v>
      </c>
      <c r="B2236" s="81" t="s">
        <v>8619</v>
      </c>
      <c r="C2236" s="81" t="s">
        <v>8620</v>
      </c>
      <c r="D2236" s="81" t="s">
        <v>8619</v>
      </c>
      <c r="E2236" s="81" t="s">
        <v>8620</v>
      </c>
      <c r="F2236" s="81" t="s">
        <v>8619</v>
      </c>
      <c r="G2236" s="81" t="s">
        <v>8620</v>
      </c>
      <c r="H2236" s="81">
        <v>7.75</v>
      </c>
      <c r="I2236" s="81">
        <v>6.75</v>
      </c>
      <c r="J2236" s="81">
        <v>45</v>
      </c>
      <c r="K2236" s="81">
        <v>2</v>
      </c>
      <c r="L2236" s="81" t="s">
        <v>25662</v>
      </c>
      <c r="M2236" s="108"/>
      <c r="N2236" s="108"/>
      <c r="O2236" s="108"/>
      <c r="P2236" s="108"/>
      <c r="Q2236" s="108"/>
      <c r="R2236" s="108"/>
      <c r="S2236" s="108"/>
      <c r="T2236" s="108"/>
      <c r="U2236" s="108"/>
      <c r="V2236" s="108"/>
      <c r="W2236" s="108"/>
      <c r="X2236" s="108"/>
      <c r="Y2236" s="108"/>
      <c r="Z2236" s="108"/>
      <c r="AA2236" s="108"/>
      <c r="AB2236" s="108"/>
      <c r="AC2236" s="108"/>
      <c r="AD2236" s="108"/>
    </row>
    <row r="2237" spans="1:30" x14ac:dyDescent="0.25">
      <c r="A2237" s="81" t="s">
        <v>570</v>
      </c>
      <c r="B2237" s="81" t="s">
        <v>8619</v>
      </c>
      <c r="C2237" s="81" t="s">
        <v>8620</v>
      </c>
      <c r="D2237" s="81" t="s">
        <v>8619</v>
      </c>
      <c r="E2237" s="81" t="s">
        <v>8620</v>
      </c>
      <c r="F2237" s="81" t="s">
        <v>8619</v>
      </c>
      <c r="G2237" s="81" t="s">
        <v>8620</v>
      </c>
      <c r="H2237" s="81">
        <v>9.1999999999999993</v>
      </c>
      <c r="I2237" s="81">
        <v>87</v>
      </c>
      <c r="J2237" s="81">
        <v>7.2</v>
      </c>
      <c r="K2237" s="81">
        <v>2.5</v>
      </c>
      <c r="L2237" s="81" t="s">
        <v>25662</v>
      </c>
      <c r="M2237" s="108"/>
      <c r="N2237" s="108"/>
      <c r="O2237" s="108"/>
      <c r="P2237" s="108"/>
      <c r="Q2237" s="108"/>
      <c r="R2237" s="108"/>
      <c r="S2237" s="108"/>
      <c r="T2237" s="108"/>
      <c r="U2237" s="108"/>
      <c r="V2237" s="108"/>
      <c r="W2237" s="108"/>
      <c r="X2237" s="108"/>
      <c r="Y2237" s="108"/>
      <c r="Z2237" s="108"/>
      <c r="AA2237" s="108"/>
      <c r="AB2237" s="108"/>
      <c r="AC2237" s="108"/>
      <c r="AD2237" s="108"/>
    </row>
    <row r="2238" spans="1:30" x14ac:dyDescent="0.25">
      <c r="A2238" s="81" t="s">
        <v>568</v>
      </c>
      <c r="B2238" s="81" t="s">
        <v>8619</v>
      </c>
      <c r="C2238" s="81" t="s">
        <v>8620</v>
      </c>
      <c r="D2238" s="81" t="s">
        <v>8619</v>
      </c>
      <c r="E2238" s="81" t="s">
        <v>8620</v>
      </c>
      <c r="F2238" s="81" t="s">
        <v>8619</v>
      </c>
      <c r="G2238" s="81" t="s">
        <v>8620</v>
      </c>
      <c r="H2238" s="81">
        <v>6.9</v>
      </c>
      <c r="I2238" s="81">
        <v>62</v>
      </c>
      <c r="J2238" s="81">
        <v>0.36</v>
      </c>
      <c r="K2238" s="81">
        <v>0.25</v>
      </c>
      <c r="L2238" s="81" t="s">
        <v>25662</v>
      </c>
      <c r="M2238" s="108"/>
      <c r="N2238" s="108"/>
      <c r="O2238" s="108"/>
      <c r="P2238" s="108"/>
      <c r="Q2238" s="108"/>
      <c r="R2238" s="108"/>
      <c r="S2238" s="108"/>
      <c r="T2238" s="108"/>
      <c r="U2238" s="108"/>
      <c r="V2238" s="108"/>
      <c r="W2238" s="108"/>
      <c r="X2238" s="108"/>
      <c r="Y2238" s="108"/>
      <c r="Z2238" s="108"/>
      <c r="AA2238" s="108"/>
      <c r="AB2238" s="108"/>
      <c r="AC2238" s="108"/>
      <c r="AD2238" s="108"/>
    </row>
    <row r="2239" spans="1:30" x14ac:dyDescent="0.25">
      <c r="A2239" s="81" t="s">
        <v>565</v>
      </c>
      <c r="B2239" s="81" t="s">
        <v>8619</v>
      </c>
      <c r="C2239" s="81" t="s">
        <v>8620</v>
      </c>
      <c r="D2239" s="81" t="s">
        <v>8619</v>
      </c>
      <c r="E2239" s="81" t="s">
        <v>8620</v>
      </c>
      <c r="F2239" s="81" t="s">
        <v>8619</v>
      </c>
      <c r="G2239" s="81" t="s">
        <v>8620</v>
      </c>
      <c r="H2239" s="81">
        <v>3.2</v>
      </c>
      <c r="I2239" s="81">
        <v>87</v>
      </c>
      <c r="J2239" s="81">
        <v>5.6</v>
      </c>
      <c r="K2239" s="81">
        <v>2</v>
      </c>
      <c r="L2239" s="81" t="s">
        <v>25662</v>
      </c>
      <c r="M2239" s="108"/>
      <c r="N2239" s="108"/>
      <c r="O2239" s="108"/>
      <c r="P2239" s="108"/>
      <c r="Q2239" s="108"/>
      <c r="R2239" s="108"/>
      <c r="S2239" s="108"/>
      <c r="T2239" s="108"/>
      <c r="U2239" s="108"/>
      <c r="V2239" s="108"/>
      <c r="W2239" s="108"/>
      <c r="X2239" s="108"/>
      <c r="Y2239" s="108"/>
      <c r="Z2239" s="108"/>
      <c r="AA2239" s="108"/>
      <c r="AB2239" s="108"/>
      <c r="AC2239" s="108"/>
      <c r="AD2239" s="108"/>
    </row>
    <row r="2240" spans="1:30" x14ac:dyDescent="0.25">
      <c r="A2240" s="81" t="s">
        <v>2610</v>
      </c>
      <c r="B2240" s="81" t="s">
        <v>8619</v>
      </c>
      <c r="C2240" s="81" t="s">
        <v>8620</v>
      </c>
      <c r="D2240" s="81" t="s">
        <v>8619</v>
      </c>
      <c r="E2240" s="81" t="s">
        <v>8620</v>
      </c>
      <c r="F2240" s="81" t="s">
        <v>8619</v>
      </c>
      <c r="G2240" s="81" t="s">
        <v>8620</v>
      </c>
      <c r="H2240" s="81">
        <v>20</v>
      </c>
      <c r="I2240" s="81">
        <v>83</v>
      </c>
      <c r="J2240" s="81">
        <v>25</v>
      </c>
      <c r="K2240" s="81">
        <v>8</v>
      </c>
      <c r="L2240" s="81" t="s">
        <v>25662</v>
      </c>
      <c r="M2240" s="108"/>
      <c r="N2240" s="108"/>
      <c r="O2240" s="108"/>
      <c r="P2240" s="108"/>
      <c r="Q2240" s="108"/>
      <c r="R2240" s="108"/>
      <c r="S2240" s="108"/>
      <c r="T2240" s="108"/>
      <c r="U2240" s="108"/>
      <c r="V2240" s="108"/>
      <c r="W2240" s="108"/>
      <c r="X2240" s="108"/>
      <c r="Y2240" s="108"/>
      <c r="Z2240" s="108"/>
      <c r="AA2240" s="108"/>
      <c r="AB2240" s="108"/>
      <c r="AC2240" s="108"/>
      <c r="AD2240" s="108"/>
    </row>
    <row r="2241" spans="1:30" x14ac:dyDescent="0.25">
      <c r="A2241" s="81" t="s">
        <v>2607</v>
      </c>
      <c r="B2241" s="81" t="s">
        <v>8619</v>
      </c>
      <c r="C2241" s="81" t="s">
        <v>8620</v>
      </c>
      <c r="D2241" s="81" t="s">
        <v>8619</v>
      </c>
      <c r="E2241" s="81" t="s">
        <v>8620</v>
      </c>
      <c r="F2241" s="81" t="s">
        <v>8619</v>
      </c>
      <c r="G2241" s="81" t="s">
        <v>8620</v>
      </c>
      <c r="H2241" s="81">
        <v>15.5</v>
      </c>
      <c r="I2241" s="81">
        <v>82</v>
      </c>
      <c r="J2241" s="81">
        <v>4.8</v>
      </c>
      <c r="K2241" s="81">
        <v>1.25</v>
      </c>
      <c r="L2241" s="81" t="s">
        <v>25662</v>
      </c>
      <c r="M2241" s="108"/>
      <c r="N2241" s="108"/>
      <c r="O2241" s="108"/>
      <c r="P2241" s="108"/>
      <c r="Q2241" s="108"/>
      <c r="R2241" s="108"/>
      <c r="S2241" s="108"/>
      <c r="T2241" s="108"/>
      <c r="U2241" s="108"/>
      <c r="V2241" s="108"/>
      <c r="W2241" s="108"/>
      <c r="X2241" s="108"/>
      <c r="Y2241" s="108"/>
      <c r="Z2241" s="108"/>
      <c r="AA2241" s="108"/>
      <c r="AB2241" s="108"/>
      <c r="AC2241" s="108"/>
      <c r="AD2241" s="108"/>
    </row>
    <row r="2242" spans="1:30" x14ac:dyDescent="0.25">
      <c r="A2242" s="81" t="s">
        <v>2604</v>
      </c>
      <c r="B2242" s="81" t="s">
        <v>12362</v>
      </c>
      <c r="C2242" s="81">
        <v>46.53</v>
      </c>
      <c r="D2242" s="81" t="s">
        <v>8619</v>
      </c>
      <c r="E2242" s="81" t="s">
        <v>8620</v>
      </c>
      <c r="F2242" s="81" t="s">
        <v>8619</v>
      </c>
      <c r="G2242" s="81" t="s">
        <v>8620</v>
      </c>
      <c r="H2242" s="81">
        <v>22.5</v>
      </c>
      <c r="I2242" s="81">
        <v>91</v>
      </c>
      <c r="J2242" s="81">
        <v>9.9</v>
      </c>
      <c r="K2242" s="81">
        <v>31.5</v>
      </c>
      <c r="L2242" s="81" t="s">
        <v>25662</v>
      </c>
      <c r="M2242" s="108"/>
      <c r="N2242" s="108"/>
      <c r="O2242" s="108"/>
      <c r="P2242" s="108"/>
      <c r="Q2242" s="108"/>
      <c r="R2242" s="108"/>
      <c r="S2242" s="108"/>
      <c r="T2242" s="108"/>
      <c r="U2242" s="108"/>
      <c r="V2242" s="108"/>
      <c r="W2242" s="108"/>
      <c r="X2242" s="108"/>
      <c r="Y2242" s="108"/>
      <c r="Z2242" s="108"/>
      <c r="AA2242" s="108"/>
      <c r="AB2242" s="108"/>
      <c r="AC2242" s="108"/>
      <c r="AD2242" s="108"/>
    </row>
    <row r="2243" spans="1:30" x14ac:dyDescent="0.25">
      <c r="A2243" s="81" t="s">
        <v>2601</v>
      </c>
      <c r="B2243" s="81" t="s">
        <v>12363</v>
      </c>
      <c r="C2243" s="81">
        <v>18.079999999999998</v>
      </c>
      <c r="D2243" s="81" t="s">
        <v>8619</v>
      </c>
      <c r="E2243" s="81" t="s">
        <v>8620</v>
      </c>
      <c r="F2243" s="81" t="s">
        <v>8619</v>
      </c>
      <c r="G2243" s="81" t="s">
        <v>8620</v>
      </c>
      <c r="H2243" s="81">
        <v>24</v>
      </c>
      <c r="I2243" s="81">
        <v>90</v>
      </c>
      <c r="J2243" s="81">
        <v>3.14</v>
      </c>
      <c r="K2243" s="81">
        <v>15.3</v>
      </c>
      <c r="L2243" s="81" t="s">
        <v>25662</v>
      </c>
      <c r="M2243" s="108"/>
      <c r="N2243" s="108"/>
      <c r="O2243" s="108"/>
      <c r="P2243" s="108"/>
      <c r="Q2243" s="108"/>
      <c r="R2243" s="108"/>
      <c r="S2243" s="108"/>
      <c r="T2243" s="108"/>
      <c r="U2243" s="108"/>
      <c r="V2243" s="108"/>
      <c r="W2243" s="108"/>
      <c r="X2243" s="108"/>
      <c r="Y2243" s="108"/>
      <c r="Z2243" s="108"/>
      <c r="AA2243" s="108"/>
      <c r="AB2243" s="108"/>
      <c r="AC2243" s="108"/>
      <c r="AD2243" s="108"/>
    </row>
    <row r="2244" spans="1:30" x14ac:dyDescent="0.25">
      <c r="A2244" s="81" t="s">
        <v>2598</v>
      </c>
      <c r="B2244" s="81" t="s">
        <v>8619</v>
      </c>
      <c r="C2244" s="81" t="s">
        <v>8620</v>
      </c>
      <c r="D2244" s="81" t="s">
        <v>8619</v>
      </c>
      <c r="E2244" s="81" t="s">
        <v>8620</v>
      </c>
      <c r="F2244" s="81" t="s">
        <v>8619</v>
      </c>
      <c r="G2244" s="81" t="s">
        <v>8620</v>
      </c>
      <c r="H2244" s="81">
        <v>22</v>
      </c>
      <c r="I2244" s="81">
        <v>48</v>
      </c>
      <c r="J2244" s="81">
        <v>5.08</v>
      </c>
      <c r="K2244" s="81">
        <v>20</v>
      </c>
      <c r="L2244" s="81" t="s">
        <v>25662</v>
      </c>
      <c r="M2244" s="108"/>
      <c r="N2244" s="108"/>
      <c r="O2244" s="108"/>
      <c r="P2244" s="108"/>
      <c r="Q2244" s="108"/>
      <c r="R2244" s="108"/>
      <c r="S2244" s="108"/>
      <c r="T2244" s="108"/>
      <c r="U2244" s="108"/>
      <c r="V2244" s="108"/>
      <c r="W2244" s="108"/>
      <c r="X2244" s="108"/>
      <c r="Y2244" s="108"/>
      <c r="Z2244" s="108"/>
      <c r="AA2244" s="108"/>
      <c r="AB2244" s="108"/>
      <c r="AC2244" s="108"/>
      <c r="AD2244" s="108"/>
    </row>
    <row r="2245" spans="1:30" x14ac:dyDescent="0.25">
      <c r="A2245" s="81" t="s">
        <v>2595</v>
      </c>
      <c r="B2245" s="81" t="s">
        <v>8619</v>
      </c>
      <c r="C2245" s="81" t="s">
        <v>8620</v>
      </c>
      <c r="D2245" s="81" t="s">
        <v>8619</v>
      </c>
      <c r="E2245" s="81" t="s">
        <v>8620</v>
      </c>
      <c r="F2245" s="81" t="s">
        <v>8619</v>
      </c>
      <c r="G2245" s="81" t="s">
        <v>8620</v>
      </c>
      <c r="H2245" s="81">
        <v>22</v>
      </c>
      <c r="I2245" s="81">
        <v>90</v>
      </c>
      <c r="J2245" s="81">
        <v>6.98</v>
      </c>
      <c r="K2245" s="81">
        <v>20</v>
      </c>
      <c r="L2245" s="81" t="s">
        <v>25662</v>
      </c>
      <c r="M2245" s="108"/>
      <c r="N2245" s="108"/>
      <c r="O2245" s="108"/>
      <c r="P2245" s="108"/>
      <c r="Q2245" s="108"/>
      <c r="R2245" s="108"/>
      <c r="S2245" s="108"/>
      <c r="T2245" s="108"/>
      <c r="U2245" s="108"/>
      <c r="V2245" s="108"/>
      <c r="W2245" s="108"/>
      <c r="X2245" s="108"/>
      <c r="Y2245" s="108"/>
      <c r="Z2245" s="108"/>
      <c r="AA2245" s="108"/>
      <c r="AB2245" s="108"/>
      <c r="AC2245" s="108"/>
      <c r="AD2245" s="108"/>
    </row>
    <row r="2246" spans="1:30" x14ac:dyDescent="0.25">
      <c r="A2246" s="81" t="s">
        <v>2592</v>
      </c>
      <c r="B2246" s="81" t="s">
        <v>12364</v>
      </c>
      <c r="C2246" s="81">
        <v>0.83</v>
      </c>
      <c r="D2246" s="81" t="s">
        <v>26309</v>
      </c>
      <c r="E2246" s="81">
        <v>69.66</v>
      </c>
      <c r="F2246" s="81" t="s">
        <v>26309</v>
      </c>
      <c r="G2246" s="81">
        <v>69.66</v>
      </c>
      <c r="H2246" s="81">
        <v>5</v>
      </c>
      <c r="I2246" s="81">
        <v>8</v>
      </c>
      <c r="J2246" s="81">
        <v>2</v>
      </c>
      <c r="K2246" s="81">
        <v>2</v>
      </c>
      <c r="L2246" s="81" t="s">
        <v>25662</v>
      </c>
      <c r="M2246" s="108"/>
      <c r="N2246" s="108"/>
      <c r="O2246" s="108"/>
      <c r="P2246" s="108"/>
      <c r="Q2246" s="108"/>
      <c r="R2246" s="108"/>
      <c r="S2246" s="108"/>
      <c r="T2246" s="108"/>
      <c r="U2246" s="108"/>
      <c r="V2246" s="108"/>
      <c r="W2246" s="108"/>
      <c r="X2246" s="108"/>
      <c r="Y2246" s="108"/>
      <c r="Z2246" s="108"/>
      <c r="AA2246" s="108"/>
      <c r="AB2246" s="108"/>
      <c r="AC2246" s="108"/>
      <c r="AD2246" s="108"/>
    </row>
    <row r="2247" spans="1:30" x14ac:dyDescent="0.25">
      <c r="A2247" s="81" t="s">
        <v>2589</v>
      </c>
      <c r="B2247" s="81" t="s">
        <v>12365</v>
      </c>
      <c r="C2247" s="81">
        <v>102</v>
      </c>
      <c r="D2247" s="81" t="s">
        <v>12366</v>
      </c>
      <c r="E2247" s="81">
        <v>107.1</v>
      </c>
      <c r="F2247" s="81" t="s">
        <v>8619</v>
      </c>
      <c r="G2247" s="81" t="s">
        <v>8620</v>
      </c>
      <c r="H2247" s="81">
        <v>6.49</v>
      </c>
      <c r="I2247" s="81">
        <v>10.19</v>
      </c>
      <c r="J2247" s="81">
        <v>5.5</v>
      </c>
      <c r="K2247" s="81">
        <v>3.38</v>
      </c>
      <c r="L2247" s="81" t="s">
        <v>25662</v>
      </c>
      <c r="M2247" s="108"/>
      <c r="N2247" s="108"/>
      <c r="O2247" s="108"/>
      <c r="P2247" s="108"/>
      <c r="Q2247" s="108"/>
      <c r="R2247" s="108"/>
      <c r="S2247" s="108"/>
      <c r="T2247" s="108"/>
      <c r="U2247" s="108"/>
      <c r="V2247" s="108"/>
      <c r="W2247" s="108"/>
      <c r="X2247" s="108"/>
      <c r="Y2247" s="108"/>
      <c r="Z2247" s="108"/>
      <c r="AA2247" s="108"/>
      <c r="AB2247" s="108"/>
      <c r="AC2247" s="108"/>
      <c r="AD2247" s="108"/>
    </row>
    <row r="2248" spans="1:30" x14ac:dyDescent="0.25">
      <c r="A2248" s="81" t="s">
        <v>2586</v>
      </c>
      <c r="B2248" s="81" t="s">
        <v>12367</v>
      </c>
      <c r="C2248" s="81">
        <v>131.75</v>
      </c>
      <c r="D2248" s="81" t="s">
        <v>12368</v>
      </c>
      <c r="E2248" s="81">
        <v>131.75</v>
      </c>
      <c r="F2248" s="81" t="s">
        <v>8619</v>
      </c>
      <c r="G2248" s="81" t="s">
        <v>8620</v>
      </c>
      <c r="H2248" s="81">
        <v>6.49</v>
      </c>
      <c r="I2248" s="81">
        <v>10.19</v>
      </c>
      <c r="J2248" s="81">
        <v>6.61</v>
      </c>
      <c r="K2248" s="81">
        <v>3.38</v>
      </c>
      <c r="L2248" s="81" t="s">
        <v>25662</v>
      </c>
      <c r="M2248" s="108"/>
      <c r="N2248" s="108"/>
      <c r="O2248" s="108"/>
      <c r="P2248" s="108"/>
      <c r="Q2248" s="108"/>
      <c r="R2248" s="108"/>
      <c r="S2248" s="108"/>
      <c r="T2248" s="108"/>
      <c r="U2248" s="108"/>
      <c r="V2248" s="108"/>
      <c r="W2248" s="108"/>
      <c r="X2248" s="108"/>
      <c r="Y2248" s="108"/>
      <c r="Z2248" s="108"/>
      <c r="AA2248" s="108"/>
      <c r="AB2248" s="108"/>
      <c r="AC2248" s="108"/>
      <c r="AD2248" s="108"/>
    </row>
    <row r="2249" spans="1:30" x14ac:dyDescent="0.25">
      <c r="A2249" s="81" t="s">
        <v>2583</v>
      </c>
      <c r="B2249" s="81" t="s">
        <v>12369</v>
      </c>
      <c r="C2249" s="81">
        <v>164.04</v>
      </c>
      <c r="D2249" s="81" t="s">
        <v>12370</v>
      </c>
      <c r="E2249" s="81">
        <v>155.85</v>
      </c>
      <c r="F2249" s="81" t="s">
        <v>8619</v>
      </c>
      <c r="G2249" s="81" t="s">
        <v>8620</v>
      </c>
      <c r="H2249" s="81">
        <v>6.81</v>
      </c>
      <c r="I2249" s="81">
        <v>10.78</v>
      </c>
      <c r="J2249" s="81">
        <v>9.5500000000000007</v>
      </c>
      <c r="K2249" s="81">
        <v>3.38</v>
      </c>
      <c r="L2249" s="81" t="s">
        <v>25662</v>
      </c>
      <c r="M2249" s="108"/>
      <c r="N2249" s="108"/>
      <c r="O2249" s="108"/>
      <c r="P2249" s="108"/>
      <c r="Q2249" s="108"/>
      <c r="R2249" s="108"/>
      <c r="S2249" s="108"/>
      <c r="T2249" s="108"/>
      <c r="U2249" s="108"/>
      <c r="V2249" s="108"/>
      <c r="W2249" s="108"/>
      <c r="X2249" s="108"/>
      <c r="Y2249" s="108"/>
      <c r="Z2249" s="108"/>
      <c r="AA2249" s="108"/>
      <c r="AB2249" s="108"/>
      <c r="AC2249" s="108"/>
      <c r="AD2249" s="108"/>
    </row>
    <row r="2250" spans="1:30" x14ac:dyDescent="0.25">
      <c r="A2250" s="81" t="s">
        <v>2580</v>
      </c>
      <c r="B2250" s="81" t="s">
        <v>12371</v>
      </c>
      <c r="C2250" s="81">
        <v>296.64999999999998</v>
      </c>
      <c r="D2250" s="81" t="s">
        <v>12372</v>
      </c>
      <c r="E2250" s="81">
        <v>296.64999999999998</v>
      </c>
      <c r="F2250" s="81" t="s">
        <v>26310</v>
      </c>
      <c r="G2250" s="81">
        <v>296.64999999999998</v>
      </c>
      <c r="H2250" s="81">
        <v>9.0500000000000007</v>
      </c>
      <c r="I2250" s="81">
        <v>4.13</v>
      </c>
      <c r="J2250" s="81">
        <v>12</v>
      </c>
      <c r="K2250" s="81">
        <v>12.79</v>
      </c>
      <c r="L2250" s="81" t="s">
        <v>25662</v>
      </c>
      <c r="M2250" s="108"/>
      <c r="N2250" s="108"/>
      <c r="O2250" s="108"/>
      <c r="P2250" s="108"/>
      <c r="Q2250" s="108"/>
      <c r="R2250" s="108"/>
      <c r="S2250" s="108"/>
      <c r="T2250" s="108"/>
      <c r="U2250" s="108"/>
      <c r="V2250" s="108"/>
      <c r="W2250" s="108"/>
      <c r="X2250" s="108"/>
      <c r="Y2250" s="108"/>
      <c r="Z2250" s="108"/>
      <c r="AA2250" s="108"/>
      <c r="AB2250" s="108"/>
      <c r="AC2250" s="108"/>
      <c r="AD2250" s="108"/>
    </row>
    <row r="2251" spans="1:30" x14ac:dyDescent="0.25">
      <c r="A2251" s="81" t="s">
        <v>2574</v>
      </c>
      <c r="B2251" s="81" t="s">
        <v>12373</v>
      </c>
      <c r="C2251" s="81">
        <v>391.85</v>
      </c>
      <c r="D2251" s="81" t="s">
        <v>12374</v>
      </c>
      <c r="E2251" s="81">
        <v>528.41</v>
      </c>
      <c r="F2251" s="81" t="s">
        <v>8619</v>
      </c>
      <c r="G2251" s="81" t="s">
        <v>8620</v>
      </c>
      <c r="H2251" s="81">
        <v>9.1</v>
      </c>
      <c r="I2251" s="81">
        <v>4.5999999999999996</v>
      </c>
      <c r="J2251" s="81">
        <v>16.309999999999999</v>
      </c>
      <c r="K2251" s="81">
        <v>12.87</v>
      </c>
      <c r="L2251" s="81" t="s">
        <v>25662</v>
      </c>
      <c r="M2251" s="108"/>
      <c r="N2251" s="108"/>
      <c r="O2251" s="108"/>
      <c r="P2251" s="108"/>
      <c r="Q2251" s="108"/>
      <c r="R2251" s="108"/>
      <c r="S2251" s="108"/>
      <c r="T2251" s="108"/>
      <c r="U2251" s="108"/>
      <c r="V2251" s="108"/>
      <c r="W2251" s="108"/>
      <c r="X2251" s="108"/>
      <c r="Y2251" s="108"/>
      <c r="Z2251" s="108"/>
      <c r="AA2251" s="108"/>
      <c r="AB2251" s="108"/>
      <c r="AC2251" s="108"/>
      <c r="AD2251" s="108"/>
    </row>
    <row r="2252" spans="1:30" x14ac:dyDescent="0.25">
      <c r="A2252" s="81" t="s">
        <v>2571</v>
      </c>
      <c r="B2252" s="81" t="s">
        <v>12375</v>
      </c>
      <c r="C2252" s="81">
        <v>113.9</v>
      </c>
      <c r="D2252" s="81" t="s">
        <v>12376</v>
      </c>
      <c r="E2252" s="81">
        <v>113.9</v>
      </c>
      <c r="F2252" s="81" t="s">
        <v>8619</v>
      </c>
      <c r="G2252" s="81" t="s">
        <v>8620</v>
      </c>
      <c r="H2252" s="81">
        <v>6.49</v>
      </c>
      <c r="I2252" s="81">
        <v>3.38</v>
      </c>
      <c r="J2252" s="81">
        <v>5.29</v>
      </c>
      <c r="K2252" s="81">
        <v>10.23</v>
      </c>
      <c r="L2252" s="81" t="s">
        <v>25662</v>
      </c>
      <c r="M2252" s="108"/>
      <c r="N2252" s="108"/>
      <c r="O2252" s="108"/>
      <c r="P2252" s="108"/>
      <c r="Q2252" s="108"/>
      <c r="R2252" s="108"/>
      <c r="S2252" s="108"/>
      <c r="T2252" s="108"/>
      <c r="U2252" s="108"/>
      <c r="V2252" s="108"/>
      <c r="W2252" s="108"/>
      <c r="X2252" s="108"/>
      <c r="Y2252" s="108"/>
      <c r="Z2252" s="108"/>
      <c r="AA2252" s="108"/>
      <c r="AB2252" s="108"/>
      <c r="AC2252" s="108"/>
      <c r="AD2252" s="108"/>
    </row>
    <row r="2253" spans="1:30" x14ac:dyDescent="0.25">
      <c r="A2253" s="81" t="s">
        <v>2568</v>
      </c>
      <c r="B2253" s="81" t="s">
        <v>12377</v>
      </c>
      <c r="C2253" s="81">
        <v>141.1</v>
      </c>
      <c r="D2253" s="81" t="s">
        <v>12378</v>
      </c>
      <c r="E2253" s="81">
        <v>141.1</v>
      </c>
      <c r="F2253" s="81" t="s">
        <v>8619</v>
      </c>
      <c r="G2253" s="81" t="s">
        <v>8620</v>
      </c>
      <c r="H2253" s="81">
        <v>6.5</v>
      </c>
      <c r="I2253" s="81">
        <v>3.4</v>
      </c>
      <c r="J2253" s="81">
        <v>7.05</v>
      </c>
      <c r="K2253" s="81">
        <v>10.199999999999999</v>
      </c>
      <c r="L2253" s="81" t="s">
        <v>25662</v>
      </c>
      <c r="M2253" s="108"/>
      <c r="N2253" s="108"/>
      <c r="O2253" s="108"/>
      <c r="P2253" s="108"/>
      <c r="Q2253" s="108"/>
      <c r="R2253" s="108"/>
      <c r="S2253" s="108"/>
      <c r="T2253" s="108"/>
      <c r="U2253" s="108"/>
      <c r="V2253" s="108"/>
      <c r="W2253" s="108"/>
      <c r="X2253" s="108"/>
      <c r="Y2253" s="108"/>
      <c r="Z2253" s="108"/>
      <c r="AA2253" s="108"/>
      <c r="AB2253" s="108"/>
      <c r="AC2253" s="108"/>
      <c r="AD2253" s="108"/>
    </row>
    <row r="2254" spans="1:30" x14ac:dyDescent="0.25">
      <c r="A2254" s="81" t="s">
        <v>2565</v>
      </c>
      <c r="B2254" s="81" t="s">
        <v>12379</v>
      </c>
      <c r="C2254" s="81">
        <v>170.85</v>
      </c>
      <c r="D2254" s="81" t="s">
        <v>12380</v>
      </c>
      <c r="E2254" s="81">
        <v>170.85</v>
      </c>
      <c r="F2254" s="81" t="s">
        <v>8619</v>
      </c>
      <c r="G2254" s="81" t="s">
        <v>8620</v>
      </c>
      <c r="H2254" s="81">
        <v>9</v>
      </c>
      <c r="I2254" s="81">
        <v>6</v>
      </c>
      <c r="J2254" s="81">
        <v>10.25</v>
      </c>
      <c r="K2254" s="81">
        <v>13</v>
      </c>
      <c r="L2254" s="81" t="s">
        <v>25662</v>
      </c>
      <c r="M2254" s="108"/>
      <c r="N2254" s="108"/>
      <c r="O2254" s="108"/>
      <c r="P2254" s="108"/>
      <c r="Q2254" s="108"/>
      <c r="R2254" s="108"/>
      <c r="S2254" s="108"/>
      <c r="T2254" s="108"/>
      <c r="U2254" s="108"/>
      <c r="V2254" s="108"/>
      <c r="W2254" s="108"/>
      <c r="X2254" s="108"/>
      <c r="Y2254" s="108"/>
      <c r="Z2254" s="108"/>
      <c r="AA2254" s="108"/>
      <c r="AB2254" s="108"/>
      <c r="AC2254" s="108"/>
      <c r="AD2254" s="108"/>
    </row>
    <row r="2255" spans="1:30" x14ac:dyDescent="0.25">
      <c r="A2255" s="81" t="s">
        <v>2562</v>
      </c>
      <c r="B2255" s="81" t="s">
        <v>12381</v>
      </c>
      <c r="C2255" s="81">
        <v>303.45</v>
      </c>
      <c r="D2255" s="81" t="s">
        <v>12382</v>
      </c>
      <c r="E2255" s="81">
        <v>357.1</v>
      </c>
      <c r="F2255" s="81" t="s">
        <v>26311</v>
      </c>
      <c r="G2255" s="81">
        <v>303.45</v>
      </c>
      <c r="H2255" s="81">
        <v>8.5</v>
      </c>
      <c r="I2255" s="81">
        <v>4.13</v>
      </c>
      <c r="J2255" s="81">
        <v>12.12</v>
      </c>
      <c r="K2255" s="81">
        <v>12</v>
      </c>
      <c r="L2255" s="81" t="s">
        <v>25662</v>
      </c>
      <c r="M2255" s="108"/>
      <c r="N2255" s="108"/>
      <c r="O2255" s="108"/>
      <c r="P2255" s="108"/>
      <c r="Q2255" s="108"/>
      <c r="R2255" s="108"/>
      <c r="S2255" s="108"/>
      <c r="T2255" s="108"/>
      <c r="U2255" s="108"/>
      <c r="V2255" s="108"/>
      <c r="W2255" s="108"/>
      <c r="X2255" s="108"/>
      <c r="Y2255" s="108"/>
      <c r="Z2255" s="108"/>
      <c r="AA2255" s="108"/>
      <c r="AB2255" s="108"/>
      <c r="AC2255" s="108"/>
      <c r="AD2255" s="108"/>
    </row>
    <row r="2256" spans="1:30" x14ac:dyDescent="0.25">
      <c r="A2256" s="81" t="s">
        <v>2556</v>
      </c>
      <c r="B2256" s="81" t="s">
        <v>12383</v>
      </c>
      <c r="C2256" s="81">
        <v>400.35</v>
      </c>
      <c r="D2256" s="81" t="s">
        <v>12384</v>
      </c>
      <c r="E2256" s="81">
        <v>401</v>
      </c>
      <c r="F2256" s="81" t="s">
        <v>8619</v>
      </c>
      <c r="G2256" s="81" t="s">
        <v>8620</v>
      </c>
      <c r="H2256" s="81">
        <v>9.1</v>
      </c>
      <c r="I2256" s="81">
        <v>4.0999999999999996</v>
      </c>
      <c r="J2256" s="81">
        <v>16.3</v>
      </c>
      <c r="K2256" s="81">
        <v>14.3</v>
      </c>
      <c r="L2256" s="81" t="s">
        <v>25662</v>
      </c>
      <c r="M2256" s="108"/>
      <c r="N2256" s="108"/>
      <c r="O2256" s="108"/>
      <c r="P2256" s="108"/>
      <c r="Q2256" s="108"/>
      <c r="R2256" s="108"/>
      <c r="S2256" s="108"/>
      <c r="T2256" s="108"/>
      <c r="U2256" s="108"/>
      <c r="V2256" s="108"/>
      <c r="W2256" s="108"/>
      <c r="X2256" s="108"/>
      <c r="Y2256" s="108"/>
      <c r="Z2256" s="108"/>
      <c r="AA2256" s="108"/>
      <c r="AB2256" s="108"/>
      <c r="AC2256" s="108"/>
      <c r="AD2256" s="108"/>
    </row>
    <row r="2257" spans="1:30" x14ac:dyDescent="0.25">
      <c r="A2257" s="81" t="s">
        <v>2553</v>
      </c>
      <c r="B2257" s="81" t="s">
        <v>12385</v>
      </c>
      <c r="C2257" s="81">
        <v>110.1</v>
      </c>
      <c r="D2257" s="81" t="s">
        <v>12386</v>
      </c>
      <c r="E2257" s="81">
        <v>102</v>
      </c>
      <c r="F2257" s="81" t="s">
        <v>8619</v>
      </c>
      <c r="G2257" s="81" t="s">
        <v>8620</v>
      </c>
      <c r="H2257" s="81">
        <v>6.5</v>
      </c>
      <c r="I2257" s="81">
        <v>3.38</v>
      </c>
      <c r="J2257" s="81">
        <v>5.3</v>
      </c>
      <c r="K2257" s="81">
        <v>10.23</v>
      </c>
      <c r="L2257" s="81" t="s">
        <v>25662</v>
      </c>
      <c r="M2257" s="108"/>
      <c r="N2257" s="108"/>
      <c r="O2257" s="108"/>
      <c r="P2257" s="108"/>
      <c r="Q2257" s="108"/>
      <c r="R2257" s="108"/>
      <c r="S2257" s="108"/>
      <c r="T2257" s="108"/>
      <c r="U2257" s="108"/>
      <c r="V2257" s="108"/>
      <c r="W2257" s="108"/>
      <c r="X2257" s="108"/>
      <c r="Y2257" s="108"/>
      <c r="Z2257" s="108"/>
      <c r="AA2257" s="108"/>
      <c r="AB2257" s="108"/>
      <c r="AC2257" s="108"/>
      <c r="AD2257" s="108"/>
    </row>
    <row r="2258" spans="1:30" x14ac:dyDescent="0.25">
      <c r="A2258" s="81" t="s">
        <v>2550</v>
      </c>
      <c r="B2258" s="81" t="s">
        <v>12387</v>
      </c>
      <c r="C2258" s="81">
        <v>131.75</v>
      </c>
      <c r="D2258" s="81" t="s">
        <v>8619</v>
      </c>
      <c r="E2258" s="81" t="s">
        <v>8620</v>
      </c>
      <c r="F2258" s="81" t="s">
        <v>8619</v>
      </c>
      <c r="G2258" s="81" t="s">
        <v>8620</v>
      </c>
      <c r="H2258" s="81">
        <v>6.5</v>
      </c>
      <c r="I2258" s="81">
        <v>3.4</v>
      </c>
      <c r="J2258" s="81">
        <v>6.6</v>
      </c>
      <c r="K2258" s="81">
        <v>10.199999999999999</v>
      </c>
      <c r="L2258" s="81" t="s">
        <v>25662</v>
      </c>
      <c r="M2258" s="108"/>
      <c r="N2258" s="108"/>
      <c r="O2258" s="108"/>
      <c r="P2258" s="108"/>
      <c r="Q2258" s="108"/>
      <c r="R2258" s="108"/>
      <c r="S2258" s="108"/>
      <c r="T2258" s="108"/>
      <c r="U2258" s="108"/>
      <c r="V2258" s="108"/>
      <c r="W2258" s="108"/>
      <c r="X2258" s="108"/>
      <c r="Y2258" s="108"/>
      <c r="Z2258" s="108"/>
      <c r="AA2258" s="108"/>
      <c r="AB2258" s="108"/>
      <c r="AC2258" s="108"/>
      <c r="AD2258" s="108"/>
    </row>
    <row r="2259" spans="1:30" x14ac:dyDescent="0.25">
      <c r="A2259" s="81" t="s">
        <v>2544</v>
      </c>
      <c r="B2259" s="81" t="s">
        <v>12388</v>
      </c>
      <c r="C2259" s="81">
        <v>164.05</v>
      </c>
      <c r="D2259" s="81" t="s">
        <v>8619</v>
      </c>
      <c r="E2259" s="81" t="s">
        <v>8620</v>
      </c>
      <c r="F2259" s="81" t="s">
        <v>8619</v>
      </c>
      <c r="G2259" s="81" t="s">
        <v>8620</v>
      </c>
      <c r="H2259" s="81">
        <v>6.8</v>
      </c>
      <c r="I2259" s="81">
        <v>10.8</v>
      </c>
      <c r="J2259" s="81">
        <v>8.6</v>
      </c>
      <c r="K2259" s="81">
        <v>3.4</v>
      </c>
      <c r="L2259" s="81" t="s">
        <v>25662</v>
      </c>
      <c r="M2259" s="108"/>
      <c r="N2259" s="108"/>
      <c r="O2259" s="108"/>
      <c r="P2259" s="108"/>
      <c r="Q2259" s="108"/>
      <c r="R2259" s="108"/>
      <c r="S2259" s="108"/>
      <c r="T2259" s="108"/>
      <c r="U2259" s="108"/>
      <c r="V2259" s="108"/>
      <c r="W2259" s="108"/>
      <c r="X2259" s="108"/>
      <c r="Y2259" s="108"/>
      <c r="Z2259" s="108"/>
      <c r="AA2259" s="108"/>
      <c r="AB2259" s="108"/>
      <c r="AC2259" s="108"/>
      <c r="AD2259" s="108"/>
    </row>
    <row r="2260" spans="1:30" x14ac:dyDescent="0.25">
      <c r="A2260" s="81" t="s">
        <v>2532</v>
      </c>
      <c r="B2260" s="81" t="s">
        <v>12389</v>
      </c>
      <c r="C2260" s="81">
        <v>296.64999999999998</v>
      </c>
      <c r="D2260" s="81" t="s">
        <v>8619</v>
      </c>
      <c r="E2260" s="81" t="s">
        <v>8620</v>
      </c>
      <c r="F2260" s="81" t="s">
        <v>8619</v>
      </c>
      <c r="G2260" s="81" t="s">
        <v>8620</v>
      </c>
      <c r="H2260" s="81">
        <v>8.5</v>
      </c>
      <c r="I2260" s="81">
        <v>4.0999999999999996</v>
      </c>
      <c r="J2260" s="81">
        <v>13.9</v>
      </c>
      <c r="K2260" s="81">
        <v>12.1</v>
      </c>
      <c r="L2260" s="81" t="s">
        <v>25662</v>
      </c>
      <c r="M2260" s="108"/>
      <c r="N2260" s="108"/>
      <c r="O2260" s="108"/>
      <c r="P2260" s="108"/>
      <c r="Q2260" s="108"/>
      <c r="R2260" s="108"/>
      <c r="S2260" s="108"/>
      <c r="T2260" s="108"/>
      <c r="U2260" s="108"/>
      <c r="V2260" s="108"/>
      <c r="W2260" s="108"/>
      <c r="X2260" s="108"/>
      <c r="Y2260" s="108"/>
      <c r="Z2260" s="108"/>
      <c r="AA2260" s="108"/>
      <c r="AB2260" s="108"/>
      <c r="AC2260" s="108"/>
      <c r="AD2260" s="108"/>
    </row>
    <row r="2261" spans="1:30" x14ac:dyDescent="0.25">
      <c r="A2261" s="81" t="s">
        <v>2529</v>
      </c>
      <c r="B2261" s="81" t="s">
        <v>12390</v>
      </c>
      <c r="C2261" s="81">
        <v>391.85</v>
      </c>
      <c r="D2261" s="81" t="s">
        <v>12391</v>
      </c>
      <c r="E2261" s="81">
        <v>372.26</v>
      </c>
      <c r="F2261" s="81" t="s">
        <v>8619</v>
      </c>
      <c r="G2261" s="81" t="s">
        <v>8620</v>
      </c>
      <c r="H2261" s="81">
        <v>9.1</v>
      </c>
      <c r="I2261" s="81">
        <v>14.3</v>
      </c>
      <c r="J2261" s="81">
        <v>18.7</v>
      </c>
      <c r="K2261" s="81">
        <v>4.5999999999999996</v>
      </c>
      <c r="L2261" s="81" t="s">
        <v>25662</v>
      </c>
      <c r="M2261" s="108"/>
      <c r="N2261" s="108"/>
      <c r="O2261" s="108"/>
      <c r="P2261" s="108"/>
      <c r="Q2261" s="108"/>
      <c r="R2261" s="108"/>
      <c r="S2261" s="108"/>
      <c r="T2261" s="108"/>
      <c r="U2261" s="108"/>
      <c r="V2261" s="108"/>
      <c r="W2261" s="108"/>
      <c r="X2261" s="108"/>
      <c r="Y2261" s="108"/>
      <c r="Z2261" s="108"/>
      <c r="AA2261" s="108"/>
      <c r="AB2261" s="108"/>
      <c r="AC2261" s="108"/>
      <c r="AD2261" s="108"/>
    </row>
    <row r="2262" spans="1:30" x14ac:dyDescent="0.25">
      <c r="A2262" s="81" t="s">
        <v>2523</v>
      </c>
      <c r="B2262" s="81" t="s">
        <v>12392</v>
      </c>
      <c r="C2262" s="81">
        <v>113.9</v>
      </c>
      <c r="D2262" s="81" t="s">
        <v>8619</v>
      </c>
      <c r="E2262" s="81" t="s">
        <v>8620</v>
      </c>
      <c r="F2262" s="81" t="s">
        <v>8619</v>
      </c>
      <c r="G2262" s="81" t="s">
        <v>8620</v>
      </c>
      <c r="H2262" s="81">
        <v>6.5</v>
      </c>
      <c r="I2262" s="81">
        <v>10.23</v>
      </c>
      <c r="J2262" s="81">
        <v>5.55</v>
      </c>
      <c r="K2262" s="81">
        <v>3.38</v>
      </c>
      <c r="L2262" s="81" t="s">
        <v>25662</v>
      </c>
      <c r="M2262" s="108"/>
      <c r="N2262" s="108"/>
      <c r="O2262" s="108"/>
      <c r="P2262" s="108"/>
      <c r="Q2262" s="108"/>
      <c r="R2262" s="108"/>
      <c r="S2262" s="108"/>
      <c r="T2262" s="108"/>
      <c r="U2262" s="108"/>
      <c r="V2262" s="108"/>
      <c r="W2262" s="108"/>
      <c r="X2262" s="108"/>
      <c r="Y2262" s="108"/>
      <c r="Z2262" s="108"/>
      <c r="AA2262" s="108"/>
      <c r="AB2262" s="108"/>
      <c r="AC2262" s="108"/>
      <c r="AD2262" s="108"/>
    </row>
    <row r="2263" spans="1:30" x14ac:dyDescent="0.25">
      <c r="A2263" s="81" t="s">
        <v>2520</v>
      </c>
      <c r="B2263" s="81" t="s">
        <v>12393</v>
      </c>
      <c r="C2263" s="81">
        <v>141.1</v>
      </c>
      <c r="D2263" s="81" t="s">
        <v>12394</v>
      </c>
      <c r="E2263" s="81">
        <v>113.9</v>
      </c>
      <c r="F2263" s="81" t="s">
        <v>8619</v>
      </c>
      <c r="G2263" s="81" t="s">
        <v>8620</v>
      </c>
      <c r="H2263" s="81">
        <v>6.5</v>
      </c>
      <c r="I2263" s="81">
        <v>10.23</v>
      </c>
      <c r="J2263" s="81">
        <v>7.16</v>
      </c>
      <c r="K2263" s="81">
        <v>3.38</v>
      </c>
      <c r="L2263" s="81" t="s">
        <v>25662</v>
      </c>
      <c r="M2263" s="108"/>
      <c r="N2263" s="108"/>
      <c r="O2263" s="108"/>
      <c r="P2263" s="108"/>
      <c r="Q2263" s="108"/>
      <c r="R2263" s="108"/>
      <c r="S2263" s="108"/>
      <c r="T2263" s="108"/>
      <c r="U2263" s="108"/>
      <c r="V2263" s="108"/>
      <c r="W2263" s="108"/>
      <c r="X2263" s="108"/>
      <c r="Y2263" s="108"/>
      <c r="Z2263" s="108"/>
      <c r="AA2263" s="108"/>
      <c r="AB2263" s="108"/>
      <c r="AC2263" s="108"/>
      <c r="AD2263" s="108"/>
    </row>
    <row r="2264" spans="1:30" x14ac:dyDescent="0.25">
      <c r="A2264" s="81" t="s">
        <v>2517</v>
      </c>
      <c r="B2264" s="81" t="s">
        <v>12395</v>
      </c>
      <c r="C2264" s="81">
        <v>170.85</v>
      </c>
      <c r="D2264" s="81" t="s">
        <v>12396</v>
      </c>
      <c r="E2264" s="81">
        <v>170.85</v>
      </c>
      <c r="F2264" s="81" t="s">
        <v>8619</v>
      </c>
      <c r="G2264" s="81" t="s">
        <v>8620</v>
      </c>
      <c r="H2264" s="81">
        <v>6.7699999999999987</v>
      </c>
      <c r="I2264" s="81">
        <v>10.82</v>
      </c>
      <c r="J2264" s="81">
        <v>8.6</v>
      </c>
      <c r="K2264" s="81">
        <v>3.88</v>
      </c>
      <c r="L2264" s="81" t="s">
        <v>25662</v>
      </c>
      <c r="M2264" s="108"/>
      <c r="N2264" s="108"/>
      <c r="O2264" s="108"/>
      <c r="P2264" s="108"/>
      <c r="Q2264" s="108"/>
      <c r="R2264" s="108"/>
      <c r="S2264" s="108"/>
      <c r="T2264" s="108"/>
      <c r="U2264" s="108"/>
      <c r="V2264" s="108"/>
      <c r="W2264" s="108"/>
      <c r="X2264" s="108"/>
      <c r="Y2264" s="108"/>
      <c r="Z2264" s="108"/>
      <c r="AA2264" s="108"/>
      <c r="AB2264" s="108"/>
      <c r="AC2264" s="108"/>
      <c r="AD2264" s="108"/>
    </row>
    <row r="2265" spans="1:30" x14ac:dyDescent="0.25">
      <c r="A2265" s="81" t="s">
        <v>2514</v>
      </c>
      <c r="B2265" s="81" t="s">
        <v>12397</v>
      </c>
      <c r="C2265" s="81">
        <v>303.45</v>
      </c>
      <c r="D2265" s="81" t="s">
        <v>8619</v>
      </c>
      <c r="E2265" s="81" t="s">
        <v>8620</v>
      </c>
      <c r="F2265" s="81" t="s">
        <v>8619</v>
      </c>
      <c r="G2265" s="81" t="s">
        <v>8620</v>
      </c>
      <c r="H2265" s="81">
        <v>9.1300000000000008</v>
      </c>
      <c r="I2265" s="81">
        <v>4.5999999999999996</v>
      </c>
      <c r="J2265" s="81">
        <v>16.3</v>
      </c>
      <c r="K2265" s="81">
        <v>14.25</v>
      </c>
      <c r="L2265" s="81" t="s">
        <v>25662</v>
      </c>
      <c r="M2265" s="108"/>
      <c r="N2265" s="108"/>
      <c r="O2265" s="108"/>
      <c r="P2265" s="108"/>
      <c r="Q2265" s="108"/>
      <c r="R2265" s="108"/>
      <c r="S2265" s="108"/>
      <c r="T2265" s="108"/>
      <c r="U2265" s="108"/>
      <c r="V2265" s="108"/>
      <c r="W2265" s="108"/>
      <c r="X2265" s="108"/>
      <c r="Y2265" s="108"/>
      <c r="Z2265" s="108"/>
      <c r="AA2265" s="108"/>
      <c r="AB2265" s="108"/>
      <c r="AC2265" s="108"/>
      <c r="AD2265" s="108"/>
    </row>
    <row r="2266" spans="1:30" x14ac:dyDescent="0.25">
      <c r="A2266" s="81" t="s">
        <v>2511</v>
      </c>
      <c r="B2266" s="81" t="s">
        <v>12398</v>
      </c>
      <c r="C2266" s="81">
        <v>400.35</v>
      </c>
      <c r="D2266" s="81" t="s">
        <v>12399</v>
      </c>
      <c r="E2266" s="81">
        <v>400.35</v>
      </c>
      <c r="F2266" s="81" t="s">
        <v>8619</v>
      </c>
      <c r="G2266" s="81" t="s">
        <v>8620</v>
      </c>
      <c r="H2266" s="81">
        <v>9.1300000000000008</v>
      </c>
      <c r="I2266" s="81">
        <v>4.5999999999999996</v>
      </c>
      <c r="J2266" s="81">
        <v>16.309999999999999</v>
      </c>
      <c r="K2266" s="81">
        <v>23.87</v>
      </c>
      <c r="L2266" s="81" t="s">
        <v>25662</v>
      </c>
      <c r="M2266" s="108"/>
      <c r="N2266" s="108"/>
      <c r="O2266" s="108"/>
      <c r="P2266" s="108"/>
      <c r="Q2266" s="108"/>
      <c r="R2266" s="108"/>
      <c r="S2266" s="108"/>
      <c r="T2266" s="108"/>
      <c r="U2266" s="108"/>
      <c r="V2266" s="108"/>
      <c r="W2266" s="108"/>
      <c r="X2266" s="108"/>
      <c r="Y2266" s="108"/>
      <c r="Z2266" s="108"/>
      <c r="AA2266" s="108"/>
      <c r="AB2266" s="108"/>
      <c r="AC2266" s="108"/>
      <c r="AD2266" s="108"/>
    </row>
    <row r="2267" spans="1:30" x14ac:dyDescent="0.25">
      <c r="A2267" s="81" t="s">
        <v>2508</v>
      </c>
      <c r="B2267" s="81" t="s">
        <v>12400</v>
      </c>
      <c r="C2267" s="81">
        <v>119</v>
      </c>
      <c r="D2267" s="81" t="s">
        <v>12401</v>
      </c>
      <c r="E2267" s="81">
        <v>119</v>
      </c>
      <c r="F2267" s="81" t="s">
        <v>8619</v>
      </c>
      <c r="G2267" s="81" t="s">
        <v>8620</v>
      </c>
      <c r="H2267" s="81">
        <v>6.5</v>
      </c>
      <c r="I2267" s="81">
        <v>10.199999999999999</v>
      </c>
      <c r="J2267" s="81">
        <v>5.29</v>
      </c>
      <c r="K2267" s="81">
        <v>3.4</v>
      </c>
      <c r="L2267" s="81" t="s">
        <v>25662</v>
      </c>
      <c r="M2267" s="108"/>
      <c r="N2267" s="108"/>
      <c r="O2267" s="108"/>
      <c r="P2267" s="108"/>
      <c r="Q2267" s="108"/>
      <c r="R2267" s="108"/>
      <c r="S2267" s="108"/>
      <c r="T2267" s="108"/>
      <c r="U2267" s="108"/>
      <c r="V2267" s="108"/>
      <c r="W2267" s="108"/>
      <c r="X2267" s="108"/>
      <c r="Y2267" s="108"/>
      <c r="Z2267" s="108"/>
      <c r="AA2267" s="108"/>
      <c r="AB2267" s="108"/>
      <c r="AC2267" s="108"/>
      <c r="AD2267" s="108"/>
    </row>
    <row r="2268" spans="1:30" x14ac:dyDescent="0.25">
      <c r="A2268" s="81" t="s">
        <v>2502</v>
      </c>
      <c r="B2268" s="81" t="s">
        <v>12402</v>
      </c>
      <c r="C2268" s="81">
        <v>147.9</v>
      </c>
      <c r="D2268" s="81" t="s">
        <v>12403</v>
      </c>
      <c r="E2268" s="81">
        <v>169.15</v>
      </c>
      <c r="F2268" s="81" t="s">
        <v>8619</v>
      </c>
      <c r="G2268" s="81" t="s">
        <v>8620</v>
      </c>
      <c r="H2268" s="81">
        <v>6.5</v>
      </c>
      <c r="I2268" s="81">
        <v>10.199999999999999</v>
      </c>
      <c r="J2268" s="81">
        <v>6.61</v>
      </c>
      <c r="K2268" s="81">
        <v>3.4</v>
      </c>
      <c r="L2268" s="81" t="s">
        <v>25662</v>
      </c>
      <c r="M2268" s="108"/>
      <c r="N2268" s="108"/>
      <c r="O2268" s="108"/>
      <c r="P2268" s="108"/>
      <c r="Q2268" s="108"/>
      <c r="R2268" s="108"/>
      <c r="S2268" s="108"/>
      <c r="T2268" s="108"/>
      <c r="U2268" s="108"/>
      <c r="V2268" s="108"/>
      <c r="W2268" s="108"/>
      <c r="X2268" s="108"/>
      <c r="Y2268" s="108"/>
      <c r="Z2268" s="108"/>
      <c r="AA2268" s="108"/>
      <c r="AB2268" s="108"/>
      <c r="AC2268" s="108"/>
      <c r="AD2268" s="108"/>
    </row>
    <row r="2269" spans="1:30" x14ac:dyDescent="0.25">
      <c r="A2269" s="81" t="s">
        <v>2499</v>
      </c>
      <c r="B2269" s="81" t="s">
        <v>12404</v>
      </c>
      <c r="C2269" s="81">
        <v>214.2</v>
      </c>
      <c r="D2269" s="81" t="s">
        <v>12405</v>
      </c>
      <c r="E2269" s="81">
        <v>224.91</v>
      </c>
      <c r="F2269" s="81" t="s">
        <v>8619</v>
      </c>
      <c r="G2269" s="81" t="s">
        <v>8620</v>
      </c>
      <c r="H2269" s="81">
        <v>6.7699999999999987</v>
      </c>
      <c r="I2269" s="81">
        <v>3.38</v>
      </c>
      <c r="J2269" s="81">
        <v>8.59</v>
      </c>
      <c r="K2269" s="81">
        <v>10.82</v>
      </c>
      <c r="L2269" s="81" t="s">
        <v>25662</v>
      </c>
      <c r="M2269" s="108"/>
      <c r="N2269" s="108"/>
      <c r="O2269" s="108"/>
      <c r="P2269" s="108"/>
      <c r="Q2269" s="108"/>
      <c r="R2269" s="108"/>
      <c r="S2269" s="108"/>
      <c r="T2269" s="108"/>
      <c r="U2269" s="108"/>
      <c r="V2269" s="108"/>
      <c r="W2269" s="108"/>
      <c r="X2269" s="108"/>
      <c r="Y2269" s="108"/>
      <c r="Z2269" s="108"/>
      <c r="AA2269" s="108"/>
      <c r="AB2269" s="108"/>
      <c r="AC2269" s="108"/>
      <c r="AD2269" s="108"/>
    </row>
    <row r="2270" spans="1:30" x14ac:dyDescent="0.25">
      <c r="A2270" s="81" t="s">
        <v>2496</v>
      </c>
      <c r="B2270" s="81" t="s">
        <v>12406</v>
      </c>
      <c r="C2270" s="81">
        <v>317.89999999999998</v>
      </c>
      <c r="D2270" s="81" t="s">
        <v>12407</v>
      </c>
      <c r="E2270" s="81">
        <v>317.89999999999998</v>
      </c>
      <c r="F2270" s="81" t="s">
        <v>8619</v>
      </c>
      <c r="G2270" s="81" t="s">
        <v>8620</v>
      </c>
      <c r="H2270" s="81">
        <v>8.5</v>
      </c>
      <c r="I2270" s="81">
        <v>12.1</v>
      </c>
      <c r="J2270" s="81">
        <v>14.99</v>
      </c>
      <c r="K2270" s="81">
        <v>4.0999999999999996</v>
      </c>
      <c r="L2270" s="81" t="s">
        <v>25662</v>
      </c>
      <c r="M2270" s="108"/>
      <c r="N2270" s="108"/>
      <c r="O2270" s="108"/>
      <c r="P2270" s="108"/>
      <c r="Q2270" s="108"/>
      <c r="R2270" s="108"/>
      <c r="S2270" s="108"/>
      <c r="T2270" s="108"/>
      <c r="U2270" s="108"/>
      <c r="V2270" s="108"/>
      <c r="W2270" s="108"/>
      <c r="X2270" s="108"/>
      <c r="Y2270" s="108"/>
      <c r="Z2270" s="108"/>
      <c r="AA2270" s="108"/>
      <c r="AB2270" s="108"/>
      <c r="AC2270" s="108"/>
      <c r="AD2270" s="108"/>
    </row>
    <row r="2271" spans="1:30" x14ac:dyDescent="0.25">
      <c r="A2271" s="81" t="s">
        <v>2474</v>
      </c>
      <c r="B2271" s="81" t="s">
        <v>12408</v>
      </c>
      <c r="C2271" s="81">
        <v>467.5</v>
      </c>
      <c r="D2271" s="81" t="s">
        <v>12409</v>
      </c>
      <c r="E2271" s="81">
        <v>467.5</v>
      </c>
      <c r="F2271" s="81" t="s">
        <v>8619</v>
      </c>
      <c r="G2271" s="81" t="s">
        <v>8620</v>
      </c>
      <c r="H2271" s="81">
        <v>9.1</v>
      </c>
      <c r="I2271" s="81">
        <v>12.9</v>
      </c>
      <c r="J2271" s="81">
        <v>18</v>
      </c>
      <c r="K2271" s="81">
        <v>4.5999999999999996</v>
      </c>
      <c r="L2271" s="81" t="s">
        <v>25662</v>
      </c>
      <c r="M2271" s="108"/>
      <c r="N2271" s="108"/>
      <c r="O2271" s="108"/>
      <c r="P2271" s="108"/>
      <c r="Q2271" s="108"/>
      <c r="R2271" s="108"/>
      <c r="S2271" s="108"/>
      <c r="T2271" s="108"/>
      <c r="U2271" s="108"/>
      <c r="V2271" s="108"/>
      <c r="W2271" s="108"/>
      <c r="X2271" s="108"/>
      <c r="Y2271" s="108"/>
      <c r="Z2271" s="108"/>
      <c r="AA2271" s="108"/>
      <c r="AB2271" s="108"/>
      <c r="AC2271" s="108"/>
      <c r="AD2271" s="108"/>
    </row>
    <row r="2272" spans="1:30" x14ac:dyDescent="0.25">
      <c r="A2272" s="81" t="s">
        <v>2471</v>
      </c>
      <c r="B2272" s="81" t="s">
        <v>12410</v>
      </c>
      <c r="C2272" s="81">
        <v>129.19999999999999</v>
      </c>
      <c r="D2272" s="81" t="s">
        <v>8619</v>
      </c>
      <c r="E2272" s="81" t="s">
        <v>8620</v>
      </c>
      <c r="F2272" s="81" t="s">
        <v>8619</v>
      </c>
      <c r="G2272" s="81" t="s">
        <v>8620</v>
      </c>
      <c r="H2272" s="81">
        <v>8.5</v>
      </c>
      <c r="I2272" s="81">
        <v>12</v>
      </c>
      <c r="J2272" s="81">
        <v>5.73</v>
      </c>
      <c r="K2272" s="81">
        <v>4.13</v>
      </c>
      <c r="L2272" s="81" t="s">
        <v>25662</v>
      </c>
      <c r="M2272" s="108"/>
      <c r="N2272" s="108"/>
      <c r="O2272" s="108"/>
      <c r="P2272" s="108"/>
      <c r="Q2272" s="108"/>
      <c r="R2272" s="108"/>
      <c r="S2272" s="108"/>
      <c r="T2272" s="108"/>
      <c r="U2272" s="108"/>
      <c r="V2272" s="108"/>
      <c r="W2272" s="108"/>
      <c r="X2272" s="108"/>
      <c r="Y2272" s="108"/>
      <c r="Z2272" s="108"/>
      <c r="AA2272" s="108"/>
      <c r="AB2272" s="108"/>
      <c r="AC2272" s="108"/>
      <c r="AD2272" s="108"/>
    </row>
    <row r="2273" spans="1:30" x14ac:dyDescent="0.25">
      <c r="A2273" s="81" t="s">
        <v>2465</v>
      </c>
      <c r="B2273" s="81" t="s">
        <v>12411</v>
      </c>
      <c r="C2273" s="81">
        <v>157.25</v>
      </c>
      <c r="D2273" s="81" t="s">
        <v>8619</v>
      </c>
      <c r="E2273" s="81" t="s">
        <v>8620</v>
      </c>
      <c r="F2273" s="81" t="s">
        <v>8619</v>
      </c>
      <c r="G2273" s="81" t="s">
        <v>8620</v>
      </c>
      <c r="H2273" s="81">
        <v>6.49</v>
      </c>
      <c r="I2273" s="81">
        <v>3.38</v>
      </c>
      <c r="J2273" s="81">
        <v>7.05</v>
      </c>
      <c r="K2273" s="81">
        <v>10.23</v>
      </c>
      <c r="L2273" s="81" t="s">
        <v>25662</v>
      </c>
      <c r="M2273" s="108"/>
      <c r="N2273" s="108"/>
      <c r="O2273" s="108"/>
      <c r="P2273" s="108"/>
      <c r="Q2273" s="108"/>
      <c r="R2273" s="108"/>
      <c r="S2273" s="108"/>
      <c r="T2273" s="108"/>
      <c r="U2273" s="108"/>
      <c r="V2273" s="108"/>
      <c r="W2273" s="108"/>
      <c r="X2273" s="108"/>
      <c r="Y2273" s="108"/>
      <c r="Z2273" s="108"/>
      <c r="AA2273" s="108"/>
      <c r="AB2273" s="108"/>
      <c r="AC2273" s="108"/>
      <c r="AD2273" s="108"/>
    </row>
    <row r="2274" spans="1:30" x14ac:dyDescent="0.25">
      <c r="A2274" s="81" t="s">
        <v>2459</v>
      </c>
      <c r="B2274" s="81" t="s">
        <v>12412</v>
      </c>
      <c r="C2274" s="81">
        <v>217.6</v>
      </c>
      <c r="D2274" s="81" t="s">
        <v>8619</v>
      </c>
      <c r="E2274" s="81" t="s">
        <v>8620</v>
      </c>
      <c r="F2274" s="81" t="s">
        <v>8619</v>
      </c>
      <c r="G2274" s="81" t="s">
        <v>8620</v>
      </c>
      <c r="H2274" s="81">
        <v>6.7699999999999987</v>
      </c>
      <c r="I2274" s="81">
        <v>10.82</v>
      </c>
      <c r="J2274" s="81">
        <v>9.0299999999999994</v>
      </c>
      <c r="K2274" s="81">
        <v>3.38</v>
      </c>
      <c r="L2274" s="81" t="s">
        <v>25662</v>
      </c>
      <c r="M2274" s="108"/>
      <c r="N2274" s="108"/>
      <c r="O2274" s="108"/>
      <c r="P2274" s="108"/>
      <c r="Q2274" s="108"/>
      <c r="R2274" s="108"/>
      <c r="S2274" s="108"/>
      <c r="T2274" s="108"/>
      <c r="U2274" s="108"/>
      <c r="V2274" s="108"/>
      <c r="W2274" s="108"/>
      <c r="X2274" s="108"/>
      <c r="Y2274" s="108"/>
      <c r="Z2274" s="108"/>
      <c r="AA2274" s="108"/>
      <c r="AB2274" s="108"/>
      <c r="AC2274" s="108"/>
      <c r="AD2274" s="108"/>
    </row>
    <row r="2275" spans="1:30" x14ac:dyDescent="0.25">
      <c r="A2275" s="81" t="s">
        <v>2453</v>
      </c>
      <c r="B2275" s="81" t="s">
        <v>12413</v>
      </c>
      <c r="C2275" s="81">
        <v>474.3</v>
      </c>
      <c r="D2275" s="81" t="s">
        <v>8619</v>
      </c>
      <c r="E2275" s="81" t="s">
        <v>8620</v>
      </c>
      <c r="F2275" s="81" t="s">
        <v>8619</v>
      </c>
      <c r="G2275" s="81" t="s">
        <v>8620</v>
      </c>
      <c r="H2275" s="81">
        <v>11.4</v>
      </c>
      <c r="I2275" s="81">
        <v>13.8</v>
      </c>
      <c r="J2275" s="81">
        <v>11.3</v>
      </c>
      <c r="K2275" s="81">
        <v>5.3</v>
      </c>
      <c r="L2275" s="81" t="s">
        <v>25662</v>
      </c>
      <c r="M2275" s="108"/>
      <c r="N2275" s="108"/>
      <c r="O2275" s="108"/>
      <c r="P2275" s="108"/>
      <c r="Q2275" s="108"/>
      <c r="R2275" s="108"/>
      <c r="S2275" s="108"/>
      <c r="T2275" s="108"/>
      <c r="U2275" s="108"/>
      <c r="V2275" s="108"/>
      <c r="W2275" s="108"/>
      <c r="X2275" s="108"/>
      <c r="Y2275" s="108"/>
      <c r="Z2275" s="108"/>
      <c r="AA2275" s="108"/>
      <c r="AB2275" s="108"/>
      <c r="AC2275" s="108"/>
      <c r="AD2275" s="108"/>
    </row>
    <row r="2276" spans="1:30" x14ac:dyDescent="0.25">
      <c r="A2276" s="81" t="s">
        <v>2447</v>
      </c>
      <c r="B2276" s="81" t="s">
        <v>12414</v>
      </c>
      <c r="C2276" s="81">
        <v>1349.8</v>
      </c>
      <c r="D2276" s="81" t="s">
        <v>8619</v>
      </c>
      <c r="E2276" s="81" t="s">
        <v>8620</v>
      </c>
      <c r="F2276" s="81" t="s">
        <v>8619</v>
      </c>
      <c r="G2276" s="81" t="s">
        <v>8620</v>
      </c>
      <c r="H2276" s="81">
        <v>10.199999999999999</v>
      </c>
      <c r="I2276" s="81">
        <v>14.3</v>
      </c>
      <c r="J2276" s="81">
        <v>38</v>
      </c>
      <c r="K2276" s="81">
        <v>8.6</v>
      </c>
      <c r="L2276" s="81" t="s">
        <v>25662</v>
      </c>
      <c r="M2276" s="108"/>
      <c r="N2276" s="108"/>
      <c r="O2276" s="108"/>
      <c r="P2276" s="108"/>
      <c r="Q2276" s="108"/>
      <c r="R2276" s="108"/>
      <c r="S2276" s="108"/>
      <c r="T2276" s="108"/>
      <c r="U2276" s="108"/>
      <c r="V2276" s="108"/>
      <c r="W2276" s="108"/>
      <c r="X2276" s="108"/>
      <c r="Y2276" s="108"/>
      <c r="Z2276" s="108"/>
      <c r="AA2276" s="108"/>
      <c r="AB2276" s="108"/>
      <c r="AC2276" s="108"/>
      <c r="AD2276" s="108"/>
    </row>
    <row r="2277" spans="1:30" x14ac:dyDescent="0.25">
      <c r="A2277" s="81" t="s">
        <v>2378</v>
      </c>
      <c r="B2277" s="81" t="s">
        <v>12415</v>
      </c>
      <c r="C2277" s="81">
        <v>1349.8</v>
      </c>
      <c r="D2277" s="81" t="s">
        <v>8619</v>
      </c>
      <c r="E2277" s="81" t="s">
        <v>8620</v>
      </c>
      <c r="F2277" s="81" t="s">
        <v>8619</v>
      </c>
      <c r="G2277" s="81" t="s">
        <v>8620</v>
      </c>
      <c r="H2277" s="81">
        <v>10.199999999999999</v>
      </c>
      <c r="I2277" s="81">
        <v>14.3</v>
      </c>
      <c r="J2277" s="81">
        <v>38</v>
      </c>
      <c r="K2277" s="81">
        <v>8.6</v>
      </c>
      <c r="L2277" s="81" t="s">
        <v>25662</v>
      </c>
      <c r="M2277" s="108"/>
      <c r="N2277" s="108"/>
      <c r="O2277" s="108"/>
      <c r="P2277" s="108"/>
      <c r="Q2277" s="108"/>
      <c r="R2277" s="108"/>
      <c r="S2277" s="108"/>
      <c r="T2277" s="108"/>
      <c r="U2277" s="108"/>
      <c r="V2277" s="108"/>
      <c r="W2277" s="108"/>
      <c r="X2277" s="108"/>
      <c r="Y2277" s="108"/>
      <c r="Z2277" s="108"/>
      <c r="AA2277" s="108"/>
      <c r="AB2277" s="108"/>
      <c r="AC2277" s="108"/>
      <c r="AD2277" s="108"/>
    </row>
    <row r="2278" spans="1:30" x14ac:dyDescent="0.25">
      <c r="A2278" s="81" t="s">
        <v>2375</v>
      </c>
      <c r="B2278" s="81" t="s">
        <v>12416</v>
      </c>
      <c r="C2278" s="81">
        <v>1160.25</v>
      </c>
      <c r="D2278" s="81" t="s">
        <v>26312</v>
      </c>
      <c r="E2278" s="81">
        <v>1160.25</v>
      </c>
      <c r="F2278" s="81" t="s">
        <v>26312</v>
      </c>
      <c r="G2278" s="81">
        <v>1160.25</v>
      </c>
      <c r="H2278" s="81">
        <v>5</v>
      </c>
      <c r="I2278" s="81">
        <v>10</v>
      </c>
      <c r="J2278" s="81">
        <v>15</v>
      </c>
      <c r="K2278" s="81">
        <v>30.5</v>
      </c>
      <c r="L2278" s="81" t="s">
        <v>25662</v>
      </c>
      <c r="M2278" s="108"/>
      <c r="N2278" s="108"/>
      <c r="O2278" s="108"/>
      <c r="P2278" s="108"/>
      <c r="Q2278" s="108"/>
      <c r="R2278" s="108"/>
      <c r="S2278" s="108"/>
      <c r="T2278" s="108"/>
      <c r="U2278" s="108"/>
      <c r="V2278" s="108"/>
      <c r="W2278" s="108"/>
      <c r="X2278" s="108"/>
      <c r="Y2278" s="108"/>
      <c r="Z2278" s="108"/>
      <c r="AA2278" s="108"/>
      <c r="AB2278" s="108"/>
      <c r="AC2278" s="108"/>
      <c r="AD2278" s="108"/>
    </row>
    <row r="2279" spans="1:30" x14ac:dyDescent="0.25">
      <c r="A2279" s="81" t="s">
        <v>2372</v>
      </c>
      <c r="B2279" s="81" t="s">
        <v>12417</v>
      </c>
      <c r="C2279" s="81">
        <v>1190</v>
      </c>
      <c r="D2279" s="81" t="s">
        <v>12418</v>
      </c>
      <c r="E2279" s="81">
        <v>1393.92</v>
      </c>
      <c r="F2279" s="81" t="s">
        <v>26313</v>
      </c>
      <c r="G2279" s="81">
        <v>1190</v>
      </c>
      <c r="H2279" s="81">
        <v>10</v>
      </c>
      <c r="I2279" s="81">
        <v>5</v>
      </c>
      <c r="J2279" s="81">
        <v>34</v>
      </c>
      <c r="K2279" s="81">
        <v>20.5</v>
      </c>
      <c r="L2279" s="81" t="s">
        <v>25662</v>
      </c>
      <c r="M2279" s="108"/>
      <c r="N2279" s="108"/>
      <c r="O2279" s="108"/>
      <c r="P2279" s="108"/>
      <c r="Q2279" s="108"/>
      <c r="R2279" s="108"/>
      <c r="S2279" s="108"/>
      <c r="T2279" s="108"/>
      <c r="U2279" s="108"/>
      <c r="V2279" s="108"/>
      <c r="W2279" s="108"/>
      <c r="X2279" s="108"/>
      <c r="Y2279" s="108"/>
      <c r="Z2279" s="108"/>
      <c r="AA2279" s="108"/>
      <c r="AB2279" s="108"/>
      <c r="AC2279" s="108"/>
      <c r="AD2279" s="108"/>
    </row>
    <row r="2280" spans="1:30" x14ac:dyDescent="0.25">
      <c r="A2280" s="81" t="s">
        <v>2369</v>
      </c>
      <c r="B2280" s="81" t="s">
        <v>12419</v>
      </c>
      <c r="C2280" s="81">
        <v>1190</v>
      </c>
      <c r="D2280" s="81" t="s">
        <v>26314</v>
      </c>
      <c r="E2280" s="81">
        <v>1190</v>
      </c>
      <c r="F2280" s="81" t="s">
        <v>26314</v>
      </c>
      <c r="G2280" s="81">
        <v>1190</v>
      </c>
      <c r="H2280" s="81">
        <v>10</v>
      </c>
      <c r="I2280" s="81">
        <v>20.5</v>
      </c>
      <c r="J2280" s="81">
        <v>25</v>
      </c>
      <c r="K2280" s="81">
        <v>5</v>
      </c>
      <c r="L2280" s="81" t="s">
        <v>25662</v>
      </c>
      <c r="M2280" s="108"/>
      <c r="N2280" s="108"/>
      <c r="O2280" s="108"/>
      <c r="P2280" s="108"/>
      <c r="Q2280" s="108"/>
      <c r="R2280" s="108"/>
      <c r="S2280" s="108"/>
      <c r="T2280" s="108"/>
      <c r="U2280" s="108"/>
      <c r="V2280" s="108"/>
      <c r="W2280" s="108"/>
      <c r="X2280" s="108"/>
      <c r="Y2280" s="108"/>
      <c r="Z2280" s="108"/>
      <c r="AA2280" s="108"/>
      <c r="AB2280" s="108"/>
      <c r="AC2280" s="108"/>
      <c r="AD2280" s="108"/>
    </row>
    <row r="2281" spans="1:30" x14ac:dyDescent="0.25">
      <c r="A2281" s="81" t="s">
        <v>2366</v>
      </c>
      <c r="B2281" s="81" t="s">
        <v>12420</v>
      </c>
      <c r="C2281" s="81">
        <v>1025.95</v>
      </c>
      <c r="D2281" s="81" t="s">
        <v>12421</v>
      </c>
      <c r="E2281" s="81">
        <v>1080.3499999999999</v>
      </c>
      <c r="F2281" s="81" t="s">
        <v>8619</v>
      </c>
      <c r="G2281" s="81" t="s">
        <v>8620</v>
      </c>
      <c r="H2281" s="81">
        <v>9.3000000000000007</v>
      </c>
      <c r="I2281" s="81">
        <v>19.899999999999999</v>
      </c>
      <c r="J2281" s="81">
        <v>34.200000000000003</v>
      </c>
      <c r="K2281" s="81">
        <v>5.8</v>
      </c>
      <c r="L2281" s="81" t="s">
        <v>25662</v>
      </c>
      <c r="M2281" s="108"/>
      <c r="N2281" s="108"/>
      <c r="O2281" s="108"/>
      <c r="P2281" s="108"/>
      <c r="Q2281" s="108"/>
      <c r="R2281" s="108"/>
      <c r="S2281" s="108"/>
      <c r="T2281" s="108"/>
      <c r="U2281" s="108"/>
      <c r="V2281" s="108"/>
      <c r="W2281" s="108"/>
      <c r="X2281" s="108"/>
      <c r="Y2281" s="108"/>
      <c r="Z2281" s="108"/>
      <c r="AA2281" s="108"/>
      <c r="AB2281" s="108"/>
      <c r="AC2281" s="108"/>
      <c r="AD2281" s="108"/>
    </row>
    <row r="2282" spans="1:30" x14ac:dyDescent="0.25">
      <c r="A2282" s="81" t="s">
        <v>2363</v>
      </c>
      <c r="B2282" s="81" t="s">
        <v>12422</v>
      </c>
      <c r="C2282" s="81">
        <v>1133.9000000000001</v>
      </c>
      <c r="D2282" s="81" t="s">
        <v>12423</v>
      </c>
      <c r="E2282" s="81">
        <v>1133.9000000000001</v>
      </c>
      <c r="F2282" s="81" t="s">
        <v>8619</v>
      </c>
      <c r="G2282" s="81" t="s">
        <v>8620</v>
      </c>
      <c r="H2282" s="81">
        <v>9.2899999999999991</v>
      </c>
      <c r="I2282" s="81">
        <v>19.899999999999999</v>
      </c>
      <c r="J2282" s="81">
        <v>38.799999999999997</v>
      </c>
      <c r="K2282" s="81">
        <v>5.79</v>
      </c>
      <c r="L2282" s="81" t="s">
        <v>25662</v>
      </c>
      <c r="M2282" s="108"/>
      <c r="N2282" s="108"/>
      <c r="O2282" s="108"/>
      <c r="P2282" s="108"/>
      <c r="Q2282" s="108"/>
      <c r="R2282" s="108"/>
      <c r="S2282" s="108"/>
      <c r="T2282" s="108"/>
      <c r="U2282" s="108"/>
      <c r="V2282" s="108"/>
      <c r="W2282" s="108"/>
      <c r="X2282" s="108"/>
      <c r="Y2282" s="108"/>
      <c r="Z2282" s="108"/>
      <c r="AA2282" s="108"/>
      <c r="AB2282" s="108"/>
      <c r="AC2282" s="108"/>
      <c r="AD2282" s="108"/>
    </row>
    <row r="2283" spans="1:30" x14ac:dyDescent="0.25">
      <c r="A2283" s="81" t="s">
        <v>2360</v>
      </c>
      <c r="B2283" s="81" t="s">
        <v>12424</v>
      </c>
      <c r="C2283" s="81">
        <v>1388.05</v>
      </c>
      <c r="D2283" s="81" t="s">
        <v>12425</v>
      </c>
      <c r="E2283" s="81">
        <v>1454.86</v>
      </c>
      <c r="F2283" s="81" t="s">
        <v>8619</v>
      </c>
      <c r="G2283" s="81" t="s">
        <v>8620</v>
      </c>
      <c r="H2283" s="81">
        <v>10.199999999999999</v>
      </c>
      <c r="I2283" s="81">
        <v>14.3</v>
      </c>
      <c r="J2283" s="81">
        <v>40</v>
      </c>
      <c r="K2283" s="81">
        <v>8.6</v>
      </c>
      <c r="L2283" s="81" t="s">
        <v>25662</v>
      </c>
      <c r="M2283" s="108"/>
      <c r="N2283" s="108"/>
      <c r="O2283" s="108"/>
      <c r="P2283" s="108"/>
      <c r="Q2283" s="108"/>
      <c r="R2283" s="108"/>
      <c r="S2283" s="108"/>
      <c r="T2283" s="108"/>
      <c r="U2283" s="108"/>
      <c r="V2283" s="108"/>
      <c r="W2283" s="108"/>
      <c r="X2283" s="108"/>
      <c r="Y2283" s="108"/>
      <c r="Z2283" s="108"/>
      <c r="AA2283" s="108"/>
      <c r="AB2283" s="108"/>
      <c r="AC2283" s="108"/>
      <c r="AD2283" s="108"/>
    </row>
    <row r="2284" spans="1:30" x14ac:dyDescent="0.25">
      <c r="A2284" s="81" t="s">
        <v>2354</v>
      </c>
      <c r="B2284" s="81" t="s">
        <v>12426</v>
      </c>
      <c r="C2284" s="81">
        <v>1499.4</v>
      </c>
      <c r="D2284" s="81" t="s">
        <v>12427</v>
      </c>
      <c r="E2284" s="81">
        <v>1499.4</v>
      </c>
      <c r="F2284" s="81" t="s">
        <v>8619</v>
      </c>
      <c r="G2284" s="81" t="s">
        <v>8620</v>
      </c>
      <c r="H2284" s="81">
        <v>8.6</v>
      </c>
      <c r="I2284" s="81">
        <v>10.199999999999999</v>
      </c>
      <c r="J2284" s="81">
        <v>21.5</v>
      </c>
      <c r="K2284" s="81">
        <v>14.3</v>
      </c>
      <c r="L2284" s="81" t="s">
        <v>25662</v>
      </c>
      <c r="M2284" s="108"/>
      <c r="N2284" s="108"/>
      <c r="O2284" s="108"/>
      <c r="P2284" s="108"/>
      <c r="Q2284" s="108"/>
      <c r="R2284" s="108"/>
      <c r="S2284" s="108"/>
      <c r="T2284" s="108"/>
      <c r="U2284" s="108"/>
      <c r="V2284" s="108"/>
      <c r="W2284" s="108"/>
      <c r="X2284" s="108"/>
      <c r="Y2284" s="108"/>
      <c r="Z2284" s="108"/>
      <c r="AA2284" s="108"/>
      <c r="AB2284" s="108"/>
      <c r="AC2284" s="108"/>
      <c r="AD2284" s="108"/>
    </row>
    <row r="2285" spans="1:30" x14ac:dyDescent="0.25">
      <c r="A2285" s="81" t="s">
        <v>2351</v>
      </c>
      <c r="B2285" s="81" t="s">
        <v>12428</v>
      </c>
      <c r="C2285" s="81">
        <v>1246.0999999999999</v>
      </c>
      <c r="D2285" s="81" t="s">
        <v>8619</v>
      </c>
      <c r="E2285" s="81" t="s">
        <v>8620</v>
      </c>
      <c r="F2285" s="81" t="s">
        <v>8619</v>
      </c>
      <c r="G2285" s="81" t="s">
        <v>8620</v>
      </c>
      <c r="H2285" s="81">
        <v>10.9</v>
      </c>
      <c r="I2285" s="81">
        <v>22.75</v>
      </c>
      <c r="J2285" s="81">
        <v>41.88</v>
      </c>
      <c r="K2285" s="81">
        <v>5.8</v>
      </c>
      <c r="L2285" s="81" t="s">
        <v>25662</v>
      </c>
      <c r="M2285" s="108"/>
      <c r="N2285" s="108"/>
      <c r="O2285" s="108"/>
      <c r="P2285" s="108"/>
      <c r="Q2285" s="108"/>
      <c r="R2285" s="108"/>
      <c r="S2285" s="108"/>
      <c r="T2285" s="108"/>
      <c r="U2285" s="108"/>
      <c r="V2285" s="108"/>
      <c r="W2285" s="108"/>
      <c r="X2285" s="108"/>
      <c r="Y2285" s="108"/>
      <c r="Z2285" s="108"/>
      <c r="AA2285" s="108"/>
      <c r="AB2285" s="108"/>
      <c r="AC2285" s="108"/>
      <c r="AD2285" s="108"/>
    </row>
    <row r="2286" spans="1:30" x14ac:dyDescent="0.25">
      <c r="A2286" s="81" t="s">
        <v>2345</v>
      </c>
      <c r="B2286" s="81" t="s">
        <v>12429</v>
      </c>
      <c r="C2286" s="81">
        <v>1080.3499999999999</v>
      </c>
      <c r="D2286" s="81" t="s">
        <v>12430</v>
      </c>
      <c r="E2286" s="81">
        <v>1308.1500000000001</v>
      </c>
      <c r="F2286" s="81" t="s">
        <v>8619</v>
      </c>
      <c r="G2286" s="81" t="s">
        <v>8620</v>
      </c>
      <c r="H2286" s="81">
        <v>10.9</v>
      </c>
      <c r="I2286" s="81">
        <v>22.75</v>
      </c>
      <c r="J2286" s="81">
        <v>19.84</v>
      </c>
      <c r="K2286" s="81">
        <v>5.82</v>
      </c>
      <c r="L2286" s="81" t="s">
        <v>25662</v>
      </c>
      <c r="M2286" s="108"/>
      <c r="N2286" s="108"/>
      <c r="O2286" s="108"/>
      <c r="P2286" s="108"/>
      <c r="Q2286" s="108"/>
      <c r="R2286" s="108"/>
      <c r="S2286" s="108"/>
      <c r="T2286" s="108"/>
      <c r="U2286" s="108"/>
      <c r="V2286" s="108"/>
      <c r="W2286" s="108"/>
      <c r="X2286" s="108"/>
      <c r="Y2286" s="108"/>
      <c r="Z2286" s="108"/>
      <c r="AA2286" s="108"/>
      <c r="AB2286" s="108"/>
      <c r="AC2286" s="108"/>
      <c r="AD2286" s="108"/>
    </row>
    <row r="2287" spans="1:30" x14ac:dyDescent="0.25">
      <c r="A2287" s="81" t="s">
        <v>2339</v>
      </c>
      <c r="B2287" s="81" t="s">
        <v>12431</v>
      </c>
      <c r="C2287" s="81">
        <v>1416.95</v>
      </c>
      <c r="D2287" s="81" t="s">
        <v>12432</v>
      </c>
      <c r="E2287" s="81">
        <v>1910.76</v>
      </c>
      <c r="F2287" s="81" t="s">
        <v>12433</v>
      </c>
      <c r="G2287" s="81">
        <v>1570.8</v>
      </c>
      <c r="H2287" s="81">
        <v>10.82</v>
      </c>
      <c r="I2287" s="81">
        <v>22.75</v>
      </c>
      <c r="J2287" s="81">
        <v>49</v>
      </c>
      <c r="K2287" s="81">
        <v>5.82</v>
      </c>
      <c r="L2287" s="81" t="s">
        <v>25662</v>
      </c>
      <c r="M2287" s="108"/>
      <c r="N2287" s="108"/>
      <c r="O2287" s="108"/>
      <c r="P2287" s="108"/>
      <c r="Q2287" s="108"/>
      <c r="R2287" s="108"/>
      <c r="S2287" s="108"/>
      <c r="T2287" s="108"/>
      <c r="U2287" s="108"/>
      <c r="V2287" s="108"/>
      <c r="W2287" s="108"/>
      <c r="X2287" s="108"/>
      <c r="Y2287" s="108"/>
      <c r="Z2287" s="108"/>
      <c r="AA2287" s="108"/>
      <c r="AB2287" s="108"/>
      <c r="AC2287" s="108"/>
      <c r="AD2287" s="108"/>
    </row>
    <row r="2288" spans="1:30" x14ac:dyDescent="0.25">
      <c r="A2288" s="81" t="s">
        <v>2333</v>
      </c>
      <c r="B2288" s="81" t="s">
        <v>12434</v>
      </c>
      <c r="C2288" s="81">
        <v>3479.9</v>
      </c>
      <c r="D2288" s="81" t="s">
        <v>12435</v>
      </c>
      <c r="E2288" s="81">
        <v>4692.6499999999996</v>
      </c>
      <c r="F2288" s="81" t="s">
        <v>12436</v>
      </c>
      <c r="G2288" s="81">
        <v>3350</v>
      </c>
      <c r="H2288" s="81">
        <v>14</v>
      </c>
      <c r="I2288" s="81">
        <v>18.5</v>
      </c>
      <c r="J2288" s="81">
        <v>75</v>
      </c>
      <c r="K2288" s="81">
        <v>11.2</v>
      </c>
      <c r="L2288" s="81" t="s">
        <v>25662</v>
      </c>
      <c r="M2288" s="108"/>
      <c r="N2288" s="108"/>
      <c r="O2288" s="108"/>
      <c r="P2288" s="108"/>
      <c r="Q2288" s="108"/>
      <c r="R2288" s="108"/>
      <c r="S2288" s="108"/>
      <c r="T2288" s="108"/>
      <c r="U2288" s="108"/>
      <c r="V2288" s="108"/>
      <c r="W2288" s="108"/>
      <c r="X2288" s="108"/>
      <c r="Y2288" s="108"/>
      <c r="Z2288" s="108"/>
      <c r="AA2288" s="108"/>
      <c r="AB2288" s="108"/>
      <c r="AC2288" s="108"/>
      <c r="AD2288" s="108"/>
    </row>
    <row r="2289" spans="1:30" x14ac:dyDescent="0.25">
      <c r="A2289" s="81" t="s">
        <v>562</v>
      </c>
      <c r="B2289" s="81" t="s">
        <v>12429</v>
      </c>
      <c r="C2289" s="81">
        <v>1080.3499999999999</v>
      </c>
      <c r="D2289" s="81" t="s">
        <v>12437</v>
      </c>
      <c r="E2289" s="81">
        <v>1489</v>
      </c>
      <c r="F2289" s="81" t="s">
        <v>12438</v>
      </c>
      <c r="G2289" s="81">
        <v>1080.3499999999999</v>
      </c>
      <c r="H2289" s="81">
        <v>10</v>
      </c>
      <c r="I2289" s="81">
        <v>20.5</v>
      </c>
      <c r="J2289" s="81">
        <v>31</v>
      </c>
      <c r="K2289" s="81">
        <v>5</v>
      </c>
      <c r="L2289" s="81" t="s">
        <v>25662</v>
      </c>
      <c r="M2289" s="108"/>
      <c r="N2289" s="108"/>
      <c r="O2289" s="108"/>
      <c r="P2289" s="108"/>
      <c r="Q2289" s="108"/>
      <c r="R2289" s="108"/>
      <c r="S2289" s="108"/>
      <c r="T2289" s="108"/>
      <c r="U2289" s="108"/>
      <c r="V2289" s="108"/>
      <c r="W2289" s="108"/>
      <c r="X2289" s="108"/>
      <c r="Y2289" s="108"/>
      <c r="Z2289" s="108"/>
      <c r="AA2289" s="108"/>
      <c r="AB2289" s="108"/>
      <c r="AC2289" s="108"/>
      <c r="AD2289" s="108"/>
    </row>
    <row r="2290" spans="1:30" x14ac:dyDescent="0.25">
      <c r="A2290" s="81" t="s">
        <v>2330</v>
      </c>
      <c r="B2290" s="81" t="s">
        <v>12439</v>
      </c>
      <c r="C2290" s="81">
        <v>1454.86</v>
      </c>
      <c r="D2290" s="81" t="s">
        <v>12440</v>
      </c>
      <c r="E2290" s="81">
        <v>1388.05</v>
      </c>
      <c r="F2290" s="81" t="s">
        <v>12441</v>
      </c>
      <c r="G2290" s="81">
        <v>1871.79</v>
      </c>
      <c r="H2290" s="81">
        <v>8.6</v>
      </c>
      <c r="I2290" s="81">
        <v>10.199999999999999</v>
      </c>
      <c r="J2290" s="81">
        <v>21.5</v>
      </c>
      <c r="K2290" s="81">
        <v>14.3</v>
      </c>
      <c r="L2290" s="81" t="s">
        <v>25662</v>
      </c>
      <c r="M2290" s="108"/>
      <c r="N2290" s="108"/>
      <c r="O2290" s="108"/>
      <c r="P2290" s="108"/>
      <c r="Q2290" s="108"/>
      <c r="R2290" s="108"/>
      <c r="S2290" s="108"/>
      <c r="T2290" s="108"/>
      <c r="U2290" s="108"/>
      <c r="V2290" s="108"/>
      <c r="W2290" s="108"/>
      <c r="X2290" s="108"/>
      <c r="Y2290" s="108"/>
      <c r="Z2290" s="108"/>
      <c r="AA2290" s="108"/>
      <c r="AB2290" s="108"/>
      <c r="AC2290" s="108"/>
      <c r="AD2290" s="108"/>
    </row>
    <row r="2291" spans="1:30" x14ac:dyDescent="0.25">
      <c r="A2291" s="81" t="s">
        <v>2327</v>
      </c>
      <c r="B2291" s="81" t="s">
        <v>12442</v>
      </c>
      <c r="C2291" s="81">
        <v>1499.4</v>
      </c>
      <c r="D2291" s="81" t="s">
        <v>12443</v>
      </c>
      <c r="E2291" s="81">
        <v>1499.4</v>
      </c>
      <c r="F2291" s="81" t="s">
        <v>12444</v>
      </c>
      <c r="G2291" s="81">
        <v>1499.4</v>
      </c>
      <c r="H2291" s="81">
        <v>8.6</v>
      </c>
      <c r="I2291" s="81">
        <v>10.199999999999999</v>
      </c>
      <c r="J2291" s="81">
        <v>21.5</v>
      </c>
      <c r="K2291" s="81">
        <v>14.3</v>
      </c>
      <c r="L2291" s="81" t="s">
        <v>25662</v>
      </c>
      <c r="M2291" s="108"/>
      <c r="N2291" s="108"/>
      <c r="O2291" s="108"/>
      <c r="P2291" s="108"/>
      <c r="Q2291" s="108"/>
      <c r="R2291" s="108"/>
      <c r="S2291" s="108"/>
      <c r="T2291" s="108"/>
      <c r="U2291" s="108"/>
      <c r="V2291" s="108"/>
      <c r="W2291" s="108"/>
      <c r="X2291" s="108"/>
      <c r="Y2291" s="108"/>
      <c r="Z2291" s="108"/>
      <c r="AA2291" s="108"/>
      <c r="AB2291" s="108"/>
      <c r="AC2291" s="108"/>
      <c r="AD2291" s="108"/>
    </row>
    <row r="2292" spans="1:30" x14ac:dyDescent="0.25">
      <c r="A2292" s="81" t="s">
        <v>2324</v>
      </c>
      <c r="B2292" s="81" t="s">
        <v>12445</v>
      </c>
      <c r="C2292" s="81">
        <v>1246.0999999999999</v>
      </c>
      <c r="D2292" s="81" t="s">
        <v>12446</v>
      </c>
      <c r="E2292" s="81">
        <v>1246.0999999999999</v>
      </c>
      <c r="F2292" s="81" t="s">
        <v>12447</v>
      </c>
      <c r="G2292" s="81">
        <v>1246.0999999999999</v>
      </c>
      <c r="H2292" s="81">
        <v>10.9</v>
      </c>
      <c r="I2292" s="81">
        <v>21.1</v>
      </c>
      <c r="J2292" s="81">
        <v>48</v>
      </c>
      <c r="K2292" s="81">
        <v>5.8</v>
      </c>
      <c r="L2292" s="81" t="s">
        <v>25662</v>
      </c>
      <c r="M2292" s="108"/>
      <c r="N2292" s="108"/>
      <c r="O2292" s="108"/>
      <c r="P2292" s="108"/>
      <c r="Q2292" s="108"/>
      <c r="R2292" s="108"/>
      <c r="S2292" s="108"/>
      <c r="T2292" s="108"/>
      <c r="U2292" s="108"/>
      <c r="V2292" s="108"/>
      <c r="W2292" s="108"/>
      <c r="X2292" s="108"/>
      <c r="Y2292" s="108"/>
      <c r="Z2292" s="108"/>
      <c r="AA2292" s="108"/>
      <c r="AB2292" s="108"/>
      <c r="AC2292" s="108"/>
      <c r="AD2292" s="108"/>
    </row>
    <row r="2293" spans="1:30" x14ac:dyDescent="0.25">
      <c r="A2293" s="81" t="s">
        <v>2321</v>
      </c>
      <c r="B2293" s="81" t="s">
        <v>12448</v>
      </c>
      <c r="C2293" s="81">
        <v>1308.1500000000001</v>
      </c>
      <c r="D2293" s="81" t="s">
        <v>12449</v>
      </c>
      <c r="E2293" s="81">
        <v>1308.1500000000001</v>
      </c>
      <c r="F2293" s="81" t="s">
        <v>12450</v>
      </c>
      <c r="G2293" s="81">
        <v>1330.99</v>
      </c>
      <c r="H2293" s="81">
        <v>10.9</v>
      </c>
      <c r="I2293" s="81">
        <v>21.1</v>
      </c>
      <c r="J2293" s="81">
        <v>19.84</v>
      </c>
      <c r="K2293" s="81">
        <v>5.78</v>
      </c>
      <c r="L2293" s="81" t="s">
        <v>25662</v>
      </c>
      <c r="M2293" s="108"/>
      <c r="N2293" s="108"/>
      <c r="O2293" s="108"/>
      <c r="P2293" s="108"/>
      <c r="Q2293" s="108"/>
      <c r="R2293" s="108"/>
      <c r="S2293" s="108"/>
      <c r="T2293" s="108"/>
      <c r="U2293" s="108"/>
      <c r="V2293" s="108"/>
      <c r="W2293" s="108"/>
      <c r="X2293" s="108"/>
      <c r="Y2293" s="108"/>
      <c r="Z2293" s="108"/>
      <c r="AA2293" s="108"/>
      <c r="AB2293" s="108"/>
      <c r="AC2293" s="108"/>
      <c r="AD2293" s="108"/>
    </row>
    <row r="2294" spans="1:30" x14ac:dyDescent="0.25">
      <c r="A2294" s="81" t="s">
        <v>2318</v>
      </c>
      <c r="B2294" s="81" t="s">
        <v>12451</v>
      </c>
      <c r="C2294" s="81">
        <v>1416.95</v>
      </c>
      <c r="D2294" s="81" t="s">
        <v>12452</v>
      </c>
      <c r="E2294" s="81">
        <v>1007</v>
      </c>
      <c r="F2294" s="81" t="s">
        <v>12453</v>
      </c>
      <c r="G2294" s="81">
        <v>1911</v>
      </c>
      <c r="H2294" s="81">
        <v>10.82</v>
      </c>
      <c r="I2294" s="81">
        <v>22.75</v>
      </c>
      <c r="J2294" s="81">
        <v>48.5</v>
      </c>
      <c r="K2294" s="81">
        <v>5.82</v>
      </c>
      <c r="L2294" s="81" t="s">
        <v>25662</v>
      </c>
      <c r="M2294" s="108"/>
      <c r="N2294" s="108"/>
      <c r="O2294" s="108"/>
      <c r="P2294" s="108"/>
      <c r="Q2294" s="108"/>
      <c r="R2294" s="108"/>
      <c r="S2294" s="108"/>
      <c r="T2294" s="108"/>
      <c r="U2294" s="108"/>
      <c r="V2294" s="108"/>
      <c r="W2294" s="108"/>
      <c r="X2294" s="108"/>
      <c r="Y2294" s="108"/>
      <c r="Z2294" s="108"/>
      <c r="AA2294" s="108"/>
      <c r="AB2294" s="108"/>
      <c r="AC2294" s="108"/>
      <c r="AD2294" s="108"/>
    </row>
    <row r="2295" spans="1:30" x14ac:dyDescent="0.25">
      <c r="A2295" s="81" t="s">
        <v>2315</v>
      </c>
      <c r="B2295" s="81" t="s">
        <v>12454</v>
      </c>
      <c r="C2295" s="81">
        <v>1488.35</v>
      </c>
      <c r="D2295" s="81" t="s">
        <v>8619</v>
      </c>
      <c r="E2295" s="81" t="s">
        <v>8620</v>
      </c>
      <c r="F2295" s="81" t="s">
        <v>8619</v>
      </c>
      <c r="G2295" s="81" t="s">
        <v>8620</v>
      </c>
      <c r="H2295" s="81">
        <v>10.82</v>
      </c>
      <c r="I2295" s="81">
        <v>22.75</v>
      </c>
      <c r="J2295" s="81">
        <v>48.5</v>
      </c>
      <c r="K2295" s="81">
        <v>5.82</v>
      </c>
      <c r="L2295" s="81" t="s">
        <v>25662</v>
      </c>
      <c r="M2295" s="108"/>
      <c r="N2295" s="108"/>
      <c r="O2295" s="108"/>
      <c r="P2295" s="108"/>
      <c r="Q2295" s="108"/>
      <c r="R2295" s="108"/>
      <c r="S2295" s="108"/>
      <c r="T2295" s="108"/>
      <c r="U2295" s="108"/>
      <c r="V2295" s="108"/>
      <c r="W2295" s="108"/>
      <c r="X2295" s="108"/>
      <c r="Y2295" s="108"/>
      <c r="Z2295" s="108"/>
      <c r="AA2295" s="108"/>
      <c r="AB2295" s="108"/>
      <c r="AC2295" s="108"/>
      <c r="AD2295" s="108"/>
    </row>
    <row r="2296" spans="1:30" x14ac:dyDescent="0.25">
      <c r="A2296" s="81" t="s">
        <v>2312</v>
      </c>
      <c r="B2296" s="81" t="s">
        <v>12455</v>
      </c>
      <c r="C2296" s="81">
        <v>2909.55</v>
      </c>
      <c r="D2296" s="81" t="s">
        <v>12456</v>
      </c>
      <c r="E2296" s="81">
        <v>2909.55</v>
      </c>
      <c r="F2296" s="81" t="s">
        <v>12457</v>
      </c>
      <c r="G2296" s="81">
        <v>386621</v>
      </c>
      <c r="H2296" s="81">
        <v>13</v>
      </c>
      <c r="I2296" s="81">
        <v>17.5</v>
      </c>
      <c r="J2296" s="81">
        <v>66</v>
      </c>
      <c r="K2296" s="81">
        <v>9.6</v>
      </c>
      <c r="L2296" s="81" t="s">
        <v>25662</v>
      </c>
      <c r="M2296" s="108"/>
      <c r="N2296" s="108"/>
      <c r="O2296" s="108"/>
      <c r="P2296" s="108"/>
      <c r="Q2296" s="108"/>
      <c r="R2296" s="108"/>
      <c r="S2296" s="108"/>
      <c r="T2296" s="108"/>
      <c r="U2296" s="108"/>
      <c r="V2296" s="108"/>
      <c r="W2296" s="108"/>
      <c r="X2296" s="108"/>
      <c r="Y2296" s="108"/>
      <c r="Z2296" s="108"/>
      <c r="AA2296" s="108"/>
      <c r="AB2296" s="108"/>
      <c r="AC2296" s="108"/>
      <c r="AD2296" s="108"/>
    </row>
    <row r="2297" spans="1:30" x14ac:dyDescent="0.25">
      <c r="A2297" s="81" t="s">
        <v>2309</v>
      </c>
      <c r="B2297" s="81" t="s">
        <v>12458</v>
      </c>
      <c r="C2297" s="81">
        <v>1112.6500000000001</v>
      </c>
      <c r="D2297" s="81" t="s">
        <v>12459</v>
      </c>
      <c r="E2297" s="81">
        <v>1112.6500000000001</v>
      </c>
      <c r="F2297" s="81" t="s">
        <v>12460</v>
      </c>
      <c r="G2297" s="81">
        <v>1112.6500000000001</v>
      </c>
      <c r="H2297" s="81">
        <v>23.22</v>
      </c>
      <c r="I2297" s="81">
        <v>9.44</v>
      </c>
      <c r="J2297" s="81">
        <v>38.58</v>
      </c>
      <c r="K2297" s="81">
        <v>12.99</v>
      </c>
      <c r="L2297" s="81" t="s">
        <v>25662</v>
      </c>
      <c r="M2297" s="108"/>
      <c r="N2297" s="108"/>
      <c r="O2297" s="108"/>
      <c r="P2297" s="108"/>
      <c r="Q2297" s="108"/>
      <c r="R2297" s="108"/>
      <c r="S2297" s="108"/>
      <c r="T2297" s="108"/>
      <c r="U2297" s="108"/>
      <c r="V2297" s="108"/>
      <c r="W2297" s="108"/>
      <c r="X2297" s="108"/>
      <c r="Y2297" s="108"/>
      <c r="Z2297" s="108"/>
      <c r="AA2297" s="108"/>
      <c r="AB2297" s="108"/>
      <c r="AC2297" s="108"/>
      <c r="AD2297" s="108"/>
    </row>
    <row r="2298" spans="1:30" x14ac:dyDescent="0.25">
      <c r="A2298" s="81" t="s">
        <v>2306</v>
      </c>
      <c r="B2298" s="81" t="s">
        <v>12461</v>
      </c>
      <c r="C2298" s="81">
        <v>1388.05</v>
      </c>
      <c r="D2298" s="81" t="s">
        <v>12462</v>
      </c>
      <c r="E2298" s="81">
        <v>1388.05</v>
      </c>
      <c r="F2298" s="81" t="s">
        <v>12463</v>
      </c>
      <c r="G2298" s="81">
        <v>1872</v>
      </c>
      <c r="H2298" s="81">
        <v>10.82</v>
      </c>
      <c r="I2298" s="81">
        <v>21.1</v>
      </c>
      <c r="J2298" s="81">
        <v>42</v>
      </c>
      <c r="K2298" s="81">
        <v>5.78</v>
      </c>
      <c r="L2298" s="81" t="s">
        <v>25662</v>
      </c>
      <c r="M2298" s="108"/>
      <c r="N2298" s="108"/>
      <c r="O2298" s="108"/>
      <c r="P2298" s="108"/>
      <c r="Q2298" s="108"/>
      <c r="R2298" s="108"/>
      <c r="S2298" s="108"/>
      <c r="T2298" s="108"/>
      <c r="U2298" s="108"/>
      <c r="V2298" s="108"/>
      <c r="W2298" s="108"/>
      <c r="X2298" s="108"/>
      <c r="Y2298" s="108"/>
      <c r="Z2298" s="108"/>
      <c r="AA2298" s="108"/>
      <c r="AB2298" s="108"/>
      <c r="AC2298" s="108"/>
      <c r="AD2298" s="108"/>
    </row>
    <row r="2299" spans="1:30" x14ac:dyDescent="0.25">
      <c r="A2299" s="81" t="s">
        <v>2303</v>
      </c>
      <c r="B2299" s="81" t="s">
        <v>12464</v>
      </c>
      <c r="C2299" s="81">
        <v>1456.9</v>
      </c>
      <c r="D2299" s="81" t="s">
        <v>12465</v>
      </c>
      <c r="E2299" s="81">
        <v>1456.9</v>
      </c>
      <c r="F2299" s="81" t="s">
        <v>12466</v>
      </c>
      <c r="G2299" s="81">
        <v>1456.9</v>
      </c>
      <c r="H2299" s="81">
        <v>10.82</v>
      </c>
      <c r="I2299" s="81">
        <v>22.75</v>
      </c>
      <c r="J2299" s="81">
        <v>48.5</v>
      </c>
      <c r="K2299" s="81">
        <v>5.8</v>
      </c>
      <c r="L2299" s="81" t="s">
        <v>25662</v>
      </c>
      <c r="M2299" s="108"/>
      <c r="N2299" s="108"/>
      <c r="O2299" s="108"/>
      <c r="P2299" s="108"/>
      <c r="Q2299" s="108"/>
      <c r="R2299" s="108"/>
      <c r="S2299" s="108"/>
      <c r="T2299" s="108"/>
      <c r="U2299" s="108"/>
      <c r="V2299" s="108"/>
      <c r="W2299" s="108"/>
      <c r="X2299" s="108"/>
      <c r="Y2299" s="108"/>
      <c r="Z2299" s="108"/>
      <c r="AA2299" s="108"/>
      <c r="AB2299" s="108"/>
      <c r="AC2299" s="108"/>
      <c r="AD2299" s="108"/>
    </row>
    <row r="2300" spans="1:30" x14ac:dyDescent="0.25">
      <c r="A2300" s="81" t="s">
        <v>2288</v>
      </c>
      <c r="B2300" s="81" t="s">
        <v>12467</v>
      </c>
      <c r="C2300" s="81">
        <v>2006.85</v>
      </c>
      <c r="D2300" s="81" t="s">
        <v>12468</v>
      </c>
      <c r="E2300" s="81">
        <v>2007</v>
      </c>
      <c r="F2300" s="81" t="s">
        <v>12469</v>
      </c>
      <c r="G2300" s="81">
        <v>270624</v>
      </c>
      <c r="H2300" s="81">
        <v>10.199999999999999</v>
      </c>
      <c r="I2300" s="81">
        <v>14.3</v>
      </c>
      <c r="J2300" s="81">
        <v>42</v>
      </c>
      <c r="K2300" s="81">
        <v>8.6</v>
      </c>
      <c r="L2300" s="81" t="s">
        <v>25662</v>
      </c>
      <c r="M2300" s="108"/>
      <c r="N2300" s="108"/>
      <c r="O2300" s="108"/>
      <c r="P2300" s="108"/>
      <c r="Q2300" s="108"/>
      <c r="R2300" s="108"/>
      <c r="S2300" s="108"/>
      <c r="T2300" s="108"/>
      <c r="U2300" s="108"/>
      <c r="V2300" s="108"/>
      <c r="W2300" s="108"/>
      <c r="X2300" s="108"/>
      <c r="Y2300" s="108"/>
      <c r="Z2300" s="108"/>
      <c r="AA2300" s="108"/>
      <c r="AB2300" s="108"/>
      <c r="AC2300" s="108"/>
      <c r="AD2300" s="108"/>
    </row>
    <row r="2301" spans="1:30" x14ac:dyDescent="0.25">
      <c r="A2301" s="81" t="s">
        <v>2282</v>
      </c>
      <c r="B2301" s="81" t="s">
        <v>12470</v>
      </c>
      <c r="C2301" s="81">
        <v>2749.75</v>
      </c>
      <c r="D2301" s="81" t="s">
        <v>12471</v>
      </c>
      <c r="E2301" s="81">
        <v>2749.75</v>
      </c>
      <c r="F2301" s="81" t="s">
        <v>12472</v>
      </c>
      <c r="G2301" s="81">
        <v>3708</v>
      </c>
      <c r="H2301" s="81">
        <v>13</v>
      </c>
      <c r="I2301" s="81">
        <v>17.5</v>
      </c>
      <c r="J2301" s="81">
        <v>66</v>
      </c>
      <c r="K2301" s="81">
        <v>9.6</v>
      </c>
      <c r="L2301" s="81" t="s">
        <v>25662</v>
      </c>
      <c r="M2301" s="108"/>
      <c r="N2301" s="108"/>
      <c r="O2301" s="108"/>
      <c r="P2301" s="108"/>
      <c r="Q2301" s="108"/>
      <c r="R2301" s="108"/>
      <c r="S2301" s="108"/>
      <c r="T2301" s="108"/>
      <c r="U2301" s="108"/>
      <c r="V2301" s="108"/>
      <c r="W2301" s="108"/>
      <c r="X2301" s="108"/>
      <c r="Y2301" s="108"/>
      <c r="Z2301" s="108"/>
      <c r="AA2301" s="108"/>
      <c r="AB2301" s="108"/>
      <c r="AC2301" s="108"/>
      <c r="AD2301" s="108"/>
    </row>
    <row r="2302" spans="1:30" x14ac:dyDescent="0.25">
      <c r="A2302" s="81" t="s">
        <v>2279</v>
      </c>
      <c r="B2302" s="81" t="s">
        <v>12473</v>
      </c>
      <c r="C2302" s="81">
        <v>4222.8</v>
      </c>
      <c r="D2302" s="81" t="s">
        <v>12474</v>
      </c>
      <c r="E2302" s="81">
        <v>4222.8</v>
      </c>
      <c r="F2302" s="81" t="s">
        <v>12475</v>
      </c>
      <c r="G2302" s="81">
        <v>4433.9399999999996</v>
      </c>
      <c r="H2302" s="81">
        <v>19.2</v>
      </c>
      <c r="I2302" s="81">
        <v>22.66</v>
      </c>
      <c r="J2302" s="81">
        <v>128</v>
      </c>
      <c r="K2302" s="81">
        <v>13.6</v>
      </c>
      <c r="L2302" s="81" t="s">
        <v>25662</v>
      </c>
      <c r="M2302" s="108"/>
      <c r="N2302" s="108"/>
      <c r="O2302" s="108"/>
      <c r="P2302" s="108"/>
      <c r="Q2302" s="108"/>
      <c r="R2302" s="108"/>
      <c r="S2302" s="108"/>
      <c r="T2302" s="108"/>
      <c r="U2302" s="108"/>
      <c r="V2302" s="108"/>
      <c r="W2302" s="108"/>
      <c r="X2302" s="108"/>
      <c r="Y2302" s="108"/>
      <c r="Z2302" s="108"/>
      <c r="AA2302" s="108"/>
      <c r="AB2302" s="108"/>
      <c r="AC2302" s="108"/>
      <c r="AD2302" s="108"/>
    </row>
    <row r="2303" spans="1:30" x14ac:dyDescent="0.25">
      <c r="A2303" s="81" t="s">
        <v>2273</v>
      </c>
      <c r="B2303" s="81" t="s">
        <v>12476</v>
      </c>
      <c r="C2303" s="81">
        <v>1237.5999999999999</v>
      </c>
      <c r="D2303" s="81" t="s">
        <v>12477</v>
      </c>
      <c r="E2303" s="81">
        <v>1237.5999999999999</v>
      </c>
      <c r="F2303" s="81" t="s">
        <v>12478</v>
      </c>
      <c r="G2303" s="81">
        <v>1237.5999999999999</v>
      </c>
      <c r="H2303" s="81">
        <v>8.6999999999999993</v>
      </c>
      <c r="I2303" s="81">
        <v>14.3</v>
      </c>
      <c r="J2303" s="81">
        <v>12</v>
      </c>
      <c r="K2303" s="81">
        <v>6.7</v>
      </c>
      <c r="L2303" s="81" t="s">
        <v>25662</v>
      </c>
      <c r="M2303" s="108"/>
      <c r="N2303" s="108"/>
      <c r="O2303" s="108"/>
      <c r="P2303" s="108"/>
      <c r="Q2303" s="108"/>
      <c r="R2303" s="108"/>
      <c r="S2303" s="108"/>
      <c r="T2303" s="108"/>
      <c r="U2303" s="108"/>
      <c r="V2303" s="108"/>
      <c r="W2303" s="108"/>
      <c r="X2303" s="108"/>
      <c r="Y2303" s="108"/>
      <c r="Z2303" s="108"/>
      <c r="AA2303" s="108"/>
      <c r="AB2303" s="108"/>
      <c r="AC2303" s="108"/>
      <c r="AD2303" s="108"/>
    </row>
    <row r="2304" spans="1:30" x14ac:dyDescent="0.25">
      <c r="A2304" s="81" t="s">
        <v>2270</v>
      </c>
      <c r="B2304" s="81" t="s">
        <v>12479</v>
      </c>
      <c r="C2304" s="81">
        <v>1018.3</v>
      </c>
      <c r="D2304" s="81" t="s">
        <v>12480</v>
      </c>
      <c r="E2304" s="81">
        <v>1018.3</v>
      </c>
      <c r="F2304" s="81" t="s">
        <v>12481</v>
      </c>
      <c r="G2304" s="81">
        <v>1018.3</v>
      </c>
      <c r="H2304" s="81">
        <v>10.199999999999999</v>
      </c>
      <c r="I2304" s="81">
        <v>16.3</v>
      </c>
      <c r="J2304" s="81">
        <v>14</v>
      </c>
      <c r="K2304" s="81">
        <v>8.1</v>
      </c>
      <c r="L2304" s="81" t="s">
        <v>25662</v>
      </c>
      <c r="M2304" s="108"/>
      <c r="N2304" s="108"/>
      <c r="O2304" s="108"/>
      <c r="P2304" s="108"/>
      <c r="Q2304" s="108"/>
      <c r="R2304" s="108"/>
      <c r="S2304" s="108"/>
      <c r="T2304" s="108"/>
      <c r="U2304" s="108"/>
      <c r="V2304" s="108"/>
      <c r="W2304" s="108"/>
      <c r="X2304" s="108"/>
      <c r="Y2304" s="108"/>
      <c r="Z2304" s="108"/>
      <c r="AA2304" s="108"/>
      <c r="AB2304" s="108"/>
      <c r="AC2304" s="108"/>
      <c r="AD2304" s="108"/>
    </row>
    <row r="2305" spans="1:30" x14ac:dyDescent="0.25">
      <c r="A2305" s="81" t="s">
        <v>2267</v>
      </c>
      <c r="B2305" s="81" t="s">
        <v>12482</v>
      </c>
      <c r="C2305" s="81">
        <v>1421.2</v>
      </c>
      <c r="D2305" s="81" t="s">
        <v>8619</v>
      </c>
      <c r="E2305" s="81" t="s">
        <v>8620</v>
      </c>
      <c r="F2305" s="81" t="s">
        <v>8619</v>
      </c>
      <c r="G2305" s="81" t="s">
        <v>8620</v>
      </c>
      <c r="H2305" s="81">
        <v>11.8</v>
      </c>
      <c r="I2305" s="81">
        <v>19.2</v>
      </c>
      <c r="J2305" s="81">
        <v>18</v>
      </c>
      <c r="K2305" s="81">
        <v>8.6999999999999993</v>
      </c>
      <c r="L2305" s="81" t="s">
        <v>25662</v>
      </c>
      <c r="M2305" s="108"/>
      <c r="N2305" s="108"/>
      <c r="O2305" s="108"/>
      <c r="P2305" s="108"/>
      <c r="Q2305" s="108"/>
      <c r="R2305" s="108"/>
      <c r="S2305" s="108"/>
      <c r="T2305" s="108"/>
      <c r="U2305" s="108"/>
      <c r="V2305" s="108"/>
      <c r="W2305" s="108"/>
      <c r="X2305" s="108"/>
      <c r="Y2305" s="108"/>
      <c r="Z2305" s="108"/>
      <c r="AA2305" s="108"/>
      <c r="AB2305" s="108"/>
      <c r="AC2305" s="108"/>
      <c r="AD2305" s="108"/>
    </row>
    <row r="2306" spans="1:30" x14ac:dyDescent="0.25">
      <c r="A2306" s="81" t="s">
        <v>2258</v>
      </c>
      <c r="B2306" s="81" t="s">
        <v>8619</v>
      </c>
      <c r="C2306" s="81" t="s">
        <v>8620</v>
      </c>
      <c r="D2306" s="81" t="s">
        <v>8619</v>
      </c>
      <c r="E2306" s="81" t="s">
        <v>8620</v>
      </c>
      <c r="F2306" s="81" t="s">
        <v>8619</v>
      </c>
      <c r="G2306" s="81" t="s">
        <v>8620</v>
      </c>
      <c r="H2306" s="81">
        <v>13.8</v>
      </c>
      <c r="I2306" s="81">
        <v>22.2</v>
      </c>
      <c r="J2306" s="81">
        <v>24</v>
      </c>
      <c r="K2306" s="81">
        <v>10.199999999999999</v>
      </c>
      <c r="L2306" s="81" t="s">
        <v>25662</v>
      </c>
      <c r="M2306" s="108"/>
      <c r="N2306" s="108"/>
      <c r="O2306" s="108"/>
      <c r="P2306" s="108"/>
      <c r="Q2306" s="108"/>
      <c r="R2306" s="108"/>
      <c r="S2306" s="108"/>
      <c r="T2306" s="108"/>
      <c r="U2306" s="108"/>
      <c r="V2306" s="108"/>
      <c r="W2306" s="108"/>
      <c r="X2306" s="108"/>
      <c r="Y2306" s="108"/>
      <c r="Z2306" s="108"/>
      <c r="AA2306" s="108"/>
      <c r="AB2306" s="108"/>
      <c r="AC2306" s="108"/>
      <c r="AD2306" s="108"/>
    </row>
    <row r="2307" spans="1:30" x14ac:dyDescent="0.25">
      <c r="A2307" s="81" t="s">
        <v>2255</v>
      </c>
      <c r="B2307" s="81" t="s">
        <v>12483</v>
      </c>
      <c r="C2307" s="81">
        <v>1258.8499999999999</v>
      </c>
      <c r="D2307" s="81" t="s">
        <v>12484</v>
      </c>
      <c r="E2307" s="81">
        <v>1258.8499999999999</v>
      </c>
      <c r="F2307" s="81" t="s">
        <v>12485</v>
      </c>
      <c r="G2307" s="81">
        <v>1258.8499999999999</v>
      </c>
      <c r="H2307" s="81">
        <v>15.7</v>
      </c>
      <c r="I2307" s="81">
        <v>24.8</v>
      </c>
      <c r="J2307" s="81">
        <v>30</v>
      </c>
      <c r="K2307" s="81">
        <v>12.2</v>
      </c>
      <c r="L2307" s="81" t="s">
        <v>25662</v>
      </c>
      <c r="M2307" s="108"/>
      <c r="N2307" s="108"/>
      <c r="O2307" s="108"/>
      <c r="P2307" s="108"/>
      <c r="Q2307" s="108"/>
      <c r="R2307" s="108"/>
      <c r="S2307" s="108"/>
      <c r="T2307" s="108"/>
      <c r="U2307" s="108"/>
      <c r="V2307" s="108"/>
      <c r="W2307" s="108"/>
      <c r="X2307" s="108"/>
      <c r="Y2307" s="108"/>
      <c r="Z2307" s="108"/>
      <c r="AA2307" s="108"/>
      <c r="AB2307" s="108"/>
      <c r="AC2307" s="108"/>
      <c r="AD2307" s="108"/>
    </row>
    <row r="2308" spans="1:30" x14ac:dyDescent="0.25">
      <c r="A2308" s="81" t="s">
        <v>2252</v>
      </c>
      <c r="B2308" s="81" t="s">
        <v>12486</v>
      </c>
      <c r="C2308" s="81">
        <v>1064.2</v>
      </c>
      <c r="D2308" s="81" t="s">
        <v>12487</v>
      </c>
      <c r="E2308" s="81">
        <v>1064.2</v>
      </c>
      <c r="F2308" s="81" t="s">
        <v>12488</v>
      </c>
      <c r="G2308" s="81">
        <v>1064.2</v>
      </c>
      <c r="H2308" s="81">
        <v>17.3</v>
      </c>
      <c r="I2308" s="81">
        <v>28.7</v>
      </c>
      <c r="J2308" s="81">
        <v>49</v>
      </c>
      <c r="K2308" s="81">
        <v>14.2</v>
      </c>
      <c r="L2308" s="81" t="s">
        <v>25662</v>
      </c>
      <c r="M2308" s="108"/>
      <c r="N2308" s="108"/>
      <c r="O2308" s="108"/>
      <c r="P2308" s="108"/>
      <c r="Q2308" s="108"/>
      <c r="R2308" s="108"/>
      <c r="S2308" s="108"/>
      <c r="T2308" s="108"/>
      <c r="U2308" s="108"/>
      <c r="V2308" s="108"/>
      <c r="W2308" s="108"/>
      <c r="X2308" s="108"/>
      <c r="Y2308" s="108"/>
      <c r="Z2308" s="108"/>
      <c r="AA2308" s="108"/>
      <c r="AB2308" s="108"/>
      <c r="AC2308" s="108"/>
      <c r="AD2308" s="108"/>
    </row>
    <row r="2309" spans="1:30" x14ac:dyDescent="0.25">
      <c r="A2309" s="81" t="s">
        <v>2249</v>
      </c>
      <c r="B2309" s="81" t="s">
        <v>12489</v>
      </c>
      <c r="C2309" s="81">
        <v>1537.65</v>
      </c>
      <c r="D2309" s="81" t="s">
        <v>12490</v>
      </c>
      <c r="E2309" s="81">
        <v>1537.65</v>
      </c>
      <c r="F2309" s="81" t="s">
        <v>12491</v>
      </c>
      <c r="G2309" s="81">
        <v>1537.65</v>
      </c>
      <c r="H2309" s="81">
        <v>14.17</v>
      </c>
      <c r="I2309" s="81">
        <v>18.11</v>
      </c>
      <c r="J2309" s="81">
        <v>41.9</v>
      </c>
      <c r="K2309" s="81">
        <v>7.4</v>
      </c>
      <c r="L2309" s="81" t="s">
        <v>25662</v>
      </c>
      <c r="M2309" s="108"/>
      <c r="N2309" s="108"/>
      <c r="O2309" s="108"/>
      <c r="P2309" s="108"/>
      <c r="Q2309" s="108"/>
      <c r="R2309" s="108"/>
      <c r="S2309" s="108"/>
      <c r="T2309" s="108"/>
      <c r="U2309" s="108"/>
      <c r="V2309" s="108"/>
      <c r="W2309" s="108"/>
      <c r="X2309" s="108"/>
      <c r="Y2309" s="108"/>
      <c r="Z2309" s="108"/>
      <c r="AA2309" s="108"/>
      <c r="AB2309" s="108"/>
      <c r="AC2309" s="108"/>
      <c r="AD2309" s="108"/>
    </row>
    <row r="2310" spans="1:30" x14ac:dyDescent="0.25">
      <c r="A2310" s="81" t="s">
        <v>2246</v>
      </c>
      <c r="B2310" s="81" t="s">
        <v>12492</v>
      </c>
      <c r="C2310" s="81">
        <v>1464.55</v>
      </c>
      <c r="D2310" s="81" t="s">
        <v>12493</v>
      </c>
      <c r="E2310" s="81">
        <v>2135</v>
      </c>
      <c r="F2310" s="81" t="s">
        <v>26315</v>
      </c>
      <c r="G2310" s="81">
        <v>1464.55</v>
      </c>
      <c r="H2310" s="81">
        <v>8.42</v>
      </c>
      <c r="I2310" s="81">
        <v>29.33</v>
      </c>
      <c r="J2310" s="81">
        <v>33.06</v>
      </c>
      <c r="K2310" s="81">
        <v>29.33</v>
      </c>
      <c r="L2310" s="81" t="s">
        <v>25662</v>
      </c>
      <c r="M2310" s="108"/>
      <c r="N2310" s="108"/>
      <c r="O2310" s="108"/>
      <c r="P2310" s="108"/>
      <c r="Q2310" s="108"/>
      <c r="R2310" s="108"/>
      <c r="S2310" s="108"/>
      <c r="T2310" s="108"/>
      <c r="U2310" s="108"/>
      <c r="V2310" s="108"/>
      <c r="W2310" s="108"/>
      <c r="X2310" s="108"/>
      <c r="Y2310" s="108"/>
      <c r="Z2310" s="108"/>
      <c r="AA2310" s="108"/>
      <c r="AB2310" s="108"/>
      <c r="AC2310" s="108"/>
      <c r="AD2310" s="108"/>
    </row>
    <row r="2311" spans="1:30" x14ac:dyDescent="0.25">
      <c r="A2311" s="81" t="s">
        <v>2243</v>
      </c>
      <c r="B2311" s="81" t="s">
        <v>12494</v>
      </c>
      <c r="C2311" s="81">
        <v>1464.55</v>
      </c>
      <c r="D2311" s="81" t="s">
        <v>26316</v>
      </c>
      <c r="E2311" s="81">
        <v>1464.55</v>
      </c>
      <c r="F2311" s="81" t="s">
        <v>26316</v>
      </c>
      <c r="G2311" s="81">
        <v>1464.55</v>
      </c>
      <c r="H2311" s="81">
        <v>8.4</v>
      </c>
      <c r="I2311" s="81">
        <v>29.3</v>
      </c>
      <c r="J2311" s="81">
        <v>33</v>
      </c>
      <c r="K2311" s="81">
        <v>4.3</v>
      </c>
      <c r="L2311" s="81" t="s">
        <v>25662</v>
      </c>
      <c r="M2311" s="108"/>
      <c r="N2311" s="108"/>
      <c r="O2311" s="108"/>
      <c r="P2311" s="108"/>
      <c r="Q2311" s="108"/>
      <c r="R2311" s="108"/>
      <c r="S2311" s="108"/>
      <c r="T2311" s="108"/>
      <c r="U2311" s="108"/>
      <c r="V2311" s="108"/>
      <c r="W2311" s="108"/>
      <c r="X2311" s="108"/>
      <c r="Y2311" s="108"/>
      <c r="Z2311" s="108"/>
      <c r="AA2311" s="108"/>
      <c r="AB2311" s="108"/>
      <c r="AC2311" s="108"/>
      <c r="AD2311" s="108"/>
    </row>
    <row r="2312" spans="1:30" x14ac:dyDescent="0.25">
      <c r="A2312" s="81" t="s">
        <v>2240</v>
      </c>
      <c r="B2312" s="81" t="s">
        <v>12495</v>
      </c>
      <c r="C2312" s="81">
        <v>2043.4</v>
      </c>
      <c r="D2312" s="81" t="s">
        <v>8619</v>
      </c>
      <c r="E2312" s="81" t="s">
        <v>8620</v>
      </c>
      <c r="F2312" s="81" t="s">
        <v>8619</v>
      </c>
      <c r="G2312" s="81" t="s">
        <v>8620</v>
      </c>
      <c r="H2312" s="81">
        <v>268</v>
      </c>
      <c r="I2312" s="81">
        <v>19.64</v>
      </c>
      <c r="J2312" s="81">
        <v>57.32</v>
      </c>
      <c r="K2312" s="81">
        <v>9.33</v>
      </c>
      <c r="L2312" s="81" t="s">
        <v>25662</v>
      </c>
      <c r="M2312" s="108"/>
      <c r="N2312" s="108"/>
      <c r="O2312" s="108"/>
      <c r="P2312" s="108"/>
      <c r="Q2312" s="108"/>
      <c r="R2312" s="108"/>
      <c r="S2312" s="108"/>
      <c r="T2312" s="108"/>
      <c r="U2312" s="108"/>
      <c r="V2312" s="108"/>
      <c r="W2312" s="108"/>
      <c r="X2312" s="108"/>
      <c r="Y2312" s="108"/>
      <c r="Z2312" s="108"/>
      <c r="AA2312" s="108"/>
      <c r="AB2312" s="108"/>
      <c r="AC2312" s="108"/>
      <c r="AD2312" s="108"/>
    </row>
    <row r="2313" spans="1:30" x14ac:dyDescent="0.25">
      <c r="A2313" s="81" t="s">
        <v>2237</v>
      </c>
      <c r="B2313" s="81" t="s">
        <v>12496</v>
      </c>
      <c r="C2313" s="81">
        <v>3503</v>
      </c>
      <c r="D2313" s="81" t="s">
        <v>12497</v>
      </c>
      <c r="E2313" s="81">
        <v>4015.23</v>
      </c>
      <c r="F2313" s="81" t="s">
        <v>8619</v>
      </c>
      <c r="G2313" s="81" t="s">
        <v>8620</v>
      </c>
      <c r="H2313" s="81">
        <v>12.91</v>
      </c>
      <c r="I2313" s="81">
        <v>34.520000000000003</v>
      </c>
      <c r="J2313" s="81">
        <v>105</v>
      </c>
      <c r="K2313" s="81">
        <v>9.44</v>
      </c>
      <c r="L2313" s="81" t="s">
        <v>25662</v>
      </c>
      <c r="M2313" s="108"/>
      <c r="N2313" s="108"/>
      <c r="O2313" s="108"/>
      <c r="P2313" s="108"/>
      <c r="Q2313" s="108"/>
      <c r="R2313" s="108"/>
      <c r="S2313" s="108"/>
      <c r="T2313" s="108"/>
      <c r="U2313" s="108"/>
      <c r="V2313" s="108"/>
      <c r="W2313" s="108"/>
      <c r="X2313" s="108"/>
      <c r="Y2313" s="108"/>
      <c r="Z2313" s="108"/>
      <c r="AA2313" s="108"/>
      <c r="AB2313" s="108"/>
      <c r="AC2313" s="108"/>
      <c r="AD2313" s="108"/>
    </row>
    <row r="2314" spans="1:30" x14ac:dyDescent="0.25">
      <c r="A2314" s="81" t="s">
        <v>2234</v>
      </c>
      <c r="B2314" s="81" t="s">
        <v>12498</v>
      </c>
      <c r="C2314" s="81">
        <v>3292.05</v>
      </c>
      <c r="D2314" s="81" t="s">
        <v>12499</v>
      </c>
      <c r="E2314" s="81">
        <v>5587.5</v>
      </c>
      <c r="F2314" s="81" t="s">
        <v>12500</v>
      </c>
      <c r="G2314" s="81">
        <v>5587.9</v>
      </c>
      <c r="H2314" s="81">
        <v>9.9600000000000009</v>
      </c>
      <c r="I2314" s="81">
        <v>12.71</v>
      </c>
      <c r="J2314" s="81">
        <v>85</v>
      </c>
      <c r="K2314" s="81">
        <v>23.77</v>
      </c>
      <c r="L2314" s="81" t="s">
        <v>25662</v>
      </c>
      <c r="M2314" s="108"/>
      <c r="N2314" s="108"/>
      <c r="O2314" s="108"/>
      <c r="P2314" s="108"/>
      <c r="Q2314" s="108"/>
      <c r="R2314" s="108"/>
      <c r="S2314" s="108"/>
      <c r="T2314" s="108"/>
      <c r="U2314" s="108"/>
      <c r="V2314" s="108"/>
      <c r="W2314" s="108"/>
      <c r="X2314" s="108"/>
      <c r="Y2314" s="108"/>
      <c r="Z2314" s="108"/>
      <c r="AA2314" s="108"/>
      <c r="AB2314" s="108"/>
      <c r="AC2314" s="108"/>
      <c r="AD2314" s="108"/>
    </row>
    <row r="2315" spans="1:30" x14ac:dyDescent="0.25">
      <c r="A2315" s="81" t="s">
        <v>2228</v>
      </c>
      <c r="B2315" s="81" t="s">
        <v>12501</v>
      </c>
      <c r="C2315" s="81">
        <v>62.05</v>
      </c>
      <c r="D2315" s="81" t="s">
        <v>26317</v>
      </c>
      <c r="E2315" s="81">
        <v>62.05</v>
      </c>
      <c r="F2315" s="81" t="s">
        <v>26317</v>
      </c>
      <c r="G2315" s="81">
        <v>62.05</v>
      </c>
      <c r="H2315" s="81">
        <v>4.0999999999999996</v>
      </c>
      <c r="I2315" s="81">
        <v>7.5</v>
      </c>
      <c r="J2315" s="81">
        <v>2</v>
      </c>
      <c r="K2315" s="81">
        <v>2.2999999999999998</v>
      </c>
      <c r="L2315" s="81" t="s">
        <v>25662</v>
      </c>
      <c r="M2315" s="108"/>
      <c r="N2315" s="108"/>
      <c r="O2315" s="108"/>
      <c r="P2315" s="108"/>
      <c r="Q2315" s="108"/>
      <c r="R2315" s="108"/>
      <c r="S2315" s="108"/>
      <c r="T2315" s="108"/>
      <c r="U2315" s="108"/>
      <c r="V2315" s="108"/>
      <c r="W2315" s="108"/>
      <c r="X2315" s="108"/>
      <c r="Y2315" s="108"/>
      <c r="Z2315" s="108"/>
      <c r="AA2315" s="108"/>
      <c r="AB2315" s="108"/>
      <c r="AC2315" s="108"/>
      <c r="AD2315" s="108"/>
    </row>
    <row r="2316" spans="1:30" x14ac:dyDescent="0.25">
      <c r="A2316" s="81" t="s">
        <v>2222</v>
      </c>
      <c r="B2316" s="81" t="s">
        <v>12502</v>
      </c>
      <c r="C2316" s="81">
        <v>89.25</v>
      </c>
      <c r="D2316" s="81" t="s">
        <v>12503</v>
      </c>
      <c r="E2316" s="81">
        <v>89.25</v>
      </c>
      <c r="F2316" s="81" t="s">
        <v>12504</v>
      </c>
      <c r="G2316" s="81">
        <v>89.25</v>
      </c>
      <c r="H2316" s="81">
        <v>3.7</v>
      </c>
      <c r="I2316" s="81">
        <v>7.5</v>
      </c>
      <c r="J2316" s="81">
        <v>1.98</v>
      </c>
      <c r="K2316" s="81">
        <v>1.8</v>
      </c>
      <c r="L2316" s="81" t="s">
        <v>25662</v>
      </c>
      <c r="M2316" s="108"/>
      <c r="N2316" s="108"/>
      <c r="O2316" s="108"/>
      <c r="P2316" s="108"/>
      <c r="Q2316" s="108"/>
      <c r="R2316" s="108"/>
      <c r="S2316" s="108"/>
      <c r="T2316" s="108"/>
      <c r="U2316" s="108"/>
      <c r="V2316" s="108"/>
      <c r="W2316" s="108"/>
      <c r="X2316" s="108"/>
      <c r="Y2316" s="108"/>
      <c r="Z2316" s="108"/>
      <c r="AA2316" s="108"/>
      <c r="AB2316" s="108"/>
      <c r="AC2316" s="108"/>
      <c r="AD2316" s="108"/>
    </row>
    <row r="2317" spans="1:30" x14ac:dyDescent="0.25">
      <c r="A2317" s="81" t="s">
        <v>2216</v>
      </c>
      <c r="B2317" s="81" t="s">
        <v>12505</v>
      </c>
      <c r="C2317" s="81">
        <v>116.45</v>
      </c>
      <c r="D2317" s="81" t="s">
        <v>12506</v>
      </c>
      <c r="E2317" s="81">
        <v>116.45</v>
      </c>
      <c r="F2317" s="81" t="s">
        <v>12507</v>
      </c>
      <c r="G2317" s="81">
        <v>157.03</v>
      </c>
      <c r="H2317" s="81">
        <v>3.7</v>
      </c>
      <c r="I2317" s="81">
        <v>7.5</v>
      </c>
      <c r="J2317" s="81">
        <v>2</v>
      </c>
      <c r="K2317" s="81">
        <v>1.8</v>
      </c>
      <c r="L2317" s="81" t="s">
        <v>25662</v>
      </c>
      <c r="M2317" s="108"/>
      <c r="N2317" s="108"/>
      <c r="O2317" s="108"/>
      <c r="P2317" s="108"/>
      <c r="Q2317" s="108"/>
      <c r="R2317" s="108"/>
      <c r="S2317" s="108"/>
      <c r="T2317" s="108"/>
      <c r="U2317" s="108"/>
      <c r="V2317" s="108"/>
      <c r="W2317" s="108"/>
      <c r="X2317" s="108"/>
      <c r="Y2317" s="108"/>
      <c r="Z2317" s="108"/>
      <c r="AA2317" s="108"/>
      <c r="AB2317" s="108"/>
      <c r="AC2317" s="108"/>
      <c r="AD2317" s="108"/>
    </row>
    <row r="2318" spans="1:30" x14ac:dyDescent="0.25">
      <c r="A2318" s="81" t="s">
        <v>2210</v>
      </c>
      <c r="B2318" s="81" t="s">
        <v>12508</v>
      </c>
      <c r="C2318" s="81">
        <v>138.55000000000001</v>
      </c>
      <c r="D2318" s="81" t="s">
        <v>12509</v>
      </c>
      <c r="E2318" s="81">
        <v>186.83</v>
      </c>
      <c r="F2318" s="81" t="s">
        <v>12510</v>
      </c>
      <c r="G2318" s="81">
        <v>138.55000000000001</v>
      </c>
      <c r="H2318" s="81">
        <v>8</v>
      </c>
      <c r="I2318" s="81">
        <v>11</v>
      </c>
      <c r="J2318" s="81">
        <v>3</v>
      </c>
      <c r="K2318" s="81">
        <v>3</v>
      </c>
      <c r="L2318" s="81" t="s">
        <v>25662</v>
      </c>
      <c r="M2318" s="108"/>
      <c r="N2318" s="108"/>
      <c r="O2318" s="108"/>
      <c r="P2318" s="108"/>
      <c r="Q2318" s="108"/>
      <c r="R2318" s="108"/>
      <c r="S2318" s="108"/>
      <c r="T2318" s="108"/>
      <c r="U2318" s="108"/>
      <c r="V2318" s="108"/>
      <c r="W2318" s="108"/>
      <c r="X2318" s="108"/>
      <c r="Y2318" s="108"/>
      <c r="Z2318" s="108"/>
      <c r="AA2318" s="108"/>
      <c r="AB2318" s="108"/>
      <c r="AC2318" s="108"/>
      <c r="AD2318" s="108"/>
    </row>
    <row r="2319" spans="1:30" x14ac:dyDescent="0.25">
      <c r="A2319" s="81" t="s">
        <v>2207</v>
      </c>
      <c r="B2319" s="81" t="s">
        <v>12511</v>
      </c>
      <c r="C2319" s="81">
        <v>159.80000000000001</v>
      </c>
      <c r="D2319" s="81" t="s">
        <v>12512</v>
      </c>
      <c r="E2319" s="81">
        <v>152.15</v>
      </c>
      <c r="F2319" s="81" t="s">
        <v>12513</v>
      </c>
      <c r="G2319" s="81">
        <v>159.80000000000001</v>
      </c>
      <c r="H2319" s="81">
        <v>8</v>
      </c>
      <c r="I2319" s="81">
        <v>10</v>
      </c>
      <c r="J2319" s="81">
        <v>3.15</v>
      </c>
      <c r="K2319" s="81">
        <v>3</v>
      </c>
      <c r="L2319" s="81" t="s">
        <v>25662</v>
      </c>
      <c r="M2319" s="108"/>
      <c r="N2319" s="108"/>
      <c r="O2319" s="108"/>
      <c r="P2319" s="108"/>
      <c r="Q2319" s="108"/>
      <c r="R2319" s="108"/>
      <c r="S2319" s="108"/>
      <c r="T2319" s="108"/>
      <c r="U2319" s="108"/>
      <c r="V2319" s="108"/>
      <c r="W2319" s="108"/>
      <c r="X2319" s="108"/>
      <c r="Y2319" s="108"/>
      <c r="Z2319" s="108"/>
      <c r="AA2319" s="108"/>
      <c r="AB2319" s="108"/>
      <c r="AC2319" s="108"/>
      <c r="AD2319" s="108"/>
    </row>
    <row r="2320" spans="1:30" x14ac:dyDescent="0.25">
      <c r="A2320" s="81" t="s">
        <v>2080</v>
      </c>
      <c r="B2320" s="81" t="s">
        <v>12514</v>
      </c>
      <c r="C2320" s="81">
        <v>116.45</v>
      </c>
      <c r="D2320" s="81" t="s">
        <v>12515</v>
      </c>
      <c r="E2320" s="81">
        <v>157.03</v>
      </c>
      <c r="F2320" s="81" t="s">
        <v>12516</v>
      </c>
      <c r="G2320" s="81">
        <v>116.45</v>
      </c>
      <c r="H2320" s="81">
        <v>3.7</v>
      </c>
      <c r="I2320" s="81">
        <v>7.5</v>
      </c>
      <c r="J2320" s="81">
        <v>2</v>
      </c>
      <c r="K2320" s="81">
        <v>1.8</v>
      </c>
      <c r="L2320" s="81" t="s">
        <v>25662</v>
      </c>
      <c r="M2320" s="108"/>
      <c r="N2320" s="108"/>
      <c r="O2320" s="108"/>
      <c r="P2320" s="108"/>
      <c r="Q2320" s="108"/>
      <c r="R2320" s="108"/>
      <c r="S2320" s="108"/>
      <c r="T2320" s="108"/>
      <c r="U2320" s="108"/>
      <c r="V2320" s="108"/>
      <c r="W2320" s="108"/>
      <c r="X2320" s="108"/>
      <c r="Y2320" s="108"/>
      <c r="Z2320" s="108"/>
      <c r="AA2320" s="108"/>
      <c r="AB2320" s="108"/>
      <c r="AC2320" s="108"/>
      <c r="AD2320" s="108"/>
    </row>
    <row r="2321" spans="1:30" x14ac:dyDescent="0.25">
      <c r="A2321" s="81" t="s">
        <v>2077</v>
      </c>
      <c r="B2321" s="81" t="s">
        <v>12517</v>
      </c>
      <c r="C2321" s="81">
        <v>159.80000000000001</v>
      </c>
      <c r="D2321" s="81" t="s">
        <v>12518</v>
      </c>
      <c r="E2321" s="81">
        <v>159.80000000000001</v>
      </c>
      <c r="F2321" s="81" t="s">
        <v>12519</v>
      </c>
      <c r="G2321" s="81">
        <v>152.15</v>
      </c>
      <c r="H2321" s="81">
        <v>4.0999999999999996</v>
      </c>
      <c r="I2321" s="81">
        <v>7.5</v>
      </c>
      <c r="J2321" s="81">
        <v>1.98</v>
      </c>
      <c r="K2321" s="81">
        <v>2.2999999999999998</v>
      </c>
      <c r="L2321" s="81" t="s">
        <v>25662</v>
      </c>
      <c r="M2321" s="108"/>
      <c r="N2321" s="108"/>
      <c r="O2321" s="108"/>
      <c r="P2321" s="108"/>
      <c r="Q2321" s="108"/>
      <c r="R2321" s="108"/>
      <c r="S2321" s="108"/>
      <c r="T2321" s="108"/>
      <c r="U2321" s="108"/>
      <c r="V2321" s="108"/>
      <c r="W2321" s="108"/>
      <c r="X2321" s="108"/>
      <c r="Y2321" s="108"/>
      <c r="Z2321" s="108"/>
      <c r="AA2321" s="108"/>
      <c r="AB2321" s="108"/>
      <c r="AC2321" s="108"/>
      <c r="AD2321" s="108"/>
    </row>
    <row r="2322" spans="1:30" x14ac:dyDescent="0.25">
      <c r="A2322" s="81" t="s">
        <v>2074</v>
      </c>
      <c r="B2322" s="81" t="s">
        <v>12520</v>
      </c>
      <c r="C2322" s="81">
        <v>7.65</v>
      </c>
      <c r="D2322" s="81" t="s">
        <v>12521</v>
      </c>
      <c r="E2322" s="81">
        <v>10</v>
      </c>
      <c r="F2322" s="81" t="s">
        <v>12522</v>
      </c>
      <c r="G2322" s="81">
        <v>12.95</v>
      </c>
      <c r="H2322" s="81">
        <v>1.28</v>
      </c>
      <c r="I2322" s="81">
        <v>9.11</v>
      </c>
      <c r="J2322" s="81">
        <v>8.7999999999999995E-2</v>
      </c>
      <c r="K2322" s="81">
        <v>2.98</v>
      </c>
      <c r="L2322" s="81" t="s">
        <v>25662</v>
      </c>
      <c r="M2322" s="108"/>
      <c r="N2322" s="108"/>
      <c r="O2322" s="108"/>
      <c r="P2322" s="108"/>
      <c r="Q2322" s="108"/>
      <c r="R2322" s="108"/>
      <c r="S2322" s="108"/>
      <c r="T2322" s="108"/>
      <c r="U2322" s="108"/>
      <c r="V2322" s="108"/>
      <c r="W2322" s="108"/>
      <c r="X2322" s="108"/>
      <c r="Y2322" s="108"/>
      <c r="Z2322" s="108"/>
      <c r="AA2322" s="108"/>
      <c r="AB2322" s="108"/>
      <c r="AC2322" s="108"/>
      <c r="AD2322" s="108"/>
    </row>
    <row r="2323" spans="1:30" x14ac:dyDescent="0.25">
      <c r="A2323" s="81" t="s">
        <v>2071</v>
      </c>
      <c r="B2323" s="81" t="s">
        <v>12523</v>
      </c>
      <c r="C2323" s="81">
        <v>7.65</v>
      </c>
      <c r="D2323" s="81" t="s">
        <v>12524</v>
      </c>
      <c r="E2323" s="81">
        <v>7.65</v>
      </c>
      <c r="F2323" s="81" t="s">
        <v>12525</v>
      </c>
      <c r="G2323" s="81">
        <v>19.989999999999998</v>
      </c>
      <c r="H2323" s="81">
        <v>4.72</v>
      </c>
      <c r="I2323" s="81">
        <v>4.72</v>
      </c>
      <c r="J2323" s="81">
        <v>0.18</v>
      </c>
      <c r="K2323" s="81">
        <v>1.18</v>
      </c>
      <c r="L2323" s="81" t="s">
        <v>25662</v>
      </c>
      <c r="M2323" s="108"/>
      <c r="N2323" s="108"/>
      <c r="O2323" s="108"/>
      <c r="P2323" s="108"/>
      <c r="Q2323" s="108"/>
      <c r="R2323" s="108"/>
      <c r="S2323" s="108"/>
      <c r="T2323" s="108"/>
      <c r="U2323" s="108"/>
      <c r="V2323" s="108"/>
      <c r="W2323" s="108"/>
      <c r="X2323" s="108"/>
      <c r="Y2323" s="108"/>
      <c r="Z2323" s="108"/>
      <c r="AA2323" s="108"/>
      <c r="AB2323" s="108"/>
      <c r="AC2323" s="108"/>
      <c r="AD2323" s="108"/>
    </row>
    <row r="2324" spans="1:30" x14ac:dyDescent="0.25">
      <c r="A2324" s="81" t="s">
        <v>2068</v>
      </c>
      <c r="B2324" s="81" t="s">
        <v>12526</v>
      </c>
      <c r="C2324" s="81">
        <v>42.5</v>
      </c>
      <c r="D2324" s="81" t="s">
        <v>12527</v>
      </c>
      <c r="E2324" s="81">
        <v>42.5</v>
      </c>
      <c r="F2324" s="81" t="s">
        <v>8619</v>
      </c>
      <c r="G2324" s="81" t="s">
        <v>8620</v>
      </c>
      <c r="H2324" s="81">
        <v>0.98</v>
      </c>
      <c r="I2324" s="81">
        <v>1.1000000000000001</v>
      </c>
      <c r="J2324" s="81">
        <v>0.18</v>
      </c>
      <c r="K2324" s="81">
        <v>0.39</v>
      </c>
      <c r="L2324" s="81" t="s">
        <v>25662</v>
      </c>
      <c r="M2324" s="108"/>
      <c r="N2324" s="108"/>
      <c r="O2324" s="108"/>
      <c r="P2324" s="108"/>
      <c r="Q2324" s="108"/>
      <c r="R2324" s="108"/>
      <c r="S2324" s="108"/>
      <c r="T2324" s="108"/>
      <c r="U2324" s="108"/>
      <c r="V2324" s="108"/>
      <c r="W2324" s="108"/>
      <c r="X2324" s="108"/>
      <c r="Y2324" s="108"/>
      <c r="Z2324" s="108"/>
      <c r="AA2324" s="108"/>
      <c r="AB2324" s="108"/>
      <c r="AC2324" s="108"/>
      <c r="AD2324" s="108"/>
    </row>
    <row r="2325" spans="1:30" x14ac:dyDescent="0.25">
      <c r="A2325" s="81" t="s">
        <v>2065</v>
      </c>
      <c r="B2325" s="81" t="s">
        <v>12528</v>
      </c>
      <c r="C2325" s="81">
        <v>42.5</v>
      </c>
      <c r="D2325" s="81" t="s">
        <v>12529</v>
      </c>
      <c r="E2325" s="81">
        <v>77</v>
      </c>
      <c r="F2325" s="81" t="s">
        <v>12530</v>
      </c>
      <c r="G2325" s="81">
        <v>67.010000000000005</v>
      </c>
      <c r="H2325" s="81">
        <v>1.57</v>
      </c>
      <c r="I2325" s="81">
        <v>6.29</v>
      </c>
      <c r="J2325" s="81">
        <v>0.08</v>
      </c>
      <c r="K2325" s="81">
        <v>3.93</v>
      </c>
      <c r="L2325" s="81" t="s">
        <v>25662</v>
      </c>
      <c r="M2325" s="108"/>
      <c r="N2325" s="108"/>
      <c r="O2325" s="108"/>
      <c r="P2325" s="108"/>
      <c r="Q2325" s="108"/>
      <c r="R2325" s="108"/>
      <c r="S2325" s="108"/>
      <c r="T2325" s="108"/>
      <c r="U2325" s="108"/>
      <c r="V2325" s="108"/>
      <c r="W2325" s="108"/>
      <c r="X2325" s="108"/>
      <c r="Y2325" s="108"/>
      <c r="Z2325" s="108"/>
      <c r="AA2325" s="108"/>
      <c r="AB2325" s="108"/>
      <c r="AC2325" s="108"/>
      <c r="AD2325" s="108"/>
    </row>
    <row r="2326" spans="1:30" x14ac:dyDescent="0.25">
      <c r="A2326" s="81" t="s">
        <v>2062</v>
      </c>
      <c r="B2326" s="81" t="s">
        <v>12531</v>
      </c>
      <c r="C2326" s="81">
        <v>10.199999999999999</v>
      </c>
      <c r="D2326" s="81" t="s">
        <v>12532</v>
      </c>
      <c r="E2326" s="81">
        <v>10.199999999999999</v>
      </c>
      <c r="F2326" s="81" t="s">
        <v>12533</v>
      </c>
      <c r="G2326" s="81">
        <v>14.3</v>
      </c>
      <c r="H2326" s="81">
        <v>4.72</v>
      </c>
      <c r="I2326" s="81">
        <v>6.69</v>
      </c>
      <c r="J2326" s="81">
        <v>0.48</v>
      </c>
      <c r="K2326" s="81">
        <v>1.26</v>
      </c>
      <c r="L2326" s="81" t="s">
        <v>25662</v>
      </c>
      <c r="M2326" s="108"/>
      <c r="N2326" s="108"/>
      <c r="O2326" s="108"/>
      <c r="P2326" s="108"/>
      <c r="Q2326" s="108"/>
      <c r="R2326" s="108"/>
      <c r="S2326" s="108"/>
      <c r="T2326" s="108"/>
      <c r="U2326" s="108"/>
      <c r="V2326" s="108"/>
      <c r="W2326" s="108"/>
      <c r="X2326" s="108"/>
      <c r="Y2326" s="108"/>
      <c r="Z2326" s="108"/>
      <c r="AA2326" s="108"/>
      <c r="AB2326" s="108"/>
      <c r="AC2326" s="108"/>
      <c r="AD2326" s="108"/>
    </row>
    <row r="2327" spans="1:30" x14ac:dyDescent="0.25">
      <c r="A2327" s="81" t="s">
        <v>2059</v>
      </c>
      <c r="B2327" s="81" t="s">
        <v>12534</v>
      </c>
      <c r="C2327" s="81">
        <v>13.6</v>
      </c>
      <c r="D2327" s="81" t="s">
        <v>12535</v>
      </c>
      <c r="E2327" s="81">
        <v>13.6</v>
      </c>
      <c r="F2327" s="81" t="s">
        <v>12536</v>
      </c>
      <c r="G2327" s="81">
        <v>26.95</v>
      </c>
      <c r="H2327" s="81">
        <v>4.72</v>
      </c>
      <c r="I2327" s="81">
        <v>4.72</v>
      </c>
      <c r="J2327" s="81">
        <v>0.19</v>
      </c>
      <c r="K2327" s="81">
        <v>1.18</v>
      </c>
      <c r="L2327" s="81" t="s">
        <v>25662</v>
      </c>
      <c r="M2327" s="108"/>
      <c r="N2327" s="108"/>
      <c r="O2327" s="108"/>
      <c r="P2327" s="108"/>
      <c r="Q2327" s="108"/>
      <c r="R2327" s="108"/>
      <c r="S2327" s="108"/>
      <c r="T2327" s="108"/>
      <c r="U2327" s="108"/>
      <c r="V2327" s="108"/>
      <c r="W2327" s="108"/>
      <c r="X2327" s="108"/>
      <c r="Y2327" s="108"/>
      <c r="Z2327" s="108"/>
      <c r="AA2327" s="108"/>
      <c r="AB2327" s="108"/>
      <c r="AC2327" s="108"/>
      <c r="AD2327" s="108"/>
    </row>
    <row r="2328" spans="1:30" x14ac:dyDescent="0.25">
      <c r="A2328" s="81" t="s">
        <v>2056</v>
      </c>
      <c r="B2328" s="81" t="s">
        <v>12537</v>
      </c>
      <c r="C2328" s="81">
        <v>12.75</v>
      </c>
      <c r="D2328" s="81" t="s">
        <v>12538</v>
      </c>
      <c r="E2328" s="81">
        <v>32</v>
      </c>
      <c r="F2328" s="81" t="s">
        <v>12539</v>
      </c>
      <c r="G2328" s="81">
        <v>19.5</v>
      </c>
      <c r="H2328" s="81">
        <v>4.72</v>
      </c>
      <c r="I2328" s="81">
        <v>1.18</v>
      </c>
      <c r="J2328" s="81">
        <v>0.25</v>
      </c>
      <c r="K2328" s="81">
        <v>5.51</v>
      </c>
      <c r="L2328" s="81" t="s">
        <v>25662</v>
      </c>
      <c r="M2328" s="108"/>
      <c r="N2328" s="108"/>
      <c r="O2328" s="108"/>
      <c r="P2328" s="108"/>
      <c r="Q2328" s="108"/>
      <c r="R2328" s="108"/>
      <c r="S2328" s="108"/>
      <c r="T2328" s="108"/>
      <c r="U2328" s="108"/>
      <c r="V2328" s="108"/>
      <c r="W2328" s="108"/>
      <c r="X2328" s="108"/>
      <c r="Y2328" s="108"/>
      <c r="Z2328" s="108"/>
      <c r="AA2328" s="108"/>
      <c r="AB2328" s="108"/>
      <c r="AC2328" s="108"/>
      <c r="AD2328" s="108"/>
    </row>
    <row r="2329" spans="1:30" x14ac:dyDescent="0.25">
      <c r="A2329" s="81" t="s">
        <v>2053</v>
      </c>
      <c r="B2329" s="81" t="s">
        <v>12540</v>
      </c>
      <c r="C2329" s="81">
        <v>22.95</v>
      </c>
      <c r="D2329" s="81" t="s">
        <v>12541</v>
      </c>
      <c r="E2329" s="81">
        <v>31.82</v>
      </c>
      <c r="F2329" s="81" t="s">
        <v>12542</v>
      </c>
      <c r="G2329" s="81">
        <v>31.77</v>
      </c>
      <c r="H2329" s="81">
        <v>3.23</v>
      </c>
      <c r="I2329" s="81">
        <v>6.42</v>
      </c>
      <c r="J2329" s="81">
        <v>0.43</v>
      </c>
      <c r="K2329" s="81">
        <v>1.61</v>
      </c>
      <c r="L2329" s="81" t="s">
        <v>25662</v>
      </c>
      <c r="M2329" s="108"/>
      <c r="N2329" s="108"/>
      <c r="O2329" s="108"/>
      <c r="P2329" s="108"/>
      <c r="Q2329" s="108"/>
      <c r="R2329" s="108"/>
      <c r="S2329" s="108"/>
      <c r="T2329" s="108"/>
      <c r="U2329" s="108"/>
      <c r="V2329" s="108"/>
      <c r="W2329" s="108"/>
      <c r="X2329" s="108"/>
      <c r="Y2329" s="108"/>
      <c r="Z2329" s="108"/>
      <c r="AA2329" s="108"/>
      <c r="AB2329" s="108"/>
      <c r="AC2329" s="108"/>
      <c r="AD2329" s="108"/>
    </row>
    <row r="2330" spans="1:30" x14ac:dyDescent="0.25">
      <c r="A2330" s="81" t="s">
        <v>2050</v>
      </c>
      <c r="B2330" s="81" t="s">
        <v>12543</v>
      </c>
      <c r="C2330" s="81">
        <v>13.6</v>
      </c>
      <c r="D2330" s="81" t="s">
        <v>12544</v>
      </c>
      <c r="E2330" s="81">
        <v>13.6</v>
      </c>
      <c r="F2330" s="81" t="s">
        <v>12545</v>
      </c>
      <c r="G2330" s="81">
        <v>33</v>
      </c>
      <c r="H2330" s="81">
        <v>0.87</v>
      </c>
      <c r="I2330" s="81">
        <v>1.18</v>
      </c>
      <c r="J2330" s="81">
        <v>0.24199999999999999</v>
      </c>
      <c r="K2330" s="81">
        <v>2.17</v>
      </c>
      <c r="L2330" s="81" t="s">
        <v>25662</v>
      </c>
      <c r="M2330" s="108"/>
      <c r="N2330" s="108"/>
      <c r="O2330" s="108"/>
      <c r="P2330" s="108"/>
      <c r="Q2330" s="108"/>
      <c r="R2330" s="108"/>
      <c r="S2330" s="108"/>
      <c r="T2330" s="108"/>
      <c r="U2330" s="108"/>
      <c r="V2330" s="108"/>
      <c r="W2330" s="108"/>
      <c r="X2330" s="108"/>
      <c r="Y2330" s="108"/>
      <c r="Z2330" s="108"/>
      <c r="AA2330" s="108"/>
      <c r="AB2330" s="108"/>
      <c r="AC2330" s="108"/>
      <c r="AD2330" s="108"/>
    </row>
    <row r="2331" spans="1:30" x14ac:dyDescent="0.25">
      <c r="A2331" s="81" t="s">
        <v>2047</v>
      </c>
      <c r="B2331" s="81" t="s">
        <v>12546</v>
      </c>
      <c r="C2331" s="81">
        <v>6.8</v>
      </c>
      <c r="D2331" s="81" t="s">
        <v>12547</v>
      </c>
      <c r="E2331" s="81">
        <v>6.8</v>
      </c>
      <c r="F2331" s="81" t="s">
        <v>12548</v>
      </c>
      <c r="G2331" s="81">
        <v>11.95</v>
      </c>
      <c r="H2331" s="81">
        <v>4.13</v>
      </c>
      <c r="I2331" s="81">
        <v>2.36</v>
      </c>
      <c r="J2331" s="81">
        <v>0.31</v>
      </c>
      <c r="K2331" s="81">
        <v>7.48</v>
      </c>
      <c r="L2331" s="81" t="s">
        <v>25662</v>
      </c>
      <c r="M2331" s="108"/>
      <c r="N2331" s="108"/>
      <c r="O2331" s="108"/>
      <c r="P2331" s="108"/>
      <c r="Q2331" s="108"/>
      <c r="R2331" s="108"/>
      <c r="S2331" s="108"/>
      <c r="T2331" s="108"/>
      <c r="U2331" s="108"/>
      <c r="V2331" s="108"/>
      <c r="W2331" s="108"/>
      <c r="X2331" s="108"/>
      <c r="Y2331" s="108"/>
      <c r="Z2331" s="108"/>
      <c r="AA2331" s="108"/>
      <c r="AB2331" s="108"/>
      <c r="AC2331" s="108"/>
      <c r="AD2331" s="108"/>
    </row>
    <row r="2332" spans="1:30" x14ac:dyDescent="0.25">
      <c r="A2332" s="81" t="s">
        <v>2044</v>
      </c>
      <c r="B2332" s="81" t="s">
        <v>12549</v>
      </c>
      <c r="C2332" s="81">
        <v>5.0999999999999996</v>
      </c>
      <c r="D2332" s="81" t="s">
        <v>12550</v>
      </c>
      <c r="E2332" s="81">
        <v>7.99</v>
      </c>
      <c r="F2332" s="81" t="s">
        <v>12551</v>
      </c>
      <c r="G2332" s="81">
        <v>8.11</v>
      </c>
      <c r="H2332" s="81">
        <v>5</v>
      </c>
      <c r="I2332" s="81">
        <v>3</v>
      </c>
      <c r="J2332" s="81">
        <v>0.24</v>
      </c>
      <c r="K2332" s="81">
        <v>6</v>
      </c>
      <c r="L2332" s="81" t="s">
        <v>25662</v>
      </c>
      <c r="M2332" s="108"/>
      <c r="N2332" s="108"/>
      <c r="O2332" s="108"/>
      <c r="P2332" s="108"/>
      <c r="Q2332" s="108"/>
      <c r="R2332" s="108"/>
      <c r="S2332" s="108"/>
      <c r="T2332" s="108"/>
      <c r="U2332" s="108"/>
      <c r="V2332" s="108"/>
      <c r="W2332" s="108"/>
      <c r="X2332" s="108"/>
      <c r="Y2332" s="108"/>
      <c r="Z2332" s="108"/>
      <c r="AA2332" s="108"/>
      <c r="AB2332" s="108"/>
      <c r="AC2332" s="108"/>
      <c r="AD2332" s="108"/>
    </row>
    <row r="2333" spans="1:30" x14ac:dyDescent="0.25">
      <c r="A2333" s="81" t="s">
        <v>2041</v>
      </c>
      <c r="B2333" s="81" t="s">
        <v>12552</v>
      </c>
      <c r="C2333" s="81">
        <v>28.05</v>
      </c>
      <c r="D2333" s="81" t="s">
        <v>12553</v>
      </c>
      <c r="E2333" s="81">
        <v>34.64</v>
      </c>
      <c r="F2333" s="81" t="s">
        <v>12554</v>
      </c>
      <c r="G2333" s="81">
        <v>41.8</v>
      </c>
      <c r="H2333" s="81">
        <v>13.77</v>
      </c>
      <c r="I2333" s="81">
        <v>3.94</v>
      </c>
      <c r="J2333" s="81">
        <v>1.85</v>
      </c>
      <c r="K2333" s="81">
        <v>11.81</v>
      </c>
      <c r="L2333" s="81" t="s">
        <v>25662</v>
      </c>
      <c r="M2333" s="108"/>
      <c r="N2333" s="108"/>
      <c r="O2333" s="108"/>
      <c r="P2333" s="108"/>
      <c r="Q2333" s="108"/>
      <c r="R2333" s="108"/>
      <c r="S2333" s="108"/>
      <c r="T2333" s="108"/>
      <c r="U2333" s="108"/>
      <c r="V2333" s="108"/>
      <c r="W2333" s="108"/>
      <c r="X2333" s="108"/>
      <c r="Y2333" s="108"/>
      <c r="Z2333" s="108"/>
      <c r="AA2333" s="108"/>
      <c r="AB2333" s="108"/>
      <c r="AC2333" s="108"/>
      <c r="AD2333" s="108"/>
    </row>
    <row r="2334" spans="1:30" x14ac:dyDescent="0.25">
      <c r="A2334" s="81" t="s">
        <v>2038</v>
      </c>
      <c r="B2334" s="81" t="s">
        <v>12555</v>
      </c>
      <c r="C2334" s="81">
        <v>141.1</v>
      </c>
      <c r="D2334" s="81" t="s">
        <v>12556</v>
      </c>
      <c r="E2334" s="81">
        <v>141.1</v>
      </c>
      <c r="F2334" s="81" t="s">
        <v>12557</v>
      </c>
      <c r="G2334" s="81">
        <v>141.1</v>
      </c>
      <c r="H2334" s="81">
        <v>4.3</v>
      </c>
      <c r="I2334" s="81">
        <v>2.6</v>
      </c>
      <c r="J2334" s="81">
        <v>3</v>
      </c>
      <c r="K2334" s="81">
        <v>9.6999999999999993</v>
      </c>
      <c r="L2334" s="81" t="s">
        <v>25662</v>
      </c>
      <c r="M2334" s="108"/>
      <c r="N2334" s="108"/>
      <c r="O2334" s="108"/>
      <c r="P2334" s="108"/>
      <c r="Q2334" s="108"/>
      <c r="R2334" s="108"/>
      <c r="S2334" s="108"/>
      <c r="T2334" s="108"/>
      <c r="U2334" s="108"/>
      <c r="V2334" s="108"/>
      <c r="W2334" s="108"/>
      <c r="X2334" s="108"/>
      <c r="Y2334" s="108"/>
      <c r="Z2334" s="108"/>
      <c r="AA2334" s="108"/>
      <c r="AB2334" s="108"/>
      <c r="AC2334" s="108"/>
      <c r="AD2334" s="108"/>
    </row>
    <row r="2335" spans="1:30" x14ac:dyDescent="0.25">
      <c r="A2335" s="81" t="s">
        <v>2032</v>
      </c>
      <c r="B2335" s="81" t="s">
        <v>12558</v>
      </c>
      <c r="C2335" s="81">
        <v>162.35</v>
      </c>
      <c r="D2335" s="81" t="s">
        <v>12559</v>
      </c>
      <c r="E2335" s="81">
        <v>162.35</v>
      </c>
      <c r="F2335" s="81" t="s">
        <v>12560</v>
      </c>
      <c r="G2335" s="81">
        <v>163.99</v>
      </c>
      <c r="H2335" s="81">
        <v>4.3</v>
      </c>
      <c r="I2335" s="81">
        <v>2.6</v>
      </c>
      <c r="J2335" s="81">
        <v>3</v>
      </c>
      <c r="K2335" s="81">
        <v>9.6999999999999993</v>
      </c>
      <c r="L2335" s="81" t="s">
        <v>25662</v>
      </c>
      <c r="M2335" s="108"/>
      <c r="N2335" s="108"/>
      <c r="O2335" s="108"/>
      <c r="P2335" s="108"/>
      <c r="Q2335" s="108"/>
      <c r="R2335" s="108"/>
      <c r="S2335" s="108"/>
      <c r="T2335" s="108"/>
      <c r="U2335" s="108"/>
      <c r="V2335" s="108"/>
      <c r="W2335" s="108"/>
      <c r="X2335" s="108"/>
      <c r="Y2335" s="108"/>
      <c r="Z2335" s="108"/>
      <c r="AA2335" s="108"/>
      <c r="AB2335" s="108"/>
      <c r="AC2335" s="108"/>
      <c r="AD2335" s="108"/>
    </row>
    <row r="2336" spans="1:30" x14ac:dyDescent="0.25">
      <c r="A2336" s="81" t="s">
        <v>2029</v>
      </c>
      <c r="B2336" s="81" t="s">
        <v>12561</v>
      </c>
      <c r="C2336" s="81">
        <v>169.15</v>
      </c>
      <c r="D2336" s="81" t="s">
        <v>12562</v>
      </c>
      <c r="E2336" s="81">
        <v>186.99</v>
      </c>
      <c r="F2336" s="81" t="s">
        <v>12563</v>
      </c>
      <c r="G2336" s="81">
        <v>169.15</v>
      </c>
      <c r="H2336" s="81">
        <v>4.3</v>
      </c>
      <c r="I2336" s="81">
        <v>2.6</v>
      </c>
      <c r="J2336" s="81">
        <v>3</v>
      </c>
      <c r="K2336" s="81">
        <v>9.6999999999999993</v>
      </c>
      <c r="L2336" s="81" t="s">
        <v>25662</v>
      </c>
      <c r="M2336" s="108"/>
      <c r="N2336" s="108"/>
      <c r="O2336" s="108"/>
      <c r="P2336" s="108"/>
      <c r="Q2336" s="108"/>
      <c r="R2336" s="108"/>
      <c r="S2336" s="108"/>
      <c r="T2336" s="108"/>
      <c r="U2336" s="108"/>
      <c r="V2336" s="108"/>
      <c r="W2336" s="108"/>
      <c r="X2336" s="108"/>
      <c r="Y2336" s="108"/>
      <c r="Z2336" s="108"/>
      <c r="AA2336" s="108"/>
      <c r="AB2336" s="108"/>
      <c r="AC2336" s="108"/>
      <c r="AD2336" s="108"/>
    </row>
    <row r="2337" spans="1:30" x14ac:dyDescent="0.25">
      <c r="A2337" s="81" t="s">
        <v>2026</v>
      </c>
      <c r="B2337" s="81" t="s">
        <v>12564</v>
      </c>
      <c r="C2337" s="81">
        <v>190.4</v>
      </c>
      <c r="D2337" s="81" t="s">
        <v>12565</v>
      </c>
      <c r="E2337" s="81">
        <v>190.4</v>
      </c>
      <c r="F2337" s="81" t="s">
        <v>12566</v>
      </c>
      <c r="G2337" s="81">
        <v>190.4</v>
      </c>
      <c r="H2337" s="81">
        <v>4.3</v>
      </c>
      <c r="I2337" s="81">
        <v>2.6</v>
      </c>
      <c r="J2337" s="81">
        <v>3</v>
      </c>
      <c r="K2337" s="81">
        <v>9.6999999999999993</v>
      </c>
      <c r="L2337" s="81" t="s">
        <v>25662</v>
      </c>
      <c r="M2337" s="108"/>
      <c r="N2337" s="108"/>
      <c r="O2337" s="108"/>
      <c r="P2337" s="108"/>
      <c r="Q2337" s="108"/>
      <c r="R2337" s="108"/>
      <c r="S2337" s="108"/>
      <c r="T2337" s="108"/>
      <c r="U2337" s="108"/>
      <c r="V2337" s="108"/>
      <c r="W2337" s="108"/>
      <c r="X2337" s="108"/>
      <c r="Y2337" s="108"/>
      <c r="Z2337" s="108"/>
      <c r="AA2337" s="108"/>
      <c r="AB2337" s="108"/>
      <c r="AC2337" s="108"/>
      <c r="AD2337" s="108"/>
    </row>
    <row r="2338" spans="1:30" x14ac:dyDescent="0.25">
      <c r="A2338" s="81" t="s">
        <v>2023</v>
      </c>
      <c r="B2338" s="81" t="s">
        <v>12567</v>
      </c>
      <c r="C2338" s="81">
        <v>202.3</v>
      </c>
      <c r="D2338" s="81" t="s">
        <v>12568</v>
      </c>
      <c r="E2338" s="81">
        <v>272.8</v>
      </c>
      <c r="F2338" s="81" t="s">
        <v>12569</v>
      </c>
      <c r="G2338" s="81">
        <v>276.79000000000002</v>
      </c>
      <c r="H2338" s="81">
        <v>4.3</v>
      </c>
      <c r="I2338" s="81">
        <v>2.6</v>
      </c>
      <c r="J2338" s="81">
        <v>3</v>
      </c>
      <c r="K2338" s="81">
        <v>9.6999999999999993</v>
      </c>
      <c r="L2338" s="81" t="s">
        <v>25662</v>
      </c>
      <c r="M2338" s="108"/>
      <c r="N2338" s="108"/>
      <c r="O2338" s="108"/>
      <c r="P2338" s="108"/>
      <c r="Q2338" s="108"/>
      <c r="R2338" s="108"/>
      <c r="S2338" s="108"/>
      <c r="T2338" s="108"/>
      <c r="U2338" s="108"/>
      <c r="V2338" s="108"/>
      <c r="W2338" s="108"/>
      <c r="X2338" s="108"/>
      <c r="Y2338" s="108"/>
      <c r="Z2338" s="108"/>
      <c r="AA2338" s="108"/>
      <c r="AB2338" s="108"/>
      <c r="AC2338" s="108"/>
      <c r="AD2338" s="108"/>
    </row>
    <row r="2339" spans="1:30" x14ac:dyDescent="0.25">
      <c r="A2339" s="81" t="s">
        <v>2020</v>
      </c>
      <c r="B2339" s="81" t="s">
        <v>12570</v>
      </c>
      <c r="C2339" s="81">
        <v>228.65</v>
      </c>
      <c r="D2339" s="81" t="s">
        <v>12571</v>
      </c>
      <c r="E2339" s="81">
        <v>308.33</v>
      </c>
      <c r="F2339" s="81" t="s">
        <v>12572</v>
      </c>
      <c r="G2339" s="81">
        <v>228.65</v>
      </c>
      <c r="H2339" s="81">
        <v>4.3</v>
      </c>
      <c r="I2339" s="81">
        <v>2.6</v>
      </c>
      <c r="J2339" s="81">
        <v>3</v>
      </c>
      <c r="K2339" s="81">
        <v>9.6999999999999993</v>
      </c>
      <c r="L2339" s="81" t="s">
        <v>25662</v>
      </c>
      <c r="M2339" s="108"/>
      <c r="N2339" s="108"/>
      <c r="O2339" s="108"/>
      <c r="P2339" s="108"/>
      <c r="Q2339" s="108"/>
      <c r="R2339" s="108"/>
      <c r="S2339" s="108"/>
      <c r="T2339" s="108"/>
      <c r="U2339" s="108"/>
      <c r="V2339" s="108"/>
      <c r="W2339" s="108"/>
      <c r="X2339" s="108"/>
      <c r="Y2339" s="108"/>
      <c r="Z2339" s="108"/>
      <c r="AA2339" s="108"/>
      <c r="AB2339" s="108"/>
      <c r="AC2339" s="108"/>
      <c r="AD2339" s="108"/>
    </row>
    <row r="2340" spans="1:30" x14ac:dyDescent="0.25">
      <c r="A2340" s="81" t="s">
        <v>2017</v>
      </c>
      <c r="B2340" s="81" t="s">
        <v>12573</v>
      </c>
      <c r="C2340" s="81">
        <v>141.1</v>
      </c>
      <c r="D2340" s="81" t="s">
        <v>12574</v>
      </c>
      <c r="E2340" s="81">
        <v>141.1</v>
      </c>
      <c r="F2340" s="81" t="s">
        <v>12575</v>
      </c>
      <c r="G2340" s="81">
        <v>190.27</v>
      </c>
      <c r="H2340" s="81">
        <v>4.25</v>
      </c>
      <c r="I2340" s="81">
        <v>2.56</v>
      </c>
      <c r="J2340" s="81">
        <v>3.19</v>
      </c>
      <c r="K2340" s="81">
        <v>9.25</v>
      </c>
      <c r="L2340" s="81" t="s">
        <v>25662</v>
      </c>
      <c r="M2340" s="108"/>
      <c r="N2340" s="108"/>
      <c r="O2340" s="108"/>
      <c r="P2340" s="108"/>
      <c r="Q2340" s="108"/>
      <c r="R2340" s="108"/>
      <c r="S2340" s="108"/>
      <c r="T2340" s="108"/>
      <c r="U2340" s="108"/>
      <c r="V2340" s="108"/>
      <c r="W2340" s="108"/>
      <c r="X2340" s="108"/>
      <c r="Y2340" s="108"/>
      <c r="Z2340" s="108"/>
      <c r="AA2340" s="108"/>
      <c r="AB2340" s="108"/>
      <c r="AC2340" s="108"/>
      <c r="AD2340" s="108"/>
    </row>
    <row r="2341" spans="1:30" x14ac:dyDescent="0.25">
      <c r="A2341" s="81" t="s">
        <v>2014</v>
      </c>
      <c r="B2341" s="81" t="s">
        <v>12576</v>
      </c>
      <c r="C2341" s="81">
        <v>172.55</v>
      </c>
      <c r="D2341" s="81" t="s">
        <v>12577</v>
      </c>
      <c r="E2341" s="81">
        <v>232.68</v>
      </c>
      <c r="F2341" s="81" t="s">
        <v>12578</v>
      </c>
      <c r="G2341" s="81">
        <v>172.55</v>
      </c>
      <c r="H2341" s="81">
        <v>4.3</v>
      </c>
      <c r="I2341" s="81">
        <v>2.6</v>
      </c>
      <c r="J2341" s="81">
        <v>3.21</v>
      </c>
      <c r="K2341" s="81">
        <v>9.6999999999999993</v>
      </c>
      <c r="L2341" s="81" t="s">
        <v>25662</v>
      </c>
      <c r="M2341" s="108"/>
      <c r="N2341" s="108"/>
      <c r="O2341" s="108"/>
      <c r="P2341" s="108"/>
      <c r="Q2341" s="108"/>
      <c r="R2341" s="108"/>
      <c r="S2341" s="108"/>
      <c r="T2341" s="108"/>
      <c r="U2341" s="108"/>
      <c r="V2341" s="108"/>
      <c r="W2341" s="108"/>
      <c r="X2341" s="108"/>
      <c r="Y2341" s="108"/>
      <c r="Z2341" s="108"/>
      <c r="AA2341" s="108"/>
      <c r="AB2341" s="108"/>
      <c r="AC2341" s="108"/>
      <c r="AD2341" s="108"/>
    </row>
    <row r="2342" spans="1:30" x14ac:dyDescent="0.25">
      <c r="A2342" s="81" t="s">
        <v>2011</v>
      </c>
      <c r="B2342" s="81" t="s">
        <v>12579</v>
      </c>
      <c r="C2342" s="81">
        <v>207.4</v>
      </c>
      <c r="D2342" s="81" t="s">
        <v>12580</v>
      </c>
      <c r="E2342" s="81">
        <v>279.68</v>
      </c>
      <c r="F2342" s="81" t="s">
        <v>8619</v>
      </c>
      <c r="G2342" s="81" t="s">
        <v>8620</v>
      </c>
      <c r="H2342" s="81">
        <v>4.3</v>
      </c>
      <c r="I2342" s="81">
        <v>2.6</v>
      </c>
      <c r="J2342" s="81">
        <v>2.86</v>
      </c>
      <c r="K2342" s="81">
        <v>9.6999999999999993</v>
      </c>
      <c r="L2342" s="81" t="s">
        <v>25662</v>
      </c>
      <c r="M2342" s="108"/>
      <c r="N2342" s="108"/>
      <c r="O2342" s="108"/>
      <c r="P2342" s="108"/>
      <c r="Q2342" s="108"/>
      <c r="R2342" s="108"/>
      <c r="S2342" s="108"/>
      <c r="T2342" s="108"/>
      <c r="U2342" s="108"/>
      <c r="V2342" s="108"/>
      <c r="W2342" s="108"/>
      <c r="X2342" s="108"/>
      <c r="Y2342" s="108"/>
      <c r="Z2342" s="108"/>
      <c r="AA2342" s="108"/>
      <c r="AB2342" s="108"/>
      <c r="AC2342" s="108"/>
      <c r="AD2342" s="108"/>
    </row>
    <row r="2343" spans="1:30" x14ac:dyDescent="0.25">
      <c r="A2343" s="81" t="s">
        <v>2008</v>
      </c>
      <c r="B2343" s="81" t="s">
        <v>12581</v>
      </c>
      <c r="C2343" s="81">
        <v>234.6</v>
      </c>
      <c r="D2343" s="81" t="s">
        <v>12582</v>
      </c>
      <c r="E2343" s="81">
        <v>234.6</v>
      </c>
      <c r="F2343" s="81" t="s">
        <v>12583</v>
      </c>
      <c r="G2343" s="81">
        <v>316.36</v>
      </c>
      <c r="H2343" s="81">
        <v>4.25</v>
      </c>
      <c r="I2343" s="81">
        <v>2.56</v>
      </c>
      <c r="J2343" s="81">
        <v>2.86</v>
      </c>
      <c r="K2343" s="81">
        <v>9.25</v>
      </c>
      <c r="L2343" s="81" t="s">
        <v>25662</v>
      </c>
      <c r="M2343" s="108"/>
      <c r="N2343" s="108"/>
      <c r="O2343" s="108"/>
      <c r="P2343" s="108"/>
      <c r="Q2343" s="108"/>
      <c r="R2343" s="108"/>
      <c r="S2343" s="108"/>
      <c r="T2343" s="108"/>
      <c r="U2343" s="108"/>
      <c r="V2343" s="108"/>
      <c r="W2343" s="108"/>
      <c r="X2343" s="108"/>
      <c r="Y2343" s="108"/>
      <c r="Z2343" s="108"/>
      <c r="AA2343" s="108"/>
      <c r="AB2343" s="108"/>
      <c r="AC2343" s="108"/>
      <c r="AD2343" s="108"/>
    </row>
    <row r="2344" spans="1:30" x14ac:dyDescent="0.25">
      <c r="A2344" s="81" t="s">
        <v>2002</v>
      </c>
      <c r="B2344" s="81" t="s">
        <v>12584</v>
      </c>
      <c r="C2344" s="81">
        <v>489.6</v>
      </c>
      <c r="D2344" s="81" t="s">
        <v>12585</v>
      </c>
      <c r="E2344" s="81">
        <v>489.6</v>
      </c>
      <c r="F2344" s="81" t="s">
        <v>12586</v>
      </c>
      <c r="G2344" s="81">
        <v>489.6</v>
      </c>
      <c r="H2344" s="81">
        <v>7.9</v>
      </c>
      <c r="I2344" s="81">
        <v>13.8</v>
      </c>
      <c r="J2344" s="81">
        <v>3.8</v>
      </c>
      <c r="K2344" s="81">
        <v>4.3</v>
      </c>
      <c r="L2344" s="81" t="s">
        <v>25662</v>
      </c>
      <c r="M2344" s="108"/>
      <c r="N2344" s="108"/>
      <c r="O2344" s="108"/>
      <c r="P2344" s="108"/>
      <c r="Q2344" s="108"/>
      <c r="R2344" s="108"/>
      <c r="S2344" s="108"/>
      <c r="T2344" s="108"/>
      <c r="U2344" s="108"/>
      <c r="V2344" s="108"/>
      <c r="W2344" s="108"/>
      <c r="X2344" s="108"/>
      <c r="Y2344" s="108"/>
      <c r="Z2344" s="108"/>
      <c r="AA2344" s="108"/>
      <c r="AB2344" s="108"/>
      <c r="AC2344" s="108"/>
      <c r="AD2344" s="108"/>
    </row>
    <row r="2345" spans="1:30" x14ac:dyDescent="0.25">
      <c r="A2345" s="81" t="s">
        <v>1996</v>
      </c>
      <c r="B2345" s="81" t="s">
        <v>12587</v>
      </c>
      <c r="C2345" s="81">
        <v>653.65</v>
      </c>
      <c r="D2345" s="81" t="s">
        <v>12588</v>
      </c>
      <c r="E2345" s="81">
        <v>653.65</v>
      </c>
      <c r="F2345" s="81" t="s">
        <v>12589</v>
      </c>
      <c r="G2345" s="81">
        <v>1109.8399999999999</v>
      </c>
      <c r="H2345" s="81">
        <v>7.87</v>
      </c>
      <c r="I2345" s="81">
        <v>13.77</v>
      </c>
      <c r="J2345" s="81">
        <v>8.3699999999999992</v>
      </c>
      <c r="K2345" s="81">
        <v>4.25</v>
      </c>
      <c r="L2345" s="81" t="s">
        <v>25662</v>
      </c>
      <c r="M2345" s="108"/>
      <c r="N2345" s="108"/>
      <c r="O2345" s="108"/>
      <c r="P2345" s="108"/>
      <c r="Q2345" s="108"/>
      <c r="R2345" s="108"/>
      <c r="S2345" s="108"/>
      <c r="T2345" s="108"/>
      <c r="U2345" s="108"/>
      <c r="V2345" s="108"/>
      <c r="W2345" s="108"/>
      <c r="X2345" s="108"/>
      <c r="Y2345" s="108"/>
      <c r="Z2345" s="108"/>
      <c r="AA2345" s="108"/>
      <c r="AB2345" s="108"/>
      <c r="AC2345" s="108"/>
      <c r="AD2345" s="108"/>
    </row>
    <row r="2346" spans="1:30" x14ac:dyDescent="0.25">
      <c r="A2346" s="81" t="s">
        <v>1990</v>
      </c>
      <c r="B2346" s="81" t="s">
        <v>12590</v>
      </c>
      <c r="C2346" s="81">
        <v>489.6</v>
      </c>
      <c r="D2346" s="81" t="s">
        <v>12591</v>
      </c>
      <c r="E2346" s="81">
        <v>820.6</v>
      </c>
      <c r="F2346" s="81" t="s">
        <v>12592</v>
      </c>
      <c r="G2346" s="81">
        <v>660.22</v>
      </c>
      <c r="H2346" s="81">
        <v>7.9</v>
      </c>
      <c r="I2346" s="81">
        <v>13.8</v>
      </c>
      <c r="J2346" s="81">
        <v>10.14</v>
      </c>
      <c r="K2346" s="81">
        <v>4.3</v>
      </c>
      <c r="L2346" s="81" t="s">
        <v>25662</v>
      </c>
      <c r="M2346" s="108"/>
      <c r="N2346" s="108"/>
      <c r="O2346" s="108"/>
      <c r="P2346" s="108"/>
      <c r="Q2346" s="108"/>
      <c r="R2346" s="108"/>
      <c r="S2346" s="108"/>
      <c r="T2346" s="108"/>
      <c r="U2346" s="108"/>
      <c r="V2346" s="108"/>
      <c r="W2346" s="108"/>
      <c r="X2346" s="108"/>
      <c r="Y2346" s="108"/>
      <c r="Z2346" s="108"/>
      <c r="AA2346" s="108"/>
      <c r="AB2346" s="108"/>
      <c r="AC2346" s="108"/>
      <c r="AD2346" s="108"/>
    </row>
    <row r="2347" spans="1:30" x14ac:dyDescent="0.25">
      <c r="A2347" s="81" t="s">
        <v>1984</v>
      </c>
      <c r="B2347" s="81" t="s">
        <v>12593</v>
      </c>
      <c r="C2347" s="81">
        <v>653.65</v>
      </c>
      <c r="D2347" s="81" t="s">
        <v>8619</v>
      </c>
      <c r="E2347" s="81" t="s">
        <v>8620</v>
      </c>
      <c r="F2347" s="81" t="s">
        <v>8619</v>
      </c>
      <c r="G2347" s="81" t="s">
        <v>8620</v>
      </c>
      <c r="H2347" s="81">
        <v>7.9</v>
      </c>
      <c r="I2347" s="81">
        <v>13.8</v>
      </c>
      <c r="J2347" s="81">
        <v>8.3699999999999992</v>
      </c>
      <c r="K2347" s="81">
        <v>4.3</v>
      </c>
      <c r="L2347" s="81" t="s">
        <v>25662</v>
      </c>
      <c r="M2347" s="108"/>
      <c r="N2347" s="108"/>
      <c r="O2347" s="108"/>
      <c r="P2347" s="108"/>
      <c r="Q2347" s="108"/>
      <c r="R2347" s="108"/>
      <c r="S2347" s="108"/>
      <c r="T2347" s="108"/>
      <c r="U2347" s="108"/>
      <c r="V2347" s="108"/>
      <c r="W2347" s="108"/>
      <c r="X2347" s="108"/>
      <c r="Y2347" s="108"/>
      <c r="Z2347" s="108"/>
      <c r="AA2347" s="108"/>
      <c r="AB2347" s="108"/>
      <c r="AC2347" s="108"/>
      <c r="AD2347" s="108"/>
    </row>
    <row r="2348" spans="1:30" x14ac:dyDescent="0.25">
      <c r="A2348" s="81" t="s">
        <v>1981</v>
      </c>
      <c r="B2348" s="81" t="s">
        <v>12594</v>
      </c>
      <c r="C2348" s="81">
        <v>799</v>
      </c>
      <c r="D2348" s="81" t="s">
        <v>12595</v>
      </c>
      <c r="E2348" s="81">
        <v>799</v>
      </c>
      <c r="F2348" s="81" t="s">
        <v>12596</v>
      </c>
      <c r="G2348" s="81">
        <v>799</v>
      </c>
      <c r="H2348" s="81">
        <v>10.5</v>
      </c>
      <c r="I2348" s="81">
        <v>6</v>
      </c>
      <c r="J2348" s="81">
        <v>14</v>
      </c>
      <c r="K2348" s="81">
        <v>16</v>
      </c>
      <c r="L2348" s="81" t="s">
        <v>25662</v>
      </c>
      <c r="M2348" s="108"/>
      <c r="N2348" s="108"/>
      <c r="O2348" s="108"/>
      <c r="P2348" s="108"/>
      <c r="Q2348" s="108"/>
      <c r="R2348" s="108"/>
      <c r="S2348" s="108"/>
      <c r="T2348" s="108"/>
      <c r="U2348" s="108"/>
      <c r="V2348" s="108"/>
      <c r="W2348" s="108"/>
      <c r="X2348" s="108"/>
      <c r="Y2348" s="108"/>
      <c r="Z2348" s="108"/>
      <c r="AA2348" s="108"/>
      <c r="AB2348" s="108"/>
      <c r="AC2348" s="108"/>
      <c r="AD2348" s="108"/>
    </row>
    <row r="2349" spans="1:30" x14ac:dyDescent="0.25">
      <c r="A2349" s="81" t="s">
        <v>1978</v>
      </c>
      <c r="B2349" s="81" t="s">
        <v>12597</v>
      </c>
      <c r="C2349" s="81">
        <v>879.75</v>
      </c>
      <c r="D2349" s="81" t="s">
        <v>12598</v>
      </c>
      <c r="E2349" s="81">
        <v>879.75</v>
      </c>
      <c r="F2349" s="81" t="s">
        <v>12599</v>
      </c>
      <c r="G2349" s="81">
        <v>879.75</v>
      </c>
      <c r="H2349" s="81">
        <v>10.5</v>
      </c>
      <c r="I2349" s="81">
        <v>6</v>
      </c>
      <c r="J2349" s="81">
        <v>14</v>
      </c>
      <c r="K2349" s="81">
        <v>16</v>
      </c>
      <c r="L2349" s="81" t="s">
        <v>25662</v>
      </c>
      <c r="M2349" s="108"/>
      <c r="N2349" s="108"/>
      <c r="O2349" s="108"/>
      <c r="P2349" s="108"/>
      <c r="Q2349" s="108"/>
      <c r="R2349" s="108"/>
      <c r="S2349" s="108"/>
      <c r="T2349" s="108"/>
      <c r="U2349" s="108"/>
      <c r="V2349" s="108"/>
      <c r="W2349" s="108"/>
      <c r="X2349" s="108"/>
      <c r="Y2349" s="108"/>
      <c r="Z2349" s="108"/>
      <c r="AA2349" s="108"/>
      <c r="AB2349" s="108"/>
      <c r="AC2349" s="108"/>
      <c r="AD2349" s="108"/>
    </row>
    <row r="2350" spans="1:30" x14ac:dyDescent="0.25">
      <c r="A2350" s="81" t="s">
        <v>1972</v>
      </c>
      <c r="B2350" s="81" t="s">
        <v>12600</v>
      </c>
      <c r="C2350" s="81">
        <v>799</v>
      </c>
      <c r="D2350" s="81" t="s">
        <v>12601</v>
      </c>
      <c r="E2350" s="81">
        <v>799</v>
      </c>
      <c r="F2350" s="81" t="s">
        <v>12602</v>
      </c>
      <c r="G2350" s="81">
        <v>799</v>
      </c>
      <c r="H2350" s="81">
        <v>10.5</v>
      </c>
      <c r="I2350" s="81">
        <v>6</v>
      </c>
      <c r="J2350" s="81">
        <v>14</v>
      </c>
      <c r="K2350" s="81">
        <v>16</v>
      </c>
      <c r="L2350" s="81" t="s">
        <v>25662</v>
      </c>
      <c r="M2350" s="108"/>
      <c r="N2350" s="108"/>
      <c r="O2350" s="108"/>
      <c r="P2350" s="108"/>
      <c r="Q2350" s="108"/>
      <c r="R2350" s="108"/>
      <c r="S2350" s="108"/>
      <c r="T2350" s="108"/>
      <c r="U2350" s="108"/>
      <c r="V2350" s="108"/>
      <c r="W2350" s="108"/>
      <c r="X2350" s="108"/>
      <c r="Y2350" s="108"/>
      <c r="Z2350" s="108"/>
      <c r="AA2350" s="108"/>
      <c r="AB2350" s="108"/>
      <c r="AC2350" s="108"/>
      <c r="AD2350" s="108"/>
    </row>
    <row r="2351" spans="1:30" x14ac:dyDescent="0.25">
      <c r="A2351" s="81" t="s">
        <v>1966</v>
      </c>
      <c r="B2351" s="81" t="s">
        <v>12603</v>
      </c>
      <c r="C2351" s="81">
        <v>879.75</v>
      </c>
      <c r="D2351" s="81" t="s">
        <v>12604</v>
      </c>
      <c r="E2351" s="81">
        <v>879.75</v>
      </c>
      <c r="F2351" s="81" t="s">
        <v>12605</v>
      </c>
      <c r="G2351" s="81">
        <v>879.75</v>
      </c>
      <c r="H2351" s="81">
        <v>10.5</v>
      </c>
      <c r="I2351" s="81">
        <v>6</v>
      </c>
      <c r="J2351" s="81">
        <v>14</v>
      </c>
      <c r="K2351" s="81">
        <v>16</v>
      </c>
      <c r="L2351" s="81" t="s">
        <v>25662</v>
      </c>
      <c r="M2351" s="108"/>
      <c r="N2351" s="108"/>
      <c r="O2351" s="108"/>
      <c r="P2351" s="108"/>
      <c r="Q2351" s="108"/>
      <c r="R2351" s="108"/>
      <c r="S2351" s="108"/>
      <c r="T2351" s="108"/>
      <c r="U2351" s="108"/>
      <c r="V2351" s="108"/>
      <c r="W2351" s="108"/>
      <c r="X2351" s="108"/>
      <c r="Y2351" s="108"/>
      <c r="Z2351" s="108"/>
      <c r="AA2351" s="108"/>
      <c r="AB2351" s="108"/>
      <c r="AC2351" s="108"/>
      <c r="AD2351" s="108"/>
    </row>
    <row r="2352" spans="1:30" x14ac:dyDescent="0.25">
      <c r="A2352" s="81" t="s">
        <v>1960</v>
      </c>
      <c r="B2352" s="81" t="s">
        <v>12606</v>
      </c>
      <c r="C2352" s="81">
        <v>1405.05</v>
      </c>
      <c r="D2352" s="81" t="s">
        <v>12607</v>
      </c>
      <c r="E2352" s="81">
        <v>2401.98</v>
      </c>
      <c r="F2352" s="81" t="s">
        <v>12608</v>
      </c>
      <c r="G2352" s="81">
        <v>2384.02</v>
      </c>
      <c r="H2352" s="81">
        <v>9.9</v>
      </c>
      <c r="I2352" s="81">
        <v>5.8</v>
      </c>
      <c r="J2352" s="81">
        <v>28</v>
      </c>
      <c r="K2352" s="81">
        <v>14.4</v>
      </c>
      <c r="L2352" s="81" t="s">
        <v>25662</v>
      </c>
      <c r="M2352" s="108"/>
      <c r="N2352" s="108"/>
      <c r="O2352" s="108"/>
      <c r="P2352" s="108"/>
      <c r="Q2352" s="108"/>
      <c r="R2352" s="108"/>
      <c r="S2352" s="108"/>
      <c r="T2352" s="108"/>
      <c r="U2352" s="108"/>
      <c r="V2352" s="108"/>
      <c r="W2352" s="108"/>
      <c r="X2352" s="108"/>
      <c r="Y2352" s="108"/>
      <c r="Z2352" s="108"/>
      <c r="AA2352" s="108"/>
      <c r="AB2352" s="108"/>
      <c r="AC2352" s="108"/>
      <c r="AD2352" s="108"/>
    </row>
    <row r="2353" spans="1:30" x14ac:dyDescent="0.25">
      <c r="A2353" s="81" t="s">
        <v>1957</v>
      </c>
      <c r="B2353" s="81" t="s">
        <v>12609</v>
      </c>
      <c r="C2353" s="81">
        <v>2246.5500000000002</v>
      </c>
      <c r="D2353" s="81" t="s">
        <v>12610</v>
      </c>
      <c r="E2353" s="81">
        <v>3803.45</v>
      </c>
      <c r="F2353" s="81" t="s">
        <v>12611</v>
      </c>
      <c r="G2353" s="81">
        <v>3029.47</v>
      </c>
      <c r="H2353" s="81">
        <v>10.199999999999999</v>
      </c>
      <c r="I2353" s="81">
        <v>10.4</v>
      </c>
      <c r="J2353" s="81">
        <v>48</v>
      </c>
      <c r="K2353" s="81">
        <v>20</v>
      </c>
      <c r="L2353" s="81" t="s">
        <v>25662</v>
      </c>
      <c r="M2353" s="108"/>
      <c r="N2353" s="108"/>
      <c r="O2353" s="108"/>
      <c r="P2353" s="108"/>
      <c r="Q2353" s="108"/>
      <c r="R2353" s="108"/>
      <c r="S2353" s="108"/>
      <c r="T2353" s="108"/>
      <c r="U2353" s="108"/>
      <c r="V2353" s="108"/>
      <c r="W2353" s="108"/>
      <c r="X2353" s="108"/>
      <c r="Y2353" s="108"/>
      <c r="Z2353" s="108"/>
      <c r="AA2353" s="108"/>
      <c r="AB2353" s="108"/>
      <c r="AC2353" s="108"/>
      <c r="AD2353" s="108"/>
    </row>
    <row r="2354" spans="1:30" x14ac:dyDescent="0.25">
      <c r="A2354" s="81" t="s">
        <v>1954</v>
      </c>
      <c r="B2354" s="81" t="s">
        <v>12612</v>
      </c>
      <c r="C2354" s="81">
        <v>872.95</v>
      </c>
      <c r="D2354" s="81" t="s">
        <v>12613</v>
      </c>
      <c r="E2354" s="81">
        <v>872.95</v>
      </c>
      <c r="F2354" s="81" t="s">
        <v>12614</v>
      </c>
      <c r="G2354" s="81">
        <v>872.95</v>
      </c>
      <c r="H2354" s="81">
        <v>9.9</v>
      </c>
      <c r="I2354" s="81">
        <v>14.4</v>
      </c>
      <c r="J2354" s="81">
        <v>12.1</v>
      </c>
      <c r="K2354" s="81">
        <v>5.8</v>
      </c>
      <c r="L2354" s="81" t="s">
        <v>25662</v>
      </c>
      <c r="M2354" s="108"/>
      <c r="N2354" s="108"/>
      <c r="O2354" s="108"/>
      <c r="P2354" s="108"/>
      <c r="Q2354" s="108"/>
      <c r="R2354" s="108"/>
      <c r="S2354" s="108"/>
      <c r="T2354" s="108"/>
      <c r="U2354" s="108"/>
      <c r="V2354" s="108"/>
      <c r="W2354" s="108"/>
      <c r="X2354" s="108"/>
      <c r="Y2354" s="108"/>
      <c r="Z2354" s="108"/>
      <c r="AA2354" s="108"/>
      <c r="AB2354" s="108"/>
      <c r="AC2354" s="108"/>
      <c r="AD2354" s="108"/>
    </row>
    <row r="2355" spans="1:30" x14ac:dyDescent="0.25">
      <c r="A2355" s="81" t="s">
        <v>1945</v>
      </c>
      <c r="B2355" s="81" t="s">
        <v>12615</v>
      </c>
      <c r="C2355" s="81">
        <v>944.35</v>
      </c>
      <c r="D2355" s="81" t="s">
        <v>12616</v>
      </c>
      <c r="E2355" s="81">
        <v>1591.81</v>
      </c>
      <c r="F2355" s="81" t="s">
        <v>12617</v>
      </c>
      <c r="G2355" s="81">
        <v>1273.46</v>
      </c>
      <c r="H2355" s="81">
        <v>9.9</v>
      </c>
      <c r="I2355" s="81">
        <v>14.4</v>
      </c>
      <c r="J2355" s="81">
        <v>28</v>
      </c>
      <c r="K2355" s="81">
        <v>10.1</v>
      </c>
      <c r="L2355" s="81" t="s">
        <v>25662</v>
      </c>
      <c r="M2355" s="108"/>
      <c r="N2355" s="108"/>
      <c r="O2355" s="108"/>
      <c r="P2355" s="108"/>
      <c r="Q2355" s="108"/>
      <c r="R2355" s="108"/>
      <c r="S2355" s="108"/>
      <c r="T2355" s="108"/>
      <c r="U2355" s="108"/>
      <c r="V2355" s="108"/>
      <c r="W2355" s="108"/>
      <c r="X2355" s="108"/>
      <c r="Y2355" s="108"/>
      <c r="Z2355" s="108"/>
      <c r="AA2355" s="108"/>
      <c r="AB2355" s="108"/>
      <c r="AC2355" s="108"/>
      <c r="AD2355" s="108"/>
    </row>
    <row r="2356" spans="1:30" x14ac:dyDescent="0.25">
      <c r="A2356" s="81" t="s">
        <v>1927</v>
      </c>
      <c r="B2356" s="81" t="s">
        <v>12618</v>
      </c>
      <c r="C2356" s="81">
        <v>1866.6</v>
      </c>
      <c r="D2356" s="81" t="s">
        <v>12619</v>
      </c>
      <c r="E2356" s="81">
        <v>1866.6</v>
      </c>
      <c r="F2356" s="81" t="s">
        <v>12620</v>
      </c>
      <c r="G2356" s="81">
        <v>3156.01</v>
      </c>
      <c r="H2356" s="81">
        <v>12.99</v>
      </c>
      <c r="I2356" s="81">
        <v>12.99</v>
      </c>
      <c r="J2356" s="81">
        <v>24.8</v>
      </c>
      <c r="K2356" s="81">
        <v>18.11</v>
      </c>
      <c r="L2356" s="81" t="s">
        <v>25662</v>
      </c>
      <c r="M2356" s="108"/>
      <c r="N2356" s="108"/>
      <c r="O2356" s="108"/>
      <c r="P2356" s="108"/>
      <c r="Q2356" s="108"/>
      <c r="R2356" s="108"/>
      <c r="S2356" s="108"/>
      <c r="T2356" s="108"/>
      <c r="U2356" s="108"/>
      <c r="V2356" s="108"/>
      <c r="W2356" s="108"/>
      <c r="X2356" s="108"/>
      <c r="Y2356" s="108"/>
      <c r="Z2356" s="108"/>
      <c r="AA2356" s="108"/>
      <c r="AB2356" s="108"/>
      <c r="AC2356" s="108"/>
      <c r="AD2356" s="108"/>
    </row>
    <row r="2357" spans="1:30" x14ac:dyDescent="0.25">
      <c r="A2357" s="81" t="s">
        <v>1921</v>
      </c>
      <c r="B2357" s="81" t="s">
        <v>12621</v>
      </c>
      <c r="C2357" s="81">
        <v>1093.0999999999999</v>
      </c>
      <c r="D2357" s="81" t="s">
        <v>12622</v>
      </c>
      <c r="E2357" s="81">
        <v>1854.41</v>
      </c>
      <c r="F2357" s="81" t="s">
        <v>12623</v>
      </c>
      <c r="G2357" s="81">
        <v>1843.77</v>
      </c>
      <c r="H2357" s="81">
        <v>9.9</v>
      </c>
      <c r="I2357" s="81">
        <v>19.100000000000001</v>
      </c>
      <c r="J2357" s="81">
        <v>13</v>
      </c>
      <c r="K2357" s="81">
        <v>5.8</v>
      </c>
      <c r="L2357" s="81" t="s">
        <v>25662</v>
      </c>
      <c r="M2357" s="108"/>
      <c r="N2357" s="108"/>
      <c r="O2357" s="108"/>
      <c r="P2357" s="108"/>
      <c r="Q2357" s="108"/>
      <c r="R2357" s="108"/>
      <c r="S2357" s="108"/>
      <c r="T2357" s="108"/>
      <c r="U2357" s="108"/>
      <c r="V2357" s="108"/>
      <c r="W2357" s="108"/>
      <c r="X2357" s="108"/>
      <c r="Y2357" s="108"/>
      <c r="Z2357" s="108"/>
      <c r="AA2357" s="108"/>
      <c r="AB2357" s="108"/>
      <c r="AC2357" s="108"/>
      <c r="AD2357" s="108"/>
    </row>
    <row r="2358" spans="1:30" x14ac:dyDescent="0.25">
      <c r="A2358" s="81" t="s">
        <v>1915</v>
      </c>
      <c r="B2358" s="81" t="s">
        <v>12624</v>
      </c>
      <c r="C2358" s="81">
        <v>1373.6</v>
      </c>
      <c r="D2358" s="81" t="s">
        <v>12625</v>
      </c>
      <c r="E2358" s="81">
        <v>1373.6</v>
      </c>
      <c r="F2358" s="81" t="s">
        <v>8619</v>
      </c>
      <c r="G2358" s="81" t="s">
        <v>8620</v>
      </c>
      <c r="H2358" s="81">
        <v>9.9</v>
      </c>
      <c r="I2358" s="81">
        <v>19.100000000000001</v>
      </c>
      <c r="J2358" s="81">
        <v>13</v>
      </c>
      <c r="K2358" s="81">
        <v>5.8</v>
      </c>
      <c r="L2358" s="81" t="s">
        <v>25662</v>
      </c>
      <c r="M2358" s="108"/>
      <c r="N2358" s="108"/>
      <c r="O2358" s="108"/>
      <c r="P2358" s="108"/>
      <c r="Q2358" s="108"/>
      <c r="R2358" s="108"/>
      <c r="S2358" s="108"/>
      <c r="T2358" s="108"/>
      <c r="U2358" s="108"/>
      <c r="V2358" s="108"/>
      <c r="W2358" s="108"/>
      <c r="X2358" s="108"/>
      <c r="Y2358" s="108"/>
      <c r="Z2358" s="108"/>
      <c r="AA2358" s="108"/>
      <c r="AB2358" s="108"/>
      <c r="AC2358" s="108"/>
      <c r="AD2358" s="108"/>
    </row>
    <row r="2359" spans="1:30" x14ac:dyDescent="0.25">
      <c r="A2359" s="81" t="s">
        <v>1912</v>
      </c>
      <c r="B2359" s="81" t="s">
        <v>12626</v>
      </c>
      <c r="C2359" s="81">
        <v>929.05</v>
      </c>
      <c r="D2359" s="81" t="s">
        <v>12627</v>
      </c>
      <c r="E2359" s="81">
        <v>929.05</v>
      </c>
      <c r="F2359" s="81" t="s">
        <v>12628</v>
      </c>
      <c r="G2359" s="81">
        <v>1577.66</v>
      </c>
      <c r="H2359" s="81">
        <v>9.9</v>
      </c>
      <c r="I2359" s="81">
        <v>14.4</v>
      </c>
      <c r="J2359" s="81">
        <v>12.1</v>
      </c>
      <c r="K2359" s="81">
        <v>5.8</v>
      </c>
      <c r="L2359" s="81" t="s">
        <v>25662</v>
      </c>
      <c r="M2359" s="108"/>
      <c r="N2359" s="108"/>
      <c r="O2359" s="108"/>
      <c r="P2359" s="108"/>
      <c r="Q2359" s="108"/>
      <c r="R2359" s="108"/>
      <c r="S2359" s="108"/>
      <c r="T2359" s="108"/>
      <c r="U2359" s="108"/>
      <c r="V2359" s="108"/>
      <c r="W2359" s="108"/>
      <c r="X2359" s="108"/>
      <c r="Y2359" s="108"/>
      <c r="Z2359" s="108"/>
      <c r="AA2359" s="108"/>
      <c r="AB2359" s="108"/>
      <c r="AC2359" s="108"/>
      <c r="AD2359" s="108"/>
    </row>
    <row r="2360" spans="1:30" x14ac:dyDescent="0.25">
      <c r="A2360" s="81" t="s">
        <v>1909</v>
      </c>
      <c r="B2360" s="81" t="s">
        <v>12629</v>
      </c>
      <c r="C2360" s="81">
        <v>1650.7</v>
      </c>
      <c r="D2360" s="81" t="s">
        <v>12630</v>
      </c>
      <c r="E2360" s="81">
        <v>1650.7</v>
      </c>
      <c r="F2360" s="81" t="s">
        <v>12631</v>
      </c>
      <c r="G2360" s="81">
        <v>2821.94</v>
      </c>
      <c r="H2360" s="81">
        <v>9.9</v>
      </c>
      <c r="I2360" s="81">
        <v>14.4</v>
      </c>
      <c r="J2360" s="81">
        <v>22</v>
      </c>
      <c r="K2360" s="81">
        <v>10.1</v>
      </c>
      <c r="L2360" s="81" t="s">
        <v>25662</v>
      </c>
      <c r="M2360" s="108"/>
      <c r="N2360" s="108"/>
      <c r="O2360" s="108"/>
      <c r="P2360" s="108"/>
      <c r="Q2360" s="108"/>
      <c r="R2360" s="108"/>
      <c r="S2360" s="108"/>
      <c r="T2360" s="108"/>
      <c r="U2360" s="108"/>
      <c r="V2360" s="108"/>
      <c r="W2360" s="108"/>
      <c r="X2360" s="108"/>
      <c r="Y2360" s="108"/>
      <c r="Z2360" s="108"/>
      <c r="AA2360" s="108"/>
      <c r="AB2360" s="108"/>
      <c r="AC2360" s="108"/>
      <c r="AD2360" s="108"/>
    </row>
    <row r="2361" spans="1:30" x14ac:dyDescent="0.25">
      <c r="A2361" s="81" t="s">
        <v>1906</v>
      </c>
      <c r="B2361" s="81" t="s">
        <v>12632</v>
      </c>
      <c r="C2361" s="81">
        <v>2060</v>
      </c>
      <c r="D2361" s="81" t="s">
        <v>12633</v>
      </c>
      <c r="E2361" s="81">
        <v>1213.8</v>
      </c>
      <c r="F2361" s="81" t="s">
        <v>12634</v>
      </c>
      <c r="G2361" s="81">
        <v>1213.8</v>
      </c>
      <c r="H2361" s="81">
        <v>9.9</v>
      </c>
      <c r="I2361" s="81">
        <v>5.9</v>
      </c>
      <c r="J2361" s="81">
        <v>16</v>
      </c>
      <c r="K2361" s="81">
        <v>16</v>
      </c>
      <c r="L2361" s="81" t="s">
        <v>25662</v>
      </c>
      <c r="M2361" s="108"/>
      <c r="N2361" s="108"/>
      <c r="O2361" s="108"/>
      <c r="P2361" s="108"/>
      <c r="Q2361" s="108"/>
      <c r="R2361" s="108"/>
      <c r="S2361" s="108"/>
      <c r="T2361" s="108"/>
      <c r="U2361" s="108"/>
      <c r="V2361" s="108"/>
      <c r="W2361" s="108"/>
      <c r="X2361" s="108"/>
      <c r="Y2361" s="108"/>
      <c r="Z2361" s="108"/>
      <c r="AA2361" s="108"/>
      <c r="AB2361" s="108"/>
      <c r="AC2361" s="108"/>
      <c r="AD2361" s="108"/>
    </row>
    <row r="2362" spans="1:30" x14ac:dyDescent="0.25">
      <c r="A2362" s="81" t="s">
        <v>1903</v>
      </c>
      <c r="B2362" s="81" t="s">
        <v>12635</v>
      </c>
      <c r="C2362" s="81">
        <v>2357.23</v>
      </c>
      <c r="D2362" s="81" t="s">
        <v>12636</v>
      </c>
      <c r="E2362" s="81">
        <v>1416.1</v>
      </c>
      <c r="F2362" s="81" t="s">
        <v>12637</v>
      </c>
      <c r="G2362" s="81">
        <v>1416.1</v>
      </c>
      <c r="H2362" s="81">
        <v>9.9</v>
      </c>
      <c r="I2362" s="81">
        <v>5.9</v>
      </c>
      <c r="J2362" s="81">
        <v>16</v>
      </c>
      <c r="K2362" s="81">
        <v>16</v>
      </c>
      <c r="L2362" s="81" t="s">
        <v>25662</v>
      </c>
      <c r="M2362" s="108"/>
      <c r="N2362" s="108"/>
      <c r="O2362" s="108"/>
      <c r="P2362" s="108"/>
      <c r="Q2362" s="108"/>
      <c r="R2362" s="108"/>
      <c r="S2362" s="108"/>
      <c r="T2362" s="108"/>
      <c r="U2362" s="108"/>
      <c r="V2362" s="108"/>
      <c r="W2362" s="108"/>
      <c r="X2362" s="108"/>
      <c r="Y2362" s="108"/>
      <c r="Z2362" s="108"/>
      <c r="AA2362" s="108"/>
      <c r="AB2362" s="108"/>
      <c r="AC2362" s="108"/>
      <c r="AD2362" s="108"/>
    </row>
    <row r="2363" spans="1:30" x14ac:dyDescent="0.25">
      <c r="A2363" s="81" t="s">
        <v>1897</v>
      </c>
      <c r="B2363" s="81" t="s">
        <v>12638</v>
      </c>
      <c r="C2363" s="81">
        <v>1467.1</v>
      </c>
      <c r="D2363" s="81" t="s">
        <v>12639</v>
      </c>
      <c r="E2363" s="81">
        <v>2481.86</v>
      </c>
      <c r="F2363" s="81" t="s">
        <v>12640</v>
      </c>
      <c r="G2363" s="81">
        <v>2488.9699999999998</v>
      </c>
      <c r="H2363" s="81">
        <v>9.9</v>
      </c>
      <c r="I2363" s="81">
        <v>5.9</v>
      </c>
      <c r="J2363" s="81">
        <v>16</v>
      </c>
      <c r="K2363" s="81">
        <v>16</v>
      </c>
      <c r="L2363" s="81" t="s">
        <v>25662</v>
      </c>
      <c r="M2363" s="108"/>
      <c r="N2363" s="108"/>
      <c r="O2363" s="108"/>
      <c r="P2363" s="108"/>
      <c r="Q2363" s="108"/>
      <c r="R2363" s="108"/>
      <c r="S2363" s="108"/>
      <c r="T2363" s="108"/>
      <c r="U2363" s="108"/>
      <c r="V2363" s="108"/>
      <c r="W2363" s="108"/>
      <c r="X2363" s="108"/>
      <c r="Y2363" s="108"/>
      <c r="Z2363" s="108"/>
      <c r="AA2363" s="108"/>
      <c r="AB2363" s="108"/>
      <c r="AC2363" s="108"/>
      <c r="AD2363" s="108"/>
    </row>
    <row r="2364" spans="1:30" x14ac:dyDescent="0.25">
      <c r="A2364" s="81" t="s">
        <v>1891</v>
      </c>
      <c r="B2364" s="81" t="s">
        <v>12641</v>
      </c>
      <c r="C2364" s="81">
        <v>1718.7</v>
      </c>
      <c r="D2364" s="81" t="s">
        <v>12642</v>
      </c>
      <c r="E2364" s="81">
        <v>1718.7</v>
      </c>
      <c r="F2364" s="81" t="s">
        <v>12643</v>
      </c>
      <c r="G2364" s="81">
        <v>2917.67</v>
      </c>
      <c r="H2364" s="81">
        <v>9.9</v>
      </c>
      <c r="I2364" s="81">
        <v>5.9</v>
      </c>
      <c r="J2364" s="81">
        <v>16</v>
      </c>
      <c r="K2364" s="81">
        <v>16</v>
      </c>
      <c r="L2364" s="81" t="s">
        <v>25662</v>
      </c>
      <c r="M2364" s="108"/>
      <c r="N2364" s="108"/>
      <c r="O2364" s="108"/>
      <c r="P2364" s="108"/>
      <c r="Q2364" s="108"/>
      <c r="R2364" s="108"/>
      <c r="S2364" s="108"/>
      <c r="T2364" s="108"/>
      <c r="U2364" s="108"/>
      <c r="V2364" s="108"/>
      <c r="W2364" s="108"/>
      <c r="X2364" s="108"/>
      <c r="Y2364" s="108"/>
      <c r="Z2364" s="108"/>
      <c r="AA2364" s="108"/>
      <c r="AB2364" s="108"/>
      <c r="AC2364" s="108"/>
      <c r="AD2364" s="108"/>
    </row>
    <row r="2365" spans="1:30" x14ac:dyDescent="0.25">
      <c r="A2365" s="81" t="s">
        <v>1858</v>
      </c>
      <c r="B2365" s="81" t="s">
        <v>12644</v>
      </c>
      <c r="C2365" s="81">
        <v>364.65</v>
      </c>
      <c r="D2365" s="81" t="s">
        <v>12645</v>
      </c>
      <c r="E2365" s="81">
        <v>617.82000000000005</v>
      </c>
      <c r="F2365" s="81" t="s">
        <v>12646</v>
      </c>
      <c r="G2365" s="81">
        <v>649.5</v>
      </c>
      <c r="H2365" s="81">
        <v>8.4600000000000009</v>
      </c>
      <c r="I2365" s="81">
        <v>4.33</v>
      </c>
      <c r="J2365" s="81">
        <v>10.47</v>
      </c>
      <c r="K2365" s="81">
        <v>13.97</v>
      </c>
      <c r="L2365" s="81" t="s">
        <v>25662</v>
      </c>
      <c r="M2365" s="108"/>
      <c r="N2365" s="108"/>
      <c r="O2365" s="108"/>
      <c r="P2365" s="108"/>
      <c r="Q2365" s="108"/>
      <c r="R2365" s="108"/>
      <c r="S2365" s="108"/>
      <c r="T2365" s="108"/>
      <c r="U2365" s="108"/>
      <c r="V2365" s="108"/>
      <c r="W2365" s="108"/>
      <c r="X2365" s="108"/>
      <c r="Y2365" s="108"/>
      <c r="Z2365" s="108"/>
      <c r="AA2365" s="108"/>
      <c r="AB2365" s="108"/>
      <c r="AC2365" s="108"/>
      <c r="AD2365" s="108"/>
    </row>
    <row r="2366" spans="1:30" x14ac:dyDescent="0.25">
      <c r="A2366" s="81" t="s">
        <v>1855</v>
      </c>
      <c r="B2366" s="81" t="s">
        <v>12647</v>
      </c>
      <c r="C2366" s="81">
        <v>404.6</v>
      </c>
      <c r="D2366" s="81" t="s">
        <v>12648</v>
      </c>
      <c r="E2366" s="81">
        <v>404.6</v>
      </c>
      <c r="F2366" s="81" t="s">
        <v>12649</v>
      </c>
      <c r="G2366" s="81">
        <v>404.6</v>
      </c>
      <c r="H2366" s="81">
        <v>12</v>
      </c>
      <c r="I2366" s="81">
        <v>8</v>
      </c>
      <c r="J2366" s="81">
        <v>10.65</v>
      </c>
      <c r="K2366" s="81">
        <v>17</v>
      </c>
      <c r="L2366" s="81" t="s">
        <v>25662</v>
      </c>
      <c r="M2366" s="108"/>
      <c r="N2366" s="108"/>
      <c r="O2366" s="108"/>
      <c r="P2366" s="108"/>
      <c r="Q2366" s="108"/>
      <c r="R2366" s="108"/>
      <c r="S2366" s="108"/>
      <c r="T2366" s="108"/>
      <c r="U2366" s="108"/>
      <c r="V2366" s="108"/>
      <c r="W2366" s="108"/>
      <c r="X2366" s="108"/>
      <c r="Y2366" s="108"/>
      <c r="Z2366" s="108"/>
      <c r="AA2366" s="108"/>
      <c r="AB2366" s="108"/>
      <c r="AC2366" s="108"/>
      <c r="AD2366" s="108"/>
    </row>
    <row r="2367" spans="1:30" x14ac:dyDescent="0.25">
      <c r="A2367" s="81" t="s">
        <v>1852</v>
      </c>
      <c r="B2367" s="81" t="s">
        <v>12650</v>
      </c>
      <c r="C2367" s="81">
        <v>495.55</v>
      </c>
      <c r="D2367" s="81" t="s">
        <v>12651</v>
      </c>
      <c r="E2367" s="81">
        <v>495.55</v>
      </c>
      <c r="F2367" s="81" t="s">
        <v>12652</v>
      </c>
      <c r="G2367" s="81">
        <v>841.45</v>
      </c>
      <c r="H2367" s="81">
        <v>13</v>
      </c>
      <c r="I2367" s="81">
        <v>8</v>
      </c>
      <c r="J2367" s="81">
        <v>15.05</v>
      </c>
      <c r="K2367" s="81">
        <v>22</v>
      </c>
      <c r="L2367" s="81" t="s">
        <v>25662</v>
      </c>
      <c r="M2367" s="108"/>
      <c r="N2367" s="108"/>
      <c r="O2367" s="108"/>
      <c r="P2367" s="108"/>
      <c r="Q2367" s="108"/>
      <c r="R2367" s="108"/>
      <c r="S2367" s="108"/>
      <c r="T2367" s="108"/>
      <c r="U2367" s="108"/>
      <c r="V2367" s="108"/>
      <c r="W2367" s="108"/>
      <c r="X2367" s="108"/>
      <c r="Y2367" s="108"/>
      <c r="Z2367" s="108"/>
      <c r="AA2367" s="108"/>
      <c r="AB2367" s="108"/>
      <c r="AC2367" s="108"/>
      <c r="AD2367" s="108"/>
    </row>
    <row r="2368" spans="1:30" x14ac:dyDescent="0.25">
      <c r="A2368" s="81" t="s">
        <v>1846</v>
      </c>
      <c r="B2368" s="81" t="s">
        <v>12653</v>
      </c>
      <c r="C2368" s="81">
        <v>515.1</v>
      </c>
      <c r="D2368" s="81" t="s">
        <v>12654</v>
      </c>
      <c r="E2368" s="81">
        <v>515.1</v>
      </c>
      <c r="F2368" s="81" t="s">
        <v>12655</v>
      </c>
      <c r="G2368" s="81">
        <v>515.1</v>
      </c>
      <c r="H2368" s="81">
        <v>13</v>
      </c>
      <c r="I2368" s="81">
        <v>8</v>
      </c>
      <c r="J2368" s="81">
        <v>15.55</v>
      </c>
      <c r="K2368" s="81">
        <v>22</v>
      </c>
      <c r="L2368" s="81" t="s">
        <v>25662</v>
      </c>
      <c r="M2368" s="108"/>
      <c r="N2368" s="108"/>
      <c r="O2368" s="108"/>
      <c r="P2368" s="108"/>
      <c r="Q2368" s="108"/>
      <c r="R2368" s="108"/>
      <c r="S2368" s="108"/>
      <c r="T2368" s="108"/>
      <c r="U2368" s="108"/>
      <c r="V2368" s="108"/>
      <c r="W2368" s="108"/>
      <c r="X2368" s="108"/>
      <c r="Y2368" s="108"/>
      <c r="Z2368" s="108"/>
      <c r="AA2368" s="108"/>
      <c r="AB2368" s="108"/>
      <c r="AC2368" s="108"/>
      <c r="AD2368" s="108"/>
    </row>
    <row r="2369" spans="1:30" x14ac:dyDescent="0.25">
      <c r="A2369" s="81" t="s">
        <v>1843</v>
      </c>
      <c r="B2369" s="81" t="s">
        <v>12656</v>
      </c>
      <c r="C2369" s="81">
        <v>536.35</v>
      </c>
      <c r="D2369" s="81" t="s">
        <v>12657</v>
      </c>
      <c r="E2369" s="81">
        <v>536.35</v>
      </c>
      <c r="F2369" s="81" t="s">
        <v>12658</v>
      </c>
      <c r="G2369" s="81">
        <v>536.35</v>
      </c>
      <c r="H2369" s="81">
        <v>13</v>
      </c>
      <c r="I2369" s="81">
        <v>8</v>
      </c>
      <c r="J2369" s="81">
        <v>15.4</v>
      </c>
      <c r="K2369" s="81">
        <v>21</v>
      </c>
      <c r="L2369" s="81" t="s">
        <v>25662</v>
      </c>
      <c r="M2369" s="108"/>
      <c r="N2369" s="108"/>
      <c r="O2369" s="108"/>
      <c r="P2369" s="108"/>
      <c r="Q2369" s="108"/>
      <c r="R2369" s="108"/>
      <c r="S2369" s="108"/>
      <c r="T2369" s="108"/>
      <c r="U2369" s="108"/>
      <c r="V2369" s="108"/>
      <c r="W2369" s="108"/>
      <c r="X2369" s="108"/>
      <c r="Y2369" s="108"/>
      <c r="Z2369" s="108"/>
      <c r="AA2369" s="108"/>
      <c r="AB2369" s="108"/>
      <c r="AC2369" s="108"/>
      <c r="AD2369" s="108"/>
    </row>
    <row r="2370" spans="1:30" x14ac:dyDescent="0.25">
      <c r="A2370" s="81" t="s">
        <v>1840</v>
      </c>
      <c r="B2370" s="81" t="s">
        <v>12659</v>
      </c>
      <c r="C2370" s="81">
        <v>889.1</v>
      </c>
      <c r="D2370" s="81" t="s">
        <v>12660</v>
      </c>
      <c r="E2370" s="81">
        <v>889.1</v>
      </c>
      <c r="F2370" s="81" t="s">
        <v>12661</v>
      </c>
      <c r="G2370" s="81">
        <v>1510.35</v>
      </c>
      <c r="H2370" s="81">
        <v>14</v>
      </c>
      <c r="I2370" s="81">
        <v>9</v>
      </c>
      <c r="J2370" s="81">
        <v>9</v>
      </c>
      <c r="K2370" s="81">
        <v>25</v>
      </c>
      <c r="L2370" s="81" t="s">
        <v>25662</v>
      </c>
      <c r="M2370" s="108"/>
      <c r="N2370" s="108"/>
      <c r="O2370" s="108"/>
      <c r="P2370" s="108"/>
      <c r="Q2370" s="108"/>
      <c r="R2370" s="108"/>
      <c r="S2370" s="108"/>
      <c r="T2370" s="108"/>
      <c r="U2370" s="108"/>
      <c r="V2370" s="108"/>
      <c r="W2370" s="108"/>
      <c r="X2370" s="108"/>
      <c r="Y2370" s="108"/>
      <c r="Z2370" s="108"/>
      <c r="AA2370" s="108"/>
      <c r="AB2370" s="108"/>
      <c r="AC2370" s="108"/>
      <c r="AD2370" s="108"/>
    </row>
    <row r="2371" spans="1:30" x14ac:dyDescent="0.25">
      <c r="A2371" s="81" t="s">
        <v>1837</v>
      </c>
      <c r="B2371" s="81" t="s">
        <v>12662</v>
      </c>
      <c r="C2371" s="81">
        <v>1087.1500000000001</v>
      </c>
      <c r="D2371" s="81" t="s">
        <v>12663</v>
      </c>
      <c r="E2371" s="81">
        <v>1833.87</v>
      </c>
      <c r="F2371" s="81" t="s">
        <v>12664</v>
      </c>
      <c r="G2371" s="81">
        <v>1087.1500000000001</v>
      </c>
      <c r="H2371" s="81">
        <v>14</v>
      </c>
      <c r="I2371" s="81">
        <v>9</v>
      </c>
      <c r="J2371" s="81">
        <v>23.35</v>
      </c>
      <c r="K2371" s="81">
        <v>25</v>
      </c>
      <c r="L2371" s="81" t="s">
        <v>25662</v>
      </c>
      <c r="M2371" s="108"/>
      <c r="N2371" s="108"/>
      <c r="O2371" s="108"/>
      <c r="P2371" s="108"/>
      <c r="Q2371" s="108"/>
      <c r="R2371" s="108"/>
      <c r="S2371" s="108"/>
      <c r="T2371" s="108"/>
      <c r="U2371" s="108"/>
      <c r="V2371" s="108"/>
      <c r="W2371" s="108"/>
      <c r="X2371" s="108"/>
      <c r="Y2371" s="108"/>
      <c r="Z2371" s="108"/>
      <c r="AA2371" s="108"/>
      <c r="AB2371" s="108"/>
      <c r="AC2371" s="108"/>
      <c r="AD2371" s="108"/>
    </row>
    <row r="2372" spans="1:30" x14ac:dyDescent="0.25">
      <c r="A2372" s="81" t="s">
        <v>1834</v>
      </c>
      <c r="B2372" s="81" t="s">
        <v>12665</v>
      </c>
      <c r="C2372" s="81">
        <v>447.1</v>
      </c>
      <c r="D2372" s="81" t="s">
        <v>12666</v>
      </c>
      <c r="E2372" s="81">
        <v>759.38</v>
      </c>
      <c r="F2372" s="81" t="s">
        <v>12667</v>
      </c>
      <c r="G2372" s="81">
        <v>758.45</v>
      </c>
      <c r="H2372" s="81">
        <v>8.5</v>
      </c>
      <c r="I2372" s="81">
        <v>14</v>
      </c>
      <c r="J2372" s="81">
        <v>8.4</v>
      </c>
      <c r="K2372" s="81">
        <v>4.3</v>
      </c>
      <c r="L2372" s="81" t="s">
        <v>25662</v>
      </c>
      <c r="M2372" s="108"/>
      <c r="N2372" s="108"/>
      <c r="O2372" s="108"/>
      <c r="P2372" s="108"/>
      <c r="Q2372" s="108"/>
      <c r="R2372" s="108"/>
      <c r="S2372" s="108"/>
      <c r="T2372" s="108"/>
      <c r="U2372" s="108"/>
      <c r="V2372" s="108"/>
      <c r="W2372" s="108"/>
      <c r="X2372" s="108"/>
      <c r="Y2372" s="108"/>
      <c r="Z2372" s="108"/>
      <c r="AA2372" s="108"/>
      <c r="AB2372" s="108"/>
      <c r="AC2372" s="108"/>
      <c r="AD2372" s="108"/>
    </row>
    <row r="2373" spans="1:30" x14ac:dyDescent="0.25">
      <c r="A2373" s="81" t="s">
        <v>1831</v>
      </c>
      <c r="B2373" s="81" t="s">
        <v>12668</v>
      </c>
      <c r="C2373" s="81">
        <v>625.6</v>
      </c>
      <c r="D2373" s="81" t="s">
        <v>12669</v>
      </c>
      <c r="E2373" s="81">
        <v>1062.33</v>
      </c>
      <c r="F2373" s="81" t="s">
        <v>12670</v>
      </c>
      <c r="G2373" s="81">
        <v>1079</v>
      </c>
      <c r="H2373" s="81">
        <v>9.4</v>
      </c>
      <c r="I2373" s="81">
        <v>16.8</v>
      </c>
      <c r="J2373" s="81">
        <v>11</v>
      </c>
      <c r="K2373" s="81">
        <v>5.3</v>
      </c>
      <c r="L2373" s="81" t="s">
        <v>25662</v>
      </c>
      <c r="M2373" s="108"/>
      <c r="N2373" s="108"/>
      <c r="O2373" s="108"/>
      <c r="P2373" s="108"/>
      <c r="Q2373" s="108"/>
      <c r="R2373" s="108"/>
      <c r="S2373" s="108"/>
      <c r="T2373" s="108"/>
      <c r="U2373" s="108"/>
      <c r="V2373" s="108"/>
      <c r="W2373" s="108"/>
      <c r="X2373" s="108"/>
      <c r="Y2373" s="108"/>
      <c r="Z2373" s="108"/>
      <c r="AA2373" s="108"/>
      <c r="AB2373" s="108"/>
      <c r="AC2373" s="108"/>
      <c r="AD2373" s="108"/>
    </row>
    <row r="2374" spans="1:30" x14ac:dyDescent="0.25">
      <c r="A2374" s="81" t="s">
        <v>1828</v>
      </c>
      <c r="B2374" s="81" t="s">
        <v>12671</v>
      </c>
      <c r="C2374" s="81">
        <v>816.85</v>
      </c>
      <c r="D2374" s="81" t="s">
        <v>12672</v>
      </c>
      <c r="E2374" s="81">
        <v>816.85</v>
      </c>
      <c r="F2374" s="81" t="s">
        <v>12673</v>
      </c>
      <c r="G2374" s="81">
        <v>816.85</v>
      </c>
      <c r="H2374" s="81">
        <v>10</v>
      </c>
      <c r="I2374" s="81">
        <v>19.899999999999999</v>
      </c>
      <c r="J2374" s="81">
        <v>26</v>
      </c>
      <c r="K2374" s="81">
        <v>5.2</v>
      </c>
      <c r="L2374" s="81" t="s">
        <v>25662</v>
      </c>
      <c r="M2374" s="108"/>
      <c r="N2374" s="108"/>
      <c r="O2374" s="108"/>
      <c r="P2374" s="108"/>
      <c r="Q2374" s="108"/>
      <c r="R2374" s="108"/>
      <c r="S2374" s="108"/>
      <c r="T2374" s="108"/>
      <c r="U2374" s="108"/>
      <c r="V2374" s="108"/>
      <c r="W2374" s="108"/>
      <c r="X2374" s="108"/>
      <c r="Y2374" s="108"/>
      <c r="Z2374" s="108"/>
      <c r="AA2374" s="108"/>
      <c r="AB2374" s="108"/>
      <c r="AC2374" s="108"/>
      <c r="AD2374" s="108"/>
    </row>
    <row r="2375" spans="1:30" x14ac:dyDescent="0.25">
      <c r="A2375" s="81" t="s">
        <v>1825</v>
      </c>
      <c r="B2375" s="81" t="s">
        <v>12674</v>
      </c>
      <c r="C2375" s="81">
        <v>935</v>
      </c>
      <c r="D2375" s="81" t="s">
        <v>12675</v>
      </c>
      <c r="E2375" s="81">
        <v>1583.45</v>
      </c>
      <c r="F2375" s="81" t="s">
        <v>12676</v>
      </c>
      <c r="G2375" s="81">
        <v>1585.98</v>
      </c>
      <c r="H2375" s="81">
        <v>10</v>
      </c>
      <c r="I2375" s="81">
        <v>19.899999999999999</v>
      </c>
      <c r="J2375" s="81">
        <v>26</v>
      </c>
      <c r="K2375" s="81">
        <v>5.2</v>
      </c>
      <c r="L2375" s="81" t="s">
        <v>25662</v>
      </c>
      <c r="M2375" s="108"/>
      <c r="N2375" s="108"/>
      <c r="O2375" s="108"/>
      <c r="P2375" s="108"/>
      <c r="Q2375" s="108"/>
      <c r="R2375" s="108"/>
      <c r="S2375" s="108"/>
      <c r="T2375" s="108"/>
      <c r="U2375" s="108"/>
      <c r="V2375" s="108"/>
      <c r="W2375" s="108"/>
      <c r="X2375" s="108"/>
      <c r="Y2375" s="108"/>
      <c r="Z2375" s="108"/>
      <c r="AA2375" s="108"/>
      <c r="AB2375" s="108"/>
      <c r="AC2375" s="108"/>
      <c r="AD2375" s="108"/>
    </row>
    <row r="2376" spans="1:30" x14ac:dyDescent="0.25">
      <c r="A2376" s="81" t="s">
        <v>942</v>
      </c>
      <c r="B2376" s="81" t="s">
        <v>12677</v>
      </c>
      <c r="C2376" s="81">
        <v>111.35</v>
      </c>
      <c r="D2376" s="81" t="s">
        <v>12678</v>
      </c>
      <c r="E2376" s="81">
        <v>150.16</v>
      </c>
      <c r="F2376" s="81" t="s">
        <v>12679</v>
      </c>
      <c r="G2376" s="81">
        <v>107.99</v>
      </c>
      <c r="H2376" s="81">
        <v>8.6</v>
      </c>
      <c r="I2376" s="81">
        <v>2.6</v>
      </c>
      <c r="J2376" s="81">
        <v>5.3</v>
      </c>
      <c r="K2376" s="81">
        <v>3.9</v>
      </c>
      <c r="L2376" s="81" t="s">
        <v>25662</v>
      </c>
      <c r="M2376" s="108"/>
      <c r="N2376" s="108"/>
      <c r="O2376" s="108"/>
      <c r="P2376" s="108"/>
      <c r="Q2376" s="108"/>
      <c r="R2376" s="108"/>
      <c r="S2376" s="108"/>
      <c r="T2376" s="108"/>
      <c r="U2376" s="108"/>
      <c r="V2376" s="108"/>
      <c r="W2376" s="108"/>
      <c r="X2376" s="108"/>
      <c r="Y2376" s="108"/>
      <c r="Z2376" s="108"/>
      <c r="AA2376" s="108"/>
      <c r="AB2376" s="108"/>
      <c r="AC2376" s="108"/>
      <c r="AD2376" s="108"/>
    </row>
    <row r="2377" spans="1:30" x14ac:dyDescent="0.25">
      <c r="A2377" s="81" t="s">
        <v>1822</v>
      </c>
      <c r="B2377" s="81" t="s">
        <v>12680</v>
      </c>
      <c r="C2377" s="81">
        <v>131.75</v>
      </c>
      <c r="D2377" s="81" t="s">
        <v>12681</v>
      </c>
      <c r="E2377" s="81">
        <v>177.66</v>
      </c>
      <c r="F2377" s="81" t="s">
        <v>12682</v>
      </c>
      <c r="G2377" s="81">
        <v>138.34</v>
      </c>
      <c r="H2377" s="81">
        <v>8</v>
      </c>
      <c r="I2377" s="81">
        <v>10</v>
      </c>
      <c r="J2377" s="81">
        <v>4.1500000000000004</v>
      </c>
      <c r="K2377" s="81">
        <v>4</v>
      </c>
      <c r="L2377" s="81" t="s">
        <v>25662</v>
      </c>
      <c r="M2377" s="108"/>
      <c r="N2377" s="108"/>
      <c r="O2377" s="108"/>
      <c r="P2377" s="108"/>
      <c r="Q2377" s="108"/>
      <c r="R2377" s="108"/>
      <c r="S2377" s="108"/>
      <c r="T2377" s="108"/>
      <c r="U2377" s="108"/>
      <c r="V2377" s="108"/>
      <c r="W2377" s="108"/>
      <c r="X2377" s="108"/>
      <c r="Y2377" s="108"/>
      <c r="Z2377" s="108"/>
      <c r="AA2377" s="108"/>
      <c r="AB2377" s="108"/>
      <c r="AC2377" s="108"/>
      <c r="AD2377" s="108"/>
    </row>
    <row r="2378" spans="1:30" x14ac:dyDescent="0.25">
      <c r="A2378" s="81" t="s">
        <v>1819</v>
      </c>
      <c r="B2378" s="81" t="s">
        <v>12683</v>
      </c>
      <c r="C2378" s="81">
        <v>144.5</v>
      </c>
      <c r="D2378" s="81" t="s">
        <v>12684</v>
      </c>
      <c r="E2378" s="81">
        <v>144.5</v>
      </c>
      <c r="F2378" s="81" t="s">
        <v>12685</v>
      </c>
      <c r="G2378" s="81">
        <v>144.5</v>
      </c>
      <c r="H2378" s="81">
        <v>8</v>
      </c>
      <c r="I2378" s="81">
        <v>10</v>
      </c>
      <c r="J2378" s="81">
        <v>5.15</v>
      </c>
      <c r="K2378" s="81">
        <v>3</v>
      </c>
      <c r="L2378" s="81" t="s">
        <v>25662</v>
      </c>
      <c r="M2378" s="108"/>
      <c r="N2378" s="108"/>
      <c r="O2378" s="108"/>
      <c r="P2378" s="108"/>
      <c r="Q2378" s="108"/>
      <c r="R2378" s="108"/>
      <c r="S2378" s="108"/>
      <c r="T2378" s="108"/>
      <c r="U2378" s="108"/>
      <c r="V2378" s="108"/>
      <c r="W2378" s="108"/>
      <c r="X2378" s="108"/>
      <c r="Y2378" s="108"/>
      <c r="Z2378" s="108"/>
      <c r="AA2378" s="108"/>
      <c r="AB2378" s="108"/>
      <c r="AC2378" s="108"/>
      <c r="AD2378" s="108"/>
    </row>
    <row r="2379" spans="1:30" x14ac:dyDescent="0.25">
      <c r="A2379" s="81" t="s">
        <v>1816</v>
      </c>
      <c r="B2379" s="81" t="s">
        <v>12686</v>
      </c>
      <c r="C2379" s="81">
        <v>211.65</v>
      </c>
      <c r="D2379" s="81" t="s">
        <v>12687</v>
      </c>
      <c r="E2379" s="81">
        <v>285.41000000000003</v>
      </c>
      <c r="F2379" s="81" t="s">
        <v>12688</v>
      </c>
      <c r="G2379" s="81">
        <v>193.79</v>
      </c>
      <c r="H2379" s="81">
        <v>8.6199999999999992</v>
      </c>
      <c r="I2379" s="81">
        <v>2.5499999999999998</v>
      </c>
      <c r="J2379" s="81">
        <v>5.29</v>
      </c>
      <c r="K2379" s="81">
        <v>3.89</v>
      </c>
      <c r="L2379" s="81" t="s">
        <v>25662</v>
      </c>
      <c r="M2379" s="108"/>
      <c r="N2379" s="108"/>
      <c r="O2379" s="108"/>
      <c r="P2379" s="108"/>
      <c r="Q2379" s="108"/>
      <c r="R2379" s="108"/>
      <c r="S2379" s="108"/>
      <c r="T2379" s="108"/>
      <c r="U2379" s="108"/>
      <c r="V2379" s="108"/>
      <c r="W2379" s="108"/>
      <c r="X2379" s="108"/>
      <c r="Y2379" s="108"/>
      <c r="Z2379" s="108"/>
      <c r="AA2379" s="108"/>
      <c r="AB2379" s="108"/>
      <c r="AC2379" s="108"/>
      <c r="AD2379" s="108"/>
    </row>
    <row r="2380" spans="1:30" x14ac:dyDescent="0.25">
      <c r="A2380" s="81" t="s">
        <v>1813</v>
      </c>
      <c r="B2380" s="81" t="s">
        <v>12689</v>
      </c>
      <c r="C2380" s="81">
        <v>111.35</v>
      </c>
      <c r="D2380" s="81" t="s">
        <v>12690</v>
      </c>
      <c r="E2380" s="81">
        <v>111.35</v>
      </c>
      <c r="F2380" s="81" t="s">
        <v>12691</v>
      </c>
      <c r="G2380" s="81">
        <v>150.16</v>
      </c>
      <c r="H2380" s="81">
        <v>8.3000000000000007</v>
      </c>
      <c r="I2380" s="81">
        <v>2.36</v>
      </c>
      <c r="J2380" s="81">
        <v>3.96</v>
      </c>
      <c r="K2380" s="81">
        <v>3.34</v>
      </c>
      <c r="L2380" s="81" t="s">
        <v>25662</v>
      </c>
      <c r="M2380" s="108"/>
      <c r="N2380" s="108"/>
      <c r="O2380" s="108"/>
      <c r="P2380" s="108"/>
      <c r="Q2380" s="108"/>
      <c r="R2380" s="108"/>
      <c r="S2380" s="108"/>
      <c r="T2380" s="108"/>
      <c r="U2380" s="108"/>
      <c r="V2380" s="108"/>
      <c r="W2380" s="108"/>
      <c r="X2380" s="108"/>
      <c r="Y2380" s="108"/>
      <c r="Z2380" s="108"/>
      <c r="AA2380" s="108"/>
      <c r="AB2380" s="108"/>
      <c r="AC2380" s="108"/>
      <c r="AD2380" s="108"/>
    </row>
    <row r="2381" spans="1:30" x14ac:dyDescent="0.25">
      <c r="A2381" s="81" t="s">
        <v>1810</v>
      </c>
      <c r="B2381" s="81" t="s">
        <v>12692</v>
      </c>
      <c r="C2381" s="81">
        <v>144.5</v>
      </c>
      <c r="D2381" s="81" t="s">
        <v>12693</v>
      </c>
      <c r="E2381" s="81">
        <v>194.86</v>
      </c>
      <c r="F2381" s="81" t="s">
        <v>12694</v>
      </c>
      <c r="G2381" s="81">
        <v>144.5</v>
      </c>
      <c r="H2381" s="81">
        <v>8.6</v>
      </c>
      <c r="I2381" s="81">
        <v>3.89</v>
      </c>
      <c r="J2381" s="81">
        <v>5.17</v>
      </c>
      <c r="K2381" s="81">
        <v>2.5</v>
      </c>
      <c r="L2381" s="81" t="s">
        <v>25662</v>
      </c>
      <c r="M2381" s="108"/>
      <c r="N2381" s="108"/>
      <c r="O2381" s="108"/>
      <c r="P2381" s="108"/>
      <c r="Q2381" s="108"/>
      <c r="R2381" s="108"/>
      <c r="S2381" s="108"/>
      <c r="T2381" s="108"/>
      <c r="U2381" s="108"/>
      <c r="V2381" s="108"/>
      <c r="W2381" s="108"/>
      <c r="X2381" s="108"/>
      <c r="Y2381" s="108"/>
      <c r="Z2381" s="108"/>
      <c r="AA2381" s="108"/>
      <c r="AB2381" s="108"/>
      <c r="AC2381" s="108"/>
      <c r="AD2381" s="108"/>
    </row>
    <row r="2382" spans="1:30" x14ac:dyDescent="0.25">
      <c r="A2382" s="81" t="s">
        <v>1807</v>
      </c>
      <c r="B2382" s="81" t="s">
        <v>12695</v>
      </c>
      <c r="C2382" s="81">
        <v>187.85</v>
      </c>
      <c r="D2382" s="81" t="s">
        <v>12696</v>
      </c>
      <c r="E2382" s="81">
        <v>185.95</v>
      </c>
      <c r="F2382" s="81" t="s">
        <v>12697</v>
      </c>
      <c r="G2382" s="81">
        <v>187.85</v>
      </c>
      <c r="H2382" s="81">
        <v>8.6</v>
      </c>
      <c r="I2382" s="81">
        <v>2.6</v>
      </c>
      <c r="J2382" s="81">
        <v>5.15</v>
      </c>
      <c r="K2382" s="81">
        <v>3.9</v>
      </c>
      <c r="L2382" s="81" t="s">
        <v>25662</v>
      </c>
      <c r="M2382" s="108"/>
      <c r="N2382" s="108"/>
      <c r="O2382" s="108"/>
      <c r="P2382" s="108"/>
      <c r="Q2382" s="108"/>
      <c r="R2382" s="108"/>
      <c r="S2382" s="108"/>
      <c r="T2382" s="108"/>
      <c r="U2382" s="108"/>
      <c r="V2382" s="108"/>
      <c r="W2382" s="108"/>
      <c r="X2382" s="108"/>
      <c r="Y2382" s="108"/>
      <c r="Z2382" s="108"/>
      <c r="AA2382" s="108"/>
      <c r="AB2382" s="108"/>
      <c r="AC2382" s="108"/>
      <c r="AD2382" s="108"/>
    </row>
    <row r="2383" spans="1:30" x14ac:dyDescent="0.25">
      <c r="A2383" s="81" t="s">
        <v>1804</v>
      </c>
      <c r="B2383" s="81" t="s">
        <v>12698</v>
      </c>
      <c r="C2383" s="81">
        <v>601.79999999999995</v>
      </c>
      <c r="D2383" s="81" t="s">
        <v>12699</v>
      </c>
      <c r="E2383" s="81">
        <v>1073.5</v>
      </c>
      <c r="F2383" s="81" t="s">
        <v>12700</v>
      </c>
      <c r="G2383" s="81">
        <v>942.91</v>
      </c>
      <c r="H2383" s="81">
        <v>13.77</v>
      </c>
      <c r="I2383" s="81">
        <v>11.81</v>
      </c>
      <c r="J2383" s="81">
        <v>33.06</v>
      </c>
      <c r="K2383" s="81">
        <v>17.7</v>
      </c>
      <c r="L2383" s="81" t="s">
        <v>25662</v>
      </c>
      <c r="M2383" s="108"/>
      <c r="N2383" s="108"/>
      <c r="O2383" s="108"/>
      <c r="P2383" s="108"/>
      <c r="Q2383" s="108"/>
      <c r="R2383" s="108"/>
      <c r="S2383" s="108"/>
      <c r="T2383" s="108"/>
      <c r="U2383" s="108"/>
      <c r="V2383" s="108"/>
      <c r="W2383" s="108"/>
      <c r="X2383" s="108"/>
      <c r="Y2383" s="108"/>
      <c r="Z2383" s="108"/>
      <c r="AA2383" s="108"/>
      <c r="AB2383" s="108"/>
      <c r="AC2383" s="108"/>
      <c r="AD2383" s="108"/>
    </row>
    <row r="2384" spans="1:30" x14ac:dyDescent="0.25">
      <c r="A2384" s="81" t="s">
        <v>559</v>
      </c>
      <c r="B2384" s="81" t="s">
        <v>12701</v>
      </c>
      <c r="C2384" s="81">
        <v>727.6</v>
      </c>
      <c r="D2384" s="81" t="s">
        <v>12702</v>
      </c>
      <c r="E2384" s="81">
        <v>981.17</v>
      </c>
      <c r="F2384" s="81" t="s">
        <v>12703</v>
      </c>
      <c r="G2384" s="81">
        <v>727.6</v>
      </c>
      <c r="H2384" s="81">
        <v>13.77</v>
      </c>
      <c r="I2384" s="81">
        <v>11.81</v>
      </c>
      <c r="J2384" s="81">
        <v>33.06</v>
      </c>
      <c r="K2384" s="81">
        <v>17.7</v>
      </c>
      <c r="L2384" s="81" t="s">
        <v>25662</v>
      </c>
      <c r="M2384" s="108"/>
      <c r="N2384" s="108"/>
      <c r="O2384" s="108"/>
      <c r="P2384" s="108"/>
      <c r="Q2384" s="108"/>
      <c r="R2384" s="108"/>
      <c r="S2384" s="108"/>
      <c r="T2384" s="108"/>
      <c r="U2384" s="108"/>
      <c r="V2384" s="108"/>
      <c r="W2384" s="108"/>
      <c r="X2384" s="108"/>
      <c r="Y2384" s="108"/>
      <c r="Z2384" s="108"/>
      <c r="AA2384" s="108"/>
      <c r="AB2384" s="108"/>
      <c r="AC2384" s="108"/>
      <c r="AD2384" s="108"/>
    </row>
    <row r="2385" spans="1:30" x14ac:dyDescent="0.25">
      <c r="A2385" s="81" t="s">
        <v>1801</v>
      </c>
      <c r="B2385" s="81" t="s">
        <v>12704</v>
      </c>
      <c r="C2385" s="81">
        <v>108.8</v>
      </c>
      <c r="D2385" s="81" t="s">
        <v>12705</v>
      </c>
      <c r="E2385" s="81">
        <v>163</v>
      </c>
      <c r="F2385" s="81" t="s">
        <v>12706</v>
      </c>
      <c r="G2385" s="81">
        <v>163</v>
      </c>
      <c r="H2385" s="81">
        <v>4.7</v>
      </c>
      <c r="I2385" s="81">
        <v>7.8</v>
      </c>
      <c r="J2385" s="81">
        <v>2.2000000000000002</v>
      </c>
      <c r="K2385" s="81">
        <v>2.2999999999999998</v>
      </c>
      <c r="L2385" s="81" t="s">
        <v>25662</v>
      </c>
      <c r="M2385" s="108"/>
      <c r="N2385" s="108"/>
      <c r="O2385" s="108"/>
      <c r="P2385" s="108"/>
      <c r="Q2385" s="108"/>
      <c r="R2385" s="108"/>
      <c r="S2385" s="108"/>
      <c r="T2385" s="108"/>
      <c r="U2385" s="108"/>
      <c r="V2385" s="108"/>
      <c r="W2385" s="108"/>
      <c r="X2385" s="108"/>
      <c r="Y2385" s="108"/>
      <c r="Z2385" s="108"/>
      <c r="AA2385" s="108"/>
      <c r="AB2385" s="108"/>
      <c r="AC2385" s="108"/>
      <c r="AD2385" s="108"/>
    </row>
    <row r="2386" spans="1:30" x14ac:dyDescent="0.25">
      <c r="A2386" s="81" t="s">
        <v>1798</v>
      </c>
      <c r="B2386" s="81" t="s">
        <v>12707</v>
      </c>
      <c r="C2386" s="81">
        <v>249.05</v>
      </c>
      <c r="D2386" s="81" t="s">
        <v>12708</v>
      </c>
      <c r="E2386" s="81">
        <v>422.73</v>
      </c>
      <c r="F2386" s="81" t="s">
        <v>12709</v>
      </c>
      <c r="G2386" s="81">
        <v>422.74</v>
      </c>
      <c r="H2386" s="81">
        <v>6.4</v>
      </c>
      <c r="I2386" s="81">
        <v>7.8</v>
      </c>
      <c r="J2386" s="81">
        <v>2.2000000000000002</v>
      </c>
      <c r="K2386" s="81">
        <v>2.4</v>
      </c>
      <c r="L2386" s="81" t="s">
        <v>25662</v>
      </c>
      <c r="M2386" s="108"/>
      <c r="N2386" s="108"/>
      <c r="O2386" s="108"/>
      <c r="P2386" s="108"/>
      <c r="Q2386" s="108"/>
      <c r="R2386" s="108"/>
      <c r="S2386" s="108"/>
      <c r="T2386" s="108"/>
      <c r="U2386" s="108"/>
      <c r="V2386" s="108"/>
      <c r="W2386" s="108"/>
      <c r="X2386" s="108"/>
      <c r="Y2386" s="108"/>
      <c r="Z2386" s="108"/>
      <c r="AA2386" s="108"/>
      <c r="AB2386" s="108"/>
      <c r="AC2386" s="108"/>
      <c r="AD2386" s="108"/>
    </row>
    <row r="2387" spans="1:30" x14ac:dyDescent="0.25">
      <c r="A2387" s="81" t="s">
        <v>1795</v>
      </c>
      <c r="B2387" s="81" t="s">
        <v>12710</v>
      </c>
      <c r="C2387" s="81">
        <v>305.14999999999998</v>
      </c>
      <c r="D2387" s="81" t="s">
        <v>12711</v>
      </c>
      <c r="E2387" s="81">
        <v>517.45000000000005</v>
      </c>
      <c r="F2387" s="81" t="s">
        <v>12712</v>
      </c>
      <c r="G2387" s="81">
        <v>305.14999999999998</v>
      </c>
      <c r="H2387" s="81">
        <v>12.2</v>
      </c>
      <c r="I2387" s="81">
        <v>3.4</v>
      </c>
      <c r="J2387" s="81">
        <v>7.05</v>
      </c>
      <c r="K2387" s="81">
        <v>7.3</v>
      </c>
      <c r="L2387" s="81" t="s">
        <v>25662</v>
      </c>
      <c r="M2387" s="108"/>
      <c r="N2387" s="108"/>
      <c r="O2387" s="108"/>
      <c r="P2387" s="108"/>
      <c r="Q2387" s="108"/>
      <c r="R2387" s="108"/>
      <c r="S2387" s="108"/>
      <c r="T2387" s="108"/>
      <c r="U2387" s="108"/>
      <c r="V2387" s="108"/>
      <c r="W2387" s="108"/>
      <c r="X2387" s="108"/>
      <c r="Y2387" s="108"/>
      <c r="Z2387" s="108"/>
      <c r="AA2387" s="108"/>
      <c r="AB2387" s="108"/>
      <c r="AC2387" s="108"/>
      <c r="AD2387" s="108"/>
    </row>
    <row r="2388" spans="1:30" x14ac:dyDescent="0.25">
      <c r="A2388" s="81" t="s">
        <v>1792</v>
      </c>
      <c r="B2388" s="81" t="s">
        <v>12713</v>
      </c>
      <c r="C2388" s="81">
        <v>24.65</v>
      </c>
      <c r="D2388" s="81" t="s">
        <v>12714</v>
      </c>
      <c r="E2388" s="81">
        <v>24.65</v>
      </c>
      <c r="F2388" s="81" t="s">
        <v>12715</v>
      </c>
      <c r="G2388" s="81">
        <v>24.65</v>
      </c>
      <c r="H2388" s="81">
        <v>1.6</v>
      </c>
      <c r="I2388" s="81">
        <v>0.7</v>
      </c>
      <c r="J2388" s="81">
        <v>0.1</v>
      </c>
      <c r="K2388" s="81">
        <v>0.9</v>
      </c>
      <c r="L2388" s="81" t="s">
        <v>25662</v>
      </c>
      <c r="M2388" s="108"/>
      <c r="N2388" s="108"/>
      <c r="O2388" s="108"/>
      <c r="P2388" s="108"/>
      <c r="Q2388" s="108"/>
      <c r="R2388" s="108"/>
      <c r="S2388" s="108"/>
      <c r="T2388" s="108"/>
      <c r="U2388" s="108"/>
      <c r="V2388" s="108"/>
      <c r="W2388" s="108"/>
      <c r="X2388" s="108"/>
      <c r="Y2388" s="108"/>
      <c r="Z2388" s="108"/>
      <c r="AA2388" s="108"/>
      <c r="AB2388" s="108"/>
      <c r="AC2388" s="108"/>
      <c r="AD2388" s="108"/>
    </row>
    <row r="2389" spans="1:30" x14ac:dyDescent="0.25">
      <c r="A2389" s="81" t="s">
        <v>1789</v>
      </c>
      <c r="B2389" s="81" t="s">
        <v>12716</v>
      </c>
      <c r="C2389" s="81">
        <v>39.950000000000003</v>
      </c>
      <c r="D2389" s="81" t="s">
        <v>12717</v>
      </c>
      <c r="E2389" s="81">
        <v>68.319999999999993</v>
      </c>
      <c r="F2389" s="81" t="s">
        <v>12718</v>
      </c>
      <c r="G2389" s="81">
        <v>39.950000000000003</v>
      </c>
      <c r="H2389" s="81">
        <v>2.9</v>
      </c>
      <c r="I2389" s="81">
        <v>1.2</v>
      </c>
      <c r="J2389" s="81">
        <v>0.6</v>
      </c>
      <c r="K2389" s="81">
        <v>2.9</v>
      </c>
      <c r="L2389" s="81" t="s">
        <v>25662</v>
      </c>
      <c r="M2389" s="108"/>
      <c r="N2389" s="108"/>
      <c r="O2389" s="108"/>
      <c r="P2389" s="108"/>
      <c r="Q2389" s="108"/>
      <c r="R2389" s="108"/>
      <c r="S2389" s="108"/>
      <c r="T2389" s="108"/>
      <c r="U2389" s="108"/>
      <c r="V2389" s="108"/>
      <c r="W2389" s="108"/>
      <c r="X2389" s="108"/>
      <c r="Y2389" s="108"/>
      <c r="Z2389" s="108"/>
      <c r="AA2389" s="108"/>
      <c r="AB2389" s="108"/>
      <c r="AC2389" s="108"/>
      <c r="AD2389" s="108"/>
    </row>
    <row r="2390" spans="1:30" x14ac:dyDescent="0.25">
      <c r="A2390" s="81" t="s">
        <v>1786</v>
      </c>
      <c r="B2390" s="81" t="s">
        <v>12719</v>
      </c>
      <c r="C2390" s="81">
        <v>52.7</v>
      </c>
      <c r="D2390" s="81" t="s">
        <v>12720</v>
      </c>
      <c r="E2390" s="81">
        <v>52.7</v>
      </c>
      <c r="F2390" s="81" t="s">
        <v>12721</v>
      </c>
      <c r="G2390" s="81">
        <v>71.06</v>
      </c>
      <c r="H2390" s="81">
        <v>2.9</v>
      </c>
      <c r="I2390" s="81">
        <v>1.2</v>
      </c>
      <c r="J2390" s="81">
        <v>0.6</v>
      </c>
      <c r="K2390" s="81">
        <v>2.9</v>
      </c>
      <c r="L2390" s="81" t="s">
        <v>25662</v>
      </c>
      <c r="M2390" s="108"/>
      <c r="N2390" s="108"/>
      <c r="O2390" s="108"/>
      <c r="P2390" s="108"/>
      <c r="Q2390" s="108"/>
      <c r="R2390" s="108"/>
      <c r="S2390" s="108"/>
      <c r="T2390" s="108"/>
      <c r="U2390" s="108"/>
      <c r="V2390" s="108"/>
      <c r="W2390" s="108"/>
      <c r="X2390" s="108"/>
      <c r="Y2390" s="108"/>
      <c r="Z2390" s="108"/>
      <c r="AA2390" s="108"/>
      <c r="AB2390" s="108"/>
      <c r="AC2390" s="108"/>
      <c r="AD2390" s="108"/>
    </row>
    <row r="2391" spans="1:30" x14ac:dyDescent="0.25">
      <c r="A2391" s="81" t="s">
        <v>1783</v>
      </c>
      <c r="B2391" s="81" t="s">
        <v>12722</v>
      </c>
      <c r="C2391" s="81">
        <v>303.45</v>
      </c>
      <c r="D2391" s="81" t="s">
        <v>12723</v>
      </c>
      <c r="E2391" s="81">
        <v>303.45</v>
      </c>
      <c r="F2391" s="81" t="s">
        <v>12724</v>
      </c>
      <c r="G2391" s="81">
        <v>514.79999999999995</v>
      </c>
      <c r="H2391" s="81">
        <v>5</v>
      </c>
      <c r="I2391" s="81">
        <v>2.4</v>
      </c>
      <c r="J2391" s="81">
        <v>6.6</v>
      </c>
      <c r="K2391" s="81">
        <v>13.3</v>
      </c>
      <c r="L2391" s="81" t="s">
        <v>25662</v>
      </c>
      <c r="M2391" s="108"/>
      <c r="N2391" s="108"/>
      <c r="O2391" s="108"/>
      <c r="P2391" s="108"/>
      <c r="Q2391" s="108"/>
      <c r="R2391" s="108"/>
      <c r="S2391" s="108"/>
      <c r="T2391" s="108"/>
      <c r="U2391" s="108"/>
      <c r="V2391" s="108"/>
      <c r="W2391" s="108"/>
      <c r="X2391" s="108"/>
      <c r="Y2391" s="108"/>
      <c r="Z2391" s="108"/>
      <c r="AA2391" s="108"/>
      <c r="AB2391" s="108"/>
      <c r="AC2391" s="108"/>
      <c r="AD2391" s="108"/>
    </row>
    <row r="2392" spans="1:30" x14ac:dyDescent="0.25">
      <c r="A2392" s="81" t="s">
        <v>1780</v>
      </c>
      <c r="B2392" s="81" t="s">
        <v>12725</v>
      </c>
      <c r="C2392" s="81">
        <v>253.3</v>
      </c>
      <c r="D2392" s="81" t="s">
        <v>12726</v>
      </c>
      <c r="E2392" s="81">
        <v>219.99</v>
      </c>
      <c r="F2392" s="81" t="s">
        <v>12727</v>
      </c>
      <c r="G2392" s="81">
        <v>429.66</v>
      </c>
      <c r="H2392" s="81">
        <v>5</v>
      </c>
      <c r="I2392" s="81">
        <v>2.4</v>
      </c>
      <c r="J2392" s="81">
        <v>4.8</v>
      </c>
      <c r="K2392" s="81">
        <v>10.4</v>
      </c>
      <c r="L2392" s="81" t="s">
        <v>25662</v>
      </c>
      <c r="M2392" s="108"/>
      <c r="N2392" s="108"/>
      <c r="O2392" s="108"/>
      <c r="P2392" s="108"/>
      <c r="Q2392" s="108"/>
      <c r="R2392" s="108"/>
      <c r="S2392" s="108"/>
      <c r="T2392" s="108"/>
      <c r="U2392" s="108"/>
      <c r="V2392" s="108"/>
      <c r="W2392" s="108"/>
      <c r="X2392" s="108"/>
      <c r="Y2392" s="108"/>
      <c r="Z2392" s="108"/>
      <c r="AA2392" s="108"/>
      <c r="AB2392" s="108"/>
      <c r="AC2392" s="108"/>
      <c r="AD2392" s="108"/>
    </row>
    <row r="2393" spans="1:30" x14ac:dyDescent="0.25">
      <c r="A2393" s="81" t="s">
        <v>1777</v>
      </c>
      <c r="B2393" s="81" t="s">
        <v>12728</v>
      </c>
      <c r="C2393" s="81">
        <v>17.850000000000001</v>
      </c>
      <c r="D2393" s="81" t="s">
        <v>12729</v>
      </c>
      <c r="E2393" s="81">
        <v>17.850000000000001</v>
      </c>
      <c r="F2393" s="81" t="s">
        <v>12730</v>
      </c>
      <c r="G2393" s="81">
        <v>28.95</v>
      </c>
      <c r="H2393" s="81">
        <v>2</v>
      </c>
      <c r="I2393" s="81">
        <v>1.1000000000000001</v>
      </c>
      <c r="J2393" s="81">
        <v>0.2</v>
      </c>
      <c r="K2393" s="81">
        <v>2.1</v>
      </c>
      <c r="L2393" s="81" t="s">
        <v>25662</v>
      </c>
      <c r="M2393" s="108"/>
      <c r="N2393" s="108"/>
      <c r="O2393" s="108"/>
      <c r="P2393" s="108"/>
      <c r="Q2393" s="108"/>
      <c r="R2393" s="108"/>
      <c r="S2393" s="108"/>
      <c r="T2393" s="108"/>
      <c r="U2393" s="108"/>
      <c r="V2393" s="108"/>
      <c r="W2393" s="108"/>
      <c r="X2393" s="108"/>
      <c r="Y2393" s="108"/>
      <c r="Z2393" s="108"/>
      <c r="AA2393" s="108"/>
      <c r="AB2393" s="108"/>
      <c r="AC2393" s="108"/>
      <c r="AD2393" s="108"/>
    </row>
    <row r="2394" spans="1:30" x14ac:dyDescent="0.25">
      <c r="A2394" s="81" t="s">
        <v>1774</v>
      </c>
      <c r="B2394" s="81" t="s">
        <v>12731</v>
      </c>
      <c r="C2394" s="81">
        <v>36.549999999999997</v>
      </c>
      <c r="D2394" s="81" t="s">
        <v>12732</v>
      </c>
      <c r="E2394" s="81">
        <v>36.549999999999997</v>
      </c>
      <c r="F2394" s="81" t="s">
        <v>12733</v>
      </c>
      <c r="G2394" s="81">
        <v>55.95</v>
      </c>
      <c r="H2394" s="81">
        <v>3.7</v>
      </c>
      <c r="I2394" s="81">
        <v>1.5</v>
      </c>
      <c r="J2394" s="81">
        <v>0.44</v>
      </c>
      <c r="K2394" s="81">
        <v>2.9</v>
      </c>
      <c r="L2394" s="81" t="s">
        <v>25662</v>
      </c>
      <c r="M2394" s="108"/>
      <c r="N2394" s="108"/>
      <c r="O2394" s="108"/>
      <c r="P2394" s="108"/>
      <c r="Q2394" s="108"/>
      <c r="R2394" s="108"/>
      <c r="S2394" s="108"/>
      <c r="T2394" s="108"/>
      <c r="U2394" s="108"/>
      <c r="V2394" s="108"/>
      <c r="W2394" s="108"/>
      <c r="X2394" s="108"/>
      <c r="Y2394" s="108"/>
      <c r="Z2394" s="108"/>
      <c r="AA2394" s="108"/>
      <c r="AB2394" s="108"/>
      <c r="AC2394" s="108"/>
      <c r="AD2394" s="108"/>
    </row>
    <row r="2395" spans="1:30" x14ac:dyDescent="0.25">
      <c r="A2395" s="81" t="s">
        <v>1771</v>
      </c>
      <c r="B2395" s="81" t="s">
        <v>12734</v>
      </c>
      <c r="C2395" s="81">
        <v>41.65</v>
      </c>
      <c r="D2395" s="81" t="s">
        <v>8619</v>
      </c>
      <c r="E2395" s="81" t="s">
        <v>8620</v>
      </c>
      <c r="F2395" s="81" t="s">
        <v>8619</v>
      </c>
      <c r="G2395" s="81" t="s">
        <v>8620</v>
      </c>
      <c r="H2395" s="81">
        <v>3.7</v>
      </c>
      <c r="I2395" s="81">
        <v>1.8</v>
      </c>
      <c r="J2395" s="81">
        <v>0.5</v>
      </c>
      <c r="K2395" s="81">
        <v>2.9</v>
      </c>
      <c r="L2395" s="81" t="s">
        <v>25662</v>
      </c>
      <c r="M2395" s="108"/>
      <c r="N2395" s="108"/>
      <c r="O2395" s="108"/>
      <c r="P2395" s="108"/>
      <c r="Q2395" s="108"/>
      <c r="R2395" s="108"/>
      <c r="S2395" s="108"/>
      <c r="T2395" s="108"/>
      <c r="U2395" s="108"/>
      <c r="V2395" s="108"/>
      <c r="W2395" s="108"/>
      <c r="X2395" s="108"/>
      <c r="Y2395" s="108"/>
      <c r="Z2395" s="108"/>
      <c r="AA2395" s="108"/>
      <c r="AB2395" s="108"/>
      <c r="AC2395" s="108"/>
      <c r="AD2395" s="108"/>
    </row>
    <row r="2396" spans="1:30" x14ac:dyDescent="0.25">
      <c r="A2396" s="81" t="s">
        <v>1765</v>
      </c>
      <c r="B2396" s="81" t="s">
        <v>8619</v>
      </c>
      <c r="C2396" s="81" t="s">
        <v>8620</v>
      </c>
      <c r="D2396" s="81" t="s">
        <v>8619</v>
      </c>
      <c r="E2396" s="81" t="s">
        <v>8620</v>
      </c>
      <c r="F2396" s="81" t="s">
        <v>8619</v>
      </c>
      <c r="G2396" s="81" t="s">
        <v>8620</v>
      </c>
      <c r="H2396" s="81">
        <v>3.7</v>
      </c>
      <c r="I2396" s="81">
        <v>1.8</v>
      </c>
      <c r="J2396" s="81">
        <v>0.5</v>
      </c>
      <c r="K2396" s="81">
        <v>2.9</v>
      </c>
      <c r="L2396" s="81" t="s">
        <v>25662</v>
      </c>
      <c r="M2396" s="108"/>
      <c r="N2396" s="108"/>
      <c r="O2396" s="108"/>
      <c r="P2396" s="108"/>
      <c r="Q2396" s="108"/>
      <c r="R2396" s="108"/>
      <c r="S2396" s="108"/>
      <c r="T2396" s="108"/>
      <c r="U2396" s="108"/>
      <c r="V2396" s="108"/>
      <c r="W2396" s="108"/>
      <c r="X2396" s="108"/>
      <c r="Y2396" s="108"/>
      <c r="Z2396" s="108"/>
      <c r="AA2396" s="108"/>
      <c r="AB2396" s="108"/>
      <c r="AC2396" s="108"/>
      <c r="AD2396" s="108"/>
    </row>
    <row r="2397" spans="1:30" x14ac:dyDescent="0.25">
      <c r="A2397" s="81" t="s">
        <v>1762</v>
      </c>
      <c r="B2397" s="81" t="s">
        <v>12735</v>
      </c>
      <c r="C2397" s="81">
        <v>72.25</v>
      </c>
      <c r="D2397" s="81" t="s">
        <v>12736</v>
      </c>
      <c r="E2397" s="81">
        <v>72.25</v>
      </c>
      <c r="F2397" s="81" t="s">
        <v>12737</v>
      </c>
      <c r="G2397" s="81">
        <v>122.76</v>
      </c>
      <c r="H2397" s="81">
        <v>3.5</v>
      </c>
      <c r="I2397" s="81">
        <v>6.3</v>
      </c>
      <c r="J2397" s="81">
        <v>1.5</v>
      </c>
      <c r="K2397" s="81">
        <v>2.6</v>
      </c>
      <c r="L2397" s="81" t="s">
        <v>25662</v>
      </c>
      <c r="M2397" s="108"/>
      <c r="N2397" s="108"/>
      <c r="O2397" s="108"/>
      <c r="P2397" s="108"/>
      <c r="Q2397" s="108"/>
      <c r="R2397" s="108"/>
      <c r="S2397" s="108"/>
      <c r="T2397" s="108"/>
      <c r="U2397" s="108"/>
      <c r="V2397" s="108"/>
      <c r="W2397" s="108"/>
      <c r="X2397" s="108"/>
      <c r="Y2397" s="108"/>
      <c r="Z2397" s="108"/>
      <c r="AA2397" s="108"/>
      <c r="AB2397" s="108"/>
      <c r="AC2397" s="108"/>
      <c r="AD2397" s="108"/>
    </row>
    <row r="2398" spans="1:30" x14ac:dyDescent="0.25">
      <c r="A2398" s="81" t="s">
        <v>1747</v>
      </c>
      <c r="B2398" s="81" t="s">
        <v>12738</v>
      </c>
      <c r="C2398" s="81">
        <v>102.85</v>
      </c>
      <c r="D2398" s="81" t="s">
        <v>12739</v>
      </c>
      <c r="E2398" s="81">
        <v>102.85</v>
      </c>
      <c r="F2398" s="81" t="s">
        <v>12740</v>
      </c>
      <c r="G2398" s="81">
        <v>102.85</v>
      </c>
      <c r="H2398" s="81">
        <v>3.5</v>
      </c>
      <c r="I2398" s="81">
        <v>7.3</v>
      </c>
      <c r="J2398" s="81">
        <v>1.9</v>
      </c>
      <c r="K2398" s="81">
        <v>2.6</v>
      </c>
      <c r="L2398" s="81" t="s">
        <v>25662</v>
      </c>
      <c r="M2398" s="108"/>
      <c r="N2398" s="108"/>
      <c r="O2398" s="108"/>
      <c r="P2398" s="108"/>
      <c r="Q2398" s="108"/>
      <c r="R2398" s="108"/>
      <c r="S2398" s="108"/>
      <c r="T2398" s="108"/>
      <c r="U2398" s="108"/>
      <c r="V2398" s="108"/>
      <c r="W2398" s="108"/>
      <c r="X2398" s="108"/>
      <c r="Y2398" s="108"/>
      <c r="Z2398" s="108"/>
      <c r="AA2398" s="108"/>
      <c r="AB2398" s="108"/>
      <c r="AC2398" s="108"/>
      <c r="AD2398" s="108"/>
    </row>
    <row r="2399" spans="1:30" x14ac:dyDescent="0.25">
      <c r="A2399" s="81" t="s">
        <v>1744</v>
      </c>
      <c r="B2399" s="81" t="s">
        <v>12741</v>
      </c>
      <c r="C2399" s="81">
        <v>138.55000000000001</v>
      </c>
      <c r="D2399" s="81" t="s">
        <v>12742</v>
      </c>
      <c r="E2399" s="81">
        <v>138.55000000000001</v>
      </c>
      <c r="F2399" s="81" t="s">
        <v>12743</v>
      </c>
      <c r="G2399" s="81">
        <v>145.35</v>
      </c>
      <c r="H2399" s="81">
        <v>3.5</v>
      </c>
      <c r="I2399" s="81">
        <v>7.7</v>
      </c>
      <c r="J2399" s="81">
        <v>2</v>
      </c>
      <c r="K2399" s="81">
        <v>2.6</v>
      </c>
      <c r="L2399" s="81" t="s">
        <v>25662</v>
      </c>
      <c r="M2399" s="108"/>
      <c r="N2399" s="108"/>
      <c r="O2399" s="108"/>
      <c r="P2399" s="108"/>
      <c r="Q2399" s="108"/>
      <c r="R2399" s="108"/>
      <c r="S2399" s="108"/>
      <c r="T2399" s="108"/>
      <c r="U2399" s="108"/>
      <c r="V2399" s="108"/>
      <c r="W2399" s="108"/>
      <c r="X2399" s="108"/>
      <c r="Y2399" s="108"/>
      <c r="Z2399" s="108"/>
      <c r="AA2399" s="108"/>
      <c r="AB2399" s="108"/>
      <c r="AC2399" s="108"/>
      <c r="AD2399" s="108"/>
    </row>
    <row r="2400" spans="1:30" x14ac:dyDescent="0.25">
      <c r="A2400" s="81" t="s">
        <v>1735</v>
      </c>
      <c r="B2400" s="81" t="s">
        <v>12744</v>
      </c>
      <c r="C2400" s="81">
        <v>138.55000000000001</v>
      </c>
      <c r="D2400" s="81" t="s">
        <v>12745</v>
      </c>
      <c r="E2400" s="81">
        <v>222.45</v>
      </c>
      <c r="F2400" s="81" t="s">
        <v>12746</v>
      </c>
      <c r="G2400" s="81">
        <v>246.51</v>
      </c>
      <c r="H2400" s="81">
        <v>3.5</v>
      </c>
      <c r="I2400" s="81">
        <v>7.7</v>
      </c>
      <c r="J2400" s="81">
        <v>2</v>
      </c>
      <c r="K2400" s="81">
        <v>2.6</v>
      </c>
      <c r="L2400" s="81" t="s">
        <v>25662</v>
      </c>
      <c r="M2400" s="108"/>
      <c r="N2400" s="108"/>
      <c r="O2400" s="108"/>
      <c r="P2400" s="108"/>
      <c r="Q2400" s="108"/>
      <c r="R2400" s="108"/>
      <c r="S2400" s="108"/>
      <c r="T2400" s="108"/>
      <c r="U2400" s="108"/>
      <c r="V2400" s="108"/>
      <c r="W2400" s="108"/>
      <c r="X2400" s="108"/>
      <c r="Y2400" s="108"/>
      <c r="Z2400" s="108"/>
      <c r="AA2400" s="108"/>
      <c r="AB2400" s="108"/>
      <c r="AC2400" s="108"/>
      <c r="AD2400" s="108"/>
    </row>
    <row r="2401" spans="1:30" x14ac:dyDescent="0.25">
      <c r="A2401" s="81" t="s">
        <v>1732</v>
      </c>
      <c r="B2401" s="81" t="s">
        <v>12747</v>
      </c>
      <c r="C2401" s="81">
        <v>59.5</v>
      </c>
      <c r="D2401" s="81" t="s">
        <v>12748</v>
      </c>
      <c r="E2401" s="81">
        <v>101.97</v>
      </c>
      <c r="F2401" s="81" t="s">
        <v>12749</v>
      </c>
      <c r="G2401" s="81">
        <v>92.45</v>
      </c>
      <c r="H2401" s="81">
        <v>3.5</v>
      </c>
      <c r="I2401" s="81">
        <v>4.5</v>
      </c>
      <c r="J2401" s="81">
        <v>0.8</v>
      </c>
      <c r="K2401" s="81">
        <v>1.8</v>
      </c>
      <c r="L2401" s="81" t="s">
        <v>25662</v>
      </c>
      <c r="M2401" s="108"/>
      <c r="N2401" s="108"/>
      <c r="O2401" s="108"/>
      <c r="P2401" s="108"/>
      <c r="Q2401" s="108"/>
      <c r="R2401" s="108"/>
      <c r="S2401" s="108"/>
      <c r="T2401" s="108"/>
      <c r="U2401" s="108"/>
      <c r="V2401" s="108"/>
      <c r="W2401" s="108"/>
      <c r="X2401" s="108"/>
      <c r="Y2401" s="108"/>
      <c r="Z2401" s="108"/>
      <c r="AA2401" s="108"/>
      <c r="AB2401" s="108"/>
      <c r="AC2401" s="108"/>
      <c r="AD2401" s="108"/>
    </row>
    <row r="2402" spans="1:30" x14ac:dyDescent="0.25">
      <c r="A2402" s="81" t="s">
        <v>1729</v>
      </c>
      <c r="B2402" s="81" t="s">
        <v>12750</v>
      </c>
      <c r="C2402" s="81">
        <v>68.849999999999994</v>
      </c>
      <c r="D2402" s="81" t="s">
        <v>12751</v>
      </c>
      <c r="E2402" s="81">
        <v>111.45</v>
      </c>
      <c r="F2402" s="81" t="s">
        <v>12752</v>
      </c>
      <c r="G2402" s="81">
        <v>68.849999999999994</v>
      </c>
      <c r="H2402" s="81">
        <v>3.5</v>
      </c>
      <c r="I2402" s="81">
        <v>4.5</v>
      </c>
      <c r="J2402" s="81">
        <v>0.9</v>
      </c>
      <c r="K2402" s="81">
        <v>1.8</v>
      </c>
      <c r="L2402" s="81" t="s">
        <v>25662</v>
      </c>
      <c r="M2402" s="108"/>
      <c r="N2402" s="108"/>
      <c r="O2402" s="108"/>
      <c r="P2402" s="108"/>
      <c r="Q2402" s="108"/>
      <c r="R2402" s="108"/>
      <c r="S2402" s="108"/>
      <c r="T2402" s="108"/>
      <c r="U2402" s="108"/>
      <c r="V2402" s="108"/>
      <c r="W2402" s="108"/>
      <c r="X2402" s="108"/>
      <c r="Y2402" s="108"/>
      <c r="Z2402" s="108"/>
      <c r="AA2402" s="108"/>
      <c r="AB2402" s="108"/>
      <c r="AC2402" s="108"/>
      <c r="AD2402" s="108"/>
    </row>
    <row r="2403" spans="1:30" x14ac:dyDescent="0.25">
      <c r="A2403" s="81" t="s">
        <v>1723</v>
      </c>
      <c r="B2403" s="81" t="s">
        <v>12753</v>
      </c>
      <c r="C2403" s="81">
        <v>156.4</v>
      </c>
      <c r="D2403" s="81" t="s">
        <v>12754</v>
      </c>
      <c r="E2403" s="81">
        <v>156.4</v>
      </c>
      <c r="F2403" s="81" t="s">
        <v>12755</v>
      </c>
      <c r="G2403" s="81">
        <v>278.19</v>
      </c>
      <c r="H2403" s="81">
        <v>3.5</v>
      </c>
      <c r="I2403" s="81">
        <v>7.7</v>
      </c>
      <c r="J2403" s="81">
        <v>2</v>
      </c>
      <c r="K2403" s="81">
        <v>2.6</v>
      </c>
      <c r="L2403" s="81" t="s">
        <v>25662</v>
      </c>
      <c r="M2403" s="108"/>
      <c r="N2403" s="108"/>
      <c r="O2403" s="108"/>
      <c r="P2403" s="108"/>
      <c r="Q2403" s="108"/>
      <c r="R2403" s="108"/>
      <c r="S2403" s="108"/>
      <c r="T2403" s="108"/>
      <c r="U2403" s="108"/>
      <c r="V2403" s="108"/>
      <c r="W2403" s="108"/>
      <c r="X2403" s="108"/>
      <c r="Y2403" s="108"/>
      <c r="Z2403" s="108"/>
      <c r="AA2403" s="108"/>
      <c r="AB2403" s="108"/>
      <c r="AC2403" s="108"/>
      <c r="AD2403" s="108"/>
    </row>
    <row r="2404" spans="1:30" x14ac:dyDescent="0.25">
      <c r="A2404" s="81" t="s">
        <v>1720</v>
      </c>
      <c r="B2404" s="81" t="s">
        <v>12756</v>
      </c>
      <c r="C2404" s="81">
        <v>542.29999999999995</v>
      </c>
      <c r="D2404" s="81" t="s">
        <v>12757</v>
      </c>
      <c r="E2404" s="81">
        <v>542.29999999999995</v>
      </c>
      <c r="F2404" s="81" t="s">
        <v>12758</v>
      </c>
      <c r="G2404" s="81">
        <v>542.29999999999995</v>
      </c>
      <c r="H2404" s="81">
        <v>1.77</v>
      </c>
      <c r="I2404" s="81">
        <v>5.51</v>
      </c>
      <c r="J2404" s="81">
        <v>2.42</v>
      </c>
      <c r="K2404" s="81">
        <v>8.26</v>
      </c>
      <c r="L2404" s="81" t="s">
        <v>25662</v>
      </c>
      <c r="M2404" s="108"/>
      <c r="N2404" s="108"/>
      <c r="O2404" s="108"/>
      <c r="P2404" s="108"/>
      <c r="Q2404" s="108"/>
      <c r="R2404" s="108"/>
      <c r="S2404" s="108"/>
      <c r="T2404" s="108"/>
      <c r="U2404" s="108"/>
      <c r="V2404" s="108"/>
      <c r="W2404" s="108"/>
      <c r="X2404" s="108"/>
      <c r="Y2404" s="108"/>
      <c r="Z2404" s="108"/>
      <c r="AA2404" s="108"/>
      <c r="AB2404" s="108"/>
      <c r="AC2404" s="108"/>
      <c r="AD2404" s="108"/>
    </row>
    <row r="2405" spans="1:30" x14ac:dyDescent="0.25">
      <c r="A2405" s="81" t="s">
        <v>1717</v>
      </c>
      <c r="B2405" s="81" t="s">
        <v>12759</v>
      </c>
      <c r="C2405" s="81">
        <v>672.35</v>
      </c>
      <c r="D2405" s="81" t="s">
        <v>12760</v>
      </c>
      <c r="E2405" s="81">
        <v>672.35</v>
      </c>
      <c r="F2405" s="81" t="s">
        <v>12761</v>
      </c>
      <c r="G2405" s="81">
        <v>1140.45</v>
      </c>
      <c r="H2405" s="81">
        <v>8.39</v>
      </c>
      <c r="I2405" s="81">
        <v>4.72</v>
      </c>
      <c r="J2405" s="81">
        <v>3.24</v>
      </c>
      <c r="K2405" s="81">
        <v>1.18</v>
      </c>
      <c r="L2405" s="81" t="s">
        <v>25662</v>
      </c>
      <c r="M2405" s="108"/>
      <c r="N2405" s="108"/>
      <c r="O2405" s="108"/>
      <c r="P2405" s="108"/>
      <c r="Q2405" s="108"/>
      <c r="R2405" s="108"/>
      <c r="S2405" s="108"/>
      <c r="T2405" s="108"/>
      <c r="U2405" s="108"/>
      <c r="V2405" s="108"/>
      <c r="W2405" s="108"/>
      <c r="X2405" s="108"/>
      <c r="Y2405" s="108"/>
      <c r="Z2405" s="108"/>
      <c r="AA2405" s="108"/>
      <c r="AB2405" s="108"/>
      <c r="AC2405" s="108"/>
      <c r="AD2405" s="108"/>
    </row>
    <row r="2406" spans="1:30" x14ac:dyDescent="0.25">
      <c r="A2406" s="81" t="s">
        <v>1714</v>
      </c>
      <c r="B2406" s="81" t="s">
        <v>12762</v>
      </c>
      <c r="C2406" s="81">
        <v>1177.25</v>
      </c>
      <c r="D2406" s="81" t="s">
        <v>12763</v>
      </c>
      <c r="E2406" s="81">
        <v>1998.4</v>
      </c>
      <c r="F2406" s="81" t="s">
        <v>12764</v>
      </c>
      <c r="G2406" s="81">
        <v>1992.95</v>
      </c>
      <c r="H2406" s="81">
        <v>6.37</v>
      </c>
      <c r="I2406" s="81">
        <v>11.33</v>
      </c>
      <c r="J2406" s="81">
        <v>10.36</v>
      </c>
      <c r="K2406" s="81">
        <v>3.74</v>
      </c>
      <c r="L2406" s="81" t="s">
        <v>25662</v>
      </c>
      <c r="M2406" s="108"/>
      <c r="N2406" s="108"/>
      <c r="O2406" s="108"/>
      <c r="P2406" s="108"/>
      <c r="Q2406" s="108"/>
      <c r="R2406" s="108"/>
      <c r="S2406" s="108"/>
      <c r="T2406" s="108"/>
      <c r="U2406" s="108"/>
      <c r="V2406" s="108"/>
      <c r="W2406" s="108"/>
      <c r="X2406" s="108"/>
      <c r="Y2406" s="108"/>
      <c r="Z2406" s="108"/>
      <c r="AA2406" s="108"/>
      <c r="AB2406" s="108"/>
      <c r="AC2406" s="108"/>
      <c r="AD2406" s="108"/>
    </row>
    <row r="2407" spans="1:30" x14ac:dyDescent="0.25">
      <c r="A2407" s="81" t="s">
        <v>1708</v>
      </c>
      <c r="B2407" s="81" t="s">
        <v>12765</v>
      </c>
      <c r="C2407" s="81">
        <v>226.95</v>
      </c>
      <c r="D2407" s="81" t="s">
        <v>12766</v>
      </c>
      <c r="E2407" s="81">
        <v>226.95</v>
      </c>
      <c r="F2407" s="81" t="s">
        <v>12767</v>
      </c>
      <c r="G2407" s="81">
        <v>226.95</v>
      </c>
      <c r="H2407" s="81">
        <v>7.3</v>
      </c>
      <c r="I2407" s="81">
        <v>3.2</v>
      </c>
      <c r="J2407" s="81">
        <v>3</v>
      </c>
      <c r="K2407" s="81">
        <v>5.0999999999999996</v>
      </c>
      <c r="L2407" s="81" t="s">
        <v>25662</v>
      </c>
      <c r="M2407" s="108"/>
      <c r="N2407" s="108"/>
      <c r="O2407" s="108"/>
      <c r="P2407" s="108"/>
      <c r="Q2407" s="108"/>
      <c r="R2407" s="108"/>
      <c r="S2407" s="108"/>
      <c r="T2407" s="108"/>
      <c r="U2407" s="108"/>
      <c r="V2407" s="108"/>
      <c r="W2407" s="108"/>
      <c r="X2407" s="108"/>
      <c r="Y2407" s="108"/>
      <c r="Z2407" s="108"/>
      <c r="AA2407" s="108"/>
      <c r="AB2407" s="108"/>
      <c r="AC2407" s="108"/>
      <c r="AD2407" s="108"/>
    </row>
    <row r="2408" spans="1:30" x14ac:dyDescent="0.25">
      <c r="A2408" s="81" t="s">
        <v>1702</v>
      </c>
      <c r="B2408" s="81" t="s">
        <v>12768</v>
      </c>
      <c r="C2408" s="81">
        <v>226.95</v>
      </c>
      <c r="D2408" s="81" t="s">
        <v>12769</v>
      </c>
      <c r="E2408" s="81">
        <v>257.55</v>
      </c>
      <c r="F2408" s="81" t="s">
        <v>12770</v>
      </c>
      <c r="G2408" s="81">
        <v>385.1</v>
      </c>
      <c r="H2408" s="81">
        <v>7.3</v>
      </c>
      <c r="I2408" s="81">
        <v>3.2</v>
      </c>
      <c r="J2408" s="81">
        <v>3</v>
      </c>
      <c r="K2408" s="81">
        <v>5.0999999999999996</v>
      </c>
      <c r="L2408" s="81" t="s">
        <v>25662</v>
      </c>
      <c r="M2408" s="108"/>
      <c r="N2408" s="108"/>
      <c r="O2408" s="108"/>
      <c r="P2408" s="108"/>
      <c r="Q2408" s="108"/>
      <c r="R2408" s="108"/>
      <c r="S2408" s="108"/>
      <c r="T2408" s="108"/>
      <c r="U2408" s="108"/>
      <c r="V2408" s="108"/>
      <c r="W2408" s="108"/>
      <c r="X2408" s="108"/>
      <c r="Y2408" s="108"/>
      <c r="Z2408" s="108"/>
      <c r="AA2408" s="108"/>
      <c r="AB2408" s="108"/>
      <c r="AC2408" s="108"/>
      <c r="AD2408" s="108"/>
    </row>
    <row r="2409" spans="1:30" x14ac:dyDescent="0.25">
      <c r="A2409" s="81" t="s">
        <v>1699</v>
      </c>
      <c r="B2409" s="81" t="s">
        <v>12771</v>
      </c>
      <c r="C2409" s="81">
        <v>385.1</v>
      </c>
      <c r="D2409" s="81" t="s">
        <v>12772</v>
      </c>
      <c r="E2409" s="81">
        <v>386</v>
      </c>
      <c r="F2409" s="81" t="s">
        <v>12773</v>
      </c>
      <c r="G2409" s="81">
        <v>226.95</v>
      </c>
      <c r="H2409" s="81">
        <v>7.3</v>
      </c>
      <c r="I2409" s="81">
        <v>3.2</v>
      </c>
      <c r="J2409" s="81">
        <v>3</v>
      </c>
      <c r="K2409" s="81">
        <v>5.0999999999999996</v>
      </c>
      <c r="L2409" s="81" t="s">
        <v>25662</v>
      </c>
      <c r="M2409" s="108"/>
      <c r="N2409" s="108"/>
      <c r="O2409" s="108"/>
      <c r="P2409" s="108"/>
      <c r="Q2409" s="108"/>
      <c r="R2409" s="108"/>
      <c r="S2409" s="108"/>
      <c r="T2409" s="108"/>
      <c r="U2409" s="108"/>
      <c r="V2409" s="108"/>
      <c r="W2409" s="108"/>
      <c r="X2409" s="108"/>
      <c r="Y2409" s="108"/>
      <c r="Z2409" s="108"/>
      <c r="AA2409" s="108"/>
      <c r="AB2409" s="108"/>
      <c r="AC2409" s="108"/>
      <c r="AD2409" s="108"/>
    </row>
    <row r="2410" spans="1:30" x14ac:dyDescent="0.25">
      <c r="A2410" s="81" t="s">
        <v>1696</v>
      </c>
      <c r="B2410" s="81" t="s">
        <v>12774</v>
      </c>
      <c r="C2410" s="81">
        <v>226.95</v>
      </c>
      <c r="D2410" s="81" t="s">
        <v>8619</v>
      </c>
      <c r="E2410" s="81" t="s">
        <v>8620</v>
      </c>
      <c r="F2410" s="81" t="s">
        <v>8619</v>
      </c>
      <c r="G2410" s="81" t="s">
        <v>8620</v>
      </c>
      <c r="H2410" s="81">
        <v>7.32</v>
      </c>
      <c r="I2410" s="81">
        <v>5.1100000000000003</v>
      </c>
      <c r="J2410" s="81">
        <v>3.72</v>
      </c>
      <c r="K2410" s="81">
        <v>3.14</v>
      </c>
      <c r="L2410" s="81" t="s">
        <v>25662</v>
      </c>
      <c r="M2410" s="108"/>
      <c r="N2410" s="108"/>
      <c r="O2410" s="108"/>
      <c r="P2410" s="108"/>
      <c r="Q2410" s="108"/>
      <c r="R2410" s="108"/>
      <c r="S2410" s="108"/>
      <c r="T2410" s="108"/>
      <c r="U2410" s="108"/>
      <c r="V2410" s="108"/>
      <c r="W2410" s="108"/>
      <c r="X2410" s="108"/>
      <c r="Y2410" s="108"/>
      <c r="Z2410" s="108"/>
      <c r="AA2410" s="108"/>
      <c r="AB2410" s="108"/>
      <c r="AC2410" s="108"/>
      <c r="AD2410" s="108"/>
    </row>
    <row r="2411" spans="1:30" x14ac:dyDescent="0.25">
      <c r="A2411" s="81" t="s">
        <v>1597</v>
      </c>
      <c r="B2411" s="81" t="s">
        <v>26318</v>
      </c>
      <c r="C2411" s="81">
        <v>131.75</v>
      </c>
      <c r="D2411" s="81" t="s">
        <v>12775</v>
      </c>
      <c r="E2411" s="81">
        <v>257.39999999999998</v>
      </c>
      <c r="F2411" s="81" t="s">
        <v>12776</v>
      </c>
      <c r="G2411" s="81">
        <v>222.72</v>
      </c>
      <c r="H2411" s="81">
        <v>1.57</v>
      </c>
      <c r="I2411" s="81">
        <v>2.2599999999999998</v>
      </c>
      <c r="J2411" s="81">
        <v>2.5999999999999999E-2</v>
      </c>
      <c r="K2411" s="81">
        <v>0.2</v>
      </c>
      <c r="L2411" s="81" t="s">
        <v>25662</v>
      </c>
      <c r="M2411" s="108"/>
      <c r="N2411" s="108"/>
      <c r="O2411" s="108"/>
      <c r="P2411" s="108"/>
      <c r="Q2411" s="108"/>
      <c r="R2411" s="108"/>
      <c r="S2411" s="108"/>
      <c r="T2411" s="108"/>
      <c r="U2411" s="108"/>
      <c r="V2411" s="108"/>
      <c r="W2411" s="108"/>
      <c r="X2411" s="108"/>
      <c r="Y2411" s="108"/>
      <c r="Z2411" s="108"/>
      <c r="AA2411" s="108"/>
      <c r="AB2411" s="108"/>
      <c r="AC2411" s="108"/>
      <c r="AD2411" s="108"/>
    </row>
    <row r="2412" spans="1:30" x14ac:dyDescent="0.25">
      <c r="A2412" s="81" t="s">
        <v>1594</v>
      </c>
      <c r="B2412" s="81" t="s">
        <v>12777</v>
      </c>
      <c r="C2412" s="81">
        <v>67.150000000000006</v>
      </c>
      <c r="D2412" s="81" t="s">
        <v>12778</v>
      </c>
      <c r="E2412" s="81">
        <v>67.150000000000006</v>
      </c>
      <c r="F2412" s="81" t="s">
        <v>12779</v>
      </c>
      <c r="G2412" s="81">
        <v>68.83</v>
      </c>
      <c r="H2412" s="81">
        <v>4.5</v>
      </c>
      <c r="I2412" s="81">
        <v>1.9</v>
      </c>
      <c r="J2412" s="81">
        <v>1</v>
      </c>
      <c r="K2412" s="81">
        <v>4</v>
      </c>
      <c r="L2412" s="81" t="s">
        <v>25662</v>
      </c>
      <c r="M2412" s="108"/>
      <c r="N2412" s="108"/>
      <c r="O2412" s="108"/>
      <c r="P2412" s="108"/>
      <c r="Q2412" s="108"/>
      <c r="R2412" s="108"/>
      <c r="S2412" s="108"/>
      <c r="T2412" s="108"/>
      <c r="U2412" s="108"/>
      <c r="V2412" s="108"/>
      <c r="W2412" s="108"/>
      <c r="X2412" s="108"/>
      <c r="Y2412" s="108"/>
      <c r="Z2412" s="108"/>
      <c r="AA2412" s="108"/>
      <c r="AB2412" s="108"/>
      <c r="AC2412" s="108"/>
      <c r="AD2412" s="108"/>
    </row>
    <row r="2413" spans="1:30" x14ac:dyDescent="0.25">
      <c r="A2413" s="81" t="s">
        <v>1591</v>
      </c>
      <c r="B2413" s="81" t="s">
        <v>12780</v>
      </c>
      <c r="C2413" s="81">
        <v>120.7</v>
      </c>
      <c r="D2413" s="81" t="s">
        <v>12781</v>
      </c>
      <c r="E2413" s="81">
        <v>129.41999999999999</v>
      </c>
      <c r="F2413" s="81" t="s">
        <v>12782</v>
      </c>
      <c r="G2413" s="81">
        <v>120.7</v>
      </c>
      <c r="H2413" s="81">
        <v>7.3</v>
      </c>
      <c r="I2413" s="81">
        <v>2.8</v>
      </c>
      <c r="J2413" s="81">
        <v>3</v>
      </c>
      <c r="K2413" s="81">
        <v>5.0999999999999996</v>
      </c>
      <c r="L2413" s="81" t="s">
        <v>25662</v>
      </c>
      <c r="M2413" s="108"/>
      <c r="N2413" s="108"/>
      <c r="O2413" s="108"/>
      <c r="P2413" s="108"/>
      <c r="Q2413" s="108"/>
      <c r="R2413" s="108"/>
      <c r="S2413" s="108"/>
      <c r="T2413" s="108"/>
      <c r="U2413" s="108"/>
      <c r="V2413" s="108"/>
      <c r="W2413" s="108"/>
      <c r="X2413" s="108"/>
      <c r="Y2413" s="108"/>
      <c r="Z2413" s="108"/>
      <c r="AA2413" s="108"/>
      <c r="AB2413" s="108"/>
      <c r="AC2413" s="108"/>
      <c r="AD2413" s="108"/>
    </row>
    <row r="2414" spans="1:30" x14ac:dyDescent="0.25">
      <c r="A2414" s="81" t="s">
        <v>1588</v>
      </c>
      <c r="B2414" s="81" t="s">
        <v>26319</v>
      </c>
      <c r="C2414" s="81">
        <v>212.5</v>
      </c>
      <c r="D2414" s="81" t="s">
        <v>12783</v>
      </c>
      <c r="E2414" s="81">
        <v>212.5</v>
      </c>
      <c r="F2414" s="81" t="s">
        <v>12784</v>
      </c>
      <c r="G2414" s="81">
        <v>347.34</v>
      </c>
      <c r="H2414" s="81">
        <v>7.3</v>
      </c>
      <c r="I2414" s="81">
        <v>3.2</v>
      </c>
      <c r="J2414" s="81">
        <v>3</v>
      </c>
      <c r="K2414" s="81">
        <v>5.0999999999999996</v>
      </c>
      <c r="L2414" s="81" t="s">
        <v>25662</v>
      </c>
      <c r="M2414" s="108"/>
      <c r="N2414" s="108"/>
      <c r="O2414" s="108"/>
      <c r="P2414" s="108"/>
      <c r="Q2414" s="108"/>
      <c r="R2414" s="108"/>
      <c r="S2414" s="108"/>
      <c r="T2414" s="108"/>
      <c r="U2414" s="108"/>
      <c r="V2414" s="108"/>
      <c r="W2414" s="108"/>
      <c r="X2414" s="108"/>
      <c r="Y2414" s="108"/>
      <c r="Z2414" s="108"/>
      <c r="AA2414" s="108"/>
      <c r="AB2414" s="108"/>
      <c r="AC2414" s="108"/>
      <c r="AD2414" s="108"/>
    </row>
    <row r="2415" spans="1:30" x14ac:dyDescent="0.25">
      <c r="A2415" s="81" t="s">
        <v>1582</v>
      </c>
      <c r="B2415" s="81" t="s">
        <v>12785</v>
      </c>
      <c r="C2415" s="81">
        <v>67.150000000000006</v>
      </c>
      <c r="D2415" s="81" t="s">
        <v>12786</v>
      </c>
      <c r="E2415" s="81">
        <v>113.84</v>
      </c>
      <c r="F2415" s="81" t="s">
        <v>12787</v>
      </c>
      <c r="G2415" s="81">
        <v>112.86</v>
      </c>
      <c r="H2415" s="81">
        <v>4.5</v>
      </c>
      <c r="I2415" s="81">
        <v>1.9</v>
      </c>
      <c r="J2415" s="81">
        <v>1</v>
      </c>
      <c r="K2415" s="81">
        <v>4</v>
      </c>
      <c r="L2415" s="81" t="s">
        <v>25662</v>
      </c>
      <c r="M2415" s="108"/>
      <c r="N2415" s="108"/>
      <c r="O2415" s="108"/>
      <c r="P2415" s="108"/>
      <c r="Q2415" s="108"/>
      <c r="R2415" s="108"/>
      <c r="S2415" s="108"/>
      <c r="T2415" s="108"/>
      <c r="U2415" s="108"/>
      <c r="V2415" s="108"/>
      <c r="W2415" s="108"/>
      <c r="X2415" s="108"/>
      <c r="Y2415" s="108"/>
      <c r="Z2415" s="108"/>
      <c r="AA2415" s="108"/>
      <c r="AB2415" s="108"/>
      <c r="AC2415" s="108"/>
      <c r="AD2415" s="108"/>
    </row>
    <row r="2416" spans="1:30" x14ac:dyDescent="0.25">
      <c r="A2416" s="81" t="s">
        <v>1576</v>
      </c>
      <c r="B2416" s="81" t="s">
        <v>26320</v>
      </c>
      <c r="C2416" s="81">
        <v>120.7</v>
      </c>
      <c r="D2416" s="81" t="s">
        <v>12788</v>
      </c>
      <c r="E2416" s="81">
        <v>205.42</v>
      </c>
      <c r="F2416" s="81" t="s">
        <v>12789</v>
      </c>
      <c r="G2416" s="81">
        <v>120.7</v>
      </c>
      <c r="H2416" s="81">
        <v>7.3</v>
      </c>
      <c r="I2416" s="81">
        <v>2.8</v>
      </c>
      <c r="J2416" s="81">
        <v>3</v>
      </c>
      <c r="K2416" s="81">
        <v>5.0999999999999996</v>
      </c>
      <c r="L2416" s="81" t="s">
        <v>25662</v>
      </c>
      <c r="M2416" s="108"/>
      <c r="N2416" s="108"/>
      <c r="O2416" s="108"/>
      <c r="P2416" s="108"/>
      <c r="Q2416" s="108"/>
      <c r="R2416" s="108"/>
      <c r="S2416" s="108"/>
      <c r="T2416" s="108"/>
      <c r="U2416" s="108"/>
      <c r="V2416" s="108"/>
      <c r="W2416" s="108"/>
      <c r="X2416" s="108"/>
      <c r="Y2416" s="108"/>
      <c r="Z2416" s="108"/>
      <c r="AA2416" s="108"/>
      <c r="AB2416" s="108"/>
      <c r="AC2416" s="108"/>
      <c r="AD2416" s="108"/>
    </row>
    <row r="2417" spans="1:30" x14ac:dyDescent="0.25">
      <c r="A2417" s="81" t="s">
        <v>1573</v>
      </c>
      <c r="B2417" s="81" t="s">
        <v>12790</v>
      </c>
      <c r="C2417" s="81">
        <v>212.5</v>
      </c>
      <c r="D2417" s="81" t="s">
        <v>12791</v>
      </c>
      <c r="E2417" s="81">
        <v>286.55</v>
      </c>
      <c r="F2417" s="81" t="s">
        <v>12792</v>
      </c>
      <c r="G2417" s="81">
        <v>379.2</v>
      </c>
      <c r="H2417" s="81">
        <v>7.3</v>
      </c>
      <c r="I2417" s="81">
        <v>3.2</v>
      </c>
      <c r="J2417" s="81">
        <v>3</v>
      </c>
      <c r="K2417" s="81">
        <v>5.0999999999999996</v>
      </c>
      <c r="L2417" s="81" t="s">
        <v>25662</v>
      </c>
      <c r="M2417" s="108"/>
      <c r="N2417" s="108"/>
      <c r="O2417" s="108"/>
      <c r="P2417" s="108"/>
      <c r="Q2417" s="108"/>
      <c r="R2417" s="108"/>
      <c r="S2417" s="108"/>
      <c r="T2417" s="108"/>
      <c r="U2417" s="108"/>
      <c r="V2417" s="108"/>
      <c r="W2417" s="108"/>
      <c r="X2417" s="108"/>
      <c r="Y2417" s="108"/>
      <c r="Z2417" s="108"/>
      <c r="AA2417" s="108"/>
      <c r="AB2417" s="108"/>
      <c r="AC2417" s="108"/>
      <c r="AD2417" s="108"/>
    </row>
    <row r="2418" spans="1:30" x14ac:dyDescent="0.25">
      <c r="A2418" s="81" t="s">
        <v>1570</v>
      </c>
      <c r="B2418" s="81" t="s">
        <v>12793</v>
      </c>
      <c r="C2418" s="81">
        <v>169.15</v>
      </c>
      <c r="D2418" s="81" t="s">
        <v>12794</v>
      </c>
      <c r="E2418" s="81">
        <v>169.15</v>
      </c>
      <c r="F2418" s="81" t="s">
        <v>12795</v>
      </c>
      <c r="G2418" s="81">
        <v>288</v>
      </c>
      <c r="H2418" s="81">
        <v>7.3</v>
      </c>
      <c r="I2418" s="81">
        <v>2.8</v>
      </c>
      <c r="J2418" s="81">
        <v>3</v>
      </c>
      <c r="K2418" s="81">
        <v>5.0999999999999996</v>
      </c>
      <c r="L2418" s="81" t="s">
        <v>25662</v>
      </c>
      <c r="M2418" s="108"/>
      <c r="N2418" s="108"/>
      <c r="O2418" s="108"/>
      <c r="P2418" s="108"/>
      <c r="Q2418" s="108"/>
      <c r="R2418" s="108"/>
      <c r="S2418" s="108"/>
      <c r="T2418" s="108"/>
      <c r="U2418" s="108"/>
      <c r="V2418" s="108"/>
      <c r="W2418" s="108"/>
      <c r="X2418" s="108"/>
      <c r="Y2418" s="108"/>
      <c r="Z2418" s="108"/>
      <c r="AA2418" s="108"/>
      <c r="AB2418" s="108"/>
      <c r="AC2418" s="108"/>
      <c r="AD2418" s="108"/>
    </row>
    <row r="2419" spans="1:30" x14ac:dyDescent="0.25">
      <c r="A2419" s="81" t="s">
        <v>1567</v>
      </c>
      <c r="B2419" s="81" t="s">
        <v>12796</v>
      </c>
      <c r="C2419" s="81">
        <v>257.55</v>
      </c>
      <c r="D2419" s="81" t="s">
        <v>12797</v>
      </c>
      <c r="E2419" s="81">
        <v>271.14999999999998</v>
      </c>
      <c r="F2419" s="81" t="s">
        <v>12798</v>
      </c>
      <c r="G2419" s="81">
        <v>257.55</v>
      </c>
      <c r="H2419" s="81">
        <v>7.3</v>
      </c>
      <c r="I2419" s="81">
        <v>3.2</v>
      </c>
      <c r="J2419" s="81">
        <v>3</v>
      </c>
      <c r="K2419" s="81">
        <v>5.0999999999999996</v>
      </c>
      <c r="L2419" s="81" t="s">
        <v>25662</v>
      </c>
      <c r="M2419" s="108"/>
      <c r="N2419" s="108"/>
      <c r="O2419" s="108"/>
      <c r="P2419" s="108"/>
      <c r="Q2419" s="108"/>
      <c r="R2419" s="108"/>
      <c r="S2419" s="108"/>
      <c r="T2419" s="108"/>
      <c r="U2419" s="108"/>
      <c r="V2419" s="108"/>
      <c r="W2419" s="108"/>
      <c r="X2419" s="108"/>
      <c r="Y2419" s="108"/>
      <c r="Z2419" s="108"/>
      <c r="AA2419" s="108"/>
      <c r="AB2419" s="108"/>
      <c r="AC2419" s="108"/>
      <c r="AD2419" s="108"/>
    </row>
    <row r="2420" spans="1:30" x14ac:dyDescent="0.25">
      <c r="A2420" s="81" t="s">
        <v>1561</v>
      </c>
      <c r="B2420" s="81" t="s">
        <v>26321</v>
      </c>
      <c r="C2420" s="81">
        <v>169.15</v>
      </c>
      <c r="D2420" s="81" t="s">
        <v>12799</v>
      </c>
      <c r="E2420" s="81">
        <v>187</v>
      </c>
      <c r="F2420" s="81" t="s">
        <v>12800</v>
      </c>
      <c r="G2420" s="81">
        <v>288</v>
      </c>
      <c r="H2420" s="81">
        <v>7.3</v>
      </c>
      <c r="I2420" s="81">
        <v>2.8</v>
      </c>
      <c r="J2420" s="81">
        <v>3</v>
      </c>
      <c r="K2420" s="81">
        <v>5.0999999999999996</v>
      </c>
      <c r="L2420" s="81" t="s">
        <v>25662</v>
      </c>
      <c r="M2420" s="108"/>
      <c r="N2420" s="108"/>
      <c r="O2420" s="108"/>
      <c r="P2420" s="108"/>
      <c r="Q2420" s="108"/>
      <c r="R2420" s="108"/>
      <c r="S2420" s="108"/>
      <c r="T2420" s="108"/>
      <c r="U2420" s="108"/>
      <c r="V2420" s="108"/>
      <c r="W2420" s="108"/>
      <c r="X2420" s="108"/>
      <c r="Y2420" s="108"/>
      <c r="Z2420" s="108"/>
      <c r="AA2420" s="108"/>
      <c r="AB2420" s="108"/>
      <c r="AC2420" s="108"/>
      <c r="AD2420" s="108"/>
    </row>
    <row r="2421" spans="1:30" x14ac:dyDescent="0.25">
      <c r="A2421" s="81" t="s">
        <v>1558</v>
      </c>
      <c r="B2421" s="81" t="s">
        <v>12801</v>
      </c>
      <c r="C2421" s="81">
        <v>257.55</v>
      </c>
      <c r="D2421" s="81" t="s">
        <v>12802</v>
      </c>
      <c r="E2421" s="81">
        <v>303</v>
      </c>
      <c r="F2421" s="81" t="s">
        <v>12803</v>
      </c>
      <c r="G2421" s="81">
        <v>438.5</v>
      </c>
      <c r="H2421" s="81">
        <v>7.3</v>
      </c>
      <c r="I2421" s="81">
        <v>3.2</v>
      </c>
      <c r="J2421" s="81">
        <v>3</v>
      </c>
      <c r="K2421" s="81">
        <v>5.0999999999999996</v>
      </c>
      <c r="L2421" s="81" t="s">
        <v>25662</v>
      </c>
      <c r="M2421" s="108"/>
      <c r="N2421" s="108"/>
      <c r="O2421" s="108"/>
      <c r="P2421" s="108"/>
      <c r="Q2421" s="108"/>
      <c r="R2421" s="108"/>
      <c r="S2421" s="108"/>
      <c r="T2421" s="108"/>
      <c r="U2421" s="108"/>
      <c r="V2421" s="108"/>
      <c r="W2421" s="108"/>
      <c r="X2421" s="108"/>
      <c r="Y2421" s="108"/>
      <c r="Z2421" s="108"/>
      <c r="AA2421" s="108"/>
      <c r="AB2421" s="108"/>
      <c r="AC2421" s="108"/>
      <c r="AD2421" s="108"/>
    </row>
    <row r="2422" spans="1:30" x14ac:dyDescent="0.25">
      <c r="A2422" s="81" t="s">
        <v>1555</v>
      </c>
      <c r="B2422" s="81" t="s">
        <v>12804</v>
      </c>
      <c r="C2422" s="81">
        <v>20.399999999999999</v>
      </c>
      <c r="D2422" s="81" t="s">
        <v>12805</v>
      </c>
      <c r="E2422" s="81">
        <v>34.64</v>
      </c>
      <c r="F2422" s="81" t="s">
        <v>12806</v>
      </c>
      <c r="G2422" s="81">
        <v>34.950000000000003</v>
      </c>
      <c r="H2422" s="81">
        <v>0.39</v>
      </c>
      <c r="I2422" s="81">
        <v>0.79</v>
      </c>
      <c r="J2422" s="81">
        <v>4.3999999999999997E-2</v>
      </c>
      <c r="K2422" s="81">
        <v>0.79</v>
      </c>
      <c r="L2422" s="81" t="s">
        <v>25662</v>
      </c>
      <c r="M2422" s="108"/>
      <c r="N2422" s="108"/>
      <c r="O2422" s="108"/>
      <c r="P2422" s="108"/>
      <c r="Q2422" s="108"/>
      <c r="R2422" s="108"/>
      <c r="S2422" s="108"/>
      <c r="T2422" s="108"/>
      <c r="U2422" s="108"/>
      <c r="V2422" s="108"/>
      <c r="W2422" s="108"/>
      <c r="X2422" s="108"/>
      <c r="Y2422" s="108"/>
      <c r="Z2422" s="108"/>
      <c r="AA2422" s="108"/>
      <c r="AB2422" s="108"/>
      <c r="AC2422" s="108"/>
      <c r="AD2422" s="108"/>
    </row>
    <row r="2423" spans="1:30" x14ac:dyDescent="0.25">
      <c r="A2423" s="81" t="s">
        <v>1552</v>
      </c>
      <c r="B2423" s="81" t="s">
        <v>12807</v>
      </c>
      <c r="C2423" s="81">
        <v>67.150000000000006</v>
      </c>
      <c r="D2423" s="81" t="s">
        <v>12808</v>
      </c>
      <c r="E2423" s="81">
        <v>113.84</v>
      </c>
      <c r="F2423" s="81" t="s">
        <v>12809</v>
      </c>
      <c r="G2423" s="81">
        <v>90.55</v>
      </c>
      <c r="H2423" s="81">
        <v>4.5</v>
      </c>
      <c r="I2423" s="81">
        <v>1.9</v>
      </c>
      <c r="J2423" s="81">
        <v>1</v>
      </c>
      <c r="K2423" s="81">
        <v>4</v>
      </c>
      <c r="L2423" s="81" t="s">
        <v>25662</v>
      </c>
      <c r="M2423" s="108"/>
      <c r="N2423" s="108"/>
      <c r="O2423" s="108"/>
      <c r="P2423" s="108"/>
      <c r="Q2423" s="108"/>
      <c r="R2423" s="108"/>
      <c r="S2423" s="108"/>
      <c r="T2423" s="108"/>
      <c r="U2423" s="108"/>
      <c r="V2423" s="108"/>
      <c r="W2423" s="108"/>
      <c r="X2423" s="108"/>
      <c r="Y2423" s="108"/>
      <c r="Z2423" s="108"/>
      <c r="AA2423" s="108"/>
      <c r="AB2423" s="108"/>
      <c r="AC2423" s="108"/>
      <c r="AD2423" s="108"/>
    </row>
    <row r="2424" spans="1:30" x14ac:dyDescent="0.25">
      <c r="A2424" s="81" t="s">
        <v>1549</v>
      </c>
      <c r="B2424" s="81" t="s">
        <v>12810</v>
      </c>
      <c r="C2424" s="81">
        <v>120.7</v>
      </c>
      <c r="D2424" s="81" t="s">
        <v>12811</v>
      </c>
      <c r="E2424" s="81">
        <v>205.42</v>
      </c>
      <c r="F2424" s="81" t="s">
        <v>12812</v>
      </c>
      <c r="G2424" s="81">
        <v>204.93</v>
      </c>
      <c r="H2424" s="81">
        <v>7.3</v>
      </c>
      <c r="I2424" s="81">
        <v>2.8</v>
      </c>
      <c r="J2424" s="81">
        <v>3</v>
      </c>
      <c r="K2424" s="81">
        <v>5.0999999999999996</v>
      </c>
      <c r="L2424" s="81" t="s">
        <v>25662</v>
      </c>
      <c r="M2424" s="108"/>
      <c r="N2424" s="108"/>
      <c r="O2424" s="108"/>
      <c r="P2424" s="108"/>
      <c r="Q2424" s="108"/>
      <c r="R2424" s="108"/>
      <c r="S2424" s="108"/>
      <c r="T2424" s="108"/>
      <c r="U2424" s="108"/>
      <c r="V2424" s="108"/>
      <c r="W2424" s="108"/>
      <c r="X2424" s="108"/>
      <c r="Y2424" s="108"/>
      <c r="Z2424" s="108"/>
      <c r="AA2424" s="108"/>
      <c r="AB2424" s="108"/>
      <c r="AC2424" s="108"/>
      <c r="AD2424" s="108"/>
    </row>
    <row r="2425" spans="1:30" x14ac:dyDescent="0.25">
      <c r="A2425" s="81" t="s">
        <v>1543</v>
      </c>
      <c r="B2425" s="81" t="s">
        <v>12813</v>
      </c>
      <c r="C2425" s="81">
        <v>212.5</v>
      </c>
      <c r="D2425" s="81" t="s">
        <v>12814</v>
      </c>
      <c r="E2425" s="81">
        <v>378.18</v>
      </c>
      <c r="F2425" s="81" t="s">
        <v>12815</v>
      </c>
      <c r="G2425" s="81">
        <v>360.5</v>
      </c>
      <c r="H2425" s="81">
        <v>7.3</v>
      </c>
      <c r="I2425" s="81">
        <v>3.2</v>
      </c>
      <c r="J2425" s="81">
        <v>3</v>
      </c>
      <c r="K2425" s="81">
        <v>5.0999999999999996</v>
      </c>
      <c r="L2425" s="81" t="s">
        <v>25662</v>
      </c>
      <c r="M2425" s="108"/>
      <c r="N2425" s="108"/>
      <c r="O2425" s="108"/>
      <c r="P2425" s="108"/>
      <c r="Q2425" s="108"/>
      <c r="R2425" s="108"/>
      <c r="S2425" s="108"/>
      <c r="T2425" s="108"/>
      <c r="U2425" s="108"/>
      <c r="V2425" s="108"/>
      <c r="W2425" s="108"/>
      <c r="X2425" s="108"/>
      <c r="Y2425" s="108"/>
      <c r="Z2425" s="108"/>
      <c r="AA2425" s="108"/>
      <c r="AB2425" s="108"/>
      <c r="AC2425" s="108"/>
      <c r="AD2425" s="108"/>
    </row>
    <row r="2426" spans="1:30" x14ac:dyDescent="0.25">
      <c r="A2426" s="81" t="s">
        <v>1540</v>
      </c>
      <c r="B2426" s="81" t="s">
        <v>12816</v>
      </c>
      <c r="C2426" s="81">
        <v>67.150000000000006</v>
      </c>
      <c r="D2426" s="81" t="s">
        <v>12817</v>
      </c>
      <c r="E2426" s="81">
        <v>68.83</v>
      </c>
      <c r="F2426" s="81" t="s">
        <v>12818</v>
      </c>
      <c r="G2426" s="81">
        <v>113.84</v>
      </c>
      <c r="H2426" s="81">
        <v>4.5</v>
      </c>
      <c r="I2426" s="81">
        <v>1.9</v>
      </c>
      <c r="J2426" s="81">
        <v>1</v>
      </c>
      <c r="K2426" s="81">
        <v>4</v>
      </c>
      <c r="L2426" s="81" t="s">
        <v>25662</v>
      </c>
      <c r="M2426" s="108"/>
      <c r="N2426" s="108"/>
      <c r="O2426" s="108"/>
      <c r="P2426" s="108"/>
      <c r="Q2426" s="108"/>
      <c r="R2426" s="108"/>
      <c r="S2426" s="108"/>
      <c r="T2426" s="108"/>
      <c r="U2426" s="108"/>
      <c r="V2426" s="108"/>
      <c r="W2426" s="108"/>
      <c r="X2426" s="108"/>
      <c r="Y2426" s="108"/>
      <c r="Z2426" s="108"/>
      <c r="AA2426" s="108"/>
      <c r="AB2426" s="108"/>
      <c r="AC2426" s="108"/>
      <c r="AD2426" s="108"/>
    </row>
    <row r="2427" spans="1:30" x14ac:dyDescent="0.25">
      <c r="A2427" s="81" t="s">
        <v>1531</v>
      </c>
      <c r="B2427" s="81" t="s">
        <v>12819</v>
      </c>
      <c r="C2427" s="81">
        <v>204.93</v>
      </c>
      <c r="D2427" s="81" t="s">
        <v>12820</v>
      </c>
      <c r="E2427" s="81">
        <v>162.76</v>
      </c>
      <c r="F2427" s="81" t="s">
        <v>12821</v>
      </c>
      <c r="G2427" s="81">
        <v>120.7</v>
      </c>
      <c r="H2427" s="81">
        <v>7.3</v>
      </c>
      <c r="I2427" s="81">
        <v>2.8</v>
      </c>
      <c r="J2427" s="81">
        <v>3</v>
      </c>
      <c r="K2427" s="81">
        <v>5.0999999999999996</v>
      </c>
      <c r="L2427" s="81" t="s">
        <v>25662</v>
      </c>
      <c r="M2427" s="108"/>
      <c r="N2427" s="108"/>
      <c r="O2427" s="108"/>
      <c r="P2427" s="108"/>
      <c r="Q2427" s="108"/>
      <c r="R2427" s="108"/>
      <c r="S2427" s="108"/>
      <c r="T2427" s="108"/>
      <c r="U2427" s="108"/>
      <c r="V2427" s="108"/>
      <c r="W2427" s="108"/>
      <c r="X2427" s="108"/>
      <c r="Y2427" s="108"/>
      <c r="Z2427" s="108"/>
      <c r="AA2427" s="108"/>
      <c r="AB2427" s="108"/>
      <c r="AC2427" s="108"/>
      <c r="AD2427" s="108"/>
    </row>
    <row r="2428" spans="1:30" x14ac:dyDescent="0.25">
      <c r="A2428" s="81" t="s">
        <v>1525</v>
      </c>
      <c r="B2428" s="81" t="s">
        <v>12822</v>
      </c>
      <c r="C2428" s="81">
        <v>212.5</v>
      </c>
      <c r="D2428" s="81" t="s">
        <v>12823</v>
      </c>
      <c r="E2428" s="81">
        <v>379.2</v>
      </c>
      <c r="F2428" s="81" t="s">
        <v>12824</v>
      </c>
      <c r="G2428" s="81">
        <v>228.26</v>
      </c>
      <c r="H2428" s="81">
        <v>7.32</v>
      </c>
      <c r="I2428" s="81">
        <v>5.12</v>
      </c>
      <c r="J2428" s="81">
        <v>3.72</v>
      </c>
      <c r="K2428" s="81">
        <v>2.76</v>
      </c>
      <c r="L2428" s="81" t="s">
        <v>25662</v>
      </c>
      <c r="M2428" s="108"/>
      <c r="N2428" s="108"/>
      <c r="O2428" s="108"/>
      <c r="P2428" s="108"/>
      <c r="Q2428" s="108"/>
      <c r="R2428" s="108"/>
      <c r="S2428" s="108"/>
      <c r="T2428" s="108"/>
      <c r="U2428" s="108"/>
      <c r="V2428" s="108"/>
      <c r="W2428" s="108"/>
      <c r="X2428" s="108"/>
      <c r="Y2428" s="108"/>
      <c r="Z2428" s="108"/>
      <c r="AA2428" s="108"/>
      <c r="AB2428" s="108"/>
      <c r="AC2428" s="108"/>
      <c r="AD2428" s="108"/>
    </row>
    <row r="2429" spans="1:30" x14ac:dyDescent="0.25">
      <c r="A2429" s="81" t="s">
        <v>1517</v>
      </c>
      <c r="B2429" s="81" t="s">
        <v>12825</v>
      </c>
      <c r="C2429" s="81">
        <v>74</v>
      </c>
      <c r="D2429" s="81" t="s">
        <v>12826</v>
      </c>
      <c r="E2429" s="81">
        <v>118.71</v>
      </c>
      <c r="F2429" s="81" t="s">
        <v>12827</v>
      </c>
      <c r="G2429" s="81">
        <v>113.84</v>
      </c>
      <c r="H2429" s="81">
        <v>4.45</v>
      </c>
      <c r="I2429" s="81">
        <v>1.85</v>
      </c>
      <c r="J2429" s="81">
        <v>1.27</v>
      </c>
      <c r="K2429" s="81">
        <v>3.94</v>
      </c>
      <c r="L2429" s="81" t="s">
        <v>25662</v>
      </c>
      <c r="M2429" s="108"/>
      <c r="N2429" s="108"/>
      <c r="O2429" s="108"/>
      <c r="P2429" s="108"/>
      <c r="Q2429" s="108"/>
      <c r="R2429" s="108"/>
      <c r="S2429" s="108"/>
      <c r="T2429" s="108"/>
      <c r="U2429" s="108"/>
      <c r="V2429" s="108"/>
      <c r="W2429" s="108"/>
      <c r="X2429" s="108"/>
      <c r="Y2429" s="108"/>
      <c r="Z2429" s="108"/>
      <c r="AA2429" s="108"/>
      <c r="AB2429" s="108"/>
      <c r="AC2429" s="108"/>
      <c r="AD2429" s="108"/>
    </row>
    <row r="2430" spans="1:30" x14ac:dyDescent="0.25">
      <c r="A2430" s="81" t="s">
        <v>1511</v>
      </c>
      <c r="B2430" s="81" t="s">
        <v>12828</v>
      </c>
      <c r="C2430" s="81">
        <v>204.92</v>
      </c>
      <c r="D2430" s="81" t="s">
        <v>12829</v>
      </c>
      <c r="E2430" s="81">
        <v>204.93</v>
      </c>
      <c r="F2430" s="81" t="s">
        <v>12830</v>
      </c>
      <c r="G2430" s="81">
        <v>126.74</v>
      </c>
      <c r="H2430" s="81">
        <v>7.32</v>
      </c>
      <c r="I2430" s="81">
        <v>5.1100000000000003</v>
      </c>
      <c r="J2430" s="81">
        <v>2.86</v>
      </c>
      <c r="K2430" s="81">
        <v>2.75</v>
      </c>
      <c r="L2430" s="81" t="s">
        <v>25662</v>
      </c>
      <c r="M2430" s="108"/>
      <c r="N2430" s="108"/>
      <c r="O2430" s="108"/>
      <c r="P2430" s="108"/>
      <c r="Q2430" s="108"/>
      <c r="R2430" s="108"/>
      <c r="S2430" s="108"/>
      <c r="T2430" s="108"/>
      <c r="U2430" s="108"/>
      <c r="V2430" s="108"/>
      <c r="W2430" s="108"/>
      <c r="X2430" s="108"/>
      <c r="Y2430" s="108"/>
      <c r="Z2430" s="108"/>
      <c r="AA2430" s="108"/>
      <c r="AB2430" s="108"/>
      <c r="AC2430" s="108"/>
      <c r="AD2430" s="108"/>
    </row>
    <row r="2431" spans="1:30" x14ac:dyDescent="0.25">
      <c r="A2431" s="81" t="s">
        <v>1508</v>
      </c>
      <c r="B2431" s="81" t="s">
        <v>12831</v>
      </c>
      <c r="C2431" s="81">
        <v>360.38</v>
      </c>
      <c r="D2431" s="81" t="s">
        <v>12832</v>
      </c>
      <c r="E2431" s="81">
        <v>324.77999999999997</v>
      </c>
      <c r="F2431" s="81" t="s">
        <v>12833</v>
      </c>
      <c r="G2431" s="81">
        <v>360.88</v>
      </c>
      <c r="H2431" s="81">
        <v>7.32</v>
      </c>
      <c r="I2431" s="81">
        <v>5.1100000000000003</v>
      </c>
      <c r="J2431" s="81">
        <v>3.52</v>
      </c>
      <c r="K2431" s="81">
        <v>2.75</v>
      </c>
      <c r="L2431" s="81" t="s">
        <v>25662</v>
      </c>
      <c r="M2431" s="108"/>
      <c r="N2431" s="108"/>
      <c r="O2431" s="108"/>
      <c r="P2431" s="108"/>
      <c r="Q2431" s="108"/>
      <c r="R2431" s="108"/>
      <c r="S2431" s="108"/>
      <c r="T2431" s="108"/>
      <c r="U2431" s="108"/>
      <c r="V2431" s="108"/>
      <c r="W2431" s="108"/>
      <c r="X2431" s="108"/>
      <c r="Y2431" s="108"/>
      <c r="Z2431" s="108"/>
      <c r="AA2431" s="108"/>
      <c r="AB2431" s="108"/>
      <c r="AC2431" s="108"/>
      <c r="AD2431" s="108"/>
    </row>
    <row r="2432" spans="1:30" x14ac:dyDescent="0.25">
      <c r="A2432" s="81" t="s">
        <v>1505</v>
      </c>
      <c r="B2432" s="81" t="s">
        <v>12834</v>
      </c>
      <c r="C2432" s="81">
        <v>169.15</v>
      </c>
      <c r="D2432" s="81" t="s">
        <v>12835</v>
      </c>
      <c r="E2432" s="81">
        <v>286.16000000000003</v>
      </c>
      <c r="F2432" s="81" t="s">
        <v>12836</v>
      </c>
      <c r="G2432" s="81">
        <v>288</v>
      </c>
      <c r="H2432" s="81">
        <v>7.3</v>
      </c>
      <c r="I2432" s="81">
        <v>2.8</v>
      </c>
      <c r="J2432" s="81">
        <v>3</v>
      </c>
      <c r="K2432" s="81">
        <v>5.0999999999999996</v>
      </c>
      <c r="L2432" s="81" t="s">
        <v>25662</v>
      </c>
      <c r="M2432" s="108"/>
      <c r="N2432" s="108"/>
      <c r="O2432" s="108"/>
      <c r="P2432" s="108"/>
      <c r="Q2432" s="108"/>
      <c r="R2432" s="108"/>
      <c r="S2432" s="108"/>
      <c r="T2432" s="108"/>
      <c r="U2432" s="108"/>
      <c r="V2432" s="108"/>
      <c r="W2432" s="108"/>
      <c r="X2432" s="108"/>
      <c r="Y2432" s="108"/>
      <c r="Z2432" s="108"/>
      <c r="AA2432" s="108"/>
      <c r="AB2432" s="108"/>
      <c r="AC2432" s="108"/>
      <c r="AD2432" s="108"/>
    </row>
    <row r="2433" spans="1:30" x14ac:dyDescent="0.25">
      <c r="A2433" s="81" t="s">
        <v>1499</v>
      </c>
      <c r="B2433" s="81" t="s">
        <v>12837</v>
      </c>
      <c r="C2433" s="81">
        <v>257.55</v>
      </c>
      <c r="D2433" s="81" t="s">
        <v>12838</v>
      </c>
      <c r="E2433" s="81">
        <v>299</v>
      </c>
      <c r="F2433" s="81" t="s">
        <v>12839</v>
      </c>
      <c r="G2433" s="81">
        <v>461</v>
      </c>
      <c r="H2433" s="81">
        <v>7.3</v>
      </c>
      <c r="I2433" s="81">
        <v>2.8</v>
      </c>
      <c r="J2433" s="81">
        <v>3</v>
      </c>
      <c r="K2433" s="81">
        <v>5.0999999999999996</v>
      </c>
      <c r="L2433" s="81" t="s">
        <v>25662</v>
      </c>
      <c r="M2433" s="108"/>
      <c r="N2433" s="108"/>
      <c r="O2433" s="108"/>
      <c r="P2433" s="108"/>
      <c r="Q2433" s="108"/>
      <c r="R2433" s="108"/>
      <c r="S2433" s="108"/>
      <c r="T2433" s="108"/>
      <c r="U2433" s="108"/>
      <c r="V2433" s="108"/>
      <c r="W2433" s="108"/>
      <c r="X2433" s="108"/>
      <c r="Y2433" s="108"/>
      <c r="Z2433" s="108"/>
      <c r="AA2433" s="108"/>
      <c r="AB2433" s="108"/>
      <c r="AC2433" s="108"/>
      <c r="AD2433" s="108"/>
    </row>
    <row r="2434" spans="1:30" x14ac:dyDescent="0.25">
      <c r="A2434" s="81" t="s">
        <v>1493</v>
      </c>
      <c r="B2434" s="81" t="s">
        <v>12840</v>
      </c>
      <c r="C2434" s="81">
        <v>288</v>
      </c>
      <c r="D2434" s="81" t="s">
        <v>12841</v>
      </c>
      <c r="E2434" s="81">
        <v>286.45</v>
      </c>
      <c r="F2434" s="81" t="s">
        <v>12842</v>
      </c>
      <c r="G2434" s="81">
        <v>286.17</v>
      </c>
      <c r="H2434" s="81">
        <v>7.3</v>
      </c>
      <c r="I2434" s="81">
        <v>2.8</v>
      </c>
      <c r="J2434" s="81">
        <v>3</v>
      </c>
      <c r="K2434" s="81">
        <v>5.0999999999999996</v>
      </c>
      <c r="L2434" s="81" t="s">
        <v>25662</v>
      </c>
      <c r="M2434" s="108"/>
      <c r="N2434" s="108"/>
      <c r="O2434" s="108"/>
      <c r="P2434" s="108"/>
      <c r="Q2434" s="108"/>
      <c r="R2434" s="108"/>
      <c r="S2434" s="108"/>
      <c r="T2434" s="108"/>
      <c r="U2434" s="108"/>
      <c r="V2434" s="108"/>
      <c r="W2434" s="108"/>
      <c r="X2434" s="108"/>
      <c r="Y2434" s="108"/>
      <c r="Z2434" s="108"/>
      <c r="AA2434" s="108"/>
      <c r="AB2434" s="108"/>
      <c r="AC2434" s="108"/>
      <c r="AD2434" s="108"/>
    </row>
    <row r="2435" spans="1:30" x14ac:dyDescent="0.25">
      <c r="A2435" s="81" t="s">
        <v>1490</v>
      </c>
      <c r="B2435" s="81" t="s">
        <v>12843</v>
      </c>
      <c r="C2435" s="81">
        <v>460.32</v>
      </c>
      <c r="D2435" s="81" t="s">
        <v>12844</v>
      </c>
      <c r="E2435" s="81">
        <v>257.55</v>
      </c>
      <c r="F2435" s="81" t="s">
        <v>12845</v>
      </c>
      <c r="G2435" s="81">
        <v>347.31</v>
      </c>
      <c r="H2435" s="81">
        <v>7.3</v>
      </c>
      <c r="I2435" s="81">
        <v>2.8</v>
      </c>
      <c r="J2435" s="81">
        <v>3.5</v>
      </c>
      <c r="K2435" s="81">
        <v>5.0999999999999996</v>
      </c>
      <c r="L2435" s="81" t="s">
        <v>25662</v>
      </c>
      <c r="M2435" s="108"/>
      <c r="N2435" s="108"/>
      <c r="O2435" s="108"/>
      <c r="P2435" s="108"/>
      <c r="Q2435" s="108"/>
      <c r="R2435" s="108"/>
      <c r="S2435" s="108"/>
      <c r="T2435" s="108"/>
      <c r="U2435" s="108"/>
      <c r="V2435" s="108"/>
      <c r="W2435" s="108"/>
      <c r="X2435" s="108"/>
      <c r="Y2435" s="108"/>
      <c r="Z2435" s="108"/>
      <c r="AA2435" s="108"/>
      <c r="AB2435" s="108"/>
      <c r="AC2435" s="108"/>
      <c r="AD2435" s="108"/>
    </row>
    <row r="2436" spans="1:30" x14ac:dyDescent="0.25">
      <c r="A2436" s="81" t="s">
        <v>1484</v>
      </c>
      <c r="B2436" s="81" t="s">
        <v>12846</v>
      </c>
      <c r="C2436" s="81">
        <v>67.150000000000006</v>
      </c>
      <c r="D2436" s="81" t="s">
        <v>12847</v>
      </c>
      <c r="E2436" s="81">
        <v>113.84</v>
      </c>
      <c r="F2436" s="81" t="s">
        <v>12848</v>
      </c>
      <c r="G2436" s="81">
        <v>73.87</v>
      </c>
      <c r="H2436" s="81">
        <v>5.5</v>
      </c>
      <c r="I2436" s="81">
        <v>2.4</v>
      </c>
      <c r="J2436" s="81">
        <v>1.32</v>
      </c>
      <c r="K2436" s="81">
        <v>4.7</v>
      </c>
      <c r="L2436" s="81" t="s">
        <v>25662</v>
      </c>
      <c r="M2436" s="108"/>
      <c r="N2436" s="108"/>
      <c r="O2436" s="108"/>
      <c r="P2436" s="108"/>
      <c r="Q2436" s="108"/>
      <c r="R2436" s="108"/>
      <c r="S2436" s="108"/>
      <c r="T2436" s="108"/>
      <c r="U2436" s="108"/>
      <c r="V2436" s="108"/>
      <c r="W2436" s="108"/>
      <c r="X2436" s="108"/>
      <c r="Y2436" s="108"/>
      <c r="Z2436" s="108"/>
      <c r="AA2436" s="108"/>
      <c r="AB2436" s="108"/>
      <c r="AC2436" s="108"/>
      <c r="AD2436" s="108"/>
    </row>
    <row r="2437" spans="1:30" x14ac:dyDescent="0.25">
      <c r="A2437" s="81" t="s">
        <v>1460</v>
      </c>
      <c r="B2437" s="81" t="s">
        <v>12849</v>
      </c>
      <c r="C2437" s="81">
        <v>162.76</v>
      </c>
      <c r="D2437" s="81" t="s">
        <v>12850</v>
      </c>
      <c r="E2437" s="81">
        <v>205.42</v>
      </c>
      <c r="F2437" s="81" t="s">
        <v>12851</v>
      </c>
      <c r="G2437" s="81">
        <v>198</v>
      </c>
      <c r="H2437" s="81">
        <v>7.3</v>
      </c>
      <c r="I2437" s="81">
        <v>5.0999999999999996</v>
      </c>
      <c r="J2437" s="81">
        <v>3.08</v>
      </c>
      <c r="K2437" s="81">
        <v>2.8</v>
      </c>
      <c r="L2437" s="81" t="s">
        <v>25662</v>
      </c>
      <c r="M2437" s="108"/>
      <c r="N2437" s="108"/>
      <c r="O2437" s="108"/>
      <c r="P2437" s="108"/>
      <c r="Q2437" s="108"/>
      <c r="R2437" s="108"/>
      <c r="S2437" s="108"/>
      <c r="T2437" s="108"/>
      <c r="U2437" s="108"/>
      <c r="V2437" s="108"/>
      <c r="W2437" s="108"/>
      <c r="X2437" s="108"/>
      <c r="Y2437" s="108"/>
      <c r="Z2437" s="108"/>
      <c r="AA2437" s="108"/>
      <c r="AB2437" s="108"/>
      <c r="AC2437" s="108"/>
      <c r="AD2437" s="108"/>
    </row>
    <row r="2438" spans="1:30" x14ac:dyDescent="0.25">
      <c r="A2438" s="81" t="s">
        <v>1457</v>
      </c>
      <c r="B2438" s="81" t="s">
        <v>12852</v>
      </c>
      <c r="C2438" s="81">
        <v>212.5</v>
      </c>
      <c r="D2438" s="81" t="s">
        <v>12853</v>
      </c>
      <c r="E2438" s="81">
        <v>360.5</v>
      </c>
      <c r="F2438" s="81" t="s">
        <v>12854</v>
      </c>
      <c r="G2438" s="81">
        <v>379.2</v>
      </c>
      <c r="H2438" s="81">
        <v>7.3</v>
      </c>
      <c r="I2438" s="81">
        <v>5.0999999999999996</v>
      </c>
      <c r="J2438" s="81">
        <v>3.1</v>
      </c>
      <c r="K2438" s="81">
        <v>3.2</v>
      </c>
      <c r="L2438" s="81" t="s">
        <v>25662</v>
      </c>
      <c r="M2438" s="108"/>
      <c r="N2438" s="108"/>
      <c r="O2438" s="108"/>
      <c r="P2438" s="108"/>
      <c r="Q2438" s="108"/>
      <c r="R2438" s="108"/>
      <c r="S2438" s="108"/>
      <c r="T2438" s="108"/>
      <c r="U2438" s="108"/>
      <c r="V2438" s="108"/>
      <c r="W2438" s="108"/>
      <c r="X2438" s="108"/>
      <c r="Y2438" s="108"/>
      <c r="Z2438" s="108"/>
      <c r="AA2438" s="108"/>
      <c r="AB2438" s="108"/>
      <c r="AC2438" s="108"/>
      <c r="AD2438" s="108"/>
    </row>
    <row r="2439" spans="1:30" x14ac:dyDescent="0.25">
      <c r="A2439" s="81" t="s">
        <v>1454</v>
      </c>
      <c r="B2439" s="81" t="s">
        <v>12855</v>
      </c>
      <c r="C2439" s="81">
        <v>67.150000000000006</v>
      </c>
      <c r="D2439" s="81" t="s">
        <v>12856</v>
      </c>
      <c r="E2439" s="81">
        <v>112.86</v>
      </c>
      <c r="F2439" s="81" t="s">
        <v>12857</v>
      </c>
      <c r="G2439" s="81">
        <v>113.95</v>
      </c>
      <c r="H2439" s="81">
        <v>7.32</v>
      </c>
      <c r="I2439" s="81">
        <v>2.76</v>
      </c>
      <c r="J2439" s="81">
        <v>0.99</v>
      </c>
      <c r="K2439" s="81">
        <v>5.12</v>
      </c>
      <c r="L2439" s="81" t="s">
        <v>25662</v>
      </c>
      <c r="M2439" s="108"/>
      <c r="N2439" s="108"/>
      <c r="O2439" s="108"/>
      <c r="P2439" s="108"/>
      <c r="Q2439" s="108"/>
      <c r="R2439" s="108"/>
      <c r="S2439" s="108"/>
      <c r="T2439" s="108"/>
      <c r="U2439" s="108"/>
      <c r="V2439" s="108"/>
      <c r="W2439" s="108"/>
      <c r="X2439" s="108"/>
      <c r="Y2439" s="108"/>
      <c r="Z2439" s="108"/>
      <c r="AA2439" s="108"/>
      <c r="AB2439" s="108"/>
      <c r="AC2439" s="108"/>
      <c r="AD2439" s="108"/>
    </row>
    <row r="2440" spans="1:30" x14ac:dyDescent="0.25">
      <c r="A2440" s="81" t="s">
        <v>1448</v>
      </c>
      <c r="B2440" s="81" t="s">
        <v>12858</v>
      </c>
      <c r="C2440" s="81">
        <v>120.7</v>
      </c>
      <c r="D2440" s="81" t="s">
        <v>12859</v>
      </c>
      <c r="E2440" s="81">
        <v>205.42</v>
      </c>
      <c r="F2440" s="81" t="s">
        <v>12860</v>
      </c>
      <c r="G2440" s="81">
        <v>162.76</v>
      </c>
      <c r="H2440" s="81">
        <v>7.32</v>
      </c>
      <c r="I2440" s="81">
        <v>2.75</v>
      </c>
      <c r="J2440" s="81">
        <v>2.86</v>
      </c>
      <c r="K2440" s="81">
        <v>5.1100000000000003</v>
      </c>
      <c r="L2440" s="81" t="s">
        <v>25662</v>
      </c>
      <c r="M2440" s="108"/>
      <c r="N2440" s="108"/>
      <c r="O2440" s="108"/>
      <c r="P2440" s="108"/>
      <c r="Q2440" s="108"/>
      <c r="R2440" s="108"/>
      <c r="S2440" s="108"/>
      <c r="T2440" s="108"/>
      <c r="U2440" s="108"/>
      <c r="V2440" s="108"/>
      <c r="W2440" s="108"/>
      <c r="X2440" s="108"/>
      <c r="Y2440" s="108"/>
      <c r="Z2440" s="108"/>
      <c r="AA2440" s="108"/>
      <c r="AB2440" s="108"/>
      <c r="AC2440" s="108"/>
      <c r="AD2440" s="108"/>
    </row>
    <row r="2441" spans="1:30" x14ac:dyDescent="0.25">
      <c r="A2441" s="81" t="s">
        <v>1445</v>
      </c>
      <c r="B2441" s="81" t="s">
        <v>12861</v>
      </c>
      <c r="C2441" s="81">
        <v>212.5</v>
      </c>
      <c r="D2441" s="81" t="s">
        <v>12862</v>
      </c>
      <c r="E2441" s="81">
        <v>212.5</v>
      </c>
      <c r="F2441" s="81" t="s">
        <v>12863</v>
      </c>
      <c r="G2441" s="81">
        <v>360.5</v>
      </c>
      <c r="H2441" s="81">
        <v>4.5</v>
      </c>
      <c r="I2441" s="81">
        <v>4</v>
      </c>
      <c r="J2441" s="81">
        <v>1</v>
      </c>
      <c r="K2441" s="81">
        <v>1.9</v>
      </c>
      <c r="L2441" s="81" t="s">
        <v>25662</v>
      </c>
      <c r="M2441" s="108"/>
      <c r="N2441" s="108"/>
      <c r="O2441" s="108"/>
      <c r="P2441" s="108"/>
      <c r="Q2441" s="108"/>
      <c r="R2441" s="108"/>
      <c r="S2441" s="108"/>
      <c r="T2441" s="108"/>
      <c r="U2441" s="108"/>
      <c r="V2441" s="108"/>
      <c r="W2441" s="108"/>
      <c r="X2441" s="108"/>
      <c r="Y2441" s="108"/>
      <c r="Z2441" s="108"/>
      <c r="AA2441" s="108"/>
      <c r="AB2441" s="108"/>
      <c r="AC2441" s="108"/>
      <c r="AD2441" s="108"/>
    </row>
    <row r="2442" spans="1:30" x14ac:dyDescent="0.25">
      <c r="A2442" s="81" t="s">
        <v>1439</v>
      </c>
      <c r="B2442" s="81" t="s">
        <v>12864</v>
      </c>
      <c r="C2442" s="81">
        <v>67.150000000000006</v>
      </c>
      <c r="D2442" s="81" t="s">
        <v>12865</v>
      </c>
      <c r="E2442" s="81">
        <v>112.86</v>
      </c>
      <c r="F2442" s="81" t="s">
        <v>12866</v>
      </c>
      <c r="G2442" s="81">
        <v>113.95</v>
      </c>
      <c r="H2442" s="81">
        <v>4.4400000000000004</v>
      </c>
      <c r="I2442" s="81">
        <v>3.93</v>
      </c>
      <c r="J2442" s="81">
        <v>1</v>
      </c>
      <c r="K2442" s="81">
        <v>1.85</v>
      </c>
      <c r="L2442" s="81" t="s">
        <v>25662</v>
      </c>
      <c r="M2442" s="108"/>
      <c r="N2442" s="108"/>
      <c r="O2442" s="108"/>
      <c r="P2442" s="108"/>
      <c r="Q2442" s="108"/>
      <c r="R2442" s="108"/>
      <c r="S2442" s="108"/>
      <c r="T2442" s="108"/>
      <c r="U2442" s="108"/>
      <c r="V2442" s="108"/>
      <c r="W2442" s="108"/>
      <c r="X2442" s="108"/>
      <c r="Y2442" s="108"/>
      <c r="Z2442" s="108"/>
      <c r="AA2442" s="108"/>
      <c r="AB2442" s="108"/>
      <c r="AC2442" s="108"/>
      <c r="AD2442" s="108"/>
    </row>
    <row r="2443" spans="1:30" x14ac:dyDescent="0.25">
      <c r="A2443" s="81" t="s">
        <v>1433</v>
      </c>
      <c r="B2443" s="81" t="s">
        <v>12867</v>
      </c>
      <c r="C2443" s="81">
        <v>120.7</v>
      </c>
      <c r="D2443" s="81" t="s">
        <v>12868</v>
      </c>
      <c r="E2443" s="81">
        <v>216.47</v>
      </c>
      <c r="F2443" s="81" t="s">
        <v>12869</v>
      </c>
      <c r="G2443" s="81">
        <v>204.92</v>
      </c>
      <c r="H2443" s="81">
        <v>7.32</v>
      </c>
      <c r="I2443" s="81">
        <v>2.75</v>
      </c>
      <c r="J2443" s="81">
        <v>2.86</v>
      </c>
      <c r="K2443" s="81">
        <v>5.1100000000000003</v>
      </c>
      <c r="L2443" s="81" t="s">
        <v>25662</v>
      </c>
      <c r="M2443" s="108"/>
      <c r="N2443" s="108"/>
      <c r="O2443" s="108"/>
      <c r="P2443" s="108"/>
      <c r="Q2443" s="108"/>
      <c r="R2443" s="108"/>
      <c r="S2443" s="108"/>
      <c r="T2443" s="108"/>
      <c r="U2443" s="108"/>
      <c r="V2443" s="108"/>
      <c r="W2443" s="108"/>
      <c r="X2443" s="108"/>
      <c r="Y2443" s="108"/>
      <c r="Z2443" s="108"/>
      <c r="AA2443" s="108"/>
      <c r="AB2443" s="108"/>
      <c r="AC2443" s="108"/>
      <c r="AD2443" s="108"/>
    </row>
    <row r="2444" spans="1:30" x14ac:dyDescent="0.25">
      <c r="A2444" s="81" t="s">
        <v>1430</v>
      </c>
      <c r="B2444" s="81" t="s">
        <v>12870</v>
      </c>
      <c r="C2444" s="81">
        <v>222.7</v>
      </c>
      <c r="D2444" s="81" t="s">
        <v>12871</v>
      </c>
      <c r="E2444" s="81">
        <v>360.5</v>
      </c>
      <c r="F2444" s="81" t="s">
        <v>12872</v>
      </c>
      <c r="G2444" s="81">
        <v>378.18</v>
      </c>
      <c r="H2444" s="81">
        <v>7.32</v>
      </c>
      <c r="I2444" s="81">
        <v>2.76</v>
      </c>
      <c r="J2444" s="81">
        <v>1</v>
      </c>
      <c r="K2444" s="81">
        <v>5.12</v>
      </c>
      <c r="L2444" s="81" t="s">
        <v>25662</v>
      </c>
      <c r="M2444" s="108"/>
      <c r="N2444" s="108"/>
      <c r="O2444" s="108"/>
      <c r="P2444" s="108"/>
      <c r="Q2444" s="108"/>
      <c r="R2444" s="108"/>
      <c r="S2444" s="108"/>
      <c r="T2444" s="108"/>
      <c r="U2444" s="108"/>
      <c r="V2444" s="108"/>
      <c r="W2444" s="108"/>
      <c r="X2444" s="108"/>
      <c r="Y2444" s="108"/>
      <c r="Z2444" s="108"/>
      <c r="AA2444" s="108"/>
      <c r="AB2444" s="108"/>
      <c r="AC2444" s="108"/>
      <c r="AD2444" s="108"/>
    </row>
    <row r="2445" spans="1:30" x14ac:dyDescent="0.25">
      <c r="A2445" s="81" t="s">
        <v>1427</v>
      </c>
      <c r="B2445" s="81" t="s">
        <v>26322</v>
      </c>
      <c r="C2445" s="81">
        <v>366.35</v>
      </c>
      <c r="D2445" s="81" t="s">
        <v>12873</v>
      </c>
      <c r="E2445" s="81">
        <v>366.35</v>
      </c>
      <c r="F2445" s="81" t="s">
        <v>12874</v>
      </c>
      <c r="G2445" s="81">
        <v>375.51</v>
      </c>
      <c r="H2445" s="81">
        <v>5.2</v>
      </c>
      <c r="I2445" s="81">
        <v>7.5</v>
      </c>
      <c r="J2445" s="81">
        <v>3.1</v>
      </c>
      <c r="K2445" s="81">
        <v>3.2</v>
      </c>
      <c r="L2445" s="81" t="s">
        <v>25662</v>
      </c>
      <c r="M2445" s="108"/>
      <c r="N2445" s="108"/>
      <c r="O2445" s="108"/>
      <c r="P2445" s="108"/>
      <c r="Q2445" s="108"/>
      <c r="R2445" s="108"/>
      <c r="S2445" s="108"/>
      <c r="T2445" s="108"/>
      <c r="U2445" s="108"/>
      <c r="V2445" s="108"/>
      <c r="W2445" s="108"/>
      <c r="X2445" s="108"/>
      <c r="Y2445" s="108"/>
      <c r="Z2445" s="108"/>
      <c r="AA2445" s="108"/>
      <c r="AB2445" s="108"/>
      <c r="AC2445" s="108"/>
      <c r="AD2445" s="108"/>
    </row>
    <row r="2446" spans="1:30" x14ac:dyDescent="0.25">
      <c r="A2446" s="81" t="s">
        <v>1421</v>
      </c>
      <c r="B2446" s="81" t="s">
        <v>12875</v>
      </c>
      <c r="C2446" s="81">
        <v>366.35</v>
      </c>
      <c r="D2446" s="81" t="s">
        <v>12876</v>
      </c>
      <c r="E2446" s="81">
        <v>649</v>
      </c>
      <c r="F2446" s="81" t="s">
        <v>12877</v>
      </c>
      <c r="G2446" s="81">
        <v>438.9</v>
      </c>
      <c r="H2446" s="81">
        <v>5.2</v>
      </c>
      <c r="I2446" s="81">
        <v>7.5</v>
      </c>
      <c r="J2446" s="81">
        <v>3.1</v>
      </c>
      <c r="K2446" s="81">
        <v>3.2</v>
      </c>
      <c r="L2446" s="81" t="s">
        <v>25662</v>
      </c>
      <c r="M2446" s="108"/>
      <c r="N2446" s="108"/>
      <c r="O2446" s="108"/>
      <c r="P2446" s="108"/>
      <c r="Q2446" s="108"/>
      <c r="R2446" s="108"/>
      <c r="S2446" s="108"/>
      <c r="T2446" s="108"/>
      <c r="U2446" s="108"/>
      <c r="V2446" s="108"/>
      <c r="W2446" s="108"/>
      <c r="X2446" s="108"/>
      <c r="Y2446" s="108"/>
      <c r="Z2446" s="108"/>
      <c r="AA2446" s="108"/>
      <c r="AB2446" s="108"/>
      <c r="AC2446" s="108"/>
      <c r="AD2446" s="108"/>
    </row>
    <row r="2447" spans="1:30" x14ac:dyDescent="0.25">
      <c r="A2447" s="81" t="s">
        <v>1418</v>
      </c>
      <c r="B2447" s="81" t="s">
        <v>12878</v>
      </c>
      <c r="C2447" s="81">
        <v>354.45</v>
      </c>
      <c r="D2447" s="81" t="s">
        <v>12879</v>
      </c>
      <c r="E2447" s="81">
        <v>354.45</v>
      </c>
      <c r="F2447" s="81" t="s">
        <v>12880</v>
      </c>
      <c r="G2447" s="81">
        <v>601.91999999999996</v>
      </c>
      <c r="H2447" s="81">
        <v>13.3</v>
      </c>
      <c r="I2447" s="81">
        <v>7.48</v>
      </c>
      <c r="J2447" s="81">
        <v>2.2000000000000002</v>
      </c>
      <c r="K2447" s="81">
        <v>4.72</v>
      </c>
      <c r="L2447" s="81" t="s">
        <v>25662</v>
      </c>
      <c r="M2447" s="108"/>
      <c r="N2447" s="108"/>
      <c r="O2447" s="108"/>
      <c r="P2447" s="108"/>
      <c r="Q2447" s="108"/>
      <c r="R2447" s="108"/>
      <c r="S2447" s="108"/>
      <c r="T2447" s="108"/>
      <c r="U2447" s="108"/>
      <c r="V2447" s="108"/>
      <c r="W2447" s="108"/>
      <c r="X2447" s="108"/>
      <c r="Y2447" s="108"/>
      <c r="Z2447" s="108"/>
      <c r="AA2447" s="108"/>
      <c r="AB2447" s="108"/>
      <c r="AC2447" s="108"/>
      <c r="AD2447" s="108"/>
    </row>
    <row r="2448" spans="1:30" x14ac:dyDescent="0.25">
      <c r="A2448" s="81" t="s">
        <v>3388</v>
      </c>
      <c r="B2448" s="81" t="s">
        <v>12881</v>
      </c>
      <c r="C2448" s="81">
        <v>354.45</v>
      </c>
      <c r="D2448" s="81" t="s">
        <v>12882</v>
      </c>
      <c r="E2448" s="81">
        <v>608</v>
      </c>
      <c r="F2448" s="81" t="s">
        <v>12883</v>
      </c>
      <c r="G2448" s="81">
        <v>477.98</v>
      </c>
      <c r="H2448" s="81">
        <v>10.3</v>
      </c>
      <c r="I2448" s="81">
        <v>4.8</v>
      </c>
      <c r="J2448" s="81">
        <v>1.8</v>
      </c>
      <c r="K2448" s="81">
        <v>3</v>
      </c>
      <c r="L2448" s="81" t="s">
        <v>25662</v>
      </c>
      <c r="M2448" s="108"/>
      <c r="N2448" s="108"/>
      <c r="O2448" s="108"/>
      <c r="P2448" s="108"/>
      <c r="Q2448" s="108"/>
      <c r="R2448" s="108"/>
      <c r="S2448" s="108"/>
      <c r="T2448" s="108"/>
      <c r="U2448" s="108"/>
      <c r="V2448" s="108"/>
      <c r="W2448" s="108"/>
      <c r="X2448" s="108"/>
      <c r="Y2448" s="108"/>
      <c r="Z2448" s="108"/>
      <c r="AA2448" s="108"/>
      <c r="AB2448" s="108"/>
      <c r="AC2448" s="108"/>
      <c r="AD2448" s="108"/>
    </row>
    <row r="2449" spans="1:30" x14ac:dyDescent="0.25">
      <c r="A2449" s="81" t="s">
        <v>2845</v>
      </c>
      <c r="B2449" s="81" t="s">
        <v>26323</v>
      </c>
      <c r="C2449" s="81">
        <v>309.39999999999998</v>
      </c>
      <c r="D2449" s="81" t="s">
        <v>12884</v>
      </c>
      <c r="E2449" s="81">
        <v>525.45000000000005</v>
      </c>
      <c r="F2449" s="81" t="s">
        <v>12885</v>
      </c>
      <c r="G2449" s="81">
        <v>524.95000000000005</v>
      </c>
      <c r="H2449" s="81">
        <v>8.4</v>
      </c>
      <c r="I2449" s="81">
        <v>4.7</v>
      </c>
      <c r="J2449" s="81">
        <v>4.4000000000000004</v>
      </c>
      <c r="K2449" s="81">
        <v>6.8</v>
      </c>
      <c r="L2449" s="81" t="s">
        <v>25662</v>
      </c>
      <c r="M2449" s="108"/>
      <c r="N2449" s="108"/>
      <c r="O2449" s="108"/>
      <c r="P2449" s="108"/>
      <c r="Q2449" s="108"/>
      <c r="R2449" s="108"/>
      <c r="S2449" s="108"/>
      <c r="T2449" s="108"/>
      <c r="U2449" s="108"/>
      <c r="V2449" s="108"/>
      <c r="W2449" s="108"/>
      <c r="X2449" s="108"/>
      <c r="Y2449" s="108"/>
      <c r="Z2449" s="108"/>
      <c r="AA2449" s="108"/>
      <c r="AB2449" s="108"/>
      <c r="AC2449" s="108"/>
      <c r="AD2449" s="108"/>
    </row>
    <row r="2450" spans="1:30" x14ac:dyDescent="0.25">
      <c r="A2450" s="81" t="s">
        <v>2830</v>
      </c>
      <c r="B2450" s="81" t="s">
        <v>26324</v>
      </c>
      <c r="C2450" s="81">
        <v>382.5</v>
      </c>
      <c r="D2450" s="81" t="s">
        <v>12886</v>
      </c>
      <c r="E2450" s="81">
        <v>623.91</v>
      </c>
      <c r="F2450" s="81" t="s">
        <v>26324</v>
      </c>
      <c r="G2450" s="81">
        <v>382.5</v>
      </c>
      <c r="H2450" s="81">
        <v>8.4600000000000009</v>
      </c>
      <c r="I2450" s="81">
        <v>4.72</v>
      </c>
      <c r="J2450" s="81">
        <v>3.63</v>
      </c>
      <c r="K2450" s="81">
        <v>6.8</v>
      </c>
      <c r="L2450" s="81" t="s">
        <v>25662</v>
      </c>
      <c r="M2450" s="108"/>
      <c r="N2450" s="108"/>
      <c r="O2450" s="108"/>
      <c r="P2450" s="108"/>
      <c r="Q2450" s="108"/>
      <c r="R2450" s="108"/>
      <c r="S2450" s="108"/>
      <c r="T2450" s="108"/>
      <c r="U2450" s="108"/>
      <c r="V2450" s="108"/>
      <c r="W2450" s="108"/>
      <c r="X2450" s="108"/>
      <c r="Y2450" s="108"/>
      <c r="Z2450" s="108"/>
      <c r="AA2450" s="108"/>
      <c r="AB2450" s="108"/>
      <c r="AC2450" s="108"/>
      <c r="AD2450" s="108"/>
    </row>
    <row r="2451" spans="1:30" x14ac:dyDescent="0.25">
      <c r="A2451" s="81" t="s">
        <v>2806</v>
      </c>
      <c r="B2451" s="81" t="s">
        <v>12887</v>
      </c>
      <c r="C2451" s="81">
        <v>156.4</v>
      </c>
      <c r="D2451" s="81" t="s">
        <v>12888</v>
      </c>
      <c r="E2451" s="81">
        <v>156.4</v>
      </c>
      <c r="F2451" s="81" t="s">
        <v>12889</v>
      </c>
      <c r="G2451" s="81">
        <v>223.95</v>
      </c>
      <c r="H2451" s="81">
        <v>6.7</v>
      </c>
      <c r="I2451" s="81">
        <v>3.2</v>
      </c>
      <c r="J2451" s="81">
        <v>4.5999999999999996</v>
      </c>
      <c r="K2451" s="81">
        <v>11.4</v>
      </c>
      <c r="L2451" s="81" t="s">
        <v>25662</v>
      </c>
      <c r="M2451" s="108"/>
      <c r="N2451" s="108"/>
      <c r="O2451" s="108"/>
      <c r="P2451" s="108"/>
      <c r="Q2451" s="108"/>
      <c r="R2451" s="108"/>
      <c r="S2451" s="108"/>
      <c r="T2451" s="108"/>
      <c r="U2451" s="108"/>
      <c r="V2451" s="108"/>
      <c r="W2451" s="108"/>
      <c r="X2451" s="108"/>
      <c r="Y2451" s="108"/>
      <c r="Z2451" s="108"/>
      <c r="AA2451" s="108"/>
      <c r="AB2451" s="108"/>
      <c r="AC2451" s="108"/>
      <c r="AD2451" s="108"/>
    </row>
    <row r="2452" spans="1:30" x14ac:dyDescent="0.25">
      <c r="A2452" s="81" t="s">
        <v>2538</v>
      </c>
      <c r="B2452" s="81" t="s">
        <v>12890</v>
      </c>
      <c r="C2452" s="81">
        <v>955.4</v>
      </c>
      <c r="D2452" s="81" t="s">
        <v>12891</v>
      </c>
      <c r="E2452" s="81">
        <v>955.4</v>
      </c>
      <c r="F2452" s="81" t="s">
        <v>12892</v>
      </c>
      <c r="G2452" s="81">
        <v>955.4</v>
      </c>
      <c r="H2452" s="81">
        <v>7.08</v>
      </c>
      <c r="I2452" s="81">
        <v>3.14</v>
      </c>
      <c r="J2452" s="81">
        <v>4.18</v>
      </c>
      <c r="K2452" s="81">
        <v>7.48</v>
      </c>
      <c r="L2452" s="81" t="s">
        <v>25662</v>
      </c>
      <c r="M2452" s="108"/>
      <c r="N2452" s="108"/>
      <c r="O2452" s="108"/>
      <c r="P2452" s="108"/>
      <c r="Q2452" s="108"/>
      <c r="R2452" s="108"/>
      <c r="S2452" s="108"/>
      <c r="T2452" s="108"/>
      <c r="U2452" s="108"/>
      <c r="V2452" s="108"/>
      <c r="W2452" s="108"/>
      <c r="X2452" s="108"/>
      <c r="Y2452" s="108"/>
      <c r="Z2452" s="108"/>
      <c r="AA2452" s="108"/>
      <c r="AB2452" s="108"/>
      <c r="AC2452" s="108"/>
      <c r="AD2452" s="108"/>
    </row>
    <row r="2453" spans="1:30" x14ac:dyDescent="0.25">
      <c r="A2453" s="81" t="s">
        <v>2444</v>
      </c>
      <c r="B2453" s="81" t="s">
        <v>12893</v>
      </c>
      <c r="C2453" s="81">
        <v>374</v>
      </c>
      <c r="D2453" s="81" t="s">
        <v>12894</v>
      </c>
      <c r="E2453" s="81">
        <v>374</v>
      </c>
      <c r="F2453" s="81" t="s">
        <v>12895</v>
      </c>
      <c r="G2453" s="81">
        <v>374</v>
      </c>
      <c r="H2453" s="81">
        <v>7.08</v>
      </c>
      <c r="I2453" s="81">
        <v>3.14</v>
      </c>
      <c r="J2453" s="81">
        <v>3.08</v>
      </c>
      <c r="K2453" s="81">
        <v>7.48</v>
      </c>
      <c r="L2453" s="81" t="s">
        <v>25662</v>
      </c>
      <c r="M2453" s="108"/>
      <c r="N2453" s="108"/>
      <c r="O2453" s="108"/>
      <c r="P2453" s="108"/>
      <c r="Q2453" s="108"/>
      <c r="R2453" s="108"/>
      <c r="S2453" s="108"/>
      <c r="T2453" s="108"/>
      <c r="U2453" s="108"/>
      <c r="V2453" s="108"/>
      <c r="W2453" s="108"/>
      <c r="X2453" s="108"/>
      <c r="Y2453" s="108"/>
      <c r="Z2453" s="108"/>
      <c r="AA2453" s="108"/>
      <c r="AB2453" s="108"/>
      <c r="AC2453" s="108"/>
      <c r="AD2453" s="108"/>
    </row>
    <row r="2454" spans="1:30" x14ac:dyDescent="0.25">
      <c r="A2454" s="81" t="s">
        <v>2429</v>
      </c>
      <c r="B2454" s="81" t="s">
        <v>12896</v>
      </c>
      <c r="C2454" s="81">
        <v>222.7</v>
      </c>
      <c r="D2454" s="81" t="s">
        <v>12897</v>
      </c>
      <c r="E2454" s="81">
        <v>222.7</v>
      </c>
      <c r="F2454" s="81" t="s">
        <v>12898</v>
      </c>
      <c r="G2454" s="81">
        <v>300.31</v>
      </c>
      <c r="H2454" s="81">
        <v>3.14</v>
      </c>
      <c r="I2454" s="81">
        <v>6.69</v>
      </c>
      <c r="J2454" s="81">
        <v>3</v>
      </c>
      <c r="K2454" s="81">
        <v>11.41</v>
      </c>
      <c r="L2454" s="81" t="s">
        <v>25662</v>
      </c>
      <c r="M2454" s="108"/>
      <c r="N2454" s="108"/>
      <c r="O2454" s="108"/>
      <c r="P2454" s="108"/>
      <c r="Q2454" s="108"/>
      <c r="R2454" s="108"/>
      <c r="S2454" s="108"/>
      <c r="T2454" s="108"/>
      <c r="U2454" s="108"/>
      <c r="V2454" s="108"/>
      <c r="W2454" s="108"/>
      <c r="X2454" s="108"/>
      <c r="Y2454" s="108"/>
      <c r="Z2454" s="108"/>
      <c r="AA2454" s="108"/>
      <c r="AB2454" s="108"/>
      <c r="AC2454" s="108"/>
      <c r="AD2454" s="108"/>
    </row>
    <row r="2455" spans="1:30" x14ac:dyDescent="0.25">
      <c r="A2455" s="81" t="s">
        <v>2405</v>
      </c>
      <c r="B2455" s="81" t="s">
        <v>12899</v>
      </c>
      <c r="C2455" s="81">
        <v>23.8</v>
      </c>
      <c r="D2455" s="81" t="s">
        <v>12900</v>
      </c>
      <c r="E2455" s="81">
        <v>41.58</v>
      </c>
      <c r="F2455" s="81" t="s">
        <v>12901</v>
      </c>
      <c r="G2455" s="81">
        <v>23.8</v>
      </c>
      <c r="H2455" s="81">
        <v>1.7</v>
      </c>
      <c r="I2455" s="81">
        <v>1.3</v>
      </c>
      <c r="J2455" s="81">
        <v>0.15</v>
      </c>
      <c r="K2455" s="81">
        <v>1.8</v>
      </c>
      <c r="L2455" s="81" t="s">
        <v>25662</v>
      </c>
      <c r="M2455" s="108"/>
      <c r="N2455" s="108"/>
      <c r="O2455" s="108"/>
      <c r="P2455" s="108"/>
      <c r="Q2455" s="108"/>
      <c r="R2455" s="108"/>
      <c r="S2455" s="108"/>
      <c r="T2455" s="108"/>
      <c r="U2455" s="108"/>
      <c r="V2455" s="108"/>
      <c r="W2455" s="108"/>
      <c r="X2455" s="108"/>
      <c r="Y2455" s="108"/>
      <c r="Z2455" s="108"/>
      <c r="AA2455" s="108"/>
      <c r="AB2455" s="108"/>
      <c r="AC2455" s="108"/>
      <c r="AD2455" s="108"/>
    </row>
    <row r="2456" spans="1:30" x14ac:dyDescent="0.25">
      <c r="A2456" s="81" t="s">
        <v>1705</v>
      </c>
      <c r="B2456" s="81" t="s">
        <v>12902</v>
      </c>
      <c r="C2456" s="81">
        <v>25.5</v>
      </c>
      <c r="D2456" s="81" t="s">
        <v>12903</v>
      </c>
      <c r="E2456" s="81">
        <v>25.5</v>
      </c>
      <c r="F2456" s="81" t="s">
        <v>12904</v>
      </c>
      <c r="G2456" s="81">
        <v>46.95</v>
      </c>
      <c r="H2456" s="81">
        <v>6</v>
      </c>
      <c r="I2456" s="81">
        <v>1.25</v>
      </c>
      <c r="J2456" s="81">
        <v>0.6</v>
      </c>
      <c r="K2456" s="81">
        <v>1.77</v>
      </c>
      <c r="L2456" s="81" t="s">
        <v>25662</v>
      </c>
      <c r="M2456" s="108"/>
      <c r="N2456" s="108"/>
      <c r="O2456" s="108"/>
      <c r="P2456" s="108"/>
      <c r="Q2456" s="108"/>
      <c r="R2456" s="108"/>
      <c r="S2456" s="108"/>
      <c r="T2456" s="108"/>
      <c r="U2456" s="108"/>
      <c r="V2456" s="108"/>
      <c r="W2456" s="108"/>
      <c r="X2456" s="108"/>
      <c r="Y2456" s="108"/>
      <c r="Z2456" s="108"/>
      <c r="AA2456" s="108"/>
      <c r="AB2456" s="108"/>
      <c r="AC2456" s="108"/>
      <c r="AD2456" s="108"/>
    </row>
    <row r="2457" spans="1:30" x14ac:dyDescent="0.25">
      <c r="A2457" s="81" t="s">
        <v>1693</v>
      </c>
      <c r="B2457" s="81" t="s">
        <v>12905</v>
      </c>
      <c r="C2457" s="81">
        <v>70.290000000000006</v>
      </c>
      <c r="D2457" s="81" t="s">
        <v>12906</v>
      </c>
      <c r="E2457" s="81">
        <v>39.1</v>
      </c>
      <c r="F2457" s="81" t="s">
        <v>12907</v>
      </c>
      <c r="G2457" s="81">
        <v>39.1</v>
      </c>
      <c r="H2457" s="81">
        <v>9.1</v>
      </c>
      <c r="I2457" s="81">
        <v>1.25</v>
      </c>
      <c r="J2457" s="81">
        <v>0.5</v>
      </c>
      <c r="K2457" s="81">
        <v>1.8</v>
      </c>
      <c r="L2457" s="81" t="s">
        <v>25662</v>
      </c>
      <c r="M2457" s="108"/>
      <c r="N2457" s="108"/>
      <c r="O2457" s="108"/>
      <c r="P2457" s="108"/>
      <c r="Q2457" s="108"/>
      <c r="R2457" s="108"/>
      <c r="S2457" s="108"/>
      <c r="T2457" s="108"/>
      <c r="U2457" s="108"/>
      <c r="V2457" s="108"/>
      <c r="W2457" s="108"/>
      <c r="X2457" s="108"/>
      <c r="Y2457" s="108"/>
      <c r="Z2457" s="108"/>
      <c r="AA2457" s="108"/>
      <c r="AB2457" s="108"/>
      <c r="AC2457" s="108"/>
      <c r="AD2457" s="108"/>
    </row>
    <row r="2458" spans="1:30" x14ac:dyDescent="0.25">
      <c r="A2458" s="81" t="s">
        <v>1678</v>
      </c>
      <c r="B2458" s="81" t="s">
        <v>12908</v>
      </c>
      <c r="C2458" s="81">
        <v>19.55</v>
      </c>
      <c r="D2458" s="81" t="s">
        <v>12909</v>
      </c>
      <c r="E2458" s="81">
        <v>19.55</v>
      </c>
      <c r="F2458" s="81" t="s">
        <v>12910</v>
      </c>
      <c r="G2458" s="81">
        <v>34</v>
      </c>
      <c r="H2458" s="81">
        <v>6</v>
      </c>
      <c r="I2458" s="81">
        <v>1.25</v>
      </c>
      <c r="J2458" s="81">
        <v>0.4</v>
      </c>
      <c r="K2458" s="81">
        <v>1.8</v>
      </c>
      <c r="L2458" s="81" t="s">
        <v>25662</v>
      </c>
      <c r="M2458" s="108"/>
      <c r="N2458" s="108"/>
      <c r="O2458" s="108"/>
      <c r="P2458" s="108"/>
      <c r="Q2458" s="108"/>
      <c r="R2458" s="108"/>
      <c r="S2458" s="108"/>
      <c r="T2458" s="108"/>
      <c r="U2458" s="108"/>
      <c r="V2458" s="108"/>
      <c r="W2458" s="108"/>
      <c r="X2458" s="108"/>
      <c r="Y2458" s="108"/>
      <c r="Z2458" s="108"/>
      <c r="AA2458" s="108"/>
      <c r="AB2458" s="108"/>
      <c r="AC2458" s="108"/>
      <c r="AD2458" s="108"/>
    </row>
    <row r="2459" spans="1:30" x14ac:dyDescent="0.25">
      <c r="A2459" s="81" t="s">
        <v>1672</v>
      </c>
      <c r="B2459" s="81" t="s">
        <v>12911</v>
      </c>
      <c r="C2459" s="81">
        <v>61.95</v>
      </c>
      <c r="D2459" s="81" t="s">
        <v>12912</v>
      </c>
      <c r="E2459" s="81">
        <v>52</v>
      </c>
      <c r="F2459" s="81" t="s">
        <v>12913</v>
      </c>
      <c r="G2459" s="81">
        <v>30.5</v>
      </c>
      <c r="H2459" s="81">
        <v>9.1</v>
      </c>
      <c r="I2459" s="81">
        <v>1.25</v>
      </c>
      <c r="J2459" s="81">
        <v>0.6</v>
      </c>
      <c r="K2459" s="81">
        <v>1.8</v>
      </c>
      <c r="L2459" s="81" t="s">
        <v>25662</v>
      </c>
      <c r="M2459" s="108"/>
      <c r="N2459" s="108"/>
      <c r="O2459" s="108"/>
      <c r="P2459" s="108"/>
      <c r="Q2459" s="108"/>
      <c r="R2459" s="108"/>
      <c r="S2459" s="108"/>
      <c r="T2459" s="108"/>
      <c r="U2459" s="108"/>
      <c r="V2459" s="108"/>
      <c r="W2459" s="108"/>
      <c r="X2459" s="108"/>
      <c r="Y2459" s="108"/>
      <c r="Z2459" s="108"/>
      <c r="AA2459" s="108"/>
      <c r="AB2459" s="108"/>
      <c r="AC2459" s="108"/>
      <c r="AD2459" s="108"/>
    </row>
    <row r="2460" spans="1:30" x14ac:dyDescent="0.25">
      <c r="A2460" s="81" t="s">
        <v>1666</v>
      </c>
      <c r="B2460" s="81" t="s">
        <v>12914</v>
      </c>
      <c r="C2460" s="81">
        <v>59.5</v>
      </c>
      <c r="D2460" s="81" t="s">
        <v>12915</v>
      </c>
      <c r="E2460" s="81">
        <v>108.73</v>
      </c>
      <c r="F2460" s="81" t="s">
        <v>12916</v>
      </c>
      <c r="G2460" s="81">
        <v>59.5</v>
      </c>
      <c r="H2460" s="81">
        <v>8.5</v>
      </c>
      <c r="I2460" s="81">
        <v>3.3</v>
      </c>
      <c r="J2460" s="81">
        <v>0.5</v>
      </c>
      <c r="K2460" s="81">
        <v>2.5</v>
      </c>
      <c r="L2460" s="81" t="s">
        <v>25662</v>
      </c>
      <c r="M2460" s="108"/>
      <c r="N2460" s="108"/>
      <c r="O2460" s="108"/>
      <c r="P2460" s="108"/>
      <c r="Q2460" s="108"/>
      <c r="R2460" s="108"/>
      <c r="S2460" s="108"/>
      <c r="T2460" s="108"/>
      <c r="U2460" s="108"/>
      <c r="V2460" s="108"/>
      <c r="W2460" s="108"/>
      <c r="X2460" s="108"/>
      <c r="Y2460" s="108"/>
      <c r="Z2460" s="108"/>
      <c r="AA2460" s="108"/>
      <c r="AB2460" s="108"/>
      <c r="AC2460" s="108"/>
      <c r="AD2460" s="108"/>
    </row>
    <row r="2461" spans="1:30" x14ac:dyDescent="0.25">
      <c r="A2461" s="81" t="s">
        <v>1651</v>
      </c>
      <c r="B2461" s="81" t="s">
        <v>12917</v>
      </c>
      <c r="C2461" s="81">
        <v>68.849999999999994</v>
      </c>
      <c r="D2461" s="81" t="s">
        <v>12918</v>
      </c>
      <c r="E2461" s="81">
        <v>68.849999999999994</v>
      </c>
      <c r="F2461" s="81" t="s">
        <v>12919</v>
      </c>
      <c r="G2461" s="81">
        <v>68.849999999999994</v>
      </c>
      <c r="H2461" s="81">
        <v>9.3000000000000007</v>
      </c>
      <c r="I2461" s="81">
        <v>2.7</v>
      </c>
      <c r="J2461" s="81">
        <v>0.7</v>
      </c>
      <c r="K2461" s="81">
        <v>1.8</v>
      </c>
      <c r="L2461" s="81" t="s">
        <v>25662</v>
      </c>
      <c r="M2461" s="108"/>
      <c r="N2461" s="108"/>
      <c r="O2461" s="108"/>
      <c r="P2461" s="108"/>
      <c r="Q2461" s="108"/>
      <c r="R2461" s="108"/>
      <c r="S2461" s="108"/>
      <c r="T2461" s="108"/>
      <c r="U2461" s="108"/>
      <c r="V2461" s="108"/>
      <c r="W2461" s="108"/>
      <c r="X2461" s="108"/>
      <c r="Y2461" s="108"/>
      <c r="Z2461" s="108"/>
      <c r="AA2461" s="108"/>
      <c r="AB2461" s="108"/>
      <c r="AC2461" s="108"/>
      <c r="AD2461" s="108"/>
    </row>
    <row r="2462" spans="1:30" x14ac:dyDescent="0.25">
      <c r="A2462" s="81" t="s">
        <v>1642</v>
      </c>
      <c r="B2462" s="81" t="s">
        <v>12920</v>
      </c>
      <c r="C2462" s="81">
        <v>101.97</v>
      </c>
      <c r="D2462" s="81" t="s">
        <v>12921</v>
      </c>
      <c r="E2462" s="81">
        <v>59.5</v>
      </c>
      <c r="F2462" s="81" t="s">
        <v>12922</v>
      </c>
      <c r="G2462" s="81">
        <v>68.31</v>
      </c>
      <c r="H2462" s="81">
        <v>9.4</v>
      </c>
      <c r="I2462" s="81">
        <v>2.8</v>
      </c>
      <c r="J2462" s="81">
        <v>1</v>
      </c>
      <c r="K2462" s="81">
        <v>1.9</v>
      </c>
      <c r="L2462" s="81" t="s">
        <v>25662</v>
      </c>
      <c r="M2462" s="108"/>
      <c r="N2462" s="108"/>
      <c r="O2462" s="108"/>
      <c r="P2462" s="108"/>
      <c r="Q2462" s="108"/>
      <c r="R2462" s="108"/>
      <c r="S2462" s="108"/>
      <c r="T2462" s="108"/>
      <c r="U2462" s="108"/>
      <c r="V2462" s="108"/>
      <c r="W2462" s="108"/>
      <c r="X2462" s="108"/>
      <c r="Y2462" s="108"/>
      <c r="Z2462" s="108"/>
      <c r="AA2462" s="108"/>
      <c r="AB2462" s="108"/>
      <c r="AC2462" s="108"/>
      <c r="AD2462" s="108"/>
    </row>
    <row r="2463" spans="1:30" x14ac:dyDescent="0.25">
      <c r="A2463" s="81" t="s">
        <v>1633</v>
      </c>
      <c r="B2463" s="81" t="s">
        <v>12923</v>
      </c>
      <c r="C2463" s="81">
        <v>101.97</v>
      </c>
      <c r="D2463" s="81" t="s">
        <v>12924</v>
      </c>
      <c r="E2463" s="81">
        <v>116.95</v>
      </c>
      <c r="F2463" s="81" t="s">
        <v>8619</v>
      </c>
      <c r="G2463" s="81" t="s">
        <v>8620</v>
      </c>
      <c r="H2463" s="81">
        <v>9.4</v>
      </c>
      <c r="I2463" s="81">
        <v>2.8</v>
      </c>
      <c r="J2463" s="81">
        <v>1</v>
      </c>
      <c r="K2463" s="81">
        <v>1.9</v>
      </c>
      <c r="L2463" s="81" t="s">
        <v>25662</v>
      </c>
      <c r="M2463" s="108"/>
      <c r="N2463" s="108"/>
      <c r="O2463" s="108"/>
      <c r="P2463" s="108"/>
      <c r="Q2463" s="108"/>
      <c r="R2463" s="108"/>
      <c r="S2463" s="108"/>
      <c r="T2463" s="108"/>
      <c r="U2463" s="108"/>
      <c r="V2463" s="108"/>
      <c r="W2463" s="108"/>
      <c r="X2463" s="108"/>
      <c r="Y2463" s="108"/>
      <c r="Z2463" s="108"/>
      <c r="AA2463" s="108"/>
      <c r="AB2463" s="108"/>
      <c r="AC2463" s="108"/>
      <c r="AD2463" s="108"/>
    </row>
    <row r="2464" spans="1:30" x14ac:dyDescent="0.25">
      <c r="A2464" s="81" t="s">
        <v>1624</v>
      </c>
      <c r="B2464" s="81" t="s">
        <v>12925</v>
      </c>
      <c r="C2464" s="81">
        <v>166.5</v>
      </c>
      <c r="D2464" s="81" t="s">
        <v>12926</v>
      </c>
      <c r="E2464" s="81">
        <v>202.46</v>
      </c>
      <c r="F2464" s="81" t="s">
        <v>12927</v>
      </c>
      <c r="G2464" s="81">
        <v>121.98</v>
      </c>
      <c r="H2464" s="81">
        <v>8.5</v>
      </c>
      <c r="I2464" s="81">
        <v>3.4</v>
      </c>
      <c r="J2464" s="81">
        <v>1.7</v>
      </c>
      <c r="K2464" s="81">
        <v>2.6</v>
      </c>
      <c r="L2464" s="81" t="s">
        <v>25662</v>
      </c>
      <c r="M2464" s="108"/>
      <c r="N2464" s="108"/>
      <c r="O2464" s="108"/>
      <c r="P2464" s="108"/>
      <c r="Q2464" s="108"/>
      <c r="R2464" s="108"/>
      <c r="S2464" s="108"/>
      <c r="T2464" s="108"/>
      <c r="U2464" s="108"/>
      <c r="V2464" s="108"/>
      <c r="W2464" s="108"/>
      <c r="X2464" s="108"/>
      <c r="Y2464" s="108"/>
      <c r="Z2464" s="108"/>
      <c r="AA2464" s="108"/>
      <c r="AB2464" s="108"/>
      <c r="AC2464" s="108"/>
      <c r="AD2464" s="108"/>
    </row>
    <row r="2465" spans="1:30" x14ac:dyDescent="0.25">
      <c r="A2465" s="81" t="s">
        <v>1612</v>
      </c>
      <c r="B2465" s="81" t="s">
        <v>12928</v>
      </c>
      <c r="C2465" s="81">
        <v>283.14</v>
      </c>
      <c r="D2465" s="81" t="s">
        <v>12929</v>
      </c>
      <c r="E2465" s="81">
        <v>230.68</v>
      </c>
      <c r="F2465" s="81" t="s">
        <v>12930</v>
      </c>
      <c r="G2465" s="81">
        <v>183.6</v>
      </c>
      <c r="H2465" s="81">
        <v>12.9</v>
      </c>
      <c r="I2465" s="81">
        <v>3.4</v>
      </c>
      <c r="J2465" s="81">
        <v>2.9</v>
      </c>
      <c r="K2465" s="81">
        <v>2.6</v>
      </c>
      <c r="L2465" s="81" t="s">
        <v>25662</v>
      </c>
      <c r="M2465" s="108"/>
      <c r="N2465" s="108"/>
      <c r="O2465" s="108"/>
      <c r="P2465" s="108"/>
      <c r="Q2465" s="108"/>
      <c r="R2465" s="108"/>
      <c r="S2465" s="108"/>
      <c r="T2465" s="108"/>
      <c r="U2465" s="108"/>
      <c r="V2465" s="108"/>
      <c r="W2465" s="108"/>
      <c r="X2465" s="108"/>
      <c r="Y2465" s="108"/>
      <c r="Z2465" s="108"/>
      <c r="AA2465" s="108"/>
      <c r="AB2465" s="108"/>
      <c r="AC2465" s="108"/>
      <c r="AD2465" s="108"/>
    </row>
    <row r="2466" spans="1:30" x14ac:dyDescent="0.25">
      <c r="A2466" s="81" t="s">
        <v>1603</v>
      </c>
      <c r="B2466" s="81" t="s">
        <v>12931</v>
      </c>
      <c r="C2466" s="81">
        <v>34</v>
      </c>
      <c r="D2466" s="81" t="s">
        <v>12932</v>
      </c>
      <c r="E2466" s="81">
        <v>59.42</v>
      </c>
      <c r="F2466" s="81" t="s">
        <v>12933</v>
      </c>
      <c r="G2466" s="81">
        <v>53.64</v>
      </c>
      <c r="H2466" s="81">
        <v>6</v>
      </c>
      <c r="I2466" s="81">
        <v>1.25</v>
      </c>
      <c r="J2466" s="81">
        <v>0.4</v>
      </c>
      <c r="K2466" s="81">
        <v>1.8</v>
      </c>
      <c r="L2466" s="81" t="s">
        <v>25662</v>
      </c>
      <c r="M2466" s="108"/>
      <c r="N2466" s="108"/>
      <c r="O2466" s="108"/>
      <c r="P2466" s="108"/>
      <c r="Q2466" s="108"/>
      <c r="R2466" s="108"/>
      <c r="S2466" s="108"/>
      <c r="T2466" s="108"/>
      <c r="U2466" s="108"/>
      <c r="V2466" s="108"/>
      <c r="W2466" s="108"/>
      <c r="X2466" s="108"/>
      <c r="Y2466" s="108"/>
      <c r="Z2466" s="108"/>
      <c r="AA2466" s="108"/>
      <c r="AB2466" s="108"/>
      <c r="AC2466" s="108"/>
      <c r="AD2466" s="108"/>
    </row>
    <row r="2467" spans="1:30" x14ac:dyDescent="0.25">
      <c r="A2467" s="81" t="s">
        <v>1534</v>
      </c>
      <c r="B2467" s="81" t="s">
        <v>12934</v>
      </c>
      <c r="C2467" s="81">
        <v>19.95</v>
      </c>
      <c r="D2467" s="81" t="s">
        <v>12935</v>
      </c>
      <c r="E2467" s="81">
        <v>24</v>
      </c>
      <c r="F2467" s="81" t="s">
        <v>12936</v>
      </c>
      <c r="G2467" s="81">
        <v>23.23</v>
      </c>
      <c r="H2467" s="81">
        <v>0.47</v>
      </c>
      <c r="I2467" s="81">
        <v>0.31</v>
      </c>
      <c r="J2467" s="81">
        <v>3.3000000000000002E-2</v>
      </c>
      <c r="K2467" s="81">
        <v>1.65</v>
      </c>
      <c r="L2467" s="81" t="s">
        <v>25662</v>
      </c>
      <c r="M2467" s="108"/>
      <c r="N2467" s="108"/>
      <c r="O2467" s="108"/>
      <c r="P2467" s="108"/>
      <c r="Q2467" s="108"/>
      <c r="R2467" s="108"/>
      <c r="S2467" s="108"/>
      <c r="T2467" s="108"/>
      <c r="U2467" s="108"/>
      <c r="V2467" s="108"/>
      <c r="W2467" s="108"/>
      <c r="X2467" s="108"/>
      <c r="Y2467" s="108"/>
      <c r="Z2467" s="108"/>
      <c r="AA2467" s="108"/>
      <c r="AB2467" s="108"/>
      <c r="AC2467" s="108"/>
      <c r="AD2467" s="108"/>
    </row>
    <row r="2468" spans="1:30" x14ac:dyDescent="0.25">
      <c r="A2468" s="81" t="s">
        <v>1487</v>
      </c>
      <c r="B2468" s="81" t="s">
        <v>12937</v>
      </c>
      <c r="C2468" s="81">
        <v>11.9</v>
      </c>
      <c r="D2468" s="81" t="s">
        <v>12938</v>
      </c>
      <c r="E2468" s="81">
        <v>19.95</v>
      </c>
      <c r="F2468" s="81" t="s">
        <v>12939</v>
      </c>
      <c r="G2468" s="81">
        <v>24</v>
      </c>
      <c r="H2468" s="81">
        <v>0.47</v>
      </c>
      <c r="I2468" s="81">
        <v>0.31</v>
      </c>
      <c r="J2468" s="81">
        <v>3.3000000000000002E-2</v>
      </c>
      <c r="K2468" s="81">
        <v>1.65</v>
      </c>
      <c r="L2468" s="81" t="s">
        <v>25662</v>
      </c>
      <c r="M2468" s="108"/>
      <c r="N2468" s="108"/>
      <c r="O2468" s="108"/>
      <c r="P2468" s="108"/>
      <c r="Q2468" s="108"/>
      <c r="R2468" s="108"/>
      <c r="S2468" s="108"/>
      <c r="T2468" s="108"/>
      <c r="U2468" s="108"/>
      <c r="V2468" s="108"/>
      <c r="W2468" s="108"/>
      <c r="X2468" s="108"/>
      <c r="Y2468" s="108"/>
      <c r="Z2468" s="108"/>
      <c r="AA2468" s="108"/>
      <c r="AB2468" s="108"/>
      <c r="AC2468" s="108"/>
      <c r="AD2468" s="108"/>
    </row>
    <row r="2469" spans="1:30" x14ac:dyDescent="0.25">
      <c r="A2469" s="81" t="s">
        <v>1463</v>
      </c>
      <c r="B2469" s="81" t="s">
        <v>12940</v>
      </c>
      <c r="C2469" s="81">
        <v>11.9</v>
      </c>
      <c r="D2469" s="81" t="s">
        <v>12941</v>
      </c>
      <c r="E2469" s="81">
        <v>24.95</v>
      </c>
      <c r="F2469" s="81" t="s">
        <v>12942</v>
      </c>
      <c r="G2469" s="81">
        <v>24.2</v>
      </c>
      <c r="H2469" s="81">
        <v>0.47</v>
      </c>
      <c r="I2469" s="81">
        <v>0.31</v>
      </c>
      <c r="J2469" s="81">
        <v>0.04</v>
      </c>
      <c r="K2469" s="81">
        <v>1.97</v>
      </c>
      <c r="L2469" s="81" t="s">
        <v>25662</v>
      </c>
      <c r="M2469" s="108"/>
      <c r="N2469" s="108"/>
      <c r="O2469" s="108"/>
      <c r="P2469" s="108"/>
      <c r="Q2469" s="108"/>
      <c r="R2469" s="108"/>
      <c r="S2469" s="108"/>
      <c r="T2469" s="108"/>
      <c r="U2469" s="108"/>
      <c r="V2469" s="108"/>
      <c r="W2469" s="108"/>
      <c r="X2469" s="108"/>
      <c r="Y2469" s="108"/>
      <c r="Z2469" s="108"/>
      <c r="AA2469" s="108"/>
      <c r="AB2469" s="108"/>
      <c r="AC2469" s="108"/>
      <c r="AD2469" s="108"/>
    </row>
    <row r="2470" spans="1:30" x14ac:dyDescent="0.25">
      <c r="A2470" s="81" t="s">
        <v>1436</v>
      </c>
      <c r="B2470" s="81" t="s">
        <v>12943</v>
      </c>
      <c r="C2470" s="81">
        <v>11.9</v>
      </c>
      <c r="D2470" s="81" t="s">
        <v>12944</v>
      </c>
      <c r="E2470" s="81">
        <v>23.23</v>
      </c>
      <c r="F2470" s="81" t="s">
        <v>12945</v>
      </c>
      <c r="G2470" s="81">
        <v>14.95</v>
      </c>
      <c r="H2470" s="81">
        <v>0.47</v>
      </c>
      <c r="I2470" s="81">
        <v>0.31</v>
      </c>
      <c r="J2470" s="81">
        <v>4.3999999999999997E-2</v>
      </c>
      <c r="K2470" s="81">
        <v>2.2000000000000002</v>
      </c>
      <c r="L2470" s="81" t="s">
        <v>25662</v>
      </c>
      <c r="M2470" s="108"/>
      <c r="N2470" s="108"/>
      <c r="O2470" s="108"/>
      <c r="P2470" s="108"/>
      <c r="Q2470" s="108"/>
      <c r="R2470" s="108"/>
      <c r="S2470" s="108"/>
      <c r="T2470" s="108"/>
      <c r="U2470" s="108"/>
      <c r="V2470" s="108"/>
      <c r="W2470" s="108"/>
      <c r="X2470" s="108"/>
      <c r="Y2470" s="108"/>
      <c r="Z2470" s="108"/>
      <c r="AA2470" s="108"/>
      <c r="AB2470" s="108"/>
      <c r="AC2470" s="108"/>
      <c r="AD2470" s="108"/>
    </row>
    <row r="2471" spans="1:30" x14ac:dyDescent="0.25">
      <c r="A2471" s="81" t="s">
        <v>1415</v>
      </c>
      <c r="B2471" s="81" t="s">
        <v>12946</v>
      </c>
      <c r="C2471" s="81">
        <v>11.9</v>
      </c>
      <c r="D2471" s="81" t="s">
        <v>12947</v>
      </c>
      <c r="E2471" s="81">
        <v>19.95</v>
      </c>
      <c r="F2471" s="81" t="s">
        <v>8619</v>
      </c>
      <c r="G2471" s="81" t="s">
        <v>8620</v>
      </c>
      <c r="H2471" s="81">
        <v>0.47</v>
      </c>
      <c r="I2471" s="81">
        <v>0.31</v>
      </c>
      <c r="J2471" s="81">
        <v>5.0999999999999997E-2</v>
      </c>
      <c r="K2471" s="81">
        <v>2.44</v>
      </c>
      <c r="L2471" s="81" t="s">
        <v>25662</v>
      </c>
      <c r="M2471" s="108"/>
      <c r="N2471" s="108"/>
      <c r="O2471" s="108"/>
      <c r="P2471" s="108"/>
      <c r="Q2471" s="108"/>
      <c r="R2471" s="108"/>
      <c r="S2471" s="108"/>
      <c r="T2471" s="108"/>
      <c r="U2471" s="108"/>
      <c r="V2471" s="108"/>
      <c r="W2471" s="108"/>
      <c r="X2471" s="108"/>
      <c r="Y2471" s="108"/>
      <c r="Z2471" s="108"/>
      <c r="AA2471" s="108"/>
      <c r="AB2471" s="108"/>
      <c r="AC2471" s="108"/>
      <c r="AD2471" s="108"/>
    </row>
    <row r="2472" spans="1:30" x14ac:dyDescent="0.25">
      <c r="A2472" s="81" t="s">
        <v>1406</v>
      </c>
      <c r="B2472" s="81" t="s">
        <v>12948</v>
      </c>
      <c r="C2472" s="81">
        <v>11.9</v>
      </c>
      <c r="D2472" s="81" t="s">
        <v>12949</v>
      </c>
      <c r="E2472" s="81">
        <v>19.95</v>
      </c>
      <c r="F2472" s="81" t="s">
        <v>8619</v>
      </c>
      <c r="G2472" s="81" t="s">
        <v>8620</v>
      </c>
      <c r="H2472" s="81">
        <v>0.47</v>
      </c>
      <c r="I2472" s="81">
        <v>0.31</v>
      </c>
      <c r="J2472" s="81">
        <v>6.2E-2</v>
      </c>
      <c r="K2472" s="81">
        <v>2.76</v>
      </c>
      <c r="L2472" s="81" t="s">
        <v>25662</v>
      </c>
      <c r="M2472" s="108"/>
      <c r="N2472" s="108"/>
      <c r="O2472" s="108"/>
      <c r="P2472" s="108"/>
      <c r="Q2472" s="108"/>
      <c r="R2472" s="108"/>
      <c r="S2472" s="108"/>
      <c r="T2472" s="108"/>
      <c r="U2472" s="108"/>
      <c r="V2472" s="108"/>
      <c r="W2472" s="108"/>
      <c r="X2472" s="108"/>
      <c r="Y2472" s="108"/>
      <c r="Z2472" s="108"/>
      <c r="AA2472" s="108"/>
      <c r="AB2472" s="108"/>
      <c r="AC2472" s="108"/>
      <c r="AD2472" s="108"/>
    </row>
    <row r="2473" spans="1:30" x14ac:dyDescent="0.25">
      <c r="A2473" s="81" t="s">
        <v>1361</v>
      </c>
      <c r="B2473" s="81" t="s">
        <v>12950</v>
      </c>
      <c r="C2473" s="81">
        <v>17.95</v>
      </c>
      <c r="D2473" s="81" t="s">
        <v>12951</v>
      </c>
      <c r="E2473" s="81">
        <v>22.8</v>
      </c>
      <c r="F2473" s="81" t="s">
        <v>12952</v>
      </c>
      <c r="G2473" s="81">
        <v>11.05</v>
      </c>
      <c r="H2473" s="81">
        <v>0.31</v>
      </c>
      <c r="I2473" s="81">
        <v>0.59</v>
      </c>
      <c r="J2473" s="81">
        <v>1.2999999999999999E-2</v>
      </c>
      <c r="K2473" s="81">
        <v>0.39</v>
      </c>
      <c r="L2473" s="81" t="s">
        <v>25662</v>
      </c>
      <c r="M2473" s="108"/>
      <c r="N2473" s="108"/>
      <c r="O2473" s="108"/>
      <c r="P2473" s="108"/>
      <c r="Q2473" s="108"/>
      <c r="R2473" s="108"/>
      <c r="S2473" s="108"/>
      <c r="T2473" s="108"/>
      <c r="U2473" s="108"/>
      <c r="V2473" s="108"/>
      <c r="W2473" s="108"/>
      <c r="X2473" s="108"/>
      <c r="Y2473" s="108"/>
      <c r="Z2473" s="108"/>
      <c r="AA2473" s="108"/>
      <c r="AB2473" s="108"/>
      <c r="AC2473" s="108"/>
      <c r="AD2473" s="108"/>
    </row>
    <row r="2474" spans="1:30" x14ac:dyDescent="0.25">
      <c r="A2474" s="81" t="s">
        <v>1349</v>
      </c>
      <c r="B2474" s="81" t="s">
        <v>12953</v>
      </c>
      <c r="C2474" s="81">
        <v>23.95</v>
      </c>
      <c r="D2474" s="81" t="s">
        <v>12954</v>
      </c>
      <c r="E2474" s="81">
        <v>23.78</v>
      </c>
      <c r="F2474" s="81" t="s">
        <v>12955</v>
      </c>
      <c r="G2474" s="81">
        <v>17.95</v>
      </c>
      <c r="H2474" s="81">
        <v>0.4</v>
      </c>
      <c r="I2474" s="81">
        <v>1.6</v>
      </c>
      <c r="J2474" s="81">
        <v>0.01</v>
      </c>
      <c r="K2474" s="81">
        <v>0.3</v>
      </c>
      <c r="L2474" s="81" t="s">
        <v>25662</v>
      </c>
      <c r="M2474" s="108"/>
      <c r="N2474" s="108"/>
      <c r="O2474" s="108"/>
      <c r="P2474" s="108"/>
      <c r="Q2474" s="108"/>
      <c r="R2474" s="108"/>
      <c r="S2474" s="108"/>
      <c r="T2474" s="108"/>
      <c r="U2474" s="108"/>
      <c r="V2474" s="108"/>
      <c r="W2474" s="108"/>
      <c r="X2474" s="108"/>
      <c r="Y2474" s="108"/>
      <c r="Z2474" s="108"/>
      <c r="AA2474" s="108"/>
      <c r="AB2474" s="108"/>
      <c r="AC2474" s="108"/>
      <c r="AD2474" s="108"/>
    </row>
    <row r="2475" spans="1:30" x14ac:dyDescent="0.25">
      <c r="A2475" s="81" t="s">
        <v>1292</v>
      </c>
      <c r="B2475" s="81" t="s">
        <v>12956</v>
      </c>
      <c r="C2475" s="81">
        <v>19.8</v>
      </c>
      <c r="D2475" s="81" t="s">
        <v>12957</v>
      </c>
      <c r="E2475" s="81">
        <v>17.95</v>
      </c>
      <c r="F2475" s="81" t="s">
        <v>12958</v>
      </c>
      <c r="G2475" s="81">
        <v>22.8</v>
      </c>
      <c r="H2475" s="81">
        <v>0.31</v>
      </c>
      <c r="I2475" s="81">
        <v>0.59</v>
      </c>
      <c r="J2475" s="81">
        <v>1.7999999999999999E-2</v>
      </c>
      <c r="K2475" s="81">
        <v>0.47</v>
      </c>
      <c r="L2475" s="81" t="s">
        <v>25662</v>
      </c>
      <c r="M2475" s="108"/>
      <c r="N2475" s="108"/>
      <c r="O2475" s="108"/>
      <c r="P2475" s="108"/>
      <c r="Q2475" s="108"/>
      <c r="R2475" s="108"/>
      <c r="S2475" s="108"/>
      <c r="T2475" s="108"/>
      <c r="U2475" s="108"/>
      <c r="V2475" s="108"/>
      <c r="W2475" s="108"/>
      <c r="X2475" s="108"/>
      <c r="Y2475" s="108"/>
      <c r="Z2475" s="108"/>
      <c r="AA2475" s="108"/>
      <c r="AB2475" s="108"/>
      <c r="AC2475" s="108"/>
      <c r="AD2475" s="108"/>
    </row>
    <row r="2476" spans="1:30" x14ac:dyDescent="0.25">
      <c r="A2476" s="81" t="s">
        <v>1286</v>
      </c>
      <c r="B2476" s="81" t="s">
        <v>12959</v>
      </c>
      <c r="C2476" s="81">
        <v>12.75</v>
      </c>
      <c r="D2476" s="81" t="s">
        <v>12960</v>
      </c>
      <c r="E2476" s="81">
        <v>20.95</v>
      </c>
      <c r="F2476" s="81" t="s">
        <v>12961</v>
      </c>
      <c r="G2476" s="81">
        <v>17.190000000000001</v>
      </c>
      <c r="H2476" s="81">
        <v>0.31</v>
      </c>
      <c r="I2476" s="81">
        <v>0.59</v>
      </c>
      <c r="J2476" s="81">
        <v>2.1999999999999999E-2</v>
      </c>
      <c r="K2476" s="81">
        <v>0.55000000000000004</v>
      </c>
      <c r="L2476" s="81" t="s">
        <v>25662</v>
      </c>
      <c r="M2476" s="108"/>
      <c r="N2476" s="108"/>
      <c r="O2476" s="108"/>
      <c r="P2476" s="108"/>
      <c r="Q2476" s="108"/>
      <c r="R2476" s="108"/>
      <c r="S2476" s="108"/>
      <c r="T2476" s="108"/>
      <c r="U2476" s="108"/>
      <c r="V2476" s="108"/>
      <c r="W2476" s="108"/>
      <c r="X2476" s="108"/>
      <c r="Y2476" s="108"/>
      <c r="Z2476" s="108"/>
      <c r="AA2476" s="108"/>
      <c r="AB2476" s="108"/>
      <c r="AC2476" s="108"/>
      <c r="AD2476" s="108"/>
    </row>
    <row r="2477" spans="1:30" x14ac:dyDescent="0.25">
      <c r="A2477" s="81" t="s">
        <v>1280</v>
      </c>
      <c r="B2477" s="81" t="s">
        <v>12962</v>
      </c>
      <c r="C2477" s="81">
        <v>12.75</v>
      </c>
      <c r="D2477" s="81" t="s">
        <v>12963</v>
      </c>
      <c r="E2477" s="81">
        <v>20.95</v>
      </c>
      <c r="F2477" s="81" t="s">
        <v>12964</v>
      </c>
      <c r="G2477" s="81">
        <v>17.5</v>
      </c>
      <c r="H2477" s="81">
        <v>0.31</v>
      </c>
      <c r="I2477" s="81">
        <v>0.59</v>
      </c>
      <c r="J2477" s="81">
        <v>2.5999999999999999E-2</v>
      </c>
      <c r="K2477" s="81">
        <v>0.63</v>
      </c>
      <c r="L2477" s="81" t="s">
        <v>25662</v>
      </c>
      <c r="M2477" s="108"/>
      <c r="N2477" s="108"/>
      <c r="O2477" s="108"/>
      <c r="P2477" s="108"/>
      <c r="Q2477" s="108"/>
      <c r="R2477" s="108"/>
      <c r="S2477" s="108"/>
      <c r="T2477" s="108"/>
      <c r="U2477" s="108"/>
      <c r="V2477" s="108"/>
      <c r="W2477" s="108"/>
      <c r="X2477" s="108"/>
      <c r="Y2477" s="108"/>
      <c r="Z2477" s="108"/>
      <c r="AA2477" s="108"/>
      <c r="AB2477" s="108"/>
      <c r="AC2477" s="108"/>
      <c r="AD2477" s="108"/>
    </row>
    <row r="2478" spans="1:30" x14ac:dyDescent="0.25">
      <c r="A2478" s="81" t="s">
        <v>1270</v>
      </c>
      <c r="B2478" s="81" t="s">
        <v>12965</v>
      </c>
      <c r="C2478" s="81">
        <v>12.75</v>
      </c>
      <c r="D2478" s="81" t="s">
        <v>12966</v>
      </c>
      <c r="E2478" s="81">
        <v>20.95</v>
      </c>
      <c r="F2478" s="81" t="s">
        <v>12967</v>
      </c>
      <c r="G2478" s="81">
        <v>26.4</v>
      </c>
      <c r="H2478" s="81">
        <v>0.31</v>
      </c>
      <c r="I2478" s="81">
        <v>0.59</v>
      </c>
      <c r="J2478" s="81">
        <v>3.1E-2</v>
      </c>
      <c r="K2478" s="81">
        <v>0.71</v>
      </c>
      <c r="L2478" s="81" t="s">
        <v>25662</v>
      </c>
      <c r="M2478" s="108"/>
      <c r="N2478" s="108"/>
      <c r="O2478" s="108"/>
      <c r="P2478" s="108"/>
      <c r="Q2478" s="108"/>
      <c r="R2478" s="108"/>
      <c r="S2478" s="108"/>
      <c r="T2478" s="108"/>
      <c r="U2478" s="108"/>
      <c r="V2478" s="108"/>
      <c r="W2478" s="108"/>
      <c r="X2478" s="108"/>
      <c r="Y2478" s="108"/>
      <c r="Z2478" s="108"/>
      <c r="AA2478" s="108"/>
      <c r="AB2478" s="108"/>
      <c r="AC2478" s="108"/>
      <c r="AD2478" s="108"/>
    </row>
    <row r="2479" spans="1:30" x14ac:dyDescent="0.25">
      <c r="A2479" s="81" t="s">
        <v>1264</v>
      </c>
      <c r="B2479" s="81" t="s">
        <v>12968</v>
      </c>
      <c r="C2479" s="81">
        <v>8.5</v>
      </c>
      <c r="D2479" s="81" t="s">
        <v>12969</v>
      </c>
      <c r="E2479" s="81">
        <v>8.5</v>
      </c>
      <c r="F2479" s="81" t="s">
        <v>12970</v>
      </c>
      <c r="G2479" s="81">
        <v>11.88</v>
      </c>
      <c r="H2479" s="81">
        <v>1.1000000000000001</v>
      </c>
      <c r="I2479" s="81">
        <v>1.9</v>
      </c>
      <c r="J2479" s="81">
        <v>0.5</v>
      </c>
      <c r="K2479" s="81">
        <v>3.1</v>
      </c>
      <c r="L2479" s="81" t="s">
        <v>25662</v>
      </c>
      <c r="M2479" s="108"/>
      <c r="N2479" s="108"/>
      <c r="O2479" s="108"/>
      <c r="P2479" s="108"/>
      <c r="Q2479" s="108"/>
      <c r="R2479" s="108"/>
      <c r="S2479" s="108"/>
      <c r="T2479" s="108"/>
      <c r="U2479" s="108"/>
      <c r="V2479" s="108"/>
      <c r="W2479" s="108"/>
      <c r="X2479" s="108"/>
      <c r="Y2479" s="108"/>
      <c r="Z2479" s="108"/>
      <c r="AA2479" s="108"/>
      <c r="AB2479" s="108"/>
      <c r="AC2479" s="108"/>
      <c r="AD2479" s="108"/>
    </row>
    <row r="2480" spans="1:30" x14ac:dyDescent="0.25">
      <c r="A2480" s="81" t="s">
        <v>1258</v>
      </c>
      <c r="B2480" s="81" t="s">
        <v>12971</v>
      </c>
      <c r="C2480" s="81">
        <v>14.45</v>
      </c>
      <c r="D2480" s="81" t="s">
        <v>12972</v>
      </c>
      <c r="E2480" s="81">
        <v>9.94</v>
      </c>
      <c r="F2480" s="81" t="s">
        <v>12973</v>
      </c>
      <c r="G2480" s="81">
        <v>14.95</v>
      </c>
      <c r="H2480" s="81">
        <v>0.98</v>
      </c>
      <c r="I2480" s="81">
        <v>5.51</v>
      </c>
      <c r="J2480" s="81">
        <v>0.15</v>
      </c>
      <c r="K2480" s="81">
        <v>1.65</v>
      </c>
      <c r="L2480" s="81" t="s">
        <v>25662</v>
      </c>
      <c r="M2480" s="108"/>
      <c r="N2480" s="108"/>
      <c r="O2480" s="108"/>
      <c r="P2480" s="108"/>
      <c r="Q2480" s="108"/>
      <c r="R2480" s="108"/>
      <c r="S2480" s="108"/>
      <c r="T2480" s="108"/>
      <c r="U2480" s="108"/>
      <c r="V2480" s="108"/>
      <c r="W2480" s="108"/>
      <c r="X2480" s="108"/>
      <c r="Y2480" s="108"/>
      <c r="Z2480" s="108"/>
      <c r="AA2480" s="108"/>
      <c r="AB2480" s="108"/>
      <c r="AC2480" s="108"/>
      <c r="AD2480" s="108"/>
    </row>
    <row r="2481" spans="1:30" x14ac:dyDescent="0.25">
      <c r="A2481" s="81" t="s">
        <v>1252</v>
      </c>
      <c r="B2481" s="81" t="s">
        <v>12974</v>
      </c>
      <c r="C2481" s="81">
        <v>9.94</v>
      </c>
      <c r="D2481" s="81" t="s">
        <v>12975</v>
      </c>
      <c r="E2481" s="81">
        <v>26.94</v>
      </c>
      <c r="F2481" s="81" t="s">
        <v>12976</v>
      </c>
      <c r="G2481" s="81">
        <v>25.95</v>
      </c>
      <c r="H2481" s="81">
        <v>0.98</v>
      </c>
      <c r="I2481" s="81">
        <v>5.51</v>
      </c>
      <c r="J2481" s="81">
        <v>0.18</v>
      </c>
      <c r="K2481" s="81">
        <v>1.89</v>
      </c>
      <c r="L2481" s="81" t="s">
        <v>25662</v>
      </c>
      <c r="M2481" s="108"/>
      <c r="N2481" s="108"/>
      <c r="O2481" s="108"/>
      <c r="P2481" s="108"/>
      <c r="Q2481" s="108"/>
      <c r="R2481" s="108"/>
      <c r="S2481" s="108"/>
      <c r="T2481" s="108"/>
      <c r="U2481" s="108"/>
      <c r="V2481" s="108"/>
      <c r="W2481" s="108"/>
      <c r="X2481" s="108"/>
      <c r="Y2481" s="108"/>
      <c r="Z2481" s="108"/>
      <c r="AA2481" s="108"/>
      <c r="AB2481" s="108"/>
      <c r="AC2481" s="108"/>
      <c r="AD2481" s="108"/>
    </row>
    <row r="2482" spans="1:30" x14ac:dyDescent="0.25">
      <c r="A2482" s="81" t="s">
        <v>1237</v>
      </c>
      <c r="B2482" s="81" t="s">
        <v>12977</v>
      </c>
      <c r="C2482" s="81">
        <v>30.95</v>
      </c>
      <c r="D2482" s="81" t="s">
        <v>12978</v>
      </c>
      <c r="E2482" s="81">
        <v>14.45</v>
      </c>
      <c r="F2482" s="81" t="s">
        <v>12979</v>
      </c>
      <c r="G2482" s="81">
        <v>15.17</v>
      </c>
      <c r="H2482" s="81">
        <v>0.3</v>
      </c>
      <c r="I2482" s="81">
        <v>2.6</v>
      </c>
      <c r="J2482" s="81">
        <v>0.05</v>
      </c>
      <c r="K2482" s="81">
        <v>0.7</v>
      </c>
      <c r="L2482" s="81" t="s">
        <v>25662</v>
      </c>
      <c r="M2482" s="108"/>
      <c r="N2482" s="108"/>
      <c r="O2482" s="108"/>
      <c r="P2482" s="108"/>
      <c r="Q2482" s="108"/>
      <c r="R2482" s="108"/>
      <c r="S2482" s="108"/>
      <c r="T2482" s="108"/>
      <c r="U2482" s="108"/>
      <c r="V2482" s="108"/>
      <c r="W2482" s="108"/>
      <c r="X2482" s="108"/>
      <c r="Y2482" s="108"/>
      <c r="Z2482" s="108"/>
      <c r="AA2482" s="108"/>
      <c r="AB2482" s="108"/>
      <c r="AC2482" s="108"/>
      <c r="AD2482" s="108"/>
    </row>
    <row r="2483" spans="1:30" x14ac:dyDescent="0.25">
      <c r="A2483" s="81" t="s">
        <v>1234</v>
      </c>
      <c r="B2483" s="81" t="s">
        <v>12980</v>
      </c>
      <c r="C2483" s="81">
        <v>14.45</v>
      </c>
      <c r="D2483" s="81" t="s">
        <v>12981</v>
      </c>
      <c r="E2483" s="81">
        <v>9.94</v>
      </c>
      <c r="F2483" s="81" t="s">
        <v>12982</v>
      </c>
      <c r="G2483" s="81">
        <v>25.95</v>
      </c>
      <c r="H2483" s="81">
        <v>0.98</v>
      </c>
      <c r="I2483" s="81">
        <v>5.51</v>
      </c>
      <c r="J2483" s="81">
        <v>0.22</v>
      </c>
      <c r="K2483" s="81">
        <v>2.36</v>
      </c>
      <c r="L2483" s="81" t="s">
        <v>25662</v>
      </c>
      <c r="M2483" s="108"/>
      <c r="N2483" s="108"/>
      <c r="O2483" s="108"/>
      <c r="P2483" s="108"/>
      <c r="Q2483" s="108"/>
      <c r="R2483" s="108"/>
      <c r="S2483" s="108"/>
      <c r="T2483" s="108"/>
      <c r="U2483" s="108"/>
      <c r="V2483" s="108"/>
      <c r="W2483" s="108"/>
      <c r="X2483" s="108"/>
      <c r="Y2483" s="108"/>
      <c r="Z2483" s="108"/>
      <c r="AA2483" s="108"/>
      <c r="AB2483" s="108"/>
      <c r="AC2483" s="108"/>
      <c r="AD2483" s="108"/>
    </row>
    <row r="2484" spans="1:30" x14ac:dyDescent="0.25">
      <c r="A2484" s="81" t="s">
        <v>1231</v>
      </c>
      <c r="B2484" s="81" t="s">
        <v>12983</v>
      </c>
      <c r="C2484" s="81">
        <v>14.45</v>
      </c>
      <c r="D2484" s="81" t="s">
        <v>12984</v>
      </c>
      <c r="E2484" s="81">
        <v>9.94</v>
      </c>
      <c r="F2484" s="81" t="s">
        <v>12985</v>
      </c>
      <c r="G2484" s="81">
        <v>30.95</v>
      </c>
      <c r="H2484" s="81">
        <v>0.98</v>
      </c>
      <c r="I2484" s="81">
        <v>5.51</v>
      </c>
      <c r="J2484" s="81">
        <v>0.26</v>
      </c>
      <c r="K2484" s="81">
        <v>2.68</v>
      </c>
      <c r="L2484" s="81" t="s">
        <v>25662</v>
      </c>
      <c r="M2484" s="108"/>
      <c r="N2484" s="108"/>
      <c r="O2484" s="108"/>
      <c r="P2484" s="108"/>
      <c r="Q2484" s="108"/>
      <c r="R2484" s="108"/>
      <c r="S2484" s="108"/>
      <c r="T2484" s="108"/>
      <c r="U2484" s="108"/>
      <c r="V2484" s="108"/>
      <c r="W2484" s="108"/>
      <c r="X2484" s="108"/>
      <c r="Y2484" s="108"/>
      <c r="Z2484" s="108"/>
      <c r="AA2484" s="108"/>
      <c r="AB2484" s="108"/>
      <c r="AC2484" s="108"/>
      <c r="AD2484" s="108"/>
    </row>
    <row r="2485" spans="1:30" x14ac:dyDescent="0.25">
      <c r="A2485" s="81" t="s">
        <v>1225</v>
      </c>
      <c r="B2485" s="81" t="s">
        <v>12986</v>
      </c>
      <c r="C2485" s="81">
        <v>14.45</v>
      </c>
      <c r="D2485" s="81" t="s">
        <v>12987</v>
      </c>
      <c r="E2485" s="81">
        <v>25.95</v>
      </c>
      <c r="F2485" s="81" t="s">
        <v>12988</v>
      </c>
      <c r="G2485" s="81">
        <v>16.96</v>
      </c>
      <c r="H2485" s="81">
        <v>0.98</v>
      </c>
      <c r="I2485" s="81">
        <v>5.51</v>
      </c>
      <c r="J2485" s="81">
        <v>0.31</v>
      </c>
      <c r="K2485" s="81">
        <v>3</v>
      </c>
      <c r="L2485" s="81" t="s">
        <v>25662</v>
      </c>
      <c r="M2485" s="108"/>
      <c r="N2485" s="108"/>
      <c r="O2485" s="108"/>
      <c r="P2485" s="108"/>
      <c r="Q2485" s="108"/>
      <c r="R2485" s="108"/>
      <c r="S2485" s="108"/>
      <c r="T2485" s="108"/>
      <c r="U2485" s="108"/>
      <c r="V2485" s="108"/>
      <c r="W2485" s="108"/>
      <c r="X2485" s="108"/>
      <c r="Y2485" s="108"/>
      <c r="Z2485" s="108"/>
      <c r="AA2485" s="108"/>
      <c r="AB2485" s="108"/>
      <c r="AC2485" s="108"/>
      <c r="AD2485" s="108"/>
    </row>
    <row r="2486" spans="1:30" x14ac:dyDescent="0.25">
      <c r="A2486" s="81" t="s">
        <v>1219</v>
      </c>
      <c r="B2486" s="81" t="s">
        <v>12989</v>
      </c>
      <c r="C2486" s="81">
        <v>14.45</v>
      </c>
      <c r="D2486" s="81" t="s">
        <v>12990</v>
      </c>
      <c r="E2486" s="81">
        <v>9.94</v>
      </c>
      <c r="F2486" s="81" t="s">
        <v>12991</v>
      </c>
      <c r="G2486" s="81">
        <v>30.95</v>
      </c>
      <c r="H2486" s="81">
        <v>0.3</v>
      </c>
      <c r="I2486" s="81">
        <v>2.6</v>
      </c>
      <c r="J2486" s="81">
        <v>0.1</v>
      </c>
      <c r="K2486" s="81">
        <v>0.7</v>
      </c>
      <c r="L2486" s="81" t="s">
        <v>25662</v>
      </c>
      <c r="M2486" s="108"/>
      <c r="N2486" s="108"/>
      <c r="O2486" s="108"/>
      <c r="P2486" s="108"/>
      <c r="Q2486" s="108"/>
      <c r="R2486" s="108"/>
      <c r="S2486" s="108"/>
      <c r="T2486" s="108"/>
      <c r="U2486" s="108"/>
      <c r="V2486" s="108"/>
      <c r="W2486" s="108"/>
      <c r="X2486" s="108"/>
      <c r="Y2486" s="108"/>
      <c r="Z2486" s="108"/>
      <c r="AA2486" s="108"/>
      <c r="AB2486" s="108"/>
      <c r="AC2486" s="108"/>
      <c r="AD2486" s="108"/>
    </row>
    <row r="2487" spans="1:30" x14ac:dyDescent="0.25">
      <c r="A2487" s="81" t="s">
        <v>1208</v>
      </c>
      <c r="B2487" s="81" t="s">
        <v>12992</v>
      </c>
      <c r="C2487" s="81">
        <v>14.45</v>
      </c>
      <c r="D2487" s="81" t="s">
        <v>12993</v>
      </c>
      <c r="E2487" s="81">
        <v>9.94</v>
      </c>
      <c r="F2487" s="81" t="s">
        <v>12994</v>
      </c>
      <c r="G2487" s="81">
        <v>14.45</v>
      </c>
      <c r="H2487" s="81">
        <v>0.98</v>
      </c>
      <c r="I2487" s="81">
        <v>5.51</v>
      </c>
      <c r="J2487" s="81">
        <v>0.35</v>
      </c>
      <c r="K2487" s="81">
        <v>3.31</v>
      </c>
      <c r="L2487" s="81" t="s">
        <v>25662</v>
      </c>
      <c r="M2487" s="108"/>
      <c r="N2487" s="108"/>
      <c r="O2487" s="108"/>
      <c r="P2487" s="108"/>
      <c r="Q2487" s="108"/>
      <c r="R2487" s="108"/>
      <c r="S2487" s="108"/>
      <c r="T2487" s="108"/>
      <c r="U2487" s="108"/>
      <c r="V2487" s="108"/>
      <c r="W2487" s="108"/>
      <c r="X2487" s="108"/>
      <c r="Y2487" s="108"/>
      <c r="Z2487" s="108"/>
      <c r="AA2487" s="108"/>
      <c r="AB2487" s="108"/>
      <c r="AC2487" s="108"/>
      <c r="AD2487" s="108"/>
    </row>
    <row r="2488" spans="1:30" x14ac:dyDescent="0.25">
      <c r="A2488" s="81" t="s">
        <v>1205</v>
      </c>
      <c r="B2488" s="81" t="s">
        <v>12995</v>
      </c>
      <c r="C2488" s="81">
        <v>14.45</v>
      </c>
      <c r="D2488" s="81" t="s">
        <v>12996</v>
      </c>
      <c r="E2488" s="81">
        <v>16.690000000000001</v>
      </c>
      <c r="F2488" s="81" t="s">
        <v>12997</v>
      </c>
      <c r="G2488" s="81">
        <v>14.95</v>
      </c>
      <c r="H2488" s="81">
        <v>0.98</v>
      </c>
      <c r="I2488" s="81">
        <v>5.51</v>
      </c>
      <c r="J2488" s="81">
        <v>0.4</v>
      </c>
      <c r="K2488" s="81">
        <v>3.62</v>
      </c>
      <c r="L2488" s="81" t="s">
        <v>25662</v>
      </c>
      <c r="M2488" s="108"/>
      <c r="N2488" s="108"/>
      <c r="O2488" s="108"/>
      <c r="P2488" s="108"/>
      <c r="Q2488" s="108"/>
      <c r="R2488" s="108"/>
      <c r="S2488" s="108"/>
      <c r="T2488" s="108"/>
      <c r="U2488" s="108"/>
      <c r="V2488" s="108"/>
      <c r="W2488" s="108"/>
      <c r="X2488" s="108"/>
      <c r="Y2488" s="108"/>
      <c r="Z2488" s="108"/>
      <c r="AA2488" s="108"/>
      <c r="AB2488" s="108"/>
      <c r="AC2488" s="108"/>
      <c r="AD2488" s="108"/>
    </row>
    <row r="2489" spans="1:30" x14ac:dyDescent="0.25">
      <c r="A2489" s="81" t="s">
        <v>1194</v>
      </c>
      <c r="B2489" s="81" t="s">
        <v>12998</v>
      </c>
      <c r="C2489" s="81">
        <v>9.94</v>
      </c>
      <c r="D2489" s="81" t="s">
        <v>12999</v>
      </c>
      <c r="E2489" s="81">
        <v>15.9</v>
      </c>
      <c r="F2489" s="81" t="s">
        <v>13000</v>
      </c>
      <c r="G2489" s="81">
        <v>30.95</v>
      </c>
      <c r="H2489" s="81">
        <v>4</v>
      </c>
      <c r="I2489" s="81">
        <v>4</v>
      </c>
      <c r="J2489" s="81">
        <v>0.1</v>
      </c>
      <c r="K2489" s="81">
        <v>1</v>
      </c>
      <c r="L2489" s="81" t="s">
        <v>25662</v>
      </c>
      <c r="M2489" s="108"/>
      <c r="N2489" s="108"/>
      <c r="O2489" s="108"/>
      <c r="P2489" s="108"/>
      <c r="Q2489" s="108"/>
      <c r="R2489" s="108"/>
      <c r="S2489" s="108"/>
      <c r="T2489" s="108"/>
      <c r="U2489" s="108"/>
      <c r="V2489" s="108"/>
      <c r="W2489" s="108"/>
      <c r="X2489" s="108"/>
      <c r="Y2489" s="108"/>
      <c r="Z2489" s="108"/>
      <c r="AA2489" s="108"/>
      <c r="AB2489" s="108"/>
      <c r="AC2489" s="108"/>
      <c r="AD2489" s="108"/>
    </row>
    <row r="2490" spans="1:30" x14ac:dyDescent="0.25">
      <c r="A2490" s="81" t="s">
        <v>1187</v>
      </c>
      <c r="B2490" s="81" t="s">
        <v>13001</v>
      </c>
      <c r="C2490" s="81">
        <v>23.8</v>
      </c>
      <c r="D2490" s="81" t="s">
        <v>13002</v>
      </c>
      <c r="E2490" s="81">
        <v>26.03</v>
      </c>
      <c r="F2490" s="81" t="s">
        <v>13003</v>
      </c>
      <c r="G2490" s="81">
        <v>23.8</v>
      </c>
      <c r="H2490" s="81">
        <v>0.7</v>
      </c>
      <c r="I2490" s="81">
        <v>2.6</v>
      </c>
      <c r="J2490" s="81">
        <v>0.1</v>
      </c>
      <c r="K2490" s="81">
        <v>0.3</v>
      </c>
      <c r="L2490" s="81" t="s">
        <v>25662</v>
      </c>
      <c r="M2490" s="108"/>
      <c r="N2490" s="108"/>
      <c r="O2490" s="108"/>
      <c r="P2490" s="108"/>
      <c r="Q2490" s="108"/>
      <c r="R2490" s="108"/>
      <c r="S2490" s="108"/>
      <c r="T2490" s="108"/>
      <c r="U2490" s="108"/>
      <c r="V2490" s="108"/>
      <c r="W2490" s="108"/>
      <c r="X2490" s="108"/>
      <c r="Y2490" s="108"/>
      <c r="Z2490" s="108"/>
      <c r="AA2490" s="108"/>
      <c r="AB2490" s="108"/>
      <c r="AC2490" s="108"/>
      <c r="AD2490" s="108"/>
    </row>
    <row r="2491" spans="1:30" x14ac:dyDescent="0.25">
      <c r="A2491" s="81" t="s">
        <v>1343</v>
      </c>
      <c r="B2491" s="81" t="s">
        <v>13004</v>
      </c>
      <c r="C2491" s="81">
        <v>24.65</v>
      </c>
      <c r="D2491" s="81" t="s">
        <v>13005</v>
      </c>
      <c r="E2491" s="81">
        <v>26.1</v>
      </c>
      <c r="F2491" s="81" t="s">
        <v>8619</v>
      </c>
      <c r="G2491" s="81" t="s">
        <v>8620</v>
      </c>
      <c r="H2491" s="81">
        <v>0.75</v>
      </c>
      <c r="I2491" s="81">
        <v>2.75</v>
      </c>
      <c r="J2491" s="81">
        <v>0.1</v>
      </c>
      <c r="K2491" s="81">
        <v>0.25</v>
      </c>
      <c r="L2491" s="81" t="s">
        <v>25662</v>
      </c>
      <c r="M2491" s="108"/>
      <c r="N2491" s="108"/>
      <c r="O2491" s="108"/>
      <c r="P2491" s="108"/>
      <c r="Q2491" s="108"/>
      <c r="R2491" s="108"/>
      <c r="S2491" s="108"/>
      <c r="T2491" s="108"/>
      <c r="U2491" s="108"/>
      <c r="V2491" s="108"/>
      <c r="W2491" s="108"/>
      <c r="X2491" s="108"/>
      <c r="Y2491" s="108"/>
      <c r="Z2491" s="108"/>
      <c r="AA2491" s="108"/>
      <c r="AB2491" s="108"/>
      <c r="AC2491" s="108"/>
      <c r="AD2491" s="108"/>
    </row>
    <row r="2492" spans="1:30" x14ac:dyDescent="0.25">
      <c r="A2492" s="81" t="s">
        <v>1331</v>
      </c>
      <c r="B2492" s="81" t="s">
        <v>13006</v>
      </c>
      <c r="C2492" s="81">
        <v>29.75</v>
      </c>
      <c r="D2492" s="81" t="s">
        <v>13007</v>
      </c>
      <c r="E2492" s="81">
        <v>29.75</v>
      </c>
      <c r="F2492" s="81" t="s">
        <v>13008</v>
      </c>
      <c r="G2492" s="81">
        <v>36.79</v>
      </c>
      <c r="H2492" s="81">
        <v>4</v>
      </c>
      <c r="I2492" s="81">
        <v>1</v>
      </c>
      <c r="J2492" s="81">
        <v>0.15</v>
      </c>
      <c r="K2492" s="81">
        <v>4</v>
      </c>
      <c r="L2492" s="81" t="s">
        <v>25662</v>
      </c>
      <c r="M2492" s="108"/>
      <c r="N2492" s="108"/>
      <c r="O2492" s="108"/>
      <c r="P2492" s="108"/>
      <c r="Q2492" s="108"/>
      <c r="R2492" s="108"/>
      <c r="S2492" s="108"/>
      <c r="T2492" s="108"/>
      <c r="U2492" s="108"/>
      <c r="V2492" s="108"/>
      <c r="W2492" s="108"/>
      <c r="X2492" s="108"/>
      <c r="Y2492" s="108"/>
      <c r="Z2492" s="108"/>
      <c r="AA2492" s="108"/>
      <c r="AB2492" s="108"/>
      <c r="AC2492" s="108"/>
      <c r="AD2492" s="108"/>
    </row>
    <row r="2493" spans="1:30" x14ac:dyDescent="0.25">
      <c r="A2493" s="81" t="s">
        <v>1179</v>
      </c>
      <c r="B2493" s="81" t="s">
        <v>13009</v>
      </c>
      <c r="C2493" s="81">
        <v>29.75</v>
      </c>
      <c r="D2493" s="81" t="s">
        <v>13010</v>
      </c>
      <c r="E2493" s="81">
        <v>29.75</v>
      </c>
      <c r="F2493" s="81" t="s">
        <v>13011</v>
      </c>
      <c r="G2493" s="81">
        <v>49.95</v>
      </c>
      <c r="H2493" s="81">
        <v>4</v>
      </c>
      <c r="I2493" s="81">
        <v>1</v>
      </c>
      <c r="J2493" s="81">
        <v>0.15</v>
      </c>
      <c r="K2493" s="81">
        <v>4</v>
      </c>
      <c r="L2493" s="81" t="s">
        <v>25662</v>
      </c>
      <c r="M2493" s="108"/>
      <c r="N2493" s="108"/>
      <c r="O2493" s="108"/>
      <c r="P2493" s="108"/>
      <c r="Q2493" s="108"/>
      <c r="R2493" s="108"/>
      <c r="S2493" s="108"/>
      <c r="T2493" s="108"/>
      <c r="U2493" s="108"/>
      <c r="V2493" s="108"/>
      <c r="W2493" s="108"/>
      <c r="X2493" s="108"/>
      <c r="Y2493" s="108"/>
      <c r="Z2493" s="108"/>
      <c r="AA2493" s="108"/>
      <c r="AB2493" s="108"/>
      <c r="AC2493" s="108"/>
      <c r="AD2493" s="108"/>
    </row>
    <row r="2494" spans="1:30" x14ac:dyDescent="0.25">
      <c r="A2494" s="81" t="s">
        <v>1168</v>
      </c>
      <c r="B2494" s="81" t="s">
        <v>13012</v>
      </c>
      <c r="C2494" s="81">
        <v>29.75</v>
      </c>
      <c r="D2494" s="81" t="s">
        <v>13013</v>
      </c>
      <c r="E2494" s="81">
        <v>49.95</v>
      </c>
      <c r="F2494" s="81" t="s">
        <v>13014</v>
      </c>
      <c r="G2494" s="81">
        <v>58.38</v>
      </c>
      <c r="H2494" s="81">
        <v>4</v>
      </c>
      <c r="I2494" s="81">
        <v>1</v>
      </c>
      <c r="J2494" s="81">
        <v>0.15</v>
      </c>
      <c r="K2494" s="81">
        <v>4</v>
      </c>
      <c r="L2494" s="81" t="s">
        <v>25662</v>
      </c>
      <c r="M2494" s="108"/>
      <c r="N2494" s="108"/>
      <c r="O2494" s="108"/>
      <c r="P2494" s="108"/>
      <c r="Q2494" s="108"/>
      <c r="R2494" s="108"/>
      <c r="S2494" s="108"/>
      <c r="T2494" s="108"/>
      <c r="U2494" s="108"/>
      <c r="V2494" s="108"/>
      <c r="W2494" s="108"/>
      <c r="X2494" s="108"/>
      <c r="Y2494" s="108"/>
      <c r="Z2494" s="108"/>
      <c r="AA2494" s="108"/>
      <c r="AB2494" s="108"/>
      <c r="AC2494" s="108"/>
      <c r="AD2494" s="108"/>
    </row>
    <row r="2495" spans="1:30" x14ac:dyDescent="0.25">
      <c r="A2495" s="81" t="s">
        <v>1158</v>
      </c>
      <c r="B2495" s="81" t="s">
        <v>13015</v>
      </c>
      <c r="C2495" s="81">
        <v>29.75</v>
      </c>
      <c r="D2495" s="81" t="s">
        <v>13016</v>
      </c>
      <c r="E2495" s="81">
        <v>29.75</v>
      </c>
      <c r="F2495" s="81" t="s">
        <v>13017</v>
      </c>
      <c r="G2495" s="81">
        <v>61.95</v>
      </c>
      <c r="H2495" s="81">
        <v>4</v>
      </c>
      <c r="I2495" s="81">
        <v>1</v>
      </c>
      <c r="J2495" s="81">
        <v>0.15</v>
      </c>
      <c r="K2495" s="81">
        <v>4</v>
      </c>
      <c r="L2495" s="81" t="s">
        <v>25662</v>
      </c>
      <c r="M2495" s="108"/>
      <c r="N2495" s="108"/>
      <c r="O2495" s="108"/>
      <c r="P2495" s="108"/>
      <c r="Q2495" s="108"/>
      <c r="R2495" s="108"/>
      <c r="S2495" s="108"/>
      <c r="T2495" s="108"/>
      <c r="U2495" s="108"/>
      <c r="V2495" s="108"/>
      <c r="W2495" s="108"/>
      <c r="X2495" s="108"/>
      <c r="Y2495" s="108"/>
      <c r="Z2495" s="108"/>
      <c r="AA2495" s="108"/>
      <c r="AB2495" s="108"/>
      <c r="AC2495" s="108"/>
      <c r="AD2495" s="108"/>
    </row>
    <row r="2496" spans="1:30" x14ac:dyDescent="0.25">
      <c r="A2496" s="81" t="s">
        <v>1152</v>
      </c>
      <c r="B2496" s="81" t="s">
        <v>13018</v>
      </c>
      <c r="C2496" s="81">
        <v>11.9</v>
      </c>
      <c r="D2496" s="81" t="s">
        <v>13019</v>
      </c>
      <c r="E2496" s="81">
        <v>11.54</v>
      </c>
      <c r="F2496" s="81" t="s">
        <v>13020</v>
      </c>
      <c r="G2496" s="81">
        <v>11.9</v>
      </c>
      <c r="H2496" s="81">
        <v>3.81</v>
      </c>
      <c r="I2496" s="81">
        <v>1.53</v>
      </c>
      <c r="J2496" s="81">
        <v>0.56999999999999995</v>
      </c>
      <c r="K2496" s="81">
        <v>1.53</v>
      </c>
      <c r="L2496" s="81" t="s">
        <v>25662</v>
      </c>
      <c r="M2496" s="108"/>
      <c r="N2496" s="108"/>
      <c r="O2496" s="108"/>
      <c r="P2496" s="108"/>
      <c r="Q2496" s="108"/>
      <c r="R2496" s="108"/>
      <c r="S2496" s="108"/>
      <c r="T2496" s="108"/>
      <c r="U2496" s="108"/>
      <c r="V2496" s="108"/>
      <c r="W2496" s="108"/>
      <c r="X2496" s="108"/>
      <c r="Y2496" s="108"/>
      <c r="Z2496" s="108"/>
      <c r="AA2496" s="108"/>
      <c r="AB2496" s="108"/>
      <c r="AC2496" s="108"/>
      <c r="AD2496" s="108"/>
    </row>
    <row r="2497" spans="1:30" x14ac:dyDescent="0.25">
      <c r="A2497" s="81" t="s">
        <v>868</v>
      </c>
      <c r="B2497" s="81" t="s">
        <v>13021</v>
      </c>
      <c r="C2497" s="81">
        <v>27.2</v>
      </c>
      <c r="D2497" s="81" t="s">
        <v>13022</v>
      </c>
      <c r="E2497" s="81">
        <v>30.9</v>
      </c>
      <c r="F2497" s="81" t="s">
        <v>13023</v>
      </c>
      <c r="G2497" s="81">
        <v>33.909999999999997</v>
      </c>
      <c r="H2497" s="81">
        <v>7.2</v>
      </c>
      <c r="I2497" s="81">
        <v>2</v>
      </c>
      <c r="J2497" s="81">
        <v>1</v>
      </c>
      <c r="K2497" s="81">
        <v>3.5</v>
      </c>
      <c r="L2497" s="81" t="s">
        <v>25662</v>
      </c>
      <c r="M2497" s="108"/>
      <c r="N2497" s="108"/>
      <c r="O2497" s="108"/>
      <c r="P2497" s="108"/>
      <c r="Q2497" s="108"/>
      <c r="R2497" s="108"/>
      <c r="S2497" s="108"/>
      <c r="T2497" s="108"/>
      <c r="U2497" s="108"/>
      <c r="V2497" s="108"/>
      <c r="W2497" s="108"/>
      <c r="X2497" s="108"/>
      <c r="Y2497" s="108"/>
      <c r="Z2497" s="108"/>
      <c r="AA2497" s="108"/>
      <c r="AB2497" s="108"/>
      <c r="AC2497" s="108"/>
      <c r="AD2497" s="108"/>
    </row>
    <row r="2498" spans="1:30" x14ac:dyDescent="0.25">
      <c r="A2498" s="81" t="s">
        <v>856</v>
      </c>
      <c r="B2498" s="81" t="s">
        <v>13024</v>
      </c>
      <c r="C2498" s="81">
        <v>38.25</v>
      </c>
      <c r="D2498" s="81" t="s">
        <v>13025</v>
      </c>
      <c r="E2498" s="81">
        <v>60.39</v>
      </c>
      <c r="F2498" s="81" t="s">
        <v>13026</v>
      </c>
      <c r="G2498" s="81">
        <v>35.700000000000003</v>
      </c>
      <c r="H2498" s="81">
        <v>3.7</v>
      </c>
      <c r="I2498" s="81">
        <v>2.4</v>
      </c>
      <c r="J2498" s="81">
        <v>0.19</v>
      </c>
      <c r="K2498" s="81">
        <v>1.26</v>
      </c>
      <c r="L2498" s="81" t="s">
        <v>25662</v>
      </c>
      <c r="M2498" s="108"/>
      <c r="N2498" s="108"/>
      <c r="O2498" s="108"/>
      <c r="P2498" s="108"/>
      <c r="Q2498" s="108"/>
      <c r="R2498" s="108"/>
      <c r="S2498" s="108"/>
      <c r="T2498" s="108"/>
      <c r="U2498" s="108"/>
      <c r="V2498" s="108"/>
      <c r="W2498" s="108"/>
      <c r="X2498" s="108"/>
      <c r="Y2498" s="108"/>
      <c r="Z2498" s="108"/>
      <c r="AA2498" s="108"/>
      <c r="AB2498" s="108"/>
      <c r="AC2498" s="108"/>
      <c r="AD2498" s="108"/>
    </row>
    <row r="2499" spans="1:30" x14ac:dyDescent="0.25">
      <c r="A2499" s="81" t="s">
        <v>841</v>
      </c>
      <c r="B2499" s="81" t="s">
        <v>13027</v>
      </c>
      <c r="C2499" s="81">
        <v>38.25</v>
      </c>
      <c r="D2499" s="81" t="s">
        <v>13028</v>
      </c>
      <c r="E2499" s="81">
        <v>38.25</v>
      </c>
      <c r="F2499" s="81" t="s">
        <v>13029</v>
      </c>
      <c r="G2499" s="81">
        <v>65.3</v>
      </c>
      <c r="H2499" s="81">
        <v>1.57</v>
      </c>
      <c r="I2499" s="81">
        <v>3.94</v>
      </c>
      <c r="J2499" s="81">
        <v>0.37</v>
      </c>
      <c r="K2499" s="81">
        <v>7.1</v>
      </c>
      <c r="L2499" s="81" t="s">
        <v>25662</v>
      </c>
      <c r="M2499" s="108"/>
      <c r="N2499" s="108"/>
      <c r="O2499" s="108"/>
      <c r="P2499" s="108"/>
      <c r="Q2499" s="108"/>
      <c r="R2499" s="108"/>
      <c r="S2499" s="108"/>
      <c r="T2499" s="108"/>
      <c r="U2499" s="108"/>
      <c r="V2499" s="108"/>
      <c r="W2499" s="108"/>
      <c r="X2499" s="108"/>
      <c r="Y2499" s="108"/>
      <c r="Z2499" s="108"/>
      <c r="AA2499" s="108"/>
      <c r="AB2499" s="108"/>
      <c r="AC2499" s="108"/>
      <c r="AD2499" s="108"/>
    </row>
    <row r="2500" spans="1:30" x14ac:dyDescent="0.25">
      <c r="A2500" s="81" t="s">
        <v>816</v>
      </c>
      <c r="B2500" s="81" t="s">
        <v>13030</v>
      </c>
      <c r="C2500" s="81">
        <v>44.2</v>
      </c>
      <c r="D2500" s="81" t="s">
        <v>13031</v>
      </c>
      <c r="E2500" s="81">
        <v>76.95</v>
      </c>
      <c r="F2500" s="81" t="s">
        <v>13032</v>
      </c>
      <c r="G2500" s="81">
        <v>44.2</v>
      </c>
      <c r="H2500" s="81">
        <v>0.13300000000000001</v>
      </c>
      <c r="I2500" s="81">
        <v>5.0999999999999997E-2</v>
      </c>
      <c r="J2500" s="81">
        <v>1.08</v>
      </c>
      <c r="K2500" s="81">
        <v>1.0999999999999999E-2</v>
      </c>
      <c r="L2500" s="81" t="s">
        <v>25662</v>
      </c>
      <c r="M2500" s="108"/>
      <c r="N2500" s="108"/>
      <c r="O2500" s="108"/>
      <c r="P2500" s="108"/>
      <c r="Q2500" s="108"/>
      <c r="R2500" s="108"/>
      <c r="S2500" s="108"/>
      <c r="T2500" s="108"/>
      <c r="U2500" s="108"/>
      <c r="V2500" s="108"/>
      <c r="W2500" s="108"/>
      <c r="X2500" s="108"/>
      <c r="Y2500" s="108"/>
      <c r="Z2500" s="108"/>
      <c r="AA2500" s="108"/>
      <c r="AB2500" s="108"/>
      <c r="AC2500" s="108"/>
      <c r="AD2500" s="108"/>
    </row>
    <row r="2501" spans="1:30" x14ac:dyDescent="0.25">
      <c r="A2501" s="81" t="s">
        <v>804</v>
      </c>
      <c r="B2501" s="81" t="s">
        <v>13033</v>
      </c>
      <c r="C2501" s="81">
        <v>10.199999999999999</v>
      </c>
      <c r="D2501" s="81" t="s">
        <v>13034</v>
      </c>
      <c r="E2501" s="81">
        <v>19</v>
      </c>
      <c r="F2501" s="81" t="s">
        <v>13035</v>
      </c>
      <c r="G2501" s="81">
        <v>19.899999999999999</v>
      </c>
      <c r="H2501" s="81">
        <v>7.2</v>
      </c>
      <c r="I2501" s="81">
        <v>3.5</v>
      </c>
      <c r="J2501" s="81">
        <v>0.06</v>
      </c>
      <c r="K2501" s="81">
        <v>2</v>
      </c>
      <c r="L2501" s="81" t="s">
        <v>25662</v>
      </c>
      <c r="M2501" s="108"/>
      <c r="N2501" s="108"/>
      <c r="O2501" s="108"/>
      <c r="P2501" s="108"/>
      <c r="Q2501" s="108"/>
      <c r="R2501" s="108"/>
      <c r="S2501" s="108"/>
      <c r="T2501" s="108"/>
      <c r="U2501" s="108"/>
      <c r="V2501" s="108"/>
      <c r="W2501" s="108"/>
      <c r="X2501" s="108"/>
      <c r="Y2501" s="108"/>
      <c r="Z2501" s="108"/>
      <c r="AA2501" s="108"/>
      <c r="AB2501" s="108"/>
      <c r="AC2501" s="108"/>
      <c r="AD2501" s="108"/>
    </row>
    <row r="2502" spans="1:30" x14ac:dyDescent="0.25">
      <c r="A2502" s="81" t="s">
        <v>499</v>
      </c>
      <c r="B2502" s="81" t="s">
        <v>13036</v>
      </c>
      <c r="C2502" s="81">
        <v>10.199999999999999</v>
      </c>
      <c r="D2502" s="81" t="s">
        <v>13037</v>
      </c>
      <c r="E2502" s="81">
        <v>10.199999999999999</v>
      </c>
      <c r="F2502" s="81" t="s">
        <v>13038</v>
      </c>
      <c r="G2502" s="81">
        <v>15.15</v>
      </c>
      <c r="H2502" s="81">
        <v>3.19</v>
      </c>
      <c r="I2502" s="81">
        <v>0.79</v>
      </c>
      <c r="J2502" s="81">
        <v>0.44</v>
      </c>
      <c r="K2502" s="81">
        <v>3.94</v>
      </c>
      <c r="L2502" s="81" t="s">
        <v>25662</v>
      </c>
      <c r="M2502" s="108"/>
      <c r="N2502" s="108"/>
      <c r="O2502" s="108"/>
      <c r="P2502" s="108"/>
      <c r="Q2502" s="108"/>
      <c r="R2502" s="108"/>
      <c r="S2502" s="108"/>
      <c r="T2502" s="108"/>
      <c r="U2502" s="108"/>
      <c r="V2502" s="108"/>
      <c r="W2502" s="108"/>
      <c r="X2502" s="108"/>
      <c r="Y2502" s="108"/>
      <c r="Z2502" s="108"/>
      <c r="AA2502" s="108"/>
      <c r="AB2502" s="108"/>
      <c r="AC2502" s="108"/>
      <c r="AD2502" s="108"/>
    </row>
    <row r="2503" spans="1:30" x14ac:dyDescent="0.25">
      <c r="A2503" s="81" t="s">
        <v>496</v>
      </c>
      <c r="B2503" s="81" t="s">
        <v>13039</v>
      </c>
      <c r="C2503" s="81">
        <v>10.199999999999999</v>
      </c>
      <c r="D2503" s="81" t="s">
        <v>13040</v>
      </c>
      <c r="E2503" s="81">
        <v>19</v>
      </c>
      <c r="F2503" s="81" t="s">
        <v>13041</v>
      </c>
      <c r="G2503" s="81">
        <v>16.95</v>
      </c>
      <c r="H2503" s="81">
        <v>3.22</v>
      </c>
      <c r="I2503" s="81">
        <v>0.59</v>
      </c>
      <c r="J2503" s="81">
        <v>6.0999999999999999E-2</v>
      </c>
      <c r="K2503" s="81">
        <v>0.78</v>
      </c>
      <c r="L2503" s="81" t="s">
        <v>25662</v>
      </c>
      <c r="M2503" s="108"/>
      <c r="N2503" s="108"/>
      <c r="O2503" s="108"/>
      <c r="P2503" s="108"/>
      <c r="Q2503" s="108"/>
      <c r="R2503" s="108"/>
      <c r="S2503" s="108"/>
      <c r="T2503" s="108"/>
      <c r="U2503" s="108"/>
      <c r="V2503" s="108"/>
      <c r="W2503" s="108"/>
      <c r="X2503" s="108"/>
      <c r="Y2503" s="108"/>
      <c r="Z2503" s="108"/>
      <c r="AA2503" s="108"/>
      <c r="AB2503" s="108"/>
      <c r="AC2503" s="108"/>
      <c r="AD2503" s="108"/>
    </row>
    <row r="2504" spans="1:30" x14ac:dyDescent="0.25">
      <c r="A2504" s="81" t="s">
        <v>493</v>
      </c>
      <c r="B2504" s="81" t="s">
        <v>13042</v>
      </c>
      <c r="C2504" s="81">
        <v>10.199999999999999</v>
      </c>
      <c r="D2504" s="81" t="s">
        <v>13043</v>
      </c>
      <c r="E2504" s="81">
        <v>10.199999999999999</v>
      </c>
      <c r="F2504" s="81" t="s">
        <v>13044</v>
      </c>
      <c r="G2504" s="81">
        <v>13.95</v>
      </c>
      <c r="H2504" s="81">
        <v>3.4</v>
      </c>
      <c r="I2504" s="81">
        <v>0.94</v>
      </c>
      <c r="J2504" s="81">
        <v>0.24</v>
      </c>
      <c r="K2504" s="81">
        <v>1.69</v>
      </c>
      <c r="L2504" s="81" t="s">
        <v>25662</v>
      </c>
      <c r="M2504" s="108"/>
      <c r="N2504" s="108"/>
      <c r="O2504" s="108"/>
      <c r="P2504" s="108"/>
      <c r="Q2504" s="108"/>
      <c r="R2504" s="108"/>
      <c r="S2504" s="108"/>
      <c r="T2504" s="108"/>
      <c r="U2504" s="108"/>
      <c r="V2504" s="108"/>
      <c r="W2504" s="108"/>
      <c r="X2504" s="108"/>
      <c r="Y2504" s="108"/>
      <c r="Z2504" s="108"/>
      <c r="AA2504" s="108"/>
      <c r="AB2504" s="108"/>
      <c r="AC2504" s="108"/>
      <c r="AD2504" s="108"/>
    </row>
    <row r="2505" spans="1:30" x14ac:dyDescent="0.25">
      <c r="A2505" s="81" t="s">
        <v>490</v>
      </c>
      <c r="B2505" s="81" t="s">
        <v>13045</v>
      </c>
      <c r="C2505" s="81">
        <v>55.25</v>
      </c>
      <c r="D2505" s="81" t="s">
        <v>13046</v>
      </c>
      <c r="E2505" s="81">
        <v>55.25</v>
      </c>
      <c r="F2505" s="81" t="s">
        <v>13047</v>
      </c>
      <c r="G2505" s="81">
        <v>94</v>
      </c>
      <c r="H2505" s="81">
        <v>3.22</v>
      </c>
      <c r="I2505" s="81">
        <v>0.59</v>
      </c>
      <c r="J2505" s="81">
        <v>6.0999999999999999E-2</v>
      </c>
      <c r="K2505" s="81">
        <v>0.78</v>
      </c>
      <c r="L2505" s="81" t="s">
        <v>25662</v>
      </c>
      <c r="M2505" s="108"/>
      <c r="N2505" s="108"/>
      <c r="O2505" s="108"/>
      <c r="P2505" s="108"/>
      <c r="Q2505" s="108"/>
      <c r="R2505" s="108"/>
      <c r="S2505" s="108"/>
      <c r="T2505" s="108"/>
      <c r="U2505" s="108"/>
      <c r="V2505" s="108"/>
      <c r="W2505" s="108"/>
      <c r="X2505" s="108"/>
      <c r="Y2505" s="108"/>
      <c r="Z2505" s="108"/>
      <c r="AA2505" s="108"/>
      <c r="AB2505" s="108"/>
      <c r="AC2505" s="108"/>
      <c r="AD2505" s="108"/>
    </row>
    <row r="2506" spans="1:30" x14ac:dyDescent="0.25">
      <c r="A2506" s="81" t="s">
        <v>2381</v>
      </c>
      <c r="B2506" s="81" t="s">
        <v>13048</v>
      </c>
      <c r="C2506" s="81">
        <v>340.85</v>
      </c>
      <c r="D2506" s="81" t="s">
        <v>13049</v>
      </c>
      <c r="E2506" s="81">
        <v>340.85</v>
      </c>
      <c r="F2506" s="81" t="s">
        <v>13050</v>
      </c>
      <c r="G2506" s="81">
        <v>340.85</v>
      </c>
      <c r="H2506" s="81">
        <v>6</v>
      </c>
      <c r="I2506" s="81">
        <v>1.9</v>
      </c>
      <c r="J2506" s="81">
        <v>0.91</v>
      </c>
      <c r="K2506" s="81">
        <v>3</v>
      </c>
      <c r="L2506" s="81" t="s">
        <v>25662</v>
      </c>
      <c r="M2506" s="108"/>
      <c r="N2506" s="108"/>
      <c r="O2506" s="108"/>
      <c r="P2506" s="108"/>
      <c r="Q2506" s="108"/>
      <c r="R2506" s="108"/>
      <c r="S2506" s="108"/>
      <c r="T2506" s="108"/>
      <c r="U2506" s="108"/>
      <c r="V2506" s="108"/>
      <c r="W2506" s="108"/>
      <c r="X2506" s="108"/>
      <c r="Y2506" s="108"/>
      <c r="Z2506" s="108"/>
      <c r="AA2506" s="108"/>
      <c r="AB2506" s="108"/>
      <c r="AC2506" s="108"/>
      <c r="AD2506" s="108"/>
    </row>
    <row r="2507" spans="1:30" x14ac:dyDescent="0.25">
      <c r="A2507" s="81" t="s">
        <v>2300</v>
      </c>
      <c r="B2507" s="81" t="s">
        <v>13051</v>
      </c>
      <c r="C2507" s="81">
        <v>272.85000000000002</v>
      </c>
      <c r="D2507" s="81" t="s">
        <v>13052</v>
      </c>
      <c r="E2507" s="81">
        <v>258.39999999999998</v>
      </c>
      <c r="F2507" s="81" t="s">
        <v>8619</v>
      </c>
      <c r="G2507" s="81" t="s">
        <v>8620</v>
      </c>
      <c r="H2507" s="81">
        <v>6.06</v>
      </c>
      <c r="I2507" s="81">
        <v>1.8</v>
      </c>
      <c r="J2507" s="81">
        <v>1</v>
      </c>
      <c r="K2507" s="81">
        <v>3.07</v>
      </c>
      <c r="L2507" s="81" t="s">
        <v>25662</v>
      </c>
      <c r="M2507" s="108"/>
      <c r="N2507" s="108"/>
      <c r="O2507" s="108"/>
      <c r="P2507" s="108"/>
      <c r="Q2507" s="108"/>
      <c r="R2507" s="108"/>
      <c r="S2507" s="108"/>
      <c r="T2507" s="108"/>
      <c r="U2507" s="108"/>
      <c r="V2507" s="108"/>
      <c r="W2507" s="108"/>
      <c r="X2507" s="108"/>
      <c r="Y2507" s="108"/>
      <c r="Z2507" s="108"/>
      <c r="AA2507" s="108"/>
      <c r="AB2507" s="108"/>
      <c r="AC2507" s="108"/>
      <c r="AD2507" s="108"/>
    </row>
    <row r="2508" spans="1:30" x14ac:dyDescent="0.25">
      <c r="A2508" s="81" t="s">
        <v>487</v>
      </c>
      <c r="B2508" s="81" t="s">
        <v>13053</v>
      </c>
      <c r="C2508" s="81">
        <v>232.05</v>
      </c>
      <c r="D2508" s="81" t="s">
        <v>13054</v>
      </c>
      <c r="E2508" s="81">
        <v>232.05</v>
      </c>
      <c r="F2508" s="81" t="s">
        <v>13055</v>
      </c>
      <c r="G2508" s="81">
        <v>312.92</v>
      </c>
      <c r="H2508" s="81">
        <v>5.04</v>
      </c>
      <c r="I2508" s="81">
        <v>3.42</v>
      </c>
      <c r="J2508" s="81">
        <v>0.91</v>
      </c>
      <c r="K2508" s="81">
        <v>3.42</v>
      </c>
      <c r="L2508" s="81" t="s">
        <v>25662</v>
      </c>
      <c r="M2508" s="108"/>
      <c r="N2508" s="108"/>
      <c r="O2508" s="108"/>
      <c r="P2508" s="108"/>
      <c r="Q2508" s="108"/>
      <c r="R2508" s="108"/>
      <c r="S2508" s="108"/>
      <c r="T2508" s="108"/>
      <c r="U2508" s="108"/>
      <c r="V2508" s="108"/>
      <c r="W2508" s="108"/>
      <c r="X2508" s="108"/>
      <c r="Y2508" s="108"/>
      <c r="Z2508" s="108"/>
      <c r="AA2508" s="108"/>
      <c r="AB2508" s="108"/>
      <c r="AC2508" s="108"/>
      <c r="AD2508" s="108"/>
    </row>
    <row r="2509" spans="1:30" x14ac:dyDescent="0.25">
      <c r="A2509" s="81" t="s">
        <v>2261</v>
      </c>
      <c r="B2509" s="81" t="s">
        <v>13056</v>
      </c>
      <c r="C2509" s="81">
        <v>25.5</v>
      </c>
      <c r="D2509" s="81" t="s">
        <v>13057</v>
      </c>
      <c r="E2509" s="81">
        <v>25.5</v>
      </c>
      <c r="F2509" s="81" t="s">
        <v>13058</v>
      </c>
      <c r="G2509" s="81">
        <v>25.5</v>
      </c>
      <c r="H2509" s="81">
        <v>6</v>
      </c>
      <c r="I2509" s="81">
        <v>9</v>
      </c>
      <c r="J2509" s="81">
        <v>0.44</v>
      </c>
      <c r="K2509" s="81">
        <v>2</v>
      </c>
      <c r="L2509" s="81" t="s">
        <v>25662</v>
      </c>
      <c r="M2509" s="108"/>
      <c r="N2509" s="108"/>
      <c r="O2509" s="108"/>
      <c r="P2509" s="108"/>
      <c r="Q2509" s="108"/>
      <c r="R2509" s="108"/>
      <c r="S2509" s="108"/>
      <c r="T2509" s="108"/>
      <c r="U2509" s="108"/>
      <c r="V2509" s="108"/>
      <c r="W2509" s="108"/>
      <c r="X2509" s="108"/>
      <c r="Y2509" s="108"/>
      <c r="Z2509" s="108"/>
      <c r="AA2509" s="108"/>
      <c r="AB2509" s="108"/>
      <c r="AC2509" s="108"/>
      <c r="AD2509" s="108"/>
    </row>
    <row r="2510" spans="1:30" x14ac:dyDescent="0.25">
      <c r="A2510" s="81" t="s">
        <v>2192</v>
      </c>
      <c r="B2510" s="81" t="s">
        <v>13059</v>
      </c>
      <c r="C2510" s="81">
        <v>15.3</v>
      </c>
      <c r="D2510" s="81" t="s">
        <v>13060</v>
      </c>
      <c r="E2510" s="81">
        <v>15.3</v>
      </c>
      <c r="F2510" s="81" t="s">
        <v>13061</v>
      </c>
      <c r="G2510" s="81">
        <v>27.72</v>
      </c>
      <c r="H2510" s="81">
        <v>5.31</v>
      </c>
      <c r="I2510" s="81">
        <v>1.77</v>
      </c>
      <c r="J2510" s="81">
        <v>0.44</v>
      </c>
      <c r="K2510" s="81">
        <v>8.26</v>
      </c>
      <c r="L2510" s="81" t="s">
        <v>25662</v>
      </c>
      <c r="M2510" s="108"/>
      <c r="N2510" s="108"/>
      <c r="O2510" s="108"/>
      <c r="P2510" s="108"/>
      <c r="Q2510" s="108"/>
      <c r="R2510" s="108"/>
      <c r="S2510" s="108"/>
      <c r="T2510" s="108"/>
      <c r="U2510" s="108"/>
      <c r="V2510" s="108"/>
      <c r="W2510" s="108"/>
      <c r="X2510" s="108"/>
      <c r="Y2510" s="108"/>
      <c r="Z2510" s="108"/>
      <c r="AA2510" s="108"/>
      <c r="AB2510" s="108"/>
      <c r="AC2510" s="108"/>
      <c r="AD2510" s="108"/>
    </row>
    <row r="2511" spans="1:30" x14ac:dyDescent="0.25">
      <c r="A2511" s="81" t="s">
        <v>2152</v>
      </c>
      <c r="B2511" s="81" t="s">
        <v>13062</v>
      </c>
      <c r="C2511" s="81">
        <v>340.85</v>
      </c>
      <c r="D2511" s="81" t="s">
        <v>13063</v>
      </c>
      <c r="E2511" s="81">
        <v>549.45000000000005</v>
      </c>
      <c r="F2511" s="81" t="s">
        <v>13064</v>
      </c>
      <c r="G2511" s="81">
        <v>340.85</v>
      </c>
      <c r="H2511" s="81">
        <v>6.92</v>
      </c>
      <c r="I2511" s="81">
        <v>0.53</v>
      </c>
      <c r="J2511" s="81">
        <v>0.22</v>
      </c>
      <c r="K2511" s="81">
        <v>4.4400000000000004</v>
      </c>
      <c r="L2511" s="81" t="s">
        <v>25662</v>
      </c>
      <c r="M2511" s="108"/>
      <c r="N2511" s="108"/>
      <c r="O2511" s="108"/>
      <c r="P2511" s="108"/>
      <c r="Q2511" s="108"/>
      <c r="R2511" s="108"/>
      <c r="S2511" s="108"/>
      <c r="T2511" s="108"/>
      <c r="U2511" s="108"/>
      <c r="V2511" s="108"/>
      <c r="W2511" s="108"/>
      <c r="X2511" s="108"/>
      <c r="Y2511" s="108"/>
      <c r="Z2511" s="108"/>
      <c r="AA2511" s="108"/>
      <c r="AB2511" s="108"/>
      <c r="AC2511" s="108"/>
      <c r="AD2511" s="108"/>
    </row>
    <row r="2512" spans="1:30" x14ac:dyDescent="0.25">
      <c r="A2512" s="81" t="s">
        <v>484</v>
      </c>
      <c r="B2512" s="81" t="s">
        <v>13065</v>
      </c>
      <c r="C2512" s="81">
        <v>31.45</v>
      </c>
      <c r="D2512" s="81" t="s">
        <v>13066</v>
      </c>
      <c r="E2512" s="81">
        <v>29.75</v>
      </c>
      <c r="F2512" s="81" t="s">
        <v>13067</v>
      </c>
      <c r="G2512" s="81">
        <v>31.45</v>
      </c>
      <c r="H2512" s="81">
        <v>5</v>
      </c>
      <c r="I2512" s="81">
        <v>9</v>
      </c>
      <c r="J2512" s="81">
        <v>0.33</v>
      </c>
      <c r="K2512" s="81">
        <v>2</v>
      </c>
      <c r="L2512" s="81" t="s">
        <v>25662</v>
      </c>
      <c r="M2512" s="108"/>
      <c r="N2512" s="108"/>
      <c r="O2512" s="108"/>
      <c r="P2512" s="108"/>
      <c r="Q2512" s="108"/>
      <c r="R2512" s="108"/>
      <c r="S2512" s="108"/>
      <c r="T2512" s="108"/>
      <c r="U2512" s="108"/>
      <c r="V2512" s="108"/>
      <c r="W2512" s="108"/>
      <c r="X2512" s="108"/>
      <c r="Y2512" s="108"/>
      <c r="Z2512" s="108"/>
      <c r="AA2512" s="108"/>
      <c r="AB2512" s="108"/>
      <c r="AC2512" s="108"/>
      <c r="AD2512" s="108"/>
    </row>
    <row r="2513" spans="1:30" x14ac:dyDescent="0.25">
      <c r="A2513" s="81" t="s">
        <v>2149</v>
      </c>
      <c r="B2513" s="81" t="s">
        <v>13068</v>
      </c>
      <c r="C2513" s="81">
        <v>542.29999999999995</v>
      </c>
      <c r="D2513" s="81" t="s">
        <v>13069</v>
      </c>
      <c r="E2513" s="81">
        <v>516.79999999999995</v>
      </c>
      <c r="F2513" s="81" t="s">
        <v>13070</v>
      </c>
      <c r="G2513" s="81">
        <v>919.76</v>
      </c>
      <c r="H2513" s="81">
        <v>6.25</v>
      </c>
      <c r="I2513" s="81">
        <v>2.2000000000000002</v>
      </c>
      <c r="J2513" s="81">
        <v>1.1000000000000001</v>
      </c>
      <c r="K2513" s="81">
        <v>7.75</v>
      </c>
      <c r="L2513" s="81" t="s">
        <v>25662</v>
      </c>
      <c r="M2513" s="108"/>
      <c r="N2513" s="108"/>
      <c r="O2513" s="108"/>
      <c r="P2513" s="108"/>
      <c r="Q2513" s="108"/>
      <c r="R2513" s="108"/>
      <c r="S2513" s="108"/>
      <c r="T2513" s="108"/>
      <c r="U2513" s="108"/>
      <c r="V2513" s="108"/>
      <c r="W2513" s="108"/>
      <c r="X2513" s="108"/>
      <c r="Y2513" s="108"/>
      <c r="Z2513" s="108"/>
      <c r="AA2513" s="108"/>
      <c r="AB2513" s="108"/>
      <c r="AC2513" s="108"/>
      <c r="AD2513" s="108"/>
    </row>
    <row r="2514" spans="1:30" x14ac:dyDescent="0.25">
      <c r="A2514" s="81" t="s">
        <v>2134</v>
      </c>
      <c r="B2514" s="81" t="s">
        <v>13071</v>
      </c>
      <c r="C2514" s="81">
        <v>495</v>
      </c>
      <c r="D2514" s="81" t="s">
        <v>13072</v>
      </c>
      <c r="E2514" s="81">
        <v>340.85</v>
      </c>
      <c r="F2514" s="81" t="s">
        <v>13073</v>
      </c>
      <c r="G2514" s="81">
        <v>340.85</v>
      </c>
      <c r="H2514" s="81">
        <v>5.7</v>
      </c>
      <c r="I2514" s="81">
        <v>1.8</v>
      </c>
      <c r="J2514" s="81">
        <v>0.5</v>
      </c>
      <c r="K2514" s="81">
        <v>3.8</v>
      </c>
      <c r="L2514" s="81" t="s">
        <v>25662</v>
      </c>
      <c r="M2514" s="108"/>
      <c r="N2514" s="108"/>
      <c r="O2514" s="108"/>
      <c r="P2514" s="108"/>
      <c r="Q2514" s="108"/>
      <c r="R2514" s="108"/>
      <c r="S2514" s="108"/>
      <c r="T2514" s="108"/>
      <c r="U2514" s="108"/>
      <c r="V2514" s="108"/>
      <c r="W2514" s="108"/>
      <c r="X2514" s="108"/>
      <c r="Y2514" s="108"/>
      <c r="Z2514" s="108"/>
      <c r="AA2514" s="108"/>
      <c r="AB2514" s="108"/>
      <c r="AC2514" s="108"/>
      <c r="AD2514" s="108"/>
    </row>
    <row r="2515" spans="1:30" x14ac:dyDescent="0.25">
      <c r="A2515" s="81" t="s">
        <v>481</v>
      </c>
      <c r="B2515" s="81" t="s">
        <v>13074</v>
      </c>
      <c r="C2515" s="81">
        <v>305.14999999999998</v>
      </c>
      <c r="D2515" s="81" t="s">
        <v>13075</v>
      </c>
      <c r="E2515" s="81">
        <v>305.14999999999998</v>
      </c>
      <c r="F2515" s="81" t="s">
        <v>13076</v>
      </c>
      <c r="G2515" s="81">
        <v>305.14999999999998</v>
      </c>
      <c r="H2515" s="81">
        <v>3.46</v>
      </c>
      <c r="I2515" s="81">
        <v>3.94</v>
      </c>
      <c r="J2515" s="81">
        <v>1.76</v>
      </c>
      <c r="K2515" s="81">
        <v>4.92</v>
      </c>
      <c r="L2515" s="81" t="s">
        <v>25662</v>
      </c>
      <c r="M2515" s="108"/>
      <c r="N2515" s="108"/>
      <c r="O2515" s="108"/>
      <c r="P2515" s="108"/>
      <c r="Q2515" s="108"/>
      <c r="R2515" s="108"/>
      <c r="S2515" s="108"/>
      <c r="T2515" s="108"/>
      <c r="U2515" s="108"/>
      <c r="V2515" s="108"/>
      <c r="W2515" s="108"/>
      <c r="X2515" s="108"/>
      <c r="Y2515" s="108"/>
      <c r="Z2515" s="108"/>
      <c r="AA2515" s="108"/>
      <c r="AB2515" s="108"/>
      <c r="AC2515" s="108"/>
      <c r="AD2515" s="108"/>
    </row>
    <row r="2516" spans="1:30" x14ac:dyDescent="0.25">
      <c r="A2516" s="81" t="s">
        <v>2119</v>
      </c>
      <c r="B2516" s="81" t="s">
        <v>13077</v>
      </c>
      <c r="C2516" s="81">
        <v>700.4</v>
      </c>
      <c r="D2516" s="81" t="s">
        <v>13078</v>
      </c>
      <c r="E2516" s="81">
        <v>700.4</v>
      </c>
      <c r="F2516" s="81" t="s">
        <v>13079</v>
      </c>
      <c r="G2516" s="81">
        <v>700.4</v>
      </c>
      <c r="H2516" s="81">
        <v>8.07</v>
      </c>
      <c r="I2516" s="81">
        <v>5.31</v>
      </c>
      <c r="J2516" s="81">
        <v>1.45</v>
      </c>
      <c r="K2516" s="81">
        <v>8.07</v>
      </c>
      <c r="L2516" s="81" t="s">
        <v>25662</v>
      </c>
      <c r="M2516" s="108"/>
      <c r="N2516" s="108"/>
      <c r="O2516" s="108"/>
      <c r="P2516" s="108"/>
      <c r="Q2516" s="108"/>
      <c r="R2516" s="108"/>
      <c r="S2516" s="108"/>
      <c r="T2516" s="108"/>
      <c r="U2516" s="108"/>
      <c r="V2516" s="108"/>
      <c r="W2516" s="108"/>
      <c r="X2516" s="108"/>
      <c r="Y2516" s="108"/>
      <c r="Z2516" s="108"/>
      <c r="AA2516" s="108"/>
      <c r="AB2516" s="108"/>
      <c r="AC2516" s="108"/>
      <c r="AD2516" s="108"/>
    </row>
    <row r="2517" spans="1:30" x14ac:dyDescent="0.25">
      <c r="A2517" s="81" t="s">
        <v>2098</v>
      </c>
      <c r="B2517" s="81" t="s">
        <v>13080</v>
      </c>
      <c r="C2517" s="81">
        <v>168.3</v>
      </c>
      <c r="D2517" s="81" t="s">
        <v>13081</v>
      </c>
      <c r="E2517" s="81">
        <v>168.3</v>
      </c>
      <c r="F2517" s="81" t="s">
        <v>13082</v>
      </c>
      <c r="G2517" s="81">
        <v>284.95</v>
      </c>
      <c r="H2517" s="81">
        <v>4.5199999999999996</v>
      </c>
      <c r="I2517" s="81">
        <v>3.54</v>
      </c>
      <c r="J2517" s="81">
        <v>1.1000000000000001</v>
      </c>
      <c r="K2517" s="81">
        <v>6.88</v>
      </c>
      <c r="L2517" s="81" t="s">
        <v>25662</v>
      </c>
      <c r="M2517" s="108"/>
      <c r="N2517" s="108"/>
      <c r="O2517" s="108"/>
      <c r="P2517" s="108"/>
      <c r="Q2517" s="108"/>
      <c r="R2517" s="108"/>
      <c r="S2517" s="108"/>
      <c r="T2517" s="108"/>
      <c r="U2517" s="108"/>
      <c r="V2517" s="108"/>
      <c r="W2517" s="108"/>
      <c r="X2517" s="108"/>
      <c r="Y2517" s="108"/>
      <c r="Z2517" s="108"/>
      <c r="AA2517" s="108"/>
      <c r="AB2517" s="108"/>
      <c r="AC2517" s="108"/>
      <c r="AD2517" s="108"/>
    </row>
    <row r="2518" spans="1:30" x14ac:dyDescent="0.25">
      <c r="A2518" s="81" t="s">
        <v>2095</v>
      </c>
      <c r="B2518" s="81" t="s">
        <v>26325</v>
      </c>
      <c r="C2518" s="81">
        <v>24.65</v>
      </c>
      <c r="D2518" s="81" t="s">
        <v>13083</v>
      </c>
      <c r="E2518" s="81">
        <v>24.65</v>
      </c>
      <c r="F2518" s="81" t="s">
        <v>13084</v>
      </c>
      <c r="G2518" s="81">
        <v>24.68</v>
      </c>
      <c r="H2518" s="81">
        <v>3</v>
      </c>
      <c r="I2518" s="81">
        <v>12</v>
      </c>
      <c r="J2518" s="81">
        <v>0.21</v>
      </c>
      <c r="K2518" s="81">
        <v>7</v>
      </c>
      <c r="L2518" s="81" t="s">
        <v>25662</v>
      </c>
      <c r="M2518" s="108"/>
      <c r="N2518" s="108"/>
      <c r="O2518" s="108"/>
      <c r="P2518" s="108"/>
      <c r="Q2518" s="108"/>
      <c r="R2518" s="108"/>
      <c r="S2518" s="108"/>
      <c r="T2518" s="108"/>
      <c r="U2518" s="108"/>
      <c r="V2518" s="108"/>
      <c r="W2518" s="108"/>
      <c r="X2518" s="108"/>
      <c r="Y2518" s="108"/>
      <c r="Z2518" s="108"/>
      <c r="AA2518" s="108"/>
      <c r="AB2518" s="108"/>
      <c r="AC2518" s="108"/>
      <c r="AD2518" s="108"/>
    </row>
    <row r="2519" spans="1:30" x14ac:dyDescent="0.25">
      <c r="A2519" s="81" t="s">
        <v>2092</v>
      </c>
      <c r="B2519" s="81" t="s">
        <v>13085</v>
      </c>
      <c r="C2519" s="81">
        <v>24.65</v>
      </c>
      <c r="D2519" s="81" t="s">
        <v>13086</v>
      </c>
      <c r="E2519" s="81">
        <v>43.6</v>
      </c>
      <c r="F2519" s="81" t="s">
        <v>13087</v>
      </c>
      <c r="G2519" s="81">
        <v>42</v>
      </c>
      <c r="H2519" s="81">
        <v>3</v>
      </c>
      <c r="I2519" s="81">
        <v>12</v>
      </c>
      <c r="J2519" s="81">
        <v>0.21</v>
      </c>
      <c r="K2519" s="81">
        <v>7</v>
      </c>
      <c r="L2519" s="81" t="s">
        <v>25662</v>
      </c>
      <c r="M2519" s="108"/>
      <c r="N2519" s="108"/>
      <c r="O2519" s="108"/>
      <c r="P2519" s="108"/>
      <c r="Q2519" s="108"/>
      <c r="R2519" s="108"/>
      <c r="S2519" s="108"/>
      <c r="T2519" s="108"/>
      <c r="U2519" s="108"/>
      <c r="V2519" s="108"/>
      <c r="W2519" s="108"/>
      <c r="X2519" s="108"/>
      <c r="Y2519" s="108"/>
      <c r="Z2519" s="108"/>
      <c r="AA2519" s="108"/>
      <c r="AB2519" s="108"/>
      <c r="AC2519" s="108"/>
      <c r="AD2519" s="108"/>
    </row>
    <row r="2520" spans="1:30" x14ac:dyDescent="0.25">
      <c r="A2520" s="81" t="s">
        <v>2035</v>
      </c>
      <c r="B2520" s="81" t="s">
        <v>13088</v>
      </c>
      <c r="C2520" s="81">
        <v>22.95</v>
      </c>
      <c r="D2520" s="81" t="s">
        <v>13089</v>
      </c>
      <c r="E2520" s="81">
        <v>22.95</v>
      </c>
      <c r="F2520" s="81" t="s">
        <v>13090</v>
      </c>
      <c r="G2520" s="81">
        <v>22.95</v>
      </c>
      <c r="H2520" s="81">
        <v>4.72</v>
      </c>
      <c r="I2520" s="81">
        <v>1.1000000000000001</v>
      </c>
      <c r="J2520" s="81">
        <v>3.4</v>
      </c>
      <c r="K2520" s="81">
        <v>1.18</v>
      </c>
      <c r="L2520" s="81" t="s">
        <v>25662</v>
      </c>
      <c r="M2520" s="108"/>
      <c r="N2520" s="108"/>
      <c r="O2520" s="108"/>
      <c r="P2520" s="108"/>
      <c r="Q2520" s="108"/>
      <c r="R2520" s="108"/>
      <c r="S2520" s="108"/>
      <c r="T2520" s="108"/>
      <c r="U2520" s="108"/>
      <c r="V2520" s="108"/>
      <c r="W2520" s="108"/>
      <c r="X2520" s="108"/>
      <c r="Y2520" s="108"/>
      <c r="Z2520" s="108"/>
      <c r="AA2520" s="108"/>
      <c r="AB2520" s="108"/>
      <c r="AC2520" s="108"/>
      <c r="AD2520" s="108"/>
    </row>
    <row r="2521" spans="1:30" x14ac:dyDescent="0.25">
      <c r="A2521" s="81" t="s">
        <v>1942</v>
      </c>
      <c r="B2521" s="81" t="s">
        <v>13091</v>
      </c>
      <c r="C2521" s="81">
        <v>78.25</v>
      </c>
      <c r="D2521" s="81" t="s">
        <v>13092</v>
      </c>
      <c r="E2521" s="81">
        <v>116</v>
      </c>
      <c r="F2521" s="81" t="s">
        <v>13093</v>
      </c>
      <c r="G2521" s="81">
        <v>156.22999999999999</v>
      </c>
      <c r="H2521" s="81">
        <v>3.94</v>
      </c>
      <c r="I2521" s="81">
        <v>4.72</v>
      </c>
      <c r="J2521" s="81">
        <v>0.77</v>
      </c>
      <c r="K2521" s="81">
        <v>1.97</v>
      </c>
      <c r="L2521" s="81" t="s">
        <v>25662</v>
      </c>
      <c r="M2521" s="108"/>
      <c r="N2521" s="108"/>
      <c r="O2521" s="108"/>
      <c r="P2521" s="108"/>
      <c r="Q2521" s="108"/>
      <c r="R2521" s="108"/>
      <c r="S2521" s="108"/>
      <c r="T2521" s="108"/>
      <c r="U2521" s="108"/>
      <c r="V2521" s="108"/>
      <c r="W2521" s="108"/>
      <c r="X2521" s="108"/>
      <c r="Y2521" s="108"/>
      <c r="Z2521" s="108"/>
      <c r="AA2521" s="108"/>
      <c r="AB2521" s="108"/>
      <c r="AC2521" s="108"/>
      <c r="AD2521" s="108"/>
    </row>
    <row r="2522" spans="1:30" x14ac:dyDescent="0.25">
      <c r="A2522" s="81" t="s">
        <v>1861</v>
      </c>
      <c r="B2522" s="81" t="s">
        <v>13094</v>
      </c>
      <c r="C2522" s="81">
        <v>147.05000000000001</v>
      </c>
      <c r="D2522" s="81" t="s">
        <v>13095</v>
      </c>
      <c r="E2522" s="81">
        <v>227.27</v>
      </c>
      <c r="F2522" s="81" t="s">
        <v>13096</v>
      </c>
      <c r="G2522" s="81">
        <v>248.95</v>
      </c>
      <c r="H2522" s="81">
        <v>6.69</v>
      </c>
      <c r="I2522" s="81">
        <v>5.51</v>
      </c>
      <c r="J2522" s="81">
        <v>0.66</v>
      </c>
      <c r="K2522" s="81">
        <v>2.36</v>
      </c>
      <c r="L2522" s="81" t="s">
        <v>25662</v>
      </c>
      <c r="M2522" s="108"/>
      <c r="N2522" s="108"/>
      <c r="O2522" s="108"/>
      <c r="P2522" s="108"/>
      <c r="Q2522" s="108"/>
      <c r="R2522" s="108"/>
      <c r="S2522" s="108"/>
      <c r="T2522" s="108"/>
      <c r="U2522" s="108"/>
      <c r="V2522" s="108"/>
      <c r="W2522" s="108"/>
      <c r="X2522" s="108"/>
      <c r="Y2522" s="108"/>
      <c r="Z2522" s="108"/>
      <c r="AA2522" s="108"/>
      <c r="AB2522" s="108"/>
      <c r="AC2522" s="108"/>
      <c r="AD2522" s="108"/>
    </row>
    <row r="2523" spans="1:30" x14ac:dyDescent="0.25">
      <c r="A2523" s="81" t="s">
        <v>1849</v>
      </c>
      <c r="B2523" s="81" t="s">
        <v>13097</v>
      </c>
      <c r="C2523" s="81">
        <v>17.850000000000001</v>
      </c>
      <c r="D2523" s="81" t="s">
        <v>13098</v>
      </c>
      <c r="E2523" s="81">
        <v>30.7</v>
      </c>
      <c r="F2523" s="81" t="s">
        <v>13099</v>
      </c>
      <c r="G2523" s="81">
        <v>31.7</v>
      </c>
      <c r="H2523" s="81">
        <v>3.8</v>
      </c>
      <c r="I2523" s="81">
        <v>3.9</v>
      </c>
      <c r="J2523" s="81">
        <v>6.9000000000000006E-2</v>
      </c>
      <c r="K2523" s="81">
        <v>0.9</v>
      </c>
      <c r="L2523" s="81" t="s">
        <v>25662</v>
      </c>
      <c r="M2523" s="108"/>
      <c r="N2523" s="108"/>
      <c r="O2523" s="108"/>
      <c r="P2523" s="108"/>
      <c r="Q2523" s="108"/>
      <c r="R2523" s="108"/>
      <c r="S2523" s="108"/>
      <c r="T2523" s="108"/>
      <c r="U2523" s="108"/>
      <c r="V2523" s="108"/>
      <c r="W2523" s="108"/>
      <c r="X2523" s="108"/>
      <c r="Y2523" s="108"/>
      <c r="Z2523" s="108"/>
      <c r="AA2523" s="108"/>
      <c r="AB2523" s="108"/>
      <c r="AC2523" s="108"/>
      <c r="AD2523" s="108"/>
    </row>
    <row r="2524" spans="1:30" x14ac:dyDescent="0.25">
      <c r="A2524" s="81" t="s">
        <v>1759</v>
      </c>
      <c r="B2524" s="81" t="s">
        <v>13100</v>
      </c>
      <c r="C2524" s="81">
        <v>19.55</v>
      </c>
      <c r="D2524" s="81" t="s">
        <v>13101</v>
      </c>
      <c r="E2524" s="81">
        <v>34.65</v>
      </c>
      <c r="F2524" s="81" t="s">
        <v>13102</v>
      </c>
      <c r="G2524" s="81">
        <v>19.55</v>
      </c>
      <c r="H2524" s="81">
        <v>3.64</v>
      </c>
      <c r="I2524" s="81">
        <v>0.49</v>
      </c>
      <c r="J2524" s="81">
        <v>3.42</v>
      </c>
      <c r="K2524" s="81">
        <v>0.43</v>
      </c>
      <c r="L2524" s="81" t="s">
        <v>25662</v>
      </c>
      <c r="M2524" s="108"/>
      <c r="N2524" s="108"/>
      <c r="O2524" s="108"/>
      <c r="P2524" s="108"/>
      <c r="Q2524" s="108"/>
      <c r="R2524" s="108"/>
      <c r="S2524" s="108"/>
      <c r="T2524" s="108"/>
      <c r="U2524" s="108"/>
      <c r="V2524" s="108"/>
      <c r="W2524" s="108"/>
      <c r="X2524" s="108"/>
      <c r="Y2524" s="108"/>
      <c r="Z2524" s="108"/>
      <c r="AA2524" s="108"/>
      <c r="AB2524" s="108"/>
      <c r="AC2524" s="108"/>
      <c r="AD2524" s="108"/>
    </row>
    <row r="2525" spans="1:30" x14ac:dyDescent="0.25">
      <c r="A2525" s="81" t="s">
        <v>1741</v>
      </c>
      <c r="B2525" s="81" t="s">
        <v>13103</v>
      </c>
      <c r="C2525" s="81">
        <v>21.25</v>
      </c>
      <c r="D2525" s="81" t="s">
        <v>13104</v>
      </c>
      <c r="E2525" s="81">
        <v>21.25</v>
      </c>
      <c r="F2525" s="81" t="s">
        <v>13105</v>
      </c>
      <c r="G2525" s="81">
        <v>38.6</v>
      </c>
      <c r="H2525" s="81">
        <v>8.6</v>
      </c>
      <c r="I2525" s="81">
        <v>11</v>
      </c>
      <c r="J2525" s="81">
        <v>0.97</v>
      </c>
      <c r="K2525" s="81">
        <v>1.9</v>
      </c>
      <c r="L2525" s="81" t="s">
        <v>25662</v>
      </c>
      <c r="M2525" s="108"/>
      <c r="N2525" s="108"/>
      <c r="O2525" s="108"/>
      <c r="P2525" s="108"/>
      <c r="Q2525" s="108"/>
      <c r="R2525" s="108"/>
      <c r="S2525" s="108"/>
      <c r="T2525" s="108"/>
      <c r="U2525" s="108"/>
      <c r="V2525" s="108"/>
      <c r="W2525" s="108"/>
      <c r="X2525" s="108"/>
      <c r="Y2525" s="108"/>
      <c r="Z2525" s="108"/>
      <c r="AA2525" s="108"/>
      <c r="AB2525" s="108"/>
      <c r="AC2525" s="108"/>
      <c r="AD2525" s="108"/>
    </row>
    <row r="2526" spans="1:30" x14ac:dyDescent="0.25">
      <c r="A2526" s="81" t="s">
        <v>1394</v>
      </c>
      <c r="B2526" s="81" t="s">
        <v>13106</v>
      </c>
      <c r="C2526" s="81">
        <v>195.5</v>
      </c>
      <c r="D2526" s="81" t="s">
        <v>13107</v>
      </c>
      <c r="E2526" s="81">
        <v>320</v>
      </c>
      <c r="F2526" s="81" t="s">
        <v>13108</v>
      </c>
      <c r="G2526" s="81">
        <v>263.63</v>
      </c>
      <c r="H2526" s="81">
        <v>4.72</v>
      </c>
      <c r="I2526" s="81">
        <v>2.5499999999999998</v>
      </c>
      <c r="J2526" s="81">
        <v>0.2</v>
      </c>
      <c r="K2526" s="81">
        <v>1.57</v>
      </c>
      <c r="L2526" s="81" t="s">
        <v>25662</v>
      </c>
      <c r="M2526" s="108"/>
      <c r="N2526" s="108"/>
      <c r="O2526" s="108"/>
      <c r="P2526" s="108"/>
      <c r="Q2526" s="108"/>
      <c r="R2526" s="108"/>
      <c r="S2526" s="108"/>
      <c r="T2526" s="108"/>
      <c r="U2526" s="108"/>
      <c r="V2526" s="108"/>
      <c r="W2526" s="108"/>
      <c r="X2526" s="108"/>
      <c r="Y2526" s="108"/>
      <c r="Z2526" s="108"/>
      <c r="AA2526" s="108"/>
      <c r="AB2526" s="108"/>
      <c r="AC2526" s="108"/>
      <c r="AD2526" s="108"/>
    </row>
    <row r="2527" spans="1:30" x14ac:dyDescent="0.25">
      <c r="A2527" s="81" t="s">
        <v>1385</v>
      </c>
      <c r="B2527" s="81" t="s">
        <v>13109</v>
      </c>
      <c r="C2527" s="81">
        <v>215.9</v>
      </c>
      <c r="D2527" s="81" t="s">
        <v>13110</v>
      </c>
      <c r="E2527" s="81">
        <v>215.9</v>
      </c>
      <c r="F2527" s="81" t="s">
        <v>13111</v>
      </c>
      <c r="G2527" s="81">
        <v>365.95</v>
      </c>
      <c r="H2527" s="81">
        <v>4.72</v>
      </c>
      <c r="I2527" s="81">
        <v>2.12</v>
      </c>
      <c r="J2527" s="81">
        <v>2.2000000000000002</v>
      </c>
      <c r="K2527" s="81">
        <v>1.81</v>
      </c>
      <c r="L2527" s="81" t="s">
        <v>25662</v>
      </c>
      <c r="M2527" s="108"/>
      <c r="N2527" s="108"/>
      <c r="O2527" s="108"/>
      <c r="P2527" s="108"/>
      <c r="Q2527" s="108"/>
      <c r="R2527" s="108"/>
      <c r="S2527" s="108"/>
      <c r="T2527" s="108"/>
      <c r="U2527" s="108"/>
      <c r="V2527" s="108"/>
      <c r="W2527" s="108"/>
      <c r="X2527" s="108"/>
      <c r="Y2527" s="108"/>
      <c r="Z2527" s="108"/>
      <c r="AA2527" s="108"/>
      <c r="AB2527" s="108"/>
      <c r="AC2527" s="108"/>
      <c r="AD2527" s="108"/>
    </row>
    <row r="2528" spans="1:30" x14ac:dyDescent="0.25">
      <c r="A2528" s="81" t="s">
        <v>478</v>
      </c>
      <c r="B2528" s="81" t="s">
        <v>13112</v>
      </c>
      <c r="C2528" s="81">
        <v>294.95</v>
      </c>
      <c r="D2528" s="81" t="s">
        <v>13113</v>
      </c>
      <c r="E2528" s="81">
        <v>278.95</v>
      </c>
      <c r="F2528" s="81" t="s">
        <v>13114</v>
      </c>
      <c r="G2528" s="81">
        <v>499.94</v>
      </c>
      <c r="H2528" s="81">
        <v>3.94</v>
      </c>
      <c r="I2528" s="81">
        <v>6.62</v>
      </c>
      <c r="J2528" s="81">
        <v>4.7</v>
      </c>
      <c r="K2528" s="81">
        <v>2.68</v>
      </c>
      <c r="L2528" s="81" t="s">
        <v>25662</v>
      </c>
      <c r="M2528" s="108"/>
      <c r="N2528" s="108"/>
      <c r="O2528" s="108"/>
      <c r="P2528" s="108"/>
      <c r="Q2528" s="108"/>
      <c r="R2528" s="108"/>
      <c r="S2528" s="108"/>
      <c r="T2528" s="108"/>
      <c r="U2528" s="108"/>
      <c r="V2528" s="108"/>
      <c r="W2528" s="108"/>
      <c r="X2528" s="108"/>
      <c r="Y2528" s="108"/>
      <c r="Z2528" s="108"/>
      <c r="AA2528" s="108"/>
      <c r="AB2528" s="108"/>
      <c r="AC2528" s="108"/>
      <c r="AD2528" s="108"/>
    </row>
    <row r="2529" spans="1:30" x14ac:dyDescent="0.25">
      <c r="A2529" s="81" t="s">
        <v>1310</v>
      </c>
      <c r="B2529" s="81" t="s">
        <v>13115</v>
      </c>
      <c r="C2529" s="81">
        <v>130.9</v>
      </c>
      <c r="D2529" s="81" t="s">
        <v>13116</v>
      </c>
      <c r="E2529" s="81">
        <v>220.84</v>
      </c>
      <c r="F2529" s="81" t="s">
        <v>13117</v>
      </c>
      <c r="G2529" s="81">
        <v>130.9</v>
      </c>
      <c r="H2529" s="81">
        <v>1.8</v>
      </c>
      <c r="I2529" s="81">
        <v>4.67</v>
      </c>
      <c r="J2529" s="81">
        <v>0.5</v>
      </c>
      <c r="K2529" s="81">
        <v>2.12</v>
      </c>
      <c r="L2529" s="81" t="s">
        <v>25662</v>
      </c>
      <c r="M2529" s="108"/>
      <c r="N2529" s="108"/>
      <c r="O2529" s="108"/>
      <c r="P2529" s="108"/>
      <c r="Q2529" s="108"/>
      <c r="R2529" s="108"/>
      <c r="S2529" s="108"/>
      <c r="T2529" s="108"/>
      <c r="U2529" s="108"/>
      <c r="V2529" s="108"/>
      <c r="W2529" s="108"/>
      <c r="X2529" s="108"/>
      <c r="Y2529" s="108"/>
      <c r="Z2529" s="108"/>
      <c r="AA2529" s="108"/>
      <c r="AB2529" s="108"/>
      <c r="AC2529" s="108"/>
      <c r="AD2529" s="108"/>
    </row>
    <row r="2530" spans="1:30" x14ac:dyDescent="0.25">
      <c r="A2530" s="81" t="s">
        <v>1370</v>
      </c>
      <c r="B2530" s="81" t="s">
        <v>13118</v>
      </c>
      <c r="C2530" s="81">
        <v>32.299999999999997</v>
      </c>
      <c r="D2530" s="81" t="s">
        <v>13119</v>
      </c>
      <c r="E2530" s="81">
        <v>32.299999999999997</v>
      </c>
      <c r="F2530" s="81" t="s">
        <v>13120</v>
      </c>
      <c r="G2530" s="81">
        <v>43.43</v>
      </c>
      <c r="H2530" s="81">
        <v>4.72</v>
      </c>
      <c r="I2530" s="81">
        <v>1.61</v>
      </c>
      <c r="J2530" s="81">
        <v>0.56999999999999995</v>
      </c>
      <c r="K2530" s="81">
        <v>1.18</v>
      </c>
      <c r="L2530" s="81" t="s">
        <v>25662</v>
      </c>
      <c r="M2530" s="108"/>
      <c r="N2530" s="108"/>
      <c r="O2530" s="108"/>
      <c r="P2530" s="108"/>
      <c r="Q2530" s="108"/>
      <c r="R2530" s="108"/>
      <c r="S2530" s="108"/>
      <c r="T2530" s="108"/>
      <c r="U2530" s="108"/>
      <c r="V2530" s="108"/>
      <c r="W2530" s="108"/>
      <c r="X2530" s="108"/>
      <c r="Y2530" s="108"/>
      <c r="Z2530" s="108"/>
      <c r="AA2530" s="108"/>
      <c r="AB2530" s="108"/>
      <c r="AC2530" s="108"/>
      <c r="AD2530" s="108"/>
    </row>
    <row r="2531" spans="1:30" x14ac:dyDescent="0.25">
      <c r="A2531" s="81" t="s">
        <v>1358</v>
      </c>
      <c r="B2531" s="81" t="s">
        <v>13121</v>
      </c>
      <c r="C2531" s="81">
        <v>168.3</v>
      </c>
      <c r="D2531" s="81" t="s">
        <v>13122</v>
      </c>
      <c r="E2531" s="81">
        <v>168.3</v>
      </c>
      <c r="F2531" s="81" t="s">
        <v>13123</v>
      </c>
      <c r="G2531" s="81">
        <v>199.73</v>
      </c>
      <c r="H2531" s="81">
        <v>1.96</v>
      </c>
      <c r="I2531" s="81">
        <v>6.69</v>
      </c>
      <c r="J2531" s="81">
        <v>2.2000000000000002</v>
      </c>
      <c r="K2531" s="81">
        <v>3.14</v>
      </c>
      <c r="L2531" s="81" t="s">
        <v>25662</v>
      </c>
      <c r="M2531" s="108"/>
      <c r="N2531" s="108"/>
      <c r="O2531" s="108"/>
      <c r="P2531" s="108"/>
      <c r="Q2531" s="108"/>
      <c r="R2531" s="108"/>
      <c r="S2531" s="108"/>
      <c r="T2531" s="108"/>
      <c r="U2531" s="108"/>
      <c r="V2531" s="108"/>
      <c r="W2531" s="108"/>
      <c r="X2531" s="108"/>
      <c r="Y2531" s="108"/>
      <c r="Z2531" s="108"/>
      <c r="AA2531" s="108"/>
      <c r="AB2531" s="108"/>
      <c r="AC2531" s="108"/>
      <c r="AD2531" s="108"/>
    </row>
    <row r="2532" spans="1:30" x14ac:dyDescent="0.25">
      <c r="A2532" s="81" t="s">
        <v>1337</v>
      </c>
      <c r="B2532" s="81" t="s">
        <v>13124</v>
      </c>
      <c r="C2532" s="81">
        <v>294.95</v>
      </c>
      <c r="D2532" s="81" t="s">
        <v>13125</v>
      </c>
      <c r="E2532" s="81">
        <v>350.01</v>
      </c>
      <c r="F2532" s="81" t="s">
        <v>13126</v>
      </c>
      <c r="G2532" s="81">
        <v>585.15</v>
      </c>
      <c r="H2532" s="81">
        <v>6.61</v>
      </c>
      <c r="I2532" s="81">
        <v>1.83</v>
      </c>
      <c r="J2532" s="81">
        <v>11.24</v>
      </c>
      <c r="K2532" s="81">
        <v>5.2</v>
      </c>
      <c r="L2532" s="81" t="s">
        <v>25662</v>
      </c>
      <c r="M2532" s="108"/>
      <c r="N2532" s="108"/>
      <c r="O2532" s="108"/>
      <c r="P2532" s="108"/>
      <c r="Q2532" s="108"/>
      <c r="R2532" s="108"/>
      <c r="S2532" s="108"/>
      <c r="T2532" s="108"/>
      <c r="U2532" s="108"/>
      <c r="V2532" s="108"/>
      <c r="W2532" s="108"/>
      <c r="X2532" s="108"/>
      <c r="Y2532" s="108"/>
      <c r="Z2532" s="108"/>
      <c r="AA2532" s="108"/>
      <c r="AB2532" s="108"/>
      <c r="AC2532" s="108"/>
      <c r="AD2532" s="108"/>
    </row>
    <row r="2533" spans="1:30" x14ac:dyDescent="0.25">
      <c r="A2533" s="81" t="s">
        <v>1319</v>
      </c>
      <c r="B2533" s="81" t="s">
        <v>13127</v>
      </c>
      <c r="C2533" s="81">
        <v>413.95</v>
      </c>
      <c r="D2533" s="81" t="s">
        <v>13128</v>
      </c>
      <c r="E2533" s="81">
        <v>413.95</v>
      </c>
      <c r="F2533" s="81" t="s">
        <v>13129</v>
      </c>
      <c r="G2533" s="81">
        <v>393.8</v>
      </c>
      <c r="H2533" s="81">
        <v>4.4800000000000004</v>
      </c>
      <c r="I2533" s="81">
        <v>5.15</v>
      </c>
      <c r="J2533" s="81">
        <v>0.28000000000000003</v>
      </c>
      <c r="K2533" s="81">
        <v>3.14</v>
      </c>
      <c r="L2533" s="81" t="s">
        <v>25662</v>
      </c>
      <c r="M2533" s="108"/>
      <c r="N2533" s="108"/>
      <c r="O2533" s="108"/>
      <c r="P2533" s="108"/>
      <c r="Q2533" s="108"/>
      <c r="R2533" s="108"/>
      <c r="S2533" s="108"/>
      <c r="T2533" s="108"/>
      <c r="U2533" s="108"/>
      <c r="V2533" s="108"/>
      <c r="W2533" s="108"/>
      <c r="X2533" s="108"/>
      <c r="Y2533" s="108"/>
      <c r="Z2533" s="108"/>
      <c r="AA2533" s="108"/>
      <c r="AB2533" s="108"/>
      <c r="AC2533" s="108"/>
      <c r="AD2533" s="108"/>
    </row>
    <row r="2534" spans="1:30" x14ac:dyDescent="0.25">
      <c r="A2534" s="81" t="s">
        <v>1307</v>
      </c>
      <c r="B2534" s="81" t="s">
        <v>13130</v>
      </c>
      <c r="C2534" s="81">
        <v>41.65</v>
      </c>
      <c r="D2534" s="81" t="s">
        <v>13131</v>
      </c>
      <c r="E2534" s="81">
        <v>41.65</v>
      </c>
      <c r="F2534" s="81" t="s">
        <v>13132</v>
      </c>
      <c r="G2534" s="81">
        <v>69.95</v>
      </c>
      <c r="H2534" s="81">
        <v>6.69</v>
      </c>
      <c r="I2534" s="81">
        <v>3.93</v>
      </c>
      <c r="J2534" s="81">
        <v>3.3000000000000002E-2</v>
      </c>
      <c r="K2534" s="81">
        <v>3.93</v>
      </c>
      <c r="L2534" s="81" t="s">
        <v>25662</v>
      </c>
      <c r="M2534" s="108"/>
      <c r="N2534" s="108"/>
      <c r="O2534" s="108"/>
      <c r="P2534" s="108"/>
      <c r="Q2534" s="108"/>
      <c r="R2534" s="108"/>
      <c r="S2534" s="108"/>
      <c r="T2534" s="108"/>
      <c r="U2534" s="108"/>
      <c r="V2534" s="108"/>
      <c r="W2534" s="108"/>
      <c r="X2534" s="108"/>
      <c r="Y2534" s="108"/>
      <c r="Z2534" s="108"/>
      <c r="AA2534" s="108"/>
      <c r="AB2534" s="108"/>
      <c r="AC2534" s="108"/>
      <c r="AD2534" s="108"/>
    </row>
    <row r="2535" spans="1:30" x14ac:dyDescent="0.25">
      <c r="A2535" s="81" t="s">
        <v>1146</v>
      </c>
      <c r="B2535" s="81" t="s">
        <v>13133</v>
      </c>
      <c r="C2535" s="81">
        <v>102.85</v>
      </c>
      <c r="D2535" s="81" t="s">
        <v>13134</v>
      </c>
      <c r="E2535" s="81">
        <v>175.23</v>
      </c>
      <c r="F2535" s="81" t="s">
        <v>13135</v>
      </c>
      <c r="G2535" s="81">
        <v>175.28</v>
      </c>
      <c r="H2535" s="81">
        <v>3.14</v>
      </c>
      <c r="I2535" s="81">
        <v>11.41</v>
      </c>
      <c r="J2535" s="81">
        <v>0.3</v>
      </c>
      <c r="K2535" s="81">
        <v>6.69</v>
      </c>
      <c r="L2535" s="81" t="s">
        <v>25662</v>
      </c>
      <c r="M2535" s="108"/>
      <c r="N2535" s="108"/>
      <c r="O2535" s="108"/>
      <c r="P2535" s="108"/>
      <c r="Q2535" s="108"/>
      <c r="R2535" s="108"/>
      <c r="S2535" s="108"/>
      <c r="T2535" s="108"/>
      <c r="U2535" s="108"/>
      <c r="V2535" s="108"/>
      <c r="W2535" s="108"/>
      <c r="X2535" s="108"/>
      <c r="Y2535" s="108"/>
      <c r="Z2535" s="108"/>
      <c r="AA2535" s="108"/>
      <c r="AB2535" s="108"/>
      <c r="AC2535" s="108"/>
      <c r="AD2535" s="108"/>
    </row>
    <row r="2536" spans="1:30" x14ac:dyDescent="0.25">
      <c r="A2536" s="81" t="s">
        <v>1109</v>
      </c>
      <c r="B2536" s="81" t="s">
        <v>13136</v>
      </c>
      <c r="C2536" s="81">
        <v>154.69999999999999</v>
      </c>
      <c r="D2536" s="81" t="s">
        <v>13137</v>
      </c>
      <c r="E2536" s="81">
        <v>154.69999999999999</v>
      </c>
      <c r="F2536" s="81" t="s">
        <v>13138</v>
      </c>
      <c r="G2536" s="81">
        <v>208.61</v>
      </c>
      <c r="H2536" s="81">
        <v>2.5499999999999998</v>
      </c>
      <c r="I2536" s="81">
        <v>4.72</v>
      </c>
      <c r="J2536" s="81">
        <v>0.01</v>
      </c>
      <c r="K2536" s="81">
        <v>2.16</v>
      </c>
      <c r="L2536" s="81" t="s">
        <v>25662</v>
      </c>
      <c r="M2536" s="108"/>
      <c r="N2536" s="108"/>
      <c r="O2536" s="108"/>
      <c r="P2536" s="108"/>
      <c r="Q2536" s="108"/>
      <c r="R2536" s="108"/>
      <c r="S2536" s="108"/>
      <c r="T2536" s="108"/>
      <c r="U2536" s="108"/>
      <c r="V2536" s="108"/>
      <c r="W2536" s="108"/>
      <c r="X2536" s="108"/>
      <c r="Y2536" s="108"/>
      <c r="Z2536" s="108"/>
      <c r="AA2536" s="108"/>
      <c r="AB2536" s="108"/>
      <c r="AC2536" s="108"/>
      <c r="AD2536" s="108"/>
    </row>
    <row r="2537" spans="1:30" x14ac:dyDescent="0.25">
      <c r="A2537" s="81" t="s">
        <v>1106</v>
      </c>
      <c r="B2537" s="81" t="s">
        <v>13139</v>
      </c>
      <c r="C2537" s="81">
        <v>87.55</v>
      </c>
      <c r="D2537" s="81" t="s">
        <v>13140</v>
      </c>
      <c r="E2537" s="81">
        <v>87.55</v>
      </c>
      <c r="F2537" s="81" t="s">
        <v>13141</v>
      </c>
      <c r="G2537" s="81">
        <v>148.47999999999999</v>
      </c>
      <c r="H2537" s="81">
        <v>2.99</v>
      </c>
      <c r="I2537" s="81">
        <v>4.01</v>
      </c>
      <c r="J2537" s="81">
        <v>0.28000000000000003</v>
      </c>
      <c r="K2537" s="81">
        <v>4.01</v>
      </c>
      <c r="L2537" s="81" t="s">
        <v>25662</v>
      </c>
      <c r="M2537" s="108"/>
      <c r="N2537" s="108"/>
      <c r="O2537" s="108"/>
      <c r="P2537" s="108"/>
      <c r="Q2537" s="108"/>
      <c r="R2537" s="108"/>
      <c r="S2537" s="108"/>
      <c r="T2537" s="108"/>
      <c r="U2537" s="108"/>
      <c r="V2537" s="108"/>
      <c r="W2537" s="108"/>
      <c r="X2537" s="108"/>
      <c r="Y2537" s="108"/>
      <c r="Z2537" s="108"/>
      <c r="AA2537" s="108"/>
      <c r="AB2537" s="108"/>
      <c r="AC2537" s="108"/>
      <c r="AD2537" s="108"/>
    </row>
    <row r="2538" spans="1:30" x14ac:dyDescent="0.25">
      <c r="A2538" s="81" t="s">
        <v>1034</v>
      </c>
      <c r="B2538" s="81" t="s">
        <v>13142</v>
      </c>
      <c r="C2538" s="81">
        <v>93.5</v>
      </c>
      <c r="D2538" s="81" t="s">
        <v>13143</v>
      </c>
      <c r="E2538" s="81">
        <v>154.88999999999999</v>
      </c>
      <c r="F2538" s="81" t="s">
        <v>13144</v>
      </c>
      <c r="G2538" s="81">
        <v>143.63999999999999</v>
      </c>
      <c r="H2538" s="81">
        <v>25.59</v>
      </c>
      <c r="I2538" s="81">
        <v>47</v>
      </c>
      <c r="J2538" s="81">
        <v>0.45</v>
      </c>
      <c r="K2538" s="81">
        <v>1.57</v>
      </c>
      <c r="L2538" s="81" t="s">
        <v>25662</v>
      </c>
      <c r="M2538" s="108"/>
      <c r="N2538" s="108"/>
      <c r="O2538" s="108"/>
      <c r="P2538" s="108"/>
      <c r="Q2538" s="108"/>
      <c r="R2538" s="108"/>
      <c r="S2538" s="108"/>
      <c r="T2538" s="108"/>
      <c r="U2538" s="108"/>
      <c r="V2538" s="108"/>
      <c r="W2538" s="108"/>
      <c r="X2538" s="108"/>
      <c r="Y2538" s="108"/>
      <c r="Z2538" s="108"/>
      <c r="AA2538" s="108"/>
      <c r="AB2538" s="108"/>
      <c r="AC2538" s="108"/>
      <c r="AD2538" s="108"/>
    </row>
    <row r="2539" spans="1:30" x14ac:dyDescent="0.25">
      <c r="A2539" s="81" t="s">
        <v>475</v>
      </c>
      <c r="B2539" s="81" t="s">
        <v>13145</v>
      </c>
      <c r="C2539" s="81">
        <v>25.5</v>
      </c>
      <c r="D2539" s="81" t="s">
        <v>13146</v>
      </c>
      <c r="E2539" s="81">
        <v>42</v>
      </c>
      <c r="F2539" s="81" t="s">
        <v>13147</v>
      </c>
      <c r="G2539" s="81">
        <v>24.65</v>
      </c>
      <c r="H2539" s="81">
        <v>0.59</v>
      </c>
      <c r="I2539" s="81">
        <v>2.36</v>
      </c>
      <c r="J2539" s="81">
        <v>0.25</v>
      </c>
      <c r="K2539" s="81">
        <v>2.5499999999999998</v>
      </c>
      <c r="L2539" s="81" t="s">
        <v>25662</v>
      </c>
      <c r="M2539" s="108"/>
      <c r="N2539" s="108"/>
      <c r="O2539" s="108"/>
      <c r="P2539" s="108"/>
      <c r="Q2539" s="108"/>
      <c r="R2539" s="108"/>
      <c r="S2539" s="108"/>
      <c r="T2539" s="108"/>
      <c r="U2539" s="108"/>
      <c r="V2539" s="108"/>
      <c r="W2539" s="108"/>
      <c r="X2539" s="108"/>
      <c r="Y2539" s="108"/>
      <c r="Z2539" s="108"/>
      <c r="AA2539" s="108"/>
      <c r="AB2539" s="108"/>
      <c r="AC2539" s="108"/>
      <c r="AD2539" s="108"/>
    </row>
    <row r="2540" spans="1:30" x14ac:dyDescent="0.25">
      <c r="A2540" s="81" t="s">
        <v>998</v>
      </c>
      <c r="B2540" s="81" t="s">
        <v>13148</v>
      </c>
      <c r="C2540" s="81">
        <v>137.69999999999999</v>
      </c>
      <c r="D2540" s="81" t="s">
        <v>13149</v>
      </c>
      <c r="E2540" s="81">
        <v>137.69999999999999</v>
      </c>
      <c r="F2540" s="81" t="s">
        <v>13150</v>
      </c>
      <c r="G2540" s="81">
        <v>137.69999999999999</v>
      </c>
      <c r="H2540" s="81">
        <v>5</v>
      </c>
      <c r="I2540" s="81">
        <v>5</v>
      </c>
      <c r="J2540" s="81">
        <v>0.47</v>
      </c>
      <c r="K2540" s="81">
        <v>5</v>
      </c>
      <c r="L2540" s="81" t="s">
        <v>25662</v>
      </c>
      <c r="M2540" s="108"/>
      <c r="N2540" s="108"/>
      <c r="O2540" s="108"/>
      <c r="P2540" s="108"/>
      <c r="Q2540" s="108"/>
      <c r="R2540" s="108"/>
      <c r="S2540" s="108"/>
      <c r="T2540" s="108"/>
      <c r="U2540" s="108"/>
      <c r="V2540" s="108"/>
      <c r="W2540" s="108"/>
      <c r="X2540" s="108"/>
      <c r="Y2540" s="108"/>
      <c r="Z2540" s="108"/>
      <c r="AA2540" s="108"/>
      <c r="AB2540" s="108"/>
      <c r="AC2540" s="108"/>
      <c r="AD2540" s="108"/>
    </row>
    <row r="2541" spans="1:30" x14ac:dyDescent="0.25">
      <c r="A2541" s="81" t="s">
        <v>964</v>
      </c>
      <c r="B2541" s="81" t="s">
        <v>13151</v>
      </c>
      <c r="C2541" s="81">
        <v>113.9</v>
      </c>
      <c r="D2541" s="81" t="s">
        <v>13152</v>
      </c>
      <c r="E2541" s="81">
        <v>217.95</v>
      </c>
      <c r="F2541" s="81" t="s">
        <v>13153</v>
      </c>
      <c r="G2541" s="81">
        <v>193.95</v>
      </c>
      <c r="H2541" s="81">
        <v>1.57</v>
      </c>
      <c r="I2541" s="81">
        <v>2.36</v>
      </c>
      <c r="J2541" s="81">
        <v>0.33</v>
      </c>
      <c r="K2541" s="81">
        <v>2.5499999999999998</v>
      </c>
      <c r="L2541" s="81" t="s">
        <v>25662</v>
      </c>
      <c r="M2541" s="108"/>
      <c r="N2541" s="108"/>
      <c r="O2541" s="108"/>
      <c r="P2541" s="108"/>
      <c r="Q2541" s="108"/>
      <c r="R2541" s="108"/>
      <c r="S2541" s="108"/>
      <c r="T2541" s="108"/>
      <c r="U2541" s="108"/>
      <c r="V2541" s="108"/>
      <c r="W2541" s="108"/>
      <c r="X2541" s="108"/>
      <c r="Y2541" s="108"/>
      <c r="Z2541" s="108"/>
      <c r="AA2541" s="108"/>
      <c r="AB2541" s="108"/>
      <c r="AC2541" s="108"/>
      <c r="AD2541" s="108"/>
    </row>
    <row r="2542" spans="1:30" x14ac:dyDescent="0.25">
      <c r="A2542" s="81" t="s">
        <v>955</v>
      </c>
      <c r="B2542" s="81" t="s">
        <v>13154</v>
      </c>
      <c r="C2542" s="81">
        <v>154.69999999999999</v>
      </c>
      <c r="D2542" s="81" t="s">
        <v>13155</v>
      </c>
      <c r="E2542" s="81">
        <v>154.69999999999999</v>
      </c>
      <c r="F2542" s="81" t="s">
        <v>13156</v>
      </c>
      <c r="G2542" s="81">
        <v>238.41</v>
      </c>
      <c r="H2542" s="81">
        <v>0.78</v>
      </c>
      <c r="I2542" s="81">
        <v>0.78</v>
      </c>
      <c r="J2542" s="81">
        <v>0.41</v>
      </c>
      <c r="K2542" s="81">
        <v>0.78</v>
      </c>
      <c r="L2542" s="81" t="s">
        <v>25662</v>
      </c>
      <c r="M2542" s="108"/>
      <c r="N2542" s="108"/>
      <c r="O2542" s="108"/>
      <c r="P2542" s="108"/>
      <c r="Q2542" s="108"/>
      <c r="R2542" s="108"/>
      <c r="S2542" s="108"/>
      <c r="T2542" s="108"/>
      <c r="U2542" s="108"/>
      <c r="V2542" s="108"/>
      <c r="W2542" s="108"/>
      <c r="X2542" s="108"/>
      <c r="Y2542" s="108"/>
      <c r="Z2542" s="108"/>
      <c r="AA2542" s="108"/>
      <c r="AB2542" s="108"/>
      <c r="AC2542" s="108"/>
      <c r="AD2542" s="108"/>
    </row>
    <row r="2543" spans="1:30" x14ac:dyDescent="0.25">
      <c r="A2543" s="81" t="s">
        <v>949</v>
      </c>
      <c r="B2543" s="81" t="s">
        <v>13157</v>
      </c>
      <c r="C2543" s="81">
        <v>72.25</v>
      </c>
      <c r="D2543" s="81" t="s">
        <v>13158</v>
      </c>
      <c r="E2543" s="81">
        <v>111.72</v>
      </c>
      <c r="F2543" s="81" t="s">
        <v>13159</v>
      </c>
      <c r="G2543" s="81">
        <v>72.25</v>
      </c>
      <c r="H2543" s="81">
        <v>1.97</v>
      </c>
      <c r="I2543" s="81">
        <v>3.94</v>
      </c>
      <c r="J2543" s="81">
        <v>0.48</v>
      </c>
      <c r="K2543" s="81">
        <v>0.79</v>
      </c>
      <c r="L2543" s="81" t="s">
        <v>25662</v>
      </c>
      <c r="M2543" s="108"/>
      <c r="N2543" s="108"/>
      <c r="O2543" s="108"/>
      <c r="P2543" s="108"/>
      <c r="Q2543" s="108"/>
      <c r="R2543" s="108"/>
      <c r="S2543" s="108"/>
      <c r="T2543" s="108"/>
      <c r="U2543" s="108"/>
      <c r="V2543" s="108"/>
      <c r="W2543" s="108"/>
      <c r="X2543" s="108"/>
      <c r="Y2543" s="108"/>
      <c r="Z2543" s="108"/>
      <c r="AA2543" s="108"/>
      <c r="AB2543" s="108"/>
      <c r="AC2543" s="108"/>
      <c r="AD2543" s="108"/>
    </row>
    <row r="2544" spans="1:30" x14ac:dyDescent="0.25">
      <c r="A2544" s="81" t="s">
        <v>472</v>
      </c>
      <c r="B2544" s="81" t="s">
        <v>13160</v>
      </c>
      <c r="C2544" s="81">
        <v>245.65</v>
      </c>
      <c r="D2544" s="81" t="s">
        <v>13161</v>
      </c>
      <c r="E2544" s="81">
        <v>331.26</v>
      </c>
      <c r="F2544" s="81" t="s">
        <v>8619</v>
      </c>
      <c r="G2544" s="81" t="s">
        <v>8620</v>
      </c>
      <c r="H2544" s="81">
        <v>1.8</v>
      </c>
      <c r="I2544" s="81">
        <v>6.9</v>
      </c>
      <c r="J2544" s="81">
        <v>0.17</v>
      </c>
      <c r="K2544" s="81">
        <v>5.3</v>
      </c>
      <c r="L2544" s="81" t="s">
        <v>25662</v>
      </c>
      <c r="M2544" s="108"/>
      <c r="N2544" s="108"/>
      <c r="O2544" s="108"/>
      <c r="P2544" s="108"/>
      <c r="Q2544" s="108"/>
      <c r="R2544" s="108"/>
      <c r="S2544" s="108"/>
      <c r="T2544" s="108"/>
      <c r="U2544" s="108"/>
      <c r="V2544" s="108"/>
      <c r="W2544" s="108"/>
      <c r="X2544" s="108"/>
      <c r="Y2544" s="108"/>
      <c r="Z2544" s="108"/>
      <c r="AA2544" s="108"/>
      <c r="AB2544" s="108"/>
      <c r="AC2544" s="108"/>
      <c r="AD2544" s="108"/>
    </row>
    <row r="2545" spans="1:30" x14ac:dyDescent="0.25">
      <c r="A2545" s="81" t="s">
        <v>946</v>
      </c>
      <c r="B2545" s="81" t="s">
        <v>13162</v>
      </c>
      <c r="C2545" s="81">
        <v>245.65</v>
      </c>
      <c r="D2545" s="81" t="s">
        <v>13163</v>
      </c>
      <c r="E2545" s="81">
        <v>245.65</v>
      </c>
      <c r="F2545" s="81" t="s">
        <v>13164</v>
      </c>
      <c r="G2545" s="81">
        <v>245.65</v>
      </c>
      <c r="H2545" s="81">
        <v>1.85</v>
      </c>
      <c r="I2545" s="81">
        <v>6.97</v>
      </c>
      <c r="J2545" s="81">
        <v>0.46</v>
      </c>
      <c r="K2545" s="81">
        <v>5.39</v>
      </c>
      <c r="L2545" s="81" t="s">
        <v>25662</v>
      </c>
      <c r="M2545" s="108"/>
      <c r="N2545" s="108"/>
      <c r="O2545" s="108"/>
      <c r="P2545" s="108"/>
      <c r="Q2545" s="108"/>
      <c r="R2545" s="108"/>
      <c r="S2545" s="108"/>
      <c r="T2545" s="108"/>
      <c r="U2545" s="108"/>
      <c r="V2545" s="108"/>
      <c r="W2545" s="108"/>
      <c r="X2545" s="108"/>
      <c r="Y2545" s="108"/>
      <c r="Z2545" s="108"/>
      <c r="AA2545" s="108"/>
      <c r="AB2545" s="108"/>
      <c r="AC2545" s="108"/>
      <c r="AD2545" s="108"/>
    </row>
    <row r="2546" spans="1:30" x14ac:dyDescent="0.25">
      <c r="A2546" s="81" t="s">
        <v>933</v>
      </c>
      <c r="B2546" s="81" t="s">
        <v>13165</v>
      </c>
      <c r="C2546" s="81">
        <v>39.1</v>
      </c>
      <c r="D2546" s="81" t="s">
        <v>13166</v>
      </c>
      <c r="E2546" s="81">
        <v>52.73</v>
      </c>
      <c r="F2546" s="81" t="s">
        <v>13167</v>
      </c>
      <c r="G2546" s="81">
        <v>48.4</v>
      </c>
      <c r="H2546" s="81">
        <v>4.3</v>
      </c>
      <c r="I2546" s="81">
        <v>3.34</v>
      </c>
      <c r="J2546" s="81">
        <v>0.19</v>
      </c>
      <c r="K2546" s="81">
        <v>1.3</v>
      </c>
      <c r="L2546" s="81" t="s">
        <v>25662</v>
      </c>
      <c r="M2546" s="108"/>
      <c r="N2546" s="108"/>
      <c r="O2546" s="108"/>
      <c r="P2546" s="108"/>
      <c r="Q2546" s="108"/>
      <c r="R2546" s="108"/>
      <c r="S2546" s="108"/>
      <c r="T2546" s="108"/>
      <c r="U2546" s="108"/>
      <c r="V2546" s="108"/>
      <c r="W2546" s="108"/>
      <c r="X2546" s="108"/>
      <c r="Y2546" s="108"/>
      <c r="Z2546" s="108"/>
      <c r="AA2546" s="108"/>
      <c r="AB2546" s="108"/>
      <c r="AC2546" s="108"/>
      <c r="AD2546" s="108"/>
    </row>
    <row r="2547" spans="1:30" x14ac:dyDescent="0.25">
      <c r="A2547" s="81" t="s">
        <v>903</v>
      </c>
      <c r="B2547" s="81" t="s">
        <v>13168</v>
      </c>
      <c r="C2547" s="81">
        <v>39.1</v>
      </c>
      <c r="D2547" s="81" t="s">
        <v>13169</v>
      </c>
      <c r="E2547" s="81">
        <v>39.1</v>
      </c>
      <c r="F2547" s="81" t="s">
        <v>13170</v>
      </c>
      <c r="G2547" s="81">
        <v>66.33</v>
      </c>
      <c r="H2547" s="81">
        <v>3.1</v>
      </c>
      <c r="I2547" s="81">
        <v>3.9</v>
      </c>
      <c r="J2547" s="81">
        <v>0.2</v>
      </c>
      <c r="K2547" s="81">
        <v>2</v>
      </c>
      <c r="L2547" s="81" t="s">
        <v>25662</v>
      </c>
      <c r="M2547" s="108"/>
      <c r="N2547" s="108"/>
      <c r="O2547" s="108"/>
      <c r="P2547" s="108"/>
      <c r="Q2547" s="108"/>
      <c r="R2547" s="108"/>
      <c r="S2547" s="108"/>
      <c r="T2547" s="108"/>
      <c r="U2547" s="108"/>
      <c r="V2547" s="108"/>
      <c r="W2547" s="108"/>
      <c r="X2547" s="108"/>
      <c r="Y2547" s="108"/>
      <c r="Z2547" s="108"/>
      <c r="AA2547" s="108"/>
      <c r="AB2547" s="108"/>
      <c r="AC2547" s="108"/>
      <c r="AD2547" s="108"/>
    </row>
    <row r="2548" spans="1:30" x14ac:dyDescent="0.25">
      <c r="A2548" s="81" t="s">
        <v>887</v>
      </c>
      <c r="B2548" s="81" t="s">
        <v>13171</v>
      </c>
      <c r="C2548" s="81">
        <v>39.1</v>
      </c>
      <c r="D2548" s="81" t="s">
        <v>13172</v>
      </c>
      <c r="E2548" s="81">
        <v>78.5</v>
      </c>
      <c r="F2548" s="81" t="s">
        <v>13173</v>
      </c>
      <c r="G2548" s="81">
        <v>66.95</v>
      </c>
      <c r="H2548" s="81">
        <v>1.8</v>
      </c>
      <c r="I2548" s="81">
        <v>3.9</v>
      </c>
      <c r="J2548" s="81">
        <v>0.2</v>
      </c>
      <c r="K2548" s="81">
        <v>1</v>
      </c>
      <c r="L2548" s="81" t="s">
        <v>25662</v>
      </c>
      <c r="M2548" s="108"/>
      <c r="N2548" s="108"/>
      <c r="O2548" s="108"/>
      <c r="P2548" s="108"/>
      <c r="Q2548" s="108"/>
      <c r="R2548" s="108"/>
      <c r="S2548" s="108"/>
      <c r="T2548" s="108"/>
      <c r="U2548" s="108"/>
      <c r="V2548" s="108"/>
      <c r="W2548" s="108"/>
      <c r="X2548" s="108"/>
      <c r="Y2548" s="108"/>
      <c r="Z2548" s="108"/>
      <c r="AA2548" s="108"/>
      <c r="AB2548" s="108"/>
      <c r="AC2548" s="108"/>
      <c r="AD2548" s="108"/>
    </row>
    <row r="2549" spans="1:30" x14ac:dyDescent="0.25">
      <c r="A2549" s="81" t="s">
        <v>878</v>
      </c>
      <c r="B2549" s="81" t="s">
        <v>13174</v>
      </c>
      <c r="C2549" s="81">
        <v>54.4</v>
      </c>
      <c r="D2549" s="81" t="s">
        <v>13175</v>
      </c>
      <c r="E2549" s="81">
        <v>54.4</v>
      </c>
      <c r="F2549" s="81" t="s">
        <v>13176</v>
      </c>
      <c r="G2549" s="81">
        <v>91.95</v>
      </c>
      <c r="H2549" s="81">
        <v>9.5</v>
      </c>
      <c r="I2549" s="81">
        <v>26</v>
      </c>
      <c r="J2549" s="81">
        <v>0.73</v>
      </c>
      <c r="K2549" s="81">
        <v>10.5</v>
      </c>
      <c r="L2549" s="81" t="s">
        <v>25662</v>
      </c>
      <c r="M2549" s="108"/>
      <c r="N2549" s="108"/>
      <c r="O2549" s="108"/>
      <c r="P2549" s="108"/>
      <c r="Q2549" s="108"/>
      <c r="R2549" s="108"/>
      <c r="S2549" s="108"/>
      <c r="T2549" s="108"/>
      <c r="U2549" s="108"/>
      <c r="V2549" s="108"/>
      <c r="W2549" s="108"/>
      <c r="X2549" s="108"/>
      <c r="Y2549" s="108"/>
      <c r="Z2549" s="108"/>
      <c r="AA2549" s="108"/>
      <c r="AB2549" s="108"/>
      <c r="AC2549" s="108"/>
      <c r="AD2549" s="108"/>
    </row>
    <row r="2550" spans="1:30" x14ac:dyDescent="0.25">
      <c r="A2550" s="81" t="s">
        <v>810</v>
      </c>
      <c r="B2550" s="81" t="s">
        <v>13177</v>
      </c>
      <c r="C2550" s="81">
        <v>58.65</v>
      </c>
      <c r="D2550" s="81" t="s">
        <v>13178</v>
      </c>
      <c r="E2550" s="81">
        <v>111.1</v>
      </c>
      <c r="F2550" s="81" t="s">
        <v>13179</v>
      </c>
      <c r="G2550" s="81">
        <v>191.25</v>
      </c>
      <c r="H2550" s="81">
        <v>4.5</v>
      </c>
      <c r="I2550" s="81">
        <v>17</v>
      </c>
      <c r="J2550" s="81">
        <v>0.28000000000000003</v>
      </c>
      <c r="K2550" s="81">
        <v>13</v>
      </c>
      <c r="L2550" s="81" t="s">
        <v>25662</v>
      </c>
      <c r="M2550" s="108"/>
      <c r="N2550" s="108"/>
      <c r="O2550" s="108"/>
      <c r="P2550" s="108"/>
      <c r="Q2550" s="108"/>
      <c r="R2550" s="108"/>
      <c r="S2550" s="108"/>
      <c r="T2550" s="108"/>
      <c r="U2550" s="108"/>
      <c r="V2550" s="108"/>
      <c r="W2550" s="108"/>
      <c r="X2550" s="108"/>
      <c r="Y2550" s="108"/>
      <c r="Z2550" s="108"/>
      <c r="AA2550" s="108"/>
      <c r="AB2550" s="108"/>
      <c r="AC2550" s="108"/>
      <c r="AD2550" s="108"/>
    </row>
    <row r="2551" spans="1:30" x14ac:dyDescent="0.25">
      <c r="A2551" s="81" t="s">
        <v>807</v>
      </c>
      <c r="B2551" s="81" t="s">
        <v>13180</v>
      </c>
      <c r="C2551" s="81">
        <v>216.75</v>
      </c>
      <c r="D2551" s="81" t="s">
        <v>13181</v>
      </c>
      <c r="E2551" s="81">
        <v>216.75</v>
      </c>
      <c r="F2551" s="81" t="s">
        <v>13182</v>
      </c>
      <c r="G2551" s="81">
        <v>216.75</v>
      </c>
      <c r="H2551" s="81">
        <v>5.5</v>
      </c>
      <c r="I2551" s="81">
        <v>16</v>
      </c>
      <c r="J2551" s="81">
        <v>0.49</v>
      </c>
      <c r="K2551" s="81">
        <v>11</v>
      </c>
      <c r="L2551" s="81" t="s">
        <v>25662</v>
      </c>
      <c r="M2551" s="108"/>
      <c r="N2551" s="108"/>
      <c r="O2551" s="108"/>
      <c r="P2551" s="108"/>
      <c r="Q2551" s="108"/>
      <c r="R2551" s="108"/>
      <c r="S2551" s="108"/>
      <c r="T2551" s="108"/>
      <c r="U2551" s="108"/>
      <c r="V2551" s="108"/>
      <c r="W2551" s="108"/>
      <c r="X2551" s="108"/>
      <c r="Y2551" s="108"/>
      <c r="Z2551" s="108"/>
      <c r="AA2551" s="108"/>
      <c r="AB2551" s="108"/>
      <c r="AC2551" s="108"/>
      <c r="AD2551" s="108"/>
    </row>
    <row r="2552" spans="1:30" x14ac:dyDescent="0.25">
      <c r="A2552" s="81" t="s">
        <v>801</v>
      </c>
      <c r="B2552" s="81" t="s">
        <v>13183</v>
      </c>
      <c r="C2552" s="81">
        <v>88.4</v>
      </c>
      <c r="D2552" s="81" t="s">
        <v>13184</v>
      </c>
      <c r="E2552" s="81">
        <v>155</v>
      </c>
      <c r="F2552" s="81" t="s">
        <v>13185</v>
      </c>
      <c r="G2552" s="81">
        <v>119.21</v>
      </c>
      <c r="H2552" s="81">
        <v>5.5</v>
      </c>
      <c r="I2552" s="81">
        <v>15.5</v>
      </c>
      <c r="J2552" s="81">
        <v>0.55000000000000004</v>
      </c>
      <c r="K2552" s="81">
        <v>11</v>
      </c>
      <c r="L2552" s="81" t="s">
        <v>25662</v>
      </c>
      <c r="M2552" s="108"/>
      <c r="N2552" s="108"/>
      <c r="O2552" s="108"/>
      <c r="P2552" s="108"/>
      <c r="Q2552" s="108"/>
      <c r="R2552" s="108"/>
      <c r="S2552" s="108"/>
      <c r="T2552" s="108"/>
      <c r="U2552" s="108"/>
      <c r="V2552" s="108"/>
      <c r="W2552" s="108"/>
      <c r="X2552" s="108"/>
      <c r="Y2552" s="108"/>
      <c r="Z2552" s="108"/>
      <c r="AA2552" s="108"/>
      <c r="AB2552" s="108"/>
      <c r="AC2552" s="108"/>
      <c r="AD2552" s="108"/>
    </row>
    <row r="2553" spans="1:30" x14ac:dyDescent="0.25">
      <c r="A2553" s="81" t="s">
        <v>798</v>
      </c>
      <c r="B2553" s="81" t="s">
        <v>13186</v>
      </c>
      <c r="C2553" s="81">
        <v>88.4</v>
      </c>
      <c r="D2553" s="81" t="s">
        <v>13187</v>
      </c>
      <c r="E2553" s="81">
        <v>88.4</v>
      </c>
      <c r="F2553" s="81" t="s">
        <v>13188</v>
      </c>
      <c r="G2553" s="81">
        <v>176.65</v>
      </c>
      <c r="H2553" s="81">
        <v>5.5</v>
      </c>
      <c r="I2553" s="81">
        <v>15.5</v>
      </c>
      <c r="J2553" s="81">
        <v>0.55000000000000004</v>
      </c>
      <c r="K2553" s="81">
        <v>11</v>
      </c>
      <c r="L2553" s="81" t="s">
        <v>25662</v>
      </c>
      <c r="M2553" s="108"/>
      <c r="N2553" s="108"/>
      <c r="O2553" s="108"/>
      <c r="P2553" s="108"/>
      <c r="Q2553" s="108"/>
      <c r="R2553" s="108"/>
      <c r="S2553" s="108"/>
      <c r="T2553" s="108"/>
      <c r="U2553" s="108"/>
      <c r="V2553" s="108"/>
      <c r="W2553" s="108"/>
      <c r="X2553" s="108"/>
      <c r="Y2553" s="108"/>
      <c r="Z2553" s="108"/>
      <c r="AA2553" s="108"/>
      <c r="AB2553" s="108"/>
      <c r="AC2553" s="108"/>
      <c r="AD2553" s="108"/>
    </row>
    <row r="2554" spans="1:30" x14ac:dyDescent="0.25">
      <c r="A2554" s="81" t="s">
        <v>1176</v>
      </c>
      <c r="B2554" s="81" t="s">
        <v>26326</v>
      </c>
      <c r="C2554" s="81">
        <v>88.4</v>
      </c>
      <c r="D2554" s="81" t="s">
        <v>13189</v>
      </c>
      <c r="E2554" s="81">
        <v>149.51</v>
      </c>
      <c r="F2554" s="81" t="s">
        <v>13190</v>
      </c>
      <c r="G2554" s="81">
        <v>158.4</v>
      </c>
      <c r="H2554" s="81">
        <v>5.5</v>
      </c>
      <c r="I2554" s="81">
        <v>15</v>
      </c>
      <c r="J2554" s="81">
        <v>0.55000000000000004</v>
      </c>
      <c r="K2554" s="81">
        <v>11</v>
      </c>
      <c r="L2554" s="81" t="s">
        <v>25662</v>
      </c>
      <c r="M2554" s="108"/>
      <c r="N2554" s="108"/>
      <c r="O2554" s="108"/>
      <c r="P2554" s="108"/>
      <c r="Q2554" s="108"/>
      <c r="R2554" s="108"/>
      <c r="S2554" s="108"/>
      <c r="T2554" s="108"/>
      <c r="U2554" s="108"/>
      <c r="V2554" s="108"/>
      <c r="W2554" s="108"/>
      <c r="X2554" s="108"/>
      <c r="Y2554" s="108"/>
      <c r="Z2554" s="108"/>
      <c r="AA2554" s="108"/>
      <c r="AB2554" s="108"/>
      <c r="AC2554" s="108"/>
      <c r="AD2554" s="108"/>
    </row>
    <row r="2555" spans="1:30" x14ac:dyDescent="0.25">
      <c r="A2555" s="81" t="s">
        <v>1155</v>
      </c>
      <c r="B2555" s="81" t="s">
        <v>13191</v>
      </c>
      <c r="C2555" s="81">
        <v>25.5</v>
      </c>
      <c r="D2555" s="81" t="s">
        <v>13192</v>
      </c>
      <c r="E2555" s="81">
        <v>25.5</v>
      </c>
      <c r="F2555" s="81" t="s">
        <v>13193</v>
      </c>
      <c r="G2555" s="81">
        <v>28.99</v>
      </c>
      <c r="H2555" s="81">
        <v>5.2</v>
      </c>
      <c r="I2555" s="81">
        <v>3.5</v>
      </c>
      <c r="J2555" s="81">
        <v>0.8</v>
      </c>
      <c r="K2555" s="81">
        <v>1.6</v>
      </c>
      <c r="L2555" s="81" t="s">
        <v>25662</v>
      </c>
      <c r="M2555" s="108"/>
      <c r="N2555" s="108"/>
      <c r="O2555" s="108"/>
      <c r="P2555" s="108"/>
      <c r="Q2555" s="108"/>
      <c r="R2555" s="108"/>
      <c r="S2555" s="108"/>
      <c r="T2555" s="108"/>
      <c r="U2555" s="108"/>
      <c r="V2555" s="108"/>
      <c r="W2555" s="108"/>
      <c r="X2555" s="108"/>
      <c r="Y2555" s="108"/>
      <c r="Z2555" s="108"/>
      <c r="AA2555" s="108"/>
      <c r="AB2555" s="108"/>
      <c r="AC2555" s="108"/>
      <c r="AD2555" s="108"/>
    </row>
    <row r="2556" spans="1:30" x14ac:dyDescent="0.25">
      <c r="A2556" s="81" t="s">
        <v>468</v>
      </c>
      <c r="B2556" s="81" t="s">
        <v>8619</v>
      </c>
      <c r="C2556" s="81" t="s">
        <v>8620</v>
      </c>
      <c r="D2556" s="81" t="s">
        <v>8619</v>
      </c>
      <c r="E2556" s="81" t="s">
        <v>8620</v>
      </c>
      <c r="F2556" s="81" t="s">
        <v>8619</v>
      </c>
      <c r="G2556" s="81" t="s">
        <v>8620</v>
      </c>
      <c r="H2556" s="81">
        <v>2.17</v>
      </c>
      <c r="I2556" s="81">
        <v>4.33</v>
      </c>
      <c r="J2556" s="81">
        <v>0.88</v>
      </c>
      <c r="K2556" s="81">
        <v>0.98</v>
      </c>
      <c r="L2556" s="81" t="s">
        <v>25662</v>
      </c>
      <c r="M2556" s="108"/>
      <c r="N2556" s="108"/>
      <c r="O2556" s="108"/>
      <c r="P2556" s="108"/>
      <c r="Q2556" s="108"/>
      <c r="R2556" s="108"/>
      <c r="S2556" s="108"/>
      <c r="T2556" s="108"/>
      <c r="U2556" s="108"/>
      <c r="V2556" s="108"/>
      <c r="W2556" s="108"/>
      <c r="X2556" s="108"/>
      <c r="Y2556" s="108"/>
      <c r="Z2556" s="108"/>
      <c r="AA2556" s="108"/>
      <c r="AB2556" s="108"/>
      <c r="AC2556" s="108"/>
      <c r="AD2556" s="108"/>
    </row>
    <row r="2557" spans="1:30" x14ac:dyDescent="0.25">
      <c r="A2557" s="81" t="s">
        <v>939</v>
      </c>
      <c r="B2557" s="81" t="s">
        <v>8619</v>
      </c>
      <c r="C2557" s="81" t="s">
        <v>8620</v>
      </c>
      <c r="D2557" s="81" t="s">
        <v>8619</v>
      </c>
      <c r="E2557" s="81" t="s">
        <v>8620</v>
      </c>
      <c r="F2557" s="81" t="s">
        <v>8619</v>
      </c>
      <c r="G2557" s="81" t="s">
        <v>8620</v>
      </c>
      <c r="H2557" s="81">
        <v>5.3</v>
      </c>
      <c r="I2557" s="81">
        <v>6.6</v>
      </c>
      <c r="J2557" s="81">
        <v>3.3</v>
      </c>
      <c r="K2557" s="81">
        <v>3</v>
      </c>
      <c r="L2557" s="81" t="s">
        <v>25662</v>
      </c>
      <c r="M2557" s="108"/>
      <c r="N2557" s="108"/>
      <c r="O2557" s="108"/>
      <c r="P2557" s="108"/>
      <c r="Q2557" s="108"/>
      <c r="R2557" s="108"/>
      <c r="S2557" s="108"/>
      <c r="T2557" s="108"/>
      <c r="U2557" s="108"/>
      <c r="V2557" s="108"/>
      <c r="W2557" s="108"/>
      <c r="X2557" s="108"/>
      <c r="Y2557" s="108"/>
      <c r="Z2557" s="108"/>
      <c r="AA2557" s="108"/>
      <c r="AB2557" s="108"/>
      <c r="AC2557" s="108"/>
      <c r="AD2557" s="108"/>
    </row>
    <row r="2558" spans="1:30" x14ac:dyDescent="0.25">
      <c r="A2558" s="81" t="s">
        <v>465</v>
      </c>
      <c r="B2558" s="81" t="s">
        <v>13194</v>
      </c>
      <c r="C2558" s="81">
        <v>39.1</v>
      </c>
      <c r="D2558" s="81" t="s">
        <v>13195</v>
      </c>
      <c r="E2558" s="81">
        <v>43.44</v>
      </c>
      <c r="F2558" s="81" t="s">
        <v>13196</v>
      </c>
      <c r="G2558" s="81">
        <v>38</v>
      </c>
      <c r="H2558" s="81">
        <v>5.3</v>
      </c>
      <c r="I2558" s="81">
        <v>6.4</v>
      </c>
      <c r="J2558" s="81">
        <v>1.25</v>
      </c>
      <c r="K2558" s="81">
        <v>2.8</v>
      </c>
      <c r="L2558" s="81" t="s">
        <v>25662</v>
      </c>
      <c r="M2558" s="108"/>
      <c r="N2558" s="108"/>
      <c r="O2558" s="108"/>
      <c r="P2558" s="108"/>
      <c r="Q2558" s="108"/>
      <c r="R2558" s="108"/>
      <c r="S2558" s="108"/>
      <c r="T2558" s="108"/>
      <c r="U2558" s="108"/>
      <c r="V2558" s="108"/>
      <c r="W2558" s="108"/>
      <c r="X2558" s="108"/>
      <c r="Y2558" s="108"/>
      <c r="Z2558" s="108"/>
      <c r="AA2558" s="108"/>
      <c r="AB2558" s="108"/>
      <c r="AC2558" s="108"/>
      <c r="AD2558" s="108"/>
    </row>
    <row r="2559" spans="1:30" x14ac:dyDescent="0.25">
      <c r="A2559" s="81" t="s">
        <v>462</v>
      </c>
      <c r="B2559" s="81" t="s">
        <v>13197</v>
      </c>
      <c r="C2559" s="81">
        <v>29.75</v>
      </c>
      <c r="D2559" s="81" t="s">
        <v>13198</v>
      </c>
      <c r="E2559" s="81">
        <v>29.75</v>
      </c>
      <c r="F2559" s="81" t="s">
        <v>13199</v>
      </c>
      <c r="G2559" s="81">
        <v>32.5</v>
      </c>
      <c r="H2559" s="81">
        <v>5.1100000000000003</v>
      </c>
      <c r="I2559" s="81">
        <v>3.4</v>
      </c>
      <c r="J2559" s="81">
        <v>1.25</v>
      </c>
      <c r="K2559" s="81">
        <v>1.8</v>
      </c>
      <c r="L2559" s="81" t="s">
        <v>25662</v>
      </c>
      <c r="M2559" s="108"/>
      <c r="N2559" s="108"/>
      <c r="O2559" s="108"/>
      <c r="P2559" s="108"/>
      <c r="Q2559" s="108"/>
      <c r="R2559" s="108"/>
      <c r="S2559" s="108"/>
      <c r="T2559" s="108"/>
      <c r="U2559" s="108"/>
      <c r="V2559" s="108"/>
      <c r="W2559" s="108"/>
      <c r="X2559" s="108"/>
      <c r="Y2559" s="108"/>
      <c r="Z2559" s="108"/>
      <c r="AA2559" s="108"/>
      <c r="AB2559" s="108"/>
      <c r="AC2559" s="108"/>
      <c r="AD2559" s="108"/>
    </row>
    <row r="2560" spans="1:30" x14ac:dyDescent="0.25">
      <c r="A2560" s="81" t="s">
        <v>459</v>
      </c>
      <c r="B2560" s="81" t="s">
        <v>13200</v>
      </c>
      <c r="C2560" s="81">
        <v>49.3</v>
      </c>
      <c r="D2560" s="81" t="s">
        <v>13201</v>
      </c>
      <c r="E2560" s="81">
        <v>49.3</v>
      </c>
      <c r="F2560" s="81" t="s">
        <v>13202</v>
      </c>
      <c r="G2560" s="81">
        <v>49.3</v>
      </c>
      <c r="H2560" s="81">
        <v>5.3</v>
      </c>
      <c r="I2560" s="81">
        <v>9.6</v>
      </c>
      <c r="J2560" s="81">
        <v>1.08</v>
      </c>
      <c r="K2560" s="81">
        <v>2.9</v>
      </c>
      <c r="L2560" s="81" t="s">
        <v>25662</v>
      </c>
      <c r="M2560" s="108"/>
      <c r="N2560" s="108"/>
      <c r="O2560" s="108"/>
      <c r="P2560" s="108"/>
      <c r="Q2560" s="108"/>
      <c r="R2560" s="108"/>
      <c r="S2560" s="108"/>
      <c r="T2560" s="108"/>
      <c r="U2560" s="108"/>
      <c r="V2560" s="108"/>
      <c r="W2560" s="108"/>
      <c r="X2560" s="108"/>
      <c r="Y2560" s="108"/>
      <c r="Z2560" s="108"/>
      <c r="AA2560" s="108"/>
      <c r="AB2560" s="108"/>
      <c r="AC2560" s="108"/>
      <c r="AD2560" s="108"/>
    </row>
    <row r="2561" spans="1:30" x14ac:dyDescent="0.25">
      <c r="A2561" s="81" t="s">
        <v>456</v>
      </c>
      <c r="B2561" s="81" t="s">
        <v>13203</v>
      </c>
      <c r="C2561" s="81">
        <v>9.35</v>
      </c>
      <c r="D2561" s="81" t="s">
        <v>13204</v>
      </c>
      <c r="E2561" s="81">
        <v>9.59</v>
      </c>
      <c r="F2561" s="81" t="s">
        <v>13205</v>
      </c>
      <c r="G2561" s="81">
        <v>11.95</v>
      </c>
      <c r="H2561" s="81">
        <v>6.69</v>
      </c>
      <c r="I2561" s="81">
        <v>3.93</v>
      </c>
      <c r="J2561" s="81">
        <v>8.3000000000000004E-2</v>
      </c>
      <c r="K2561" s="81">
        <v>3.93</v>
      </c>
      <c r="L2561" s="81" t="s">
        <v>25662</v>
      </c>
      <c r="M2561" s="108"/>
      <c r="N2561" s="108"/>
      <c r="O2561" s="108"/>
      <c r="P2561" s="108"/>
      <c r="Q2561" s="108"/>
      <c r="R2561" s="108"/>
      <c r="S2561" s="108"/>
      <c r="T2561" s="108"/>
      <c r="U2561" s="108"/>
      <c r="V2561" s="108"/>
      <c r="W2561" s="108"/>
      <c r="X2561" s="108"/>
      <c r="Y2561" s="108"/>
      <c r="Z2561" s="108"/>
      <c r="AA2561" s="108"/>
      <c r="AB2561" s="108"/>
      <c r="AC2561" s="108"/>
      <c r="AD2561" s="108"/>
    </row>
    <row r="2562" spans="1:30" x14ac:dyDescent="0.25">
      <c r="A2562" s="81" t="s">
        <v>453</v>
      </c>
      <c r="B2562" s="81" t="s">
        <v>13206</v>
      </c>
      <c r="C2562" s="81">
        <v>7.65</v>
      </c>
      <c r="D2562" s="81" t="s">
        <v>13207</v>
      </c>
      <c r="E2562" s="81">
        <v>7.65</v>
      </c>
      <c r="F2562" s="81" t="s">
        <v>13208</v>
      </c>
      <c r="G2562" s="81">
        <v>11.95</v>
      </c>
      <c r="H2562" s="81">
        <v>0.8</v>
      </c>
      <c r="I2562" s="81">
        <v>13</v>
      </c>
      <c r="J2562" s="81">
        <v>0.02</v>
      </c>
      <c r="K2562" s="81">
        <v>13</v>
      </c>
      <c r="L2562" s="81" t="s">
        <v>25662</v>
      </c>
      <c r="M2562" s="108"/>
      <c r="N2562" s="108"/>
      <c r="O2562" s="108"/>
      <c r="P2562" s="108"/>
      <c r="Q2562" s="108"/>
      <c r="R2562" s="108"/>
      <c r="S2562" s="108"/>
      <c r="T2562" s="108"/>
      <c r="U2562" s="108"/>
      <c r="V2562" s="108"/>
      <c r="W2562" s="108"/>
      <c r="X2562" s="108"/>
      <c r="Y2562" s="108"/>
      <c r="Z2562" s="108"/>
      <c r="AA2562" s="108"/>
      <c r="AB2562" s="108"/>
      <c r="AC2562" s="108"/>
      <c r="AD2562" s="108"/>
    </row>
    <row r="2563" spans="1:30" x14ac:dyDescent="0.25">
      <c r="A2563" s="81" t="s">
        <v>450</v>
      </c>
      <c r="B2563" s="81" t="s">
        <v>13209</v>
      </c>
      <c r="C2563" s="81">
        <v>7.65</v>
      </c>
      <c r="D2563" s="81" t="s">
        <v>13210</v>
      </c>
      <c r="E2563" s="81">
        <v>7.65</v>
      </c>
      <c r="F2563" s="81" t="s">
        <v>13211</v>
      </c>
      <c r="G2563" s="81">
        <v>7.65</v>
      </c>
      <c r="H2563" s="81">
        <v>1.1000000000000001</v>
      </c>
      <c r="I2563" s="81">
        <v>13</v>
      </c>
      <c r="J2563" s="81">
        <v>0.05</v>
      </c>
      <c r="K2563" s="81">
        <v>13</v>
      </c>
      <c r="L2563" s="81" t="s">
        <v>25662</v>
      </c>
      <c r="M2563" s="108"/>
      <c r="N2563" s="108"/>
      <c r="O2563" s="108"/>
      <c r="P2563" s="108"/>
      <c r="Q2563" s="108"/>
      <c r="R2563" s="108"/>
      <c r="S2563" s="108"/>
      <c r="T2563" s="108"/>
      <c r="U2563" s="108"/>
      <c r="V2563" s="108"/>
      <c r="W2563" s="108"/>
      <c r="X2563" s="108"/>
      <c r="Y2563" s="108"/>
      <c r="Z2563" s="108"/>
      <c r="AA2563" s="108"/>
      <c r="AB2563" s="108"/>
      <c r="AC2563" s="108"/>
      <c r="AD2563" s="108"/>
    </row>
    <row r="2564" spans="1:30" x14ac:dyDescent="0.25">
      <c r="A2564" s="81" t="s">
        <v>589</v>
      </c>
      <c r="B2564" s="81" t="s">
        <v>13212</v>
      </c>
      <c r="C2564" s="81">
        <v>7.65</v>
      </c>
      <c r="D2564" s="81" t="s">
        <v>13213</v>
      </c>
      <c r="E2564" s="81">
        <v>7.65</v>
      </c>
      <c r="F2564" s="81" t="s">
        <v>13214</v>
      </c>
      <c r="G2564" s="81">
        <v>10.3</v>
      </c>
      <c r="H2564" s="81">
        <v>1.5</v>
      </c>
      <c r="I2564" s="81">
        <v>14</v>
      </c>
      <c r="J2564" s="81">
        <v>0.09</v>
      </c>
      <c r="K2564" s="81">
        <v>14</v>
      </c>
      <c r="L2564" s="81" t="s">
        <v>25662</v>
      </c>
      <c r="M2564" s="108"/>
      <c r="N2564" s="108"/>
      <c r="O2564" s="108"/>
      <c r="P2564" s="108"/>
      <c r="Q2564" s="108"/>
      <c r="R2564" s="108"/>
      <c r="S2564" s="108"/>
      <c r="T2564" s="108"/>
      <c r="U2564" s="108"/>
      <c r="V2564" s="108"/>
      <c r="W2564" s="108"/>
      <c r="X2564" s="108"/>
      <c r="Y2564" s="108"/>
      <c r="Z2564" s="108"/>
      <c r="AA2564" s="108"/>
      <c r="AB2564" s="108"/>
      <c r="AC2564" s="108"/>
      <c r="AD2564" s="108"/>
    </row>
    <row r="2565" spans="1:30" x14ac:dyDescent="0.25">
      <c r="A2565" s="81" t="s">
        <v>592</v>
      </c>
      <c r="B2565" s="81" t="s">
        <v>13215</v>
      </c>
      <c r="C2565" s="81">
        <v>11.05</v>
      </c>
      <c r="D2565" s="81" t="s">
        <v>13216</v>
      </c>
      <c r="E2565" s="81">
        <v>11.05</v>
      </c>
      <c r="F2565" s="81" t="s">
        <v>13217</v>
      </c>
      <c r="G2565" s="81">
        <v>11.05</v>
      </c>
      <c r="H2565" s="81">
        <v>2</v>
      </c>
      <c r="I2565" s="81">
        <v>14</v>
      </c>
      <c r="J2565" s="81">
        <v>0.14000000000000001</v>
      </c>
      <c r="K2565" s="81">
        <v>14</v>
      </c>
      <c r="L2565" s="81" t="s">
        <v>25662</v>
      </c>
      <c r="M2565" s="108"/>
      <c r="N2565" s="108"/>
      <c r="O2565" s="108"/>
      <c r="P2565" s="108"/>
      <c r="Q2565" s="108"/>
      <c r="R2565" s="108"/>
      <c r="S2565" s="108"/>
      <c r="T2565" s="108"/>
      <c r="U2565" s="108"/>
      <c r="V2565" s="108"/>
      <c r="W2565" s="108"/>
      <c r="X2565" s="108"/>
      <c r="Y2565" s="108"/>
      <c r="Z2565" s="108"/>
      <c r="AA2565" s="108"/>
      <c r="AB2565" s="108"/>
      <c r="AC2565" s="108"/>
      <c r="AD2565" s="108"/>
    </row>
    <row r="2566" spans="1:30" x14ac:dyDescent="0.25">
      <c r="A2566" s="81" t="s">
        <v>598</v>
      </c>
      <c r="B2566" s="81" t="s">
        <v>13218</v>
      </c>
      <c r="C2566" s="81">
        <v>15.3</v>
      </c>
      <c r="D2566" s="81" t="s">
        <v>13219</v>
      </c>
      <c r="E2566" s="81">
        <v>15.3</v>
      </c>
      <c r="F2566" s="81" t="s">
        <v>13220</v>
      </c>
      <c r="G2566" s="81">
        <v>23</v>
      </c>
      <c r="H2566" s="81">
        <v>2</v>
      </c>
      <c r="I2566" s="81">
        <v>15</v>
      </c>
      <c r="J2566" s="81">
        <v>0.24</v>
      </c>
      <c r="K2566" s="81">
        <v>15</v>
      </c>
      <c r="L2566" s="81" t="s">
        <v>25662</v>
      </c>
      <c r="M2566" s="108"/>
      <c r="N2566" s="108"/>
      <c r="O2566" s="108"/>
      <c r="P2566" s="108"/>
      <c r="Q2566" s="108"/>
      <c r="R2566" s="108"/>
      <c r="S2566" s="108"/>
      <c r="T2566" s="108"/>
      <c r="U2566" s="108"/>
      <c r="V2566" s="108"/>
      <c r="W2566" s="108"/>
      <c r="X2566" s="108"/>
      <c r="Y2566" s="108"/>
      <c r="Z2566" s="108"/>
      <c r="AA2566" s="108"/>
      <c r="AB2566" s="108"/>
      <c r="AC2566" s="108"/>
      <c r="AD2566" s="108"/>
    </row>
    <row r="2567" spans="1:30" x14ac:dyDescent="0.25">
      <c r="A2567" s="81" t="s">
        <v>601</v>
      </c>
      <c r="B2567" s="81" t="s">
        <v>13221</v>
      </c>
      <c r="C2567" s="81">
        <v>25.5</v>
      </c>
      <c r="D2567" s="81" t="s">
        <v>13222</v>
      </c>
      <c r="E2567" s="81">
        <v>25.5</v>
      </c>
      <c r="F2567" s="81" t="s">
        <v>13223</v>
      </c>
      <c r="G2567" s="81">
        <v>25.5</v>
      </c>
      <c r="H2567" s="81">
        <v>2.5</v>
      </c>
      <c r="I2567" s="81">
        <v>20</v>
      </c>
      <c r="J2567" s="81">
        <v>0.52</v>
      </c>
      <c r="K2567" s="81">
        <v>18</v>
      </c>
      <c r="L2567" s="81" t="s">
        <v>25662</v>
      </c>
      <c r="M2567" s="108"/>
      <c r="N2567" s="108"/>
      <c r="O2567" s="108"/>
      <c r="P2567" s="108"/>
      <c r="Q2567" s="108"/>
      <c r="R2567" s="108"/>
      <c r="S2567" s="108"/>
      <c r="T2567" s="108"/>
      <c r="U2567" s="108"/>
      <c r="V2567" s="108"/>
      <c r="W2567" s="108"/>
      <c r="X2567" s="108"/>
      <c r="Y2567" s="108"/>
      <c r="Z2567" s="108"/>
      <c r="AA2567" s="108"/>
      <c r="AB2567" s="108"/>
      <c r="AC2567" s="108"/>
      <c r="AD2567" s="108"/>
    </row>
    <row r="2568" spans="1:30" x14ac:dyDescent="0.25">
      <c r="A2568" s="81" t="s">
        <v>607</v>
      </c>
      <c r="B2568" s="81" t="s">
        <v>13224</v>
      </c>
      <c r="C2568" s="81">
        <v>31.45</v>
      </c>
      <c r="D2568" s="81" t="s">
        <v>13225</v>
      </c>
      <c r="E2568" s="81">
        <v>31.45</v>
      </c>
      <c r="F2568" s="81" t="s">
        <v>13226</v>
      </c>
      <c r="G2568" s="81">
        <v>31.45</v>
      </c>
      <c r="H2568" s="81">
        <v>2.8</v>
      </c>
      <c r="I2568" s="81">
        <v>20</v>
      </c>
      <c r="J2568" s="81">
        <v>0.77</v>
      </c>
      <c r="K2568" s="81">
        <v>20</v>
      </c>
      <c r="L2568" s="81" t="s">
        <v>25662</v>
      </c>
      <c r="M2568" s="108"/>
      <c r="N2568" s="108"/>
      <c r="O2568" s="108"/>
      <c r="P2568" s="108"/>
      <c r="Q2568" s="108"/>
      <c r="R2568" s="108"/>
      <c r="S2568" s="108"/>
      <c r="T2568" s="108"/>
      <c r="U2568" s="108"/>
      <c r="V2568" s="108"/>
      <c r="W2568" s="108"/>
      <c r="X2568" s="108"/>
      <c r="Y2568" s="108"/>
      <c r="Z2568" s="108"/>
      <c r="AA2568" s="108"/>
      <c r="AB2568" s="108"/>
      <c r="AC2568" s="108"/>
      <c r="AD2568" s="108"/>
    </row>
    <row r="2569" spans="1:30" x14ac:dyDescent="0.25">
      <c r="A2569" s="81" t="s">
        <v>610</v>
      </c>
      <c r="B2569" s="81" t="s">
        <v>13227</v>
      </c>
      <c r="C2569" s="81">
        <v>41.65</v>
      </c>
      <c r="D2569" s="81" t="s">
        <v>13228</v>
      </c>
      <c r="E2569" s="81">
        <v>41.65</v>
      </c>
      <c r="F2569" s="81" t="s">
        <v>13229</v>
      </c>
      <c r="G2569" s="81">
        <v>59</v>
      </c>
      <c r="H2569" s="81">
        <v>4</v>
      </c>
      <c r="I2569" s="81">
        <v>21</v>
      </c>
      <c r="J2569" s="81">
        <v>1.42</v>
      </c>
      <c r="K2569" s="81">
        <v>21</v>
      </c>
      <c r="L2569" s="81" t="s">
        <v>25662</v>
      </c>
      <c r="M2569" s="108"/>
      <c r="N2569" s="108"/>
      <c r="O2569" s="108"/>
      <c r="P2569" s="108"/>
      <c r="Q2569" s="108"/>
      <c r="R2569" s="108"/>
      <c r="S2569" s="108"/>
      <c r="T2569" s="108"/>
      <c r="U2569" s="108"/>
      <c r="V2569" s="108"/>
      <c r="W2569" s="108"/>
      <c r="X2569" s="108"/>
      <c r="Y2569" s="108"/>
      <c r="Z2569" s="108"/>
      <c r="AA2569" s="108"/>
      <c r="AB2569" s="108"/>
      <c r="AC2569" s="108"/>
      <c r="AD2569" s="108"/>
    </row>
    <row r="2570" spans="1:30" x14ac:dyDescent="0.25">
      <c r="A2570" s="81" t="s">
        <v>613</v>
      </c>
      <c r="B2570" s="81" t="s">
        <v>13230</v>
      </c>
      <c r="C2570" s="81">
        <v>7.65</v>
      </c>
      <c r="D2570" s="81" t="s">
        <v>13231</v>
      </c>
      <c r="E2570" s="81">
        <v>7.65</v>
      </c>
      <c r="F2570" s="81" t="s">
        <v>13232</v>
      </c>
      <c r="G2570" s="81">
        <v>7.65</v>
      </c>
      <c r="H2570" s="81">
        <v>13.5</v>
      </c>
      <c r="I2570" s="81">
        <v>6.14</v>
      </c>
      <c r="J2570" s="81">
        <v>0.05</v>
      </c>
      <c r="K2570" s="81">
        <v>2.04</v>
      </c>
      <c r="L2570" s="81" t="s">
        <v>25662</v>
      </c>
      <c r="M2570" s="108"/>
      <c r="N2570" s="108"/>
      <c r="O2570" s="108"/>
      <c r="P2570" s="108"/>
      <c r="Q2570" s="108"/>
      <c r="R2570" s="108"/>
      <c r="S2570" s="108"/>
      <c r="T2570" s="108"/>
      <c r="U2570" s="108"/>
      <c r="V2570" s="108"/>
      <c r="W2570" s="108"/>
      <c r="X2570" s="108"/>
      <c r="Y2570" s="108"/>
      <c r="Z2570" s="108"/>
      <c r="AA2570" s="108"/>
      <c r="AB2570" s="108"/>
      <c r="AC2570" s="108"/>
      <c r="AD2570" s="108"/>
    </row>
    <row r="2571" spans="1:30" x14ac:dyDescent="0.25">
      <c r="A2571" s="81" t="s">
        <v>616</v>
      </c>
      <c r="B2571" s="81" t="s">
        <v>13233</v>
      </c>
      <c r="C2571" s="81">
        <v>7.65</v>
      </c>
      <c r="D2571" s="81" t="s">
        <v>13234</v>
      </c>
      <c r="E2571" s="81">
        <v>7.65</v>
      </c>
      <c r="F2571" s="81" t="s">
        <v>13235</v>
      </c>
      <c r="G2571" s="81">
        <v>7.65</v>
      </c>
      <c r="H2571" s="81">
        <v>6.8</v>
      </c>
      <c r="I2571" s="81">
        <v>7.05</v>
      </c>
      <c r="J2571" s="81">
        <v>0.08</v>
      </c>
      <c r="K2571" s="81">
        <v>0.87</v>
      </c>
      <c r="L2571" s="81" t="s">
        <v>25662</v>
      </c>
      <c r="M2571" s="108"/>
      <c r="N2571" s="108"/>
      <c r="O2571" s="108"/>
      <c r="P2571" s="108"/>
      <c r="Q2571" s="108"/>
      <c r="R2571" s="108"/>
      <c r="S2571" s="108"/>
      <c r="T2571" s="108"/>
      <c r="U2571" s="108"/>
      <c r="V2571" s="108"/>
      <c r="W2571" s="108"/>
      <c r="X2571" s="108"/>
      <c r="Y2571" s="108"/>
      <c r="Z2571" s="108"/>
      <c r="AA2571" s="108"/>
      <c r="AB2571" s="108"/>
      <c r="AC2571" s="108"/>
      <c r="AD2571" s="108"/>
    </row>
    <row r="2572" spans="1:30" x14ac:dyDescent="0.25">
      <c r="A2572" s="81" t="s">
        <v>625</v>
      </c>
      <c r="B2572" s="81" t="s">
        <v>13236</v>
      </c>
      <c r="C2572" s="81">
        <v>11.05</v>
      </c>
      <c r="D2572" s="81" t="s">
        <v>13237</v>
      </c>
      <c r="E2572" s="81">
        <v>11.05</v>
      </c>
      <c r="F2572" s="81" t="s">
        <v>13238</v>
      </c>
      <c r="G2572" s="81">
        <v>11.05</v>
      </c>
      <c r="H2572" s="81">
        <v>6.85</v>
      </c>
      <c r="I2572" s="81">
        <v>6.96</v>
      </c>
      <c r="J2572" s="81">
        <v>0.16</v>
      </c>
      <c r="K2572" s="81">
        <v>0.86</v>
      </c>
      <c r="L2572" s="81" t="s">
        <v>25662</v>
      </c>
      <c r="M2572" s="108"/>
      <c r="N2572" s="108"/>
      <c r="O2572" s="108"/>
      <c r="P2572" s="108"/>
      <c r="Q2572" s="108"/>
      <c r="R2572" s="108"/>
      <c r="S2572" s="108"/>
      <c r="T2572" s="108"/>
      <c r="U2572" s="108"/>
      <c r="V2572" s="108"/>
      <c r="W2572" s="108"/>
      <c r="X2572" s="108"/>
      <c r="Y2572" s="108"/>
      <c r="Z2572" s="108"/>
      <c r="AA2572" s="108"/>
      <c r="AB2572" s="108"/>
      <c r="AC2572" s="108"/>
      <c r="AD2572" s="108"/>
    </row>
    <row r="2573" spans="1:30" x14ac:dyDescent="0.25">
      <c r="A2573" s="81" t="s">
        <v>628</v>
      </c>
      <c r="B2573" s="81" t="s">
        <v>13239</v>
      </c>
      <c r="C2573" s="81">
        <v>12.75</v>
      </c>
      <c r="D2573" s="81" t="s">
        <v>13240</v>
      </c>
      <c r="E2573" s="81">
        <v>12.75</v>
      </c>
      <c r="F2573" s="81" t="s">
        <v>13241</v>
      </c>
      <c r="G2573" s="81">
        <v>19.07</v>
      </c>
      <c r="H2573" s="81">
        <v>3.93</v>
      </c>
      <c r="I2573" s="81">
        <v>3.93</v>
      </c>
      <c r="J2573" s="81">
        <v>0.33</v>
      </c>
      <c r="K2573" s="81">
        <v>0.39</v>
      </c>
      <c r="L2573" s="81" t="s">
        <v>25662</v>
      </c>
      <c r="M2573" s="108"/>
      <c r="N2573" s="108"/>
      <c r="O2573" s="108"/>
      <c r="P2573" s="108"/>
      <c r="Q2573" s="108"/>
      <c r="R2573" s="108"/>
      <c r="S2573" s="108"/>
      <c r="T2573" s="108"/>
      <c r="U2573" s="108"/>
      <c r="V2573" s="108"/>
      <c r="W2573" s="108"/>
      <c r="X2573" s="108"/>
      <c r="Y2573" s="108"/>
      <c r="Z2573" s="108"/>
      <c r="AA2573" s="108"/>
      <c r="AB2573" s="108"/>
      <c r="AC2573" s="108"/>
      <c r="AD2573" s="108"/>
    </row>
    <row r="2574" spans="1:30" x14ac:dyDescent="0.25">
      <c r="A2574" s="81" t="s">
        <v>631</v>
      </c>
      <c r="B2574" s="81" t="s">
        <v>13242</v>
      </c>
      <c r="C2574" s="81">
        <v>15.3</v>
      </c>
      <c r="D2574" s="81" t="s">
        <v>13243</v>
      </c>
      <c r="E2574" s="81">
        <v>15.3</v>
      </c>
      <c r="F2574" s="81" t="s">
        <v>13244</v>
      </c>
      <c r="G2574" s="81">
        <v>15.3</v>
      </c>
      <c r="H2574" s="81">
        <v>6.7</v>
      </c>
      <c r="I2574" s="81">
        <v>7.4</v>
      </c>
      <c r="J2574" s="81">
        <v>0.4</v>
      </c>
      <c r="K2574" s="81">
        <v>1</v>
      </c>
      <c r="L2574" s="81" t="s">
        <v>25662</v>
      </c>
      <c r="M2574" s="108"/>
      <c r="N2574" s="108"/>
      <c r="O2574" s="108"/>
      <c r="P2574" s="108"/>
      <c r="Q2574" s="108"/>
      <c r="R2574" s="108"/>
      <c r="S2574" s="108"/>
      <c r="T2574" s="108"/>
      <c r="U2574" s="108"/>
      <c r="V2574" s="108"/>
      <c r="W2574" s="108"/>
      <c r="X2574" s="108"/>
      <c r="Y2574" s="108"/>
      <c r="Z2574" s="108"/>
      <c r="AA2574" s="108"/>
      <c r="AB2574" s="108"/>
      <c r="AC2574" s="108"/>
      <c r="AD2574" s="108"/>
    </row>
    <row r="2575" spans="1:30" x14ac:dyDescent="0.25">
      <c r="A2575" s="81" t="s">
        <v>634</v>
      </c>
      <c r="B2575" s="81" t="s">
        <v>13245</v>
      </c>
      <c r="C2575" s="81">
        <v>18.7</v>
      </c>
      <c r="D2575" s="81" t="s">
        <v>13246</v>
      </c>
      <c r="E2575" s="81">
        <v>18.7</v>
      </c>
      <c r="F2575" s="81" t="s">
        <v>13247</v>
      </c>
      <c r="G2575" s="81">
        <v>25.59</v>
      </c>
      <c r="H2575" s="81">
        <v>10.199999999999999</v>
      </c>
      <c r="I2575" s="81">
        <v>11.5</v>
      </c>
      <c r="J2575" s="81">
        <v>0.75</v>
      </c>
      <c r="K2575" s="81">
        <v>1.49</v>
      </c>
      <c r="L2575" s="81" t="s">
        <v>25662</v>
      </c>
      <c r="M2575" s="108"/>
      <c r="N2575" s="108"/>
      <c r="O2575" s="108"/>
      <c r="P2575" s="108"/>
      <c r="Q2575" s="108"/>
      <c r="R2575" s="108"/>
      <c r="S2575" s="108"/>
      <c r="T2575" s="108"/>
      <c r="U2575" s="108"/>
      <c r="V2575" s="108"/>
      <c r="W2575" s="108"/>
      <c r="X2575" s="108"/>
      <c r="Y2575" s="108"/>
      <c r="Z2575" s="108"/>
      <c r="AA2575" s="108"/>
      <c r="AB2575" s="108"/>
      <c r="AC2575" s="108"/>
      <c r="AD2575" s="108"/>
    </row>
    <row r="2576" spans="1:30" x14ac:dyDescent="0.25">
      <c r="A2576" s="81" t="s">
        <v>637</v>
      </c>
      <c r="B2576" s="81" t="s">
        <v>13248</v>
      </c>
      <c r="C2576" s="81">
        <v>25.5</v>
      </c>
      <c r="D2576" s="81" t="s">
        <v>13249</v>
      </c>
      <c r="E2576" s="81">
        <v>25.5</v>
      </c>
      <c r="F2576" s="81" t="s">
        <v>13250</v>
      </c>
      <c r="G2576" s="81">
        <v>25.5</v>
      </c>
      <c r="H2576" s="81">
        <v>0.23</v>
      </c>
      <c r="I2576" s="81">
        <v>5.9</v>
      </c>
      <c r="J2576" s="81">
        <v>1.23</v>
      </c>
      <c r="K2576" s="81">
        <v>0.23</v>
      </c>
      <c r="L2576" s="81" t="s">
        <v>25662</v>
      </c>
      <c r="M2576" s="108"/>
      <c r="N2576" s="108"/>
      <c r="O2576" s="108"/>
      <c r="P2576" s="108"/>
      <c r="Q2576" s="108"/>
      <c r="R2576" s="108"/>
      <c r="S2576" s="108"/>
      <c r="T2576" s="108"/>
      <c r="U2576" s="108"/>
      <c r="V2576" s="108"/>
      <c r="W2576" s="108"/>
      <c r="X2576" s="108"/>
      <c r="Y2576" s="108"/>
      <c r="Z2576" s="108"/>
      <c r="AA2576" s="108"/>
      <c r="AB2576" s="108"/>
      <c r="AC2576" s="108"/>
      <c r="AD2576" s="108"/>
    </row>
    <row r="2577" spans="1:30" x14ac:dyDescent="0.25">
      <c r="A2577" s="81" t="s">
        <v>640</v>
      </c>
      <c r="B2577" s="81" t="s">
        <v>13251</v>
      </c>
      <c r="C2577" s="81">
        <v>31.45</v>
      </c>
      <c r="D2577" s="81" t="s">
        <v>13252</v>
      </c>
      <c r="E2577" s="81">
        <v>31.45</v>
      </c>
      <c r="F2577" s="81" t="s">
        <v>13253</v>
      </c>
      <c r="G2577" s="81">
        <v>31.45</v>
      </c>
      <c r="H2577" s="81">
        <v>0.23</v>
      </c>
      <c r="I2577" s="81">
        <v>7.87</v>
      </c>
      <c r="J2577" s="81">
        <v>1.43</v>
      </c>
      <c r="K2577" s="81">
        <v>0.23</v>
      </c>
      <c r="L2577" s="81" t="s">
        <v>25662</v>
      </c>
      <c r="M2577" s="108"/>
      <c r="N2577" s="108"/>
      <c r="O2577" s="108"/>
      <c r="P2577" s="108"/>
      <c r="Q2577" s="108"/>
      <c r="R2577" s="108"/>
      <c r="S2577" s="108"/>
      <c r="T2577" s="108"/>
      <c r="U2577" s="108"/>
      <c r="V2577" s="108"/>
      <c r="W2577" s="108"/>
      <c r="X2577" s="108"/>
      <c r="Y2577" s="108"/>
      <c r="Z2577" s="108"/>
      <c r="AA2577" s="108"/>
      <c r="AB2577" s="108"/>
      <c r="AC2577" s="108"/>
      <c r="AD2577" s="108"/>
    </row>
    <row r="2578" spans="1:30" x14ac:dyDescent="0.25">
      <c r="A2578" s="81" t="s">
        <v>643</v>
      </c>
      <c r="B2578" s="81" t="s">
        <v>13254</v>
      </c>
      <c r="C2578" s="81">
        <v>36.549999999999997</v>
      </c>
      <c r="D2578" s="81" t="s">
        <v>13255</v>
      </c>
      <c r="E2578" s="81">
        <v>36.549999999999997</v>
      </c>
      <c r="F2578" s="81" t="s">
        <v>13256</v>
      </c>
      <c r="G2578" s="81">
        <v>59.01</v>
      </c>
      <c r="H2578" s="81">
        <v>3.93</v>
      </c>
      <c r="I2578" s="81">
        <v>11.8</v>
      </c>
      <c r="J2578" s="81">
        <v>2.13</v>
      </c>
      <c r="K2578" s="81">
        <v>0.39</v>
      </c>
      <c r="L2578" s="81" t="s">
        <v>25662</v>
      </c>
      <c r="M2578" s="108"/>
      <c r="N2578" s="108"/>
      <c r="O2578" s="108"/>
      <c r="P2578" s="108"/>
      <c r="Q2578" s="108"/>
      <c r="R2578" s="108"/>
      <c r="S2578" s="108"/>
      <c r="T2578" s="108"/>
      <c r="U2578" s="108"/>
      <c r="V2578" s="108"/>
      <c r="W2578" s="108"/>
      <c r="X2578" s="108"/>
      <c r="Y2578" s="108"/>
      <c r="Z2578" s="108"/>
      <c r="AA2578" s="108"/>
      <c r="AB2578" s="108"/>
      <c r="AC2578" s="108"/>
      <c r="AD2578" s="108"/>
    </row>
    <row r="2579" spans="1:30" x14ac:dyDescent="0.25">
      <c r="A2579" s="81" t="s">
        <v>936</v>
      </c>
      <c r="B2579" s="81" t="s">
        <v>13257</v>
      </c>
      <c r="C2579" s="81">
        <v>14.45</v>
      </c>
      <c r="D2579" s="81" t="s">
        <v>13258</v>
      </c>
      <c r="E2579" s="81">
        <v>14.45</v>
      </c>
      <c r="F2579" s="81" t="s">
        <v>13259</v>
      </c>
      <c r="G2579" s="81">
        <v>25</v>
      </c>
      <c r="H2579" s="81">
        <v>2</v>
      </c>
      <c r="I2579" s="81">
        <v>5</v>
      </c>
      <c r="J2579" s="81">
        <v>0.44</v>
      </c>
      <c r="K2579" s="81">
        <v>5</v>
      </c>
      <c r="L2579" s="81" t="s">
        <v>25662</v>
      </c>
      <c r="M2579" s="108"/>
      <c r="N2579" s="108"/>
      <c r="O2579" s="108"/>
      <c r="P2579" s="108"/>
      <c r="Q2579" s="108"/>
      <c r="R2579" s="108"/>
      <c r="S2579" s="108"/>
      <c r="T2579" s="108"/>
      <c r="U2579" s="108"/>
      <c r="V2579" s="108"/>
      <c r="W2579" s="108"/>
      <c r="X2579" s="108"/>
      <c r="Y2579" s="108"/>
      <c r="Z2579" s="108"/>
      <c r="AA2579" s="108"/>
      <c r="AB2579" s="108"/>
      <c r="AC2579" s="108"/>
      <c r="AD2579" s="108"/>
    </row>
    <row r="2580" spans="1:30" x14ac:dyDescent="0.25">
      <c r="A2580" s="81" t="s">
        <v>649</v>
      </c>
      <c r="B2580" s="81" t="s">
        <v>13260</v>
      </c>
      <c r="C2580" s="81">
        <v>14.45</v>
      </c>
      <c r="D2580" s="81" t="s">
        <v>13261</v>
      </c>
      <c r="E2580" s="81">
        <v>14.45</v>
      </c>
      <c r="F2580" s="81" t="s">
        <v>13262</v>
      </c>
      <c r="G2580" s="81">
        <v>16</v>
      </c>
      <c r="H2580" s="81">
        <v>2</v>
      </c>
      <c r="I2580" s="81">
        <v>5</v>
      </c>
      <c r="J2580" s="81">
        <v>0.44</v>
      </c>
      <c r="K2580" s="81">
        <v>5</v>
      </c>
      <c r="L2580" s="81" t="s">
        <v>25662</v>
      </c>
      <c r="M2580" s="108"/>
      <c r="N2580" s="108"/>
      <c r="O2580" s="108"/>
      <c r="P2580" s="108"/>
      <c r="Q2580" s="108"/>
      <c r="R2580" s="108"/>
      <c r="S2580" s="108"/>
      <c r="T2580" s="108"/>
      <c r="U2580" s="108"/>
      <c r="V2580" s="108"/>
      <c r="W2580" s="108"/>
      <c r="X2580" s="108"/>
      <c r="Y2580" s="108"/>
      <c r="Z2580" s="108"/>
      <c r="AA2580" s="108"/>
      <c r="AB2580" s="108"/>
      <c r="AC2580" s="108"/>
      <c r="AD2580" s="108"/>
    </row>
    <row r="2581" spans="1:30" x14ac:dyDescent="0.25">
      <c r="A2581" s="81" t="s">
        <v>652</v>
      </c>
      <c r="B2581" s="81" t="s">
        <v>13263</v>
      </c>
      <c r="C2581" s="81">
        <v>14.45</v>
      </c>
      <c r="D2581" s="81" t="s">
        <v>13264</v>
      </c>
      <c r="E2581" s="81">
        <v>14.45</v>
      </c>
      <c r="F2581" s="81" t="s">
        <v>13265</v>
      </c>
      <c r="G2581" s="81">
        <v>15</v>
      </c>
      <c r="H2581" s="81">
        <v>2</v>
      </c>
      <c r="I2581" s="81">
        <v>5</v>
      </c>
      <c r="J2581" s="81">
        <v>0.15</v>
      </c>
      <c r="K2581" s="81">
        <v>5</v>
      </c>
      <c r="L2581" s="81" t="s">
        <v>25662</v>
      </c>
      <c r="M2581" s="108"/>
      <c r="N2581" s="108"/>
      <c r="O2581" s="108"/>
      <c r="P2581" s="108"/>
      <c r="Q2581" s="108"/>
      <c r="R2581" s="108"/>
      <c r="S2581" s="108"/>
      <c r="T2581" s="108"/>
      <c r="U2581" s="108"/>
      <c r="V2581" s="108"/>
      <c r="W2581" s="108"/>
      <c r="X2581" s="108"/>
      <c r="Y2581" s="108"/>
      <c r="Z2581" s="108"/>
      <c r="AA2581" s="108"/>
      <c r="AB2581" s="108"/>
      <c r="AC2581" s="108"/>
      <c r="AD2581" s="108"/>
    </row>
    <row r="2582" spans="1:30" x14ac:dyDescent="0.25">
      <c r="A2582" s="81" t="s">
        <v>658</v>
      </c>
      <c r="B2582" s="81" t="s">
        <v>13266</v>
      </c>
      <c r="C2582" s="81">
        <v>17</v>
      </c>
      <c r="D2582" s="81" t="s">
        <v>13267</v>
      </c>
      <c r="E2582" s="81">
        <v>17</v>
      </c>
      <c r="F2582" s="81" t="s">
        <v>13268</v>
      </c>
      <c r="G2582" s="81">
        <v>17</v>
      </c>
      <c r="H2582" s="81">
        <v>7.87</v>
      </c>
      <c r="I2582" s="81">
        <v>7.87</v>
      </c>
      <c r="J2582" s="81">
        <v>2.2000000000000002</v>
      </c>
      <c r="K2582" s="81">
        <v>7.87</v>
      </c>
      <c r="L2582" s="81" t="s">
        <v>25662</v>
      </c>
      <c r="M2582" s="108"/>
      <c r="N2582" s="108"/>
      <c r="O2582" s="108"/>
      <c r="P2582" s="108"/>
      <c r="Q2582" s="108"/>
      <c r="R2582" s="108"/>
      <c r="S2582" s="108"/>
      <c r="T2582" s="108"/>
      <c r="U2582" s="108"/>
      <c r="V2582" s="108"/>
      <c r="W2582" s="108"/>
      <c r="X2582" s="108"/>
      <c r="Y2582" s="108"/>
      <c r="Z2582" s="108"/>
      <c r="AA2582" s="108"/>
      <c r="AB2582" s="108"/>
      <c r="AC2582" s="108"/>
      <c r="AD2582" s="108"/>
    </row>
    <row r="2583" spans="1:30" x14ac:dyDescent="0.25">
      <c r="A2583" s="81" t="s">
        <v>661</v>
      </c>
      <c r="B2583" s="81" t="s">
        <v>13269</v>
      </c>
      <c r="C2583" s="81">
        <v>18.7</v>
      </c>
      <c r="D2583" s="81" t="s">
        <v>13270</v>
      </c>
      <c r="E2583" s="81">
        <v>18.7</v>
      </c>
      <c r="F2583" s="81" t="s">
        <v>13271</v>
      </c>
      <c r="G2583" s="81">
        <v>18.7</v>
      </c>
      <c r="H2583" s="81">
        <v>19</v>
      </c>
      <c r="I2583" s="81">
        <v>26</v>
      </c>
      <c r="J2583" s="81">
        <v>0.44</v>
      </c>
      <c r="K2583" s="81">
        <v>4</v>
      </c>
      <c r="L2583" s="81" t="s">
        <v>25662</v>
      </c>
      <c r="M2583" s="108"/>
      <c r="N2583" s="108"/>
      <c r="O2583" s="108"/>
      <c r="P2583" s="108"/>
      <c r="Q2583" s="108"/>
      <c r="R2583" s="108"/>
      <c r="S2583" s="108"/>
      <c r="T2583" s="108"/>
      <c r="U2583" s="108"/>
      <c r="V2583" s="108"/>
      <c r="W2583" s="108"/>
      <c r="X2583" s="108"/>
      <c r="Y2583" s="108"/>
      <c r="Z2583" s="108"/>
      <c r="AA2583" s="108"/>
      <c r="AB2583" s="108"/>
      <c r="AC2583" s="108"/>
      <c r="AD2583" s="108"/>
    </row>
    <row r="2584" spans="1:30" x14ac:dyDescent="0.25">
      <c r="A2584" s="81" t="s">
        <v>664</v>
      </c>
      <c r="B2584" s="81" t="s">
        <v>13272</v>
      </c>
      <c r="C2584" s="81">
        <v>22.95</v>
      </c>
      <c r="D2584" s="81" t="s">
        <v>13273</v>
      </c>
      <c r="E2584" s="81">
        <v>22.95</v>
      </c>
      <c r="F2584" s="81" t="s">
        <v>13274</v>
      </c>
      <c r="G2584" s="81">
        <v>22.95</v>
      </c>
      <c r="H2584" s="81">
        <v>9</v>
      </c>
      <c r="I2584" s="81">
        <v>10</v>
      </c>
      <c r="J2584" s="81">
        <v>7</v>
      </c>
      <c r="K2584" s="81">
        <v>6</v>
      </c>
      <c r="L2584" s="81" t="s">
        <v>25662</v>
      </c>
      <c r="M2584" s="108"/>
      <c r="N2584" s="108"/>
      <c r="O2584" s="108"/>
      <c r="P2584" s="108"/>
      <c r="Q2584" s="108"/>
      <c r="R2584" s="108"/>
      <c r="S2584" s="108"/>
      <c r="T2584" s="108"/>
      <c r="U2584" s="108"/>
      <c r="V2584" s="108"/>
      <c r="W2584" s="108"/>
      <c r="X2584" s="108"/>
      <c r="Y2584" s="108"/>
      <c r="Z2584" s="108"/>
      <c r="AA2584" s="108"/>
      <c r="AB2584" s="108"/>
      <c r="AC2584" s="108"/>
      <c r="AD2584" s="108"/>
    </row>
    <row r="2585" spans="1:30" x14ac:dyDescent="0.25">
      <c r="A2585" s="81" t="s">
        <v>681</v>
      </c>
      <c r="B2585" s="81" t="s">
        <v>13275</v>
      </c>
      <c r="C2585" s="81">
        <v>14.45</v>
      </c>
      <c r="D2585" s="81" t="s">
        <v>13276</v>
      </c>
      <c r="E2585" s="81">
        <v>14.45</v>
      </c>
      <c r="F2585" s="81" t="s">
        <v>13277</v>
      </c>
      <c r="G2585" s="81">
        <v>14.81</v>
      </c>
      <c r="H2585" s="81">
        <v>2</v>
      </c>
      <c r="I2585" s="81">
        <v>5</v>
      </c>
      <c r="J2585" s="81">
        <v>0.44</v>
      </c>
      <c r="K2585" s="81">
        <v>5</v>
      </c>
      <c r="L2585" s="81" t="s">
        <v>25662</v>
      </c>
      <c r="M2585" s="108"/>
      <c r="N2585" s="108"/>
      <c r="O2585" s="108"/>
      <c r="P2585" s="108"/>
      <c r="Q2585" s="108"/>
      <c r="R2585" s="108"/>
      <c r="S2585" s="108"/>
      <c r="T2585" s="108"/>
      <c r="U2585" s="108"/>
      <c r="V2585" s="108"/>
      <c r="W2585" s="108"/>
      <c r="X2585" s="108"/>
      <c r="Y2585" s="108"/>
      <c r="Z2585" s="108"/>
      <c r="AA2585" s="108"/>
      <c r="AB2585" s="108"/>
      <c r="AC2585" s="108"/>
      <c r="AD2585" s="108"/>
    </row>
    <row r="2586" spans="1:30" x14ac:dyDescent="0.25">
      <c r="A2586" s="81" t="s">
        <v>690</v>
      </c>
      <c r="B2586" s="81" t="s">
        <v>13278</v>
      </c>
      <c r="C2586" s="81">
        <v>14.45</v>
      </c>
      <c r="D2586" s="81" t="s">
        <v>13279</v>
      </c>
      <c r="E2586" s="81">
        <v>14.45</v>
      </c>
      <c r="F2586" s="81" t="s">
        <v>13280</v>
      </c>
      <c r="G2586" s="81">
        <v>15.79</v>
      </c>
      <c r="H2586" s="81">
        <v>2</v>
      </c>
      <c r="I2586" s="81">
        <v>5</v>
      </c>
      <c r="J2586" s="81">
        <v>0.44</v>
      </c>
      <c r="K2586" s="81">
        <v>5</v>
      </c>
      <c r="L2586" s="81" t="s">
        <v>25662</v>
      </c>
      <c r="M2586" s="108"/>
      <c r="N2586" s="108"/>
      <c r="O2586" s="108"/>
      <c r="P2586" s="108"/>
      <c r="Q2586" s="108"/>
      <c r="R2586" s="108"/>
      <c r="S2586" s="108"/>
      <c r="T2586" s="108"/>
      <c r="U2586" s="108"/>
      <c r="V2586" s="108"/>
      <c r="W2586" s="108"/>
      <c r="X2586" s="108"/>
      <c r="Y2586" s="108"/>
      <c r="Z2586" s="108"/>
      <c r="AA2586" s="108"/>
      <c r="AB2586" s="108"/>
      <c r="AC2586" s="108"/>
      <c r="AD2586" s="108"/>
    </row>
    <row r="2587" spans="1:30" x14ac:dyDescent="0.25">
      <c r="A2587" s="81" t="s">
        <v>696</v>
      </c>
      <c r="B2587" s="81" t="s">
        <v>13281</v>
      </c>
      <c r="C2587" s="81">
        <v>14.45</v>
      </c>
      <c r="D2587" s="81" t="s">
        <v>13282</v>
      </c>
      <c r="E2587" s="81">
        <v>14.45</v>
      </c>
      <c r="F2587" s="81" t="s">
        <v>13283</v>
      </c>
      <c r="G2587" s="81">
        <v>14.45</v>
      </c>
      <c r="H2587" s="81">
        <v>2</v>
      </c>
      <c r="I2587" s="81">
        <v>5</v>
      </c>
      <c r="J2587" s="81">
        <v>0.44</v>
      </c>
      <c r="K2587" s="81">
        <v>5</v>
      </c>
      <c r="L2587" s="81" t="s">
        <v>25662</v>
      </c>
      <c r="M2587" s="108"/>
      <c r="N2587" s="108"/>
      <c r="O2587" s="108"/>
      <c r="P2587" s="108"/>
      <c r="Q2587" s="108"/>
      <c r="R2587" s="108"/>
      <c r="S2587" s="108"/>
      <c r="T2587" s="108"/>
      <c r="U2587" s="108"/>
      <c r="V2587" s="108"/>
      <c r="W2587" s="108"/>
      <c r="X2587" s="108"/>
      <c r="Y2587" s="108"/>
      <c r="Z2587" s="108"/>
      <c r="AA2587" s="108"/>
      <c r="AB2587" s="108"/>
      <c r="AC2587" s="108"/>
      <c r="AD2587" s="108"/>
    </row>
    <row r="2588" spans="1:30" x14ac:dyDescent="0.25">
      <c r="A2588" s="81" t="s">
        <v>702</v>
      </c>
      <c r="B2588" s="81" t="s">
        <v>13284</v>
      </c>
      <c r="C2588" s="81">
        <v>17</v>
      </c>
      <c r="D2588" s="81" t="s">
        <v>13285</v>
      </c>
      <c r="E2588" s="81">
        <v>17</v>
      </c>
      <c r="F2588" s="81" t="s">
        <v>13286</v>
      </c>
      <c r="G2588" s="81">
        <v>18.89</v>
      </c>
      <c r="H2588" s="81">
        <v>2</v>
      </c>
      <c r="I2588" s="81">
        <v>5</v>
      </c>
      <c r="J2588" s="81">
        <v>0.8</v>
      </c>
      <c r="K2588" s="81">
        <v>5</v>
      </c>
      <c r="L2588" s="81" t="s">
        <v>25662</v>
      </c>
      <c r="M2588" s="108"/>
      <c r="N2588" s="108"/>
      <c r="O2588" s="108"/>
      <c r="P2588" s="108"/>
      <c r="Q2588" s="108"/>
      <c r="R2588" s="108"/>
      <c r="S2588" s="108"/>
      <c r="T2588" s="108"/>
      <c r="U2588" s="108"/>
      <c r="V2588" s="108"/>
      <c r="W2588" s="108"/>
      <c r="X2588" s="108"/>
      <c r="Y2588" s="108"/>
      <c r="Z2588" s="108"/>
      <c r="AA2588" s="108"/>
      <c r="AB2588" s="108"/>
      <c r="AC2588" s="108"/>
      <c r="AD2588" s="108"/>
    </row>
    <row r="2589" spans="1:30" x14ac:dyDescent="0.25">
      <c r="A2589" s="81" t="s">
        <v>708</v>
      </c>
      <c r="B2589" s="81" t="s">
        <v>13287</v>
      </c>
      <c r="C2589" s="81">
        <v>18.7</v>
      </c>
      <c r="D2589" s="81" t="s">
        <v>13288</v>
      </c>
      <c r="E2589" s="81">
        <v>18.7</v>
      </c>
      <c r="F2589" s="81" t="s">
        <v>13289</v>
      </c>
      <c r="G2589" s="81">
        <v>19.64</v>
      </c>
      <c r="H2589" s="81">
        <v>2</v>
      </c>
      <c r="I2589" s="81">
        <v>5</v>
      </c>
      <c r="J2589" s="81">
        <v>1.1000000000000001</v>
      </c>
      <c r="K2589" s="81">
        <v>5</v>
      </c>
      <c r="L2589" s="81" t="s">
        <v>25662</v>
      </c>
      <c r="M2589" s="108"/>
      <c r="N2589" s="108"/>
      <c r="O2589" s="108"/>
      <c r="P2589" s="108"/>
      <c r="Q2589" s="108"/>
      <c r="R2589" s="108"/>
      <c r="S2589" s="108"/>
      <c r="T2589" s="108"/>
      <c r="U2589" s="108"/>
      <c r="V2589" s="108"/>
      <c r="W2589" s="108"/>
      <c r="X2589" s="108"/>
      <c r="Y2589" s="108"/>
      <c r="Z2589" s="108"/>
      <c r="AA2589" s="108"/>
      <c r="AB2589" s="108"/>
      <c r="AC2589" s="108"/>
      <c r="AD2589" s="108"/>
    </row>
    <row r="2590" spans="1:30" x14ac:dyDescent="0.25">
      <c r="A2590" s="81" t="s">
        <v>711</v>
      </c>
      <c r="B2590" s="81" t="s">
        <v>13290</v>
      </c>
      <c r="C2590" s="81">
        <v>22.95</v>
      </c>
      <c r="D2590" s="81" t="s">
        <v>13291</v>
      </c>
      <c r="E2590" s="81">
        <v>22.95</v>
      </c>
      <c r="F2590" s="81" t="s">
        <v>13292</v>
      </c>
      <c r="G2590" s="81">
        <v>22.95</v>
      </c>
      <c r="H2590" s="81">
        <v>2</v>
      </c>
      <c r="I2590" s="81">
        <v>5</v>
      </c>
      <c r="J2590" s="81">
        <v>1.3</v>
      </c>
      <c r="K2590" s="81">
        <v>5</v>
      </c>
      <c r="L2590" s="81" t="s">
        <v>25662</v>
      </c>
      <c r="M2590" s="108"/>
      <c r="N2590" s="108"/>
      <c r="O2590" s="108"/>
      <c r="P2590" s="108"/>
      <c r="Q2590" s="108"/>
      <c r="R2590" s="108"/>
      <c r="S2590" s="108"/>
      <c r="T2590" s="108"/>
      <c r="U2590" s="108"/>
      <c r="V2590" s="108"/>
      <c r="W2590" s="108"/>
      <c r="X2590" s="108"/>
      <c r="Y2590" s="108"/>
      <c r="Z2590" s="108"/>
      <c r="AA2590" s="108"/>
      <c r="AB2590" s="108"/>
      <c r="AC2590" s="108"/>
      <c r="AD2590" s="108"/>
    </row>
    <row r="2591" spans="1:30" x14ac:dyDescent="0.25">
      <c r="A2591" s="81" t="s">
        <v>714</v>
      </c>
      <c r="B2591" s="81" t="s">
        <v>13293</v>
      </c>
      <c r="C2591" s="81">
        <v>34</v>
      </c>
      <c r="D2591" s="81" t="s">
        <v>13294</v>
      </c>
      <c r="E2591" s="81">
        <v>34</v>
      </c>
      <c r="F2591" s="81" t="s">
        <v>13295</v>
      </c>
      <c r="G2591" s="81">
        <v>39.130000000000003</v>
      </c>
      <c r="H2591" s="81">
        <v>9.84</v>
      </c>
      <c r="I2591" s="81">
        <v>3.93</v>
      </c>
      <c r="J2591" s="81">
        <v>0.14000000000000001</v>
      </c>
      <c r="K2591" s="81">
        <v>3.93</v>
      </c>
      <c r="L2591" s="81" t="s">
        <v>25662</v>
      </c>
      <c r="M2591" s="108"/>
      <c r="N2591" s="108"/>
      <c r="O2591" s="108"/>
      <c r="P2591" s="108"/>
      <c r="Q2591" s="108"/>
      <c r="R2591" s="108"/>
      <c r="S2591" s="108"/>
      <c r="T2591" s="108"/>
      <c r="U2591" s="108"/>
      <c r="V2591" s="108"/>
      <c r="W2591" s="108"/>
      <c r="X2591" s="108"/>
      <c r="Y2591" s="108"/>
      <c r="Z2591" s="108"/>
      <c r="AA2591" s="108"/>
      <c r="AB2591" s="108"/>
      <c r="AC2591" s="108"/>
      <c r="AD2591" s="108"/>
    </row>
    <row r="2592" spans="1:30" x14ac:dyDescent="0.25">
      <c r="A2592" s="81" t="s">
        <v>720</v>
      </c>
      <c r="B2592" s="81" t="s">
        <v>13296</v>
      </c>
      <c r="C2592" s="81">
        <v>62.34</v>
      </c>
      <c r="D2592" s="81" t="s">
        <v>13297</v>
      </c>
      <c r="E2592" s="81">
        <v>36.549999999999997</v>
      </c>
      <c r="F2592" s="81" t="s">
        <v>13298</v>
      </c>
      <c r="G2592" s="81">
        <v>36.549999999999997</v>
      </c>
      <c r="H2592" s="81">
        <v>11.8</v>
      </c>
      <c r="I2592" s="81">
        <v>3.93</v>
      </c>
      <c r="J2592" s="81">
        <v>0.246</v>
      </c>
      <c r="K2592" s="81">
        <v>3.93</v>
      </c>
      <c r="L2592" s="81" t="s">
        <v>25662</v>
      </c>
      <c r="M2592" s="108"/>
      <c r="N2592" s="108"/>
      <c r="O2592" s="108"/>
      <c r="P2592" s="108"/>
      <c r="Q2592" s="108"/>
      <c r="R2592" s="108"/>
      <c r="S2592" s="108"/>
      <c r="T2592" s="108"/>
      <c r="U2592" s="108"/>
      <c r="V2592" s="108"/>
      <c r="W2592" s="108"/>
      <c r="X2592" s="108"/>
      <c r="Y2592" s="108"/>
      <c r="Z2592" s="108"/>
      <c r="AA2592" s="108"/>
      <c r="AB2592" s="108"/>
      <c r="AC2592" s="108"/>
      <c r="AD2592" s="108"/>
    </row>
    <row r="2593" spans="1:30" x14ac:dyDescent="0.25">
      <c r="A2593" s="81" t="s">
        <v>732</v>
      </c>
      <c r="B2593" s="81" t="s">
        <v>13299</v>
      </c>
      <c r="C2593" s="81">
        <v>39.1</v>
      </c>
      <c r="D2593" s="81" t="s">
        <v>13300</v>
      </c>
      <c r="E2593" s="81">
        <v>39.1</v>
      </c>
      <c r="F2593" s="81" t="s">
        <v>13301</v>
      </c>
      <c r="G2593" s="81">
        <v>66.34</v>
      </c>
      <c r="H2593" s="81">
        <v>13.77</v>
      </c>
      <c r="I2593" s="81">
        <v>3.93</v>
      </c>
      <c r="J2593" s="81">
        <v>0.39</v>
      </c>
      <c r="K2593" s="81">
        <v>3.93</v>
      </c>
      <c r="L2593" s="81" t="s">
        <v>25662</v>
      </c>
      <c r="M2593" s="108"/>
      <c r="N2593" s="108"/>
      <c r="O2593" s="108"/>
      <c r="P2593" s="108"/>
      <c r="Q2593" s="108"/>
      <c r="R2593" s="108"/>
      <c r="S2593" s="108"/>
      <c r="T2593" s="108"/>
      <c r="U2593" s="108"/>
      <c r="V2593" s="108"/>
      <c r="W2593" s="108"/>
      <c r="X2593" s="108"/>
      <c r="Y2593" s="108"/>
      <c r="Z2593" s="108"/>
      <c r="AA2593" s="108"/>
      <c r="AB2593" s="108"/>
      <c r="AC2593" s="108"/>
      <c r="AD2593" s="108"/>
    </row>
    <row r="2594" spans="1:30" x14ac:dyDescent="0.25">
      <c r="A2594" s="81" t="s">
        <v>738</v>
      </c>
      <c r="B2594" s="81" t="s">
        <v>13302</v>
      </c>
      <c r="C2594" s="81">
        <v>44.2</v>
      </c>
      <c r="D2594" s="81" t="s">
        <v>13303</v>
      </c>
      <c r="E2594" s="81">
        <v>44.2</v>
      </c>
      <c r="F2594" s="81" t="s">
        <v>13304</v>
      </c>
      <c r="G2594" s="81">
        <v>78.209999999999994</v>
      </c>
      <c r="H2594" s="81">
        <v>17.71</v>
      </c>
      <c r="I2594" s="81">
        <v>3.93</v>
      </c>
      <c r="J2594" s="81">
        <v>0.79</v>
      </c>
      <c r="K2594" s="81">
        <v>3.93</v>
      </c>
      <c r="L2594" s="81" t="s">
        <v>25662</v>
      </c>
      <c r="M2594" s="108"/>
      <c r="N2594" s="108"/>
      <c r="O2594" s="108"/>
      <c r="P2594" s="108"/>
      <c r="Q2594" s="108"/>
      <c r="R2594" s="108"/>
      <c r="S2594" s="108"/>
      <c r="T2594" s="108"/>
      <c r="U2594" s="108"/>
      <c r="V2594" s="108"/>
      <c r="W2594" s="108"/>
      <c r="X2594" s="108"/>
      <c r="Y2594" s="108"/>
      <c r="Z2594" s="108"/>
      <c r="AA2594" s="108"/>
      <c r="AB2594" s="108"/>
      <c r="AC2594" s="108"/>
      <c r="AD2594" s="108"/>
    </row>
    <row r="2595" spans="1:30" x14ac:dyDescent="0.25">
      <c r="A2595" s="81" t="s">
        <v>795</v>
      </c>
      <c r="B2595" s="81" t="s">
        <v>13305</v>
      </c>
      <c r="C2595" s="81">
        <v>29.75</v>
      </c>
      <c r="D2595" s="81" t="s">
        <v>13306</v>
      </c>
      <c r="E2595" s="81">
        <v>29.75</v>
      </c>
      <c r="F2595" s="81" t="s">
        <v>13307</v>
      </c>
      <c r="G2595" s="81">
        <v>29.75</v>
      </c>
      <c r="H2595" s="81">
        <v>20</v>
      </c>
      <c r="I2595" s="81">
        <v>23</v>
      </c>
      <c r="J2595" s="81">
        <v>0.17</v>
      </c>
      <c r="K2595" s="81">
        <v>1.5</v>
      </c>
      <c r="L2595" s="81" t="s">
        <v>25662</v>
      </c>
      <c r="M2595" s="108"/>
      <c r="N2595" s="108"/>
      <c r="O2595" s="108"/>
      <c r="P2595" s="108"/>
      <c r="Q2595" s="108"/>
      <c r="R2595" s="108"/>
      <c r="S2595" s="108"/>
      <c r="T2595" s="108"/>
      <c r="U2595" s="108"/>
      <c r="V2595" s="108"/>
      <c r="W2595" s="108"/>
      <c r="X2595" s="108"/>
      <c r="Y2595" s="108"/>
      <c r="Z2595" s="108"/>
      <c r="AA2595" s="108"/>
      <c r="AB2595" s="108"/>
      <c r="AC2595" s="108"/>
      <c r="AD2595" s="108"/>
    </row>
    <row r="2596" spans="1:30" x14ac:dyDescent="0.25">
      <c r="A2596" s="81" t="s">
        <v>786</v>
      </c>
      <c r="B2596" s="81" t="s">
        <v>13308</v>
      </c>
      <c r="C2596" s="81">
        <v>77.349999999999994</v>
      </c>
      <c r="D2596" s="81" t="s">
        <v>13309</v>
      </c>
      <c r="E2596" s="81">
        <v>77.349999999999994</v>
      </c>
      <c r="F2596" s="81" t="s">
        <v>13310</v>
      </c>
      <c r="G2596" s="81">
        <v>154.94999999999999</v>
      </c>
      <c r="H2596" s="81">
        <v>3.9</v>
      </c>
      <c r="I2596" s="81">
        <v>7.8</v>
      </c>
      <c r="J2596" s="81">
        <v>0.15</v>
      </c>
      <c r="K2596" s="81">
        <v>1.1000000000000001</v>
      </c>
      <c r="L2596" s="81" t="s">
        <v>25662</v>
      </c>
      <c r="M2596" s="108"/>
      <c r="N2596" s="108"/>
      <c r="O2596" s="108"/>
      <c r="P2596" s="108"/>
      <c r="Q2596" s="108"/>
      <c r="R2596" s="108"/>
      <c r="S2596" s="108"/>
      <c r="T2596" s="108"/>
      <c r="U2596" s="108"/>
      <c r="V2596" s="108"/>
      <c r="W2596" s="108"/>
      <c r="X2596" s="108"/>
      <c r="Y2596" s="108"/>
      <c r="Z2596" s="108"/>
      <c r="AA2596" s="108"/>
      <c r="AB2596" s="108"/>
      <c r="AC2596" s="108"/>
      <c r="AD2596" s="108"/>
    </row>
    <row r="2597" spans="1:30" x14ac:dyDescent="0.25">
      <c r="A2597" s="81" t="s">
        <v>759</v>
      </c>
      <c r="B2597" s="81" t="s">
        <v>13311</v>
      </c>
      <c r="C2597" s="81">
        <v>72.25</v>
      </c>
      <c r="D2597" s="81" t="s">
        <v>13312</v>
      </c>
      <c r="E2597" s="81">
        <v>97.43</v>
      </c>
      <c r="F2597" s="81" t="s">
        <v>13313</v>
      </c>
      <c r="G2597" s="81">
        <v>72.25</v>
      </c>
      <c r="H2597" s="81">
        <v>4</v>
      </c>
      <c r="I2597" s="81">
        <v>2</v>
      </c>
      <c r="J2597" s="81">
        <v>1.59</v>
      </c>
      <c r="K2597" s="81">
        <v>5</v>
      </c>
      <c r="L2597" s="81" t="s">
        <v>25662</v>
      </c>
      <c r="M2597" s="108"/>
      <c r="N2597" s="108"/>
      <c r="O2597" s="108"/>
      <c r="P2597" s="108"/>
      <c r="Q2597" s="108"/>
      <c r="R2597" s="108"/>
      <c r="S2597" s="108"/>
      <c r="T2597" s="108"/>
      <c r="U2597" s="108"/>
      <c r="V2597" s="108"/>
      <c r="W2597" s="108"/>
      <c r="X2597" s="108"/>
      <c r="Y2597" s="108"/>
      <c r="Z2597" s="108"/>
      <c r="AA2597" s="108"/>
      <c r="AB2597" s="108"/>
      <c r="AC2597" s="108"/>
      <c r="AD2597" s="108"/>
    </row>
    <row r="2598" spans="1:30" x14ac:dyDescent="0.25">
      <c r="A2598" s="81" t="s">
        <v>717</v>
      </c>
      <c r="B2598" s="81" t="s">
        <v>13314</v>
      </c>
      <c r="C2598" s="81">
        <v>511.7</v>
      </c>
      <c r="D2598" s="81" t="s">
        <v>13315</v>
      </c>
      <c r="E2598" s="81">
        <v>868.24</v>
      </c>
      <c r="F2598" s="81" t="s">
        <v>13316</v>
      </c>
      <c r="G2598" s="81">
        <v>824</v>
      </c>
      <c r="H2598" s="81">
        <v>6.6</v>
      </c>
      <c r="I2598" s="81">
        <v>5.0999999999999996</v>
      </c>
      <c r="J2598" s="81">
        <v>0.03</v>
      </c>
      <c r="K2598" s="81">
        <v>1.3</v>
      </c>
      <c r="L2598" s="81" t="s">
        <v>25662</v>
      </c>
      <c r="M2598" s="108"/>
      <c r="N2598" s="108"/>
      <c r="O2598" s="108"/>
      <c r="P2598" s="108"/>
      <c r="Q2598" s="108"/>
      <c r="R2598" s="108"/>
      <c r="S2598" s="108"/>
      <c r="T2598" s="108"/>
      <c r="U2598" s="108"/>
      <c r="V2598" s="108"/>
      <c r="W2598" s="108"/>
      <c r="X2598" s="108"/>
      <c r="Y2598" s="108"/>
      <c r="Z2598" s="108"/>
      <c r="AA2598" s="108"/>
      <c r="AB2598" s="108"/>
      <c r="AC2598" s="108"/>
      <c r="AD2598" s="108"/>
    </row>
    <row r="2599" spans="1:30" x14ac:dyDescent="0.25">
      <c r="A2599" s="81" t="s">
        <v>687</v>
      </c>
      <c r="B2599" s="81" t="s">
        <v>13317</v>
      </c>
      <c r="C2599" s="81">
        <v>215.05</v>
      </c>
      <c r="D2599" s="81" t="s">
        <v>13318</v>
      </c>
      <c r="E2599" s="81">
        <v>365.3</v>
      </c>
      <c r="F2599" s="81" t="s">
        <v>13319</v>
      </c>
      <c r="G2599" s="81">
        <v>316.60000000000002</v>
      </c>
      <c r="H2599" s="81">
        <v>1.96</v>
      </c>
      <c r="I2599" s="81">
        <v>3.93</v>
      </c>
      <c r="J2599" s="81">
        <v>0.22</v>
      </c>
      <c r="K2599" s="81">
        <v>0.98</v>
      </c>
      <c r="L2599" s="81" t="s">
        <v>25662</v>
      </c>
      <c r="M2599" s="108"/>
      <c r="N2599" s="108"/>
      <c r="O2599" s="108"/>
      <c r="P2599" s="108"/>
      <c r="Q2599" s="108"/>
      <c r="R2599" s="108"/>
      <c r="S2599" s="108"/>
      <c r="T2599" s="108"/>
      <c r="U2599" s="108"/>
      <c r="V2599" s="108"/>
      <c r="W2599" s="108"/>
      <c r="X2599" s="108"/>
      <c r="Y2599" s="108"/>
      <c r="Z2599" s="108"/>
      <c r="AA2599" s="108"/>
      <c r="AB2599" s="108"/>
      <c r="AC2599" s="108"/>
      <c r="AD2599" s="108"/>
    </row>
    <row r="2600" spans="1:30" x14ac:dyDescent="0.25">
      <c r="A2600" s="81" t="s">
        <v>678</v>
      </c>
      <c r="B2600" s="81" t="s">
        <v>13320</v>
      </c>
      <c r="C2600" s="81">
        <v>365.86</v>
      </c>
      <c r="D2600" s="81" t="s">
        <v>13321</v>
      </c>
      <c r="E2600" s="81">
        <v>365.36</v>
      </c>
      <c r="F2600" s="81" t="s">
        <v>13322</v>
      </c>
      <c r="G2600" s="81">
        <v>365.3</v>
      </c>
      <c r="H2600" s="81">
        <v>1.37</v>
      </c>
      <c r="I2600" s="81">
        <v>6.69</v>
      </c>
      <c r="J2600" s="81">
        <v>0.15</v>
      </c>
      <c r="K2600" s="81">
        <v>5.1100000000000003</v>
      </c>
      <c r="L2600" s="81" t="s">
        <v>25662</v>
      </c>
      <c r="M2600" s="108"/>
      <c r="N2600" s="108"/>
      <c r="O2600" s="108"/>
      <c r="P2600" s="108"/>
      <c r="Q2600" s="108"/>
      <c r="R2600" s="108"/>
      <c r="S2600" s="108"/>
      <c r="T2600" s="108"/>
      <c r="U2600" s="108"/>
      <c r="V2600" s="108"/>
      <c r="W2600" s="108"/>
      <c r="X2600" s="108"/>
      <c r="Y2600" s="108"/>
      <c r="Z2600" s="108"/>
      <c r="AA2600" s="108"/>
      <c r="AB2600" s="108"/>
      <c r="AC2600" s="108"/>
      <c r="AD2600" s="108"/>
    </row>
    <row r="2601" spans="1:30" x14ac:dyDescent="0.25">
      <c r="A2601" s="81" t="s">
        <v>655</v>
      </c>
      <c r="B2601" s="81" t="s">
        <v>13323</v>
      </c>
      <c r="C2601" s="81">
        <v>98.6</v>
      </c>
      <c r="D2601" s="81" t="s">
        <v>13324</v>
      </c>
      <c r="E2601" s="81">
        <v>98.6</v>
      </c>
      <c r="F2601" s="81" t="s">
        <v>13325</v>
      </c>
      <c r="G2601" s="81">
        <v>166.3</v>
      </c>
      <c r="H2601" s="81">
        <v>4.13</v>
      </c>
      <c r="I2601" s="81">
        <v>5.98</v>
      </c>
      <c r="J2601" s="81">
        <v>0.13</v>
      </c>
      <c r="K2601" s="81">
        <v>0.83</v>
      </c>
      <c r="L2601" s="81" t="s">
        <v>25662</v>
      </c>
      <c r="M2601" s="108"/>
      <c r="N2601" s="108"/>
      <c r="O2601" s="108"/>
      <c r="P2601" s="108"/>
      <c r="Q2601" s="108"/>
      <c r="R2601" s="108"/>
      <c r="S2601" s="108"/>
      <c r="T2601" s="108"/>
      <c r="U2601" s="108"/>
      <c r="V2601" s="108"/>
      <c r="W2601" s="108"/>
      <c r="X2601" s="108"/>
      <c r="Y2601" s="108"/>
      <c r="Z2601" s="108"/>
      <c r="AA2601" s="108"/>
      <c r="AB2601" s="108"/>
      <c r="AC2601" s="108"/>
      <c r="AD2601" s="108"/>
    </row>
    <row r="2602" spans="1:30" x14ac:dyDescent="0.25">
      <c r="A2602" s="81" t="s">
        <v>646</v>
      </c>
      <c r="B2602" s="81" t="s">
        <v>13326</v>
      </c>
      <c r="C2602" s="81">
        <v>56.95</v>
      </c>
      <c r="D2602" s="81" t="s">
        <v>13327</v>
      </c>
      <c r="E2602" s="81">
        <v>76.8</v>
      </c>
      <c r="F2602" s="81" t="s">
        <v>13328</v>
      </c>
      <c r="G2602" s="81">
        <v>98.5</v>
      </c>
      <c r="H2602" s="81">
        <v>3.93</v>
      </c>
      <c r="I2602" s="81">
        <v>3.93</v>
      </c>
      <c r="J2602" s="81">
        <v>0.3</v>
      </c>
      <c r="K2602" s="81">
        <v>1.9684999999999999</v>
      </c>
      <c r="L2602" s="81" t="s">
        <v>25662</v>
      </c>
      <c r="M2602" s="108"/>
      <c r="N2602" s="108"/>
      <c r="O2602" s="108"/>
      <c r="P2602" s="108"/>
      <c r="Q2602" s="108"/>
      <c r="R2602" s="108"/>
      <c r="S2602" s="108"/>
      <c r="T2602" s="108"/>
      <c r="U2602" s="108"/>
      <c r="V2602" s="108"/>
      <c r="W2602" s="108"/>
      <c r="X2602" s="108"/>
      <c r="Y2602" s="108"/>
      <c r="Z2602" s="108"/>
      <c r="AA2602" s="108"/>
      <c r="AB2602" s="108"/>
      <c r="AC2602" s="108"/>
      <c r="AD2602" s="108"/>
    </row>
    <row r="2603" spans="1:30" x14ac:dyDescent="0.25">
      <c r="A2603" s="81" t="s">
        <v>622</v>
      </c>
      <c r="B2603" s="81" t="s">
        <v>13329</v>
      </c>
      <c r="C2603" s="81">
        <v>30.6</v>
      </c>
      <c r="D2603" s="81" t="s">
        <v>13330</v>
      </c>
      <c r="E2603" s="81">
        <v>54</v>
      </c>
      <c r="F2603" s="81" t="s">
        <v>13331</v>
      </c>
      <c r="G2603" s="81">
        <v>64.95</v>
      </c>
      <c r="H2603" s="81">
        <v>2.5</v>
      </c>
      <c r="I2603" s="81">
        <v>23</v>
      </c>
      <c r="J2603" s="81">
        <v>0.22</v>
      </c>
      <c r="K2603" s="81">
        <v>14</v>
      </c>
      <c r="L2603" s="81" t="s">
        <v>25662</v>
      </c>
      <c r="M2603" s="108"/>
      <c r="N2603" s="108"/>
      <c r="O2603" s="108"/>
      <c r="P2603" s="108"/>
      <c r="Q2603" s="108"/>
      <c r="R2603" s="108"/>
      <c r="S2603" s="108"/>
      <c r="T2603" s="108"/>
      <c r="U2603" s="108"/>
      <c r="V2603" s="108"/>
      <c r="W2603" s="108"/>
      <c r="X2603" s="108"/>
      <c r="Y2603" s="108"/>
      <c r="Z2603" s="108"/>
      <c r="AA2603" s="108"/>
      <c r="AB2603" s="108"/>
      <c r="AC2603" s="108"/>
      <c r="AD2603" s="108"/>
    </row>
    <row r="2604" spans="1:30" x14ac:dyDescent="0.25">
      <c r="A2604" s="81" t="s">
        <v>619</v>
      </c>
      <c r="B2604" s="81" t="s">
        <v>13332</v>
      </c>
      <c r="C2604" s="81">
        <v>28.05</v>
      </c>
      <c r="D2604" s="81" t="s">
        <v>13333</v>
      </c>
      <c r="E2604" s="81">
        <v>48.5</v>
      </c>
      <c r="F2604" s="81" t="s">
        <v>13334</v>
      </c>
      <c r="G2604" s="81">
        <v>61.45</v>
      </c>
      <c r="H2604" s="81">
        <v>1.5</v>
      </c>
      <c r="I2604" s="81">
        <v>20</v>
      </c>
      <c r="J2604" s="81">
        <v>0.12</v>
      </c>
      <c r="K2604" s="81">
        <v>10</v>
      </c>
      <c r="L2604" s="81" t="s">
        <v>25662</v>
      </c>
      <c r="M2604" s="108"/>
      <c r="N2604" s="108"/>
      <c r="O2604" s="108"/>
      <c r="P2604" s="108"/>
      <c r="Q2604" s="108"/>
      <c r="R2604" s="108"/>
      <c r="S2604" s="108"/>
      <c r="T2604" s="108"/>
      <c r="U2604" s="108"/>
      <c r="V2604" s="108"/>
      <c r="W2604" s="108"/>
      <c r="X2604" s="108"/>
      <c r="Y2604" s="108"/>
      <c r="Z2604" s="108"/>
      <c r="AA2604" s="108"/>
      <c r="AB2604" s="108"/>
      <c r="AC2604" s="108"/>
      <c r="AD2604" s="108"/>
    </row>
    <row r="2605" spans="1:30" x14ac:dyDescent="0.25">
      <c r="A2605" s="81" t="s">
        <v>604</v>
      </c>
      <c r="B2605" s="81" t="s">
        <v>13335</v>
      </c>
      <c r="C2605" s="81">
        <v>15.3</v>
      </c>
      <c r="D2605" s="81" t="s">
        <v>13336</v>
      </c>
      <c r="E2605" s="81">
        <v>15.3</v>
      </c>
      <c r="F2605" s="81" t="s">
        <v>13337</v>
      </c>
      <c r="G2605" s="81">
        <v>27.01</v>
      </c>
      <c r="H2605" s="81">
        <v>0.84</v>
      </c>
      <c r="I2605" s="81">
        <v>7.2</v>
      </c>
      <c r="J2605" s="81">
        <v>0.17599999999999999</v>
      </c>
      <c r="K2605" s="81">
        <v>6.72</v>
      </c>
      <c r="L2605" s="81" t="s">
        <v>25662</v>
      </c>
      <c r="M2605" s="108"/>
      <c r="N2605" s="108"/>
      <c r="O2605" s="108"/>
      <c r="P2605" s="108"/>
      <c r="Q2605" s="108"/>
      <c r="R2605" s="108"/>
      <c r="S2605" s="108"/>
      <c r="T2605" s="108"/>
      <c r="U2605" s="108"/>
      <c r="V2605" s="108"/>
      <c r="W2605" s="108"/>
      <c r="X2605" s="108"/>
      <c r="Y2605" s="108"/>
      <c r="Z2605" s="108"/>
      <c r="AA2605" s="108"/>
      <c r="AB2605" s="108"/>
      <c r="AC2605" s="108"/>
      <c r="AD2605" s="108"/>
    </row>
    <row r="2606" spans="1:30" x14ac:dyDescent="0.25">
      <c r="A2606" s="81" t="s">
        <v>595</v>
      </c>
      <c r="B2606" s="81" t="s">
        <v>13338</v>
      </c>
      <c r="C2606" s="81">
        <v>15.3</v>
      </c>
      <c r="D2606" s="81" t="s">
        <v>13339</v>
      </c>
      <c r="E2606" s="81">
        <v>29.7</v>
      </c>
      <c r="F2606" s="81" t="s">
        <v>13340</v>
      </c>
      <c r="G2606" s="81">
        <v>27.01</v>
      </c>
      <c r="H2606" s="81">
        <v>9.84</v>
      </c>
      <c r="I2606" s="81">
        <v>1.18</v>
      </c>
      <c r="J2606" s="81">
        <v>0.49</v>
      </c>
      <c r="K2606" s="81">
        <v>5.12</v>
      </c>
      <c r="L2606" s="81" t="s">
        <v>25662</v>
      </c>
      <c r="M2606" s="108"/>
      <c r="N2606" s="108"/>
      <c r="O2606" s="108"/>
      <c r="P2606" s="108"/>
      <c r="Q2606" s="108"/>
      <c r="R2606" s="108"/>
      <c r="S2606" s="108"/>
      <c r="T2606" s="108"/>
      <c r="U2606" s="108"/>
      <c r="V2606" s="108"/>
      <c r="W2606" s="108"/>
      <c r="X2606" s="108"/>
      <c r="Y2606" s="108"/>
      <c r="Z2606" s="108"/>
      <c r="AA2606" s="108"/>
      <c r="AB2606" s="108"/>
      <c r="AC2606" s="108"/>
      <c r="AD2606" s="108"/>
    </row>
    <row r="2607" spans="1:30" x14ac:dyDescent="0.25">
      <c r="A2607" s="81" t="s">
        <v>550</v>
      </c>
      <c r="B2607" s="81" t="s">
        <v>13341</v>
      </c>
      <c r="C2607" s="81">
        <v>15.3</v>
      </c>
      <c r="D2607" s="81" t="s">
        <v>13342</v>
      </c>
      <c r="E2607" s="81">
        <v>15.3</v>
      </c>
      <c r="F2607" s="81" t="s">
        <v>13343</v>
      </c>
      <c r="G2607" s="81">
        <v>33.450000000000003</v>
      </c>
      <c r="H2607" s="81">
        <v>7</v>
      </c>
      <c r="I2607" s="81">
        <v>6.6</v>
      </c>
      <c r="J2607" s="81">
        <v>0.18</v>
      </c>
      <c r="K2607" s="81">
        <v>0.7</v>
      </c>
      <c r="L2607" s="81" t="s">
        <v>25662</v>
      </c>
      <c r="M2607" s="108"/>
      <c r="N2607" s="108"/>
      <c r="O2607" s="108"/>
      <c r="P2607" s="108"/>
      <c r="Q2607" s="108"/>
      <c r="R2607" s="108"/>
      <c r="S2607" s="108"/>
      <c r="T2607" s="108"/>
      <c r="U2607" s="108"/>
      <c r="V2607" s="108"/>
      <c r="W2607" s="108"/>
      <c r="X2607" s="108"/>
      <c r="Y2607" s="108"/>
      <c r="Z2607" s="108"/>
      <c r="AA2607" s="108"/>
      <c r="AB2607" s="108"/>
      <c r="AC2607" s="108"/>
      <c r="AD2607" s="108"/>
    </row>
    <row r="2608" spans="1:30" x14ac:dyDescent="0.25">
      <c r="A2608" s="81" t="s">
        <v>544</v>
      </c>
      <c r="B2608" s="81" t="s">
        <v>13344</v>
      </c>
      <c r="C2608" s="81">
        <v>15.3</v>
      </c>
      <c r="D2608" s="81" t="s">
        <v>13345</v>
      </c>
      <c r="E2608" s="81">
        <v>33.450000000000003</v>
      </c>
      <c r="F2608" s="81" t="s">
        <v>13346</v>
      </c>
      <c r="G2608" s="81">
        <v>33</v>
      </c>
      <c r="H2608" s="81">
        <v>9.8000000000000007</v>
      </c>
      <c r="I2608" s="81">
        <v>5.0999999999999996</v>
      </c>
      <c r="J2608" s="81">
        <v>0.4</v>
      </c>
      <c r="K2608" s="81">
        <v>1.1000000000000001</v>
      </c>
      <c r="L2608" s="81" t="s">
        <v>25662</v>
      </c>
      <c r="M2608" s="108"/>
      <c r="N2608" s="108"/>
      <c r="O2608" s="108"/>
      <c r="P2608" s="108"/>
      <c r="Q2608" s="108"/>
      <c r="R2608" s="108"/>
      <c r="S2608" s="108"/>
      <c r="T2608" s="108"/>
      <c r="U2608" s="108"/>
      <c r="V2608" s="108"/>
      <c r="W2608" s="108"/>
      <c r="X2608" s="108"/>
      <c r="Y2608" s="108"/>
      <c r="Z2608" s="108"/>
      <c r="AA2608" s="108"/>
      <c r="AB2608" s="108"/>
      <c r="AC2608" s="108"/>
      <c r="AD2608" s="108"/>
    </row>
    <row r="2609" spans="1:30" x14ac:dyDescent="0.25">
      <c r="A2609" s="81" t="s">
        <v>447</v>
      </c>
      <c r="B2609" s="81" t="s">
        <v>13347</v>
      </c>
      <c r="C2609" s="81">
        <v>502.91</v>
      </c>
      <c r="D2609" s="81" t="s">
        <v>13348</v>
      </c>
      <c r="E2609" s="81">
        <v>385.25</v>
      </c>
      <c r="F2609" s="81" t="s">
        <v>13349</v>
      </c>
      <c r="G2609" s="81">
        <v>504</v>
      </c>
      <c r="H2609" s="81">
        <v>66</v>
      </c>
      <c r="I2609" s="81">
        <v>51.1</v>
      </c>
      <c r="J2609" s="81">
        <v>0.15</v>
      </c>
      <c r="K2609" s="81">
        <v>13</v>
      </c>
      <c r="L2609" s="81" t="s">
        <v>25662</v>
      </c>
      <c r="M2609" s="108"/>
      <c r="N2609" s="108"/>
      <c r="O2609" s="108"/>
      <c r="P2609" s="108"/>
      <c r="Q2609" s="108"/>
      <c r="R2609" s="108"/>
      <c r="S2609" s="108"/>
      <c r="T2609" s="108"/>
      <c r="U2609" s="108"/>
      <c r="V2609" s="108"/>
      <c r="W2609" s="108"/>
      <c r="X2609" s="108"/>
      <c r="Y2609" s="108"/>
      <c r="Z2609" s="108"/>
      <c r="AA2609" s="108"/>
      <c r="AB2609" s="108"/>
      <c r="AC2609" s="108"/>
      <c r="AD2609" s="108"/>
    </row>
    <row r="2610" spans="1:30" x14ac:dyDescent="0.25">
      <c r="A2610" s="81" t="s">
        <v>444</v>
      </c>
      <c r="B2610" s="81" t="s">
        <v>13350</v>
      </c>
      <c r="C2610" s="81">
        <v>11.9</v>
      </c>
      <c r="D2610" s="81" t="s">
        <v>13351</v>
      </c>
      <c r="E2610" s="81">
        <v>11.9</v>
      </c>
      <c r="F2610" s="81" t="s">
        <v>13352</v>
      </c>
      <c r="G2610" s="81">
        <v>16.8</v>
      </c>
      <c r="H2610" s="81">
        <v>1</v>
      </c>
      <c r="I2610" s="81">
        <v>1.5</v>
      </c>
      <c r="J2610" s="81">
        <v>0.02</v>
      </c>
      <c r="K2610" s="81">
        <v>0.2</v>
      </c>
      <c r="L2610" s="81" t="s">
        <v>25662</v>
      </c>
      <c r="M2610" s="108"/>
      <c r="N2610" s="108"/>
      <c r="O2610" s="108"/>
      <c r="P2610" s="108"/>
      <c r="Q2610" s="108"/>
      <c r="R2610" s="108"/>
      <c r="S2610" s="108"/>
      <c r="T2610" s="108"/>
      <c r="U2610" s="108"/>
      <c r="V2610" s="108"/>
      <c r="W2610" s="108"/>
      <c r="X2610" s="108"/>
      <c r="Y2610" s="108"/>
      <c r="Z2610" s="108"/>
      <c r="AA2610" s="108"/>
      <c r="AB2610" s="108"/>
      <c r="AC2610" s="108"/>
      <c r="AD2610" s="108"/>
    </row>
    <row r="2611" spans="1:30" x14ac:dyDescent="0.25">
      <c r="A2611" s="81" t="s">
        <v>440</v>
      </c>
      <c r="B2611" s="81" t="s">
        <v>13353</v>
      </c>
      <c r="C2611" s="81">
        <v>196.35</v>
      </c>
      <c r="D2611" s="81" t="s">
        <v>13354</v>
      </c>
      <c r="E2611" s="81">
        <v>331.86</v>
      </c>
      <c r="F2611" s="81" t="s">
        <v>13355</v>
      </c>
      <c r="G2611" s="81">
        <v>334.16</v>
      </c>
      <c r="H2611" s="81">
        <v>1.1000000000000001</v>
      </c>
      <c r="I2611" s="81">
        <v>6.1</v>
      </c>
      <c r="J2611" s="81">
        <v>0.15</v>
      </c>
      <c r="K2611" s="81">
        <v>4.3</v>
      </c>
      <c r="L2611" s="81" t="s">
        <v>25662</v>
      </c>
      <c r="M2611" s="108"/>
      <c r="N2611" s="108"/>
      <c r="O2611" s="108"/>
      <c r="P2611" s="108"/>
      <c r="Q2611" s="108"/>
      <c r="R2611" s="108"/>
      <c r="S2611" s="108"/>
      <c r="T2611" s="108"/>
      <c r="U2611" s="108"/>
      <c r="V2611" s="108"/>
      <c r="W2611" s="108"/>
      <c r="X2611" s="108"/>
      <c r="Y2611" s="108"/>
      <c r="Z2611" s="108"/>
      <c r="AA2611" s="108"/>
      <c r="AB2611" s="108"/>
      <c r="AC2611" s="108"/>
      <c r="AD2611" s="108"/>
    </row>
    <row r="2612" spans="1:30" x14ac:dyDescent="0.25">
      <c r="A2612" s="81" t="s">
        <v>744</v>
      </c>
      <c r="B2612" s="81" t="s">
        <v>13356</v>
      </c>
      <c r="C2612" s="81">
        <v>38.25</v>
      </c>
      <c r="D2612" s="81" t="s">
        <v>13357</v>
      </c>
      <c r="E2612" s="81">
        <v>82.45</v>
      </c>
      <c r="F2612" s="81" t="s">
        <v>13358</v>
      </c>
      <c r="G2612" s="81">
        <v>68.31</v>
      </c>
      <c r="H2612" s="81">
        <v>3.5</v>
      </c>
      <c r="I2612" s="81">
        <v>16.5</v>
      </c>
      <c r="J2612" s="81">
        <v>0.26</v>
      </c>
      <c r="K2612" s="81">
        <v>12.5</v>
      </c>
      <c r="L2612" s="81" t="s">
        <v>25662</v>
      </c>
      <c r="M2612" s="108"/>
      <c r="N2612" s="108"/>
      <c r="O2612" s="108"/>
      <c r="P2612" s="108"/>
      <c r="Q2612" s="108"/>
      <c r="R2612" s="108"/>
      <c r="S2612" s="108"/>
      <c r="T2612" s="108"/>
      <c r="U2612" s="108"/>
      <c r="V2612" s="108"/>
      <c r="W2612" s="108"/>
      <c r="X2612" s="108"/>
      <c r="Y2612" s="108"/>
      <c r="Z2612" s="108"/>
      <c r="AA2612" s="108"/>
      <c r="AB2612" s="108"/>
      <c r="AC2612" s="108"/>
      <c r="AD2612" s="108"/>
    </row>
    <row r="2613" spans="1:30" x14ac:dyDescent="0.25">
      <c r="A2613" s="81" t="s">
        <v>750</v>
      </c>
      <c r="B2613" s="81" t="s">
        <v>13359</v>
      </c>
      <c r="C2613" s="81">
        <v>35.700000000000003</v>
      </c>
      <c r="D2613" s="81" t="s">
        <v>13360</v>
      </c>
      <c r="E2613" s="81">
        <v>63</v>
      </c>
      <c r="F2613" s="81" t="s">
        <v>13361</v>
      </c>
      <c r="G2613" s="81">
        <v>60.4</v>
      </c>
      <c r="H2613" s="81">
        <v>5.1100000000000003</v>
      </c>
      <c r="I2613" s="81">
        <v>3.93</v>
      </c>
      <c r="J2613" s="81">
        <v>3.5000000000000003E-2</v>
      </c>
      <c r="K2613" s="81">
        <v>3.93</v>
      </c>
      <c r="L2613" s="81" t="s">
        <v>25662</v>
      </c>
      <c r="M2613" s="108"/>
      <c r="N2613" s="108"/>
      <c r="O2613" s="108"/>
      <c r="P2613" s="108"/>
      <c r="Q2613" s="108"/>
      <c r="R2613" s="108"/>
      <c r="S2613" s="108"/>
      <c r="T2613" s="108"/>
      <c r="U2613" s="108"/>
      <c r="V2613" s="108"/>
      <c r="W2613" s="108"/>
      <c r="X2613" s="108"/>
      <c r="Y2613" s="108"/>
      <c r="Z2613" s="108"/>
      <c r="AA2613" s="108"/>
      <c r="AB2613" s="108"/>
      <c r="AC2613" s="108"/>
      <c r="AD2613" s="108"/>
    </row>
    <row r="2614" spans="1:30" x14ac:dyDescent="0.25">
      <c r="A2614" s="81" t="s">
        <v>756</v>
      </c>
      <c r="B2614" s="81" t="s">
        <v>13362</v>
      </c>
      <c r="C2614" s="81">
        <v>18.7</v>
      </c>
      <c r="D2614" s="81" t="s">
        <v>13363</v>
      </c>
      <c r="E2614" s="81">
        <v>18.7</v>
      </c>
      <c r="F2614" s="81" t="s">
        <v>13364</v>
      </c>
      <c r="G2614" s="81">
        <v>37.4</v>
      </c>
      <c r="H2614" s="81">
        <v>2</v>
      </c>
      <c r="I2614" s="81">
        <v>20</v>
      </c>
      <c r="J2614" s="81">
        <v>0.08</v>
      </c>
      <c r="K2614" s="81">
        <v>10</v>
      </c>
      <c r="L2614" s="81" t="s">
        <v>25662</v>
      </c>
      <c r="M2614" s="108"/>
      <c r="N2614" s="108"/>
      <c r="O2614" s="108"/>
      <c r="P2614" s="108"/>
      <c r="Q2614" s="108"/>
      <c r="R2614" s="108"/>
      <c r="S2614" s="108"/>
      <c r="T2614" s="108"/>
      <c r="U2614" s="108"/>
      <c r="V2614" s="108"/>
      <c r="W2614" s="108"/>
      <c r="X2614" s="108"/>
      <c r="Y2614" s="108"/>
      <c r="Z2614" s="108"/>
      <c r="AA2614" s="108"/>
      <c r="AB2614" s="108"/>
      <c r="AC2614" s="108"/>
      <c r="AD2614" s="108"/>
    </row>
    <row r="2615" spans="1:30" x14ac:dyDescent="0.25">
      <c r="A2615" s="81" t="s">
        <v>765</v>
      </c>
      <c r="B2615" s="81" t="s">
        <v>13365</v>
      </c>
      <c r="C2615" s="81">
        <v>49.3</v>
      </c>
      <c r="D2615" s="81" t="s">
        <v>13366</v>
      </c>
      <c r="E2615" s="81">
        <v>49.3</v>
      </c>
      <c r="F2615" s="81" t="s">
        <v>13367</v>
      </c>
      <c r="G2615" s="81">
        <v>50.54</v>
      </c>
      <c r="H2615" s="81">
        <v>2.7</v>
      </c>
      <c r="I2615" s="81">
        <v>2</v>
      </c>
      <c r="J2615" s="81">
        <v>0.22</v>
      </c>
      <c r="K2615" s="81">
        <v>3.1</v>
      </c>
      <c r="L2615" s="81" t="s">
        <v>25662</v>
      </c>
      <c r="M2615" s="108"/>
      <c r="N2615" s="108"/>
      <c r="O2615" s="108"/>
      <c r="P2615" s="108"/>
      <c r="Q2615" s="108"/>
      <c r="R2615" s="108"/>
      <c r="S2615" s="108"/>
      <c r="T2615" s="108"/>
      <c r="U2615" s="108"/>
      <c r="V2615" s="108"/>
      <c r="W2615" s="108"/>
      <c r="X2615" s="108"/>
      <c r="Y2615" s="108"/>
      <c r="Z2615" s="108"/>
      <c r="AA2615" s="108"/>
      <c r="AB2615" s="108"/>
      <c r="AC2615" s="108"/>
      <c r="AD2615" s="108"/>
    </row>
    <row r="2616" spans="1:30" x14ac:dyDescent="0.25">
      <c r="A2616" s="81" t="s">
        <v>771</v>
      </c>
      <c r="B2616" s="81" t="s">
        <v>13368</v>
      </c>
      <c r="C2616" s="81">
        <v>93.5</v>
      </c>
      <c r="D2616" s="81" t="s">
        <v>13369</v>
      </c>
      <c r="E2616" s="81">
        <v>93.5</v>
      </c>
      <c r="F2616" s="81" t="s">
        <v>13370</v>
      </c>
      <c r="G2616" s="81">
        <v>93.5</v>
      </c>
      <c r="H2616" s="81">
        <v>3</v>
      </c>
      <c r="I2616" s="81">
        <v>6</v>
      </c>
      <c r="J2616" s="81">
        <v>0.19</v>
      </c>
      <c r="K2616" s="81">
        <v>10</v>
      </c>
      <c r="L2616" s="81" t="s">
        <v>25662</v>
      </c>
      <c r="M2616" s="108"/>
      <c r="N2616" s="108"/>
      <c r="O2616" s="108"/>
      <c r="P2616" s="108"/>
      <c r="Q2616" s="108"/>
      <c r="R2616" s="108"/>
      <c r="S2616" s="108"/>
      <c r="T2616" s="108"/>
      <c r="U2616" s="108"/>
      <c r="V2616" s="108"/>
      <c r="W2616" s="108"/>
      <c r="X2616" s="108"/>
      <c r="Y2616" s="108"/>
      <c r="Z2616" s="108"/>
      <c r="AA2616" s="108"/>
      <c r="AB2616" s="108"/>
      <c r="AC2616" s="108"/>
      <c r="AD2616" s="108"/>
    </row>
    <row r="2617" spans="1:30" x14ac:dyDescent="0.25">
      <c r="A2617" s="81" t="s">
        <v>774</v>
      </c>
      <c r="B2617" s="81" t="s">
        <v>13371</v>
      </c>
      <c r="C2617" s="81">
        <v>86.7</v>
      </c>
      <c r="D2617" s="81" t="s">
        <v>13372</v>
      </c>
      <c r="E2617" s="81">
        <v>146.56</v>
      </c>
      <c r="F2617" s="81" t="s">
        <v>13373</v>
      </c>
      <c r="G2617" s="81">
        <v>147.02000000000001</v>
      </c>
      <c r="H2617" s="81">
        <v>4.4000000000000004</v>
      </c>
      <c r="I2617" s="81">
        <v>5.43</v>
      </c>
      <c r="J2617" s="81">
        <v>0.44</v>
      </c>
      <c r="K2617" s="81">
        <v>2.12</v>
      </c>
      <c r="L2617" s="81" t="s">
        <v>25662</v>
      </c>
      <c r="M2617" s="108"/>
      <c r="N2617" s="108"/>
      <c r="O2617" s="108"/>
      <c r="P2617" s="108"/>
      <c r="Q2617" s="108"/>
      <c r="R2617" s="108"/>
      <c r="S2617" s="108"/>
      <c r="T2617" s="108"/>
      <c r="U2617" s="108"/>
      <c r="V2617" s="108"/>
      <c r="W2617" s="108"/>
      <c r="X2617" s="108"/>
      <c r="Y2617" s="108"/>
      <c r="Z2617" s="108"/>
      <c r="AA2617" s="108"/>
      <c r="AB2617" s="108"/>
      <c r="AC2617" s="108"/>
      <c r="AD2617" s="108"/>
    </row>
    <row r="2618" spans="1:30" x14ac:dyDescent="0.25">
      <c r="A2618" s="81" t="s">
        <v>780</v>
      </c>
      <c r="B2618" s="81" t="s">
        <v>13374</v>
      </c>
      <c r="C2618" s="81">
        <v>170</v>
      </c>
      <c r="D2618" s="81" t="s">
        <v>13375</v>
      </c>
      <c r="E2618" s="81">
        <v>170</v>
      </c>
      <c r="F2618" s="81" t="s">
        <v>13376</v>
      </c>
      <c r="G2618" s="81">
        <v>288.5</v>
      </c>
      <c r="H2618" s="81">
        <v>4.13</v>
      </c>
      <c r="I2618" s="81">
        <v>2.9</v>
      </c>
      <c r="J2618" s="81">
        <v>0.52</v>
      </c>
      <c r="K2618" s="81">
        <v>5.1100000000000003</v>
      </c>
      <c r="L2618" s="81" t="s">
        <v>25662</v>
      </c>
      <c r="M2618" s="108"/>
      <c r="N2618" s="108"/>
      <c r="O2618" s="108"/>
      <c r="P2618" s="108"/>
      <c r="Q2618" s="108"/>
      <c r="R2618" s="108"/>
      <c r="S2618" s="108"/>
      <c r="T2618" s="108"/>
      <c r="U2618" s="108"/>
      <c r="V2618" s="108"/>
      <c r="W2618" s="108"/>
      <c r="X2618" s="108"/>
      <c r="Y2618" s="108"/>
      <c r="Z2618" s="108"/>
      <c r="AA2618" s="108"/>
      <c r="AB2618" s="108"/>
      <c r="AC2618" s="108"/>
      <c r="AD2618" s="108"/>
    </row>
    <row r="2619" spans="1:30" x14ac:dyDescent="0.25">
      <c r="A2619" s="81" t="s">
        <v>783</v>
      </c>
      <c r="B2619" s="81" t="s">
        <v>13377</v>
      </c>
      <c r="C2619" s="81">
        <v>226.95</v>
      </c>
      <c r="D2619" s="81" t="s">
        <v>13378</v>
      </c>
      <c r="E2619" s="81">
        <v>385.1</v>
      </c>
      <c r="F2619" s="81" t="s">
        <v>13379</v>
      </c>
      <c r="G2619" s="81">
        <v>385.1</v>
      </c>
      <c r="H2619" s="81">
        <v>0.47</v>
      </c>
      <c r="I2619" s="81">
        <v>0.33</v>
      </c>
      <c r="J2619" s="81">
        <v>0.97</v>
      </c>
      <c r="K2619" s="81">
        <v>0.27</v>
      </c>
      <c r="L2619" s="81" t="s">
        <v>25662</v>
      </c>
      <c r="M2619" s="108"/>
      <c r="N2619" s="108"/>
      <c r="O2619" s="108"/>
      <c r="P2619" s="108"/>
      <c r="Q2619" s="108"/>
      <c r="R2619" s="108"/>
      <c r="S2619" s="108"/>
      <c r="T2619" s="108"/>
      <c r="U2619" s="108"/>
      <c r="V2619" s="108"/>
      <c r="W2619" s="108"/>
      <c r="X2619" s="108"/>
      <c r="Y2619" s="108"/>
      <c r="Z2619" s="108"/>
      <c r="AA2619" s="108"/>
      <c r="AB2619" s="108"/>
      <c r="AC2619" s="108"/>
      <c r="AD2619" s="108"/>
    </row>
    <row r="2620" spans="1:30" x14ac:dyDescent="0.25">
      <c r="A2620" s="81" t="s">
        <v>792</v>
      </c>
      <c r="B2620" s="81" t="s">
        <v>13380</v>
      </c>
      <c r="C2620" s="81">
        <v>278.8</v>
      </c>
      <c r="D2620" s="81" t="s">
        <v>13381</v>
      </c>
      <c r="E2620" s="81">
        <v>472.24</v>
      </c>
      <c r="F2620" s="81" t="s">
        <v>13382</v>
      </c>
      <c r="G2620" s="81">
        <v>506.95</v>
      </c>
      <c r="H2620" s="81">
        <v>2.95</v>
      </c>
      <c r="I2620" s="81">
        <v>3.93</v>
      </c>
      <c r="J2620" s="81">
        <v>0.97</v>
      </c>
      <c r="K2620" s="81">
        <v>4.72</v>
      </c>
      <c r="L2620" s="81" t="s">
        <v>25662</v>
      </c>
      <c r="M2620" s="108"/>
      <c r="N2620" s="108"/>
      <c r="O2620" s="108"/>
      <c r="P2620" s="108"/>
      <c r="Q2620" s="108"/>
      <c r="R2620" s="108"/>
      <c r="S2620" s="108"/>
      <c r="T2620" s="108"/>
      <c r="U2620" s="108"/>
      <c r="V2620" s="108"/>
      <c r="W2620" s="108"/>
      <c r="X2620" s="108"/>
      <c r="Y2620" s="108"/>
      <c r="Z2620" s="108"/>
      <c r="AA2620" s="108"/>
      <c r="AB2620" s="108"/>
      <c r="AC2620" s="108"/>
      <c r="AD2620" s="108"/>
    </row>
    <row r="2621" spans="1:30" x14ac:dyDescent="0.25">
      <c r="A2621" s="81" t="s">
        <v>813</v>
      </c>
      <c r="B2621" s="81" t="s">
        <v>13383</v>
      </c>
      <c r="C2621" s="81">
        <v>27.2</v>
      </c>
      <c r="D2621" s="81" t="s">
        <v>13384</v>
      </c>
      <c r="E2621" s="81">
        <v>46.54</v>
      </c>
      <c r="F2621" s="81" t="s">
        <v>13385</v>
      </c>
      <c r="G2621" s="81">
        <v>46.95</v>
      </c>
      <c r="H2621" s="81">
        <v>3.93</v>
      </c>
      <c r="I2621" s="81">
        <v>7.08</v>
      </c>
      <c r="J2621" s="81">
        <v>0.33</v>
      </c>
      <c r="K2621" s="81">
        <v>1.96</v>
      </c>
      <c r="L2621" s="81" t="s">
        <v>25662</v>
      </c>
      <c r="M2621" s="108"/>
      <c r="N2621" s="108"/>
      <c r="O2621" s="108"/>
      <c r="P2621" s="108"/>
      <c r="Q2621" s="108"/>
      <c r="R2621" s="108"/>
      <c r="S2621" s="108"/>
      <c r="T2621" s="108"/>
      <c r="U2621" s="108"/>
      <c r="V2621" s="108"/>
      <c r="W2621" s="108"/>
      <c r="X2621" s="108"/>
      <c r="Y2621" s="108"/>
      <c r="Z2621" s="108"/>
      <c r="AA2621" s="108"/>
      <c r="AB2621" s="108"/>
      <c r="AC2621" s="108"/>
      <c r="AD2621" s="108"/>
    </row>
    <row r="2622" spans="1:30" x14ac:dyDescent="0.25">
      <c r="A2622" s="81" t="s">
        <v>819</v>
      </c>
      <c r="B2622" s="81" t="s">
        <v>13386</v>
      </c>
      <c r="C2622" s="81">
        <v>31.45</v>
      </c>
      <c r="D2622" s="81" t="s">
        <v>13387</v>
      </c>
      <c r="E2622" s="81">
        <v>54</v>
      </c>
      <c r="F2622" s="81" t="s">
        <v>13388</v>
      </c>
      <c r="G2622" s="81">
        <v>56.4</v>
      </c>
      <c r="H2622" s="81">
        <v>3.93</v>
      </c>
      <c r="I2622" s="81">
        <v>19.68</v>
      </c>
      <c r="J2622" s="81">
        <v>0.81</v>
      </c>
      <c r="K2622" s="81">
        <v>1.96</v>
      </c>
      <c r="L2622" s="81" t="s">
        <v>25662</v>
      </c>
      <c r="M2622" s="108"/>
      <c r="N2622" s="108"/>
      <c r="O2622" s="108"/>
      <c r="P2622" s="108"/>
      <c r="Q2622" s="108"/>
      <c r="R2622" s="108"/>
      <c r="S2622" s="108"/>
      <c r="T2622" s="108"/>
      <c r="U2622" s="108"/>
      <c r="V2622" s="108"/>
      <c r="W2622" s="108"/>
      <c r="X2622" s="108"/>
      <c r="Y2622" s="108"/>
      <c r="Z2622" s="108"/>
      <c r="AA2622" s="108"/>
      <c r="AB2622" s="108"/>
      <c r="AC2622" s="108"/>
      <c r="AD2622" s="108"/>
    </row>
    <row r="2623" spans="1:30" x14ac:dyDescent="0.25">
      <c r="A2623" s="81" t="s">
        <v>822</v>
      </c>
      <c r="B2623" s="81" t="s">
        <v>13389</v>
      </c>
      <c r="C2623" s="81">
        <v>113.05</v>
      </c>
      <c r="D2623" s="81" t="s">
        <v>13390</v>
      </c>
      <c r="E2623" s="81">
        <v>202</v>
      </c>
      <c r="F2623" s="81" t="s">
        <v>13391</v>
      </c>
      <c r="G2623" s="81">
        <v>152.44999999999999</v>
      </c>
      <c r="H2623" s="81">
        <v>1.96</v>
      </c>
      <c r="I2623" s="81">
        <v>2.7</v>
      </c>
      <c r="J2623" s="81">
        <v>0.65</v>
      </c>
      <c r="K2623" s="81">
        <v>0.94</v>
      </c>
      <c r="L2623" s="81" t="s">
        <v>25662</v>
      </c>
      <c r="M2623" s="108"/>
      <c r="N2623" s="108"/>
      <c r="O2623" s="108"/>
      <c r="P2623" s="108"/>
      <c r="Q2623" s="108"/>
      <c r="R2623" s="108"/>
      <c r="S2623" s="108"/>
      <c r="T2623" s="108"/>
      <c r="U2623" s="108"/>
      <c r="V2623" s="108"/>
      <c r="W2623" s="108"/>
      <c r="X2623" s="108"/>
      <c r="Y2623" s="108"/>
      <c r="Z2623" s="108"/>
      <c r="AA2623" s="108"/>
      <c r="AB2623" s="108"/>
      <c r="AC2623" s="108"/>
      <c r="AD2623" s="108"/>
    </row>
    <row r="2624" spans="1:30" x14ac:dyDescent="0.25">
      <c r="A2624" s="81" t="s">
        <v>825</v>
      </c>
      <c r="B2624" s="81" t="s">
        <v>13392</v>
      </c>
      <c r="C2624" s="81">
        <v>98.6</v>
      </c>
      <c r="D2624" s="81" t="s">
        <v>13393</v>
      </c>
      <c r="E2624" s="81">
        <v>165.95</v>
      </c>
      <c r="F2624" s="81" t="s">
        <v>13394</v>
      </c>
      <c r="G2624" s="81">
        <v>98.6</v>
      </c>
      <c r="H2624" s="81">
        <v>1.9</v>
      </c>
      <c r="I2624" s="81">
        <v>2.7</v>
      </c>
      <c r="J2624" s="81">
        <v>0.56399999999999995</v>
      </c>
      <c r="K2624" s="81">
        <v>0.94</v>
      </c>
      <c r="L2624" s="81" t="s">
        <v>25662</v>
      </c>
      <c r="M2624" s="108"/>
      <c r="N2624" s="108"/>
      <c r="O2624" s="108"/>
      <c r="P2624" s="108"/>
      <c r="Q2624" s="108"/>
      <c r="R2624" s="108"/>
      <c r="S2624" s="108"/>
      <c r="T2624" s="108"/>
      <c r="U2624" s="108"/>
      <c r="V2624" s="108"/>
      <c r="W2624" s="108"/>
      <c r="X2624" s="108"/>
      <c r="Y2624" s="108"/>
      <c r="Z2624" s="108"/>
      <c r="AA2624" s="108"/>
      <c r="AB2624" s="108"/>
      <c r="AC2624" s="108"/>
      <c r="AD2624" s="108"/>
    </row>
    <row r="2625" spans="1:30" x14ac:dyDescent="0.25">
      <c r="A2625" s="81" t="s">
        <v>828</v>
      </c>
      <c r="B2625" s="81" t="s">
        <v>13395</v>
      </c>
      <c r="C2625" s="81">
        <v>1166.2</v>
      </c>
      <c r="D2625" s="81" t="s">
        <v>13396</v>
      </c>
      <c r="E2625" s="81">
        <v>1975.95</v>
      </c>
      <c r="F2625" s="81" t="s">
        <v>13397</v>
      </c>
      <c r="G2625" s="81">
        <v>1976.45</v>
      </c>
      <c r="H2625" s="81">
        <v>1.96</v>
      </c>
      <c r="I2625" s="81">
        <v>3.93</v>
      </c>
      <c r="J2625" s="81">
        <v>7.02</v>
      </c>
      <c r="K2625" s="81">
        <v>1.96</v>
      </c>
      <c r="L2625" s="81" t="s">
        <v>25662</v>
      </c>
      <c r="M2625" s="108"/>
      <c r="N2625" s="108"/>
      <c r="O2625" s="108"/>
      <c r="P2625" s="108"/>
      <c r="Q2625" s="108"/>
      <c r="R2625" s="108"/>
      <c r="S2625" s="108"/>
      <c r="T2625" s="108"/>
      <c r="U2625" s="108"/>
      <c r="V2625" s="108"/>
      <c r="W2625" s="108"/>
      <c r="X2625" s="108"/>
      <c r="Y2625" s="108"/>
      <c r="Z2625" s="108"/>
      <c r="AA2625" s="108"/>
      <c r="AB2625" s="108"/>
      <c r="AC2625" s="108"/>
      <c r="AD2625" s="108"/>
    </row>
    <row r="2626" spans="1:30" x14ac:dyDescent="0.25">
      <c r="A2626" s="81" t="s">
        <v>831</v>
      </c>
      <c r="B2626" s="81" t="s">
        <v>13398</v>
      </c>
      <c r="C2626" s="81">
        <v>143.65</v>
      </c>
      <c r="D2626" s="81" t="s">
        <v>13399</v>
      </c>
      <c r="E2626" s="81">
        <v>219.2</v>
      </c>
      <c r="F2626" s="81" t="s">
        <v>13400</v>
      </c>
      <c r="G2626" s="81">
        <v>219.7</v>
      </c>
      <c r="H2626" s="81">
        <v>2.71</v>
      </c>
      <c r="I2626" s="81">
        <v>2.71</v>
      </c>
      <c r="J2626" s="81">
        <v>2.31</v>
      </c>
      <c r="K2626" s="81">
        <v>2.4</v>
      </c>
      <c r="L2626" s="81" t="s">
        <v>25662</v>
      </c>
      <c r="M2626" s="108"/>
      <c r="N2626" s="108"/>
      <c r="O2626" s="108"/>
      <c r="P2626" s="108"/>
      <c r="Q2626" s="108"/>
      <c r="R2626" s="108"/>
      <c r="S2626" s="108"/>
      <c r="T2626" s="108"/>
      <c r="U2626" s="108"/>
      <c r="V2626" s="108"/>
      <c r="W2626" s="108"/>
      <c r="X2626" s="108"/>
      <c r="Y2626" s="108"/>
      <c r="Z2626" s="108"/>
      <c r="AA2626" s="108"/>
      <c r="AB2626" s="108"/>
      <c r="AC2626" s="108"/>
      <c r="AD2626" s="108"/>
    </row>
    <row r="2627" spans="1:30" x14ac:dyDescent="0.25">
      <c r="A2627" s="81" t="s">
        <v>834</v>
      </c>
      <c r="B2627" s="81" t="s">
        <v>13401</v>
      </c>
      <c r="C2627" s="81">
        <v>178.5</v>
      </c>
      <c r="D2627" s="81" t="s">
        <v>13402</v>
      </c>
      <c r="E2627" s="81">
        <v>178.5</v>
      </c>
      <c r="F2627" s="81" t="s">
        <v>13403</v>
      </c>
      <c r="G2627" s="81">
        <v>302.95999999999998</v>
      </c>
      <c r="H2627" s="81">
        <v>2.71</v>
      </c>
      <c r="I2627" s="81">
        <v>2.71</v>
      </c>
      <c r="J2627" s="81">
        <v>2.31</v>
      </c>
      <c r="K2627" s="81">
        <v>2.4</v>
      </c>
      <c r="L2627" s="81" t="s">
        <v>25662</v>
      </c>
      <c r="M2627" s="108"/>
      <c r="N2627" s="108"/>
      <c r="O2627" s="108"/>
      <c r="P2627" s="108"/>
      <c r="Q2627" s="108"/>
      <c r="R2627" s="108"/>
      <c r="S2627" s="108"/>
      <c r="T2627" s="108"/>
      <c r="U2627" s="108"/>
      <c r="V2627" s="108"/>
      <c r="W2627" s="108"/>
      <c r="X2627" s="108"/>
      <c r="Y2627" s="108"/>
      <c r="Z2627" s="108"/>
      <c r="AA2627" s="108"/>
      <c r="AB2627" s="108"/>
      <c r="AC2627" s="108"/>
      <c r="AD2627" s="108"/>
    </row>
    <row r="2628" spans="1:30" x14ac:dyDescent="0.25">
      <c r="A2628" s="81" t="s">
        <v>838</v>
      </c>
      <c r="B2628" s="81" t="s">
        <v>13404</v>
      </c>
      <c r="C2628" s="81">
        <v>178.5</v>
      </c>
      <c r="D2628" s="81" t="s">
        <v>13405</v>
      </c>
      <c r="E2628" s="81">
        <v>178.5</v>
      </c>
      <c r="F2628" s="81" t="s">
        <v>13406</v>
      </c>
      <c r="G2628" s="81">
        <v>178.5</v>
      </c>
      <c r="H2628" s="81">
        <v>7.87</v>
      </c>
      <c r="I2628" s="81">
        <v>7.87</v>
      </c>
      <c r="J2628" s="81">
        <v>2.2000000000000002</v>
      </c>
      <c r="K2628" s="81">
        <v>2.36</v>
      </c>
      <c r="L2628" s="81" t="s">
        <v>25662</v>
      </c>
      <c r="M2628" s="108"/>
      <c r="N2628" s="108"/>
      <c r="O2628" s="108"/>
      <c r="P2628" s="108"/>
      <c r="Q2628" s="108"/>
      <c r="R2628" s="108"/>
      <c r="S2628" s="108"/>
      <c r="T2628" s="108"/>
      <c r="U2628" s="108"/>
      <c r="V2628" s="108"/>
      <c r="W2628" s="108"/>
      <c r="X2628" s="108"/>
      <c r="Y2628" s="108"/>
      <c r="Z2628" s="108"/>
      <c r="AA2628" s="108"/>
      <c r="AB2628" s="108"/>
      <c r="AC2628" s="108"/>
      <c r="AD2628" s="108"/>
    </row>
    <row r="2629" spans="1:30" x14ac:dyDescent="0.25">
      <c r="A2629" s="81" t="s">
        <v>844</v>
      </c>
      <c r="B2629" s="81" t="s">
        <v>13407</v>
      </c>
      <c r="C2629" s="81">
        <v>178.5</v>
      </c>
      <c r="D2629" s="81" t="s">
        <v>13408</v>
      </c>
      <c r="E2629" s="81">
        <v>178.5</v>
      </c>
      <c r="F2629" s="81" t="s">
        <v>13409</v>
      </c>
      <c r="G2629" s="81">
        <v>272.45</v>
      </c>
      <c r="H2629" s="81">
        <v>1.22</v>
      </c>
      <c r="I2629" s="81">
        <v>2.72</v>
      </c>
      <c r="J2629" s="81">
        <v>2.31</v>
      </c>
      <c r="K2629" s="81">
        <v>2.72</v>
      </c>
      <c r="L2629" s="81" t="s">
        <v>25662</v>
      </c>
      <c r="M2629" s="108"/>
      <c r="N2629" s="108"/>
      <c r="O2629" s="108"/>
      <c r="P2629" s="108"/>
      <c r="Q2629" s="108"/>
      <c r="R2629" s="108"/>
      <c r="S2629" s="108"/>
      <c r="T2629" s="108"/>
      <c r="U2629" s="108"/>
      <c r="V2629" s="108"/>
      <c r="W2629" s="108"/>
      <c r="X2629" s="108"/>
      <c r="Y2629" s="108"/>
      <c r="Z2629" s="108"/>
      <c r="AA2629" s="108"/>
      <c r="AB2629" s="108"/>
      <c r="AC2629" s="108"/>
      <c r="AD2629" s="108"/>
    </row>
    <row r="2630" spans="1:30" x14ac:dyDescent="0.25">
      <c r="A2630" s="81" t="s">
        <v>848</v>
      </c>
      <c r="B2630" s="81" t="s">
        <v>13410</v>
      </c>
      <c r="C2630" s="81">
        <v>206.55</v>
      </c>
      <c r="D2630" s="81" t="s">
        <v>13411</v>
      </c>
      <c r="E2630" s="81">
        <v>206.55</v>
      </c>
      <c r="F2630" s="81" t="s">
        <v>13412</v>
      </c>
      <c r="G2630" s="81">
        <v>206.55</v>
      </c>
      <c r="H2630" s="81">
        <v>9</v>
      </c>
      <c r="I2630" s="81">
        <v>10</v>
      </c>
      <c r="J2630" s="81">
        <v>1.63</v>
      </c>
      <c r="K2630" s="81">
        <v>3</v>
      </c>
      <c r="L2630" s="81" t="s">
        <v>25662</v>
      </c>
      <c r="M2630" s="108"/>
      <c r="N2630" s="108"/>
      <c r="O2630" s="108"/>
      <c r="P2630" s="108"/>
      <c r="Q2630" s="108"/>
      <c r="R2630" s="108"/>
      <c r="S2630" s="108"/>
      <c r="T2630" s="108"/>
      <c r="U2630" s="108"/>
      <c r="V2630" s="108"/>
      <c r="W2630" s="108"/>
      <c r="X2630" s="108"/>
      <c r="Y2630" s="108"/>
      <c r="Z2630" s="108"/>
      <c r="AA2630" s="108"/>
      <c r="AB2630" s="108"/>
      <c r="AC2630" s="108"/>
      <c r="AD2630" s="108"/>
    </row>
    <row r="2631" spans="1:30" x14ac:dyDescent="0.25">
      <c r="A2631" s="81" t="s">
        <v>852</v>
      </c>
      <c r="B2631" s="81" t="s">
        <v>13413</v>
      </c>
      <c r="C2631" s="81">
        <v>206.55</v>
      </c>
      <c r="D2631" s="81" t="s">
        <v>13414</v>
      </c>
      <c r="E2631" s="81">
        <v>314.5</v>
      </c>
      <c r="F2631" s="81" t="s">
        <v>13415</v>
      </c>
      <c r="G2631" s="81">
        <v>314.56</v>
      </c>
      <c r="H2631" s="81">
        <v>7.87</v>
      </c>
      <c r="I2631" s="81">
        <v>7.87</v>
      </c>
      <c r="J2631" s="81">
        <v>2.29</v>
      </c>
      <c r="K2631" s="81">
        <v>6.29</v>
      </c>
      <c r="L2631" s="81" t="s">
        <v>25662</v>
      </c>
      <c r="M2631" s="108"/>
      <c r="N2631" s="108"/>
      <c r="O2631" s="108"/>
      <c r="P2631" s="108"/>
      <c r="Q2631" s="108"/>
      <c r="R2631" s="108"/>
      <c r="S2631" s="108"/>
      <c r="T2631" s="108"/>
      <c r="U2631" s="108"/>
      <c r="V2631" s="108"/>
      <c r="W2631" s="108"/>
      <c r="X2631" s="108"/>
      <c r="Y2631" s="108"/>
      <c r="Z2631" s="108"/>
      <c r="AA2631" s="108"/>
      <c r="AB2631" s="108"/>
      <c r="AC2631" s="108"/>
      <c r="AD2631" s="108"/>
    </row>
    <row r="2632" spans="1:30" x14ac:dyDescent="0.25">
      <c r="A2632" s="81" t="s">
        <v>859</v>
      </c>
      <c r="B2632" s="81" t="s">
        <v>13416</v>
      </c>
      <c r="C2632" s="81">
        <v>31.45</v>
      </c>
      <c r="D2632" s="81" t="s">
        <v>13417</v>
      </c>
      <c r="E2632" s="81">
        <v>42.52</v>
      </c>
      <c r="F2632" s="81" t="s">
        <v>13418</v>
      </c>
      <c r="G2632" s="81">
        <v>31.45</v>
      </c>
      <c r="H2632" s="81">
        <v>5</v>
      </c>
      <c r="I2632" s="81">
        <v>18</v>
      </c>
      <c r="J2632" s="81">
        <v>0.39</v>
      </c>
      <c r="K2632" s="81">
        <v>11.5</v>
      </c>
      <c r="L2632" s="81" t="s">
        <v>25662</v>
      </c>
      <c r="M2632" s="108"/>
      <c r="N2632" s="108"/>
      <c r="O2632" s="108"/>
      <c r="P2632" s="108"/>
      <c r="Q2632" s="108"/>
      <c r="R2632" s="108"/>
      <c r="S2632" s="108"/>
      <c r="T2632" s="108"/>
      <c r="U2632" s="108"/>
      <c r="V2632" s="108"/>
      <c r="W2632" s="108"/>
      <c r="X2632" s="108"/>
      <c r="Y2632" s="108"/>
      <c r="Z2632" s="108"/>
      <c r="AA2632" s="108"/>
      <c r="AB2632" s="108"/>
      <c r="AC2632" s="108"/>
      <c r="AD2632" s="108"/>
    </row>
    <row r="2633" spans="1:30" x14ac:dyDescent="0.25">
      <c r="A2633" s="81" t="s">
        <v>862</v>
      </c>
      <c r="B2633" s="81" t="s">
        <v>13419</v>
      </c>
      <c r="C2633" s="81">
        <v>39.950000000000003</v>
      </c>
      <c r="D2633" s="81" t="s">
        <v>13420</v>
      </c>
      <c r="E2633" s="81">
        <v>39.950000000000003</v>
      </c>
      <c r="F2633" s="81" t="s">
        <v>13421</v>
      </c>
      <c r="G2633" s="81">
        <v>78.5</v>
      </c>
      <c r="H2633" s="81">
        <v>8</v>
      </c>
      <c r="I2633" s="81">
        <v>14</v>
      </c>
      <c r="J2633" s="81">
        <v>1.27</v>
      </c>
      <c r="K2633" s="81">
        <v>11</v>
      </c>
      <c r="L2633" s="81" t="s">
        <v>25662</v>
      </c>
      <c r="M2633" s="108"/>
      <c r="N2633" s="108"/>
      <c r="O2633" s="108"/>
      <c r="P2633" s="108"/>
      <c r="Q2633" s="108"/>
      <c r="R2633" s="108"/>
      <c r="S2633" s="108"/>
      <c r="T2633" s="108"/>
      <c r="U2633" s="108"/>
      <c r="V2633" s="108"/>
      <c r="W2633" s="108"/>
      <c r="X2633" s="108"/>
      <c r="Y2633" s="108"/>
      <c r="Z2633" s="108"/>
      <c r="AA2633" s="108"/>
      <c r="AB2633" s="108"/>
      <c r="AC2633" s="108"/>
      <c r="AD2633" s="108"/>
    </row>
    <row r="2634" spans="1:30" x14ac:dyDescent="0.25">
      <c r="A2634" s="81" t="s">
        <v>865</v>
      </c>
      <c r="B2634" s="81" t="s">
        <v>13422</v>
      </c>
      <c r="C2634" s="81">
        <v>50.15</v>
      </c>
      <c r="D2634" s="81" t="s">
        <v>13423</v>
      </c>
      <c r="E2634" s="81">
        <v>107.95</v>
      </c>
      <c r="F2634" s="81" t="s">
        <v>13424</v>
      </c>
      <c r="G2634" s="81">
        <v>95.5</v>
      </c>
      <c r="H2634" s="81">
        <v>8</v>
      </c>
      <c r="I2634" s="81">
        <v>14</v>
      </c>
      <c r="J2634" s="81">
        <v>1.53</v>
      </c>
      <c r="K2634" s="81">
        <v>11</v>
      </c>
      <c r="L2634" s="81" t="s">
        <v>25662</v>
      </c>
      <c r="M2634" s="108"/>
      <c r="N2634" s="108"/>
      <c r="O2634" s="108"/>
      <c r="P2634" s="108"/>
      <c r="Q2634" s="108"/>
      <c r="R2634" s="108"/>
      <c r="S2634" s="108"/>
      <c r="T2634" s="108"/>
      <c r="U2634" s="108"/>
      <c r="V2634" s="108"/>
      <c r="W2634" s="108"/>
      <c r="X2634" s="108"/>
      <c r="Y2634" s="108"/>
      <c r="Z2634" s="108"/>
      <c r="AA2634" s="108"/>
      <c r="AB2634" s="108"/>
      <c r="AC2634" s="108"/>
      <c r="AD2634" s="108"/>
    </row>
    <row r="2635" spans="1:30" x14ac:dyDescent="0.25">
      <c r="A2635" s="81" t="s">
        <v>871</v>
      </c>
      <c r="B2635" s="81" t="s">
        <v>13425</v>
      </c>
      <c r="C2635" s="81">
        <v>68</v>
      </c>
      <c r="D2635" s="81" t="s">
        <v>13426</v>
      </c>
      <c r="E2635" s="81">
        <v>115.3</v>
      </c>
      <c r="F2635" s="81" t="s">
        <v>13427</v>
      </c>
      <c r="G2635" s="81">
        <v>68</v>
      </c>
      <c r="H2635" s="81">
        <v>7</v>
      </c>
      <c r="I2635" s="81">
        <v>22.6</v>
      </c>
      <c r="J2635" s="81">
        <v>2.2000000000000002</v>
      </c>
      <c r="K2635" s="81">
        <v>15.4</v>
      </c>
      <c r="L2635" s="81" t="s">
        <v>25662</v>
      </c>
      <c r="M2635" s="108"/>
      <c r="N2635" s="108"/>
      <c r="O2635" s="108"/>
      <c r="P2635" s="108"/>
      <c r="Q2635" s="108"/>
      <c r="R2635" s="108"/>
      <c r="S2635" s="108"/>
      <c r="T2635" s="108"/>
      <c r="U2635" s="108"/>
      <c r="V2635" s="108"/>
      <c r="W2635" s="108"/>
      <c r="X2635" s="108"/>
      <c r="Y2635" s="108"/>
      <c r="Z2635" s="108"/>
      <c r="AA2635" s="108"/>
      <c r="AB2635" s="108"/>
      <c r="AC2635" s="108"/>
      <c r="AD2635" s="108"/>
    </row>
    <row r="2636" spans="1:30" x14ac:dyDescent="0.25">
      <c r="A2636" s="81" t="s">
        <v>874</v>
      </c>
      <c r="B2636" s="81" t="s">
        <v>13428</v>
      </c>
      <c r="C2636" s="81">
        <v>75.650000000000006</v>
      </c>
      <c r="D2636" s="81" t="s">
        <v>13429</v>
      </c>
      <c r="E2636" s="81">
        <v>129.16</v>
      </c>
      <c r="F2636" s="81" t="s">
        <v>13430</v>
      </c>
      <c r="G2636" s="81">
        <v>128.69999999999999</v>
      </c>
      <c r="H2636" s="81">
        <v>7</v>
      </c>
      <c r="I2636" s="81">
        <v>22.6</v>
      </c>
      <c r="J2636" s="81">
        <v>2.2000000000000002</v>
      </c>
      <c r="K2636" s="81">
        <v>15.4</v>
      </c>
      <c r="L2636" s="81" t="s">
        <v>25662</v>
      </c>
      <c r="M2636" s="108"/>
      <c r="N2636" s="108"/>
      <c r="O2636" s="108"/>
      <c r="P2636" s="108"/>
      <c r="Q2636" s="108"/>
      <c r="R2636" s="108"/>
      <c r="S2636" s="108"/>
      <c r="T2636" s="108"/>
      <c r="U2636" s="108"/>
      <c r="V2636" s="108"/>
      <c r="W2636" s="108"/>
      <c r="X2636" s="108"/>
      <c r="Y2636" s="108"/>
      <c r="Z2636" s="108"/>
      <c r="AA2636" s="108"/>
      <c r="AB2636" s="108"/>
      <c r="AC2636" s="108"/>
      <c r="AD2636" s="108"/>
    </row>
    <row r="2637" spans="1:30" x14ac:dyDescent="0.25">
      <c r="A2637" s="81" t="s">
        <v>881</v>
      </c>
      <c r="B2637" s="81" t="s">
        <v>13431</v>
      </c>
      <c r="C2637" s="81">
        <v>95.2</v>
      </c>
      <c r="D2637" s="81" t="s">
        <v>13432</v>
      </c>
      <c r="E2637" s="81">
        <v>161.94999999999999</v>
      </c>
      <c r="F2637" s="81" t="s">
        <v>13433</v>
      </c>
      <c r="G2637" s="81">
        <v>162.44999999999999</v>
      </c>
      <c r="H2637" s="81">
        <v>7</v>
      </c>
      <c r="I2637" s="81">
        <v>22.6</v>
      </c>
      <c r="J2637" s="81">
        <v>2.42</v>
      </c>
      <c r="K2637" s="81">
        <v>15.4</v>
      </c>
      <c r="L2637" s="81" t="s">
        <v>25662</v>
      </c>
      <c r="M2637" s="108"/>
      <c r="N2637" s="108"/>
      <c r="O2637" s="108"/>
      <c r="P2637" s="108"/>
      <c r="Q2637" s="108"/>
      <c r="R2637" s="108"/>
      <c r="S2637" s="108"/>
      <c r="T2637" s="108"/>
      <c r="U2637" s="108"/>
      <c r="V2637" s="108"/>
      <c r="W2637" s="108"/>
      <c r="X2637" s="108"/>
      <c r="Y2637" s="108"/>
      <c r="Z2637" s="108"/>
      <c r="AA2637" s="108"/>
      <c r="AB2637" s="108"/>
      <c r="AC2637" s="108"/>
      <c r="AD2637" s="108"/>
    </row>
    <row r="2638" spans="1:30" x14ac:dyDescent="0.25">
      <c r="A2638" s="81" t="s">
        <v>884</v>
      </c>
      <c r="B2638" s="81" t="s">
        <v>26327</v>
      </c>
      <c r="C2638" s="81">
        <v>90.1</v>
      </c>
      <c r="D2638" s="81" t="s">
        <v>13434</v>
      </c>
      <c r="E2638" s="81">
        <v>90.1</v>
      </c>
      <c r="F2638" s="81" t="s">
        <v>13435</v>
      </c>
      <c r="G2638" s="81">
        <v>69.290000000000006</v>
      </c>
      <c r="H2638" s="81">
        <v>8</v>
      </c>
      <c r="I2638" s="81">
        <v>17.5</v>
      </c>
      <c r="J2638" s="81">
        <v>2.86</v>
      </c>
      <c r="K2638" s="81">
        <v>14</v>
      </c>
      <c r="L2638" s="81" t="s">
        <v>25662</v>
      </c>
      <c r="M2638" s="108"/>
      <c r="N2638" s="108"/>
      <c r="O2638" s="108"/>
      <c r="P2638" s="108"/>
      <c r="Q2638" s="108"/>
      <c r="R2638" s="108"/>
      <c r="S2638" s="108"/>
      <c r="T2638" s="108"/>
      <c r="U2638" s="108"/>
      <c r="V2638" s="108"/>
      <c r="W2638" s="108"/>
      <c r="X2638" s="108"/>
      <c r="Y2638" s="108"/>
      <c r="Z2638" s="108"/>
      <c r="AA2638" s="108"/>
      <c r="AB2638" s="108"/>
      <c r="AC2638" s="108"/>
      <c r="AD2638" s="108"/>
    </row>
    <row r="2639" spans="1:30" x14ac:dyDescent="0.25">
      <c r="A2639" s="81" t="s">
        <v>891</v>
      </c>
      <c r="B2639" s="81" t="s">
        <v>26328</v>
      </c>
      <c r="C2639" s="81">
        <v>109.65</v>
      </c>
      <c r="D2639" s="81" t="s">
        <v>13436</v>
      </c>
      <c r="E2639" s="81">
        <v>185.95</v>
      </c>
      <c r="F2639" s="81" t="s">
        <v>13437</v>
      </c>
      <c r="G2639" s="81">
        <v>185.95</v>
      </c>
      <c r="H2639" s="81">
        <v>8</v>
      </c>
      <c r="I2639" s="81">
        <v>24</v>
      </c>
      <c r="J2639" s="81">
        <v>3.52</v>
      </c>
      <c r="K2639" s="81">
        <v>15</v>
      </c>
      <c r="L2639" s="81" t="s">
        <v>25662</v>
      </c>
      <c r="M2639" s="108"/>
      <c r="N2639" s="108"/>
      <c r="O2639" s="108"/>
      <c r="P2639" s="108"/>
      <c r="Q2639" s="108"/>
      <c r="R2639" s="108"/>
      <c r="S2639" s="108"/>
      <c r="T2639" s="108"/>
      <c r="U2639" s="108"/>
      <c r="V2639" s="108"/>
      <c r="W2639" s="108"/>
      <c r="X2639" s="108"/>
      <c r="Y2639" s="108"/>
      <c r="Z2639" s="108"/>
      <c r="AA2639" s="108"/>
      <c r="AB2639" s="108"/>
      <c r="AC2639" s="108"/>
      <c r="AD2639" s="108"/>
    </row>
    <row r="2640" spans="1:30" x14ac:dyDescent="0.25">
      <c r="A2640" s="81" t="s">
        <v>894</v>
      </c>
      <c r="B2640" s="81" t="s">
        <v>13438</v>
      </c>
      <c r="C2640" s="81">
        <v>179</v>
      </c>
      <c r="D2640" s="81" t="s">
        <v>13439</v>
      </c>
      <c r="E2640" s="81">
        <v>168.95</v>
      </c>
      <c r="F2640" s="81" t="s">
        <v>13440</v>
      </c>
      <c r="G2640" s="81">
        <v>179.55</v>
      </c>
      <c r="H2640" s="81">
        <v>8</v>
      </c>
      <c r="I2640" s="81">
        <v>14.5</v>
      </c>
      <c r="J2640" s="81">
        <v>2.1</v>
      </c>
      <c r="K2640" s="81">
        <v>23.2</v>
      </c>
      <c r="L2640" s="81" t="s">
        <v>25662</v>
      </c>
      <c r="M2640" s="108"/>
      <c r="N2640" s="108"/>
      <c r="O2640" s="108"/>
      <c r="P2640" s="108"/>
      <c r="Q2640" s="108"/>
      <c r="R2640" s="108"/>
      <c r="S2640" s="108"/>
      <c r="T2640" s="108"/>
      <c r="U2640" s="108"/>
      <c r="V2640" s="108"/>
      <c r="W2640" s="108"/>
      <c r="X2640" s="108"/>
      <c r="Y2640" s="108"/>
      <c r="Z2640" s="108"/>
      <c r="AA2640" s="108"/>
      <c r="AB2640" s="108"/>
      <c r="AC2640" s="108"/>
      <c r="AD2640" s="108"/>
    </row>
    <row r="2641" spans="1:30" x14ac:dyDescent="0.25">
      <c r="A2641" s="81" t="s">
        <v>927</v>
      </c>
      <c r="B2641" s="81" t="s">
        <v>13441</v>
      </c>
      <c r="C2641" s="81">
        <v>206.49</v>
      </c>
      <c r="D2641" s="81" t="s">
        <v>13442</v>
      </c>
      <c r="E2641" s="81">
        <v>194.95</v>
      </c>
      <c r="F2641" s="81" t="s">
        <v>8619</v>
      </c>
      <c r="G2641" s="81" t="s">
        <v>8620</v>
      </c>
      <c r="H2641" s="81">
        <v>8</v>
      </c>
      <c r="I2641" s="81">
        <v>24</v>
      </c>
      <c r="J2641" s="81">
        <v>3.3</v>
      </c>
      <c r="K2641" s="81">
        <v>15</v>
      </c>
      <c r="L2641" s="81" t="s">
        <v>25662</v>
      </c>
      <c r="M2641" s="108"/>
      <c r="N2641" s="108"/>
      <c r="O2641" s="108"/>
      <c r="P2641" s="108"/>
      <c r="Q2641" s="108"/>
      <c r="R2641" s="108"/>
      <c r="S2641" s="108"/>
      <c r="T2641" s="108"/>
      <c r="U2641" s="108"/>
      <c r="V2641" s="108"/>
      <c r="W2641" s="108"/>
      <c r="X2641" s="108"/>
      <c r="Y2641" s="108"/>
      <c r="Z2641" s="108"/>
      <c r="AA2641" s="108"/>
      <c r="AB2641" s="108"/>
      <c r="AC2641" s="108"/>
      <c r="AD2641" s="108"/>
    </row>
    <row r="2642" spans="1:30" x14ac:dyDescent="0.25">
      <c r="A2642" s="81" t="s">
        <v>924</v>
      </c>
      <c r="B2642" s="81" t="s">
        <v>13443</v>
      </c>
      <c r="C2642" s="81">
        <v>213</v>
      </c>
      <c r="D2642" s="81" t="s">
        <v>13444</v>
      </c>
      <c r="E2642" s="81">
        <v>119.85</v>
      </c>
      <c r="F2642" s="81" t="s">
        <v>13445</v>
      </c>
      <c r="G2642" s="81">
        <v>207</v>
      </c>
      <c r="H2642" s="81">
        <v>7.5</v>
      </c>
      <c r="I2642" s="81">
        <v>23</v>
      </c>
      <c r="J2642" s="81">
        <v>3.15</v>
      </c>
      <c r="K2642" s="81">
        <v>13.5</v>
      </c>
      <c r="L2642" s="81" t="s">
        <v>25662</v>
      </c>
      <c r="M2642" s="108"/>
      <c r="N2642" s="108"/>
      <c r="O2642" s="108"/>
      <c r="P2642" s="108"/>
      <c r="Q2642" s="108"/>
      <c r="R2642" s="108"/>
      <c r="S2642" s="108"/>
      <c r="T2642" s="108"/>
      <c r="U2642" s="108"/>
      <c r="V2642" s="108"/>
      <c r="W2642" s="108"/>
      <c r="X2642" s="108"/>
      <c r="Y2642" s="108"/>
      <c r="Z2642" s="108"/>
      <c r="AA2642" s="108"/>
      <c r="AB2642" s="108"/>
      <c r="AC2642" s="108"/>
      <c r="AD2642" s="108"/>
    </row>
    <row r="2643" spans="1:30" x14ac:dyDescent="0.25">
      <c r="A2643" s="81" t="s">
        <v>921</v>
      </c>
      <c r="B2643" s="81" t="s">
        <v>13446</v>
      </c>
      <c r="C2643" s="81">
        <v>250</v>
      </c>
      <c r="D2643" s="81" t="s">
        <v>13447</v>
      </c>
      <c r="E2643" s="81">
        <v>251.37</v>
      </c>
      <c r="F2643" s="81" t="s">
        <v>13448</v>
      </c>
      <c r="G2643" s="81">
        <v>243</v>
      </c>
      <c r="H2643" s="81">
        <v>7.5</v>
      </c>
      <c r="I2643" s="81">
        <v>23</v>
      </c>
      <c r="J2643" s="81">
        <v>3.3</v>
      </c>
      <c r="K2643" s="81">
        <v>13.5</v>
      </c>
      <c r="L2643" s="81" t="s">
        <v>25662</v>
      </c>
      <c r="M2643" s="108"/>
      <c r="N2643" s="108"/>
      <c r="O2643" s="108"/>
      <c r="P2643" s="108"/>
      <c r="Q2643" s="108"/>
      <c r="R2643" s="108"/>
      <c r="S2643" s="108"/>
      <c r="T2643" s="108"/>
      <c r="U2643" s="108"/>
      <c r="V2643" s="108"/>
      <c r="W2643" s="108"/>
      <c r="X2643" s="108"/>
      <c r="Y2643" s="108"/>
      <c r="Z2643" s="108"/>
      <c r="AA2643" s="108"/>
      <c r="AB2643" s="108"/>
      <c r="AC2643" s="108"/>
      <c r="AD2643" s="108"/>
    </row>
    <row r="2644" spans="1:30" x14ac:dyDescent="0.25">
      <c r="A2644" s="81" t="s">
        <v>918</v>
      </c>
      <c r="B2644" s="81" t="s">
        <v>13449</v>
      </c>
      <c r="C2644" s="81">
        <v>86.45</v>
      </c>
      <c r="D2644" s="81" t="s">
        <v>13450</v>
      </c>
      <c r="E2644" s="81">
        <v>88</v>
      </c>
      <c r="F2644" s="81" t="s">
        <v>13451</v>
      </c>
      <c r="G2644" s="81">
        <v>81</v>
      </c>
      <c r="H2644" s="81">
        <v>1.8</v>
      </c>
      <c r="I2644" s="81">
        <v>3.2</v>
      </c>
      <c r="J2644" s="81">
        <v>0.2</v>
      </c>
      <c r="K2644" s="81">
        <v>1.8</v>
      </c>
      <c r="L2644" s="81" t="s">
        <v>25662</v>
      </c>
      <c r="M2644" s="108"/>
      <c r="N2644" s="108"/>
      <c r="O2644" s="108"/>
      <c r="P2644" s="108"/>
      <c r="Q2644" s="108"/>
      <c r="R2644" s="108"/>
      <c r="S2644" s="108"/>
      <c r="T2644" s="108"/>
      <c r="U2644" s="108"/>
      <c r="V2644" s="108"/>
      <c r="W2644" s="108"/>
      <c r="X2644" s="108"/>
      <c r="Y2644" s="108"/>
      <c r="Z2644" s="108"/>
      <c r="AA2644" s="108"/>
      <c r="AB2644" s="108"/>
      <c r="AC2644" s="108"/>
      <c r="AD2644" s="108"/>
    </row>
    <row r="2645" spans="1:30" x14ac:dyDescent="0.25">
      <c r="A2645" s="81" t="s">
        <v>915</v>
      </c>
      <c r="B2645" s="81" t="s">
        <v>13452</v>
      </c>
      <c r="C2645" s="81">
        <v>96.9</v>
      </c>
      <c r="D2645" s="81" t="s">
        <v>13453</v>
      </c>
      <c r="E2645" s="81">
        <v>165.39</v>
      </c>
      <c r="F2645" s="81" t="s">
        <v>13454</v>
      </c>
      <c r="G2645" s="81">
        <v>164.95</v>
      </c>
      <c r="H2645" s="81">
        <v>1.8</v>
      </c>
      <c r="I2645" s="81">
        <v>3.2</v>
      </c>
      <c r="J2645" s="81">
        <v>0.2</v>
      </c>
      <c r="K2645" s="81">
        <v>1.8</v>
      </c>
      <c r="L2645" s="81" t="s">
        <v>25662</v>
      </c>
      <c r="M2645" s="108"/>
      <c r="N2645" s="108"/>
      <c r="O2645" s="108"/>
      <c r="P2645" s="108"/>
      <c r="Q2645" s="108"/>
      <c r="R2645" s="108"/>
      <c r="S2645" s="108"/>
      <c r="T2645" s="108"/>
      <c r="U2645" s="108"/>
      <c r="V2645" s="108"/>
      <c r="W2645" s="108"/>
      <c r="X2645" s="108"/>
      <c r="Y2645" s="108"/>
      <c r="Z2645" s="108"/>
      <c r="AA2645" s="108"/>
      <c r="AB2645" s="108"/>
      <c r="AC2645" s="108"/>
      <c r="AD2645" s="108"/>
    </row>
    <row r="2646" spans="1:30" x14ac:dyDescent="0.25">
      <c r="A2646" s="81" t="s">
        <v>912</v>
      </c>
      <c r="B2646" s="81" t="s">
        <v>13455</v>
      </c>
      <c r="C2646" s="81">
        <v>209</v>
      </c>
      <c r="D2646" s="81" t="s">
        <v>13456</v>
      </c>
      <c r="E2646" s="81">
        <v>120.7</v>
      </c>
      <c r="F2646" s="81" t="s">
        <v>13457</v>
      </c>
      <c r="G2646" s="81">
        <v>205</v>
      </c>
      <c r="H2646" s="81">
        <v>4</v>
      </c>
      <c r="I2646" s="81">
        <v>2</v>
      </c>
      <c r="J2646" s="81">
        <v>0.6</v>
      </c>
      <c r="K2646" s="81">
        <v>2.6</v>
      </c>
      <c r="L2646" s="81" t="s">
        <v>25662</v>
      </c>
      <c r="M2646" s="108"/>
      <c r="N2646" s="108"/>
      <c r="O2646" s="108"/>
      <c r="P2646" s="108"/>
      <c r="Q2646" s="108"/>
      <c r="R2646" s="108"/>
      <c r="S2646" s="108"/>
      <c r="T2646" s="108"/>
      <c r="U2646" s="108"/>
      <c r="V2646" s="108"/>
      <c r="W2646" s="108"/>
      <c r="X2646" s="108"/>
      <c r="Y2646" s="108"/>
      <c r="Z2646" s="108"/>
      <c r="AA2646" s="108"/>
      <c r="AB2646" s="108"/>
      <c r="AC2646" s="108"/>
      <c r="AD2646" s="108"/>
    </row>
    <row r="2647" spans="1:30" x14ac:dyDescent="0.25">
      <c r="A2647" s="81" t="s">
        <v>909</v>
      </c>
      <c r="B2647" s="81" t="s">
        <v>13458</v>
      </c>
      <c r="C2647" s="81">
        <v>258.39999999999998</v>
      </c>
      <c r="D2647" s="81" t="s">
        <v>13459</v>
      </c>
      <c r="E2647" s="81">
        <v>258.39999999999998</v>
      </c>
      <c r="F2647" s="81" t="s">
        <v>13460</v>
      </c>
      <c r="G2647" s="81">
        <v>258.39999999999998</v>
      </c>
      <c r="H2647" s="81">
        <v>4</v>
      </c>
      <c r="I2647" s="81">
        <v>4.4000000000000004</v>
      </c>
      <c r="J2647" s="81">
        <v>0.6</v>
      </c>
      <c r="K2647" s="81">
        <v>3.1</v>
      </c>
      <c r="L2647" s="81" t="s">
        <v>25662</v>
      </c>
      <c r="M2647" s="108"/>
      <c r="N2647" s="108"/>
      <c r="O2647" s="108"/>
      <c r="P2647" s="108"/>
      <c r="Q2647" s="108"/>
      <c r="R2647" s="108"/>
      <c r="S2647" s="108"/>
      <c r="T2647" s="108"/>
      <c r="U2647" s="108"/>
      <c r="V2647" s="108"/>
      <c r="W2647" s="108"/>
      <c r="X2647" s="108"/>
      <c r="Y2647" s="108"/>
      <c r="Z2647" s="108"/>
      <c r="AA2647" s="108"/>
      <c r="AB2647" s="108"/>
      <c r="AC2647" s="108"/>
      <c r="AD2647" s="108"/>
    </row>
    <row r="2648" spans="1:30" x14ac:dyDescent="0.25">
      <c r="A2648" s="81" t="s">
        <v>906</v>
      </c>
      <c r="B2648" s="81" t="s">
        <v>13461</v>
      </c>
      <c r="C2648" s="81">
        <v>258.39999999999998</v>
      </c>
      <c r="D2648" s="81" t="s">
        <v>13462</v>
      </c>
      <c r="E2648" s="81">
        <v>460.5</v>
      </c>
      <c r="F2648" s="81" t="s">
        <v>13463</v>
      </c>
      <c r="G2648" s="81">
        <v>436.95</v>
      </c>
      <c r="H2648" s="81">
        <v>4</v>
      </c>
      <c r="I2648" s="81">
        <v>3.1</v>
      </c>
      <c r="J2648" s="81">
        <v>2</v>
      </c>
      <c r="K2648" s="81">
        <v>4.4000000000000004</v>
      </c>
      <c r="L2648" s="81" t="s">
        <v>25662</v>
      </c>
      <c r="M2648" s="108"/>
      <c r="N2648" s="108"/>
      <c r="O2648" s="108"/>
      <c r="P2648" s="108"/>
      <c r="Q2648" s="108"/>
      <c r="R2648" s="108"/>
      <c r="S2648" s="108"/>
      <c r="T2648" s="108"/>
      <c r="U2648" s="108"/>
      <c r="V2648" s="108"/>
      <c r="W2648" s="108"/>
      <c r="X2648" s="108"/>
      <c r="Y2648" s="108"/>
      <c r="Z2648" s="108"/>
      <c r="AA2648" s="108"/>
      <c r="AB2648" s="108"/>
      <c r="AC2648" s="108"/>
      <c r="AD2648" s="108"/>
    </row>
    <row r="2649" spans="1:30" x14ac:dyDescent="0.25">
      <c r="A2649" s="81" t="s">
        <v>900</v>
      </c>
      <c r="B2649" s="81" t="s">
        <v>13464</v>
      </c>
      <c r="C2649" s="81">
        <v>43.35</v>
      </c>
      <c r="D2649" s="81" t="s">
        <v>13465</v>
      </c>
      <c r="E2649" s="81">
        <v>43.35</v>
      </c>
      <c r="F2649" s="81" t="s">
        <v>13466</v>
      </c>
      <c r="G2649" s="81">
        <v>72.95</v>
      </c>
      <c r="H2649" s="81">
        <v>4.7</v>
      </c>
      <c r="I2649" s="81">
        <v>3</v>
      </c>
      <c r="J2649" s="81">
        <v>1.76</v>
      </c>
      <c r="K2649" s="81">
        <v>2.4</v>
      </c>
      <c r="L2649" s="81" t="s">
        <v>25662</v>
      </c>
      <c r="M2649" s="108"/>
      <c r="N2649" s="108"/>
      <c r="O2649" s="108"/>
      <c r="P2649" s="108"/>
      <c r="Q2649" s="108"/>
      <c r="R2649" s="108"/>
      <c r="S2649" s="108"/>
      <c r="T2649" s="108"/>
      <c r="U2649" s="108"/>
      <c r="V2649" s="108"/>
      <c r="W2649" s="108"/>
      <c r="X2649" s="108"/>
      <c r="Y2649" s="108"/>
      <c r="Z2649" s="108"/>
      <c r="AA2649" s="108"/>
      <c r="AB2649" s="108"/>
      <c r="AC2649" s="108"/>
      <c r="AD2649" s="108"/>
    </row>
    <row r="2650" spans="1:30" x14ac:dyDescent="0.25">
      <c r="A2650" s="81" t="s">
        <v>897</v>
      </c>
      <c r="B2650" s="81" t="s">
        <v>13467</v>
      </c>
      <c r="C2650" s="81">
        <v>52.7</v>
      </c>
      <c r="D2650" s="81" t="s">
        <v>13468</v>
      </c>
      <c r="E2650" s="81">
        <v>52.7</v>
      </c>
      <c r="F2650" s="81" t="s">
        <v>13469</v>
      </c>
      <c r="G2650" s="81">
        <v>52.7</v>
      </c>
      <c r="H2650" s="81">
        <v>4.7</v>
      </c>
      <c r="I2650" s="81">
        <v>3</v>
      </c>
      <c r="J2650" s="81">
        <v>1.8</v>
      </c>
      <c r="K2650" s="81">
        <v>2.4</v>
      </c>
      <c r="L2650" s="81" t="s">
        <v>25662</v>
      </c>
      <c r="M2650" s="108"/>
      <c r="N2650" s="108"/>
      <c r="O2650" s="108"/>
      <c r="P2650" s="108"/>
      <c r="Q2650" s="108"/>
      <c r="R2650" s="108"/>
      <c r="S2650" s="108"/>
      <c r="T2650" s="108"/>
      <c r="U2650" s="108"/>
      <c r="V2650" s="108"/>
      <c r="W2650" s="108"/>
      <c r="X2650" s="108"/>
      <c r="Y2650" s="108"/>
      <c r="Z2650" s="108"/>
      <c r="AA2650" s="108"/>
      <c r="AB2650" s="108"/>
      <c r="AC2650" s="108"/>
      <c r="AD2650" s="108"/>
    </row>
    <row r="2651" spans="1:30" x14ac:dyDescent="0.25">
      <c r="A2651" s="81" t="s">
        <v>1768</v>
      </c>
      <c r="B2651" s="81" t="s">
        <v>13470</v>
      </c>
      <c r="C2651" s="81">
        <v>65.45</v>
      </c>
      <c r="D2651" s="81" t="s">
        <v>13471</v>
      </c>
      <c r="E2651" s="81">
        <v>65.45</v>
      </c>
      <c r="F2651" s="81" t="s">
        <v>13472</v>
      </c>
      <c r="G2651" s="81">
        <v>65.45</v>
      </c>
      <c r="H2651" s="81">
        <v>10</v>
      </c>
      <c r="I2651" s="81">
        <v>4.7</v>
      </c>
      <c r="J2651" s="81">
        <v>0.52</v>
      </c>
      <c r="K2651" s="81">
        <v>11.3</v>
      </c>
      <c r="L2651" s="81" t="s">
        <v>25662</v>
      </c>
      <c r="M2651" s="108"/>
      <c r="N2651" s="108"/>
      <c r="O2651" s="108"/>
      <c r="P2651" s="108"/>
      <c r="Q2651" s="108"/>
      <c r="R2651" s="108"/>
      <c r="S2651" s="108"/>
      <c r="T2651" s="108"/>
      <c r="U2651" s="108"/>
      <c r="V2651" s="108"/>
      <c r="W2651" s="108"/>
      <c r="X2651" s="108"/>
      <c r="Y2651" s="108"/>
      <c r="Z2651" s="108"/>
      <c r="AA2651" s="108"/>
      <c r="AB2651" s="108"/>
      <c r="AC2651" s="108"/>
      <c r="AD2651" s="108"/>
    </row>
    <row r="2652" spans="1:30" x14ac:dyDescent="0.25">
      <c r="A2652" s="81" t="s">
        <v>1756</v>
      </c>
      <c r="B2652" s="81" t="s">
        <v>13473</v>
      </c>
      <c r="C2652" s="81">
        <v>39.950000000000003</v>
      </c>
      <c r="D2652" s="81" t="s">
        <v>13474</v>
      </c>
      <c r="E2652" s="81">
        <v>54.01</v>
      </c>
      <c r="F2652" s="81" t="s">
        <v>13475</v>
      </c>
      <c r="G2652" s="81">
        <v>39.950000000000003</v>
      </c>
      <c r="H2652" s="81">
        <v>1.65</v>
      </c>
      <c r="I2652" s="81">
        <v>2.3199999999999998</v>
      </c>
      <c r="J2652" s="81">
        <v>0.5</v>
      </c>
      <c r="K2652" s="81">
        <v>4.5199999999999996</v>
      </c>
      <c r="L2652" s="81" t="s">
        <v>25662</v>
      </c>
      <c r="M2652" s="108"/>
      <c r="N2652" s="108"/>
      <c r="O2652" s="108"/>
      <c r="P2652" s="108"/>
      <c r="Q2652" s="108"/>
      <c r="R2652" s="108"/>
      <c r="S2652" s="108"/>
      <c r="T2652" s="108"/>
      <c r="U2652" s="108"/>
      <c r="V2652" s="108"/>
      <c r="W2652" s="108"/>
      <c r="X2652" s="108"/>
      <c r="Y2652" s="108"/>
      <c r="Z2652" s="108"/>
      <c r="AA2652" s="108"/>
      <c r="AB2652" s="108"/>
      <c r="AC2652" s="108"/>
      <c r="AD2652" s="108"/>
    </row>
    <row r="2653" spans="1:30" x14ac:dyDescent="0.25">
      <c r="A2653" s="81" t="s">
        <v>1753</v>
      </c>
      <c r="B2653" s="81" t="s">
        <v>13476</v>
      </c>
      <c r="C2653" s="81">
        <v>58.65</v>
      </c>
      <c r="D2653" s="81" t="s">
        <v>13477</v>
      </c>
      <c r="E2653" s="81">
        <v>58.65</v>
      </c>
      <c r="F2653" s="81" t="s">
        <v>8619</v>
      </c>
      <c r="G2653" s="81" t="s">
        <v>8620</v>
      </c>
      <c r="H2653" s="81">
        <v>1.7</v>
      </c>
      <c r="I2653" s="81">
        <v>2.4</v>
      </c>
      <c r="J2653" s="81">
        <v>0.6</v>
      </c>
      <c r="K2653" s="81">
        <v>4.5999999999999996</v>
      </c>
      <c r="L2653" s="81" t="s">
        <v>25662</v>
      </c>
      <c r="M2653" s="108"/>
      <c r="N2653" s="108"/>
      <c r="O2653" s="108"/>
      <c r="P2653" s="108"/>
      <c r="Q2653" s="108"/>
      <c r="R2653" s="108"/>
      <c r="S2653" s="108"/>
      <c r="T2653" s="108"/>
      <c r="U2653" s="108"/>
      <c r="V2653" s="108"/>
      <c r="W2653" s="108"/>
      <c r="X2653" s="108"/>
      <c r="Y2653" s="108"/>
      <c r="Z2653" s="108"/>
      <c r="AA2653" s="108"/>
      <c r="AB2653" s="108"/>
      <c r="AC2653" s="108"/>
      <c r="AD2653" s="108"/>
    </row>
    <row r="2654" spans="1:30" x14ac:dyDescent="0.25">
      <c r="A2654" s="81" t="s">
        <v>1750</v>
      </c>
      <c r="B2654" s="81" t="s">
        <v>13478</v>
      </c>
      <c r="C2654" s="81">
        <v>96.9</v>
      </c>
      <c r="D2654" s="81" t="s">
        <v>13479</v>
      </c>
      <c r="E2654" s="81">
        <v>96.9</v>
      </c>
      <c r="F2654" s="81" t="s">
        <v>13480</v>
      </c>
      <c r="G2654" s="81">
        <v>165.3</v>
      </c>
      <c r="H2654" s="81">
        <v>4.9000000000000004</v>
      </c>
      <c r="I2654" s="81">
        <v>2.5</v>
      </c>
      <c r="J2654" s="81">
        <v>1.8</v>
      </c>
      <c r="K2654" s="81">
        <v>4.8</v>
      </c>
      <c r="L2654" s="81" t="s">
        <v>25662</v>
      </c>
      <c r="M2654" s="108"/>
      <c r="N2654" s="108"/>
      <c r="O2654" s="108"/>
      <c r="P2654" s="108"/>
      <c r="Q2654" s="108"/>
      <c r="R2654" s="108"/>
      <c r="S2654" s="108"/>
      <c r="T2654" s="108"/>
      <c r="U2654" s="108"/>
      <c r="V2654" s="108"/>
      <c r="W2654" s="108"/>
      <c r="X2654" s="108"/>
      <c r="Y2654" s="108"/>
      <c r="Z2654" s="108"/>
      <c r="AA2654" s="108"/>
      <c r="AB2654" s="108"/>
      <c r="AC2654" s="108"/>
      <c r="AD2654" s="108"/>
    </row>
    <row r="2655" spans="1:30" x14ac:dyDescent="0.25">
      <c r="A2655" s="81" t="s">
        <v>1738</v>
      </c>
      <c r="B2655" s="81" t="s">
        <v>13481</v>
      </c>
      <c r="C2655" s="81">
        <v>132.6</v>
      </c>
      <c r="D2655" s="81" t="s">
        <v>13482</v>
      </c>
      <c r="E2655" s="81">
        <v>132.6</v>
      </c>
      <c r="F2655" s="81" t="s">
        <v>13483</v>
      </c>
      <c r="G2655" s="81">
        <v>132.6</v>
      </c>
      <c r="H2655" s="81">
        <v>4.9000000000000004</v>
      </c>
      <c r="I2655" s="81">
        <v>2.5</v>
      </c>
      <c r="J2655" s="81">
        <v>1.8</v>
      </c>
      <c r="K2655" s="81">
        <v>4.8</v>
      </c>
      <c r="L2655" s="81" t="s">
        <v>25662</v>
      </c>
      <c r="M2655" s="108"/>
      <c r="N2655" s="108"/>
      <c r="O2655" s="108"/>
      <c r="P2655" s="108"/>
      <c r="Q2655" s="108"/>
      <c r="R2655" s="108"/>
      <c r="S2655" s="108"/>
      <c r="T2655" s="108"/>
      <c r="U2655" s="108"/>
      <c r="V2655" s="108"/>
      <c r="W2655" s="108"/>
      <c r="X2655" s="108"/>
      <c r="Y2655" s="108"/>
      <c r="Z2655" s="108"/>
      <c r="AA2655" s="108"/>
      <c r="AB2655" s="108"/>
      <c r="AC2655" s="108"/>
      <c r="AD2655" s="108"/>
    </row>
    <row r="2656" spans="1:30" x14ac:dyDescent="0.25">
      <c r="A2656" s="81" t="s">
        <v>1726</v>
      </c>
      <c r="B2656" s="81" t="s">
        <v>13484</v>
      </c>
      <c r="C2656" s="81">
        <v>59.5</v>
      </c>
      <c r="D2656" s="81" t="s">
        <v>13485</v>
      </c>
      <c r="E2656" s="81">
        <v>59.5</v>
      </c>
      <c r="F2656" s="81" t="s">
        <v>13486</v>
      </c>
      <c r="G2656" s="81">
        <v>80.44</v>
      </c>
      <c r="H2656" s="81">
        <v>1.9</v>
      </c>
      <c r="I2656" s="81">
        <v>1.6</v>
      </c>
      <c r="J2656" s="81">
        <v>0.5</v>
      </c>
      <c r="K2656" s="81">
        <v>4.2</v>
      </c>
      <c r="L2656" s="81" t="s">
        <v>25662</v>
      </c>
      <c r="M2656" s="108"/>
      <c r="N2656" s="108"/>
      <c r="O2656" s="108"/>
      <c r="P2656" s="108"/>
      <c r="Q2656" s="108"/>
      <c r="R2656" s="108"/>
      <c r="S2656" s="108"/>
      <c r="T2656" s="108"/>
      <c r="U2656" s="108"/>
      <c r="V2656" s="108"/>
      <c r="W2656" s="108"/>
      <c r="X2656" s="108"/>
      <c r="Y2656" s="108"/>
      <c r="Z2656" s="108"/>
      <c r="AA2656" s="108"/>
      <c r="AB2656" s="108"/>
      <c r="AC2656" s="108"/>
      <c r="AD2656" s="108"/>
    </row>
    <row r="2657" spans="1:30" x14ac:dyDescent="0.25">
      <c r="A2657" s="81" t="s">
        <v>1711</v>
      </c>
      <c r="B2657" s="81" t="s">
        <v>13487</v>
      </c>
      <c r="C2657" s="81">
        <v>78.2</v>
      </c>
      <c r="D2657" s="81" t="s">
        <v>13488</v>
      </c>
      <c r="E2657" s="81">
        <v>78.2</v>
      </c>
      <c r="F2657" s="81" t="s">
        <v>13489</v>
      </c>
      <c r="G2657" s="81">
        <v>120</v>
      </c>
      <c r="H2657" s="81">
        <v>1.7</v>
      </c>
      <c r="I2657" s="81">
        <v>2.4</v>
      </c>
      <c r="J2657" s="81">
        <v>0.6</v>
      </c>
      <c r="K2657" s="81">
        <v>4.5999999999999996</v>
      </c>
      <c r="L2657" s="81" t="s">
        <v>25662</v>
      </c>
      <c r="M2657" s="108"/>
      <c r="N2657" s="108"/>
      <c r="O2657" s="108"/>
      <c r="P2657" s="108"/>
      <c r="Q2657" s="108"/>
      <c r="R2657" s="108"/>
      <c r="S2657" s="108"/>
      <c r="T2657" s="108"/>
      <c r="U2657" s="108"/>
      <c r="V2657" s="108"/>
      <c r="W2657" s="108"/>
      <c r="X2657" s="108"/>
      <c r="Y2657" s="108"/>
      <c r="Z2657" s="108"/>
      <c r="AA2657" s="108"/>
      <c r="AB2657" s="108"/>
      <c r="AC2657" s="108"/>
      <c r="AD2657" s="108"/>
    </row>
    <row r="2658" spans="1:30" x14ac:dyDescent="0.25">
      <c r="A2658" s="81" t="s">
        <v>1690</v>
      </c>
      <c r="B2658" s="81" t="s">
        <v>13490</v>
      </c>
      <c r="C2658" s="81">
        <v>116.45</v>
      </c>
      <c r="D2658" s="81" t="s">
        <v>13491</v>
      </c>
      <c r="E2658" s="81">
        <v>116.45</v>
      </c>
      <c r="F2658" s="81" t="s">
        <v>13492</v>
      </c>
      <c r="G2658" s="81">
        <v>157.44</v>
      </c>
      <c r="H2658" s="81">
        <v>4.9000000000000004</v>
      </c>
      <c r="I2658" s="81">
        <v>2.5</v>
      </c>
      <c r="J2658" s="81">
        <v>1.8</v>
      </c>
      <c r="K2658" s="81">
        <v>4.8</v>
      </c>
      <c r="L2658" s="81" t="s">
        <v>25662</v>
      </c>
      <c r="M2658" s="108"/>
      <c r="N2658" s="108"/>
      <c r="O2658" s="108"/>
      <c r="P2658" s="108"/>
      <c r="Q2658" s="108"/>
      <c r="R2658" s="108"/>
      <c r="S2658" s="108"/>
      <c r="T2658" s="108"/>
      <c r="U2658" s="108"/>
      <c r="V2658" s="108"/>
      <c r="W2658" s="108"/>
      <c r="X2658" s="108"/>
      <c r="Y2658" s="108"/>
      <c r="Z2658" s="108"/>
      <c r="AA2658" s="108"/>
      <c r="AB2658" s="108"/>
      <c r="AC2658" s="108"/>
      <c r="AD2658" s="108"/>
    </row>
    <row r="2659" spans="1:30" x14ac:dyDescent="0.25">
      <c r="A2659" s="81" t="s">
        <v>1687</v>
      </c>
      <c r="B2659" s="81" t="s">
        <v>13493</v>
      </c>
      <c r="C2659" s="81">
        <v>232.5</v>
      </c>
      <c r="D2659" s="81" t="s">
        <v>13494</v>
      </c>
      <c r="E2659" s="81">
        <v>152.15</v>
      </c>
      <c r="F2659" s="81" t="s">
        <v>13495</v>
      </c>
      <c r="G2659" s="81">
        <v>152.15</v>
      </c>
      <c r="H2659" s="81">
        <v>4.9000000000000004</v>
      </c>
      <c r="I2659" s="81">
        <v>2.5</v>
      </c>
      <c r="J2659" s="81">
        <v>1.8</v>
      </c>
      <c r="K2659" s="81">
        <v>4.8</v>
      </c>
      <c r="L2659" s="81" t="s">
        <v>25662</v>
      </c>
      <c r="M2659" s="108"/>
      <c r="N2659" s="108"/>
      <c r="O2659" s="108"/>
      <c r="P2659" s="108"/>
      <c r="Q2659" s="108"/>
      <c r="R2659" s="108"/>
      <c r="S2659" s="108"/>
      <c r="T2659" s="108"/>
      <c r="U2659" s="108"/>
      <c r="V2659" s="108"/>
      <c r="W2659" s="108"/>
      <c r="X2659" s="108"/>
      <c r="Y2659" s="108"/>
      <c r="Z2659" s="108"/>
      <c r="AA2659" s="108"/>
      <c r="AB2659" s="108"/>
      <c r="AC2659" s="108"/>
      <c r="AD2659" s="108"/>
    </row>
    <row r="2660" spans="1:30" x14ac:dyDescent="0.25">
      <c r="A2660" s="81" t="s">
        <v>1684</v>
      </c>
      <c r="B2660" s="81" t="s">
        <v>13496</v>
      </c>
      <c r="C2660" s="81">
        <v>1296.25</v>
      </c>
      <c r="D2660" s="81" t="s">
        <v>13497</v>
      </c>
      <c r="E2660" s="81">
        <v>1296.25</v>
      </c>
      <c r="F2660" s="81" t="s">
        <v>13498</v>
      </c>
      <c r="G2660" s="81">
        <v>1752.53</v>
      </c>
      <c r="H2660" s="81">
        <v>12.3</v>
      </c>
      <c r="I2660" s="81">
        <v>4.96</v>
      </c>
      <c r="J2660" s="81">
        <v>17.399999999999999</v>
      </c>
      <c r="K2660" s="81">
        <v>17.3</v>
      </c>
      <c r="L2660" s="81" t="s">
        <v>25662</v>
      </c>
      <c r="M2660" s="108"/>
      <c r="N2660" s="108"/>
      <c r="O2660" s="108"/>
      <c r="P2660" s="108"/>
      <c r="Q2660" s="108"/>
      <c r="R2660" s="108"/>
      <c r="S2660" s="108"/>
      <c r="T2660" s="108"/>
      <c r="U2660" s="108"/>
      <c r="V2660" s="108"/>
      <c r="W2660" s="108"/>
      <c r="X2660" s="108"/>
      <c r="Y2660" s="108"/>
      <c r="Z2660" s="108"/>
      <c r="AA2660" s="108"/>
      <c r="AB2660" s="108"/>
      <c r="AC2660" s="108"/>
      <c r="AD2660" s="108"/>
    </row>
    <row r="2661" spans="1:30" x14ac:dyDescent="0.25">
      <c r="A2661" s="81" t="s">
        <v>1681</v>
      </c>
      <c r="B2661" s="81" t="s">
        <v>13499</v>
      </c>
      <c r="C2661" s="81">
        <v>2267.8000000000002</v>
      </c>
      <c r="D2661" s="81" t="s">
        <v>13500</v>
      </c>
      <c r="E2661" s="81">
        <v>3066.07</v>
      </c>
      <c r="F2661" s="81" t="s">
        <v>13501</v>
      </c>
      <c r="G2661" s="81">
        <v>3840.45</v>
      </c>
      <c r="H2661" s="81">
        <v>17</v>
      </c>
      <c r="I2661" s="81">
        <v>5.74</v>
      </c>
      <c r="J2661" s="81">
        <v>30.2</v>
      </c>
      <c r="K2661" s="81">
        <v>19.170000000000002</v>
      </c>
      <c r="L2661" s="81" t="s">
        <v>25662</v>
      </c>
      <c r="M2661" s="108"/>
      <c r="N2661" s="108"/>
      <c r="O2661" s="108"/>
      <c r="P2661" s="108"/>
      <c r="Q2661" s="108"/>
      <c r="R2661" s="108"/>
      <c r="S2661" s="108"/>
      <c r="T2661" s="108"/>
      <c r="U2661" s="108"/>
      <c r="V2661" s="108"/>
      <c r="W2661" s="108"/>
      <c r="X2661" s="108"/>
      <c r="Y2661" s="108"/>
      <c r="Z2661" s="108"/>
      <c r="AA2661" s="108"/>
      <c r="AB2661" s="108"/>
      <c r="AC2661" s="108"/>
      <c r="AD2661" s="108"/>
    </row>
    <row r="2662" spans="1:30" x14ac:dyDescent="0.25">
      <c r="A2662" s="81" t="s">
        <v>1675</v>
      </c>
      <c r="B2662" s="81" t="s">
        <v>13502</v>
      </c>
      <c r="C2662" s="81">
        <v>24.65</v>
      </c>
      <c r="D2662" s="81" t="s">
        <v>13503</v>
      </c>
      <c r="E2662" s="81">
        <v>28.5</v>
      </c>
      <c r="F2662" s="81" t="s">
        <v>13504</v>
      </c>
      <c r="G2662" s="81">
        <v>41.54</v>
      </c>
      <c r="H2662" s="81">
        <v>5.3</v>
      </c>
      <c r="I2662" s="81">
        <v>1.3</v>
      </c>
      <c r="J2662" s="81">
        <v>33</v>
      </c>
      <c r="K2662" s="81">
        <v>2.8</v>
      </c>
      <c r="L2662" s="81" t="s">
        <v>25662</v>
      </c>
      <c r="M2662" s="108"/>
      <c r="N2662" s="108"/>
      <c r="O2662" s="108"/>
      <c r="P2662" s="108"/>
      <c r="Q2662" s="108"/>
      <c r="R2662" s="108"/>
      <c r="S2662" s="108"/>
      <c r="T2662" s="108"/>
      <c r="U2662" s="108"/>
      <c r="V2662" s="108"/>
      <c r="W2662" s="108"/>
      <c r="X2662" s="108"/>
      <c r="Y2662" s="108"/>
      <c r="Z2662" s="108"/>
      <c r="AA2662" s="108"/>
      <c r="AB2662" s="108"/>
      <c r="AC2662" s="108"/>
      <c r="AD2662" s="108"/>
    </row>
    <row r="2663" spans="1:30" x14ac:dyDescent="0.25">
      <c r="A2663" s="81" t="s">
        <v>1669</v>
      </c>
      <c r="B2663" s="81" t="s">
        <v>13505</v>
      </c>
      <c r="C2663" s="81">
        <v>29.75</v>
      </c>
      <c r="D2663" s="81" t="s">
        <v>13506</v>
      </c>
      <c r="E2663" s="81">
        <v>55</v>
      </c>
      <c r="F2663" s="81" t="s">
        <v>13507</v>
      </c>
      <c r="G2663" s="81">
        <v>29.75</v>
      </c>
      <c r="H2663" s="81">
        <v>5.3</v>
      </c>
      <c r="I2663" s="81">
        <v>1.3</v>
      </c>
      <c r="J2663" s="81">
        <v>33</v>
      </c>
      <c r="K2663" s="81">
        <v>2.8</v>
      </c>
      <c r="L2663" s="81" t="s">
        <v>25662</v>
      </c>
      <c r="M2663" s="108"/>
      <c r="N2663" s="108"/>
      <c r="O2663" s="108"/>
      <c r="P2663" s="108"/>
      <c r="Q2663" s="108"/>
      <c r="R2663" s="108"/>
      <c r="S2663" s="108"/>
      <c r="T2663" s="108"/>
      <c r="U2663" s="108"/>
      <c r="V2663" s="108"/>
      <c r="W2663" s="108"/>
      <c r="X2663" s="108"/>
      <c r="Y2663" s="108"/>
      <c r="Z2663" s="108"/>
      <c r="AA2663" s="108"/>
      <c r="AB2663" s="108"/>
      <c r="AC2663" s="108"/>
      <c r="AD2663" s="108"/>
    </row>
    <row r="2664" spans="1:30" x14ac:dyDescent="0.25">
      <c r="A2664" s="81" t="s">
        <v>1663</v>
      </c>
      <c r="B2664" s="81" t="s">
        <v>13508</v>
      </c>
      <c r="C2664" s="81">
        <v>39.1</v>
      </c>
      <c r="D2664" s="81" t="s">
        <v>13509</v>
      </c>
      <c r="E2664" s="81">
        <v>39.1</v>
      </c>
      <c r="F2664" s="81" t="s">
        <v>13510</v>
      </c>
      <c r="G2664" s="81">
        <v>39</v>
      </c>
      <c r="H2664" s="81">
        <v>5.3</v>
      </c>
      <c r="I2664" s="81">
        <v>1.3</v>
      </c>
      <c r="J2664" s="81">
        <v>33</v>
      </c>
      <c r="K2664" s="81">
        <v>2.8</v>
      </c>
      <c r="L2664" s="81" t="s">
        <v>25662</v>
      </c>
      <c r="M2664" s="108"/>
      <c r="N2664" s="108"/>
      <c r="O2664" s="108"/>
      <c r="P2664" s="108"/>
      <c r="Q2664" s="108"/>
      <c r="R2664" s="108"/>
      <c r="S2664" s="108"/>
      <c r="T2664" s="108"/>
      <c r="U2664" s="108"/>
      <c r="V2664" s="108"/>
      <c r="W2664" s="108"/>
      <c r="X2664" s="108"/>
      <c r="Y2664" s="108"/>
      <c r="Z2664" s="108"/>
      <c r="AA2664" s="108"/>
      <c r="AB2664" s="108"/>
      <c r="AC2664" s="108"/>
      <c r="AD2664" s="108"/>
    </row>
    <row r="2665" spans="1:30" x14ac:dyDescent="0.25">
      <c r="A2665" s="81" t="s">
        <v>1660</v>
      </c>
      <c r="B2665" s="81" t="s">
        <v>13511</v>
      </c>
      <c r="C2665" s="81">
        <v>54.4</v>
      </c>
      <c r="D2665" s="81" t="s">
        <v>13512</v>
      </c>
      <c r="E2665" s="81">
        <v>54.4</v>
      </c>
      <c r="F2665" s="81" t="s">
        <v>13513</v>
      </c>
      <c r="G2665" s="81">
        <v>52.5</v>
      </c>
      <c r="H2665" s="81">
        <v>5.3</v>
      </c>
      <c r="I2665" s="81">
        <v>1.3</v>
      </c>
      <c r="J2665" s="81">
        <v>4.4000000000000004</v>
      </c>
      <c r="K2665" s="81">
        <v>2.8</v>
      </c>
      <c r="L2665" s="81" t="s">
        <v>25662</v>
      </c>
      <c r="M2665" s="108"/>
      <c r="N2665" s="108"/>
      <c r="O2665" s="108"/>
      <c r="P2665" s="108"/>
      <c r="Q2665" s="108"/>
      <c r="R2665" s="108"/>
      <c r="S2665" s="108"/>
      <c r="T2665" s="108"/>
      <c r="U2665" s="108"/>
      <c r="V2665" s="108"/>
      <c r="W2665" s="108"/>
      <c r="X2665" s="108"/>
      <c r="Y2665" s="108"/>
      <c r="Z2665" s="108"/>
      <c r="AA2665" s="108"/>
      <c r="AB2665" s="108"/>
      <c r="AC2665" s="108"/>
      <c r="AD2665" s="108"/>
    </row>
    <row r="2666" spans="1:30" x14ac:dyDescent="0.25">
      <c r="A2666" s="81" t="s">
        <v>1657</v>
      </c>
      <c r="B2666" s="81" t="s">
        <v>13514</v>
      </c>
      <c r="C2666" s="81">
        <v>58.65</v>
      </c>
      <c r="D2666" s="81" t="s">
        <v>13515</v>
      </c>
      <c r="E2666" s="81">
        <v>58.65</v>
      </c>
      <c r="F2666" s="81" t="s">
        <v>13516</v>
      </c>
      <c r="G2666" s="81">
        <v>101.5</v>
      </c>
      <c r="H2666" s="81">
        <v>5.5</v>
      </c>
      <c r="I2666" s="81">
        <v>3.7</v>
      </c>
      <c r="J2666" s="81">
        <v>0.37</v>
      </c>
      <c r="K2666" s="81">
        <v>1.3</v>
      </c>
      <c r="L2666" s="81" t="s">
        <v>25662</v>
      </c>
      <c r="M2666" s="108"/>
      <c r="N2666" s="108"/>
      <c r="O2666" s="108"/>
      <c r="P2666" s="108"/>
      <c r="Q2666" s="108"/>
      <c r="R2666" s="108"/>
      <c r="S2666" s="108"/>
      <c r="T2666" s="108"/>
      <c r="U2666" s="108"/>
      <c r="V2666" s="108"/>
      <c r="W2666" s="108"/>
      <c r="X2666" s="108"/>
      <c r="Y2666" s="108"/>
      <c r="Z2666" s="108"/>
      <c r="AA2666" s="108"/>
      <c r="AB2666" s="108"/>
      <c r="AC2666" s="108"/>
      <c r="AD2666" s="108"/>
    </row>
    <row r="2667" spans="1:30" x14ac:dyDescent="0.25">
      <c r="A2667" s="81" t="s">
        <v>1654</v>
      </c>
      <c r="B2667" s="81" t="s">
        <v>13517</v>
      </c>
      <c r="C2667" s="81">
        <v>115.78</v>
      </c>
      <c r="D2667" s="81" t="s">
        <v>13518</v>
      </c>
      <c r="E2667" s="81">
        <v>130.5</v>
      </c>
      <c r="F2667" s="81" t="s">
        <v>13519</v>
      </c>
      <c r="G2667" s="81">
        <v>134.65</v>
      </c>
      <c r="H2667" s="81">
        <v>5.23</v>
      </c>
      <c r="I2667" s="81">
        <v>2.75</v>
      </c>
      <c r="J2667" s="81">
        <v>0.33</v>
      </c>
      <c r="K2667" s="81">
        <v>1.33</v>
      </c>
      <c r="L2667" s="81" t="s">
        <v>25662</v>
      </c>
      <c r="M2667" s="108"/>
      <c r="N2667" s="108"/>
      <c r="O2667" s="108"/>
      <c r="P2667" s="108"/>
      <c r="Q2667" s="108"/>
      <c r="R2667" s="108"/>
      <c r="S2667" s="108"/>
      <c r="T2667" s="108"/>
      <c r="U2667" s="108"/>
      <c r="V2667" s="108"/>
      <c r="W2667" s="108"/>
      <c r="X2667" s="108"/>
      <c r="Y2667" s="108"/>
      <c r="Z2667" s="108"/>
      <c r="AA2667" s="108"/>
      <c r="AB2667" s="108"/>
      <c r="AC2667" s="108"/>
      <c r="AD2667" s="108"/>
    </row>
    <row r="2668" spans="1:30" x14ac:dyDescent="0.25">
      <c r="A2668" s="81" t="s">
        <v>1648</v>
      </c>
      <c r="B2668" s="81" t="s">
        <v>13520</v>
      </c>
      <c r="C2668" s="81">
        <v>88.4</v>
      </c>
      <c r="D2668" s="81" t="s">
        <v>13521</v>
      </c>
      <c r="E2668" s="81">
        <v>76.48</v>
      </c>
      <c r="F2668" s="81" t="s">
        <v>13522</v>
      </c>
      <c r="G2668" s="81">
        <v>151</v>
      </c>
      <c r="H2668" s="81">
        <v>5.51</v>
      </c>
      <c r="I2668" s="81">
        <v>1.31</v>
      </c>
      <c r="J2668" s="81">
        <v>0.37</v>
      </c>
      <c r="K2668" s="81">
        <v>3.74</v>
      </c>
      <c r="L2668" s="81" t="s">
        <v>25662</v>
      </c>
      <c r="M2668" s="108"/>
      <c r="N2668" s="108"/>
      <c r="O2668" s="108"/>
      <c r="P2668" s="108"/>
      <c r="Q2668" s="108"/>
      <c r="R2668" s="108"/>
      <c r="S2668" s="108"/>
      <c r="T2668" s="108"/>
      <c r="U2668" s="108"/>
      <c r="V2668" s="108"/>
      <c r="W2668" s="108"/>
      <c r="X2668" s="108"/>
      <c r="Y2668" s="108"/>
      <c r="Z2668" s="108"/>
      <c r="AA2668" s="108"/>
      <c r="AB2668" s="108"/>
      <c r="AC2668" s="108"/>
      <c r="AD2668" s="108"/>
    </row>
    <row r="2669" spans="1:30" x14ac:dyDescent="0.25">
      <c r="A2669" s="81" t="s">
        <v>1645</v>
      </c>
      <c r="B2669" s="81" t="s">
        <v>13523</v>
      </c>
      <c r="C2669" s="81">
        <v>34</v>
      </c>
      <c r="D2669" s="81" t="s">
        <v>13524</v>
      </c>
      <c r="E2669" s="81">
        <v>58.41</v>
      </c>
      <c r="F2669" s="81" t="s">
        <v>13525</v>
      </c>
      <c r="G2669" s="81">
        <v>61.6</v>
      </c>
      <c r="H2669" s="81">
        <v>5.3</v>
      </c>
      <c r="I2669" s="81">
        <v>1.3</v>
      </c>
      <c r="J2669" s="81">
        <v>33</v>
      </c>
      <c r="K2669" s="81">
        <v>2.8</v>
      </c>
      <c r="L2669" s="81" t="s">
        <v>25662</v>
      </c>
      <c r="M2669" s="108"/>
      <c r="N2669" s="108"/>
      <c r="O2669" s="108"/>
      <c r="P2669" s="108"/>
      <c r="Q2669" s="108"/>
      <c r="R2669" s="108"/>
      <c r="S2669" s="108"/>
      <c r="T2669" s="108"/>
      <c r="U2669" s="108"/>
      <c r="V2669" s="108"/>
      <c r="W2669" s="108"/>
      <c r="X2669" s="108"/>
      <c r="Y2669" s="108"/>
      <c r="Z2669" s="108"/>
      <c r="AA2669" s="108"/>
      <c r="AB2669" s="108"/>
      <c r="AC2669" s="108"/>
      <c r="AD2669" s="108"/>
    </row>
    <row r="2670" spans="1:30" x14ac:dyDescent="0.25">
      <c r="A2670" s="81" t="s">
        <v>1639</v>
      </c>
      <c r="B2670" s="81" t="s">
        <v>13526</v>
      </c>
      <c r="C2670" s="81">
        <v>39.1</v>
      </c>
      <c r="D2670" s="81" t="s">
        <v>13527</v>
      </c>
      <c r="E2670" s="81">
        <v>70.290000000000006</v>
      </c>
      <c r="F2670" s="81" t="s">
        <v>13528</v>
      </c>
      <c r="G2670" s="81">
        <v>66.33</v>
      </c>
      <c r="H2670" s="81">
        <v>5.3</v>
      </c>
      <c r="I2670" s="81">
        <v>1.3</v>
      </c>
      <c r="J2670" s="81">
        <v>33</v>
      </c>
      <c r="K2670" s="81">
        <v>2.8</v>
      </c>
      <c r="L2670" s="81" t="s">
        <v>25662</v>
      </c>
      <c r="M2670" s="108"/>
      <c r="N2670" s="108"/>
      <c r="O2670" s="108"/>
      <c r="P2670" s="108"/>
      <c r="Q2670" s="108"/>
      <c r="R2670" s="108"/>
      <c r="S2670" s="108"/>
      <c r="T2670" s="108"/>
      <c r="U2670" s="108"/>
      <c r="V2670" s="108"/>
      <c r="W2670" s="108"/>
      <c r="X2670" s="108"/>
      <c r="Y2670" s="108"/>
      <c r="Z2670" s="108"/>
      <c r="AA2670" s="108"/>
      <c r="AB2670" s="108"/>
      <c r="AC2670" s="108"/>
      <c r="AD2670" s="108"/>
    </row>
    <row r="2671" spans="1:30" x14ac:dyDescent="0.25">
      <c r="A2671" s="81" t="s">
        <v>1636</v>
      </c>
      <c r="B2671" s="81" t="s">
        <v>13529</v>
      </c>
      <c r="C2671" s="81">
        <v>49.3</v>
      </c>
      <c r="D2671" s="81" t="s">
        <v>13530</v>
      </c>
      <c r="E2671" s="81">
        <v>87</v>
      </c>
      <c r="F2671" s="81" t="s">
        <v>13531</v>
      </c>
      <c r="G2671" s="81">
        <v>83.16</v>
      </c>
      <c r="H2671" s="81">
        <v>5.3</v>
      </c>
      <c r="I2671" s="81">
        <v>1.3</v>
      </c>
      <c r="J2671" s="81">
        <v>33</v>
      </c>
      <c r="K2671" s="81">
        <v>2.8</v>
      </c>
      <c r="L2671" s="81" t="s">
        <v>25662</v>
      </c>
      <c r="M2671" s="108"/>
      <c r="N2671" s="108"/>
      <c r="O2671" s="108"/>
      <c r="P2671" s="108"/>
      <c r="Q2671" s="108"/>
      <c r="R2671" s="108"/>
      <c r="S2671" s="108"/>
      <c r="T2671" s="108"/>
      <c r="U2671" s="108"/>
      <c r="V2671" s="108"/>
      <c r="W2671" s="108"/>
      <c r="X2671" s="108"/>
      <c r="Y2671" s="108"/>
      <c r="Z2671" s="108"/>
      <c r="AA2671" s="108"/>
      <c r="AB2671" s="108"/>
      <c r="AC2671" s="108"/>
      <c r="AD2671" s="108"/>
    </row>
    <row r="2672" spans="1:30" x14ac:dyDescent="0.25">
      <c r="A2672" s="81" t="s">
        <v>1630</v>
      </c>
      <c r="B2672" s="81" t="s">
        <v>13532</v>
      </c>
      <c r="C2672" s="81">
        <v>80.75</v>
      </c>
      <c r="D2672" s="81" t="s">
        <v>13533</v>
      </c>
      <c r="E2672" s="81">
        <v>80.75</v>
      </c>
      <c r="F2672" s="81" t="s">
        <v>13534</v>
      </c>
      <c r="G2672" s="81">
        <v>136.58000000000001</v>
      </c>
      <c r="H2672" s="81">
        <v>6.7</v>
      </c>
      <c r="I2672" s="81">
        <v>1.4</v>
      </c>
      <c r="J2672" s="81">
        <v>33</v>
      </c>
      <c r="K2672" s="81">
        <v>3.8</v>
      </c>
      <c r="L2672" s="81" t="s">
        <v>25662</v>
      </c>
      <c r="M2672" s="108"/>
      <c r="N2672" s="108"/>
      <c r="O2672" s="108"/>
      <c r="P2672" s="108"/>
      <c r="Q2672" s="108"/>
      <c r="R2672" s="108"/>
      <c r="S2672" s="108"/>
      <c r="T2672" s="108"/>
      <c r="U2672" s="108"/>
      <c r="V2672" s="108"/>
      <c r="W2672" s="108"/>
      <c r="X2672" s="108"/>
      <c r="Y2672" s="108"/>
      <c r="Z2672" s="108"/>
      <c r="AA2672" s="108"/>
      <c r="AB2672" s="108"/>
      <c r="AC2672" s="108"/>
      <c r="AD2672" s="108"/>
    </row>
    <row r="2673" spans="1:30" x14ac:dyDescent="0.25">
      <c r="A2673" s="81" t="s">
        <v>1627</v>
      </c>
      <c r="B2673" s="81" t="s">
        <v>26329</v>
      </c>
      <c r="C2673" s="81">
        <v>63.75</v>
      </c>
      <c r="D2673" s="81" t="s">
        <v>13535</v>
      </c>
      <c r="E2673" s="81">
        <v>97.9</v>
      </c>
      <c r="F2673" s="81" t="s">
        <v>13536</v>
      </c>
      <c r="G2673" s="81">
        <v>107.91</v>
      </c>
      <c r="H2673" s="81">
        <v>7.4</v>
      </c>
      <c r="I2673" s="81">
        <v>1.8</v>
      </c>
      <c r="J2673" s="81">
        <v>6.6</v>
      </c>
      <c r="K2673" s="81">
        <v>4</v>
      </c>
      <c r="L2673" s="81" t="s">
        <v>25662</v>
      </c>
      <c r="M2673" s="108"/>
      <c r="N2673" s="108"/>
      <c r="O2673" s="108"/>
      <c r="P2673" s="108"/>
      <c r="Q2673" s="108"/>
      <c r="R2673" s="108"/>
      <c r="S2673" s="108"/>
      <c r="T2673" s="108"/>
      <c r="U2673" s="108"/>
      <c r="V2673" s="108"/>
      <c r="W2673" s="108"/>
      <c r="X2673" s="108"/>
      <c r="Y2673" s="108"/>
      <c r="Z2673" s="108"/>
      <c r="AA2673" s="108"/>
      <c r="AB2673" s="108"/>
      <c r="AC2673" s="108"/>
      <c r="AD2673" s="108"/>
    </row>
    <row r="2674" spans="1:30" x14ac:dyDescent="0.25">
      <c r="A2674" s="81" t="s">
        <v>1621</v>
      </c>
      <c r="B2674" s="81" t="s">
        <v>13537</v>
      </c>
      <c r="C2674" s="81">
        <v>68.849999999999994</v>
      </c>
      <c r="D2674" s="81" t="s">
        <v>13538</v>
      </c>
      <c r="E2674" s="81">
        <v>59.56</v>
      </c>
      <c r="F2674" s="81" t="s">
        <v>13539</v>
      </c>
      <c r="G2674" s="81">
        <v>116.82</v>
      </c>
      <c r="H2674" s="81">
        <v>7.4</v>
      </c>
      <c r="I2674" s="81">
        <v>1.8</v>
      </c>
      <c r="J2674" s="81">
        <v>0.66</v>
      </c>
      <c r="K2674" s="81">
        <v>4</v>
      </c>
      <c r="L2674" s="81" t="s">
        <v>25662</v>
      </c>
      <c r="M2674" s="108"/>
      <c r="N2674" s="108"/>
      <c r="O2674" s="108"/>
      <c r="P2674" s="108"/>
      <c r="Q2674" s="108"/>
      <c r="R2674" s="108"/>
      <c r="S2674" s="108"/>
      <c r="T2674" s="108"/>
      <c r="U2674" s="108"/>
      <c r="V2674" s="108"/>
      <c r="W2674" s="108"/>
      <c r="X2674" s="108"/>
      <c r="Y2674" s="108"/>
      <c r="Z2674" s="108"/>
      <c r="AA2674" s="108"/>
      <c r="AB2674" s="108"/>
      <c r="AC2674" s="108"/>
      <c r="AD2674" s="108"/>
    </row>
    <row r="2675" spans="1:30" x14ac:dyDescent="0.25">
      <c r="A2675" s="81" t="s">
        <v>1618</v>
      </c>
      <c r="B2675" s="81" t="s">
        <v>13540</v>
      </c>
      <c r="C2675" s="81">
        <v>34</v>
      </c>
      <c r="D2675" s="81" t="s">
        <v>13541</v>
      </c>
      <c r="E2675" s="81">
        <v>59.01</v>
      </c>
      <c r="F2675" s="81" t="s">
        <v>13542</v>
      </c>
      <c r="G2675" s="81">
        <v>71.95</v>
      </c>
      <c r="H2675" s="81">
        <v>5.3</v>
      </c>
      <c r="I2675" s="81">
        <v>1.3</v>
      </c>
      <c r="J2675" s="81">
        <v>33</v>
      </c>
      <c r="K2675" s="81">
        <v>2.8</v>
      </c>
      <c r="L2675" s="81" t="s">
        <v>25662</v>
      </c>
      <c r="M2675" s="108"/>
      <c r="N2675" s="108"/>
      <c r="O2675" s="108"/>
      <c r="P2675" s="108"/>
      <c r="Q2675" s="108"/>
      <c r="R2675" s="108"/>
      <c r="S2675" s="108"/>
      <c r="T2675" s="108"/>
      <c r="U2675" s="108"/>
      <c r="V2675" s="108"/>
      <c r="W2675" s="108"/>
      <c r="X2675" s="108"/>
      <c r="Y2675" s="108"/>
      <c r="Z2675" s="108"/>
      <c r="AA2675" s="108"/>
      <c r="AB2675" s="108"/>
      <c r="AC2675" s="108"/>
      <c r="AD2675" s="108"/>
    </row>
    <row r="2676" spans="1:30" x14ac:dyDescent="0.25">
      <c r="A2676" s="81" t="s">
        <v>1615</v>
      </c>
      <c r="B2676" s="81" t="s">
        <v>13543</v>
      </c>
      <c r="C2676" s="81">
        <v>39.1</v>
      </c>
      <c r="D2676" s="81" t="s">
        <v>13544</v>
      </c>
      <c r="E2676" s="81">
        <v>39.1</v>
      </c>
      <c r="F2676" s="81" t="s">
        <v>13545</v>
      </c>
      <c r="G2676" s="81">
        <v>67.010000000000005</v>
      </c>
      <c r="H2676" s="81">
        <v>5.3</v>
      </c>
      <c r="I2676" s="81">
        <v>1.3</v>
      </c>
      <c r="J2676" s="81">
        <v>33</v>
      </c>
      <c r="K2676" s="81">
        <v>2.8</v>
      </c>
      <c r="L2676" s="81" t="s">
        <v>25662</v>
      </c>
      <c r="M2676" s="108"/>
      <c r="N2676" s="108"/>
      <c r="O2676" s="108"/>
      <c r="P2676" s="108"/>
      <c r="Q2676" s="108"/>
      <c r="R2676" s="108"/>
      <c r="S2676" s="108"/>
      <c r="T2676" s="108"/>
      <c r="U2676" s="108"/>
      <c r="V2676" s="108"/>
      <c r="W2676" s="108"/>
      <c r="X2676" s="108"/>
      <c r="Y2676" s="108"/>
      <c r="Z2676" s="108"/>
      <c r="AA2676" s="108"/>
      <c r="AB2676" s="108"/>
      <c r="AC2676" s="108"/>
      <c r="AD2676" s="108"/>
    </row>
    <row r="2677" spans="1:30" x14ac:dyDescent="0.25">
      <c r="A2677" s="81" t="s">
        <v>1609</v>
      </c>
      <c r="B2677" s="81" t="s">
        <v>13546</v>
      </c>
      <c r="C2677" s="81">
        <v>68.849999999999994</v>
      </c>
      <c r="D2677" s="81" t="s">
        <v>13547</v>
      </c>
      <c r="E2677" s="81">
        <v>68.849999999999994</v>
      </c>
      <c r="F2677" s="81" t="s">
        <v>13548</v>
      </c>
      <c r="G2677" s="81">
        <v>121</v>
      </c>
      <c r="H2677" s="81">
        <v>3.2</v>
      </c>
      <c r="I2677" s="81">
        <v>1.9</v>
      </c>
      <c r="J2677" s="81">
        <v>6.6</v>
      </c>
      <c r="K2677" s="81">
        <v>6.3</v>
      </c>
      <c r="L2677" s="81" t="s">
        <v>25662</v>
      </c>
      <c r="M2677" s="108"/>
      <c r="N2677" s="108"/>
      <c r="O2677" s="108"/>
      <c r="P2677" s="108"/>
      <c r="Q2677" s="108"/>
      <c r="R2677" s="108"/>
      <c r="S2677" s="108"/>
      <c r="T2677" s="108"/>
      <c r="U2677" s="108"/>
      <c r="V2677" s="108"/>
      <c r="W2677" s="108"/>
      <c r="X2677" s="108"/>
      <c r="Y2677" s="108"/>
      <c r="Z2677" s="108"/>
      <c r="AA2677" s="108"/>
      <c r="AB2677" s="108"/>
      <c r="AC2677" s="108"/>
      <c r="AD2677" s="108"/>
    </row>
    <row r="2678" spans="1:30" x14ac:dyDescent="0.25">
      <c r="A2678" s="81" t="s">
        <v>1606</v>
      </c>
      <c r="B2678" s="81" t="s">
        <v>13549</v>
      </c>
      <c r="C2678" s="81">
        <v>107.95</v>
      </c>
      <c r="D2678" s="81" t="s">
        <v>13550</v>
      </c>
      <c r="E2678" s="81">
        <v>107.95</v>
      </c>
      <c r="F2678" s="81" t="s">
        <v>13551</v>
      </c>
      <c r="G2678" s="81">
        <v>185</v>
      </c>
      <c r="H2678" s="81">
        <v>4</v>
      </c>
      <c r="I2678" s="81">
        <v>2.2999999999999998</v>
      </c>
      <c r="J2678" s="81">
        <v>6.6</v>
      </c>
      <c r="K2678" s="81">
        <v>7.9</v>
      </c>
      <c r="L2678" s="81" t="s">
        <v>25662</v>
      </c>
      <c r="M2678" s="108"/>
      <c r="N2678" s="108"/>
      <c r="O2678" s="108"/>
      <c r="P2678" s="108"/>
      <c r="Q2678" s="108"/>
      <c r="R2678" s="108"/>
      <c r="S2678" s="108"/>
      <c r="T2678" s="108"/>
      <c r="U2678" s="108"/>
      <c r="V2678" s="108"/>
      <c r="W2678" s="108"/>
      <c r="X2678" s="108"/>
      <c r="Y2678" s="108"/>
      <c r="Z2678" s="108"/>
      <c r="AA2678" s="108"/>
      <c r="AB2678" s="108"/>
      <c r="AC2678" s="108"/>
      <c r="AD2678" s="108"/>
    </row>
    <row r="2679" spans="1:30" x14ac:dyDescent="0.25">
      <c r="A2679" s="81" t="s">
        <v>1600</v>
      </c>
      <c r="B2679" s="81" t="s">
        <v>13552</v>
      </c>
      <c r="C2679" s="81">
        <v>58.65</v>
      </c>
      <c r="D2679" s="81" t="s">
        <v>13553</v>
      </c>
      <c r="E2679" s="81">
        <v>99.95</v>
      </c>
      <c r="F2679" s="81" t="s">
        <v>13554</v>
      </c>
      <c r="G2679" s="81">
        <v>58.65</v>
      </c>
      <c r="H2679" s="81">
        <v>4.72</v>
      </c>
      <c r="I2679" s="81">
        <v>1.18</v>
      </c>
      <c r="J2679" s="81">
        <v>0.06</v>
      </c>
      <c r="K2679" s="81">
        <v>3.14</v>
      </c>
      <c r="L2679" s="81" t="s">
        <v>25662</v>
      </c>
      <c r="M2679" s="108"/>
      <c r="N2679" s="108"/>
      <c r="O2679" s="108"/>
      <c r="P2679" s="108"/>
      <c r="Q2679" s="108"/>
      <c r="R2679" s="108"/>
      <c r="S2679" s="108"/>
      <c r="T2679" s="108"/>
      <c r="U2679" s="108"/>
      <c r="V2679" s="108"/>
      <c r="W2679" s="108"/>
      <c r="X2679" s="108"/>
      <c r="Y2679" s="108"/>
      <c r="Z2679" s="108"/>
      <c r="AA2679" s="108"/>
      <c r="AB2679" s="108"/>
      <c r="AC2679" s="108"/>
      <c r="AD2679" s="108"/>
    </row>
    <row r="2680" spans="1:30" x14ac:dyDescent="0.25">
      <c r="A2680" s="81" t="s">
        <v>1585</v>
      </c>
      <c r="B2680" s="81" t="s">
        <v>13555</v>
      </c>
      <c r="C2680" s="81">
        <v>11.9</v>
      </c>
      <c r="D2680" s="81" t="s">
        <v>13556</v>
      </c>
      <c r="E2680" s="81">
        <v>11.9</v>
      </c>
      <c r="F2680" s="81" t="s">
        <v>13557</v>
      </c>
      <c r="G2680" s="81">
        <v>26.4</v>
      </c>
      <c r="H2680" s="81">
        <v>3.93</v>
      </c>
      <c r="I2680" s="81">
        <v>3.93</v>
      </c>
      <c r="J2680" s="81">
        <v>0.01</v>
      </c>
      <c r="K2680" s="81">
        <v>0.78</v>
      </c>
      <c r="L2680" s="81" t="s">
        <v>25662</v>
      </c>
      <c r="M2680" s="108"/>
      <c r="N2680" s="108"/>
      <c r="O2680" s="108"/>
      <c r="P2680" s="108"/>
      <c r="Q2680" s="108"/>
      <c r="R2680" s="108"/>
      <c r="S2680" s="108"/>
      <c r="T2680" s="108"/>
      <c r="U2680" s="108"/>
      <c r="V2680" s="108"/>
      <c r="W2680" s="108"/>
      <c r="X2680" s="108"/>
      <c r="Y2680" s="108"/>
      <c r="Z2680" s="108"/>
      <c r="AA2680" s="108"/>
      <c r="AB2680" s="108"/>
      <c r="AC2680" s="108"/>
      <c r="AD2680" s="108"/>
    </row>
    <row r="2681" spans="1:30" x14ac:dyDescent="0.25">
      <c r="A2681" s="81" t="s">
        <v>1579</v>
      </c>
      <c r="B2681" s="81" t="s">
        <v>13558</v>
      </c>
      <c r="C2681" s="81">
        <v>11.9</v>
      </c>
      <c r="D2681" s="81" t="s">
        <v>13559</v>
      </c>
      <c r="E2681" s="81">
        <v>17.600000000000001</v>
      </c>
      <c r="F2681" s="81" t="s">
        <v>13560</v>
      </c>
      <c r="G2681" s="81">
        <v>21.8</v>
      </c>
      <c r="H2681" s="81">
        <v>3.93</v>
      </c>
      <c r="I2681" s="81">
        <v>3.93</v>
      </c>
      <c r="J2681" s="81">
        <v>0.01</v>
      </c>
      <c r="K2681" s="81">
        <v>0.78</v>
      </c>
      <c r="L2681" s="81" t="s">
        <v>25662</v>
      </c>
      <c r="M2681" s="108"/>
      <c r="N2681" s="108"/>
      <c r="O2681" s="108"/>
      <c r="P2681" s="108"/>
      <c r="Q2681" s="108"/>
      <c r="R2681" s="108"/>
      <c r="S2681" s="108"/>
      <c r="T2681" s="108"/>
      <c r="U2681" s="108"/>
      <c r="V2681" s="108"/>
      <c r="W2681" s="108"/>
      <c r="X2681" s="108"/>
      <c r="Y2681" s="108"/>
      <c r="Z2681" s="108"/>
      <c r="AA2681" s="108"/>
      <c r="AB2681" s="108"/>
      <c r="AC2681" s="108"/>
      <c r="AD2681" s="108"/>
    </row>
    <row r="2682" spans="1:30" x14ac:dyDescent="0.25">
      <c r="A2682" s="81" t="s">
        <v>1564</v>
      </c>
      <c r="B2682" s="81" t="s">
        <v>13561</v>
      </c>
      <c r="C2682" s="81">
        <v>79.900000000000006</v>
      </c>
      <c r="D2682" s="81" t="s">
        <v>13562</v>
      </c>
      <c r="E2682" s="81">
        <v>108.02</v>
      </c>
      <c r="F2682" s="81" t="s">
        <v>13563</v>
      </c>
      <c r="G2682" s="81">
        <v>126</v>
      </c>
      <c r="H2682" s="81">
        <v>4.4000000000000004</v>
      </c>
      <c r="I2682" s="81">
        <v>1.5</v>
      </c>
      <c r="J2682" s="81">
        <v>11</v>
      </c>
      <c r="K2682" s="81">
        <v>3.9</v>
      </c>
      <c r="L2682" s="81" t="s">
        <v>25662</v>
      </c>
      <c r="M2682" s="108"/>
      <c r="N2682" s="108"/>
      <c r="O2682" s="108"/>
      <c r="P2682" s="108"/>
      <c r="Q2682" s="108"/>
      <c r="R2682" s="108"/>
      <c r="S2682" s="108"/>
      <c r="T2682" s="108"/>
      <c r="U2682" s="108"/>
      <c r="V2682" s="108"/>
      <c r="W2682" s="108"/>
      <c r="X2682" s="108"/>
      <c r="Y2682" s="108"/>
      <c r="Z2682" s="108"/>
      <c r="AA2682" s="108"/>
      <c r="AB2682" s="108"/>
      <c r="AC2682" s="108"/>
      <c r="AD2682" s="108"/>
    </row>
    <row r="2683" spans="1:30" x14ac:dyDescent="0.25">
      <c r="A2683" s="81" t="s">
        <v>1546</v>
      </c>
      <c r="B2683" s="81" t="s">
        <v>26330</v>
      </c>
      <c r="C2683" s="81">
        <v>88.4</v>
      </c>
      <c r="D2683" s="81" t="s">
        <v>13564</v>
      </c>
      <c r="E2683" s="81">
        <v>88.4</v>
      </c>
      <c r="F2683" s="81" t="s">
        <v>13565</v>
      </c>
      <c r="G2683" s="81">
        <v>119.52</v>
      </c>
      <c r="H2683" s="81">
        <v>4.4000000000000004</v>
      </c>
      <c r="I2683" s="81">
        <v>1.5</v>
      </c>
      <c r="J2683" s="81">
        <v>11</v>
      </c>
      <c r="K2683" s="81">
        <v>3.9</v>
      </c>
      <c r="L2683" s="81" t="s">
        <v>25662</v>
      </c>
      <c r="M2683" s="108"/>
      <c r="N2683" s="108"/>
      <c r="O2683" s="108"/>
      <c r="P2683" s="108"/>
      <c r="Q2683" s="108"/>
      <c r="R2683" s="108"/>
      <c r="S2683" s="108"/>
      <c r="T2683" s="108"/>
      <c r="U2683" s="108"/>
      <c r="V2683" s="108"/>
      <c r="W2683" s="108"/>
      <c r="X2683" s="108"/>
      <c r="Y2683" s="108"/>
      <c r="Z2683" s="108"/>
      <c r="AA2683" s="108"/>
      <c r="AB2683" s="108"/>
      <c r="AC2683" s="108"/>
      <c r="AD2683" s="108"/>
    </row>
    <row r="2684" spans="1:30" x14ac:dyDescent="0.25">
      <c r="A2684" s="81" t="s">
        <v>1537</v>
      </c>
      <c r="B2684" s="81" t="s">
        <v>13566</v>
      </c>
      <c r="C2684" s="81">
        <v>107.95</v>
      </c>
      <c r="D2684" s="81" t="s">
        <v>13567</v>
      </c>
      <c r="E2684" s="81">
        <v>107.95</v>
      </c>
      <c r="F2684" s="81" t="s">
        <v>13568</v>
      </c>
      <c r="G2684" s="81">
        <v>107.95</v>
      </c>
      <c r="H2684" s="81">
        <v>4.4000000000000004</v>
      </c>
      <c r="I2684" s="81">
        <v>1.5</v>
      </c>
      <c r="J2684" s="81">
        <v>11</v>
      </c>
      <c r="K2684" s="81">
        <v>3.9</v>
      </c>
      <c r="L2684" s="81" t="s">
        <v>25662</v>
      </c>
      <c r="M2684" s="108"/>
      <c r="N2684" s="108"/>
      <c r="O2684" s="108"/>
      <c r="P2684" s="108"/>
      <c r="Q2684" s="108"/>
      <c r="R2684" s="108"/>
      <c r="S2684" s="108"/>
      <c r="T2684" s="108"/>
      <c r="U2684" s="108"/>
      <c r="V2684" s="108"/>
      <c r="W2684" s="108"/>
      <c r="X2684" s="108"/>
      <c r="Y2684" s="108"/>
      <c r="Z2684" s="108"/>
      <c r="AA2684" s="108"/>
      <c r="AB2684" s="108"/>
      <c r="AC2684" s="108"/>
      <c r="AD2684" s="108"/>
    </row>
    <row r="2685" spans="1:30" x14ac:dyDescent="0.25">
      <c r="A2685" s="81" t="s">
        <v>1528</v>
      </c>
      <c r="B2685" s="81" t="s">
        <v>13569</v>
      </c>
      <c r="C2685" s="81">
        <v>172.38</v>
      </c>
      <c r="D2685" s="81" t="s">
        <v>13570</v>
      </c>
      <c r="E2685" s="81">
        <v>197.45</v>
      </c>
      <c r="F2685" s="81" t="s">
        <v>13569</v>
      </c>
      <c r="G2685" s="81">
        <v>172.38</v>
      </c>
      <c r="H2685" s="81">
        <v>4.4400000000000004</v>
      </c>
      <c r="I2685" s="81">
        <v>2.36</v>
      </c>
      <c r="J2685" s="81">
        <v>1.43</v>
      </c>
      <c r="K2685" s="81">
        <v>3.93</v>
      </c>
      <c r="L2685" s="81" t="s">
        <v>25662</v>
      </c>
      <c r="M2685" s="108"/>
      <c r="N2685" s="108"/>
      <c r="O2685" s="108"/>
      <c r="P2685" s="108"/>
      <c r="Q2685" s="108"/>
      <c r="R2685" s="108"/>
      <c r="S2685" s="108"/>
      <c r="T2685" s="108"/>
      <c r="U2685" s="108"/>
      <c r="V2685" s="108"/>
      <c r="W2685" s="108"/>
      <c r="X2685" s="108"/>
      <c r="Y2685" s="108"/>
      <c r="Z2685" s="108"/>
      <c r="AA2685" s="108"/>
      <c r="AB2685" s="108"/>
      <c r="AC2685" s="108"/>
      <c r="AD2685" s="108"/>
    </row>
    <row r="2686" spans="1:30" x14ac:dyDescent="0.25">
      <c r="A2686" s="81" t="s">
        <v>1514</v>
      </c>
      <c r="B2686" s="81" t="s">
        <v>13571</v>
      </c>
      <c r="C2686" s="81">
        <v>196.35</v>
      </c>
      <c r="D2686" s="81" t="s">
        <v>13572</v>
      </c>
      <c r="E2686" s="81">
        <v>330</v>
      </c>
      <c r="F2686" s="81" t="s">
        <v>13573</v>
      </c>
      <c r="G2686" s="81">
        <v>300</v>
      </c>
      <c r="H2686" s="81">
        <v>8.07</v>
      </c>
      <c r="I2686" s="81">
        <v>5.1100000000000003</v>
      </c>
      <c r="J2686" s="81">
        <v>3.35</v>
      </c>
      <c r="K2686" s="81">
        <v>3.54</v>
      </c>
      <c r="L2686" s="81" t="s">
        <v>25662</v>
      </c>
      <c r="M2686" s="108"/>
      <c r="N2686" s="108"/>
      <c r="O2686" s="108"/>
      <c r="P2686" s="108"/>
      <c r="Q2686" s="108"/>
      <c r="R2686" s="108"/>
      <c r="S2686" s="108"/>
      <c r="T2686" s="108"/>
      <c r="U2686" s="108"/>
      <c r="V2686" s="108"/>
      <c r="W2686" s="108"/>
      <c r="X2686" s="108"/>
      <c r="Y2686" s="108"/>
      <c r="Z2686" s="108"/>
      <c r="AA2686" s="108"/>
      <c r="AB2686" s="108"/>
      <c r="AC2686" s="108"/>
      <c r="AD2686" s="108"/>
    </row>
    <row r="2687" spans="1:30" x14ac:dyDescent="0.25">
      <c r="A2687" s="81" t="s">
        <v>1502</v>
      </c>
      <c r="B2687" s="81" t="s">
        <v>13574</v>
      </c>
      <c r="C2687" s="81">
        <v>294.95</v>
      </c>
      <c r="D2687" s="81" t="s">
        <v>13575</v>
      </c>
      <c r="E2687" s="81">
        <v>294.95</v>
      </c>
      <c r="F2687" s="81" t="s">
        <v>13576</v>
      </c>
      <c r="G2687" s="81">
        <v>398.77</v>
      </c>
      <c r="H2687" s="81">
        <v>8.07</v>
      </c>
      <c r="I2687" s="81">
        <v>5.1100000000000003</v>
      </c>
      <c r="J2687" s="81">
        <v>3.37</v>
      </c>
      <c r="K2687" s="81">
        <v>3.54</v>
      </c>
      <c r="L2687" s="81" t="s">
        <v>25662</v>
      </c>
      <c r="M2687" s="108"/>
      <c r="N2687" s="108"/>
      <c r="O2687" s="108"/>
      <c r="P2687" s="108"/>
      <c r="Q2687" s="108"/>
      <c r="R2687" s="108"/>
      <c r="S2687" s="108"/>
      <c r="T2687" s="108"/>
      <c r="U2687" s="108"/>
      <c r="V2687" s="108"/>
      <c r="W2687" s="108"/>
      <c r="X2687" s="108"/>
      <c r="Y2687" s="108"/>
      <c r="Z2687" s="108"/>
      <c r="AA2687" s="108"/>
      <c r="AB2687" s="108"/>
      <c r="AC2687" s="108"/>
      <c r="AD2687" s="108"/>
    </row>
    <row r="2688" spans="1:30" x14ac:dyDescent="0.25">
      <c r="A2688" s="81" t="s">
        <v>1496</v>
      </c>
      <c r="B2688" s="81" t="s">
        <v>13577</v>
      </c>
      <c r="C2688" s="81">
        <v>294.95</v>
      </c>
      <c r="D2688" s="81" t="s">
        <v>13578</v>
      </c>
      <c r="E2688" s="81">
        <v>294</v>
      </c>
      <c r="F2688" s="81" t="s">
        <v>13579</v>
      </c>
      <c r="G2688" s="81">
        <v>447.86</v>
      </c>
      <c r="H2688" s="81">
        <v>7.32</v>
      </c>
      <c r="I2688" s="81">
        <v>2.75</v>
      </c>
      <c r="J2688" s="81">
        <v>2.75</v>
      </c>
      <c r="K2688" s="81">
        <v>5.1100000000000003</v>
      </c>
      <c r="L2688" s="81" t="s">
        <v>25662</v>
      </c>
      <c r="M2688" s="108"/>
      <c r="N2688" s="108"/>
      <c r="O2688" s="108"/>
      <c r="P2688" s="108"/>
      <c r="Q2688" s="108"/>
      <c r="R2688" s="108"/>
      <c r="S2688" s="108"/>
      <c r="T2688" s="108"/>
      <c r="U2688" s="108"/>
      <c r="V2688" s="108"/>
      <c r="W2688" s="108"/>
      <c r="X2688" s="108"/>
      <c r="Y2688" s="108"/>
      <c r="Z2688" s="108"/>
      <c r="AA2688" s="108"/>
      <c r="AB2688" s="108"/>
      <c r="AC2688" s="108"/>
      <c r="AD2688" s="108"/>
    </row>
    <row r="2689" spans="1:30" x14ac:dyDescent="0.25">
      <c r="A2689" s="81" t="s">
        <v>1481</v>
      </c>
      <c r="B2689" s="81" t="s">
        <v>13580</v>
      </c>
      <c r="C2689" s="81">
        <v>490</v>
      </c>
      <c r="D2689" s="81" t="s">
        <v>13581</v>
      </c>
      <c r="E2689" s="81">
        <v>599.94000000000005</v>
      </c>
      <c r="F2689" s="81" t="s">
        <v>13582</v>
      </c>
      <c r="G2689" s="81">
        <v>353.6</v>
      </c>
      <c r="H2689" s="81">
        <v>8.07</v>
      </c>
      <c r="I2689" s="81">
        <v>5.1100000000000003</v>
      </c>
      <c r="J2689" s="81">
        <v>3.37</v>
      </c>
      <c r="K2689" s="81">
        <v>3.54</v>
      </c>
      <c r="L2689" s="81" t="s">
        <v>25662</v>
      </c>
      <c r="M2689" s="108"/>
      <c r="N2689" s="108"/>
      <c r="O2689" s="108"/>
      <c r="P2689" s="108"/>
      <c r="Q2689" s="108"/>
      <c r="R2689" s="108"/>
      <c r="S2689" s="108"/>
      <c r="T2689" s="108"/>
      <c r="U2689" s="108"/>
      <c r="V2689" s="108"/>
      <c r="W2689" s="108"/>
      <c r="X2689" s="108"/>
      <c r="Y2689" s="108"/>
      <c r="Z2689" s="108"/>
      <c r="AA2689" s="108"/>
      <c r="AB2689" s="108"/>
      <c r="AC2689" s="108"/>
      <c r="AD2689" s="108"/>
    </row>
    <row r="2690" spans="1:30" x14ac:dyDescent="0.25">
      <c r="A2690" s="81" t="s">
        <v>1478</v>
      </c>
      <c r="B2690" s="81" t="s">
        <v>13583</v>
      </c>
      <c r="C2690" s="81">
        <v>834.08</v>
      </c>
      <c r="D2690" s="81" t="s">
        <v>13584</v>
      </c>
      <c r="E2690" s="81">
        <v>440</v>
      </c>
      <c r="F2690" s="81" t="s">
        <v>13585</v>
      </c>
      <c r="G2690" s="81">
        <v>664.2</v>
      </c>
      <c r="H2690" s="81">
        <v>9.8000000000000007</v>
      </c>
      <c r="I2690" s="81">
        <v>3.7</v>
      </c>
      <c r="J2690" s="81">
        <v>6.6</v>
      </c>
      <c r="K2690" s="81">
        <v>8.4</v>
      </c>
      <c r="L2690" s="81" t="s">
        <v>25662</v>
      </c>
      <c r="M2690" s="108"/>
      <c r="N2690" s="108"/>
      <c r="O2690" s="108"/>
      <c r="P2690" s="108"/>
      <c r="Q2690" s="108"/>
      <c r="R2690" s="108"/>
      <c r="S2690" s="108"/>
      <c r="T2690" s="108"/>
      <c r="U2690" s="108"/>
      <c r="V2690" s="108"/>
      <c r="W2690" s="108"/>
      <c r="X2690" s="108"/>
      <c r="Y2690" s="108"/>
      <c r="Z2690" s="108"/>
      <c r="AA2690" s="108"/>
      <c r="AB2690" s="108"/>
      <c r="AC2690" s="108"/>
      <c r="AD2690" s="108"/>
    </row>
    <row r="2691" spans="1:30" x14ac:dyDescent="0.25">
      <c r="A2691" s="81" t="s">
        <v>1475</v>
      </c>
      <c r="B2691" s="81" t="s">
        <v>13586</v>
      </c>
      <c r="C2691" s="81">
        <v>491.3</v>
      </c>
      <c r="D2691" s="81" t="s">
        <v>13587</v>
      </c>
      <c r="E2691" s="81">
        <v>664.24</v>
      </c>
      <c r="F2691" s="81" t="s">
        <v>13588</v>
      </c>
      <c r="G2691" s="81">
        <v>790.78</v>
      </c>
      <c r="H2691" s="81">
        <v>9.8000000000000007</v>
      </c>
      <c r="I2691" s="81">
        <v>3.7</v>
      </c>
      <c r="J2691" s="81">
        <v>6.6</v>
      </c>
      <c r="K2691" s="81">
        <v>8.4</v>
      </c>
      <c r="L2691" s="81" t="s">
        <v>25662</v>
      </c>
      <c r="M2691" s="108"/>
      <c r="N2691" s="108"/>
      <c r="O2691" s="108"/>
      <c r="P2691" s="108"/>
      <c r="Q2691" s="108"/>
      <c r="R2691" s="108"/>
      <c r="S2691" s="108"/>
      <c r="T2691" s="108"/>
      <c r="U2691" s="108"/>
      <c r="V2691" s="108"/>
      <c r="W2691" s="108"/>
      <c r="X2691" s="108"/>
      <c r="Y2691" s="108"/>
      <c r="Z2691" s="108"/>
      <c r="AA2691" s="108"/>
      <c r="AB2691" s="108"/>
      <c r="AC2691" s="108"/>
      <c r="AD2691" s="108"/>
    </row>
    <row r="2692" spans="1:30" x14ac:dyDescent="0.25">
      <c r="A2692" s="81" t="s">
        <v>1472</v>
      </c>
      <c r="B2692" s="81" t="s">
        <v>13589</v>
      </c>
      <c r="C2692" s="81">
        <v>491.3</v>
      </c>
      <c r="D2692" s="81" t="s">
        <v>13590</v>
      </c>
      <c r="E2692" s="81">
        <v>503.59</v>
      </c>
      <c r="F2692" s="81" t="s">
        <v>13591</v>
      </c>
      <c r="G2692" s="81">
        <v>834.08</v>
      </c>
      <c r="H2692" s="81">
        <v>10.62</v>
      </c>
      <c r="I2692" s="81">
        <v>9.84</v>
      </c>
      <c r="J2692" s="81">
        <v>8.92</v>
      </c>
      <c r="K2692" s="81">
        <v>5.9</v>
      </c>
      <c r="L2692" s="81" t="s">
        <v>25662</v>
      </c>
      <c r="M2692" s="108"/>
      <c r="N2692" s="108"/>
      <c r="O2692" s="108"/>
      <c r="P2692" s="108"/>
      <c r="Q2692" s="108"/>
      <c r="R2692" s="108"/>
      <c r="S2692" s="108"/>
      <c r="T2692" s="108"/>
      <c r="U2692" s="108"/>
      <c r="V2692" s="108"/>
      <c r="W2692" s="108"/>
      <c r="X2692" s="108"/>
      <c r="Y2692" s="108"/>
      <c r="Z2692" s="108"/>
      <c r="AA2692" s="108"/>
      <c r="AB2692" s="108"/>
      <c r="AC2692" s="108"/>
      <c r="AD2692" s="108"/>
    </row>
    <row r="2693" spans="1:30" x14ac:dyDescent="0.25">
      <c r="A2693" s="81" t="s">
        <v>1469</v>
      </c>
      <c r="B2693" s="81" t="s">
        <v>13592</v>
      </c>
      <c r="C2693" s="81">
        <v>539.75</v>
      </c>
      <c r="D2693" s="81" t="s">
        <v>13593</v>
      </c>
      <c r="E2693" s="81">
        <v>916.7</v>
      </c>
      <c r="F2693" s="81" t="s">
        <v>13594</v>
      </c>
      <c r="G2693" s="81">
        <v>536</v>
      </c>
      <c r="H2693" s="81">
        <v>10.62</v>
      </c>
      <c r="I2693" s="81">
        <v>9.84</v>
      </c>
      <c r="J2693" s="81">
        <v>8.92</v>
      </c>
      <c r="K2693" s="81">
        <v>5.9</v>
      </c>
      <c r="L2693" s="81" t="s">
        <v>25662</v>
      </c>
      <c r="M2693" s="108"/>
      <c r="N2693" s="108"/>
      <c r="O2693" s="108"/>
      <c r="P2693" s="108"/>
      <c r="Q2693" s="108"/>
      <c r="R2693" s="108"/>
      <c r="S2693" s="108"/>
      <c r="T2693" s="108"/>
      <c r="U2693" s="108"/>
      <c r="V2693" s="108"/>
      <c r="W2693" s="108"/>
      <c r="X2693" s="108"/>
      <c r="Y2693" s="108"/>
      <c r="Z2693" s="108"/>
      <c r="AA2693" s="108"/>
      <c r="AB2693" s="108"/>
      <c r="AC2693" s="108"/>
      <c r="AD2693" s="108"/>
    </row>
    <row r="2694" spans="1:30" x14ac:dyDescent="0.25">
      <c r="A2694" s="81" t="s">
        <v>1466</v>
      </c>
      <c r="B2694" s="81" t="s">
        <v>13595</v>
      </c>
      <c r="C2694" s="81">
        <v>539.75</v>
      </c>
      <c r="D2694" s="81" t="s">
        <v>13596</v>
      </c>
      <c r="E2694" s="81">
        <v>917.79</v>
      </c>
      <c r="F2694" s="81" t="s">
        <v>13597</v>
      </c>
      <c r="G2694" s="81">
        <v>566.74</v>
      </c>
      <c r="H2694" s="81">
        <v>10.62</v>
      </c>
      <c r="I2694" s="81">
        <v>9.84</v>
      </c>
      <c r="J2694" s="81">
        <v>8.92</v>
      </c>
      <c r="K2694" s="81">
        <v>5.9</v>
      </c>
      <c r="L2694" s="81" t="s">
        <v>25662</v>
      </c>
      <c r="M2694" s="108"/>
      <c r="N2694" s="108"/>
      <c r="O2694" s="108"/>
      <c r="P2694" s="108"/>
      <c r="Q2694" s="108"/>
      <c r="R2694" s="108"/>
      <c r="S2694" s="108"/>
      <c r="T2694" s="108"/>
      <c r="U2694" s="108"/>
      <c r="V2694" s="108"/>
      <c r="W2694" s="108"/>
      <c r="X2694" s="108"/>
      <c r="Y2694" s="108"/>
      <c r="Z2694" s="108"/>
      <c r="AA2694" s="108"/>
      <c r="AB2694" s="108"/>
      <c r="AC2694" s="108"/>
      <c r="AD2694" s="108"/>
    </row>
    <row r="2695" spans="1:30" x14ac:dyDescent="0.25">
      <c r="A2695" s="81" t="s">
        <v>1451</v>
      </c>
      <c r="B2695" s="81" t="s">
        <v>13598</v>
      </c>
      <c r="C2695" s="81">
        <v>765.85</v>
      </c>
      <c r="D2695" s="81" t="s">
        <v>13599</v>
      </c>
      <c r="E2695" s="81">
        <v>1299.9000000000001</v>
      </c>
      <c r="F2695" s="81" t="s">
        <v>13600</v>
      </c>
      <c r="G2695" s="81">
        <v>785</v>
      </c>
      <c r="H2695" s="81">
        <v>11.7</v>
      </c>
      <c r="I2695" s="81">
        <v>8.5</v>
      </c>
      <c r="J2695" s="81">
        <v>9.9</v>
      </c>
      <c r="K2695" s="81">
        <v>4.0999999999999996</v>
      </c>
      <c r="L2695" s="81" t="s">
        <v>25662</v>
      </c>
      <c r="M2695" s="108"/>
      <c r="N2695" s="108"/>
      <c r="O2695" s="108"/>
      <c r="P2695" s="108"/>
      <c r="Q2695" s="108"/>
      <c r="R2695" s="108"/>
      <c r="S2695" s="108"/>
      <c r="T2695" s="108"/>
      <c r="U2695" s="108"/>
      <c r="V2695" s="108"/>
      <c r="W2695" s="108"/>
      <c r="X2695" s="108"/>
      <c r="Y2695" s="108"/>
      <c r="Z2695" s="108"/>
      <c r="AA2695" s="108"/>
      <c r="AB2695" s="108"/>
      <c r="AC2695" s="108"/>
      <c r="AD2695" s="108"/>
    </row>
    <row r="2696" spans="1:30" x14ac:dyDescent="0.25">
      <c r="A2696" s="81" t="s">
        <v>1442</v>
      </c>
      <c r="B2696" s="81" t="s">
        <v>13601</v>
      </c>
      <c r="C2696" s="81">
        <v>765.85</v>
      </c>
      <c r="D2696" s="81" t="s">
        <v>13602</v>
      </c>
      <c r="E2696" s="81">
        <v>765.85</v>
      </c>
      <c r="F2696" s="81" t="s">
        <v>13603</v>
      </c>
      <c r="G2696" s="81">
        <v>785</v>
      </c>
      <c r="H2696" s="81">
        <v>11.7</v>
      </c>
      <c r="I2696" s="81">
        <v>8.5</v>
      </c>
      <c r="J2696" s="81">
        <v>9.9</v>
      </c>
      <c r="K2696" s="81">
        <v>4.0999999999999996</v>
      </c>
      <c r="L2696" s="81" t="s">
        <v>25662</v>
      </c>
      <c r="M2696" s="108"/>
      <c r="N2696" s="108"/>
      <c r="O2696" s="108"/>
      <c r="P2696" s="108"/>
      <c r="Q2696" s="108"/>
      <c r="R2696" s="108"/>
      <c r="S2696" s="108"/>
      <c r="T2696" s="108"/>
      <c r="U2696" s="108"/>
      <c r="V2696" s="108"/>
      <c r="W2696" s="108"/>
      <c r="X2696" s="108"/>
      <c r="Y2696" s="108"/>
      <c r="Z2696" s="108"/>
      <c r="AA2696" s="108"/>
      <c r="AB2696" s="108"/>
      <c r="AC2696" s="108"/>
      <c r="AD2696" s="108"/>
    </row>
    <row r="2697" spans="1:30" x14ac:dyDescent="0.25">
      <c r="A2697" s="81" t="s">
        <v>930</v>
      </c>
      <c r="B2697" s="81" t="s">
        <v>13604</v>
      </c>
      <c r="C2697" s="81">
        <v>118.15</v>
      </c>
      <c r="D2697" s="81" t="s">
        <v>8619</v>
      </c>
      <c r="E2697" s="81" t="s">
        <v>8620</v>
      </c>
      <c r="F2697" s="81" t="s">
        <v>8619</v>
      </c>
      <c r="G2697" s="81" t="s">
        <v>8620</v>
      </c>
      <c r="H2697" s="81">
        <v>11.7</v>
      </c>
      <c r="I2697" s="81">
        <v>8.5</v>
      </c>
      <c r="J2697" s="81">
        <v>9.9</v>
      </c>
      <c r="K2697" s="81">
        <v>4.0999999999999996</v>
      </c>
      <c r="L2697" s="81" t="s">
        <v>25662</v>
      </c>
      <c r="M2697" s="108"/>
      <c r="N2697" s="108"/>
      <c r="O2697" s="108"/>
      <c r="P2697" s="108"/>
      <c r="Q2697" s="108"/>
      <c r="R2697" s="108"/>
      <c r="S2697" s="108"/>
      <c r="T2697" s="108"/>
      <c r="U2697" s="108"/>
      <c r="V2697" s="108"/>
      <c r="W2697" s="108"/>
      <c r="X2697" s="108"/>
      <c r="Y2697" s="108"/>
      <c r="Z2697" s="108"/>
      <c r="AA2697" s="108"/>
      <c r="AB2697" s="108"/>
      <c r="AC2697" s="108"/>
      <c r="AD2697" s="108"/>
    </row>
    <row r="2698" spans="1:30" x14ac:dyDescent="0.25">
      <c r="A2698" s="81" t="s">
        <v>1424</v>
      </c>
      <c r="B2698" s="81" t="s">
        <v>13605</v>
      </c>
      <c r="C2698" s="81">
        <v>108.8</v>
      </c>
      <c r="D2698" s="81" t="s">
        <v>13606</v>
      </c>
      <c r="E2698" s="81">
        <v>108.8</v>
      </c>
      <c r="F2698" s="81" t="s">
        <v>13607</v>
      </c>
      <c r="G2698" s="81">
        <v>167.1</v>
      </c>
      <c r="H2698" s="81">
        <v>4.4400000000000004</v>
      </c>
      <c r="I2698" s="81">
        <v>1.57</v>
      </c>
      <c r="J2698" s="81">
        <v>2.2000000000000002</v>
      </c>
      <c r="K2698" s="81">
        <v>3.93</v>
      </c>
      <c r="L2698" s="81" t="s">
        <v>25662</v>
      </c>
      <c r="M2698" s="108"/>
      <c r="N2698" s="108"/>
      <c r="O2698" s="108"/>
      <c r="P2698" s="108"/>
      <c r="Q2698" s="108"/>
      <c r="R2698" s="108"/>
      <c r="S2698" s="108"/>
      <c r="T2698" s="108"/>
      <c r="U2698" s="108"/>
      <c r="V2698" s="108"/>
      <c r="W2698" s="108"/>
      <c r="X2698" s="108"/>
      <c r="Y2698" s="108"/>
      <c r="Z2698" s="108"/>
      <c r="AA2698" s="108"/>
      <c r="AB2698" s="108"/>
      <c r="AC2698" s="108"/>
      <c r="AD2698" s="108"/>
    </row>
    <row r="2699" spans="1:30" x14ac:dyDescent="0.25">
      <c r="A2699" s="81" t="s">
        <v>1412</v>
      </c>
      <c r="B2699" s="81" t="s">
        <v>13604</v>
      </c>
      <c r="C2699" s="81">
        <v>118.15</v>
      </c>
      <c r="D2699" s="81" t="s">
        <v>13608</v>
      </c>
      <c r="E2699" s="81">
        <v>118.15</v>
      </c>
      <c r="F2699" s="81" t="s">
        <v>13609</v>
      </c>
      <c r="G2699" s="81">
        <v>109</v>
      </c>
      <c r="H2699" s="81">
        <v>4.4400000000000004</v>
      </c>
      <c r="I2699" s="81">
        <v>1.57</v>
      </c>
      <c r="J2699" s="81">
        <v>1.1000000000000001</v>
      </c>
      <c r="K2699" s="81">
        <v>3.93</v>
      </c>
      <c r="L2699" s="81" t="s">
        <v>25662</v>
      </c>
      <c r="M2699" s="108"/>
      <c r="N2699" s="108"/>
      <c r="O2699" s="108"/>
      <c r="P2699" s="108"/>
      <c r="Q2699" s="108"/>
      <c r="R2699" s="108"/>
      <c r="S2699" s="108"/>
      <c r="T2699" s="108"/>
      <c r="U2699" s="108"/>
      <c r="V2699" s="108"/>
      <c r="W2699" s="108"/>
      <c r="X2699" s="108"/>
      <c r="Y2699" s="108"/>
      <c r="Z2699" s="108"/>
      <c r="AA2699" s="108"/>
      <c r="AB2699" s="108"/>
      <c r="AC2699" s="108"/>
      <c r="AD2699" s="108"/>
    </row>
    <row r="2700" spans="1:30" x14ac:dyDescent="0.25">
      <c r="A2700" s="81" t="s">
        <v>1409</v>
      </c>
      <c r="B2700" s="81" t="s">
        <v>13610</v>
      </c>
      <c r="C2700" s="81">
        <v>137.69999999999999</v>
      </c>
      <c r="D2700" s="81" t="s">
        <v>13611</v>
      </c>
      <c r="E2700" s="81">
        <v>137.69999999999999</v>
      </c>
      <c r="F2700" s="81" t="s">
        <v>13612</v>
      </c>
      <c r="G2700" s="81">
        <v>159.79</v>
      </c>
      <c r="H2700" s="81">
        <v>8.26</v>
      </c>
      <c r="I2700" s="81">
        <v>5.9</v>
      </c>
      <c r="J2700" s="81">
        <v>1.69</v>
      </c>
      <c r="K2700" s="81">
        <v>1.96</v>
      </c>
      <c r="L2700" s="81" t="s">
        <v>25662</v>
      </c>
      <c r="M2700" s="108"/>
      <c r="N2700" s="108"/>
      <c r="O2700" s="108"/>
      <c r="P2700" s="108"/>
      <c r="Q2700" s="108"/>
      <c r="R2700" s="108"/>
      <c r="S2700" s="108"/>
      <c r="T2700" s="108"/>
      <c r="U2700" s="108"/>
      <c r="V2700" s="108"/>
      <c r="W2700" s="108"/>
      <c r="X2700" s="108"/>
      <c r="Y2700" s="108"/>
      <c r="Z2700" s="108"/>
      <c r="AA2700" s="108"/>
      <c r="AB2700" s="108"/>
      <c r="AC2700" s="108"/>
      <c r="AD2700" s="108"/>
    </row>
    <row r="2701" spans="1:30" x14ac:dyDescent="0.25">
      <c r="A2701" s="81" t="s">
        <v>1403</v>
      </c>
      <c r="B2701" s="81" t="s">
        <v>13613</v>
      </c>
      <c r="C2701" s="81">
        <v>157.25</v>
      </c>
      <c r="D2701" s="81" t="s">
        <v>13614</v>
      </c>
      <c r="E2701" s="81">
        <v>157.25</v>
      </c>
      <c r="F2701" s="81" t="s">
        <v>13615</v>
      </c>
      <c r="G2701" s="81">
        <v>145</v>
      </c>
      <c r="H2701" s="81">
        <v>4.4400000000000004</v>
      </c>
      <c r="I2701" s="81">
        <v>2.36</v>
      </c>
      <c r="J2701" s="81">
        <v>1.43</v>
      </c>
      <c r="K2701" s="81">
        <v>3.93</v>
      </c>
      <c r="L2701" s="81" t="s">
        <v>25662</v>
      </c>
      <c r="M2701" s="108"/>
      <c r="N2701" s="108"/>
      <c r="O2701" s="108"/>
      <c r="P2701" s="108"/>
      <c r="Q2701" s="108"/>
      <c r="R2701" s="108"/>
      <c r="S2701" s="108"/>
      <c r="T2701" s="108"/>
      <c r="U2701" s="108"/>
      <c r="V2701" s="108"/>
      <c r="W2701" s="108"/>
      <c r="X2701" s="108"/>
      <c r="Y2701" s="108"/>
      <c r="Z2701" s="108"/>
      <c r="AA2701" s="108"/>
      <c r="AB2701" s="108"/>
      <c r="AC2701" s="108"/>
      <c r="AD2701" s="108"/>
    </row>
    <row r="2702" spans="1:30" x14ac:dyDescent="0.25">
      <c r="A2702" s="81" t="s">
        <v>1400</v>
      </c>
      <c r="B2702" s="81" t="s">
        <v>13616</v>
      </c>
      <c r="C2702" s="81">
        <v>226.1</v>
      </c>
      <c r="D2702" s="81" t="s">
        <v>13617</v>
      </c>
      <c r="E2702" s="81">
        <v>226.1</v>
      </c>
      <c r="F2702" s="81" t="s">
        <v>13618</v>
      </c>
      <c r="G2702" s="81">
        <v>226.1</v>
      </c>
      <c r="H2702" s="81">
        <v>7.32</v>
      </c>
      <c r="I2702" s="81">
        <v>2.75</v>
      </c>
      <c r="J2702" s="81">
        <v>2.86</v>
      </c>
      <c r="K2702" s="81">
        <v>5.1100000000000003</v>
      </c>
      <c r="L2702" s="81" t="s">
        <v>25662</v>
      </c>
      <c r="M2702" s="108"/>
      <c r="N2702" s="108"/>
      <c r="O2702" s="108"/>
      <c r="P2702" s="108"/>
      <c r="Q2702" s="108"/>
      <c r="R2702" s="108"/>
      <c r="S2702" s="108"/>
      <c r="T2702" s="108"/>
      <c r="U2702" s="108"/>
      <c r="V2702" s="108"/>
      <c r="W2702" s="108"/>
      <c r="X2702" s="108"/>
      <c r="Y2702" s="108"/>
      <c r="Z2702" s="108"/>
      <c r="AA2702" s="108"/>
      <c r="AB2702" s="108"/>
      <c r="AC2702" s="108"/>
      <c r="AD2702" s="108"/>
    </row>
    <row r="2703" spans="1:30" x14ac:dyDescent="0.25">
      <c r="A2703" s="81" t="s">
        <v>1397</v>
      </c>
      <c r="B2703" s="81" t="s">
        <v>13619</v>
      </c>
      <c r="C2703" s="81">
        <v>323.85000000000002</v>
      </c>
      <c r="D2703" s="81" t="s">
        <v>13620</v>
      </c>
      <c r="E2703" s="81">
        <v>280.14999999999998</v>
      </c>
      <c r="F2703" s="81" t="s">
        <v>13621</v>
      </c>
      <c r="G2703" s="81">
        <v>323.85000000000002</v>
      </c>
      <c r="H2703" s="81">
        <v>7.32</v>
      </c>
      <c r="I2703" s="81">
        <v>2.75</v>
      </c>
      <c r="J2703" s="81">
        <v>2.86</v>
      </c>
      <c r="K2703" s="81">
        <v>5.1100000000000003</v>
      </c>
      <c r="L2703" s="81" t="s">
        <v>25662</v>
      </c>
      <c r="M2703" s="108"/>
      <c r="N2703" s="108"/>
      <c r="O2703" s="108"/>
      <c r="P2703" s="108"/>
      <c r="Q2703" s="108"/>
      <c r="R2703" s="108"/>
      <c r="S2703" s="108"/>
      <c r="T2703" s="108"/>
      <c r="U2703" s="108"/>
      <c r="V2703" s="108"/>
      <c r="W2703" s="108"/>
      <c r="X2703" s="108"/>
      <c r="Y2703" s="108"/>
      <c r="Z2703" s="108"/>
      <c r="AA2703" s="108"/>
      <c r="AB2703" s="108"/>
      <c r="AC2703" s="108"/>
      <c r="AD2703" s="108"/>
    </row>
    <row r="2704" spans="1:30" x14ac:dyDescent="0.25">
      <c r="A2704" s="81" t="s">
        <v>1391</v>
      </c>
      <c r="B2704" s="81" t="s">
        <v>13622</v>
      </c>
      <c r="C2704" s="81">
        <v>323.85000000000002</v>
      </c>
      <c r="D2704" s="81" t="s">
        <v>13623</v>
      </c>
      <c r="E2704" s="81">
        <v>323.85000000000002</v>
      </c>
      <c r="F2704" s="81" t="s">
        <v>13624</v>
      </c>
      <c r="G2704" s="81">
        <v>323.85000000000002</v>
      </c>
      <c r="H2704" s="81">
        <v>7.32</v>
      </c>
      <c r="I2704" s="81">
        <v>2.75</v>
      </c>
      <c r="J2704" s="81">
        <v>2.86</v>
      </c>
      <c r="K2704" s="81">
        <v>5.1100000000000003</v>
      </c>
      <c r="L2704" s="81" t="s">
        <v>25662</v>
      </c>
      <c r="M2704" s="108"/>
      <c r="N2704" s="108"/>
      <c r="O2704" s="108"/>
      <c r="P2704" s="108"/>
      <c r="Q2704" s="108"/>
      <c r="R2704" s="108"/>
      <c r="S2704" s="108"/>
      <c r="T2704" s="108"/>
      <c r="U2704" s="108"/>
      <c r="V2704" s="108"/>
      <c r="W2704" s="108"/>
      <c r="X2704" s="108"/>
      <c r="Y2704" s="108"/>
      <c r="Z2704" s="108"/>
      <c r="AA2704" s="108"/>
      <c r="AB2704" s="108"/>
      <c r="AC2704" s="108"/>
      <c r="AD2704" s="108"/>
    </row>
    <row r="2705" spans="1:30" x14ac:dyDescent="0.25">
      <c r="A2705" s="81" t="s">
        <v>1388</v>
      </c>
      <c r="B2705" s="81" t="s">
        <v>13625</v>
      </c>
      <c r="C2705" s="81">
        <v>382.5</v>
      </c>
      <c r="D2705" s="81" t="s">
        <v>13626</v>
      </c>
      <c r="E2705" s="81">
        <v>382.5</v>
      </c>
      <c r="F2705" s="81" t="s">
        <v>13627</v>
      </c>
      <c r="G2705" s="81">
        <v>382.5</v>
      </c>
      <c r="H2705" s="81">
        <v>7.32</v>
      </c>
      <c r="I2705" s="81">
        <v>2.75</v>
      </c>
      <c r="J2705" s="81">
        <v>2.75</v>
      </c>
      <c r="K2705" s="81">
        <v>5.1100000000000003</v>
      </c>
      <c r="L2705" s="81" t="s">
        <v>25662</v>
      </c>
      <c r="M2705" s="108"/>
      <c r="N2705" s="108"/>
      <c r="O2705" s="108"/>
      <c r="P2705" s="108"/>
      <c r="Q2705" s="108"/>
      <c r="R2705" s="108"/>
      <c r="S2705" s="108"/>
      <c r="T2705" s="108"/>
      <c r="U2705" s="108"/>
      <c r="V2705" s="108"/>
      <c r="W2705" s="108"/>
      <c r="X2705" s="108"/>
      <c r="Y2705" s="108"/>
      <c r="Z2705" s="108"/>
      <c r="AA2705" s="108"/>
      <c r="AB2705" s="108"/>
      <c r="AC2705" s="108"/>
      <c r="AD2705" s="108"/>
    </row>
    <row r="2706" spans="1:30" x14ac:dyDescent="0.25">
      <c r="A2706" s="81" t="s">
        <v>1382</v>
      </c>
      <c r="B2706" s="81" t="s">
        <v>13628</v>
      </c>
      <c r="C2706" s="81">
        <v>442</v>
      </c>
      <c r="D2706" s="81" t="s">
        <v>13629</v>
      </c>
      <c r="E2706" s="81">
        <v>647</v>
      </c>
      <c r="F2706" s="81" t="s">
        <v>13630</v>
      </c>
      <c r="G2706" s="81">
        <v>489</v>
      </c>
      <c r="H2706" s="81">
        <v>9.84</v>
      </c>
      <c r="I2706" s="81">
        <v>3.74</v>
      </c>
      <c r="J2706" s="81">
        <v>6.61</v>
      </c>
      <c r="K2706" s="81">
        <v>8.4600000000000009</v>
      </c>
      <c r="L2706" s="81" t="s">
        <v>25662</v>
      </c>
      <c r="M2706" s="108"/>
      <c r="N2706" s="108"/>
      <c r="O2706" s="108"/>
      <c r="P2706" s="108"/>
      <c r="Q2706" s="108"/>
      <c r="R2706" s="108"/>
      <c r="S2706" s="108"/>
      <c r="T2706" s="108"/>
      <c r="U2706" s="108"/>
      <c r="V2706" s="108"/>
      <c r="W2706" s="108"/>
      <c r="X2706" s="108"/>
      <c r="Y2706" s="108"/>
      <c r="Z2706" s="108"/>
      <c r="AA2706" s="108"/>
      <c r="AB2706" s="108"/>
      <c r="AC2706" s="108"/>
      <c r="AD2706" s="108"/>
    </row>
    <row r="2707" spans="1:30" x14ac:dyDescent="0.25">
      <c r="A2707" s="81" t="s">
        <v>1379</v>
      </c>
      <c r="B2707" s="81" t="s">
        <v>13631</v>
      </c>
      <c r="C2707" s="81">
        <v>539.75</v>
      </c>
      <c r="D2707" s="81" t="s">
        <v>13632</v>
      </c>
      <c r="E2707" s="81">
        <v>539.75</v>
      </c>
      <c r="F2707" s="81" t="s">
        <v>13633</v>
      </c>
      <c r="G2707" s="81">
        <v>595.08000000000004</v>
      </c>
      <c r="H2707" s="81">
        <v>9.84</v>
      </c>
      <c r="I2707" s="81">
        <v>3.74</v>
      </c>
      <c r="J2707" s="81">
        <v>6.61</v>
      </c>
      <c r="K2707" s="81">
        <v>7.28</v>
      </c>
      <c r="L2707" s="81" t="s">
        <v>25662</v>
      </c>
      <c r="M2707" s="108"/>
      <c r="N2707" s="108"/>
      <c r="O2707" s="108"/>
      <c r="P2707" s="108"/>
      <c r="Q2707" s="108"/>
      <c r="R2707" s="108"/>
      <c r="S2707" s="108"/>
      <c r="T2707" s="108"/>
      <c r="U2707" s="108"/>
      <c r="V2707" s="108"/>
      <c r="W2707" s="108"/>
      <c r="X2707" s="108"/>
      <c r="Y2707" s="108"/>
      <c r="Z2707" s="108"/>
      <c r="AA2707" s="108"/>
      <c r="AB2707" s="108"/>
      <c r="AC2707" s="108"/>
      <c r="AD2707" s="108"/>
    </row>
    <row r="2708" spans="1:30" x14ac:dyDescent="0.25">
      <c r="A2708" s="81" t="s">
        <v>1376</v>
      </c>
      <c r="B2708" s="81" t="s">
        <v>13634</v>
      </c>
      <c r="C2708" s="81">
        <v>541.99</v>
      </c>
      <c r="D2708" s="81" t="s">
        <v>13635</v>
      </c>
      <c r="E2708" s="81">
        <v>1018.6</v>
      </c>
      <c r="F2708" s="81" t="s">
        <v>13636</v>
      </c>
      <c r="G2708" s="81">
        <v>539.75</v>
      </c>
      <c r="H2708" s="81">
        <v>9.9</v>
      </c>
      <c r="I2708" s="81">
        <v>8.6</v>
      </c>
      <c r="J2708" s="81">
        <v>6.6</v>
      </c>
      <c r="K2708" s="81">
        <v>3.8</v>
      </c>
      <c r="L2708" s="81" t="s">
        <v>25662</v>
      </c>
      <c r="M2708" s="108"/>
      <c r="N2708" s="108"/>
      <c r="O2708" s="108"/>
      <c r="P2708" s="108"/>
      <c r="Q2708" s="108"/>
      <c r="R2708" s="108"/>
      <c r="S2708" s="108"/>
      <c r="T2708" s="108"/>
      <c r="U2708" s="108"/>
      <c r="V2708" s="108"/>
      <c r="W2708" s="108"/>
      <c r="X2708" s="108"/>
      <c r="Y2708" s="108"/>
      <c r="Z2708" s="108"/>
      <c r="AA2708" s="108"/>
      <c r="AB2708" s="108"/>
      <c r="AC2708" s="108"/>
      <c r="AD2708" s="108"/>
    </row>
    <row r="2709" spans="1:30" x14ac:dyDescent="0.25">
      <c r="A2709" s="81" t="s">
        <v>1373</v>
      </c>
      <c r="B2709" s="81" t="s">
        <v>13637</v>
      </c>
      <c r="C2709" s="81">
        <v>589.04999999999995</v>
      </c>
      <c r="D2709" s="81" t="s">
        <v>13638</v>
      </c>
      <c r="E2709" s="81">
        <v>796.4</v>
      </c>
      <c r="F2709" s="81" t="s">
        <v>13639</v>
      </c>
      <c r="G2709" s="81">
        <v>589.04999999999995</v>
      </c>
      <c r="H2709" s="81">
        <v>9.84</v>
      </c>
      <c r="I2709" s="81">
        <v>3.74</v>
      </c>
      <c r="J2709" s="81">
        <v>6.61</v>
      </c>
      <c r="K2709" s="81">
        <v>7.28</v>
      </c>
      <c r="L2709" s="81" t="s">
        <v>25662</v>
      </c>
      <c r="M2709" s="108"/>
      <c r="N2709" s="108"/>
      <c r="O2709" s="108"/>
      <c r="P2709" s="108"/>
      <c r="Q2709" s="108"/>
      <c r="R2709" s="108"/>
      <c r="S2709" s="108"/>
      <c r="T2709" s="108"/>
      <c r="U2709" s="108"/>
      <c r="V2709" s="108"/>
      <c r="W2709" s="108"/>
      <c r="X2709" s="108"/>
      <c r="Y2709" s="108"/>
      <c r="Z2709" s="108"/>
      <c r="AA2709" s="108"/>
      <c r="AB2709" s="108"/>
      <c r="AC2709" s="108"/>
      <c r="AD2709" s="108"/>
    </row>
    <row r="2710" spans="1:30" x14ac:dyDescent="0.25">
      <c r="A2710" s="81" t="s">
        <v>1367</v>
      </c>
      <c r="B2710" s="81" t="s">
        <v>13640</v>
      </c>
      <c r="C2710" s="81">
        <v>638.35</v>
      </c>
      <c r="D2710" s="81" t="s">
        <v>13641</v>
      </c>
      <c r="E2710" s="81">
        <v>638.35</v>
      </c>
      <c r="F2710" s="81" t="s">
        <v>13642</v>
      </c>
      <c r="G2710" s="81">
        <v>1137.5999999999999</v>
      </c>
      <c r="H2710" s="81">
        <v>9.9</v>
      </c>
      <c r="I2710" s="81">
        <v>7.4</v>
      </c>
      <c r="J2710" s="81">
        <v>6.6</v>
      </c>
      <c r="K2710" s="81">
        <v>3.8</v>
      </c>
      <c r="L2710" s="81" t="s">
        <v>25662</v>
      </c>
      <c r="M2710" s="108"/>
      <c r="N2710" s="108"/>
      <c r="O2710" s="108"/>
      <c r="P2710" s="108"/>
      <c r="Q2710" s="108"/>
      <c r="R2710" s="108"/>
      <c r="S2710" s="108"/>
      <c r="T2710" s="108"/>
      <c r="U2710" s="108"/>
      <c r="V2710" s="108"/>
      <c r="W2710" s="108"/>
      <c r="X2710" s="108"/>
      <c r="Y2710" s="108"/>
      <c r="Z2710" s="108"/>
      <c r="AA2710" s="108"/>
      <c r="AB2710" s="108"/>
      <c r="AC2710" s="108"/>
      <c r="AD2710" s="108"/>
    </row>
    <row r="2711" spans="1:30" x14ac:dyDescent="0.25">
      <c r="A2711" s="81" t="s">
        <v>1364</v>
      </c>
      <c r="B2711" s="81" t="s">
        <v>13643</v>
      </c>
      <c r="C2711" s="81">
        <v>638.35</v>
      </c>
      <c r="D2711" s="81" t="s">
        <v>13644</v>
      </c>
      <c r="E2711" s="81">
        <v>1083.6500000000001</v>
      </c>
      <c r="F2711" s="81" t="s">
        <v>13645</v>
      </c>
      <c r="G2711" s="81">
        <v>1083.1500000000001</v>
      </c>
      <c r="H2711" s="81">
        <v>9.9</v>
      </c>
      <c r="I2711" s="81">
        <v>8.5</v>
      </c>
      <c r="J2711" s="81">
        <v>6.6</v>
      </c>
      <c r="K2711" s="81">
        <v>3.8</v>
      </c>
      <c r="L2711" s="81" t="s">
        <v>25662</v>
      </c>
      <c r="M2711" s="108"/>
      <c r="N2711" s="108"/>
      <c r="O2711" s="108"/>
      <c r="P2711" s="108"/>
      <c r="Q2711" s="108"/>
      <c r="R2711" s="108"/>
      <c r="S2711" s="108"/>
      <c r="T2711" s="108"/>
      <c r="U2711" s="108"/>
      <c r="V2711" s="108"/>
      <c r="W2711" s="108"/>
      <c r="X2711" s="108"/>
      <c r="Y2711" s="108"/>
      <c r="Z2711" s="108"/>
      <c r="AA2711" s="108"/>
      <c r="AB2711" s="108"/>
      <c r="AC2711" s="108"/>
      <c r="AD2711" s="108"/>
    </row>
    <row r="2712" spans="1:30" x14ac:dyDescent="0.25">
      <c r="A2712" s="81" t="s">
        <v>1355</v>
      </c>
      <c r="B2712" s="81" t="s">
        <v>13646</v>
      </c>
      <c r="C2712" s="81">
        <v>697</v>
      </c>
      <c r="D2712" s="81" t="s">
        <v>13647</v>
      </c>
      <c r="E2712" s="81">
        <v>697</v>
      </c>
      <c r="F2712" s="81" t="s">
        <v>13648</v>
      </c>
      <c r="G2712" s="81">
        <v>697</v>
      </c>
      <c r="H2712" s="81">
        <v>11.7</v>
      </c>
      <c r="I2712" s="81">
        <v>8.5</v>
      </c>
      <c r="J2712" s="81">
        <v>9.9</v>
      </c>
      <c r="K2712" s="81">
        <v>4.0999999999999996</v>
      </c>
      <c r="L2712" s="81" t="s">
        <v>25662</v>
      </c>
      <c r="M2712" s="108"/>
      <c r="N2712" s="108"/>
      <c r="O2712" s="108"/>
      <c r="P2712" s="108"/>
      <c r="Q2712" s="108"/>
      <c r="R2712" s="108"/>
      <c r="S2712" s="108"/>
      <c r="T2712" s="108"/>
      <c r="U2712" s="108"/>
      <c r="V2712" s="108"/>
      <c r="W2712" s="108"/>
      <c r="X2712" s="108"/>
      <c r="Y2712" s="108"/>
      <c r="Z2712" s="108"/>
      <c r="AA2712" s="108"/>
      <c r="AB2712" s="108"/>
      <c r="AC2712" s="108"/>
      <c r="AD2712" s="108"/>
    </row>
    <row r="2713" spans="1:30" x14ac:dyDescent="0.25">
      <c r="A2713" s="81" t="s">
        <v>1352</v>
      </c>
      <c r="B2713" s="81" t="s">
        <v>13649</v>
      </c>
      <c r="C2713" s="81">
        <v>711.45</v>
      </c>
      <c r="D2713" s="81" t="s">
        <v>13650</v>
      </c>
      <c r="E2713" s="81">
        <v>837</v>
      </c>
      <c r="F2713" s="81" t="s">
        <v>13651</v>
      </c>
      <c r="G2713" s="81">
        <v>775.78</v>
      </c>
      <c r="H2713" s="81">
        <v>11.7</v>
      </c>
      <c r="I2713" s="81">
        <v>9.6999999999999993</v>
      </c>
      <c r="J2713" s="81">
        <v>9.9</v>
      </c>
      <c r="K2713" s="81">
        <v>4.0999999999999996</v>
      </c>
      <c r="L2713" s="81" t="s">
        <v>25662</v>
      </c>
      <c r="M2713" s="108"/>
      <c r="N2713" s="108"/>
      <c r="O2713" s="108"/>
      <c r="P2713" s="108"/>
      <c r="Q2713" s="108"/>
      <c r="R2713" s="108"/>
      <c r="S2713" s="108"/>
      <c r="T2713" s="108"/>
      <c r="U2713" s="108"/>
      <c r="V2713" s="108"/>
      <c r="W2713" s="108"/>
      <c r="X2713" s="108"/>
      <c r="Y2713" s="108"/>
      <c r="Z2713" s="108"/>
      <c r="AA2713" s="108"/>
      <c r="AB2713" s="108"/>
      <c r="AC2713" s="108"/>
      <c r="AD2713" s="108"/>
    </row>
    <row r="2714" spans="1:30" x14ac:dyDescent="0.25">
      <c r="A2714" s="81" t="s">
        <v>1346</v>
      </c>
      <c r="B2714" s="81" t="s">
        <v>13652</v>
      </c>
      <c r="C2714" s="81">
        <v>795.6</v>
      </c>
      <c r="D2714" s="81" t="s">
        <v>13653</v>
      </c>
      <c r="E2714" s="81">
        <v>795.6</v>
      </c>
      <c r="F2714" s="81" t="s">
        <v>13654</v>
      </c>
      <c r="G2714" s="81">
        <v>876</v>
      </c>
      <c r="H2714" s="81">
        <v>11.7</v>
      </c>
      <c r="I2714" s="81">
        <v>8.5</v>
      </c>
      <c r="J2714" s="81">
        <v>9.9</v>
      </c>
      <c r="K2714" s="81">
        <v>4.0999999999999996</v>
      </c>
      <c r="L2714" s="81" t="s">
        <v>25662</v>
      </c>
      <c r="M2714" s="108"/>
      <c r="N2714" s="108"/>
      <c r="O2714" s="108"/>
      <c r="P2714" s="108"/>
      <c r="Q2714" s="108"/>
      <c r="R2714" s="108"/>
      <c r="S2714" s="108"/>
      <c r="T2714" s="108"/>
      <c r="U2714" s="108"/>
      <c r="V2714" s="108"/>
      <c r="W2714" s="108"/>
      <c r="X2714" s="108"/>
      <c r="Y2714" s="108"/>
      <c r="Z2714" s="108"/>
      <c r="AA2714" s="108"/>
      <c r="AB2714" s="108"/>
      <c r="AC2714" s="108"/>
      <c r="AD2714" s="108"/>
    </row>
    <row r="2715" spans="1:30" x14ac:dyDescent="0.25">
      <c r="A2715" s="81" t="s">
        <v>1340</v>
      </c>
      <c r="B2715" s="81" t="s">
        <v>13655</v>
      </c>
      <c r="C2715" s="81">
        <v>810.05</v>
      </c>
      <c r="D2715" s="81" t="s">
        <v>13656</v>
      </c>
      <c r="E2715" s="81">
        <v>810.05</v>
      </c>
      <c r="F2715" s="81" t="s">
        <v>13657</v>
      </c>
      <c r="G2715" s="81">
        <v>883.3</v>
      </c>
      <c r="H2715" s="81">
        <v>11.7</v>
      </c>
      <c r="I2715" s="81">
        <v>9.6999999999999993</v>
      </c>
      <c r="J2715" s="81">
        <v>9.9</v>
      </c>
      <c r="K2715" s="81">
        <v>4.0999999999999996</v>
      </c>
      <c r="L2715" s="81" t="s">
        <v>25662</v>
      </c>
      <c r="M2715" s="108"/>
      <c r="N2715" s="108"/>
      <c r="O2715" s="108"/>
      <c r="P2715" s="108"/>
      <c r="Q2715" s="108"/>
      <c r="R2715" s="108"/>
      <c r="S2715" s="108"/>
      <c r="T2715" s="108"/>
      <c r="U2715" s="108"/>
      <c r="V2715" s="108"/>
      <c r="W2715" s="108"/>
      <c r="X2715" s="108"/>
      <c r="Y2715" s="108"/>
      <c r="Z2715" s="108"/>
      <c r="AA2715" s="108"/>
      <c r="AB2715" s="108"/>
      <c r="AC2715" s="108"/>
      <c r="AD2715" s="108"/>
    </row>
    <row r="2716" spans="1:30" x14ac:dyDescent="0.25">
      <c r="A2716" s="81" t="s">
        <v>1334</v>
      </c>
      <c r="B2716" s="81" t="s">
        <v>13658</v>
      </c>
      <c r="C2716" s="81">
        <v>1083.06</v>
      </c>
      <c r="D2716" s="81" t="s">
        <v>13659</v>
      </c>
      <c r="E2716" s="81">
        <v>638.35</v>
      </c>
      <c r="F2716" s="81" t="s">
        <v>13660</v>
      </c>
      <c r="G2716" s="81">
        <v>1083.1500000000001</v>
      </c>
      <c r="H2716" s="81">
        <v>9.84</v>
      </c>
      <c r="I2716" s="81">
        <v>3.74</v>
      </c>
      <c r="J2716" s="81">
        <v>6.61</v>
      </c>
      <c r="K2716" s="81">
        <v>7.28</v>
      </c>
      <c r="L2716" s="81" t="s">
        <v>25662</v>
      </c>
      <c r="M2716" s="108"/>
      <c r="N2716" s="108"/>
      <c r="O2716" s="108"/>
      <c r="P2716" s="108"/>
      <c r="Q2716" s="108"/>
      <c r="R2716" s="108"/>
      <c r="S2716" s="108"/>
      <c r="T2716" s="108"/>
      <c r="U2716" s="108"/>
      <c r="V2716" s="108"/>
      <c r="W2716" s="108"/>
      <c r="X2716" s="108"/>
      <c r="Y2716" s="108"/>
      <c r="Z2716" s="108"/>
      <c r="AA2716" s="108"/>
      <c r="AB2716" s="108"/>
      <c r="AC2716" s="108"/>
      <c r="AD2716" s="108"/>
    </row>
    <row r="2717" spans="1:30" x14ac:dyDescent="0.25">
      <c r="A2717" s="81" t="s">
        <v>1328</v>
      </c>
      <c r="B2717" s="81" t="s">
        <v>13661</v>
      </c>
      <c r="C2717" s="81">
        <v>638.35</v>
      </c>
      <c r="D2717" s="81" t="s">
        <v>13662</v>
      </c>
      <c r="E2717" s="81">
        <v>1083.1500000000001</v>
      </c>
      <c r="F2717" s="81" t="s">
        <v>13663</v>
      </c>
      <c r="G2717" s="81">
        <v>697.93</v>
      </c>
      <c r="H2717" s="81">
        <v>10.62</v>
      </c>
      <c r="I2717" s="81">
        <v>9.84</v>
      </c>
      <c r="J2717" s="81">
        <v>9.14</v>
      </c>
      <c r="K2717" s="81">
        <v>5.9</v>
      </c>
      <c r="L2717" s="81" t="s">
        <v>25662</v>
      </c>
      <c r="M2717" s="108"/>
      <c r="N2717" s="108"/>
      <c r="O2717" s="108"/>
      <c r="P2717" s="108"/>
      <c r="Q2717" s="108"/>
      <c r="R2717" s="108"/>
      <c r="S2717" s="108"/>
      <c r="T2717" s="108"/>
      <c r="U2717" s="108"/>
      <c r="V2717" s="108"/>
      <c r="W2717" s="108"/>
      <c r="X2717" s="108"/>
      <c r="Y2717" s="108"/>
      <c r="Z2717" s="108"/>
      <c r="AA2717" s="108"/>
      <c r="AB2717" s="108"/>
      <c r="AC2717" s="108"/>
      <c r="AD2717" s="108"/>
    </row>
    <row r="2718" spans="1:30" x14ac:dyDescent="0.25">
      <c r="A2718" s="81" t="s">
        <v>1325</v>
      </c>
      <c r="B2718" s="81" t="s">
        <v>13664</v>
      </c>
      <c r="C2718" s="81">
        <v>736.1</v>
      </c>
      <c r="D2718" s="81" t="s">
        <v>13665</v>
      </c>
      <c r="E2718" s="81">
        <v>1313.5</v>
      </c>
      <c r="F2718" s="81" t="s">
        <v>13666</v>
      </c>
      <c r="G2718" s="81">
        <v>1249.3800000000001</v>
      </c>
      <c r="H2718" s="81">
        <v>9.84</v>
      </c>
      <c r="I2718" s="81">
        <v>3.74</v>
      </c>
      <c r="J2718" s="81">
        <v>6.61</v>
      </c>
      <c r="K2718" s="81">
        <v>7.28</v>
      </c>
      <c r="L2718" s="81" t="s">
        <v>25662</v>
      </c>
      <c r="M2718" s="108"/>
      <c r="N2718" s="108"/>
      <c r="O2718" s="108"/>
      <c r="P2718" s="108"/>
      <c r="Q2718" s="108"/>
      <c r="R2718" s="108"/>
      <c r="S2718" s="108"/>
      <c r="T2718" s="108"/>
      <c r="U2718" s="108"/>
      <c r="V2718" s="108"/>
      <c r="W2718" s="108"/>
      <c r="X2718" s="108"/>
      <c r="Y2718" s="108"/>
      <c r="Z2718" s="108"/>
      <c r="AA2718" s="108"/>
      <c r="AB2718" s="108"/>
      <c r="AC2718" s="108"/>
      <c r="AD2718" s="108"/>
    </row>
    <row r="2719" spans="1:30" x14ac:dyDescent="0.25">
      <c r="A2719" s="81" t="s">
        <v>1322</v>
      </c>
      <c r="B2719" s="81" t="s">
        <v>13667</v>
      </c>
      <c r="C2719" s="81">
        <v>785.4</v>
      </c>
      <c r="D2719" s="81" t="s">
        <v>13668</v>
      </c>
      <c r="E2719" s="81">
        <v>785.4</v>
      </c>
      <c r="F2719" s="81" t="s">
        <v>13669</v>
      </c>
      <c r="G2719" s="81">
        <v>1330.45</v>
      </c>
      <c r="H2719" s="81">
        <v>9.9</v>
      </c>
      <c r="I2719" s="81">
        <v>7.4</v>
      </c>
      <c r="J2719" s="81">
        <v>6.6</v>
      </c>
      <c r="K2719" s="81">
        <v>3.8</v>
      </c>
      <c r="L2719" s="81" t="s">
        <v>25662</v>
      </c>
      <c r="M2719" s="108"/>
      <c r="N2719" s="108"/>
      <c r="O2719" s="108"/>
      <c r="P2719" s="108"/>
      <c r="Q2719" s="108"/>
      <c r="R2719" s="108"/>
      <c r="S2719" s="108"/>
      <c r="T2719" s="108"/>
      <c r="U2719" s="108"/>
      <c r="V2719" s="108"/>
      <c r="W2719" s="108"/>
      <c r="X2719" s="108"/>
      <c r="Y2719" s="108"/>
      <c r="Z2719" s="108"/>
      <c r="AA2719" s="108"/>
      <c r="AB2719" s="108"/>
      <c r="AC2719" s="108"/>
      <c r="AD2719" s="108"/>
    </row>
    <row r="2720" spans="1:30" x14ac:dyDescent="0.25">
      <c r="A2720" s="81" t="s">
        <v>1316</v>
      </c>
      <c r="B2720" s="81" t="s">
        <v>13670</v>
      </c>
      <c r="C2720" s="81">
        <v>785.4</v>
      </c>
      <c r="D2720" s="81" t="s">
        <v>13671</v>
      </c>
      <c r="E2720" s="81">
        <v>1061.8599999999999</v>
      </c>
      <c r="F2720" s="81" t="s">
        <v>13672</v>
      </c>
      <c r="G2720" s="81">
        <v>1332.58</v>
      </c>
      <c r="H2720" s="81">
        <v>8.4600000000000009</v>
      </c>
      <c r="I2720" s="81">
        <v>9.84</v>
      </c>
      <c r="J2720" s="81">
        <v>6.61</v>
      </c>
      <c r="K2720" s="81">
        <v>3.74</v>
      </c>
      <c r="L2720" s="81" t="s">
        <v>25662</v>
      </c>
      <c r="M2720" s="108"/>
      <c r="N2720" s="108"/>
      <c r="O2720" s="108"/>
      <c r="P2720" s="108"/>
      <c r="Q2720" s="108"/>
      <c r="R2720" s="108"/>
      <c r="S2720" s="108"/>
      <c r="T2720" s="108"/>
      <c r="U2720" s="108"/>
      <c r="V2720" s="108"/>
      <c r="W2720" s="108"/>
      <c r="X2720" s="108"/>
      <c r="Y2720" s="108"/>
      <c r="Z2720" s="108"/>
      <c r="AA2720" s="108"/>
      <c r="AB2720" s="108"/>
      <c r="AC2720" s="108"/>
      <c r="AD2720" s="108"/>
    </row>
    <row r="2721" spans="1:30" x14ac:dyDescent="0.25">
      <c r="A2721" s="81" t="s">
        <v>1313</v>
      </c>
      <c r="B2721" s="81" t="s">
        <v>13673</v>
      </c>
      <c r="C2721" s="81">
        <v>844.05</v>
      </c>
      <c r="D2721" s="81" t="s">
        <v>13674</v>
      </c>
      <c r="E2721" s="81">
        <v>844.05</v>
      </c>
      <c r="F2721" s="81" t="s">
        <v>13675</v>
      </c>
      <c r="G2721" s="81">
        <v>928.46</v>
      </c>
      <c r="H2721" s="81">
        <v>11.7</v>
      </c>
      <c r="I2721" s="81">
        <v>8.5</v>
      </c>
      <c r="J2721" s="81">
        <v>9.9</v>
      </c>
      <c r="K2721" s="81">
        <v>4.0999999999999996</v>
      </c>
      <c r="L2721" s="81" t="s">
        <v>25662</v>
      </c>
      <c r="M2721" s="108"/>
      <c r="N2721" s="108"/>
      <c r="O2721" s="108"/>
      <c r="P2721" s="108"/>
      <c r="Q2721" s="108"/>
      <c r="R2721" s="108"/>
      <c r="S2721" s="108"/>
      <c r="T2721" s="108"/>
      <c r="U2721" s="108"/>
      <c r="V2721" s="108"/>
      <c r="W2721" s="108"/>
      <c r="X2721" s="108"/>
      <c r="Y2721" s="108"/>
      <c r="Z2721" s="108"/>
      <c r="AA2721" s="108"/>
      <c r="AB2721" s="108"/>
      <c r="AC2721" s="108"/>
      <c r="AD2721" s="108"/>
    </row>
    <row r="2722" spans="1:30" x14ac:dyDescent="0.25">
      <c r="A2722" s="81" t="s">
        <v>1304</v>
      </c>
      <c r="B2722" s="81" t="s">
        <v>13676</v>
      </c>
      <c r="C2722" s="81">
        <v>859.35</v>
      </c>
      <c r="D2722" s="81" t="s">
        <v>13677</v>
      </c>
      <c r="E2722" s="81">
        <v>1458.33</v>
      </c>
      <c r="F2722" s="81" t="s">
        <v>13678</v>
      </c>
      <c r="G2722" s="81">
        <v>939.56</v>
      </c>
      <c r="H2722" s="81">
        <v>11.7</v>
      </c>
      <c r="I2722" s="81">
        <v>9.6999999999999993</v>
      </c>
      <c r="J2722" s="81">
        <v>9.9</v>
      </c>
      <c r="K2722" s="81">
        <v>4.0999999999999996</v>
      </c>
      <c r="L2722" s="81" t="s">
        <v>25662</v>
      </c>
      <c r="M2722" s="108"/>
      <c r="N2722" s="108"/>
      <c r="O2722" s="108"/>
      <c r="P2722" s="108"/>
      <c r="Q2722" s="108"/>
      <c r="R2722" s="108"/>
      <c r="S2722" s="108"/>
      <c r="T2722" s="108"/>
      <c r="U2722" s="108"/>
      <c r="V2722" s="108"/>
      <c r="W2722" s="108"/>
      <c r="X2722" s="108"/>
      <c r="Y2722" s="108"/>
      <c r="Z2722" s="108"/>
      <c r="AA2722" s="108"/>
      <c r="AB2722" s="108"/>
      <c r="AC2722" s="108"/>
      <c r="AD2722" s="108"/>
    </row>
    <row r="2723" spans="1:30" x14ac:dyDescent="0.25">
      <c r="A2723" s="81" t="s">
        <v>1301</v>
      </c>
      <c r="B2723" s="81" t="s">
        <v>13679</v>
      </c>
      <c r="C2723" s="81">
        <v>942.65</v>
      </c>
      <c r="D2723" s="81" t="s">
        <v>13680</v>
      </c>
      <c r="E2723" s="81">
        <v>1088.8499999999999</v>
      </c>
      <c r="F2723" s="81" t="s">
        <v>13681</v>
      </c>
      <c r="G2723" s="81">
        <v>1596.95</v>
      </c>
      <c r="H2723" s="81">
        <v>11.7</v>
      </c>
      <c r="I2723" s="81">
        <v>8.5</v>
      </c>
      <c r="J2723" s="81">
        <v>9.9</v>
      </c>
      <c r="K2723" s="81">
        <v>4.0999999999999996</v>
      </c>
      <c r="L2723" s="81" t="s">
        <v>25662</v>
      </c>
      <c r="M2723" s="108"/>
      <c r="N2723" s="108"/>
      <c r="O2723" s="108"/>
      <c r="P2723" s="108"/>
      <c r="Q2723" s="108"/>
      <c r="R2723" s="108"/>
      <c r="S2723" s="108"/>
      <c r="T2723" s="108"/>
      <c r="U2723" s="108"/>
      <c r="V2723" s="108"/>
      <c r="W2723" s="108"/>
      <c r="X2723" s="108"/>
      <c r="Y2723" s="108"/>
      <c r="Z2723" s="108"/>
      <c r="AA2723" s="108"/>
      <c r="AB2723" s="108"/>
      <c r="AC2723" s="108"/>
      <c r="AD2723" s="108"/>
    </row>
    <row r="2724" spans="1:30" x14ac:dyDescent="0.25">
      <c r="A2724" s="81" t="s">
        <v>1298</v>
      </c>
      <c r="B2724" s="81" t="s">
        <v>13682</v>
      </c>
      <c r="C2724" s="81">
        <v>1224</v>
      </c>
      <c r="D2724" s="81" t="s">
        <v>13683</v>
      </c>
      <c r="E2724" s="81">
        <v>1097</v>
      </c>
      <c r="F2724" s="81" t="s">
        <v>13684</v>
      </c>
      <c r="G2724" s="81">
        <v>957.1</v>
      </c>
      <c r="H2724" s="81">
        <v>11.7</v>
      </c>
      <c r="I2724" s="81">
        <v>9.6999999999999993</v>
      </c>
      <c r="J2724" s="81">
        <v>9.9</v>
      </c>
      <c r="K2724" s="81">
        <v>4.0999999999999996</v>
      </c>
      <c r="L2724" s="81" t="s">
        <v>25662</v>
      </c>
      <c r="M2724" s="108"/>
      <c r="N2724" s="108"/>
      <c r="O2724" s="108"/>
      <c r="P2724" s="108"/>
      <c r="Q2724" s="108"/>
      <c r="R2724" s="108"/>
      <c r="S2724" s="108"/>
      <c r="T2724" s="108"/>
      <c r="U2724" s="108"/>
      <c r="V2724" s="108"/>
      <c r="W2724" s="108"/>
      <c r="X2724" s="108"/>
      <c r="Y2724" s="108"/>
      <c r="Z2724" s="108"/>
      <c r="AA2724" s="108"/>
      <c r="AB2724" s="108"/>
      <c r="AC2724" s="108"/>
      <c r="AD2724" s="108"/>
    </row>
    <row r="2725" spans="1:30" x14ac:dyDescent="0.25">
      <c r="A2725" s="81" t="s">
        <v>1295</v>
      </c>
      <c r="B2725" s="81" t="s">
        <v>13685</v>
      </c>
      <c r="C2725" s="81">
        <v>10.199999999999999</v>
      </c>
      <c r="D2725" s="81" t="s">
        <v>13686</v>
      </c>
      <c r="E2725" s="81">
        <v>10.199999999999999</v>
      </c>
      <c r="F2725" s="81" t="s">
        <v>13687</v>
      </c>
      <c r="G2725" s="81">
        <v>20.95</v>
      </c>
      <c r="H2725" s="81">
        <v>6.3</v>
      </c>
      <c r="I2725" s="81">
        <v>0.4</v>
      </c>
      <c r="J2725" s="81">
        <v>0.12</v>
      </c>
      <c r="K2725" s="81">
        <v>10.23</v>
      </c>
      <c r="L2725" s="81" t="s">
        <v>25662</v>
      </c>
      <c r="M2725" s="108"/>
      <c r="N2725" s="108"/>
      <c r="O2725" s="108"/>
      <c r="P2725" s="108"/>
      <c r="Q2725" s="108"/>
      <c r="R2725" s="108"/>
      <c r="S2725" s="108"/>
      <c r="T2725" s="108"/>
      <c r="U2725" s="108"/>
      <c r="V2725" s="108"/>
      <c r="W2725" s="108"/>
      <c r="X2725" s="108"/>
      <c r="Y2725" s="108"/>
      <c r="Z2725" s="108"/>
      <c r="AA2725" s="108"/>
      <c r="AB2725" s="108"/>
      <c r="AC2725" s="108"/>
      <c r="AD2725" s="108"/>
    </row>
    <row r="2726" spans="1:30" x14ac:dyDescent="0.25">
      <c r="A2726" s="81" t="s">
        <v>1289</v>
      </c>
      <c r="B2726" s="81" t="s">
        <v>13688</v>
      </c>
      <c r="C2726" s="81">
        <v>57.08</v>
      </c>
      <c r="D2726" s="81" t="s">
        <v>13689</v>
      </c>
      <c r="E2726" s="81">
        <v>49.3</v>
      </c>
      <c r="F2726" s="81" t="s">
        <v>13690</v>
      </c>
      <c r="G2726" s="81">
        <v>49.3</v>
      </c>
      <c r="H2726" s="81">
        <v>3.93</v>
      </c>
      <c r="I2726" s="81">
        <v>2.16</v>
      </c>
      <c r="J2726" s="81">
        <v>0.2</v>
      </c>
      <c r="K2726" s="81">
        <v>1.37</v>
      </c>
      <c r="L2726" s="81" t="s">
        <v>25662</v>
      </c>
      <c r="M2726" s="108"/>
      <c r="N2726" s="108"/>
      <c r="O2726" s="108"/>
      <c r="P2726" s="108"/>
      <c r="Q2726" s="108"/>
      <c r="R2726" s="108"/>
      <c r="S2726" s="108"/>
      <c r="T2726" s="108"/>
      <c r="U2726" s="108"/>
      <c r="V2726" s="108"/>
      <c r="W2726" s="108"/>
      <c r="X2726" s="108"/>
      <c r="Y2726" s="108"/>
      <c r="Z2726" s="108"/>
      <c r="AA2726" s="108"/>
      <c r="AB2726" s="108"/>
      <c r="AC2726" s="108"/>
      <c r="AD2726" s="108"/>
    </row>
    <row r="2727" spans="1:30" x14ac:dyDescent="0.25">
      <c r="A2727" s="81" t="s">
        <v>1283</v>
      </c>
      <c r="B2727" s="81" t="s">
        <v>13691</v>
      </c>
      <c r="C2727" s="81">
        <v>78.2</v>
      </c>
      <c r="D2727" s="81" t="s">
        <v>13692</v>
      </c>
      <c r="E2727" s="81">
        <v>78.2</v>
      </c>
      <c r="F2727" s="81" t="s">
        <v>13693</v>
      </c>
      <c r="G2727" s="81">
        <v>129</v>
      </c>
      <c r="H2727" s="81">
        <v>5.51</v>
      </c>
      <c r="I2727" s="81">
        <v>1.77</v>
      </c>
      <c r="J2727" s="81">
        <v>0.37</v>
      </c>
      <c r="K2727" s="81">
        <v>7.67</v>
      </c>
      <c r="L2727" s="81" t="s">
        <v>25662</v>
      </c>
      <c r="M2727" s="108"/>
      <c r="N2727" s="108"/>
      <c r="O2727" s="108"/>
      <c r="P2727" s="108"/>
      <c r="Q2727" s="108"/>
      <c r="R2727" s="108"/>
      <c r="S2727" s="108"/>
      <c r="T2727" s="108"/>
      <c r="U2727" s="108"/>
      <c r="V2727" s="108"/>
      <c r="W2727" s="108"/>
      <c r="X2727" s="108"/>
      <c r="Y2727" s="108"/>
      <c r="Z2727" s="108"/>
      <c r="AA2727" s="108"/>
      <c r="AB2727" s="108"/>
      <c r="AC2727" s="108"/>
      <c r="AD2727" s="108"/>
    </row>
    <row r="2728" spans="1:30" x14ac:dyDescent="0.25">
      <c r="A2728" s="81" t="s">
        <v>1277</v>
      </c>
      <c r="B2728" s="81" t="s">
        <v>13694</v>
      </c>
      <c r="C2728" s="81">
        <v>19.55</v>
      </c>
      <c r="D2728" s="81" t="s">
        <v>13695</v>
      </c>
      <c r="E2728" s="81">
        <v>19.55</v>
      </c>
      <c r="F2728" s="81" t="s">
        <v>13696</v>
      </c>
      <c r="G2728" s="81">
        <v>19.55</v>
      </c>
      <c r="H2728" s="81">
        <v>6.69</v>
      </c>
      <c r="I2728" s="81">
        <v>3.93</v>
      </c>
      <c r="J2728" s="81">
        <v>0.03</v>
      </c>
      <c r="K2728" s="81">
        <v>3.93</v>
      </c>
      <c r="L2728" s="81" t="s">
        <v>25662</v>
      </c>
      <c r="M2728" s="108"/>
      <c r="N2728" s="108"/>
      <c r="O2728" s="108"/>
      <c r="P2728" s="108"/>
      <c r="Q2728" s="108"/>
      <c r="R2728" s="108"/>
      <c r="S2728" s="108"/>
      <c r="T2728" s="108"/>
      <c r="U2728" s="108"/>
      <c r="V2728" s="108"/>
      <c r="W2728" s="108"/>
      <c r="X2728" s="108"/>
      <c r="Y2728" s="108"/>
      <c r="Z2728" s="108"/>
      <c r="AA2728" s="108"/>
      <c r="AB2728" s="108"/>
      <c r="AC2728" s="108"/>
      <c r="AD2728" s="108"/>
    </row>
    <row r="2729" spans="1:30" x14ac:dyDescent="0.25">
      <c r="A2729" s="81" t="s">
        <v>1274</v>
      </c>
      <c r="B2729" s="81" t="s">
        <v>13697</v>
      </c>
      <c r="C2729" s="81">
        <v>29.75</v>
      </c>
      <c r="D2729" s="81" t="s">
        <v>13698</v>
      </c>
      <c r="E2729" s="81">
        <v>58</v>
      </c>
      <c r="F2729" s="81" t="s">
        <v>13699</v>
      </c>
      <c r="G2729" s="81">
        <v>35</v>
      </c>
      <c r="H2729" s="81">
        <v>25.59</v>
      </c>
      <c r="I2729" s="81">
        <v>25.59</v>
      </c>
      <c r="J2729" s="81">
        <v>0.66</v>
      </c>
      <c r="K2729" s="81">
        <v>11.8</v>
      </c>
      <c r="L2729" s="81" t="s">
        <v>25662</v>
      </c>
      <c r="M2729" s="108"/>
      <c r="N2729" s="108"/>
      <c r="O2729" s="108"/>
      <c r="P2729" s="108"/>
      <c r="Q2729" s="108"/>
      <c r="R2729" s="108"/>
      <c r="S2729" s="108"/>
      <c r="T2729" s="108"/>
      <c r="U2729" s="108"/>
      <c r="V2729" s="108"/>
      <c r="W2729" s="108"/>
      <c r="X2729" s="108"/>
      <c r="Y2729" s="108"/>
      <c r="Z2729" s="108"/>
      <c r="AA2729" s="108"/>
      <c r="AB2729" s="108"/>
      <c r="AC2729" s="108"/>
      <c r="AD2729" s="108"/>
    </row>
    <row r="2730" spans="1:30" x14ac:dyDescent="0.25">
      <c r="A2730" s="81" t="s">
        <v>1267</v>
      </c>
      <c r="B2730" s="81" t="s">
        <v>13700</v>
      </c>
      <c r="C2730" s="81">
        <v>39.1</v>
      </c>
      <c r="D2730" s="81" t="s">
        <v>13701</v>
      </c>
      <c r="E2730" s="81">
        <v>39.1</v>
      </c>
      <c r="F2730" s="81" t="s">
        <v>13702</v>
      </c>
      <c r="G2730" s="81">
        <v>39.1</v>
      </c>
      <c r="H2730" s="81">
        <v>25.59</v>
      </c>
      <c r="I2730" s="81">
        <v>25.59</v>
      </c>
      <c r="J2730" s="81">
        <v>0.66</v>
      </c>
      <c r="K2730" s="81">
        <v>11.8</v>
      </c>
      <c r="L2730" s="81" t="s">
        <v>25662</v>
      </c>
      <c r="M2730" s="108"/>
      <c r="N2730" s="108"/>
      <c r="O2730" s="108"/>
      <c r="P2730" s="108"/>
      <c r="Q2730" s="108"/>
      <c r="R2730" s="108"/>
      <c r="S2730" s="108"/>
      <c r="T2730" s="108"/>
      <c r="U2730" s="108"/>
      <c r="V2730" s="108"/>
      <c r="W2730" s="108"/>
      <c r="X2730" s="108"/>
      <c r="Y2730" s="108"/>
      <c r="Z2730" s="108"/>
      <c r="AA2730" s="108"/>
      <c r="AB2730" s="108"/>
      <c r="AC2730" s="108"/>
      <c r="AD2730" s="108"/>
    </row>
    <row r="2731" spans="1:30" x14ac:dyDescent="0.25">
      <c r="A2731" s="81" t="s">
        <v>1261</v>
      </c>
      <c r="B2731" s="81" t="s">
        <v>13703</v>
      </c>
      <c r="C2731" s="81">
        <v>23.8</v>
      </c>
      <c r="D2731" s="81" t="s">
        <v>13704</v>
      </c>
      <c r="E2731" s="81">
        <v>23.8</v>
      </c>
      <c r="F2731" s="81" t="s">
        <v>13705</v>
      </c>
      <c r="G2731" s="81">
        <v>21.79</v>
      </c>
      <c r="H2731" s="81">
        <v>2.36</v>
      </c>
      <c r="I2731" s="81">
        <v>2.36</v>
      </c>
      <c r="J2731" s="81">
        <v>0.24</v>
      </c>
      <c r="K2731" s="81">
        <v>4.72</v>
      </c>
      <c r="L2731" s="81" t="s">
        <v>25662</v>
      </c>
      <c r="M2731" s="108"/>
      <c r="N2731" s="108"/>
      <c r="O2731" s="108"/>
      <c r="P2731" s="108"/>
      <c r="Q2731" s="108"/>
      <c r="R2731" s="108"/>
      <c r="S2731" s="108"/>
      <c r="T2731" s="108"/>
      <c r="U2731" s="108"/>
      <c r="V2731" s="108"/>
      <c r="W2731" s="108"/>
      <c r="X2731" s="108"/>
      <c r="Y2731" s="108"/>
      <c r="Z2731" s="108"/>
      <c r="AA2731" s="108"/>
      <c r="AB2731" s="108"/>
      <c r="AC2731" s="108"/>
      <c r="AD2731" s="108"/>
    </row>
    <row r="2732" spans="1:30" x14ac:dyDescent="0.25">
      <c r="A2732" s="81" t="s">
        <v>1255</v>
      </c>
      <c r="B2732" s="81" t="s">
        <v>13706</v>
      </c>
      <c r="C2732" s="81">
        <v>23.8</v>
      </c>
      <c r="D2732" s="81" t="s">
        <v>13707</v>
      </c>
      <c r="E2732" s="81">
        <v>25.45</v>
      </c>
      <c r="F2732" s="81" t="s">
        <v>13708</v>
      </c>
      <c r="G2732" s="81">
        <v>24.9</v>
      </c>
      <c r="H2732" s="81">
        <v>2.36</v>
      </c>
      <c r="I2732" s="81">
        <v>2.36</v>
      </c>
      <c r="J2732" s="81">
        <v>0.35</v>
      </c>
      <c r="K2732" s="81">
        <v>4.72</v>
      </c>
      <c r="L2732" s="81" t="s">
        <v>25662</v>
      </c>
      <c r="M2732" s="108"/>
      <c r="N2732" s="108"/>
      <c r="O2732" s="108"/>
      <c r="P2732" s="108"/>
      <c r="Q2732" s="108"/>
      <c r="R2732" s="108"/>
      <c r="S2732" s="108"/>
      <c r="T2732" s="108"/>
      <c r="U2732" s="108"/>
      <c r="V2732" s="108"/>
      <c r="W2732" s="108"/>
      <c r="X2732" s="108"/>
      <c r="Y2732" s="108"/>
      <c r="Z2732" s="108"/>
      <c r="AA2732" s="108"/>
      <c r="AB2732" s="108"/>
      <c r="AC2732" s="108"/>
      <c r="AD2732" s="108"/>
    </row>
    <row r="2733" spans="1:30" x14ac:dyDescent="0.25">
      <c r="A2733" s="81" t="s">
        <v>1249</v>
      </c>
      <c r="B2733" s="81" t="s">
        <v>13709</v>
      </c>
      <c r="C2733" s="81">
        <v>23.8</v>
      </c>
      <c r="D2733" s="81" t="s">
        <v>13710</v>
      </c>
      <c r="E2733" s="81">
        <v>23.8</v>
      </c>
      <c r="F2733" s="81" t="s">
        <v>13711</v>
      </c>
      <c r="G2733" s="81">
        <v>34</v>
      </c>
      <c r="H2733" s="81">
        <v>2.36</v>
      </c>
      <c r="I2733" s="81">
        <v>2.36</v>
      </c>
      <c r="J2733" s="81">
        <v>0.35</v>
      </c>
      <c r="K2733" s="81">
        <v>4.72</v>
      </c>
      <c r="L2733" s="81" t="s">
        <v>25662</v>
      </c>
      <c r="M2733" s="108"/>
      <c r="N2733" s="108"/>
      <c r="O2733" s="108"/>
      <c r="P2733" s="108"/>
      <c r="Q2733" s="108"/>
      <c r="R2733" s="108"/>
      <c r="S2733" s="108"/>
      <c r="T2733" s="108"/>
      <c r="U2733" s="108"/>
      <c r="V2733" s="108"/>
      <c r="W2733" s="108"/>
      <c r="X2733" s="108"/>
      <c r="Y2733" s="108"/>
      <c r="Z2733" s="108"/>
      <c r="AA2733" s="108"/>
      <c r="AB2733" s="108"/>
      <c r="AC2733" s="108"/>
      <c r="AD2733" s="108"/>
    </row>
    <row r="2734" spans="1:30" x14ac:dyDescent="0.25">
      <c r="A2734" s="81" t="s">
        <v>1246</v>
      </c>
      <c r="B2734" s="81" t="s">
        <v>13712</v>
      </c>
      <c r="C2734" s="81">
        <v>29.75</v>
      </c>
      <c r="D2734" s="81" t="s">
        <v>13713</v>
      </c>
      <c r="E2734" s="81">
        <v>29.75</v>
      </c>
      <c r="F2734" s="81" t="s">
        <v>13714</v>
      </c>
      <c r="G2734" s="81">
        <v>28.15</v>
      </c>
      <c r="H2734" s="81">
        <v>9.0500000000000007</v>
      </c>
      <c r="I2734" s="81">
        <v>3.93</v>
      </c>
      <c r="J2734" s="81">
        <v>0.6</v>
      </c>
      <c r="K2734" s="81">
        <v>3.34</v>
      </c>
      <c r="L2734" s="81" t="s">
        <v>25662</v>
      </c>
      <c r="M2734" s="108"/>
      <c r="N2734" s="108"/>
      <c r="O2734" s="108"/>
      <c r="P2734" s="108"/>
      <c r="Q2734" s="108"/>
      <c r="R2734" s="108"/>
      <c r="S2734" s="108"/>
      <c r="T2734" s="108"/>
      <c r="U2734" s="108"/>
      <c r="V2734" s="108"/>
      <c r="W2734" s="108"/>
      <c r="X2734" s="108"/>
      <c r="Y2734" s="108"/>
      <c r="Z2734" s="108"/>
      <c r="AA2734" s="108"/>
      <c r="AB2734" s="108"/>
      <c r="AC2734" s="108"/>
      <c r="AD2734" s="108"/>
    </row>
    <row r="2735" spans="1:30" x14ac:dyDescent="0.25">
      <c r="A2735" s="81" t="s">
        <v>1243</v>
      </c>
      <c r="B2735" s="81" t="s">
        <v>13715</v>
      </c>
      <c r="C2735" s="81">
        <v>35.700000000000003</v>
      </c>
      <c r="D2735" s="81" t="s">
        <v>13716</v>
      </c>
      <c r="E2735" s="81">
        <v>35.700000000000003</v>
      </c>
      <c r="F2735" s="81" t="s">
        <v>13717</v>
      </c>
      <c r="G2735" s="81">
        <v>63.36</v>
      </c>
      <c r="H2735" s="81">
        <v>3.7</v>
      </c>
      <c r="I2735" s="81">
        <v>9.8000000000000007</v>
      </c>
      <c r="J2735" s="81">
        <v>0.73</v>
      </c>
      <c r="K2735" s="81">
        <v>8.7799999999999994</v>
      </c>
      <c r="L2735" s="81" t="s">
        <v>25662</v>
      </c>
      <c r="M2735" s="108"/>
      <c r="N2735" s="108"/>
      <c r="O2735" s="108"/>
      <c r="P2735" s="108"/>
      <c r="Q2735" s="108"/>
      <c r="R2735" s="108"/>
      <c r="S2735" s="108"/>
      <c r="T2735" s="108"/>
      <c r="U2735" s="108"/>
      <c r="V2735" s="108"/>
      <c r="W2735" s="108"/>
      <c r="X2735" s="108"/>
      <c r="Y2735" s="108"/>
      <c r="Z2735" s="108"/>
      <c r="AA2735" s="108"/>
      <c r="AB2735" s="108"/>
      <c r="AC2735" s="108"/>
      <c r="AD2735" s="108"/>
    </row>
    <row r="2736" spans="1:30" x14ac:dyDescent="0.25">
      <c r="A2736" s="81" t="s">
        <v>1240</v>
      </c>
      <c r="B2736" s="81" t="s">
        <v>13718</v>
      </c>
      <c r="C2736" s="81">
        <v>35.700000000000003</v>
      </c>
      <c r="D2736" s="81" t="s">
        <v>13719</v>
      </c>
      <c r="E2736" s="81">
        <v>58.24</v>
      </c>
      <c r="F2736" s="81" t="s">
        <v>13720</v>
      </c>
      <c r="G2736" s="81">
        <v>63.36</v>
      </c>
      <c r="H2736" s="81">
        <v>9.0500000000000007</v>
      </c>
      <c r="I2736" s="81">
        <v>3.93</v>
      </c>
      <c r="J2736" s="81">
        <v>0.72</v>
      </c>
      <c r="K2736" s="81">
        <v>3.34</v>
      </c>
      <c r="L2736" s="81" t="s">
        <v>25662</v>
      </c>
      <c r="M2736" s="108"/>
      <c r="N2736" s="108"/>
      <c r="O2736" s="108"/>
      <c r="P2736" s="108"/>
      <c r="Q2736" s="108"/>
      <c r="R2736" s="108"/>
      <c r="S2736" s="108"/>
      <c r="T2736" s="108"/>
      <c r="U2736" s="108"/>
      <c r="V2736" s="108"/>
      <c r="W2736" s="108"/>
      <c r="X2736" s="108"/>
      <c r="Y2736" s="108"/>
      <c r="Z2736" s="108"/>
      <c r="AA2736" s="108"/>
      <c r="AB2736" s="108"/>
      <c r="AC2736" s="108"/>
      <c r="AD2736" s="108"/>
    </row>
    <row r="2737" spans="1:30" x14ac:dyDescent="0.25">
      <c r="A2737" s="81" t="s">
        <v>1228</v>
      </c>
      <c r="B2737" s="81" t="s">
        <v>13721</v>
      </c>
      <c r="C2737" s="81">
        <v>35.700000000000003</v>
      </c>
      <c r="D2737" s="81" t="s">
        <v>13722</v>
      </c>
      <c r="E2737" s="81">
        <v>35.700000000000003</v>
      </c>
      <c r="F2737" s="81" t="s">
        <v>13723</v>
      </c>
      <c r="G2737" s="81">
        <v>35.31</v>
      </c>
      <c r="H2737" s="81">
        <v>10.62</v>
      </c>
      <c r="I2737" s="81">
        <v>4.33</v>
      </c>
      <c r="J2737" s="81">
        <v>0.88</v>
      </c>
      <c r="K2737" s="81">
        <v>3.74</v>
      </c>
      <c r="L2737" s="81" t="s">
        <v>25662</v>
      </c>
      <c r="M2737" s="108"/>
      <c r="N2737" s="108"/>
      <c r="O2737" s="108"/>
      <c r="P2737" s="108"/>
      <c r="Q2737" s="108"/>
      <c r="R2737" s="108"/>
      <c r="S2737" s="108"/>
      <c r="T2737" s="108"/>
      <c r="U2737" s="108"/>
      <c r="V2737" s="108"/>
      <c r="W2737" s="108"/>
      <c r="X2737" s="108"/>
      <c r="Y2737" s="108"/>
      <c r="Z2737" s="108"/>
      <c r="AA2737" s="108"/>
      <c r="AB2737" s="108"/>
      <c r="AC2737" s="108"/>
      <c r="AD2737" s="108"/>
    </row>
    <row r="2738" spans="1:30" x14ac:dyDescent="0.25">
      <c r="A2738" s="81" t="s">
        <v>1222</v>
      </c>
      <c r="B2738" s="81" t="s">
        <v>13724</v>
      </c>
      <c r="C2738" s="81">
        <v>35.700000000000003</v>
      </c>
      <c r="D2738" s="81" t="s">
        <v>13725</v>
      </c>
      <c r="E2738" s="81">
        <v>50</v>
      </c>
      <c r="F2738" s="81" t="s">
        <v>13726</v>
      </c>
      <c r="G2738" s="81">
        <v>63.36</v>
      </c>
      <c r="H2738" s="81">
        <v>10.62</v>
      </c>
      <c r="I2738" s="81">
        <v>4.33</v>
      </c>
      <c r="J2738" s="81">
        <v>0.88</v>
      </c>
      <c r="K2738" s="81">
        <v>3.74</v>
      </c>
      <c r="L2738" s="81" t="s">
        <v>25662</v>
      </c>
      <c r="M2738" s="108"/>
      <c r="N2738" s="108"/>
      <c r="O2738" s="108"/>
      <c r="P2738" s="108"/>
      <c r="Q2738" s="108"/>
      <c r="R2738" s="108"/>
      <c r="S2738" s="108"/>
      <c r="T2738" s="108"/>
      <c r="U2738" s="108"/>
      <c r="V2738" s="108"/>
      <c r="W2738" s="108"/>
      <c r="X2738" s="108"/>
      <c r="Y2738" s="108"/>
      <c r="Z2738" s="108"/>
      <c r="AA2738" s="108"/>
      <c r="AB2738" s="108"/>
      <c r="AC2738" s="108"/>
      <c r="AD2738" s="108"/>
    </row>
    <row r="2739" spans="1:30" x14ac:dyDescent="0.25">
      <c r="A2739" s="81" t="s">
        <v>1215</v>
      </c>
      <c r="B2739" s="81" t="s">
        <v>13727</v>
      </c>
      <c r="C2739" s="81">
        <v>45.9</v>
      </c>
      <c r="D2739" s="81" t="s">
        <v>13728</v>
      </c>
      <c r="E2739" s="81">
        <v>66.47</v>
      </c>
      <c r="F2739" s="81" t="s">
        <v>13729</v>
      </c>
      <c r="G2739" s="81">
        <v>81.180000000000007</v>
      </c>
      <c r="H2739" s="81">
        <v>3.38</v>
      </c>
      <c r="I2739" s="81">
        <v>5.94</v>
      </c>
      <c r="J2739" s="81">
        <v>8.3699999999999992</v>
      </c>
      <c r="K2739" s="81">
        <v>3.97</v>
      </c>
      <c r="L2739" s="81" t="s">
        <v>25662</v>
      </c>
      <c r="M2739" s="108"/>
      <c r="N2739" s="108"/>
      <c r="O2739" s="108"/>
      <c r="P2739" s="108"/>
      <c r="Q2739" s="108"/>
      <c r="R2739" s="108"/>
      <c r="S2739" s="108"/>
      <c r="T2739" s="108"/>
      <c r="U2739" s="108"/>
      <c r="V2739" s="108"/>
      <c r="W2739" s="108"/>
      <c r="X2739" s="108"/>
      <c r="Y2739" s="108"/>
      <c r="Z2739" s="108"/>
      <c r="AA2739" s="108"/>
      <c r="AB2739" s="108"/>
      <c r="AC2739" s="108"/>
      <c r="AD2739" s="108"/>
    </row>
    <row r="2740" spans="1:30" x14ac:dyDescent="0.25">
      <c r="A2740" s="81" t="s">
        <v>1211</v>
      </c>
      <c r="B2740" s="81" t="s">
        <v>13730</v>
      </c>
      <c r="C2740" s="81">
        <v>59.5</v>
      </c>
      <c r="D2740" s="81" t="s">
        <v>13731</v>
      </c>
      <c r="E2740" s="81">
        <v>106.92</v>
      </c>
      <c r="F2740" s="81" t="s">
        <v>13732</v>
      </c>
      <c r="G2740" s="81">
        <v>104</v>
      </c>
      <c r="H2740" s="81">
        <v>3.03</v>
      </c>
      <c r="I2740" s="81">
        <v>7.12</v>
      </c>
      <c r="J2740" s="81">
        <v>13.44</v>
      </c>
      <c r="K2740" s="81">
        <v>6.57</v>
      </c>
      <c r="L2740" s="81" t="s">
        <v>25662</v>
      </c>
      <c r="M2740" s="108"/>
      <c r="N2740" s="108"/>
      <c r="O2740" s="108"/>
      <c r="P2740" s="108"/>
      <c r="Q2740" s="108"/>
      <c r="R2740" s="108"/>
      <c r="S2740" s="108"/>
      <c r="T2740" s="108"/>
      <c r="U2740" s="108"/>
      <c r="V2740" s="108"/>
      <c r="W2740" s="108"/>
      <c r="X2740" s="108"/>
      <c r="Y2740" s="108"/>
      <c r="Z2740" s="108"/>
      <c r="AA2740" s="108"/>
      <c r="AB2740" s="108"/>
      <c r="AC2740" s="108"/>
      <c r="AD2740" s="108"/>
    </row>
    <row r="2741" spans="1:30" x14ac:dyDescent="0.25">
      <c r="A2741" s="81" t="s">
        <v>1201</v>
      </c>
      <c r="B2741" s="81" t="s">
        <v>13733</v>
      </c>
      <c r="C2741" s="81">
        <v>139.4</v>
      </c>
      <c r="D2741" s="81" t="s">
        <v>13734</v>
      </c>
      <c r="E2741" s="81">
        <v>258.5</v>
      </c>
      <c r="F2741" s="81" t="s">
        <v>13735</v>
      </c>
      <c r="G2741" s="81">
        <v>236.45</v>
      </c>
      <c r="H2741" s="81">
        <v>6.49</v>
      </c>
      <c r="I2741" s="81">
        <v>7.75</v>
      </c>
      <c r="J2741" s="81">
        <v>27.55</v>
      </c>
      <c r="K2741" s="81">
        <v>6.69</v>
      </c>
      <c r="L2741" s="81" t="s">
        <v>25662</v>
      </c>
      <c r="M2741" s="108"/>
      <c r="N2741" s="108"/>
      <c r="O2741" s="108"/>
      <c r="P2741" s="108"/>
      <c r="Q2741" s="108"/>
      <c r="R2741" s="108"/>
      <c r="S2741" s="108"/>
      <c r="T2741" s="108"/>
      <c r="U2741" s="108"/>
      <c r="V2741" s="108"/>
      <c r="W2741" s="108"/>
      <c r="X2741" s="108"/>
      <c r="Y2741" s="108"/>
      <c r="Z2741" s="108"/>
      <c r="AA2741" s="108"/>
      <c r="AB2741" s="108"/>
      <c r="AC2741" s="108"/>
      <c r="AD2741" s="108"/>
    </row>
    <row r="2742" spans="1:30" x14ac:dyDescent="0.25">
      <c r="A2742" s="81" t="s">
        <v>1197</v>
      </c>
      <c r="B2742" s="81" t="s">
        <v>13736</v>
      </c>
      <c r="C2742" s="81">
        <v>160.65</v>
      </c>
      <c r="D2742" s="81" t="s">
        <v>13737</v>
      </c>
      <c r="E2742" s="81">
        <v>272.45</v>
      </c>
      <c r="F2742" s="81" t="s">
        <v>13738</v>
      </c>
      <c r="G2742" s="81">
        <v>271.95</v>
      </c>
      <c r="H2742" s="81">
        <v>5.43</v>
      </c>
      <c r="I2742" s="81">
        <v>9.01</v>
      </c>
      <c r="J2742" s="81">
        <v>44.09</v>
      </c>
      <c r="K2742" s="81">
        <v>8.93</v>
      </c>
      <c r="L2742" s="81" t="s">
        <v>25662</v>
      </c>
      <c r="M2742" s="108"/>
      <c r="N2742" s="108"/>
      <c r="O2742" s="108"/>
      <c r="P2742" s="108"/>
      <c r="Q2742" s="108"/>
      <c r="R2742" s="108"/>
      <c r="S2742" s="108"/>
      <c r="T2742" s="108"/>
      <c r="U2742" s="108"/>
      <c r="V2742" s="108"/>
      <c r="W2742" s="108"/>
      <c r="X2742" s="108"/>
      <c r="Y2742" s="108"/>
      <c r="Z2742" s="108"/>
      <c r="AA2742" s="108"/>
      <c r="AB2742" s="108"/>
      <c r="AC2742" s="108"/>
      <c r="AD2742" s="108"/>
    </row>
    <row r="2743" spans="1:30" x14ac:dyDescent="0.25">
      <c r="A2743" s="81" t="s">
        <v>1190</v>
      </c>
      <c r="B2743" s="81" t="s">
        <v>13739</v>
      </c>
      <c r="C2743" s="81">
        <v>235.45</v>
      </c>
      <c r="D2743" s="81" t="s">
        <v>13740</v>
      </c>
      <c r="E2743" s="81">
        <v>235.45</v>
      </c>
      <c r="F2743" s="81" t="s">
        <v>13741</v>
      </c>
      <c r="G2743" s="81">
        <v>400</v>
      </c>
      <c r="H2743" s="81">
        <v>6.6</v>
      </c>
      <c r="I2743" s="81">
        <v>13.8</v>
      </c>
      <c r="J2743" s="81">
        <v>59.5</v>
      </c>
      <c r="K2743" s="81">
        <v>7.2</v>
      </c>
      <c r="L2743" s="81" t="s">
        <v>25662</v>
      </c>
      <c r="M2743" s="108"/>
      <c r="N2743" s="108"/>
      <c r="O2743" s="108"/>
      <c r="P2743" s="108"/>
      <c r="Q2743" s="108"/>
      <c r="R2743" s="108"/>
      <c r="S2743" s="108"/>
      <c r="T2743" s="108"/>
      <c r="U2743" s="108"/>
      <c r="V2743" s="108"/>
      <c r="W2743" s="108"/>
      <c r="X2743" s="108"/>
      <c r="Y2743" s="108"/>
      <c r="Z2743" s="108"/>
      <c r="AA2743" s="108"/>
      <c r="AB2743" s="108"/>
      <c r="AC2743" s="108"/>
      <c r="AD2743" s="108"/>
    </row>
    <row r="2744" spans="1:30" x14ac:dyDescent="0.25">
      <c r="A2744" s="81" t="s">
        <v>1183</v>
      </c>
      <c r="B2744" s="81" t="s">
        <v>13742</v>
      </c>
      <c r="C2744" s="81">
        <v>295.8</v>
      </c>
      <c r="D2744" s="81" t="s">
        <v>13743</v>
      </c>
      <c r="E2744" s="81">
        <v>295.8</v>
      </c>
      <c r="F2744" s="81" t="s">
        <v>13744</v>
      </c>
      <c r="G2744" s="81">
        <v>501.45</v>
      </c>
      <c r="H2744" s="81">
        <v>6.7</v>
      </c>
      <c r="I2744" s="81">
        <v>13</v>
      </c>
      <c r="J2744" s="81">
        <v>70.5</v>
      </c>
      <c r="K2744" s="81">
        <v>8.6999999999999993</v>
      </c>
      <c r="L2744" s="81" t="s">
        <v>25662</v>
      </c>
      <c r="M2744" s="108"/>
      <c r="N2744" s="108"/>
      <c r="O2744" s="108"/>
      <c r="P2744" s="108"/>
      <c r="Q2744" s="108"/>
      <c r="R2744" s="108"/>
      <c r="S2744" s="108"/>
      <c r="T2744" s="108"/>
      <c r="U2744" s="108"/>
      <c r="V2744" s="108"/>
      <c r="W2744" s="108"/>
      <c r="X2744" s="108"/>
      <c r="Y2744" s="108"/>
      <c r="Z2744" s="108"/>
      <c r="AA2744" s="108"/>
      <c r="AB2744" s="108"/>
      <c r="AC2744" s="108"/>
      <c r="AD2744" s="108"/>
    </row>
    <row r="2745" spans="1:30" x14ac:dyDescent="0.25">
      <c r="A2745" s="81" t="s">
        <v>1172</v>
      </c>
      <c r="B2745" s="81" t="s">
        <v>13745</v>
      </c>
      <c r="C2745" s="81">
        <v>348.5</v>
      </c>
      <c r="D2745" s="81" t="s">
        <v>13746</v>
      </c>
      <c r="E2745" s="81">
        <v>348.5</v>
      </c>
      <c r="F2745" s="81" t="s">
        <v>13747</v>
      </c>
      <c r="G2745" s="81">
        <v>591</v>
      </c>
      <c r="H2745" s="81">
        <v>6.9</v>
      </c>
      <c r="I2745" s="81">
        <v>16.100000000000001</v>
      </c>
      <c r="J2745" s="81">
        <v>83.7</v>
      </c>
      <c r="K2745" s="81">
        <v>8.9</v>
      </c>
      <c r="L2745" s="81" t="s">
        <v>25662</v>
      </c>
      <c r="M2745" s="108"/>
      <c r="N2745" s="108"/>
      <c r="O2745" s="108"/>
      <c r="P2745" s="108"/>
      <c r="Q2745" s="108"/>
      <c r="R2745" s="108"/>
      <c r="S2745" s="108"/>
      <c r="T2745" s="108"/>
      <c r="U2745" s="108"/>
      <c r="V2745" s="108"/>
      <c r="W2745" s="108"/>
      <c r="X2745" s="108"/>
      <c r="Y2745" s="108"/>
      <c r="Z2745" s="108"/>
      <c r="AA2745" s="108"/>
      <c r="AB2745" s="108"/>
      <c r="AC2745" s="108"/>
      <c r="AD2745" s="108"/>
    </row>
    <row r="2746" spans="1:30" x14ac:dyDescent="0.25">
      <c r="A2746" s="81" t="s">
        <v>1164</v>
      </c>
      <c r="B2746" s="81" t="s">
        <v>13748</v>
      </c>
      <c r="C2746" s="81">
        <v>442</v>
      </c>
      <c r="D2746" s="81" t="s">
        <v>13749</v>
      </c>
      <c r="E2746" s="81">
        <v>442</v>
      </c>
      <c r="F2746" s="81" t="s">
        <v>13750</v>
      </c>
      <c r="G2746" s="81">
        <v>748.45</v>
      </c>
      <c r="H2746" s="81">
        <v>6.8</v>
      </c>
      <c r="I2746" s="81">
        <v>19.100000000000001</v>
      </c>
      <c r="J2746" s="81">
        <v>103.6</v>
      </c>
      <c r="K2746" s="81">
        <v>9.4</v>
      </c>
      <c r="L2746" s="81" t="s">
        <v>25662</v>
      </c>
      <c r="M2746" s="108"/>
      <c r="N2746" s="108"/>
      <c r="O2746" s="108"/>
      <c r="P2746" s="108"/>
      <c r="Q2746" s="108"/>
      <c r="R2746" s="108"/>
      <c r="S2746" s="108"/>
      <c r="T2746" s="108"/>
      <c r="U2746" s="108"/>
      <c r="V2746" s="108"/>
      <c r="W2746" s="108"/>
      <c r="X2746" s="108"/>
      <c r="Y2746" s="108"/>
      <c r="Z2746" s="108"/>
      <c r="AA2746" s="108"/>
      <c r="AB2746" s="108"/>
      <c r="AC2746" s="108"/>
      <c r="AD2746" s="108"/>
    </row>
    <row r="2747" spans="1:30" x14ac:dyDescent="0.25">
      <c r="A2747" s="81" t="s">
        <v>1161</v>
      </c>
      <c r="B2747" s="81" t="s">
        <v>13751</v>
      </c>
      <c r="C2747" s="81">
        <v>539.75</v>
      </c>
      <c r="D2747" s="81" t="s">
        <v>13752</v>
      </c>
      <c r="E2747" s="81">
        <v>486</v>
      </c>
      <c r="F2747" s="81" t="s">
        <v>13753</v>
      </c>
      <c r="G2747" s="81">
        <v>539.75</v>
      </c>
      <c r="H2747" s="81">
        <v>9.3699999999999992</v>
      </c>
      <c r="I2747" s="81">
        <v>20.56</v>
      </c>
      <c r="J2747" s="81">
        <v>143.30000000000001</v>
      </c>
      <c r="K2747" s="81">
        <v>9.4499999999999993</v>
      </c>
      <c r="L2747" s="81" t="s">
        <v>25662</v>
      </c>
      <c r="M2747" s="108"/>
      <c r="N2747" s="108"/>
      <c r="O2747" s="108"/>
      <c r="P2747" s="108"/>
      <c r="Q2747" s="108"/>
      <c r="R2747" s="108"/>
      <c r="S2747" s="108"/>
      <c r="T2747" s="108"/>
      <c r="U2747" s="108"/>
      <c r="V2747" s="108"/>
      <c r="W2747" s="108"/>
      <c r="X2747" s="108"/>
      <c r="Y2747" s="108"/>
      <c r="Z2747" s="108"/>
      <c r="AA2747" s="108"/>
      <c r="AB2747" s="108"/>
      <c r="AC2747" s="108"/>
      <c r="AD2747" s="108"/>
    </row>
    <row r="2748" spans="1:30" x14ac:dyDescent="0.25">
      <c r="A2748" s="81" t="s">
        <v>1149</v>
      </c>
      <c r="B2748" s="81" t="s">
        <v>13754</v>
      </c>
      <c r="C2748" s="81">
        <v>62.9</v>
      </c>
      <c r="D2748" s="81" t="s">
        <v>13755</v>
      </c>
      <c r="E2748" s="81">
        <v>109</v>
      </c>
      <c r="F2748" s="81" t="s">
        <v>13756</v>
      </c>
      <c r="G2748" s="81">
        <v>106.95</v>
      </c>
      <c r="H2748" s="81">
        <v>3.03</v>
      </c>
      <c r="I2748" s="81">
        <v>7.12</v>
      </c>
      <c r="J2748" s="81">
        <v>14.33</v>
      </c>
      <c r="K2748" s="81">
        <v>6.88</v>
      </c>
      <c r="L2748" s="81" t="s">
        <v>25662</v>
      </c>
      <c r="M2748" s="108"/>
      <c r="N2748" s="108"/>
      <c r="O2748" s="108"/>
      <c r="P2748" s="108"/>
      <c r="Q2748" s="108"/>
      <c r="R2748" s="108"/>
      <c r="S2748" s="108"/>
      <c r="T2748" s="108"/>
      <c r="U2748" s="108"/>
      <c r="V2748" s="108"/>
      <c r="W2748" s="108"/>
      <c r="X2748" s="108"/>
      <c r="Y2748" s="108"/>
      <c r="Z2748" s="108"/>
      <c r="AA2748" s="108"/>
      <c r="AB2748" s="108"/>
      <c r="AC2748" s="108"/>
      <c r="AD2748" s="108"/>
    </row>
    <row r="2749" spans="1:30" x14ac:dyDescent="0.25">
      <c r="A2749" s="81" t="s">
        <v>1143</v>
      </c>
      <c r="B2749" s="81" t="s">
        <v>13757</v>
      </c>
      <c r="C2749" s="81">
        <v>130.05000000000001</v>
      </c>
      <c r="D2749" s="81" t="s">
        <v>13758</v>
      </c>
      <c r="E2749" s="81">
        <v>123.25</v>
      </c>
      <c r="F2749" s="81" t="s">
        <v>13759</v>
      </c>
      <c r="G2749" s="81">
        <v>123.25</v>
      </c>
      <c r="H2749" s="81">
        <v>3.03</v>
      </c>
      <c r="I2749" s="81">
        <v>10.51</v>
      </c>
      <c r="J2749" s="81">
        <v>20.94</v>
      </c>
      <c r="K2749" s="81">
        <v>6.88</v>
      </c>
      <c r="L2749" s="81" t="s">
        <v>25662</v>
      </c>
      <c r="M2749" s="108"/>
      <c r="N2749" s="108"/>
      <c r="O2749" s="108"/>
      <c r="P2749" s="108"/>
      <c r="Q2749" s="108"/>
      <c r="R2749" s="108"/>
      <c r="S2749" s="108"/>
      <c r="T2749" s="108"/>
      <c r="U2749" s="108"/>
      <c r="V2749" s="108"/>
      <c r="W2749" s="108"/>
      <c r="X2749" s="108"/>
      <c r="Y2749" s="108"/>
      <c r="Z2749" s="108"/>
      <c r="AA2749" s="108"/>
      <c r="AB2749" s="108"/>
      <c r="AC2749" s="108"/>
      <c r="AD2749" s="108"/>
    </row>
    <row r="2750" spans="1:30" x14ac:dyDescent="0.25">
      <c r="A2750" s="81" t="s">
        <v>1140</v>
      </c>
      <c r="B2750" s="81" t="s">
        <v>13760</v>
      </c>
      <c r="C2750" s="81">
        <v>167.45</v>
      </c>
      <c r="D2750" s="81" t="s">
        <v>13761</v>
      </c>
      <c r="E2750" s="81">
        <v>292</v>
      </c>
      <c r="F2750" s="81" t="s">
        <v>13762</v>
      </c>
      <c r="G2750" s="81">
        <v>226.39</v>
      </c>
      <c r="H2750" s="81">
        <v>5.3</v>
      </c>
      <c r="I2750" s="81">
        <v>8.8000000000000007</v>
      </c>
      <c r="J2750" s="81">
        <v>30</v>
      </c>
      <c r="K2750" s="81">
        <v>7.1</v>
      </c>
      <c r="L2750" s="81" t="s">
        <v>25662</v>
      </c>
      <c r="M2750" s="108"/>
      <c r="N2750" s="108"/>
      <c r="O2750" s="108"/>
      <c r="P2750" s="108"/>
      <c r="Q2750" s="108"/>
      <c r="R2750" s="108"/>
      <c r="S2750" s="108"/>
      <c r="T2750" s="108"/>
      <c r="U2750" s="108"/>
      <c r="V2750" s="108"/>
      <c r="W2750" s="108"/>
      <c r="X2750" s="108"/>
      <c r="Y2750" s="108"/>
      <c r="Z2750" s="108"/>
      <c r="AA2750" s="108"/>
      <c r="AB2750" s="108"/>
      <c r="AC2750" s="108"/>
      <c r="AD2750" s="108"/>
    </row>
    <row r="2751" spans="1:30" x14ac:dyDescent="0.25">
      <c r="A2751" s="81" t="s">
        <v>1136</v>
      </c>
      <c r="B2751" s="81" t="s">
        <v>13763</v>
      </c>
      <c r="C2751" s="81">
        <v>311.10000000000002</v>
      </c>
      <c r="D2751" s="81" t="s">
        <v>13764</v>
      </c>
      <c r="E2751" s="81">
        <v>556.38</v>
      </c>
      <c r="F2751" s="81" t="s">
        <v>13765</v>
      </c>
      <c r="G2751" s="81">
        <v>527.45000000000005</v>
      </c>
      <c r="H2751" s="81">
        <v>6.6</v>
      </c>
      <c r="I2751" s="81">
        <v>10.199999999999999</v>
      </c>
      <c r="J2751" s="81">
        <v>57</v>
      </c>
      <c r="K2751" s="81">
        <v>8.4</v>
      </c>
      <c r="L2751" s="81" t="s">
        <v>25662</v>
      </c>
      <c r="M2751" s="108"/>
      <c r="N2751" s="108"/>
      <c r="O2751" s="108"/>
      <c r="P2751" s="108"/>
      <c r="Q2751" s="108"/>
      <c r="R2751" s="108"/>
      <c r="S2751" s="108"/>
      <c r="T2751" s="108"/>
      <c r="U2751" s="108"/>
      <c r="V2751" s="108"/>
      <c r="W2751" s="108"/>
      <c r="X2751" s="108"/>
      <c r="Y2751" s="108"/>
      <c r="Z2751" s="108"/>
      <c r="AA2751" s="108"/>
      <c r="AB2751" s="108"/>
      <c r="AC2751" s="108"/>
      <c r="AD2751" s="108"/>
    </row>
    <row r="2752" spans="1:30" x14ac:dyDescent="0.25">
      <c r="A2752" s="81" t="s">
        <v>1133</v>
      </c>
      <c r="B2752" s="81" t="s">
        <v>13766</v>
      </c>
      <c r="C2752" s="81">
        <v>391.85</v>
      </c>
      <c r="D2752" s="81" t="s">
        <v>13767</v>
      </c>
      <c r="E2752" s="81">
        <v>391.85</v>
      </c>
      <c r="F2752" s="81" t="s">
        <v>13768</v>
      </c>
      <c r="G2752" s="81">
        <v>684</v>
      </c>
      <c r="H2752" s="81">
        <v>6.7</v>
      </c>
      <c r="I2752" s="81">
        <v>12.9</v>
      </c>
      <c r="J2752" s="81">
        <v>72.7</v>
      </c>
      <c r="K2752" s="81">
        <v>8.4</v>
      </c>
      <c r="L2752" s="81" t="s">
        <v>25662</v>
      </c>
      <c r="M2752" s="108"/>
      <c r="N2752" s="108"/>
      <c r="O2752" s="108"/>
      <c r="P2752" s="108"/>
      <c r="Q2752" s="108"/>
      <c r="R2752" s="108"/>
      <c r="S2752" s="108"/>
      <c r="T2752" s="108"/>
      <c r="U2752" s="108"/>
      <c r="V2752" s="108"/>
      <c r="W2752" s="108"/>
      <c r="X2752" s="108"/>
      <c r="Y2752" s="108"/>
      <c r="Z2752" s="108"/>
      <c r="AA2752" s="108"/>
      <c r="AB2752" s="108"/>
      <c r="AC2752" s="108"/>
      <c r="AD2752" s="108"/>
    </row>
    <row r="2753" spans="1:30" x14ac:dyDescent="0.25">
      <c r="A2753" s="81" t="s">
        <v>1130</v>
      </c>
      <c r="B2753" s="81" t="s">
        <v>13769</v>
      </c>
      <c r="C2753" s="81">
        <v>493.85</v>
      </c>
      <c r="D2753" s="81" t="s">
        <v>13770</v>
      </c>
      <c r="E2753" s="81">
        <v>836.45</v>
      </c>
      <c r="F2753" s="81" t="s">
        <v>13771</v>
      </c>
      <c r="G2753" s="81">
        <v>837.58</v>
      </c>
      <c r="H2753" s="81">
        <v>6.7</v>
      </c>
      <c r="I2753" s="81">
        <v>13.2</v>
      </c>
      <c r="J2753" s="81">
        <v>99.2</v>
      </c>
      <c r="K2753" s="81">
        <v>11</v>
      </c>
      <c r="L2753" s="81" t="s">
        <v>25662</v>
      </c>
      <c r="M2753" s="108"/>
      <c r="N2753" s="108"/>
      <c r="O2753" s="108"/>
      <c r="P2753" s="108"/>
      <c r="Q2753" s="108"/>
      <c r="R2753" s="108"/>
      <c r="S2753" s="108"/>
      <c r="T2753" s="108"/>
      <c r="U2753" s="108"/>
      <c r="V2753" s="108"/>
      <c r="W2753" s="108"/>
      <c r="X2753" s="108"/>
      <c r="Y2753" s="108"/>
      <c r="Z2753" s="108"/>
      <c r="AA2753" s="108"/>
      <c r="AB2753" s="108"/>
      <c r="AC2753" s="108"/>
      <c r="AD2753" s="108"/>
    </row>
    <row r="2754" spans="1:30" x14ac:dyDescent="0.25">
      <c r="A2754" s="81" t="s">
        <v>1127</v>
      </c>
      <c r="B2754" s="81" t="s">
        <v>13772</v>
      </c>
      <c r="C2754" s="81">
        <v>674.9</v>
      </c>
      <c r="D2754" s="81" t="s">
        <v>13773</v>
      </c>
      <c r="E2754" s="81">
        <v>674.9</v>
      </c>
      <c r="F2754" s="81" t="s">
        <v>13774</v>
      </c>
      <c r="G2754" s="81">
        <v>973.52</v>
      </c>
      <c r="H2754" s="81">
        <v>8.1</v>
      </c>
      <c r="I2754" s="81">
        <v>20.9</v>
      </c>
      <c r="J2754" s="81">
        <v>126</v>
      </c>
      <c r="K2754" s="81">
        <v>8.9</v>
      </c>
      <c r="L2754" s="81" t="s">
        <v>25662</v>
      </c>
      <c r="M2754" s="108"/>
      <c r="N2754" s="108"/>
      <c r="O2754" s="108"/>
      <c r="P2754" s="108"/>
      <c r="Q2754" s="108"/>
      <c r="R2754" s="108"/>
      <c r="S2754" s="108"/>
      <c r="T2754" s="108"/>
      <c r="U2754" s="108"/>
      <c r="V2754" s="108"/>
      <c r="W2754" s="108"/>
      <c r="X2754" s="108"/>
      <c r="Y2754" s="108"/>
      <c r="Z2754" s="108"/>
      <c r="AA2754" s="108"/>
      <c r="AB2754" s="108"/>
      <c r="AC2754" s="108"/>
      <c r="AD2754" s="108"/>
    </row>
    <row r="2755" spans="1:30" x14ac:dyDescent="0.25">
      <c r="A2755" s="81" t="s">
        <v>1124</v>
      </c>
      <c r="B2755" s="81" t="s">
        <v>13775</v>
      </c>
      <c r="C2755" s="81">
        <v>326.39999999999998</v>
      </c>
      <c r="D2755" s="81" t="s">
        <v>13776</v>
      </c>
      <c r="E2755" s="81">
        <v>320</v>
      </c>
      <c r="F2755" s="81" t="s">
        <v>13777</v>
      </c>
      <c r="G2755" s="81">
        <v>553.95000000000005</v>
      </c>
      <c r="H2755" s="81">
        <v>4.33</v>
      </c>
      <c r="I2755" s="81">
        <v>15.55</v>
      </c>
      <c r="J2755" s="81">
        <v>77.16</v>
      </c>
      <c r="K2755" s="81">
        <v>11.53</v>
      </c>
      <c r="L2755" s="81" t="s">
        <v>25662</v>
      </c>
      <c r="M2755" s="108"/>
      <c r="N2755" s="108"/>
      <c r="O2755" s="108"/>
      <c r="P2755" s="108"/>
      <c r="Q2755" s="108"/>
      <c r="R2755" s="108"/>
      <c r="S2755" s="108"/>
      <c r="T2755" s="108"/>
      <c r="U2755" s="108"/>
      <c r="V2755" s="108"/>
      <c r="W2755" s="108"/>
      <c r="X2755" s="108"/>
      <c r="Y2755" s="108"/>
      <c r="Z2755" s="108"/>
      <c r="AA2755" s="108"/>
      <c r="AB2755" s="108"/>
      <c r="AC2755" s="108"/>
      <c r="AD2755" s="108"/>
    </row>
    <row r="2756" spans="1:30" x14ac:dyDescent="0.25">
      <c r="A2756" s="81" t="s">
        <v>1121</v>
      </c>
      <c r="B2756" s="81" t="s">
        <v>13778</v>
      </c>
      <c r="C2756" s="81">
        <v>456.45</v>
      </c>
      <c r="D2756" s="81" t="s">
        <v>13779</v>
      </c>
      <c r="E2756" s="81">
        <v>772.95</v>
      </c>
      <c r="F2756" s="81" t="s">
        <v>13780</v>
      </c>
      <c r="G2756" s="81">
        <v>456.45</v>
      </c>
      <c r="H2756" s="81">
        <v>4.13</v>
      </c>
      <c r="I2756" s="81">
        <v>21.57</v>
      </c>
      <c r="J2756" s="81">
        <v>108</v>
      </c>
      <c r="K2756" s="81">
        <v>12.44</v>
      </c>
      <c r="L2756" s="81" t="s">
        <v>25662</v>
      </c>
      <c r="M2756" s="108"/>
      <c r="N2756" s="108"/>
      <c r="O2756" s="108"/>
      <c r="P2756" s="108"/>
      <c r="Q2756" s="108"/>
      <c r="R2756" s="108"/>
      <c r="S2756" s="108"/>
      <c r="T2756" s="108"/>
      <c r="U2756" s="108"/>
      <c r="V2756" s="108"/>
      <c r="W2756" s="108"/>
      <c r="X2756" s="108"/>
      <c r="Y2756" s="108"/>
      <c r="Z2756" s="108"/>
      <c r="AA2756" s="108"/>
      <c r="AB2756" s="108"/>
      <c r="AC2756" s="108"/>
      <c r="AD2756" s="108"/>
    </row>
    <row r="2757" spans="1:30" x14ac:dyDescent="0.25">
      <c r="A2757" s="81" t="s">
        <v>1118</v>
      </c>
      <c r="B2757" s="81" t="s">
        <v>13781</v>
      </c>
      <c r="C2757" s="81">
        <v>519.35</v>
      </c>
      <c r="D2757" s="81" t="s">
        <v>13782</v>
      </c>
      <c r="E2757" s="81">
        <v>519.35</v>
      </c>
      <c r="F2757" s="81" t="s">
        <v>13783</v>
      </c>
      <c r="G2757" s="81">
        <v>519.35</v>
      </c>
      <c r="H2757" s="81">
        <v>4.92</v>
      </c>
      <c r="I2757" s="81">
        <v>21.49</v>
      </c>
      <c r="J2757" s="81">
        <v>132</v>
      </c>
      <c r="K2757" s="81">
        <v>12.71</v>
      </c>
      <c r="L2757" s="81" t="s">
        <v>25662</v>
      </c>
      <c r="M2757" s="108"/>
      <c r="N2757" s="108"/>
      <c r="O2757" s="108"/>
      <c r="P2757" s="108"/>
      <c r="Q2757" s="108"/>
      <c r="R2757" s="108"/>
      <c r="S2757" s="108"/>
      <c r="T2757" s="108"/>
      <c r="U2757" s="108"/>
      <c r="V2757" s="108"/>
      <c r="W2757" s="108"/>
      <c r="X2757" s="108"/>
      <c r="Y2757" s="108"/>
      <c r="Z2757" s="108"/>
      <c r="AA2757" s="108"/>
      <c r="AB2757" s="108"/>
      <c r="AC2757" s="108"/>
      <c r="AD2757" s="108"/>
    </row>
    <row r="2758" spans="1:30" x14ac:dyDescent="0.25">
      <c r="A2758" s="81" t="s">
        <v>1115</v>
      </c>
      <c r="B2758" s="81" t="s">
        <v>13784</v>
      </c>
      <c r="C2758" s="81">
        <v>183.6</v>
      </c>
      <c r="D2758" s="81" t="s">
        <v>13785</v>
      </c>
      <c r="E2758" s="81">
        <v>310.86</v>
      </c>
      <c r="F2758" s="81" t="s">
        <v>13786</v>
      </c>
      <c r="G2758" s="81">
        <v>183.6</v>
      </c>
      <c r="H2758" s="81">
        <v>5.43</v>
      </c>
      <c r="I2758" s="81">
        <v>9.01</v>
      </c>
      <c r="J2758" s="81">
        <v>44.09</v>
      </c>
      <c r="K2758" s="81">
        <v>8.93</v>
      </c>
      <c r="L2758" s="81" t="s">
        <v>25662</v>
      </c>
      <c r="M2758" s="108"/>
      <c r="N2758" s="108"/>
      <c r="O2758" s="108"/>
      <c r="P2758" s="108"/>
      <c r="Q2758" s="108"/>
      <c r="R2758" s="108"/>
      <c r="S2758" s="108"/>
      <c r="T2758" s="108"/>
      <c r="U2758" s="108"/>
      <c r="V2758" s="108"/>
      <c r="W2758" s="108"/>
      <c r="X2758" s="108"/>
      <c r="Y2758" s="108"/>
      <c r="Z2758" s="108"/>
      <c r="AA2758" s="108"/>
      <c r="AB2758" s="108"/>
      <c r="AC2758" s="108"/>
      <c r="AD2758" s="108"/>
    </row>
    <row r="2759" spans="1:30" x14ac:dyDescent="0.25">
      <c r="A2759" s="81" t="s">
        <v>1112</v>
      </c>
      <c r="B2759" s="81" t="s">
        <v>13787</v>
      </c>
      <c r="C2759" s="81">
        <v>229.5</v>
      </c>
      <c r="D2759" s="81" t="s">
        <v>13788</v>
      </c>
      <c r="E2759" s="81">
        <v>388.86</v>
      </c>
      <c r="F2759" s="81" t="s">
        <v>13789</v>
      </c>
      <c r="G2759" s="81">
        <v>229.5</v>
      </c>
      <c r="H2759" s="81">
        <v>6.53</v>
      </c>
      <c r="I2759" s="81">
        <v>10.15</v>
      </c>
      <c r="J2759" s="81">
        <v>52.91</v>
      </c>
      <c r="K2759" s="81">
        <v>9.25</v>
      </c>
      <c r="L2759" s="81" t="s">
        <v>25662</v>
      </c>
      <c r="M2759" s="108"/>
      <c r="N2759" s="108"/>
      <c r="O2759" s="108"/>
      <c r="P2759" s="108"/>
      <c r="Q2759" s="108"/>
      <c r="R2759" s="108"/>
      <c r="S2759" s="108"/>
      <c r="T2759" s="108"/>
      <c r="U2759" s="108"/>
      <c r="V2759" s="108"/>
      <c r="W2759" s="108"/>
      <c r="X2759" s="108"/>
      <c r="Y2759" s="108"/>
      <c r="Z2759" s="108"/>
      <c r="AA2759" s="108"/>
      <c r="AB2759" s="108"/>
      <c r="AC2759" s="108"/>
      <c r="AD2759" s="108"/>
    </row>
    <row r="2760" spans="1:30" x14ac:dyDescent="0.25">
      <c r="A2760" s="81" t="s">
        <v>1103</v>
      </c>
      <c r="B2760" s="81" t="s">
        <v>13790</v>
      </c>
      <c r="C2760" s="81">
        <v>300.89999999999998</v>
      </c>
      <c r="D2760" s="81" t="s">
        <v>13791</v>
      </c>
      <c r="E2760" s="81">
        <v>300.89999999999998</v>
      </c>
      <c r="F2760" s="81" t="s">
        <v>13792</v>
      </c>
      <c r="G2760" s="81">
        <v>510.45</v>
      </c>
      <c r="H2760" s="81">
        <v>6.73</v>
      </c>
      <c r="I2760" s="81">
        <v>12.99</v>
      </c>
      <c r="J2760" s="81">
        <v>72.75</v>
      </c>
      <c r="K2760" s="81">
        <v>8.66</v>
      </c>
      <c r="L2760" s="81" t="s">
        <v>25662</v>
      </c>
      <c r="M2760" s="108"/>
      <c r="N2760" s="108"/>
      <c r="O2760" s="108"/>
      <c r="P2760" s="108"/>
      <c r="Q2760" s="108"/>
      <c r="R2760" s="108"/>
      <c r="S2760" s="108"/>
      <c r="T2760" s="108"/>
      <c r="U2760" s="108"/>
      <c r="V2760" s="108"/>
      <c r="W2760" s="108"/>
      <c r="X2760" s="108"/>
      <c r="Y2760" s="108"/>
      <c r="Z2760" s="108"/>
      <c r="AA2760" s="108"/>
      <c r="AB2760" s="108"/>
      <c r="AC2760" s="108"/>
      <c r="AD2760" s="108"/>
    </row>
    <row r="2761" spans="1:30" x14ac:dyDescent="0.25">
      <c r="A2761" s="81" t="s">
        <v>1100</v>
      </c>
      <c r="B2761" s="81" t="s">
        <v>13793</v>
      </c>
      <c r="C2761" s="81">
        <v>352.75</v>
      </c>
      <c r="D2761" s="81" t="s">
        <v>13794</v>
      </c>
      <c r="E2761" s="81">
        <v>352.75</v>
      </c>
      <c r="F2761" s="81" t="s">
        <v>13795</v>
      </c>
      <c r="G2761" s="81">
        <v>598.45000000000005</v>
      </c>
      <c r="H2761" s="81">
        <v>6.92</v>
      </c>
      <c r="I2761" s="81">
        <v>16.14</v>
      </c>
      <c r="J2761" s="81">
        <v>83.77</v>
      </c>
      <c r="K2761" s="81">
        <v>8.93</v>
      </c>
      <c r="L2761" s="81" t="s">
        <v>25662</v>
      </c>
      <c r="M2761" s="108"/>
      <c r="N2761" s="108"/>
      <c r="O2761" s="108"/>
      <c r="P2761" s="108"/>
      <c r="Q2761" s="108"/>
      <c r="R2761" s="108"/>
      <c r="S2761" s="108"/>
      <c r="T2761" s="108"/>
      <c r="U2761" s="108"/>
      <c r="V2761" s="108"/>
      <c r="W2761" s="108"/>
      <c r="X2761" s="108"/>
      <c r="Y2761" s="108"/>
      <c r="Z2761" s="108"/>
      <c r="AA2761" s="108"/>
      <c r="AB2761" s="108"/>
      <c r="AC2761" s="108"/>
      <c r="AD2761" s="108"/>
    </row>
    <row r="2762" spans="1:30" x14ac:dyDescent="0.25">
      <c r="A2762" s="81" t="s">
        <v>1097</v>
      </c>
      <c r="B2762" s="81" t="s">
        <v>13796</v>
      </c>
      <c r="C2762" s="81">
        <v>454.75</v>
      </c>
      <c r="D2762" s="81" t="s">
        <v>13797</v>
      </c>
      <c r="E2762" s="81">
        <v>454.75</v>
      </c>
      <c r="F2762" s="81" t="s">
        <v>13798</v>
      </c>
      <c r="G2762" s="81">
        <v>811.8</v>
      </c>
      <c r="H2762" s="81">
        <v>6.7</v>
      </c>
      <c r="I2762" s="81">
        <v>19</v>
      </c>
      <c r="J2762" s="81">
        <v>105</v>
      </c>
      <c r="K2762" s="81">
        <v>9.4</v>
      </c>
      <c r="L2762" s="81" t="s">
        <v>25662</v>
      </c>
      <c r="M2762" s="108"/>
      <c r="N2762" s="108"/>
      <c r="O2762" s="108"/>
      <c r="P2762" s="108"/>
      <c r="Q2762" s="108"/>
      <c r="R2762" s="108"/>
      <c r="S2762" s="108"/>
      <c r="T2762" s="108"/>
      <c r="U2762" s="108"/>
      <c r="V2762" s="108"/>
      <c r="W2762" s="108"/>
      <c r="X2762" s="108"/>
      <c r="Y2762" s="108"/>
      <c r="Z2762" s="108"/>
      <c r="AA2762" s="108"/>
      <c r="AB2762" s="108"/>
      <c r="AC2762" s="108"/>
      <c r="AD2762" s="108"/>
    </row>
    <row r="2763" spans="1:30" x14ac:dyDescent="0.25">
      <c r="A2763" s="81" t="s">
        <v>1094</v>
      </c>
      <c r="B2763" s="81" t="s">
        <v>13799</v>
      </c>
      <c r="C2763" s="81">
        <v>555.9</v>
      </c>
      <c r="D2763" s="81" t="s">
        <v>13800</v>
      </c>
      <c r="E2763" s="81">
        <v>555.9</v>
      </c>
      <c r="F2763" s="81" t="s">
        <v>13801</v>
      </c>
      <c r="G2763" s="81">
        <v>940.86</v>
      </c>
      <c r="H2763" s="81">
        <v>9.3699999999999992</v>
      </c>
      <c r="I2763" s="81">
        <v>20.55</v>
      </c>
      <c r="J2763" s="81">
        <v>145</v>
      </c>
      <c r="K2763" s="81">
        <v>9.44</v>
      </c>
      <c r="L2763" s="81" t="s">
        <v>25662</v>
      </c>
      <c r="M2763" s="108"/>
      <c r="N2763" s="108"/>
      <c r="O2763" s="108"/>
      <c r="P2763" s="108"/>
      <c r="Q2763" s="108"/>
      <c r="R2763" s="108"/>
      <c r="S2763" s="108"/>
      <c r="T2763" s="108"/>
      <c r="U2763" s="108"/>
      <c r="V2763" s="108"/>
      <c r="W2763" s="108"/>
      <c r="X2763" s="108"/>
      <c r="Y2763" s="108"/>
      <c r="Z2763" s="108"/>
      <c r="AA2763" s="108"/>
      <c r="AB2763" s="108"/>
      <c r="AC2763" s="108"/>
      <c r="AD2763" s="108"/>
    </row>
    <row r="2764" spans="1:30" x14ac:dyDescent="0.25">
      <c r="A2764" s="81" t="s">
        <v>1091</v>
      </c>
      <c r="B2764" s="81" t="s">
        <v>13802</v>
      </c>
      <c r="C2764" s="81">
        <v>349.35</v>
      </c>
      <c r="D2764" s="81" t="s">
        <v>13803</v>
      </c>
      <c r="E2764" s="81">
        <v>349.35</v>
      </c>
      <c r="F2764" s="81" t="s">
        <v>13804</v>
      </c>
      <c r="G2764" s="81">
        <v>593.01</v>
      </c>
      <c r="H2764" s="81">
        <v>6.7699999999999987</v>
      </c>
      <c r="I2764" s="81">
        <v>16.14</v>
      </c>
      <c r="J2764" s="81">
        <v>79.3</v>
      </c>
      <c r="K2764" s="81">
        <v>8.85</v>
      </c>
      <c r="L2764" s="81" t="s">
        <v>25662</v>
      </c>
      <c r="M2764" s="108"/>
      <c r="N2764" s="108"/>
      <c r="O2764" s="108"/>
      <c r="P2764" s="108"/>
      <c r="Q2764" s="108"/>
      <c r="R2764" s="108"/>
      <c r="S2764" s="108"/>
      <c r="T2764" s="108"/>
      <c r="U2764" s="108"/>
      <c r="V2764" s="108"/>
      <c r="W2764" s="108"/>
      <c r="X2764" s="108"/>
      <c r="Y2764" s="108"/>
      <c r="Z2764" s="108"/>
      <c r="AA2764" s="108"/>
      <c r="AB2764" s="108"/>
      <c r="AC2764" s="108"/>
      <c r="AD2764" s="108"/>
    </row>
    <row r="2765" spans="1:30" x14ac:dyDescent="0.25">
      <c r="A2765" s="81" t="s">
        <v>1088</v>
      </c>
      <c r="B2765" s="81" t="s">
        <v>13805</v>
      </c>
      <c r="C2765" s="81">
        <v>524.45000000000005</v>
      </c>
      <c r="D2765" s="81" t="s">
        <v>13806</v>
      </c>
      <c r="E2765" s="81">
        <v>890.01</v>
      </c>
      <c r="F2765" s="81" t="s">
        <v>13807</v>
      </c>
      <c r="G2765" s="81">
        <v>886.95</v>
      </c>
      <c r="H2765" s="81">
        <v>8.14</v>
      </c>
      <c r="I2765" s="81">
        <v>20.94</v>
      </c>
      <c r="J2765" s="81">
        <v>121.25</v>
      </c>
      <c r="K2765" s="81">
        <v>8.66</v>
      </c>
      <c r="L2765" s="81" t="s">
        <v>25662</v>
      </c>
      <c r="M2765" s="108"/>
      <c r="N2765" s="108"/>
      <c r="O2765" s="108"/>
      <c r="P2765" s="108"/>
      <c r="Q2765" s="108"/>
      <c r="R2765" s="108"/>
      <c r="S2765" s="108"/>
      <c r="T2765" s="108"/>
      <c r="U2765" s="108"/>
      <c r="V2765" s="108"/>
      <c r="W2765" s="108"/>
      <c r="X2765" s="108"/>
      <c r="Y2765" s="108"/>
      <c r="Z2765" s="108"/>
      <c r="AA2765" s="108"/>
      <c r="AB2765" s="108"/>
      <c r="AC2765" s="108"/>
      <c r="AD2765" s="108"/>
    </row>
    <row r="2766" spans="1:30" x14ac:dyDescent="0.25">
      <c r="A2766" s="81" t="s">
        <v>1085</v>
      </c>
      <c r="B2766" s="81" t="s">
        <v>13808</v>
      </c>
      <c r="C2766" s="81">
        <v>584.79999999999995</v>
      </c>
      <c r="D2766" s="81" t="s">
        <v>13809</v>
      </c>
      <c r="E2766" s="81">
        <v>1224.6300000000001</v>
      </c>
      <c r="F2766" s="81" t="s">
        <v>13810</v>
      </c>
      <c r="G2766" s="81">
        <v>1172.25</v>
      </c>
      <c r="H2766" s="81">
        <v>7.4</v>
      </c>
      <c r="I2766" s="81">
        <v>5.78</v>
      </c>
      <c r="J2766" s="81">
        <v>15.4</v>
      </c>
      <c r="K2766" s="81">
        <v>7.8</v>
      </c>
      <c r="L2766" s="81" t="s">
        <v>25662</v>
      </c>
      <c r="M2766" s="108"/>
      <c r="N2766" s="108"/>
      <c r="O2766" s="108"/>
      <c r="P2766" s="108"/>
      <c r="Q2766" s="108"/>
      <c r="R2766" s="108"/>
      <c r="S2766" s="108"/>
      <c r="T2766" s="108"/>
      <c r="U2766" s="108"/>
      <c r="V2766" s="108"/>
      <c r="W2766" s="108"/>
      <c r="X2766" s="108"/>
      <c r="Y2766" s="108"/>
      <c r="Z2766" s="108"/>
      <c r="AA2766" s="108"/>
      <c r="AB2766" s="108"/>
      <c r="AC2766" s="108"/>
      <c r="AD2766" s="108"/>
    </row>
    <row r="2767" spans="1:30" x14ac:dyDescent="0.25">
      <c r="A2767" s="81" t="s">
        <v>1082</v>
      </c>
      <c r="B2767" s="81" t="s">
        <v>13811</v>
      </c>
      <c r="C2767" s="81">
        <v>959.65</v>
      </c>
      <c r="D2767" s="81" t="s">
        <v>13812</v>
      </c>
      <c r="E2767" s="81">
        <v>959.65</v>
      </c>
      <c r="F2767" s="81" t="s">
        <v>13813</v>
      </c>
      <c r="G2767" s="81">
        <v>2031</v>
      </c>
      <c r="H2767" s="81">
        <v>12.6</v>
      </c>
      <c r="I2767" s="81">
        <v>7.7</v>
      </c>
      <c r="J2767" s="81">
        <v>33</v>
      </c>
      <c r="K2767" s="81">
        <v>5.9</v>
      </c>
      <c r="L2767" s="81" t="s">
        <v>25662</v>
      </c>
      <c r="M2767" s="108"/>
      <c r="N2767" s="108"/>
      <c r="O2767" s="108"/>
      <c r="P2767" s="108"/>
      <c r="Q2767" s="108"/>
      <c r="R2767" s="108"/>
      <c r="S2767" s="108"/>
      <c r="T2767" s="108"/>
      <c r="U2767" s="108"/>
      <c r="V2767" s="108"/>
      <c r="W2767" s="108"/>
      <c r="X2767" s="108"/>
      <c r="Y2767" s="108"/>
      <c r="Z2767" s="108"/>
      <c r="AA2767" s="108"/>
      <c r="AB2767" s="108"/>
      <c r="AC2767" s="108"/>
      <c r="AD2767" s="108"/>
    </row>
    <row r="2768" spans="1:30" x14ac:dyDescent="0.25">
      <c r="A2768" s="81" t="s">
        <v>1079</v>
      </c>
      <c r="B2768" s="81" t="s">
        <v>13814</v>
      </c>
      <c r="C2768" s="81">
        <v>1450.1</v>
      </c>
      <c r="D2768" s="81" t="s">
        <v>13815</v>
      </c>
      <c r="E2768" s="81">
        <v>1450.1</v>
      </c>
      <c r="F2768" s="81" t="s">
        <v>13816</v>
      </c>
      <c r="G2768" s="81">
        <v>2908</v>
      </c>
      <c r="H2768" s="81">
        <v>12.5</v>
      </c>
      <c r="I2768" s="81">
        <v>9.5</v>
      </c>
      <c r="J2768" s="81">
        <v>43.21</v>
      </c>
      <c r="K2768" s="81">
        <v>9.5</v>
      </c>
      <c r="L2768" s="81" t="s">
        <v>25662</v>
      </c>
      <c r="M2768" s="108"/>
      <c r="N2768" s="108"/>
      <c r="O2768" s="108"/>
      <c r="P2768" s="108"/>
      <c r="Q2768" s="108"/>
      <c r="R2768" s="108"/>
      <c r="S2768" s="108"/>
      <c r="T2768" s="108"/>
      <c r="U2768" s="108"/>
      <c r="V2768" s="108"/>
      <c r="W2768" s="108"/>
      <c r="X2768" s="108"/>
      <c r="Y2768" s="108"/>
      <c r="Z2768" s="108"/>
      <c r="AA2768" s="108"/>
      <c r="AB2768" s="108"/>
      <c r="AC2768" s="108"/>
      <c r="AD2768" s="108"/>
    </row>
    <row r="2769" spans="1:30" x14ac:dyDescent="0.25">
      <c r="A2769" s="81" t="s">
        <v>1076</v>
      </c>
      <c r="B2769" s="81" t="s">
        <v>13817</v>
      </c>
      <c r="C2769" s="81">
        <v>1895.5</v>
      </c>
      <c r="D2769" s="81" t="s">
        <v>13818</v>
      </c>
      <c r="E2769" s="81">
        <v>1895.5</v>
      </c>
      <c r="F2769" s="81" t="s">
        <v>13819</v>
      </c>
      <c r="G2769" s="81">
        <v>1895.5</v>
      </c>
      <c r="H2769" s="81">
        <v>12.63</v>
      </c>
      <c r="I2769" s="81">
        <v>5.98</v>
      </c>
      <c r="J2769" s="81">
        <v>48.5</v>
      </c>
      <c r="K2769" s="81">
        <v>9.33</v>
      </c>
      <c r="L2769" s="81" t="s">
        <v>25662</v>
      </c>
      <c r="M2769" s="108"/>
      <c r="N2769" s="108"/>
      <c r="O2769" s="108"/>
      <c r="P2769" s="108"/>
      <c r="Q2769" s="108"/>
      <c r="R2769" s="108"/>
      <c r="S2769" s="108"/>
      <c r="T2769" s="108"/>
      <c r="U2769" s="108"/>
      <c r="V2769" s="108"/>
      <c r="W2769" s="108"/>
      <c r="X2769" s="108"/>
      <c r="Y2769" s="108"/>
      <c r="Z2769" s="108"/>
      <c r="AA2769" s="108"/>
      <c r="AB2769" s="108"/>
      <c r="AC2769" s="108"/>
      <c r="AD2769" s="108"/>
    </row>
    <row r="2770" spans="1:30" x14ac:dyDescent="0.25">
      <c r="A2770" s="81" t="s">
        <v>1073</v>
      </c>
      <c r="B2770" s="81" t="s">
        <v>13820</v>
      </c>
      <c r="C2770" s="81">
        <v>3150.95</v>
      </c>
      <c r="D2770" s="81" t="s">
        <v>13821</v>
      </c>
      <c r="E2770" s="81">
        <v>3150.95</v>
      </c>
      <c r="F2770" s="81" t="s">
        <v>13822</v>
      </c>
      <c r="G2770" s="81">
        <v>3150.95</v>
      </c>
      <c r="H2770" s="81">
        <v>14.1</v>
      </c>
      <c r="I2770" s="81">
        <v>10.4</v>
      </c>
      <c r="J2770" s="81">
        <v>66.099999999999994</v>
      </c>
      <c r="K2770" s="81">
        <v>10.4</v>
      </c>
      <c r="L2770" s="81" t="s">
        <v>25662</v>
      </c>
      <c r="M2770" s="108"/>
      <c r="N2770" s="108"/>
      <c r="O2770" s="108"/>
      <c r="P2770" s="108"/>
      <c r="Q2770" s="108"/>
      <c r="R2770" s="108"/>
      <c r="S2770" s="108"/>
      <c r="T2770" s="108"/>
      <c r="U2770" s="108"/>
      <c r="V2770" s="108"/>
      <c r="W2770" s="108"/>
      <c r="X2770" s="108"/>
      <c r="Y2770" s="108"/>
      <c r="Z2770" s="108"/>
      <c r="AA2770" s="108"/>
      <c r="AB2770" s="108"/>
      <c r="AC2770" s="108"/>
      <c r="AD2770" s="108"/>
    </row>
    <row r="2771" spans="1:30" x14ac:dyDescent="0.25">
      <c r="A2771" s="81" t="s">
        <v>1070</v>
      </c>
      <c r="B2771" s="81" t="s">
        <v>13823</v>
      </c>
      <c r="C2771" s="81">
        <v>1958.4</v>
      </c>
      <c r="D2771" s="81" t="s">
        <v>13824</v>
      </c>
      <c r="E2771" s="81">
        <v>1958.4</v>
      </c>
      <c r="F2771" s="81" t="s">
        <v>13825</v>
      </c>
      <c r="G2771" s="81">
        <v>3324.6</v>
      </c>
      <c r="H2771" s="81">
        <v>8.66</v>
      </c>
      <c r="I2771" s="81">
        <v>15.35</v>
      </c>
      <c r="J2771" s="81">
        <v>71.650000000000006</v>
      </c>
      <c r="K2771" s="81">
        <v>27.95</v>
      </c>
      <c r="L2771" s="81" t="s">
        <v>25662</v>
      </c>
      <c r="M2771" s="108"/>
      <c r="N2771" s="108"/>
      <c r="O2771" s="108"/>
      <c r="P2771" s="108"/>
      <c r="Q2771" s="108"/>
      <c r="R2771" s="108"/>
      <c r="S2771" s="108"/>
      <c r="T2771" s="108"/>
      <c r="U2771" s="108"/>
      <c r="V2771" s="108"/>
      <c r="W2771" s="108"/>
      <c r="X2771" s="108"/>
      <c r="Y2771" s="108"/>
      <c r="Z2771" s="108"/>
      <c r="AA2771" s="108"/>
      <c r="AB2771" s="108"/>
      <c r="AC2771" s="108"/>
      <c r="AD2771" s="108"/>
    </row>
    <row r="2772" spans="1:30" x14ac:dyDescent="0.25">
      <c r="A2772" s="81" t="s">
        <v>1067</v>
      </c>
      <c r="B2772" s="81" t="s">
        <v>13826</v>
      </c>
      <c r="C2772" s="81">
        <v>3544.5</v>
      </c>
      <c r="D2772" s="81" t="s">
        <v>13827</v>
      </c>
      <c r="E2772" s="81">
        <v>3544.5</v>
      </c>
      <c r="F2772" s="81" t="s">
        <v>13828</v>
      </c>
      <c r="G2772" s="81">
        <v>7069</v>
      </c>
      <c r="H2772" s="81">
        <v>25.59</v>
      </c>
      <c r="I2772" s="81">
        <v>6.41</v>
      </c>
      <c r="J2772" s="81">
        <v>85.98</v>
      </c>
      <c r="K2772" s="81">
        <v>9.33</v>
      </c>
      <c r="L2772" s="81" t="s">
        <v>25662</v>
      </c>
      <c r="M2772" s="108"/>
      <c r="N2772" s="108"/>
      <c r="O2772" s="108"/>
      <c r="P2772" s="108"/>
      <c r="Q2772" s="108"/>
      <c r="R2772" s="108"/>
      <c r="S2772" s="108"/>
      <c r="T2772" s="108"/>
      <c r="U2772" s="108"/>
      <c r="V2772" s="108"/>
      <c r="W2772" s="108"/>
      <c r="X2772" s="108"/>
      <c r="Y2772" s="108"/>
      <c r="Z2772" s="108"/>
      <c r="AA2772" s="108"/>
      <c r="AB2772" s="108"/>
      <c r="AC2772" s="108"/>
      <c r="AD2772" s="108"/>
    </row>
    <row r="2773" spans="1:30" x14ac:dyDescent="0.25">
      <c r="A2773" s="81" t="s">
        <v>1064</v>
      </c>
      <c r="B2773" s="81" t="s">
        <v>13829</v>
      </c>
      <c r="C2773" s="81">
        <v>136.85</v>
      </c>
      <c r="D2773" s="81" t="s">
        <v>13830</v>
      </c>
      <c r="E2773" s="81">
        <v>136.85</v>
      </c>
      <c r="F2773" s="81" t="s">
        <v>13831</v>
      </c>
      <c r="G2773" s="81">
        <v>136.85</v>
      </c>
      <c r="H2773" s="81">
        <v>3.07</v>
      </c>
      <c r="I2773" s="81">
        <v>1.25</v>
      </c>
      <c r="J2773" s="81">
        <v>0.22</v>
      </c>
      <c r="K2773" s="81">
        <v>4.13</v>
      </c>
      <c r="L2773" s="81" t="s">
        <v>25662</v>
      </c>
      <c r="M2773" s="108"/>
      <c r="N2773" s="108"/>
      <c r="O2773" s="108"/>
      <c r="P2773" s="108"/>
      <c r="Q2773" s="108"/>
      <c r="R2773" s="108"/>
      <c r="S2773" s="108"/>
      <c r="T2773" s="108"/>
      <c r="U2773" s="108"/>
      <c r="V2773" s="108"/>
      <c r="W2773" s="108"/>
      <c r="X2773" s="108"/>
      <c r="Y2773" s="108"/>
      <c r="Z2773" s="108"/>
      <c r="AA2773" s="108"/>
      <c r="AB2773" s="108"/>
      <c r="AC2773" s="108"/>
      <c r="AD2773" s="108"/>
    </row>
    <row r="2774" spans="1:30" x14ac:dyDescent="0.25">
      <c r="A2774" s="81" t="s">
        <v>1061</v>
      </c>
      <c r="B2774" s="81" t="s">
        <v>13832</v>
      </c>
      <c r="C2774" s="81">
        <v>164.05</v>
      </c>
      <c r="D2774" s="81" t="s">
        <v>13833</v>
      </c>
      <c r="E2774" s="81">
        <v>164.05</v>
      </c>
      <c r="F2774" s="81" t="s">
        <v>13834</v>
      </c>
      <c r="G2774" s="81">
        <v>164</v>
      </c>
      <c r="H2774" s="81">
        <v>3.74</v>
      </c>
      <c r="I2774" s="81">
        <v>0.94</v>
      </c>
      <c r="J2774" s="81">
        <v>0.26</v>
      </c>
      <c r="K2774" s="81">
        <v>4.17</v>
      </c>
      <c r="L2774" s="81" t="s">
        <v>25662</v>
      </c>
      <c r="M2774" s="108"/>
      <c r="N2774" s="108"/>
      <c r="O2774" s="108"/>
      <c r="P2774" s="108"/>
      <c r="Q2774" s="108"/>
      <c r="R2774" s="108"/>
      <c r="S2774" s="108"/>
      <c r="T2774" s="108"/>
      <c r="U2774" s="108"/>
      <c r="V2774" s="108"/>
      <c r="W2774" s="108"/>
      <c r="X2774" s="108"/>
      <c r="Y2774" s="108"/>
      <c r="Z2774" s="108"/>
      <c r="AA2774" s="108"/>
      <c r="AB2774" s="108"/>
      <c r="AC2774" s="108"/>
      <c r="AD2774" s="108"/>
    </row>
    <row r="2775" spans="1:30" x14ac:dyDescent="0.25">
      <c r="A2775" s="81" t="s">
        <v>1058</v>
      </c>
      <c r="B2775" s="81" t="s">
        <v>13835</v>
      </c>
      <c r="C2775" s="81">
        <v>49.3</v>
      </c>
      <c r="D2775" s="81" t="s">
        <v>13836</v>
      </c>
      <c r="E2775" s="81">
        <v>49.3</v>
      </c>
      <c r="F2775" s="81" t="s">
        <v>13837</v>
      </c>
      <c r="G2775" s="81">
        <v>83.2</v>
      </c>
      <c r="H2775" s="81">
        <v>1.65</v>
      </c>
      <c r="I2775" s="81">
        <v>0.9</v>
      </c>
      <c r="J2775" s="81">
        <v>0.22</v>
      </c>
      <c r="K2775" s="81">
        <v>4.17</v>
      </c>
      <c r="L2775" s="81" t="s">
        <v>25662</v>
      </c>
      <c r="M2775" s="108"/>
      <c r="N2775" s="108"/>
      <c r="O2775" s="108"/>
      <c r="P2775" s="108"/>
      <c r="Q2775" s="108"/>
      <c r="R2775" s="108"/>
      <c r="S2775" s="108"/>
      <c r="T2775" s="108"/>
      <c r="U2775" s="108"/>
      <c r="V2775" s="108"/>
      <c r="W2775" s="108"/>
      <c r="X2775" s="108"/>
      <c r="Y2775" s="108"/>
      <c r="Z2775" s="108"/>
      <c r="AA2775" s="108"/>
      <c r="AB2775" s="108"/>
      <c r="AC2775" s="108"/>
      <c r="AD2775" s="108"/>
    </row>
    <row r="2776" spans="1:30" x14ac:dyDescent="0.25">
      <c r="A2776" s="81" t="s">
        <v>1055</v>
      </c>
      <c r="B2776" s="81" t="s">
        <v>13838</v>
      </c>
      <c r="C2776" s="81">
        <v>19.55</v>
      </c>
      <c r="D2776" s="81" t="s">
        <v>13839</v>
      </c>
      <c r="E2776" s="81">
        <v>19.55</v>
      </c>
      <c r="F2776" s="81" t="s">
        <v>13840</v>
      </c>
      <c r="G2776" s="81">
        <v>19.55</v>
      </c>
      <c r="H2776" s="81">
        <v>6.69</v>
      </c>
      <c r="I2776" s="81">
        <v>3.93</v>
      </c>
      <c r="J2776" s="81">
        <v>0.03</v>
      </c>
      <c r="K2776" s="81">
        <v>3.93</v>
      </c>
      <c r="L2776" s="81" t="s">
        <v>25662</v>
      </c>
      <c r="M2776" s="108"/>
      <c r="N2776" s="108"/>
      <c r="O2776" s="108"/>
      <c r="P2776" s="108"/>
      <c r="Q2776" s="108"/>
      <c r="R2776" s="108"/>
      <c r="S2776" s="108"/>
      <c r="T2776" s="108"/>
      <c r="U2776" s="108"/>
      <c r="V2776" s="108"/>
      <c r="W2776" s="108"/>
      <c r="X2776" s="108"/>
      <c r="Y2776" s="108"/>
      <c r="Z2776" s="108"/>
      <c r="AA2776" s="108"/>
      <c r="AB2776" s="108"/>
      <c r="AC2776" s="108"/>
      <c r="AD2776" s="108"/>
    </row>
    <row r="2777" spans="1:30" x14ac:dyDescent="0.25">
      <c r="A2777" s="81" t="s">
        <v>1052</v>
      </c>
      <c r="B2777" s="81" t="s">
        <v>13841</v>
      </c>
      <c r="C2777" s="81">
        <v>19.55</v>
      </c>
      <c r="D2777" s="81" t="s">
        <v>13842</v>
      </c>
      <c r="E2777" s="81">
        <v>42.45</v>
      </c>
      <c r="F2777" s="81" t="s">
        <v>13843</v>
      </c>
      <c r="G2777" s="81">
        <v>35</v>
      </c>
      <c r="H2777" s="81">
        <v>6.69</v>
      </c>
      <c r="I2777" s="81">
        <v>3.93</v>
      </c>
      <c r="J2777" s="81">
        <v>0.03</v>
      </c>
      <c r="K2777" s="81">
        <v>3.93</v>
      </c>
      <c r="L2777" s="81" t="s">
        <v>25662</v>
      </c>
      <c r="M2777" s="108"/>
      <c r="N2777" s="108"/>
      <c r="O2777" s="108"/>
      <c r="P2777" s="108"/>
      <c r="Q2777" s="108"/>
      <c r="R2777" s="108"/>
      <c r="S2777" s="108"/>
      <c r="T2777" s="108"/>
      <c r="U2777" s="108"/>
      <c r="V2777" s="108"/>
      <c r="W2777" s="108"/>
      <c r="X2777" s="108"/>
      <c r="Y2777" s="108"/>
      <c r="Z2777" s="108"/>
      <c r="AA2777" s="108"/>
      <c r="AB2777" s="108"/>
      <c r="AC2777" s="108"/>
      <c r="AD2777" s="108"/>
    </row>
    <row r="2778" spans="1:30" x14ac:dyDescent="0.25">
      <c r="A2778" s="81" t="s">
        <v>1049</v>
      </c>
      <c r="B2778" s="81" t="s">
        <v>13844</v>
      </c>
      <c r="C2778" s="81">
        <v>39.1</v>
      </c>
      <c r="D2778" s="81" t="s">
        <v>13845</v>
      </c>
      <c r="E2778" s="81">
        <v>39.1</v>
      </c>
      <c r="F2778" s="81" t="s">
        <v>13846</v>
      </c>
      <c r="G2778" s="81">
        <v>67.099999999999994</v>
      </c>
      <c r="H2778" s="81">
        <v>2.59</v>
      </c>
      <c r="I2778" s="81">
        <v>0.9</v>
      </c>
      <c r="J2778" s="81">
        <v>0.11</v>
      </c>
      <c r="K2778" s="81">
        <v>2.2799999999999998</v>
      </c>
      <c r="L2778" s="81" t="s">
        <v>25662</v>
      </c>
      <c r="M2778" s="108"/>
      <c r="N2778" s="108"/>
      <c r="O2778" s="108"/>
      <c r="P2778" s="108"/>
      <c r="Q2778" s="108"/>
      <c r="R2778" s="108"/>
      <c r="S2778" s="108"/>
      <c r="T2778" s="108"/>
      <c r="U2778" s="108"/>
      <c r="V2778" s="108"/>
      <c r="W2778" s="108"/>
      <c r="X2778" s="108"/>
      <c r="Y2778" s="108"/>
      <c r="Z2778" s="108"/>
      <c r="AA2778" s="108"/>
      <c r="AB2778" s="108"/>
      <c r="AC2778" s="108"/>
      <c r="AD2778" s="108"/>
    </row>
    <row r="2779" spans="1:30" x14ac:dyDescent="0.25">
      <c r="A2779" s="81" t="s">
        <v>1046</v>
      </c>
      <c r="B2779" s="81" t="s">
        <v>13847</v>
      </c>
      <c r="C2779" s="81">
        <v>116</v>
      </c>
      <c r="D2779" s="81" t="s">
        <v>13848</v>
      </c>
      <c r="E2779" s="81">
        <v>64.599999999999994</v>
      </c>
      <c r="F2779" s="81" t="s">
        <v>13849</v>
      </c>
      <c r="G2779" s="81">
        <v>110.84</v>
      </c>
      <c r="H2779" s="81">
        <v>1.8</v>
      </c>
      <c r="I2779" s="81">
        <v>3.2</v>
      </c>
      <c r="J2779" s="81">
        <v>0.2</v>
      </c>
      <c r="K2779" s="81">
        <v>1.8</v>
      </c>
      <c r="L2779" s="81" t="s">
        <v>25662</v>
      </c>
      <c r="M2779" s="108"/>
      <c r="N2779" s="108"/>
      <c r="O2779" s="108"/>
      <c r="P2779" s="108"/>
      <c r="Q2779" s="108"/>
      <c r="R2779" s="108"/>
      <c r="S2779" s="108"/>
      <c r="T2779" s="108"/>
      <c r="U2779" s="108"/>
      <c r="V2779" s="108"/>
      <c r="W2779" s="108"/>
      <c r="X2779" s="108"/>
      <c r="Y2779" s="108"/>
      <c r="Z2779" s="108"/>
      <c r="AA2779" s="108"/>
      <c r="AB2779" s="108"/>
      <c r="AC2779" s="108"/>
      <c r="AD2779" s="108"/>
    </row>
    <row r="2780" spans="1:30" x14ac:dyDescent="0.25">
      <c r="A2780" s="81" t="s">
        <v>1043</v>
      </c>
      <c r="B2780" s="81" t="s">
        <v>13850</v>
      </c>
      <c r="C2780" s="81">
        <v>64.599999999999994</v>
      </c>
      <c r="D2780" s="81" t="s">
        <v>13851</v>
      </c>
      <c r="E2780" s="81">
        <v>116</v>
      </c>
      <c r="F2780" s="81" t="s">
        <v>13852</v>
      </c>
      <c r="G2780" s="81">
        <v>109.89</v>
      </c>
      <c r="H2780" s="81">
        <v>1.8</v>
      </c>
      <c r="I2780" s="81">
        <v>3.2</v>
      </c>
      <c r="J2780" s="81">
        <v>0.2</v>
      </c>
      <c r="K2780" s="81">
        <v>1.8</v>
      </c>
      <c r="L2780" s="81" t="s">
        <v>25662</v>
      </c>
      <c r="M2780" s="108"/>
      <c r="N2780" s="108"/>
      <c r="O2780" s="108"/>
      <c r="P2780" s="108"/>
      <c r="Q2780" s="108"/>
      <c r="R2780" s="108"/>
      <c r="S2780" s="108"/>
      <c r="T2780" s="108"/>
      <c r="U2780" s="108"/>
      <c r="V2780" s="108"/>
      <c r="W2780" s="108"/>
      <c r="X2780" s="108"/>
      <c r="Y2780" s="108"/>
      <c r="Z2780" s="108"/>
      <c r="AA2780" s="108"/>
      <c r="AB2780" s="108"/>
      <c r="AC2780" s="108"/>
      <c r="AD2780" s="108"/>
    </row>
    <row r="2781" spans="1:30" x14ac:dyDescent="0.25">
      <c r="A2781" s="81" t="s">
        <v>1040</v>
      </c>
      <c r="B2781" s="81" t="s">
        <v>13853</v>
      </c>
      <c r="C2781" s="81">
        <v>75.650000000000006</v>
      </c>
      <c r="D2781" s="81" t="s">
        <v>13854</v>
      </c>
      <c r="E2781" s="81">
        <v>75.650000000000006</v>
      </c>
      <c r="F2781" s="81" t="s">
        <v>8619</v>
      </c>
      <c r="G2781" s="81" t="s">
        <v>8620</v>
      </c>
      <c r="H2781" s="81">
        <v>1.8</v>
      </c>
      <c r="I2781" s="81">
        <v>3.2</v>
      </c>
      <c r="J2781" s="81">
        <v>0.2</v>
      </c>
      <c r="K2781" s="81">
        <v>1.8</v>
      </c>
      <c r="L2781" s="81" t="s">
        <v>25662</v>
      </c>
      <c r="M2781" s="108"/>
      <c r="N2781" s="108"/>
      <c r="O2781" s="108"/>
      <c r="P2781" s="108"/>
      <c r="Q2781" s="108"/>
      <c r="R2781" s="108"/>
      <c r="S2781" s="108"/>
      <c r="T2781" s="108"/>
      <c r="U2781" s="108"/>
      <c r="V2781" s="108"/>
      <c r="W2781" s="108"/>
      <c r="X2781" s="108"/>
      <c r="Y2781" s="108"/>
      <c r="Z2781" s="108"/>
      <c r="AA2781" s="108"/>
      <c r="AB2781" s="108"/>
      <c r="AC2781" s="108"/>
      <c r="AD2781" s="108"/>
    </row>
    <row r="2782" spans="1:30" x14ac:dyDescent="0.25">
      <c r="A2782" s="81" t="s">
        <v>1037</v>
      </c>
      <c r="B2782" s="81" t="s">
        <v>13855</v>
      </c>
      <c r="C2782" s="81">
        <v>75.650000000000006</v>
      </c>
      <c r="D2782" s="81" t="s">
        <v>13856</v>
      </c>
      <c r="E2782" s="81">
        <v>135</v>
      </c>
      <c r="F2782" s="81" t="s">
        <v>13857</v>
      </c>
      <c r="G2782" s="81">
        <v>128.66</v>
      </c>
      <c r="H2782" s="81">
        <v>1.8</v>
      </c>
      <c r="I2782" s="81">
        <v>3.2</v>
      </c>
      <c r="J2782" s="81">
        <v>0.2</v>
      </c>
      <c r="K2782" s="81">
        <v>1.8</v>
      </c>
      <c r="L2782" s="81" t="s">
        <v>25662</v>
      </c>
      <c r="M2782" s="108"/>
      <c r="N2782" s="108"/>
      <c r="O2782" s="108"/>
      <c r="P2782" s="108"/>
      <c r="Q2782" s="108"/>
      <c r="R2782" s="108"/>
      <c r="S2782" s="108"/>
      <c r="T2782" s="108"/>
      <c r="U2782" s="108"/>
      <c r="V2782" s="108"/>
      <c r="W2782" s="108"/>
      <c r="X2782" s="108"/>
      <c r="Y2782" s="108"/>
      <c r="Z2782" s="108"/>
      <c r="AA2782" s="108"/>
      <c r="AB2782" s="108"/>
      <c r="AC2782" s="108"/>
      <c r="AD2782" s="108"/>
    </row>
    <row r="2783" spans="1:30" x14ac:dyDescent="0.25">
      <c r="A2783" s="81" t="s">
        <v>1031</v>
      </c>
      <c r="B2783" s="81" t="s">
        <v>13858</v>
      </c>
      <c r="C2783" s="81">
        <v>162.35</v>
      </c>
      <c r="D2783" s="81" t="s">
        <v>13859</v>
      </c>
      <c r="E2783" s="81">
        <v>162.35</v>
      </c>
      <c r="F2783" s="81" t="s">
        <v>13860</v>
      </c>
      <c r="G2783" s="81">
        <v>275.22000000000003</v>
      </c>
      <c r="H2783" s="81">
        <v>4</v>
      </c>
      <c r="I2783" s="81">
        <v>2.6</v>
      </c>
      <c r="J2783" s="81">
        <v>0.6</v>
      </c>
      <c r="K2783" s="81">
        <v>2</v>
      </c>
      <c r="L2783" s="81" t="s">
        <v>25662</v>
      </c>
      <c r="M2783" s="108"/>
      <c r="N2783" s="108"/>
      <c r="O2783" s="108"/>
      <c r="P2783" s="108"/>
      <c r="Q2783" s="108"/>
      <c r="R2783" s="108"/>
      <c r="S2783" s="108"/>
      <c r="T2783" s="108"/>
      <c r="U2783" s="108"/>
      <c r="V2783" s="108"/>
      <c r="W2783" s="108"/>
      <c r="X2783" s="108"/>
      <c r="Y2783" s="108"/>
      <c r="Z2783" s="108"/>
      <c r="AA2783" s="108"/>
      <c r="AB2783" s="108"/>
      <c r="AC2783" s="108"/>
      <c r="AD2783" s="108"/>
    </row>
    <row r="2784" spans="1:30" x14ac:dyDescent="0.25">
      <c r="A2784" s="81" t="s">
        <v>1028</v>
      </c>
      <c r="B2784" s="81" t="s">
        <v>13861</v>
      </c>
      <c r="C2784" s="81">
        <v>162.35</v>
      </c>
      <c r="D2784" s="81" t="s">
        <v>13862</v>
      </c>
      <c r="E2784" s="81">
        <v>289</v>
      </c>
      <c r="F2784" s="81" t="s">
        <v>13863</v>
      </c>
      <c r="G2784" s="81">
        <v>274.95</v>
      </c>
      <c r="H2784" s="81">
        <v>4</v>
      </c>
      <c r="I2784" s="81">
        <v>2</v>
      </c>
      <c r="J2784" s="81">
        <v>0.6</v>
      </c>
      <c r="K2784" s="81">
        <v>2.6</v>
      </c>
      <c r="L2784" s="81" t="s">
        <v>25662</v>
      </c>
      <c r="M2784" s="108"/>
      <c r="N2784" s="108"/>
      <c r="O2784" s="108"/>
      <c r="P2784" s="108"/>
      <c r="Q2784" s="108"/>
      <c r="R2784" s="108"/>
      <c r="S2784" s="108"/>
      <c r="T2784" s="108"/>
      <c r="U2784" s="108"/>
      <c r="V2784" s="108"/>
      <c r="W2784" s="108"/>
      <c r="X2784" s="108"/>
      <c r="Y2784" s="108"/>
      <c r="Z2784" s="108"/>
      <c r="AA2784" s="108"/>
      <c r="AB2784" s="108"/>
      <c r="AC2784" s="108"/>
      <c r="AD2784" s="108"/>
    </row>
    <row r="2785" spans="1:30" x14ac:dyDescent="0.25">
      <c r="A2785" s="81" t="s">
        <v>1025</v>
      </c>
      <c r="B2785" s="81" t="s">
        <v>13864</v>
      </c>
      <c r="C2785" s="81">
        <v>162.35</v>
      </c>
      <c r="D2785" s="81" t="s">
        <v>13865</v>
      </c>
      <c r="E2785" s="81">
        <v>162.35</v>
      </c>
      <c r="F2785" s="81" t="s">
        <v>13866</v>
      </c>
      <c r="G2785" s="81">
        <v>289</v>
      </c>
      <c r="H2785" s="81">
        <v>4</v>
      </c>
      <c r="I2785" s="81">
        <v>2</v>
      </c>
      <c r="J2785" s="81">
        <v>0.6</v>
      </c>
      <c r="K2785" s="81">
        <v>2.6</v>
      </c>
      <c r="L2785" s="81" t="s">
        <v>25662</v>
      </c>
      <c r="M2785" s="108"/>
      <c r="N2785" s="108"/>
      <c r="O2785" s="108"/>
      <c r="P2785" s="108"/>
      <c r="Q2785" s="108"/>
      <c r="R2785" s="108"/>
      <c r="S2785" s="108"/>
      <c r="T2785" s="108"/>
      <c r="U2785" s="108"/>
      <c r="V2785" s="108"/>
      <c r="W2785" s="108"/>
      <c r="X2785" s="108"/>
      <c r="Y2785" s="108"/>
      <c r="Z2785" s="108"/>
      <c r="AA2785" s="108"/>
      <c r="AB2785" s="108"/>
      <c r="AC2785" s="108"/>
      <c r="AD2785" s="108"/>
    </row>
    <row r="2786" spans="1:30" x14ac:dyDescent="0.25">
      <c r="A2786" s="81" t="s">
        <v>1022</v>
      </c>
      <c r="B2786" s="81" t="s">
        <v>13867</v>
      </c>
      <c r="C2786" s="81">
        <v>162.35</v>
      </c>
      <c r="D2786" s="81" t="s">
        <v>13868</v>
      </c>
      <c r="E2786" s="81">
        <v>275.22000000000003</v>
      </c>
      <c r="F2786" s="81" t="s">
        <v>13869</v>
      </c>
      <c r="G2786" s="81">
        <v>275.45</v>
      </c>
      <c r="H2786" s="81">
        <v>4</v>
      </c>
      <c r="I2786" s="81">
        <v>2</v>
      </c>
      <c r="J2786" s="81">
        <v>0.6</v>
      </c>
      <c r="K2786" s="81">
        <v>2.6</v>
      </c>
      <c r="L2786" s="81" t="s">
        <v>25662</v>
      </c>
      <c r="M2786" s="108"/>
      <c r="N2786" s="108"/>
      <c r="O2786" s="108"/>
      <c r="P2786" s="108"/>
      <c r="Q2786" s="108"/>
      <c r="R2786" s="108"/>
      <c r="S2786" s="108"/>
      <c r="T2786" s="108"/>
      <c r="U2786" s="108"/>
      <c r="V2786" s="108"/>
      <c r="W2786" s="108"/>
      <c r="X2786" s="108"/>
      <c r="Y2786" s="108"/>
      <c r="Z2786" s="108"/>
      <c r="AA2786" s="108"/>
      <c r="AB2786" s="108"/>
      <c r="AC2786" s="108"/>
      <c r="AD2786" s="108"/>
    </row>
    <row r="2787" spans="1:30" x14ac:dyDescent="0.25">
      <c r="A2787" s="81" t="s">
        <v>1019</v>
      </c>
      <c r="B2787" s="81" t="s">
        <v>13870</v>
      </c>
      <c r="C2787" s="81">
        <v>214.2</v>
      </c>
      <c r="D2787" s="81" t="s">
        <v>13871</v>
      </c>
      <c r="E2787" s="81">
        <v>214.2</v>
      </c>
      <c r="F2787" s="81" t="s">
        <v>13872</v>
      </c>
      <c r="G2787" s="81">
        <v>363.9</v>
      </c>
      <c r="H2787" s="81">
        <v>4.72</v>
      </c>
      <c r="I2787" s="81">
        <v>10.199999999999999</v>
      </c>
      <c r="J2787" s="81">
        <v>3.96</v>
      </c>
      <c r="K2787" s="81">
        <v>2.5499999999999998</v>
      </c>
      <c r="L2787" s="81" t="s">
        <v>25662</v>
      </c>
      <c r="M2787" s="108"/>
      <c r="N2787" s="108"/>
      <c r="O2787" s="108"/>
      <c r="P2787" s="108"/>
      <c r="Q2787" s="108"/>
      <c r="R2787" s="108"/>
      <c r="S2787" s="108"/>
      <c r="T2787" s="108"/>
      <c r="U2787" s="108"/>
      <c r="V2787" s="108"/>
      <c r="W2787" s="108"/>
      <c r="X2787" s="108"/>
      <c r="Y2787" s="108"/>
      <c r="Z2787" s="108"/>
      <c r="AA2787" s="108"/>
      <c r="AB2787" s="108"/>
      <c r="AC2787" s="108"/>
      <c r="AD2787" s="108"/>
    </row>
    <row r="2788" spans="1:30" x14ac:dyDescent="0.25">
      <c r="A2788" s="81" t="s">
        <v>1016</v>
      </c>
      <c r="B2788" s="81" t="s">
        <v>13873</v>
      </c>
      <c r="C2788" s="81">
        <v>245.65</v>
      </c>
      <c r="D2788" s="81" t="s">
        <v>13874</v>
      </c>
      <c r="E2788" s="81">
        <v>416.8</v>
      </c>
      <c r="F2788" s="81" t="s">
        <v>13875</v>
      </c>
      <c r="G2788" s="81">
        <v>245.65</v>
      </c>
      <c r="H2788" s="81">
        <v>4.72</v>
      </c>
      <c r="I2788" s="81">
        <v>13.38</v>
      </c>
      <c r="J2788" s="81">
        <v>4.4000000000000004</v>
      </c>
      <c r="K2788" s="81">
        <v>2.5499999999999998</v>
      </c>
      <c r="L2788" s="81" t="s">
        <v>25662</v>
      </c>
      <c r="M2788" s="108"/>
      <c r="N2788" s="108"/>
      <c r="O2788" s="108"/>
      <c r="P2788" s="108"/>
      <c r="Q2788" s="108"/>
      <c r="R2788" s="108"/>
      <c r="S2788" s="108"/>
      <c r="T2788" s="108"/>
      <c r="U2788" s="108"/>
      <c r="V2788" s="108"/>
      <c r="W2788" s="108"/>
      <c r="X2788" s="108"/>
      <c r="Y2788" s="108"/>
      <c r="Z2788" s="108"/>
      <c r="AA2788" s="108"/>
      <c r="AB2788" s="108"/>
      <c r="AC2788" s="108"/>
      <c r="AD2788" s="108"/>
    </row>
    <row r="2789" spans="1:30" x14ac:dyDescent="0.25">
      <c r="A2789" s="81" t="s">
        <v>1013</v>
      </c>
      <c r="B2789" s="81" t="s">
        <v>13876</v>
      </c>
      <c r="C2789" s="81">
        <v>176.8</v>
      </c>
      <c r="D2789" s="81" t="s">
        <v>13877</v>
      </c>
      <c r="E2789" s="81">
        <v>176.8</v>
      </c>
      <c r="F2789" s="81" t="s">
        <v>13878</v>
      </c>
      <c r="G2789" s="81">
        <v>300.45999999999998</v>
      </c>
      <c r="H2789" s="81">
        <v>4.72</v>
      </c>
      <c r="I2789" s="81">
        <v>8.81</v>
      </c>
      <c r="J2789" s="81">
        <v>3.5</v>
      </c>
      <c r="K2789" s="81">
        <v>2.5499999999999998</v>
      </c>
      <c r="L2789" s="81" t="s">
        <v>25662</v>
      </c>
      <c r="M2789" s="108"/>
      <c r="N2789" s="108"/>
      <c r="O2789" s="108"/>
      <c r="P2789" s="108"/>
      <c r="Q2789" s="108"/>
      <c r="R2789" s="108"/>
      <c r="S2789" s="108"/>
      <c r="T2789" s="108"/>
      <c r="U2789" s="108"/>
      <c r="V2789" s="108"/>
      <c r="W2789" s="108"/>
      <c r="X2789" s="108"/>
      <c r="Y2789" s="108"/>
      <c r="Z2789" s="108"/>
      <c r="AA2789" s="108"/>
      <c r="AB2789" s="108"/>
      <c r="AC2789" s="108"/>
      <c r="AD2789" s="108"/>
    </row>
    <row r="2790" spans="1:30" x14ac:dyDescent="0.25">
      <c r="A2790" s="81" t="s">
        <v>989</v>
      </c>
      <c r="B2790" s="81" t="s">
        <v>13879</v>
      </c>
      <c r="C2790" s="81">
        <v>19.55</v>
      </c>
      <c r="D2790" s="81" t="s">
        <v>13880</v>
      </c>
      <c r="E2790" s="81">
        <v>19.55</v>
      </c>
      <c r="F2790" s="81" t="s">
        <v>13881</v>
      </c>
      <c r="G2790" s="81">
        <v>37.4</v>
      </c>
      <c r="H2790" s="81">
        <v>0.59</v>
      </c>
      <c r="I2790" s="81">
        <v>0.98</v>
      </c>
      <c r="J2790" s="81">
        <v>0.26</v>
      </c>
      <c r="K2790" s="81">
        <v>0.39</v>
      </c>
      <c r="L2790" s="81" t="s">
        <v>25662</v>
      </c>
      <c r="M2790" s="108"/>
      <c r="N2790" s="108"/>
      <c r="O2790" s="108"/>
      <c r="P2790" s="108"/>
      <c r="Q2790" s="108"/>
      <c r="R2790" s="108"/>
      <c r="S2790" s="108"/>
      <c r="T2790" s="108"/>
      <c r="U2790" s="108"/>
      <c r="V2790" s="108"/>
      <c r="W2790" s="108"/>
      <c r="X2790" s="108"/>
      <c r="Y2790" s="108"/>
      <c r="Z2790" s="108"/>
      <c r="AA2790" s="108"/>
      <c r="AB2790" s="108"/>
      <c r="AC2790" s="108"/>
      <c r="AD2790" s="108"/>
    </row>
    <row r="2791" spans="1:30" x14ac:dyDescent="0.25">
      <c r="A2791" s="81" t="s">
        <v>1010</v>
      </c>
      <c r="B2791" s="81" t="s">
        <v>13882</v>
      </c>
      <c r="C2791" s="81">
        <v>424.15</v>
      </c>
      <c r="D2791" s="81" t="s">
        <v>13883</v>
      </c>
      <c r="E2791" s="81">
        <v>424.15</v>
      </c>
      <c r="F2791" s="81" t="s">
        <v>13884</v>
      </c>
      <c r="G2791" s="81">
        <v>747</v>
      </c>
      <c r="H2791" s="81">
        <v>7.48</v>
      </c>
      <c r="I2791" s="81">
        <v>5.19</v>
      </c>
      <c r="J2791" s="81">
        <v>6.61</v>
      </c>
      <c r="K2791" s="81">
        <v>6.7699999999999987</v>
      </c>
      <c r="L2791" s="81" t="s">
        <v>25662</v>
      </c>
      <c r="M2791" s="108"/>
      <c r="N2791" s="108"/>
      <c r="O2791" s="108"/>
      <c r="P2791" s="108"/>
      <c r="Q2791" s="108"/>
      <c r="R2791" s="108"/>
      <c r="S2791" s="108"/>
      <c r="T2791" s="108"/>
      <c r="U2791" s="108"/>
      <c r="V2791" s="108"/>
      <c r="W2791" s="108"/>
      <c r="X2791" s="108"/>
      <c r="Y2791" s="108"/>
      <c r="Z2791" s="108"/>
      <c r="AA2791" s="108"/>
      <c r="AB2791" s="108"/>
      <c r="AC2791" s="108"/>
      <c r="AD2791" s="108"/>
    </row>
    <row r="2792" spans="1:30" x14ac:dyDescent="0.25">
      <c r="A2792" s="81" t="s">
        <v>1007</v>
      </c>
      <c r="B2792" s="81" t="s">
        <v>13885</v>
      </c>
      <c r="C2792" s="81">
        <v>588.20000000000005</v>
      </c>
      <c r="D2792" s="81" t="s">
        <v>13886</v>
      </c>
      <c r="E2792" s="81">
        <v>588.20000000000005</v>
      </c>
      <c r="F2792" s="81" t="s">
        <v>13887</v>
      </c>
      <c r="G2792" s="81">
        <v>997.92</v>
      </c>
      <c r="H2792" s="81">
        <v>7.4</v>
      </c>
      <c r="I2792" s="81">
        <v>6.7699999999999987</v>
      </c>
      <c r="J2792" s="81">
        <v>11.9</v>
      </c>
      <c r="K2792" s="81">
        <v>6.7699999999999987</v>
      </c>
      <c r="L2792" s="81" t="s">
        <v>25662</v>
      </c>
      <c r="M2792" s="108"/>
      <c r="N2792" s="108"/>
      <c r="O2792" s="108"/>
      <c r="P2792" s="108"/>
      <c r="Q2792" s="108"/>
      <c r="R2792" s="108"/>
      <c r="S2792" s="108"/>
      <c r="T2792" s="108"/>
      <c r="U2792" s="108"/>
      <c r="V2792" s="108"/>
      <c r="W2792" s="108"/>
      <c r="X2792" s="108"/>
      <c r="Y2792" s="108"/>
      <c r="Z2792" s="108"/>
      <c r="AA2792" s="108"/>
      <c r="AB2792" s="108"/>
      <c r="AC2792" s="108"/>
      <c r="AD2792" s="108"/>
    </row>
    <row r="2793" spans="1:30" x14ac:dyDescent="0.25">
      <c r="A2793" s="81" t="s">
        <v>1004</v>
      </c>
      <c r="B2793" s="81" t="s">
        <v>13888</v>
      </c>
      <c r="C2793" s="81">
        <v>735.25</v>
      </c>
      <c r="D2793" s="81" t="s">
        <v>13889</v>
      </c>
      <c r="E2793" s="81">
        <v>735.25</v>
      </c>
      <c r="F2793" s="81" t="s">
        <v>13890</v>
      </c>
      <c r="G2793" s="81">
        <v>1248.3900000000001</v>
      </c>
      <c r="H2793" s="81">
        <v>7.48</v>
      </c>
      <c r="I2793" s="81">
        <v>8.34</v>
      </c>
      <c r="J2793" s="81">
        <v>19.84</v>
      </c>
      <c r="K2793" s="81">
        <v>6.7699999999999987</v>
      </c>
      <c r="L2793" s="81" t="s">
        <v>25662</v>
      </c>
      <c r="M2793" s="108"/>
      <c r="N2793" s="108"/>
      <c r="O2793" s="108"/>
      <c r="P2793" s="108"/>
      <c r="Q2793" s="108"/>
      <c r="R2793" s="108"/>
      <c r="S2793" s="108"/>
      <c r="T2793" s="108"/>
      <c r="U2793" s="108"/>
      <c r="V2793" s="108"/>
      <c r="W2793" s="108"/>
      <c r="X2793" s="108"/>
      <c r="Y2793" s="108"/>
      <c r="Z2793" s="108"/>
      <c r="AA2793" s="108"/>
      <c r="AB2793" s="108"/>
      <c r="AC2793" s="108"/>
      <c r="AD2793" s="108"/>
    </row>
    <row r="2794" spans="1:30" x14ac:dyDescent="0.25">
      <c r="A2794" s="81" t="s">
        <v>1001</v>
      </c>
      <c r="B2794" s="81" t="s">
        <v>13891</v>
      </c>
      <c r="C2794" s="81">
        <v>200.6</v>
      </c>
      <c r="D2794" s="81" t="s">
        <v>13892</v>
      </c>
      <c r="E2794" s="81">
        <v>379.16</v>
      </c>
      <c r="F2794" s="81" t="s">
        <v>13893</v>
      </c>
      <c r="G2794" s="81">
        <v>379.45</v>
      </c>
      <c r="H2794" s="81">
        <v>7.1</v>
      </c>
      <c r="I2794" s="81">
        <v>3.03</v>
      </c>
      <c r="J2794" s="81">
        <v>7.7</v>
      </c>
      <c r="K2794" s="81">
        <v>6.5</v>
      </c>
      <c r="L2794" s="81" t="s">
        <v>25662</v>
      </c>
      <c r="M2794" s="108"/>
      <c r="N2794" s="108"/>
      <c r="O2794" s="108"/>
      <c r="P2794" s="108"/>
      <c r="Q2794" s="108"/>
      <c r="R2794" s="108"/>
      <c r="S2794" s="108"/>
      <c r="T2794" s="108"/>
      <c r="U2794" s="108"/>
      <c r="V2794" s="108"/>
      <c r="W2794" s="108"/>
      <c r="X2794" s="108"/>
      <c r="Y2794" s="108"/>
      <c r="Z2794" s="108"/>
      <c r="AA2794" s="108"/>
      <c r="AB2794" s="108"/>
      <c r="AC2794" s="108"/>
      <c r="AD2794" s="108"/>
    </row>
    <row r="2795" spans="1:30" x14ac:dyDescent="0.25">
      <c r="A2795" s="81" t="s">
        <v>995</v>
      </c>
      <c r="B2795" s="81" t="s">
        <v>13894</v>
      </c>
      <c r="C2795" s="81">
        <v>453.05</v>
      </c>
      <c r="D2795" s="81" t="s">
        <v>13895</v>
      </c>
      <c r="E2795" s="81">
        <v>453.05</v>
      </c>
      <c r="F2795" s="81" t="s">
        <v>13896</v>
      </c>
      <c r="G2795" s="81">
        <v>769.5</v>
      </c>
      <c r="H2795" s="81">
        <v>9.01</v>
      </c>
      <c r="I2795" s="81">
        <v>5.4</v>
      </c>
      <c r="J2795" s="81">
        <v>20.94</v>
      </c>
      <c r="K2795" s="81">
        <v>8.3000000000000007</v>
      </c>
      <c r="L2795" s="81" t="s">
        <v>25662</v>
      </c>
      <c r="M2795" s="108"/>
      <c r="N2795" s="108"/>
      <c r="O2795" s="108"/>
      <c r="P2795" s="108"/>
      <c r="Q2795" s="108"/>
      <c r="R2795" s="108"/>
      <c r="S2795" s="108"/>
      <c r="T2795" s="108"/>
      <c r="U2795" s="108"/>
      <c r="V2795" s="108"/>
      <c r="W2795" s="108"/>
      <c r="X2795" s="108"/>
      <c r="Y2795" s="108"/>
      <c r="Z2795" s="108"/>
      <c r="AA2795" s="108"/>
      <c r="AB2795" s="108"/>
      <c r="AC2795" s="108"/>
      <c r="AD2795" s="108"/>
    </row>
    <row r="2796" spans="1:30" x14ac:dyDescent="0.25">
      <c r="A2796" s="81" t="s">
        <v>992</v>
      </c>
      <c r="B2796" s="81" t="s">
        <v>13897</v>
      </c>
      <c r="C2796" s="81">
        <v>832.15</v>
      </c>
      <c r="D2796" s="81" t="s">
        <v>13898</v>
      </c>
      <c r="E2796" s="81">
        <v>832.15</v>
      </c>
      <c r="F2796" s="81" t="s">
        <v>13899</v>
      </c>
      <c r="G2796" s="81">
        <v>1564.95</v>
      </c>
      <c r="H2796" s="81">
        <v>12.99</v>
      </c>
      <c r="I2796" s="81">
        <v>6.7699999999999987</v>
      </c>
      <c r="J2796" s="81">
        <v>31</v>
      </c>
      <c r="K2796" s="81">
        <v>8.66</v>
      </c>
      <c r="L2796" s="81" t="s">
        <v>25662</v>
      </c>
      <c r="M2796" s="108"/>
      <c r="N2796" s="108"/>
      <c r="O2796" s="108"/>
      <c r="P2796" s="108"/>
      <c r="Q2796" s="108"/>
      <c r="R2796" s="108"/>
      <c r="S2796" s="108"/>
      <c r="T2796" s="108"/>
      <c r="U2796" s="108"/>
      <c r="V2796" s="108"/>
      <c r="W2796" s="108"/>
      <c r="X2796" s="108"/>
      <c r="Y2796" s="108"/>
      <c r="Z2796" s="108"/>
      <c r="AA2796" s="108"/>
      <c r="AB2796" s="108"/>
      <c r="AC2796" s="108"/>
      <c r="AD2796" s="108"/>
    </row>
    <row r="2797" spans="1:30" x14ac:dyDescent="0.25">
      <c r="A2797" s="81" t="s">
        <v>986</v>
      </c>
      <c r="B2797" s="81" t="s">
        <v>13900</v>
      </c>
      <c r="C2797" s="81">
        <v>1661.75</v>
      </c>
      <c r="D2797" s="81" t="s">
        <v>13901</v>
      </c>
      <c r="E2797" s="81">
        <v>1661.75</v>
      </c>
      <c r="F2797" s="81" t="s">
        <v>13902</v>
      </c>
      <c r="G2797" s="81">
        <v>3481.83</v>
      </c>
      <c r="H2797" s="81">
        <v>10.5</v>
      </c>
      <c r="I2797" s="81">
        <v>20</v>
      </c>
      <c r="J2797" s="81">
        <v>66</v>
      </c>
      <c r="K2797" s="81">
        <v>8.6</v>
      </c>
      <c r="L2797" s="81" t="s">
        <v>25662</v>
      </c>
      <c r="M2797" s="108"/>
      <c r="N2797" s="108"/>
      <c r="O2797" s="108"/>
      <c r="P2797" s="108"/>
      <c r="Q2797" s="108"/>
      <c r="R2797" s="108"/>
      <c r="S2797" s="108"/>
      <c r="T2797" s="108"/>
      <c r="U2797" s="108"/>
      <c r="V2797" s="108"/>
      <c r="W2797" s="108"/>
      <c r="X2797" s="108"/>
      <c r="Y2797" s="108"/>
      <c r="Z2797" s="108"/>
      <c r="AA2797" s="108"/>
      <c r="AB2797" s="108"/>
      <c r="AC2797" s="108"/>
      <c r="AD2797" s="108"/>
    </row>
    <row r="2798" spans="1:30" x14ac:dyDescent="0.25">
      <c r="A2798" s="81" t="s">
        <v>983</v>
      </c>
      <c r="B2798" s="81" t="s">
        <v>13903</v>
      </c>
      <c r="C2798" s="81">
        <v>2215.62</v>
      </c>
      <c r="D2798" s="81" t="s">
        <v>13904</v>
      </c>
      <c r="E2798" s="81">
        <v>1057.4000000000001</v>
      </c>
      <c r="F2798" s="81" t="s">
        <v>13905</v>
      </c>
      <c r="G2798" s="81">
        <v>1990.45</v>
      </c>
      <c r="H2798" s="81">
        <v>6.7</v>
      </c>
      <c r="I2798" s="81">
        <v>13</v>
      </c>
      <c r="J2798" s="81">
        <v>30.9</v>
      </c>
      <c r="K2798" s="81">
        <v>8.6999999999999993</v>
      </c>
      <c r="L2798" s="81" t="s">
        <v>25662</v>
      </c>
      <c r="M2798" s="108"/>
      <c r="N2798" s="108"/>
      <c r="O2798" s="108"/>
      <c r="P2798" s="108"/>
      <c r="Q2798" s="108"/>
      <c r="R2798" s="108"/>
      <c r="S2798" s="108"/>
      <c r="T2798" s="108"/>
      <c r="U2798" s="108"/>
      <c r="V2798" s="108"/>
      <c r="W2798" s="108"/>
      <c r="X2798" s="108"/>
      <c r="Y2798" s="108"/>
      <c r="Z2798" s="108"/>
      <c r="AA2798" s="108"/>
      <c r="AB2798" s="108"/>
      <c r="AC2798" s="108"/>
      <c r="AD2798" s="108"/>
    </row>
    <row r="2799" spans="1:30" x14ac:dyDescent="0.25">
      <c r="A2799" s="81" t="s">
        <v>980</v>
      </c>
      <c r="B2799" s="81" t="s">
        <v>13906</v>
      </c>
      <c r="C2799" s="81">
        <v>80.52</v>
      </c>
      <c r="D2799" s="81" t="s">
        <v>8619</v>
      </c>
      <c r="E2799" s="81" t="s">
        <v>8620</v>
      </c>
      <c r="F2799" s="81" t="s">
        <v>8619</v>
      </c>
      <c r="G2799" s="81" t="s">
        <v>8620</v>
      </c>
      <c r="H2799" s="81">
        <v>4</v>
      </c>
      <c r="I2799" s="81">
        <v>3</v>
      </c>
      <c r="J2799" s="81">
        <v>2</v>
      </c>
      <c r="K2799" s="81">
        <v>5</v>
      </c>
      <c r="L2799" s="81" t="s">
        <v>25662</v>
      </c>
      <c r="M2799" s="108"/>
      <c r="N2799" s="108"/>
      <c r="O2799" s="108"/>
      <c r="P2799" s="108"/>
      <c r="Q2799" s="108"/>
      <c r="R2799" s="108"/>
      <c r="S2799" s="108"/>
      <c r="T2799" s="108"/>
      <c r="U2799" s="108"/>
      <c r="V2799" s="108"/>
      <c r="W2799" s="108"/>
      <c r="X2799" s="108"/>
      <c r="Y2799" s="108"/>
      <c r="Z2799" s="108"/>
      <c r="AA2799" s="108"/>
      <c r="AB2799" s="108"/>
      <c r="AC2799" s="108"/>
      <c r="AD2799" s="108"/>
    </row>
    <row r="2800" spans="1:30" x14ac:dyDescent="0.25">
      <c r="A2800" s="81" t="s">
        <v>977</v>
      </c>
      <c r="B2800" s="81" t="s">
        <v>13907</v>
      </c>
      <c r="C2800" s="81">
        <v>49.3</v>
      </c>
      <c r="D2800" s="81" t="s">
        <v>13908</v>
      </c>
      <c r="E2800" s="81">
        <v>66.650000000000006</v>
      </c>
      <c r="F2800" s="81" t="s">
        <v>13909</v>
      </c>
      <c r="G2800" s="81">
        <v>49.3</v>
      </c>
      <c r="H2800" s="81">
        <v>2</v>
      </c>
      <c r="I2800" s="81">
        <v>20</v>
      </c>
      <c r="J2800" s="81">
        <v>0.26</v>
      </c>
      <c r="K2800" s="81">
        <v>20</v>
      </c>
      <c r="L2800" s="81" t="s">
        <v>25662</v>
      </c>
      <c r="M2800" s="108"/>
      <c r="N2800" s="108"/>
      <c r="O2800" s="108"/>
      <c r="P2800" s="108"/>
      <c r="Q2800" s="108"/>
      <c r="R2800" s="108"/>
      <c r="S2800" s="108"/>
      <c r="T2800" s="108"/>
      <c r="U2800" s="108"/>
      <c r="V2800" s="108"/>
      <c r="W2800" s="108"/>
      <c r="X2800" s="108"/>
      <c r="Y2800" s="108"/>
      <c r="Z2800" s="108"/>
      <c r="AA2800" s="108"/>
      <c r="AB2800" s="108"/>
      <c r="AC2800" s="108"/>
      <c r="AD2800" s="108"/>
    </row>
    <row r="2801" spans="1:30" x14ac:dyDescent="0.25">
      <c r="A2801" s="81" t="s">
        <v>974</v>
      </c>
      <c r="B2801" s="81" t="s">
        <v>13910</v>
      </c>
      <c r="C2801" s="81">
        <v>137.69999999999999</v>
      </c>
      <c r="D2801" s="81" t="s">
        <v>13911</v>
      </c>
      <c r="E2801" s="81">
        <v>137.69999999999999</v>
      </c>
      <c r="F2801" s="81" t="s">
        <v>13912</v>
      </c>
      <c r="G2801" s="81">
        <v>233.7</v>
      </c>
      <c r="H2801" s="81">
        <v>5.7</v>
      </c>
      <c r="I2801" s="81">
        <v>6.7</v>
      </c>
      <c r="J2801" s="81">
        <v>3.6</v>
      </c>
      <c r="K2801" s="81">
        <v>1.7</v>
      </c>
      <c r="L2801" s="81" t="s">
        <v>25662</v>
      </c>
      <c r="M2801" s="108"/>
      <c r="N2801" s="108"/>
      <c r="O2801" s="108"/>
      <c r="P2801" s="108"/>
      <c r="Q2801" s="108"/>
      <c r="R2801" s="108"/>
      <c r="S2801" s="108"/>
      <c r="T2801" s="108"/>
      <c r="U2801" s="108"/>
      <c r="V2801" s="108"/>
      <c r="W2801" s="108"/>
      <c r="X2801" s="108"/>
      <c r="Y2801" s="108"/>
      <c r="Z2801" s="108"/>
      <c r="AA2801" s="108"/>
      <c r="AB2801" s="108"/>
      <c r="AC2801" s="108"/>
      <c r="AD2801" s="108"/>
    </row>
    <row r="2802" spans="1:30" x14ac:dyDescent="0.25">
      <c r="A2802" s="81" t="s">
        <v>971</v>
      </c>
      <c r="B2802" s="81" t="s">
        <v>13913</v>
      </c>
      <c r="C2802" s="81">
        <v>824.5</v>
      </c>
      <c r="D2802" s="81" t="s">
        <v>13914</v>
      </c>
      <c r="E2802" s="81">
        <v>1396.95</v>
      </c>
      <c r="F2802" s="81" t="s">
        <v>13915</v>
      </c>
      <c r="G2802" s="81">
        <v>1399.86</v>
      </c>
      <c r="H2802" s="81">
        <v>4.33</v>
      </c>
      <c r="I2802" s="81">
        <v>6.88</v>
      </c>
      <c r="J2802" s="81">
        <v>0.77</v>
      </c>
      <c r="K2802" s="81">
        <v>5.31</v>
      </c>
      <c r="L2802" s="81" t="s">
        <v>25662</v>
      </c>
      <c r="M2802" s="108"/>
      <c r="N2802" s="108"/>
      <c r="O2802" s="108"/>
      <c r="P2802" s="108"/>
      <c r="Q2802" s="108"/>
      <c r="R2802" s="108"/>
      <c r="S2802" s="108"/>
      <c r="T2802" s="108"/>
      <c r="U2802" s="108"/>
      <c r="V2802" s="108"/>
      <c r="W2802" s="108"/>
      <c r="X2802" s="108"/>
      <c r="Y2802" s="108"/>
      <c r="Z2802" s="108"/>
      <c r="AA2802" s="108"/>
      <c r="AB2802" s="108"/>
      <c r="AC2802" s="108"/>
      <c r="AD2802" s="108"/>
    </row>
    <row r="2803" spans="1:30" x14ac:dyDescent="0.25">
      <c r="A2803" s="81" t="s">
        <v>3953</v>
      </c>
      <c r="B2803" s="81" t="s">
        <v>13916</v>
      </c>
      <c r="C2803" s="81">
        <v>35.869999999999997</v>
      </c>
      <c r="D2803" s="81" t="s">
        <v>8619</v>
      </c>
      <c r="E2803" s="81" t="s">
        <v>8620</v>
      </c>
      <c r="F2803" s="81" t="s">
        <v>8619</v>
      </c>
      <c r="G2803" s="81" t="s">
        <v>8620</v>
      </c>
      <c r="H2803" s="81">
        <v>1.5</v>
      </c>
      <c r="I2803" s="81">
        <v>3.5</v>
      </c>
      <c r="J2803" s="81">
        <v>0.3</v>
      </c>
      <c r="K2803" s="81">
        <v>1</v>
      </c>
      <c r="L2803" s="81" t="s">
        <v>25662</v>
      </c>
      <c r="M2803" s="108"/>
      <c r="N2803" s="108"/>
      <c r="O2803" s="108"/>
      <c r="P2803" s="108"/>
      <c r="Q2803" s="108"/>
      <c r="R2803" s="108"/>
      <c r="S2803" s="108"/>
      <c r="T2803" s="108"/>
      <c r="U2803" s="108"/>
      <c r="V2803" s="108"/>
      <c r="W2803" s="108"/>
      <c r="X2803" s="108"/>
      <c r="Y2803" s="108"/>
      <c r="Z2803" s="108"/>
      <c r="AA2803" s="108"/>
      <c r="AB2803" s="108"/>
      <c r="AC2803" s="108"/>
      <c r="AD2803" s="108"/>
    </row>
    <row r="2804" spans="1:30" x14ac:dyDescent="0.25">
      <c r="A2804" s="81" t="s">
        <v>3950</v>
      </c>
      <c r="B2804" s="81" t="s">
        <v>13917</v>
      </c>
      <c r="C2804" s="81">
        <v>74</v>
      </c>
      <c r="D2804" s="81" t="s">
        <v>13918</v>
      </c>
      <c r="E2804" s="81">
        <v>73.5</v>
      </c>
      <c r="F2804" s="81" t="s">
        <v>8619</v>
      </c>
      <c r="G2804" s="81" t="s">
        <v>8620</v>
      </c>
      <c r="H2804" s="81">
        <v>3</v>
      </c>
      <c r="I2804" s="81">
        <v>3.6</v>
      </c>
      <c r="J2804" s="81">
        <v>0.6</v>
      </c>
      <c r="K2804" s="81">
        <v>1.2</v>
      </c>
      <c r="L2804" s="81" t="s">
        <v>25662</v>
      </c>
      <c r="M2804" s="108"/>
      <c r="N2804" s="108"/>
      <c r="O2804" s="108"/>
      <c r="P2804" s="108"/>
      <c r="Q2804" s="108"/>
      <c r="R2804" s="108"/>
      <c r="S2804" s="108"/>
      <c r="T2804" s="108"/>
      <c r="U2804" s="108"/>
      <c r="V2804" s="108"/>
      <c r="W2804" s="108"/>
      <c r="X2804" s="108"/>
      <c r="Y2804" s="108"/>
      <c r="Z2804" s="108"/>
      <c r="AA2804" s="108"/>
      <c r="AB2804" s="108"/>
      <c r="AC2804" s="108"/>
      <c r="AD2804" s="108"/>
    </row>
    <row r="2805" spans="1:30" x14ac:dyDescent="0.25">
      <c r="A2805" s="81" t="s">
        <v>3947</v>
      </c>
      <c r="B2805" s="81" t="s">
        <v>13919</v>
      </c>
      <c r="C2805" s="81">
        <v>74.430000000000007</v>
      </c>
      <c r="D2805" s="81" t="s">
        <v>13920</v>
      </c>
      <c r="E2805" s="81">
        <v>76.5</v>
      </c>
      <c r="F2805" s="81" t="s">
        <v>13921</v>
      </c>
      <c r="G2805" s="81">
        <v>80.75</v>
      </c>
      <c r="H2805" s="81">
        <v>3</v>
      </c>
      <c r="I2805" s="81">
        <v>3.6</v>
      </c>
      <c r="J2805" s="81">
        <v>0.6</v>
      </c>
      <c r="K2805" s="81">
        <v>1.2</v>
      </c>
      <c r="L2805" s="81" t="s">
        <v>25662</v>
      </c>
      <c r="M2805" s="108"/>
      <c r="N2805" s="108"/>
      <c r="O2805" s="108"/>
      <c r="P2805" s="108"/>
      <c r="Q2805" s="108"/>
      <c r="R2805" s="108"/>
      <c r="S2805" s="108"/>
      <c r="T2805" s="108"/>
      <c r="U2805" s="108"/>
      <c r="V2805" s="108"/>
      <c r="W2805" s="108"/>
      <c r="X2805" s="108"/>
      <c r="Y2805" s="108"/>
      <c r="Z2805" s="108"/>
      <c r="AA2805" s="108"/>
      <c r="AB2805" s="108"/>
      <c r="AC2805" s="108"/>
      <c r="AD2805" s="108"/>
    </row>
    <row r="2806" spans="1:30" x14ac:dyDescent="0.25">
      <c r="A2806" s="81" t="s">
        <v>3944</v>
      </c>
      <c r="B2806" s="81" t="s">
        <v>13922</v>
      </c>
      <c r="C2806" s="81">
        <v>131.81</v>
      </c>
      <c r="D2806" s="81" t="s">
        <v>13923</v>
      </c>
      <c r="E2806" s="81">
        <v>130.5</v>
      </c>
      <c r="F2806" s="81" t="s">
        <v>8619</v>
      </c>
      <c r="G2806" s="81" t="s">
        <v>8620</v>
      </c>
      <c r="H2806" s="81">
        <v>3</v>
      </c>
      <c r="I2806" s="81">
        <v>12</v>
      </c>
      <c r="J2806" s="81">
        <v>2.2000000000000002</v>
      </c>
      <c r="K2806" s="81">
        <v>2</v>
      </c>
      <c r="L2806" s="81" t="s">
        <v>25662</v>
      </c>
      <c r="M2806" s="108"/>
      <c r="N2806" s="108"/>
      <c r="O2806" s="108"/>
      <c r="P2806" s="108"/>
      <c r="Q2806" s="108"/>
      <c r="R2806" s="108"/>
      <c r="S2806" s="108"/>
      <c r="T2806" s="108"/>
      <c r="U2806" s="108"/>
      <c r="V2806" s="108"/>
      <c r="W2806" s="108"/>
      <c r="X2806" s="108"/>
      <c r="Y2806" s="108"/>
      <c r="Z2806" s="108"/>
      <c r="AA2806" s="108"/>
      <c r="AB2806" s="108"/>
      <c r="AC2806" s="108"/>
      <c r="AD2806" s="108"/>
    </row>
    <row r="2807" spans="1:30" x14ac:dyDescent="0.25">
      <c r="A2807" s="81" t="s">
        <v>3941</v>
      </c>
      <c r="B2807" s="81" t="s">
        <v>13924</v>
      </c>
      <c r="C2807" s="81">
        <v>131.81</v>
      </c>
      <c r="D2807" s="81" t="s">
        <v>13925</v>
      </c>
      <c r="E2807" s="81">
        <v>130.5</v>
      </c>
      <c r="F2807" s="81" t="s">
        <v>8619</v>
      </c>
      <c r="G2807" s="81" t="s">
        <v>8620</v>
      </c>
      <c r="H2807" s="81">
        <v>3</v>
      </c>
      <c r="I2807" s="81">
        <v>12</v>
      </c>
      <c r="J2807" s="81">
        <v>2.2000000000000002</v>
      </c>
      <c r="K2807" s="81">
        <v>2</v>
      </c>
      <c r="L2807" s="81" t="s">
        <v>25662</v>
      </c>
      <c r="M2807" s="108"/>
      <c r="N2807" s="108"/>
      <c r="O2807" s="108"/>
      <c r="P2807" s="108"/>
      <c r="Q2807" s="108"/>
      <c r="R2807" s="108"/>
      <c r="S2807" s="108"/>
      <c r="T2807" s="108"/>
      <c r="U2807" s="108"/>
      <c r="V2807" s="108"/>
      <c r="W2807" s="108"/>
      <c r="X2807" s="108"/>
      <c r="Y2807" s="108"/>
      <c r="Z2807" s="108"/>
      <c r="AA2807" s="108"/>
      <c r="AB2807" s="108"/>
      <c r="AC2807" s="108"/>
      <c r="AD2807" s="108"/>
    </row>
    <row r="2808" spans="1:30" x14ac:dyDescent="0.25">
      <c r="A2808" s="81" t="s">
        <v>3938</v>
      </c>
      <c r="B2808" s="81" t="s">
        <v>13926</v>
      </c>
      <c r="C2808" s="81">
        <v>70.05</v>
      </c>
      <c r="D2808" s="81" t="s">
        <v>13927</v>
      </c>
      <c r="E2808" s="81">
        <v>81.5</v>
      </c>
      <c r="F2808" s="81" t="s">
        <v>8619</v>
      </c>
      <c r="G2808" s="81" t="s">
        <v>8620</v>
      </c>
      <c r="H2808" s="81">
        <v>1.5</v>
      </c>
      <c r="I2808" s="81">
        <v>3</v>
      </c>
      <c r="J2808" s="81">
        <v>0.2</v>
      </c>
      <c r="K2808" s="81">
        <v>1</v>
      </c>
      <c r="L2808" s="81" t="s">
        <v>25662</v>
      </c>
      <c r="M2808" s="108"/>
      <c r="N2808" s="108"/>
      <c r="O2808" s="108"/>
      <c r="P2808" s="108"/>
      <c r="Q2808" s="108"/>
      <c r="R2808" s="108"/>
      <c r="S2808" s="108"/>
      <c r="T2808" s="108"/>
      <c r="U2808" s="108"/>
      <c r="V2808" s="108"/>
      <c r="W2808" s="108"/>
      <c r="X2808" s="108"/>
      <c r="Y2808" s="108"/>
      <c r="Z2808" s="108"/>
      <c r="AA2808" s="108"/>
      <c r="AB2808" s="108"/>
      <c r="AC2808" s="108"/>
      <c r="AD2808" s="108"/>
    </row>
    <row r="2809" spans="1:30" x14ac:dyDescent="0.25">
      <c r="A2809" s="81" t="s">
        <v>3935</v>
      </c>
      <c r="B2809" s="81" t="s">
        <v>13928</v>
      </c>
      <c r="C2809" s="81">
        <v>93</v>
      </c>
      <c r="D2809" s="81" t="s">
        <v>13929</v>
      </c>
      <c r="E2809" s="81">
        <v>100.5</v>
      </c>
      <c r="F2809" s="81" t="s">
        <v>8619</v>
      </c>
      <c r="G2809" s="81" t="s">
        <v>8620</v>
      </c>
      <c r="H2809" s="81">
        <v>3</v>
      </c>
      <c r="I2809" s="81">
        <v>3.6</v>
      </c>
      <c r="J2809" s="81">
        <v>1</v>
      </c>
      <c r="K2809" s="81">
        <v>1.2</v>
      </c>
      <c r="L2809" s="81" t="s">
        <v>25662</v>
      </c>
      <c r="M2809" s="108"/>
      <c r="N2809" s="108"/>
      <c r="O2809" s="108"/>
      <c r="P2809" s="108"/>
      <c r="Q2809" s="108"/>
      <c r="R2809" s="108"/>
      <c r="S2809" s="108"/>
      <c r="T2809" s="108"/>
      <c r="U2809" s="108"/>
      <c r="V2809" s="108"/>
      <c r="W2809" s="108"/>
      <c r="X2809" s="108"/>
      <c r="Y2809" s="108"/>
      <c r="Z2809" s="108"/>
      <c r="AA2809" s="108"/>
      <c r="AB2809" s="108"/>
      <c r="AC2809" s="108"/>
      <c r="AD2809" s="108"/>
    </row>
    <row r="2810" spans="1:30" x14ac:dyDescent="0.25">
      <c r="A2810" s="81" t="s">
        <v>3932</v>
      </c>
      <c r="B2810" s="81" t="s">
        <v>13930</v>
      </c>
      <c r="C2810" s="81">
        <v>91.96</v>
      </c>
      <c r="D2810" s="81" t="s">
        <v>8619</v>
      </c>
      <c r="E2810" s="81" t="s">
        <v>8620</v>
      </c>
      <c r="F2810" s="81" t="s">
        <v>8619</v>
      </c>
      <c r="G2810" s="81" t="s">
        <v>8620</v>
      </c>
      <c r="H2810" s="81">
        <v>3</v>
      </c>
      <c r="I2810" s="81">
        <v>3.6</v>
      </c>
      <c r="J2810" s="81">
        <v>1</v>
      </c>
      <c r="K2810" s="81">
        <v>1.2</v>
      </c>
      <c r="L2810" s="81" t="s">
        <v>25662</v>
      </c>
      <c r="M2810" s="108"/>
      <c r="N2810" s="108"/>
      <c r="O2810" s="108"/>
      <c r="P2810" s="108"/>
      <c r="Q2810" s="108"/>
      <c r="R2810" s="108"/>
      <c r="S2810" s="108"/>
      <c r="T2810" s="108"/>
      <c r="U2810" s="108"/>
      <c r="V2810" s="108"/>
      <c r="W2810" s="108"/>
      <c r="X2810" s="108"/>
      <c r="Y2810" s="108"/>
      <c r="Z2810" s="108"/>
      <c r="AA2810" s="108"/>
      <c r="AB2810" s="108"/>
      <c r="AC2810" s="108"/>
      <c r="AD2810" s="108"/>
    </row>
    <row r="2811" spans="1:30" x14ac:dyDescent="0.25">
      <c r="A2811" s="112" t="s">
        <v>3929</v>
      </c>
      <c r="B2811" s="81" t="s">
        <v>13931</v>
      </c>
      <c r="C2811" s="81">
        <v>9</v>
      </c>
      <c r="D2811" s="81" t="s">
        <v>25737</v>
      </c>
      <c r="E2811" s="81">
        <v>6.53</v>
      </c>
      <c r="F2811" s="81" t="s">
        <v>25737</v>
      </c>
      <c r="G2811" s="81">
        <v>6.53</v>
      </c>
      <c r="H2811" s="81">
        <v>1.6</v>
      </c>
      <c r="I2811" s="81">
        <v>2.5</v>
      </c>
      <c r="J2811" s="81">
        <v>0.3</v>
      </c>
      <c r="K2811" s="81">
        <v>1.2</v>
      </c>
      <c r="L2811" s="81" t="s">
        <v>25662</v>
      </c>
      <c r="M2811" s="108"/>
      <c r="N2811" s="108"/>
      <c r="O2811" s="108"/>
      <c r="P2811" s="108"/>
      <c r="Q2811" s="108"/>
      <c r="R2811" s="108"/>
      <c r="S2811" s="108"/>
      <c r="T2811" s="108"/>
      <c r="U2811" s="108"/>
      <c r="V2811" s="108"/>
      <c r="W2811" s="108"/>
      <c r="X2811" s="108"/>
      <c r="Y2811" s="108"/>
      <c r="Z2811" s="108"/>
      <c r="AA2811" s="108"/>
      <c r="AB2811" s="108"/>
      <c r="AC2811" s="108"/>
      <c r="AD2811" s="108"/>
    </row>
    <row r="2812" spans="1:30" x14ac:dyDescent="0.25">
      <c r="A2812" s="81" t="s">
        <v>3926</v>
      </c>
      <c r="B2812" s="81" t="s">
        <v>13932</v>
      </c>
      <c r="C2812" s="81">
        <v>12.33</v>
      </c>
      <c r="D2812" s="81" t="s">
        <v>13933</v>
      </c>
      <c r="E2812" s="81">
        <v>9</v>
      </c>
      <c r="F2812" s="81" t="s">
        <v>8619</v>
      </c>
      <c r="G2812" s="81" t="s">
        <v>8620</v>
      </c>
      <c r="H2812" s="81">
        <v>2.5</v>
      </c>
      <c r="I2812" s="81">
        <v>4.5</v>
      </c>
      <c r="J2812" s="81">
        <v>0.4</v>
      </c>
      <c r="K2812" s="81">
        <v>1.2</v>
      </c>
      <c r="L2812" s="81" t="s">
        <v>25662</v>
      </c>
      <c r="M2812" s="108"/>
      <c r="N2812" s="108"/>
      <c r="O2812" s="108"/>
      <c r="P2812" s="108"/>
      <c r="Q2812" s="108"/>
      <c r="R2812" s="108"/>
      <c r="S2812" s="108"/>
      <c r="T2812" s="108"/>
      <c r="U2812" s="108"/>
      <c r="V2812" s="108"/>
      <c r="W2812" s="108"/>
      <c r="X2812" s="108"/>
      <c r="Y2812" s="108"/>
      <c r="Z2812" s="108"/>
      <c r="AA2812" s="108"/>
      <c r="AB2812" s="108"/>
      <c r="AC2812" s="108"/>
      <c r="AD2812" s="108"/>
    </row>
    <row r="2813" spans="1:30" x14ac:dyDescent="0.25">
      <c r="A2813" s="81" t="s">
        <v>3923</v>
      </c>
      <c r="B2813" s="81" t="s">
        <v>13934</v>
      </c>
      <c r="C2813" s="81">
        <v>15.15</v>
      </c>
      <c r="D2813" s="81" t="s">
        <v>13935</v>
      </c>
      <c r="E2813" s="81">
        <v>16.41</v>
      </c>
      <c r="F2813" s="81" t="s">
        <v>8619</v>
      </c>
      <c r="G2813" s="81" t="s">
        <v>8620</v>
      </c>
      <c r="H2813" s="81">
        <v>3</v>
      </c>
      <c r="I2813" s="81">
        <v>3</v>
      </c>
      <c r="J2813" s="81">
        <v>0.5</v>
      </c>
      <c r="K2813" s="81">
        <v>1</v>
      </c>
      <c r="L2813" s="81" t="s">
        <v>25662</v>
      </c>
      <c r="M2813" s="108"/>
      <c r="N2813" s="108"/>
      <c r="O2813" s="108"/>
      <c r="P2813" s="108"/>
      <c r="Q2813" s="108"/>
      <c r="R2813" s="108"/>
      <c r="S2813" s="108"/>
      <c r="T2813" s="108"/>
      <c r="U2813" s="108"/>
      <c r="V2813" s="108"/>
      <c r="W2813" s="108"/>
      <c r="X2813" s="108"/>
      <c r="Y2813" s="108"/>
      <c r="Z2813" s="108"/>
      <c r="AA2813" s="108"/>
      <c r="AB2813" s="108"/>
      <c r="AC2813" s="108"/>
      <c r="AD2813" s="108"/>
    </row>
    <row r="2814" spans="1:30" x14ac:dyDescent="0.25">
      <c r="A2814" s="81" t="s">
        <v>3840</v>
      </c>
      <c r="B2814" s="81" t="s">
        <v>13936</v>
      </c>
      <c r="C2814" s="81">
        <v>7.8</v>
      </c>
      <c r="D2814" s="81" t="s">
        <v>13937</v>
      </c>
      <c r="E2814" s="81">
        <v>8.75</v>
      </c>
      <c r="F2814" s="81" t="s">
        <v>25862</v>
      </c>
      <c r="G2814" s="81">
        <v>6.43</v>
      </c>
      <c r="H2814" s="81">
        <v>2</v>
      </c>
      <c r="I2814" s="81">
        <v>70</v>
      </c>
      <c r="J2814" s="81">
        <v>1</v>
      </c>
      <c r="K2814" s="81">
        <v>2</v>
      </c>
      <c r="L2814" s="81" t="s">
        <v>25662</v>
      </c>
      <c r="M2814" s="108"/>
      <c r="N2814" s="108"/>
      <c r="O2814" s="108"/>
      <c r="P2814" s="108"/>
      <c r="Q2814" s="108"/>
      <c r="R2814" s="108"/>
      <c r="S2814" s="108"/>
      <c r="T2814" s="108"/>
      <c r="U2814" s="108"/>
      <c r="V2814" s="108"/>
      <c r="W2814" s="108"/>
      <c r="X2814" s="108"/>
      <c r="Y2814" s="108"/>
      <c r="Z2814" s="108"/>
      <c r="AA2814" s="108"/>
      <c r="AB2814" s="108"/>
      <c r="AC2814" s="108"/>
      <c r="AD2814" s="108"/>
    </row>
    <row r="2815" spans="1:30" x14ac:dyDescent="0.25">
      <c r="A2815" s="81" t="s">
        <v>3834</v>
      </c>
      <c r="B2815" s="81" t="s">
        <v>13938</v>
      </c>
      <c r="C2815" s="81">
        <v>254.4</v>
      </c>
      <c r="D2815" s="81" t="s">
        <v>13939</v>
      </c>
      <c r="E2815" s="81">
        <v>329.94</v>
      </c>
      <c r="F2815" s="81" t="s">
        <v>8619</v>
      </c>
      <c r="G2815" s="81" t="s">
        <v>8620</v>
      </c>
      <c r="H2815" s="81">
        <v>2.38</v>
      </c>
      <c r="I2815" s="81">
        <v>2.4</v>
      </c>
      <c r="J2815" s="81">
        <v>0.7</v>
      </c>
      <c r="K2815" s="81">
        <v>0.9</v>
      </c>
      <c r="L2815" s="81" t="s">
        <v>25662</v>
      </c>
      <c r="M2815" s="108"/>
      <c r="N2815" s="108"/>
      <c r="O2815" s="108"/>
      <c r="P2815" s="108"/>
      <c r="Q2815" s="108"/>
      <c r="R2815" s="108"/>
      <c r="S2815" s="108"/>
      <c r="T2815" s="108"/>
      <c r="U2815" s="108"/>
      <c r="V2815" s="108"/>
      <c r="W2815" s="108"/>
      <c r="X2815" s="108"/>
      <c r="Y2815" s="108"/>
      <c r="Z2815" s="108"/>
      <c r="AA2815" s="108"/>
      <c r="AB2815" s="108"/>
      <c r="AC2815" s="108"/>
      <c r="AD2815" s="108"/>
    </row>
    <row r="2816" spans="1:30" x14ac:dyDescent="0.25">
      <c r="A2816" s="81" t="s">
        <v>3828</v>
      </c>
      <c r="B2816" s="81" t="s">
        <v>13940</v>
      </c>
      <c r="C2816" s="81">
        <v>228.35</v>
      </c>
      <c r="D2816" s="81" t="s">
        <v>13941</v>
      </c>
      <c r="E2816" s="81">
        <v>276.45999999999998</v>
      </c>
      <c r="F2816" s="81" t="s">
        <v>13942</v>
      </c>
      <c r="G2816" s="81">
        <v>276.58999999999997</v>
      </c>
      <c r="H2816" s="81">
        <v>2.38</v>
      </c>
      <c r="I2816" s="81">
        <v>2.4</v>
      </c>
      <c r="J2816" s="81">
        <v>0.7</v>
      </c>
      <c r="K2816" s="81">
        <v>0.9</v>
      </c>
      <c r="L2816" s="81" t="s">
        <v>25662</v>
      </c>
      <c r="M2816" s="108"/>
      <c r="N2816" s="108"/>
      <c r="O2816" s="108"/>
      <c r="P2816" s="108"/>
      <c r="Q2816" s="108"/>
      <c r="R2816" s="108"/>
      <c r="S2816" s="108"/>
      <c r="T2816" s="108"/>
      <c r="U2816" s="108"/>
      <c r="V2816" s="108"/>
      <c r="W2816" s="108"/>
      <c r="X2816" s="108"/>
      <c r="Y2816" s="108"/>
      <c r="Z2816" s="108"/>
      <c r="AA2816" s="108"/>
      <c r="AB2816" s="108"/>
      <c r="AC2816" s="108"/>
      <c r="AD2816" s="108"/>
    </row>
    <row r="2817" spans="1:30" x14ac:dyDescent="0.25">
      <c r="A2817" s="81" t="s">
        <v>5555</v>
      </c>
      <c r="B2817" s="81" t="s">
        <v>13943</v>
      </c>
      <c r="C2817" s="81">
        <v>39.979999999999997</v>
      </c>
      <c r="D2817" s="81" t="s">
        <v>13944</v>
      </c>
      <c r="E2817" s="81">
        <v>71</v>
      </c>
      <c r="F2817" s="81" t="s">
        <v>13945</v>
      </c>
      <c r="G2817" s="81">
        <v>38.659999999999997</v>
      </c>
      <c r="H2817" s="81">
        <v>0.08</v>
      </c>
      <c r="I2817" s="81">
        <v>157</v>
      </c>
      <c r="J2817" s="81">
        <v>2</v>
      </c>
      <c r="K2817" s="81">
        <v>0.09</v>
      </c>
      <c r="L2817" s="81" t="s">
        <v>25662</v>
      </c>
      <c r="M2817" s="108"/>
      <c r="N2817" s="108"/>
      <c r="O2817" s="108"/>
      <c r="P2817" s="108"/>
      <c r="Q2817" s="108"/>
      <c r="R2817" s="108"/>
      <c r="S2817" s="108"/>
      <c r="T2817" s="108"/>
      <c r="U2817" s="108"/>
      <c r="V2817" s="108"/>
      <c r="W2817" s="108"/>
      <c r="X2817" s="108"/>
      <c r="Y2817" s="108"/>
      <c r="Z2817" s="108"/>
      <c r="AA2817" s="108"/>
      <c r="AB2817" s="108"/>
      <c r="AC2817" s="108"/>
      <c r="AD2817" s="108"/>
    </row>
    <row r="2818" spans="1:30" x14ac:dyDescent="0.25">
      <c r="A2818" s="112" t="s">
        <v>8215</v>
      </c>
      <c r="B2818" s="81" t="s">
        <v>13946</v>
      </c>
      <c r="C2818" s="81">
        <v>13.68</v>
      </c>
      <c r="D2818" s="81" t="s">
        <v>25738</v>
      </c>
      <c r="E2818" s="81">
        <v>12.96</v>
      </c>
      <c r="F2818" s="81" t="s">
        <v>25738</v>
      </c>
      <c r="G2818" s="81">
        <v>12.96</v>
      </c>
      <c r="H2818" s="81">
        <v>1</v>
      </c>
      <c r="I2818" s="81">
        <v>1</v>
      </c>
      <c r="J2818" s="81">
        <v>0.08</v>
      </c>
      <c r="K2818" s="81">
        <v>3</v>
      </c>
      <c r="L2818" s="81" t="s">
        <v>25662</v>
      </c>
      <c r="M2818" s="108"/>
      <c r="N2818" s="108"/>
      <c r="O2818" s="108"/>
      <c r="P2818" s="108"/>
      <c r="Q2818" s="108"/>
      <c r="R2818" s="108"/>
      <c r="S2818" s="108"/>
      <c r="T2818" s="108"/>
      <c r="U2818" s="108"/>
      <c r="V2818" s="108"/>
      <c r="W2818" s="108"/>
      <c r="X2818" s="108"/>
      <c r="Y2818" s="108"/>
      <c r="Z2818" s="108"/>
      <c r="AA2818" s="108"/>
      <c r="AB2818" s="108"/>
      <c r="AC2818" s="108"/>
      <c r="AD2818" s="108"/>
    </row>
    <row r="2819" spans="1:30" x14ac:dyDescent="0.25">
      <c r="A2819" s="81" t="s">
        <v>3786</v>
      </c>
      <c r="B2819" s="81" t="s">
        <v>13947</v>
      </c>
      <c r="C2819" s="81">
        <v>24.34</v>
      </c>
      <c r="D2819" s="81" t="s">
        <v>13948</v>
      </c>
      <c r="E2819" s="81">
        <v>26.64</v>
      </c>
      <c r="F2819" s="81" t="s">
        <v>8619</v>
      </c>
      <c r="G2819" s="81" t="s">
        <v>8620</v>
      </c>
      <c r="H2819" s="81">
        <v>2.4</v>
      </c>
      <c r="I2819" s="81">
        <v>4.3</v>
      </c>
      <c r="J2819" s="81">
        <v>0.25</v>
      </c>
      <c r="K2819" s="81">
        <v>1.2</v>
      </c>
      <c r="L2819" s="81" t="s">
        <v>25662</v>
      </c>
      <c r="M2819" s="108"/>
      <c r="N2819" s="108"/>
      <c r="O2819" s="108"/>
      <c r="P2819" s="108"/>
      <c r="Q2819" s="108"/>
      <c r="R2819" s="108"/>
      <c r="S2819" s="108"/>
      <c r="T2819" s="108"/>
      <c r="U2819" s="108"/>
      <c r="V2819" s="108"/>
      <c r="W2819" s="108"/>
      <c r="X2819" s="108"/>
      <c r="Y2819" s="108"/>
      <c r="Z2819" s="108"/>
      <c r="AA2819" s="108"/>
      <c r="AB2819" s="108"/>
      <c r="AC2819" s="108"/>
      <c r="AD2819" s="108"/>
    </row>
    <row r="2820" spans="1:30" x14ac:dyDescent="0.25">
      <c r="A2820" s="81" t="s">
        <v>7881</v>
      </c>
      <c r="B2820" s="81" t="s">
        <v>13949</v>
      </c>
      <c r="C2820" s="81">
        <v>20.89</v>
      </c>
      <c r="D2820" s="81" t="s">
        <v>13950</v>
      </c>
      <c r="E2820" s="81">
        <v>18.53</v>
      </c>
      <c r="F2820" s="81" t="s">
        <v>13951</v>
      </c>
      <c r="G2820" s="81">
        <v>18.55</v>
      </c>
      <c r="H2820" s="81">
        <v>0.5</v>
      </c>
      <c r="I2820" s="81">
        <v>40</v>
      </c>
      <c r="J2820" s="81">
        <v>0.8</v>
      </c>
      <c r="K2820" s="81">
        <v>0.5</v>
      </c>
      <c r="L2820" s="81" t="s">
        <v>25662</v>
      </c>
      <c r="M2820" s="108"/>
      <c r="N2820" s="108"/>
      <c r="O2820" s="108"/>
      <c r="P2820" s="108"/>
      <c r="Q2820" s="108"/>
      <c r="R2820" s="108"/>
      <c r="S2820" s="108"/>
      <c r="T2820" s="108"/>
      <c r="U2820" s="108"/>
      <c r="V2820" s="108"/>
      <c r="W2820" s="108"/>
      <c r="X2820" s="108"/>
      <c r="Y2820" s="108"/>
      <c r="Z2820" s="108"/>
      <c r="AA2820" s="108"/>
      <c r="AB2820" s="108"/>
      <c r="AC2820" s="108"/>
      <c r="AD2820" s="108"/>
    </row>
    <row r="2821" spans="1:30" x14ac:dyDescent="0.25">
      <c r="A2821" s="81" t="s">
        <v>7884</v>
      </c>
      <c r="B2821" s="81" t="s">
        <v>13952</v>
      </c>
      <c r="C2821" s="81">
        <v>21.04</v>
      </c>
      <c r="D2821" s="81" t="s">
        <v>13953</v>
      </c>
      <c r="E2821" s="81">
        <v>20.89</v>
      </c>
      <c r="F2821" s="81" t="s">
        <v>13954</v>
      </c>
      <c r="G2821" s="81">
        <v>22.81</v>
      </c>
      <c r="H2821" s="81">
        <v>0.5</v>
      </c>
      <c r="I2821" s="81">
        <v>40</v>
      </c>
      <c r="J2821" s="81">
        <v>0.5</v>
      </c>
      <c r="K2821" s="81">
        <v>0.5</v>
      </c>
      <c r="L2821" s="81" t="s">
        <v>25662</v>
      </c>
      <c r="M2821" s="108"/>
      <c r="N2821" s="108"/>
      <c r="O2821" s="108"/>
      <c r="P2821" s="108"/>
      <c r="Q2821" s="108"/>
      <c r="R2821" s="108"/>
      <c r="S2821" s="108"/>
      <c r="T2821" s="108"/>
      <c r="U2821" s="108"/>
      <c r="V2821" s="108"/>
      <c r="W2821" s="108"/>
      <c r="X2821" s="108"/>
      <c r="Y2821" s="108"/>
      <c r="Z2821" s="108"/>
      <c r="AA2821" s="108"/>
      <c r="AB2821" s="108"/>
      <c r="AC2821" s="108"/>
      <c r="AD2821" s="108"/>
    </row>
    <row r="2822" spans="1:30" x14ac:dyDescent="0.25">
      <c r="A2822" s="112" t="s">
        <v>7462</v>
      </c>
      <c r="B2822" s="81" t="s">
        <v>25739</v>
      </c>
      <c r="C2822" s="81">
        <v>31.87</v>
      </c>
      <c r="D2822" s="81" t="s">
        <v>13955</v>
      </c>
      <c r="E2822" s="81">
        <v>33.99</v>
      </c>
      <c r="F2822" s="81" t="s">
        <v>25739</v>
      </c>
      <c r="G2822" s="81">
        <v>31.87</v>
      </c>
      <c r="H2822" s="81">
        <v>1.5</v>
      </c>
      <c r="I2822" s="81">
        <v>47</v>
      </c>
      <c r="J2822" s="81">
        <v>1</v>
      </c>
      <c r="K2822" s="81">
        <v>1</v>
      </c>
      <c r="L2822" s="81" t="s">
        <v>25662</v>
      </c>
      <c r="M2822" s="108"/>
      <c r="N2822" s="108"/>
      <c r="O2822" s="108"/>
      <c r="P2822" s="108"/>
      <c r="Q2822" s="108"/>
      <c r="R2822" s="108"/>
      <c r="S2822" s="108"/>
      <c r="T2822" s="108"/>
      <c r="U2822" s="108"/>
      <c r="V2822" s="108"/>
      <c r="W2822" s="108"/>
      <c r="X2822" s="108"/>
      <c r="Y2822" s="108"/>
      <c r="Z2822" s="108"/>
      <c r="AA2822" s="108"/>
      <c r="AB2822" s="108"/>
      <c r="AC2822" s="108"/>
      <c r="AD2822" s="108"/>
    </row>
    <row r="2823" spans="1:30" x14ac:dyDescent="0.25">
      <c r="A2823" s="81" t="s">
        <v>5332</v>
      </c>
      <c r="B2823" s="81" t="s">
        <v>25863</v>
      </c>
      <c r="C2823" s="81">
        <v>1.73</v>
      </c>
      <c r="D2823" s="81" t="s">
        <v>13956</v>
      </c>
      <c r="E2823" s="81">
        <v>1481</v>
      </c>
      <c r="F2823" s="81" t="s">
        <v>13957</v>
      </c>
      <c r="G2823" s="81">
        <v>1379.22</v>
      </c>
      <c r="H2823" s="81">
        <v>7.5</v>
      </c>
      <c r="I2823" s="81">
        <v>9</v>
      </c>
      <c r="J2823" s="81">
        <v>80</v>
      </c>
      <c r="K2823" s="81">
        <v>3.2</v>
      </c>
      <c r="L2823" s="81" t="s">
        <v>25662</v>
      </c>
      <c r="M2823" s="108"/>
      <c r="N2823" s="108"/>
      <c r="O2823" s="108"/>
      <c r="P2823" s="108"/>
      <c r="Q2823" s="108"/>
      <c r="R2823" s="108"/>
      <c r="S2823" s="108"/>
      <c r="T2823" s="108"/>
      <c r="U2823" s="108"/>
      <c r="V2823" s="108"/>
      <c r="W2823" s="108"/>
      <c r="X2823" s="108"/>
      <c r="Y2823" s="108"/>
      <c r="Z2823" s="108"/>
      <c r="AA2823" s="108"/>
      <c r="AB2823" s="108"/>
      <c r="AC2823" s="108"/>
      <c r="AD2823" s="108"/>
    </row>
    <row r="2824" spans="1:30" x14ac:dyDescent="0.25">
      <c r="A2824" s="81" t="s">
        <v>5032</v>
      </c>
      <c r="B2824" s="81" t="s">
        <v>13958</v>
      </c>
      <c r="C2824" s="81">
        <v>6.2</v>
      </c>
      <c r="D2824" s="81" t="s">
        <v>13959</v>
      </c>
      <c r="E2824" s="81">
        <v>6</v>
      </c>
      <c r="F2824" s="81" t="s">
        <v>13937</v>
      </c>
      <c r="G2824" s="81">
        <v>8.75</v>
      </c>
      <c r="H2824" s="81">
        <v>2</v>
      </c>
      <c r="I2824" s="81">
        <v>70</v>
      </c>
      <c r="J2824" s="81">
        <v>0.88</v>
      </c>
      <c r="K2824" s="81">
        <v>2</v>
      </c>
      <c r="L2824" s="81" t="s">
        <v>25662</v>
      </c>
      <c r="M2824" s="108"/>
      <c r="N2824" s="108"/>
      <c r="O2824" s="108"/>
      <c r="P2824" s="108"/>
      <c r="Q2824" s="108"/>
      <c r="R2824" s="108"/>
      <c r="S2824" s="108"/>
      <c r="T2824" s="108"/>
      <c r="U2824" s="108"/>
      <c r="V2824" s="108"/>
      <c r="W2824" s="108"/>
      <c r="X2824" s="108"/>
      <c r="Y2824" s="108"/>
      <c r="Z2824" s="108"/>
      <c r="AA2824" s="108"/>
      <c r="AB2824" s="108"/>
      <c r="AC2824" s="108"/>
      <c r="AD2824" s="108"/>
    </row>
    <row r="2825" spans="1:30" x14ac:dyDescent="0.25">
      <c r="A2825" s="81" t="s">
        <v>4429</v>
      </c>
      <c r="B2825" s="81" t="s">
        <v>13960</v>
      </c>
      <c r="C2825" s="81">
        <v>73.8</v>
      </c>
      <c r="D2825" s="81" t="s">
        <v>13961</v>
      </c>
      <c r="E2825" s="81">
        <v>74.099999999999994</v>
      </c>
      <c r="F2825" s="81" t="s">
        <v>8619</v>
      </c>
      <c r="G2825" s="81" t="s">
        <v>8620</v>
      </c>
      <c r="H2825" s="81">
        <v>1.5</v>
      </c>
      <c r="I2825" s="81">
        <v>3.75</v>
      </c>
      <c r="J2825" s="81">
        <v>1</v>
      </c>
      <c r="K2825" s="81">
        <v>0.5</v>
      </c>
      <c r="L2825" s="81" t="s">
        <v>25662</v>
      </c>
      <c r="M2825" s="108"/>
      <c r="N2825" s="108"/>
      <c r="O2825" s="108"/>
      <c r="P2825" s="108"/>
      <c r="Q2825" s="108"/>
      <c r="R2825" s="108"/>
      <c r="S2825" s="108"/>
      <c r="T2825" s="108"/>
      <c r="U2825" s="108"/>
      <c r="V2825" s="108"/>
      <c r="W2825" s="108"/>
      <c r="X2825" s="108"/>
      <c r="Y2825" s="108"/>
      <c r="Z2825" s="108"/>
      <c r="AA2825" s="108"/>
      <c r="AB2825" s="108"/>
      <c r="AC2825" s="108"/>
      <c r="AD2825" s="108"/>
    </row>
    <row r="2826" spans="1:30" x14ac:dyDescent="0.25">
      <c r="A2826" s="112" t="s">
        <v>4571</v>
      </c>
      <c r="B2826" s="81" t="s">
        <v>8676</v>
      </c>
      <c r="C2826" s="81">
        <v>1427.74</v>
      </c>
      <c r="D2826" s="81" t="s">
        <v>25740</v>
      </c>
      <c r="E2826" s="81">
        <v>1582</v>
      </c>
      <c r="F2826" s="81" t="s">
        <v>8671</v>
      </c>
      <c r="G2826" s="81">
        <v>1364</v>
      </c>
      <c r="H2826" s="81">
        <v>21</v>
      </c>
      <c r="I2826" s="81">
        <v>22</v>
      </c>
      <c r="J2826" s="81">
        <v>49</v>
      </c>
      <c r="K2826" s="81">
        <v>14</v>
      </c>
      <c r="L2826" s="81" t="s">
        <v>25662</v>
      </c>
      <c r="M2826" s="108"/>
      <c r="N2826" s="108"/>
      <c r="O2826" s="108"/>
      <c r="P2826" s="108"/>
      <c r="Q2826" s="108"/>
      <c r="R2826" s="108"/>
      <c r="S2826" s="108"/>
      <c r="T2826" s="108"/>
      <c r="U2826" s="108"/>
      <c r="V2826" s="108"/>
      <c r="W2826" s="108"/>
      <c r="X2826" s="108"/>
      <c r="Y2826" s="108"/>
      <c r="Z2826" s="108"/>
      <c r="AA2826" s="108"/>
      <c r="AB2826" s="108"/>
      <c r="AC2826" s="108"/>
      <c r="AD2826" s="108"/>
    </row>
    <row r="2827" spans="1:30" x14ac:dyDescent="0.25">
      <c r="A2827" s="81" t="s">
        <v>4235</v>
      </c>
      <c r="B2827" s="81" t="s">
        <v>25864</v>
      </c>
      <c r="C2827" s="81">
        <v>37.25</v>
      </c>
      <c r="D2827" s="81" t="s">
        <v>26331</v>
      </c>
      <c r="E2827" s="81">
        <v>40.380000000000003</v>
      </c>
      <c r="F2827" s="81" t="s">
        <v>13962</v>
      </c>
      <c r="G2827" s="81">
        <v>62.45</v>
      </c>
      <c r="H2827" s="81">
        <v>1.5</v>
      </c>
      <c r="I2827" s="81">
        <v>11</v>
      </c>
      <c r="J2827" s="81">
        <v>1</v>
      </c>
      <c r="K2827" s="81">
        <v>1</v>
      </c>
      <c r="L2827" s="81" t="s">
        <v>25662</v>
      </c>
      <c r="M2827" s="108"/>
      <c r="N2827" s="108"/>
      <c r="O2827" s="108"/>
      <c r="P2827" s="108"/>
      <c r="Q2827" s="108"/>
      <c r="R2827" s="108"/>
      <c r="S2827" s="108"/>
      <c r="T2827" s="108"/>
      <c r="U2827" s="108"/>
      <c r="V2827" s="108"/>
      <c r="W2827" s="108"/>
      <c r="X2827" s="108"/>
      <c r="Y2827" s="108"/>
      <c r="Z2827" s="108"/>
      <c r="AA2827" s="108"/>
      <c r="AB2827" s="108"/>
      <c r="AC2827" s="108"/>
      <c r="AD2827" s="108"/>
    </row>
    <row r="2828" spans="1:30" x14ac:dyDescent="0.25">
      <c r="A2828" s="81" t="s">
        <v>6397</v>
      </c>
      <c r="B2828" s="81" t="s">
        <v>13963</v>
      </c>
      <c r="C2828" s="81">
        <v>13.03</v>
      </c>
      <c r="D2828" s="81" t="s">
        <v>13964</v>
      </c>
      <c r="E2828" s="81">
        <v>12</v>
      </c>
      <c r="F2828" s="81" t="s">
        <v>13965</v>
      </c>
      <c r="G2828" s="81">
        <v>15.5</v>
      </c>
      <c r="H2828" s="81">
        <v>1</v>
      </c>
      <c r="I2828" s="81">
        <v>13</v>
      </c>
      <c r="J2828" s="81">
        <v>1</v>
      </c>
      <c r="K2828" s="81">
        <v>1</v>
      </c>
      <c r="L2828" s="81" t="s">
        <v>25662</v>
      </c>
      <c r="M2828" s="108"/>
      <c r="N2828" s="108"/>
      <c r="O2828" s="108"/>
      <c r="P2828" s="108"/>
      <c r="Q2828" s="108"/>
      <c r="R2828" s="108"/>
      <c r="S2828" s="108"/>
      <c r="T2828" s="108"/>
      <c r="U2828" s="108"/>
      <c r="V2828" s="108"/>
      <c r="W2828" s="108"/>
      <c r="X2828" s="108"/>
      <c r="Y2828" s="108"/>
      <c r="Z2828" s="108"/>
      <c r="AA2828" s="108"/>
      <c r="AB2828" s="108"/>
      <c r="AC2828" s="108"/>
      <c r="AD2828" s="108"/>
    </row>
    <row r="2829" spans="1:30" x14ac:dyDescent="0.25">
      <c r="A2829" s="81" t="s">
        <v>6406</v>
      </c>
      <c r="B2829" s="81" t="s">
        <v>13964</v>
      </c>
      <c r="C2829" s="81">
        <v>12</v>
      </c>
      <c r="D2829" s="81" t="s">
        <v>8619</v>
      </c>
      <c r="E2829" s="81" t="s">
        <v>8620</v>
      </c>
      <c r="F2829" s="81" t="s">
        <v>8619</v>
      </c>
      <c r="G2829" s="81" t="s">
        <v>8620</v>
      </c>
      <c r="H2829" s="81">
        <v>1</v>
      </c>
      <c r="I2829" s="81">
        <v>24</v>
      </c>
      <c r="J2829" s="81">
        <v>2</v>
      </c>
      <c r="K2829" s="81">
        <v>1</v>
      </c>
      <c r="L2829" s="81" t="s">
        <v>25662</v>
      </c>
      <c r="M2829" s="108"/>
      <c r="N2829" s="108"/>
      <c r="O2829" s="108"/>
      <c r="P2829" s="108"/>
      <c r="Q2829" s="108"/>
      <c r="R2829" s="108"/>
      <c r="S2829" s="108"/>
      <c r="T2829" s="108"/>
      <c r="U2829" s="108"/>
      <c r="V2829" s="108"/>
      <c r="W2829" s="108"/>
      <c r="X2829" s="108"/>
      <c r="Y2829" s="108"/>
      <c r="Z2829" s="108"/>
      <c r="AA2829" s="108"/>
      <c r="AB2829" s="108"/>
      <c r="AC2829" s="108"/>
      <c r="AD2829" s="108"/>
    </row>
    <row r="2830" spans="1:30" x14ac:dyDescent="0.25">
      <c r="A2830" s="81" t="s">
        <v>6403</v>
      </c>
      <c r="B2830" s="81" t="s">
        <v>13966</v>
      </c>
      <c r="C2830" s="81">
        <v>26.95</v>
      </c>
      <c r="D2830" s="81" t="s">
        <v>8619</v>
      </c>
      <c r="E2830" s="81" t="s">
        <v>8620</v>
      </c>
      <c r="F2830" s="81" t="s">
        <v>8619</v>
      </c>
      <c r="G2830" s="81" t="s">
        <v>8620</v>
      </c>
      <c r="H2830" s="81">
        <v>1</v>
      </c>
      <c r="I2830" s="81">
        <v>35</v>
      </c>
      <c r="J2830" s="81">
        <v>1</v>
      </c>
      <c r="K2830" s="81">
        <v>1</v>
      </c>
      <c r="L2830" s="81" t="s">
        <v>25662</v>
      </c>
      <c r="M2830" s="108"/>
      <c r="N2830" s="108"/>
      <c r="O2830" s="108"/>
      <c r="P2830" s="108"/>
      <c r="Q2830" s="108"/>
      <c r="R2830" s="108"/>
      <c r="S2830" s="108"/>
      <c r="T2830" s="108"/>
      <c r="U2830" s="108"/>
      <c r="V2830" s="108"/>
      <c r="W2830" s="108"/>
      <c r="X2830" s="108"/>
      <c r="Y2830" s="108"/>
      <c r="Z2830" s="108"/>
      <c r="AA2830" s="108"/>
      <c r="AB2830" s="108"/>
      <c r="AC2830" s="108"/>
      <c r="AD2830" s="108"/>
    </row>
    <row r="2831" spans="1:30" x14ac:dyDescent="0.25">
      <c r="A2831" s="112" t="s">
        <v>6400</v>
      </c>
      <c r="B2831" s="81" t="s">
        <v>13967</v>
      </c>
      <c r="C2831" s="81">
        <v>56.07</v>
      </c>
      <c r="D2831" s="81" t="s">
        <v>13968</v>
      </c>
      <c r="E2831" s="81">
        <v>109.15</v>
      </c>
      <c r="F2831" s="81" t="s">
        <v>13969</v>
      </c>
      <c r="G2831" s="81">
        <v>19.170000000000002</v>
      </c>
      <c r="H2831" s="81">
        <v>1</v>
      </c>
      <c r="I2831" s="81">
        <v>60</v>
      </c>
      <c r="J2831" s="81">
        <v>4</v>
      </c>
      <c r="K2831" s="81">
        <v>1</v>
      </c>
      <c r="L2831" s="81" t="s">
        <v>25662</v>
      </c>
      <c r="M2831" s="108"/>
      <c r="N2831" s="108"/>
      <c r="O2831" s="108"/>
      <c r="P2831" s="108"/>
      <c r="Q2831" s="108"/>
      <c r="R2831" s="108"/>
      <c r="S2831" s="108"/>
      <c r="T2831" s="108"/>
      <c r="U2831" s="108"/>
      <c r="V2831" s="108"/>
      <c r="W2831" s="108"/>
      <c r="X2831" s="108"/>
      <c r="Y2831" s="108"/>
      <c r="Z2831" s="108"/>
      <c r="AA2831" s="108"/>
      <c r="AB2831" s="108"/>
      <c r="AC2831" s="108"/>
      <c r="AD2831" s="108"/>
    </row>
    <row r="2832" spans="1:30" x14ac:dyDescent="0.25">
      <c r="A2832" s="112" t="s">
        <v>6394</v>
      </c>
      <c r="B2832" s="81" t="s">
        <v>13970</v>
      </c>
      <c r="C2832" s="81">
        <v>25</v>
      </c>
      <c r="D2832" s="81" t="s">
        <v>13969</v>
      </c>
      <c r="E2832" s="81">
        <v>19.170000000000002</v>
      </c>
      <c r="F2832" s="81" t="s">
        <v>13971</v>
      </c>
      <c r="G2832" s="81">
        <v>16.54</v>
      </c>
      <c r="H2832" s="81">
        <v>1</v>
      </c>
      <c r="I2832" s="81">
        <v>13</v>
      </c>
      <c r="J2832" s="81">
        <v>1</v>
      </c>
      <c r="K2832" s="81">
        <v>1</v>
      </c>
      <c r="L2832" s="81" t="s">
        <v>25662</v>
      </c>
      <c r="M2832" s="108"/>
      <c r="N2832" s="108"/>
      <c r="O2832" s="108"/>
      <c r="P2832" s="108"/>
      <c r="Q2832" s="108"/>
      <c r="R2832" s="108"/>
      <c r="S2832" s="108"/>
      <c r="T2832" s="108"/>
      <c r="U2832" s="108"/>
      <c r="V2832" s="108"/>
      <c r="W2832" s="108"/>
      <c r="X2832" s="108"/>
      <c r="Y2832" s="108"/>
      <c r="Z2832" s="108"/>
      <c r="AA2832" s="108"/>
      <c r="AB2832" s="108"/>
      <c r="AC2832" s="108"/>
      <c r="AD2832" s="108"/>
    </row>
    <row r="2833" spans="1:30" x14ac:dyDescent="0.25">
      <c r="A2833" s="112" t="s">
        <v>6409</v>
      </c>
      <c r="B2833" s="81" t="s">
        <v>13972</v>
      </c>
      <c r="C2833" s="81">
        <v>23.15</v>
      </c>
      <c r="D2833" s="81" t="s">
        <v>13973</v>
      </c>
      <c r="E2833" s="81">
        <v>29.62</v>
      </c>
      <c r="F2833" s="81" t="s">
        <v>13973</v>
      </c>
      <c r="G2833" s="81">
        <v>29.62</v>
      </c>
      <c r="H2833" s="81">
        <v>1</v>
      </c>
      <c r="I2833" s="81">
        <v>25</v>
      </c>
      <c r="J2833" s="81">
        <v>1</v>
      </c>
      <c r="K2833" s="81">
        <v>1</v>
      </c>
      <c r="L2833" s="81" t="s">
        <v>25662</v>
      </c>
      <c r="M2833" s="108"/>
      <c r="N2833" s="108"/>
      <c r="O2833" s="108"/>
      <c r="P2833" s="108"/>
      <c r="Q2833" s="108"/>
      <c r="R2833" s="108"/>
      <c r="S2833" s="108"/>
      <c r="T2833" s="108"/>
      <c r="U2833" s="108"/>
      <c r="V2833" s="108"/>
      <c r="W2833" s="108"/>
      <c r="X2833" s="108"/>
      <c r="Y2833" s="108"/>
      <c r="Z2833" s="108"/>
      <c r="AA2833" s="108"/>
      <c r="AB2833" s="108"/>
      <c r="AC2833" s="108"/>
      <c r="AD2833" s="108"/>
    </row>
    <row r="2834" spans="1:30" x14ac:dyDescent="0.25">
      <c r="A2834" s="81" t="s">
        <v>5874</v>
      </c>
      <c r="B2834" s="81" t="s">
        <v>13974</v>
      </c>
      <c r="C2834" s="81">
        <v>3.11</v>
      </c>
      <c r="D2834" s="81" t="s">
        <v>13975</v>
      </c>
      <c r="E2834" s="81">
        <v>6</v>
      </c>
      <c r="F2834" s="81" t="s">
        <v>8619</v>
      </c>
      <c r="G2834" s="81" t="s">
        <v>8620</v>
      </c>
      <c r="H2834" s="81">
        <v>1</v>
      </c>
      <c r="I2834" s="81">
        <v>5</v>
      </c>
      <c r="J2834" s="81">
        <v>0.5</v>
      </c>
      <c r="K2834" s="81">
        <v>0.5</v>
      </c>
      <c r="L2834" s="81" t="s">
        <v>25662</v>
      </c>
      <c r="M2834" s="108"/>
      <c r="N2834" s="108"/>
      <c r="O2834" s="108"/>
      <c r="P2834" s="108"/>
      <c r="Q2834" s="108"/>
      <c r="R2834" s="108"/>
      <c r="S2834" s="108"/>
      <c r="T2834" s="108"/>
      <c r="U2834" s="108"/>
      <c r="V2834" s="108"/>
      <c r="W2834" s="108"/>
      <c r="X2834" s="108"/>
      <c r="Y2834" s="108"/>
      <c r="Z2834" s="108"/>
      <c r="AA2834" s="108"/>
      <c r="AB2834" s="108"/>
      <c r="AC2834" s="108"/>
      <c r="AD2834" s="108"/>
    </row>
    <row r="2835" spans="1:30" x14ac:dyDescent="0.25">
      <c r="A2835" s="81" t="s">
        <v>3920</v>
      </c>
      <c r="B2835" s="81" t="s">
        <v>13976</v>
      </c>
      <c r="C2835" s="81">
        <v>55.06</v>
      </c>
      <c r="D2835" s="81" t="s">
        <v>13977</v>
      </c>
      <c r="E2835" s="81">
        <v>52.88</v>
      </c>
      <c r="F2835" s="81" t="s">
        <v>8619</v>
      </c>
      <c r="G2835" s="81" t="s">
        <v>8620</v>
      </c>
      <c r="H2835" s="81">
        <v>6.25</v>
      </c>
      <c r="I2835" s="81">
        <v>6.25</v>
      </c>
      <c r="J2835" s="81">
        <v>1.26</v>
      </c>
      <c r="K2835" s="81">
        <v>4.25</v>
      </c>
      <c r="L2835" s="81" t="s">
        <v>25662</v>
      </c>
      <c r="M2835" s="108"/>
      <c r="N2835" s="108"/>
      <c r="O2835" s="108"/>
      <c r="P2835" s="108"/>
      <c r="Q2835" s="108"/>
      <c r="R2835" s="108"/>
      <c r="S2835" s="108"/>
      <c r="T2835" s="108"/>
      <c r="U2835" s="108"/>
      <c r="V2835" s="108"/>
      <c r="W2835" s="108"/>
      <c r="X2835" s="108"/>
      <c r="Y2835" s="108"/>
      <c r="Z2835" s="108"/>
      <c r="AA2835" s="108"/>
      <c r="AB2835" s="108"/>
      <c r="AC2835" s="108"/>
      <c r="AD2835" s="108"/>
    </row>
    <row r="2836" spans="1:30" x14ac:dyDescent="0.25">
      <c r="A2836" s="81" t="s">
        <v>6223</v>
      </c>
      <c r="B2836" s="81" t="s">
        <v>8619</v>
      </c>
      <c r="C2836" s="81" t="s">
        <v>8620</v>
      </c>
      <c r="D2836" s="81" t="s">
        <v>8619</v>
      </c>
      <c r="E2836" s="81" t="s">
        <v>8620</v>
      </c>
      <c r="F2836" s="81" t="s">
        <v>8619</v>
      </c>
      <c r="G2836" s="81" t="s">
        <v>8620</v>
      </c>
      <c r="H2836" s="81">
        <v>1</v>
      </c>
      <c r="I2836" s="81">
        <v>12</v>
      </c>
      <c r="J2836" s="81">
        <v>1</v>
      </c>
      <c r="K2836" s="81">
        <v>1</v>
      </c>
      <c r="L2836" s="81" t="s">
        <v>25662</v>
      </c>
      <c r="M2836" s="108"/>
      <c r="N2836" s="108"/>
      <c r="O2836" s="108"/>
      <c r="P2836" s="108"/>
      <c r="Q2836" s="108"/>
      <c r="R2836" s="108"/>
      <c r="S2836" s="108"/>
      <c r="T2836" s="108"/>
      <c r="U2836" s="108"/>
      <c r="V2836" s="108"/>
      <c r="W2836" s="108"/>
      <c r="X2836" s="108"/>
      <c r="Y2836" s="108"/>
      <c r="Z2836" s="108"/>
      <c r="AA2836" s="108"/>
      <c r="AB2836" s="108"/>
      <c r="AC2836" s="108"/>
      <c r="AD2836" s="108"/>
    </row>
    <row r="2837" spans="1:30" x14ac:dyDescent="0.25">
      <c r="A2837" s="81" t="s">
        <v>6428</v>
      </c>
      <c r="B2837" s="81" t="s">
        <v>13978</v>
      </c>
      <c r="C2837" s="81">
        <v>129.75</v>
      </c>
      <c r="D2837" s="81" t="s">
        <v>25865</v>
      </c>
      <c r="E2837" s="81">
        <v>147</v>
      </c>
      <c r="F2837" s="81" t="s">
        <v>13979</v>
      </c>
      <c r="G2837" s="81">
        <v>173.77</v>
      </c>
      <c r="H2837" s="81">
        <v>18</v>
      </c>
      <c r="I2837" s="81">
        <v>27</v>
      </c>
      <c r="J2837" s="81">
        <v>50</v>
      </c>
      <c r="K2837" s="81">
        <v>15</v>
      </c>
      <c r="L2837" s="81" t="s">
        <v>25662</v>
      </c>
      <c r="M2837" s="108"/>
      <c r="N2837" s="108"/>
      <c r="O2837" s="108"/>
      <c r="P2837" s="108"/>
      <c r="Q2837" s="108"/>
      <c r="R2837" s="108"/>
      <c r="S2837" s="108"/>
      <c r="T2837" s="108"/>
      <c r="U2837" s="108"/>
      <c r="V2837" s="108"/>
      <c r="W2837" s="108"/>
      <c r="X2837" s="108"/>
      <c r="Y2837" s="108"/>
      <c r="Z2837" s="108"/>
      <c r="AA2837" s="108"/>
      <c r="AB2837" s="108"/>
      <c r="AC2837" s="108"/>
      <c r="AD2837" s="108"/>
    </row>
    <row r="2838" spans="1:30" x14ac:dyDescent="0.25">
      <c r="A2838" s="81" t="s">
        <v>6437</v>
      </c>
      <c r="B2838" s="81" t="s">
        <v>13980</v>
      </c>
      <c r="C2838" s="81">
        <v>8.9499999999999993</v>
      </c>
      <c r="D2838" s="81" t="s">
        <v>13981</v>
      </c>
      <c r="E2838" s="81">
        <v>9.9</v>
      </c>
      <c r="F2838" s="81" t="s">
        <v>13982</v>
      </c>
      <c r="G2838" s="81">
        <v>9</v>
      </c>
      <c r="H2838" s="81">
        <v>5.5</v>
      </c>
      <c r="I2838" s="81">
        <v>4.25</v>
      </c>
      <c r="J2838" s="81">
        <v>1.7</v>
      </c>
      <c r="K2838" s="81">
        <v>6</v>
      </c>
      <c r="L2838" s="81" t="s">
        <v>25662</v>
      </c>
      <c r="M2838" s="108"/>
      <c r="N2838" s="108"/>
      <c r="O2838" s="108"/>
      <c r="P2838" s="108"/>
      <c r="Q2838" s="108"/>
      <c r="R2838" s="108"/>
      <c r="S2838" s="108"/>
      <c r="T2838" s="108"/>
      <c r="U2838" s="108"/>
      <c r="V2838" s="108"/>
      <c r="W2838" s="108"/>
      <c r="X2838" s="108"/>
      <c r="Y2838" s="108"/>
      <c r="Z2838" s="108"/>
      <c r="AA2838" s="108"/>
      <c r="AB2838" s="108"/>
      <c r="AC2838" s="108"/>
      <c r="AD2838" s="108"/>
    </row>
    <row r="2839" spans="1:30" x14ac:dyDescent="0.25">
      <c r="A2839" s="81" t="s">
        <v>6439</v>
      </c>
      <c r="B2839" s="81" t="s">
        <v>13983</v>
      </c>
      <c r="C2839" s="81">
        <v>7.8</v>
      </c>
      <c r="D2839" s="81" t="s">
        <v>13984</v>
      </c>
      <c r="E2839" s="81">
        <v>5.79</v>
      </c>
      <c r="F2839" s="81" t="s">
        <v>25866</v>
      </c>
      <c r="G2839" s="81">
        <v>7.83</v>
      </c>
      <c r="H2839" s="81">
        <v>9</v>
      </c>
      <c r="I2839" s="81">
        <v>10</v>
      </c>
      <c r="J2839" s="81">
        <v>0.1</v>
      </c>
      <c r="K2839" s="81">
        <v>1</v>
      </c>
      <c r="L2839" s="81" t="s">
        <v>25662</v>
      </c>
      <c r="M2839" s="108"/>
      <c r="N2839" s="108"/>
      <c r="O2839" s="108"/>
      <c r="P2839" s="108"/>
      <c r="Q2839" s="108"/>
      <c r="R2839" s="108"/>
      <c r="S2839" s="108"/>
      <c r="T2839" s="108"/>
      <c r="U2839" s="108"/>
      <c r="V2839" s="108"/>
      <c r="W2839" s="108"/>
      <c r="X2839" s="108"/>
      <c r="Y2839" s="108"/>
      <c r="Z2839" s="108"/>
      <c r="AA2839" s="108"/>
      <c r="AB2839" s="108"/>
      <c r="AC2839" s="108"/>
      <c r="AD2839" s="108"/>
    </row>
    <row r="2840" spans="1:30" x14ac:dyDescent="0.25">
      <c r="A2840" s="112" t="s">
        <v>8185</v>
      </c>
      <c r="B2840" s="81" t="s">
        <v>13985</v>
      </c>
      <c r="C2840" s="81">
        <v>763</v>
      </c>
      <c r="D2840" s="81" t="s">
        <v>13986</v>
      </c>
      <c r="E2840" s="81">
        <v>952.48</v>
      </c>
      <c r="F2840" s="81" t="s">
        <v>13987</v>
      </c>
      <c r="G2840" s="81">
        <v>881.22</v>
      </c>
      <c r="H2840" s="81">
        <v>16.34</v>
      </c>
      <c r="I2840" s="81">
        <v>12.4</v>
      </c>
      <c r="J2840" s="81">
        <v>24.37</v>
      </c>
      <c r="K2840" s="81">
        <v>15.75</v>
      </c>
      <c r="L2840" s="81" t="s">
        <v>25662</v>
      </c>
      <c r="M2840" s="108"/>
      <c r="N2840" s="108"/>
      <c r="O2840" s="108"/>
      <c r="P2840" s="108"/>
      <c r="Q2840" s="108"/>
      <c r="R2840" s="108"/>
      <c r="S2840" s="108"/>
      <c r="T2840" s="108"/>
      <c r="U2840" s="108"/>
      <c r="V2840" s="108"/>
      <c r="W2840" s="108"/>
      <c r="X2840" s="108"/>
      <c r="Y2840" s="108"/>
      <c r="Z2840" s="108"/>
      <c r="AA2840" s="108"/>
      <c r="AB2840" s="108"/>
      <c r="AC2840" s="108"/>
      <c r="AD2840" s="108"/>
    </row>
    <row r="2841" spans="1:30" x14ac:dyDescent="0.25">
      <c r="A2841" s="81" t="s">
        <v>7357</v>
      </c>
      <c r="B2841" s="81" t="s">
        <v>8619</v>
      </c>
      <c r="C2841" s="81" t="s">
        <v>8620</v>
      </c>
      <c r="D2841" s="81" t="s">
        <v>8619</v>
      </c>
      <c r="E2841" s="81" t="s">
        <v>8620</v>
      </c>
      <c r="F2841" s="81" t="s">
        <v>8619</v>
      </c>
      <c r="G2841" s="81" t="s">
        <v>8620</v>
      </c>
      <c r="H2841" s="81">
        <v>0.01</v>
      </c>
      <c r="I2841" s="81">
        <v>0.09</v>
      </c>
      <c r="J2841" s="81">
        <v>0.05</v>
      </c>
      <c r="K2841" s="81">
        <v>0.05</v>
      </c>
      <c r="L2841" s="81" t="s">
        <v>25662</v>
      </c>
      <c r="M2841" s="108"/>
      <c r="N2841" s="108"/>
      <c r="O2841" s="108"/>
      <c r="P2841" s="108"/>
      <c r="Q2841" s="108"/>
      <c r="R2841" s="108"/>
      <c r="S2841" s="108"/>
      <c r="T2841" s="108"/>
      <c r="U2841" s="108"/>
      <c r="V2841" s="108"/>
      <c r="W2841" s="108"/>
      <c r="X2841" s="108"/>
      <c r="Y2841" s="108"/>
      <c r="Z2841" s="108"/>
      <c r="AA2841" s="108"/>
      <c r="AB2841" s="108"/>
      <c r="AC2841" s="108"/>
      <c r="AD2841" s="108"/>
    </row>
    <row r="2842" spans="1:30" x14ac:dyDescent="0.25">
      <c r="A2842" s="81" t="s">
        <v>7360</v>
      </c>
      <c r="B2842" s="81" t="s">
        <v>8619</v>
      </c>
      <c r="C2842" s="81" t="s">
        <v>8620</v>
      </c>
      <c r="D2842" s="81" t="s">
        <v>8619</v>
      </c>
      <c r="E2842" s="81" t="s">
        <v>8620</v>
      </c>
      <c r="F2842" s="81" t="s">
        <v>8619</v>
      </c>
      <c r="G2842" s="81" t="s">
        <v>8620</v>
      </c>
      <c r="H2842" s="81">
        <v>0.28999999999999998</v>
      </c>
      <c r="I2842" s="81">
        <v>0.5</v>
      </c>
      <c r="J2842" s="81">
        <v>11.9</v>
      </c>
      <c r="K2842" s="81">
        <v>0.26</v>
      </c>
      <c r="L2842" s="81" t="s">
        <v>25662</v>
      </c>
      <c r="M2842" s="108"/>
      <c r="N2842" s="108"/>
      <c r="O2842" s="108"/>
      <c r="P2842" s="108"/>
      <c r="Q2842" s="108"/>
      <c r="R2842" s="108"/>
      <c r="S2842" s="108"/>
      <c r="T2842" s="108"/>
      <c r="U2842" s="108"/>
      <c r="V2842" s="108"/>
      <c r="W2842" s="108"/>
      <c r="X2842" s="108"/>
      <c r="Y2842" s="108"/>
      <c r="Z2842" s="108"/>
      <c r="AA2842" s="108"/>
      <c r="AB2842" s="108"/>
      <c r="AC2842" s="108"/>
      <c r="AD2842" s="108"/>
    </row>
    <row r="2843" spans="1:30" x14ac:dyDescent="0.25">
      <c r="A2843" s="81" t="s">
        <v>7363</v>
      </c>
      <c r="B2843" s="81" t="s">
        <v>13988</v>
      </c>
      <c r="C2843" s="81">
        <v>64</v>
      </c>
      <c r="D2843" s="81" t="s">
        <v>13989</v>
      </c>
      <c r="E2843" s="81">
        <v>62.08</v>
      </c>
      <c r="F2843" s="81" t="s">
        <v>8619</v>
      </c>
      <c r="G2843" s="81" t="s">
        <v>8620</v>
      </c>
      <c r="H2843" s="81">
        <v>5.4</v>
      </c>
      <c r="I2843" s="81">
        <v>5.5</v>
      </c>
      <c r="J2843" s="81">
        <v>1.1499999999999999</v>
      </c>
      <c r="K2843" s="81">
        <v>0.9</v>
      </c>
      <c r="L2843" s="81" t="s">
        <v>25662</v>
      </c>
      <c r="M2843" s="108"/>
      <c r="N2843" s="108"/>
      <c r="O2843" s="108"/>
      <c r="P2843" s="108"/>
      <c r="Q2843" s="108"/>
      <c r="R2843" s="108"/>
      <c r="S2843" s="108"/>
      <c r="T2843" s="108"/>
      <c r="U2843" s="108"/>
      <c r="V2843" s="108"/>
      <c r="W2843" s="108"/>
      <c r="X2843" s="108"/>
      <c r="Y2843" s="108"/>
      <c r="Z2843" s="108"/>
      <c r="AA2843" s="108"/>
      <c r="AB2843" s="108"/>
      <c r="AC2843" s="108"/>
      <c r="AD2843" s="108"/>
    </row>
    <row r="2844" spans="1:30" x14ac:dyDescent="0.25">
      <c r="A2844" s="81" t="s">
        <v>7378</v>
      </c>
      <c r="B2844" s="81" t="s">
        <v>13990</v>
      </c>
      <c r="C2844" s="81">
        <v>43.03</v>
      </c>
      <c r="D2844" s="81" t="s">
        <v>8619</v>
      </c>
      <c r="E2844" s="81" t="s">
        <v>8620</v>
      </c>
      <c r="F2844" s="81" t="s">
        <v>8619</v>
      </c>
      <c r="G2844" s="81" t="s">
        <v>8620</v>
      </c>
      <c r="H2844" s="81">
        <v>0.5</v>
      </c>
      <c r="I2844" s="81">
        <v>78.75</v>
      </c>
      <c r="J2844" s="81">
        <v>1.46</v>
      </c>
      <c r="K2844" s="81">
        <v>1</v>
      </c>
      <c r="L2844" s="81" t="s">
        <v>25662</v>
      </c>
      <c r="M2844" s="108"/>
      <c r="N2844" s="108"/>
      <c r="O2844" s="108"/>
      <c r="P2844" s="108"/>
      <c r="Q2844" s="108"/>
      <c r="R2844" s="108"/>
      <c r="S2844" s="108"/>
      <c r="T2844" s="108"/>
      <c r="U2844" s="108"/>
      <c r="V2844" s="108"/>
      <c r="W2844" s="108"/>
      <c r="X2844" s="108"/>
      <c r="Y2844" s="108"/>
      <c r="Z2844" s="108"/>
      <c r="AA2844" s="108"/>
      <c r="AB2844" s="108"/>
      <c r="AC2844" s="108"/>
      <c r="AD2844" s="108"/>
    </row>
    <row r="2845" spans="1:30" x14ac:dyDescent="0.25">
      <c r="A2845" s="81" t="s">
        <v>7380</v>
      </c>
      <c r="B2845" s="81" t="s">
        <v>13991</v>
      </c>
      <c r="C2845" s="81">
        <v>68.83</v>
      </c>
      <c r="D2845" s="81" t="s">
        <v>8619</v>
      </c>
      <c r="E2845" s="81" t="s">
        <v>8620</v>
      </c>
      <c r="F2845" s="81" t="s">
        <v>8619</v>
      </c>
      <c r="G2845" s="81" t="s">
        <v>8620</v>
      </c>
      <c r="H2845" s="81">
        <v>0.5</v>
      </c>
      <c r="I2845" s="81">
        <v>157.47999999999999</v>
      </c>
      <c r="J2845" s="81">
        <v>2.42</v>
      </c>
      <c r="K2845" s="81">
        <v>1</v>
      </c>
      <c r="L2845" s="81" t="s">
        <v>25662</v>
      </c>
      <c r="M2845" s="108"/>
      <c r="N2845" s="108"/>
      <c r="O2845" s="108"/>
      <c r="P2845" s="108"/>
      <c r="Q2845" s="108"/>
      <c r="R2845" s="108"/>
      <c r="S2845" s="108"/>
      <c r="T2845" s="108"/>
      <c r="U2845" s="108"/>
      <c r="V2845" s="108"/>
      <c r="W2845" s="108"/>
      <c r="X2845" s="108"/>
      <c r="Y2845" s="108"/>
      <c r="Z2845" s="108"/>
      <c r="AA2845" s="108"/>
      <c r="AB2845" s="108"/>
      <c r="AC2845" s="108"/>
      <c r="AD2845" s="108"/>
    </row>
    <row r="2846" spans="1:30" x14ac:dyDescent="0.25">
      <c r="A2846" s="81" t="s">
        <v>7396</v>
      </c>
      <c r="B2846" s="81" t="s">
        <v>8619</v>
      </c>
      <c r="C2846" s="81" t="s">
        <v>8620</v>
      </c>
      <c r="D2846" s="81" t="s">
        <v>8619</v>
      </c>
      <c r="E2846" s="81" t="s">
        <v>8620</v>
      </c>
      <c r="F2846" s="81" t="s">
        <v>8619</v>
      </c>
      <c r="G2846" s="81" t="s">
        <v>8620</v>
      </c>
      <c r="H2846" s="81">
        <v>1</v>
      </c>
      <c r="I2846" s="81">
        <v>0.37</v>
      </c>
      <c r="J2846" s="81">
        <v>120</v>
      </c>
      <c r="K2846" s="81">
        <v>0.36</v>
      </c>
      <c r="L2846" s="81" t="s">
        <v>25662</v>
      </c>
      <c r="M2846" s="108"/>
      <c r="N2846" s="108"/>
      <c r="O2846" s="108"/>
      <c r="P2846" s="108"/>
      <c r="Q2846" s="108"/>
      <c r="R2846" s="108"/>
      <c r="S2846" s="108"/>
      <c r="T2846" s="108"/>
      <c r="U2846" s="108"/>
      <c r="V2846" s="108"/>
      <c r="W2846" s="108"/>
      <c r="X2846" s="108"/>
      <c r="Y2846" s="108"/>
      <c r="Z2846" s="108"/>
      <c r="AA2846" s="108"/>
      <c r="AB2846" s="108"/>
      <c r="AC2846" s="108"/>
      <c r="AD2846" s="108"/>
    </row>
    <row r="2847" spans="1:30" x14ac:dyDescent="0.25">
      <c r="A2847" s="81" t="s">
        <v>5396</v>
      </c>
      <c r="B2847" s="81" t="s">
        <v>13992</v>
      </c>
      <c r="C2847" s="81">
        <v>15</v>
      </c>
      <c r="D2847" s="81" t="s">
        <v>8619</v>
      </c>
      <c r="E2847" s="81" t="s">
        <v>8620</v>
      </c>
      <c r="F2847" s="81" t="s">
        <v>8619</v>
      </c>
      <c r="G2847" s="81" t="s">
        <v>8620</v>
      </c>
      <c r="H2847" s="81">
        <v>0.2</v>
      </c>
      <c r="I2847" s="81">
        <v>3.5</v>
      </c>
      <c r="J2847" s="81">
        <v>0.4</v>
      </c>
      <c r="K2847" s="81">
        <v>0.2</v>
      </c>
      <c r="L2847" s="81" t="s">
        <v>25662</v>
      </c>
      <c r="M2847" s="108"/>
      <c r="N2847" s="108"/>
      <c r="O2847" s="108"/>
      <c r="P2847" s="108"/>
      <c r="Q2847" s="108"/>
      <c r="R2847" s="108"/>
      <c r="S2847" s="108"/>
      <c r="T2847" s="108"/>
      <c r="U2847" s="108"/>
      <c r="V2847" s="108"/>
      <c r="W2847" s="108"/>
      <c r="X2847" s="108"/>
      <c r="Y2847" s="108"/>
      <c r="Z2847" s="108"/>
      <c r="AA2847" s="108"/>
      <c r="AB2847" s="108"/>
      <c r="AC2847" s="108"/>
      <c r="AD2847" s="108"/>
    </row>
    <row r="2848" spans="1:30" x14ac:dyDescent="0.25">
      <c r="A2848" s="81" t="s">
        <v>7438</v>
      </c>
      <c r="B2848" s="81" t="s">
        <v>13993</v>
      </c>
      <c r="C2848" s="81">
        <v>38.659999999999997</v>
      </c>
      <c r="D2848" s="81" t="s">
        <v>8619</v>
      </c>
      <c r="E2848" s="81" t="s">
        <v>8620</v>
      </c>
      <c r="F2848" s="81" t="s">
        <v>8619</v>
      </c>
      <c r="G2848" s="81" t="s">
        <v>8620</v>
      </c>
      <c r="H2848" s="81">
        <v>0.5</v>
      </c>
      <c r="I2848" s="81">
        <v>157.47999999999999</v>
      </c>
      <c r="J2848" s="81">
        <v>2.2999999999999998</v>
      </c>
      <c r="K2848" s="81">
        <v>1</v>
      </c>
      <c r="L2848" s="81" t="s">
        <v>25662</v>
      </c>
      <c r="M2848" s="108"/>
      <c r="N2848" s="108"/>
      <c r="O2848" s="108"/>
      <c r="P2848" s="108"/>
      <c r="Q2848" s="108"/>
      <c r="R2848" s="108"/>
      <c r="S2848" s="108"/>
      <c r="T2848" s="108"/>
      <c r="U2848" s="108"/>
      <c r="V2848" s="108"/>
      <c r="W2848" s="108"/>
      <c r="X2848" s="108"/>
      <c r="Y2848" s="108"/>
      <c r="Z2848" s="108"/>
      <c r="AA2848" s="108"/>
      <c r="AB2848" s="108"/>
      <c r="AC2848" s="108"/>
      <c r="AD2848" s="108"/>
    </row>
    <row r="2849" spans="1:30" x14ac:dyDescent="0.25">
      <c r="A2849" s="81" t="s">
        <v>5181</v>
      </c>
      <c r="B2849" s="81" t="s">
        <v>13994</v>
      </c>
      <c r="C2849" s="81">
        <v>0.28999999999999998</v>
      </c>
      <c r="D2849" s="81" t="s">
        <v>13995</v>
      </c>
      <c r="E2849" s="81">
        <v>104.95</v>
      </c>
      <c r="F2849" s="81" t="s">
        <v>8619</v>
      </c>
      <c r="G2849" s="81" t="s">
        <v>8620</v>
      </c>
      <c r="H2849" s="81">
        <v>0.18</v>
      </c>
      <c r="I2849" s="81">
        <v>1.97</v>
      </c>
      <c r="J2849" s="81">
        <v>0.02</v>
      </c>
      <c r="K2849" s="81">
        <v>0.66</v>
      </c>
      <c r="L2849" s="81" t="s">
        <v>25662</v>
      </c>
      <c r="M2849" s="108"/>
      <c r="N2849" s="108"/>
      <c r="O2849" s="108"/>
      <c r="P2849" s="108"/>
      <c r="Q2849" s="108"/>
      <c r="R2849" s="108"/>
      <c r="S2849" s="108"/>
      <c r="T2849" s="108"/>
      <c r="U2849" s="108"/>
      <c r="V2849" s="108"/>
      <c r="W2849" s="108"/>
      <c r="X2849" s="108"/>
      <c r="Y2849" s="108"/>
      <c r="Z2849" s="108"/>
      <c r="AA2849" s="108"/>
      <c r="AB2849" s="108"/>
      <c r="AC2849" s="108"/>
      <c r="AD2849" s="108"/>
    </row>
    <row r="2850" spans="1:30" x14ac:dyDescent="0.25">
      <c r="A2850" s="81" t="s">
        <v>5175</v>
      </c>
      <c r="B2850" s="81" t="s">
        <v>13996</v>
      </c>
      <c r="C2850" s="81">
        <v>42.5</v>
      </c>
      <c r="D2850" s="81" t="s">
        <v>8619</v>
      </c>
      <c r="E2850" s="81" t="s">
        <v>8620</v>
      </c>
      <c r="F2850" s="81" t="s">
        <v>8619</v>
      </c>
      <c r="G2850" s="81" t="s">
        <v>8620</v>
      </c>
      <c r="H2850" s="81">
        <v>20</v>
      </c>
      <c r="I2850" s="81">
        <v>14</v>
      </c>
      <c r="J2850" s="81">
        <v>2.3599999999999999E-2</v>
      </c>
      <c r="K2850" s="81">
        <v>0.3</v>
      </c>
      <c r="L2850" s="81" t="s">
        <v>25662</v>
      </c>
      <c r="M2850" s="108"/>
      <c r="N2850" s="108"/>
      <c r="O2850" s="108"/>
      <c r="P2850" s="108"/>
      <c r="Q2850" s="108"/>
      <c r="R2850" s="108"/>
      <c r="S2850" s="108"/>
      <c r="T2850" s="108"/>
      <c r="U2850" s="108"/>
      <c r="V2850" s="108"/>
      <c r="W2850" s="108"/>
      <c r="X2850" s="108"/>
      <c r="Y2850" s="108"/>
      <c r="Z2850" s="108"/>
      <c r="AA2850" s="108"/>
      <c r="AB2850" s="108"/>
      <c r="AC2850" s="108"/>
      <c r="AD2850" s="108"/>
    </row>
    <row r="2851" spans="1:30" x14ac:dyDescent="0.25">
      <c r="A2851" s="81" t="s">
        <v>5298</v>
      </c>
      <c r="B2851" s="81" t="s">
        <v>13997</v>
      </c>
      <c r="C2851" s="81">
        <v>22.47</v>
      </c>
      <c r="D2851" s="81" t="s">
        <v>13998</v>
      </c>
      <c r="E2851" s="81">
        <v>25</v>
      </c>
      <c r="F2851" s="81" t="s">
        <v>8619</v>
      </c>
      <c r="G2851" s="81" t="s">
        <v>8620</v>
      </c>
      <c r="H2851" s="81">
        <v>7.5</v>
      </c>
      <c r="I2851" s="81">
        <v>9</v>
      </c>
      <c r="J2851" s="81">
        <v>0.5</v>
      </c>
      <c r="K2851" s="81">
        <v>3.2</v>
      </c>
      <c r="L2851" s="81" t="s">
        <v>25662</v>
      </c>
      <c r="M2851" s="108"/>
      <c r="N2851" s="108"/>
      <c r="O2851" s="108"/>
      <c r="P2851" s="108"/>
      <c r="Q2851" s="108"/>
      <c r="R2851" s="108"/>
      <c r="S2851" s="108"/>
      <c r="T2851" s="108"/>
      <c r="U2851" s="108"/>
      <c r="V2851" s="108"/>
      <c r="W2851" s="108"/>
      <c r="X2851" s="108"/>
      <c r="Y2851" s="108"/>
      <c r="Z2851" s="108"/>
      <c r="AA2851" s="108"/>
      <c r="AB2851" s="108"/>
      <c r="AC2851" s="108"/>
      <c r="AD2851" s="108"/>
    </row>
    <row r="2852" spans="1:30" x14ac:dyDescent="0.25">
      <c r="A2852" s="81" t="s">
        <v>5289</v>
      </c>
      <c r="B2852" s="81" t="s">
        <v>13999</v>
      </c>
      <c r="C2852" s="81">
        <v>19.100000000000001</v>
      </c>
      <c r="D2852" s="81" t="s">
        <v>13951</v>
      </c>
      <c r="E2852" s="81">
        <v>18.55</v>
      </c>
      <c r="F2852" s="81" t="s">
        <v>8619</v>
      </c>
      <c r="G2852" s="81" t="s">
        <v>8620</v>
      </c>
      <c r="H2852" s="81">
        <v>6</v>
      </c>
      <c r="I2852" s="81">
        <v>12</v>
      </c>
      <c r="J2852" s="81">
        <v>0.5</v>
      </c>
      <c r="K2852" s="81">
        <v>2</v>
      </c>
      <c r="L2852" s="81" t="s">
        <v>25662</v>
      </c>
      <c r="M2852" s="108"/>
      <c r="N2852" s="108"/>
      <c r="O2852" s="108"/>
      <c r="P2852" s="108"/>
      <c r="Q2852" s="108"/>
      <c r="R2852" s="108"/>
      <c r="S2852" s="108"/>
      <c r="T2852" s="108"/>
      <c r="U2852" s="108"/>
      <c r="V2852" s="108"/>
      <c r="W2852" s="108"/>
      <c r="X2852" s="108"/>
      <c r="Y2852" s="108"/>
      <c r="Z2852" s="108"/>
      <c r="AA2852" s="108"/>
      <c r="AB2852" s="108"/>
      <c r="AC2852" s="108"/>
      <c r="AD2852" s="108"/>
    </row>
    <row r="2853" spans="1:30" x14ac:dyDescent="0.25">
      <c r="A2853" s="112" t="s">
        <v>8220</v>
      </c>
      <c r="B2853" s="81" t="s">
        <v>14000</v>
      </c>
      <c r="C2853" s="81">
        <v>39.33</v>
      </c>
      <c r="D2853" s="81" t="s">
        <v>14001</v>
      </c>
      <c r="E2853" s="81">
        <v>30.78</v>
      </c>
      <c r="F2853" s="81" t="s">
        <v>14002</v>
      </c>
      <c r="G2853" s="81">
        <v>47.6</v>
      </c>
      <c r="H2853" s="81">
        <v>0.5</v>
      </c>
      <c r="I2853" s="81">
        <v>39</v>
      </c>
      <c r="J2853" s="81">
        <v>1.1499999999999999</v>
      </c>
      <c r="K2853" s="81">
        <v>1</v>
      </c>
      <c r="L2853" s="81" t="s">
        <v>25662</v>
      </c>
      <c r="M2853" s="108"/>
      <c r="N2853" s="108"/>
      <c r="O2853" s="108"/>
      <c r="P2853" s="108"/>
      <c r="Q2853" s="108"/>
      <c r="R2853" s="108"/>
      <c r="S2853" s="108"/>
      <c r="T2853" s="108"/>
      <c r="U2853" s="108"/>
      <c r="V2853" s="108"/>
      <c r="W2853" s="108"/>
      <c r="X2853" s="108"/>
      <c r="Y2853" s="108"/>
      <c r="Z2853" s="108"/>
      <c r="AA2853" s="108"/>
      <c r="AB2853" s="108"/>
      <c r="AC2853" s="108"/>
      <c r="AD2853" s="108"/>
    </row>
    <row r="2854" spans="1:30" x14ac:dyDescent="0.25">
      <c r="A2854" s="112" t="s">
        <v>7866</v>
      </c>
      <c r="B2854" s="81" t="s">
        <v>14003</v>
      </c>
      <c r="C2854" s="81">
        <v>18.079999999999998</v>
      </c>
      <c r="D2854" s="81" t="s">
        <v>14004</v>
      </c>
      <c r="E2854" s="81">
        <v>20.8</v>
      </c>
      <c r="F2854" s="81" t="s">
        <v>14005</v>
      </c>
      <c r="G2854" s="81">
        <v>22.49</v>
      </c>
      <c r="H2854" s="81">
        <v>0.5</v>
      </c>
      <c r="I2854" s="81">
        <v>40</v>
      </c>
      <c r="J2854" s="81">
        <v>0.8</v>
      </c>
      <c r="K2854" s="81">
        <v>0.5</v>
      </c>
      <c r="L2854" s="81" t="s">
        <v>25662</v>
      </c>
      <c r="M2854" s="108"/>
      <c r="N2854" s="108"/>
      <c r="O2854" s="108"/>
      <c r="P2854" s="108"/>
      <c r="Q2854" s="108"/>
      <c r="R2854" s="108"/>
      <c r="S2854" s="108"/>
      <c r="T2854" s="108"/>
      <c r="U2854" s="108"/>
      <c r="V2854" s="108"/>
      <c r="W2854" s="108"/>
      <c r="X2854" s="108"/>
      <c r="Y2854" s="108"/>
      <c r="Z2854" s="108"/>
      <c r="AA2854" s="108"/>
      <c r="AB2854" s="108"/>
      <c r="AC2854" s="108"/>
      <c r="AD2854" s="108"/>
    </row>
    <row r="2855" spans="1:30" x14ac:dyDescent="0.25">
      <c r="A2855" s="112" t="s">
        <v>7192</v>
      </c>
      <c r="B2855" s="81" t="s">
        <v>26332</v>
      </c>
      <c r="C2855" s="81">
        <v>370.5</v>
      </c>
      <c r="D2855" s="81" t="s">
        <v>25741</v>
      </c>
      <c r="E2855" s="81">
        <v>345</v>
      </c>
      <c r="F2855" s="81" t="s">
        <v>25741</v>
      </c>
      <c r="G2855" s="81">
        <v>345</v>
      </c>
      <c r="H2855" s="81">
        <v>9.75</v>
      </c>
      <c r="I2855" s="81">
        <v>3</v>
      </c>
      <c r="J2855" s="81">
        <v>1.52</v>
      </c>
      <c r="K2855" s="81">
        <v>7</v>
      </c>
      <c r="L2855" s="81" t="s">
        <v>25662</v>
      </c>
      <c r="M2855" s="108"/>
      <c r="N2855" s="108"/>
      <c r="O2855" s="108"/>
      <c r="P2855" s="108"/>
      <c r="Q2855" s="108"/>
      <c r="R2855" s="108"/>
      <c r="S2855" s="108"/>
      <c r="T2855" s="108"/>
      <c r="U2855" s="108"/>
      <c r="V2855" s="108"/>
      <c r="W2855" s="108"/>
      <c r="X2855" s="108"/>
      <c r="Y2855" s="108"/>
      <c r="Z2855" s="108"/>
      <c r="AA2855" s="108"/>
      <c r="AB2855" s="108"/>
      <c r="AC2855" s="108"/>
      <c r="AD2855" s="108"/>
    </row>
    <row r="2856" spans="1:30" x14ac:dyDescent="0.25">
      <c r="A2856" s="81" t="s">
        <v>7986</v>
      </c>
      <c r="B2856" s="81" t="s">
        <v>14006</v>
      </c>
      <c r="C2856" s="81">
        <v>40.43</v>
      </c>
      <c r="D2856" s="81" t="s">
        <v>26333</v>
      </c>
      <c r="E2856" s="81">
        <v>443.85</v>
      </c>
      <c r="F2856" s="81" t="s">
        <v>26333</v>
      </c>
      <c r="G2856" s="81">
        <v>443.85</v>
      </c>
      <c r="H2856" s="81">
        <v>1</v>
      </c>
      <c r="I2856" s="81">
        <v>6</v>
      </c>
      <c r="J2856" s="81">
        <v>1</v>
      </c>
      <c r="K2856" s="81">
        <v>2</v>
      </c>
      <c r="L2856" s="81" t="s">
        <v>25662</v>
      </c>
      <c r="M2856" s="108"/>
      <c r="N2856" s="108"/>
      <c r="O2856" s="108"/>
      <c r="P2856" s="108"/>
      <c r="Q2856" s="108"/>
      <c r="R2856" s="108"/>
      <c r="S2856" s="108"/>
      <c r="T2856" s="108"/>
      <c r="U2856" s="108"/>
      <c r="V2856" s="108"/>
      <c r="W2856" s="108"/>
      <c r="X2856" s="108"/>
      <c r="Y2856" s="108"/>
      <c r="Z2856" s="108"/>
      <c r="AA2856" s="108"/>
      <c r="AB2856" s="108"/>
      <c r="AC2856" s="108"/>
      <c r="AD2856" s="108"/>
    </row>
    <row r="2857" spans="1:30" x14ac:dyDescent="0.25">
      <c r="A2857" s="81" t="s">
        <v>4730</v>
      </c>
      <c r="B2857" s="81" t="s">
        <v>14007</v>
      </c>
      <c r="C2857" s="81">
        <v>16.7</v>
      </c>
      <c r="D2857" s="81" t="s">
        <v>14008</v>
      </c>
      <c r="E2857" s="81">
        <v>22.14</v>
      </c>
      <c r="F2857" s="81" t="s">
        <v>8619</v>
      </c>
      <c r="G2857" s="81" t="s">
        <v>8620</v>
      </c>
      <c r="H2857" s="81">
        <v>3.25</v>
      </c>
      <c r="I2857" s="81">
        <v>2.5</v>
      </c>
      <c r="J2857" s="81">
        <v>30</v>
      </c>
      <c r="K2857" s="81">
        <v>0.75</v>
      </c>
      <c r="L2857" s="81" t="s">
        <v>25662</v>
      </c>
      <c r="M2857" s="108"/>
      <c r="N2857" s="108"/>
      <c r="O2857" s="108"/>
      <c r="P2857" s="108"/>
      <c r="Q2857" s="108"/>
      <c r="R2857" s="108"/>
      <c r="S2857" s="108"/>
      <c r="T2857" s="108"/>
      <c r="U2857" s="108"/>
      <c r="V2857" s="108"/>
      <c r="W2857" s="108"/>
      <c r="X2857" s="108"/>
      <c r="Y2857" s="108"/>
      <c r="Z2857" s="108"/>
      <c r="AA2857" s="108"/>
      <c r="AB2857" s="108"/>
      <c r="AC2857" s="108"/>
      <c r="AD2857" s="108"/>
    </row>
    <row r="2858" spans="1:30" x14ac:dyDescent="0.25">
      <c r="A2858" s="81" t="s">
        <v>5389</v>
      </c>
      <c r="B2858" s="81" t="s">
        <v>8619</v>
      </c>
      <c r="C2858" s="81" t="s">
        <v>8620</v>
      </c>
      <c r="D2858" s="81" t="s">
        <v>8619</v>
      </c>
      <c r="E2858" s="81" t="s">
        <v>8620</v>
      </c>
      <c r="F2858" s="81" t="s">
        <v>8619</v>
      </c>
      <c r="G2858" s="81" t="s">
        <v>8620</v>
      </c>
      <c r="H2858" s="81">
        <v>0.25</v>
      </c>
      <c r="I2858" s="81">
        <v>77</v>
      </c>
      <c r="J2858" s="81">
        <v>0.5</v>
      </c>
      <c r="K2858" s="81">
        <v>0.25</v>
      </c>
      <c r="L2858" s="81" t="s">
        <v>25662</v>
      </c>
      <c r="M2858" s="108"/>
      <c r="N2858" s="108"/>
      <c r="O2858" s="108"/>
      <c r="P2858" s="108"/>
      <c r="Q2858" s="108"/>
      <c r="R2858" s="108"/>
      <c r="S2858" s="108"/>
      <c r="T2858" s="108"/>
      <c r="U2858" s="108"/>
      <c r="V2858" s="108"/>
      <c r="W2858" s="108"/>
      <c r="X2858" s="108"/>
      <c r="Y2858" s="108"/>
      <c r="Z2858" s="108"/>
      <c r="AA2858" s="108"/>
      <c r="AB2858" s="108"/>
      <c r="AC2858" s="108"/>
      <c r="AD2858" s="108"/>
    </row>
    <row r="2859" spans="1:30" x14ac:dyDescent="0.25">
      <c r="A2859" s="81" t="s">
        <v>672</v>
      </c>
      <c r="B2859" s="81" t="s">
        <v>14009</v>
      </c>
      <c r="C2859" s="81">
        <v>23.17</v>
      </c>
      <c r="D2859" s="81" t="s">
        <v>8619</v>
      </c>
      <c r="E2859" s="81" t="s">
        <v>8620</v>
      </c>
      <c r="F2859" s="81" t="s">
        <v>8619</v>
      </c>
      <c r="G2859" s="81" t="s">
        <v>8620</v>
      </c>
      <c r="H2859" s="81">
        <v>7.5</v>
      </c>
      <c r="I2859" s="81">
        <v>12.6</v>
      </c>
      <c r="J2859" s="81">
        <v>0.4</v>
      </c>
      <c r="K2859" s="81">
        <v>2</v>
      </c>
      <c r="L2859" s="81" t="s">
        <v>25662</v>
      </c>
      <c r="M2859" s="108"/>
      <c r="N2859" s="108"/>
      <c r="O2859" s="108"/>
      <c r="P2859" s="108"/>
      <c r="Q2859" s="108"/>
      <c r="R2859" s="108"/>
      <c r="S2859" s="108"/>
      <c r="T2859" s="108"/>
      <c r="U2859" s="108"/>
      <c r="V2859" s="108"/>
      <c r="W2859" s="108"/>
      <c r="X2859" s="108"/>
      <c r="Y2859" s="108"/>
      <c r="Z2859" s="108"/>
      <c r="AA2859" s="108"/>
      <c r="AB2859" s="108"/>
      <c r="AC2859" s="108"/>
      <c r="AD2859" s="108"/>
    </row>
    <row r="2860" spans="1:30" x14ac:dyDescent="0.25">
      <c r="A2860" s="81" t="s">
        <v>586</v>
      </c>
      <c r="B2860" s="81" t="s">
        <v>8619</v>
      </c>
      <c r="C2860" s="81" t="s">
        <v>8620</v>
      </c>
      <c r="D2860" s="81" t="s">
        <v>8619</v>
      </c>
      <c r="E2860" s="81" t="s">
        <v>8620</v>
      </c>
      <c r="F2860" s="81" t="s">
        <v>8619</v>
      </c>
      <c r="G2860" s="81" t="s">
        <v>8620</v>
      </c>
      <c r="H2860" s="81">
        <v>7.5</v>
      </c>
      <c r="I2860" s="81">
        <v>12.6</v>
      </c>
      <c r="J2860" s="81">
        <v>0.8</v>
      </c>
      <c r="K2860" s="81">
        <v>4.7</v>
      </c>
      <c r="L2860" s="81" t="s">
        <v>25662</v>
      </c>
      <c r="M2860" s="108"/>
      <c r="N2860" s="108"/>
      <c r="O2860" s="108"/>
      <c r="P2860" s="108"/>
      <c r="Q2860" s="108"/>
      <c r="R2860" s="108"/>
      <c r="S2860" s="108"/>
      <c r="T2860" s="108"/>
      <c r="U2860" s="108"/>
      <c r="V2860" s="108"/>
      <c r="W2860" s="108"/>
      <c r="X2860" s="108"/>
      <c r="Y2860" s="108"/>
      <c r="Z2860" s="108"/>
      <c r="AA2860" s="108"/>
      <c r="AB2860" s="108"/>
      <c r="AC2860" s="108"/>
      <c r="AD2860" s="108"/>
    </row>
    <row r="2861" spans="1:30" x14ac:dyDescent="0.25">
      <c r="A2861" s="81" t="s">
        <v>3539</v>
      </c>
      <c r="B2861" s="81" t="s">
        <v>8619</v>
      </c>
      <c r="C2861" s="81" t="s">
        <v>8620</v>
      </c>
      <c r="D2861" s="81" t="s">
        <v>8619</v>
      </c>
      <c r="E2861" s="81" t="s">
        <v>8620</v>
      </c>
      <c r="F2861" s="81" t="s">
        <v>8619</v>
      </c>
      <c r="G2861" s="81" t="s">
        <v>8620</v>
      </c>
      <c r="H2861" s="81">
        <v>12.6</v>
      </c>
      <c r="I2861" s="81">
        <v>28.3</v>
      </c>
      <c r="J2861" s="81">
        <v>14.4</v>
      </c>
      <c r="K2861" s="81">
        <v>1.5</v>
      </c>
      <c r="L2861" s="81" t="s">
        <v>25662</v>
      </c>
      <c r="M2861" s="108"/>
      <c r="N2861" s="108"/>
      <c r="O2861" s="108"/>
      <c r="P2861" s="108"/>
      <c r="Q2861" s="108"/>
      <c r="R2861" s="108"/>
      <c r="S2861" s="108"/>
      <c r="T2861" s="108"/>
      <c r="U2861" s="108"/>
      <c r="V2861" s="108"/>
      <c r="W2861" s="108"/>
      <c r="X2861" s="108"/>
      <c r="Y2861" s="108"/>
      <c r="Z2861" s="108"/>
      <c r="AA2861" s="108"/>
      <c r="AB2861" s="108"/>
      <c r="AC2861" s="108"/>
      <c r="AD2861" s="108"/>
    </row>
    <row r="2862" spans="1:30" x14ac:dyDescent="0.25">
      <c r="A2862" s="81" t="s">
        <v>3536</v>
      </c>
      <c r="B2862" s="81" t="s">
        <v>8619</v>
      </c>
      <c r="C2862" s="81" t="s">
        <v>8620</v>
      </c>
      <c r="D2862" s="81" t="s">
        <v>8619</v>
      </c>
      <c r="E2862" s="81" t="s">
        <v>8620</v>
      </c>
      <c r="F2862" s="81" t="s">
        <v>8619</v>
      </c>
      <c r="G2862" s="81" t="s">
        <v>8620</v>
      </c>
      <c r="H2862" s="81">
        <v>12.6</v>
      </c>
      <c r="I2862" s="81">
        <v>29.5</v>
      </c>
      <c r="J2862" s="81">
        <v>19.8</v>
      </c>
      <c r="K2862" s="81">
        <v>1.5</v>
      </c>
      <c r="L2862" s="81" t="s">
        <v>25662</v>
      </c>
      <c r="M2862" s="108"/>
      <c r="N2862" s="108"/>
      <c r="O2862" s="108"/>
      <c r="P2862" s="108"/>
      <c r="Q2862" s="108"/>
      <c r="R2862" s="108"/>
      <c r="S2862" s="108"/>
      <c r="T2862" s="108"/>
      <c r="U2862" s="108"/>
      <c r="V2862" s="108"/>
      <c r="W2862" s="108"/>
      <c r="X2862" s="108"/>
      <c r="Y2862" s="108"/>
      <c r="Z2862" s="108"/>
      <c r="AA2862" s="108"/>
      <c r="AB2862" s="108"/>
      <c r="AC2862" s="108"/>
      <c r="AD2862" s="108"/>
    </row>
    <row r="2863" spans="1:30" x14ac:dyDescent="0.25">
      <c r="A2863" s="81" t="s">
        <v>3533</v>
      </c>
      <c r="B2863" s="81" t="s">
        <v>8619</v>
      </c>
      <c r="C2863" s="81" t="s">
        <v>8620</v>
      </c>
      <c r="D2863" s="81" t="s">
        <v>8619</v>
      </c>
      <c r="E2863" s="81" t="s">
        <v>8620</v>
      </c>
      <c r="F2863" s="81" t="s">
        <v>8619</v>
      </c>
      <c r="G2863" s="81" t="s">
        <v>8620</v>
      </c>
      <c r="H2863" s="81">
        <v>12.6</v>
      </c>
      <c r="I2863" s="81">
        <v>29.5</v>
      </c>
      <c r="J2863" s="81">
        <v>20</v>
      </c>
      <c r="K2863" s="81">
        <v>1.5</v>
      </c>
      <c r="L2863" s="81" t="s">
        <v>25662</v>
      </c>
      <c r="M2863" s="108"/>
      <c r="N2863" s="108"/>
      <c r="O2863" s="108"/>
      <c r="P2863" s="108"/>
      <c r="Q2863" s="108"/>
      <c r="R2863" s="108"/>
      <c r="S2863" s="108"/>
      <c r="T2863" s="108"/>
      <c r="U2863" s="108"/>
      <c r="V2863" s="108"/>
      <c r="W2863" s="108"/>
      <c r="X2863" s="108"/>
      <c r="Y2863" s="108"/>
      <c r="Z2863" s="108"/>
      <c r="AA2863" s="108"/>
      <c r="AB2863" s="108"/>
      <c r="AC2863" s="108"/>
      <c r="AD2863" s="108"/>
    </row>
    <row r="2864" spans="1:30" x14ac:dyDescent="0.25">
      <c r="A2864" s="81" t="s">
        <v>3523</v>
      </c>
      <c r="B2864" s="81" t="s">
        <v>8619</v>
      </c>
      <c r="C2864" s="81" t="s">
        <v>8620</v>
      </c>
      <c r="D2864" s="81" t="s">
        <v>8619</v>
      </c>
      <c r="E2864" s="81" t="s">
        <v>8620</v>
      </c>
      <c r="F2864" s="81" t="s">
        <v>8619</v>
      </c>
      <c r="G2864" s="81" t="s">
        <v>8620</v>
      </c>
      <c r="H2864" s="81">
        <v>5.5</v>
      </c>
      <c r="I2864" s="81">
        <v>12.6</v>
      </c>
      <c r="J2864" s="81">
        <v>11</v>
      </c>
      <c r="K2864" s="81">
        <v>2</v>
      </c>
      <c r="L2864" s="81" t="s">
        <v>25662</v>
      </c>
      <c r="M2864" s="108"/>
      <c r="N2864" s="108"/>
      <c r="O2864" s="108"/>
      <c r="P2864" s="108"/>
      <c r="Q2864" s="108"/>
      <c r="R2864" s="108"/>
      <c r="S2864" s="108"/>
      <c r="T2864" s="108"/>
      <c r="U2864" s="108"/>
      <c r="V2864" s="108"/>
      <c r="W2864" s="108"/>
      <c r="X2864" s="108"/>
      <c r="Y2864" s="108"/>
      <c r="Z2864" s="108"/>
      <c r="AA2864" s="108"/>
      <c r="AB2864" s="108"/>
      <c r="AC2864" s="108"/>
      <c r="AD2864" s="108"/>
    </row>
    <row r="2865" spans="1:30" x14ac:dyDescent="0.25">
      <c r="A2865" s="81" t="s">
        <v>3562</v>
      </c>
      <c r="B2865" s="81" t="s">
        <v>8619</v>
      </c>
      <c r="C2865" s="81" t="s">
        <v>8620</v>
      </c>
      <c r="D2865" s="81" t="s">
        <v>8619</v>
      </c>
      <c r="E2865" s="81" t="s">
        <v>8620</v>
      </c>
      <c r="F2865" s="81" t="s">
        <v>8619</v>
      </c>
      <c r="G2865" s="81" t="s">
        <v>8620</v>
      </c>
      <c r="H2865" s="81">
        <v>12.6</v>
      </c>
      <c r="I2865" s="81">
        <v>56.2</v>
      </c>
      <c r="J2865" s="81">
        <v>67.2</v>
      </c>
      <c r="K2865" s="81">
        <v>1.5</v>
      </c>
      <c r="L2865" s="81" t="s">
        <v>25662</v>
      </c>
      <c r="M2865" s="108"/>
      <c r="N2865" s="108"/>
      <c r="O2865" s="108"/>
      <c r="P2865" s="108"/>
      <c r="Q2865" s="108"/>
      <c r="R2865" s="108"/>
      <c r="S2865" s="108"/>
      <c r="T2865" s="108"/>
      <c r="U2865" s="108"/>
      <c r="V2865" s="108"/>
      <c r="W2865" s="108"/>
      <c r="X2865" s="108"/>
      <c r="Y2865" s="108"/>
      <c r="Z2865" s="108"/>
      <c r="AA2865" s="108"/>
      <c r="AB2865" s="108"/>
      <c r="AC2865" s="108"/>
      <c r="AD2865" s="108"/>
    </row>
    <row r="2866" spans="1:30" x14ac:dyDescent="0.25">
      <c r="A2866" s="81" t="s">
        <v>3559</v>
      </c>
      <c r="B2866" s="81" t="s">
        <v>8619</v>
      </c>
      <c r="C2866" s="81" t="s">
        <v>8620</v>
      </c>
      <c r="D2866" s="81" t="s">
        <v>8619</v>
      </c>
      <c r="E2866" s="81" t="s">
        <v>8620</v>
      </c>
      <c r="F2866" s="81" t="s">
        <v>8619</v>
      </c>
      <c r="G2866" s="81" t="s">
        <v>8620</v>
      </c>
      <c r="H2866" s="81">
        <v>12.6</v>
      </c>
      <c r="I2866" s="81">
        <v>56.2</v>
      </c>
      <c r="J2866" s="81">
        <v>70.8</v>
      </c>
      <c r="K2866" s="81">
        <v>1.5</v>
      </c>
      <c r="L2866" s="81" t="s">
        <v>25662</v>
      </c>
      <c r="M2866" s="108"/>
      <c r="N2866" s="108"/>
      <c r="O2866" s="108"/>
      <c r="P2866" s="108"/>
      <c r="Q2866" s="108"/>
      <c r="R2866" s="108"/>
      <c r="S2866" s="108"/>
      <c r="T2866" s="108"/>
      <c r="U2866" s="108"/>
      <c r="V2866" s="108"/>
      <c r="W2866" s="108"/>
      <c r="X2866" s="108"/>
      <c r="Y2866" s="108"/>
      <c r="Z2866" s="108"/>
      <c r="AA2866" s="108"/>
      <c r="AB2866" s="108"/>
      <c r="AC2866" s="108"/>
      <c r="AD2866" s="108"/>
    </row>
    <row r="2867" spans="1:30" x14ac:dyDescent="0.25">
      <c r="A2867" s="81" t="s">
        <v>3556</v>
      </c>
      <c r="B2867" s="81" t="s">
        <v>8619</v>
      </c>
      <c r="C2867" s="81" t="s">
        <v>8620</v>
      </c>
      <c r="D2867" s="81" t="s">
        <v>8619</v>
      </c>
      <c r="E2867" s="81" t="s">
        <v>8620</v>
      </c>
      <c r="F2867" s="81" t="s">
        <v>8619</v>
      </c>
      <c r="G2867" s="81" t="s">
        <v>8620</v>
      </c>
      <c r="H2867" s="81">
        <v>12.6</v>
      </c>
      <c r="I2867" s="81">
        <v>56.2</v>
      </c>
      <c r="J2867" s="81">
        <v>72</v>
      </c>
      <c r="K2867" s="81">
        <v>1.5</v>
      </c>
      <c r="L2867" s="81" t="s">
        <v>25662</v>
      </c>
      <c r="M2867" s="108"/>
      <c r="N2867" s="108"/>
      <c r="O2867" s="108"/>
      <c r="P2867" s="108"/>
      <c r="Q2867" s="108"/>
      <c r="R2867" s="108"/>
      <c r="S2867" s="108"/>
      <c r="T2867" s="108"/>
      <c r="U2867" s="108"/>
      <c r="V2867" s="108"/>
      <c r="W2867" s="108"/>
      <c r="X2867" s="108"/>
      <c r="Y2867" s="108"/>
      <c r="Z2867" s="108"/>
      <c r="AA2867" s="108"/>
      <c r="AB2867" s="108"/>
      <c r="AC2867" s="108"/>
      <c r="AD2867" s="108"/>
    </row>
    <row r="2868" spans="1:30" x14ac:dyDescent="0.25">
      <c r="A2868" s="81" t="s">
        <v>3553</v>
      </c>
      <c r="B2868" s="81" t="s">
        <v>8619</v>
      </c>
      <c r="C2868" s="81" t="s">
        <v>8620</v>
      </c>
      <c r="D2868" s="81" t="s">
        <v>8619</v>
      </c>
      <c r="E2868" s="81" t="s">
        <v>8620</v>
      </c>
      <c r="F2868" s="81" t="s">
        <v>8619</v>
      </c>
      <c r="G2868" s="81" t="s">
        <v>8620</v>
      </c>
      <c r="H2868" s="81">
        <v>12.6</v>
      </c>
      <c r="I2868" s="81">
        <v>56.2</v>
      </c>
      <c r="J2868" s="81">
        <v>68.400000000000006</v>
      </c>
      <c r="K2868" s="81">
        <v>1.5</v>
      </c>
      <c r="L2868" s="81" t="s">
        <v>25662</v>
      </c>
      <c r="M2868" s="108"/>
      <c r="N2868" s="108"/>
      <c r="O2868" s="108"/>
      <c r="P2868" s="108"/>
      <c r="Q2868" s="108"/>
      <c r="R2868" s="108"/>
      <c r="S2868" s="108"/>
      <c r="T2868" s="108"/>
      <c r="U2868" s="108"/>
      <c r="V2868" s="108"/>
      <c r="W2868" s="108"/>
      <c r="X2868" s="108"/>
      <c r="Y2868" s="108"/>
      <c r="Z2868" s="108"/>
      <c r="AA2868" s="108"/>
      <c r="AB2868" s="108"/>
      <c r="AC2868" s="108"/>
      <c r="AD2868" s="108"/>
    </row>
    <row r="2869" spans="1:30" x14ac:dyDescent="0.25">
      <c r="A2869" s="81" t="s">
        <v>3519</v>
      </c>
      <c r="B2869" s="81" t="s">
        <v>8619</v>
      </c>
      <c r="C2869" s="81" t="s">
        <v>8620</v>
      </c>
      <c r="D2869" s="81" t="s">
        <v>8619</v>
      </c>
      <c r="E2869" s="81" t="s">
        <v>8620</v>
      </c>
      <c r="F2869" s="81" t="s">
        <v>8619</v>
      </c>
      <c r="G2869" s="81" t="s">
        <v>8620</v>
      </c>
      <c r="H2869" s="81">
        <v>12.6</v>
      </c>
      <c r="I2869" s="81">
        <v>28.3</v>
      </c>
      <c r="J2869" s="81">
        <v>13.2</v>
      </c>
      <c r="K2869" s="81">
        <v>1.5</v>
      </c>
      <c r="L2869" s="81" t="s">
        <v>25662</v>
      </c>
      <c r="M2869" s="108"/>
      <c r="N2869" s="108"/>
      <c r="O2869" s="108"/>
      <c r="P2869" s="108"/>
      <c r="Q2869" s="108"/>
      <c r="R2869" s="108"/>
      <c r="S2869" s="108"/>
      <c r="T2869" s="108"/>
      <c r="U2869" s="108"/>
      <c r="V2869" s="108"/>
      <c r="W2869" s="108"/>
      <c r="X2869" s="108"/>
      <c r="Y2869" s="108"/>
      <c r="Z2869" s="108"/>
      <c r="AA2869" s="108"/>
      <c r="AB2869" s="108"/>
      <c r="AC2869" s="108"/>
      <c r="AD2869" s="108"/>
    </row>
    <row r="2870" spans="1:30" x14ac:dyDescent="0.25">
      <c r="A2870" s="81" t="s">
        <v>3530</v>
      </c>
      <c r="B2870" s="81" t="s">
        <v>8619</v>
      </c>
      <c r="C2870" s="81" t="s">
        <v>8620</v>
      </c>
      <c r="D2870" s="81" t="s">
        <v>8619</v>
      </c>
      <c r="E2870" s="81" t="s">
        <v>8620</v>
      </c>
      <c r="F2870" s="81" t="s">
        <v>8619</v>
      </c>
      <c r="G2870" s="81" t="s">
        <v>8620</v>
      </c>
      <c r="H2870" s="81">
        <v>4.5</v>
      </c>
      <c r="I2870" s="81">
        <v>13.2</v>
      </c>
      <c r="J2870" s="81">
        <v>10.6</v>
      </c>
      <c r="K2870" s="81">
        <v>2.5</v>
      </c>
      <c r="L2870" s="81" t="s">
        <v>25662</v>
      </c>
      <c r="M2870" s="108"/>
      <c r="N2870" s="108"/>
      <c r="O2870" s="108"/>
      <c r="P2870" s="108"/>
      <c r="Q2870" s="108"/>
      <c r="R2870" s="108"/>
      <c r="S2870" s="108"/>
      <c r="T2870" s="108"/>
      <c r="U2870" s="108"/>
      <c r="V2870" s="108"/>
      <c r="W2870" s="108"/>
      <c r="X2870" s="108"/>
      <c r="Y2870" s="108"/>
      <c r="Z2870" s="108"/>
      <c r="AA2870" s="108"/>
      <c r="AB2870" s="108"/>
      <c r="AC2870" s="108"/>
      <c r="AD2870" s="108"/>
    </row>
    <row r="2871" spans="1:30" x14ac:dyDescent="0.25">
      <c r="A2871" s="81" t="s">
        <v>33</v>
      </c>
      <c r="B2871" s="81" t="s">
        <v>8619</v>
      </c>
      <c r="C2871" s="81" t="s">
        <v>8620</v>
      </c>
      <c r="D2871" s="81" t="s">
        <v>8619</v>
      </c>
      <c r="E2871" s="81" t="s">
        <v>8620</v>
      </c>
      <c r="F2871" s="81" t="s">
        <v>8619</v>
      </c>
      <c r="G2871" s="81" t="s">
        <v>8620</v>
      </c>
      <c r="H2871" s="81">
        <v>0.25</v>
      </c>
      <c r="I2871" s="81">
        <v>0.5</v>
      </c>
      <c r="J2871" s="81">
        <v>0.01</v>
      </c>
      <c r="K2871" s="81">
        <v>0.1</v>
      </c>
      <c r="L2871" s="81" t="s">
        <v>25662</v>
      </c>
      <c r="M2871" s="108"/>
      <c r="N2871" s="108"/>
      <c r="O2871" s="108"/>
      <c r="P2871" s="108"/>
      <c r="Q2871" s="108"/>
      <c r="R2871" s="108"/>
      <c r="S2871" s="108"/>
      <c r="T2871" s="108"/>
      <c r="U2871" s="108"/>
      <c r="V2871" s="108"/>
      <c r="W2871" s="108"/>
      <c r="X2871" s="108"/>
      <c r="Y2871" s="108"/>
      <c r="Z2871" s="108"/>
      <c r="AA2871" s="108"/>
      <c r="AB2871" s="108"/>
      <c r="AC2871" s="108"/>
      <c r="AD2871" s="108"/>
    </row>
    <row r="2872" spans="1:30" x14ac:dyDescent="0.25">
      <c r="A2872" s="81" t="s">
        <v>38</v>
      </c>
      <c r="B2872" s="81" t="s">
        <v>8619</v>
      </c>
      <c r="C2872" s="81" t="s">
        <v>8620</v>
      </c>
      <c r="D2872" s="81" t="s">
        <v>8619</v>
      </c>
      <c r="E2872" s="81" t="s">
        <v>8620</v>
      </c>
      <c r="F2872" s="81" t="s">
        <v>8619</v>
      </c>
      <c r="G2872" s="81" t="s">
        <v>8620</v>
      </c>
      <c r="H2872" s="81">
        <v>0.25</v>
      </c>
      <c r="I2872" s="81">
        <v>0.5</v>
      </c>
      <c r="J2872" s="81">
        <v>0.01</v>
      </c>
      <c r="K2872" s="81">
        <v>0.1</v>
      </c>
      <c r="L2872" s="81" t="s">
        <v>25662</v>
      </c>
      <c r="M2872" s="108"/>
      <c r="N2872" s="108"/>
      <c r="O2872" s="108"/>
      <c r="P2872" s="108"/>
      <c r="Q2872" s="108"/>
      <c r="R2872" s="108"/>
      <c r="S2872" s="108"/>
      <c r="T2872" s="108"/>
      <c r="U2872" s="108"/>
      <c r="V2872" s="108"/>
      <c r="W2872" s="108"/>
      <c r="X2872" s="108"/>
      <c r="Y2872" s="108"/>
      <c r="Z2872" s="108"/>
      <c r="AA2872" s="108"/>
      <c r="AB2872" s="108"/>
      <c r="AC2872" s="108"/>
      <c r="AD2872" s="108"/>
    </row>
    <row r="2873" spans="1:30" x14ac:dyDescent="0.25">
      <c r="A2873" s="81" t="s">
        <v>42</v>
      </c>
      <c r="B2873" s="81" t="s">
        <v>8619</v>
      </c>
      <c r="C2873" s="81" t="s">
        <v>8620</v>
      </c>
      <c r="D2873" s="81" t="s">
        <v>8619</v>
      </c>
      <c r="E2873" s="81" t="s">
        <v>8620</v>
      </c>
      <c r="F2873" s="81" t="s">
        <v>8619</v>
      </c>
      <c r="G2873" s="81" t="s">
        <v>8620</v>
      </c>
      <c r="H2873" s="81">
        <v>8.27</v>
      </c>
      <c r="I2873" s="81">
        <v>10.63</v>
      </c>
      <c r="J2873" s="81">
        <v>6.6</v>
      </c>
      <c r="K2873" s="81">
        <v>3.94</v>
      </c>
      <c r="L2873" s="81" t="s">
        <v>25662</v>
      </c>
      <c r="M2873" s="108"/>
      <c r="N2873" s="108"/>
      <c r="O2873" s="108"/>
      <c r="P2873" s="108"/>
      <c r="Q2873" s="108"/>
      <c r="R2873" s="108"/>
      <c r="S2873" s="108"/>
      <c r="T2873" s="108"/>
      <c r="U2873" s="108"/>
      <c r="V2873" s="108"/>
      <c r="W2873" s="108"/>
      <c r="X2873" s="108"/>
      <c r="Y2873" s="108"/>
      <c r="Z2873" s="108"/>
      <c r="AA2873" s="108"/>
      <c r="AB2873" s="108"/>
      <c r="AC2873" s="108"/>
      <c r="AD2873" s="108"/>
    </row>
    <row r="2874" spans="1:30" x14ac:dyDescent="0.25">
      <c r="A2874" s="81" t="s">
        <v>46</v>
      </c>
      <c r="B2874" s="81" t="s">
        <v>8619</v>
      </c>
      <c r="C2874" s="81" t="s">
        <v>8620</v>
      </c>
      <c r="D2874" s="81" t="s">
        <v>8619</v>
      </c>
      <c r="E2874" s="81" t="s">
        <v>8620</v>
      </c>
      <c r="F2874" s="81" t="s">
        <v>8619</v>
      </c>
      <c r="G2874" s="81" t="s">
        <v>8620</v>
      </c>
      <c r="H2874" s="81">
        <v>8.27</v>
      </c>
      <c r="I2874" s="81">
        <v>10.63</v>
      </c>
      <c r="J2874" s="81">
        <v>6.6</v>
      </c>
      <c r="K2874" s="81">
        <v>3.94</v>
      </c>
      <c r="L2874" s="81" t="s">
        <v>25662</v>
      </c>
      <c r="M2874" s="108"/>
      <c r="N2874" s="108"/>
      <c r="O2874" s="108"/>
      <c r="P2874" s="108"/>
      <c r="Q2874" s="108"/>
      <c r="R2874" s="108"/>
      <c r="S2874" s="108"/>
      <c r="T2874" s="108"/>
      <c r="U2874" s="108"/>
      <c r="V2874" s="108"/>
      <c r="W2874" s="108"/>
      <c r="X2874" s="108"/>
      <c r="Y2874" s="108"/>
      <c r="Z2874" s="108"/>
      <c r="AA2874" s="108"/>
      <c r="AB2874" s="108"/>
      <c r="AC2874" s="108"/>
      <c r="AD2874" s="108"/>
    </row>
    <row r="2875" spans="1:30" x14ac:dyDescent="0.25">
      <c r="A2875" s="81" t="s">
        <v>49</v>
      </c>
      <c r="B2875" s="81" t="s">
        <v>8619</v>
      </c>
      <c r="C2875" s="81" t="s">
        <v>8620</v>
      </c>
      <c r="D2875" s="81" t="s">
        <v>8619</v>
      </c>
      <c r="E2875" s="81" t="s">
        <v>8620</v>
      </c>
      <c r="F2875" s="81" t="s">
        <v>8619</v>
      </c>
      <c r="G2875" s="81" t="s">
        <v>8620</v>
      </c>
      <c r="H2875" s="81">
        <v>39.130000000000003</v>
      </c>
      <c r="I2875" s="81">
        <v>67.319999999999993</v>
      </c>
      <c r="J2875" s="81">
        <v>51.8</v>
      </c>
      <c r="K2875" s="81">
        <v>1.38</v>
      </c>
      <c r="L2875" s="81" t="s">
        <v>25662</v>
      </c>
      <c r="M2875" s="108"/>
      <c r="N2875" s="108"/>
      <c r="O2875" s="108"/>
      <c r="P2875" s="108"/>
      <c r="Q2875" s="108"/>
      <c r="R2875" s="108"/>
      <c r="S2875" s="108"/>
      <c r="T2875" s="108"/>
      <c r="U2875" s="108"/>
      <c r="V2875" s="108"/>
      <c r="W2875" s="108"/>
      <c r="X2875" s="108"/>
      <c r="Y2875" s="108"/>
      <c r="Z2875" s="108"/>
      <c r="AA2875" s="108"/>
      <c r="AB2875" s="108"/>
      <c r="AC2875" s="108"/>
      <c r="AD2875" s="108"/>
    </row>
    <row r="2876" spans="1:30" x14ac:dyDescent="0.25">
      <c r="A2876" s="81" t="s">
        <v>54</v>
      </c>
      <c r="B2876" s="81" t="s">
        <v>8619</v>
      </c>
      <c r="C2876" s="81" t="s">
        <v>8620</v>
      </c>
      <c r="D2876" s="81" t="s">
        <v>8619</v>
      </c>
      <c r="E2876" s="81" t="s">
        <v>8620</v>
      </c>
      <c r="F2876" s="81" t="s">
        <v>8619</v>
      </c>
      <c r="G2876" s="81" t="s">
        <v>8620</v>
      </c>
      <c r="H2876" s="81">
        <v>39.369999999999997</v>
      </c>
      <c r="I2876" s="81">
        <v>66.930000000000007</v>
      </c>
      <c r="J2876" s="81">
        <v>46.3</v>
      </c>
      <c r="K2876" s="81">
        <v>1.38</v>
      </c>
      <c r="L2876" s="81" t="s">
        <v>25662</v>
      </c>
      <c r="M2876" s="108"/>
      <c r="N2876" s="108"/>
      <c r="O2876" s="108"/>
      <c r="P2876" s="108"/>
      <c r="Q2876" s="108"/>
      <c r="R2876" s="108"/>
      <c r="S2876" s="108"/>
      <c r="T2876" s="108"/>
      <c r="U2876" s="108"/>
      <c r="V2876" s="108"/>
      <c r="W2876" s="108"/>
      <c r="X2876" s="108"/>
      <c r="Y2876" s="108"/>
      <c r="Z2876" s="108"/>
      <c r="AA2876" s="108"/>
      <c r="AB2876" s="108"/>
      <c r="AC2876" s="108"/>
      <c r="AD2876" s="108"/>
    </row>
    <row r="2877" spans="1:30" x14ac:dyDescent="0.25">
      <c r="A2877" s="81" t="s">
        <v>59</v>
      </c>
      <c r="B2877" s="81" t="s">
        <v>8619</v>
      </c>
      <c r="C2877" s="81" t="s">
        <v>8620</v>
      </c>
      <c r="D2877" s="81" t="s">
        <v>8619</v>
      </c>
      <c r="E2877" s="81" t="s">
        <v>8620</v>
      </c>
      <c r="F2877" s="81" t="s">
        <v>8619</v>
      </c>
      <c r="G2877" s="81" t="s">
        <v>8620</v>
      </c>
      <c r="H2877" s="81">
        <v>39.369999999999997</v>
      </c>
      <c r="I2877" s="81">
        <v>66.930000000000007</v>
      </c>
      <c r="J2877" s="81">
        <v>46.3</v>
      </c>
      <c r="K2877" s="81">
        <v>1.38</v>
      </c>
      <c r="L2877" s="81" t="s">
        <v>25662</v>
      </c>
      <c r="M2877" s="108"/>
      <c r="N2877" s="108"/>
      <c r="O2877" s="108"/>
      <c r="P2877" s="108"/>
      <c r="Q2877" s="108"/>
      <c r="R2877" s="108"/>
      <c r="S2877" s="108"/>
      <c r="T2877" s="108"/>
      <c r="U2877" s="108"/>
      <c r="V2877" s="108"/>
      <c r="W2877" s="108"/>
      <c r="X2877" s="108"/>
      <c r="Y2877" s="108"/>
      <c r="Z2877" s="108"/>
      <c r="AA2877" s="108"/>
      <c r="AB2877" s="108"/>
      <c r="AC2877" s="108"/>
      <c r="AD2877" s="108"/>
    </row>
    <row r="2878" spans="1:30" x14ac:dyDescent="0.25">
      <c r="A2878" s="81" t="s">
        <v>64</v>
      </c>
      <c r="B2878" s="81" t="s">
        <v>8619</v>
      </c>
      <c r="C2878" s="81" t="s">
        <v>8620</v>
      </c>
      <c r="D2878" s="81" t="s">
        <v>8619</v>
      </c>
      <c r="E2878" s="81" t="s">
        <v>8620</v>
      </c>
      <c r="F2878" s="81" t="s">
        <v>8619</v>
      </c>
      <c r="G2878" s="81" t="s">
        <v>8620</v>
      </c>
      <c r="H2878" s="81">
        <v>0.1</v>
      </c>
      <c r="I2878" s="81">
        <v>0.1</v>
      </c>
      <c r="J2878" s="81">
        <v>22</v>
      </c>
      <c r="K2878" s="81">
        <v>1000</v>
      </c>
      <c r="L2878" s="81" t="s">
        <v>25662</v>
      </c>
      <c r="M2878" s="108"/>
      <c r="N2878" s="108"/>
      <c r="O2878" s="108"/>
      <c r="P2878" s="108"/>
      <c r="Q2878" s="108"/>
      <c r="R2878" s="108"/>
      <c r="S2878" s="108"/>
      <c r="T2878" s="108"/>
      <c r="U2878" s="108"/>
      <c r="V2878" s="108"/>
      <c r="W2878" s="108"/>
      <c r="X2878" s="108"/>
      <c r="Y2878" s="108"/>
      <c r="Z2878" s="108"/>
      <c r="AA2878" s="108"/>
      <c r="AB2878" s="108"/>
      <c r="AC2878" s="108"/>
      <c r="AD2878" s="108"/>
    </row>
    <row r="2879" spans="1:30" x14ac:dyDescent="0.25">
      <c r="A2879" s="81" t="s">
        <v>68</v>
      </c>
      <c r="B2879" s="81" t="s">
        <v>8619</v>
      </c>
      <c r="C2879" s="81" t="s">
        <v>8620</v>
      </c>
      <c r="D2879" s="81" t="s">
        <v>8619</v>
      </c>
      <c r="E2879" s="81" t="s">
        <v>8620</v>
      </c>
      <c r="F2879" s="81" t="s">
        <v>8619</v>
      </c>
      <c r="G2879" s="81" t="s">
        <v>8620</v>
      </c>
      <c r="H2879" s="81">
        <v>0.1</v>
      </c>
      <c r="I2879" s="81">
        <v>0.1</v>
      </c>
      <c r="J2879" s="81">
        <v>22</v>
      </c>
      <c r="K2879" s="81">
        <v>1000</v>
      </c>
      <c r="L2879" s="81" t="s">
        <v>25662</v>
      </c>
      <c r="M2879" s="108"/>
      <c r="N2879" s="108"/>
      <c r="O2879" s="108"/>
      <c r="P2879" s="108"/>
      <c r="Q2879" s="108"/>
      <c r="R2879" s="108"/>
      <c r="S2879" s="108"/>
      <c r="T2879" s="108"/>
      <c r="U2879" s="108"/>
      <c r="V2879" s="108"/>
      <c r="W2879" s="108"/>
      <c r="X2879" s="108"/>
      <c r="Y2879" s="108"/>
      <c r="Z2879" s="108"/>
      <c r="AA2879" s="108"/>
      <c r="AB2879" s="108"/>
      <c r="AC2879" s="108"/>
      <c r="AD2879" s="108"/>
    </row>
    <row r="2880" spans="1:30" x14ac:dyDescent="0.25">
      <c r="A2880" s="81" t="s">
        <v>71</v>
      </c>
      <c r="B2880" s="81" t="s">
        <v>26334</v>
      </c>
      <c r="C2880" s="81">
        <v>3229.34</v>
      </c>
      <c r="D2880" s="81" t="s">
        <v>26334</v>
      </c>
      <c r="E2880" s="81">
        <v>3229.34</v>
      </c>
      <c r="F2880" s="81" t="s">
        <v>26334</v>
      </c>
      <c r="G2880" s="81">
        <v>3229.34</v>
      </c>
      <c r="H2880" s="81">
        <v>8</v>
      </c>
      <c r="I2880" s="81">
        <v>12</v>
      </c>
      <c r="J2880" s="81">
        <v>6</v>
      </c>
      <c r="K2880" s="81">
        <v>4</v>
      </c>
      <c r="L2880" s="81" t="s">
        <v>25662</v>
      </c>
      <c r="M2880" s="108"/>
      <c r="N2880" s="108"/>
      <c r="O2880" s="108"/>
      <c r="P2880" s="108"/>
      <c r="Q2880" s="108"/>
      <c r="R2880" s="108"/>
      <c r="S2880" s="108"/>
      <c r="T2880" s="108"/>
      <c r="U2880" s="108"/>
      <c r="V2880" s="108"/>
      <c r="W2880" s="108"/>
      <c r="X2880" s="108"/>
      <c r="Y2880" s="108"/>
      <c r="Z2880" s="108"/>
      <c r="AA2880" s="108"/>
      <c r="AB2880" s="108"/>
      <c r="AC2880" s="108"/>
      <c r="AD2880" s="108"/>
    </row>
    <row r="2881" spans="1:30" x14ac:dyDescent="0.25">
      <c r="A2881" s="81" t="s">
        <v>3475</v>
      </c>
      <c r="B2881" s="81" t="s">
        <v>26335</v>
      </c>
      <c r="C2881" s="81">
        <v>140.22</v>
      </c>
      <c r="D2881" s="81" t="s">
        <v>26335</v>
      </c>
      <c r="E2881" s="81">
        <v>140.22</v>
      </c>
      <c r="F2881" s="81" t="s">
        <v>26335</v>
      </c>
      <c r="G2881" s="81">
        <v>140.22</v>
      </c>
      <c r="H2881" s="81">
        <v>3.94</v>
      </c>
      <c r="I2881" s="81">
        <v>10.63</v>
      </c>
      <c r="J2881" s="81">
        <v>6.6</v>
      </c>
      <c r="K2881" s="81">
        <v>1.38</v>
      </c>
      <c r="L2881" s="81" t="s">
        <v>25662</v>
      </c>
      <c r="M2881" s="108"/>
      <c r="N2881" s="108"/>
      <c r="O2881" s="108"/>
      <c r="P2881" s="108"/>
      <c r="Q2881" s="108"/>
      <c r="R2881" s="108"/>
      <c r="S2881" s="108"/>
      <c r="T2881" s="108"/>
      <c r="U2881" s="108"/>
      <c r="V2881" s="108"/>
      <c r="W2881" s="108"/>
      <c r="X2881" s="108"/>
      <c r="Y2881" s="108"/>
      <c r="Z2881" s="108"/>
      <c r="AA2881" s="108"/>
      <c r="AB2881" s="108"/>
      <c r="AC2881" s="108"/>
      <c r="AD2881" s="10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8"/>
  <sheetViews>
    <sheetView workbookViewId="0">
      <pane ySplit="1" topLeftCell="A5" activePane="bottomLeft" state="frozen"/>
      <selection pane="bottomLeft" activeCell="I28" sqref="I28"/>
    </sheetView>
  </sheetViews>
  <sheetFormatPr defaultRowHeight="13.2" x14ac:dyDescent="0.25"/>
  <cols>
    <col min="1" max="1" width="14.44140625" customWidth="1"/>
    <col min="2" max="2" width="11.33203125" bestFit="1" customWidth="1"/>
    <col min="3" max="3" width="14.44140625" bestFit="1" customWidth="1"/>
    <col min="4" max="4" width="18.109375" bestFit="1" customWidth="1"/>
    <col min="5" max="5" width="11.77734375" bestFit="1" customWidth="1"/>
    <col min="6" max="6" width="9" bestFit="1" customWidth="1"/>
    <col min="7" max="7" width="9.6640625" bestFit="1" customWidth="1"/>
    <col min="8" max="8" width="9.109375" bestFit="1" customWidth="1"/>
    <col min="9" max="9" width="10.6640625" bestFit="1" customWidth="1"/>
    <col min="10" max="11" width="12.33203125" customWidth="1"/>
    <col min="12" max="12" width="17" customWidth="1"/>
  </cols>
  <sheetData>
    <row r="1" spans="1:13" s="5" customFormat="1" ht="41.4" x14ac:dyDescent="0.25">
      <c r="A1" s="4" t="s">
        <v>14010</v>
      </c>
      <c r="B1" s="4" t="s">
        <v>14011</v>
      </c>
      <c r="C1" s="4" t="s">
        <v>14012</v>
      </c>
      <c r="D1" s="4" t="s">
        <v>14013</v>
      </c>
      <c r="E1" s="4" t="s">
        <v>14014</v>
      </c>
      <c r="F1" s="4" t="s">
        <v>14015</v>
      </c>
      <c r="G1" s="4" t="s">
        <v>14016</v>
      </c>
      <c r="H1" s="4" t="s">
        <v>14017</v>
      </c>
      <c r="I1" s="4" t="s">
        <v>14018</v>
      </c>
      <c r="J1" s="4" t="s">
        <v>14019</v>
      </c>
      <c r="K1" s="4" t="s">
        <v>14020</v>
      </c>
      <c r="L1" s="15" t="s">
        <v>8578</v>
      </c>
    </row>
    <row r="2" spans="1:13" s="5" customFormat="1" ht="13.8" x14ac:dyDescent="0.25">
      <c r="A2" s="6" t="s">
        <v>14021</v>
      </c>
      <c r="B2" s="6" t="s">
        <v>58</v>
      </c>
      <c r="C2" s="6" t="s">
        <v>14022</v>
      </c>
      <c r="D2" s="6" t="s">
        <v>14023</v>
      </c>
      <c r="E2" s="6" t="s">
        <v>14024</v>
      </c>
      <c r="F2" s="7">
        <v>144</v>
      </c>
      <c r="G2" s="7" t="s">
        <v>14025</v>
      </c>
      <c r="H2" s="7">
        <v>31</v>
      </c>
      <c r="I2" s="6" t="s">
        <v>14026</v>
      </c>
      <c r="J2" s="8">
        <v>0.56000000000000005</v>
      </c>
      <c r="K2" s="9">
        <v>45133</v>
      </c>
      <c r="L2" s="6" t="s">
        <v>6592</v>
      </c>
    </row>
    <row r="3" spans="1:13" s="5" customFormat="1" ht="13.8" x14ac:dyDescent="0.25">
      <c r="A3" s="6" t="s">
        <v>14027</v>
      </c>
      <c r="B3" s="6" t="s">
        <v>58</v>
      </c>
      <c r="C3" s="6" t="s">
        <v>14028</v>
      </c>
      <c r="D3" s="6" t="s">
        <v>6590</v>
      </c>
      <c r="E3" s="6" t="s">
        <v>14024</v>
      </c>
      <c r="F3" s="7">
        <v>144</v>
      </c>
      <c r="G3" s="7" t="s">
        <v>14025</v>
      </c>
      <c r="H3" s="7">
        <v>27</v>
      </c>
      <c r="I3" s="6" t="s">
        <v>14026</v>
      </c>
      <c r="J3" s="8">
        <v>0.54</v>
      </c>
      <c r="K3" s="9">
        <v>45133</v>
      </c>
      <c r="L3" s="6" t="s">
        <v>7696</v>
      </c>
      <c r="M3" s="36" t="s">
        <v>14029</v>
      </c>
    </row>
    <row r="4" spans="1:13" s="5" customFormat="1" ht="13.8" x14ac:dyDescent="0.25">
      <c r="A4" s="6" t="s">
        <v>14030</v>
      </c>
      <c r="B4" s="6" t="s">
        <v>58</v>
      </c>
      <c r="C4" s="6" t="s">
        <v>14031</v>
      </c>
      <c r="D4" s="6" t="s">
        <v>14032</v>
      </c>
      <c r="E4" s="6" t="s">
        <v>14033</v>
      </c>
      <c r="F4" s="7">
        <v>72</v>
      </c>
      <c r="G4" s="7" t="s">
        <v>14025</v>
      </c>
      <c r="H4" s="7">
        <v>26</v>
      </c>
      <c r="I4" s="6" t="s">
        <v>14026</v>
      </c>
      <c r="J4" s="8">
        <v>0.62</v>
      </c>
      <c r="K4" s="9">
        <v>45133</v>
      </c>
      <c r="L4" s="6" t="s">
        <v>7693</v>
      </c>
      <c r="M4" s="5" t="s">
        <v>14030</v>
      </c>
    </row>
    <row r="5" spans="1:13" s="5" customFormat="1" ht="13.8" x14ac:dyDescent="0.25">
      <c r="A5" s="6" t="s">
        <v>14034</v>
      </c>
      <c r="B5" s="6" t="s">
        <v>58</v>
      </c>
      <c r="C5" s="6" t="s">
        <v>14035</v>
      </c>
      <c r="D5" s="6" t="s">
        <v>6583</v>
      </c>
      <c r="E5" s="6" t="s">
        <v>14033</v>
      </c>
      <c r="F5" s="7">
        <v>120</v>
      </c>
      <c r="G5" s="7" t="s">
        <v>14025</v>
      </c>
      <c r="H5" s="7">
        <v>31</v>
      </c>
      <c r="I5" s="6" t="s">
        <v>14026</v>
      </c>
      <c r="J5" s="8">
        <v>0.54</v>
      </c>
      <c r="K5" s="9">
        <v>45133</v>
      </c>
      <c r="L5" s="6" t="s">
        <v>7690</v>
      </c>
      <c r="M5" s="5" t="s">
        <v>14034</v>
      </c>
    </row>
    <row r="6" spans="1:13" s="5" customFormat="1" ht="13.8" x14ac:dyDescent="0.25">
      <c r="A6" s="6" t="s">
        <v>14036</v>
      </c>
      <c r="B6" s="6" t="s">
        <v>58</v>
      </c>
      <c r="C6" s="6" t="s">
        <v>14037</v>
      </c>
      <c r="D6" s="6" t="s">
        <v>6581</v>
      </c>
      <c r="E6" s="6" t="s">
        <v>14038</v>
      </c>
      <c r="F6" s="7">
        <v>108</v>
      </c>
      <c r="G6" s="7" t="s">
        <v>14025</v>
      </c>
      <c r="H6" s="7">
        <v>26</v>
      </c>
      <c r="I6" s="6" t="s">
        <v>14039</v>
      </c>
      <c r="J6" s="8">
        <v>0.57999999999999996</v>
      </c>
      <c r="K6" s="9">
        <v>45133</v>
      </c>
      <c r="L6" s="6" t="s">
        <v>6578</v>
      </c>
      <c r="M6" s="5" t="s">
        <v>14036</v>
      </c>
    </row>
    <row r="7" spans="1:13" s="5" customFormat="1" ht="13.8" x14ac:dyDescent="0.25">
      <c r="A7" s="6" t="s">
        <v>14040</v>
      </c>
      <c r="B7" s="6" t="s">
        <v>58</v>
      </c>
      <c r="C7" s="6" t="s">
        <v>14041</v>
      </c>
      <c r="D7" s="6" t="s">
        <v>6576</v>
      </c>
      <c r="E7" s="6" t="s">
        <v>14024</v>
      </c>
      <c r="F7" s="7">
        <v>144</v>
      </c>
      <c r="G7" s="7" t="s">
        <v>14025</v>
      </c>
      <c r="H7" s="7">
        <v>31</v>
      </c>
      <c r="I7" s="6" t="s">
        <v>14026</v>
      </c>
      <c r="J7" s="8">
        <v>0.54</v>
      </c>
      <c r="K7" s="9">
        <v>45133</v>
      </c>
      <c r="L7" s="6" t="s">
        <v>8536</v>
      </c>
      <c r="M7" s="5" t="s">
        <v>14042</v>
      </c>
    </row>
    <row r="8" spans="1:13" s="5" customFormat="1" ht="13.8" x14ac:dyDescent="0.25">
      <c r="A8" s="6" t="s">
        <v>14043</v>
      </c>
      <c r="B8" s="6" t="s">
        <v>58</v>
      </c>
      <c r="C8" s="6" t="s">
        <v>14044</v>
      </c>
      <c r="D8" s="6" t="s">
        <v>6573</v>
      </c>
      <c r="E8" s="6" t="s">
        <v>14033</v>
      </c>
      <c r="F8" s="7">
        <v>60</v>
      </c>
      <c r="G8" s="7" t="s">
        <v>14025</v>
      </c>
      <c r="H8" s="7">
        <v>28</v>
      </c>
      <c r="I8" s="6" t="s">
        <v>14026</v>
      </c>
      <c r="J8" s="8">
        <v>0.54</v>
      </c>
      <c r="K8" s="9">
        <v>45133</v>
      </c>
      <c r="L8" s="6" t="s">
        <v>7687</v>
      </c>
      <c r="M8" s="5" t="s">
        <v>14045</v>
      </c>
    </row>
    <row r="9" spans="1:13" s="5" customFormat="1" ht="13.8" x14ac:dyDescent="0.25">
      <c r="A9" s="6" t="s">
        <v>14046</v>
      </c>
      <c r="B9" s="6" t="s">
        <v>58</v>
      </c>
      <c r="C9" s="6" t="s">
        <v>14047</v>
      </c>
      <c r="D9" s="6" t="s">
        <v>7685</v>
      </c>
      <c r="E9" s="6" t="s">
        <v>14048</v>
      </c>
      <c r="F9" s="7">
        <v>72</v>
      </c>
      <c r="G9" s="7" t="s">
        <v>14025</v>
      </c>
      <c r="H9" s="7">
        <v>31</v>
      </c>
      <c r="I9" s="6" t="s">
        <v>14026</v>
      </c>
      <c r="J9" s="8">
        <v>0.62</v>
      </c>
      <c r="K9" s="9">
        <v>45133</v>
      </c>
      <c r="L9" s="6" t="s">
        <v>7684</v>
      </c>
      <c r="M9" s="5" t="s">
        <v>14049</v>
      </c>
    </row>
    <row r="10" spans="1:13" s="5" customFormat="1" ht="13.8" x14ac:dyDescent="0.25">
      <c r="A10" s="6" t="s">
        <v>14050</v>
      </c>
      <c r="B10" s="6" t="s">
        <v>58</v>
      </c>
      <c r="C10" s="6" t="s">
        <v>14051</v>
      </c>
      <c r="D10" s="6" t="s">
        <v>6567</v>
      </c>
      <c r="E10" s="6" t="s">
        <v>14033</v>
      </c>
      <c r="F10" s="7">
        <v>120</v>
      </c>
      <c r="G10" s="7" t="s">
        <v>14025</v>
      </c>
      <c r="H10" s="7">
        <v>26</v>
      </c>
      <c r="I10" s="6" t="s">
        <v>14026</v>
      </c>
      <c r="J10" s="8">
        <v>0.68</v>
      </c>
      <c r="K10" s="9">
        <v>45133</v>
      </c>
      <c r="L10" s="6" t="s">
        <v>7681</v>
      </c>
      <c r="M10" s="5" t="s">
        <v>14052</v>
      </c>
    </row>
    <row r="11" spans="1:13" s="5" customFormat="1" ht="13.8" x14ac:dyDescent="0.25">
      <c r="A11" s="6" t="s">
        <v>14053</v>
      </c>
      <c r="B11" s="6" t="s">
        <v>58</v>
      </c>
      <c r="C11" s="6" t="s">
        <v>14054</v>
      </c>
      <c r="D11" s="6" t="s">
        <v>7679</v>
      </c>
      <c r="E11" s="6" t="s">
        <v>14024</v>
      </c>
      <c r="F11" s="7">
        <v>156</v>
      </c>
      <c r="G11" s="7" t="s">
        <v>14025</v>
      </c>
      <c r="H11" s="7">
        <v>26</v>
      </c>
      <c r="I11" s="6" t="s">
        <v>14039</v>
      </c>
      <c r="J11" s="8">
        <v>0.62</v>
      </c>
      <c r="K11" s="9">
        <v>45133</v>
      </c>
      <c r="L11" s="6" t="s">
        <v>7678</v>
      </c>
      <c r="M11" s="5" t="s">
        <v>14053</v>
      </c>
    </row>
    <row r="12" spans="1:13" s="5" customFormat="1" ht="13.8" x14ac:dyDescent="0.25">
      <c r="A12" s="6" t="s">
        <v>14055</v>
      </c>
      <c r="B12" s="6" t="s">
        <v>58</v>
      </c>
      <c r="C12" s="6" t="s">
        <v>14056</v>
      </c>
      <c r="D12" s="6" t="s">
        <v>14057</v>
      </c>
      <c r="E12" s="6" t="s">
        <v>14033</v>
      </c>
      <c r="F12" s="7">
        <v>120</v>
      </c>
      <c r="G12" s="7" t="s">
        <v>14025</v>
      </c>
      <c r="H12" s="7">
        <v>31</v>
      </c>
      <c r="I12" s="6" t="s">
        <v>14026</v>
      </c>
      <c r="J12" s="8">
        <v>0.6</v>
      </c>
      <c r="K12" s="9">
        <v>45133</v>
      </c>
      <c r="L12" s="6" t="s">
        <v>7675</v>
      </c>
      <c r="M12" s="5" t="s">
        <v>14058</v>
      </c>
    </row>
    <row r="13" spans="1:13" s="5" customFormat="1" ht="13.8" x14ac:dyDescent="0.25">
      <c r="A13" s="6" t="s">
        <v>14059</v>
      </c>
      <c r="B13" s="6" t="s">
        <v>58</v>
      </c>
      <c r="C13" s="6" t="s">
        <v>14060</v>
      </c>
      <c r="D13" s="6" t="s">
        <v>164</v>
      </c>
      <c r="E13" s="6" t="s">
        <v>14061</v>
      </c>
      <c r="F13" s="7">
        <v>120</v>
      </c>
      <c r="G13" s="7" t="s">
        <v>14025</v>
      </c>
      <c r="H13" s="7">
        <v>36</v>
      </c>
      <c r="I13" s="6" t="s">
        <v>14026</v>
      </c>
      <c r="J13" s="8">
        <v>0.6</v>
      </c>
      <c r="K13" s="9">
        <v>45133</v>
      </c>
      <c r="L13" s="6" t="s">
        <v>163</v>
      </c>
      <c r="M13" s="5" t="s">
        <v>14059</v>
      </c>
    </row>
    <row r="14" spans="1:13" s="5" customFormat="1" ht="13.8" x14ac:dyDescent="0.25">
      <c r="A14" s="6" t="s">
        <v>14062</v>
      </c>
      <c r="B14" s="6" t="s">
        <v>58</v>
      </c>
      <c r="C14" s="6" t="s">
        <v>14063</v>
      </c>
      <c r="D14" s="6" t="s">
        <v>164</v>
      </c>
      <c r="E14" s="6" t="s">
        <v>14061</v>
      </c>
      <c r="F14" s="7">
        <v>120</v>
      </c>
      <c r="G14" s="7" t="s">
        <v>14025</v>
      </c>
      <c r="H14" s="7">
        <v>36</v>
      </c>
      <c r="I14" s="6" t="s">
        <v>14026</v>
      </c>
      <c r="J14" s="8">
        <v>0.62</v>
      </c>
      <c r="K14" s="9">
        <v>45133</v>
      </c>
      <c r="L14" s="6" t="s">
        <v>7672</v>
      </c>
      <c r="M14" s="5" t="s">
        <v>14064</v>
      </c>
    </row>
    <row r="15" spans="1:13" s="5" customFormat="1" ht="13.8" x14ac:dyDescent="0.25">
      <c r="A15" s="6" t="s">
        <v>14065</v>
      </c>
      <c r="B15" s="6" t="s">
        <v>58</v>
      </c>
      <c r="C15" s="6" t="s">
        <v>14066</v>
      </c>
      <c r="D15" s="6" t="s">
        <v>7670</v>
      </c>
      <c r="E15" s="6" t="s">
        <v>14024</v>
      </c>
      <c r="F15" s="7">
        <v>110</v>
      </c>
      <c r="G15" s="7" t="s">
        <v>14025</v>
      </c>
      <c r="H15" s="7">
        <v>36</v>
      </c>
      <c r="I15" s="6" t="s">
        <v>14026</v>
      </c>
      <c r="J15" s="8">
        <v>0.56000000000000005</v>
      </c>
      <c r="K15" s="9">
        <v>45133</v>
      </c>
      <c r="L15" s="6" t="s">
        <v>7669</v>
      </c>
      <c r="M15" s="5" t="s">
        <v>14065</v>
      </c>
    </row>
    <row r="16" spans="1:13" s="5" customFormat="1" ht="13.8" x14ac:dyDescent="0.25">
      <c r="A16" s="10" t="s">
        <v>14067</v>
      </c>
      <c r="B16" s="10" t="s">
        <v>58</v>
      </c>
      <c r="C16" s="10" t="s">
        <v>14068</v>
      </c>
      <c r="D16" s="10" t="s">
        <v>14023</v>
      </c>
      <c r="E16" s="10" t="s">
        <v>14033</v>
      </c>
      <c r="F16" s="11">
        <v>108</v>
      </c>
      <c r="G16" s="11" t="s">
        <v>14025</v>
      </c>
      <c r="H16" s="11">
        <v>36</v>
      </c>
      <c r="I16" s="10" t="s">
        <v>14026</v>
      </c>
      <c r="J16" s="12" t="s">
        <v>14069</v>
      </c>
      <c r="K16" s="13">
        <v>45147</v>
      </c>
      <c r="L16" s="6" t="s">
        <v>14070</v>
      </c>
    </row>
    <row r="17" spans="1:14" s="5" customFormat="1" ht="13.8" x14ac:dyDescent="0.25">
      <c r="A17" s="10" t="s">
        <v>14030</v>
      </c>
      <c r="B17" s="10" t="s">
        <v>58</v>
      </c>
      <c r="C17" s="10" t="s">
        <v>14031</v>
      </c>
      <c r="D17" s="10" t="s">
        <v>14032</v>
      </c>
      <c r="E17" s="10" t="s">
        <v>14033</v>
      </c>
      <c r="F17" s="11">
        <v>72</v>
      </c>
      <c r="G17" s="11" t="s">
        <v>14025</v>
      </c>
      <c r="H17" s="11">
        <v>26</v>
      </c>
      <c r="I17" s="10" t="s">
        <v>14026</v>
      </c>
      <c r="J17" s="12" t="s">
        <v>14069</v>
      </c>
      <c r="K17" s="13">
        <v>45147</v>
      </c>
      <c r="L17" s="6" t="s">
        <v>7693</v>
      </c>
      <c r="M17" s="5" t="s">
        <v>14071</v>
      </c>
    </row>
    <row r="18" spans="1:14" s="5" customFormat="1" ht="13.8" x14ac:dyDescent="0.25">
      <c r="A18" s="10" t="s">
        <v>14072</v>
      </c>
      <c r="B18" s="10" t="s">
        <v>58</v>
      </c>
      <c r="C18" s="10" t="s">
        <v>14073</v>
      </c>
      <c r="D18" s="10" t="s">
        <v>14074</v>
      </c>
      <c r="E18" s="10" t="s">
        <v>14033</v>
      </c>
      <c r="F18" s="11">
        <v>72</v>
      </c>
      <c r="G18" s="11" t="s">
        <v>14025</v>
      </c>
      <c r="H18" s="11">
        <v>26</v>
      </c>
      <c r="I18" s="10" t="s">
        <v>14026</v>
      </c>
      <c r="J18" s="12" t="s">
        <v>14069</v>
      </c>
      <c r="K18" s="13">
        <v>45147</v>
      </c>
      <c r="L18" s="6" t="s">
        <v>14070</v>
      </c>
    </row>
    <row r="19" spans="1:14" s="5" customFormat="1" ht="13.8" x14ac:dyDescent="0.25">
      <c r="A19" s="10" t="s">
        <v>14075</v>
      </c>
      <c r="B19" s="10" t="s">
        <v>58</v>
      </c>
      <c r="C19" s="10" t="s">
        <v>14076</v>
      </c>
      <c r="D19" s="10" t="s">
        <v>14077</v>
      </c>
      <c r="E19" s="10" t="s">
        <v>14033</v>
      </c>
      <c r="F19" s="11">
        <v>108</v>
      </c>
      <c r="G19" s="11" t="s">
        <v>14025</v>
      </c>
      <c r="H19" s="11">
        <v>37</v>
      </c>
      <c r="I19" s="10" t="s">
        <v>14026</v>
      </c>
      <c r="J19" s="12" t="s">
        <v>14069</v>
      </c>
      <c r="K19" s="13">
        <v>45147</v>
      </c>
      <c r="L19" s="6" t="s">
        <v>14070</v>
      </c>
    </row>
    <row r="20" spans="1:14" s="5" customFormat="1" ht="13.8" x14ac:dyDescent="0.25">
      <c r="A20" s="10" t="s">
        <v>14036</v>
      </c>
      <c r="B20" s="10" t="s">
        <v>58</v>
      </c>
      <c r="C20" s="10" t="s">
        <v>14037</v>
      </c>
      <c r="D20" s="10" t="s">
        <v>6581</v>
      </c>
      <c r="E20" s="10" t="s">
        <v>14038</v>
      </c>
      <c r="F20" s="11">
        <v>108</v>
      </c>
      <c r="G20" s="11" t="s">
        <v>14025</v>
      </c>
      <c r="H20" s="11">
        <v>36</v>
      </c>
      <c r="I20" s="10" t="s">
        <v>14026</v>
      </c>
      <c r="J20" s="12" t="s">
        <v>14069</v>
      </c>
      <c r="K20" s="13">
        <v>45147</v>
      </c>
      <c r="L20" s="6" t="s">
        <v>6578</v>
      </c>
      <c r="M20" s="5" t="s">
        <v>14036</v>
      </c>
      <c r="N20" s="5" t="s">
        <v>14078</v>
      </c>
    </row>
    <row r="21" spans="1:14" s="5" customFormat="1" ht="13.8" x14ac:dyDescent="0.25">
      <c r="A21" s="10" t="s">
        <v>14040</v>
      </c>
      <c r="B21" s="10" t="s">
        <v>58</v>
      </c>
      <c r="C21" s="10" t="s">
        <v>14041</v>
      </c>
      <c r="D21" s="10" t="s">
        <v>6576</v>
      </c>
      <c r="E21" s="10" t="s">
        <v>14024</v>
      </c>
      <c r="F21" s="11">
        <v>144</v>
      </c>
      <c r="G21" s="11" t="s">
        <v>14025</v>
      </c>
      <c r="H21" s="11">
        <v>31</v>
      </c>
      <c r="I21" s="10" t="s">
        <v>14026</v>
      </c>
      <c r="J21" s="12" t="s">
        <v>14069</v>
      </c>
      <c r="K21" s="13">
        <v>45147</v>
      </c>
      <c r="L21" s="6" t="s">
        <v>8536</v>
      </c>
      <c r="M21" s="5" t="s">
        <v>14042</v>
      </c>
    </row>
    <row r="22" spans="1:14" s="5" customFormat="1" ht="13.8" x14ac:dyDescent="0.25">
      <c r="A22" s="10" t="s">
        <v>14050</v>
      </c>
      <c r="B22" s="10" t="s">
        <v>58</v>
      </c>
      <c r="C22" s="10" t="s">
        <v>14051</v>
      </c>
      <c r="D22" s="10" t="s">
        <v>6567</v>
      </c>
      <c r="E22" s="10" t="s">
        <v>14033</v>
      </c>
      <c r="F22" s="11">
        <v>120</v>
      </c>
      <c r="G22" s="11" t="s">
        <v>14025</v>
      </c>
      <c r="H22" s="11">
        <v>26</v>
      </c>
      <c r="I22" s="10" t="s">
        <v>14026</v>
      </c>
      <c r="J22" s="12" t="s">
        <v>14069</v>
      </c>
      <c r="K22" s="13">
        <v>45147</v>
      </c>
      <c r="L22" s="6" t="s">
        <v>7681</v>
      </c>
      <c r="M22" s="5" t="s">
        <v>14052</v>
      </c>
    </row>
    <row r="23" spans="1:14" s="5" customFormat="1" ht="13.8" x14ac:dyDescent="0.25">
      <c r="A23" s="10" t="s">
        <v>14079</v>
      </c>
      <c r="B23" s="10" t="s">
        <v>58</v>
      </c>
      <c r="C23" s="10" t="s">
        <v>14080</v>
      </c>
      <c r="D23" s="10" t="s">
        <v>14081</v>
      </c>
      <c r="E23" s="10" t="s">
        <v>14033</v>
      </c>
      <c r="F23" s="11">
        <v>132</v>
      </c>
      <c r="G23" s="11" t="s">
        <v>14025</v>
      </c>
      <c r="H23" s="11">
        <v>26</v>
      </c>
      <c r="I23" s="10" t="s">
        <v>14026</v>
      </c>
      <c r="J23" s="12" t="s">
        <v>14069</v>
      </c>
      <c r="K23" s="13">
        <v>45147</v>
      </c>
      <c r="L23" s="6" t="s">
        <v>3616</v>
      </c>
      <c r="M23" s="5" t="s">
        <v>14082</v>
      </c>
      <c r="N23" s="5" t="s">
        <v>14083</v>
      </c>
    </row>
    <row r="24" spans="1:14" s="5" customFormat="1" ht="13.8" x14ac:dyDescent="0.25">
      <c r="A24" s="10" t="s">
        <v>14084</v>
      </c>
      <c r="B24" s="10" t="s">
        <v>58</v>
      </c>
      <c r="C24" s="10" t="s">
        <v>14085</v>
      </c>
      <c r="D24" s="10" t="s">
        <v>14086</v>
      </c>
      <c r="E24" s="10" t="s">
        <v>14033</v>
      </c>
      <c r="F24" s="11">
        <v>66</v>
      </c>
      <c r="G24" s="11" t="s">
        <v>14025</v>
      </c>
      <c r="H24" s="11">
        <v>27</v>
      </c>
      <c r="I24" s="10" t="s">
        <v>14026</v>
      </c>
      <c r="J24" s="12" t="s">
        <v>14069</v>
      </c>
      <c r="K24" s="13">
        <v>45147</v>
      </c>
      <c r="L24" s="6" t="s">
        <v>14070</v>
      </c>
    </row>
    <row r="25" spans="1:14" s="5" customFormat="1" ht="13.8" x14ac:dyDescent="0.25">
      <c r="A25" s="10" t="s">
        <v>14087</v>
      </c>
      <c r="B25" s="10" t="s">
        <v>58</v>
      </c>
      <c r="C25" s="10" t="s">
        <v>14047</v>
      </c>
      <c r="D25" s="10" t="s">
        <v>14088</v>
      </c>
      <c r="E25" s="10" t="s">
        <v>14033</v>
      </c>
      <c r="F25" s="11">
        <v>108</v>
      </c>
      <c r="G25" s="11" t="s">
        <v>14025</v>
      </c>
      <c r="H25" s="11">
        <v>36</v>
      </c>
      <c r="I25" s="10" t="s">
        <v>14026</v>
      </c>
      <c r="J25" s="12" t="s">
        <v>14069</v>
      </c>
      <c r="K25" s="13">
        <v>45147</v>
      </c>
      <c r="L25" s="6" t="s">
        <v>3605</v>
      </c>
    </row>
    <row r="26" spans="1:14" s="5" customFormat="1" ht="13.8" x14ac:dyDescent="0.25">
      <c r="A26" s="10" t="s">
        <v>14089</v>
      </c>
      <c r="B26" s="10" t="s">
        <v>58</v>
      </c>
      <c r="C26" s="10" t="s">
        <v>14090</v>
      </c>
      <c r="D26" s="10" t="s">
        <v>14091</v>
      </c>
      <c r="E26" s="10" t="s">
        <v>14024</v>
      </c>
      <c r="F26" s="11">
        <v>144</v>
      </c>
      <c r="G26" s="11" t="s">
        <v>14025</v>
      </c>
      <c r="H26" s="11">
        <v>31</v>
      </c>
      <c r="I26" s="10" t="s">
        <v>14026</v>
      </c>
      <c r="J26" s="12" t="s">
        <v>14069</v>
      </c>
      <c r="K26" s="13">
        <v>45147</v>
      </c>
      <c r="L26" s="6" t="s">
        <v>3602</v>
      </c>
      <c r="M26" s="5" t="s">
        <v>14092</v>
      </c>
    </row>
    <row r="27" spans="1:14" s="5" customFormat="1" ht="13.8" x14ac:dyDescent="0.25">
      <c r="A27" s="10" t="s">
        <v>14059</v>
      </c>
      <c r="B27" s="10" t="s">
        <v>58</v>
      </c>
      <c r="C27" s="10" t="s">
        <v>14060</v>
      </c>
      <c r="D27" s="10" t="s">
        <v>164</v>
      </c>
      <c r="E27" s="10" t="s">
        <v>14061</v>
      </c>
      <c r="F27" s="11">
        <v>120</v>
      </c>
      <c r="G27" s="11" t="s">
        <v>14025</v>
      </c>
      <c r="H27" s="11">
        <v>36</v>
      </c>
      <c r="I27" s="10" t="s">
        <v>14026</v>
      </c>
      <c r="J27" s="12" t="s">
        <v>14069</v>
      </c>
      <c r="K27" s="13">
        <v>45147</v>
      </c>
      <c r="L27" s="6" t="s">
        <v>163</v>
      </c>
    </row>
    <row r="28" spans="1:14" s="5" customFormat="1" ht="13.8" x14ac:dyDescent="0.25">
      <c r="A28" s="10" t="s">
        <v>14062</v>
      </c>
      <c r="B28" s="10" t="s">
        <v>58</v>
      </c>
      <c r="C28" s="10" t="s">
        <v>14063</v>
      </c>
      <c r="D28" s="10" t="s">
        <v>164</v>
      </c>
      <c r="E28" s="10" t="s">
        <v>14061</v>
      </c>
      <c r="F28" s="11">
        <v>120</v>
      </c>
      <c r="G28" s="11" t="s">
        <v>14025</v>
      </c>
      <c r="H28" s="11">
        <v>36</v>
      </c>
      <c r="I28" s="10" t="s">
        <v>14026</v>
      </c>
      <c r="J28" s="12" t="s">
        <v>14069</v>
      </c>
      <c r="K28" s="13">
        <v>45147</v>
      </c>
      <c r="L28" s="6" t="s">
        <v>7672</v>
      </c>
      <c r="M28" s="5" t="s">
        <v>14064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37F5D-18EB-425C-9FCD-3C24BB200A3B}">
  <dimension ref="A1:V88"/>
  <sheetViews>
    <sheetView tabSelected="1" workbookViewId="0">
      <pane xSplit="13" ySplit="1" topLeftCell="N2" activePane="bottomRight" state="frozen"/>
      <selection pane="topRight" activeCell="D11" sqref="D11"/>
      <selection pane="bottomLeft" activeCell="D11" sqref="D11"/>
      <selection pane="bottomRight" activeCell="G2" sqref="G2"/>
    </sheetView>
  </sheetViews>
  <sheetFormatPr defaultRowHeight="13.2" x14ac:dyDescent="0.25"/>
  <cols>
    <col min="1" max="1" width="6.77734375" bestFit="1" customWidth="1"/>
    <col min="2" max="2" width="36.6640625" bestFit="1" customWidth="1"/>
    <col min="3" max="3" width="12.33203125" bestFit="1" customWidth="1"/>
    <col min="4" max="4" width="8.109375" style="16" bestFit="1" customWidth="1"/>
    <col min="5" max="5" width="8.109375" style="16" customWidth="1"/>
    <col min="6" max="6" width="10.109375" style="16" bestFit="1" customWidth="1"/>
    <col min="7" max="9" width="9.109375" style="16" customWidth="1"/>
    <col min="10" max="10" width="12.33203125" bestFit="1" customWidth="1"/>
    <col min="11" max="11" width="12.44140625" bestFit="1" customWidth="1"/>
    <col min="12" max="12" width="25.44140625" bestFit="1" customWidth="1"/>
    <col min="13" max="13" width="10.33203125" bestFit="1" customWidth="1"/>
    <col min="14" max="14" width="9.44140625" bestFit="1" customWidth="1"/>
    <col min="15" max="15" width="5.77734375" bestFit="1" customWidth="1"/>
    <col min="16" max="16" width="5.44140625" bestFit="1" customWidth="1"/>
    <col min="17" max="17" width="7.6640625" bestFit="1" customWidth="1"/>
    <col min="18" max="18" width="5.33203125" bestFit="1" customWidth="1"/>
    <col min="19" max="24" width="12.33203125" customWidth="1"/>
  </cols>
  <sheetData>
    <row r="1" spans="1:22" s="50" customFormat="1" ht="22.95" customHeight="1" x14ac:dyDescent="0.25">
      <c r="A1" s="25" t="s">
        <v>14010</v>
      </c>
      <c r="B1" s="25" t="s">
        <v>14093</v>
      </c>
      <c r="C1" s="26" t="s">
        <v>8578</v>
      </c>
      <c r="D1" s="25" t="s">
        <v>14094</v>
      </c>
      <c r="E1" s="25" t="s">
        <v>14095</v>
      </c>
      <c r="F1" s="26" t="s">
        <v>26337</v>
      </c>
      <c r="G1" s="25" t="s">
        <v>14096</v>
      </c>
      <c r="H1" s="25" t="s">
        <v>14097</v>
      </c>
      <c r="I1" s="25" t="s">
        <v>14098</v>
      </c>
      <c r="J1" s="25" t="s">
        <v>9</v>
      </c>
      <c r="K1" s="26" t="s">
        <v>14099</v>
      </c>
      <c r="L1" s="26" t="s">
        <v>10</v>
      </c>
      <c r="M1" s="51" t="s">
        <v>30</v>
      </c>
      <c r="N1" s="51" t="s">
        <v>29</v>
      </c>
      <c r="O1" s="51" t="s">
        <v>28</v>
      </c>
      <c r="P1" s="51" t="s">
        <v>31</v>
      </c>
      <c r="Q1" s="51" t="s">
        <v>23</v>
      </c>
      <c r="R1" s="51" t="s">
        <v>22</v>
      </c>
      <c r="S1" s="51" t="s">
        <v>25</v>
      </c>
      <c r="T1" s="51" t="s">
        <v>24</v>
      </c>
      <c r="U1" s="51" t="s">
        <v>27</v>
      </c>
      <c r="V1" s="51" t="s">
        <v>26</v>
      </c>
    </row>
    <row r="2" spans="1:22" s="1" customFormat="1" ht="12" x14ac:dyDescent="0.25">
      <c r="A2" s="24">
        <v>1</v>
      </c>
      <c r="B2" s="43" t="s">
        <v>14100</v>
      </c>
      <c r="C2" s="2" t="s">
        <v>8253</v>
      </c>
      <c r="D2" s="24">
        <v>12</v>
      </c>
      <c r="E2" s="24">
        <v>9</v>
      </c>
      <c r="F2" s="23">
        <v>262</v>
      </c>
      <c r="G2" s="23" t="e">
        <f>F2*#REF!</f>
        <v>#REF!</v>
      </c>
      <c r="H2" s="2" t="s">
        <v>530</v>
      </c>
      <c r="I2" s="2"/>
      <c r="J2" s="2" t="s">
        <v>14101</v>
      </c>
      <c r="K2" s="45">
        <v>4240153</v>
      </c>
      <c r="L2" s="2" t="s">
        <v>14102</v>
      </c>
      <c r="M2" s="2"/>
      <c r="N2" s="2"/>
      <c r="O2" s="2"/>
      <c r="P2" s="2"/>
      <c r="Q2" s="2"/>
      <c r="R2" s="2"/>
      <c r="S2" s="2"/>
      <c r="T2" s="2"/>
      <c r="U2" s="2"/>
      <c r="V2" s="2"/>
    </row>
    <row r="3" spans="1:22" s="1" customFormat="1" ht="12" x14ac:dyDescent="0.25">
      <c r="A3" s="24">
        <f>A2+1</f>
        <v>2</v>
      </c>
      <c r="B3" s="43" t="s">
        <v>14103</v>
      </c>
      <c r="C3" s="2" t="s">
        <v>8250</v>
      </c>
      <c r="D3" s="24">
        <v>14</v>
      </c>
      <c r="E3" s="24">
        <v>51</v>
      </c>
      <c r="F3" s="23">
        <v>450</v>
      </c>
      <c r="G3" s="23" t="e">
        <f>F3*#REF!</f>
        <v>#REF!</v>
      </c>
      <c r="H3" s="2" t="s">
        <v>530</v>
      </c>
      <c r="I3" s="2"/>
      <c r="J3" s="2" t="s">
        <v>14101</v>
      </c>
      <c r="K3" s="45">
        <v>4240154</v>
      </c>
      <c r="L3" s="2" t="s">
        <v>14102</v>
      </c>
      <c r="M3" s="2"/>
      <c r="N3" s="2"/>
      <c r="O3" s="2"/>
      <c r="P3" s="2"/>
      <c r="Q3" s="2"/>
      <c r="R3" s="2"/>
      <c r="S3" s="2"/>
      <c r="T3" s="2"/>
      <c r="U3" s="2"/>
      <c r="V3" s="2"/>
    </row>
    <row r="4" spans="1:22" s="1" customFormat="1" ht="12" x14ac:dyDescent="0.25">
      <c r="A4" s="24">
        <f t="shared" ref="A4:A67" si="0">A3+1</f>
        <v>3</v>
      </c>
      <c r="B4" s="43" t="s">
        <v>14104</v>
      </c>
      <c r="C4" s="2" t="s">
        <v>104</v>
      </c>
      <c r="D4" s="24">
        <v>6</v>
      </c>
      <c r="E4" s="24">
        <v>14</v>
      </c>
      <c r="F4" s="23">
        <v>900</v>
      </c>
      <c r="G4" s="23" t="e">
        <f>F4*#REF!</f>
        <v>#REF!</v>
      </c>
      <c r="H4" s="2" t="s">
        <v>107</v>
      </c>
      <c r="I4" s="2"/>
      <c r="J4" s="2" t="s">
        <v>14101</v>
      </c>
      <c r="K4" s="2" t="s">
        <v>105</v>
      </c>
      <c r="L4" s="2" t="s">
        <v>14102</v>
      </c>
      <c r="M4" s="2"/>
      <c r="N4" s="2"/>
      <c r="O4" s="2"/>
      <c r="P4" s="2"/>
      <c r="Q4" s="2"/>
      <c r="R4" s="2"/>
      <c r="S4" s="2"/>
      <c r="T4" s="2"/>
      <c r="U4" s="2"/>
      <c r="V4" s="2"/>
    </row>
    <row r="5" spans="1:22" s="1" customFormat="1" ht="12" x14ac:dyDescent="0.25">
      <c r="A5" s="24">
        <f t="shared" si="0"/>
        <v>4</v>
      </c>
      <c r="B5" s="43" t="s">
        <v>14105</v>
      </c>
      <c r="C5" s="2" t="s">
        <v>4539</v>
      </c>
      <c r="D5" s="44">
        <v>2</v>
      </c>
      <c r="E5" s="24">
        <v>2</v>
      </c>
      <c r="F5" s="23">
        <v>935</v>
      </c>
      <c r="G5" s="23" t="e">
        <f>F5*#REF!</f>
        <v>#REF!</v>
      </c>
      <c r="H5" s="2" t="s">
        <v>14106</v>
      </c>
      <c r="I5" s="2"/>
      <c r="J5" s="2" t="s">
        <v>14107</v>
      </c>
      <c r="K5" s="2" t="s">
        <v>14108</v>
      </c>
      <c r="L5" s="2" t="s">
        <v>14102</v>
      </c>
      <c r="M5" s="2"/>
      <c r="N5" s="2"/>
      <c r="O5" s="2"/>
      <c r="P5" s="2"/>
      <c r="Q5" s="2"/>
      <c r="R5" s="2"/>
      <c r="S5" s="2"/>
      <c r="T5" s="2"/>
      <c r="U5" s="2"/>
      <c r="V5" s="2"/>
    </row>
    <row r="6" spans="1:22" s="1" customFormat="1" ht="12" x14ac:dyDescent="0.25">
      <c r="A6" s="24">
        <f t="shared" si="0"/>
        <v>5</v>
      </c>
      <c r="B6" s="43" t="s">
        <v>14109</v>
      </c>
      <c r="C6" s="2" t="s">
        <v>7609</v>
      </c>
      <c r="D6" s="44">
        <v>2</v>
      </c>
      <c r="E6" s="24">
        <v>2</v>
      </c>
      <c r="F6" s="23">
        <v>935</v>
      </c>
      <c r="G6" s="23" t="e">
        <f>F6*#REF!</f>
        <v>#REF!</v>
      </c>
      <c r="H6" s="2" t="s">
        <v>14106</v>
      </c>
      <c r="I6" s="2"/>
      <c r="J6" s="2" t="s">
        <v>14107</v>
      </c>
      <c r="K6" s="2" t="s">
        <v>14110</v>
      </c>
      <c r="L6" s="2" t="s">
        <v>14102</v>
      </c>
      <c r="M6" s="2"/>
      <c r="N6" s="2"/>
      <c r="O6" s="2"/>
      <c r="P6" s="2"/>
      <c r="Q6" s="2"/>
      <c r="R6" s="2"/>
      <c r="S6" s="2"/>
      <c r="T6" s="2"/>
      <c r="U6" s="2"/>
      <c r="V6" s="2"/>
    </row>
    <row r="7" spans="1:22" s="1" customFormat="1" ht="12" x14ac:dyDescent="0.25">
      <c r="A7" s="24">
        <f t="shared" si="0"/>
        <v>6</v>
      </c>
      <c r="B7" s="43" t="s">
        <v>14111</v>
      </c>
      <c r="C7" s="2" t="s">
        <v>7446</v>
      </c>
      <c r="D7" s="44">
        <v>2</v>
      </c>
      <c r="E7" s="24">
        <v>2</v>
      </c>
      <c r="F7" s="23">
        <v>1085</v>
      </c>
      <c r="G7" s="23" t="e">
        <f>F7*#REF!</f>
        <v>#REF!</v>
      </c>
      <c r="H7" s="2" t="s">
        <v>14106</v>
      </c>
      <c r="I7" s="2"/>
      <c r="J7" s="2" t="s">
        <v>14107</v>
      </c>
      <c r="K7" s="2" t="s">
        <v>14112</v>
      </c>
      <c r="L7" s="2" t="s">
        <v>14102</v>
      </c>
      <c r="M7" s="2"/>
      <c r="N7" s="2"/>
      <c r="O7" s="2"/>
      <c r="P7" s="2"/>
      <c r="Q7" s="2"/>
      <c r="R7" s="2"/>
      <c r="S7" s="2"/>
      <c r="T7" s="2"/>
      <c r="U7" s="2"/>
      <c r="V7" s="2"/>
    </row>
    <row r="8" spans="1:22" s="1" customFormat="1" ht="12" x14ac:dyDescent="0.25">
      <c r="A8" s="24">
        <f t="shared" si="0"/>
        <v>7</v>
      </c>
      <c r="B8" s="43" t="s">
        <v>14113</v>
      </c>
      <c r="C8" s="2" t="s">
        <v>4096</v>
      </c>
      <c r="D8" s="44">
        <v>2</v>
      </c>
      <c r="E8" s="24">
        <v>2</v>
      </c>
      <c r="F8" s="23">
        <v>900</v>
      </c>
      <c r="G8" s="23" t="e">
        <f>F8*#REF!</f>
        <v>#REF!</v>
      </c>
      <c r="H8" s="2" t="s">
        <v>14114</v>
      </c>
      <c r="I8" s="2"/>
      <c r="J8" s="2" t="s">
        <v>14107</v>
      </c>
      <c r="K8" s="2" t="s">
        <v>4097</v>
      </c>
      <c r="L8" s="2" t="s">
        <v>14102</v>
      </c>
      <c r="M8" s="2"/>
      <c r="N8" s="2"/>
      <c r="O8" s="2"/>
      <c r="P8" s="2"/>
      <c r="Q8" s="2"/>
      <c r="R8" s="2"/>
      <c r="S8" s="2"/>
      <c r="T8" s="2"/>
      <c r="U8" s="2"/>
      <c r="V8" s="2"/>
    </row>
    <row r="9" spans="1:22" s="1" customFormat="1" ht="12" x14ac:dyDescent="0.25">
      <c r="A9" s="24">
        <f t="shared" si="0"/>
        <v>8</v>
      </c>
      <c r="B9" s="43" t="s">
        <v>14115</v>
      </c>
      <c r="C9" s="2" t="s">
        <v>4090</v>
      </c>
      <c r="D9" s="44">
        <v>33</v>
      </c>
      <c r="E9" s="24">
        <v>23</v>
      </c>
      <c r="F9" s="23">
        <v>125</v>
      </c>
      <c r="G9" s="23" t="e">
        <f>F9*#REF!</f>
        <v>#REF!</v>
      </c>
      <c r="H9" s="2" t="s">
        <v>14116</v>
      </c>
      <c r="I9" s="2"/>
      <c r="J9" s="2" t="s">
        <v>14107</v>
      </c>
      <c r="K9" s="2" t="s">
        <v>14117</v>
      </c>
      <c r="L9" s="2" t="s">
        <v>14102</v>
      </c>
      <c r="M9" s="2"/>
      <c r="N9" s="2"/>
      <c r="O9" s="2"/>
      <c r="P9" s="2"/>
      <c r="Q9" s="2"/>
      <c r="R9" s="2"/>
      <c r="S9" s="2"/>
      <c r="T9" s="2"/>
      <c r="U9" s="2"/>
      <c r="V9" s="2"/>
    </row>
    <row r="10" spans="1:22" s="1" customFormat="1" ht="12" x14ac:dyDescent="0.25">
      <c r="A10" s="24">
        <f t="shared" si="0"/>
        <v>9</v>
      </c>
      <c r="B10" s="43" t="s">
        <v>14118</v>
      </c>
      <c r="C10" s="2" t="s">
        <v>4086</v>
      </c>
      <c r="D10" s="44">
        <v>80</v>
      </c>
      <c r="E10" s="24">
        <v>65</v>
      </c>
      <c r="F10" s="23">
        <v>170</v>
      </c>
      <c r="G10" s="23" t="e">
        <f>F10*#REF!</f>
        <v>#REF!</v>
      </c>
      <c r="H10" s="2" t="s">
        <v>14116</v>
      </c>
      <c r="I10" s="2"/>
      <c r="J10" s="2" t="s">
        <v>14107</v>
      </c>
      <c r="K10" s="2" t="s">
        <v>14119</v>
      </c>
      <c r="L10" s="2" t="s">
        <v>14102</v>
      </c>
      <c r="M10" s="2"/>
      <c r="N10" s="2"/>
      <c r="O10" s="2"/>
      <c r="P10" s="2"/>
      <c r="Q10" s="2"/>
      <c r="R10" s="2"/>
      <c r="S10" s="2"/>
      <c r="T10" s="2"/>
      <c r="U10" s="2"/>
      <c r="V10" s="2"/>
    </row>
    <row r="11" spans="1:22" s="1" customFormat="1" ht="12" x14ac:dyDescent="0.25">
      <c r="A11" s="24">
        <f t="shared" si="0"/>
        <v>10</v>
      </c>
      <c r="B11" s="43" t="s">
        <v>14120</v>
      </c>
      <c r="C11" s="2" t="s">
        <v>4076</v>
      </c>
      <c r="D11" s="44">
        <v>20</v>
      </c>
      <c r="E11" s="24">
        <v>16</v>
      </c>
      <c r="F11" s="23">
        <v>35</v>
      </c>
      <c r="G11" s="23" t="e">
        <f>F11*#REF!</f>
        <v>#REF!</v>
      </c>
      <c r="H11" s="2" t="s">
        <v>14116</v>
      </c>
      <c r="I11" s="2"/>
      <c r="J11" s="2" t="s">
        <v>14107</v>
      </c>
      <c r="K11" s="2" t="s">
        <v>14121</v>
      </c>
      <c r="L11" s="2" t="s">
        <v>14102</v>
      </c>
      <c r="M11" s="2"/>
      <c r="N11" s="2"/>
      <c r="O11" s="2"/>
      <c r="P11" s="2"/>
      <c r="Q11" s="2"/>
      <c r="R11" s="2"/>
      <c r="S11" s="2"/>
      <c r="T11" s="2"/>
      <c r="U11" s="2"/>
      <c r="V11" s="2"/>
    </row>
    <row r="12" spans="1:22" s="1" customFormat="1" ht="12" x14ac:dyDescent="0.25">
      <c r="A12" s="24">
        <f t="shared" si="0"/>
        <v>11</v>
      </c>
      <c r="B12" s="43" t="s">
        <v>14122</v>
      </c>
      <c r="C12" s="2" t="s">
        <v>4080</v>
      </c>
      <c r="D12" s="44">
        <v>25</v>
      </c>
      <c r="E12" s="24">
        <v>17</v>
      </c>
      <c r="F12" s="23">
        <v>39</v>
      </c>
      <c r="G12" s="23" t="e">
        <f>F12*#REF!</f>
        <v>#REF!</v>
      </c>
      <c r="H12" s="2" t="s">
        <v>14116</v>
      </c>
      <c r="I12" s="2"/>
      <c r="J12" s="2" t="s">
        <v>14107</v>
      </c>
      <c r="K12" s="2" t="s">
        <v>14123</v>
      </c>
      <c r="L12" s="2" t="s">
        <v>14102</v>
      </c>
      <c r="M12" s="2"/>
      <c r="N12" s="2"/>
      <c r="O12" s="2"/>
      <c r="P12" s="2"/>
      <c r="Q12" s="2"/>
      <c r="R12" s="2"/>
      <c r="S12" s="2"/>
      <c r="T12" s="2"/>
      <c r="U12" s="2"/>
      <c r="V12" s="2"/>
    </row>
    <row r="13" spans="1:22" s="1" customFormat="1" ht="12" x14ac:dyDescent="0.25">
      <c r="A13" s="24">
        <f t="shared" si="0"/>
        <v>12</v>
      </c>
      <c r="B13" s="43" t="s">
        <v>14124</v>
      </c>
      <c r="C13" s="2" t="s">
        <v>7519</v>
      </c>
      <c r="D13" s="24">
        <v>15</v>
      </c>
      <c r="E13" s="24">
        <v>0</v>
      </c>
      <c r="F13" s="23">
        <v>21.5</v>
      </c>
      <c r="G13" s="23" t="e">
        <f>F13*#REF!</f>
        <v>#REF!</v>
      </c>
      <c r="H13" s="2" t="s">
        <v>107</v>
      </c>
      <c r="I13" s="2"/>
      <c r="J13" s="2" t="s">
        <v>14101</v>
      </c>
      <c r="K13" s="2" t="s">
        <v>14125</v>
      </c>
      <c r="L13" s="2" t="s">
        <v>14102</v>
      </c>
      <c r="M13" s="2"/>
      <c r="N13" s="2"/>
      <c r="O13" s="2"/>
      <c r="P13" s="2"/>
      <c r="Q13" s="2"/>
      <c r="R13" s="2"/>
      <c r="S13" s="2"/>
      <c r="T13" s="2"/>
      <c r="U13" s="2"/>
      <c r="V13" s="2"/>
    </row>
    <row r="14" spans="1:22" s="1" customFormat="1" ht="12" x14ac:dyDescent="0.25">
      <c r="A14" s="24">
        <f t="shared" si="0"/>
        <v>13</v>
      </c>
      <c r="B14" s="43" t="s">
        <v>14126</v>
      </c>
      <c r="C14" s="2" t="s">
        <v>8256</v>
      </c>
      <c r="D14" s="24">
        <v>8</v>
      </c>
      <c r="E14" s="24">
        <v>8</v>
      </c>
      <c r="F14" s="23">
        <v>358</v>
      </c>
      <c r="G14" s="23" t="e">
        <f>F14*#REF!</f>
        <v>#REF!</v>
      </c>
      <c r="H14" s="2" t="s">
        <v>530</v>
      </c>
      <c r="I14" s="2"/>
      <c r="J14" s="2" t="s">
        <v>14101</v>
      </c>
      <c r="K14" s="2" t="s">
        <v>8257</v>
      </c>
      <c r="L14" s="2" t="s">
        <v>14102</v>
      </c>
      <c r="M14" s="2"/>
      <c r="N14" s="2"/>
      <c r="O14" s="2"/>
      <c r="P14" s="2"/>
      <c r="Q14" s="2"/>
      <c r="R14" s="2"/>
      <c r="S14" s="2"/>
      <c r="T14" s="2"/>
      <c r="U14" s="2"/>
      <c r="V14" s="2"/>
    </row>
    <row r="15" spans="1:22" s="1" customFormat="1" ht="12" x14ac:dyDescent="0.25">
      <c r="A15" s="24">
        <f t="shared" si="0"/>
        <v>14</v>
      </c>
      <c r="B15" s="2" t="s">
        <v>14127</v>
      </c>
      <c r="C15" s="2" t="s">
        <v>5321</v>
      </c>
      <c r="D15" s="24"/>
      <c r="E15" s="24">
        <v>0</v>
      </c>
      <c r="F15" s="23">
        <v>4980</v>
      </c>
      <c r="G15" s="23" t="e">
        <f>F15*#REF!</f>
        <v>#REF!</v>
      </c>
      <c r="H15" s="2" t="s">
        <v>530</v>
      </c>
      <c r="I15" s="2"/>
      <c r="J15" s="2" t="s">
        <v>14101</v>
      </c>
      <c r="K15" s="2" t="s">
        <v>14128</v>
      </c>
      <c r="L15" s="2" t="s">
        <v>25175</v>
      </c>
      <c r="M15" s="2"/>
      <c r="N15" s="2"/>
      <c r="O15" s="2"/>
      <c r="P15" s="2"/>
      <c r="Q15" s="2"/>
      <c r="R15" s="2"/>
      <c r="S15" s="2"/>
      <c r="T15" s="2"/>
      <c r="U15" s="2"/>
      <c r="V15" s="2"/>
    </row>
    <row r="16" spans="1:22" s="1" customFormat="1" ht="12" x14ac:dyDescent="0.25">
      <c r="A16" s="24">
        <f t="shared" si="0"/>
        <v>15</v>
      </c>
      <c r="B16" s="2" t="s">
        <v>14129</v>
      </c>
      <c r="C16" s="2" t="s">
        <v>5327</v>
      </c>
      <c r="D16" s="24"/>
      <c r="E16" s="24">
        <v>0</v>
      </c>
      <c r="F16" s="23">
        <v>2690</v>
      </c>
      <c r="G16" s="23" t="e">
        <f>F16*#REF!</f>
        <v>#REF!</v>
      </c>
      <c r="H16" s="2" t="s">
        <v>530</v>
      </c>
      <c r="I16" s="2"/>
      <c r="J16" s="2" t="s">
        <v>14101</v>
      </c>
      <c r="K16" s="2" t="s">
        <v>14130</v>
      </c>
      <c r="L16" s="2" t="s">
        <v>25175</v>
      </c>
      <c r="M16" s="2"/>
      <c r="N16" s="2"/>
      <c r="O16" s="2"/>
      <c r="P16" s="2"/>
      <c r="Q16" s="2"/>
      <c r="R16" s="2"/>
      <c r="S16" s="2"/>
      <c r="T16" s="2"/>
      <c r="U16" s="2"/>
      <c r="V16" s="2"/>
    </row>
    <row r="17" spans="1:22" s="1" customFormat="1" ht="12" x14ac:dyDescent="0.25">
      <c r="A17" s="24">
        <f t="shared" si="0"/>
        <v>16</v>
      </c>
      <c r="B17" s="2" t="s">
        <v>14131</v>
      </c>
      <c r="C17" s="2" t="s">
        <v>5546</v>
      </c>
      <c r="D17" s="24"/>
      <c r="E17" s="24">
        <v>0</v>
      </c>
      <c r="F17" s="23">
        <v>1915</v>
      </c>
      <c r="G17" s="23" t="e">
        <f>F17*#REF!</f>
        <v>#REF!</v>
      </c>
      <c r="H17" s="2" t="s">
        <v>530</v>
      </c>
      <c r="I17" s="2"/>
      <c r="J17" s="2" t="s">
        <v>14101</v>
      </c>
      <c r="K17" s="2" t="s">
        <v>14132</v>
      </c>
      <c r="L17" s="2" t="s">
        <v>25175</v>
      </c>
      <c r="M17" s="2"/>
      <c r="N17" s="2"/>
      <c r="O17" s="2"/>
      <c r="P17" s="2"/>
      <c r="Q17" s="2"/>
      <c r="R17" s="2"/>
      <c r="S17" s="2"/>
      <c r="T17" s="2"/>
      <c r="U17" s="2"/>
      <c r="V17" s="2"/>
    </row>
    <row r="18" spans="1:22" s="1" customFormat="1" ht="12" x14ac:dyDescent="0.25">
      <c r="A18" s="24">
        <f t="shared" si="0"/>
        <v>17</v>
      </c>
      <c r="B18" s="2" t="s">
        <v>14133</v>
      </c>
      <c r="C18" s="2" t="s">
        <v>5341</v>
      </c>
      <c r="D18" s="24"/>
      <c r="E18" s="24">
        <v>0</v>
      </c>
      <c r="F18" s="23">
        <v>1770</v>
      </c>
      <c r="G18" s="23" t="e">
        <f>F18*#REF!</f>
        <v>#REF!</v>
      </c>
      <c r="H18" s="2" t="s">
        <v>530</v>
      </c>
      <c r="I18" s="2"/>
      <c r="J18" s="2" t="s">
        <v>14101</v>
      </c>
      <c r="K18" s="2" t="s">
        <v>14134</v>
      </c>
      <c r="L18" s="2" t="s">
        <v>25175</v>
      </c>
      <c r="M18" s="2"/>
      <c r="N18" s="2"/>
      <c r="O18" s="2"/>
      <c r="P18" s="2"/>
      <c r="Q18" s="2"/>
      <c r="R18" s="2"/>
      <c r="S18" s="2"/>
      <c r="T18" s="2"/>
      <c r="U18" s="2"/>
      <c r="V18" s="2"/>
    </row>
    <row r="19" spans="1:22" s="1" customFormat="1" ht="12" x14ac:dyDescent="0.25">
      <c r="A19" s="24">
        <f t="shared" si="0"/>
        <v>18</v>
      </c>
      <c r="B19" s="43" t="s">
        <v>14135</v>
      </c>
      <c r="C19" s="2" t="s">
        <v>7991</v>
      </c>
      <c r="D19" s="24">
        <v>23</v>
      </c>
      <c r="E19" s="24">
        <v>0</v>
      </c>
      <c r="F19" s="23">
        <v>5080</v>
      </c>
      <c r="G19" s="23" t="e">
        <f>F19*#REF!</f>
        <v>#REF!</v>
      </c>
      <c r="H19" s="2" t="s">
        <v>251</v>
      </c>
      <c r="I19" s="2"/>
      <c r="J19" s="2" t="s">
        <v>14101</v>
      </c>
      <c r="K19" s="2" t="s">
        <v>7992</v>
      </c>
      <c r="L19" s="2" t="s">
        <v>25175</v>
      </c>
      <c r="M19" s="2"/>
      <c r="N19" s="2"/>
      <c r="O19" s="2"/>
      <c r="P19" s="2"/>
      <c r="Q19" s="2"/>
      <c r="R19" s="2"/>
      <c r="S19" s="2"/>
      <c r="T19" s="2"/>
      <c r="U19" s="2"/>
      <c r="V19" s="2"/>
    </row>
    <row r="20" spans="1:22" s="1" customFormat="1" ht="12" x14ac:dyDescent="0.25">
      <c r="A20" s="24">
        <f t="shared" si="0"/>
        <v>19</v>
      </c>
      <c r="B20" s="43" t="s">
        <v>14136</v>
      </c>
      <c r="C20" s="2" t="s">
        <v>6896</v>
      </c>
      <c r="D20" s="24">
        <v>38</v>
      </c>
      <c r="E20" s="24">
        <v>35</v>
      </c>
      <c r="F20" s="23">
        <v>1880</v>
      </c>
      <c r="G20" s="23" t="e">
        <f>F20*#REF!</f>
        <v>#REF!</v>
      </c>
      <c r="H20" s="2" t="s">
        <v>251</v>
      </c>
      <c r="I20" s="2"/>
      <c r="J20" s="2" t="s">
        <v>14101</v>
      </c>
      <c r="K20" s="2" t="s">
        <v>14137</v>
      </c>
      <c r="L20" s="2" t="s">
        <v>14102</v>
      </c>
      <c r="M20" s="2"/>
      <c r="N20" s="2"/>
      <c r="O20" s="2"/>
      <c r="P20" s="2"/>
      <c r="Q20" s="2"/>
      <c r="R20" s="2"/>
      <c r="S20" s="2"/>
      <c r="T20" s="2"/>
      <c r="U20" s="2"/>
      <c r="V20" s="2"/>
    </row>
    <row r="21" spans="1:22" s="1" customFormat="1" ht="12" x14ac:dyDescent="0.25">
      <c r="A21" s="24">
        <f t="shared" si="0"/>
        <v>20</v>
      </c>
      <c r="B21" s="43" t="s">
        <v>14138</v>
      </c>
      <c r="C21" s="2" t="s">
        <v>8237</v>
      </c>
      <c r="D21" s="44">
        <v>6</v>
      </c>
      <c r="E21" s="24">
        <v>0</v>
      </c>
      <c r="F21" s="49">
        <v>2000</v>
      </c>
      <c r="G21" s="23" t="e">
        <f>F21*#REF!</f>
        <v>#REF!</v>
      </c>
      <c r="H21" s="2" t="s">
        <v>14139</v>
      </c>
      <c r="I21" s="2"/>
      <c r="J21" s="2" t="s">
        <v>14101</v>
      </c>
      <c r="K21" s="2" t="s">
        <v>14140</v>
      </c>
      <c r="L21" s="2" t="s">
        <v>25175</v>
      </c>
      <c r="M21" s="2"/>
      <c r="N21" s="2"/>
      <c r="O21" s="2"/>
      <c r="P21" s="2"/>
      <c r="Q21" s="2"/>
      <c r="R21" s="2"/>
      <c r="S21" s="2"/>
      <c r="T21" s="2"/>
      <c r="U21" s="2"/>
      <c r="V21" s="2"/>
    </row>
    <row r="22" spans="1:22" s="1" customFormat="1" ht="12" x14ac:dyDescent="0.25">
      <c r="A22" s="24">
        <f t="shared" si="0"/>
        <v>21</v>
      </c>
      <c r="B22" s="43" t="s">
        <v>14141</v>
      </c>
      <c r="C22" s="2" t="s">
        <v>6937</v>
      </c>
      <c r="D22" s="44"/>
      <c r="E22" s="24">
        <v>0</v>
      </c>
      <c r="F22" s="49">
        <v>2900</v>
      </c>
      <c r="G22" s="23" t="e">
        <f>F22*#REF!</f>
        <v>#REF!</v>
      </c>
      <c r="H22" s="2" t="s">
        <v>14139</v>
      </c>
      <c r="I22" s="2"/>
      <c r="J22" s="2" t="s">
        <v>14101</v>
      </c>
      <c r="K22" s="2" t="s">
        <v>14142</v>
      </c>
      <c r="L22" s="2" t="s">
        <v>25175</v>
      </c>
      <c r="M22" s="2"/>
      <c r="N22" s="2"/>
      <c r="O22" s="2"/>
      <c r="P22" s="2"/>
      <c r="Q22" s="2"/>
      <c r="R22" s="2"/>
      <c r="S22" s="2"/>
      <c r="T22" s="2"/>
      <c r="U22" s="2"/>
      <c r="V22" s="2"/>
    </row>
    <row r="23" spans="1:22" s="1" customFormat="1" ht="12" x14ac:dyDescent="0.25">
      <c r="A23" s="24">
        <f t="shared" si="0"/>
        <v>22</v>
      </c>
      <c r="B23" s="43" t="s">
        <v>14143</v>
      </c>
      <c r="C23" s="2" t="s">
        <v>7109</v>
      </c>
      <c r="D23" s="44"/>
      <c r="E23" s="24">
        <v>0</v>
      </c>
      <c r="F23" s="23">
        <v>272</v>
      </c>
      <c r="G23" s="23" t="e">
        <f>F23*#REF!</f>
        <v>#REF!</v>
      </c>
      <c r="H23" s="2" t="s">
        <v>107</v>
      </c>
      <c r="I23" s="2"/>
      <c r="J23" s="2" t="s">
        <v>14101</v>
      </c>
      <c r="K23" s="2" t="s">
        <v>7110</v>
      </c>
      <c r="L23" s="2" t="s">
        <v>14102</v>
      </c>
      <c r="M23" s="2"/>
      <c r="N23" s="2"/>
      <c r="O23" s="2"/>
      <c r="P23" s="2"/>
      <c r="Q23" s="2"/>
      <c r="R23" s="2"/>
      <c r="S23" s="2"/>
      <c r="T23" s="2"/>
      <c r="U23" s="2"/>
      <c r="V23" s="2"/>
    </row>
    <row r="24" spans="1:22" s="1" customFormat="1" ht="12" x14ac:dyDescent="0.25">
      <c r="A24" s="24">
        <f t="shared" si="0"/>
        <v>23</v>
      </c>
      <c r="B24" s="43" t="s">
        <v>14144</v>
      </c>
      <c r="C24" s="2" t="s">
        <v>7115</v>
      </c>
      <c r="D24" s="44">
        <v>130</v>
      </c>
      <c r="E24" s="24">
        <v>201</v>
      </c>
      <c r="F24" s="23">
        <v>258</v>
      </c>
      <c r="G24" s="23" t="e">
        <f>F24*#REF!</f>
        <v>#REF!</v>
      </c>
      <c r="H24" s="2" t="s">
        <v>107</v>
      </c>
      <c r="I24" s="2"/>
      <c r="J24" s="2" t="s">
        <v>14101</v>
      </c>
      <c r="K24" s="2" t="s">
        <v>7116</v>
      </c>
      <c r="L24" s="2" t="s">
        <v>14102</v>
      </c>
      <c r="M24" s="2"/>
      <c r="N24" s="2"/>
      <c r="O24" s="2"/>
      <c r="P24" s="2"/>
      <c r="Q24" s="2"/>
      <c r="R24" s="2"/>
      <c r="S24" s="2"/>
      <c r="T24" s="2"/>
      <c r="U24" s="2"/>
      <c r="V24" s="2"/>
    </row>
    <row r="25" spans="1:22" s="1" customFormat="1" ht="12" x14ac:dyDescent="0.25">
      <c r="A25" s="24">
        <f t="shared" si="0"/>
        <v>24</v>
      </c>
      <c r="B25" s="43" t="s">
        <v>14145</v>
      </c>
      <c r="C25" s="2" t="s">
        <v>7893</v>
      </c>
      <c r="D25" s="24">
        <v>650</v>
      </c>
      <c r="E25" s="24">
        <v>1460</v>
      </c>
      <c r="F25" s="23">
        <v>220</v>
      </c>
      <c r="G25" s="23" t="e">
        <f>F25*#REF!</f>
        <v>#REF!</v>
      </c>
      <c r="H25" s="2" t="s">
        <v>107</v>
      </c>
      <c r="I25" s="2"/>
      <c r="J25" s="2" t="s">
        <v>14101</v>
      </c>
      <c r="K25" s="2" t="s">
        <v>7894</v>
      </c>
      <c r="L25" s="2" t="s">
        <v>14102</v>
      </c>
      <c r="M25" s="2"/>
      <c r="N25" s="2"/>
      <c r="O25" s="2"/>
      <c r="P25" s="2"/>
      <c r="Q25" s="2"/>
      <c r="R25" s="2"/>
      <c r="S25" s="2"/>
      <c r="T25" s="2"/>
      <c r="U25" s="2"/>
      <c r="V25" s="2"/>
    </row>
    <row r="26" spans="1:22" s="1" customFormat="1" ht="12" x14ac:dyDescent="0.25">
      <c r="A26" s="24">
        <f t="shared" si="0"/>
        <v>25</v>
      </c>
      <c r="B26" s="43" t="s">
        <v>14147</v>
      </c>
      <c r="C26" s="2" t="s">
        <v>526</v>
      </c>
      <c r="D26" s="24">
        <v>17</v>
      </c>
      <c r="E26" s="24">
        <v>20</v>
      </c>
      <c r="F26" s="23">
        <v>3150</v>
      </c>
      <c r="G26" s="23" t="e">
        <f>F26*#REF!</f>
        <v>#REF!</v>
      </c>
      <c r="H26" s="2" t="s">
        <v>530</v>
      </c>
      <c r="I26" s="2"/>
      <c r="J26" s="2" t="s">
        <v>14101</v>
      </c>
      <c r="K26" s="2" t="s">
        <v>14146</v>
      </c>
      <c r="L26" s="40" t="s">
        <v>14102</v>
      </c>
      <c r="M26" s="2"/>
      <c r="N26" s="2"/>
      <c r="O26" s="2"/>
      <c r="P26" s="2"/>
      <c r="Q26" s="2"/>
      <c r="R26" s="2"/>
      <c r="S26" s="2"/>
      <c r="T26" s="2"/>
      <c r="U26" s="2"/>
      <c r="V26" s="2"/>
    </row>
    <row r="27" spans="1:22" s="1" customFormat="1" ht="12" x14ac:dyDescent="0.25">
      <c r="A27" s="24">
        <f t="shared" si="0"/>
        <v>26</v>
      </c>
      <c r="B27" s="43" t="s">
        <v>14148</v>
      </c>
      <c r="C27" s="2" t="s">
        <v>4106</v>
      </c>
      <c r="D27" s="44">
        <v>2</v>
      </c>
      <c r="E27" s="24">
        <v>2</v>
      </c>
      <c r="F27" s="23">
        <v>2260</v>
      </c>
      <c r="G27" s="23" t="e">
        <f>F27*#REF!</f>
        <v>#REF!</v>
      </c>
      <c r="H27" s="2" t="s">
        <v>14114</v>
      </c>
      <c r="I27" s="2"/>
      <c r="J27" s="2" t="s">
        <v>14107</v>
      </c>
      <c r="K27" s="2" t="s">
        <v>4107</v>
      </c>
      <c r="L27" s="2" t="s">
        <v>14102</v>
      </c>
      <c r="M27" s="2"/>
      <c r="N27" s="2"/>
      <c r="O27" s="2"/>
      <c r="P27" s="2"/>
      <c r="Q27" s="2"/>
      <c r="R27" s="2"/>
      <c r="S27" s="2"/>
      <c r="T27" s="2"/>
      <c r="U27" s="2"/>
      <c r="V27" s="2"/>
    </row>
    <row r="28" spans="1:22" s="1" customFormat="1" ht="12" x14ac:dyDescent="0.25">
      <c r="A28" s="24">
        <f t="shared" si="0"/>
        <v>27</v>
      </c>
      <c r="B28" s="2" t="s">
        <v>14149</v>
      </c>
      <c r="C28" s="2" t="s">
        <v>3623</v>
      </c>
      <c r="D28" s="24"/>
      <c r="E28" s="24">
        <v>0</v>
      </c>
      <c r="F28" s="23">
        <v>3850</v>
      </c>
      <c r="G28" s="23" t="e">
        <f>F28*#REF!</f>
        <v>#REF!</v>
      </c>
      <c r="H28" s="2" t="s">
        <v>530</v>
      </c>
      <c r="I28" s="2"/>
      <c r="J28" s="2" t="s">
        <v>14101</v>
      </c>
      <c r="K28" s="2" t="s">
        <v>14150</v>
      </c>
      <c r="L28" s="2" t="s">
        <v>25175</v>
      </c>
      <c r="M28" s="2"/>
      <c r="N28" s="2"/>
      <c r="O28" s="2"/>
      <c r="P28" s="2"/>
      <c r="Q28" s="2"/>
      <c r="R28" s="2"/>
      <c r="S28" s="2"/>
      <c r="T28" s="2"/>
      <c r="U28" s="2"/>
      <c r="V28" s="2"/>
    </row>
    <row r="29" spans="1:22" s="1" customFormat="1" ht="12" x14ac:dyDescent="0.25">
      <c r="A29" s="24">
        <f t="shared" si="0"/>
        <v>28</v>
      </c>
      <c r="B29" s="43" t="s">
        <v>14151</v>
      </c>
      <c r="C29" s="2" t="s">
        <v>5312</v>
      </c>
      <c r="D29" s="24">
        <v>2</v>
      </c>
      <c r="E29" s="24">
        <v>3</v>
      </c>
      <c r="F29" s="23">
        <v>3840</v>
      </c>
      <c r="G29" s="23" t="e">
        <f>F29*#REF!</f>
        <v>#REF!</v>
      </c>
      <c r="H29" s="2" t="s">
        <v>530</v>
      </c>
      <c r="I29" s="2"/>
      <c r="J29" s="2" t="s">
        <v>14101</v>
      </c>
      <c r="K29" s="2" t="s">
        <v>14152</v>
      </c>
      <c r="L29" s="2" t="s">
        <v>14102</v>
      </c>
      <c r="M29" s="2"/>
      <c r="N29" s="2"/>
      <c r="O29" s="2"/>
      <c r="P29" s="2"/>
      <c r="Q29" s="2"/>
      <c r="R29" s="2"/>
      <c r="S29" s="2"/>
      <c r="T29" s="2"/>
      <c r="U29" s="2"/>
      <c r="V29" s="2"/>
    </row>
    <row r="30" spans="1:22" s="1" customFormat="1" ht="12" x14ac:dyDescent="0.25">
      <c r="A30" s="24">
        <f t="shared" si="0"/>
        <v>29</v>
      </c>
      <c r="B30" s="43" t="s">
        <v>14153</v>
      </c>
      <c r="C30" s="2" t="s">
        <v>7935</v>
      </c>
      <c r="D30" s="24">
        <v>1</v>
      </c>
      <c r="E30" s="24">
        <v>41</v>
      </c>
      <c r="F30" s="23">
        <v>3430</v>
      </c>
      <c r="G30" s="23" t="e">
        <f>F30*#REF!</f>
        <v>#REF!</v>
      </c>
      <c r="H30" s="2" t="s">
        <v>251</v>
      </c>
      <c r="I30" s="2"/>
      <c r="J30" s="2" t="s">
        <v>14101</v>
      </c>
      <c r="K30" s="2" t="s">
        <v>14154</v>
      </c>
      <c r="L30" s="2" t="s">
        <v>14102</v>
      </c>
      <c r="M30" s="2"/>
      <c r="N30" s="2"/>
      <c r="O30" s="2"/>
      <c r="P30" s="2"/>
      <c r="Q30" s="2"/>
      <c r="R30" s="2"/>
      <c r="S30" s="2"/>
      <c r="T30" s="2"/>
      <c r="U30" s="2"/>
      <c r="V30" s="2"/>
    </row>
    <row r="31" spans="1:22" s="1" customFormat="1" ht="12" x14ac:dyDescent="0.25">
      <c r="A31" s="24">
        <f t="shared" si="0"/>
        <v>30</v>
      </c>
      <c r="B31" s="43" t="s">
        <v>14155</v>
      </c>
      <c r="C31" s="2" t="s">
        <v>7169</v>
      </c>
      <c r="D31" s="24">
        <v>1</v>
      </c>
      <c r="E31" s="24">
        <v>1</v>
      </c>
      <c r="F31" s="23">
        <v>3300</v>
      </c>
      <c r="G31" s="23" t="e">
        <f>F31*#REF!</f>
        <v>#REF!</v>
      </c>
      <c r="H31" s="2" t="s">
        <v>251</v>
      </c>
      <c r="I31" s="2"/>
      <c r="J31" s="2" t="s">
        <v>14101</v>
      </c>
      <c r="K31" s="2" t="s">
        <v>7170</v>
      </c>
      <c r="L31" s="2" t="s">
        <v>14102</v>
      </c>
      <c r="M31" s="2"/>
      <c r="N31" s="2"/>
      <c r="O31" s="2"/>
      <c r="P31" s="2"/>
      <c r="Q31" s="2"/>
      <c r="R31" s="2"/>
      <c r="S31" s="2"/>
      <c r="T31" s="2"/>
      <c r="U31" s="2"/>
      <c r="V31" s="2"/>
    </row>
    <row r="32" spans="1:22" s="1" customFormat="1" ht="12" x14ac:dyDescent="0.25">
      <c r="A32" s="24">
        <f t="shared" si="0"/>
        <v>31</v>
      </c>
      <c r="B32" s="43" t="s">
        <v>14156</v>
      </c>
      <c r="C32" s="2" t="s">
        <v>4093</v>
      </c>
      <c r="D32" s="44">
        <v>2</v>
      </c>
      <c r="E32" s="24">
        <v>2</v>
      </c>
      <c r="F32" s="23">
        <v>595</v>
      </c>
      <c r="G32" s="23" t="e">
        <f>F32*#REF!</f>
        <v>#REF!</v>
      </c>
      <c r="H32" s="2" t="s">
        <v>14114</v>
      </c>
      <c r="I32" s="2"/>
      <c r="J32" s="2" t="s">
        <v>14107</v>
      </c>
      <c r="K32" s="2" t="s">
        <v>7228</v>
      </c>
      <c r="L32" s="2" t="s">
        <v>14102</v>
      </c>
      <c r="M32" s="2"/>
      <c r="N32" s="2"/>
      <c r="O32" s="2"/>
      <c r="P32" s="2"/>
      <c r="Q32" s="2"/>
      <c r="R32" s="2"/>
      <c r="S32" s="2"/>
      <c r="T32" s="2"/>
      <c r="U32" s="2"/>
      <c r="V32" s="2"/>
    </row>
    <row r="33" spans="1:22" s="1" customFormat="1" ht="12" x14ac:dyDescent="0.25">
      <c r="A33" s="24">
        <f t="shared" si="0"/>
        <v>32</v>
      </c>
      <c r="B33" s="43" t="s">
        <v>25170</v>
      </c>
      <c r="C33" s="2" t="s">
        <v>3620</v>
      </c>
      <c r="D33" s="44"/>
      <c r="E33" s="24">
        <v>0</v>
      </c>
      <c r="F33" s="23">
        <v>3560</v>
      </c>
      <c r="G33" s="23" t="e">
        <f>F33*#REF!</f>
        <v>#REF!</v>
      </c>
      <c r="H33" s="2" t="s">
        <v>530</v>
      </c>
      <c r="I33" s="2"/>
      <c r="J33" s="2" t="s">
        <v>14101</v>
      </c>
      <c r="K33" s="2" t="s">
        <v>14157</v>
      </c>
      <c r="L33" s="40" t="s">
        <v>25171</v>
      </c>
      <c r="M33" s="2"/>
      <c r="N33" s="2"/>
      <c r="O33" s="2"/>
      <c r="P33" s="2"/>
      <c r="Q33" s="2"/>
      <c r="R33" s="2"/>
      <c r="S33" s="2"/>
      <c r="T33" s="2"/>
      <c r="U33" s="2"/>
      <c r="V33" s="2"/>
    </row>
    <row r="34" spans="1:22" s="1" customFormat="1" ht="12" x14ac:dyDescent="0.25">
      <c r="A34" s="24">
        <f t="shared" si="0"/>
        <v>33</v>
      </c>
      <c r="B34" s="2" t="s">
        <v>14158</v>
      </c>
      <c r="C34" s="2" t="s">
        <v>8265</v>
      </c>
      <c r="D34" s="24"/>
      <c r="E34" s="24">
        <v>0</v>
      </c>
      <c r="F34" s="23">
        <v>3900</v>
      </c>
      <c r="G34" s="23" t="e">
        <f>F34*#REF!</f>
        <v>#REF!</v>
      </c>
      <c r="H34" s="2" t="s">
        <v>530</v>
      </c>
      <c r="I34" s="2"/>
      <c r="J34" s="2" t="s">
        <v>14101</v>
      </c>
      <c r="K34" s="2" t="s">
        <v>14159</v>
      </c>
      <c r="L34" s="2" t="s">
        <v>25175</v>
      </c>
      <c r="M34" s="2"/>
      <c r="N34" s="2"/>
      <c r="O34" s="2"/>
      <c r="P34" s="2"/>
      <c r="Q34" s="2"/>
      <c r="R34" s="2"/>
      <c r="S34" s="2"/>
      <c r="T34" s="2"/>
      <c r="U34" s="2"/>
      <c r="V34" s="2"/>
    </row>
    <row r="35" spans="1:22" s="1" customFormat="1" ht="12" x14ac:dyDescent="0.25">
      <c r="A35" s="24">
        <f t="shared" si="0"/>
        <v>34</v>
      </c>
      <c r="B35" s="43" t="s">
        <v>14160</v>
      </c>
      <c r="C35" s="2" t="s">
        <v>7963</v>
      </c>
      <c r="D35" s="24">
        <v>45</v>
      </c>
      <c r="E35" s="24">
        <v>43</v>
      </c>
      <c r="F35" s="23">
        <v>1850</v>
      </c>
      <c r="G35" s="23" t="e">
        <f>F35*#REF!</f>
        <v>#REF!</v>
      </c>
      <c r="H35" s="2" t="s">
        <v>251</v>
      </c>
      <c r="I35" s="2"/>
      <c r="J35" s="2" t="s">
        <v>14101</v>
      </c>
      <c r="K35" s="2" t="s">
        <v>14161</v>
      </c>
      <c r="L35" s="2" t="s">
        <v>14102</v>
      </c>
      <c r="M35" s="2"/>
      <c r="N35" s="2"/>
      <c r="O35" s="2"/>
      <c r="P35" s="2"/>
      <c r="Q35" s="2"/>
      <c r="R35" s="2"/>
      <c r="S35" s="2"/>
      <c r="T35" s="2"/>
      <c r="U35" s="2"/>
      <c r="V35" s="2"/>
    </row>
    <row r="36" spans="1:22" s="1" customFormat="1" ht="12" x14ac:dyDescent="0.25">
      <c r="A36" s="24">
        <f t="shared" si="0"/>
        <v>35</v>
      </c>
      <c r="B36" s="43" t="s">
        <v>14162</v>
      </c>
      <c r="C36" s="2" t="s">
        <v>7959</v>
      </c>
      <c r="D36" s="44">
        <v>3</v>
      </c>
      <c r="E36" s="24">
        <v>13</v>
      </c>
      <c r="F36" s="23">
        <v>2430</v>
      </c>
      <c r="G36" s="23" t="e">
        <f>F36*#REF!</f>
        <v>#REF!</v>
      </c>
      <c r="H36" s="2" t="s">
        <v>251</v>
      </c>
      <c r="I36" s="2"/>
      <c r="J36" s="2" t="s">
        <v>14101</v>
      </c>
      <c r="K36" s="2" t="s">
        <v>14163</v>
      </c>
      <c r="L36" s="2" t="s">
        <v>14102</v>
      </c>
      <c r="M36" s="2"/>
      <c r="N36" s="2"/>
      <c r="O36" s="2"/>
      <c r="P36" s="2"/>
      <c r="Q36" s="2"/>
      <c r="R36" s="2"/>
      <c r="S36" s="2"/>
      <c r="T36" s="2"/>
      <c r="U36" s="2"/>
      <c r="V36" s="2"/>
    </row>
    <row r="37" spans="1:22" s="1" customFormat="1" ht="12" x14ac:dyDescent="0.25">
      <c r="A37" s="24">
        <f t="shared" si="0"/>
        <v>36</v>
      </c>
      <c r="B37" s="43" t="s">
        <v>14164</v>
      </c>
      <c r="C37" s="2" t="s">
        <v>7948</v>
      </c>
      <c r="D37" s="24">
        <v>5</v>
      </c>
      <c r="E37" s="24">
        <v>46</v>
      </c>
      <c r="F37" s="23">
        <v>3250</v>
      </c>
      <c r="G37" s="23" t="e">
        <f>F37*#REF!</f>
        <v>#REF!</v>
      </c>
      <c r="H37" s="2" t="s">
        <v>251</v>
      </c>
      <c r="I37" s="2"/>
      <c r="J37" s="2" t="s">
        <v>14101</v>
      </c>
      <c r="K37" s="2" t="s">
        <v>14165</v>
      </c>
      <c r="L37" s="2" t="s">
        <v>14102</v>
      </c>
      <c r="M37" s="2"/>
      <c r="N37" s="2"/>
      <c r="O37" s="2"/>
      <c r="P37" s="2"/>
      <c r="Q37" s="2"/>
      <c r="R37" s="2"/>
      <c r="S37" s="2"/>
      <c r="T37" s="2"/>
      <c r="U37" s="2"/>
      <c r="V37" s="2"/>
    </row>
    <row r="38" spans="1:22" s="1" customFormat="1" ht="12" x14ac:dyDescent="0.25">
      <c r="A38" s="24">
        <f t="shared" si="0"/>
        <v>37</v>
      </c>
      <c r="B38" s="43" t="s">
        <v>14166</v>
      </c>
      <c r="C38" s="2" t="s">
        <v>6940</v>
      </c>
      <c r="D38" s="44"/>
      <c r="E38" s="24">
        <v>0</v>
      </c>
      <c r="F38" s="49">
        <v>2350</v>
      </c>
      <c r="G38" s="23" t="e">
        <f>F38*#REF!</f>
        <v>#REF!</v>
      </c>
      <c r="H38" s="2" t="s">
        <v>14139</v>
      </c>
      <c r="I38" s="2"/>
      <c r="J38" s="2" t="s">
        <v>14101</v>
      </c>
      <c r="K38" s="2" t="s">
        <v>14167</v>
      </c>
      <c r="L38" s="2" t="s">
        <v>25175</v>
      </c>
      <c r="M38" s="2"/>
      <c r="N38" s="2"/>
      <c r="O38" s="2"/>
      <c r="P38" s="2"/>
      <c r="Q38" s="2"/>
      <c r="R38" s="2"/>
      <c r="S38" s="2"/>
      <c r="T38" s="2"/>
      <c r="U38" s="2"/>
      <c r="V38" s="2"/>
    </row>
    <row r="39" spans="1:22" s="1" customFormat="1" ht="12" x14ac:dyDescent="0.25">
      <c r="A39" s="24">
        <f t="shared" si="0"/>
        <v>38</v>
      </c>
      <c r="B39" s="43" t="s">
        <v>14168</v>
      </c>
      <c r="C39" s="2" t="s">
        <v>5209</v>
      </c>
      <c r="D39" s="24">
        <v>11</v>
      </c>
      <c r="E39" s="24">
        <v>11</v>
      </c>
      <c r="F39" s="23">
        <v>2040</v>
      </c>
      <c r="G39" s="23" t="e">
        <f>F39*#REF!</f>
        <v>#REF!</v>
      </c>
      <c r="H39" s="2" t="s">
        <v>251</v>
      </c>
      <c r="I39" s="2"/>
      <c r="J39" s="2" t="s">
        <v>14101</v>
      </c>
      <c r="K39" s="2" t="s">
        <v>14169</v>
      </c>
      <c r="L39" s="2" t="s">
        <v>14102</v>
      </c>
      <c r="M39" s="2"/>
      <c r="N39" s="2"/>
      <c r="O39" s="2"/>
      <c r="P39" s="2"/>
      <c r="Q39" s="2"/>
      <c r="R39" s="2"/>
      <c r="S39" s="2"/>
      <c r="T39" s="2"/>
      <c r="U39" s="2"/>
      <c r="V39" s="2"/>
    </row>
    <row r="40" spans="1:22" s="1" customFormat="1" ht="12" x14ac:dyDescent="0.25">
      <c r="A40" s="24">
        <f t="shared" si="0"/>
        <v>39</v>
      </c>
      <c r="B40" s="43" t="s">
        <v>14170</v>
      </c>
      <c r="C40" s="2" t="s">
        <v>5309</v>
      </c>
      <c r="D40" s="24">
        <v>6</v>
      </c>
      <c r="E40" s="24">
        <v>5</v>
      </c>
      <c r="F40" s="23">
        <v>3030</v>
      </c>
      <c r="G40" s="23" t="e">
        <f>F40*#REF!</f>
        <v>#REF!</v>
      </c>
      <c r="H40" s="2" t="s">
        <v>530</v>
      </c>
      <c r="I40" s="2"/>
      <c r="J40" s="2" t="s">
        <v>14101</v>
      </c>
      <c r="K40" s="2" t="s">
        <v>14171</v>
      </c>
      <c r="L40" s="2" t="s">
        <v>14102</v>
      </c>
      <c r="M40" s="2"/>
      <c r="N40" s="2"/>
      <c r="O40" s="2"/>
      <c r="P40" s="2"/>
      <c r="Q40" s="2"/>
      <c r="R40" s="2"/>
      <c r="S40" s="2"/>
      <c r="T40" s="2"/>
      <c r="U40" s="2"/>
      <c r="V40" s="2"/>
    </row>
    <row r="41" spans="1:22" s="1" customFormat="1" ht="12" x14ac:dyDescent="0.25">
      <c r="A41" s="24">
        <f t="shared" si="0"/>
        <v>40</v>
      </c>
      <c r="B41" s="2" t="s">
        <v>14172</v>
      </c>
      <c r="C41" s="2" t="s">
        <v>3626</v>
      </c>
      <c r="D41" s="24">
        <v>6</v>
      </c>
      <c r="E41" s="24">
        <v>0</v>
      </c>
      <c r="F41" s="23">
        <v>3700</v>
      </c>
      <c r="G41" s="23" t="e">
        <f>F41*#REF!</f>
        <v>#REF!</v>
      </c>
      <c r="H41" s="2" t="s">
        <v>530</v>
      </c>
      <c r="I41" s="2"/>
      <c r="J41" s="2" t="s">
        <v>14101</v>
      </c>
      <c r="K41" s="2" t="s">
        <v>14173</v>
      </c>
      <c r="L41" s="2" t="s">
        <v>25175</v>
      </c>
      <c r="M41" s="2"/>
      <c r="N41" s="2"/>
      <c r="O41" s="2"/>
      <c r="P41" s="2"/>
      <c r="Q41" s="2"/>
      <c r="R41" s="2"/>
      <c r="S41" s="2"/>
      <c r="T41" s="2"/>
      <c r="U41" s="2"/>
      <c r="V41" s="2"/>
    </row>
    <row r="42" spans="1:22" s="1" customFormat="1" ht="12" x14ac:dyDescent="0.25">
      <c r="A42" s="24">
        <f t="shared" si="0"/>
        <v>41</v>
      </c>
      <c r="B42" s="43" t="s">
        <v>14174</v>
      </c>
      <c r="C42" s="2" t="s">
        <v>8584</v>
      </c>
      <c r="D42" s="24">
        <v>62</v>
      </c>
      <c r="E42" s="24">
        <v>35</v>
      </c>
      <c r="F42" s="23">
        <v>1780</v>
      </c>
      <c r="G42" s="23" t="e">
        <f>F42*#REF!</f>
        <v>#REF!</v>
      </c>
      <c r="H42" s="2" t="s">
        <v>251</v>
      </c>
      <c r="I42" s="2"/>
      <c r="J42" s="2" t="s">
        <v>14101</v>
      </c>
      <c r="K42" s="2" t="s">
        <v>14175</v>
      </c>
      <c r="L42" s="2" t="s">
        <v>14070</v>
      </c>
      <c r="M42" s="2"/>
      <c r="N42" s="2"/>
      <c r="O42" s="2"/>
      <c r="P42" s="2"/>
      <c r="Q42" s="2"/>
      <c r="R42" s="2"/>
      <c r="S42" s="2"/>
      <c r="T42" s="2"/>
      <c r="U42" s="2"/>
      <c r="V42" s="2"/>
    </row>
    <row r="43" spans="1:22" s="1" customFormat="1" ht="12" x14ac:dyDescent="0.25">
      <c r="A43" s="24">
        <f t="shared" si="0"/>
        <v>42</v>
      </c>
      <c r="B43" s="43" t="s">
        <v>14176</v>
      </c>
      <c r="C43" s="2" t="s">
        <v>4101</v>
      </c>
      <c r="D43" s="44">
        <v>2</v>
      </c>
      <c r="E43" s="24">
        <v>2</v>
      </c>
      <c r="F43" s="23">
        <v>575</v>
      </c>
      <c r="G43" s="23" t="e">
        <f>F43*#REF!</f>
        <v>#REF!</v>
      </c>
      <c r="H43" s="2" t="s">
        <v>14114</v>
      </c>
      <c r="I43" s="2"/>
      <c r="J43" s="2" t="s">
        <v>14107</v>
      </c>
      <c r="K43" s="2" t="s">
        <v>14177</v>
      </c>
      <c r="L43" s="2" t="s">
        <v>14102</v>
      </c>
      <c r="M43" s="2"/>
      <c r="N43" s="2"/>
      <c r="O43" s="2"/>
      <c r="P43" s="2"/>
      <c r="Q43" s="2"/>
      <c r="R43" s="2"/>
      <c r="S43" s="2"/>
      <c r="T43" s="2"/>
      <c r="U43" s="2"/>
      <c r="V43" s="2"/>
    </row>
    <row r="44" spans="1:22" s="1" customFormat="1" ht="12" x14ac:dyDescent="0.25">
      <c r="A44" s="24">
        <f t="shared" si="0"/>
        <v>43</v>
      </c>
      <c r="B44" s="43" t="s">
        <v>14178</v>
      </c>
      <c r="C44" s="2" t="s">
        <v>4099</v>
      </c>
      <c r="D44" s="44">
        <v>1</v>
      </c>
      <c r="E44" s="24">
        <v>2</v>
      </c>
      <c r="F44" s="23">
        <v>780</v>
      </c>
      <c r="G44" s="23" t="e">
        <f>F44*#REF!</f>
        <v>#REF!</v>
      </c>
      <c r="H44" s="2" t="s">
        <v>14114</v>
      </c>
      <c r="I44" s="2"/>
      <c r="J44" s="2" t="s">
        <v>14107</v>
      </c>
      <c r="K44" s="2" t="s">
        <v>14179</v>
      </c>
      <c r="L44" s="2" t="s">
        <v>14102</v>
      </c>
      <c r="M44" s="2"/>
      <c r="N44" s="2"/>
      <c r="O44" s="2"/>
      <c r="P44" s="2"/>
      <c r="Q44" s="2"/>
      <c r="R44" s="2"/>
      <c r="S44" s="2"/>
      <c r="T44" s="2"/>
      <c r="U44" s="2"/>
      <c r="V44" s="2"/>
    </row>
    <row r="45" spans="1:22" s="1" customFormat="1" ht="12" x14ac:dyDescent="0.25">
      <c r="A45" s="24">
        <f t="shared" si="0"/>
        <v>44</v>
      </c>
      <c r="B45" s="43" t="s">
        <v>14180</v>
      </c>
      <c r="C45" s="2" t="s">
        <v>3965</v>
      </c>
      <c r="D45" s="44">
        <v>833</v>
      </c>
      <c r="E45" s="24">
        <v>853</v>
      </c>
      <c r="F45" s="23">
        <v>122</v>
      </c>
      <c r="G45" s="23" t="e">
        <f>F45*#REF!</f>
        <v>#REF!</v>
      </c>
      <c r="H45" s="2" t="s">
        <v>251</v>
      </c>
      <c r="I45" s="2"/>
      <c r="J45" s="2" t="s">
        <v>14101</v>
      </c>
      <c r="K45" s="2" t="s">
        <v>3966</v>
      </c>
      <c r="L45" s="2" t="s">
        <v>14102</v>
      </c>
      <c r="M45" s="2"/>
      <c r="N45" s="2"/>
      <c r="O45" s="2"/>
      <c r="P45" s="2"/>
      <c r="Q45" s="2"/>
      <c r="R45" s="2"/>
      <c r="S45" s="2"/>
      <c r="T45" s="2"/>
      <c r="U45" s="2"/>
      <c r="V45" s="2"/>
    </row>
    <row r="46" spans="1:22" s="1" customFormat="1" ht="12" x14ac:dyDescent="0.25">
      <c r="A46" s="24">
        <f t="shared" si="0"/>
        <v>45</v>
      </c>
      <c r="B46" s="2" t="s">
        <v>14181</v>
      </c>
      <c r="C46" s="2" t="s">
        <v>7292</v>
      </c>
      <c r="D46" s="24">
        <v>20</v>
      </c>
      <c r="E46" s="24">
        <v>0</v>
      </c>
      <c r="F46" s="23">
        <v>870</v>
      </c>
      <c r="G46" s="23" t="e">
        <f>F46*#REF!</f>
        <v>#REF!</v>
      </c>
      <c r="H46" s="2" t="s">
        <v>107</v>
      </c>
      <c r="I46" s="2"/>
      <c r="J46" s="2" t="s">
        <v>14101</v>
      </c>
      <c r="K46" s="2" t="s">
        <v>14182</v>
      </c>
      <c r="L46" s="2" t="s">
        <v>25175</v>
      </c>
      <c r="M46" s="2"/>
      <c r="N46" s="2"/>
      <c r="O46" s="2"/>
      <c r="P46" s="2"/>
      <c r="Q46" s="2"/>
      <c r="R46" s="2"/>
      <c r="S46" s="2"/>
      <c r="T46" s="2"/>
      <c r="U46" s="2"/>
      <c r="V46" s="2"/>
    </row>
    <row r="47" spans="1:22" s="1" customFormat="1" ht="12" x14ac:dyDescent="0.25">
      <c r="A47" s="24">
        <f t="shared" si="0"/>
        <v>46</v>
      </c>
      <c r="B47" s="43" t="s">
        <v>14183</v>
      </c>
      <c r="C47" s="2" t="s">
        <v>8023</v>
      </c>
      <c r="D47" s="24">
        <v>32</v>
      </c>
      <c r="E47" s="24">
        <v>0</v>
      </c>
      <c r="F47" s="23">
        <v>4950</v>
      </c>
      <c r="G47" s="23" t="e">
        <f>F47*#REF!</f>
        <v>#REF!</v>
      </c>
      <c r="H47" s="2" t="s">
        <v>251</v>
      </c>
      <c r="I47" s="2"/>
      <c r="J47" s="2" t="s">
        <v>14101</v>
      </c>
      <c r="K47" s="2" t="s">
        <v>8024</v>
      </c>
      <c r="L47" s="2" t="s">
        <v>25175</v>
      </c>
      <c r="M47" s="2"/>
      <c r="N47" s="2"/>
      <c r="O47" s="2"/>
      <c r="P47" s="2"/>
      <c r="Q47" s="2"/>
      <c r="R47" s="2"/>
      <c r="S47" s="2"/>
      <c r="T47" s="2"/>
      <c r="U47" s="2"/>
      <c r="V47" s="2"/>
    </row>
    <row r="48" spans="1:22" s="1" customFormat="1" ht="12" x14ac:dyDescent="0.25">
      <c r="A48" s="24">
        <f t="shared" si="0"/>
        <v>47</v>
      </c>
      <c r="B48" s="43" t="s">
        <v>14184</v>
      </c>
      <c r="C48" s="2" t="s">
        <v>8036</v>
      </c>
      <c r="D48" s="24">
        <v>35</v>
      </c>
      <c r="E48" s="24">
        <v>43</v>
      </c>
      <c r="F48" s="23">
        <v>740</v>
      </c>
      <c r="G48" s="23" t="e">
        <f>F48*#REF!</f>
        <v>#REF!</v>
      </c>
      <c r="H48" s="2" t="s">
        <v>107</v>
      </c>
      <c r="I48" s="2"/>
      <c r="J48" s="2" t="s">
        <v>14101</v>
      </c>
      <c r="K48" s="2" t="s">
        <v>8037</v>
      </c>
      <c r="L48" s="2" t="s">
        <v>14102</v>
      </c>
      <c r="M48" s="2"/>
      <c r="N48" s="2"/>
      <c r="O48" s="2"/>
      <c r="P48" s="2"/>
      <c r="Q48" s="2"/>
      <c r="R48" s="2"/>
      <c r="S48" s="2"/>
      <c r="T48" s="2"/>
      <c r="U48" s="2"/>
      <c r="V48" s="2"/>
    </row>
    <row r="49" spans="1:22" s="1" customFormat="1" ht="12" x14ac:dyDescent="0.25">
      <c r="A49" s="24">
        <f t="shared" si="0"/>
        <v>48</v>
      </c>
      <c r="B49" s="43" t="s">
        <v>14185</v>
      </c>
      <c r="C49" s="2" t="s">
        <v>277</v>
      </c>
      <c r="D49" s="44">
        <v>20</v>
      </c>
      <c r="E49" s="24">
        <v>0</v>
      </c>
      <c r="F49" s="49">
        <v>4000</v>
      </c>
      <c r="G49" s="23" t="e">
        <f>F49*#REF!</f>
        <v>#REF!</v>
      </c>
      <c r="H49" s="2" t="s">
        <v>251</v>
      </c>
      <c r="I49" s="2"/>
      <c r="J49" s="2" t="s">
        <v>14101</v>
      </c>
      <c r="K49" s="2" t="s">
        <v>14186</v>
      </c>
      <c r="L49" s="2" t="s">
        <v>25175</v>
      </c>
      <c r="M49" s="2"/>
      <c r="N49" s="2"/>
      <c r="O49" s="2"/>
      <c r="P49" s="2"/>
      <c r="Q49" s="2"/>
      <c r="R49" s="2"/>
      <c r="S49" s="2"/>
      <c r="T49" s="2"/>
      <c r="U49" s="2"/>
      <c r="V49" s="2"/>
    </row>
    <row r="50" spans="1:22" s="1" customFormat="1" ht="12" x14ac:dyDescent="0.25">
      <c r="A50" s="24">
        <f t="shared" si="0"/>
        <v>49</v>
      </c>
      <c r="B50" s="43" t="s">
        <v>14187</v>
      </c>
      <c r="C50" s="2" t="s">
        <v>5298</v>
      </c>
      <c r="D50" s="24">
        <v>765</v>
      </c>
      <c r="E50" s="24">
        <v>2531</v>
      </c>
      <c r="F50" s="23">
        <v>24</v>
      </c>
      <c r="G50" s="23" t="e">
        <f>F50*#REF!</f>
        <v>#REF!</v>
      </c>
      <c r="H50" s="2" t="s">
        <v>107</v>
      </c>
      <c r="I50" s="2"/>
      <c r="J50" s="2" t="s">
        <v>14101</v>
      </c>
      <c r="K50" s="2" t="s">
        <v>5299</v>
      </c>
      <c r="L50" s="2" t="s">
        <v>14102</v>
      </c>
      <c r="M50" s="2"/>
      <c r="N50" s="2"/>
      <c r="O50" s="2"/>
      <c r="P50" s="2"/>
      <c r="Q50" s="2"/>
      <c r="R50" s="2"/>
      <c r="S50" s="2"/>
      <c r="T50" s="2"/>
      <c r="U50" s="2"/>
      <c r="V50" s="2"/>
    </row>
    <row r="51" spans="1:22" s="1" customFormat="1" ht="12" x14ac:dyDescent="0.25">
      <c r="A51" s="24">
        <f t="shared" si="0"/>
        <v>50</v>
      </c>
      <c r="B51" s="43" t="s">
        <v>14188</v>
      </c>
      <c r="C51" s="2" t="s">
        <v>5289</v>
      </c>
      <c r="D51" s="24">
        <v>30</v>
      </c>
      <c r="E51" s="24">
        <v>0</v>
      </c>
      <c r="F51" s="23">
        <v>19.5</v>
      </c>
      <c r="G51" s="23" t="e">
        <f>F51*#REF!</f>
        <v>#REF!</v>
      </c>
      <c r="H51" s="2" t="s">
        <v>107</v>
      </c>
      <c r="I51" s="2"/>
      <c r="J51" s="2" t="s">
        <v>14101</v>
      </c>
      <c r="K51" s="2" t="s">
        <v>5290</v>
      </c>
      <c r="L51" s="2" t="s">
        <v>14102</v>
      </c>
      <c r="M51" s="2"/>
      <c r="N51" s="2"/>
      <c r="O51" s="2"/>
      <c r="P51" s="2"/>
      <c r="Q51" s="2"/>
      <c r="R51" s="2"/>
      <c r="S51" s="2"/>
      <c r="T51" s="2"/>
      <c r="U51" s="2"/>
      <c r="V51" s="2"/>
    </row>
    <row r="52" spans="1:22" s="1" customFormat="1" ht="12" x14ac:dyDescent="0.25">
      <c r="A52" s="24">
        <f t="shared" si="0"/>
        <v>51</v>
      </c>
      <c r="B52" s="2" t="s">
        <v>14189</v>
      </c>
      <c r="C52" s="2" t="s">
        <v>8294</v>
      </c>
      <c r="D52" s="24">
        <v>1</v>
      </c>
      <c r="E52" s="24">
        <v>6</v>
      </c>
      <c r="F52" s="23">
        <v>1650</v>
      </c>
      <c r="G52" s="23" t="e">
        <f>F52*#REF!</f>
        <v>#REF!</v>
      </c>
      <c r="H52" s="2" t="s">
        <v>530</v>
      </c>
      <c r="I52" s="2"/>
      <c r="J52" s="2" t="s">
        <v>14101</v>
      </c>
      <c r="K52" s="2" t="s">
        <v>14190</v>
      </c>
      <c r="L52" s="2" t="s">
        <v>14102</v>
      </c>
      <c r="M52" s="2"/>
      <c r="N52" s="2"/>
      <c r="O52" s="2"/>
      <c r="P52" s="2"/>
      <c r="Q52" s="2"/>
      <c r="R52" s="2"/>
      <c r="S52" s="2"/>
      <c r="T52" s="2"/>
      <c r="U52" s="2"/>
      <c r="V52" s="2"/>
    </row>
    <row r="53" spans="1:22" s="1" customFormat="1" ht="12" x14ac:dyDescent="0.25">
      <c r="A53" s="24">
        <f t="shared" si="0"/>
        <v>52</v>
      </c>
      <c r="B53" s="2" t="s">
        <v>14191</v>
      </c>
      <c r="C53" s="2" t="s">
        <v>8291</v>
      </c>
      <c r="D53" s="24">
        <v>5</v>
      </c>
      <c r="E53" s="24">
        <v>8</v>
      </c>
      <c r="F53" s="23">
        <v>1980</v>
      </c>
      <c r="G53" s="23" t="e">
        <f>F53*#REF!</f>
        <v>#REF!</v>
      </c>
      <c r="H53" s="2" t="s">
        <v>530</v>
      </c>
      <c r="I53" s="2"/>
      <c r="J53" s="2" t="s">
        <v>14101</v>
      </c>
      <c r="K53" s="2" t="s">
        <v>14190</v>
      </c>
      <c r="L53" s="2" t="s">
        <v>14102</v>
      </c>
      <c r="M53" s="2"/>
      <c r="N53" s="2"/>
      <c r="O53" s="2"/>
      <c r="P53" s="2"/>
      <c r="Q53" s="2"/>
      <c r="R53" s="2"/>
      <c r="S53" s="2"/>
      <c r="T53" s="2"/>
      <c r="U53" s="2"/>
      <c r="V53" s="2"/>
    </row>
    <row r="54" spans="1:22" s="1" customFormat="1" ht="12" x14ac:dyDescent="0.25">
      <c r="A54" s="24">
        <f t="shared" si="0"/>
        <v>53</v>
      </c>
      <c r="B54" s="2" t="s">
        <v>14192</v>
      </c>
      <c r="C54" s="2" t="s">
        <v>8288</v>
      </c>
      <c r="D54" s="24"/>
      <c r="E54" s="24">
        <v>2</v>
      </c>
      <c r="F54" s="23">
        <v>2120</v>
      </c>
      <c r="G54" s="23" t="e">
        <f>F54*#REF!</f>
        <v>#REF!</v>
      </c>
      <c r="H54" s="2" t="s">
        <v>530</v>
      </c>
      <c r="I54" s="2"/>
      <c r="J54" s="2" t="s">
        <v>14101</v>
      </c>
      <c r="K54" s="2" t="s">
        <v>14193</v>
      </c>
      <c r="L54" s="2" t="s">
        <v>14102</v>
      </c>
      <c r="M54" s="2"/>
      <c r="N54" s="2"/>
      <c r="O54" s="2"/>
      <c r="P54" s="2"/>
      <c r="Q54" s="2"/>
      <c r="R54" s="2"/>
      <c r="S54" s="2"/>
      <c r="T54" s="2"/>
      <c r="U54" s="2"/>
      <c r="V54" s="2"/>
    </row>
    <row r="55" spans="1:22" s="1" customFormat="1" ht="12" x14ac:dyDescent="0.25">
      <c r="A55" s="24">
        <f t="shared" si="0"/>
        <v>54</v>
      </c>
      <c r="B55" s="2" t="s">
        <v>14194</v>
      </c>
      <c r="C55" s="2" t="s">
        <v>8285</v>
      </c>
      <c r="D55" s="24">
        <v>9</v>
      </c>
      <c r="E55" s="24">
        <v>23</v>
      </c>
      <c r="F55" s="23">
        <v>2350</v>
      </c>
      <c r="G55" s="23" t="e">
        <f>F55*#REF!</f>
        <v>#REF!</v>
      </c>
      <c r="H55" s="2" t="s">
        <v>530</v>
      </c>
      <c r="I55" s="2"/>
      <c r="J55" s="2" t="s">
        <v>14101</v>
      </c>
      <c r="K55" s="2" t="s">
        <v>14195</v>
      </c>
      <c r="L55" s="2" t="s">
        <v>14102</v>
      </c>
      <c r="M55" s="2"/>
      <c r="N55" s="2"/>
      <c r="O55" s="2"/>
      <c r="P55" s="2"/>
      <c r="Q55" s="2"/>
      <c r="R55" s="2"/>
      <c r="S55" s="2"/>
      <c r="T55" s="2"/>
      <c r="U55" s="2"/>
      <c r="V55" s="2"/>
    </row>
    <row r="56" spans="1:22" s="1" customFormat="1" ht="12" x14ac:dyDescent="0.25">
      <c r="A56" s="24">
        <f t="shared" si="0"/>
        <v>55</v>
      </c>
      <c r="B56" s="2" t="s">
        <v>14196</v>
      </c>
      <c r="C56" s="2" t="s">
        <v>8282</v>
      </c>
      <c r="D56" s="24">
        <v>10</v>
      </c>
      <c r="E56" s="24">
        <v>15</v>
      </c>
      <c r="F56" s="23">
        <v>2480</v>
      </c>
      <c r="G56" s="23" t="e">
        <f>F56*#REF!</f>
        <v>#REF!</v>
      </c>
      <c r="H56" s="2" t="s">
        <v>530</v>
      </c>
      <c r="I56" s="2"/>
      <c r="J56" s="2" t="s">
        <v>14101</v>
      </c>
      <c r="K56" s="2" t="s">
        <v>14197</v>
      </c>
      <c r="L56" s="2" t="s">
        <v>14102</v>
      </c>
      <c r="M56" s="2"/>
      <c r="N56" s="2"/>
      <c r="O56" s="2"/>
      <c r="P56" s="2"/>
      <c r="Q56" s="2"/>
      <c r="R56" s="2"/>
      <c r="S56" s="2"/>
      <c r="T56" s="2"/>
      <c r="U56" s="2"/>
      <c r="V56" s="2"/>
    </row>
    <row r="57" spans="1:22" s="1" customFormat="1" ht="12" x14ac:dyDescent="0.25">
      <c r="A57" s="24">
        <f t="shared" si="0"/>
        <v>56</v>
      </c>
      <c r="B57" s="2" t="s">
        <v>14198</v>
      </c>
      <c r="C57" s="2" t="s">
        <v>8279</v>
      </c>
      <c r="D57" s="24"/>
      <c r="E57" s="24">
        <v>5</v>
      </c>
      <c r="F57" s="23">
        <v>3500</v>
      </c>
      <c r="G57" s="23" t="e">
        <f>F57*#REF!</f>
        <v>#REF!</v>
      </c>
      <c r="H57" s="2" t="s">
        <v>530</v>
      </c>
      <c r="I57" s="2"/>
      <c r="J57" s="2" t="s">
        <v>14101</v>
      </c>
      <c r="K57" s="2" t="s">
        <v>14199</v>
      </c>
      <c r="L57" s="2" t="s">
        <v>14102</v>
      </c>
      <c r="M57" s="2"/>
      <c r="N57" s="2"/>
      <c r="O57" s="2"/>
      <c r="P57" s="2"/>
      <c r="Q57" s="2"/>
      <c r="R57" s="2"/>
      <c r="S57" s="2"/>
      <c r="T57" s="2"/>
      <c r="U57" s="2"/>
      <c r="V57" s="2"/>
    </row>
    <row r="58" spans="1:22" s="1" customFormat="1" ht="12" x14ac:dyDescent="0.25">
      <c r="A58" s="24">
        <f t="shared" si="0"/>
        <v>57</v>
      </c>
      <c r="B58" s="2" t="s">
        <v>14200</v>
      </c>
      <c r="C58" s="2" t="s">
        <v>8276</v>
      </c>
      <c r="D58" s="24"/>
      <c r="E58" s="24">
        <v>0</v>
      </c>
      <c r="F58" s="23">
        <v>3900</v>
      </c>
      <c r="G58" s="23" t="e">
        <f>F58*#REF!</f>
        <v>#REF!</v>
      </c>
      <c r="H58" s="2" t="s">
        <v>530</v>
      </c>
      <c r="I58" s="2"/>
      <c r="J58" s="2" t="s">
        <v>14101</v>
      </c>
      <c r="K58" s="2" t="s">
        <v>14201</v>
      </c>
      <c r="L58" s="2" t="s">
        <v>14102</v>
      </c>
      <c r="M58" s="2"/>
      <c r="N58" s="2"/>
      <c r="O58" s="2"/>
      <c r="P58" s="2"/>
      <c r="Q58" s="2"/>
      <c r="R58" s="2"/>
      <c r="S58" s="2"/>
      <c r="T58" s="2"/>
      <c r="U58" s="2"/>
      <c r="V58" s="2"/>
    </row>
    <row r="59" spans="1:22" s="1" customFormat="1" ht="12" x14ac:dyDescent="0.25">
      <c r="A59" s="24">
        <f t="shared" si="0"/>
        <v>58</v>
      </c>
      <c r="B59" s="2" t="s">
        <v>14202</v>
      </c>
      <c r="C59" s="2" t="s">
        <v>8273</v>
      </c>
      <c r="D59" s="24"/>
      <c r="E59" s="24">
        <v>6</v>
      </c>
      <c r="F59" s="23">
        <v>3850</v>
      </c>
      <c r="G59" s="23" t="e">
        <f>F59*#REF!</f>
        <v>#REF!</v>
      </c>
      <c r="H59" s="2" t="s">
        <v>530</v>
      </c>
      <c r="I59" s="2"/>
      <c r="J59" s="2" t="s">
        <v>14101</v>
      </c>
      <c r="K59" s="2" t="s">
        <v>14203</v>
      </c>
      <c r="L59" s="2" t="s">
        <v>14102</v>
      </c>
      <c r="M59" s="2"/>
      <c r="N59" s="2"/>
      <c r="O59" s="2"/>
      <c r="P59" s="2"/>
      <c r="Q59" s="2"/>
      <c r="R59" s="2"/>
      <c r="S59" s="2"/>
      <c r="T59" s="2"/>
      <c r="U59" s="2"/>
      <c r="V59" s="2"/>
    </row>
    <row r="60" spans="1:22" s="1" customFormat="1" ht="12" x14ac:dyDescent="0.25">
      <c r="A60" s="24">
        <f t="shared" si="0"/>
        <v>59</v>
      </c>
      <c r="B60" s="43" t="s">
        <v>14204</v>
      </c>
      <c r="C60" s="2"/>
      <c r="D60" s="24">
        <v>2</v>
      </c>
      <c r="E60" s="24">
        <v>2</v>
      </c>
      <c r="F60" s="23">
        <v>300</v>
      </c>
      <c r="G60" s="23" t="e">
        <f>F60*#REF!</f>
        <v>#REF!</v>
      </c>
      <c r="H60" s="2" t="s">
        <v>530</v>
      </c>
      <c r="I60" s="2"/>
      <c r="J60" s="2" t="s">
        <v>14101</v>
      </c>
      <c r="K60" s="2"/>
      <c r="L60" s="2" t="s">
        <v>14070</v>
      </c>
      <c r="M60" s="2">
        <v>0.68</v>
      </c>
      <c r="N60" s="2">
        <v>3.35</v>
      </c>
      <c r="O60" s="2">
        <v>1.49</v>
      </c>
      <c r="P60" s="2">
        <v>5.63</v>
      </c>
      <c r="Q60" s="2"/>
      <c r="R60" s="2"/>
      <c r="S60" s="2"/>
      <c r="T60" s="2"/>
      <c r="U60" s="2"/>
      <c r="V60" s="2"/>
    </row>
    <row r="61" spans="1:22" s="1" customFormat="1" x14ac:dyDescent="0.25">
      <c r="A61" s="24">
        <f t="shared" si="0"/>
        <v>60</v>
      </c>
      <c r="B61" s="43" t="s">
        <v>14205</v>
      </c>
      <c r="C61" s="2"/>
      <c r="D61" s="44"/>
      <c r="E61" s="24">
        <v>0</v>
      </c>
      <c r="F61" s="23">
        <v>4180</v>
      </c>
      <c r="G61" s="23" t="e">
        <f>F61*#REF!</f>
        <v>#REF!</v>
      </c>
      <c r="H61" s="2" t="s">
        <v>251</v>
      </c>
      <c r="I61" s="2"/>
      <c r="J61" s="2" t="s">
        <v>14101</v>
      </c>
      <c r="K61" s="2" t="s">
        <v>14206</v>
      </c>
      <c r="L61" s="2" t="s">
        <v>14070</v>
      </c>
      <c r="M61" s="2">
        <v>78.2</v>
      </c>
      <c r="N61" s="2">
        <v>8.3000000000000007</v>
      </c>
      <c r="O61" s="2">
        <v>8.11</v>
      </c>
      <c r="P61" s="2">
        <v>5.12</v>
      </c>
      <c r="Q61" s="3">
        <v>3235</v>
      </c>
      <c r="R61" s="52" t="s">
        <v>14207</v>
      </c>
      <c r="S61" s="3">
        <v>4772.25</v>
      </c>
      <c r="T61" s="52" t="s">
        <v>14208</v>
      </c>
      <c r="U61" s="2"/>
      <c r="V61" s="2"/>
    </row>
    <row r="62" spans="1:22" s="1" customFormat="1" ht="12" x14ac:dyDescent="0.25">
      <c r="A62" s="24">
        <f t="shared" si="0"/>
        <v>61</v>
      </c>
      <c r="B62" s="43" t="s">
        <v>14210</v>
      </c>
      <c r="C62" s="2" t="s">
        <v>7462</v>
      </c>
      <c r="D62" s="24">
        <v>455</v>
      </c>
      <c r="E62" s="24">
        <v>495</v>
      </c>
      <c r="F62" s="23">
        <v>42</v>
      </c>
      <c r="G62" s="23" t="e">
        <f>F62*#REF!</f>
        <v>#REF!</v>
      </c>
      <c r="H62" s="2" t="s">
        <v>107</v>
      </c>
      <c r="I62" s="2"/>
      <c r="J62" s="2" t="s">
        <v>14101</v>
      </c>
      <c r="K62" s="2"/>
      <c r="L62" s="2" t="s">
        <v>14102</v>
      </c>
      <c r="M62" s="2"/>
      <c r="N62" s="2"/>
      <c r="O62" s="2"/>
      <c r="P62" s="2"/>
      <c r="Q62" s="2"/>
      <c r="R62" s="2"/>
      <c r="S62" s="2"/>
      <c r="T62" s="2"/>
      <c r="U62" s="2"/>
      <c r="V62" s="2"/>
    </row>
    <row r="63" spans="1:22" s="1" customFormat="1" ht="12" x14ac:dyDescent="0.25">
      <c r="A63" s="24">
        <f t="shared" si="0"/>
        <v>62</v>
      </c>
      <c r="B63" s="43" t="s">
        <v>14211</v>
      </c>
      <c r="C63" s="2"/>
      <c r="D63" s="44">
        <v>16</v>
      </c>
      <c r="E63" s="24">
        <v>18</v>
      </c>
      <c r="F63" s="23">
        <v>900</v>
      </c>
      <c r="G63" s="23" t="e">
        <f>F63*#REF!</f>
        <v>#REF!</v>
      </c>
      <c r="H63" s="2" t="s">
        <v>14212</v>
      </c>
      <c r="I63" s="2"/>
      <c r="J63" s="2" t="s">
        <v>14107</v>
      </c>
      <c r="K63" s="2"/>
      <c r="L63" s="2" t="s">
        <v>14070</v>
      </c>
      <c r="M63" s="2">
        <v>26.5</v>
      </c>
      <c r="N63" s="2">
        <v>5.3</v>
      </c>
      <c r="O63" s="2">
        <v>12.6</v>
      </c>
      <c r="P63" s="2">
        <v>18.5</v>
      </c>
      <c r="Q63" s="2"/>
      <c r="R63" s="2"/>
      <c r="S63" s="2"/>
      <c r="T63" s="2"/>
      <c r="U63" s="2"/>
      <c r="V63" s="2"/>
    </row>
    <row r="64" spans="1:22" s="1" customFormat="1" ht="12" x14ac:dyDescent="0.25">
      <c r="A64" s="24">
        <f t="shared" si="0"/>
        <v>63</v>
      </c>
      <c r="B64" s="43" t="s">
        <v>14213</v>
      </c>
      <c r="C64" s="2" t="s">
        <v>4103</v>
      </c>
      <c r="D64" s="44">
        <v>2</v>
      </c>
      <c r="E64" s="24">
        <v>2</v>
      </c>
      <c r="F64" s="23">
        <v>2390</v>
      </c>
      <c r="G64" s="23" t="e">
        <f>F64*#REF!</f>
        <v>#REF!</v>
      </c>
      <c r="H64" s="2" t="s">
        <v>14114</v>
      </c>
      <c r="I64" s="2"/>
      <c r="J64" s="2" t="s">
        <v>14107</v>
      </c>
      <c r="K64" s="2"/>
      <c r="L64" s="2" t="s">
        <v>14102</v>
      </c>
      <c r="M64" s="2"/>
      <c r="N64" s="2"/>
      <c r="O64" s="2"/>
      <c r="P64" s="2"/>
      <c r="Q64" s="2"/>
      <c r="R64" s="2"/>
      <c r="S64" s="2"/>
      <c r="T64" s="2"/>
      <c r="U64" s="2"/>
      <c r="V64" s="2"/>
    </row>
    <row r="65" spans="1:22" s="1" customFormat="1" ht="12" x14ac:dyDescent="0.25">
      <c r="A65" s="24">
        <f t="shared" si="0"/>
        <v>64</v>
      </c>
      <c r="B65" s="43" t="s">
        <v>14214</v>
      </c>
      <c r="C65" s="2"/>
      <c r="D65" s="44">
        <v>26</v>
      </c>
      <c r="E65" s="24">
        <v>20</v>
      </c>
      <c r="F65" s="23">
        <v>140</v>
      </c>
      <c r="G65" s="23" t="e">
        <f>F65*#REF!</f>
        <v>#REF!</v>
      </c>
      <c r="H65" s="2" t="s">
        <v>14116</v>
      </c>
      <c r="I65" s="2"/>
      <c r="J65" s="2" t="s">
        <v>14107</v>
      </c>
      <c r="K65" s="2"/>
      <c r="L65" s="2" t="s">
        <v>14070</v>
      </c>
      <c r="M65" s="2">
        <v>1.3</v>
      </c>
      <c r="N65" s="2">
        <v>5.0999999999999996</v>
      </c>
      <c r="O65" s="2">
        <v>3.3</v>
      </c>
      <c r="P65" s="2">
        <v>1.8</v>
      </c>
      <c r="Q65" s="2"/>
      <c r="R65" s="2"/>
      <c r="S65" s="2"/>
      <c r="T65" s="2"/>
      <c r="U65" s="2"/>
      <c r="V65" s="2"/>
    </row>
    <row r="66" spans="1:22" s="1" customFormat="1" ht="12" x14ac:dyDescent="0.25">
      <c r="A66" s="24">
        <f t="shared" si="0"/>
        <v>65</v>
      </c>
      <c r="B66" s="43" t="s">
        <v>14215</v>
      </c>
      <c r="C66" s="2" t="s">
        <v>4083</v>
      </c>
      <c r="D66" s="44">
        <v>12</v>
      </c>
      <c r="E66" s="24">
        <v>13</v>
      </c>
      <c r="F66" s="23">
        <v>500</v>
      </c>
      <c r="G66" s="23" t="e">
        <f>F66*#REF!</f>
        <v>#REF!</v>
      </c>
      <c r="H66" s="2" t="s">
        <v>14116</v>
      </c>
      <c r="I66" s="2"/>
      <c r="J66" s="2" t="s">
        <v>14107</v>
      </c>
      <c r="K66" s="2"/>
      <c r="L66" s="2" t="s">
        <v>14102</v>
      </c>
      <c r="M66" s="2"/>
      <c r="N66" s="2"/>
      <c r="O66" s="2"/>
      <c r="P66" s="2"/>
      <c r="Q66" s="2"/>
      <c r="R66" s="2"/>
      <c r="S66" s="2"/>
      <c r="T66" s="2"/>
      <c r="U66" s="2"/>
      <c r="V66" s="2"/>
    </row>
    <row r="67" spans="1:22" s="1" customFormat="1" ht="12" x14ac:dyDescent="0.25">
      <c r="A67" s="24">
        <f t="shared" si="0"/>
        <v>66</v>
      </c>
      <c r="B67" s="43" t="s">
        <v>14216</v>
      </c>
      <c r="C67" s="2"/>
      <c r="D67" s="44"/>
      <c r="E67" s="24">
        <v>2</v>
      </c>
      <c r="F67" s="23">
        <v>4720</v>
      </c>
      <c r="G67" s="23" t="e">
        <f>F67*#REF!</f>
        <v>#REF!</v>
      </c>
      <c r="H67" s="2"/>
      <c r="I67" s="2"/>
      <c r="J67" s="2"/>
      <c r="K67" s="2"/>
      <c r="L67" s="2" t="s">
        <v>14217</v>
      </c>
      <c r="M67" s="2"/>
      <c r="N67" s="2"/>
      <c r="O67" s="2"/>
      <c r="P67" s="2"/>
      <c r="Q67" s="2"/>
      <c r="R67" s="2"/>
      <c r="S67" s="2"/>
      <c r="T67" s="2"/>
      <c r="U67" s="2"/>
      <c r="V67" s="2"/>
    </row>
    <row r="68" spans="1:22" s="1" customFormat="1" ht="12" x14ac:dyDescent="0.25">
      <c r="A68" s="24">
        <f t="shared" ref="A68:A88" si="1">A67+1</f>
        <v>67</v>
      </c>
      <c r="B68" s="43" t="s">
        <v>14218</v>
      </c>
      <c r="C68" s="2"/>
      <c r="D68" s="44"/>
      <c r="E68" s="24">
        <v>3</v>
      </c>
      <c r="F68" s="23">
        <v>3780</v>
      </c>
      <c r="G68" s="23" t="e">
        <f>F68*#REF!</f>
        <v>#REF!</v>
      </c>
      <c r="H68" s="2"/>
      <c r="I68" s="2"/>
      <c r="J68" s="2"/>
      <c r="K68" s="2"/>
      <c r="L68" s="2" t="s">
        <v>14217</v>
      </c>
      <c r="M68" s="2"/>
      <c r="N68" s="2"/>
      <c r="O68" s="2"/>
      <c r="P68" s="2"/>
      <c r="Q68" s="2"/>
      <c r="R68" s="2"/>
      <c r="S68" s="2"/>
      <c r="T68" s="2"/>
      <c r="U68" s="2"/>
      <c r="V68" s="2"/>
    </row>
    <row r="69" spans="1:22" s="1" customFormat="1" ht="12" x14ac:dyDescent="0.25">
      <c r="A69" s="24">
        <f t="shared" si="1"/>
        <v>68</v>
      </c>
      <c r="B69" s="43" t="s">
        <v>14219</v>
      </c>
      <c r="C69" s="2"/>
      <c r="D69" s="44"/>
      <c r="E69" s="24">
        <v>5</v>
      </c>
      <c r="F69" s="23">
        <v>4460</v>
      </c>
      <c r="G69" s="23" t="e">
        <f>F69*#REF!</f>
        <v>#REF!</v>
      </c>
      <c r="H69" s="2"/>
      <c r="I69" s="2"/>
      <c r="J69" s="2"/>
      <c r="K69" s="2"/>
      <c r="L69" s="2" t="s">
        <v>14217</v>
      </c>
      <c r="M69" s="2"/>
      <c r="N69" s="2"/>
      <c r="O69" s="2"/>
      <c r="P69" s="2"/>
      <c r="Q69" s="2"/>
      <c r="R69" s="2"/>
      <c r="S69" s="2"/>
      <c r="T69" s="2"/>
      <c r="U69" s="2"/>
      <c r="V69" s="2"/>
    </row>
    <row r="70" spans="1:22" s="1" customFormat="1" ht="12" x14ac:dyDescent="0.25">
      <c r="A70" s="24">
        <f t="shared" si="1"/>
        <v>69</v>
      </c>
      <c r="B70" s="43" t="s">
        <v>14220</v>
      </c>
      <c r="C70" s="2"/>
      <c r="D70" s="44"/>
      <c r="E70" s="24">
        <v>3</v>
      </c>
      <c r="F70" s="23">
        <v>3840</v>
      </c>
      <c r="G70" s="23" t="e">
        <f>F70*#REF!</f>
        <v>#REF!</v>
      </c>
      <c r="H70" s="2"/>
      <c r="I70" s="2"/>
      <c r="J70" s="2"/>
      <c r="K70" s="2"/>
      <c r="L70" s="2" t="s">
        <v>14217</v>
      </c>
      <c r="M70" s="2"/>
      <c r="N70" s="2"/>
      <c r="O70" s="2"/>
      <c r="P70" s="2"/>
      <c r="Q70" s="2"/>
      <c r="R70" s="2"/>
      <c r="S70" s="2"/>
      <c r="T70" s="2"/>
      <c r="U70" s="2"/>
      <c r="V70" s="2"/>
    </row>
    <row r="71" spans="1:22" s="1" customFormat="1" ht="12" x14ac:dyDescent="0.25">
      <c r="A71" s="24">
        <f t="shared" si="1"/>
        <v>70</v>
      </c>
      <c r="B71" s="43" t="s">
        <v>14221</v>
      </c>
      <c r="C71" s="2"/>
      <c r="D71" s="44"/>
      <c r="E71" s="24">
        <v>23</v>
      </c>
      <c r="F71" s="23">
        <v>4000</v>
      </c>
      <c r="G71" s="23" t="e">
        <f>F71*#REF!</f>
        <v>#REF!</v>
      </c>
      <c r="H71" s="2"/>
      <c r="I71" s="2"/>
      <c r="J71" s="2"/>
      <c r="K71" s="2"/>
      <c r="L71" s="2" t="s">
        <v>14217</v>
      </c>
      <c r="M71" s="2"/>
      <c r="N71" s="2"/>
      <c r="O71" s="2"/>
      <c r="P71" s="2"/>
      <c r="Q71" s="2"/>
      <c r="R71" s="2"/>
      <c r="S71" s="2"/>
      <c r="T71" s="2"/>
      <c r="U71" s="2"/>
      <c r="V71" s="2"/>
    </row>
    <row r="72" spans="1:22" s="1" customFormat="1" ht="12" x14ac:dyDescent="0.25">
      <c r="A72" s="24">
        <f t="shared" si="1"/>
        <v>71</v>
      </c>
      <c r="B72" s="43" t="s">
        <v>14222</v>
      </c>
      <c r="C72" s="2"/>
      <c r="D72" s="44"/>
      <c r="E72" s="24">
        <v>26</v>
      </c>
      <c r="F72" s="23">
        <v>3730</v>
      </c>
      <c r="G72" s="23" t="e">
        <f>F72*#REF!</f>
        <v>#REF!</v>
      </c>
      <c r="H72" s="2"/>
      <c r="I72" s="2"/>
      <c r="J72" s="2"/>
      <c r="K72" s="2"/>
      <c r="L72" s="2" t="s">
        <v>14217</v>
      </c>
      <c r="M72" s="2"/>
      <c r="N72" s="2"/>
      <c r="O72" s="2"/>
      <c r="P72" s="2"/>
      <c r="Q72" s="2"/>
      <c r="R72" s="2"/>
      <c r="S72" s="2"/>
      <c r="T72" s="2"/>
      <c r="U72" s="2"/>
      <c r="V72" s="2"/>
    </row>
    <row r="73" spans="1:22" s="1" customFormat="1" ht="12" x14ac:dyDescent="0.25">
      <c r="A73" s="24">
        <f t="shared" si="1"/>
        <v>72</v>
      </c>
      <c r="B73" s="43" t="s">
        <v>14223</v>
      </c>
      <c r="C73" s="2"/>
      <c r="D73" s="44"/>
      <c r="E73" s="24">
        <v>28</v>
      </c>
      <c r="F73" s="23">
        <v>4120</v>
      </c>
      <c r="G73" s="23" t="e">
        <f>F73*#REF!</f>
        <v>#REF!</v>
      </c>
      <c r="H73" s="2"/>
      <c r="I73" s="2"/>
      <c r="J73" s="2"/>
      <c r="K73" s="2"/>
      <c r="L73" s="2" t="s">
        <v>14217</v>
      </c>
      <c r="M73" s="2"/>
      <c r="N73" s="2"/>
      <c r="O73" s="2"/>
      <c r="P73" s="2"/>
      <c r="Q73" s="2"/>
      <c r="R73" s="2"/>
      <c r="S73" s="2"/>
      <c r="T73" s="2"/>
      <c r="U73" s="2"/>
      <c r="V73" s="2"/>
    </row>
    <row r="74" spans="1:22" s="1" customFormat="1" ht="12" x14ac:dyDescent="0.25">
      <c r="A74" s="24">
        <f t="shared" si="1"/>
        <v>73</v>
      </c>
      <c r="B74" s="43" t="s">
        <v>14224</v>
      </c>
      <c r="C74" s="2"/>
      <c r="D74" s="44"/>
      <c r="E74" s="24">
        <v>25</v>
      </c>
      <c r="F74" s="23">
        <v>4950</v>
      </c>
      <c r="G74" s="23" t="e">
        <f>F74*#REF!</f>
        <v>#REF!</v>
      </c>
      <c r="H74" s="2"/>
      <c r="I74" s="2"/>
      <c r="J74" s="2"/>
      <c r="K74" s="2"/>
      <c r="L74" s="2" t="s">
        <v>14217</v>
      </c>
      <c r="M74" s="2"/>
      <c r="N74" s="2"/>
      <c r="O74" s="2"/>
      <c r="P74" s="2"/>
      <c r="Q74" s="2"/>
      <c r="R74" s="2"/>
      <c r="S74" s="2"/>
      <c r="T74" s="2"/>
      <c r="U74" s="2"/>
      <c r="V74" s="2"/>
    </row>
    <row r="75" spans="1:22" s="1" customFormat="1" ht="12" x14ac:dyDescent="0.25">
      <c r="A75" s="24">
        <f t="shared" si="1"/>
        <v>74</v>
      </c>
      <c r="B75" s="43" t="s">
        <v>14225</v>
      </c>
      <c r="C75" s="2"/>
      <c r="D75" s="44"/>
      <c r="E75" s="24">
        <v>30</v>
      </c>
      <c r="F75" s="23">
        <v>5080</v>
      </c>
      <c r="G75" s="23" t="e">
        <f>F75*#REF!</f>
        <v>#REF!</v>
      </c>
      <c r="H75" s="2"/>
      <c r="I75" s="2"/>
      <c r="J75" s="2"/>
      <c r="K75" s="2"/>
      <c r="L75" s="2" t="s">
        <v>14217</v>
      </c>
      <c r="M75" s="2"/>
      <c r="N75" s="2"/>
      <c r="O75" s="2"/>
      <c r="P75" s="2"/>
      <c r="Q75" s="2"/>
      <c r="R75" s="2"/>
      <c r="S75" s="2"/>
      <c r="T75" s="2"/>
      <c r="U75" s="2"/>
      <c r="V75" s="2"/>
    </row>
    <row r="76" spans="1:22" s="1" customFormat="1" ht="12" x14ac:dyDescent="0.25">
      <c r="A76" s="24">
        <f t="shared" si="1"/>
        <v>75</v>
      </c>
      <c r="B76" s="43" t="s">
        <v>14226</v>
      </c>
      <c r="C76" s="2"/>
      <c r="D76" s="44"/>
      <c r="E76" s="24">
        <v>1</v>
      </c>
      <c r="F76" s="23">
        <v>4200</v>
      </c>
      <c r="G76" s="23" t="e">
        <f>F76*#REF!</f>
        <v>#REF!</v>
      </c>
      <c r="H76" s="2"/>
      <c r="I76" s="2"/>
      <c r="J76" s="2"/>
      <c r="K76" s="2"/>
      <c r="L76" s="2" t="s">
        <v>14217</v>
      </c>
      <c r="M76" s="2"/>
      <c r="N76" s="2"/>
      <c r="O76" s="2"/>
      <c r="P76" s="2"/>
      <c r="Q76" s="2"/>
      <c r="R76" s="2"/>
      <c r="S76" s="2"/>
      <c r="T76" s="2"/>
      <c r="U76" s="2"/>
      <c r="V76" s="2"/>
    </row>
    <row r="77" spans="1:22" s="1" customFormat="1" ht="12" x14ac:dyDescent="0.25">
      <c r="A77" s="24">
        <f t="shared" si="1"/>
        <v>76</v>
      </c>
      <c r="B77" s="43" t="s">
        <v>14227</v>
      </c>
      <c r="C77" s="2"/>
      <c r="D77" s="44"/>
      <c r="E77" s="24">
        <v>650</v>
      </c>
      <c r="F77" s="23">
        <v>112</v>
      </c>
      <c r="G77" s="23" t="e">
        <f>F77*#REF!</f>
        <v>#REF!</v>
      </c>
      <c r="H77" s="2"/>
      <c r="I77" s="2"/>
      <c r="J77" s="2"/>
      <c r="K77" s="2"/>
      <c r="L77" s="2" t="s">
        <v>14217</v>
      </c>
      <c r="M77" s="2"/>
      <c r="N77" s="2"/>
      <c r="O77" s="2"/>
      <c r="P77" s="2"/>
      <c r="Q77" s="2"/>
      <c r="R77" s="2"/>
      <c r="S77" s="2"/>
      <c r="T77" s="2"/>
      <c r="U77" s="2"/>
      <c r="V77" s="2"/>
    </row>
    <row r="78" spans="1:22" s="1" customFormat="1" ht="12" x14ac:dyDescent="0.25">
      <c r="A78" s="24">
        <f t="shared" si="1"/>
        <v>77</v>
      </c>
      <c r="B78" s="43" t="s">
        <v>14228</v>
      </c>
      <c r="C78" s="2"/>
      <c r="D78" s="44"/>
      <c r="E78" s="24">
        <v>555</v>
      </c>
      <c r="F78" s="23">
        <v>113</v>
      </c>
      <c r="G78" s="23" t="e">
        <f>F78*#REF!</f>
        <v>#REF!</v>
      </c>
      <c r="H78" s="2"/>
      <c r="I78" s="2"/>
      <c r="J78" s="2"/>
      <c r="K78" s="2"/>
      <c r="L78" s="2" t="s">
        <v>14217</v>
      </c>
      <c r="M78" s="2"/>
      <c r="N78" s="2"/>
      <c r="O78" s="2"/>
      <c r="P78" s="2"/>
      <c r="Q78" s="2"/>
      <c r="R78" s="2"/>
      <c r="S78" s="2"/>
      <c r="T78" s="2"/>
      <c r="U78" s="2"/>
      <c r="V78" s="2"/>
    </row>
    <row r="79" spans="1:22" s="1" customFormat="1" ht="12" x14ac:dyDescent="0.25">
      <c r="A79" s="24">
        <f t="shared" si="1"/>
        <v>78</v>
      </c>
      <c r="B79" s="43" t="s">
        <v>14229</v>
      </c>
      <c r="C79" s="2"/>
      <c r="D79" s="44"/>
      <c r="E79" s="24">
        <v>1133</v>
      </c>
      <c r="F79" s="23">
        <v>120</v>
      </c>
      <c r="G79" s="23" t="e">
        <f>F79*#REF!</f>
        <v>#REF!</v>
      </c>
      <c r="H79" s="2"/>
      <c r="I79" s="2"/>
      <c r="J79" s="2"/>
      <c r="K79" s="2"/>
      <c r="L79" s="2" t="s">
        <v>14217</v>
      </c>
      <c r="M79" s="2"/>
      <c r="N79" s="2"/>
      <c r="O79" s="2"/>
      <c r="P79" s="2"/>
      <c r="Q79" s="2"/>
      <c r="R79" s="2"/>
      <c r="S79" s="2"/>
      <c r="T79" s="2"/>
      <c r="U79" s="2"/>
      <c r="V79" s="2"/>
    </row>
    <row r="80" spans="1:22" s="1" customFormat="1" ht="12" x14ac:dyDescent="0.25">
      <c r="A80" s="24">
        <f t="shared" si="1"/>
        <v>79</v>
      </c>
      <c r="B80" s="43" t="s">
        <v>14230</v>
      </c>
      <c r="C80" s="2"/>
      <c r="D80" s="44"/>
      <c r="E80" s="24">
        <v>1</v>
      </c>
      <c r="F80" s="23">
        <v>1960</v>
      </c>
      <c r="G80" s="23" t="e">
        <f>F80*#REF!</f>
        <v>#REF!</v>
      </c>
      <c r="H80" s="2"/>
      <c r="I80" s="2"/>
      <c r="J80" s="2"/>
      <c r="K80" s="2"/>
      <c r="L80" s="2" t="s">
        <v>14217</v>
      </c>
      <c r="M80" s="2"/>
      <c r="N80" s="2"/>
      <c r="O80" s="2"/>
      <c r="P80" s="2"/>
      <c r="Q80" s="2"/>
      <c r="R80" s="2"/>
      <c r="S80" s="2"/>
      <c r="T80" s="2"/>
      <c r="U80" s="2"/>
      <c r="V80" s="2"/>
    </row>
    <row r="81" spans="1:22" s="1" customFormat="1" ht="12" x14ac:dyDescent="0.25">
      <c r="A81" s="24">
        <f t="shared" si="1"/>
        <v>80</v>
      </c>
      <c r="B81" s="43" t="s">
        <v>14231</v>
      </c>
      <c r="C81" s="2"/>
      <c r="D81" s="44"/>
      <c r="E81" s="24">
        <v>20</v>
      </c>
      <c r="F81" s="23">
        <v>8880</v>
      </c>
      <c r="G81" s="23" t="e">
        <f>F81*#REF!</f>
        <v>#REF!</v>
      </c>
      <c r="H81" s="2"/>
      <c r="I81" s="2"/>
      <c r="J81" s="2"/>
      <c r="K81" s="2"/>
      <c r="L81" s="2" t="s">
        <v>14217</v>
      </c>
      <c r="M81" s="2"/>
      <c r="N81" s="2"/>
      <c r="O81" s="2"/>
      <c r="P81" s="2"/>
      <c r="Q81" s="2"/>
      <c r="R81" s="2"/>
      <c r="S81" s="2"/>
      <c r="T81" s="2"/>
      <c r="U81" s="2"/>
      <c r="V81" s="2"/>
    </row>
    <row r="82" spans="1:22" s="1" customFormat="1" ht="12" x14ac:dyDescent="0.25">
      <c r="A82" s="24">
        <f t="shared" si="1"/>
        <v>81</v>
      </c>
      <c r="B82" s="43" t="s">
        <v>14232</v>
      </c>
      <c r="C82" s="2"/>
      <c r="D82" s="44"/>
      <c r="E82" s="24">
        <v>15</v>
      </c>
      <c r="F82" s="23">
        <v>8300</v>
      </c>
      <c r="G82" s="23" t="e">
        <f>F82*#REF!</f>
        <v>#REF!</v>
      </c>
      <c r="H82" s="2"/>
      <c r="I82" s="2"/>
      <c r="J82" s="2"/>
      <c r="K82" s="2"/>
      <c r="L82" s="2" t="s">
        <v>14217</v>
      </c>
      <c r="M82" s="2"/>
      <c r="N82" s="2"/>
      <c r="O82" s="2"/>
      <c r="P82" s="2"/>
      <c r="Q82" s="2"/>
      <c r="R82" s="2"/>
      <c r="S82" s="2"/>
      <c r="T82" s="2"/>
      <c r="U82" s="2"/>
      <c r="V82" s="2"/>
    </row>
    <row r="83" spans="1:22" s="1" customFormat="1" ht="12" x14ac:dyDescent="0.25">
      <c r="A83" s="24">
        <f t="shared" si="1"/>
        <v>82</v>
      </c>
      <c r="B83" s="43" t="s">
        <v>14233</v>
      </c>
      <c r="C83" s="2"/>
      <c r="D83" s="44"/>
      <c r="E83" s="24">
        <v>5</v>
      </c>
      <c r="F83" s="23">
        <v>470</v>
      </c>
      <c r="G83" s="23" t="e">
        <f>F83*#REF!</f>
        <v>#REF!</v>
      </c>
      <c r="H83" s="2"/>
      <c r="I83" s="2"/>
      <c r="J83" s="2"/>
      <c r="K83" s="2"/>
      <c r="L83" s="2" t="s">
        <v>14217</v>
      </c>
      <c r="M83" s="2"/>
      <c r="N83" s="2"/>
      <c r="O83" s="2"/>
      <c r="P83" s="2"/>
      <c r="Q83" s="2"/>
      <c r="R83" s="2"/>
      <c r="S83" s="2"/>
      <c r="T83" s="2"/>
      <c r="U83" s="2"/>
      <c r="V83" s="2"/>
    </row>
    <row r="84" spans="1:22" s="1" customFormat="1" ht="12" x14ac:dyDescent="0.25">
      <c r="A84" s="24">
        <f t="shared" si="1"/>
        <v>83</v>
      </c>
      <c r="B84" s="43" t="s">
        <v>14234</v>
      </c>
      <c r="C84" s="2"/>
      <c r="D84" s="44"/>
      <c r="E84" s="24">
        <v>5</v>
      </c>
      <c r="F84" s="23">
        <v>630</v>
      </c>
      <c r="G84" s="23" t="e">
        <f>F84*#REF!</f>
        <v>#REF!</v>
      </c>
      <c r="H84" s="2"/>
      <c r="I84" s="2"/>
      <c r="J84" s="2"/>
      <c r="K84" s="2"/>
      <c r="L84" s="2" t="s">
        <v>14217</v>
      </c>
      <c r="M84" s="2"/>
      <c r="N84" s="2"/>
      <c r="O84" s="2"/>
      <c r="P84" s="2"/>
      <c r="Q84" s="2"/>
      <c r="R84" s="2"/>
      <c r="S84" s="2"/>
      <c r="T84" s="2"/>
      <c r="U84" s="2"/>
      <c r="V84" s="2"/>
    </row>
    <row r="85" spans="1:22" s="1" customFormat="1" ht="12" x14ac:dyDescent="0.25">
      <c r="A85" s="24">
        <f t="shared" si="1"/>
        <v>84</v>
      </c>
      <c r="B85" s="43" t="s">
        <v>14235</v>
      </c>
      <c r="C85" s="2"/>
      <c r="D85" s="44"/>
      <c r="E85" s="24">
        <v>5</v>
      </c>
      <c r="F85" s="23">
        <v>840</v>
      </c>
      <c r="G85" s="23" t="e">
        <f>F85*#REF!</f>
        <v>#REF!</v>
      </c>
      <c r="H85" s="2"/>
      <c r="I85" s="2"/>
      <c r="J85" s="2"/>
      <c r="K85" s="2"/>
      <c r="L85" s="2" t="s">
        <v>14217</v>
      </c>
      <c r="M85" s="2"/>
      <c r="N85" s="2"/>
      <c r="O85" s="2"/>
      <c r="P85" s="2"/>
      <c r="Q85" s="2"/>
      <c r="R85" s="2"/>
      <c r="S85" s="2"/>
      <c r="T85" s="2"/>
      <c r="U85" s="2"/>
      <c r="V85" s="2"/>
    </row>
    <row r="86" spans="1:22" s="1" customFormat="1" ht="12" x14ac:dyDescent="0.25">
      <c r="A86" s="24">
        <f t="shared" si="1"/>
        <v>85</v>
      </c>
      <c r="B86" s="43" t="s">
        <v>25172</v>
      </c>
      <c r="C86" s="2"/>
      <c r="D86" s="44"/>
      <c r="E86" s="24">
        <v>15</v>
      </c>
      <c r="F86" s="23">
        <v>2100</v>
      </c>
      <c r="G86" s="23" t="e">
        <f>F86*#REF!</f>
        <v>#REF!</v>
      </c>
      <c r="H86" s="2"/>
      <c r="I86" s="2"/>
      <c r="J86" s="2"/>
      <c r="K86" s="2"/>
      <c r="L86" s="2" t="s">
        <v>14217</v>
      </c>
      <c r="M86" s="2"/>
      <c r="N86" s="2"/>
      <c r="O86" s="2"/>
      <c r="P86" s="2"/>
      <c r="Q86" s="2"/>
      <c r="R86" s="2"/>
      <c r="S86" s="2"/>
      <c r="T86" s="2"/>
      <c r="U86" s="2"/>
      <c r="V86" s="2"/>
    </row>
    <row r="87" spans="1:22" s="1" customFormat="1" ht="12" x14ac:dyDescent="0.25">
      <c r="A87" s="24">
        <f t="shared" si="1"/>
        <v>86</v>
      </c>
      <c r="B87" s="43" t="s">
        <v>25173</v>
      </c>
      <c r="C87" s="2"/>
      <c r="D87" s="44"/>
      <c r="E87" s="24">
        <v>7</v>
      </c>
      <c r="F87" s="23">
        <v>3810</v>
      </c>
      <c r="G87" s="23" t="e">
        <f>F87*#REF!</f>
        <v>#REF!</v>
      </c>
      <c r="H87" s="2"/>
      <c r="I87" s="2"/>
      <c r="J87" s="2"/>
      <c r="K87" s="2"/>
      <c r="L87" s="2" t="s">
        <v>14217</v>
      </c>
      <c r="M87" s="2"/>
      <c r="N87" s="2"/>
      <c r="O87" s="2"/>
      <c r="P87" s="2"/>
      <c r="Q87" s="2"/>
      <c r="R87" s="2"/>
      <c r="S87" s="2"/>
      <c r="T87" s="2"/>
      <c r="U87" s="2"/>
      <c r="V87" s="2"/>
    </row>
    <row r="88" spans="1:22" s="1" customFormat="1" ht="12" x14ac:dyDescent="0.25">
      <c r="A88" s="24">
        <f t="shared" si="1"/>
        <v>87</v>
      </c>
      <c r="B88" s="43" t="s">
        <v>25174</v>
      </c>
      <c r="C88" s="2"/>
      <c r="D88" s="44"/>
      <c r="E88" s="24">
        <v>7</v>
      </c>
      <c r="F88" s="23">
        <v>3810</v>
      </c>
      <c r="G88" s="23" t="e">
        <f>F88*#REF!</f>
        <v>#REF!</v>
      </c>
      <c r="H88" s="2"/>
      <c r="I88" s="2"/>
      <c r="J88" s="2"/>
      <c r="K88" s="2"/>
      <c r="L88" s="2" t="s">
        <v>14217</v>
      </c>
      <c r="M88" s="2"/>
      <c r="N88" s="2"/>
      <c r="O88" s="2"/>
      <c r="P88" s="2"/>
      <c r="Q88" s="2"/>
      <c r="R88" s="2"/>
      <c r="S88" s="2"/>
      <c r="T88" s="2"/>
      <c r="U88" s="2"/>
      <c r="V88" s="2"/>
    </row>
  </sheetData>
  <sheetProtection selectLockedCells="1" selectUnlockedCells="1"/>
  <conditionalFormatting sqref="B1:B88">
    <cfRule type="duplicateValues" dxfId="77" priority="7210"/>
  </conditionalFormatting>
  <conditionalFormatting sqref="C2:C88">
    <cfRule type="duplicateValues" dxfId="76" priority="7212"/>
  </conditionalFormatting>
  <hyperlinks>
    <hyperlink ref="R61" r:id="rId1" xr:uid="{5B08183D-572D-4CDD-96A9-637AED5F4582}"/>
    <hyperlink ref="T61" r:id="rId2" xr:uid="{61B72DE2-8A5F-4F5E-9B74-E1F99917303A}"/>
  </hyperlinks>
  <pageMargins left="0.7" right="0.7" top="0.75" bottom="0.75" header="0.3" footer="0.3"/>
  <pageSetup orientation="portrait"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D1FCB-7393-4F64-9357-B70F35E8A14E}">
  <dimension ref="A1:P1771"/>
  <sheetViews>
    <sheetView zoomScaleNormal="100" zoomScaleSheetLayoutView="98" workbookViewId="0">
      <pane xSplit="5" ySplit="1" topLeftCell="F2" activePane="bottomRight" state="frozen"/>
      <selection pane="topRight" activeCell="F1" sqref="F1"/>
      <selection pane="bottomLeft" activeCell="A2" sqref="A2"/>
      <selection pane="bottomRight" activeCell="C1" sqref="C1:C1048576"/>
    </sheetView>
  </sheetViews>
  <sheetFormatPr defaultColWidth="9.109375" defaultRowHeight="14.4" x14ac:dyDescent="0.3"/>
  <cols>
    <col min="1" max="1" width="5.77734375" style="48" customWidth="1"/>
    <col min="2" max="2" width="11.33203125" style="48" bestFit="1" customWidth="1"/>
    <col min="3" max="3" width="9.6640625" style="48" bestFit="1" customWidth="1"/>
    <col min="4" max="4" width="10.6640625" style="48" bestFit="1" customWidth="1"/>
    <col min="5" max="5" width="7.88671875" style="48" bestFit="1" customWidth="1"/>
    <col min="6" max="6" width="16.77734375" style="48" bestFit="1" customWidth="1"/>
    <col min="7" max="7" width="51.109375" style="48" bestFit="1" customWidth="1"/>
    <col min="8" max="8" width="6.109375" style="48" customWidth="1"/>
    <col min="9" max="9" width="6.6640625" style="48" customWidth="1"/>
    <col min="10" max="12" width="8.77734375" style="48" customWidth="1"/>
    <col min="13" max="13" width="6.44140625" style="48" customWidth="1"/>
    <col min="14" max="14" width="8.77734375" style="48" customWidth="1"/>
    <col min="15" max="15" width="7.88671875" style="48" customWidth="1"/>
    <col min="16" max="16" width="7.77734375" style="48" customWidth="1"/>
    <col min="17" max="16384" width="9.109375" style="48"/>
  </cols>
  <sheetData>
    <row r="1" spans="1:16" s="56" customFormat="1" ht="30.6" x14ac:dyDescent="0.25">
      <c r="A1" s="54" t="s">
        <v>14236</v>
      </c>
      <c r="B1" s="70" t="s">
        <v>14237</v>
      </c>
      <c r="C1" s="55" t="s">
        <v>8578</v>
      </c>
      <c r="D1" s="54" t="s">
        <v>8</v>
      </c>
      <c r="E1" s="54" t="s">
        <v>8579</v>
      </c>
      <c r="F1" s="54" t="s">
        <v>8580</v>
      </c>
      <c r="G1" s="54" t="s">
        <v>14238</v>
      </c>
      <c r="H1" s="54" t="s">
        <v>9</v>
      </c>
      <c r="I1" s="55" t="s">
        <v>14239</v>
      </c>
      <c r="J1" s="54" t="s">
        <v>14012</v>
      </c>
      <c r="K1" s="54" t="s">
        <v>14240</v>
      </c>
      <c r="L1" s="54" t="s">
        <v>14241</v>
      </c>
      <c r="M1" s="54" t="s">
        <v>14242</v>
      </c>
      <c r="N1" s="54" t="s">
        <v>14243</v>
      </c>
      <c r="O1" s="88" t="s">
        <v>26338</v>
      </c>
      <c r="P1" s="88" t="s">
        <v>26339</v>
      </c>
    </row>
    <row r="2" spans="1:16" s="59" customFormat="1" ht="10.199999999999999" customHeight="1" x14ac:dyDescent="0.2">
      <c r="A2" s="57">
        <v>1</v>
      </c>
      <c r="B2" s="57" t="s">
        <v>14244</v>
      </c>
      <c r="C2" s="58"/>
      <c r="D2" s="67" t="s">
        <v>14245</v>
      </c>
      <c r="E2" s="58" t="s">
        <v>14244</v>
      </c>
      <c r="F2" s="58" t="s">
        <v>14246</v>
      </c>
      <c r="G2" s="58" t="s">
        <v>14247</v>
      </c>
      <c r="H2" s="58"/>
      <c r="I2" s="58">
        <v>0.5</v>
      </c>
      <c r="J2" s="58">
        <v>400</v>
      </c>
      <c r="K2" s="58"/>
      <c r="L2" s="58" t="s">
        <v>14245</v>
      </c>
      <c r="M2" s="58">
        <v>0.55000000000000004</v>
      </c>
      <c r="N2" s="58">
        <v>16</v>
      </c>
      <c r="O2" s="58">
        <v>199.2</v>
      </c>
      <c r="P2" s="58">
        <v>16</v>
      </c>
    </row>
    <row r="3" spans="1:16" s="59" customFormat="1" ht="10.199999999999999" x14ac:dyDescent="0.25">
      <c r="A3" s="57">
        <v>2</v>
      </c>
      <c r="B3" s="57" t="s">
        <v>8484</v>
      </c>
      <c r="C3" s="58" t="s">
        <v>8484</v>
      </c>
      <c r="D3" s="58" t="s">
        <v>14245</v>
      </c>
      <c r="E3" s="58" t="s">
        <v>14248</v>
      </c>
      <c r="F3" s="58" t="s">
        <v>8485</v>
      </c>
      <c r="G3" s="58" t="s">
        <v>14249</v>
      </c>
      <c r="H3" s="58"/>
      <c r="I3" s="58">
        <v>0.77</v>
      </c>
      <c r="J3" s="58">
        <v>345</v>
      </c>
      <c r="K3" s="58"/>
      <c r="L3" s="58" t="s">
        <v>14245</v>
      </c>
      <c r="M3" s="58">
        <v>0.73</v>
      </c>
      <c r="N3" s="58">
        <v>10</v>
      </c>
      <c r="O3" s="58">
        <v>256.94</v>
      </c>
      <c r="P3" s="58" t="s">
        <v>14444</v>
      </c>
    </row>
    <row r="4" spans="1:16" s="59" customFormat="1" ht="10.199999999999999" x14ac:dyDescent="0.25">
      <c r="A4" s="57">
        <v>3</v>
      </c>
      <c r="B4" s="57" t="s">
        <v>8508</v>
      </c>
      <c r="C4" s="58" t="s">
        <v>8508</v>
      </c>
      <c r="D4" s="58" t="s">
        <v>14245</v>
      </c>
      <c r="E4" s="58" t="s">
        <v>14251</v>
      </c>
      <c r="F4" s="58" t="s">
        <v>8509</v>
      </c>
      <c r="G4" s="58" t="s">
        <v>14252</v>
      </c>
      <c r="H4" s="58"/>
      <c r="I4" s="58">
        <v>0.52</v>
      </c>
      <c r="J4" s="58">
        <v>450</v>
      </c>
      <c r="K4" s="58"/>
      <c r="L4" s="58" t="s">
        <v>14245</v>
      </c>
      <c r="M4" s="58">
        <v>0.49</v>
      </c>
      <c r="N4" s="58">
        <v>13</v>
      </c>
      <c r="O4" s="58">
        <v>231.7</v>
      </c>
      <c r="P4" s="58" t="s">
        <v>14444</v>
      </c>
    </row>
    <row r="5" spans="1:16" s="59" customFormat="1" ht="10.199999999999999" x14ac:dyDescent="0.25">
      <c r="A5" s="57">
        <v>4</v>
      </c>
      <c r="B5" s="57" t="s">
        <v>14253</v>
      </c>
      <c r="C5" s="58"/>
      <c r="D5" s="58" t="s">
        <v>14245</v>
      </c>
      <c r="E5" s="58" t="s">
        <v>14253</v>
      </c>
      <c r="F5" s="58" t="s">
        <v>14254</v>
      </c>
      <c r="G5" s="58" t="s">
        <v>14255</v>
      </c>
      <c r="H5" s="58"/>
      <c r="I5" s="58">
        <v>0.64</v>
      </c>
      <c r="J5" s="58">
        <v>395</v>
      </c>
      <c r="K5" s="58"/>
      <c r="L5" s="58" t="s">
        <v>14245</v>
      </c>
      <c r="M5" s="58">
        <v>0.56999999999999995</v>
      </c>
      <c r="N5" s="58">
        <v>26</v>
      </c>
      <c r="O5" s="58">
        <v>243.16</v>
      </c>
      <c r="P5" s="58">
        <v>3</v>
      </c>
    </row>
    <row r="6" spans="1:16" s="59" customFormat="1" ht="10.199999999999999" customHeight="1" x14ac:dyDescent="0.2">
      <c r="A6" s="57">
        <v>5</v>
      </c>
      <c r="B6" s="57" t="s">
        <v>8436</v>
      </c>
      <c r="C6" s="58" t="s">
        <v>8436</v>
      </c>
      <c r="D6" s="67" t="s">
        <v>14245</v>
      </c>
      <c r="E6" s="58" t="s">
        <v>14256</v>
      </c>
      <c r="F6" s="58" t="s">
        <v>14257</v>
      </c>
      <c r="G6" s="58" t="s">
        <v>14258</v>
      </c>
      <c r="H6" s="58"/>
      <c r="I6" s="58">
        <v>0.61</v>
      </c>
      <c r="J6" s="58">
        <v>395</v>
      </c>
      <c r="K6" s="58"/>
      <c r="L6" s="58" t="s">
        <v>14245</v>
      </c>
      <c r="M6" s="58">
        <v>0.57999999999999996</v>
      </c>
      <c r="N6" s="58">
        <v>10</v>
      </c>
      <c r="O6" s="58">
        <v>239.1</v>
      </c>
      <c r="P6" s="58">
        <v>10</v>
      </c>
    </row>
    <row r="7" spans="1:16" s="59" customFormat="1" ht="10.199999999999999" customHeight="1" x14ac:dyDescent="0.2">
      <c r="A7" s="57">
        <v>6</v>
      </c>
      <c r="B7" s="57" t="s">
        <v>8439</v>
      </c>
      <c r="C7" s="58" t="s">
        <v>8439</v>
      </c>
      <c r="D7" s="67" t="s">
        <v>14245</v>
      </c>
      <c r="E7" s="58" t="s">
        <v>14259</v>
      </c>
      <c r="F7" s="58" t="s">
        <v>14260</v>
      </c>
      <c r="G7" s="58" t="s">
        <v>14261</v>
      </c>
      <c r="H7" s="58">
        <v>229.1</v>
      </c>
      <c r="I7" s="58">
        <v>0.57999999999999996</v>
      </c>
      <c r="J7" s="58">
        <v>395</v>
      </c>
      <c r="K7" s="58"/>
      <c r="L7" s="58" t="s">
        <v>14245</v>
      </c>
      <c r="M7" s="58">
        <v>0.56000000000000005</v>
      </c>
      <c r="N7" s="58">
        <v>13123</v>
      </c>
      <c r="O7" s="58">
        <v>158</v>
      </c>
      <c r="P7" s="58">
        <v>376</v>
      </c>
    </row>
    <row r="8" spans="1:16" s="59" customFormat="1" ht="10.199999999999999" customHeight="1" x14ac:dyDescent="0.2">
      <c r="A8" s="57">
        <v>7</v>
      </c>
      <c r="B8" s="57" t="s">
        <v>8386</v>
      </c>
      <c r="C8" s="58" t="s">
        <v>8386</v>
      </c>
      <c r="D8" s="67" t="s">
        <v>14245</v>
      </c>
      <c r="E8" s="58" t="s">
        <v>14262</v>
      </c>
      <c r="F8" s="58" t="s">
        <v>14263</v>
      </c>
      <c r="G8" s="58" t="s">
        <v>14264</v>
      </c>
      <c r="H8" s="58"/>
      <c r="I8" s="58">
        <v>1.02</v>
      </c>
      <c r="J8" s="58">
        <v>395</v>
      </c>
      <c r="K8" s="58"/>
      <c r="L8" s="58" t="s">
        <v>14245</v>
      </c>
      <c r="M8" s="58">
        <v>0.99</v>
      </c>
      <c r="N8" s="58">
        <v>308</v>
      </c>
      <c r="O8" s="58">
        <v>250.82499999999999</v>
      </c>
      <c r="P8" s="58">
        <v>153</v>
      </c>
    </row>
    <row r="9" spans="1:16" s="59" customFormat="1" ht="10.199999999999999" x14ac:dyDescent="0.2">
      <c r="A9" s="57">
        <v>8</v>
      </c>
      <c r="B9" s="57" t="s">
        <v>8383</v>
      </c>
      <c r="C9" s="58" t="s">
        <v>8383</v>
      </c>
      <c r="D9" s="67" t="s">
        <v>14245</v>
      </c>
      <c r="E9" s="58" t="s">
        <v>14265</v>
      </c>
      <c r="F9" s="58" t="s">
        <v>14266</v>
      </c>
      <c r="G9" s="58" t="s">
        <v>14267</v>
      </c>
      <c r="H9" s="58"/>
      <c r="I9" s="58">
        <v>0.96</v>
      </c>
      <c r="J9" s="58">
        <v>405</v>
      </c>
      <c r="K9" s="58"/>
      <c r="L9" s="58" t="s">
        <v>14245</v>
      </c>
      <c r="M9" s="58">
        <v>0.94</v>
      </c>
      <c r="N9" s="58">
        <v>1137</v>
      </c>
      <c r="O9" s="58">
        <v>257.17500000000001</v>
      </c>
      <c r="P9" s="58">
        <v>88</v>
      </c>
    </row>
    <row r="10" spans="1:16" s="59" customFormat="1" ht="10.199999999999999" x14ac:dyDescent="0.2">
      <c r="A10" s="57">
        <v>9</v>
      </c>
      <c r="B10" s="57" t="s">
        <v>14268</v>
      </c>
      <c r="C10" s="58" t="s">
        <v>8515</v>
      </c>
      <c r="D10" s="67" t="s">
        <v>14245</v>
      </c>
      <c r="E10" s="67" t="s">
        <v>14268</v>
      </c>
      <c r="F10" s="67" t="s">
        <v>8516</v>
      </c>
      <c r="G10" s="67" t="s">
        <v>14269</v>
      </c>
      <c r="H10" s="67"/>
      <c r="I10" s="67">
        <v>0.68400000000000005</v>
      </c>
      <c r="J10" s="67">
        <v>365</v>
      </c>
      <c r="K10" s="67"/>
      <c r="L10" s="67" t="s">
        <v>14245</v>
      </c>
      <c r="M10" s="67">
        <v>0.57099999999999995</v>
      </c>
      <c r="N10" s="67">
        <v>67</v>
      </c>
      <c r="O10" s="58">
        <v>241.89</v>
      </c>
      <c r="P10" s="58">
        <v>67</v>
      </c>
    </row>
    <row r="11" spans="1:16" s="59" customFormat="1" ht="10.199999999999999" x14ac:dyDescent="0.2">
      <c r="A11" s="57">
        <v>10</v>
      </c>
      <c r="B11" s="57" t="s">
        <v>8518</v>
      </c>
      <c r="C11" s="58" t="s">
        <v>8518</v>
      </c>
      <c r="D11" s="67" t="s">
        <v>14245</v>
      </c>
      <c r="E11" s="58" t="s">
        <v>14270</v>
      </c>
      <c r="F11" s="58" t="s">
        <v>8519</v>
      </c>
      <c r="G11" s="58" t="s">
        <v>14271</v>
      </c>
      <c r="H11" s="58"/>
      <c r="I11" s="58">
        <v>0.68</v>
      </c>
      <c r="J11" s="58">
        <v>440</v>
      </c>
      <c r="K11" s="58"/>
      <c r="L11" s="58" t="s">
        <v>14245</v>
      </c>
      <c r="M11" s="58">
        <v>0.64</v>
      </c>
      <c r="N11" s="58">
        <v>44</v>
      </c>
      <c r="O11" s="58">
        <v>265.94</v>
      </c>
      <c r="P11" s="58">
        <v>626</v>
      </c>
    </row>
    <row r="12" spans="1:16" s="59" customFormat="1" ht="10.199999999999999" x14ac:dyDescent="0.2">
      <c r="A12" s="57">
        <v>11</v>
      </c>
      <c r="B12" s="57" t="s">
        <v>8496</v>
      </c>
      <c r="C12" s="58" t="s">
        <v>8496</v>
      </c>
      <c r="D12" s="67" t="s">
        <v>14245</v>
      </c>
      <c r="E12" s="58" t="s">
        <v>14272</v>
      </c>
      <c r="F12" s="58" t="s">
        <v>8497</v>
      </c>
      <c r="G12" s="58" t="s">
        <v>14273</v>
      </c>
      <c r="H12" s="58"/>
      <c r="I12" s="58">
        <v>0.57999999999999996</v>
      </c>
      <c r="J12" s="58">
        <v>440</v>
      </c>
      <c r="K12" s="58"/>
      <c r="L12" s="58" t="s">
        <v>14245</v>
      </c>
      <c r="M12" s="58">
        <v>0.38</v>
      </c>
      <c r="N12" s="58">
        <v>25354</v>
      </c>
      <c r="O12" s="58">
        <v>125.4</v>
      </c>
      <c r="P12" s="58">
        <v>7871</v>
      </c>
    </row>
    <row r="13" spans="1:16" s="59" customFormat="1" ht="10.199999999999999" x14ac:dyDescent="0.2">
      <c r="A13" s="57">
        <v>12</v>
      </c>
      <c r="B13" s="57" t="s">
        <v>8499</v>
      </c>
      <c r="C13" s="58" t="s">
        <v>8499</v>
      </c>
      <c r="D13" s="67" t="s">
        <v>14245</v>
      </c>
      <c r="E13" s="58" t="s">
        <v>14274</v>
      </c>
      <c r="F13" s="58" t="s">
        <v>8500</v>
      </c>
      <c r="G13" s="58" t="s">
        <v>14275</v>
      </c>
      <c r="H13" s="58"/>
      <c r="I13" s="58">
        <v>0.52</v>
      </c>
      <c r="J13" s="58">
        <v>395</v>
      </c>
      <c r="K13" s="58"/>
      <c r="L13" s="58" t="s">
        <v>14245</v>
      </c>
      <c r="M13" s="58">
        <v>0.45</v>
      </c>
      <c r="N13" s="58">
        <v>2309</v>
      </c>
      <c r="O13" s="58">
        <v>112.575</v>
      </c>
      <c r="P13" s="58">
        <v>842</v>
      </c>
    </row>
    <row r="14" spans="1:16" s="59" customFormat="1" ht="10.199999999999999" customHeight="1" x14ac:dyDescent="0.25">
      <c r="A14" s="57">
        <v>13</v>
      </c>
      <c r="B14" s="57" t="s">
        <v>8342</v>
      </c>
      <c r="C14" s="58" t="s">
        <v>8342</v>
      </c>
      <c r="D14" s="58" t="s">
        <v>14245</v>
      </c>
      <c r="E14" s="58" t="s">
        <v>25661</v>
      </c>
      <c r="F14" s="58" t="s">
        <v>14276</v>
      </c>
      <c r="G14" s="58" t="s">
        <v>14277</v>
      </c>
      <c r="H14" s="58"/>
      <c r="I14" s="58">
        <v>0.87</v>
      </c>
      <c r="J14" s="58">
        <v>400</v>
      </c>
      <c r="K14" s="58"/>
      <c r="L14" s="58" t="s">
        <v>14245</v>
      </c>
      <c r="M14" s="58">
        <v>0.77</v>
      </c>
      <c r="N14" s="58">
        <v>166</v>
      </c>
      <c r="O14" s="58">
        <v>258.08999999999997</v>
      </c>
      <c r="P14" s="58">
        <v>2</v>
      </c>
    </row>
    <row r="15" spans="1:16" s="59" customFormat="1" ht="10.199999999999999" x14ac:dyDescent="0.2">
      <c r="A15" s="57">
        <v>14</v>
      </c>
      <c r="B15" s="57" t="s">
        <v>8466</v>
      </c>
      <c r="C15" s="58" t="s">
        <v>8466</v>
      </c>
      <c r="D15" s="67" t="s">
        <v>14245</v>
      </c>
      <c r="E15" s="58" t="s">
        <v>14278</v>
      </c>
      <c r="F15" s="58" t="s">
        <v>14279</v>
      </c>
      <c r="G15" s="58" t="s">
        <v>14280</v>
      </c>
      <c r="H15" s="58"/>
      <c r="I15" s="58">
        <v>0.57999999999999996</v>
      </c>
      <c r="J15" s="58">
        <v>440</v>
      </c>
      <c r="K15" s="58"/>
      <c r="L15" s="58" t="s">
        <v>14245</v>
      </c>
      <c r="M15" s="58">
        <v>0.51</v>
      </c>
      <c r="N15" s="58">
        <v>18601</v>
      </c>
      <c r="O15" s="58">
        <v>149.6</v>
      </c>
      <c r="P15" s="58">
        <v>13156</v>
      </c>
    </row>
    <row r="16" spans="1:16" s="59" customFormat="1" ht="10.199999999999999" x14ac:dyDescent="0.2">
      <c r="A16" s="57">
        <v>15</v>
      </c>
      <c r="B16" s="57" t="s">
        <v>8349</v>
      </c>
      <c r="C16" s="58" t="s">
        <v>8349</v>
      </c>
      <c r="D16" s="67" t="s">
        <v>14245</v>
      </c>
      <c r="E16" s="58" t="s">
        <v>14281</v>
      </c>
      <c r="F16" s="58" t="s">
        <v>8350</v>
      </c>
      <c r="G16" s="58" t="s">
        <v>14282</v>
      </c>
      <c r="H16" s="58"/>
      <c r="I16" s="58">
        <v>0.57999999999999996</v>
      </c>
      <c r="J16" s="58">
        <v>390</v>
      </c>
      <c r="K16" s="58"/>
      <c r="L16" s="58" t="s">
        <v>14245</v>
      </c>
      <c r="M16" s="58">
        <v>0.51</v>
      </c>
      <c r="N16" s="58">
        <v>6336</v>
      </c>
      <c r="O16" s="58">
        <v>132.6</v>
      </c>
      <c r="P16" s="58">
        <v>6180</v>
      </c>
    </row>
    <row r="17" spans="1:16" s="59" customFormat="1" ht="10.199999999999999" customHeight="1" x14ac:dyDescent="0.25">
      <c r="A17" s="57">
        <v>16</v>
      </c>
      <c r="B17" s="57" t="s">
        <v>8487</v>
      </c>
      <c r="C17" s="58" t="s">
        <v>8487</v>
      </c>
      <c r="D17" s="58" t="s">
        <v>14245</v>
      </c>
      <c r="E17" s="58" t="s">
        <v>14283</v>
      </c>
      <c r="F17" s="58" t="s">
        <v>8488</v>
      </c>
      <c r="G17" s="58" t="s">
        <v>14284</v>
      </c>
      <c r="H17" s="58"/>
      <c r="I17" s="58">
        <v>0.71</v>
      </c>
      <c r="J17" s="58">
        <v>340</v>
      </c>
      <c r="K17" s="58"/>
      <c r="L17" s="58" t="s">
        <v>14245</v>
      </c>
      <c r="M17" s="58">
        <v>0.65</v>
      </c>
      <c r="N17" s="58">
        <v>27</v>
      </c>
      <c r="O17" s="58">
        <v>233.26</v>
      </c>
      <c r="P17" s="58" t="s">
        <v>14444</v>
      </c>
    </row>
    <row r="18" spans="1:16" s="59" customFormat="1" ht="10.199999999999999" x14ac:dyDescent="0.2">
      <c r="A18" s="57">
        <v>17</v>
      </c>
      <c r="B18" s="57" t="s">
        <v>8365</v>
      </c>
      <c r="C18" s="58" t="s">
        <v>8365</v>
      </c>
      <c r="D18" s="67" t="s">
        <v>14245</v>
      </c>
      <c r="E18" s="58" t="s">
        <v>14285</v>
      </c>
      <c r="F18" s="58" t="s">
        <v>8366</v>
      </c>
      <c r="G18" s="58" t="s">
        <v>14286</v>
      </c>
      <c r="H18" s="58"/>
      <c r="I18" s="58">
        <v>0.56999999999999995</v>
      </c>
      <c r="J18" s="58">
        <v>545</v>
      </c>
      <c r="K18" s="58"/>
      <c r="L18" s="58" t="s">
        <v>14245</v>
      </c>
      <c r="M18" s="58">
        <v>0.43</v>
      </c>
      <c r="N18" s="58">
        <v>12607</v>
      </c>
      <c r="O18" s="58">
        <v>174.4</v>
      </c>
      <c r="P18" s="58" t="s">
        <v>14444</v>
      </c>
    </row>
    <row r="19" spans="1:16" s="59" customFormat="1" ht="10.199999999999999" x14ac:dyDescent="0.2">
      <c r="A19" s="57">
        <v>18</v>
      </c>
      <c r="B19" s="57" t="s">
        <v>8463</v>
      </c>
      <c r="C19" s="58" t="s">
        <v>8463</v>
      </c>
      <c r="D19" s="67" t="s">
        <v>14245</v>
      </c>
      <c r="E19" s="58" t="s">
        <v>14287</v>
      </c>
      <c r="F19" s="58" t="s">
        <v>8464</v>
      </c>
      <c r="G19" s="58" t="s">
        <v>14288</v>
      </c>
      <c r="H19" s="58"/>
      <c r="I19" s="58">
        <v>0.54</v>
      </c>
      <c r="J19" s="58">
        <v>370</v>
      </c>
      <c r="K19" s="58"/>
      <c r="L19" s="58" t="s">
        <v>14245</v>
      </c>
      <c r="M19" s="58">
        <v>0.45</v>
      </c>
      <c r="N19" s="58">
        <v>156</v>
      </c>
      <c r="O19" s="58">
        <v>193.6</v>
      </c>
      <c r="P19" s="58">
        <v>156</v>
      </c>
    </row>
    <row r="20" spans="1:16" s="59" customFormat="1" ht="10.199999999999999" x14ac:dyDescent="0.2">
      <c r="A20" s="57">
        <v>19</v>
      </c>
      <c r="B20" s="57" t="s">
        <v>8511</v>
      </c>
      <c r="C20" s="58" t="s">
        <v>8511</v>
      </c>
      <c r="D20" s="67" t="s">
        <v>14245</v>
      </c>
      <c r="E20" s="58" t="s">
        <v>14289</v>
      </c>
      <c r="F20" s="58" t="s">
        <v>8512</v>
      </c>
      <c r="G20" s="58" t="s">
        <v>14290</v>
      </c>
      <c r="H20" s="58"/>
      <c r="I20" s="58">
        <v>0.66</v>
      </c>
      <c r="J20" s="58">
        <v>370</v>
      </c>
      <c r="K20" s="58"/>
      <c r="L20" s="58" t="s">
        <v>14245</v>
      </c>
      <c r="M20" s="58">
        <v>0.42</v>
      </c>
      <c r="N20" s="58">
        <v>261</v>
      </c>
      <c r="O20" s="58">
        <v>105.45</v>
      </c>
      <c r="P20" s="58">
        <v>270</v>
      </c>
    </row>
    <row r="21" spans="1:16" s="59" customFormat="1" ht="10.199999999999999" x14ac:dyDescent="0.2">
      <c r="A21" s="57">
        <v>20</v>
      </c>
      <c r="B21" s="57" t="s">
        <v>8416</v>
      </c>
      <c r="C21" s="58" t="s">
        <v>8416</v>
      </c>
      <c r="D21" s="67" t="s">
        <v>14245</v>
      </c>
      <c r="E21" s="58" t="s">
        <v>14291</v>
      </c>
      <c r="F21" s="58" t="s">
        <v>8417</v>
      </c>
      <c r="G21" s="58" t="s">
        <v>14292</v>
      </c>
      <c r="H21" s="58"/>
      <c r="I21" s="58">
        <v>0.62</v>
      </c>
      <c r="J21" s="58">
        <v>390</v>
      </c>
      <c r="K21" s="58"/>
      <c r="L21" s="58" t="s">
        <v>14245</v>
      </c>
      <c r="M21" s="58">
        <v>0.52</v>
      </c>
      <c r="N21" s="58">
        <v>2071</v>
      </c>
      <c r="O21" s="58">
        <v>128.69999999999999</v>
      </c>
      <c r="P21" s="58">
        <v>1764</v>
      </c>
    </row>
    <row r="22" spans="1:16" s="59" customFormat="1" ht="10.199999999999999" x14ac:dyDescent="0.2">
      <c r="A22" s="57">
        <v>21</v>
      </c>
      <c r="B22" s="57" t="s">
        <v>8377</v>
      </c>
      <c r="C22" s="58" t="s">
        <v>8377</v>
      </c>
      <c r="D22" s="67" t="s">
        <v>14245</v>
      </c>
      <c r="E22" s="58" t="s">
        <v>14293</v>
      </c>
      <c r="F22" s="58" t="s">
        <v>8378</v>
      </c>
      <c r="G22" s="58" t="s">
        <v>14294</v>
      </c>
      <c r="H22" s="58"/>
      <c r="I22" s="58">
        <v>0.57999999999999996</v>
      </c>
      <c r="J22" s="58">
        <v>370</v>
      </c>
      <c r="K22" s="58"/>
      <c r="L22" s="58" t="s">
        <v>14245</v>
      </c>
      <c r="M22" s="58">
        <v>0.43</v>
      </c>
      <c r="N22" s="58">
        <v>28054</v>
      </c>
      <c r="O22" s="58">
        <v>105.45</v>
      </c>
      <c r="P22" s="58">
        <v>15144</v>
      </c>
    </row>
    <row r="23" spans="1:16" s="59" customFormat="1" ht="10.199999999999999" x14ac:dyDescent="0.2">
      <c r="A23" s="57">
        <v>22</v>
      </c>
      <c r="B23" s="57" t="s">
        <v>8478</v>
      </c>
      <c r="C23" s="58" t="s">
        <v>8478</v>
      </c>
      <c r="D23" s="67" t="s">
        <v>14245</v>
      </c>
      <c r="E23" s="58" t="s">
        <v>14295</v>
      </c>
      <c r="F23" s="58" t="s">
        <v>14296</v>
      </c>
      <c r="G23" s="58" t="s">
        <v>14297</v>
      </c>
      <c r="H23" s="58"/>
      <c r="I23" s="58">
        <v>1.02</v>
      </c>
      <c r="J23" s="58">
        <v>390</v>
      </c>
      <c r="K23" s="58"/>
      <c r="L23" s="58" t="s">
        <v>14245</v>
      </c>
      <c r="M23" s="58">
        <v>0.92</v>
      </c>
      <c r="N23" s="58">
        <v>4187</v>
      </c>
      <c r="O23" s="58">
        <v>195</v>
      </c>
      <c r="P23" s="58">
        <v>2345</v>
      </c>
    </row>
    <row r="24" spans="1:16" s="59" customFormat="1" ht="10.199999999999999" x14ac:dyDescent="0.2">
      <c r="A24" s="57">
        <v>23</v>
      </c>
      <c r="B24" s="57" t="s">
        <v>8505</v>
      </c>
      <c r="C24" s="58" t="s">
        <v>8505</v>
      </c>
      <c r="D24" s="67" t="s">
        <v>14245</v>
      </c>
      <c r="E24" s="58" t="s">
        <v>14298</v>
      </c>
      <c r="F24" s="58" t="s">
        <v>8506</v>
      </c>
      <c r="G24" s="58" t="s">
        <v>14299</v>
      </c>
      <c r="H24" s="58"/>
      <c r="I24" s="58">
        <v>0.51</v>
      </c>
      <c r="J24" s="58">
        <v>455</v>
      </c>
      <c r="K24" s="58"/>
      <c r="L24" s="58" t="s">
        <v>14245</v>
      </c>
      <c r="M24" s="58">
        <v>0.49</v>
      </c>
      <c r="N24" s="58">
        <v>30</v>
      </c>
      <c r="O24" s="58">
        <v>232.34</v>
      </c>
      <c r="P24" s="58">
        <v>18</v>
      </c>
    </row>
    <row r="25" spans="1:16" s="59" customFormat="1" ht="10.199999999999999" x14ac:dyDescent="0.2">
      <c r="A25" s="57">
        <v>24</v>
      </c>
      <c r="B25" s="57" t="s">
        <v>8481</v>
      </c>
      <c r="C25" s="58" t="s">
        <v>8481</v>
      </c>
      <c r="D25" s="67" t="s">
        <v>14245</v>
      </c>
      <c r="E25" s="58" t="s">
        <v>14300</v>
      </c>
      <c r="F25" s="58" t="s">
        <v>14301</v>
      </c>
      <c r="G25" s="58" t="s">
        <v>14302</v>
      </c>
      <c r="H25" s="58"/>
      <c r="I25" s="58">
        <v>0.71</v>
      </c>
      <c r="J25" s="58">
        <v>365</v>
      </c>
      <c r="K25" s="58"/>
      <c r="L25" s="58" t="s">
        <v>14245</v>
      </c>
      <c r="M25" s="58">
        <v>0.68</v>
      </c>
      <c r="N25" s="58">
        <v>2768</v>
      </c>
      <c r="O25" s="58">
        <v>182.5</v>
      </c>
      <c r="P25" s="58">
        <v>2303</v>
      </c>
    </row>
    <row r="26" spans="1:16" s="59" customFormat="1" ht="10.199999999999999" x14ac:dyDescent="0.2">
      <c r="A26" s="57">
        <v>25</v>
      </c>
      <c r="B26" s="57" t="s">
        <v>14303</v>
      </c>
      <c r="C26" s="67"/>
      <c r="D26" s="67" t="s">
        <v>14245</v>
      </c>
      <c r="E26" s="67" t="s">
        <v>14303</v>
      </c>
      <c r="F26" s="67" t="s">
        <v>14304</v>
      </c>
      <c r="G26" s="67" t="s">
        <v>14305</v>
      </c>
      <c r="H26" s="67"/>
      <c r="I26" s="67">
        <v>0.60099999999999998</v>
      </c>
      <c r="J26" s="67">
        <v>370</v>
      </c>
      <c r="K26" s="67"/>
      <c r="L26" s="67" t="s">
        <v>14245</v>
      </c>
      <c r="M26" s="67">
        <v>0.47599999999999998</v>
      </c>
      <c r="N26" s="67">
        <v>314</v>
      </c>
      <c r="O26" s="58">
        <v>215.16</v>
      </c>
      <c r="P26" s="58">
        <v>312</v>
      </c>
    </row>
    <row r="27" spans="1:16" s="59" customFormat="1" ht="10.199999999999999" x14ac:dyDescent="0.2">
      <c r="A27" s="57">
        <v>26</v>
      </c>
      <c r="B27" s="57" t="s">
        <v>8368</v>
      </c>
      <c r="C27" s="58" t="s">
        <v>8368</v>
      </c>
      <c r="D27" s="67" t="s">
        <v>14245</v>
      </c>
      <c r="E27" s="58" t="s">
        <v>14306</v>
      </c>
      <c r="F27" s="58" t="s">
        <v>8369</v>
      </c>
      <c r="G27" s="58" t="s">
        <v>14307</v>
      </c>
      <c r="H27" s="58"/>
      <c r="I27" s="58">
        <v>0.54</v>
      </c>
      <c r="J27" s="58">
        <v>400</v>
      </c>
      <c r="K27" s="58"/>
      <c r="L27" s="58" t="s">
        <v>14245</v>
      </c>
      <c r="M27" s="58">
        <v>0.43</v>
      </c>
      <c r="N27" s="58">
        <v>2677</v>
      </c>
      <c r="O27" s="58">
        <v>136</v>
      </c>
      <c r="P27" s="58">
        <v>33</v>
      </c>
    </row>
    <row r="28" spans="1:16" s="59" customFormat="1" ht="10.199999999999999" x14ac:dyDescent="0.2">
      <c r="A28" s="57">
        <v>27</v>
      </c>
      <c r="B28" s="57" t="s">
        <v>8345</v>
      </c>
      <c r="C28" s="58" t="s">
        <v>8345</v>
      </c>
      <c r="D28" s="67" t="s">
        <v>14245</v>
      </c>
      <c r="E28" s="58" t="s">
        <v>14308</v>
      </c>
      <c r="F28" s="58" t="s">
        <v>8346</v>
      </c>
      <c r="G28" s="58" t="s">
        <v>14309</v>
      </c>
      <c r="H28" s="58"/>
      <c r="I28" s="58">
        <v>0.55000000000000004</v>
      </c>
      <c r="J28" s="58">
        <v>365</v>
      </c>
      <c r="K28" s="58"/>
      <c r="L28" s="58" t="s">
        <v>14245</v>
      </c>
      <c r="M28" s="58">
        <v>0.54</v>
      </c>
      <c r="N28" s="58">
        <v>479</v>
      </c>
      <c r="O28" s="58">
        <v>104.02500000000001</v>
      </c>
      <c r="P28" s="58">
        <v>285</v>
      </c>
    </row>
    <row r="29" spans="1:16" s="59" customFormat="1" ht="10.199999999999999" customHeight="1" x14ac:dyDescent="0.25">
      <c r="A29" s="57">
        <v>28</v>
      </c>
      <c r="B29" s="57" t="s">
        <v>8460</v>
      </c>
      <c r="C29" s="58" t="s">
        <v>8460</v>
      </c>
      <c r="D29" s="58" t="s">
        <v>14245</v>
      </c>
      <c r="E29" s="58" t="s">
        <v>25660</v>
      </c>
      <c r="F29" s="58" t="s">
        <v>8461</v>
      </c>
      <c r="G29" s="58" t="s">
        <v>14310</v>
      </c>
      <c r="H29" s="58"/>
      <c r="I29" s="58">
        <v>0.56000000000000005</v>
      </c>
      <c r="J29" s="58">
        <v>540</v>
      </c>
      <c r="K29" s="58"/>
      <c r="L29" s="58" t="s">
        <v>14245</v>
      </c>
      <c r="M29" s="58">
        <v>0.47</v>
      </c>
      <c r="N29" s="58">
        <v>1037</v>
      </c>
      <c r="O29" s="58">
        <v>280.36</v>
      </c>
      <c r="P29" s="58">
        <v>9</v>
      </c>
    </row>
    <row r="30" spans="1:16" s="59" customFormat="1" ht="10.199999999999999" x14ac:dyDescent="0.2">
      <c r="A30" s="57">
        <v>29</v>
      </c>
      <c r="B30" s="57" t="s">
        <v>8374</v>
      </c>
      <c r="C30" s="58" t="s">
        <v>8374</v>
      </c>
      <c r="D30" s="67" t="s">
        <v>14245</v>
      </c>
      <c r="E30" s="58" t="s">
        <v>14311</v>
      </c>
      <c r="F30" s="58" t="s">
        <v>8375</v>
      </c>
      <c r="G30" s="58" t="s">
        <v>14312</v>
      </c>
      <c r="H30" s="58"/>
      <c r="I30" s="58">
        <v>0.56999999999999995</v>
      </c>
      <c r="J30" s="58">
        <v>405</v>
      </c>
      <c r="K30" s="58"/>
      <c r="L30" s="58" t="s">
        <v>14245</v>
      </c>
      <c r="M30" s="58">
        <v>0.45</v>
      </c>
      <c r="N30" s="58">
        <v>188</v>
      </c>
      <c r="O30" s="58">
        <v>229.29</v>
      </c>
      <c r="P30" s="58">
        <v>459</v>
      </c>
    </row>
    <row r="31" spans="1:16" s="59" customFormat="1" ht="10.199999999999999" x14ac:dyDescent="0.2">
      <c r="A31" s="57">
        <v>30</v>
      </c>
      <c r="B31" s="57" t="s">
        <v>8457</v>
      </c>
      <c r="C31" s="58" t="s">
        <v>8457</v>
      </c>
      <c r="D31" s="67" t="s">
        <v>14245</v>
      </c>
      <c r="E31" s="58" t="s">
        <v>14313</v>
      </c>
      <c r="F31" s="58" t="s">
        <v>8458</v>
      </c>
      <c r="G31" s="58" t="s">
        <v>14314</v>
      </c>
      <c r="H31" s="58"/>
      <c r="I31" s="103">
        <v>0.6</v>
      </c>
      <c r="J31" s="58">
        <v>405</v>
      </c>
      <c r="K31" s="58"/>
      <c r="L31" s="58" t="s">
        <v>14245</v>
      </c>
      <c r="M31" s="58">
        <v>0.48</v>
      </c>
      <c r="N31" s="58">
        <v>4518</v>
      </c>
      <c r="O31" s="58">
        <v>137.69999999999999</v>
      </c>
      <c r="P31" s="58">
        <v>21</v>
      </c>
    </row>
    <row r="32" spans="1:16" s="59" customFormat="1" ht="10.199999999999999" x14ac:dyDescent="0.2">
      <c r="A32" s="57">
        <v>31</v>
      </c>
      <c r="B32" s="57" t="s">
        <v>8442</v>
      </c>
      <c r="C32" s="58" t="s">
        <v>8442</v>
      </c>
      <c r="D32" s="67" t="s">
        <v>14245</v>
      </c>
      <c r="E32" s="58" t="s">
        <v>14315</v>
      </c>
      <c r="F32" s="58" t="s">
        <v>8443</v>
      </c>
      <c r="G32" s="58" t="s">
        <v>14316</v>
      </c>
      <c r="H32" s="58"/>
      <c r="I32" s="58">
        <v>0.57999999999999996</v>
      </c>
      <c r="J32" s="58">
        <v>390</v>
      </c>
      <c r="K32" s="58"/>
      <c r="L32" s="58" t="s">
        <v>14245</v>
      </c>
      <c r="M32" s="58">
        <v>0.56000000000000005</v>
      </c>
      <c r="N32" s="58">
        <v>1118</v>
      </c>
      <c r="O32" s="58">
        <v>154.05000000000001</v>
      </c>
      <c r="P32" s="58">
        <v>83</v>
      </c>
    </row>
    <row r="33" spans="1:16" s="59" customFormat="1" ht="10.199999999999999" x14ac:dyDescent="0.2">
      <c r="A33" s="57">
        <v>32</v>
      </c>
      <c r="B33" s="57" t="s">
        <v>8335</v>
      </c>
      <c r="C33" s="58" t="s">
        <v>8335</v>
      </c>
      <c r="D33" s="67" t="s">
        <v>14245</v>
      </c>
      <c r="E33" s="58" t="s">
        <v>14317</v>
      </c>
      <c r="F33" s="58" t="s">
        <v>8336</v>
      </c>
      <c r="G33" s="58" t="s">
        <v>14318</v>
      </c>
      <c r="H33" s="58"/>
      <c r="I33" s="58">
        <v>0.69</v>
      </c>
      <c r="J33" s="58">
        <v>370</v>
      </c>
      <c r="K33" s="58"/>
      <c r="L33" s="58" t="s">
        <v>14245</v>
      </c>
      <c r="M33" s="58">
        <v>0.67</v>
      </c>
      <c r="N33" s="58">
        <v>42</v>
      </c>
      <c r="O33" s="58">
        <v>248.89</v>
      </c>
      <c r="P33" s="58">
        <v>33</v>
      </c>
    </row>
    <row r="34" spans="1:16" s="59" customFormat="1" ht="10.199999999999999" customHeight="1" x14ac:dyDescent="0.25">
      <c r="A34" s="57">
        <v>33</v>
      </c>
      <c r="B34" s="57" t="s">
        <v>8392</v>
      </c>
      <c r="C34" s="58" t="s">
        <v>8392</v>
      </c>
      <c r="D34" s="58" t="s">
        <v>14245</v>
      </c>
      <c r="E34" s="58" t="s">
        <v>14319</v>
      </c>
      <c r="F34" s="58" t="s">
        <v>8393</v>
      </c>
      <c r="G34" s="58" t="s">
        <v>14320</v>
      </c>
      <c r="H34" s="58"/>
      <c r="I34" s="58">
        <v>0.71</v>
      </c>
      <c r="J34" s="58">
        <v>370</v>
      </c>
      <c r="K34" s="58"/>
      <c r="L34" s="58" t="s">
        <v>14245</v>
      </c>
      <c r="M34" s="58">
        <v>0.69</v>
      </c>
      <c r="N34" s="58">
        <v>127</v>
      </c>
      <c r="O34" s="58">
        <v>256.89999999999998</v>
      </c>
      <c r="P34" s="58" t="s">
        <v>14444</v>
      </c>
    </row>
    <row r="35" spans="1:16" s="59" customFormat="1" ht="10.199999999999999" x14ac:dyDescent="0.2">
      <c r="A35" s="57">
        <v>34</v>
      </c>
      <c r="B35" s="57" t="s">
        <v>8475</v>
      </c>
      <c r="C35" s="58" t="s">
        <v>8475</v>
      </c>
      <c r="D35" s="67" t="s">
        <v>14245</v>
      </c>
      <c r="E35" s="58" t="s">
        <v>14321</v>
      </c>
      <c r="F35" s="58" t="s">
        <v>14322</v>
      </c>
      <c r="G35" s="58" t="s">
        <v>14323</v>
      </c>
      <c r="H35" s="58"/>
      <c r="I35" s="58">
        <v>0.6</v>
      </c>
      <c r="J35" s="58">
        <v>400</v>
      </c>
      <c r="K35" s="58"/>
      <c r="L35" s="58" t="s">
        <v>14245</v>
      </c>
      <c r="M35" s="58">
        <v>0.47</v>
      </c>
      <c r="N35" s="58">
        <v>14524</v>
      </c>
      <c r="O35" s="58">
        <v>136</v>
      </c>
      <c r="P35" s="58">
        <v>469</v>
      </c>
    </row>
    <row r="36" spans="1:16" s="59" customFormat="1" ht="10.199999999999999" x14ac:dyDescent="0.2">
      <c r="A36" s="57">
        <v>35</v>
      </c>
      <c r="B36" s="57" t="s">
        <v>8356</v>
      </c>
      <c r="C36" s="58" t="s">
        <v>8356</v>
      </c>
      <c r="D36" s="67" t="s">
        <v>14245</v>
      </c>
      <c r="E36" s="58" t="s">
        <v>14324</v>
      </c>
      <c r="F36" s="58" t="s">
        <v>14325</v>
      </c>
      <c r="G36" s="58" t="s">
        <v>14326</v>
      </c>
      <c r="H36" s="58"/>
      <c r="I36" s="58">
        <v>0.57999999999999996</v>
      </c>
      <c r="J36" s="58">
        <v>370</v>
      </c>
      <c r="K36" s="58"/>
      <c r="L36" s="58" t="s">
        <v>14245</v>
      </c>
      <c r="M36" s="58">
        <v>0.43</v>
      </c>
      <c r="N36" s="58">
        <v>944</v>
      </c>
      <c r="O36" s="58">
        <v>105.45</v>
      </c>
      <c r="P36" s="58">
        <v>764</v>
      </c>
    </row>
    <row r="37" spans="1:16" s="59" customFormat="1" ht="10.199999999999999" x14ac:dyDescent="0.2">
      <c r="A37" s="57">
        <v>36</v>
      </c>
      <c r="B37" s="57" t="s">
        <v>8352</v>
      </c>
      <c r="C37" s="58" t="s">
        <v>8352</v>
      </c>
      <c r="D37" s="67" t="s">
        <v>14245</v>
      </c>
      <c r="E37" s="58" t="s">
        <v>14327</v>
      </c>
      <c r="F37" s="58" t="s">
        <v>8353</v>
      </c>
      <c r="G37" s="58" t="s">
        <v>14328</v>
      </c>
      <c r="H37" s="58"/>
      <c r="I37" s="58">
        <v>0.64</v>
      </c>
      <c r="J37" s="58">
        <v>370</v>
      </c>
      <c r="K37" s="58"/>
      <c r="L37" s="58" t="s">
        <v>14245</v>
      </c>
      <c r="M37" s="58">
        <v>0.5</v>
      </c>
      <c r="N37" s="58">
        <v>1594</v>
      </c>
      <c r="O37" s="58">
        <v>105.45</v>
      </c>
      <c r="P37" s="58">
        <v>3025</v>
      </c>
    </row>
    <row r="38" spans="1:16" s="59" customFormat="1" ht="10.199999999999999" x14ac:dyDescent="0.2">
      <c r="A38" s="57">
        <v>37</v>
      </c>
      <c r="B38" s="57" t="s">
        <v>8426</v>
      </c>
      <c r="C38" s="58" t="s">
        <v>8426</v>
      </c>
      <c r="D38" s="67" t="s">
        <v>14245</v>
      </c>
      <c r="E38" s="58" t="s">
        <v>14329</v>
      </c>
      <c r="F38" s="58" t="s">
        <v>8427</v>
      </c>
      <c r="G38" s="58" t="s">
        <v>14330</v>
      </c>
      <c r="H38" s="58"/>
      <c r="I38" s="58">
        <v>0.69</v>
      </c>
      <c r="J38" s="58">
        <v>400</v>
      </c>
      <c r="K38" s="58"/>
      <c r="L38" s="58" t="s">
        <v>14245</v>
      </c>
      <c r="M38" s="58">
        <v>0.66</v>
      </c>
      <c r="N38" s="58">
        <v>1867</v>
      </c>
      <c r="O38" s="58">
        <v>160</v>
      </c>
      <c r="P38" s="58">
        <v>3948</v>
      </c>
    </row>
    <row r="39" spans="1:16" s="59" customFormat="1" ht="10.199999999999999" x14ac:dyDescent="0.2">
      <c r="A39" s="57">
        <v>38</v>
      </c>
      <c r="B39" s="57" t="s">
        <v>8551</v>
      </c>
      <c r="C39" s="58" t="s">
        <v>8551</v>
      </c>
      <c r="D39" s="67" t="s">
        <v>14245</v>
      </c>
      <c r="E39" s="58" t="s">
        <v>14331</v>
      </c>
      <c r="F39" s="58" t="s">
        <v>8552</v>
      </c>
      <c r="G39" s="58" t="s">
        <v>14332</v>
      </c>
      <c r="H39" s="58"/>
      <c r="I39" s="58">
        <v>0.56999999999999995</v>
      </c>
      <c r="J39" s="58">
        <v>370</v>
      </c>
      <c r="K39" s="58"/>
      <c r="L39" s="58" t="s">
        <v>14245</v>
      </c>
      <c r="M39" s="58">
        <v>0.39</v>
      </c>
      <c r="N39" s="58">
        <v>5196</v>
      </c>
      <c r="O39" s="58">
        <v>105.45</v>
      </c>
      <c r="P39" s="58">
        <v>10061</v>
      </c>
    </row>
    <row r="40" spans="1:16" s="59" customFormat="1" ht="10.199999999999999" x14ac:dyDescent="0.2">
      <c r="A40" s="57">
        <v>39</v>
      </c>
      <c r="B40" s="57" t="s">
        <v>8413</v>
      </c>
      <c r="C40" s="58" t="s">
        <v>8413</v>
      </c>
      <c r="D40" s="67" t="s">
        <v>14245</v>
      </c>
      <c r="E40" s="58" t="s">
        <v>14333</v>
      </c>
      <c r="F40" s="58" t="s">
        <v>8414</v>
      </c>
      <c r="G40" s="58" t="s">
        <v>14334</v>
      </c>
      <c r="H40" s="58"/>
      <c r="I40" s="58">
        <v>0.93</v>
      </c>
      <c r="J40" s="58">
        <v>360</v>
      </c>
      <c r="K40" s="58"/>
      <c r="L40" s="58" t="s">
        <v>14245</v>
      </c>
      <c r="M40" s="58">
        <v>0.8</v>
      </c>
      <c r="N40" s="58">
        <v>1688</v>
      </c>
      <c r="O40" s="58">
        <v>187.2</v>
      </c>
      <c r="P40" s="58">
        <v>807</v>
      </c>
    </row>
    <row r="41" spans="1:16" s="59" customFormat="1" ht="10.199999999999999" x14ac:dyDescent="0.2">
      <c r="A41" s="57">
        <v>40</v>
      </c>
      <c r="B41" s="57" t="s">
        <v>8401</v>
      </c>
      <c r="C41" s="58" t="s">
        <v>8401</v>
      </c>
      <c r="D41" s="67" t="s">
        <v>14245</v>
      </c>
      <c r="E41" s="58" t="s">
        <v>14335</v>
      </c>
      <c r="F41" s="58" t="s">
        <v>14336</v>
      </c>
      <c r="G41" s="58" t="s">
        <v>14302</v>
      </c>
      <c r="H41" s="58"/>
      <c r="I41" s="58">
        <v>0.71</v>
      </c>
      <c r="J41" s="58">
        <v>365</v>
      </c>
      <c r="K41" s="58"/>
      <c r="L41" s="58" t="s">
        <v>14245</v>
      </c>
      <c r="M41" s="58">
        <v>0.68</v>
      </c>
      <c r="N41" s="58">
        <v>1857</v>
      </c>
      <c r="O41" s="58">
        <v>198.92500000000001</v>
      </c>
      <c r="P41" s="58">
        <v>1772</v>
      </c>
    </row>
    <row r="42" spans="1:16" s="59" customFormat="1" ht="10.199999999999999" x14ac:dyDescent="0.2">
      <c r="A42" s="57">
        <v>41</v>
      </c>
      <c r="B42" s="57" t="s">
        <v>8404</v>
      </c>
      <c r="C42" s="58" t="s">
        <v>8404</v>
      </c>
      <c r="D42" s="67" t="s">
        <v>14245</v>
      </c>
      <c r="E42" s="58" t="s">
        <v>14337</v>
      </c>
      <c r="F42" s="58" t="s">
        <v>14338</v>
      </c>
      <c r="G42" s="58" t="s">
        <v>14339</v>
      </c>
      <c r="H42" s="58"/>
      <c r="I42" s="58">
        <v>0.71</v>
      </c>
      <c r="J42" s="58">
        <v>360</v>
      </c>
      <c r="K42" s="58"/>
      <c r="L42" s="58" t="s">
        <v>14245</v>
      </c>
      <c r="M42" s="58">
        <v>0.69</v>
      </c>
      <c r="N42" s="58">
        <v>2328</v>
      </c>
      <c r="O42" s="58">
        <v>187.2</v>
      </c>
      <c r="P42" s="58">
        <v>2249</v>
      </c>
    </row>
    <row r="43" spans="1:16" s="59" customFormat="1" ht="10.199999999999999" x14ac:dyDescent="0.2">
      <c r="A43" s="57">
        <v>42</v>
      </c>
      <c r="B43" s="57" t="s">
        <v>8420</v>
      </c>
      <c r="C43" s="58" t="s">
        <v>8420</v>
      </c>
      <c r="D43" s="67" t="s">
        <v>14245</v>
      </c>
      <c r="E43" s="58" t="s">
        <v>14340</v>
      </c>
      <c r="F43" s="58" t="s">
        <v>8421</v>
      </c>
      <c r="G43" s="58" t="s">
        <v>14341</v>
      </c>
      <c r="H43" s="58"/>
      <c r="I43" s="58">
        <v>0.77</v>
      </c>
      <c r="J43" s="58">
        <v>380</v>
      </c>
      <c r="K43" s="58"/>
      <c r="L43" s="58" t="s">
        <v>14245</v>
      </c>
      <c r="M43" s="58">
        <v>0.73</v>
      </c>
      <c r="N43" s="58">
        <v>948</v>
      </c>
      <c r="O43" s="58">
        <v>186.2</v>
      </c>
      <c r="P43" s="58">
        <v>453</v>
      </c>
    </row>
    <row r="44" spans="1:16" s="59" customFormat="1" ht="10.199999999999999" x14ac:dyDescent="0.2">
      <c r="A44" s="57">
        <v>43</v>
      </c>
      <c r="B44" s="57" t="s">
        <v>8430</v>
      </c>
      <c r="C44" s="58" t="s">
        <v>8430</v>
      </c>
      <c r="D44" s="67" t="s">
        <v>14245</v>
      </c>
      <c r="E44" s="58" t="s">
        <v>14342</v>
      </c>
      <c r="F44" s="58" t="s">
        <v>14343</v>
      </c>
      <c r="G44" s="58" t="s">
        <v>14344</v>
      </c>
      <c r="H44" s="58"/>
      <c r="I44" s="58">
        <v>0.61</v>
      </c>
      <c r="J44" s="58">
        <v>480</v>
      </c>
      <c r="K44" s="58"/>
      <c r="L44" s="58" t="s">
        <v>14245</v>
      </c>
      <c r="M44" s="58">
        <v>0.57999999999999996</v>
      </c>
      <c r="N44" s="58">
        <v>485</v>
      </c>
      <c r="O44" s="58">
        <v>227.92</v>
      </c>
      <c r="P44" s="58">
        <v>863</v>
      </c>
    </row>
    <row r="45" spans="1:16" s="59" customFormat="1" ht="10.199999999999999" x14ac:dyDescent="0.2">
      <c r="A45" s="57">
        <v>44</v>
      </c>
      <c r="B45" s="57" t="s">
        <v>8380</v>
      </c>
      <c r="C45" s="58" t="s">
        <v>8380</v>
      </c>
      <c r="D45" s="67" t="s">
        <v>14245</v>
      </c>
      <c r="E45" s="58" t="s">
        <v>14345</v>
      </c>
      <c r="F45" s="58" t="s">
        <v>14346</v>
      </c>
      <c r="G45" s="58" t="s">
        <v>14347</v>
      </c>
      <c r="H45" s="58"/>
      <c r="I45" s="58">
        <v>0.96</v>
      </c>
      <c r="J45" s="58">
        <v>410</v>
      </c>
      <c r="K45" s="58"/>
      <c r="L45" s="58" t="s">
        <v>14245</v>
      </c>
      <c r="M45" s="58">
        <v>0.94</v>
      </c>
      <c r="N45" s="58">
        <v>933</v>
      </c>
      <c r="O45" s="58">
        <v>260.35000000000002</v>
      </c>
      <c r="P45" s="58">
        <v>1406</v>
      </c>
    </row>
    <row r="46" spans="1:16" s="59" customFormat="1" ht="10.199999999999999" x14ac:dyDescent="0.2">
      <c r="A46" s="57">
        <v>45</v>
      </c>
      <c r="B46" s="57" t="s">
        <v>8423</v>
      </c>
      <c r="C46" s="58" t="s">
        <v>8423</v>
      </c>
      <c r="D46" s="67" t="s">
        <v>14245</v>
      </c>
      <c r="E46" s="58" t="s">
        <v>14348</v>
      </c>
      <c r="F46" s="58" t="s">
        <v>8424</v>
      </c>
      <c r="G46" s="58" t="s">
        <v>14349</v>
      </c>
      <c r="H46" s="58"/>
      <c r="I46" s="58">
        <v>0.66</v>
      </c>
      <c r="J46" s="58">
        <v>390</v>
      </c>
      <c r="K46" s="58"/>
      <c r="L46" s="58" t="s">
        <v>14245</v>
      </c>
      <c r="M46" s="58">
        <v>0.64</v>
      </c>
      <c r="N46" s="58">
        <v>2169</v>
      </c>
      <c r="O46" s="58">
        <v>250</v>
      </c>
      <c r="P46" s="58">
        <v>2347</v>
      </c>
    </row>
    <row r="47" spans="1:16" s="59" customFormat="1" ht="10.199999999999999" x14ac:dyDescent="0.2">
      <c r="A47" s="57">
        <v>46</v>
      </c>
      <c r="B47" s="57" t="s">
        <v>8493</v>
      </c>
      <c r="C47" s="58" t="s">
        <v>8493</v>
      </c>
      <c r="D47" s="67" t="s">
        <v>14245</v>
      </c>
      <c r="E47" s="58" t="s">
        <v>14350</v>
      </c>
      <c r="F47" s="58" t="s">
        <v>8494</v>
      </c>
      <c r="G47" s="58" t="s">
        <v>14351</v>
      </c>
      <c r="H47" s="58"/>
      <c r="I47" s="58">
        <v>0.7</v>
      </c>
      <c r="J47" s="58">
        <v>365</v>
      </c>
      <c r="K47" s="58"/>
      <c r="L47" s="58" t="s">
        <v>14245</v>
      </c>
      <c r="M47" s="58">
        <v>0.67</v>
      </c>
      <c r="N47" s="58">
        <v>589</v>
      </c>
      <c r="O47" s="58">
        <v>199.31</v>
      </c>
      <c r="P47" s="58" t="s">
        <v>14444</v>
      </c>
    </row>
    <row r="48" spans="1:16" s="59" customFormat="1" ht="10.199999999999999" x14ac:dyDescent="0.2">
      <c r="A48" s="57">
        <v>47</v>
      </c>
      <c r="B48" s="57" t="s">
        <v>8325</v>
      </c>
      <c r="C48" s="58" t="s">
        <v>8325</v>
      </c>
      <c r="D48" s="67" t="s">
        <v>14245</v>
      </c>
      <c r="E48" s="58" t="s">
        <v>14352</v>
      </c>
      <c r="F48" s="58" t="s">
        <v>8326</v>
      </c>
      <c r="G48" s="58" t="s">
        <v>14353</v>
      </c>
      <c r="H48" s="58"/>
      <c r="I48" s="58">
        <v>0.75</v>
      </c>
      <c r="J48" s="58">
        <v>400</v>
      </c>
      <c r="K48" s="58"/>
      <c r="L48" s="58" t="s">
        <v>14245</v>
      </c>
      <c r="M48" s="58">
        <v>0.72</v>
      </c>
      <c r="N48" s="58">
        <v>11236</v>
      </c>
      <c r="O48" s="58">
        <v>237.42</v>
      </c>
      <c r="P48" s="58">
        <v>2987</v>
      </c>
    </row>
    <row r="49" spans="1:16" s="59" customFormat="1" ht="10.199999999999999" x14ac:dyDescent="0.2">
      <c r="A49" s="57">
        <v>48</v>
      </c>
      <c r="B49" s="57" t="s">
        <v>5582</v>
      </c>
      <c r="C49" s="58" t="s">
        <v>5582</v>
      </c>
      <c r="D49" s="67" t="s">
        <v>14245</v>
      </c>
      <c r="E49" s="58" t="s">
        <v>14354</v>
      </c>
      <c r="F49" s="58" t="s">
        <v>14355</v>
      </c>
      <c r="G49" s="58" t="s">
        <v>14356</v>
      </c>
      <c r="H49" s="58"/>
      <c r="I49" s="58">
        <v>0.78</v>
      </c>
      <c r="J49" s="58">
        <v>400</v>
      </c>
      <c r="K49" s="58"/>
      <c r="L49" s="58" t="s">
        <v>14245</v>
      </c>
      <c r="M49" s="58">
        <v>0.77</v>
      </c>
      <c r="N49" s="58">
        <v>1577</v>
      </c>
      <c r="O49" s="58">
        <v>254</v>
      </c>
      <c r="P49" s="58">
        <v>1376</v>
      </c>
    </row>
    <row r="50" spans="1:16" s="59" customFormat="1" ht="10.199999999999999" x14ac:dyDescent="0.2">
      <c r="A50" s="57">
        <v>49</v>
      </c>
      <c r="B50" s="57" t="s">
        <v>7699</v>
      </c>
      <c r="C50" s="58" t="s">
        <v>7699</v>
      </c>
      <c r="D50" s="67" t="s">
        <v>14245</v>
      </c>
      <c r="E50" s="58" t="s">
        <v>14357</v>
      </c>
      <c r="F50" s="58" t="s">
        <v>7700</v>
      </c>
      <c r="G50" s="58" t="s">
        <v>14358</v>
      </c>
      <c r="H50" s="58"/>
      <c r="I50" s="58">
        <v>0.57999999999999996</v>
      </c>
      <c r="J50" s="58">
        <v>440</v>
      </c>
      <c r="K50" s="58"/>
      <c r="L50" s="58" t="s">
        <v>14245</v>
      </c>
      <c r="M50" s="58">
        <v>0.38</v>
      </c>
      <c r="N50" s="58">
        <v>17835</v>
      </c>
      <c r="O50" s="58">
        <v>125.4</v>
      </c>
      <c r="P50" s="58">
        <v>1128</v>
      </c>
    </row>
    <row r="51" spans="1:16" s="59" customFormat="1" ht="10.199999999999999" x14ac:dyDescent="0.2">
      <c r="A51" s="57">
        <v>50</v>
      </c>
      <c r="B51" s="57" t="s">
        <v>14359</v>
      </c>
      <c r="C51" s="58"/>
      <c r="D51" s="67" t="s">
        <v>14245</v>
      </c>
      <c r="E51" s="58" t="s">
        <v>14359</v>
      </c>
      <c r="F51" s="58" t="s">
        <v>14360</v>
      </c>
      <c r="G51" s="58" t="s">
        <v>14361</v>
      </c>
      <c r="H51" s="58">
        <f>J51*I51</f>
        <v>231.99999999999997</v>
      </c>
      <c r="I51" s="58">
        <v>0.57999999999999996</v>
      </c>
      <c r="J51" s="58">
        <v>400</v>
      </c>
      <c r="K51" s="58"/>
      <c r="L51" s="58" t="s">
        <v>14245</v>
      </c>
      <c r="M51" s="58">
        <v>0.57999999999999996</v>
      </c>
      <c r="N51" s="58">
        <v>553</v>
      </c>
      <c r="O51" s="58">
        <v>231.6</v>
      </c>
      <c r="P51" s="58">
        <v>283</v>
      </c>
    </row>
    <row r="52" spans="1:16" s="59" customFormat="1" ht="10.199999999999999" x14ac:dyDescent="0.25">
      <c r="A52" s="57">
        <v>51</v>
      </c>
      <c r="B52" s="57" t="s">
        <v>6482</v>
      </c>
      <c r="C52" s="58" t="s">
        <v>6482</v>
      </c>
      <c r="D52" s="58" t="s">
        <v>8586</v>
      </c>
      <c r="E52" s="58" t="s">
        <v>14362</v>
      </c>
      <c r="F52" s="58">
        <v>7042</v>
      </c>
      <c r="G52" s="58" t="s">
        <v>14363</v>
      </c>
      <c r="H52" s="58" t="s">
        <v>14364</v>
      </c>
      <c r="I52" s="58">
        <v>4331.6499999999996</v>
      </c>
      <c r="J52" s="58"/>
      <c r="K52" s="58" t="s">
        <v>14365</v>
      </c>
      <c r="L52" s="58" t="s">
        <v>8586</v>
      </c>
      <c r="M52" s="58">
        <v>4097.5</v>
      </c>
      <c r="N52" s="58"/>
      <c r="O52" s="58">
        <v>4331.6499999999996</v>
      </c>
      <c r="P52" s="58" t="s">
        <v>14444</v>
      </c>
    </row>
    <row r="53" spans="1:16" s="59" customFormat="1" ht="10.199999999999999" x14ac:dyDescent="0.25">
      <c r="A53" s="57">
        <v>52</v>
      </c>
      <c r="B53" s="57" t="s">
        <v>6447</v>
      </c>
      <c r="C53" s="58" t="s">
        <v>6447</v>
      </c>
      <c r="D53" s="58" t="s">
        <v>8586</v>
      </c>
      <c r="E53" s="58" t="s">
        <v>14366</v>
      </c>
      <c r="F53" s="58">
        <v>7038</v>
      </c>
      <c r="G53" s="58" t="s">
        <v>14367</v>
      </c>
      <c r="H53" s="58" t="s">
        <v>14364</v>
      </c>
      <c r="I53" s="58">
        <v>4097.34</v>
      </c>
      <c r="J53" s="58">
        <v>20000</v>
      </c>
      <c r="K53" s="58" t="s">
        <v>14365</v>
      </c>
      <c r="L53" s="58" t="s">
        <v>8586</v>
      </c>
      <c r="M53" s="58">
        <v>3875.86</v>
      </c>
      <c r="N53" s="58"/>
      <c r="O53" s="58">
        <v>4097.34</v>
      </c>
      <c r="P53" s="58" t="s">
        <v>14444</v>
      </c>
    </row>
    <row r="54" spans="1:16" s="59" customFormat="1" ht="10.199999999999999" x14ac:dyDescent="0.25">
      <c r="A54" s="57">
        <v>53</v>
      </c>
      <c r="B54" s="57" t="s">
        <v>14368</v>
      </c>
      <c r="C54" s="58"/>
      <c r="D54" s="58" t="s">
        <v>8586</v>
      </c>
      <c r="E54" s="58" t="s">
        <v>14368</v>
      </c>
      <c r="F54" s="58" t="s">
        <v>14369</v>
      </c>
      <c r="G54" s="58" t="s">
        <v>14370</v>
      </c>
      <c r="H54" s="58" t="s">
        <v>14364</v>
      </c>
      <c r="I54" s="58">
        <v>11153.39</v>
      </c>
      <c r="J54" s="58">
        <v>32000</v>
      </c>
      <c r="K54" s="58" t="s">
        <v>14365</v>
      </c>
      <c r="L54" s="58" t="s">
        <v>8586</v>
      </c>
      <c r="M54" s="58">
        <v>10550.51</v>
      </c>
      <c r="N54" s="58"/>
      <c r="O54" s="58">
        <v>11153.39</v>
      </c>
      <c r="P54" s="58" t="s">
        <v>14444</v>
      </c>
    </row>
    <row r="55" spans="1:16" s="59" customFormat="1" ht="10.199999999999999" x14ac:dyDescent="0.25">
      <c r="A55" s="57">
        <v>54</v>
      </c>
      <c r="B55" s="57" t="s">
        <v>6507</v>
      </c>
      <c r="C55" s="58" t="s">
        <v>6507</v>
      </c>
      <c r="D55" s="58" t="s">
        <v>8586</v>
      </c>
      <c r="E55" s="58" t="s">
        <v>14371</v>
      </c>
      <c r="F55" s="58" t="s">
        <v>6508</v>
      </c>
      <c r="G55" s="58" t="s">
        <v>14372</v>
      </c>
      <c r="H55" s="58" t="s">
        <v>14364</v>
      </c>
      <c r="I55" s="58">
        <v>13125.81</v>
      </c>
      <c r="J55" s="58"/>
      <c r="K55" s="58" t="s">
        <v>14365</v>
      </c>
      <c r="L55" s="58" t="s">
        <v>8586</v>
      </c>
      <c r="M55" s="58">
        <v>12416.3</v>
      </c>
      <c r="N55" s="58"/>
      <c r="O55" s="58">
        <v>13125.81</v>
      </c>
      <c r="P55" s="58" t="s">
        <v>14444</v>
      </c>
    </row>
    <row r="56" spans="1:16" s="59" customFormat="1" ht="10.199999999999999" x14ac:dyDescent="0.25">
      <c r="A56" s="57">
        <v>55</v>
      </c>
      <c r="B56" s="57" t="s">
        <v>6444</v>
      </c>
      <c r="C56" s="58" t="s">
        <v>6444</v>
      </c>
      <c r="D56" s="58" t="s">
        <v>8586</v>
      </c>
      <c r="E56" s="58" t="s">
        <v>14373</v>
      </c>
      <c r="F56" s="58" t="s">
        <v>6445</v>
      </c>
      <c r="G56" s="58" t="s">
        <v>14374</v>
      </c>
      <c r="H56" s="58" t="s">
        <v>14364</v>
      </c>
      <c r="I56" s="58">
        <v>15316.58</v>
      </c>
      <c r="J56" s="58"/>
      <c r="K56" s="58" t="s">
        <v>14365</v>
      </c>
      <c r="L56" s="58" t="s">
        <v>8586</v>
      </c>
      <c r="M56" s="58">
        <v>14488.66</v>
      </c>
      <c r="N56" s="58"/>
      <c r="O56" s="58">
        <v>15316.58</v>
      </c>
      <c r="P56" s="58" t="s">
        <v>14444</v>
      </c>
    </row>
    <row r="57" spans="1:16" s="59" customFormat="1" ht="10.199999999999999" x14ac:dyDescent="0.25">
      <c r="A57" s="57">
        <v>56</v>
      </c>
      <c r="B57" s="57" t="s">
        <v>6451</v>
      </c>
      <c r="C57" s="58" t="s">
        <v>6451</v>
      </c>
      <c r="D57" s="58" t="s">
        <v>8586</v>
      </c>
      <c r="E57" s="58" t="s">
        <v>14375</v>
      </c>
      <c r="F57" s="58" t="s">
        <v>6452</v>
      </c>
      <c r="G57" s="58" t="s">
        <v>14376</v>
      </c>
      <c r="H57" s="58" t="s">
        <v>14364</v>
      </c>
      <c r="I57" s="58">
        <v>16560.099999999999</v>
      </c>
      <c r="J57" s="58">
        <v>48000</v>
      </c>
      <c r="K57" s="58" t="s">
        <v>14365</v>
      </c>
      <c r="L57" s="58" t="s">
        <v>8586</v>
      </c>
      <c r="M57" s="58">
        <v>15664.96</v>
      </c>
      <c r="N57" s="58"/>
      <c r="O57" s="58">
        <v>16560.099999999999</v>
      </c>
      <c r="P57" s="58" t="s">
        <v>14444</v>
      </c>
    </row>
    <row r="58" spans="1:16" s="59" customFormat="1" ht="10.199999999999999" x14ac:dyDescent="0.25">
      <c r="A58" s="57">
        <v>57</v>
      </c>
      <c r="B58" s="57" t="s">
        <v>6449</v>
      </c>
      <c r="C58" s="58" t="s">
        <v>6449</v>
      </c>
      <c r="D58" s="58" t="s">
        <v>8586</v>
      </c>
      <c r="E58" s="58" t="s">
        <v>14377</v>
      </c>
      <c r="F58" s="58">
        <v>5685</v>
      </c>
      <c r="G58" s="58" t="s">
        <v>14378</v>
      </c>
      <c r="H58" s="58" t="s">
        <v>14364</v>
      </c>
      <c r="I58" s="58">
        <v>356.06</v>
      </c>
      <c r="J58" s="58"/>
      <c r="K58" s="58" t="s">
        <v>14365</v>
      </c>
      <c r="L58" s="58" t="s">
        <v>8586</v>
      </c>
      <c r="M58" s="58">
        <v>336.81</v>
      </c>
      <c r="N58" s="58"/>
      <c r="O58" s="58">
        <v>356.06</v>
      </c>
      <c r="P58" s="58" t="s">
        <v>14444</v>
      </c>
    </row>
    <row r="59" spans="1:16" s="59" customFormat="1" ht="10.199999999999999" x14ac:dyDescent="0.25">
      <c r="A59" s="57">
        <v>58</v>
      </c>
      <c r="B59" s="57" t="s">
        <v>6457</v>
      </c>
      <c r="C59" s="58" t="s">
        <v>6457</v>
      </c>
      <c r="D59" s="58" t="s">
        <v>8586</v>
      </c>
      <c r="E59" s="58" t="s">
        <v>14379</v>
      </c>
      <c r="F59" s="58" t="s">
        <v>6458</v>
      </c>
      <c r="G59" s="58" t="s">
        <v>14380</v>
      </c>
      <c r="H59" s="58" t="s">
        <v>14364</v>
      </c>
      <c r="I59" s="58">
        <v>5912.47</v>
      </c>
      <c r="J59" s="58"/>
      <c r="K59" s="58" t="s">
        <v>14365</v>
      </c>
      <c r="L59" s="58" t="s">
        <v>8586</v>
      </c>
      <c r="M59" s="58">
        <v>5592.88</v>
      </c>
      <c r="N59" s="58"/>
      <c r="O59" s="58">
        <v>5912.47</v>
      </c>
      <c r="P59" s="58" t="s">
        <v>14444</v>
      </c>
    </row>
    <row r="60" spans="1:16" s="59" customFormat="1" ht="10.199999999999999" x14ac:dyDescent="0.25">
      <c r="A60" s="57">
        <v>59</v>
      </c>
      <c r="B60" s="57" t="s">
        <v>6472</v>
      </c>
      <c r="C60" s="58" t="s">
        <v>6472</v>
      </c>
      <c r="D60" s="58" t="s">
        <v>8586</v>
      </c>
      <c r="E60" s="58" t="s">
        <v>14381</v>
      </c>
      <c r="F60" s="58">
        <v>7171</v>
      </c>
      <c r="G60" s="58" t="s">
        <v>14382</v>
      </c>
      <c r="H60" s="58" t="s">
        <v>14364</v>
      </c>
      <c r="I60" s="58">
        <v>2575.86</v>
      </c>
      <c r="J60" s="58">
        <v>10000</v>
      </c>
      <c r="K60" s="58" t="s">
        <v>14365</v>
      </c>
      <c r="L60" s="58" t="s">
        <v>8586</v>
      </c>
      <c r="M60" s="58">
        <v>2436.63</v>
      </c>
      <c r="N60" s="58"/>
      <c r="O60" s="58">
        <v>2575.86</v>
      </c>
      <c r="P60" s="58" t="s">
        <v>14444</v>
      </c>
    </row>
    <row r="61" spans="1:16" s="59" customFormat="1" ht="10.199999999999999" x14ac:dyDescent="0.25">
      <c r="A61" s="57">
        <v>60</v>
      </c>
      <c r="B61" s="57" t="s">
        <v>6470</v>
      </c>
      <c r="C61" s="58" t="s">
        <v>6470</v>
      </c>
      <c r="D61" s="58" t="s">
        <v>8586</v>
      </c>
      <c r="E61" s="58" t="s">
        <v>14383</v>
      </c>
      <c r="F61" s="58">
        <v>7173</v>
      </c>
      <c r="G61" s="58" t="s">
        <v>14384</v>
      </c>
      <c r="H61" s="58" t="s">
        <v>14364</v>
      </c>
      <c r="I61" s="58">
        <v>3012.32</v>
      </c>
      <c r="J61" s="58"/>
      <c r="K61" s="58" t="s">
        <v>14365</v>
      </c>
      <c r="L61" s="58" t="s">
        <v>8586</v>
      </c>
      <c r="M61" s="58">
        <v>2849.49</v>
      </c>
      <c r="N61" s="58"/>
      <c r="O61" s="58">
        <v>3012.32</v>
      </c>
      <c r="P61" s="58" t="s">
        <v>14444</v>
      </c>
    </row>
    <row r="62" spans="1:16" s="59" customFormat="1" ht="10.199999999999999" x14ac:dyDescent="0.25">
      <c r="A62" s="57">
        <v>61</v>
      </c>
      <c r="B62" s="57" t="s">
        <v>6460</v>
      </c>
      <c r="C62" s="58" t="s">
        <v>6460</v>
      </c>
      <c r="D62" s="58" t="s">
        <v>8586</v>
      </c>
      <c r="E62" s="58" t="s">
        <v>14385</v>
      </c>
      <c r="F62" s="58">
        <v>7172</v>
      </c>
      <c r="G62" s="58" t="s">
        <v>14386</v>
      </c>
      <c r="H62" s="58" t="s">
        <v>14364</v>
      </c>
      <c r="I62" s="58">
        <v>3409.73</v>
      </c>
      <c r="J62" s="58"/>
      <c r="K62" s="58" t="s">
        <v>14365</v>
      </c>
      <c r="L62" s="58" t="s">
        <v>8586</v>
      </c>
      <c r="M62" s="58">
        <v>3225.42</v>
      </c>
      <c r="N62" s="58"/>
      <c r="O62" s="58">
        <v>3409.73</v>
      </c>
      <c r="P62" s="58" t="s">
        <v>14444</v>
      </c>
    </row>
    <row r="63" spans="1:16" s="59" customFormat="1" ht="10.199999999999999" x14ac:dyDescent="0.25">
      <c r="A63" s="57">
        <v>62</v>
      </c>
      <c r="B63" s="57" t="s">
        <v>6513</v>
      </c>
      <c r="C63" s="58" t="s">
        <v>6513</v>
      </c>
      <c r="D63" s="58" t="s">
        <v>8586</v>
      </c>
      <c r="E63" s="58" t="s">
        <v>14387</v>
      </c>
      <c r="F63" s="58" t="s">
        <v>14388</v>
      </c>
      <c r="G63" s="58" t="s">
        <v>14389</v>
      </c>
      <c r="H63" s="58" t="s">
        <v>14364</v>
      </c>
      <c r="I63" s="58">
        <v>5482.65</v>
      </c>
      <c r="J63" s="58">
        <v>24000</v>
      </c>
      <c r="K63" s="58" t="s">
        <v>14365</v>
      </c>
      <c r="L63" s="58" t="s">
        <v>8586</v>
      </c>
      <c r="M63" s="58">
        <v>5186.29</v>
      </c>
      <c r="N63" s="58">
        <v>1</v>
      </c>
      <c r="O63" s="58">
        <v>5482.65</v>
      </c>
      <c r="P63" s="58" t="s">
        <v>14444</v>
      </c>
    </row>
    <row r="64" spans="1:16" s="59" customFormat="1" ht="10.199999999999999" x14ac:dyDescent="0.25">
      <c r="A64" s="57">
        <v>63</v>
      </c>
      <c r="B64" s="57" t="s">
        <v>6463</v>
      </c>
      <c r="C64" s="58" t="s">
        <v>6463</v>
      </c>
      <c r="D64" s="58" t="s">
        <v>8586</v>
      </c>
      <c r="E64" s="58" t="s">
        <v>14390</v>
      </c>
      <c r="F64" s="58">
        <v>7163</v>
      </c>
      <c r="G64" s="58" t="s">
        <v>14391</v>
      </c>
      <c r="H64" s="58" t="s">
        <v>14364</v>
      </c>
      <c r="I64" s="58">
        <v>4686.24</v>
      </c>
      <c r="J64" s="58">
        <v>15000</v>
      </c>
      <c r="K64" s="58" t="s">
        <v>14365</v>
      </c>
      <c r="L64" s="58" t="s">
        <v>8586</v>
      </c>
      <c r="M64" s="58">
        <v>4432.93</v>
      </c>
      <c r="N64" s="58"/>
      <c r="O64" s="58">
        <v>4686.24</v>
      </c>
      <c r="P64" s="58" t="s">
        <v>14444</v>
      </c>
    </row>
    <row r="65" spans="1:16" s="59" customFormat="1" ht="10.199999999999999" x14ac:dyDescent="0.25">
      <c r="A65" s="57">
        <v>64</v>
      </c>
      <c r="B65" s="57" t="s">
        <v>5272</v>
      </c>
      <c r="C65" s="58" t="s">
        <v>5272</v>
      </c>
      <c r="D65" s="58" t="s">
        <v>8586</v>
      </c>
      <c r="E65" s="58" t="s">
        <v>14392</v>
      </c>
      <c r="F65" s="58">
        <v>8005</v>
      </c>
      <c r="G65" s="58" t="s">
        <v>14393</v>
      </c>
      <c r="H65" s="58" t="s">
        <v>14364</v>
      </c>
      <c r="I65" s="58">
        <v>5879.93</v>
      </c>
      <c r="J65" s="58">
        <v>9000</v>
      </c>
      <c r="K65" s="58" t="s">
        <v>14365</v>
      </c>
      <c r="L65" s="58" t="s">
        <v>8586</v>
      </c>
      <c r="M65" s="58">
        <v>5562.1</v>
      </c>
      <c r="N65" s="58"/>
      <c r="O65" s="58">
        <v>5879.93</v>
      </c>
      <c r="P65" s="58" t="s">
        <v>14444</v>
      </c>
    </row>
    <row r="66" spans="1:16" s="59" customFormat="1" ht="10.199999999999999" x14ac:dyDescent="0.25">
      <c r="A66" s="57">
        <v>65</v>
      </c>
      <c r="B66" s="57" t="s">
        <v>14394</v>
      </c>
      <c r="C66" s="58"/>
      <c r="D66" s="58" t="s">
        <v>8586</v>
      </c>
      <c r="E66" s="58" t="s">
        <v>14394</v>
      </c>
      <c r="F66" s="58">
        <v>7077</v>
      </c>
      <c r="G66" s="58" t="s">
        <v>14395</v>
      </c>
      <c r="H66" s="58" t="s">
        <v>14364</v>
      </c>
      <c r="I66" s="58">
        <v>5230.42</v>
      </c>
      <c r="J66" s="58">
        <v>20000</v>
      </c>
      <c r="K66" s="58" t="s">
        <v>14365</v>
      </c>
      <c r="L66" s="58" t="s">
        <v>8586</v>
      </c>
      <c r="M66" s="58">
        <v>5085.13</v>
      </c>
      <c r="N66" s="58"/>
      <c r="O66" s="58">
        <v>5230.42</v>
      </c>
      <c r="P66" s="58" t="s">
        <v>14444</v>
      </c>
    </row>
    <row r="67" spans="1:16" s="59" customFormat="1" ht="10.199999999999999" x14ac:dyDescent="0.25">
      <c r="A67" s="57">
        <v>66</v>
      </c>
      <c r="B67" s="57" t="s">
        <v>14396</v>
      </c>
      <c r="C67" s="58"/>
      <c r="D67" s="58" t="s">
        <v>82</v>
      </c>
      <c r="E67" s="58" t="s">
        <v>14396</v>
      </c>
      <c r="F67" s="58" t="s">
        <v>14397</v>
      </c>
      <c r="G67" s="58" t="s">
        <v>14398</v>
      </c>
      <c r="H67" s="58" t="s">
        <v>14364</v>
      </c>
      <c r="I67" s="58">
        <v>32.229999999999997</v>
      </c>
      <c r="J67" s="58"/>
      <c r="K67" s="58" t="s">
        <v>14365</v>
      </c>
      <c r="L67" s="58" t="s">
        <v>82</v>
      </c>
      <c r="M67" s="58">
        <v>29.42</v>
      </c>
      <c r="N67" s="58"/>
      <c r="O67" s="58">
        <v>32.229999999999997</v>
      </c>
      <c r="P67" s="58" t="s">
        <v>14444</v>
      </c>
    </row>
    <row r="68" spans="1:16" s="59" customFormat="1" ht="10.199999999999999" x14ac:dyDescent="0.25">
      <c r="A68" s="57">
        <v>67</v>
      </c>
      <c r="B68" s="57" t="s">
        <v>14399</v>
      </c>
      <c r="C68" s="58"/>
      <c r="D68" s="58" t="s">
        <v>82</v>
      </c>
      <c r="E68" s="58" t="s">
        <v>14399</v>
      </c>
      <c r="F68" s="58" t="s">
        <v>14400</v>
      </c>
      <c r="G68" s="58" t="s">
        <v>14401</v>
      </c>
      <c r="H68" s="58" t="s">
        <v>14364</v>
      </c>
      <c r="I68" s="58"/>
      <c r="J68" s="58"/>
      <c r="K68" s="58" t="s">
        <v>14365</v>
      </c>
      <c r="L68" s="58" t="s">
        <v>82</v>
      </c>
      <c r="M68" s="58">
        <v>0</v>
      </c>
      <c r="N68" s="58"/>
      <c r="O68" s="58">
        <v>46.69</v>
      </c>
      <c r="P68" s="58" t="s">
        <v>14444</v>
      </c>
    </row>
    <row r="69" spans="1:16" s="59" customFormat="1" ht="10.199999999999999" x14ac:dyDescent="0.25">
      <c r="A69" s="57">
        <v>68</v>
      </c>
      <c r="B69" s="57" t="s">
        <v>14402</v>
      </c>
      <c r="C69" s="58"/>
      <c r="D69" s="58" t="s">
        <v>82</v>
      </c>
      <c r="E69" s="58" t="s">
        <v>14402</v>
      </c>
      <c r="F69" s="58" t="s">
        <v>14403</v>
      </c>
      <c r="G69" s="58" t="s">
        <v>14404</v>
      </c>
      <c r="H69" s="58" t="s">
        <v>14364</v>
      </c>
      <c r="I69" s="58">
        <v>2.87</v>
      </c>
      <c r="J69" s="58"/>
      <c r="K69" s="58" t="s">
        <v>14365</v>
      </c>
      <c r="L69" s="58" t="s">
        <v>82</v>
      </c>
      <c r="M69" s="58">
        <v>2.69</v>
      </c>
      <c r="N69" s="58">
        <v>2</v>
      </c>
      <c r="O69" s="58">
        <v>2.87</v>
      </c>
      <c r="P69" s="58">
        <v>2</v>
      </c>
    </row>
    <row r="70" spans="1:16" s="59" customFormat="1" ht="10.199999999999999" x14ac:dyDescent="0.25">
      <c r="A70" s="57">
        <v>69</v>
      </c>
      <c r="B70" s="57" t="s">
        <v>6227</v>
      </c>
      <c r="C70" s="58" t="s">
        <v>6227</v>
      </c>
      <c r="D70" s="58" t="s">
        <v>82</v>
      </c>
      <c r="E70" s="58" t="s">
        <v>14405</v>
      </c>
      <c r="F70" s="58" t="s">
        <v>14406</v>
      </c>
      <c r="G70" s="58" t="s">
        <v>14407</v>
      </c>
      <c r="H70" s="58" t="s">
        <v>14364</v>
      </c>
      <c r="I70" s="58">
        <v>7.24</v>
      </c>
      <c r="J70" s="58"/>
      <c r="K70" s="58" t="s">
        <v>14365</v>
      </c>
      <c r="L70" s="58" t="s">
        <v>82</v>
      </c>
      <c r="M70" s="58">
        <v>7.15</v>
      </c>
      <c r="N70" s="58">
        <v>636</v>
      </c>
      <c r="O70" s="58">
        <v>7.24</v>
      </c>
      <c r="P70" s="58">
        <v>566</v>
      </c>
    </row>
    <row r="71" spans="1:16" s="59" customFormat="1" ht="10.199999999999999" x14ac:dyDescent="0.25">
      <c r="A71" s="57">
        <v>70</v>
      </c>
      <c r="B71" s="57" t="s">
        <v>6230</v>
      </c>
      <c r="C71" s="58" t="s">
        <v>6230</v>
      </c>
      <c r="D71" s="58" t="s">
        <v>82</v>
      </c>
      <c r="E71" s="58" t="s">
        <v>14408</v>
      </c>
      <c r="F71" s="58" t="s">
        <v>6231</v>
      </c>
      <c r="G71" s="58" t="s">
        <v>14409</v>
      </c>
      <c r="H71" s="58" t="s">
        <v>14364</v>
      </c>
      <c r="I71" s="58">
        <v>0.38</v>
      </c>
      <c r="J71" s="58"/>
      <c r="K71" s="58" t="s">
        <v>14365</v>
      </c>
      <c r="L71" s="58" t="s">
        <v>82</v>
      </c>
      <c r="M71" s="58">
        <v>0.38</v>
      </c>
      <c r="N71" s="58">
        <v>3106</v>
      </c>
      <c r="O71" s="58">
        <v>0.38</v>
      </c>
      <c r="P71" s="58">
        <v>1323</v>
      </c>
    </row>
    <row r="72" spans="1:16" s="59" customFormat="1" ht="10.199999999999999" x14ac:dyDescent="0.25">
      <c r="A72" s="57">
        <v>71</v>
      </c>
      <c r="B72" s="57" t="s">
        <v>6651</v>
      </c>
      <c r="C72" s="58" t="s">
        <v>6651</v>
      </c>
      <c r="D72" s="58" t="s">
        <v>82</v>
      </c>
      <c r="E72" s="58" t="s">
        <v>14410</v>
      </c>
      <c r="F72" s="58" t="s">
        <v>6652</v>
      </c>
      <c r="G72" s="58" t="s">
        <v>14411</v>
      </c>
      <c r="H72" s="58" t="s">
        <v>14364</v>
      </c>
      <c r="I72" s="58">
        <v>18.149999999999999</v>
      </c>
      <c r="J72" s="58"/>
      <c r="K72" s="58" t="s">
        <v>14365</v>
      </c>
      <c r="L72" s="58" t="s">
        <v>82</v>
      </c>
      <c r="M72" s="58">
        <v>17.12</v>
      </c>
      <c r="N72" s="58">
        <v>3</v>
      </c>
      <c r="O72" s="58">
        <v>18.149999999999999</v>
      </c>
      <c r="P72" s="58">
        <v>3</v>
      </c>
    </row>
    <row r="73" spans="1:16" s="59" customFormat="1" ht="10.199999999999999" x14ac:dyDescent="0.25">
      <c r="A73" s="57">
        <v>72</v>
      </c>
      <c r="B73" s="57" t="s">
        <v>5613</v>
      </c>
      <c r="C73" s="58" t="s">
        <v>5613</v>
      </c>
      <c r="D73" s="58" t="s">
        <v>82</v>
      </c>
      <c r="E73" s="58" t="s">
        <v>14412</v>
      </c>
      <c r="F73" s="58" t="s">
        <v>14413</v>
      </c>
      <c r="G73" s="58" t="s">
        <v>14414</v>
      </c>
      <c r="H73" s="58" t="s">
        <v>14364</v>
      </c>
      <c r="I73" s="58">
        <v>9.94</v>
      </c>
      <c r="J73" s="58"/>
      <c r="K73" s="58" t="s">
        <v>14365</v>
      </c>
      <c r="L73" s="58" t="s">
        <v>82</v>
      </c>
      <c r="M73" s="58">
        <v>9.3800000000000008</v>
      </c>
      <c r="N73" s="58">
        <v>46</v>
      </c>
      <c r="O73" s="58">
        <v>9.94</v>
      </c>
      <c r="P73" s="58">
        <v>46</v>
      </c>
    </row>
    <row r="74" spans="1:16" s="59" customFormat="1" ht="10.199999999999999" x14ac:dyDescent="0.25">
      <c r="A74" s="57">
        <v>73</v>
      </c>
      <c r="B74" s="57" t="s">
        <v>6072</v>
      </c>
      <c r="C74" s="58" t="s">
        <v>6072</v>
      </c>
      <c r="D74" s="58" t="s">
        <v>82</v>
      </c>
      <c r="E74" s="58" t="s">
        <v>14415</v>
      </c>
      <c r="F74" s="58" t="s">
        <v>14416</v>
      </c>
      <c r="G74" s="58" t="s">
        <v>14417</v>
      </c>
      <c r="H74" s="58" t="s">
        <v>14364</v>
      </c>
      <c r="I74" s="58">
        <v>87.48</v>
      </c>
      <c r="J74" s="58"/>
      <c r="K74" s="58" t="s">
        <v>14365</v>
      </c>
      <c r="L74" s="58" t="s">
        <v>82</v>
      </c>
      <c r="M74" s="58">
        <v>80.36</v>
      </c>
      <c r="N74" s="58">
        <v>92</v>
      </c>
      <c r="O74" s="58">
        <v>87.48</v>
      </c>
      <c r="P74" s="58">
        <v>76</v>
      </c>
    </row>
    <row r="75" spans="1:16" s="59" customFormat="1" ht="10.199999999999999" x14ac:dyDescent="0.25">
      <c r="A75" s="57">
        <v>74</v>
      </c>
      <c r="B75" s="57" t="s">
        <v>14418</v>
      </c>
      <c r="C75" s="58"/>
      <c r="D75" s="58" t="s">
        <v>82</v>
      </c>
      <c r="E75" s="58" t="s">
        <v>14418</v>
      </c>
      <c r="F75" s="58" t="s">
        <v>14419</v>
      </c>
      <c r="G75" s="58" t="s">
        <v>14420</v>
      </c>
      <c r="H75" s="58" t="s">
        <v>14364</v>
      </c>
      <c r="I75" s="58">
        <v>60.24</v>
      </c>
      <c r="J75" s="58"/>
      <c r="K75" s="58" t="s">
        <v>14365</v>
      </c>
      <c r="L75" s="58" t="s">
        <v>82</v>
      </c>
      <c r="M75" s="58">
        <v>55.34</v>
      </c>
      <c r="N75" s="58">
        <v>214</v>
      </c>
      <c r="O75" s="58">
        <v>60.24</v>
      </c>
      <c r="P75" s="58">
        <v>118</v>
      </c>
    </row>
    <row r="76" spans="1:16" s="59" customFormat="1" ht="10.199999999999999" x14ac:dyDescent="0.25">
      <c r="A76" s="57">
        <v>75</v>
      </c>
      <c r="B76" s="57" t="s">
        <v>14421</v>
      </c>
      <c r="C76" s="58"/>
      <c r="D76" s="58" t="s">
        <v>82</v>
      </c>
      <c r="E76" s="58" t="s">
        <v>14421</v>
      </c>
      <c r="F76" s="58" t="s">
        <v>14422</v>
      </c>
      <c r="G76" s="58" t="s">
        <v>14423</v>
      </c>
      <c r="H76" s="58" t="s">
        <v>14364</v>
      </c>
      <c r="I76" s="58">
        <v>4.01</v>
      </c>
      <c r="J76" s="58"/>
      <c r="K76" s="58" t="s">
        <v>14365</v>
      </c>
      <c r="L76" s="58" t="s">
        <v>82</v>
      </c>
      <c r="M76" s="58">
        <v>3.69</v>
      </c>
      <c r="N76" s="58">
        <v>251</v>
      </c>
      <c r="O76" s="58">
        <v>4.01</v>
      </c>
      <c r="P76" s="58">
        <v>251</v>
      </c>
    </row>
    <row r="77" spans="1:16" s="59" customFormat="1" ht="10.199999999999999" x14ac:dyDescent="0.25">
      <c r="A77" s="57">
        <v>76</v>
      </c>
      <c r="B77" s="57" t="s">
        <v>6156</v>
      </c>
      <c r="C77" s="58" t="s">
        <v>6156</v>
      </c>
      <c r="D77" s="58" t="s">
        <v>82</v>
      </c>
      <c r="E77" s="58" t="s">
        <v>14424</v>
      </c>
      <c r="F77" s="58" t="s">
        <v>6157</v>
      </c>
      <c r="G77" s="58" t="s">
        <v>14425</v>
      </c>
      <c r="H77" s="58" t="s">
        <v>14364</v>
      </c>
      <c r="I77" s="58">
        <v>42.1</v>
      </c>
      <c r="J77" s="58"/>
      <c r="K77" s="58" t="s">
        <v>14365</v>
      </c>
      <c r="L77" s="58" t="s">
        <v>82</v>
      </c>
      <c r="M77" s="58">
        <v>38.67</v>
      </c>
      <c r="N77" s="58">
        <v>123</v>
      </c>
      <c r="O77" s="58">
        <v>42.1</v>
      </c>
      <c r="P77" s="58">
        <v>77</v>
      </c>
    </row>
    <row r="78" spans="1:16" s="59" customFormat="1" ht="10.199999999999999" x14ac:dyDescent="0.25">
      <c r="A78" s="57">
        <v>77</v>
      </c>
      <c r="B78" s="57" t="s">
        <v>6723</v>
      </c>
      <c r="C78" s="58" t="s">
        <v>6723</v>
      </c>
      <c r="D78" s="58" t="s">
        <v>82</v>
      </c>
      <c r="E78" s="58" t="s">
        <v>14426</v>
      </c>
      <c r="F78" s="58" t="s">
        <v>14427</v>
      </c>
      <c r="G78" s="58" t="s">
        <v>14428</v>
      </c>
      <c r="H78" s="58" t="s">
        <v>14364</v>
      </c>
      <c r="I78" s="58">
        <v>53.58</v>
      </c>
      <c r="J78" s="58"/>
      <c r="K78" s="58" t="s">
        <v>14365</v>
      </c>
      <c r="L78" s="58" t="s">
        <v>82</v>
      </c>
      <c r="M78" s="58">
        <v>49.22</v>
      </c>
      <c r="N78" s="58">
        <v>404</v>
      </c>
      <c r="O78" s="58">
        <v>53.58</v>
      </c>
      <c r="P78" s="58">
        <v>750</v>
      </c>
    </row>
    <row r="79" spans="1:16" s="59" customFormat="1" ht="10.199999999999999" x14ac:dyDescent="0.25">
      <c r="A79" s="57">
        <v>78</v>
      </c>
      <c r="B79" s="57" t="s">
        <v>14429</v>
      </c>
      <c r="C79" s="58"/>
      <c r="D79" s="58" t="s">
        <v>82</v>
      </c>
      <c r="E79" s="58" t="s">
        <v>14429</v>
      </c>
      <c r="F79" s="58" t="s">
        <v>14430</v>
      </c>
      <c r="G79" s="58" t="s">
        <v>14431</v>
      </c>
      <c r="H79" s="58" t="s">
        <v>14364</v>
      </c>
      <c r="I79" s="58">
        <v>38.200000000000003</v>
      </c>
      <c r="J79" s="58"/>
      <c r="K79" s="58" t="s">
        <v>14365</v>
      </c>
      <c r="L79" s="58" t="s">
        <v>82</v>
      </c>
      <c r="M79" s="58">
        <v>35.090000000000003</v>
      </c>
      <c r="N79" s="58">
        <v>112</v>
      </c>
      <c r="O79" s="58">
        <v>38.200000000000003</v>
      </c>
      <c r="P79" s="58">
        <v>1892</v>
      </c>
    </row>
    <row r="80" spans="1:16" s="59" customFormat="1" ht="10.199999999999999" x14ac:dyDescent="0.25">
      <c r="A80" s="57">
        <v>79</v>
      </c>
      <c r="B80" s="57" t="s">
        <v>14432</v>
      </c>
      <c r="C80" s="58"/>
      <c r="D80" s="58" t="s">
        <v>82</v>
      </c>
      <c r="E80" s="58" t="s">
        <v>14432</v>
      </c>
      <c r="F80" s="58" t="s">
        <v>14413</v>
      </c>
      <c r="G80" s="58" t="s">
        <v>14433</v>
      </c>
      <c r="H80" s="58" t="s">
        <v>14364</v>
      </c>
      <c r="I80" s="58">
        <v>198.78</v>
      </c>
      <c r="J80" s="58">
        <v>9.9390000000000001</v>
      </c>
      <c r="K80" s="58" t="s">
        <v>14365</v>
      </c>
      <c r="L80" s="58" t="s">
        <v>82</v>
      </c>
      <c r="M80" s="58">
        <v>187.6</v>
      </c>
      <c r="N80" s="58">
        <v>259</v>
      </c>
      <c r="O80" s="58">
        <v>198.78</v>
      </c>
      <c r="P80" s="58">
        <v>158</v>
      </c>
    </row>
    <row r="81" spans="1:16" s="59" customFormat="1" ht="10.199999999999999" x14ac:dyDescent="0.25">
      <c r="A81" s="57">
        <v>80</v>
      </c>
      <c r="B81" s="57" t="s">
        <v>5996</v>
      </c>
      <c r="C81" s="58" t="s">
        <v>5996</v>
      </c>
      <c r="D81" s="58" t="s">
        <v>82</v>
      </c>
      <c r="E81" s="58" t="s">
        <v>14434</v>
      </c>
      <c r="F81" s="58" t="s">
        <v>14435</v>
      </c>
      <c r="G81" s="58" t="s">
        <v>14436</v>
      </c>
      <c r="H81" s="58" t="s">
        <v>14364</v>
      </c>
      <c r="I81" s="58">
        <v>31.42</v>
      </c>
      <c r="J81" s="58"/>
      <c r="K81" s="58" t="s">
        <v>14365</v>
      </c>
      <c r="L81" s="58" t="s">
        <v>82</v>
      </c>
      <c r="M81" s="58">
        <v>30.11</v>
      </c>
      <c r="N81" s="58">
        <v>1</v>
      </c>
      <c r="O81" s="58">
        <v>31.42</v>
      </c>
      <c r="P81" s="58">
        <v>1</v>
      </c>
    </row>
    <row r="82" spans="1:16" s="59" customFormat="1" ht="10.199999999999999" x14ac:dyDescent="0.25">
      <c r="A82" s="57">
        <v>81</v>
      </c>
      <c r="B82" s="57" t="s">
        <v>5660</v>
      </c>
      <c r="C82" s="58" t="s">
        <v>5660</v>
      </c>
      <c r="D82" s="58" t="s">
        <v>82</v>
      </c>
      <c r="E82" s="58" t="s">
        <v>14437</v>
      </c>
      <c r="F82" s="58" t="s">
        <v>5661</v>
      </c>
      <c r="G82" s="58" t="s">
        <v>14438</v>
      </c>
      <c r="H82" s="58" t="s">
        <v>14364</v>
      </c>
      <c r="I82" s="58">
        <v>68.59</v>
      </c>
      <c r="J82" s="58"/>
      <c r="K82" s="58" t="s">
        <v>14365</v>
      </c>
      <c r="L82" s="58" t="s">
        <v>82</v>
      </c>
      <c r="M82" s="58">
        <v>65.73</v>
      </c>
      <c r="N82" s="58">
        <v>26</v>
      </c>
      <c r="O82" s="58">
        <v>68.59</v>
      </c>
      <c r="P82" s="58">
        <v>16</v>
      </c>
    </row>
    <row r="83" spans="1:16" s="59" customFormat="1" ht="10.199999999999999" x14ac:dyDescent="0.25">
      <c r="A83" s="57">
        <v>82</v>
      </c>
      <c r="B83" s="57" t="s">
        <v>2625</v>
      </c>
      <c r="C83" s="58" t="s">
        <v>2625</v>
      </c>
      <c r="D83" s="58" t="s">
        <v>82</v>
      </c>
      <c r="E83" s="58" t="s">
        <v>14439</v>
      </c>
      <c r="F83" s="58" t="s">
        <v>2626</v>
      </c>
      <c r="G83" s="58" t="s">
        <v>14440</v>
      </c>
      <c r="H83" s="58" t="s">
        <v>14364</v>
      </c>
      <c r="I83" s="58">
        <v>90.82</v>
      </c>
      <c r="J83" s="58"/>
      <c r="K83" s="58" t="s">
        <v>14365</v>
      </c>
      <c r="L83" s="58" t="s">
        <v>82</v>
      </c>
      <c r="M83" s="58">
        <v>83.43</v>
      </c>
      <c r="N83" s="58">
        <v>6</v>
      </c>
      <c r="O83" s="58">
        <v>90.82</v>
      </c>
      <c r="P83" s="58" t="s">
        <v>14444</v>
      </c>
    </row>
    <row r="84" spans="1:16" s="59" customFormat="1" ht="10.199999999999999" x14ac:dyDescent="0.2">
      <c r="A84" s="57">
        <v>83</v>
      </c>
      <c r="B84" s="57" t="s">
        <v>14441</v>
      </c>
      <c r="C84" s="67"/>
      <c r="D84" s="67" t="s">
        <v>82</v>
      </c>
      <c r="E84" s="67" t="s">
        <v>14441</v>
      </c>
      <c r="F84" s="58" t="s">
        <v>14442</v>
      </c>
      <c r="G84" s="67" t="s">
        <v>14443</v>
      </c>
      <c r="H84" s="67" t="s">
        <v>14364</v>
      </c>
      <c r="I84" s="67">
        <v>24.48</v>
      </c>
      <c r="J84" s="67" t="s">
        <v>14444</v>
      </c>
      <c r="K84" s="67" t="s">
        <v>14365</v>
      </c>
      <c r="L84" s="67" t="s">
        <v>82</v>
      </c>
      <c r="M84" s="67">
        <v>23.1</v>
      </c>
      <c r="N84" s="67" t="s">
        <v>14444</v>
      </c>
      <c r="O84" s="58">
        <v>24.48</v>
      </c>
      <c r="P84" s="58" t="s">
        <v>14444</v>
      </c>
    </row>
    <row r="85" spans="1:16" s="59" customFormat="1" ht="10.199999999999999" x14ac:dyDescent="0.25">
      <c r="A85" s="57">
        <v>84</v>
      </c>
      <c r="B85" s="57" t="s">
        <v>14445</v>
      </c>
      <c r="C85" s="58"/>
      <c r="D85" s="58" t="s">
        <v>82</v>
      </c>
      <c r="E85" s="58" t="s">
        <v>14445</v>
      </c>
      <c r="F85" s="58">
        <v>310018</v>
      </c>
      <c r="G85" s="58" t="s">
        <v>14446</v>
      </c>
      <c r="H85" s="58" t="s">
        <v>14364</v>
      </c>
      <c r="I85" s="58">
        <v>9.6</v>
      </c>
      <c r="J85" s="58"/>
      <c r="K85" s="58" t="s">
        <v>14365</v>
      </c>
      <c r="L85" s="58" t="s">
        <v>82</v>
      </c>
      <c r="M85" s="58">
        <v>8.73</v>
      </c>
      <c r="N85" s="58">
        <v>3</v>
      </c>
      <c r="O85" s="58">
        <v>9.6</v>
      </c>
      <c r="P85" s="58">
        <v>3</v>
      </c>
    </row>
    <row r="86" spans="1:16" s="59" customFormat="1" ht="10.199999999999999" x14ac:dyDescent="0.25">
      <c r="A86" s="57">
        <v>85</v>
      </c>
      <c r="B86" s="57" t="s">
        <v>14447</v>
      </c>
      <c r="C86" s="58"/>
      <c r="D86" s="58" t="s">
        <v>82</v>
      </c>
      <c r="E86" s="58" t="s">
        <v>14447</v>
      </c>
      <c r="F86" s="58" t="s">
        <v>14448</v>
      </c>
      <c r="G86" s="58" t="s">
        <v>14449</v>
      </c>
      <c r="H86" s="58" t="s">
        <v>14364</v>
      </c>
      <c r="I86" s="58">
        <v>26.68</v>
      </c>
      <c r="J86" s="58"/>
      <c r="K86" s="58" t="s">
        <v>14365</v>
      </c>
      <c r="L86" s="58" t="s">
        <v>82</v>
      </c>
      <c r="M86" s="58">
        <v>25.04</v>
      </c>
      <c r="N86" s="58">
        <v>85</v>
      </c>
      <c r="O86" s="58">
        <v>26.68</v>
      </c>
      <c r="P86" s="58">
        <v>85</v>
      </c>
    </row>
    <row r="87" spans="1:16" s="59" customFormat="1" ht="10.199999999999999" x14ac:dyDescent="0.25">
      <c r="A87" s="57">
        <v>86</v>
      </c>
      <c r="B87" s="57" t="s">
        <v>7102</v>
      </c>
      <c r="C87" s="58" t="s">
        <v>7102</v>
      </c>
      <c r="D87" s="58" t="s">
        <v>82</v>
      </c>
      <c r="E87" s="58" t="s">
        <v>14450</v>
      </c>
      <c r="F87" s="58" t="s">
        <v>14451</v>
      </c>
      <c r="G87" s="58" t="s">
        <v>14452</v>
      </c>
      <c r="H87" s="58" t="s">
        <v>14364</v>
      </c>
      <c r="I87" s="58">
        <v>10.98</v>
      </c>
      <c r="J87" s="58"/>
      <c r="K87" s="58" t="s">
        <v>14365</v>
      </c>
      <c r="L87" s="58" t="s">
        <v>82</v>
      </c>
      <c r="M87" s="58">
        <v>10.84</v>
      </c>
      <c r="N87" s="58">
        <v>136</v>
      </c>
      <c r="O87" s="58">
        <v>10.98</v>
      </c>
      <c r="P87" s="58">
        <v>66</v>
      </c>
    </row>
    <row r="88" spans="1:16" s="59" customFormat="1" ht="10.199999999999999" x14ac:dyDescent="0.25">
      <c r="A88" s="57">
        <v>87</v>
      </c>
      <c r="B88" s="57" t="s">
        <v>6711</v>
      </c>
      <c r="C88" s="58" t="s">
        <v>6711</v>
      </c>
      <c r="D88" s="58" t="s">
        <v>82</v>
      </c>
      <c r="E88" s="58" t="s">
        <v>14453</v>
      </c>
      <c r="F88" s="58" t="s">
        <v>6712</v>
      </c>
      <c r="G88" s="58" t="s">
        <v>14454</v>
      </c>
      <c r="H88" s="58" t="s">
        <v>14364</v>
      </c>
      <c r="I88" s="58">
        <v>21.92</v>
      </c>
      <c r="J88" s="58"/>
      <c r="K88" s="58" t="s">
        <v>14365</v>
      </c>
      <c r="L88" s="58" t="s">
        <v>82</v>
      </c>
      <c r="M88" s="58">
        <v>20.69</v>
      </c>
      <c r="N88" s="58">
        <v>1</v>
      </c>
      <c r="O88" s="58">
        <v>21.92</v>
      </c>
      <c r="P88" s="58">
        <v>1</v>
      </c>
    </row>
    <row r="89" spans="1:16" s="59" customFormat="1" ht="10.199999999999999" x14ac:dyDescent="0.25">
      <c r="A89" s="57">
        <v>88</v>
      </c>
      <c r="B89" s="57" t="s">
        <v>14455</v>
      </c>
      <c r="C89" s="58"/>
      <c r="D89" s="58" t="s">
        <v>82</v>
      </c>
      <c r="E89" s="58" t="s">
        <v>14455</v>
      </c>
      <c r="F89" s="58" t="s">
        <v>14456</v>
      </c>
      <c r="G89" s="58" t="s">
        <v>14457</v>
      </c>
      <c r="H89" s="58" t="s">
        <v>14364</v>
      </c>
      <c r="I89" s="58">
        <v>2.14</v>
      </c>
      <c r="J89" s="58"/>
      <c r="K89" s="58" t="s">
        <v>14365</v>
      </c>
      <c r="L89" s="58" t="s">
        <v>82</v>
      </c>
      <c r="M89" s="58">
        <v>2.11</v>
      </c>
      <c r="N89" s="58">
        <v>243</v>
      </c>
      <c r="O89" s="58">
        <v>2.14</v>
      </c>
      <c r="P89" s="58">
        <v>245</v>
      </c>
    </row>
    <row r="90" spans="1:16" s="59" customFormat="1" ht="10.199999999999999" x14ac:dyDescent="0.25">
      <c r="A90" s="57">
        <v>89</v>
      </c>
      <c r="B90" s="57" t="s">
        <v>14458</v>
      </c>
      <c r="C90" s="58"/>
      <c r="D90" s="58" t="s">
        <v>82</v>
      </c>
      <c r="E90" s="58" t="s">
        <v>14458</v>
      </c>
      <c r="F90" s="58" t="s">
        <v>14459</v>
      </c>
      <c r="G90" s="58" t="s">
        <v>14460</v>
      </c>
      <c r="H90" s="58" t="s">
        <v>14364</v>
      </c>
      <c r="I90" s="58">
        <v>6.12</v>
      </c>
      <c r="J90" s="58"/>
      <c r="K90" s="58" t="s">
        <v>14365</v>
      </c>
      <c r="L90" s="58" t="s">
        <v>82</v>
      </c>
      <c r="M90" s="58">
        <v>5.78</v>
      </c>
      <c r="N90" s="58">
        <v>5268</v>
      </c>
      <c r="O90" s="58">
        <v>6.12</v>
      </c>
      <c r="P90" s="58">
        <v>421</v>
      </c>
    </row>
    <row r="91" spans="1:16" s="59" customFormat="1" ht="10.199999999999999" x14ac:dyDescent="0.25">
      <c r="A91" s="57">
        <v>90</v>
      </c>
      <c r="B91" s="57" t="s">
        <v>14461</v>
      </c>
      <c r="C91" s="58"/>
      <c r="D91" s="58" t="s">
        <v>82</v>
      </c>
      <c r="E91" s="58" t="s">
        <v>14461</v>
      </c>
      <c r="F91" s="58" t="s">
        <v>14462</v>
      </c>
      <c r="G91" s="58" t="s">
        <v>14463</v>
      </c>
      <c r="H91" s="58" t="s">
        <v>14364</v>
      </c>
      <c r="I91" s="58">
        <v>0.92</v>
      </c>
      <c r="J91" s="58"/>
      <c r="K91" s="58" t="s">
        <v>14365</v>
      </c>
      <c r="L91" s="58" t="s">
        <v>82</v>
      </c>
      <c r="M91" s="58">
        <v>0.91</v>
      </c>
      <c r="N91" s="58">
        <v>2298</v>
      </c>
      <c r="O91" s="58">
        <v>0.92</v>
      </c>
      <c r="P91" s="58">
        <v>296</v>
      </c>
    </row>
    <row r="92" spans="1:16" s="59" customFormat="1" ht="10.199999999999999" x14ac:dyDescent="0.25">
      <c r="A92" s="57">
        <v>91</v>
      </c>
      <c r="B92" s="57" t="s">
        <v>14464</v>
      </c>
      <c r="C92" s="58"/>
      <c r="D92" s="58" t="s">
        <v>82</v>
      </c>
      <c r="E92" s="58" t="s">
        <v>14464</v>
      </c>
      <c r="F92" s="58" t="s">
        <v>14465</v>
      </c>
      <c r="G92" s="58" t="s">
        <v>14466</v>
      </c>
      <c r="H92" s="58" t="s">
        <v>14364</v>
      </c>
      <c r="I92" s="58">
        <v>5.54</v>
      </c>
      <c r="J92" s="58"/>
      <c r="K92" s="58" t="s">
        <v>14365</v>
      </c>
      <c r="L92" s="58" t="s">
        <v>82</v>
      </c>
      <c r="M92" s="58">
        <v>5.23</v>
      </c>
      <c r="N92" s="58"/>
      <c r="O92" s="58">
        <v>5.54</v>
      </c>
      <c r="P92" s="58" t="s">
        <v>14444</v>
      </c>
    </row>
    <row r="93" spans="1:16" s="59" customFormat="1" ht="10.199999999999999" x14ac:dyDescent="0.25">
      <c r="A93" s="57">
        <v>92</v>
      </c>
      <c r="B93" s="57" t="s">
        <v>7118</v>
      </c>
      <c r="C93" s="58" t="s">
        <v>7118</v>
      </c>
      <c r="D93" s="58" t="s">
        <v>82</v>
      </c>
      <c r="E93" s="58" t="s">
        <v>14467</v>
      </c>
      <c r="F93" s="58" t="s">
        <v>7119</v>
      </c>
      <c r="G93" s="58" t="s">
        <v>14468</v>
      </c>
      <c r="H93" s="58" t="s">
        <v>14364</v>
      </c>
      <c r="I93" s="58">
        <v>4.08</v>
      </c>
      <c r="J93" s="58"/>
      <c r="K93" s="58" t="s">
        <v>14365</v>
      </c>
      <c r="L93" s="58" t="s">
        <v>82</v>
      </c>
      <c r="M93" s="58">
        <v>3.85</v>
      </c>
      <c r="N93" s="58">
        <v>786</v>
      </c>
      <c r="O93" s="58">
        <v>4.08</v>
      </c>
      <c r="P93" s="58">
        <v>782</v>
      </c>
    </row>
    <row r="94" spans="1:16" s="59" customFormat="1" ht="10.199999999999999" x14ac:dyDescent="0.25">
      <c r="A94" s="57">
        <v>93</v>
      </c>
      <c r="B94" s="57" t="s">
        <v>14469</v>
      </c>
      <c r="C94" s="58"/>
      <c r="D94" s="58" t="s">
        <v>82</v>
      </c>
      <c r="E94" s="58" t="s">
        <v>14469</v>
      </c>
      <c r="F94" s="58" t="s">
        <v>14470</v>
      </c>
      <c r="G94" s="58" t="s">
        <v>14471</v>
      </c>
      <c r="H94" s="58" t="s">
        <v>14364</v>
      </c>
      <c r="I94" s="58">
        <v>7.34</v>
      </c>
      <c r="J94" s="58"/>
      <c r="K94" s="58" t="s">
        <v>14365</v>
      </c>
      <c r="L94" s="58" t="s">
        <v>82</v>
      </c>
      <c r="M94" s="58">
        <v>7.25</v>
      </c>
      <c r="N94" s="58"/>
      <c r="O94" s="58">
        <v>7.34</v>
      </c>
      <c r="P94" s="58" t="s">
        <v>14444</v>
      </c>
    </row>
    <row r="95" spans="1:16" s="59" customFormat="1" ht="10.199999999999999" x14ac:dyDescent="0.25">
      <c r="A95" s="57">
        <v>94</v>
      </c>
      <c r="B95" s="57" t="s">
        <v>14472</v>
      </c>
      <c r="C95" s="58"/>
      <c r="D95" s="58" t="s">
        <v>82</v>
      </c>
      <c r="E95" s="58" t="s">
        <v>14472</v>
      </c>
      <c r="F95" s="58" t="s">
        <v>14473</v>
      </c>
      <c r="G95" s="58" t="s">
        <v>14474</v>
      </c>
      <c r="H95" s="58" t="s">
        <v>14364</v>
      </c>
      <c r="I95" s="58">
        <v>8.4700000000000006</v>
      </c>
      <c r="J95" s="58"/>
      <c r="K95" s="58" t="s">
        <v>14365</v>
      </c>
      <c r="L95" s="58" t="s">
        <v>82</v>
      </c>
      <c r="M95" s="58">
        <v>8.3699999999999992</v>
      </c>
      <c r="N95" s="58"/>
      <c r="O95" s="58">
        <v>8.4700000000000006</v>
      </c>
      <c r="P95" s="58" t="s">
        <v>14444</v>
      </c>
    </row>
    <row r="96" spans="1:16" s="59" customFormat="1" ht="10.199999999999999" x14ac:dyDescent="0.25">
      <c r="A96" s="57">
        <v>95</v>
      </c>
      <c r="B96" s="57" t="s">
        <v>14475</v>
      </c>
      <c r="C96" s="58"/>
      <c r="D96" s="58" t="s">
        <v>82</v>
      </c>
      <c r="E96" s="58" t="s">
        <v>14475</v>
      </c>
      <c r="F96" s="58" t="s">
        <v>14476</v>
      </c>
      <c r="G96" s="58" t="s">
        <v>14477</v>
      </c>
      <c r="H96" s="58" t="s">
        <v>14364</v>
      </c>
      <c r="I96" s="58">
        <v>3.19</v>
      </c>
      <c r="J96" s="58"/>
      <c r="K96" s="58" t="s">
        <v>14365</v>
      </c>
      <c r="L96" s="58" t="s">
        <v>82</v>
      </c>
      <c r="M96" s="58">
        <v>3.15</v>
      </c>
      <c r="N96" s="58">
        <v>529</v>
      </c>
      <c r="O96" s="58">
        <v>3.19</v>
      </c>
      <c r="P96" s="58">
        <v>529</v>
      </c>
    </row>
    <row r="97" spans="1:16" s="59" customFormat="1" ht="10.199999999999999" x14ac:dyDescent="0.25">
      <c r="A97" s="57">
        <v>96</v>
      </c>
      <c r="B97" s="57" t="s">
        <v>14478</v>
      </c>
      <c r="C97" s="58"/>
      <c r="D97" s="58" t="s">
        <v>82</v>
      </c>
      <c r="E97" s="58" t="s">
        <v>14478</v>
      </c>
      <c r="F97" s="58" t="s">
        <v>14479</v>
      </c>
      <c r="G97" s="58" t="s">
        <v>14480</v>
      </c>
      <c r="H97" s="58" t="s">
        <v>14364</v>
      </c>
      <c r="I97" s="58">
        <v>4.62</v>
      </c>
      <c r="J97" s="58"/>
      <c r="K97" s="58" t="s">
        <v>14365</v>
      </c>
      <c r="L97" s="58" t="s">
        <v>82</v>
      </c>
      <c r="M97" s="58">
        <v>4.5599999999999996</v>
      </c>
      <c r="N97" s="58">
        <v>5474</v>
      </c>
      <c r="O97" s="58">
        <v>4.62</v>
      </c>
      <c r="P97" s="58">
        <v>4565</v>
      </c>
    </row>
    <row r="98" spans="1:16" s="59" customFormat="1" ht="10.199999999999999" x14ac:dyDescent="0.25">
      <c r="A98" s="57">
        <v>97</v>
      </c>
      <c r="B98" s="57" t="s">
        <v>6031</v>
      </c>
      <c r="C98" s="58" t="s">
        <v>6031</v>
      </c>
      <c r="D98" s="58" t="s">
        <v>82</v>
      </c>
      <c r="E98" s="58" t="s">
        <v>14481</v>
      </c>
      <c r="F98" s="58" t="s">
        <v>6032</v>
      </c>
      <c r="G98" s="58" t="s">
        <v>14482</v>
      </c>
      <c r="H98" s="58" t="s">
        <v>14364</v>
      </c>
      <c r="I98" s="58">
        <v>4.9000000000000004</v>
      </c>
      <c r="J98" s="58"/>
      <c r="K98" s="58" t="s">
        <v>14365</v>
      </c>
      <c r="L98" s="58" t="s">
        <v>82</v>
      </c>
      <c r="M98" s="58">
        <v>4.84</v>
      </c>
      <c r="N98" s="58">
        <v>3068</v>
      </c>
      <c r="O98" s="58">
        <v>4.9000000000000004</v>
      </c>
      <c r="P98" s="58">
        <v>2916</v>
      </c>
    </row>
    <row r="99" spans="1:16" s="59" customFormat="1" ht="10.199999999999999" x14ac:dyDescent="0.25">
      <c r="A99" s="57">
        <v>98</v>
      </c>
      <c r="B99" s="57" t="s">
        <v>14483</v>
      </c>
      <c r="C99" s="58"/>
      <c r="D99" s="58" t="s">
        <v>82</v>
      </c>
      <c r="E99" s="58" t="s">
        <v>14483</v>
      </c>
      <c r="F99" s="58" t="s">
        <v>14484</v>
      </c>
      <c r="G99" s="58" t="s">
        <v>14485</v>
      </c>
      <c r="H99" s="58" t="s">
        <v>14364</v>
      </c>
      <c r="I99" s="58">
        <v>3.67</v>
      </c>
      <c r="J99" s="58"/>
      <c r="K99" s="58" t="s">
        <v>14365</v>
      </c>
      <c r="L99" s="58" t="s">
        <v>82</v>
      </c>
      <c r="M99" s="58">
        <v>3.46</v>
      </c>
      <c r="N99" s="58">
        <v>540</v>
      </c>
      <c r="O99" s="58">
        <v>3.67</v>
      </c>
      <c r="P99" s="58">
        <v>103</v>
      </c>
    </row>
    <row r="100" spans="1:16" s="59" customFormat="1" ht="10.199999999999999" x14ac:dyDescent="0.25">
      <c r="A100" s="57">
        <v>99</v>
      </c>
      <c r="B100" s="57" t="s">
        <v>5676</v>
      </c>
      <c r="C100" s="58" t="s">
        <v>5676</v>
      </c>
      <c r="D100" s="58" t="s">
        <v>82</v>
      </c>
      <c r="E100" s="58" t="s">
        <v>14486</v>
      </c>
      <c r="F100" s="58" t="s">
        <v>5677</v>
      </c>
      <c r="G100" s="58" t="s">
        <v>14487</v>
      </c>
      <c r="H100" s="58" t="s">
        <v>14364</v>
      </c>
      <c r="I100" s="58">
        <v>4.0999999999999996</v>
      </c>
      <c r="J100" s="58"/>
      <c r="K100" s="58" t="s">
        <v>14365</v>
      </c>
      <c r="L100" s="58" t="s">
        <v>82</v>
      </c>
      <c r="M100" s="58">
        <v>3.87</v>
      </c>
      <c r="N100" s="58">
        <v>3690</v>
      </c>
      <c r="O100" s="58">
        <v>4.0999999999999996</v>
      </c>
      <c r="P100" s="58">
        <v>3002</v>
      </c>
    </row>
    <row r="101" spans="1:16" s="59" customFormat="1" ht="10.199999999999999" x14ac:dyDescent="0.25">
      <c r="A101" s="57">
        <v>100</v>
      </c>
      <c r="B101" s="57" t="s">
        <v>14488</v>
      </c>
      <c r="C101" s="58"/>
      <c r="D101" s="58" t="s">
        <v>82</v>
      </c>
      <c r="E101" s="58" t="s">
        <v>14488</v>
      </c>
      <c r="F101" s="58" t="s">
        <v>14489</v>
      </c>
      <c r="G101" s="58" t="s">
        <v>14490</v>
      </c>
      <c r="H101" s="58" t="s">
        <v>14364</v>
      </c>
      <c r="I101" s="58">
        <v>7.28</v>
      </c>
      <c r="J101" s="58"/>
      <c r="K101" s="58" t="s">
        <v>14365</v>
      </c>
      <c r="L101" s="58" t="s">
        <v>82</v>
      </c>
      <c r="M101" s="58">
        <v>7.19</v>
      </c>
      <c r="N101" s="58"/>
      <c r="O101" s="58">
        <v>7.28</v>
      </c>
      <c r="P101" s="58" t="s">
        <v>14444</v>
      </c>
    </row>
    <row r="102" spans="1:16" s="59" customFormat="1" ht="10.199999999999999" x14ac:dyDescent="0.25">
      <c r="A102" s="57">
        <v>101</v>
      </c>
      <c r="B102" s="57" t="s">
        <v>14491</v>
      </c>
      <c r="C102" s="58"/>
      <c r="D102" s="58" t="s">
        <v>82</v>
      </c>
      <c r="E102" s="58" t="s">
        <v>14491</v>
      </c>
      <c r="F102" s="58" t="s">
        <v>14492</v>
      </c>
      <c r="G102" s="58" t="s">
        <v>14493</v>
      </c>
      <c r="H102" s="58" t="s">
        <v>14364</v>
      </c>
      <c r="I102" s="58">
        <v>10.23</v>
      </c>
      <c r="J102" s="58"/>
      <c r="K102" s="58" t="s">
        <v>14365</v>
      </c>
      <c r="L102" s="58" t="s">
        <v>82</v>
      </c>
      <c r="M102" s="58">
        <v>10.1</v>
      </c>
      <c r="N102" s="58"/>
      <c r="O102" s="58">
        <v>10.23</v>
      </c>
      <c r="P102" s="58" t="s">
        <v>14444</v>
      </c>
    </row>
    <row r="103" spans="1:16" s="59" customFormat="1" ht="10.199999999999999" x14ac:dyDescent="0.25">
      <c r="A103" s="57">
        <v>102</v>
      </c>
      <c r="B103" s="57" t="s">
        <v>14494</v>
      </c>
      <c r="C103" s="58"/>
      <c r="D103" s="58" t="s">
        <v>82</v>
      </c>
      <c r="E103" s="58" t="s">
        <v>14494</v>
      </c>
      <c r="F103" s="58" t="s">
        <v>14495</v>
      </c>
      <c r="G103" s="58" t="s">
        <v>14496</v>
      </c>
      <c r="H103" s="58" t="s">
        <v>14364</v>
      </c>
      <c r="I103" s="58">
        <v>8.2200000000000006</v>
      </c>
      <c r="J103" s="58"/>
      <c r="K103" s="58" t="s">
        <v>14365</v>
      </c>
      <c r="L103" s="58" t="s">
        <v>82</v>
      </c>
      <c r="M103" s="58">
        <v>8.11</v>
      </c>
      <c r="N103" s="58"/>
      <c r="O103" s="58">
        <v>8.2200000000000006</v>
      </c>
      <c r="P103" s="58" t="s">
        <v>14444</v>
      </c>
    </row>
    <row r="104" spans="1:16" s="59" customFormat="1" ht="10.199999999999999" x14ac:dyDescent="0.25">
      <c r="A104" s="57">
        <v>103</v>
      </c>
      <c r="B104" s="57" t="s">
        <v>14497</v>
      </c>
      <c r="C104" s="58"/>
      <c r="D104" s="58" t="s">
        <v>82</v>
      </c>
      <c r="E104" s="58" t="s">
        <v>14497</v>
      </c>
      <c r="F104" s="58" t="s">
        <v>14498</v>
      </c>
      <c r="G104" s="58" t="s">
        <v>14499</v>
      </c>
      <c r="H104" s="58" t="s">
        <v>14364</v>
      </c>
      <c r="I104" s="58">
        <v>7.52</v>
      </c>
      <c r="J104" s="58"/>
      <c r="K104" s="58" t="s">
        <v>14365</v>
      </c>
      <c r="L104" s="58" t="s">
        <v>82</v>
      </c>
      <c r="M104" s="58">
        <v>7.43</v>
      </c>
      <c r="N104" s="58"/>
      <c r="O104" s="58">
        <v>7.52</v>
      </c>
      <c r="P104" s="58" t="s">
        <v>14444</v>
      </c>
    </row>
    <row r="105" spans="1:16" s="59" customFormat="1" ht="10.199999999999999" x14ac:dyDescent="0.25">
      <c r="A105" s="57">
        <v>104</v>
      </c>
      <c r="B105" s="57" t="s">
        <v>4869</v>
      </c>
      <c r="C105" s="58" t="s">
        <v>4869</v>
      </c>
      <c r="D105" s="58" t="s">
        <v>82</v>
      </c>
      <c r="E105" s="58" t="s">
        <v>14500</v>
      </c>
      <c r="F105" s="58" t="s">
        <v>4870</v>
      </c>
      <c r="G105" s="58" t="s">
        <v>14501</v>
      </c>
      <c r="H105" s="58" t="s">
        <v>14364</v>
      </c>
      <c r="I105" s="58">
        <v>30.38</v>
      </c>
      <c r="J105" s="58"/>
      <c r="K105" s="58" t="s">
        <v>14365</v>
      </c>
      <c r="L105" s="58" t="s">
        <v>82</v>
      </c>
      <c r="M105" s="58">
        <v>28.68</v>
      </c>
      <c r="N105" s="58">
        <v>69</v>
      </c>
      <c r="O105" s="58">
        <v>30.38</v>
      </c>
      <c r="P105" s="58">
        <v>116</v>
      </c>
    </row>
    <row r="106" spans="1:16" s="59" customFormat="1" ht="10.199999999999999" x14ac:dyDescent="0.25">
      <c r="A106" s="57">
        <v>105</v>
      </c>
      <c r="B106" s="57" t="s">
        <v>14502</v>
      </c>
      <c r="C106" s="58"/>
      <c r="D106" s="58" t="s">
        <v>82</v>
      </c>
      <c r="E106" s="58" t="s">
        <v>14502</v>
      </c>
      <c r="F106" s="58" t="s">
        <v>14503</v>
      </c>
      <c r="G106" s="58" t="s">
        <v>14504</v>
      </c>
      <c r="H106" s="58" t="s">
        <v>14364</v>
      </c>
      <c r="I106" s="58">
        <v>20.02</v>
      </c>
      <c r="J106" s="58"/>
      <c r="K106" s="58" t="s">
        <v>14365</v>
      </c>
      <c r="L106" s="58" t="s">
        <v>82</v>
      </c>
      <c r="M106" s="58">
        <v>18.79</v>
      </c>
      <c r="N106" s="58">
        <v>121</v>
      </c>
      <c r="O106" s="58">
        <v>20.02</v>
      </c>
      <c r="P106" s="58">
        <v>101</v>
      </c>
    </row>
    <row r="107" spans="1:16" s="59" customFormat="1" ht="10.199999999999999" x14ac:dyDescent="0.25">
      <c r="A107" s="57">
        <v>106</v>
      </c>
      <c r="B107" s="57" t="s">
        <v>14505</v>
      </c>
      <c r="C107" s="58"/>
      <c r="D107" s="58" t="s">
        <v>82</v>
      </c>
      <c r="E107" s="58" t="s">
        <v>14505</v>
      </c>
      <c r="F107" s="58" t="s">
        <v>14506</v>
      </c>
      <c r="G107" s="58" t="s">
        <v>14507</v>
      </c>
      <c r="H107" s="58" t="s">
        <v>14364</v>
      </c>
      <c r="I107" s="58">
        <v>75.180000000000007</v>
      </c>
      <c r="J107" s="58"/>
      <c r="K107" s="58" t="s">
        <v>14365</v>
      </c>
      <c r="L107" s="58" t="s">
        <v>82</v>
      </c>
      <c r="M107" s="58">
        <v>70.58</v>
      </c>
      <c r="N107" s="58">
        <v>5</v>
      </c>
      <c r="O107" s="58">
        <v>75.180000000000007</v>
      </c>
      <c r="P107" s="58">
        <v>2</v>
      </c>
    </row>
    <row r="108" spans="1:16" s="59" customFormat="1" ht="10.199999999999999" x14ac:dyDescent="0.25">
      <c r="A108" s="57">
        <v>107</v>
      </c>
      <c r="B108" s="57" t="s">
        <v>6326</v>
      </c>
      <c r="C108" s="58" t="s">
        <v>6326</v>
      </c>
      <c r="D108" s="58" t="s">
        <v>82</v>
      </c>
      <c r="E108" s="58" t="s">
        <v>14508</v>
      </c>
      <c r="F108" s="58" t="s">
        <v>14509</v>
      </c>
      <c r="G108" s="58" t="s">
        <v>14510</v>
      </c>
      <c r="H108" s="58" t="s">
        <v>14364</v>
      </c>
      <c r="I108" s="58">
        <v>59.77</v>
      </c>
      <c r="J108" s="58"/>
      <c r="K108" s="58" t="s">
        <v>14365</v>
      </c>
      <c r="L108" s="58" t="s">
        <v>82</v>
      </c>
      <c r="M108" s="58">
        <v>54.9</v>
      </c>
      <c r="N108" s="58">
        <v>812</v>
      </c>
      <c r="O108" s="58">
        <v>59.77</v>
      </c>
      <c r="P108" s="58">
        <v>537</v>
      </c>
    </row>
    <row r="109" spans="1:16" s="59" customFormat="1" ht="10.199999999999999" x14ac:dyDescent="0.25">
      <c r="A109" s="57">
        <v>108</v>
      </c>
      <c r="B109" s="57" t="s">
        <v>6220</v>
      </c>
      <c r="C109" s="58" t="s">
        <v>6220</v>
      </c>
      <c r="D109" s="58" t="s">
        <v>82</v>
      </c>
      <c r="E109" s="58" t="s">
        <v>14511</v>
      </c>
      <c r="F109" s="58" t="s">
        <v>6221</v>
      </c>
      <c r="G109" s="58" t="s">
        <v>14512</v>
      </c>
      <c r="H109" s="58" t="s">
        <v>14364</v>
      </c>
      <c r="I109" s="58">
        <v>66.31</v>
      </c>
      <c r="J109" s="58"/>
      <c r="K109" s="58" t="s">
        <v>14365</v>
      </c>
      <c r="L109" s="58" t="s">
        <v>82</v>
      </c>
      <c r="M109" s="58">
        <v>60.92</v>
      </c>
      <c r="N109" s="58">
        <v>277</v>
      </c>
      <c r="O109" s="58">
        <v>64.510000000000005</v>
      </c>
      <c r="P109" s="58">
        <v>276</v>
      </c>
    </row>
    <row r="110" spans="1:16" s="59" customFormat="1" ht="10.199999999999999" x14ac:dyDescent="0.25">
      <c r="A110" s="57">
        <v>109</v>
      </c>
      <c r="B110" s="57" t="s">
        <v>5775</v>
      </c>
      <c r="C110" s="58" t="s">
        <v>5775</v>
      </c>
      <c r="D110" s="58" t="s">
        <v>82</v>
      </c>
      <c r="E110" s="58" t="s">
        <v>14513</v>
      </c>
      <c r="F110" s="58" t="s">
        <v>5776</v>
      </c>
      <c r="G110" s="58" t="s">
        <v>14514</v>
      </c>
      <c r="H110" s="58" t="s">
        <v>14364</v>
      </c>
      <c r="I110" s="58">
        <v>40.72</v>
      </c>
      <c r="J110" s="58"/>
      <c r="K110" s="58" t="s">
        <v>14365</v>
      </c>
      <c r="L110" s="58" t="s">
        <v>82</v>
      </c>
      <c r="M110" s="58">
        <v>37.409999999999997</v>
      </c>
      <c r="N110" s="58">
        <v>1</v>
      </c>
      <c r="O110" s="58">
        <v>40.72</v>
      </c>
      <c r="P110" s="58">
        <v>1</v>
      </c>
    </row>
    <row r="111" spans="1:16" s="59" customFormat="1" ht="10.199999999999999" x14ac:dyDescent="0.25">
      <c r="A111" s="57">
        <v>110</v>
      </c>
      <c r="B111" s="57" t="s">
        <v>5780</v>
      </c>
      <c r="C111" s="58" t="s">
        <v>5780</v>
      </c>
      <c r="D111" s="58" t="s">
        <v>82</v>
      </c>
      <c r="E111" s="58" t="s">
        <v>14515</v>
      </c>
      <c r="F111" s="58" t="s">
        <v>5781</v>
      </c>
      <c r="G111" s="58" t="s">
        <v>14516</v>
      </c>
      <c r="H111" s="58" t="s">
        <v>14364</v>
      </c>
      <c r="I111" s="58">
        <v>1.1499999999999999</v>
      </c>
      <c r="J111" s="58"/>
      <c r="K111" s="58" t="s">
        <v>14365</v>
      </c>
      <c r="L111" s="58" t="s">
        <v>82</v>
      </c>
      <c r="M111" s="58">
        <v>1.06</v>
      </c>
      <c r="N111" s="58">
        <v>71</v>
      </c>
      <c r="O111" s="58">
        <v>1.1499999999999999</v>
      </c>
      <c r="P111" s="58">
        <v>86</v>
      </c>
    </row>
    <row r="112" spans="1:16" s="59" customFormat="1" ht="10.199999999999999" x14ac:dyDescent="0.25">
      <c r="A112" s="57">
        <v>111</v>
      </c>
      <c r="B112" s="57" t="s">
        <v>5798</v>
      </c>
      <c r="C112" s="58" t="s">
        <v>5798</v>
      </c>
      <c r="D112" s="58" t="s">
        <v>82</v>
      </c>
      <c r="E112" s="58" t="s">
        <v>14517</v>
      </c>
      <c r="F112" s="58" t="s">
        <v>5799</v>
      </c>
      <c r="G112" s="58" t="s">
        <v>14518</v>
      </c>
      <c r="H112" s="58" t="s">
        <v>14364</v>
      </c>
      <c r="I112" s="58">
        <v>8.69</v>
      </c>
      <c r="J112" s="58"/>
      <c r="K112" s="58" t="s">
        <v>14365</v>
      </c>
      <c r="L112" s="58" t="s">
        <v>82</v>
      </c>
      <c r="M112" s="58">
        <v>8.58</v>
      </c>
      <c r="N112" s="58">
        <v>22</v>
      </c>
      <c r="O112" s="58">
        <v>8.69</v>
      </c>
      <c r="P112" s="58">
        <v>46</v>
      </c>
    </row>
    <row r="113" spans="1:16" s="59" customFormat="1" ht="10.199999999999999" x14ac:dyDescent="0.25">
      <c r="A113" s="57">
        <v>112</v>
      </c>
      <c r="B113" s="57" t="s">
        <v>3140</v>
      </c>
      <c r="C113" s="58" t="s">
        <v>3140</v>
      </c>
      <c r="D113" s="58" t="s">
        <v>82</v>
      </c>
      <c r="E113" s="58" t="s">
        <v>14519</v>
      </c>
      <c r="F113" s="58" t="s">
        <v>3141</v>
      </c>
      <c r="G113" s="58" t="s">
        <v>14520</v>
      </c>
      <c r="H113" s="58" t="s">
        <v>14364</v>
      </c>
      <c r="I113" s="58">
        <v>11.67</v>
      </c>
      <c r="J113" s="58"/>
      <c r="K113" s="58" t="s">
        <v>14365</v>
      </c>
      <c r="L113" s="58" t="s">
        <v>82</v>
      </c>
      <c r="M113" s="58">
        <v>11.52</v>
      </c>
      <c r="N113" s="58">
        <v>5</v>
      </c>
      <c r="O113" s="58">
        <v>11.67</v>
      </c>
      <c r="P113" s="58">
        <v>22</v>
      </c>
    </row>
    <row r="114" spans="1:16" s="59" customFormat="1" ht="10.199999999999999" x14ac:dyDescent="0.25">
      <c r="A114" s="57">
        <v>113</v>
      </c>
      <c r="B114" s="57" t="s">
        <v>4758</v>
      </c>
      <c r="C114" s="58" t="s">
        <v>4758</v>
      </c>
      <c r="D114" s="58" t="s">
        <v>82</v>
      </c>
      <c r="E114" s="58" t="s">
        <v>14521</v>
      </c>
      <c r="F114" s="58" t="s">
        <v>4759</v>
      </c>
      <c r="G114" s="58" t="s">
        <v>14522</v>
      </c>
      <c r="H114" s="58" t="s">
        <v>14364</v>
      </c>
      <c r="I114" s="58">
        <v>9.2799999999999994</v>
      </c>
      <c r="J114" s="58"/>
      <c r="K114" s="58" t="s">
        <v>14365</v>
      </c>
      <c r="L114" s="58" t="s">
        <v>82</v>
      </c>
      <c r="M114" s="58">
        <v>8.76</v>
      </c>
      <c r="N114" s="58">
        <v>2590</v>
      </c>
      <c r="O114" s="58">
        <v>9.2799999999999994</v>
      </c>
      <c r="P114" s="58">
        <v>1920</v>
      </c>
    </row>
    <row r="115" spans="1:16" s="59" customFormat="1" ht="10.199999999999999" x14ac:dyDescent="0.25">
      <c r="A115" s="57">
        <v>114</v>
      </c>
      <c r="B115" s="57" t="s">
        <v>14523</v>
      </c>
      <c r="C115" s="58"/>
      <c r="D115" s="58" t="s">
        <v>82</v>
      </c>
      <c r="E115" s="58" t="s">
        <v>14523</v>
      </c>
      <c r="F115" s="58" t="s">
        <v>14524</v>
      </c>
      <c r="G115" s="58" t="s">
        <v>14525</v>
      </c>
      <c r="H115" s="58" t="s">
        <v>14364</v>
      </c>
      <c r="I115" s="58">
        <v>3.21</v>
      </c>
      <c r="J115" s="58"/>
      <c r="K115" s="58" t="s">
        <v>14365</v>
      </c>
      <c r="L115" s="58" t="s">
        <v>82</v>
      </c>
      <c r="M115" s="58">
        <v>3.01</v>
      </c>
      <c r="N115" s="58">
        <v>1037</v>
      </c>
      <c r="O115" s="58">
        <v>3.21</v>
      </c>
      <c r="P115" s="58">
        <v>1037</v>
      </c>
    </row>
    <row r="116" spans="1:16" s="59" customFormat="1" ht="10.199999999999999" x14ac:dyDescent="0.25">
      <c r="A116" s="57">
        <v>115</v>
      </c>
      <c r="B116" s="57" t="s">
        <v>14526</v>
      </c>
      <c r="C116" s="58"/>
      <c r="D116" s="58" t="s">
        <v>82</v>
      </c>
      <c r="E116" s="58" t="s">
        <v>14526</v>
      </c>
      <c r="F116" s="58">
        <v>9250500000</v>
      </c>
      <c r="G116" s="58" t="s">
        <v>14527</v>
      </c>
      <c r="H116" s="58" t="s">
        <v>14364</v>
      </c>
      <c r="I116" s="58">
        <v>15.46</v>
      </c>
      <c r="J116" s="58"/>
      <c r="K116" s="58" t="s">
        <v>14365</v>
      </c>
      <c r="L116" s="58" t="s">
        <v>82</v>
      </c>
      <c r="M116" s="58">
        <v>14.51</v>
      </c>
      <c r="N116" s="58">
        <v>41</v>
      </c>
      <c r="O116" s="58">
        <v>15.46</v>
      </c>
      <c r="P116" s="58">
        <v>38</v>
      </c>
    </row>
    <row r="117" spans="1:16" s="59" customFormat="1" ht="10.199999999999999" x14ac:dyDescent="0.25">
      <c r="A117" s="57">
        <v>116</v>
      </c>
      <c r="B117" s="57" t="s">
        <v>14528</v>
      </c>
      <c r="C117" s="58"/>
      <c r="D117" s="58" t="s">
        <v>82</v>
      </c>
      <c r="E117" s="58" t="s">
        <v>14528</v>
      </c>
      <c r="F117" s="58">
        <v>9250505000</v>
      </c>
      <c r="G117" s="58" t="s">
        <v>14529</v>
      </c>
      <c r="H117" s="58" t="s">
        <v>14364</v>
      </c>
      <c r="I117" s="58">
        <v>13.99</v>
      </c>
      <c r="J117" s="58"/>
      <c r="K117" s="58" t="s">
        <v>14365</v>
      </c>
      <c r="L117" s="58" t="s">
        <v>82</v>
      </c>
      <c r="M117" s="58">
        <v>13.13</v>
      </c>
      <c r="N117" s="58">
        <v>4</v>
      </c>
      <c r="O117" s="58">
        <v>13.99</v>
      </c>
      <c r="P117" s="58">
        <v>1</v>
      </c>
    </row>
    <row r="118" spans="1:16" s="59" customFormat="1" ht="10.199999999999999" x14ac:dyDescent="0.25">
      <c r="A118" s="57">
        <v>117</v>
      </c>
      <c r="B118" s="57" t="s">
        <v>14530</v>
      </c>
      <c r="C118" s="58"/>
      <c r="D118" s="58" t="s">
        <v>82</v>
      </c>
      <c r="E118" s="58" t="s">
        <v>14530</v>
      </c>
      <c r="F118" s="58" t="s">
        <v>14531</v>
      </c>
      <c r="G118" s="58" t="s">
        <v>14532</v>
      </c>
      <c r="H118" s="58" t="s">
        <v>14364</v>
      </c>
      <c r="I118" s="58">
        <v>1.08</v>
      </c>
      <c r="J118" s="58"/>
      <c r="K118" s="58" t="s">
        <v>14365</v>
      </c>
      <c r="L118" s="58" t="s">
        <v>82</v>
      </c>
      <c r="M118" s="58">
        <v>1.06</v>
      </c>
      <c r="N118" s="58">
        <v>68</v>
      </c>
      <c r="O118" s="58">
        <v>1.08</v>
      </c>
      <c r="P118" s="58" t="s">
        <v>14444</v>
      </c>
    </row>
    <row r="119" spans="1:16" s="59" customFormat="1" ht="10.199999999999999" x14ac:dyDescent="0.25">
      <c r="A119" s="57">
        <v>118</v>
      </c>
      <c r="B119" s="57" t="s">
        <v>14533</v>
      </c>
      <c r="C119" s="58"/>
      <c r="D119" s="58" t="s">
        <v>82</v>
      </c>
      <c r="E119" s="58" t="s">
        <v>14533</v>
      </c>
      <c r="F119" s="58" t="s">
        <v>14534</v>
      </c>
      <c r="G119" s="58" t="s">
        <v>14535</v>
      </c>
      <c r="H119" s="58" t="s">
        <v>14364</v>
      </c>
      <c r="I119" s="58">
        <v>2.77</v>
      </c>
      <c r="J119" s="58"/>
      <c r="K119" s="58" t="s">
        <v>14365</v>
      </c>
      <c r="L119" s="58" t="s">
        <v>82</v>
      </c>
      <c r="M119" s="58">
        <v>2.74</v>
      </c>
      <c r="N119" s="58">
        <v>75</v>
      </c>
      <c r="O119" s="58">
        <v>2.77</v>
      </c>
      <c r="P119" s="58">
        <v>75</v>
      </c>
    </row>
    <row r="120" spans="1:16" s="59" customFormat="1" ht="10.199999999999999" x14ac:dyDescent="0.25">
      <c r="A120" s="57">
        <v>119</v>
      </c>
      <c r="B120" s="57" t="s">
        <v>4860</v>
      </c>
      <c r="C120" s="58" t="s">
        <v>4860</v>
      </c>
      <c r="D120" s="58" t="s">
        <v>82</v>
      </c>
      <c r="E120" s="58" t="s">
        <v>14536</v>
      </c>
      <c r="F120" s="58" t="s">
        <v>4861</v>
      </c>
      <c r="G120" s="58" t="s">
        <v>14537</v>
      </c>
      <c r="H120" s="58" t="s">
        <v>14364</v>
      </c>
      <c r="I120" s="58">
        <v>30.46</v>
      </c>
      <c r="J120" s="58"/>
      <c r="K120" s="58" t="s">
        <v>14365</v>
      </c>
      <c r="L120" s="58" t="s">
        <v>82</v>
      </c>
      <c r="M120" s="58">
        <v>28.75</v>
      </c>
      <c r="N120" s="58">
        <v>3556</v>
      </c>
      <c r="O120" s="58">
        <v>30.46</v>
      </c>
      <c r="P120" s="58">
        <v>3124</v>
      </c>
    </row>
    <row r="121" spans="1:16" s="59" customFormat="1" ht="10.199999999999999" x14ac:dyDescent="0.25">
      <c r="A121" s="57">
        <v>120</v>
      </c>
      <c r="B121" s="57" t="s">
        <v>7130</v>
      </c>
      <c r="C121" s="58" t="s">
        <v>7130</v>
      </c>
      <c r="D121" s="58" t="s">
        <v>82</v>
      </c>
      <c r="E121" s="58" t="s">
        <v>14538</v>
      </c>
      <c r="F121" s="58" t="s">
        <v>14539</v>
      </c>
      <c r="G121" s="58" t="s">
        <v>14540</v>
      </c>
      <c r="H121" s="58" t="s">
        <v>14364</v>
      </c>
      <c r="I121" s="58">
        <v>53.27</v>
      </c>
      <c r="J121" s="58"/>
      <c r="K121" s="58" t="s">
        <v>14365</v>
      </c>
      <c r="L121" s="58" t="s">
        <v>82</v>
      </c>
      <c r="M121" s="58">
        <v>48.93</v>
      </c>
      <c r="N121" s="58">
        <v>456</v>
      </c>
      <c r="O121" s="58">
        <v>53.27</v>
      </c>
      <c r="P121" s="58">
        <v>97</v>
      </c>
    </row>
    <row r="122" spans="1:16" s="59" customFormat="1" ht="10.199999999999999" x14ac:dyDescent="0.25">
      <c r="A122" s="57">
        <v>121</v>
      </c>
      <c r="B122" s="57" t="s">
        <v>14541</v>
      </c>
      <c r="C122" s="58"/>
      <c r="D122" s="58" t="s">
        <v>82</v>
      </c>
      <c r="E122" s="58" t="s">
        <v>14541</v>
      </c>
      <c r="F122" s="58" t="s">
        <v>14542</v>
      </c>
      <c r="G122" s="58" t="s">
        <v>14543</v>
      </c>
      <c r="H122" s="58" t="s">
        <v>14364</v>
      </c>
      <c r="I122" s="58">
        <v>12.25</v>
      </c>
      <c r="J122" s="58"/>
      <c r="K122" s="58" t="s">
        <v>14365</v>
      </c>
      <c r="L122" s="58" t="s">
        <v>82</v>
      </c>
      <c r="M122" s="58">
        <v>11.26</v>
      </c>
      <c r="N122" s="58"/>
      <c r="O122" s="58">
        <v>12.25</v>
      </c>
      <c r="P122" s="58" t="s">
        <v>14444</v>
      </c>
    </row>
    <row r="123" spans="1:16" s="59" customFormat="1" ht="10.199999999999999" x14ac:dyDescent="0.25">
      <c r="A123" s="57">
        <v>122</v>
      </c>
      <c r="B123" s="57" t="s">
        <v>5764</v>
      </c>
      <c r="C123" s="58" t="s">
        <v>5764</v>
      </c>
      <c r="D123" s="58" t="s">
        <v>82</v>
      </c>
      <c r="E123" s="58" t="s">
        <v>14544</v>
      </c>
      <c r="F123" s="58" t="s">
        <v>5765</v>
      </c>
      <c r="G123" s="58" t="s">
        <v>14545</v>
      </c>
      <c r="H123" s="58" t="s">
        <v>14364</v>
      </c>
      <c r="I123" s="58">
        <v>10.61</v>
      </c>
      <c r="J123" s="58"/>
      <c r="K123" s="58" t="s">
        <v>14365</v>
      </c>
      <c r="L123" s="58" t="s">
        <v>82</v>
      </c>
      <c r="M123" s="58">
        <v>9.74</v>
      </c>
      <c r="N123" s="58"/>
      <c r="O123" s="58">
        <v>10.61</v>
      </c>
      <c r="P123" s="58" t="s">
        <v>14444</v>
      </c>
    </row>
    <row r="124" spans="1:16" s="59" customFormat="1" ht="10.199999999999999" x14ac:dyDescent="0.25">
      <c r="A124" s="57">
        <v>123</v>
      </c>
      <c r="B124" s="57" t="s">
        <v>6205</v>
      </c>
      <c r="C124" s="58" t="s">
        <v>6205</v>
      </c>
      <c r="D124" s="58" t="s">
        <v>82</v>
      </c>
      <c r="E124" s="58" t="s">
        <v>14546</v>
      </c>
      <c r="F124" s="58" t="s">
        <v>6206</v>
      </c>
      <c r="G124" s="58" t="s">
        <v>14547</v>
      </c>
      <c r="H124" s="58" t="s">
        <v>14364</v>
      </c>
      <c r="I124" s="58">
        <v>10.199999999999999</v>
      </c>
      <c r="J124" s="58"/>
      <c r="K124" s="58" t="s">
        <v>14365</v>
      </c>
      <c r="L124" s="58" t="s">
        <v>82</v>
      </c>
      <c r="M124" s="58">
        <v>9.6300000000000008</v>
      </c>
      <c r="N124" s="58"/>
      <c r="O124" s="58">
        <v>10.199999999999999</v>
      </c>
      <c r="P124" s="58" t="s">
        <v>14444</v>
      </c>
    </row>
    <row r="125" spans="1:16" s="59" customFormat="1" ht="10.199999999999999" x14ac:dyDescent="0.25">
      <c r="A125" s="57">
        <v>124</v>
      </c>
      <c r="B125" s="57" t="s">
        <v>14548</v>
      </c>
      <c r="C125" s="58"/>
      <c r="D125" s="58" t="s">
        <v>82</v>
      </c>
      <c r="E125" s="58" t="s">
        <v>14548</v>
      </c>
      <c r="F125" s="58" t="s">
        <v>14549</v>
      </c>
      <c r="G125" s="58" t="s">
        <v>14550</v>
      </c>
      <c r="H125" s="58" t="s">
        <v>14364</v>
      </c>
      <c r="I125" s="58">
        <v>34.18</v>
      </c>
      <c r="J125" s="58"/>
      <c r="K125" s="58" t="s">
        <v>14365</v>
      </c>
      <c r="L125" s="58" t="s">
        <v>82</v>
      </c>
      <c r="M125" s="58">
        <v>31.4</v>
      </c>
      <c r="N125" s="58">
        <v>433</v>
      </c>
      <c r="O125" s="58">
        <v>34.18</v>
      </c>
      <c r="P125" s="58">
        <v>355</v>
      </c>
    </row>
    <row r="126" spans="1:16" s="59" customFormat="1" ht="10.199999999999999" x14ac:dyDescent="0.25">
      <c r="A126" s="57">
        <v>125</v>
      </c>
      <c r="B126" s="57" t="s">
        <v>6964</v>
      </c>
      <c r="C126" s="58" t="s">
        <v>6964</v>
      </c>
      <c r="D126" s="58" t="s">
        <v>82</v>
      </c>
      <c r="E126" s="58" t="s">
        <v>14551</v>
      </c>
      <c r="F126" s="58" t="s">
        <v>14552</v>
      </c>
      <c r="G126" s="58" t="s">
        <v>14553</v>
      </c>
      <c r="H126" s="58" t="s">
        <v>14364</v>
      </c>
      <c r="I126" s="58">
        <v>43.47</v>
      </c>
      <c r="J126" s="58"/>
      <c r="K126" s="58" t="s">
        <v>14365</v>
      </c>
      <c r="L126" s="58" t="s">
        <v>82</v>
      </c>
      <c r="M126" s="58">
        <v>39.93</v>
      </c>
      <c r="N126" s="58">
        <v>791</v>
      </c>
      <c r="O126" s="58">
        <v>43.47</v>
      </c>
      <c r="P126" s="58">
        <v>1088</v>
      </c>
    </row>
    <row r="127" spans="1:16" s="59" customFormat="1" ht="10.199999999999999" x14ac:dyDescent="0.25">
      <c r="A127" s="57">
        <v>126</v>
      </c>
      <c r="B127" s="57" t="s">
        <v>6844</v>
      </c>
      <c r="C127" s="58" t="s">
        <v>6844</v>
      </c>
      <c r="D127" s="58" t="s">
        <v>82</v>
      </c>
      <c r="E127" s="58" t="s">
        <v>14554</v>
      </c>
      <c r="F127" s="58" t="s">
        <v>6845</v>
      </c>
      <c r="G127" s="58" t="s">
        <v>14555</v>
      </c>
      <c r="H127" s="58" t="s">
        <v>14364</v>
      </c>
      <c r="I127" s="58">
        <v>53.84</v>
      </c>
      <c r="J127" s="58"/>
      <c r="K127" s="58" t="s">
        <v>14365</v>
      </c>
      <c r="L127" s="58" t="s">
        <v>82</v>
      </c>
      <c r="M127" s="58">
        <v>49.46</v>
      </c>
      <c r="N127" s="58">
        <v>487</v>
      </c>
      <c r="O127" s="58">
        <v>53.84</v>
      </c>
      <c r="P127" s="58">
        <v>295</v>
      </c>
    </row>
    <row r="128" spans="1:16" s="59" customFormat="1" ht="10.199999999999999" x14ac:dyDescent="0.25">
      <c r="A128" s="57">
        <v>127</v>
      </c>
      <c r="B128" s="57" t="s">
        <v>14556</v>
      </c>
      <c r="C128" s="58"/>
      <c r="D128" s="58" t="s">
        <v>82</v>
      </c>
      <c r="E128" s="58" t="s">
        <v>14556</v>
      </c>
      <c r="F128" s="58" t="s">
        <v>14557</v>
      </c>
      <c r="G128" s="58" t="s">
        <v>14558</v>
      </c>
      <c r="H128" s="58" t="s">
        <v>14364</v>
      </c>
      <c r="I128" s="58">
        <v>39.57</v>
      </c>
      <c r="J128" s="58"/>
      <c r="K128" s="58" t="s">
        <v>14365</v>
      </c>
      <c r="L128" s="58" t="s">
        <v>82</v>
      </c>
      <c r="M128" s="58">
        <v>37.14</v>
      </c>
      <c r="N128" s="58">
        <v>2</v>
      </c>
      <c r="O128" s="58">
        <v>39.57</v>
      </c>
      <c r="P128" s="58">
        <v>2</v>
      </c>
    </row>
    <row r="129" spans="1:16" s="59" customFormat="1" ht="10.199999999999999" x14ac:dyDescent="0.25">
      <c r="A129" s="57">
        <v>128</v>
      </c>
      <c r="B129" s="57" t="s">
        <v>14559</v>
      </c>
      <c r="C129" s="58"/>
      <c r="D129" s="58" t="s">
        <v>82</v>
      </c>
      <c r="E129" s="58" t="s">
        <v>14559</v>
      </c>
      <c r="F129" s="58" t="s">
        <v>14560</v>
      </c>
      <c r="G129" s="58" t="s">
        <v>14561</v>
      </c>
      <c r="H129" s="58" t="s">
        <v>14364</v>
      </c>
      <c r="I129" s="58">
        <v>11.01</v>
      </c>
      <c r="J129" s="58"/>
      <c r="K129" s="58" t="s">
        <v>14365</v>
      </c>
      <c r="L129" s="58" t="s">
        <v>82</v>
      </c>
      <c r="M129" s="58">
        <v>10.39</v>
      </c>
      <c r="N129" s="58"/>
      <c r="O129" s="58">
        <v>11.01</v>
      </c>
      <c r="P129" s="58" t="s">
        <v>14444</v>
      </c>
    </row>
    <row r="130" spans="1:16" s="59" customFormat="1" ht="10.199999999999999" x14ac:dyDescent="0.25">
      <c r="A130" s="57">
        <v>129</v>
      </c>
      <c r="B130" s="57" t="s">
        <v>6209</v>
      </c>
      <c r="C130" s="58" t="s">
        <v>6209</v>
      </c>
      <c r="D130" s="58" t="s">
        <v>82</v>
      </c>
      <c r="E130" s="58" t="s">
        <v>14562</v>
      </c>
      <c r="F130" s="58" t="s">
        <v>6210</v>
      </c>
      <c r="G130" s="58" t="s">
        <v>14563</v>
      </c>
      <c r="H130" s="58" t="s">
        <v>14364</v>
      </c>
      <c r="I130" s="58">
        <v>20.13</v>
      </c>
      <c r="J130" s="58"/>
      <c r="K130" s="58" t="s">
        <v>14365</v>
      </c>
      <c r="L130" s="58" t="s">
        <v>82</v>
      </c>
      <c r="M130" s="58">
        <v>19.29</v>
      </c>
      <c r="N130" s="58">
        <v>24</v>
      </c>
      <c r="O130" s="58">
        <v>20.13</v>
      </c>
      <c r="P130" s="58">
        <v>5</v>
      </c>
    </row>
    <row r="131" spans="1:16" s="59" customFormat="1" ht="10.199999999999999" x14ac:dyDescent="0.25">
      <c r="A131" s="57">
        <v>130</v>
      </c>
      <c r="B131" s="57" t="s">
        <v>6906</v>
      </c>
      <c r="C131" s="58" t="s">
        <v>6906</v>
      </c>
      <c r="D131" s="58" t="s">
        <v>82</v>
      </c>
      <c r="E131" s="58" t="s">
        <v>14564</v>
      </c>
      <c r="F131" s="58" t="s">
        <v>6907</v>
      </c>
      <c r="G131" s="58" t="s">
        <v>14565</v>
      </c>
      <c r="H131" s="58" t="s">
        <v>14364</v>
      </c>
      <c r="I131" s="58">
        <v>31.85</v>
      </c>
      <c r="J131" s="58"/>
      <c r="K131" s="58" t="s">
        <v>14365</v>
      </c>
      <c r="L131" s="58" t="s">
        <v>82</v>
      </c>
      <c r="M131" s="58">
        <v>29.24</v>
      </c>
      <c r="N131" s="58">
        <v>4021</v>
      </c>
      <c r="O131" s="58">
        <v>31.85</v>
      </c>
      <c r="P131" s="58">
        <v>2543</v>
      </c>
    </row>
    <row r="132" spans="1:16" s="59" customFormat="1" ht="10.199999999999999" x14ac:dyDescent="0.25">
      <c r="A132" s="57">
        <v>131</v>
      </c>
      <c r="B132" s="57" t="s">
        <v>7250</v>
      </c>
      <c r="C132" s="58" t="s">
        <v>7250</v>
      </c>
      <c r="D132" s="58" t="s">
        <v>82</v>
      </c>
      <c r="E132" s="58" t="s">
        <v>14566</v>
      </c>
      <c r="F132" s="58" t="s">
        <v>7251</v>
      </c>
      <c r="G132" s="58" t="s">
        <v>14567</v>
      </c>
      <c r="H132" s="58" t="s">
        <v>14364</v>
      </c>
      <c r="I132" s="58">
        <v>38.61</v>
      </c>
      <c r="J132" s="58"/>
      <c r="K132" s="58" t="s">
        <v>14365</v>
      </c>
      <c r="L132" s="58" t="s">
        <v>82</v>
      </c>
      <c r="M132" s="58">
        <v>35.450000000000003</v>
      </c>
      <c r="N132" s="58">
        <v>1363</v>
      </c>
      <c r="O132" s="58">
        <v>38.61</v>
      </c>
      <c r="P132" s="58">
        <v>2164</v>
      </c>
    </row>
    <row r="133" spans="1:16" s="59" customFormat="1" ht="10.199999999999999" x14ac:dyDescent="0.25">
      <c r="A133" s="57">
        <v>132</v>
      </c>
      <c r="B133" s="57" t="s">
        <v>6978</v>
      </c>
      <c r="C133" s="58" t="s">
        <v>6978</v>
      </c>
      <c r="D133" s="58" t="s">
        <v>82</v>
      </c>
      <c r="E133" s="58" t="s">
        <v>14568</v>
      </c>
      <c r="F133" s="58" t="s">
        <v>14569</v>
      </c>
      <c r="G133" s="58" t="s">
        <v>14570</v>
      </c>
      <c r="H133" s="58" t="s">
        <v>14364</v>
      </c>
      <c r="I133" s="58">
        <v>34.700000000000003</v>
      </c>
      <c r="J133" s="58"/>
      <c r="K133" s="58" t="s">
        <v>14365</v>
      </c>
      <c r="L133" s="58" t="s">
        <v>82</v>
      </c>
      <c r="M133" s="58">
        <v>31.87</v>
      </c>
      <c r="N133" s="58">
        <v>23</v>
      </c>
      <c r="O133" s="58">
        <v>34.700000000000003</v>
      </c>
      <c r="P133" s="58">
        <v>1644</v>
      </c>
    </row>
    <row r="134" spans="1:16" s="59" customFormat="1" ht="10.199999999999999" x14ac:dyDescent="0.25">
      <c r="A134" s="57">
        <v>133</v>
      </c>
      <c r="B134" s="57" t="s">
        <v>6319</v>
      </c>
      <c r="C134" s="58" t="s">
        <v>6319</v>
      </c>
      <c r="D134" s="58" t="s">
        <v>82</v>
      </c>
      <c r="E134" s="58" t="s">
        <v>14571</v>
      </c>
      <c r="F134" s="58" t="s">
        <v>14572</v>
      </c>
      <c r="G134" s="58" t="s">
        <v>14573</v>
      </c>
      <c r="H134" s="58" t="s">
        <v>14364</v>
      </c>
      <c r="I134" s="58">
        <v>37.54</v>
      </c>
      <c r="J134" s="58"/>
      <c r="K134" s="58" t="s">
        <v>14365</v>
      </c>
      <c r="L134" s="58" t="s">
        <v>82</v>
      </c>
      <c r="M134" s="58">
        <v>34.49</v>
      </c>
      <c r="N134" s="58">
        <v>123</v>
      </c>
      <c r="O134" s="58">
        <v>37.54</v>
      </c>
      <c r="P134" s="58">
        <v>316</v>
      </c>
    </row>
    <row r="135" spans="1:16" s="59" customFormat="1" ht="10.199999999999999" x14ac:dyDescent="0.25">
      <c r="A135" s="57">
        <v>134</v>
      </c>
      <c r="B135" s="57" t="s">
        <v>7318</v>
      </c>
      <c r="C135" s="58" t="s">
        <v>7318</v>
      </c>
      <c r="D135" s="58" t="s">
        <v>82</v>
      </c>
      <c r="E135" s="58" t="s">
        <v>14574</v>
      </c>
      <c r="F135" s="58" t="s">
        <v>7319</v>
      </c>
      <c r="G135" s="58" t="s">
        <v>14575</v>
      </c>
      <c r="H135" s="58" t="s">
        <v>14364</v>
      </c>
      <c r="I135" s="58">
        <v>44.55</v>
      </c>
      <c r="J135" s="58"/>
      <c r="K135" s="58" t="s">
        <v>14365</v>
      </c>
      <c r="L135" s="58" t="s">
        <v>82</v>
      </c>
      <c r="M135" s="58">
        <v>40.9</v>
      </c>
      <c r="N135" s="58">
        <v>1911</v>
      </c>
      <c r="O135" s="58">
        <v>44.55</v>
      </c>
      <c r="P135" s="58">
        <v>2906</v>
      </c>
    </row>
    <row r="136" spans="1:16" s="59" customFormat="1" ht="10.199999999999999" x14ac:dyDescent="0.25">
      <c r="A136" s="57">
        <v>135</v>
      </c>
      <c r="B136" s="57" t="s">
        <v>7306</v>
      </c>
      <c r="C136" s="58" t="s">
        <v>7306</v>
      </c>
      <c r="D136" s="58" t="s">
        <v>82</v>
      </c>
      <c r="E136" s="58" t="s">
        <v>14576</v>
      </c>
      <c r="F136" s="58" t="s">
        <v>7307</v>
      </c>
      <c r="G136" s="58" t="s">
        <v>14577</v>
      </c>
      <c r="H136" s="58" t="s">
        <v>14364</v>
      </c>
      <c r="I136" s="58">
        <v>47.84</v>
      </c>
      <c r="J136" s="58"/>
      <c r="K136" s="58" t="s">
        <v>14365</v>
      </c>
      <c r="L136" s="58" t="s">
        <v>82</v>
      </c>
      <c r="M136" s="58">
        <v>43.94</v>
      </c>
      <c r="N136" s="58">
        <v>15161</v>
      </c>
      <c r="O136" s="58">
        <v>47.84</v>
      </c>
      <c r="P136" s="58">
        <v>7980</v>
      </c>
    </row>
    <row r="137" spans="1:16" s="59" customFormat="1" ht="10.199999999999999" x14ac:dyDescent="0.25">
      <c r="A137" s="57">
        <v>136</v>
      </c>
      <c r="B137" s="57" t="s">
        <v>7256</v>
      </c>
      <c r="C137" s="58" t="s">
        <v>7256</v>
      </c>
      <c r="D137" s="58" t="s">
        <v>82</v>
      </c>
      <c r="E137" s="58" t="s">
        <v>14578</v>
      </c>
      <c r="F137" s="58" t="s">
        <v>7257</v>
      </c>
      <c r="G137" s="58" t="s">
        <v>14579</v>
      </c>
      <c r="H137" s="58" t="s">
        <v>14364</v>
      </c>
      <c r="I137" s="58">
        <v>54.09</v>
      </c>
      <c r="J137" s="58"/>
      <c r="K137" s="58" t="s">
        <v>14365</v>
      </c>
      <c r="L137" s="58" t="s">
        <v>82</v>
      </c>
      <c r="M137" s="58">
        <v>49.66</v>
      </c>
      <c r="N137" s="58">
        <v>1587</v>
      </c>
      <c r="O137" s="58">
        <v>54.09</v>
      </c>
      <c r="P137" s="58">
        <v>607</v>
      </c>
    </row>
    <row r="138" spans="1:16" s="59" customFormat="1" ht="10.199999999999999" x14ac:dyDescent="0.25">
      <c r="A138" s="57">
        <v>137</v>
      </c>
      <c r="B138" s="57" t="s">
        <v>7330</v>
      </c>
      <c r="C138" s="58" t="s">
        <v>7330</v>
      </c>
      <c r="D138" s="58" t="s">
        <v>82</v>
      </c>
      <c r="E138" s="58" t="s">
        <v>14580</v>
      </c>
      <c r="F138" s="58" t="s">
        <v>7331</v>
      </c>
      <c r="G138" s="58" t="s">
        <v>14581</v>
      </c>
      <c r="H138" s="58" t="s">
        <v>14364</v>
      </c>
      <c r="I138" s="58">
        <v>58.13</v>
      </c>
      <c r="J138" s="58"/>
      <c r="K138" s="58" t="s">
        <v>14365</v>
      </c>
      <c r="L138" s="58" t="s">
        <v>82</v>
      </c>
      <c r="M138" s="58">
        <v>53.4</v>
      </c>
      <c r="N138" s="58">
        <v>1493</v>
      </c>
      <c r="O138" s="58">
        <v>58.13</v>
      </c>
      <c r="P138" s="58">
        <v>954</v>
      </c>
    </row>
    <row r="139" spans="1:16" s="59" customFormat="1" ht="10.199999999999999" x14ac:dyDescent="0.25">
      <c r="A139" s="57">
        <v>138</v>
      </c>
      <c r="B139" s="57" t="s">
        <v>6150</v>
      </c>
      <c r="C139" s="58" t="s">
        <v>6150</v>
      </c>
      <c r="D139" s="58" t="s">
        <v>82</v>
      </c>
      <c r="E139" s="58" t="s">
        <v>14582</v>
      </c>
      <c r="F139" s="58" t="s">
        <v>6151</v>
      </c>
      <c r="G139" s="58" t="s">
        <v>14583</v>
      </c>
      <c r="H139" s="58" t="s">
        <v>14364</v>
      </c>
      <c r="I139" s="58">
        <v>54.86</v>
      </c>
      <c r="J139" s="58"/>
      <c r="K139" s="58" t="s">
        <v>14365</v>
      </c>
      <c r="L139" s="58" t="s">
        <v>82</v>
      </c>
      <c r="M139" s="58">
        <v>50.4</v>
      </c>
      <c r="N139" s="58">
        <v>236</v>
      </c>
      <c r="O139" s="58">
        <v>54.86</v>
      </c>
      <c r="P139" s="58">
        <v>230</v>
      </c>
    </row>
    <row r="140" spans="1:16" s="59" customFormat="1" ht="10.199999999999999" x14ac:dyDescent="0.25">
      <c r="A140" s="57">
        <v>139</v>
      </c>
      <c r="B140" s="57" t="s">
        <v>7339</v>
      </c>
      <c r="C140" s="58" t="s">
        <v>7339</v>
      </c>
      <c r="D140" s="58" t="s">
        <v>82</v>
      </c>
      <c r="E140" s="58" t="s">
        <v>14584</v>
      </c>
      <c r="F140" s="58" t="s">
        <v>7340</v>
      </c>
      <c r="G140" s="58" t="s">
        <v>14585</v>
      </c>
      <c r="H140" s="58" t="s">
        <v>14364</v>
      </c>
      <c r="I140" s="58">
        <v>70.28</v>
      </c>
      <c r="J140" s="58"/>
      <c r="K140" s="58" t="s">
        <v>14365</v>
      </c>
      <c r="L140" s="58" t="s">
        <v>82</v>
      </c>
      <c r="M140" s="58">
        <v>64.53</v>
      </c>
      <c r="N140" s="58">
        <v>1406</v>
      </c>
      <c r="O140" s="58">
        <v>70.28</v>
      </c>
      <c r="P140" s="58">
        <v>997</v>
      </c>
    </row>
    <row r="141" spans="1:16" s="59" customFormat="1" ht="10.199999999999999" x14ac:dyDescent="0.25">
      <c r="A141" s="57">
        <v>140</v>
      </c>
      <c r="B141" s="57" t="s">
        <v>7312</v>
      </c>
      <c r="C141" s="58" t="s">
        <v>7312</v>
      </c>
      <c r="D141" s="58" t="s">
        <v>82</v>
      </c>
      <c r="E141" s="58" t="s">
        <v>14586</v>
      </c>
      <c r="F141" s="58" t="s">
        <v>7313</v>
      </c>
      <c r="G141" s="58" t="s">
        <v>14587</v>
      </c>
      <c r="H141" s="58" t="s">
        <v>14364</v>
      </c>
      <c r="I141" s="58">
        <v>85.18</v>
      </c>
      <c r="J141" s="58"/>
      <c r="K141" s="58" t="s">
        <v>14365</v>
      </c>
      <c r="L141" s="58" t="s">
        <v>82</v>
      </c>
      <c r="M141" s="58">
        <v>78.209999999999994</v>
      </c>
      <c r="N141" s="58">
        <v>5561</v>
      </c>
      <c r="O141" s="58">
        <v>85.18</v>
      </c>
      <c r="P141" s="58">
        <v>4981</v>
      </c>
    </row>
    <row r="142" spans="1:16" s="59" customFormat="1" ht="10.199999999999999" x14ac:dyDescent="0.25">
      <c r="A142" s="57">
        <v>141</v>
      </c>
      <c r="B142" s="57" t="s">
        <v>6179</v>
      </c>
      <c r="C142" s="58" t="s">
        <v>6179</v>
      </c>
      <c r="D142" s="58" t="s">
        <v>82</v>
      </c>
      <c r="E142" s="58" t="s">
        <v>14588</v>
      </c>
      <c r="F142" s="58" t="s">
        <v>6180</v>
      </c>
      <c r="G142" s="58" t="s">
        <v>14589</v>
      </c>
      <c r="H142" s="58" t="s">
        <v>14364</v>
      </c>
      <c r="I142" s="58">
        <v>9.92</v>
      </c>
      <c r="J142" s="58"/>
      <c r="K142" s="58" t="s">
        <v>14365</v>
      </c>
      <c r="L142" s="58" t="s">
        <v>82</v>
      </c>
      <c r="M142" s="58">
        <v>9.36</v>
      </c>
      <c r="N142" s="58">
        <v>12</v>
      </c>
      <c r="O142" s="58">
        <v>9.92</v>
      </c>
      <c r="P142" s="58">
        <v>18</v>
      </c>
    </row>
    <row r="143" spans="1:16" s="59" customFormat="1" ht="10.199999999999999" x14ac:dyDescent="0.25">
      <c r="A143" s="57">
        <v>142</v>
      </c>
      <c r="B143" s="57" t="s">
        <v>6176</v>
      </c>
      <c r="C143" s="58" t="s">
        <v>6176</v>
      </c>
      <c r="D143" s="58" t="s">
        <v>82</v>
      </c>
      <c r="E143" s="58" t="s">
        <v>14590</v>
      </c>
      <c r="F143" s="58" t="s">
        <v>6177</v>
      </c>
      <c r="G143" s="58" t="s">
        <v>14591</v>
      </c>
      <c r="H143" s="58" t="s">
        <v>14364</v>
      </c>
      <c r="I143" s="58">
        <v>16.13</v>
      </c>
      <c r="J143" s="58"/>
      <c r="K143" s="58" t="s">
        <v>14365</v>
      </c>
      <c r="L143" s="58" t="s">
        <v>82</v>
      </c>
      <c r="M143" s="58">
        <v>15.46</v>
      </c>
      <c r="N143" s="58">
        <v>3</v>
      </c>
      <c r="O143" s="58">
        <v>16.13</v>
      </c>
      <c r="P143" s="58">
        <v>3</v>
      </c>
    </row>
    <row r="144" spans="1:16" s="59" customFormat="1" ht="10.199999999999999" x14ac:dyDescent="0.25">
      <c r="A144" s="57">
        <v>143</v>
      </c>
      <c r="B144" s="57" t="s">
        <v>6786</v>
      </c>
      <c r="C144" s="58" t="s">
        <v>6786</v>
      </c>
      <c r="D144" s="58" t="s">
        <v>82</v>
      </c>
      <c r="E144" s="58" t="s">
        <v>14592</v>
      </c>
      <c r="F144" s="58" t="s">
        <v>6787</v>
      </c>
      <c r="G144" s="58" t="s">
        <v>14593</v>
      </c>
      <c r="H144" s="58" t="s">
        <v>14364</v>
      </c>
      <c r="I144" s="58">
        <v>23.63</v>
      </c>
      <c r="J144" s="58"/>
      <c r="K144" s="58" t="s">
        <v>14365</v>
      </c>
      <c r="L144" s="58" t="s">
        <v>82</v>
      </c>
      <c r="M144" s="58">
        <v>22.65</v>
      </c>
      <c r="N144" s="58">
        <v>281</v>
      </c>
      <c r="O144" s="58">
        <v>23.63</v>
      </c>
      <c r="P144" s="58">
        <v>717</v>
      </c>
    </row>
    <row r="145" spans="1:16" s="59" customFormat="1" ht="10.199999999999999" x14ac:dyDescent="0.25">
      <c r="A145" s="57">
        <v>144</v>
      </c>
      <c r="B145" s="57" t="s">
        <v>7038</v>
      </c>
      <c r="C145" s="58" t="s">
        <v>7038</v>
      </c>
      <c r="D145" s="58" t="s">
        <v>82</v>
      </c>
      <c r="E145" s="58" t="s">
        <v>14594</v>
      </c>
      <c r="F145" s="58" t="s">
        <v>7039</v>
      </c>
      <c r="G145" s="58" t="s">
        <v>14595</v>
      </c>
      <c r="H145" s="58" t="s">
        <v>14364</v>
      </c>
      <c r="I145" s="58">
        <v>34.99</v>
      </c>
      <c r="J145" s="58"/>
      <c r="K145" s="58" t="s">
        <v>14365</v>
      </c>
      <c r="L145" s="58" t="s">
        <v>82</v>
      </c>
      <c r="M145" s="58">
        <v>32.14</v>
      </c>
      <c r="N145" s="58">
        <v>25705</v>
      </c>
      <c r="O145" s="58">
        <v>34.99</v>
      </c>
      <c r="P145" s="58">
        <v>30701</v>
      </c>
    </row>
    <row r="146" spans="1:16" s="59" customFormat="1" ht="10.199999999999999" x14ac:dyDescent="0.25">
      <c r="A146" s="57">
        <v>145</v>
      </c>
      <c r="B146" s="57" t="s">
        <v>6182</v>
      </c>
      <c r="C146" s="58" t="s">
        <v>6182</v>
      </c>
      <c r="D146" s="58" t="s">
        <v>82</v>
      </c>
      <c r="E146" s="58" t="s">
        <v>14596</v>
      </c>
      <c r="F146" s="58" t="s">
        <v>6183</v>
      </c>
      <c r="G146" s="58" t="s">
        <v>14597</v>
      </c>
      <c r="H146" s="58" t="s">
        <v>14364</v>
      </c>
      <c r="I146" s="58">
        <v>36.46</v>
      </c>
      <c r="J146" s="58"/>
      <c r="K146" s="58" t="s">
        <v>14365</v>
      </c>
      <c r="L146" s="58" t="s">
        <v>82</v>
      </c>
      <c r="M146" s="58">
        <v>34.94</v>
      </c>
      <c r="N146" s="58">
        <v>763</v>
      </c>
      <c r="O146" s="58">
        <v>36.46</v>
      </c>
      <c r="P146" s="58">
        <v>475</v>
      </c>
    </row>
    <row r="147" spans="1:16" s="59" customFormat="1" ht="10.199999999999999" x14ac:dyDescent="0.25">
      <c r="A147" s="57">
        <v>146</v>
      </c>
      <c r="B147" s="57" t="s">
        <v>7336</v>
      </c>
      <c r="C147" s="58" t="s">
        <v>7336</v>
      </c>
      <c r="D147" s="58" t="s">
        <v>82</v>
      </c>
      <c r="E147" s="58" t="s">
        <v>14598</v>
      </c>
      <c r="F147" s="58" t="s">
        <v>7337</v>
      </c>
      <c r="G147" s="58" t="s">
        <v>14599</v>
      </c>
      <c r="H147" s="58" t="s">
        <v>14364</v>
      </c>
      <c r="I147" s="58">
        <v>31.23</v>
      </c>
      <c r="J147" s="58"/>
      <c r="K147" s="58" t="s">
        <v>14365</v>
      </c>
      <c r="L147" s="58" t="s">
        <v>82</v>
      </c>
      <c r="M147" s="58">
        <v>28.69</v>
      </c>
      <c r="N147" s="58">
        <v>4733</v>
      </c>
      <c r="O147" s="58">
        <v>31.23</v>
      </c>
      <c r="P147" s="58">
        <v>845</v>
      </c>
    </row>
    <row r="148" spans="1:16" s="59" customFormat="1" ht="10.199999999999999" x14ac:dyDescent="0.25">
      <c r="A148" s="57">
        <v>147</v>
      </c>
      <c r="B148" s="57" t="s">
        <v>14600</v>
      </c>
      <c r="C148" s="58"/>
      <c r="D148" s="58" t="s">
        <v>82</v>
      </c>
      <c r="E148" s="58" t="s">
        <v>14600</v>
      </c>
      <c r="F148" s="58" t="s">
        <v>14601</v>
      </c>
      <c r="G148" s="58" t="s">
        <v>14602</v>
      </c>
      <c r="H148" s="58" t="s">
        <v>14364</v>
      </c>
      <c r="I148" s="58">
        <v>27.62</v>
      </c>
      <c r="J148" s="58"/>
      <c r="K148" s="58" t="s">
        <v>14365</v>
      </c>
      <c r="L148" s="58" t="s">
        <v>82</v>
      </c>
      <c r="M148" s="58">
        <v>25.93</v>
      </c>
      <c r="N148" s="58">
        <v>1</v>
      </c>
      <c r="O148" s="58">
        <v>27.62</v>
      </c>
      <c r="P148" s="58">
        <v>7</v>
      </c>
    </row>
    <row r="149" spans="1:16" s="59" customFormat="1" ht="10.199999999999999" x14ac:dyDescent="0.25">
      <c r="A149" s="57">
        <v>148</v>
      </c>
      <c r="B149" s="57" t="s">
        <v>7239</v>
      </c>
      <c r="C149" s="58" t="s">
        <v>7239</v>
      </c>
      <c r="D149" s="58" t="s">
        <v>82</v>
      </c>
      <c r="E149" s="58" t="s">
        <v>14603</v>
      </c>
      <c r="F149" s="58" t="s">
        <v>14604</v>
      </c>
      <c r="G149" s="58" t="s">
        <v>14605</v>
      </c>
      <c r="H149" s="58" t="s">
        <v>14364</v>
      </c>
      <c r="I149" s="58">
        <v>41.13</v>
      </c>
      <c r="J149" s="58"/>
      <c r="K149" s="58" t="s">
        <v>14365</v>
      </c>
      <c r="L149" s="58" t="s">
        <v>82</v>
      </c>
      <c r="M149" s="58">
        <v>37.78</v>
      </c>
      <c r="N149" s="58">
        <v>1615</v>
      </c>
      <c r="O149" s="58">
        <v>41.13</v>
      </c>
      <c r="P149" s="58">
        <v>2215</v>
      </c>
    </row>
    <row r="150" spans="1:16" s="59" customFormat="1" ht="10.199999999999999" x14ac:dyDescent="0.25">
      <c r="A150" s="57">
        <v>150</v>
      </c>
      <c r="B150" s="57" t="s">
        <v>6882</v>
      </c>
      <c r="C150" s="58" t="s">
        <v>6882</v>
      </c>
      <c r="D150" s="58" t="s">
        <v>82</v>
      </c>
      <c r="E150" s="58" t="s">
        <v>14607</v>
      </c>
      <c r="F150" s="58" t="s">
        <v>6883</v>
      </c>
      <c r="G150" s="58" t="s">
        <v>14608</v>
      </c>
      <c r="H150" s="58" t="s">
        <v>14364</v>
      </c>
      <c r="I150" s="58">
        <v>88.98</v>
      </c>
      <c r="J150" s="58"/>
      <c r="K150" s="58" t="s">
        <v>14365</v>
      </c>
      <c r="L150" s="58" t="s">
        <v>82</v>
      </c>
      <c r="M150" s="58">
        <v>81.739999999999995</v>
      </c>
      <c r="N150" s="58">
        <v>55</v>
      </c>
      <c r="O150" s="58">
        <v>88.98</v>
      </c>
      <c r="P150" s="58">
        <v>275</v>
      </c>
    </row>
    <row r="151" spans="1:16" s="59" customFormat="1" ht="10.199999999999999" x14ac:dyDescent="0.25">
      <c r="A151" s="57">
        <v>151</v>
      </c>
      <c r="B151" s="57" t="s">
        <v>14609</v>
      </c>
      <c r="C151" s="58" t="s">
        <v>25364</v>
      </c>
      <c r="D151" s="58" t="s">
        <v>82</v>
      </c>
      <c r="E151" s="58" t="s">
        <v>14609</v>
      </c>
      <c r="F151" s="58" t="s">
        <v>14610</v>
      </c>
      <c r="G151" s="58" t="s">
        <v>14611</v>
      </c>
      <c r="H151" s="58" t="s">
        <v>14364</v>
      </c>
      <c r="I151" s="58">
        <v>66.53</v>
      </c>
      <c r="J151" s="58"/>
      <c r="K151" s="58" t="s">
        <v>14365</v>
      </c>
      <c r="L151" s="58" t="s">
        <v>82</v>
      </c>
      <c r="M151" s="58">
        <v>61.11</v>
      </c>
      <c r="N151" s="58">
        <v>254</v>
      </c>
      <c r="O151" s="58">
        <v>66.53</v>
      </c>
      <c r="P151" s="58">
        <v>100</v>
      </c>
    </row>
    <row r="152" spans="1:16" s="59" customFormat="1" ht="10.199999999999999" x14ac:dyDescent="0.25">
      <c r="A152" s="57">
        <v>152</v>
      </c>
      <c r="B152" s="58" t="s">
        <v>5871</v>
      </c>
      <c r="C152" s="58" t="s">
        <v>5871</v>
      </c>
      <c r="D152" s="58" t="s">
        <v>82</v>
      </c>
      <c r="E152" s="58" t="s">
        <v>14612</v>
      </c>
      <c r="F152" s="58" t="s">
        <v>5872</v>
      </c>
      <c r="G152" s="58" t="s">
        <v>14613</v>
      </c>
      <c r="H152" s="58" t="s">
        <v>14364</v>
      </c>
      <c r="I152" s="58">
        <v>10.59</v>
      </c>
      <c r="J152" s="58"/>
      <c r="K152" s="58" t="s">
        <v>14365</v>
      </c>
      <c r="L152" s="58" t="s">
        <v>82</v>
      </c>
      <c r="M152" s="58">
        <v>9.94</v>
      </c>
      <c r="N152" s="58">
        <v>229</v>
      </c>
      <c r="O152" s="58">
        <v>10.59</v>
      </c>
      <c r="P152" s="58">
        <v>229</v>
      </c>
    </row>
    <row r="153" spans="1:16" s="59" customFormat="1" ht="10.199999999999999" x14ac:dyDescent="0.25">
      <c r="A153" s="57">
        <v>153</v>
      </c>
      <c r="B153" s="57" t="s">
        <v>5896</v>
      </c>
      <c r="C153" s="58" t="s">
        <v>5896</v>
      </c>
      <c r="D153" s="58" t="s">
        <v>82</v>
      </c>
      <c r="E153" s="58" t="s">
        <v>14614</v>
      </c>
      <c r="F153" s="58" t="s">
        <v>5897</v>
      </c>
      <c r="G153" s="58" t="s">
        <v>14615</v>
      </c>
      <c r="H153" s="58" t="s">
        <v>14364</v>
      </c>
      <c r="I153" s="58">
        <v>7.12</v>
      </c>
      <c r="J153" s="58"/>
      <c r="K153" s="58" t="s">
        <v>14365</v>
      </c>
      <c r="L153" s="58" t="s">
        <v>82</v>
      </c>
      <c r="M153" s="58">
        <v>6.72</v>
      </c>
      <c r="N153" s="58">
        <v>97</v>
      </c>
      <c r="O153" s="58">
        <v>7.12</v>
      </c>
      <c r="P153" s="58">
        <v>14</v>
      </c>
    </row>
    <row r="154" spans="1:16" s="59" customFormat="1" ht="10.199999999999999" x14ac:dyDescent="0.25">
      <c r="A154" s="57">
        <v>154</v>
      </c>
      <c r="B154" s="57" t="s">
        <v>4767</v>
      </c>
      <c r="C154" s="58" t="s">
        <v>4767</v>
      </c>
      <c r="D154" s="58" t="s">
        <v>82</v>
      </c>
      <c r="E154" s="58" t="s">
        <v>14616</v>
      </c>
      <c r="F154" s="58" t="s">
        <v>4768</v>
      </c>
      <c r="G154" s="58" t="s">
        <v>14617</v>
      </c>
      <c r="H154" s="58" t="s">
        <v>14364</v>
      </c>
      <c r="I154" s="58">
        <v>7.12</v>
      </c>
      <c r="J154" s="58"/>
      <c r="K154" s="58" t="s">
        <v>14365</v>
      </c>
      <c r="L154" s="58" t="s">
        <v>82</v>
      </c>
      <c r="M154" s="58">
        <v>6.72</v>
      </c>
      <c r="N154" s="58">
        <v>2663</v>
      </c>
      <c r="O154" s="58">
        <v>7.12</v>
      </c>
      <c r="P154" s="58">
        <v>2648</v>
      </c>
    </row>
    <row r="155" spans="1:16" s="59" customFormat="1" ht="10.199999999999999" x14ac:dyDescent="0.25">
      <c r="A155" s="57">
        <v>155</v>
      </c>
      <c r="B155" s="57" t="s">
        <v>4776</v>
      </c>
      <c r="C155" s="58" t="s">
        <v>4776</v>
      </c>
      <c r="D155" s="58" t="s">
        <v>82</v>
      </c>
      <c r="E155" s="58" t="s">
        <v>14618</v>
      </c>
      <c r="F155" s="58" t="s">
        <v>4777</v>
      </c>
      <c r="G155" s="58" t="s">
        <v>14619</v>
      </c>
      <c r="H155" s="58" t="s">
        <v>14364</v>
      </c>
      <c r="I155" s="58">
        <v>7.12</v>
      </c>
      <c r="J155" s="58"/>
      <c r="K155" s="58" t="s">
        <v>14365</v>
      </c>
      <c r="L155" s="58" t="s">
        <v>82</v>
      </c>
      <c r="M155" s="58">
        <v>6.72</v>
      </c>
      <c r="N155" s="58">
        <v>1041</v>
      </c>
      <c r="O155" s="58">
        <v>7.12</v>
      </c>
      <c r="P155" s="58">
        <v>659</v>
      </c>
    </row>
    <row r="156" spans="1:16" s="59" customFormat="1" ht="10.199999999999999" x14ac:dyDescent="0.25">
      <c r="A156" s="57">
        <v>156</v>
      </c>
      <c r="B156" s="57" t="s">
        <v>14620</v>
      </c>
      <c r="C156" s="58"/>
      <c r="D156" s="58" t="s">
        <v>82</v>
      </c>
      <c r="E156" s="58" t="s">
        <v>14620</v>
      </c>
      <c r="F156" s="58" t="s">
        <v>14621</v>
      </c>
      <c r="G156" s="58" t="s">
        <v>14622</v>
      </c>
      <c r="H156" s="58" t="s">
        <v>14364</v>
      </c>
      <c r="I156" s="58">
        <v>5.13</v>
      </c>
      <c r="J156" s="58"/>
      <c r="K156" s="58" t="s">
        <v>14365</v>
      </c>
      <c r="L156" s="58" t="s">
        <v>82</v>
      </c>
      <c r="M156" s="58">
        <v>4.82</v>
      </c>
      <c r="N156" s="58">
        <v>53</v>
      </c>
      <c r="O156" s="58">
        <v>5.13</v>
      </c>
      <c r="P156" s="58">
        <v>53</v>
      </c>
    </row>
    <row r="157" spans="1:16" s="59" customFormat="1" ht="10.199999999999999" x14ac:dyDescent="0.25">
      <c r="A157" s="57">
        <v>157</v>
      </c>
      <c r="B157" s="57" t="s">
        <v>5983</v>
      </c>
      <c r="C157" s="58" t="s">
        <v>5983</v>
      </c>
      <c r="D157" s="58" t="s">
        <v>82</v>
      </c>
      <c r="E157" s="58" t="s">
        <v>14623</v>
      </c>
      <c r="F157" s="58" t="s">
        <v>14624</v>
      </c>
      <c r="G157" s="58" t="s">
        <v>14625</v>
      </c>
      <c r="H157" s="58" t="s">
        <v>14364</v>
      </c>
      <c r="I157" s="58">
        <v>40.74</v>
      </c>
      <c r="J157" s="58"/>
      <c r="K157" s="58" t="s">
        <v>14365</v>
      </c>
      <c r="L157" s="58" t="s">
        <v>82</v>
      </c>
      <c r="M157" s="58">
        <v>38.25</v>
      </c>
      <c r="N157" s="58">
        <v>20</v>
      </c>
      <c r="O157" s="58">
        <v>40.74</v>
      </c>
      <c r="P157" s="58">
        <v>9</v>
      </c>
    </row>
    <row r="158" spans="1:16" s="59" customFormat="1" ht="10.199999999999999" x14ac:dyDescent="0.25">
      <c r="A158" s="57">
        <v>158</v>
      </c>
      <c r="B158" s="57" t="s">
        <v>4911</v>
      </c>
      <c r="C158" s="58" t="s">
        <v>4911</v>
      </c>
      <c r="D158" s="58" t="s">
        <v>82</v>
      </c>
      <c r="E158" s="58" t="s">
        <v>14626</v>
      </c>
      <c r="F158" s="58" t="s">
        <v>4912</v>
      </c>
      <c r="G158" s="58" t="s">
        <v>14627</v>
      </c>
      <c r="H158" s="58" t="s">
        <v>14364</v>
      </c>
      <c r="I158" s="58">
        <v>26.61</v>
      </c>
      <c r="J158" s="58"/>
      <c r="K158" s="58" t="s">
        <v>14365</v>
      </c>
      <c r="L158" s="58" t="s">
        <v>82</v>
      </c>
      <c r="M158" s="58">
        <v>24.44</v>
      </c>
      <c r="N158" s="58"/>
      <c r="O158" s="58">
        <v>26.61</v>
      </c>
      <c r="P158" s="58" t="s">
        <v>14444</v>
      </c>
    </row>
    <row r="159" spans="1:16" s="59" customFormat="1" ht="10.199999999999999" x14ac:dyDescent="0.25">
      <c r="A159" s="57">
        <v>159</v>
      </c>
      <c r="B159" s="57" t="s">
        <v>5935</v>
      </c>
      <c r="C159" s="58" t="s">
        <v>5935</v>
      </c>
      <c r="D159" s="58" t="s">
        <v>82</v>
      </c>
      <c r="E159" s="58" t="s">
        <v>14628</v>
      </c>
      <c r="F159" s="58" t="s">
        <v>5936</v>
      </c>
      <c r="G159" s="58" t="s">
        <v>14629</v>
      </c>
      <c r="H159" s="58" t="s">
        <v>14364</v>
      </c>
      <c r="I159" s="58">
        <v>34.61</v>
      </c>
      <c r="J159" s="58"/>
      <c r="K159" s="58" t="s">
        <v>14365</v>
      </c>
      <c r="L159" s="58" t="s">
        <v>82</v>
      </c>
      <c r="M159" s="58">
        <v>31.79</v>
      </c>
      <c r="N159" s="58"/>
      <c r="O159" s="58">
        <v>34.61</v>
      </c>
      <c r="P159" s="58" t="s">
        <v>14444</v>
      </c>
    </row>
    <row r="160" spans="1:16" s="59" customFormat="1" ht="10.199999999999999" x14ac:dyDescent="0.25">
      <c r="A160" s="57">
        <v>160</v>
      </c>
      <c r="B160" s="57" t="s">
        <v>4887</v>
      </c>
      <c r="C160" s="58" t="s">
        <v>4887</v>
      </c>
      <c r="D160" s="58" t="s">
        <v>82</v>
      </c>
      <c r="E160" s="58" t="s">
        <v>14630</v>
      </c>
      <c r="F160" s="58" t="s">
        <v>4888</v>
      </c>
      <c r="G160" s="58" t="s">
        <v>14631</v>
      </c>
      <c r="H160" s="58" t="s">
        <v>14364</v>
      </c>
      <c r="I160" s="58">
        <v>33.590000000000003</v>
      </c>
      <c r="J160" s="58"/>
      <c r="K160" s="58" t="s">
        <v>14365</v>
      </c>
      <c r="L160" s="58" t="s">
        <v>82</v>
      </c>
      <c r="M160" s="58">
        <v>30.86</v>
      </c>
      <c r="N160" s="58"/>
      <c r="O160" s="58">
        <v>33.590000000000003</v>
      </c>
      <c r="P160" s="58" t="s">
        <v>14444</v>
      </c>
    </row>
    <row r="161" spans="1:16" s="59" customFormat="1" ht="10.199999999999999" x14ac:dyDescent="0.25">
      <c r="A161" s="57">
        <v>161</v>
      </c>
      <c r="B161" s="57" t="s">
        <v>4878</v>
      </c>
      <c r="C161" s="58" t="s">
        <v>4878</v>
      </c>
      <c r="D161" s="58" t="s">
        <v>82</v>
      </c>
      <c r="E161" s="58" t="s">
        <v>14632</v>
      </c>
      <c r="F161" s="58" t="s">
        <v>4879</v>
      </c>
      <c r="G161" s="58" t="s">
        <v>14633</v>
      </c>
      <c r="H161" s="58" t="s">
        <v>14364</v>
      </c>
      <c r="I161" s="58">
        <v>42.15</v>
      </c>
      <c r="J161" s="58"/>
      <c r="K161" s="58" t="s">
        <v>14365</v>
      </c>
      <c r="L161" s="58" t="s">
        <v>82</v>
      </c>
      <c r="M161" s="58">
        <v>38.72</v>
      </c>
      <c r="N161" s="58"/>
      <c r="O161" s="58">
        <v>42.15</v>
      </c>
      <c r="P161" s="58" t="s">
        <v>14444</v>
      </c>
    </row>
    <row r="162" spans="1:16" s="59" customFormat="1" ht="10.199999999999999" x14ac:dyDescent="0.25">
      <c r="A162" s="57">
        <v>162</v>
      </c>
      <c r="B162" s="57" t="s">
        <v>5930</v>
      </c>
      <c r="C162" s="58" t="s">
        <v>5930</v>
      </c>
      <c r="D162" s="58" t="s">
        <v>82</v>
      </c>
      <c r="E162" s="58" t="s">
        <v>14634</v>
      </c>
      <c r="F162" s="58" t="s">
        <v>14635</v>
      </c>
      <c r="G162" s="58" t="s">
        <v>14636</v>
      </c>
      <c r="H162" s="58" t="s">
        <v>14364</v>
      </c>
      <c r="I162" s="58">
        <v>7.78</v>
      </c>
      <c r="J162" s="58"/>
      <c r="K162" s="58" t="s">
        <v>14365</v>
      </c>
      <c r="L162" s="58" t="s">
        <v>82</v>
      </c>
      <c r="M162" s="58">
        <v>7.68</v>
      </c>
      <c r="N162" s="58">
        <v>26</v>
      </c>
      <c r="O162" s="58">
        <v>7.78</v>
      </c>
      <c r="P162" s="58">
        <v>26</v>
      </c>
    </row>
    <row r="163" spans="1:16" s="59" customFormat="1" ht="10.199999999999999" x14ac:dyDescent="0.25">
      <c r="A163" s="57">
        <v>163</v>
      </c>
      <c r="B163" s="57" t="s">
        <v>5844</v>
      </c>
      <c r="C163" s="58" t="s">
        <v>5844</v>
      </c>
      <c r="D163" s="58" t="s">
        <v>82</v>
      </c>
      <c r="E163" s="58" t="s">
        <v>14637</v>
      </c>
      <c r="F163" s="58" t="s">
        <v>14638</v>
      </c>
      <c r="G163" s="58" t="s">
        <v>14639</v>
      </c>
      <c r="H163" s="58" t="s">
        <v>14364</v>
      </c>
      <c r="I163" s="58">
        <v>0.77</v>
      </c>
      <c r="J163" s="58"/>
      <c r="K163" s="58" t="s">
        <v>14365</v>
      </c>
      <c r="L163" s="58" t="s">
        <v>82</v>
      </c>
      <c r="M163" s="58">
        <v>0.59</v>
      </c>
      <c r="N163" s="58">
        <v>1560</v>
      </c>
      <c r="O163" s="58">
        <v>0.77</v>
      </c>
      <c r="P163" s="58">
        <v>1395</v>
      </c>
    </row>
    <row r="164" spans="1:16" s="59" customFormat="1" ht="10.199999999999999" x14ac:dyDescent="0.25">
      <c r="A164" s="57">
        <v>164</v>
      </c>
      <c r="B164" s="57" t="s">
        <v>5953</v>
      </c>
      <c r="C164" s="58" t="s">
        <v>5953</v>
      </c>
      <c r="D164" s="58" t="s">
        <v>82</v>
      </c>
      <c r="E164" s="58" t="s">
        <v>14640</v>
      </c>
      <c r="F164" s="58" t="s">
        <v>5954</v>
      </c>
      <c r="G164" s="58" t="s">
        <v>14641</v>
      </c>
      <c r="H164" s="58" t="s">
        <v>14364</v>
      </c>
      <c r="I164" s="58">
        <v>30.86</v>
      </c>
      <c r="J164" s="58"/>
      <c r="K164" s="58" t="s">
        <v>14365</v>
      </c>
      <c r="L164" s="58" t="s">
        <v>82</v>
      </c>
      <c r="M164" s="58">
        <v>28.15</v>
      </c>
      <c r="N164" s="58">
        <v>14305</v>
      </c>
      <c r="O164" s="58">
        <v>30.86</v>
      </c>
      <c r="P164" s="58">
        <v>22038</v>
      </c>
    </row>
    <row r="165" spans="1:16" s="59" customFormat="1" ht="10.199999999999999" x14ac:dyDescent="0.25">
      <c r="A165" s="57">
        <v>165</v>
      </c>
      <c r="B165" s="57" t="s">
        <v>3164</v>
      </c>
      <c r="C165" s="58" t="s">
        <v>3164</v>
      </c>
      <c r="D165" s="58" t="s">
        <v>82</v>
      </c>
      <c r="E165" s="58" t="s">
        <v>14642</v>
      </c>
      <c r="F165" s="58" t="s">
        <v>3165</v>
      </c>
      <c r="G165" s="58" t="s">
        <v>14643</v>
      </c>
      <c r="H165" s="58" t="s">
        <v>14364</v>
      </c>
      <c r="I165" s="58">
        <v>9.75</v>
      </c>
      <c r="J165" s="58"/>
      <c r="K165" s="58" t="s">
        <v>14365</v>
      </c>
      <c r="L165" s="58" t="s">
        <v>82</v>
      </c>
      <c r="M165" s="58">
        <v>9.2100000000000009</v>
      </c>
      <c r="N165" s="58">
        <v>6543</v>
      </c>
      <c r="O165" s="58">
        <v>9.75</v>
      </c>
      <c r="P165" s="58">
        <v>4737</v>
      </c>
    </row>
    <row r="166" spans="1:16" s="59" customFormat="1" ht="10.199999999999999" x14ac:dyDescent="0.25">
      <c r="A166" s="57">
        <v>166</v>
      </c>
      <c r="B166" s="57" t="s">
        <v>7086</v>
      </c>
      <c r="C166" s="58" t="s">
        <v>7086</v>
      </c>
      <c r="D166" s="58" t="s">
        <v>82</v>
      </c>
      <c r="E166" s="58" t="s">
        <v>14644</v>
      </c>
      <c r="F166" s="58" t="s">
        <v>7087</v>
      </c>
      <c r="G166" s="58" t="s">
        <v>14645</v>
      </c>
      <c r="H166" s="58" t="s">
        <v>14364</v>
      </c>
      <c r="I166" s="58">
        <v>8.57</v>
      </c>
      <c r="J166" s="58"/>
      <c r="K166" s="58" t="s">
        <v>14365</v>
      </c>
      <c r="L166" s="58" t="s">
        <v>82</v>
      </c>
      <c r="M166" s="58">
        <v>8.08</v>
      </c>
      <c r="N166" s="58">
        <v>13836</v>
      </c>
      <c r="O166" s="58">
        <v>8.57</v>
      </c>
      <c r="P166" s="58">
        <v>11614</v>
      </c>
    </row>
    <row r="167" spans="1:16" s="59" customFormat="1" ht="10.199999999999999" x14ac:dyDescent="0.25">
      <c r="A167" s="57">
        <v>167</v>
      </c>
      <c r="B167" s="57" t="s">
        <v>3143</v>
      </c>
      <c r="C167" s="58" t="s">
        <v>3143</v>
      </c>
      <c r="D167" s="58" t="s">
        <v>82</v>
      </c>
      <c r="E167" s="58" t="s">
        <v>14646</v>
      </c>
      <c r="F167" s="58" t="s">
        <v>3144</v>
      </c>
      <c r="G167" s="58" t="s">
        <v>14647</v>
      </c>
      <c r="H167" s="58" t="s">
        <v>14364</v>
      </c>
      <c r="I167" s="58">
        <v>8.2899999999999991</v>
      </c>
      <c r="J167" s="58"/>
      <c r="K167" s="58" t="s">
        <v>14365</v>
      </c>
      <c r="L167" s="58" t="s">
        <v>82</v>
      </c>
      <c r="M167" s="58">
        <v>8.19</v>
      </c>
      <c r="N167" s="58">
        <v>816</v>
      </c>
      <c r="O167" s="58">
        <v>8.2899999999999991</v>
      </c>
      <c r="P167" s="58">
        <v>469</v>
      </c>
    </row>
    <row r="168" spans="1:16" s="59" customFormat="1" ht="10.199999999999999" x14ac:dyDescent="0.25">
      <c r="A168" s="57">
        <v>168</v>
      </c>
      <c r="B168" s="57" t="s">
        <v>6691</v>
      </c>
      <c r="C168" s="58" t="s">
        <v>6691</v>
      </c>
      <c r="D168" s="58" t="s">
        <v>82</v>
      </c>
      <c r="E168" s="58" t="s">
        <v>14648</v>
      </c>
      <c r="F168" s="58" t="s">
        <v>6692</v>
      </c>
      <c r="G168" s="58" t="s">
        <v>14649</v>
      </c>
      <c r="H168" s="58" t="s">
        <v>14364</v>
      </c>
      <c r="I168" s="58">
        <v>8.99</v>
      </c>
      <c r="J168" s="58"/>
      <c r="K168" s="58" t="s">
        <v>14365</v>
      </c>
      <c r="L168" s="58" t="s">
        <v>82</v>
      </c>
      <c r="M168" s="58">
        <v>8.8800000000000008</v>
      </c>
      <c r="N168" s="58">
        <v>639</v>
      </c>
      <c r="O168" s="58">
        <v>8.99</v>
      </c>
      <c r="P168" s="58">
        <v>281</v>
      </c>
    </row>
    <row r="169" spans="1:16" s="59" customFormat="1" ht="10.199999999999999" x14ac:dyDescent="0.25">
      <c r="A169" s="57">
        <v>169</v>
      </c>
      <c r="B169" s="57" t="s">
        <v>6324</v>
      </c>
      <c r="C169" s="58" t="s">
        <v>6324</v>
      </c>
      <c r="D169" s="58" t="s">
        <v>82</v>
      </c>
      <c r="E169" s="58" t="s">
        <v>14650</v>
      </c>
      <c r="F169" s="58" t="s">
        <v>14651</v>
      </c>
      <c r="G169" s="58" t="s">
        <v>14652</v>
      </c>
      <c r="H169" s="58" t="s">
        <v>14364</v>
      </c>
      <c r="I169" s="58">
        <v>10.44</v>
      </c>
      <c r="J169" s="58"/>
      <c r="K169" s="58" t="s">
        <v>14365</v>
      </c>
      <c r="L169" s="58" t="s">
        <v>82</v>
      </c>
      <c r="M169" s="58">
        <v>10.31</v>
      </c>
      <c r="N169" s="58">
        <v>434</v>
      </c>
      <c r="O169" s="58">
        <v>10.44</v>
      </c>
      <c r="P169" s="58">
        <v>324</v>
      </c>
    </row>
    <row r="170" spans="1:16" s="59" customFormat="1" ht="10.199999999999999" x14ac:dyDescent="0.25">
      <c r="A170" s="57">
        <v>170</v>
      </c>
      <c r="B170" s="57" t="s">
        <v>7033</v>
      </c>
      <c r="C170" s="58" t="s">
        <v>7033</v>
      </c>
      <c r="D170" s="58" t="s">
        <v>82</v>
      </c>
      <c r="E170" s="58" t="s">
        <v>14653</v>
      </c>
      <c r="F170" s="58" t="s">
        <v>14654</v>
      </c>
      <c r="G170" s="58" t="s">
        <v>14655</v>
      </c>
      <c r="H170" s="58" t="s">
        <v>14364</v>
      </c>
      <c r="I170" s="58">
        <v>11.27</v>
      </c>
      <c r="J170" s="58"/>
      <c r="K170" s="58" t="s">
        <v>14365</v>
      </c>
      <c r="L170" s="58" t="s">
        <v>82</v>
      </c>
      <c r="M170" s="58">
        <v>11.13</v>
      </c>
      <c r="N170" s="58">
        <v>118</v>
      </c>
      <c r="O170" s="58">
        <v>11.27</v>
      </c>
      <c r="P170" s="58">
        <v>202</v>
      </c>
    </row>
    <row r="171" spans="1:16" s="59" customFormat="1" ht="10.199999999999999" x14ac:dyDescent="0.25">
      <c r="A171" s="57">
        <v>171</v>
      </c>
      <c r="B171" s="57" t="s">
        <v>6838</v>
      </c>
      <c r="C171" s="58" t="s">
        <v>6838</v>
      </c>
      <c r="D171" s="58" t="s">
        <v>82</v>
      </c>
      <c r="E171" s="58" t="s">
        <v>14656</v>
      </c>
      <c r="F171" s="58" t="s">
        <v>14657</v>
      </c>
      <c r="G171" s="58" t="s">
        <v>14658</v>
      </c>
      <c r="H171" s="58" t="s">
        <v>14364</v>
      </c>
      <c r="I171" s="58">
        <v>131.79</v>
      </c>
      <c r="J171" s="58"/>
      <c r="K171" s="58" t="s">
        <v>14365</v>
      </c>
      <c r="L171" s="58" t="s">
        <v>82</v>
      </c>
      <c r="M171" s="58">
        <v>121.07</v>
      </c>
      <c r="N171" s="58">
        <v>155</v>
      </c>
      <c r="O171" s="58">
        <v>131.79</v>
      </c>
      <c r="P171" s="58">
        <v>84</v>
      </c>
    </row>
    <row r="172" spans="1:16" s="59" customFormat="1" ht="10.199999999999999" x14ac:dyDescent="0.25">
      <c r="A172" s="57">
        <v>172</v>
      </c>
      <c r="B172" s="57" t="s">
        <v>6276</v>
      </c>
      <c r="C172" s="58" t="s">
        <v>6276</v>
      </c>
      <c r="D172" s="58" t="s">
        <v>82</v>
      </c>
      <c r="E172" s="58" t="s">
        <v>14659</v>
      </c>
      <c r="F172" s="58" t="s">
        <v>6277</v>
      </c>
      <c r="G172" s="58" t="s">
        <v>14660</v>
      </c>
      <c r="H172" s="58" t="s">
        <v>14364</v>
      </c>
      <c r="I172" s="58">
        <v>63.67</v>
      </c>
      <c r="J172" s="58"/>
      <c r="K172" s="58" t="s">
        <v>14365</v>
      </c>
      <c r="L172" s="58" t="s">
        <v>82</v>
      </c>
      <c r="M172" s="58">
        <v>58.49</v>
      </c>
      <c r="N172" s="58">
        <v>834</v>
      </c>
      <c r="O172" s="58">
        <v>63.67</v>
      </c>
      <c r="P172" s="58">
        <v>540</v>
      </c>
    </row>
    <row r="173" spans="1:16" s="59" customFormat="1" ht="10.199999999999999" x14ac:dyDescent="0.25">
      <c r="A173" s="57">
        <v>173</v>
      </c>
      <c r="B173" s="57" t="s">
        <v>6888</v>
      </c>
      <c r="C173" s="58" t="s">
        <v>6888</v>
      </c>
      <c r="D173" s="58" t="s">
        <v>82</v>
      </c>
      <c r="E173" s="58" t="s">
        <v>14661</v>
      </c>
      <c r="F173" s="58" t="s">
        <v>14662</v>
      </c>
      <c r="G173" s="58" t="s">
        <v>14663</v>
      </c>
      <c r="H173" s="58" t="s">
        <v>14364</v>
      </c>
      <c r="I173" s="58">
        <v>78.45</v>
      </c>
      <c r="J173" s="58"/>
      <c r="K173" s="58" t="s">
        <v>14365</v>
      </c>
      <c r="L173" s="58" t="s">
        <v>82</v>
      </c>
      <c r="M173" s="58">
        <v>72.069999999999993</v>
      </c>
      <c r="N173" s="58">
        <v>301</v>
      </c>
      <c r="O173" s="58">
        <v>78.45</v>
      </c>
      <c r="P173" s="58">
        <v>283</v>
      </c>
    </row>
    <row r="174" spans="1:16" s="59" customFormat="1" ht="10.199999999999999" x14ac:dyDescent="0.25">
      <c r="A174" s="57">
        <v>174</v>
      </c>
      <c r="B174" s="57" t="s">
        <v>6144</v>
      </c>
      <c r="C174" s="58" t="s">
        <v>6144</v>
      </c>
      <c r="D174" s="58" t="s">
        <v>82</v>
      </c>
      <c r="E174" s="58" t="s">
        <v>14664</v>
      </c>
      <c r="F174" s="58" t="s">
        <v>6145</v>
      </c>
      <c r="G174" s="58" t="s">
        <v>14665</v>
      </c>
      <c r="H174" s="58" t="s">
        <v>14364</v>
      </c>
      <c r="I174" s="58">
        <v>45.73</v>
      </c>
      <c r="J174" s="58"/>
      <c r="K174" s="58" t="s">
        <v>14365</v>
      </c>
      <c r="L174" s="58" t="s">
        <v>82</v>
      </c>
      <c r="M174" s="58">
        <v>42.01</v>
      </c>
      <c r="N174" s="58">
        <v>404</v>
      </c>
      <c r="O174" s="58">
        <v>45.73</v>
      </c>
      <c r="P174" s="58">
        <v>431</v>
      </c>
    </row>
    <row r="175" spans="1:16" s="59" customFormat="1" ht="10.199999999999999" x14ac:dyDescent="0.25">
      <c r="A175" s="57">
        <v>175</v>
      </c>
      <c r="B175" s="57" t="s">
        <v>7031</v>
      </c>
      <c r="C175" s="58" t="s">
        <v>7031</v>
      </c>
      <c r="D175" s="58" t="s">
        <v>82</v>
      </c>
      <c r="E175" s="58" t="s">
        <v>14666</v>
      </c>
      <c r="F175" s="58" t="s">
        <v>14667</v>
      </c>
      <c r="G175" s="58" t="s">
        <v>14668</v>
      </c>
      <c r="H175" s="58" t="s">
        <v>14364</v>
      </c>
      <c r="I175" s="58">
        <v>41.1</v>
      </c>
      <c r="J175" s="58"/>
      <c r="K175" s="58" t="s">
        <v>14365</v>
      </c>
      <c r="L175" s="58" t="s">
        <v>82</v>
      </c>
      <c r="M175" s="58">
        <v>39.39</v>
      </c>
      <c r="N175" s="58">
        <v>4</v>
      </c>
      <c r="O175" s="58">
        <v>41.1</v>
      </c>
      <c r="P175" s="58" t="s">
        <v>14444</v>
      </c>
    </row>
    <row r="176" spans="1:16" s="59" customFormat="1" ht="10.199999999999999" x14ac:dyDescent="0.25">
      <c r="A176" s="57">
        <v>176</v>
      </c>
      <c r="B176" s="57" t="s">
        <v>7205</v>
      </c>
      <c r="C176" s="58" t="s">
        <v>7205</v>
      </c>
      <c r="D176" s="58" t="s">
        <v>82</v>
      </c>
      <c r="E176" s="58" t="s">
        <v>14669</v>
      </c>
      <c r="F176" s="58" t="s">
        <v>14670</v>
      </c>
      <c r="G176" s="58" t="s">
        <v>14671</v>
      </c>
      <c r="H176" s="58" t="s">
        <v>14364</v>
      </c>
      <c r="I176" s="58">
        <v>37.72</v>
      </c>
      <c r="J176" s="58"/>
      <c r="K176" s="58" t="s">
        <v>14365</v>
      </c>
      <c r="L176" s="58" t="s">
        <v>82</v>
      </c>
      <c r="M176" s="58">
        <v>34.65</v>
      </c>
      <c r="N176" s="58">
        <v>259</v>
      </c>
      <c r="O176" s="58">
        <v>33.590000000000003</v>
      </c>
      <c r="P176" s="58">
        <v>418</v>
      </c>
    </row>
    <row r="177" spans="1:16" s="59" customFormat="1" ht="10.199999999999999" x14ac:dyDescent="0.25">
      <c r="A177" s="57">
        <v>177</v>
      </c>
      <c r="B177" s="57" t="s">
        <v>7104</v>
      </c>
      <c r="C177" s="58" t="s">
        <v>7104</v>
      </c>
      <c r="D177" s="58" t="s">
        <v>82</v>
      </c>
      <c r="E177" s="58" t="s">
        <v>14672</v>
      </c>
      <c r="F177" s="58" t="s">
        <v>7105</v>
      </c>
      <c r="G177" s="58" t="s">
        <v>14673</v>
      </c>
      <c r="H177" s="58" t="s">
        <v>14364</v>
      </c>
      <c r="I177" s="58">
        <v>47.86</v>
      </c>
      <c r="J177" s="58"/>
      <c r="K177" s="58" t="s">
        <v>14365</v>
      </c>
      <c r="L177" s="58" t="s">
        <v>82</v>
      </c>
      <c r="M177" s="58">
        <v>43.97</v>
      </c>
      <c r="N177" s="58">
        <v>344</v>
      </c>
      <c r="O177" s="58">
        <v>42.57</v>
      </c>
      <c r="P177" s="58">
        <v>242</v>
      </c>
    </row>
    <row r="178" spans="1:16" s="59" customFormat="1" ht="10.199999999999999" x14ac:dyDescent="0.25">
      <c r="A178" s="57">
        <v>178</v>
      </c>
      <c r="B178" s="57" t="s">
        <v>7267</v>
      </c>
      <c r="C178" s="58" t="s">
        <v>7267</v>
      </c>
      <c r="D178" s="58" t="s">
        <v>82</v>
      </c>
      <c r="E178" s="58" t="s">
        <v>14674</v>
      </c>
      <c r="F178" s="58" t="s">
        <v>14675</v>
      </c>
      <c r="G178" s="58" t="s">
        <v>14676</v>
      </c>
      <c r="H178" s="58" t="s">
        <v>14364</v>
      </c>
      <c r="I178" s="58">
        <v>47.86</v>
      </c>
      <c r="J178" s="58"/>
      <c r="K178" s="58" t="s">
        <v>14365</v>
      </c>
      <c r="L178" s="58" t="s">
        <v>82</v>
      </c>
      <c r="M178" s="58">
        <v>43.97</v>
      </c>
      <c r="N178" s="58">
        <v>975</v>
      </c>
      <c r="O178" s="58">
        <v>47.86</v>
      </c>
      <c r="P178" s="58">
        <v>405</v>
      </c>
    </row>
    <row r="179" spans="1:16" s="59" customFormat="1" ht="10.199999999999999" x14ac:dyDescent="0.25">
      <c r="A179" s="57">
        <v>179</v>
      </c>
      <c r="B179" s="57" t="s">
        <v>7414</v>
      </c>
      <c r="C179" s="58" t="s">
        <v>7414</v>
      </c>
      <c r="D179" s="58" t="s">
        <v>82</v>
      </c>
      <c r="E179" s="58" t="s">
        <v>14677</v>
      </c>
      <c r="F179" s="58" t="s">
        <v>7415</v>
      </c>
      <c r="G179" s="58" t="s">
        <v>14678</v>
      </c>
      <c r="H179" s="58" t="s">
        <v>14364</v>
      </c>
      <c r="I179" s="58">
        <v>23.55</v>
      </c>
      <c r="J179" s="58"/>
      <c r="K179" s="58" t="s">
        <v>14365</v>
      </c>
      <c r="L179" s="58" t="s">
        <v>82</v>
      </c>
      <c r="M179" s="58">
        <v>21.63</v>
      </c>
      <c r="N179" s="58">
        <v>4211</v>
      </c>
      <c r="O179" s="58">
        <v>23.55</v>
      </c>
      <c r="P179" s="58">
        <v>12651</v>
      </c>
    </row>
    <row r="180" spans="1:16" s="59" customFormat="1" ht="10.199999999999999" x14ac:dyDescent="0.25">
      <c r="A180" s="57">
        <v>180</v>
      </c>
      <c r="B180" s="57" t="s">
        <v>6342</v>
      </c>
      <c r="C180" s="58" t="s">
        <v>6342</v>
      </c>
      <c r="D180" s="58" t="s">
        <v>82</v>
      </c>
      <c r="E180" s="58" t="s">
        <v>14679</v>
      </c>
      <c r="F180" s="58" t="s">
        <v>6343</v>
      </c>
      <c r="G180" s="58" t="s">
        <v>14680</v>
      </c>
      <c r="H180" s="58" t="s">
        <v>14364</v>
      </c>
      <c r="I180" s="58">
        <v>29.6</v>
      </c>
      <c r="J180" s="58"/>
      <c r="K180" s="58" t="s">
        <v>14365</v>
      </c>
      <c r="L180" s="58" t="s">
        <v>82</v>
      </c>
      <c r="M180" s="58">
        <v>27.19</v>
      </c>
      <c r="N180" s="58">
        <v>9954</v>
      </c>
      <c r="O180" s="58">
        <v>21.15</v>
      </c>
      <c r="P180" s="58">
        <v>7328</v>
      </c>
    </row>
    <row r="181" spans="1:16" s="59" customFormat="1" ht="10.199999999999999" x14ac:dyDescent="0.25">
      <c r="A181" s="57">
        <v>181</v>
      </c>
      <c r="B181" s="57" t="s">
        <v>14681</v>
      </c>
      <c r="C181" s="58"/>
      <c r="D181" s="58" t="s">
        <v>82</v>
      </c>
      <c r="E181" s="58" t="s">
        <v>14681</v>
      </c>
      <c r="F181" s="58" t="s">
        <v>7412</v>
      </c>
      <c r="G181" s="58" t="s">
        <v>14682</v>
      </c>
      <c r="H181" s="58" t="s">
        <v>14364</v>
      </c>
      <c r="I181" s="58">
        <v>7.22</v>
      </c>
      <c r="J181" s="58"/>
      <c r="K181" s="58" t="s">
        <v>14365</v>
      </c>
      <c r="L181" s="58" t="s">
        <v>82</v>
      </c>
      <c r="M181" s="58">
        <v>6.82</v>
      </c>
      <c r="N181" s="58">
        <v>2018</v>
      </c>
      <c r="O181" s="58">
        <v>7.22</v>
      </c>
      <c r="P181" s="58">
        <v>1578</v>
      </c>
    </row>
    <row r="182" spans="1:16" s="59" customFormat="1" ht="10.199999999999999" x14ac:dyDescent="0.25">
      <c r="A182" s="57">
        <v>182</v>
      </c>
      <c r="B182" s="57" t="s">
        <v>14683</v>
      </c>
      <c r="C182" s="58"/>
      <c r="D182" s="58" t="s">
        <v>82</v>
      </c>
      <c r="E182" s="58" t="s">
        <v>14683</v>
      </c>
      <c r="F182" s="58" t="s">
        <v>14684</v>
      </c>
      <c r="G182" s="58" t="s">
        <v>14685</v>
      </c>
      <c r="H182" s="58" t="s">
        <v>14364</v>
      </c>
      <c r="I182" s="58">
        <v>163.36000000000001</v>
      </c>
      <c r="J182" s="58"/>
      <c r="K182" s="58" t="s">
        <v>14365</v>
      </c>
      <c r="L182" s="58" t="s">
        <v>82</v>
      </c>
      <c r="M182" s="58">
        <v>154.16999999999999</v>
      </c>
      <c r="N182" s="58">
        <v>215</v>
      </c>
      <c r="O182" s="58">
        <v>163.36000000000001</v>
      </c>
      <c r="P182" s="58">
        <v>1</v>
      </c>
    </row>
    <row r="183" spans="1:16" s="59" customFormat="1" ht="10.199999999999999" x14ac:dyDescent="0.25">
      <c r="A183" s="57">
        <v>183</v>
      </c>
      <c r="B183" s="57" t="s">
        <v>6735</v>
      </c>
      <c r="C183" s="58" t="s">
        <v>6735</v>
      </c>
      <c r="D183" s="58" t="s">
        <v>82</v>
      </c>
      <c r="E183" s="58" t="s">
        <v>14686</v>
      </c>
      <c r="F183" s="58" t="s">
        <v>6736</v>
      </c>
      <c r="G183" s="58" t="s">
        <v>14687</v>
      </c>
      <c r="H183" s="58" t="s">
        <v>14364</v>
      </c>
      <c r="I183" s="58">
        <v>175.42</v>
      </c>
      <c r="J183" s="58"/>
      <c r="K183" s="58" t="s">
        <v>14365</v>
      </c>
      <c r="L183" s="58" t="s">
        <v>82</v>
      </c>
      <c r="M183" s="58">
        <v>165.55</v>
      </c>
      <c r="N183" s="58">
        <v>133</v>
      </c>
      <c r="O183" s="58">
        <v>175.42</v>
      </c>
      <c r="P183" s="58">
        <v>43</v>
      </c>
    </row>
    <row r="184" spans="1:16" s="59" customFormat="1" ht="10.199999999999999" x14ac:dyDescent="0.25">
      <c r="A184" s="57">
        <v>184</v>
      </c>
      <c r="B184" s="57" t="s">
        <v>7354</v>
      </c>
      <c r="C184" s="58" t="s">
        <v>7354</v>
      </c>
      <c r="D184" s="58" t="s">
        <v>82</v>
      </c>
      <c r="E184" s="58" t="s">
        <v>14688</v>
      </c>
      <c r="F184" s="58" t="s">
        <v>7355</v>
      </c>
      <c r="G184" s="58" t="s">
        <v>14689</v>
      </c>
      <c r="H184" s="58" t="s">
        <v>14364</v>
      </c>
      <c r="I184" s="58">
        <v>189.4</v>
      </c>
      <c r="J184" s="58"/>
      <c r="K184" s="58" t="s">
        <v>14365</v>
      </c>
      <c r="L184" s="58" t="s">
        <v>82</v>
      </c>
      <c r="M184" s="58">
        <v>188.16</v>
      </c>
      <c r="N184" s="58">
        <v>3351</v>
      </c>
      <c r="O184" s="58">
        <v>152.13</v>
      </c>
      <c r="P184" s="58">
        <v>2481</v>
      </c>
    </row>
    <row r="185" spans="1:16" s="59" customFormat="1" ht="10.199999999999999" x14ac:dyDescent="0.25">
      <c r="A185" s="57">
        <v>185</v>
      </c>
      <c r="B185" s="57" t="s">
        <v>7348</v>
      </c>
      <c r="C185" s="58" t="s">
        <v>7348</v>
      </c>
      <c r="D185" s="58" t="s">
        <v>82</v>
      </c>
      <c r="E185" s="58" t="s">
        <v>14690</v>
      </c>
      <c r="F185" s="58" t="s">
        <v>7349</v>
      </c>
      <c r="G185" s="58" t="s">
        <v>14691</v>
      </c>
      <c r="H185" s="58" t="s">
        <v>14364</v>
      </c>
      <c r="I185" s="58">
        <v>214.17</v>
      </c>
      <c r="J185" s="58"/>
      <c r="K185" s="58" t="s">
        <v>14365</v>
      </c>
      <c r="L185" s="58" t="s">
        <v>82</v>
      </c>
      <c r="M185" s="58">
        <v>202.12</v>
      </c>
      <c r="N185" s="58">
        <v>8762</v>
      </c>
      <c r="O185" s="58">
        <v>172.02</v>
      </c>
      <c r="P185" s="58">
        <v>7855</v>
      </c>
    </row>
    <row r="186" spans="1:16" s="59" customFormat="1" ht="10.199999999999999" x14ac:dyDescent="0.25">
      <c r="A186" s="57">
        <v>186</v>
      </c>
      <c r="B186" s="57" t="s">
        <v>14692</v>
      </c>
      <c r="C186" s="58"/>
      <c r="D186" s="58" t="s">
        <v>82</v>
      </c>
      <c r="E186" s="58" t="s">
        <v>14692</v>
      </c>
      <c r="F186" s="58" t="s">
        <v>14693</v>
      </c>
      <c r="G186" s="58" t="s">
        <v>14694</v>
      </c>
      <c r="H186" s="58" t="s">
        <v>14364</v>
      </c>
      <c r="I186" s="58">
        <v>40.799999999999997</v>
      </c>
      <c r="J186" s="58"/>
      <c r="K186" s="58" t="s">
        <v>14365</v>
      </c>
      <c r="L186" s="58" t="s">
        <v>82</v>
      </c>
      <c r="M186" s="58">
        <v>40.29</v>
      </c>
      <c r="N186" s="58"/>
      <c r="O186" s="58">
        <v>40.799999999999997</v>
      </c>
      <c r="P186" s="58" t="s">
        <v>14444</v>
      </c>
    </row>
    <row r="187" spans="1:16" s="59" customFormat="1" ht="10.199999999999999" x14ac:dyDescent="0.25">
      <c r="A187" s="57">
        <v>187</v>
      </c>
      <c r="B187" s="57" t="s">
        <v>5789</v>
      </c>
      <c r="C187" s="58" t="s">
        <v>5789</v>
      </c>
      <c r="D187" s="58" t="s">
        <v>82</v>
      </c>
      <c r="E187" s="58" t="s">
        <v>14695</v>
      </c>
      <c r="F187" s="58" t="s">
        <v>5790</v>
      </c>
      <c r="G187" s="58" t="s">
        <v>14696</v>
      </c>
      <c r="H187" s="58" t="s">
        <v>14364</v>
      </c>
      <c r="I187" s="58">
        <v>51.72</v>
      </c>
      <c r="J187" s="58"/>
      <c r="K187" s="58" t="s">
        <v>14365</v>
      </c>
      <c r="L187" s="58" t="s">
        <v>82</v>
      </c>
      <c r="M187" s="58">
        <v>51.08</v>
      </c>
      <c r="N187" s="58">
        <v>403</v>
      </c>
      <c r="O187" s="58">
        <v>38.64</v>
      </c>
      <c r="P187" s="58">
        <v>494</v>
      </c>
    </row>
    <row r="188" spans="1:16" s="59" customFormat="1" ht="10.199999999999999" x14ac:dyDescent="0.25">
      <c r="A188" s="57">
        <v>188</v>
      </c>
      <c r="B188" s="57" t="s">
        <v>5609</v>
      </c>
      <c r="C188" s="58" t="s">
        <v>5609</v>
      </c>
      <c r="D188" s="58" t="s">
        <v>82</v>
      </c>
      <c r="E188" s="58" t="s">
        <v>14697</v>
      </c>
      <c r="F188" s="58" t="s">
        <v>5610</v>
      </c>
      <c r="G188" s="58" t="s">
        <v>14698</v>
      </c>
      <c r="H188" s="58" t="s">
        <v>14364</v>
      </c>
      <c r="I188" s="58">
        <v>64.2</v>
      </c>
      <c r="J188" s="58"/>
      <c r="K188" s="58" t="s">
        <v>14365</v>
      </c>
      <c r="L188" s="58" t="s">
        <v>82</v>
      </c>
      <c r="M188" s="58">
        <v>63.4</v>
      </c>
      <c r="N188" s="58">
        <v>31</v>
      </c>
      <c r="O188" s="58">
        <v>64.2</v>
      </c>
      <c r="P188" s="58">
        <v>3</v>
      </c>
    </row>
    <row r="189" spans="1:16" s="59" customFormat="1" ht="10.199999999999999" x14ac:dyDescent="0.25">
      <c r="A189" s="57">
        <v>189</v>
      </c>
      <c r="B189" s="57" t="s">
        <v>6816</v>
      </c>
      <c r="C189" s="58" t="s">
        <v>6816</v>
      </c>
      <c r="D189" s="58" t="s">
        <v>82</v>
      </c>
      <c r="E189" s="58" t="s">
        <v>14699</v>
      </c>
      <c r="F189" s="58" t="s">
        <v>6817</v>
      </c>
      <c r="G189" s="58" t="s">
        <v>14700</v>
      </c>
      <c r="H189" s="58" t="s">
        <v>14364</v>
      </c>
      <c r="I189" s="58">
        <v>56.1</v>
      </c>
      <c r="J189" s="58"/>
      <c r="K189" s="58" t="s">
        <v>14365</v>
      </c>
      <c r="L189" s="58" t="s">
        <v>82</v>
      </c>
      <c r="M189" s="58">
        <v>55.4</v>
      </c>
      <c r="N189" s="58"/>
      <c r="O189" s="58">
        <v>56.1</v>
      </c>
      <c r="P189" s="58">
        <v>5</v>
      </c>
    </row>
    <row r="190" spans="1:16" s="59" customFormat="1" ht="10.199999999999999" x14ac:dyDescent="0.25">
      <c r="A190" s="57">
        <v>190</v>
      </c>
      <c r="B190" s="57" t="s">
        <v>14701</v>
      </c>
      <c r="C190" s="58"/>
      <c r="D190" s="58" t="s">
        <v>82</v>
      </c>
      <c r="E190" s="58" t="s">
        <v>14701</v>
      </c>
      <c r="F190" s="58" t="s">
        <v>14702</v>
      </c>
      <c r="G190" s="58" t="s">
        <v>14703</v>
      </c>
      <c r="H190" s="58" t="s">
        <v>14364</v>
      </c>
      <c r="I190" s="58">
        <v>45.22</v>
      </c>
      <c r="J190" s="58"/>
      <c r="K190" s="58" t="s">
        <v>14365</v>
      </c>
      <c r="L190" s="58" t="s">
        <v>82</v>
      </c>
      <c r="M190" s="58">
        <v>44.65</v>
      </c>
      <c r="N190" s="58"/>
      <c r="O190" s="58">
        <v>45.22</v>
      </c>
      <c r="P190" s="58" t="s">
        <v>14444</v>
      </c>
    </row>
    <row r="191" spans="1:16" s="59" customFormat="1" ht="10.199999999999999" x14ac:dyDescent="0.25">
      <c r="A191" s="57">
        <v>191</v>
      </c>
      <c r="B191" s="57" t="s">
        <v>7127</v>
      </c>
      <c r="C191" s="58" t="s">
        <v>7127</v>
      </c>
      <c r="D191" s="58" t="s">
        <v>82</v>
      </c>
      <c r="E191" s="58" t="s">
        <v>14704</v>
      </c>
      <c r="F191" s="58" t="s">
        <v>7128</v>
      </c>
      <c r="G191" s="58" t="s">
        <v>14705</v>
      </c>
      <c r="H191" s="58" t="s">
        <v>14364</v>
      </c>
      <c r="I191" s="58">
        <v>33.92</v>
      </c>
      <c r="J191" s="58"/>
      <c r="K191" s="58" t="s">
        <v>14365</v>
      </c>
      <c r="L191" s="58" t="s">
        <v>82</v>
      </c>
      <c r="M191" s="58">
        <v>33.5</v>
      </c>
      <c r="N191" s="58">
        <v>646</v>
      </c>
      <c r="O191" s="58">
        <v>33.92</v>
      </c>
      <c r="P191" s="58" t="s">
        <v>14444</v>
      </c>
    </row>
    <row r="192" spans="1:16" s="59" customFormat="1" ht="10.199999999999999" x14ac:dyDescent="0.25">
      <c r="A192" s="57">
        <v>192</v>
      </c>
      <c r="B192" s="57" t="s">
        <v>7141</v>
      </c>
      <c r="C192" s="58" t="s">
        <v>7141</v>
      </c>
      <c r="D192" s="58" t="s">
        <v>82</v>
      </c>
      <c r="E192" s="58" t="s">
        <v>14706</v>
      </c>
      <c r="F192" s="58" t="s">
        <v>7142</v>
      </c>
      <c r="G192" s="58" t="s">
        <v>14707</v>
      </c>
      <c r="H192" s="58" t="s">
        <v>14364</v>
      </c>
      <c r="I192" s="58">
        <v>30.27</v>
      </c>
      <c r="J192" s="58"/>
      <c r="K192" s="58" t="s">
        <v>14365</v>
      </c>
      <c r="L192" s="58" t="s">
        <v>82</v>
      </c>
      <c r="M192" s="58">
        <v>29.89</v>
      </c>
      <c r="N192" s="58">
        <v>99</v>
      </c>
      <c r="O192" s="58">
        <v>30.27</v>
      </c>
      <c r="P192" s="58" t="s">
        <v>14444</v>
      </c>
    </row>
    <row r="193" spans="1:16" s="59" customFormat="1" ht="10.199999999999999" x14ac:dyDescent="0.25">
      <c r="A193" s="57">
        <v>193</v>
      </c>
      <c r="B193" s="57" t="s">
        <v>14708</v>
      </c>
      <c r="C193" s="58"/>
      <c r="D193" s="58" t="s">
        <v>82</v>
      </c>
      <c r="E193" s="58" t="s">
        <v>14708</v>
      </c>
      <c r="F193" s="58" t="s">
        <v>14709</v>
      </c>
      <c r="G193" s="58" t="s">
        <v>14710</v>
      </c>
      <c r="H193" s="58" t="s">
        <v>14364</v>
      </c>
      <c r="I193" s="58">
        <v>28.82</v>
      </c>
      <c r="J193" s="58"/>
      <c r="K193" s="58" t="s">
        <v>14365</v>
      </c>
      <c r="L193" s="58" t="s">
        <v>82</v>
      </c>
      <c r="M193" s="58">
        <v>28.46</v>
      </c>
      <c r="N193" s="58">
        <v>90</v>
      </c>
      <c r="O193" s="58">
        <v>28.82</v>
      </c>
      <c r="P193" s="58">
        <v>62</v>
      </c>
    </row>
    <row r="194" spans="1:16" s="59" customFormat="1" ht="10.199999999999999" x14ac:dyDescent="0.25">
      <c r="A194" s="57">
        <v>194</v>
      </c>
      <c r="B194" s="57" t="s">
        <v>7138</v>
      </c>
      <c r="C194" s="58" t="s">
        <v>7138</v>
      </c>
      <c r="D194" s="58" t="s">
        <v>82</v>
      </c>
      <c r="E194" s="58" t="s">
        <v>14711</v>
      </c>
      <c r="F194" s="58" t="s">
        <v>7139</v>
      </c>
      <c r="G194" s="58" t="s">
        <v>14712</v>
      </c>
      <c r="H194" s="58" t="s">
        <v>14364</v>
      </c>
      <c r="I194" s="58">
        <v>28.23</v>
      </c>
      <c r="J194" s="58"/>
      <c r="K194" s="58" t="s">
        <v>14365</v>
      </c>
      <c r="L194" s="58" t="s">
        <v>82</v>
      </c>
      <c r="M194" s="58">
        <v>27.87</v>
      </c>
      <c r="N194" s="58">
        <v>17</v>
      </c>
      <c r="O194" s="58">
        <v>22.73</v>
      </c>
      <c r="P194" s="58">
        <v>7635</v>
      </c>
    </row>
    <row r="195" spans="1:16" s="59" customFormat="1" ht="10.199999999999999" x14ac:dyDescent="0.25">
      <c r="A195" s="57">
        <v>195</v>
      </c>
      <c r="B195" s="57" t="s">
        <v>14713</v>
      </c>
      <c r="C195" s="58"/>
      <c r="D195" s="58" t="s">
        <v>82</v>
      </c>
      <c r="E195" s="58" t="s">
        <v>14713</v>
      </c>
      <c r="F195" s="58" t="s">
        <v>14714</v>
      </c>
      <c r="G195" s="58" t="s">
        <v>14715</v>
      </c>
      <c r="H195" s="58" t="s">
        <v>14364</v>
      </c>
      <c r="I195" s="58">
        <v>25.2</v>
      </c>
      <c r="J195" s="58"/>
      <c r="K195" s="58" t="s">
        <v>14365</v>
      </c>
      <c r="L195" s="58" t="s">
        <v>82</v>
      </c>
      <c r="M195" s="58">
        <v>24.89</v>
      </c>
      <c r="N195" s="58"/>
      <c r="O195" s="58">
        <v>25.2</v>
      </c>
      <c r="P195" s="58" t="s">
        <v>14444</v>
      </c>
    </row>
    <row r="196" spans="1:16" s="59" customFormat="1" ht="10.199999999999999" x14ac:dyDescent="0.25">
      <c r="A196" s="57">
        <v>196</v>
      </c>
      <c r="B196" s="57" t="s">
        <v>7411</v>
      </c>
      <c r="C196" s="58" t="s">
        <v>7411</v>
      </c>
      <c r="D196" s="58" t="s">
        <v>82</v>
      </c>
      <c r="E196" s="58" t="s">
        <v>14716</v>
      </c>
      <c r="F196" s="58" t="s">
        <v>7412</v>
      </c>
      <c r="G196" s="58" t="s">
        <v>14717</v>
      </c>
      <c r="H196" s="58" t="s">
        <v>14364</v>
      </c>
      <c r="I196" s="58">
        <v>144.44999999999999</v>
      </c>
      <c r="J196" s="58"/>
      <c r="K196" s="58" t="s">
        <v>14365</v>
      </c>
      <c r="L196" s="58" t="s">
        <v>82</v>
      </c>
      <c r="M196" s="58">
        <v>136.33000000000001</v>
      </c>
      <c r="N196" s="58">
        <v>4981</v>
      </c>
      <c r="O196" s="58">
        <v>116.02</v>
      </c>
      <c r="P196" s="58">
        <v>4324</v>
      </c>
    </row>
    <row r="197" spans="1:16" s="59" customFormat="1" ht="10.199999999999999" x14ac:dyDescent="0.25">
      <c r="A197" s="57">
        <v>197</v>
      </c>
      <c r="B197" s="57" t="s">
        <v>14718</v>
      </c>
      <c r="C197" s="58"/>
      <c r="D197" s="58" t="s">
        <v>82</v>
      </c>
      <c r="E197" s="58" t="s">
        <v>14718</v>
      </c>
      <c r="F197" s="58" t="s">
        <v>14719</v>
      </c>
      <c r="G197" s="58" t="s">
        <v>14720</v>
      </c>
      <c r="H197" s="58" t="s">
        <v>14364</v>
      </c>
      <c r="I197" s="58">
        <v>36.71</v>
      </c>
      <c r="J197" s="58"/>
      <c r="K197" s="58" t="s">
        <v>14365</v>
      </c>
      <c r="L197" s="58" t="s">
        <v>82</v>
      </c>
      <c r="M197" s="58">
        <v>33.72</v>
      </c>
      <c r="N197" s="58"/>
      <c r="O197" s="58">
        <v>36.71</v>
      </c>
      <c r="P197" s="58" t="s">
        <v>14444</v>
      </c>
    </row>
    <row r="198" spans="1:16" s="59" customFormat="1" ht="10.199999999999999" x14ac:dyDescent="0.25">
      <c r="A198" s="57">
        <v>198</v>
      </c>
      <c r="B198" s="57" t="s">
        <v>14721</v>
      </c>
      <c r="C198" s="58"/>
      <c r="D198" s="58" t="s">
        <v>82</v>
      </c>
      <c r="E198" s="58" t="s">
        <v>14721</v>
      </c>
      <c r="F198" s="58" t="s">
        <v>14722</v>
      </c>
      <c r="G198" s="58" t="s">
        <v>14723</v>
      </c>
      <c r="H198" s="58" t="s">
        <v>14364</v>
      </c>
      <c r="I198" s="58">
        <v>43.97</v>
      </c>
      <c r="J198" s="58"/>
      <c r="K198" s="58" t="s">
        <v>14365</v>
      </c>
      <c r="L198" s="58" t="s">
        <v>82</v>
      </c>
      <c r="M198" s="58">
        <v>43.43</v>
      </c>
      <c r="N198" s="58">
        <v>3120</v>
      </c>
      <c r="O198" s="58">
        <v>34.090000000000003</v>
      </c>
      <c r="P198" s="58">
        <v>6172</v>
      </c>
    </row>
    <row r="199" spans="1:16" s="59" customFormat="1" ht="10.199999999999999" x14ac:dyDescent="0.25">
      <c r="A199" s="57">
        <v>199</v>
      </c>
      <c r="B199" s="57" t="s">
        <v>14724</v>
      </c>
      <c r="C199" s="58"/>
      <c r="D199" s="58" t="s">
        <v>82</v>
      </c>
      <c r="E199" s="58" t="s">
        <v>14724</v>
      </c>
      <c r="F199" s="58" t="s">
        <v>14725</v>
      </c>
      <c r="G199" s="58" t="s">
        <v>14726</v>
      </c>
      <c r="H199" s="58" t="s">
        <v>14364</v>
      </c>
      <c r="I199" s="58">
        <v>40.409999999999997</v>
      </c>
      <c r="J199" s="58"/>
      <c r="K199" s="58" t="s">
        <v>14365</v>
      </c>
      <c r="L199" s="58" t="s">
        <v>82</v>
      </c>
      <c r="M199" s="58">
        <v>37.119999999999997</v>
      </c>
      <c r="N199" s="58"/>
      <c r="O199" s="58">
        <v>40.409999999999997</v>
      </c>
      <c r="P199" s="58" t="s">
        <v>14444</v>
      </c>
    </row>
    <row r="200" spans="1:16" s="59" customFormat="1" ht="10.199999999999999" x14ac:dyDescent="0.25">
      <c r="A200" s="57">
        <v>200</v>
      </c>
      <c r="B200" s="57" t="s">
        <v>14727</v>
      </c>
      <c r="C200" s="58"/>
      <c r="D200" s="58" t="s">
        <v>82</v>
      </c>
      <c r="E200" s="58" t="s">
        <v>14727</v>
      </c>
      <c r="F200" s="58" t="s">
        <v>14728</v>
      </c>
      <c r="G200" s="58" t="s">
        <v>14729</v>
      </c>
      <c r="H200" s="58" t="s">
        <v>14364</v>
      </c>
      <c r="I200" s="58">
        <v>64.2</v>
      </c>
      <c r="J200" s="58"/>
      <c r="K200" s="58" t="s">
        <v>14365</v>
      </c>
      <c r="L200" s="58" t="s">
        <v>82</v>
      </c>
      <c r="M200" s="58">
        <v>63.4</v>
      </c>
      <c r="N200" s="58"/>
      <c r="O200" s="58">
        <v>64.2</v>
      </c>
      <c r="P200" s="58" t="s">
        <v>14444</v>
      </c>
    </row>
    <row r="201" spans="1:16" s="59" customFormat="1" ht="10.199999999999999" x14ac:dyDescent="0.25">
      <c r="A201" s="57">
        <v>201</v>
      </c>
      <c r="B201" s="57" t="s">
        <v>14730</v>
      </c>
      <c r="C201" s="58"/>
      <c r="D201" s="58" t="s">
        <v>82</v>
      </c>
      <c r="E201" s="58" t="s">
        <v>14730</v>
      </c>
      <c r="F201" s="58" t="s">
        <v>14731</v>
      </c>
      <c r="G201" s="58" t="s">
        <v>14732</v>
      </c>
      <c r="H201" s="58" t="s">
        <v>14364</v>
      </c>
      <c r="I201" s="58">
        <v>49.02</v>
      </c>
      <c r="J201" s="58"/>
      <c r="K201" s="58" t="s">
        <v>14365</v>
      </c>
      <c r="L201" s="58" t="s">
        <v>82</v>
      </c>
      <c r="M201" s="58">
        <v>29.53</v>
      </c>
      <c r="N201" s="58">
        <v>1465</v>
      </c>
      <c r="O201" s="58">
        <v>49.02</v>
      </c>
      <c r="P201" s="58">
        <v>742</v>
      </c>
    </row>
    <row r="202" spans="1:16" s="59" customFormat="1" ht="10.199999999999999" x14ac:dyDescent="0.25">
      <c r="A202" s="57">
        <v>202</v>
      </c>
      <c r="B202" s="57" t="s">
        <v>7760</v>
      </c>
      <c r="C202" s="58" t="s">
        <v>7760</v>
      </c>
      <c r="D202" s="58" t="s">
        <v>82</v>
      </c>
      <c r="E202" s="58" t="s">
        <v>14733</v>
      </c>
      <c r="F202" s="58">
        <v>4000019</v>
      </c>
      <c r="G202" s="58" t="s">
        <v>14734</v>
      </c>
      <c r="H202" s="58" t="s">
        <v>14364</v>
      </c>
      <c r="I202" s="58">
        <v>30.39</v>
      </c>
      <c r="J202" s="58"/>
      <c r="K202" s="58" t="s">
        <v>14365</v>
      </c>
      <c r="L202" s="58" t="s">
        <v>82</v>
      </c>
      <c r="M202" s="58">
        <v>28.93</v>
      </c>
      <c r="N202" s="58">
        <v>54</v>
      </c>
      <c r="O202" s="58">
        <v>30.39</v>
      </c>
      <c r="P202" s="58">
        <v>353</v>
      </c>
    </row>
    <row r="203" spans="1:16" s="59" customFormat="1" ht="10.199999999999999" x14ac:dyDescent="0.25">
      <c r="A203" s="57">
        <v>203</v>
      </c>
      <c r="B203" s="57" t="s">
        <v>7822</v>
      </c>
      <c r="C203" s="58" t="s">
        <v>7822</v>
      </c>
      <c r="D203" s="58" t="s">
        <v>82</v>
      </c>
      <c r="E203" s="58" t="s">
        <v>14735</v>
      </c>
      <c r="F203" s="58">
        <v>4000020</v>
      </c>
      <c r="G203" s="58" t="s">
        <v>14736</v>
      </c>
      <c r="H203" s="58" t="s">
        <v>14364</v>
      </c>
      <c r="I203" s="58">
        <v>38.57</v>
      </c>
      <c r="J203" s="58"/>
      <c r="K203" s="58" t="s">
        <v>14365</v>
      </c>
      <c r="L203" s="58" t="s">
        <v>82</v>
      </c>
      <c r="M203" s="58">
        <v>36.71</v>
      </c>
      <c r="N203" s="58"/>
      <c r="O203" s="58">
        <v>38.57</v>
      </c>
      <c r="P203" s="58" t="s">
        <v>14444</v>
      </c>
    </row>
    <row r="204" spans="1:16" s="59" customFormat="1" ht="10.199999999999999" x14ac:dyDescent="0.25">
      <c r="A204" s="57">
        <v>204</v>
      </c>
      <c r="B204" s="57" t="s">
        <v>14737</v>
      </c>
      <c r="C204" s="58"/>
      <c r="D204" s="58" t="s">
        <v>82</v>
      </c>
      <c r="E204" s="58" t="s">
        <v>14737</v>
      </c>
      <c r="F204" s="58" t="s">
        <v>14738</v>
      </c>
      <c r="G204" s="58" t="s">
        <v>14739</v>
      </c>
      <c r="H204" s="58" t="s">
        <v>14364</v>
      </c>
      <c r="I204" s="58">
        <v>27.85</v>
      </c>
      <c r="J204" s="58"/>
      <c r="K204" s="58" t="s">
        <v>14365</v>
      </c>
      <c r="L204" s="58" t="s">
        <v>82</v>
      </c>
      <c r="M204" s="58">
        <v>27.5</v>
      </c>
      <c r="N204" s="58">
        <v>1026</v>
      </c>
      <c r="O204" s="58">
        <v>27.85</v>
      </c>
      <c r="P204" s="58">
        <v>7291</v>
      </c>
    </row>
    <row r="205" spans="1:16" s="59" customFormat="1" ht="10.199999999999999" x14ac:dyDescent="0.25">
      <c r="A205" s="57">
        <v>205</v>
      </c>
      <c r="B205" s="57" t="s">
        <v>14740</v>
      </c>
      <c r="C205" s="58"/>
      <c r="D205" s="58" t="s">
        <v>82</v>
      </c>
      <c r="E205" s="58" t="s">
        <v>14740</v>
      </c>
      <c r="F205" s="58" t="s">
        <v>14741</v>
      </c>
      <c r="G205" s="58" t="s">
        <v>14742</v>
      </c>
      <c r="H205" s="58" t="s">
        <v>14364</v>
      </c>
      <c r="I205" s="58">
        <v>35.19</v>
      </c>
      <c r="J205" s="58"/>
      <c r="K205" s="58" t="s">
        <v>14365</v>
      </c>
      <c r="L205" s="58" t="s">
        <v>82</v>
      </c>
      <c r="M205" s="58">
        <v>34.75</v>
      </c>
      <c r="N205" s="58">
        <v>180</v>
      </c>
      <c r="O205" s="58">
        <v>35.19</v>
      </c>
      <c r="P205" s="58">
        <v>180</v>
      </c>
    </row>
    <row r="206" spans="1:16" s="59" customFormat="1" ht="10.199999999999999" x14ac:dyDescent="0.25">
      <c r="A206" s="57">
        <v>206</v>
      </c>
      <c r="B206" s="57" t="s">
        <v>14743</v>
      </c>
      <c r="C206" s="58"/>
      <c r="D206" s="58" t="s">
        <v>82</v>
      </c>
      <c r="E206" s="58" t="s">
        <v>14743</v>
      </c>
      <c r="F206" s="58" t="s">
        <v>14744</v>
      </c>
      <c r="G206" s="58" t="s">
        <v>14745</v>
      </c>
      <c r="H206" s="58" t="s">
        <v>14364</v>
      </c>
      <c r="I206" s="58">
        <v>41.71</v>
      </c>
      <c r="J206" s="58"/>
      <c r="K206" s="58" t="s">
        <v>14365</v>
      </c>
      <c r="L206" s="58" t="s">
        <v>82</v>
      </c>
      <c r="M206" s="58">
        <v>41.19</v>
      </c>
      <c r="N206" s="58"/>
      <c r="O206" s="58">
        <v>41.71</v>
      </c>
      <c r="P206" s="58" t="s">
        <v>14444</v>
      </c>
    </row>
    <row r="207" spans="1:16" s="59" customFormat="1" ht="10.199999999999999" x14ac:dyDescent="0.25">
      <c r="A207" s="57">
        <v>207</v>
      </c>
      <c r="B207" s="57" t="s">
        <v>14746</v>
      </c>
      <c r="C207" s="58"/>
      <c r="D207" s="58" t="s">
        <v>82</v>
      </c>
      <c r="E207" s="58" t="s">
        <v>14746</v>
      </c>
      <c r="F207" s="58" t="s">
        <v>14747</v>
      </c>
      <c r="G207" s="58" t="s">
        <v>14748</v>
      </c>
      <c r="H207" s="58" t="s">
        <v>14364</v>
      </c>
      <c r="I207" s="58">
        <v>47.72</v>
      </c>
      <c r="J207" s="58"/>
      <c r="K207" s="58" t="s">
        <v>14365</v>
      </c>
      <c r="L207" s="58" t="s">
        <v>82</v>
      </c>
      <c r="M207" s="58">
        <v>47.13</v>
      </c>
      <c r="N207" s="58"/>
      <c r="O207" s="58">
        <v>47.72</v>
      </c>
      <c r="P207" s="58" t="s">
        <v>14444</v>
      </c>
    </row>
    <row r="208" spans="1:16" s="59" customFormat="1" ht="10.199999999999999" x14ac:dyDescent="0.25">
      <c r="A208" s="57">
        <v>208</v>
      </c>
      <c r="B208" s="57" t="s">
        <v>14749</v>
      </c>
      <c r="C208" s="58"/>
      <c r="D208" s="58" t="s">
        <v>82</v>
      </c>
      <c r="E208" s="58" t="s">
        <v>14749</v>
      </c>
      <c r="F208" s="58" t="s">
        <v>14750</v>
      </c>
      <c r="G208" s="58" t="s">
        <v>14751</v>
      </c>
      <c r="H208" s="58" t="s">
        <v>14364</v>
      </c>
      <c r="I208" s="58">
        <v>7.5</v>
      </c>
      <c r="J208" s="58"/>
      <c r="K208" s="58" t="s">
        <v>14365</v>
      </c>
      <c r="L208" s="58" t="s">
        <v>82</v>
      </c>
      <c r="M208" s="58">
        <v>7.4</v>
      </c>
      <c r="N208" s="58">
        <v>47293</v>
      </c>
      <c r="O208" s="58">
        <v>7.5</v>
      </c>
      <c r="P208" s="58">
        <v>46222</v>
      </c>
    </row>
    <row r="209" spans="1:16" s="59" customFormat="1" ht="10.199999999999999" x14ac:dyDescent="0.25">
      <c r="A209" s="57">
        <v>209</v>
      </c>
      <c r="B209" s="57" t="s">
        <v>14752</v>
      </c>
      <c r="C209" s="58"/>
      <c r="D209" s="58" t="s">
        <v>82</v>
      </c>
      <c r="E209" s="58" t="s">
        <v>14752</v>
      </c>
      <c r="F209" s="58" t="s">
        <v>14753</v>
      </c>
      <c r="G209" s="58" t="s">
        <v>14754</v>
      </c>
      <c r="H209" s="58" t="s">
        <v>14364</v>
      </c>
      <c r="I209" s="58">
        <v>3.17</v>
      </c>
      <c r="J209" s="58"/>
      <c r="K209" s="58" t="s">
        <v>14365</v>
      </c>
      <c r="L209" s="58" t="s">
        <v>82</v>
      </c>
      <c r="M209" s="58">
        <v>2.71</v>
      </c>
      <c r="N209" s="58"/>
      <c r="O209" s="58">
        <v>3.06</v>
      </c>
      <c r="P209" s="58">
        <v>75</v>
      </c>
    </row>
    <row r="210" spans="1:16" s="59" customFormat="1" ht="10.199999999999999" x14ac:dyDescent="0.25">
      <c r="A210" s="57">
        <v>210</v>
      </c>
      <c r="B210" s="57" t="s">
        <v>5228</v>
      </c>
      <c r="C210" s="58" t="s">
        <v>5228</v>
      </c>
      <c r="D210" s="58" t="s">
        <v>82</v>
      </c>
      <c r="E210" s="58" t="s">
        <v>14755</v>
      </c>
      <c r="F210" s="58" t="s">
        <v>14756</v>
      </c>
      <c r="G210" s="58" t="s">
        <v>14757</v>
      </c>
      <c r="H210" s="58" t="s">
        <v>14364</v>
      </c>
      <c r="I210" s="58">
        <v>2.1800000000000002</v>
      </c>
      <c r="J210" s="58"/>
      <c r="K210" s="58" t="s">
        <v>14365</v>
      </c>
      <c r="L210" s="58" t="s">
        <v>82</v>
      </c>
      <c r="M210" s="58">
        <v>2.15</v>
      </c>
      <c r="N210" s="58">
        <v>108</v>
      </c>
      <c r="O210" s="58">
        <v>2.1800000000000002</v>
      </c>
      <c r="P210" s="58">
        <v>53</v>
      </c>
    </row>
    <row r="211" spans="1:16" s="59" customFormat="1" ht="10.199999999999999" x14ac:dyDescent="0.25">
      <c r="A211" s="57">
        <v>211</v>
      </c>
      <c r="B211" s="57" t="s">
        <v>5667</v>
      </c>
      <c r="C211" s="58" t="s">
        <v>5667</v>
      </c>
      <c r="D211" s="58" t="s">
        <v>82</v>
      </c>
      <c r="E211" s="58" t="s">
        <v>14758</v>
      </c>
      <c r="F211" s="58" t="s">
        <v>5668</v>
      </c>
      <c r="G211" s="58" t="s">
        <v>14759</v>
      </c>
      <c r="H211" s="58" t="s">
        <v>14364</v>
      </c>
      <c r="I211" s="58">
        <v>5.42</v>
      </c>
      <c r="J211" s="58"/>
      <c r="K211" s="58" t="s">
        <v>14365</v>
      </c>
      <c r="L211" s="58" t="s">
        <v>82</v>
      </c>
      <c r="M211" s="58">
        <v>5.35</v>
      </c>
      <c r="N211" s="58">
        <v>957</v>
      </c>
      <c r="O211" s="58">
        <v>5.42</v>
      </c>
      <c r="P211" s="58">
        <v>497</v>
      </c>
    </row>
    <row r="212" spans="1:16" s="59" customFormat="1" ht="10.199999999999999" x14ac:dyDescent="0.25">
      <c r="A212" s="57">
        <v>212</v>
      </c>
      <c r="B212" s="57" t="s">
        <v>6822</v>
      </c>
      <c r="C212" s="58" t="s">
        <v>6822</v>
      </c>
      <c r="D212" s="58" t="s">
        <v>82</v>
      </c>
      <c r="E212" s="58" t="s">
        <v>14760</v>
      </c>
      <c r="F212" s="58" t="s">
        <v>6823</v>
      </c>
      <c r="G212" s="58" t="s">
        <v>14761</v>
      </c>
      <c r="H212" s="58" t="s">
        <v>14364</v>
      </c>
      <c r="I212" s="58">
        <v>8.41</v>
      </c>
      <c r="J212" s="58"/>
      <c r="K212" s="58" t="s">
        <v>14365</v>
      </c>
      <c r="L212" s="58" t="s">
        <v>82</v>
      </c>
      <c r="M212" s="58">
        <v>8.3000000000000007</v>
      </c>
      <c r="N212" s="58">
        <v>2507</v>
      </c>
      <c r="O212" s="58">
        <v>8.41</v>
      </c>
      <c r="P212" s="58">
        <v>627</v>
      </c>
    </row>
    <row r="213" spans="1:16" s="59" customFormat="1" ht="10.199999999999999" x14ac:dyDescent="0.25">
      <c r="A213" s="57">
        <v>213</v>
      </c>
      <c r="B213" s="57" t="s">
        <v>6173</v>
      </c>
      <c r="C213" s="58" t="s">
        <v>6173</v>
      </c>
      <c r="D213" s="58" t="s">
        <v>82</v>
      </c>
      <c r="E213" s="58" t="s">
        <v>14762</v>
      </c>
      <c r="F213" s="58" t="s">
        <v>6174</v>
      </c>
      <c r="G213" s="58" t="s">
        <v>14763</v>
      </c>
      <c r="H213" s="58" t="s">
        <v>14364</v>
      </c>
      <c r="I213" s="58">
        <v>9.1300000000000008</v>
      </c>
      <c r="J213" s="58"/>
      <c r="K213" s="58" t="s">
        <v>14365</v>
      </c>
      <c r="L213" s="58" t="s">
        <v>82</v>
      </c>
      <c r="M213" s="58">
        <v>9.01</v>
      </c>
      <c r="N213" s="58">
        <v>327</v>
      </c>
      <c r="O213" s="58">
        <v>9.1300000000000008</v>
      </c>
      <c r="P213" s="58">
        <v>102</v>
      </c>
    </row>
    <row r="214" spans="1:16" s="59" customFormat="1" ht="10.199999999999999" x14ac:dyDescent="0.2">
      <c r="A214" s="57">
        <v>214</v>
      </c>
      <c r="B214" s="57" t="s">
        <v>3462</v>
      </c>
      <c r="C214" s="67" t="s">
        <v>3462</v>
      </c>
      <c r="D214" s="58" t="s">
        <v>82</v>
      </c>
      <c r="E214" s="58" t="s">
        <v>14764</v>
      </c>
      <c r="F214" s="58" t="s">
        <v>14765</v>
      </c>
      <c r="G214" s="58" t="s">
        <v>14766</v>
      </c>
      <c r="H214" s="58" t="s">
        <v>14364</v>
      </c>
      <c r="I214" s="58">
        <v>3.3</v>
      </c>
      <c r="J214" s="58"/>
      <c r="K214" s="58" t="s">
        <v>14365</v>
      </c>
      <c r="L214" s="58" t="s">
        <v>82</v>
      </c>
      <c r="M214" s="58">
        <v>3.26</v>
      </c>
      <c r="N214" s="58">
        <v>10</v>
      </c>
      <c r="O214" s="58">
        <v>3.3</v>
      </c>
      <c r="P214" s="58">
        <v>280</v>
      </c>
    </row>
    <row r="215" spans="1:16" s="59" customFormat="1" ht="10.199999999999999" x14ac:dyDescent="0.25">
      <c r="A215" s="57">
        <v>215</v>
      </c>
      <c r="B215" s="57" t="s">
        <v>2411</v>
      </c>
      <c r="C215" s="58" t="s">
        <v>2411</v>
      </c>
      <c r="D215" s="58" t="s">
        <v>82</v>
      </c>
      <c r="E215" s="58" t="s">
        <v>14767</v>
      </c>
      <c r="F215" s="58" t="s">
        <v>2412</v>
      </c>
      <c r="G215" s="58" t="s">
        <v>14768</v>
      </c>
      <c r="H215" s="58" t="s">
        <v>14364</v>
      </c>
      <c r="I215" s="58">
        <v>3.76</v>
      </c>
      <c r="J215" s="58"/>
      <c r="K215" s="58" t="s">
        <v>14365</v>
      </c>
      <c r="L215" s="58" t="s">
        <v>82</v>
      </c>
      <c r="M215" s="58">
        <v>3.71</v>
      </c>
      <c r="N215" s="58">
        <v>934</v>
      </c>
      <c r="O215" s="58">
        <v>3.76</v>
      </c>
      <c r="P215" s="58">
        <v>570</v>
      </c>
    </row>
    <row r="216" spans="1:16" s="59" customFormat="1" ht="10.199999999999999" x14ac:dyDescent="0.25">
      <c r="A216" s="57">
        <v>216</v>
      </c>
      <c r="B216" s="57" t="s">
        <v>2423</v>
      </c>
      <c r="C216" s="58" t="s">
        <v>2423</v>
      </c>
      <c r="D216" s="58" t="s">
        <v>82</v>
      </c>
      <c r="E216" s="58" t="s">
        <v>14769</v>
      </c>
      <c r="F216" s="58" t="s">
        <v>14770</v>
      </c>
      <c r="G216" s="58" t="s">
        <v>14771</v>
      </c>
      <c r="H216" s="58" t="s">
        <v>14364</v>
      </c>
      <c r="I216" s="58">
        <v>4.4800000000000004</v>
      </c>
      <c r="J216" s="58"/>
      <c r="K216" s="58" t="s">
        <v>14365</v>
      </c>
      <c r="L216" s="58" t="s">
        <v>82</v>
      </c>
      <c r="M216" s="58">
        <v>4.43</v>
      </c>
      <c r="N216" s="58">
        <v>246</v>
      </c>
      <c r="O216" s="58">
        <v>4.4800000000000004</v>
      </c>
      <c r="P216" s="58">
        <v>243</v>
      </c>
    </row>
    <row r="217" spans="1:16" s="59" customFormat="1" ht="10.199999999999999" x14ac:dyDescent="0.25">
      <c r="A217" s="57">
        <v>217</v>
      </c>
      <c r="B217" s="57" t="s">
        <v>6107</v>
      </c>
      <c r="C217" s="58" t="s">
        <v>6107</v>
      </c>
      <c r="D217" s="58" t="s">
        <v>82</v>
      </c>
      <c r="E217" s="58" t="s">
        <v>14772</v>
      </c>
      <c r="F217" s="58" t="s">
        <v>6108</v>
      </c>
      <c r="G217" s="58" t="s">
        <v>14773</v>
      </c>
      <c r="H217" s="58" t="s">
        <v>14364</v>
      </c>
      <c r="I217" s="58">
        <v>6.15</v>
      </c>
      <c r="J217" s="58"/>
      <c r="K217" s="58" t="s">
        <v>14365</v>
      </c>
      <c r="L217" s="58" t="s">
        <v>82</v>
      </c>
      <c r="M217" s="58">
        <v>6.08</v>
      </c>
      <c r="N217" s="58">
        <v>201</v>
      </c>
      <c r="O217" s="58">
        <v>6.15</v>
      </c>
      <c r="P217" s="58">
        <v>1395</v>
      </c>
    </row>
    <row r="218" spans="1:16" s="59" customFormat="1" ht="10.199999999999999" x14ac:dyDescent="0.25">
      <c r="A218" s="57">
        <v>218</v>
      </c>
      <c r="B218" s="57" t="s">
        <v>5838</v>
      </c>
      <c r="C218" s="58" t="s">
        <v>5838</v>
      </c>
      <c r="D218" s="58" t="s">
        <v>82</v>
      </c>
      <c r="E218" s="58" t="s">
        <v>14774</v>
      </c>
      <c r="F218" s="58" t="s">
        <v>5839</v>
      </c>
      <c r="G218" s="58" t="s">
        <v>14775</v>
      </c>
      <c r="H218" s="58" t="s">
        <v>14364</v>
      </c>
      <c r="I218" s="58">
        <v>6.68</v>
      </c>
      <c r="J218" s="58"/>
      <c r="K218" s="58" t="s">
        <v>14365</v>
      </c>
      <c r="L218" s="58" t="s">
        <v>82</v>
      </c>
      <c r="M218" s="58">
        <v>6.15</v>
      </c>
      <c r="N218" s="58">
        <v>40</v>
      </c>
      <c r="O218" s="58">
        <v>6.68</v>
      </c>
      <c r="P218" s="58">
        <v>13</v>
      </c>
    </row>
    <row r="219" spans="1:16" s="59" customFormat="1" ht="10.199999999999999" x14ac:dyDescent="0.25">
      <c r="A219" s="57">
        <v>219</v>
      </c>
      <c r="B219" s="57" t="s">
        <v>3496</v>
      </c>
      <c r="C219" s="58" t="s">
        <v>3496</v>
      </c>
      <c r="D219" s="58" t="s">
        <v>82</v>
      </c>
      <c r="E219" s="58" t="s">
        <v>14776</v>
      </c>
      <c r="F219" s="58" t="s">
        <v>3497</v>
      </c>
      <c r="G219" s="58" t="s">
        <v>14777</v>
      </c>
      <c r="H219" s="58" t="s">
        <v>14364</v>
      </c>
      <c r="I219" s="58">
        <v>6.64</v>
      </c>
      <c r="J219" s="58"/>
      <c r="K219" s="58" t="s">
        <v>14365</v>
      </c>
      <c r="L219" s="58" t="s">
        <v>82</v>
      </c>
      <c r="M219" s="58">
        <v>6.11</v>
      </c>
      <c r="N219" s="58"/>
      <c r="O219" s="58">
        <v>6.64</v>
      </c>
      <c r="P219" s="58" t="s">
        <v>14444</v>
      </c>
    </row>
    <row r="220" spans="1:16" s="59" customFormat="1" ht="10.199999999999999" x14ac:dyDescent="0.25">
      <c r="A220" s="57">
        <v>220</v>
      </c>
      <c r="B220" s="57" t="s">
        <v>6279</v>
      </c>
      <c r="C220" s="58" t="s">
        <v>6279</v>
      </c>
      <c r="D220" s="58" t="s">
        <v>82</v>
      </c>
      <c r="E220" s="58" t="s">
        <v>14778</v>
      </c>
      <c r="F220" s="58" t="s">
        <v>6280</v>
      </c>
      <c r="G220" s="58" t="s">
        <v>14779</v>
      </c>
      <c r="H220" s="58" t="s">
        <v>14364</v>
      </c>
      <c r="I220" s="58">
        <v>9.9499999999999993</v>
      </c>
      <c r="J220" s="58"/>
      <c r="K220" s="58" t="s">
        <v>14365</v>
      </c>
      <c r="L220" s="58" t="s">
        <v>82</v>
      </c>
      <c r="M220" s="58">
        <v>9.83</v>
      </c>
      <c r="N220" s="58">
        <v>600</v>
      </c>
      <c r="O220" s="58">
        <v>9.9499999999999993</v>
      </c>
      <c r="P220" s="58">
        <v>124</v>
      </c>
    </row>
    <row r="221" spans="1:16" s="59" customFormat="1" ht="10.199999999999999" x14ac:dyDescent="0.25">
      <c r="A221" s="57">
        <v>221</v>
      </c>
      <c r="B221" s="57" t="s">
        <v>3472</v>
      </c>
      <c r="C221" s="58" t="s">
        <v>3472</v>
      </c>
      <c r="D221" s="58" t="s">
        <v>82</v>
      </c>
      <c r="E221" s="58" t="s">
        <v>14780</v>
      </c>
      <c r="F221" s="58" t="s">
        <v>3473</v>
      </c>
      <c r="G221" s="58" t="s">
        <v>14781</v>
      </c>
      <c r="H221" s="58" t="s">
        <v>14364</v>
      </c>
      <c r="I221" s="58">
        <v>1.4</v>
      </c>
      <c r="J221" s="58"/>
      <c r="K221" s="58" t="s">
        <v>14365</v>
      </c>
      <c r="L221" s="58" t="s">
        <v>82</v>
      </c>
      <c r="M221" s="58">
        <v>1.38</v>
      </c>
      <c r="N221" s="58">
        <v>59</v>
      </c>
      <c r="O221" s="58">
        <v>1.4</v>
      </c>
      <c r="P221" s="58">
        <v>96</v>
      </c>
    </row>
    <row r="222" spans="1:16" s="59" customFormat="1" ht="10.199999999999999" x14ac:dyDescent="0.25">
      <c r="A222" s="57">
        <v>222</v>
      </c>
      <c r="B222" s="57" t="s">
        <v>14782</v>
      </c>
      <c r="C222" s="58"/>
      <c r="D222" s="58" t="s">
        <v>82</v>
      </c>
      <c r="E222" s="58" t="s">
        <v>14782</v>
      </c>
      <c r="F222" s="58">
        <v>310107</v>
      </c>
      <c r="G222" s="58" t="s">
        <v>14783</v>
      </c>
      <c r="H222" s="58" t="s">
        <v>14364</v>
      </c>
      <c r="I222" s="58">
        <v>24.65</v>
      </c>
      <c r="J222" s="58"/>
      <c r="K222" s="58" t="s">
        <v>14365</v>
      </c>
      <c r="L222" s="58" t="s">
        <v>82</v>
      </c>
      <c r="M222" s="58">
        <v>23.14</v>
      </c>
      <c r="N222" s="58">
        <v>3</v>
      </c>
      <c r="O222" s="58">
        <v>24.65</v>
      </c>
      <c r="P222" s="58">
        <v>3</v>
      </c>
    </row>
    <row r="223" spans="1:16" s="59" customFormat="1" ht="10.199999999999999" x14ac:dyDescent="0.25">
      <c r="A223" s="57">
        <v>223</v>
      </c>
      <c r="B223" s="57" t="s">
        <v>3768</v>
      </c>
      <c r="C223" s="58" t="s">
        <v>3768</v>
      </c>
      <c r="D223" s="58" t="s">
        <v>82</v>
      </c>
      <c r="E223" s="58" t="s">
        <v>14784</v>
      </c>
      <c r="F223" s="58" t="s">
        <v>3769</v>
      </c>
      <c r="G223" s="58" t="s">
        <v>14785</v>
      </c>
      <c r="H223" s="58" t="s">
        <v>14364</v>
      </c>
      <c r="I223" s="58">
        <v>4.7300000000000004</v>
      </c>
      <c r="J223" s="58"/>
      <c r="K223" s="58" t="s">
        <v>14365</v>
      </c>
      <c r="L223" s="58" t="s">
        <v>82</v>
      </c>
      <c r="M223" s="58">
        <v>4.68</v>
      </c>
      <c r="N223" s="58"/>
      <c r="O223" s="58">
        <v>4.7300000000000004</v>
      </c>
      <c r="P223" s="58" t="s">
        <v>14444</v>
      </c>
    </row>
    <row r="224" spans="1:16" s="59" customFormat="1" ht="10.199999999999999" x14ac:dyDescent="0.25">
      <c r="A224" s="57">
        <v>224</v>
      </c>
      <c r="B224" s="57" t="s">
        <v>5850</v>
      </c>
      <c r="C224" s="58" t="s">
        <v>5850</v>
      </c>
      <c r="D224" s="58" t="s">
        <v>82</v>
      </c>
      <c r="E224" s="58" t="s">
        <v>14786</v>
      </c>
      <c r="F224" s="58" t="s">
        <v>5851</v>
      </c>
      <c r="G224" s="58" t="s">
        <v>14787</v>
      </c>
      <c r="H224" s="58" t="s">
        <v>14364</v>
      </c>
      <c r="I224" s="58">
        <v>5.43</v>
      </c>
      <c r="J224" s="58"/>
      <c r="K224" s="58" t="s">
        <v>14365</v>
      </c>
      <c r="L224" s="58" t="s">
        <v>82</v>
      </c>
      <c r="M224" s="58">
        <v>5.36</v>
      </c>
      <c r="N224" s="58">
        <v>30</v>
      </c>
      <c r="O224" s="58">
        <v>5.43</v>
      </c>
      <c r="P224" s="58">
        <v>22</v>
      </c>
    </row>
    <row r="225" spans="1:16" s="59" customFormat="1" ht="10.199999999999999" x14ac:dyDescent="0.25">
      <c r="A225" s="57">
        <v>225</v>
      </c>
      <c r="B225" s="57" t="s">
        <v>6850</v>
      </c>
      <c r="C225" s="58" t="s">
        <v>6850</v>
      </c>
      <c r="D225" s="58" t="s">
        <v>82</v>
      </c>
      <c r="E225" s="58" t="s">
        <v>14788</v>
      </c>
      <c r="F225" s="58" t="s">
        <v>6851</v>
      </c>
      <c r="G225" s="58" t="s">
        <v>14789</v>
      </c>
      <c r="H225" s="58" t="s">
        <v>14364</v>
      </c>
      <c r="I225" s="58">
        <v>26.01</v>
      </c>
      <c r="J225" s="58"/>
      <c r="K225" s="58" t="s">
        <v>14365</v>
      </c>
      <c r="L225" s="58" t="s">
        <v>82</v>
      </c>
      <c r="M225" s="58">
        <v>24.54</v>
      </c>
      <c r="N225" s="58">
        <v>106</v>
      </c>
      <c r="O225" s="58">
        <v>26.01</v>
      </c>
      <c r="P225" s="58">
        <v>5</v>
      </c>
    </row>
    <row r="226" spans="1:16" s="59" customFormat="1" ht="10.199999999999999" x14ac:dyDescent="0.25">
      <c r="A226" s="57">
        <v>226</v>
      </c>
      <c r="B226" s="57" t="s">
        <v>6132</v>
      </c>
      <c r="C226" s="58" t="s">
        <v>6132</v>
      </c>
      <c r="D226" s="58" t="s">
        <v>82</v>
      </c>
      <c r="E226" s="58" t="s">
        <v>14790</v>
      </c>
      <c r="F226" s="58" t="s">
        <v>6133</v>
      </c>
      <c r="G226" s="58" t="s">
        <v>14791</v>
      </c>
      <c r="H226" s="58" t="s">
        <v>14364</v>
      </c>
      <c r="I226" s="58">
        <v>28</v>
      </c>
      <c r="J226" s="58"/>
      <c r="K226" s="58" t="s">
        <v>14365</v>
      </c>
      <c r="L226" s="58" t="s">
        <v>82</v>
      </c>
      <c r="M226" s="58">
        <v>26.43</v>
      </c>
      <c r="N226" s="58">
        <v>160</v>
      </c>
      <c r="O226" s="58">
        <v>28</v>
      </c>
      <c r="P226" s="58">
        <v>151</v>
      </c>
    </row>
    <row r="227" spans="1:16" s="59" customFormat="1" ht="10.199999999999999" x14ac:dyDescent="0.25">
      <c r="A227" s="57">
        <v>227</v>
      </c>
      <c r="B227" s="57" t="s">
        <v>5806</v>
      </c>
      <c r="C227" s="58" t="s">
        <v>5806</v>
      </c>
      <c r="D227" s="58" t="s">
        <v>82</v>
      </c>
      <c r="E227" s="58" t="s">
        <v>14792</v>
      </c>
      <c r="F227" s="58" t="s">
        <v>5807</v>
      </c>
      <c r="G227" s="58" t="s">
        <v>14793</v>
      </c>
      <c r="H227" s="58" t="s">
        <v>14364</v>
      </c>
      <c r="I227" s="58">
        <v>29.88</v>
      </c>
      <c r="J227" s="58"/>
      <c r="K227" s="58" t="s">
        <v>14365</v>
      </c>
      <c r="L227" s="58" t="s">
        <v>82</v>
      </c>
      <c r="M227" s="58">
        <v>28.2</v>
      </c>
      <c r="N227" s="58">
        <v>58</v>
      </c>
      <c r="O227" s="58">
        <v>29.88</v>
      </c>
      <c r="P227" s="58">
        <v>31</v>
      </c>
    </row>
    <row r="228" spans="1:16" s="59" customFormat="1" ht="10.199999999999999" x14ac:dyDescent="0.25">
      <c r="A228" s="57">
        <v>228</v>
      </c>
      <c r="B228" s="57" t="s">
        <v>4884</v>
      </c>
      <c r="C228" s="58" t="s">
        <v>4884</v>
      </c>
      <c r="D228" s="58" t="s">
        <v>82</v>
      </c>
      <c r="E228" s="58" t="s">
        <v>14794</v>
      </c>
      <c r="F228" s="58" t="s">
        <v>4885</v>
      </c>
      <c r="G228" s="58" t="s">
        <v>14795</v>
      </c>
      <c r="H228" s="58" t="s">
        <v>14364</v>
      </c>
      <c r="I228" s="58">
        <v>1.62</v>
      </c>
      <c r="J228" s="58"/>
      <c r="K228" s="58" t="s">
        <v>14365</v>
      </c>
      <c r="L228" s="58" t="s">
        <v>82</v>
      </c>
      <c r="M228" s="58">
        <v>1.6</v>
      </c>
      <c r="N228" s="58">
        <v>1</v>
      </c>
      <c r="O228" s="58">
        <v>1.62</v>
      </c>
      <c r="P228" s="58">
        <v>1</v>
      </c>
    </row>
    <row r="229" spans="1:16" s="59" customFormat="1" ht="10.199999999999999" x14ac:dyDescent="0.25">
      <c r="A229" s="57">
        <v>229</v>
      </c>
      <c r="B229" s="57" t="s">
        <v>4881</v>
      </c>
      <c r="C229" s="58" t="s">
        <v>4881</v>
      </c>
      <c r="D229" s="58" t="s">
        <v>82</v>
      </c>
      <c r="E229" s="58" t="s">
        <v>14796</v>
      </c>
      <c r="F229" s="58" t="s">
        <v>4882</v>
      </c>
      <c r="G229" s="58" t="s">
        <v>14797</v>
      </c>
      <c r="H229" s="58" t="s">
        <v>14364</v>
      </c>
      <c r="I229" s="58">
        <v>2.06</v>
      </c>
      <c r="J229" s="58"/>
      <c r="K229" s="58" t="s">
        <v>14365</v>
      </c>
      <c r="L229" s="58" t="s">
        <v>82</v>
      </c>
      <c r="M229" s="58">
        <v>2.04</v>
      </c>
      <c r="N229" s="58">
        <v>354</v>
      </c>
      <c r="O229" s="58">
        <v>2.06</v>
      </c>
      <c r="P229" s="58">
        <v>332</v>
      </c>
    </row>
    <row r="230" spans="1:16" s="59" customFormat="1" ht="10.199999999999999" x14ac:dyDescent="0.25">
      <c r="A230" s="57">
        <v>230</v>
      </c>
      <c r="B230" s="57" t="s">
        <v>5673</v>
      </c>
      <c r="C230" s="58" t="s">
        <v>5673</v>
      </c>
      <c r="D230" s="58" t="s">
        <v>82</v>
      </c>
      <c r="E230" s="58" t="s">
        <v>14798</v>
      </c>
      <c r="F230" s="58" t="s">
        <v>5674</v>
      </c>
      <c r="G230" s="58" t="s">
        <v>14799</v>
      </c>
      <c r="H230" s="58" t="s">
        <v>14364</v>
      </c>
      <c r="I230" s="58">
        <v>1.01</v>
      </c>
      <c r="J230" s="58"/>
      <c r="K230" s="58" t="s">
        <v>14365</v>
      </c>
      <c r="L230" s="58" t="s">
        <v>82</v>
      </c>
      <c r="M230" s="58">
        <v>1</v>
      </c>
      <c r="N230" s="58">
        <v>26</v>
      </c>
      <c r="O230" s="58">
        <v>1.01</v>
      </c>
      <c r="P230" s="58">
        <v>25</v>
      </c>
    </row>
    <row r="231" spans="1:16" s="59" customFormat="1" ht="10.199999999999999" x14ac:dyDescent="0.25">
      <c r="A231" s="57">
        <v>231</v>
      </c>
      <c r="B231" s="57" t="s">
        <v>5169</v>
      </c>
      <c r="C231" s="58" t="s">
        <v>5169</v>
      </c>
      <c r="D231" s="58" t="s">
        <v>82</v>
      </c>
      <c r="E231" s="58" t="s">
        <v>14800</v>
      </c>
      <c r="F231" s="58" t="s">
        <v>5170</v>
      </c>
      <c r="G231" s="58" t="s">
        <v>14801</v>
      </c>
      <c r="H231" s="58" t="s">
        <v>14364</v>
      </c>
      <c r="I231" s="58">
        <v>1.05</v>
      </c>
      <c r="J231" s="58"/>
      <c r="K231" s="58" t="s">
        <v>14365</v>
      </c>
      <c r="L231" s="58" t="s">
        <v>82</v>
      </c>
      <c r="M231" s="58">
        <v>1.04</v>
      </c>
      <c r="N231" s="58"/>
      <c r="O231" s="58">
        <v>1.05</v>
      </c>
      <c r="P231" s="58" t="s">
        <v>14444</v>
      </c>
    </row>
    <row r="232" spans="1:16" s="59" customFormat="1" ht="10.199999999999999" x14ac:dyDescent="0.25">
      <c r="A232" s="57">
        <v>232</v>
      </c>
      <c r="B232" s="57" t="s">
        <v>5792</v>
      </c>
      <c r="C232" s="58" t="s">
        <v>5792</v>
      </c>
      <c r="D232" s="58" t="s">
        <v>82</v>
      </c>
      <c r="E232" s="58" t="s">
        <v>14802</v>
      </c>
      <c r="F232" s="58" t="s">
        <v>5793</v>
      </c>
      <c r="G232" s="58" t="s">
        <v>14803</v>
      </c>
      <c r="H232" s="58" t="s">
        <v>14364</v>
      </c>
      <c r="I232" s="58">
        <v>6.32</v>
      </c>
      <c r="J232" s="58"/>
      <c r="K232" s="58" t="s">
        <v>14365</v>
      </c>
      <c r="L232" s="58" t="s">
        <v>82</v>
      </c>
      <c r="M232" s="58">
        <v>6.24</v>
      </c>
      <c r="N232" s="58">
        <v>70</v>
      </c>
      <c r="O232" s="58">
        <v>6.32</v>
      </c>
      <c r="P232" s="58">
        <v>90</v>
      </c>
    </row>
    <row r="233" spans="1:16" s="59" customFormat="1" ht="10.199999999999999" x14ac:dyDescent="0.25">
      <c r="A233" s="57">
        <v>233</v>
      </c>
      <c r="B233" s="57" t="s">
        <v>5628</v>
      </c>
      <c r="C233" s="58" t="s">
        <v>5628</v>
      </c>
      <c r="D233" s="58" t="s">
        <v>82</v>
      </c>
      <c r="E233" s="58" t="s">
        <v>14804</v>
      </c>
      <c r="F233" s="58" t="s">
        <v>5629</v>
      </c>
      <c r="G233" s="58" t="s">
        <v>14805</v>
      </c>
      <c r="H233" s="58" t="s">
        <v>14364</v>
      </c>
      <c r="I233" s="58">
        <v>7.16</v>
      </c>
      <c r="J233" s="58"/>
      <c r="K233" s="58" t="s">
        <v>14365</v>
      </c>
      <c r="L233" s="58" t="s">
        <v>82</v>
      </c>
      <c r="M233" s="58">
        <v>7.08</v>
      </c>
      <c r="N233" s="58">
        <v>175</v>
      </c>
      <c r="O233" s="58">
        <v>7.16</v>
      </c>
      <c r="P233" s="58">
        <v>106</v>
      </c>
    </row>
    <row r="234" spans="1:16" s="59" customFormat="1" ht="10.199999999999999" x14ac:dyDescent="0.25">
      <c r="A234" s="57">
        <v>234</v>
      </c>
      <c r="B234" s="57" t="s">
        <v>6985</v>
      </c>
      <c r="C234" s="60" t="s">
        <v>6985</v>
      </c>
      <c r="D234" s="58" t="s">
        <v>82</v>
      </c>
      <c r="E234" s="58" t="s">
        <v>14806</v>
      </c>
      <c r="F234" s="58" t="s">
        <v>14807</v>
      </c>
      <c r="G234" s="58" t="s">
        <v>14808</v>
      </c>
      <c r="H234" s="58" t="s">
        <v>14364</v>
      </c>
      <c r="I234" s="58">
        <v>7.18</v>
      </c>
      <c r="J234" s="58"/>
      <c r="K234" s="58" t="s">
        <v>14365</v>
      </c>
      <c r="L234" s="58" t="s">
        <v>82</v>
      </c>
      <c r="M234" s="58">
        <v>6.59</v>
      </c>
      <c r="N234" s="58">
        <v>872</v>
      </c>
      <c r="O234" s="58">
        <v>7.18</v>
      </c>
      <c r="P234" s="58">
        <v>118</v>
      </c>
    </row>
    <row r="235" spans="1:16" s="59" customFormat="1" ht="10.199999999999999" x14ac:dyDescent="0.25">
      <c r="A235" s="57">
        <v>235</v>
      </c>
      <c r="B235" s="57" t="s">
        <v>6912</v>
      </c>
      <c r="C235" s="60" t="s">
        <v>6912</v>
      </c>
      <c r="D235" s="58" t="s">
        <v>82</v>
      </c>
      <c r="E235" s="58" t="s">
        <v>14809</v>
      </c>
      <c r="F235" s="58" t="s">
        <v>14810</v>
      </c>
      <c r="G235" s="58" t="s">
        <v>14811</v>
      </c>
      <c r="H235" s="58" t="s">
        <v>14364</v>
      </c>
      <c r="I235" s="58">
        <v>5.84</v>
      </c>
      <c r="J235" s="58"/>
      <c r="K235" s="58" t="s">
        <v>14365</v>
      </c>
      <c r="L235" s="58" t="s">
        <v>82</v>
      </c>
      <c r="M235" s="58">
        <v>5.76</v>
      </c>
      <c r="N235" s="58">
        <v>634</v>
      </c>
      <c r="O235" s="58">
        <v>5.84</v>
      </c>
      <c r="P235" s="58">
        <v>32</v>
      </c>
    </row>
    <row r="236" spans="1:16" s="59" customFormat="1" ht="10.199999999999999" x14ac:dyDescent="0.25">
      <c r="A236" s="57">
        <v>236</v>
      </c>
      <c r="B236" s="57" t="s">
        <v>7048</v>
      </c>
      <c r="C236" s="58" t="s">
        <v>7048</v>
      </c>
      <c r="D236" s="58" t="s">
        <v>82</v>
      </c>
      <c r="E236" s="58" t="s">
        <v>14812</v>
      </c>
      <c r="F236" s="58" t="s">
        <v>7049</v>
      </c>
      <c r="G236" s="58" t="s">
        <v>14813</v>
      </c>
      <c r="H236" s="58" t="s">
        <v>14364</v>
      </c>
      <c r="I236" s="58">
        <v>4.82</v>
      </c>
      <c r="J236" s="58"/>
      <c r="K236" s="58" t="s">
        <v>14365</v>
      </c>
      <c r="L236" s="58" t="s">
        <v>82</v>
      </c>
      <c r="M236" s="58">
        <v>4.76</v>
      </c>
      <c r="N236" s="58">
        <v>2391</v>
      </c>
      <c r="O236" s="58">
        <v>4.82</v>
      </c>
      <c r="P236" s="58">
        <v>595</v>
      </c>
    </row>
    <row r="237" spans="1:16" s="59" customFormat="1" ht="10.199999999999999" x14ac:dyDescent="0.25">
      <c r="A237" s="57">
        <v>237</v>
      </c>
      <c r="B237" s="57" t="s">
        <v>7144</v>
      </c>
      <c r="C237" s="58" t="s">
        <v>7144</v>
      </c>
      <c r="D237" s="58" t="s">
        <v>82</v>
      </c>
      <c r="E237" s="58" t="s">
        <v>14814</v>
      </c>
      <c r="F237" s="58" t="s">
        <v>7145</v>
      </c>
      <c r="G237" s="58" t="s">
        <v>14815</v>
      </c>
      <c r="H237" s="58" t="s">
        <v>14364</v>
      </c>
      <c r="I237" s="58">
        <v>2.34</v>
      </c>
      <c r="J237" s="58"/>
      <c r="K237" s="58" t="s">
        <v>14365</v>
      </c>
      <c r="L237" s="58" t="s">
        <v>82</v>
      </c>
      <c r="M237" s="58">
        <v>2</v>
      </c>
      <c r="N237" s="58">
        <v>3266</v>
      </c>
      <c r="O237" s="58">
        <v>2.84</v>
      </c>
      <c r="P237" s="58">
        <v>2199</v>
      </c>
    </row>
    <row r="238" spans="1:16" s="59" customFormat="1" ht="10.199999999999999" x14ac:dyDescent="0.25">
      <c r="A238" s="57">
        <v>238</v>
      </c>
      <c r="B238" s="57" t="s">
        <v>6321</v>
      </c>
      <c r="C238" s="58" t="s">
        <v>6321</v>
      </c>
      <c r="D238" s="58" t="s">
        <v>82</v>
      </c>
      <c r="E238" s="58" t="s">
        <v>14816</v>
      </c>
      <c r="F238" s="58" t="s">
        <v>6322</v>
      </c>
      <c r="G238" s="58" t="s">
        <v>14817</v>
      </c>
      <c r="H238" s="58" t="s">
        <v>14364</v>
      </c>
      <c r="I238" s="58">
        <v>2.56</v>
      </c>
      <c r="J238" s="58"/>
      <c r="K238" s="58" t="s">
        <v>14365</v>
      </c>
      <c r="L238" s="58" t="s">
        <v>82</v>
      </c>
      <c r="M238" s="58">
        <v>2.19</v>
      </c>
      <c r="N238" s="58">
        <v>6597</v>
      </c>
      <c r="O238" s="58">
        <v>3.12</v>
      </c>
      <c r="P238" s="58">
        <v>5561</v>
      </c>
    </row>
    <row r="239" spans="1:16" s="59" customFormat="1" ht="10.199999999999999" x14ac:dyDescent="0.25">
      <c r="A239" s="57">
        <v>239</v>
      </c>
      <c r="B239" s="57" t="s">
        <v>6292</v>
      </c>
      <c r="C239" s="60" t="s">
        <v>6292</v>
      </c>
      <c r="D239" s="58" t="s">
        <v>82</v>
      </c>
      <c r="E239" s="58" t="s">
        <v>14818</v>
      </c>
      <c r="F239" s="58" t="s">
        <v>14819</v>
      </c>
      <c r="G239" s="58" t="s">
        <v>14820</v>
      </c>
      <c r="H239" s="58" t="s">
        <v>14364</v>
      </c>
      <c r="I239" s="58">
        <v>8.94</v>
      </c>
      <c r="J239" s="58"/>
      <c r="K239" s="58" t="s">
        <v>14365</v>
      </c>
      <c r="L239" s="58" t="s">
        <v>82</v>
      </c>
      <c r="M239" s="58">
        <v>8.83</v>
      </c>
      <c r="N239" s="58">
        <v>654</v>
      </c>
      <c r="O239" s="58">
        <v>8.94</v>
      </c>
      <c r="P239" s="58">
        <v>627</v>
      </c>
    </row>
    <row r="240" spans="1:16" s="59" customFormat="1" ht="10.199999999999999" x14ac:dyDescent="0.25">
      <c r="A240" s="57">
        <v>240</v>
      </c>
      <c r="B240" s="57" t="s">
        <v>5600</v>
      </c>
      <c r="C240" s="58" t="s">
        <v>5600</v>
      </c>
      <c r="D240" s="58" t="s">
        <v>82</v>
      </c>
      <c r="E240" s="58" t="s">
        <v>14821</v>
      </c>
      <c r="F240" s="58" t="s">
        <v>5601</v>
      </c>
      <c r="G240" s="58" t="s">
        <v>14822</v>
      </c>
      <c r="H240" s="58" t="s">
        <v>14364</v>
      </c>
      <c r="I240" s="58">
        <v>0.8</v>
      </c>
      <c r="J240" s="58"/>
      <c r="K240" s="58" t="s">
        <v>14365</v>
      </c>
      <c r="L240" s="58" t="s">
        <v>82</v>
      </c>
      <c r="M240" s="58">
        <v>0.73</v>
      </c>
      <c r="N240" s="58">
        <v>965</v>
      </c>
      <c r="O240" s="58">
        <v>0.8</v>
      </c>
      <c r="P240" s="58">
        <v>963</v>
      </c>
    </row>
    <row r="241" spans="1:16" s="59" customFormat="1" ht="10.199999999999999" x14ac:dyDescent="0.25">
      <c r="A241" s="57">
        <v>241</v>
      </c>
      <c r="B241" s="57" t="s">
        <v>6345</v>
      </c>
      <c r="C241" s="60" t="s">
        <v>6345</v>
      </c>
      <c r="D241" s="58" t="s">
        <v>82</v>
      </c>
      <c r="E241" s="58" t="s">
        <v>14823</v>
      </c>
      <c r="F241" s="58" t="s">
        <v>14824</v>
      </c>
      <c r="G241" s="58" t="s">
        <v>14825</v>
      </c>
      <c r="H241" s="58" t="s">
        <v>14364</v>
      </c>
      <c r="I241" s="58">
        <v>9.7100000000000009</v>
      </c>
      <c r="J241" s="58"/>
      <c r="K241" s="58" t="s">
        <v>14365</v>
      </c>
      <c r="L241" s="58" t="s">
        <v>82</v>
      </c>
      <c r="M241" s="58">
        <v>9.59</v>
      </c>
      <c r="N241" s="58">
        <v>1391</v>
      </c>
      <c r="O241" s="58">
        <v>9.7100000000000009</v>
      </c>
      <c r="P241" s="58">
        <v>1217</v>
      </c>
    </row>
    <row r="242" spans="1:16" s="59" customFormat="1" ht="10.199999999999999" x14ac:dyDescent="0.25">
      <c r="A242" s="57">
        <v>242</v>
      </c>
      <c r="B242" s="57" t="s">
        <v>14826</v>
      </c>
      <c r="C242" s="58"/>
      <c r="D242" s="58" t="s">
        <v>82</v>
      </c>
      <c r="E242" s="58" t="s">
        <v>14826</v>
      </c>
      <c r="F242" s="58" t="s">
        <v>14827</v>
      </c>
      <c r="G242" s="58" t="s">
        <v>14828</v>
      </c>
      <c r="H242" s="58" t="s">
        <v>14364</v>
      </c>
      <c r="I242" s="58">
        <v>0.38</v>
      </c>
      <c r="J242" s="58"/>
      <c r="K242" s="58" t="s">
        <v>14365</v>
      </c>
      <c r="L242" s="58" t="s">
        <v>82</v>
      </c>
      <c r="M242" s="58">
        <v>0.36</v>
      </c>
      <c r="N242" s="58">
        <v>2</v>
      </c>
      <c r="O242" s="58">
        <v>0.38</v>
      </c>
      <c r="P242" s="58">
        <v>2</v>
      </c>
    </row>
    <row r="243" spans="1:16" s="59" customFormat="1" ht="10.199999999999999" x14ac:dyDescent="0.25">
      <c r="A243" s="57">
        <v>243</v>
      </c>
      <c r="B243" s="57" t="s">
        <v>14829</v>
      </c>
      <c r="C243" s="58"/>
      <c r="D243" s="58" t="s">
        <v>82</v>
      </c>
      <c r="E243" s="58" t="s">
        <v>14829</v>
      </c>
      <c r="F243" s="58" t="s">
        <v>14830</v>
      </c>
      <c r="G243" s="58" t="s">
        <v>14831</v>
      </c>
      <c r="H243" s="58" t="s">
        <v>14364</v>
      </c>
      <c r="I243" s="58">
        <v>1</v>
      </c>
      <c r="J243" s="58"/>
      <c r="K243" s="58" t="s">
        <v>14365</v>
      </c>
      <c r="L243" s="58" t="s">
        <v>82</v>
      </c>
      <c r="M243" s="58">
        <v>0.91</v>
      </c>
      <c r="N243" s="58">
        <v>1</v>
      </c>
      <c r="O243" s="58">
        <v>1</v>
      </c>
      <c r="P243" s="58">
        <v>1</v>
      </c>
    </row>
    <row r="244" spans="1:16" s="59" customFormat="1" ht="10.199999999999999" x14ac:dyDescent="0.25">
      <c r="A244" s="57">
        <v>244</v>
      </c>
      <c r="B244" s="57" t="s">
        <v>14832</v>
      </c>
      <c r="C244" s="58"/>
      <c r="D244" s="58" t="s">
        <v>82</v>
      </c>
      <c r="E244" s="58" t="s">
        <v>14832</v>
      </c>
      <c r="F244" s="58" t="s">
        <v>14833</v>
      </c>
      <c r="G244" s="58" t="s">
        <v>14834</v>
      </c>
      <c r="H244" s="58" t="s">
        <v>14364</v>
      </c>
      <c r="I244" s="58">
        <v>10.47</v>
      </c>
      <c r="J244" s="58"/>
      <c r="K244" s="58" t="s">
        <v>14365</v>
      </c>
      <c r="L244" s="58" t="s">
        <v>82</v>
      </c>
      <c r="M244" s="58">
        <v>10.34</v>
      </c>
      <c r="N244" s="58">
        <v>258</v>
      </c>
      <c r="O244" s="58">
        <v>10.47</v>
      </c>
      <c r="P244" s="58">
        <v>338</v>
      </c>
    </row>
    <row r="245" spans="1:16" s="59" customFormat="1" ht="10.199999999999999" x14ac:dyDescent="0.25">
      <c r="A245" s="57">
        <v>245</v>
      </c>
      <c r="B245" s="57" t="s">
        <v>6248</v>
      </c>
      <c r="C245" s="60" t="s">
        <v>6248</v>
      </c>
      <c r="D245" s="58" t="s">
        <v>82</v>
      </c>
      <c r="E245" s="58" t="s">
        <v>14835</v>
      </c>
      <c r="F245" s="58" t="s">
        <v>14836</v>
      </c>
      <c r="G245" s="58" t="s">
        <v>14837</v>
      </c>
      <c r="H245" s="58" t="s">
        <v>14364</v>
      </c>
      <c r="I245" s="58">
        <v>21.11</v>
      </c>
      <c r="J245" s="58"/>
      <c r="K245" s="58" t="s">
        <v>14365</v>
      </c>
      <c r="L245" s="58" t="s">
        <v>82</v>
      </c>
      <c r="M245" s="58">
        <v>20.85</v>
      </c>
      <c r="N245" s="58">
        <v>634</v>
      </c>
      <c r="O245" s="58">
        <v>21.11</v>
      </c>
      <c r="P245" s="58">
        <v>602</v>
      </c>
    </row>
    <row r="246" spans="1:16" s="59" customFormat="1" ht="10.199999999999999" x14ac:dyDescent="0.25">
      <c r="A246" s="57">
        <v>246</v>
      </c>
      <c r="B246" s="57" t="s">
        <v>14838</v>
      </c>
      <c r="C246" s="58"/>
      <c r="D246" s="58" t="s">
        <v>82</v>
      </c>
      <c r="E246" s="58" t="s">
        <v>14838</v>
      </c>
      <c r="F246" s="58" t="s">
        <v>14839</v>
      </c>
      <c r="G246" s="58" t="s">
        <v>14840</v>
      </c>
      <c r="H246" s="58" t="s">
        <v>14364</v>
      </c>
      <c r="I246" s="58">
        <v>23.16</v>
      </c>
      <c r="J246" s="58"/>
      <c r="K246" s="58" t="s">
        <v>14365</v>
      </c>
      <c r="L246" s="58" t="s">
        <v>82</v>
      </c>
      <c r="M246" s="58">
        <v>22.87</v>
      </c>
      <c r="N246" s="58">
        <v>1232</v>
      </c>
      <c r="O246" s="58">
        <v>23.16</v>
      </c>
      <c r="P246" s="58">
        <v>1304</v>
      </c>
    </row>
    <row r="247" spans="1:16" s="59" customFormat="1" ht="10.199999999999999" x14ac:dyDescent="0.25">
      <c r="A247" s="57">
        <v>247</v>
      </c>
      <c r="B247" s="57" t="s">
        <v>7051</v>
      </c>
      <c r="C247" s="58" t="s">
        <v>7051</v>
      </c>
      <c r="D247" s="58" t="s">
        <v>82</v>
      </c>
      <c r="E247" s="58" t="s">
        <v>14841</v>
      </c>
      <c r="F247" s="58" t="s">
        <v>7052</v>
      </c>
      <c r="G247" s="58" t="s">
        <v>14842</v>
      </c>
      <c r="H247" s="58" t="s">
        <v>14364</v>
      </c>
      <c r="I247" s="58">
        <v>27.02</v>
      </c>
      <c r="J247" s="58"/>
      <c r="K247" s="58" t="s">
        <v>14365</v>
      </c>
      <c r="L247" s="58" t="s">
        <v>82</v>
      </c>
      <c r="M247" s="58">
        <v>26.68</v>
      </c>
      <c r="N247" s="58">
        <v>227</v>
      </c>
      <c r="O247" s="58">
        <v>27.02</v>
      </c>
      <c r="P247" s="58">
        <v>140</v>
      </c>
    </row>
    <row r="248" spans="1:16" s="59" customFormat="1" ht="10.199999999999999" x14ac:dyDescent="0.25">
      <c r="A248" s="57">
        <v>248</v>
      </c>
      <c r="B248" s="57" t="s">
        <v>14843</v>
      </c>
      <c r="C248" s="58"/>
      <c r="D248" s="58" t="s">
        <v>82</v>
      </c>
      <c r="E248" s="58" t="s">
        <v>14843</v>
      </c>
      <c r="F248" s="58" t="s">
        <v>14844</v>
      </c>
      <c r="G248" s="58" t="s">
        <v>14845</v>
      </c>
      <c r="H248" s="58" t="s">
        <v>14364</v>
      </c>
      <c r="I248" s="58">
        <v>11.04</v>
      </c>
      <c r="J248" s="58"/>
      <c r="K248" s="58" t="s">
        <v>14365</v>
      </c>
      <c r="L248" s="58" t="s">
        <v>82</v>
      </c>
      <c r="M248" s="58">
        <v>10.9</v>
      </c>
      <c r="N248" s="58">
        <v>1</v>
      </c>
      <c r="O248" s="58">
        <v>11.04</v>
      </c>
      <c r="P248" s="58">
        <v>1</v>
      </c>
    </row>
    <row r="249" spans="1:16" s="59" customFormat="1" ht="10.199999999999999" x14ac:dyDescent="0.25">
      <c r="A249" s="57">
        <v>249</v>
      </c>
      <c r="B249" s="57" t="s">
        <v>6265</v>
      </c>
      <c r="C249" s="58" t="s">
        <v>6265</v>
      </c>
      <c r="D249" s="58" t="s">
        <v>82</v>
      </c>
      <c r="E249" s="58" t="s">
        <v>14846</v>
      </c>
      <c r="F249" s="58" t="s">
        <v>6266</v>
      </c>
      <c r="G249" s="58" t="s">
        <v>14847</v>
      </c>
      <c r="H249" s="58" t="s">
        <v>14364</v>
      </c>
      <c r="I249" s="58">
        <v>5.91</v>
      </c>
      <c r="J249" s="58"/>
      <c r="K249" s="58" t="s">
        <v>14365</v>
      </c>
      <c r="L249" s="58" t="s">
        <v>82</v>
      </c>
      <c r="M249" s="58">
        <v>5.84</v>
      </c>
      <c r="N249" s="58">
        <v>70</v>
      </c>
      <c r="O249" s="58">
        <v>5.91</v>
      </c>
      <c r="P249" s="58">
        <v>85</v>
      </c>
    </row>
    <row r="250" spans="1:16" s="59" customFormat="1" ht="10.199999999999999" x14ac:dyDescent="0.25">
      <c r="A250" s="57">
        <v>250</v>
      </c>
      <c r="B250" s="57" t="s">
        <v>5172</v>
      </c>
      <c r="C250" s="58" t="s">
        <v>5172</v>
      </c>
      <c r="D250" s="58" t="s">
        <v>82</v>
      </c>
      <c r="E250" s="58" t="s">
        <v>14848</v>
      </c>
      <c r="F250" s="58" t="s">
        <v>5173</v>
      </c>
      <c r="G250" s="58" t="s">
        <v>14849</v>
      </c>
      <c r="H250" s="58" t="s">
        <v>14364</v>
      </c>
      <c r="I250" s="58">
        <v>2.1800000000000002</v>
      </c>
      <c r="J250" s="58"/>
      <c r="K250" s="58" t="s">
        <v>14365</v>
      </c>
      <c r="L250" s="58" t="s">
        <v>82</v>
      </c>
      <c r="M250" s="58">
        <v>2.15</v>
      </c>
      <c r="N250" s="58">
        <v>85</v>
      </c>
      <c r="O250" s="58">
        <v>2.1800000000000002</v>
      </c>
      <c r="P250" s="58">
        <v>23</v>
      </c>
    </row>
    <row r="251" spans="1:16" s="59" customFormat="1" ht="10.199999999999999" x14ac:dyDescent="0.25">
      <c r="A251" s="57">
        <v>251</v>
      </c>
      <c r="B251" s="57" t="s">
        <v>2934</v>
      </c>
      <c r="C251" s="58" t="s">
        <v>2934</v>
      </c>
      <c r="D251" s="58" t="s">
        <v>82</v>
      </c>
      <c r="E251" s="58" t="s">
        <v>14850</v>
      </c>
      <c r="F251" s="58" t="s">
        <v>2935</v>
      </c>
      <c r="G251" s="58" t="s">
        <v>14851</v>
      </c>
      <c r="H251" s="58" t="s">
        <v>14364</v>
      </c>
      <c r="I251" s="58">
        <v>55.32</v>
      </c>
      <c r="J251" s="58"/>
      <c r="K251" s="58" t="s">
        <v>14365</v>
      </c>
      <c r="L251" s="58" t="s">
        <v>82</v>
      </c>
      <c r="M251" s="58">
        <v>52.21</v>
      </c>
      <c r="N251" s="58">
        <v>113</v>
      </c>
      <c r="O251" s="58">
        <v>55.32</v>
      </c>
      <c r="P251" s="58">
        <v>43</v>
      </c>
    </row>
    <row r="252" spans="1:16" s="59" customFormat="1" ht="10.199999999999999" x14ac:dyDescent="0.25">
      <c r="A252" s="57">
        <v>252</v>
      </c>
      <c r="B252" s="57" t="s">
        <v>6835</v>
      </c>
      <c r="C252" s="58" t="s">
        <v>6835</v>
      </c>
      <c r="D252" s="58" t="s">
        <v>82</v>
      </c>
      <c r="E252" s="58" t="s">
        <v>14852</v>
      </c>
      <c r="F252" s="58" t="s">
        <v>14853</v>
      </c>
      <c r="G252" s="58" t="s">
        <v>14854</v>
      </c>
      <c r="H252" s="58" t="s">
        <v>14364</v>
      </c>
      <c r="I252" s="58">
        <v>9.52</v>
      </c>
      <c r="J252" s="58"/>
      <c r="K252" s="58" t="s">
        <v>14365</v>
      </c>
      <c r="L252" s="58" t="s">
        <v>82</v>
      </c>
      <c r="M252" s="58">
        <v>9.4</v>
      </c>
      <c r="N252" s="58">
        <v>677</v>
      </c>
      <c r="O252" s="58">
        <v>9.52</v>
      </c>
      <c r="P252" s="58">
        <v>508</v>
      </c>
    </row>
    <row r="253" spans="1:16" s="59" customFormat="1" ht="10.199999999999999" x14ac:dyDescent="0.25">
      <c r="A253" s="57">
        <v>253</v>
      </c>
      <c r="B253" s="57" t="s">
        <v>14855</v>
      </c>
      <c r="C253" s="58"/>
      <c r="D253" s="58" t="s">
        <v>82</v>
      </c>
      <c r="E253" s="58" t="s">
        <v>14855</v>
      </c>
      <c r="F253" s="58" t="s">
        <v>14856</v>
      </c>
      <c r="G253" s="58" t="s">
        <v>14857</v>
      </c>
      <c r="H253" s="58" t="s">
        <v>14364</v>
      </c>
      <c r="I253" s="58">
        <v>3.92</v>
      </c>
      <c r="J253" s="58"/>
      <c r="K253" s="58" t="s">
        <v>14365</v>
      </c>
      <c r="L253" s="58" t="s">
        <v>82</v>
      </c>
      <c r="M253" s="58">
        <v>3.88</v>
      </c>
      <c r="N253" s="58">
        <v>1030</v>
      </c>
      <c r="O253" s="58">
        <v>3.93</v>
      </c>
      <c r="P253" s="58">
        <v>406</v>
      </c>
    </row>
    <row r="254" spans="1:16" s="59" customFormat="1" ht="10.199999999999999" x14ac:dyDescent="0.25">
      <c r="A254" s="57">
        <v>254</v>
      </c>
      <c r="B254" s="57" t="s">
        <v>6273</v>
      </c>
      <c r="C254" s="58" t="s">
        <v>6273</v>
      </c>
      <c r="D254" s="58" t="s">
        <v>82</v>
      </c>
      <c r="E254" s="58" t="s">
        <v>14858</v>
      </c>
      <c r="F254" s="58" t="s">
        <v>6274</v>
      </c>
      <c r="G254" s="58" t="s">
        <v>14859</v>
      </c>
      <c r="H254" s="58" t="s">
        <v>14364</v>
      </c>
      <c r="I254" s="58">
        <v>3.31</v>
      </c>
      <c r="J254" s="58"/>
      <c r="K254" s="58" t="s">
        <v>14365</v>
      </c>
      <c r="L254" s="58" t="s">
        <v>82</v>
      </c>
      <c r="M254" s="58">
        <v>3.13</v>
      </c>
      <c r="N254" s="58">
        <v>1335</v>
      </c>
      <c r="O254" s="58">
        <v>3.31</v>
      </c>
      <c r="P254" s="58">
        <v>1234</v>
      </c>
    </row>
    <row r="255" spans="1:16" s="59" customFormat="1" ht="10.199999999999999" x14ac:dyDescent="0.2">
      <c r="A255" s="57">
        <v>255</v>
      </c>
      <c r="B255" s="57" t="s">
        <v>14860</v>
      </c>
      <c r="C255" s="67"/>
      <c r="D255" s="67" t="s">
        <v>82</v>
      </c>
      <c r="E255" s="67" t="s">
        <v>14860</v>
      </c>
      <c r="F255" s="58" t="s">
        <v>5836</v>
      </c>
      <c r="G255" s="67" t="s">
        <v>14861</v>
      </c>
      <c r="H255" s="67" t="s">
        <v>14364</v>
      </c>
      <c r="I255" s="67">
        <v>10.61</v>
      </c>
      <c r="J255" s="67" t="s">
        <v>14444</v>
      </c>
      <c r="K255" s="67" t="s">
        <v>14365</v>
      </c>
      <c r="L255" s="67" t="s">
        <v>82</v>
      </c>
      <c r="M255" s="67">
        <v>8.56</v>
      </c>
      <c r="N255" s="67" t="s">
        <v>14444</v>
      </c>
      <c r="O255" s="58">
        <v>10.61</v>
      </c>
      <c r="P255" s="58" t="s">
        <v>14444</v>
      </c>
    </row>
    <row r="256" spans="1:16" s="59" customFormat="1" ht="10.199999999999999" x14ac:dyDescent="0.2">
      <c r="A256" s="57">
        <v>257</v>
      </c>
      <c r="B256" s="57" t="s">
        <v>14862</v>
      </c>
      <c r="C256" s="67"/>
      <c r="D256" s="67" t="s">
        <v>82</v>
      </c>
      <c r="E256" s="67" t="s">
        <v>14862</v>
      </c>
      <c r="F256" s="58" t="s">
        <v>6502</v>
      </c>
      <c r="G256" s="67" t="s">
        <v>14863</v>
      </c>
      <c r="H256" s="67" t="s">
        <v>14364</v>
      </c>
      <c r="I256" s="67">
        <v>11.3</v>
      </c>
      <c r="J256" s="67" t="s">
        <v>14444</v>
      </c>
      <c r="K256" s="67" t="s">
        <v>14365</v>
      </c>
      <c r="L256" s="67" t="s">
        <v>82</v>
      </c>
      <c r="M256" s="67">
        <v>9.17</v>
      </c>
      <c r="N256" s="67" t="s">
        <v>14444</v>
      </c>
      <c r="O256" s="58">
        <v>11.3</v>
      </c>
      <c r="P256" s="58" t="s">
        <v>14444</v>
      </c>
    </row>
    <row r="257" spans="1:16" s="59" customFormat="1" ht="10.199999999999999" x14ac:dyDescent="0.25">
      <c r="A257" s="57">
        <v>258</v>
      </c>
      <c r="B257" s="57" t="s">
        <v>6980</v>
      </c>
      <c r="C257" s="58" t="s">
        <v>6980</v>
      </c>
      <c r="D257" s="58" t="s">
        <v>82</v>
      </c>
      <c r="E257" s="58" t="s">
        <v>14864</v>
      </c>
      <c r="F257" s="58" t="s">
        <v>14865</v>
      </c>
      <c r="G257" s="58" t="s">
        <v>14866</v>
      </c>
      <c r="H257" s="58" t="s">
        <v>14364</v>
      </c>
      <c r="I257" s="58">
        <v>2.78</v>
      </c>
      <c r="J257" s="58"/>
      <c r="K257" s="58" t="s">
        <v>14365</v>
      </c>
      <c r="L257" s="58" t="s">
        <v>82</v>
      </c>
      <c r="M257" s="58">
        <v>2.75</v>
      </c>
      <c r="N257" s="58">
        <v>8555</v>
      </c>
      <c r="O257" s="58">
        <v>2.78</v>
      </c>
      <c r="P257" s="58">
        <v>2985</v>
      </c>
    </row>
    <row r="258" spans="1:16" s="59" customFormat="1" ht="10.199999999999999" x14ac:dyDescent="0.25">
      <c r="A258" s="57">
        <v>259</v>
      </c>
      <c r="B258" s="57" t="s">
        <v>6185</v>
      </c>
      <c r="C258" s="58" t="s">
        <v>6185</v>
      </c>
      <c r="D258" s="58" t="s">
        <v>82</v>
      </c>
      <c r="E258" s="58" t="s">
        <v>14867</v>
      </c>
      <c r="F258" s="58" t="s">
        <v>6186</v>
      </c>
      <c r="G258" s="58" t="s">
        <v>14868</v>
      </c>
      <c r="H258" s="58" t="s">
        <v>14364</v>
      </c>
      <c r="I258" s="58">
        <v>2.91</v>
      </c>
      <c r="J258" s="58"/>
      <c r="K258" s="58" t="s">
        <v>14365</v>
      </c>
      <c r="L258" s="58" t="s">
        <v>82</v>
      </c>
      <c r="M258" s="58">
        <v>2.87</v>
      </c>
      <c r="N258" s="58">
        <v>12</v>
      </c>
      <c r="O258" s="58">
        <v>2.91</v>
      </c>
      <c r="P258" s="58">
        <v>24</v>
      </c>
    </row>
    <row r="259" spans="1:16" s="59" customFormat="1" ht="10.199999999999999" x14ac:dyDescent="0.25">
      <c r="A259" s="57">
        <v>260</v>
      </c>
      <c r="B259" s="57" t="s">
        <v>6284</v>
      </c>
      <c r="C259" s="60" t="s">
        <v>6284</v>
      </c>
      <c r="D259" s="58" t="s">
        <v>82</v>
      </c>
      <c r="E259" s="58" t="s">
        <v>14869</v>
      </c>
      <c r="F259" s="58" t="s">
        <v>14870</v>
      </c>
      <c r="G259" s="58" t="s">
        <v>14871</v>
      </c>
      <c r="H259" s="58" t="s">
        <v>14364</v>
      </c>
      <c r="I259" s="58">
        <v>3.82</v>
      </c>
      <c r="J259" s="58"/>
      <c r="K259" s="58" t="s">
        <v>14365</v>
      </c>
      <c r="L259" s="58" t="s">
        <v>82</v>
      </c>
      <c r="M259" s="58">
        <v>3.77</v>
      </c>
      <c r="N259" s="58">
        <v>3271</v>
      </c>
      <c r="O259" s="58">
        <v>3.82</v>
      </c>
      <c r="P259" s="58">
        <v>1591</v>
      </c>
    </row>
    <row r="260" spans="1:16" s="59" customFormat="1" ht="10.199999999999999" x14ac:dyDescent="0.25">
      <c r="A260" s="57">
        <v>261</v>
      </c>
      <c r="B260" s="57" t="s">
        <v>14872</v>
      </c>
      <c r="C260" s="58"/>
      <c r="D260" s="58" t="s">
        <v>82</v>
      </c>
      <c r="E260" s="58" t="s">
        <v>14872</v>
      </c>
      <c r="F260" s="58" t="s">
        <v>14873</v>
      </c>
      <c r="G260" s="58" t="s">
        <v>14874</v>
      </c>
      <c r="H260" s="58" t="s">
        <v>14364</v>
      </c>
      <c r="I260" s="58">
        <v>4.0199999999999996</v>
      </c>
      <c r="J260" s="58"/>
      <c r="K260" s="58" t="s">
        <v>14365</v>
      </c>
      <c r="L260" s="58" t="s">
        <v>82</v>
      </c>
      <c r="M260" s="58">
        <v>3.97</v>
      </c>
      <c r="N260" s="58"/>
      <c r="O260" s="58">
        <v>4.0199999999999996</v>
      </c>
      <c r="P260" s="58" t="s">
        <v>14444</v>
      </c>
    </row>
    <row r="261" spans="1:16" s="59" customFormat="1" ht="10.199999999999999" x14ac:dyDescent="0.25">
      <c r="A261" s="57">
        <v>262</v>
      </c>
      <c r="B261" s="57" t="s">
        <v>14875</v>
      </c>
      <c r="C261" s="58"/>
      <c r="D261" s="58" t="s">
        <v>82</v>
      </c>
      <c r="E261" s="58" t="s">
        <v>14875</v>
      </c>
      <c r="F261" s="58" t="s">
        <v>14876</v>
      </c>
      <c r="G261" s="58" t="s">
        <v>14877</v>
      </c>
      <c r="H261" s="58" t="s">
        <v>14364</v>
      </c>
      <c r="I261" s="58">
        <v>8.75</v>
      </c>
      <c r="J261" s="58"/>
      <c r="K261" s="58" t="s">
        <v>14365</v>
      </c>
      <c r="L261" s="58" t="s">
        <v>82</v>
      </c>
      <c r="M261" s="58">
        <v>8.64</v>
      </c>
      <c r="N261" s="58">
        <v>341</v>
      </c>
      <c r="O261" s="58">
        <v>8.75</v>
      </c>
      <c r="P261" s="58">
        <v>584</v>
      </c>
    </row>
    <row r="262" spans="1:16" s="59" customFormat="1" ht="10.199999999999999" x14ac:dyDescent="0.25">
      <c r="A262" s="57">
        <v>263</v>
      </c>
      <c r="B262" s="57" t="s">
        <v>14878</v>
      </c>
      <c r="C262" s="58"/>
      <c r="D262" s="58" t="s">
        <v>82</v>
      </c>
      <c r="E262" s="58" t="s">
        <v>14878</v>
      </c>
      <c r="F262" s="58" t="s">
        <v>14879</v>
      </c>
      <c r="G262" s="58" t="s">
        <v>14880</v>
      </c>
      <c r="H262" s="58" t="s">
        <v>14364</v>
      </c>
      <c r="I262" s="58">
        <v>8.75</v>
      </c>
      <c r="J262" s="58"/>
      <c r="K262" s="58" t="s">
        <v>14365</v>
      </c>
      <c r="L262" s="58" t="s">
        <v>82</v>
      </c>
      <c r="M262" s="58">
        <v>8.64</v>
      </c>
      <c r="N262" s="58">
        <v>66</v>
      </c>
      <c r="O262" s="58">
        <v>8.75</v>
      </c>
      <c r="P262" s="58">
        <v>54</v>
      </c>
    </row>
    <row r="263" spans="1:16" s="59" customFormat="1" ht="10.199999999999999" x14ac:dyDescent="0.25">
      <c r="A263" s="57">
        <v>264</v>
      </c>
      <c r="B263" s="57" t="s">
        <v>5106</v>
      </c>
      <c r="C263" s="58" t="s">
        <v>5106</v>
      </c>
      <c r="D263" s="58" t="s">
        <v>82</v>
      </c>
      <c r="E263" s="58" t="s">
        <v>14881</v>
      </c>
      <c r="F263" s="58" t="s">
        <v>5107</v>
      </c>
      <c r="G263" s="58" t="s">
        <v>14882</v>
      </c>
      <c r="H263" s="58" t="s">
        <v>14364</v>
      </c>
      <c r="I263" s="58">
        <v>24.52</v>
      </c>
      <c r="J263" s="58"/>
      <c r="K263" s="58" t="s">
        <v>14365</v>
      </c>
      <c r="L263" s="58" t="s">
        <v>82</v>
      </c>
      <c r="M263" s="58">
        <v>23.14</v>
      </c>
      <c r="N263" s="58">
        <v>10186</v>
      </c>
      <c r="O263" s="58">
        <v>19.690000000000001</v>
      </c>
      <c r="P263" s="58">
        <v>8938</v>
      </c>
    </row>
    <row r="264" spans="1:16" s="59" customFormat="1" ht="10.199999999999999" x14ac:dyDescent="0.25">
      <c r="A264" s="57">
        <v>265</v>
      </c>
      <c r="B264" s="57" t="s">
        <v>5103</v>
      </c>
      <c r="C264" s="58" t="s">
        <v>5103</v>
      </c>
      <c r="D264" s="58" t="s">
        <v>82</v>
      </c>
      <c r="E264" s="58" t="s">
        <v>14883</v>
      </c>
      <c r="F264" s="58" t="s">
        <v>5104</v>
      </c>
      <c r="G264" s="58" t="s">
        <v>14884</v>
      </c>
      <c r="H264" s="58" t="s">
        <v>14364</v>
      </c>
      <c r="I264" s="58">
        <v>26.01</v>
      </c>
      <c r="J264" s="58"/>
      <c r="K264" s="58" t="s">
        <v>14365</v>
      </c>
      <c r="L264" s="58" t="s">
        <v>82</v>
      </c>
      <c r="M264" s="58">
        <v>24.55</v>
      </c>
      <c r="N264" s="58">
        <v>3</v>
      </c>
      <c r="O264" s="58">
        <v>26.01</v>
      </c>
      <c r="P264" s="58">
        <v>1787</v>
      </c>
    </row>
    <row r="265" spans="1:16" s="59" customFormat="1" ht="10.199999999999999" x14ac:dyDescent="0.25">
      <c r="A265" s="57">
        <v>266</v>
      </c>
      <c r="B265" s="57" t="s">
        <v>5100</v>
      </c>
      <c r="C265" s="58" t="s">
        <v>5100</v>
      </c>
      <c r="D265" s="58" t="s">
        <v>82</v>
      </c>
      <c r="E265" s="58" t="s">
        <v>14885</v>
      </c>
      <c r="F265" s="58" t="s">
        <v>5101</v>
      </c>
      <c r="G265" s="58" t="s">
        <v>14886</v>
      </c>
      <c r="H265" s="58" t="s">
        <v>14364</v>
      </c>
      <c r="I265" s="58">
        <v>27.84</v>
      </c>
      <c r="J265" s="58"/>
      <c r="K265" s="58" t="s">
        <v>14365</v>
      </c>
      <c r="L265" s="58" t="s">
        <v>82</v>
      </c>
      <c r="M265" s="58">
        <v>26.28</v>
      </c>
      <c r="N265" s="58">
        <v>318</v>
      </c>
      <c r="O265" s="58">
        <v>27.84</v>
      </c>
      <c r="P265" s="58">
        <v>602</v>
      </c>
    </row>
    <row r="266" spans="1:16" s="59" customFormat="1" ht="10.199999999999999" x14ac:dyDescent="0.25">
      <c r="A266" s="57">
        <v>267</v>
      </c>
      <c r="B266" s="57" t="s">
        <v>5692</v>
      </c>
      <c r="C266" s="58" t="s">
        <v>5692</v>
      </c>
      <c r="D266" s="58" t="s">
        <v>82</v>
      </c>
      <c r="E266" s="58" t="s">
        <v>14887</v>
      </c>
      <c r="F266" s="58" t="s">
        <v>5693</v>
      </c>
      <c r="G266" s="58" t="s">
        <v>14888</v>
      </c>
      <c r="H266" s="58" t="s">
        <v>14364</v>
      </c>
      <c r="I266" s="58">
        <v>29.31</v>
      </c>
      <c r="J266" s="58"/>
      <c r="K266" s="58" t="s">
        <v>14365</v>
      </c>
      <c r="L266" s="58" t="s">
        <v>82</v>
      </c>
      <c r="M266" s="58">
        <v>27.66</v>
      </c>
      <c r="N266" s="58">
        <v>160</v>
      </c>
      <c r="O266" s="58">
        <v>29.31</v>
      </c>
      <c r="P266" s="58">
        <v>187</v>
      </c>
    </row>
    <row r="267" spans="1:16" s="59" customFormat="1" ht="10.199999999999999" x14ac:dyDescent="0.25">
      <c r="A267" s="57">
        <v>268</v>
      </c>
      <c r="B267" s="57" t="s">
        <v>166</v>
      </c>
      <c r="C267" s="58" t="s">
        <v>166</v>
      </c>
      <c r="D267" s="58" t="s">
        <v>82</v>
      </c>
      <c r="E267" s="58" t="s">
        <v>14889</v>
      </c>
      <c r="F267" s="58" t="s">
        <v>167</v>
      </c>
      <c r="G267" s="58" t="s">
        <v>14890</v>
      </c>
      <c r="H267" s="58" t="s">
        <v>14364</v>
      </c>
      <c r="I267" s="58">
        <v>30.79</v>
      </c>
      <c r="J267" s="58"/>
      <c r="K267" s="58" t="s">
        <v>14365</v>
      </c>
      <c r="L267" s="58" t="s">
        <v>82</v>
      </c>
      <c r="M267" s="58">
        <v>29.06</v>
      </c>
      <c r="N267" s="58">
        <v>78</v>
      </c>
      <c r="O267" s="58">
        <v>30.79</v>
      </c>
      <c r="P267" s="58">
        <v>194</v>
      </c>
    </row>
    <row r="268" spans="1:16" s="59" customFormat="1" ht="10.199999999999999" x14ac:dyDescent="0.25">
      <c r="A268" s="57">
        <v>269</v>
      </c>
      <c r="B268" s="57" t="s">
        <v>5879</v>
      </c>
      <c r="C268" s="58" t="s">
        <v>5879</v>
      </c>
      <c r="D268" s="58" t="s">
        <v>82</v>
      </c>
      <c r="E268" s="58" t="s">
        <v>14891</v>
      </c>
      <c r="F268" s="58">
        <v>404014</v>
      </c>
      <c r="G268" s="58" t="s">
        <v>14892</v>
      </c>
      <c r="H268" s="58" t="s">
        <v>14364</v>
      </c>
      <c r="I268" s="58">
        <v>13.35</v>
      </c>
      <c r="J268" s="58"/>
      <c r="K268" s="58" t="s">
        <v>14365</v>
      </c>
      <c r="L268" s="58" t="s">
        <v>82</v>
      </c>
      <c r="M268" s="58">
        <v>13.19</v>
      </c>
      <c r="N268" s="58">
        <v>60</v>
      </c>
      <c r="O268" s="58">
        <v>13.35</v>
      </c>
      <c r="P268" s="58" t="s">
        <v>14444</v>
      </c>
    </row>
    <row r="269" spans="1:16" s="59" customFormat="1" ht="10.199999999999999" x14ac:dyDescent="0.25">
      <c r="A269" s="57">
        <v>270</v>
      </c>
      <c r="B269" s="57" t="s">
        <v>6798</v>
      </c>
      <c r="C269" s="58" t="s">
        <v>6798</v>
      </c>
      <c r="D269" s="58" t="s">
        <v>82</v>
      </c>
      <c r="E269" s="58" t="s">
        <v>14893</v>
      </c>
      <c r="F269" s="58" t="s">
        <v>14894</v>
      </c>
      <c r="G269" s="58" t="s">
        <v>14895</v>
      </c>
      <c r="H269" s="58" t="s">
        <v>14364</v>
      </c>
      <c r="I269" s="58">
        <v>5.36</v>
      </c>
      <c r="J269" s="58"/>
      <c r="K269" s="58" t="s">
        <v>14365</v>
      </c>
      <c r="L269" s="58" t="s">
        <v>82</v>
      </c>
      <c r="M269" s="58">
        <v>5.29</v>
      </c>
      <c r="N269" s="58">
        <v>28390</v>
      </c>
      <c r="O269" s="58">
        <v>4.51</v>
      </c>
      <c r="P269" s="58">
        <v>22824</v>
      </c>
    </row>
    <row r="270" spans="1:16" s="59" customFormat="1" ht="10.199999999999999" x14ac:dyDescent="0.25">
      <c r="A270" s="57">
        <v>271</v>
      </c>
      <c r="B270" s="57" t="s">
        <v>6987</v>
      </c>
      <c r="C270" s="58" t="s">
        <v>6987</v>
      </c>
      <c r="D270" s="58" t="s">
        <v>82</v>
      </c>
      <c r="E270" s="58" t="s">
        <v>14896</v>
      </c>
      <c r="F270" s="58" t="s">
        <v>14897</v>
      </c>
      <c r="G270" s="58" t="s">
        <v>14898</v>
      </c>
      <c r="H270" s="58" t="s">
        <v>14364</v>
      </c>
      <c r="I270" s="58">
        <v>6.13</v>
      </c>
      <c r="J270" s="58"/>
      <c r="K270" s="58" t="s">
        <v>14365</v>
      </c>
      <c r="L270" s="58" t="s">
        <v>82</v>
      </c>
      <c r="M270" s="58">
        <v>6.06</v>
      </c>
      <c r="N270" s="58">
        <v>1542</v>
      </c>
      <c r="O270" s="58">
        <v>6.13</v>
      </c>
      <c r="P270" s="58">
        <v>1190</v>
      </c>
    </row>
    <row r="271" spans="1:16" s="59" customFormat="1" ht="10.199999999999999" x14ac:dyDescent="0.25">
      <c r="A271" s="57">
        <v>272</v>
      </c>
      <c r="B271" s="57" t="s">
        <v>6783</v>
      </c>
      <c r="C271" s="58" t="s">
        <v>6783</v>
      </c>
      <c r="D271" s="58" t="s">
        <v>82</v>
      </c>
      <c r="E271" s="58" t="s">
        <v>14899</v>
      </c>
      <c r="F271" s="58" t="s">
        <v>6784</v>
      </c>
      <c r="G271" s="58" t="s">
        <v>14900</v>
      </c>
      <c r="H271" s="58" t="s">
        <v>14364</v>
      </c>
      <c r="I271" s="58">
        <v>6.14</v>
      </c>
      <c r="J271" s="58"/>
      <c r="K271" s="58" t="s">
        <v>14365</v>
      </c>
      <c r="L271" s="58" t="s">
        <v>82</v>
      </c>
      <c r="M271" s="58">
        <v>5.25</v>
      </c>
      <c r="N271" s="58">
        <v>12427</v>
      </c>
      <c r="O271" s="58">
        <v>6.14</v>
      </c>
      <c r="P271" s="58">
        <v>11814</v>
      </c>
    </row>
    <row r="272" spans="1:16" s="59" customFormat="1" ht="10.199999999999999" x14ac:dyDescent="0.25">
      <c r="A272" s="57">
        <v>273</v>
      </c>
      <c r="B272" s="57" t="s">
        <v>7208</v>
      </c>
      <c r="C272" s="58" t="s">
        <v>7208</v>
      </c>
      <c r="D272" s="58" t="s">
        <v>82</v>
      </c>
      <c r="E272" s="58" t="s">
        <v>14901</v>
      </c>
      <c r="F272" s="58" t="s">
        <v>7209</v>
      </c>
      <c r="G272" s="58" t="s">
        <v>14902</v>
      </c>
      <c r="H272" s="58" t="s">
        <v>14364</v>
      </c>
      <c r="I272" s="58">
        <v>7.04</v>
      </c>
      <c r="J272" s="58"/>
      <c r="K272" s="58" t="s">
        <v>14365</v>
      </c>
      <c r="L272" s="58" t="s">
        <v>82</v>
      </c>
      <c r="M272" s="58">
        <v>6.03</v>
      </c>
      <c r="N272" s="58">
        <v>7620</v>
      </c>
      <c r="O272" s="58">
        <v>7.04</v>
      </c>
      <c r="P272" s="58">
        <v>3253</v>
      </c>
    </row>
    <row r="273" spans="1:16" s="59" customFormat="1" ht="10.199999999999999" x14ac:dyDescent="0.25">
      <c r="A273" s="57">
        <v>274</v>
      </c>
      <c r="B273" s="57" t="s">
        <v>6877</v>
      </c>
      <c r="C273" s="60" t="s">
        <v>6877</v>
      </c>
      <c r="D273" s="58" t="s">
        <v>82</v>
      </c>
      <c r="E273" s="58" t="s">
        <v>14903</v>
      </c>
      <c r="F273" s="58" t="s">
        <v>14904</v>
      </c>
      <c r="G273" s="58" t="s">
        <v>14905</v>
      </c>
      <c r="H273" s="58" t="s">
        <v>14364</v>
      </c>
      <c r="I273" s="58">
        <v>8</v>
      </c>
      <c r="J273" s="58"/>
      <c r="K273" s="58" t="s">
        <v>14365</v>
      </c>
      <c r="L273" s="58" t="s">
        <v>82</v>
      </c>
      <c r="M273" s="58">
        <v>6.85</v>
      </c>
      <c r="N273" s="58">
        <v>694</v>
      </c>
      <c r="O273" s="58">
        <v>8</v>
      </c>
      <c r="P273" s="58">
        <v>315</v>
      </c>
    </row>
    <row r="274" spans="1:16" s="59" customFormat="1" ht="10.199999999999999" x14ac:dyDescent="0.25">
      <c r="A274" s="57">
        <v>275</v>
      </c>
      <c r="B274" s="57" t="s">
        <v>6194</v>
      </c>
      <c r="C274" s="58" t="s">
        <v>6194</v>
      </c>
      <c r="D274" s="58" t="s">
        <v>82</v>
      </c>
      <c r="E274" s="58" t="s">
        <v>14906</v>
      </c>
      <c r="F274" s="58" t="s">
        <v>6195</v>
      </c>
      <c r="G274" s="58" t="s">
        <v>14907</v>
      </c>
      <c r="H274" s="58" t="s">
        <v>14364</v>
      </c>
      <c r="I274" s="58">
        <v>3.47</v>
      </c>
      <c r="J274" s="58"/>
      <c r="K274" s="58" t="s">
        <v>14365</v>
      </c>
      <c r="L274" s="58" t="s">
        <v>82</v>
      </c>
      <c r="M274" s="58">
        <v>3.43</v>
      </c>
      <c r="N274" s="58">
        <v>110</v>
      </c>
      <c r="O274" s="58">
        <v>3.47</v>
      </c>
      <c r="P274" s="58">
        <v>560</v>
      </c>
    </row>
    <row r="275" spans="1:16" s="59" customFormat="1" ht="10.199999999999999" x14ac:dyDescent="0.25">
      <c r="A275" s="57">
        <v>276</v>
      </c>
      <c r="B275" s="57" t="s">
        <v>14908</v>
      </c>
      <c r="C275" s="58"/>
      <c r="D275" s="58" t="s">
        <v>82</v>
      </c>
      <c r="E275" s="58" t="s">
        <v>14908</v>
      </c>
      <c r="F275" s="58" t="s">
        <v>14909</v>
      </c>
      <c r="G275" s="58" t="s">
        <v>14910</v>
      </c>
      <c r="H275" s="58" t="s">
        <v>14364</v>
      </c>
      <c r="I275" s="58">
        <v>28</v>
      </c>
      <c r="J275" s="58"/>
      <c r="K275" s="58" t="s">
        <v>14365</v>
      </c>
      <c r="L275" s="58" t="s">
        <v>82</v>
      </c>
      <c r="M275" s="58">
        <v>27.65</v>
      </c>
      <c r="N275" s="58"/>
      <c r="O275" s="58">
        <v>28</v>
      </c>
      <c r="P275" s="58" t="s">
        <v>14444</v>
      </c>
    </row>
    <row r="276" spans="1:16" s="59" customFormat="1" ht="10.199999999999999" x14ac:dyDescent="0.25">
      <c r="A276" s="57">
        <v>277</v>
      </c>
      <c r="B276" s="57" t="s">
        <v>14911</v>
      </c>
      <c r="C276" s="58"/>
      <c r="D276" s="58" t="s">
        <v>82</v>
      </c>
      <c r="E276" s="58" t="s">
        <v>14911</v>
      </c>
      <c r="F276" s="58" t="s">
        <v>14912</v>
      </c>
      <c r="G276" s="58" t="s">
        <v>14913</v>
      </c>
      <c r="H276" s="58" t="s">
        <v>14364</v>
      </c>
      <c r="I276" s="58">
        <v>30.59</v>
      </c>
      <c r="J276" s="58"/>
      <c r="K276" s="58" t="s">
        <v>14365</v>
      </c>
      <c r="L276" s="58" t="s">
        <v>82</v>
      </c>
      <c r="M276" s="58">
        <v>30.21</v>
      </c>
      <c r="N276" s="58"/>
      <c r="O276" s="58">
        <v>30.59</v>
      </c>
      <c r="P276" s="58" t="s">
        <v>14444</v>
      </c>
    </row>
    <row r="277" spans="1:16" s="59" customFormat="1" ht="10.199999999999999" x14ac:dyDescent="0.25">
      <c r="A277" s="57">
        <v>278</v>
      </c>
      <c r="B277" s="57" t="s">
        <v>14914</v>
      </c>
      <c r="C277" s="58"/>
      <c r="D277" s="58" t="s">
        <v>82</v>
      </c>
      <c r="E277" s="58" t="s">
        <v>14914</v>
      </c>
      <c r="F277" s="58" t="s">
        <v>14915</v>
      </c>
      <c r="G277" s="58" t="s">
        <v>14916</v>
      </c>
      <c r="H277" s="58" t="s">
        <v>14364</v>
      </c>
      <c r="I277" s="58">
        <v>28.73</v>
      </c>
      <c r="J277" s="58"/>
      <c r="K277" s="58" t="s">
        <v>14365</v>
      </c>
      <c r="L277" s="58" t="s">
        <v>82</v>
      </c>
      <c r="M277" s="58">
        <v>28.37</v>
      </c>
      <c r="N277" s="58"/>
      <c r="O277" s="58">
        <v>28.73</v>
      </c>
      <c r="P277" s="58" t="s">
        <v>14444</v>
      </c>
    </row>
    <row r="278" spans="1:16" s="59" customFormat="1" ht="10.199999999999999" x14ac:dyDescent="0.25">
      <c r="A278" s="57">
        <v>279</v>
      </c>
      <c r="B278" s="57" t="s">
        <v>5679</v>
      </c>
      <c r="C278" s="58" t="s">
        <v>5679</v>
      </c>
      <c r="D278" s="58" t="s">
        <v>82</v>
      </c>
      <c r="E278" s="58" t="s">
        <v>14917</v>
      </c>
      <c r="F278" s="58" t="s">
        <v>14918</v>
      </c>
      <c r="G278" s="58" t="s">
        <v>14919</v>
      </c>
      <c r="H278" s="58" t="s">
        <v>14364</v>
      </c>
      <c r="I278" s="58">
        <v>32.47</v>
      </c>
      <c r="J278" s="58"/>
      <c r="K278" s="58" t="s">
        <v>14365</v>
      </c>
      <c r="L278" s="58" t="s">
        <v>82</v>
      </c>
      <c r="M278" s="58">
        <v>32.06</v>
      </c>
      <c r="N278" s="58"/>
      <c r="O278" s="58">
        <v>32.47</v>
      </c>
      <c r="P278" s="58" t="s">
        <v>14444</v>
      </c>
    </row>
    <row r="279" spans="1:16" s="59" customFormat="1" ht="10.199999999999999" x14ac:dyDescent="0.25">
      <c r="A279" s="57">
        <v>280</v>
      </c>
      <c r="B279" s="57" t="s">
        <v>14920</v>
      </c>
      <c r="C279" s="58"/>
      <c r="D279" s="58" t="s">
        <v>82</v>
      </c>
      <c r="E279" s="58" t="s">
        <v>14920</v>
      </c>
      <c r="F279" s="58" t="s">
        <v>14921</v>
      </c>
      <c r="G279" s="58" t="s">
        <v>14922</v>
      </c>
      <c r="H279" s="58" t="s">
        <v>14364</v>
      </c>
      <c r="I279" s="58">
        <v>31.41</v>
      </c>
      <c r="J279" s="58"/>
      <c r="K279" s="58" t="s">
        <v>14365</v>
      </c>
      <c r="L279" s="58" t="s">
        <v>82</v>
      </c>
      <c r="M279" s="58">
        <v>31.01</v>
      </c>
      <c r="N279" s="58"/>
      <c r="O279" s="58">
        <v>31.41</v>
      </c>
      <c r="P279" s="58" t="s">
        <v>14444</v>
      </c>
    </row>
    <row r="280" spans="1:16" s="59" customFormat="1" ht="10.199999999999999" x14ac:dyDescent="0.25">
      <c r="A280" s="57">
        <v>281</v>
      </c>
      <c r="B280" s="57" t="s">
        <v>6048</v>
      </c>
      <c r="C280" s="58" t="s">
        <v>6048</v>
      </c>
      <c r="D280" s="58" t="s">
        <v>82</v>
      </c>
      <c r="E280" s="58" t="s">
        <v>14923</v>
      </c>
      <c r="F280" s="58" t="s">
        <v>6049</v>
      </c>
      <c r="G280" s="58" t="s">
        <v>14924</v>
      </c>
      <c r="H280" s="58" t="s">
        <v>14364</v>
      </c>
      <c r="I280" s="58">
        <v>1.9</v>
      </c>
      <c r="J280" s="58"/>
      <c r="K280" s="58" t="s">
        <v>14365</v>
      </c>
      <c r="L280" s="58" t="s">
        <v>82</v>
      </c>
      <c r="M280" s="58">
        <v>1.88</v>
      </c>
      <c r="N280" s="58">
        <v>2139</v>
      </c>
      <c r="O280" s="58">
        <v>1.9</v>
      </c>
      <c r="P280" s="58">
        <v>1589</v>
      </c>
    </row>
    <row r="281" spans="1:16" s="59" customFormat="1" ht="10.199999999999999" x14ac:dyDescent="0.25">
      <c r="A281" s="57">
        <v>282</v>
      </c>
      <c r="B281" s="57" t="s">
        <v>132</v>
      </c>
      <c r="C281" s="58" t="s">
        <v>132</v>
      </c>
      <c r="D281" s="58" t="s">
        <v>82</v>
      </c>
      <c r="E281" s="58" t="s">
        <v>14925</v>
      </c>
      <c r="F281" s="58" t="s">
        <v>133</v>
      </c>
      <c r="G281" s="58" t="s">
        <v>14926</v>
      </c>
      <c r="H281" s="58" t="s">
        <v>14364</v>
      </c>
      <c r="I281" s="58">
        <v>5.9</v>
      </c>
      <c r="J281" s="58"/>
      <c r="K281" s="58" t="s">
        <v>14365</v>
      </c>
      <c r="L281" s="58" t="s">
        <v>82</v>
      </c>
      <c r="M281" s="58">
        <v>5.83</v>
      </c>
      <c r="N281" s="58">
        <v>21198</v>
      </c>
      <c r="O281" s="58">
        <v>5.9</v>
      </c>
      <c r="P281" s="58">
        <v>20366</v>
      </c>
    </row>
    <row r="282" spans="1:16" s="59" customFormat="1" ht="10.199999999999999" x14ac:dyDescent="0.25">
      <c r="A282" s="57">
        <v>283</v>
      </c>
      <c r="B282" s="57" t="s">
        <v>14927</v>
      </c>
      <c r="C282" s="58"/>
      <c r="D282" s="58" t="s">
        <v>82</v>
      </c>
      <c r="E282" s="58" t="s">
        <v>14927</v>
      </c>
      <c r="F282" s="58" t="s">
        <v>14928</v>
      </c>
      <c r="G282" s="58" t="s">
        <v>14929</v>
      </c>
      <c r="H282" s="58" t="s">
        <v>14364</v>
      </c>
      <c r="I282" s="58">
        <v>6.46</v>
      </c>
      <c r="J282" s="58"/>
      <c r="K282" s="58" t="s">
        <v>14365</v>
      </c>
      <c r="L282" s="58" t="s">
        <v>82</v>
      </c>
      <c r="M282" s="58">
        <v>6.1</v>
      </c>
      <c r="N282" s="58">
        <v>19947</v>
      </c>
      <c r="O282" s="58">
        <v>6.46</v>
      </c>
      <c r="P282" s="58">
        <v>15294</v>
      </c>
    </row>
    <row r="283" spans="1:16" s="59" customFormat="1" ht="10.199999999999999" x14ac:dyDescent="0.25">
      <c r="A283" s="57">
        <v>284</v>
      </c>
      <c r="B283" s="57" t="s">
        <v>14930</v>
      </c>
      <c r="C283" s="58"/>
      <c r="D283" s="58" t="s">
        <v>82</v>
      </c>
      <c r="E283" s="58" t="s">
        <v>14930</v>
      </c>
      <c r="F283" s="58" t="s">
        <v>14931</v>
      </c>
      <c r="G283" s="58" t="s">
        <v>14932</v>
      </c>
      <c r="H283" s="58" t="s">
        <v>14364</v>
      </c>
      <c r="I283" s="58">
        <v>1.55</v>
      </c>
      <c r="J283" s="58"/>
      <c r="K283" s="58" t="s">
        <v>14365</v>
      </c>
      <c r="L283" s="58" t="s">
        <v>82</v>
      </c>
      <c r="M283" s="58">
        <v>1.46</v>
      </c>
      <c r="N283" s="58">
        <v>19439</v>
      </c>
      <c r="O283" s="58">
        <v>1.55</v>
      </c>
      <c r="P283" s="58">
        <v>16984</v>
      </c>
    </row>
    <row r="284" spans="1:16" s="59" customFormat="1" ht="10.199999999999999" x14ac:dyDescent="0.25">
      <c r="A284" s="57">
        <v>285</v>
      </c>
      <c r="B284" s="57" t="s">
        <v>14933</v>
      </c>
      <c r="C284" s="58"/>
      <c r="D284" s="58" t="s">
        <v>82</v>
      </c>
      <c r="E284" s="58" t="s">
        <v>14933</v>
      </c>
      <c r="F284" s="58" t="s">
        <v>14934</v>
      </c>
      <c r="G284" s="58" t="s">
        <v>14935</v>
      </c>
      <c r="H284" s="58" t="s">
        <v>14364</v>
      </c>
      <c r="I284" s="58">
        <v>0.56000000000000005</v>
      </c>
      <c r="J284" s="58"/>
      <c r="K284" s="58" t="s">
        <v>14365</v>
      </c>
      <c r="L284" s="58" t="s">
        <v>82</v>
      </c>
      <c r="M284" s="58">
        <v>0.52</v>
      </c>
      <c r="N284" s="58">
        <v>3570</v>
      </c>
      <c r="O284" s="58">
        <v>0.56000000000000005</v>
      </c>
      <c r="P284" s="58">
        <v>1443</v>
      </c>
    </row>
    <row r="285" spans="1:16" s="59" customFormat="1" ht="10.199999999999999" x14ac:dyDescent="0.25">
      <c r="A285" s="57">
        <v>286</v>
      </c>
      <c r="B285" s="57" t="s">
        <v>14936</v>
      </c>
      <c r="C285" s="58"/>
      <c r="D285" s="58" t="s">
        <v>82</v>
      </c>
      <c r="E285" s="58" t="s">
        <v>14936</v>
      </c>
      <c r="F285" s="58">
        <v>4000052</v>
      </c>
      <c r="G285" s="58" t="s">
        <v>14937</v>
      </c>
      <c r="H285" s="58" t="s">
        <v>14364</v>
      </c>
      <c r="I285" s="58">
        <v>0.13</v>
      </c>
      <c r="J285" s="58"/>
      <c r="K285" s="58" t="s">
        <v>14365</v>
      </c>
      <c r="L285" s="58" t="s">
        <v>82</v>
      </c>
      <c r="M285" s="58">
        <v>0.13</v>
      </c>
      <c r="N285" s="58"/>
      <c r="O285" s="58">
        <v>0.13</v>
      </c>
      <c r="P285" s="58" t="s">
        <v>14444</v>
      </c>
    </row>
    <row r="286" spans="1:16" s="59" customFormat="1" ht="10.199999999999999" x14ac:dyDescent="0.25">
      <c r="A286" s="57">
        <v>287</v>
      </c>
      <c r="B286" s="57" t="s">
        <v>5835</v>
      </c>
      <c r="C286" s="58" t="s">
        <v>5835</v>
      </c>
      <c r="D286" s="58" t="s">
        <v>82</v>
      </c>
      <c r="E286" s="58" t="s">
        <v>14938</v>
      </c>
      <c r="F286" s="58" t="s">
        <v>5836</v>
      </c>
      <c r="G286" s="58" t="s">
        <v>14939</v>
      </c>
      <c r="H286" s="58" t="s">
        <v>14364</v>
      </c>
      <c r="I286" s="58">
        <v>10.54</v>
      </c>
      <c r="J286" s="58"/>
      <c r="K286" s="58" t="s">
        <v>14365</v>
      </c>
      <c r="L286" s="58" t="s">
        <v>82</v>
      </c>
      <c r="M286" s="58">
        <v>9.7100000000000009</v>
      </c>
      <c r="N286" s="58">
        <v>5565</v>
      </c>
      <c r="O286" s="58">
        <v>10.54</v>
      </c>
      <c r="P286" s="58">
        <v>5310</v>
      </c>
    </row>
    <row r="287" spans="1:16" s="59" customFormat="1" ht="10.199999999999999" x14ac:dyDescent="0.25">
      <c r="A287" s="57">
        <v>288</v>
      </c>
      <c r="B287" s="57" t="s">
        <v>6501</v>
      </c>
      <c r="C287" s="58" t="s">
        <v>6501</v>
      </c>
      <c r="D287" s="58" t="s">
        <v>82</v>
      </c>
      <c r="E287" s="58" t="s">
        <v>14940</v>
      </c>
      <c r="F287" s="58" t="s">
        <v>6502</v>
      </c>
      <c r="G287" s="58" t="s">
        <v>14863</v>
      </c>
      <c r="H287" s="58" t="s">
        <v>14364</v>
      </c>
      <c r="I287" s="58">
        <v>11.3</v>
      </c>
      <c r="J287" s="58"/>
      <c r="K287" s="58" t="s">
        <v>14365</v>
      </c>
      <c r="L287" s="58" t="s">
        <v>82</v>
      </c>
      <c r="M287" s="58">
        <v>10.4</v>
      </c>
      <c r="N287" s="58">
        <v>2323</v>
      </c>
      <c r="O287" s="58">
        <v>11.3</v>
      </c>
      <c r="P287" s="58">
        <v>2211</v>
      </c>
    </row>
    <row r="288" spans="1:16" s="59" customFormat="1" ht="10.199999999999999" x14ac:dyDescent="0.25">
      <c r="A288" s="57">
        <v>289</v>
      </c>
      <c r="B288" s="57" t="s">
        <v>6504</v>
      </c>
      <c r="C288" s="58" t="s">
        <v>6504</v>
      </c>
      <c r="D288" s="58" t="s">
        <v>82</v>
      </c>
      <c r="E288" s="58" t="s">
        <v>14941</v>
      </c>
      <c r="F288" s="58" t="s">
        <v>6505</v>
      </c>
      <c r="G288" s="58" t="s">
        <v>14942</v>
      </c>
      <c r="H288" s="58" t="s">
        <v>14364</v>
      </c>
      <c r="I288" s="58">
        <v>10.54</v>
      </c>
      <c r="J288" s="58"/>
      <c r="K288" s="58" t="s">
        <v>14365</v>
      </c>
      <c r="L288" s="58" t="s">
        <v>82</v>
      </c>
      <c r="M288" s="58">
        <v>9.7100000000000009</v>
      </c>
      <c r="N288" s="58">
        <v>1227</v>
      </c>
      <c r="O288" s="58">
        <v>10.54</v>
      </c>
      <c r="P288" s="58">
        <v>932</v>
      </c>
    </row>
    <row r="289" spans="1:16" s="59" customFormat="1" ht="10.199999999999999" x14ac:dyDescent="0.25">
      <c r="A289" s="57">
        <v>290</v>
      </c>
      <c r="B289" s="57" t="s">
        <v>14943</v>
      </c>
      <c r="C289" s="58"/>
      <c r="D289" s="58" t="s">
        <v>82</v>
      </c>
      <c r="E289" s="58" t="s">
        <v>14943</v>
      </c>
      <c r="F289" s="58" t="s">
        <v>14944</v>
      </c>
      <c r="G289" s="58" t="s">
        <v>14945</v>
      </c>
      <c r="H289" s="58" t="s">
        <v>14364</v>
      </c>
      <c r="I289" s="58">
        <v>0.72</v>
      </c>
      <c r="J289" s="58"/>
      <c r="K289" s="58" t="s">
        <v>14365</v>
      </c>
      <c r="L289" s="58" t="s">
        <v>82</v>
      </c>
      <c r="M289" s="58">
        <v>0.71</v>
      </c>
      <c r="N289" s="58">
        <v>228</v>
      </c>
      <c r="O289" s="58">
        <v>0.72</v>
      </c>
      <c r="P289" s="58">
        <v>163</v>
      </c>
    </row>
    <row r="290" spans="1:16" s="59" customFormat="1" ht="10.199999999999999" x14ac:dyDescent="0.25">
      <c r="A290" s="57">
        <v>291</v>
      </c>
      <c r="B290" s="57" t="s">
        <v>14946</v>
      </c>
      <c r="C290" s="58"/>
      <c r="D290" s="58" t="s">
        <v>82</v>
      </c>
      <c r="E290" s="58" t="s">
        <v>14946</v>
      </c>
      <c r="F290" s="58" t="s">
        <v>14947</v>
      </c>
      <c r="G290" s="58" t="s">
        <v>14948</v>
      </c>
      <c r="H290" s="58" t="s">
        <v>14364</v>
      </c>
      <c r="I290" s="58">
        <v>1.81</v>
      </c>
      <c r="J290" s="58"/>
      <c r="K290" s="58" t="s">
        <v>14365</v>
      </c>
      <c r="L290" s="58" t="s">
        <v>82</v>
      </c>
      <c r="M290" s="58">
        <v>1.79</v>
      </c>
      <c r="N290" s="58">
        <v>2910</v>
      </c>
      <c r="O290" s="58">
        <v>1.81</v>
      </c>
      <c r="P290" s="58">
        <v>1047</v>
      </c>
    </row>
    <row r="291" spans="1:16" s="59" customFormat="1" ht="10.199999999999999" x14ac:dyDescent="0.25">
      <c r="A291" s="57">
        <v>292</v>
      </c>
      <c r="B291" s="57" t="s">
        <v>14949</v>
      </c>
      <c r="C291" s="58"/>
      <c r="D291" s="58" t="s">
        <v>82</v>
      </c>
      <c r="E291" s="58" t="s">
        <v>14949</v>
      </c>
      <c r="F291" s="58" t="s">
        <v>14950</v>
      </c>
      <c r="G291" s="58" t="s">
        <v>14951</v>
      </c>
      <c r="H291" s="58" t="s">
        <v>14364</v>
      </c>
      <c r="I291" s="58">
        <v>5.42</v>
      </c>
      <c r="J291" s="58"/>
      <c r="K291" s="58" t="s">
        <v>14365</v>
      </c>
      <c r="L291" s="58" t="s">
        <v>82</v>
      </c>
      <c r="M291" s="58">
        <v>5.35</v>
      </c>
      <c r="N291" s="58">
        <v>1554</v>
      </c>
      <c r="O291" s="58">
        <v>5.42</v>
      </c>
      <c r="P291" s="58">
        <v>1198</v>
      </c>
    </row>
    <row r="292" spans="1:16" s="59" customFormat="1" ht="10.199999999999999" x14ac:dyDescent="0.25">
      <c r="A292" s="57">
        <v>293</v>
      </c>
      <c r="B292" s="57" t="s">
        <v>14952</v>
      </c>
      <c r="C292" s="58"/>
      <c r="D292" s="58" t="s">
        <v>82</v>
      </c>
      <c r="E292" s="58" t="s">
        <v>14952</v>
      </c>
      <c r="F292" s="58" t="s">
        <v>14953</v>
      </c>
      <c r="G292" s="58" t="s">
        <v>14954</v>
      </c>
      <c r="H292" s="58" t="s">
        <v>14364</v>
      </c>
      <c r="I292" s="58">
        <v>0.49</v>
      </c>
      <c r="J292" s="58"/>
      <c r="K292" s="58" t="s">
        <v>14365</v>
      </c>
      <c r="L292" s="58" t="s">
        <v>82</v>
      </c>
      <c r="M292" s="58">
        <v>0.49</v>
      </c>
      <c r="N292" s="58">
        <v>5251</v>
      </c>
      <c r="O292" s="58">
        <v>0.49</v>
      </c>
      <c r="P292" s="58">
        <v>3876</v>
      </c>
    </row>
    <row r="293" spans="1:16" s="59" customFormat="1" ht="10.199999999999999" x14ac:dyDescent="0.25">
      <c r="A293" s="57">
        <v>294</v>
      </c>
      <c r="B293" s="57" t="s">
        <v>14955</v>
      </c>
      <c r="C293" s="58"/>
      <c r="D293" s="58" t="s">
        <v>82</v>
      </c>
      <c r="E293" s="58" t="s">
        <v>14955</v>
      </c>
      <c r="F293" s="58">
        <v>4000162</v>
      </c>
      <c r="G293" s="58" t="s">
        <v>14956</v>
      </c>
      <c r="H293" s="58" t="s">
        <v>14364</v>
      </c>
      <c r="I293" s="58">
        <v>8.8699999999999992</v>
      </c>
      <c r="J293" s="58"/>
      <c r="K293" s="58" t="s">
        <v>14365</v>
      </c>
      <c r="L293" s="58" t="s">
        <v>82</v>
      </c>
      <c r="M293" s="58">
        <v>8.4499999999999993</v>
      </c>
      <c r="N293" s="58">
        <v>23502</v>
      </c>
      <c r="O293" s="58">
        <v>8.8699999999999992</v>
      </c>
      <c r="P293" s="58">
        <v>1920</v>
      </c>
    </row>
    <row r="294" spans="1:16" s="59" customFormat="1" ht="10.199999999999999" x14ac:dyDescent="0.25">
      <c r="A294" s="57">
        <v>295</v>
      </c>
      <c r="B294" s="57" t="s">
        <v>14957</v>
      </c>
      <c r="C294" s="58"/>
      <c r="D294" s="58" t="s">
        <v>82</v>
      </c>
      <c r="E294" s="58" t="s">
        <v>14957</v>
      </c>
      <c r="F294" s="58">
        <v>4000115</v>
      </c>
      <c r="G294" s="58" t="s">
        <v>14958</v>
      </c>
      <c r="H294" s="58" t="s">
        <v>14364</v>
      </c>
      <c r="I294" s="58">
        <v>0.98</v>
      </c>
      <c r="J294" s="58"/>
      <c r="K294" s="58" t="s">
        <v>14365</v>
      </c>
      <c r="L294" s="58" t="s">
        <v>82</v>
      </c>
      <c r="M294" s="58">
        <v>0.78</v>
      </c>
      <c r="N294" s="58">
        <v>58300</v>
      </c>
      <c r="O294" s="58">
        <v>0.98</v>
      </c>
      <c r="P294" s="58">
        <v>8941</v>
      </c>
    </row>
    <row r="295" spans="1:16" s="59" customFormat="1" ht="10.199999999999999" x14ac:dyDescent="0.25">
      <c r="A295" s="57">
        <v>296</v>
      </c>
      <c r="B295" s="57" t="s">
        <v>7818</v>
      </c>
      <c r="C295" s="60" t="s">
        <v>7818</v>
      </c>
      <c r="D295" s="58" t="s">
        <v>82</v>
      </c>
      <c r="E295" s="58" t="s">
        <v>14959</v>
      </c>
      <c r="F295" s="58">
        <v>4000051</v>
      </c>
      <c r="G295" s="58" t="s">
        <v>14960</v>
      </c>
      <c r="H295" s="58" t="s">
        <v>14364</v>
      </c>
      <c r="I295" s="58">
        <v>4.8</v>
      </c>
      <c r="J295" s="58"/>
      <c r="K295" s="58" t="s">
        <v>14365</v>
      </c>
      <c r="L295" s="58" t="s">
        <v>82</v>
      </c>
      <c r="M295" s="58">
        <v>4.17</v>
      </c>
      <c r="N295" s="58"/>
      <c r="O295" s="58">
        <v>4.8</v>
      </c>
      <c r="P295" s="58">
        <v>494</v>
      </c>
    </row>
    <row r="296" spans="1:16" s="59" customFormat="1" ht="10.199999999999999" x14ac:dyDescent="0.25">
      <c r="A296" s="57">
        <v>297</v>
      </c>
      <c r="B296" s="57" t="s">
        <v>14961</v>
      </c>
      <c r="C296" s="58"/>
      <c r="D296" s="58" t="s">
        <v>82</v>
      </c>
      <c r="E296" s="58" t="s">
        <v>14961</v>
      </c>
      <c r="F296" s="58" t="s">
        <v>14962</v>
      </c>
      <c r="G296" s="58" t="s">
        <v>14963</v>
      </c>
      <c r="H296" s="58" t="s">
        <v>14364</v>
      </c>
      <c r="I296" s="58">
        <v>4.75</v>
      </c>
      <c r="J296" s="58"/>
      <c r="K296" s="58" t="s">
        <v>14365</v>
      </c>
      <c r="L296" s="58" t="s">
        <v>82</v>
      </c>
      <c r="M296" s="58">
        <v>4.6900000000000004</v>
      </c>
      <c r="N296" s="58">
        <v>113</v>
      </c>
      <c r="O296" s="58">
        <v>4.75</v>
      </c>
      <c r="P296" s="58">
        <v>2967</v>
      </c>
    </row>
    <row r="297" spans="1:16" s="59" customFormat="1" ht="10.199999999999999" x14ac:dyDescent="0.25">
      <c r="A297" s="57">
        <v>298</v>
      </c>
      <c r="B297" s="57" t="s">
        <v>14964</v>
      </c>
      <c r="C297" s="58"/>
      <c r="D297" s="58" t="s">
        <v>82</v>
      </c>
      <c r="E297" s="58" t="s">
        <v>14964</v>
      </c>
      <c r="F297" s="58" t="s">
        <v>14965</v>
      </c>
      <c r="G297" s="58" t="s">
        <v>14966</v>
      </c>
      <c r="H297" s="58" t="s">
        <v>14364</v>
      </c>
      <c r="I297" s="58">
        <v>5</v>
      </c>
      <c r="J297" s="58"/>
      <c r="K297" s="58" t="s">
        <v>14365</v>
      </c>
      <c r="L297" s="58" t="s">
        <v>82</v>
      </c>
      <c r="M297" s="58">
        <v>4.9400000000000004</v>
      </c>
      <c r="N297" s="58"/>
      <c r="O297" s="58">
        <v>5</v>
      </c>
      <c r="P297" s="58" t="s">
        <v>14444</v>
      </c>
    </row>
    <row r="298" spans="1:16" s="59" customFormat="1" ht="10.199999999999999" x14ac:dyDescent="0.25">
      <c r="A298" s="57">
        <v>299</v>
      </c>
      <c r="B298" s="57" t="s">
        <v>14967</v>
      </c>
      <c r="C298" s="58"/>
      <c r="D298" s="58" t="s">
        <v>82</v>
      </c>
      <c r="E298" s="58" t="s">
        <v>14967</v>
      </c>
      <c r="F298" s="58" t="s">
        <v>14968</v>
      </c>
      <c r="G298" s="58" t="s">
        <v>14969</v>
      </c>
      <c r="H298" s="58" t="s">
        <v>14364</v>
      </c>
      <c r="I298" s="58">
        <v>1.1399999999999999</v>
      </c>
      <c r="J298" s="58"/>
      <c r="K298" s="58" t="s">
        <v>14365</v>
      </c>
      <c r="L298" s="58" t="s">
        <v>82</v>
      </c>
      <c r="M298" s="58">
        <v>0.88</v>
      </c>
      <c r="N298" s="58"/>
      <c r="O298" s="58">
        <v>1.1399999999999999</v>
      </c>
      <c r="P298" s="58">
        <v>460</v>
      </c>
    </row>
    <row r="299" spans="1:16" s="59" customFormat="1" ht="10.199999999999999" x14ac:dyDescent="0.25">
      <c r="A299" s="57">
        <v>300</v>
      </c>
      <c r="B299" s="57" t="s">
        <v>14970</v>
      </c>
      <c r="C299" s="58"/>
      <c r="D299" s="58" t="s">
        <v>82</v>
      </c>
      <c r="E299" s="58" t="s">
        <v>14970</v>
      </c>
      <c r="F299" s="58" t="s">
        <v>14971</v>
      </c>
      <c r="G299" s="58" t="s">
        <v>14972</v>
      </c>
      <c r="H299" s="58" t="s">
        <v>14364</v>
      </c>
      <c r="I299" s="58">
        <v>5.3</v>
      </c>
      <c r="J299" s="58"/>
      <c r="K299" s="58" t="s">
        <v>14365</v>
      </c>
      <c r="L299" s="58" t="s">
        <v>82</v>
      </c>
      <c r="M299" s="58">
        <v>5</v>
      </c>
      <c r="N299" s="58"/>
      <c r="O299" s="58">
        <v>5.3</v>
      </c>
      <c r="P299" s="58" t="s">
        <v>14444</v>
      </c>
    </row>
    <row r="300" spans="1:16" s="59" customFormat="1" ht="10.199999999999999" x14ac:dyDescent="0.25">
      <c r="A300" s="57">
        <v>301</v>
      </c>
      <c r="B300" s="57" t="s">
        <v>14973</v>
      </c>
      <c r="C300" s="58"/>
      <c r="D300" s="58" t="s">
        <v>82</v>
      </c>
      <c r="E300" s="58" t="s">
        <v>14973</v>
      </c>
      <c r="F300" s="58" t="s">
        <v>14974</v>
      </c>
      <c r="G300" s="58" t="s">
        <v>14975</v>
      </c>
      <c r="H300" s="58" t="s">
        <v>14364</v>
      </c>
      <c r="I300" s="58">
        <v>0.68</v>
      </c>
      <c r="J300" s="58"/>
      <c r="K300" s="58" t="s">
        <v>14365</v>
      </c>
      <c r="L300" s="58" t="s">
        <v>82</v>
      </c>
      <c r="M300" s="58">
        <v>0.68</v>
      </c>
      <c r="N300" s="58">
        <v>73307</v>
      </c>
      <c r="O300" s="58">
        <v>0.68</v>
      </c>
      <c r="P300" s="58">
        <v>126185</v>
      </c>
    </row>
    <row r="301" spans="1:16" s="59" customFormat="1" ht="10.199999999999999" x14ac:dyDescent="0.25">
      <c r="A301" s="57">
        <v>302</v>
      </c>
      <c r="B301" s="57" t="s">
        <v>14976</v>
      </c>
      <c r="C301" s="58"/>
      <c r="D301" s="58" t="s">
        <v>82</v>
      </c>
      <c r="E301" s="58" t="s">
        <v>14976</v>
      </c>
      <c r="F301" s="58" t="s">
        <v>14977</v>
      </c>
      <c r="G301" s="58" t="s">
        <v>14978</v>
      </c>
      <c r="H301" s="58" t="s">
        <v>14364</v>
      </c>
      <c r="I301" s="58">
        <v>6.32</v>
      </c>
      <c r="J301" s="58"/>
      <c r="K301" s="58" t="s">
        <v>14365</v>
      </c>
      <c r="L301" s="58" t="s">
        <v>82</v>
      </c>
      <c r="M301" s="58">
        <v>6.24</v>
      </c>
      <c r="N301" s="58">
        <v>25077</v>
      </c>
      <c r="O301" s="58">
        <v>6.32</v>
      </c>
      <c r="P301" s="58">
        <v>41663</v>
      </c>
    </row>
    <row r="302" spans="1:16" s="59" customFormat="1" ht="10.199999999999999" x14ac:dyDescent="0.25">
      <c r="A302" s="57">
        <v>303</v>
      </c>
      <c r="B302" s="57" t="s">
        <v>14979</v>
      </c>
      <c r="C302" s="58"/>
      <c r="D302" s="58" t="s">
        <v>82</v>
      </c>
      <c r="E302" s="58" t="s">
        <v>14979</v>
      </c>
      <c r="F302" s="58" t="s">
        <v>14980</v>
      </c>
      <c r="G302" s="58" t="s">
        <v>14981</v>
      </c>
      <c r="H302" s="58" t="s">
        <v>14364</v>
      </c>
      <c r="I302" s="58">
        <v>7.3</v>
      </c>
      <c r="J302" s="58"/>
      <c r="K302" s="58" t="s">
        <v>14365</v>
      </c>
      <c r="L302" s="58" t="s">
        <v>82</v>
      </c>
      <c r="M302" s="58">
        <v>7.21</v>
      </c>
      <c r="N302" s="58"/>
      <c r="O302" s="58">
        <v>7.3</v>
      </c>
      <c r="P302" s="58" t="s">
        <v>14444</v>
      </c>
    </row>
    <row r="303" spans="1:16" s="59" customFormat="1" ht="10.199999999999999" x14ac:dyDescent="0.2">
      <c r="A303" s="57">
        <v>304</v>
      </c>
      <c r="B303" s="57" t="s">
        <v>14982</v>
      </c>
      <c r="C303" s="67"/>
      <c r="D303" s="67" t="s">
        <v>82</v>
      </c>
      <c r="E303" s="67" t="s">
        <v>14982</v>
      </c>
      <c r="F303" s="58">
        <v>4000170</v>
      </c>
      <c r="G303" s="67" t="s">
        <v>14983</v>
      </c>
      <c r="H303" s="67" t="s">
        <v>14364</v>
      </c>
      <c r="I303" s="67">
        <v>0.98</v>
      </c>
      <c r="J303" s="67" t="s">
        <v>14444</v>
      </c>
      <c r="K303" s="67" t="s">
        <v>14365</v>
      </c>
      <c r="L303" s="67" t="s">
        <v>82</v>
      </c>
      <c r="M303" s="67">
        <v>0.86</v>
      </c>
      <c r="N303" s="67">
        <v>2100</v>
      </c>
      <c r="O303" s="58">
        <v>0.98</v>
      </c>
      <c r="P303" s="58">
        <v>1800</v>
      </c>
    </row>
    <row r="304" spans="1:16" s="59" customFormat="1" ht="10.199999999999999" x14ac:dyDescent="0.25">
      <c r="A304" s="57">
        <v>305</v>
      </c>
      <c r="B304" s="57" t="s">
        <v>6841</v>
      </c>
      <c r="C304" s="58" t="s">
        <v>6841</v>
      </c>
      <c r="D304" s="58" t="s">
        <v>82</v>
      </c>
      <c r="E304" s="58" t="s">
        <v>14984</v>
      </c>
      <c r="F304" s="58" t="s">
        <v>6842</v>
      </c>
      <c r="G304" s="58" t="s">
        <v>14985</v>
      </c>
      <c r="H304" s="58" t="s">
        <v>14364</v>
      </c>
      <c r="I304" s="58">
        <v>8.19</v>
      </c>
      <c r="J304" s="58"/>
      <c r="K304" s="58" t="s">
        <v>14365</v>
      </c>
      <c r="L304" s="58" t="s">
        <v>82</v>
      </c>
      <c r="M304" s="58">
        <v>8.09</v>
      </c>
      <c r="N304" s="58">
        <v>803</v>
      </c>
      <c r="O304" s="58">
        <v>8.19</v>
      </c>
      <c r="P304" s="58">
        <v>173</v>
      </c>
    </row>
    <row r="305" spans="1:16" s="59" customFormat="1" ht="10.199999999999999" x14ac:dyDescent="0.25">
      <c r="A305" s="57">
        <v>306</v>
      </c>
      <c r="B305" s="57" t="s">
        <v>6741</v>
      </c>
      <c r="C305" s="58" t="s">
        <v>6741</v>
      </c>
      <c r="D305" s="58" t="s">
        <v>82</v>
      </c>
      <c r="E305" s="58" t="s">
        <v>14986</v>
      </c>
      <c r="F305" s="58" t="s">
        <v>6742</v>
      </c>
      <c r="G305" s="58" t="s">
        <v>14987</v>
      </c>
      <c r="H305" s="58" t="s">
        <v>14364</v>
      </c>
      <c r="I305" s="58">
        <v>11.1</v>
      </c>
      <c r="J305" s="58"/>
      <c r="K305" s="58" t="s">
        <v>14365</v>
      </c>
      <c r="L305" s="58" t="s">
        <v>82</v>
      </c>
      <c r="M305" s="58">
        <v>10.48</v>
      </c>
      <c r="N305" s="58">
        <v>144</v>
      </c>
      <c r="O305" s="58">
        <v>11.1</v>
      </c>
      <c r="P305" s="58">
        <v>93</v>
      </c>
    </row>
    <row r="306" spans="1:16" s="59" customFormat="1" ht="10.199999999999999" x14ac:dyDescent="0.25">
      <c r="A306" s="57">
        <v>307</v>
      </c>
      <c r="B306" s="57" t="s">
        <v>6667</v>
      </c>
      <c r="C306" s="58" t="s">
        <v>6667</v>
      </c>
      <c r="D306" s="58" t="s">
        <v>82</v>
      </c>
      <c r="E306" s="58" t="s">
        <v>14988</v>
      </c>
      <c r="F306" s="58" t="s">
        <v>6668</v>
      </c>
      <c r="G306" s="58" t="s">
        <v>14989</v>
      </c>
      <c r="H306" s="58" t="s">
        <v>14364</v>
      </c>
      <c r="I306" s="58">
        <v>11.68</v>
      </c>
      <c r="J306" s="58"/>
      <c r="K306" s="58" t="s">
        <v>14365</v>
      </c>
      <c r="L306" s="58" t="s">
        <v>82</v>
      </c>
      <c r="M306" s="58">
        <v>11.03</v>
      </c>
      <c r="N306" s="58">
        <v>1725</v>
      </c>
      <c r="O306" s="58">
        <v>11.68</v>
      </c>
      <c r="P306" s="58">
        <v>2549</v>
      </c>
    </row>
    <row r="307" spans="1:16" s="59" customFormat="1" ht="10.199999999999999" x14ac:dyDescent="0.25">
      <c r="A307" s="57">
        <v>308</v>
      </c>
      <c r="B307" s="57" t="s">
        <v>5988</v>
      </c>
      <c r="C307" s="58" t="s">
        <v>5988</v>
      </c>
      <c r="D307" s="58" t="s">
        <v>82</v>
      </c>
      <c r="E307" s="58" t="s">
        <v>14990</v>
      </c>
      <c r="F307" s="58" t="s">
        <v>5989</v>
      </c>
      <c r="G307" s="58" t="s">
        <v>14991</v>
      </c>
      <c r="H307" s="58" t="s">
        <v>14364</v>
      </c>
      <c r="I307" s="58">
        <v>11.76</v>
      </c>
      <c r="J307" s="58"/>
      <c r="K307" s="58" t="s">
        <v>14365</v>
      </c>
      <c r="L307" s="58" t="s">
        <v>82</v>
      </c>
      <c r="M307" s="58">
        <v>11.1</v>
      </c>
      <c r="N307" s="58">
        <v>1248</v>
      </c>
      <c r="O307" s="58">
        <v>11.76</v>
      </c>
      <c r="P307" s="58">
        <v>2551</v>
      </c>
    </row>
    <row r="308" spans="1:16" s="59" customFormat="1" ht="10.199999999999999" x14ac:dyDescent="0.25">
      <c r="A308" s="57">
        <v>309</v>
      </c>
      <c r="B308" s="57" t="s">
        <v>5985</v>
      </c>
      <c r="C308" s="58" t="s">
        <v>5985</v>
      </c>
      <c r="D308" s="58" t="s">
        <v>82</v>
      </c>
      <c r="E308" s="58" t="s">
        <v>14992</v>
      </c>
      <c r="F308" s="58" t="s">
        <v>5986</v>
      </c>
      <c r="G308" s="58" t="s">
        <v>14993</v>
      </c>
      <c r="H308" s="58" t="s">
        <v>14364</v>
      </c>
      <c r="I308" s="58">
        <v>11.76</v>
      </c>
      <c r="J308" s="58"/>
      <c r="K308" s="58" t="s">
        <v>14365</v>
      </c>
      <c r="L308" s="58" t="s">
        <v>82</v>
      </c>
      <c r="M308" s="58">
        <v>11.1</v>
      </c>
      <c r="N308" s="58">
        <v>1639</v>
      </c>
      <c r="O308" s="58">
        <v>11.76</v>
      </c>
      <c r="P308" s="58">
        <v>1536</v>
      </c>
    </row>
    <row r="309" spans="1:16" s="59" customFormat="1" ht="10.199999999999999" x14ac:dyDescent="0.25">
      <c r="A309" s="57">
        <v>310</v>
      </c>
      <c r="B309" s="57" t="s">
        <v>5625</v>
      </c>
      <c r="C309" s="58" t="s">
        <v>5625</v>
      </c>
      <c r="D309" s="58" t="s">
        <v>82</v>
      </c>
      <c r="E309" s="58" t="s">
        <v>14994</v>
      </c>
      <c r="F309" s="58" t="s">
        <v>5626</v>
      </c>
      <c r="G309" s="58" t="s">
        <v>14995</v>
      </c>
      <c r="H309" s="58" t="s">
        <v>14364</v>
      </c>
      <c r="I309" s="58">
        <v>6.46</v>
      </c>
      <c r="J309" s="58"/>
      <c r="K309" s="58" t="s">
        <v>14365</v>
      </c>
      <c r="L309" s="58" t="s">
        <v>82</v>
      </c>
      <c r="M309" s="58">
        <v>6.38</v>
      </c>
      <c r="N309" s="58">
        <v>53</v>
      </c>
      <c r="O309" s="58">
        <v>6.46</v>
      </c>
      <c r="P309" s="58">
        <v>387</v>
      </c>
    </row>
    <row r="310" spans="1:16" s="59" customFormat="1" ht="10.199999999999999" x14ac:dyDescent="0.25">
      <c r="A310" s="57">
        <v>311</v>
      </c>
      <c r="B310" s="57" t="s">
        <v>6263</v>
      </c>
      <c r="C310" s="62" t="s">
        <v>6263</v>
      </c>
      <c r="D310" s="58" t="s">
        <v>82</v>
      </c>
      <c r="E310" s="58" t="s">
        <v>14996</v>
      </c>
      <c r="F310" s="58" t="s">
        <v>14997</v>
      </c>
      <c r="G310" s="58" t="s">
        <v>14998</v>
      </c>
      <c r="H310" s="58" t="s">
        <v>14364</v>
      </c>
      <c r="I310" s="58">
        <v>7.78</v>
      </c>
      <c r="J310" s="58"/>
      <c r="K310" s="58" t="s">
        <v>14365</v>
      </c>
      <c r="L310" s="58" t="s">
        <v>82</v>
      </c>
      <c r="M310" s="58">
        <v>7.68</v>
      </c>
      <c r="N310" s="58">
        <v>1</v>
      </c>
      <c r="O310" s="58">
        <v>7.78</v>
      </c>
      <c r="P310" s="58">
        <v>51</v>
      </c>
    </row>
    <row r="311" spans="1:16" s="59" customFormat="1" ht="10.199999999999999" x14ac:dyDescent="0.25">
      <c r="A311" s="57">
        <v>312</v>
      </c>
      <c r="B311" s="57" t="s">
        <v>14999</v>
      </c>
      <c r="C311" s="58"/>
      <c r="D311" s="58" t="s">
        <v>82</v>
      </c>
      <c r="E311" s="58" t="s">
        <v>14999</v>
      </c>
      <c r="F311" s="58" t="s">
        <v>15000</v>
      </c>
      <c r="G311" s="58" t="s">
        <v>15001</v>
      </c>
      <c r="H311" s="58" t="s">
        <v>14364</v>
      </c>
      <c r="I311" s="58">
        <v>8.7799999999999994</v>
      </c>
      <c r="J311" s="58"/>
      <c r="K311" s="58" t="s">
        <v>14365</v>
      </c>
      <c r="L311" s="58" t="s">
        <v>82</v>
      </c>
      <c r="M311" s="58">
        <v>8.67</v>
      </c>
      <c r="N311" s="58">
        <v>7</v>
      </c>
      <c r="O311" s="58">
        <v>8.7799999999999994</v>
      </c>
      <c r="P311" s="58">
        <v>7</v>
      </c>
    </row>
    <row r="312" spans="1:16" s="59" customFormat="1" ht="10.199999999999999" x14ac:dyDescent="0.25">
      <c r="A312" s="57">
        <v>313</v>
      </c>
      <c r="B312" s="57" t="s">
        <v>7351</v>
      </c>
      <c r="C312" s="60" t="s">
        <v>7351</v>
      </c>
      <c r="D312" s="58" t="s">
        <v>82</v>
      </c>
      <c r="E312" s="58" t="s">
        <v>15002</v>
      </c>
      <c r="F312" s="58" t="s">
        <v>15003</v>
      </c>
      <c r="G312" s="58" t="s">
        <v>15004</v>
      </c>
      <c r="H312" s="58" t="s">
        <v>14364</v>
      </c>
      <c r="I312" s="58">
        <v>9.0500000000000007</v>
      </c>
      <c r="J312" s="58"/>
      <c r="K312" s="58" t="s">
        <v>14365</v>
      </c>
      <c r="L312" s="58" t="s">
        <v>82</v>
      </c>
      <c r="M312" s="58">
        <v>8.93</v>
      </c>
      <c r="N312" s="58">
        <v>24073</v>
      </c>
      <c r="O312" s="58">
        <v>9.0500000000000007</v>
      </c>
      <c r="P312" s="58">
        <v>20584</v>
      </c>
    </row>
    <row r="313" spans="1:16" s="59" customFormat="1" ht="10.199999999999999" x14ac:dyDescent="0.25">
      <c r="A313" s="57">
        <v>314</v>
      </c>
      <c r="B313" s="57" t="s">
        <v>15005</v>
      </c>
      <c r="C313" s="58"/>
      <c r="D313" s="58" t="s">
        <v>82</v>
      </c>
      <c r="E313" s="58" t="s">
        <v>15005</v>
      </c>
      <c r="F313" s="58" t="s">
        <v>15006</v>
      </c>
      <c r="G313" s="58" t="s">
        <v>15007</v>
      </c>
      <c r="H313" s="58" t="s">
        <v>14364</v>
      </c>
      <c r="I313" s="58">
        <v>7.53</v>
      </c>
      <c r="J313" s="58"/>
      <c r="K313" s="58" t="s">
        <v>14365</v>
      </c>
      <c r="L313" s="58" t="s">
        <v>82</v>
      </c>
      <c r="M313" s="58">
        <v>7.44</v>
      </c>
      <c r="N313" s="58">
        <v>160</v>
      </c>
      <c r="O313" s="58">
        <v>7.53</v>
      </c>
      <c r="P313" s="58">
        <v>160</v>
      </c>
    </row>
    <row r="314" spans="1:16" s="59" customFormat="1" ht="10.199999999999999" x14ac:dyDescent="0.25">
      <c r="A314" s="57">
        <v>315</v>
      </c>
      <c r="B314" s="57" t="s">
        <v>15008</v>
      </c>
      <c r="C314" s="58"/>
      <c r="D314" s="58" t="s">
        <v>82</v>
      </c>
      <c r="E314" s="58" t="s">
        <v>15008</v>
      </c>
      <c r="F314" s="58" t="s">
        <v>15009</v>
      </c>
      <c r="G314" s="58" t="s">
        <v>15010</v>
      </c>
      <c r="H314" s="58" t="s">
        <v>14364</v>
      </c>
      <c r="I314" s="58">
        <v>8.2899999999999991</v>
      </c>
      <c r="J314" s="58"/>
      <c r="K314" s="58" t="s">
        <v>14365</v>
      </c>
      <c r="L314" s="58" t="s">
        <v>82</v>
      </c>
      <c r="M314" s="58">
        <v>8.19</v>
      </c>
      <c r="N314" s="58"/>
      <c r="O314" s="58">
        <v>8.2899999999999991</v>
      </c>
      <c r="P314" s="58" t="s">
        <v>14444</v>
      </c>
    </row>
    <row r="315" spans="1:16" s="59" customFormat="1" ht="10.199999999999999" x14ac:dyDescent="0.25">
      <c r="A315" s="57">
        <v>316</v>
      </c>
      <c r="B315" s="57" t="s">
        <v>15011</v>
      </c>
      <c r="C315" s="58"/>
      <c r="D315" s="58" t="s">
        <v>82</v>
      </c>
      <c r="E315" s="58" t="s">
        <v>15011</v>
      </c>
      <c r="F315" s="58" t="s">
        <v>15012</v>
      </c>
      <c r="G315" s="58" t="s">
        <v>15013</v>
      </c>
      <c r="H315" s="58" t="s">
        <v>14364</v>
      </c>
      <c r="I315" s="58"/>
      <c r="J315" s="58"/>
      <c r="K315" s="58" t="s">
        <v>14365</v>
      </c>
      <c r="L315" s="58" t="s">
        <v>82</v>
      </c>
      <c r="M315" s="58">
        <v>0</v>
      </c>
      <c r="N315" s="58"/>
      <c r="O315" s="58">
        <v>8.56</v>
      </c>
      <c r="P315" s="58" t="s">
        <v>14444</v>
      </c>
    </row>
    <row r="316" spans="1:16" s="59" customFormat="1" ht="10.199999999999999" x14ac:dyDescent="0.25">
      <c r="A316" s="57">
        <v>317</v>
      </c>
      <c r="B316" s="57" t="s">
        <v>15014</v>
      </c>
      <c r="C316" s="58"/>
      <c r="D316" s="58" t="s">
        <v>82</v>
      </c>
      <c r="E316" s="58" t="s">
        <v>15014</v>
      </c>
      <c r="F316" s="58" t="s">
        <v>15015</v>
      </c>
      <c r="G316" s="58" t="s">
        <v>15016</v>
      </c>
      <c r="H316" s="58" t="s">
        <v>14364</v>
      </c>
      <c r="I316" s="58"/>
      <c r="J316" s="58"/>
      <c r="K316" s="58" t="s">
        <v>14365</v>
      </c>
      <c r="L316" s="58" t="s">
        <v>82</v>
      </c>
      <c r="M316" s="58">
        <v>0</v>
      </c>
      <c r="N316" s="58"/>
      <c r="O316" s="58">
        <v>11.74</v>
      </c>
      <c r="P316" s="58" t="s">
        <v>14444</v>
      </c>
    </row>
    <row r="317" spans="1:16" s="59" customFormat="1" ht="10.199999999999999" x14ac:dyDescent="0.25">
      <c r="A317" s="57">
        <v>318</v>
      </c>
      <c r="B317" s="57" t="s">
        <v>15017</v>
      </c>
      <c r="C317" s="58"/>
      <c r="D317" s="58" t="s">
        <v>82</v>
      </c>
      <c r="E317" s="58" t="s">
        <v>15017</v>
      </c>
      <c r="F317" s="58" t="s">
        <v>15018</v>
      </c>
      <c r="G317" s="58" t="s">
        <v>15019</v>
      </c>
      <c r="H317" s="58" t="s">
        <v>14364</v>
      </c>
      <c r="I317" s="58">
        <v>8.8699999999999992</v>
      </c>
      <c r="J317" s="58"/>
      <c r="K317" s="58" t="s">
        <v>14365</v>
      </c>
      <c r="L317" s="58" t="s">
        <v>82</v>
      </c>
      <c r="M317" s="58">
        <v>8.76</v>
      </c>
      <c r="N317" s="58"/>
      <c r="O317" s="58">
        <v>8.8699999999999992</v>
      </c>
      <c r="P317" s="58" t="s">
        <v>14444</v>
      </c>
    </row>
    <row r="318" spans="1:16" s="59" customFormat="1" ht="10.199999999999999" x14ac:dyDescent="0.25">
      <c r="A318" s="57">
        <v>319</v>
      </c>
      <c r="B318" s="57" t="s">
        <v>15020</v>
      </c>
      <c r="C318" s="58"/>
      <c r="D318" s="58" t="s">
        <v>82</v>
      </c>
      <c r="E318" s="58" t="s">
        <v>15020</v>
      </c>
      <c r="F318" s="58" t="s">
        <v>15021</v>
      </c>
      <c r="G318" s="58" t="s">
        <v>15022</v>
      </c>
      <c r="H318" s="58" t="s">
        <v>14364</v>
      </c>
      <c r="I318" s="58">
        <v>12.1</v>
      </c>
      <c r="J318" s="58"/>
      <c r="K318" s="58" t="s">
        <v>14365</v>
      </c>
      <c r="L318" s="58" t="s">
        <v>82</v>
      </c>
      <c r="M318" s="58">
        <v>11.95</v>
      </c>
      <c r="N318" s="58">
        <v>9</v>
      </c>
      <c r="O318" s="58">
        <v>12.1</v>
      </c>
      <c r="P318" s="58">
        <v>9</v>
      </c>
    </row>
    <row r="319" spans="1:16" s="59" customFormat="1" ht="10.199999999999999" x14ac:dyDescent="0.25">
      <c r="A319" s="57">
        <v>320</v>
      </c>
      <c r="B319" s="57" t="s">
        <v>5123</v>
      </c>
      <c r="C319" s="58" t="s">
        <v>5123</v>
      </c>
      <c r="D319" s="58" t="s">
        <v>82</v>
      </c>
      <c r="E319" s="58" t="s">
        <v>15023</v>
      </c>
      <c r="F319" s="58" t="s">
        <v>5124</v>
      </c>
      <c r="G319" s="58" t="s">
        <v>15024</v>
      </c>
      <c r="H319" s="58" t="s">
        <v>14364</v>
      </c>
      <c r="I319" s="58">
        <v>11.68</v>
      </c>
      <c r="J319" s="58"/>
      <c r="K319" s="58" t="s">
        <v>14365</v>
      </c>
      <c r="L319" s="58" t="s">
        <v>82</v>
      </c>
      <c r="M319" s="58">
        <v>11.03</v>
      </c>
      <c r="N319" s="58">
        <v>2394</v>
      </c>
      <c r="O319" s="58">
        <v>11.68</v>
      </c>
      <c r="P319" s="58">
        <v>3535</v>
      </c>
    </row>
    <row r="320" spans="1:16" s="59" customFormat="1" ht="10.199999999999999" x14ac:dyDescent="0.25">
      <c r="A320" s="57">
        <v>321</v>
      </c>
      <c r="B320" s="57" t="s">
        <v>15025</v>
      </c>
      <c r="C320" s="58"/>
      <c r="D320" s="58" t="s">
        <v>82</v>
      </c>
      <c r="E320" s="58" t="s">
        <v>15025</v>
      </c>
      <c r="F320" s="58" t="s">
        <v>15026</v>
      </c>
      <c r="G320" s="58" t="s">
        <v>15027</v>
      </c>
      <c r="H320" s="58" t="s">
        <v>14364</v>
      </c>
      <c r="I320" s="58">
        <v>11.66</v>
      </c>
      <c r="J320" s="58"/>
      <c r="K320" s="58" t="s">
        <v>14365</v>
      </c>
      <c r="L320" s="58" t="s">
        <v>82</v>
      </c>
      <c r="M320" s="58">
        <v>11.25</v>
      </c>
      <c r="N320" s="58">
        <v>39</v>
      </c>
      <c r="O320" s="58">
        <v>11.66</v>
      </c>
      <c r="P320" s="58">
        <v>39</v>
      </c>
    </row>
    <row r="321" spans="1:16" s="59" customFormat="1" ht="10.199999999999999" x14ac:dyDescent="0.25">
      <c r="A321" s="57">
        <v>322</v>
      </c>
      <c r="B321" s="57" t="s">
        <v>15028</v>
      </c>
      <c r="C321" s="68"/>
      <c r="D321" s="58" t="s">
        <v>82</v>
      </c>
      <c r="E321" s="58" t="s">
        <v>15028</v>
      </c>
      <c r="F321" s="58" t="s">
        <v>15029</v>
      </c>
      <c r="G321" s="58" t="s">
        <v>15030</v>
      </c>
      <c r="H321" s="58" t="s">
        <v>14364</v>
      </c>
      <c r="I321" s="58">
        <v>10.130000000000001</v>
      </c>
      <c r="J321" s="58"/>
      <c r="K321" s="58" t="s">
        <v>14365</v>
      </c>
      <c r="L321" s="58" t="s">
        <v>82</v>
      </c>
      <c r="M321" s="58">
        <v>10</v>
      </c>
      <c r="N321" s="58">
        <v>2413</v>
      </c>
      <c r="O321" s="58">
        <v>10.130000000000001</v>
      </c>
      <c r="P321" s="58">
        <v>2781</v>
      </c>
    </row>
    <row r="322" spans="1:16" s="59" customFormat="1" ht="10.199999999999999" x14ac:dyDescent="0.25">
      <c r="A322" s="57">
        <v>323</v>
      </c>
      <c r="B322" s="57" t="s">
        <v>15031</v>
      </c>
      <c r="C322" s="58"/>
      <c r="D322" s="58" t="s">
        <v>82</v>
      </c>
      <c r="E322" s="58" t="s">
        <v>15031</v>
      </c>
      <c r="F322" s="58" t="s">
        <v>15032</v>
      </c>
      <c r="G322" s="58" t="s">
        <v>15033</v>
      </c>
      <c r="H322" s="58" t="s">
        <v>14364</v>
      </c>
      <c r="I322" s="58">
        <v>1.02</v>
      </c>
      <c r="J322" s="58"/>
      <c r="K322" s="58" t="s">
        <v>14365</v>
      </c>
      <c r="L322" s="58" t="s">
        <v>82</v>
      </c>
      <c r="M322" s="58">
        <v>0.88</v>
      </c>
      <c r="N322" s="58">
        <v>600</v>
      </c>
      <c r="O322" s="58">
        <v>1.02</v>
      </c>
      <c r="P322" s="58">
        <v>1200</v>
      </c>
    </row>
    <row r="323" spans="1:16" s="59" customFormat="1" ht="10.199999999999999" x14ac:dyDescent="0.25">
      <c r="A323" s="57">
        <v>324</v>
      </c>
      <c r="B323" s="57" t="s">
        <v>6063</v>
      </c>
      <c r="C323" s="58" t="s">
        <v>6063</v>
      </c>
      <c r="D323" s="58" t="s">
        <v>82</v>
      </c>
      <c r="E323" s="58" t="s">
        <v>15034</v>
      </c>
      <c r="F323" s="58" t="s">
        <v>6064</v>
      </c>
      <c r="G323" s="58" t="s">
        <v>15035</v>
      </c>
      <c r="H323" s="58" t="s">
        <v>14364</v>
      </c>
      <c r="I323" s="58">
        <v>10.57</v>
      </c>
      <c r="J323" s="58"/>
      <c r="K323" s="58" t="s">
        <v>14365</v>
      </c>
      <c r="L323" s="58" t="s">
        <v>82</v>
      </c>
      <c r="M323" s="58">
        <v>9.2799999999999994</v>
      </c>
      <c r="N323" s="58">
        <v>62</v>
      </c>
      <c r="O323" s="58">
        <v>10.57</v>
      </c>
      <c r="P323" s="58">
        <v>1</v>
      </c>
    </row>
    <row r="324" spans="1:16" s="59" customFormat="1" ht="10.199999999999999" x14ac:dyDescent="0.25">
      <c r="A324" s="57">
        <v>325</v>
      </c>
      <c r="B324" s="57" t="s">
        <v>6066</v>
      </c>
      <c r="C324" s="58" t="s">
        <v>6066</v>
      </c>
      <c r="D324" s="58" t="s">
        <v>82</v>
      </c>
      <c r="E324" s="58" t="s">
        <v>15036</v>
      </c>
      <c r="F324" s="58" t="s">
        <v>6067</v>
      </c>
      <c r="G324" s="58" t="s">
        <v>15037</v>
      </c>
      <c r="H324" s="58" t="s">
        <v>14364</v>
      </c>
      <c r="I324" s="58">
        <v>8.36</v>
      </c>
      <c r="J324" s="58"/>
      <c r="K324" s="58" t="s">
        <v>14365</v>
      </c>
      <c r="L324" s="58" t="s">
        <v>82</v>
      </c>
      <c r="M324" s="58">
        <v>8.26</v>
      </c>
      <c r="N324" s="58">
        <v>137</v>
      </c>
      <c r="O324" s="58">
        <v>8.36</v>
      </c>
      <c r="P324" s="58">
        <v>7</v>
      </c>
    </row>
    <row r="325" spans="1:16" s="59" customFormat="1" ht="10.199999999999999" x14ac:dyDescent="0.25">
      <c r="A325" s="57">
        <v>326</v>
      </c>
      <c r="B325" s="57" t="s">
        <v>15038</v>
      </c>
      <c r="C325" s="58"/>
      <c r="D325" s="58" t="s">
        <v>82</v>
      </c>
      <c r="E325" s="58" t="s">
        <v>15038</v>
      </c>
      <c r="F325" s="58" t="s">
        <v>15039</v>
      </c>
      <c r="G325" s="58" t="s">
        <v>15040</v>
      </c>
      <c r="H325" s="58" t="s">
        <v>14364</v>
      </c>
      <c r="I325" s="58">
        <v>2.4</v>
      </c>
      <c r="J325" s="58"/>
      <c r="K325" s="58" t="s">
        <v>14365</v>
      </c>
      <c r="L325" s="58" t="s">
        <v>82</v>
      </c>
      <c r="M325" s="58">
        <v>1.76</v>
      </c>
      <c r="N325" s="58">
        <v>48</v>
      </c>
      <c r="O325" s="58">
        <v>2.4</v>
      </c>
      <c r="P325" s="58">
        <v>20</v>
      </c>
    </row>
    <row r="326" spans="1:16" s="59" customFormat="1" ht="10.199999999999999" x14ac:dyDescent="0.25">
      <c r="A326" s="57">
        <v>327</v>
      </c>
      <c r="B326" s="57" t="s">
        <v>15041</v>
      </c>
      <c r="C326" s="58"/>
      <c r="D326" s="58" t="s">
        <v>82</v>
      </c>
      <c r="E326" s="58" t="s">
        <v>15041</v>
      </c>
      <c r="F326" s="58" t="s">
        <v>15042</v>
      </c>
      <c r="G326" s="58" t="s">
        <v>15043</v>
      </c>
      <c r="H326" s="58" t="s">
        <v>14364</v>
      </c>
      <c r="I326" s="58">
        <v>8.49</v>
      </c>
      <c r="J326" s="58"/>
      <c r="K326" s="58" t="s">
        <v>14365</v>
      </c>
      <c r="L326" s="58" t="s">
        <v>82</v>
      </c>
      <c r="M326" s="58">
        <v>7.45</v>
      </c>
      <c r="N326" s="58">
        <v>164</v>
      </c>
      <c r="O326" s="58">
        <v>8.49</v>
      </c>
      <c r="P326" s="58">
        <v>114</v>
      </c>
    </row>
    <row r="327" spans="1:16" s="59" customFormat="1" ht="10.199999999999999" x14ac:dyDescent="0.25">
      <c r="A327" s="57">
        <v>328</v>
      </c>
      <c r="B327" s="57" t="s">
        <v>15044</v>
      </c>
      <c r="C327" s="58"/>
      <c r="D327" s="58" t="s">
        <v>82</v>
      </c>
      <c r="E327" s="58" t="s">
        <v>15044</v>
      </c>
      <c r="F327" s="58" t="s">
        <v>15045</v>
      </c>
      <c r="G327" s="58" t="s">
        <v>15046</v>
      </c>
      <c r="H327" s="58" t="s">
        <v>14364</v>
      </c>
      <c r="I327" s="58">
        <v>7.33</v>
      </c>
      <c r="J327" s="58"/>
      <c r="K327" s="58" t="s">
        <v>14365</v>
      </c>
      <c r="L327" s="58" t="s">
        <v>82</v>
      </c>
      <c r="M327" s="58">
        <v>6.43</v>
      </c>
      <c r="N327" s="58">
        <v>179</v>
      </c>
      <c r="O327" s="58">
        <v>7.33</v>
      </c>
      <c r="P327" s="58">
        <v>24</v>
      </c>
    </row>
    <row r="328" spans="1:16" s="59" customFormat="1" ht="10.199999999999999" x14ac:dyDescent="0.25">
      <c r="A328" s="57">
        <v>329</v>
      </c>
      <c r="B328" s="57" t="s">
        <v>6069</v>
      </c>
      <c r="C328" s="58" t="s">
        <v>6069</v>
      </c>
      <c r="D328" s="58" t="s">
        <v>82</v>
      </c>
      <c r="E328" s="58" t="s">
        <v>15047</v>
      </c>
      <c r="F328" s="58" t="s">
        <v>6070</v>
      </c>
      <c r="G328" s="58" t="s">
        <v>15048</v>
      </c>
      <c r="H328" s="58" t="s">
        <v>14364</v>
      </c>
      <c r="I328" s="58">
        <v>12.12</v>
      </c>
      <c r="J328" s="58"/>
      <c r="K328" s="58" t="s">
        <v>14365</v>
      </c>
      <c r="L328" s="58" t="s">
        <v>82</v>
      </c>
      <c r="M328" s="58">
        <v>11.97</v>
      </c>
      <c r="N328" s="58">
        <v>90</v>
      </c>
      <c r="O328" s="58">
        <v>12.12</v>
      </c>
      <c r="P328" s="58">
        <v>79</v>
      </c>
    </row>
    <row r="329" spans="1:16" s="59" customFormat="1" ht="10.199999999999999" x14ac:dyDescent="0.25">
      <c r="A329" s="57">
        <v>330</v>
      </c>
      <c r="B329" s="57" t="s">
        <v>15049</v>
      </c>
      <c r="C329" s="58"/>
      <c r="D329" s="58" t="s">
        <v>82</v>
      </c>
      <c r="E329" s="58" t="s">
        <v>15049</v>
      </c>
      <c r="F329" s="58" t="s">
        <v>15050</v>
      </c>
      <c r="G329" s="58" t="s">
        <v>15051</v>
      </c>
      <c r="H329" s="58" t="s">
        <v>14364</v>
      </c>
      <c r="I329" s="58">
        <v>4.22</v>
      </c>
      <c r="J329" s="58"/>
      <c r="K329" s="58" t="s">
        <v>14365</v>
      </c>
      <c r="L329" s="58" t="s">
        <v>82</v>
      </c>
      <c r="M329" s="58">
        <v>3.1</v>
      </c>
      <c r="N329" s="58">
        <v>48</v>
      </c>
      <c r="O329" s="58">
        <v>4.22</v>
      </c>
      <c r="P329" s="58">
        <v>21</v>
      </c>
    </row>
    <row r="330" spans="1:16" s="59" customFormat="1" ht="10.199999999999999" x14ac:dyDescent="0.25">
      <c r="A330" s="57">
        <v>331</v>
      </c>
      <c r="B330" s="57" t="s">
        <v>15052</v>
      </c>
      <c r="C330" s="58"/>
      <c r="D330" s="58" t="s">
        <v>82</v>
      </c>
      <c r="E330" s="58" t="s">
        <v>15052</v>
      </c>
      <c r="F330" s="58" t="s">
        <v>15053</v>
      </c>
      <c r="G330" s="58" t="s">
        <v>15054</v>
      </c>
      <c r="H330" s="58" t="s">
        <v>14364</v>
      </c>
      <c r="I330" s="58">
        <v>1.2</v>
      </c>
      <c r="J330" s="58"/>
      <c r="K330" s="58" t="s">
        <v>14365</v>
      </c>
      <c r="L330" s="58" t="s">
        <v>82</v>
      </c>
      <c r="M330" s="58">
        <v>1.03</v>
      </c>
      <c r="N330" s="58">
        <v>12</v>
      </c>
      <c r="O330" s="58">
        <v>1.2</v>
      </c>
      <c r="P330" s="58">
        <v>6</v>
      </c>
    </row>
    <row r="331" spans="1:16" s="59" customFormat="1" ht="10.199999999999999" x14ac:dyDescent="0.25">
      <c r="A331" s="57">
        <v>332</v>
      </c>
      <c r="B331" s="57" t="s">
        <v>15055</v>
      </c>
      <c r="C331" s="58"/>
      <c r="D331" s="58" t="s">
        <v>82</v>
      </c>
      <c r="E331" s="58" t="s">
        <v>15055</v>
      </c>
      <c r="F331" s="58" t="s">
        <v>15056</v>
      </c>
      <c r="G331" s="58" t="s">
        <v>15057</v>
      </c>
      <c r="H331" s="58" t="s">
        <v>14364</v>
      </c>
      <c r="I331" s="58">
        <v>4.16</v>
      </c>
      <c r="J331" s="58"/>
      <c r="K331" s="58" t="s">
        <v>14365</v>
      </c>
      <c r="L331" s="58" t="s">
        <v>82</v>
      </c>
      <c r="M331" s="58">
        <v>3.05</v>
      </c>
      <c r="N331" s="58">
        <v>71</v>
      </c>
      <c r="O331" s="58">
        <v>4.16</v>
      </c>
      <c r="P331" s="58">
        <v>60</v>
      </c>
    </row>
    <row r="332" spans="1:16" s="59" customFormat="1" ht="10.199999999999999" x14ac:dyDescent="0.25">
      <c r="A332" s="57">
        <v>333</v>
      </c>
      <c r="B332" s="57" t="s">
        <v>15058</v>
      </c>
      <c r="C332" s="58"/>
      <c r="D332" s="58" t="s">
        <v>82</v>
      </c>
      <c r="E332" s="58" t="s">
        <v>15058</v>
      </c>
      <c r="F332" s="58" t="s">
        <v>15059</v>
      </c>
      <c r="G332" s="58" t="s">
        <v>15060</v>
      </c>
      <c r="H332" s="58" t="s">
        <v>14364</v>
      </c>
      <c r="I332" s="58">
        <v>117.87</v>
      </c>
      <c r="J332" s="58"/>
      <c r="K332" s="58" t="s">
        <v>14365</v>
      </c>
      <c r="L332" s="58" t="s">
        <v>82</v>
      </c>
      <c r="M332" s="58">
        <v>108.28</v>
      </c>
      <c r="N332" s="58">
        <v>4</v>
      </c>
      <c r="O332" s="58">
        <v>117.87</v>
      </c>
      <c r="P332" s="58">
        <v>4</v>
      </c>
    </row>
    <row r="333" spans="1:16" s="59" customFormat="1" ht="10.199999999999999" x14ac:dyDescent="0.25">
      <c r="A333" s="57">
        <v>334</v>
      </c>
      <c r="B333" s="57" t="s">
        <v>15061</v>
      </c>
      <c r="C333" s="58"/>
      <c r="D333" s="58" t="s">
        <v>82</v>
      </c>
      <c r="E333" s="58" t="s">
        <v>15061</v>
      </c>
      <c r="F333" s="58" t="s">
        <v>15062</v>
      </c>
      <c r="G333" s="58" t="s">
        <v>15063</v>
      </c>
      <c r="H333" s="58" t="s">
        <v>14364</v>
      </c>
      <c r="I333" s="58">
        <v>7.38</v>
      </c>
      <c r="J333" s="58"/>
      <c r="K333" s="58" t="s">
        <v>14365</v>
      </c>
      <c r="L333" s="58" t="s">
        <v>82</v>
      </c>
      <c r="M333" s="58">
        <v>7.29</v>
      </c>
      <c r="N333" s="58">
        <v>177</v>
      </c>
      <c r="O333" s="58">
        <v>7.38</v>
      </c>
      <c r="P333" s="58">
        <v>177</v>
      </c>
    </row>
    <row r="334" spans="1:16" s="59" customFormat="1" ht="10.199999999999999" x14ac:dyDescent="0.25">
      <c r="A334" s="57">
        <v>335</v>
      </c>
      <c r="B334" s="57" t="s">
        <v>15064</v>
      </c>
      <c r="C334" s="58"/>
      <c r="D334" s="58" t="s">
        <v>82</v>
      </c>
      <c r="E334" s="58" t="s">
        <v>15064</v>
      </c>
      <c r="F334" s="58" t="s">
        <v>15065</v>
      </c>
      <c r="G334" s="58" t="s">
        <v>15066</v>
      </c>
      <c r="H334" s="58" t="s">
        <v>14364</v>
      </c>
      <c r="I334" s="58">
        <v>7.71</v>
      </c>
      <c r="J334" s="58"/>
      <c r="K334" s="58" t="s">
        <v>14365</v>
      </c>
      <c r="L334" s="58" t="s">
        <v>82</v>
      </c>
      <c r="M334" s="58">
        <v>7.61</v>
      </c>
      <c r="N334" s="58">
        <v>315</v>
      </c>
      <c r="O334" s="58">
        <v>7.71</v>
      </c>
      <c r="P334" s="58">
        <v>323</v>
      </c>
    </row>
    <row r="335" spans="1:16" s="59" customFormat="1" ht="10.199999999999999" x14ac:dyDescent="0.25">
      <c r="A335" s="57">
        <v>336</v>
      </c>
      <c r="B335" s="57" t="s">
        <v>15067</v>
      </c>
      <c r="C335" s="58"/>
      <c r="D335" s="58" t="s">
        <v>82</v>
      </c>
      <c r="E335" s="58" t="s">
        <v>15067</v>
      </c>
      <c r="F335" s="58" t="s">
        <v>15068</v>
      </c>
      <c r="G335" s="58" t="s">
        <v>15069</v>
      </c>
      <c r="H335" s="58" t="s">
        <v>14364</v>
      </c>
      <c r="I335" s="58">
        <v>5.15</v>
      </c>
      <c r="J335" s="58"/>
      <c r="K335" s="58" t="s">
        <v>14365</v>
      </c>
      <c r="L335" s="58" t="s">
        <v>82</v>
      </c>
      <c r="M335" s="58">
        <v>4.8600000000000003</v>
      </c>
      <c r="N335" s="58">
        <v>1528</v>
      </c>
      <c r="O335" s="58">
        <v>5.15</v>
      </c>
      <c r="P335" s="58">
        <v>1507</v>
      </c>
    </row>
    <row r="336" spans="1:16" s="59" customFormat="1" ht="10.199999999999999" x14ac:dyDescent="0.25">
      <c r="A336" s="57">
        <v>337</v>
      </c>
      <c r="B336" s="57" t="s">
        <v>15070</v>
      </c>
      <c r="C336" s="58"/>
      <c r="D336" s="58" t="s">
        <v>82</v>
      </c>
      <c r="E336" s="58" t="s">
        <v>15070</v>
      </c>
      <c r="F336" s="58" t="s">
        <v>15071</v>
      </c>
      <c r="G336" s="58" t="s">
        <v>15072</v>
      </c>
      <c r="H336" s="58" t="s">
        <v>14364</v>
      </c>
      <c r="I336" s="58">
        <v>5.15</v>
      </c>
      <c r="J336" s="58"/>
      <c r="K336" s="58" t="s">
        <v>14365</v>
      </c>
      <c r="L336" s="58" t="s">
        <v>82</v>
      </c>
      <c r="M336" s="58">
        <v>4.8600000000000003</v>
      </c>
      <c r="N336" s="58">
        <v>161</v>
      </c>
      <c r="O336" s="58">
        <v>5.15</v>
      </c>
      <c r="P336" s="58">
        <v>140</v>
      </c>
    </row>
    <row r="337" spans="1:16" s="59" customFormat="1" ht="10.199999999999999" x14ac:dyDescent="0.25">
      <c r="A337" s="57">
        <v>338</v>
      </c>
      <c r="B337" s="57" t="s">
        <v>15073</v>
      </c>
      <c r="C337" s="58"/>
      <c r="D337" s="58" t="s">
        <v>82</v>
      </c>
      <c r="E337" s="58" t="s">
        <v>15073</v>
      </c>
      <c r="F337" s="58" t="s">
        <v>15074</v>
      </c>
      <c r="G337" s="58" t="s">
        <v>15075</v>
      </c>
      <c r="H337" s="58" t="s">
        <v>14364</v>
      </c>
      <c r="I337" s="58">
        <v>7.45</v>
      </c>
      <c r="J337" s="58"/>
      <c r="K337" s="58" t="s">
        <v>14365</v>
      </c>
      <c r="L337" s="58" t="s">
        <v>82</v>
      </c>
      <c r="M337" s="58">
        <v>6.85</v>
      </c>
      <c r="N337" s="58">
        <v>75</v>
      </c>
      <c r="O337" s="58">
        <v>7.45</v>
      </c>
      <c r="P337" s="58">
        <v>75</v>
      </c>
    </row>
    <row r="338" spans="1:16" s="59" customFormat="1" ht="10.199999999999999" x14ac:dyDescent="0.25">
      <c r="A338" s="57">
        <v>339</v>
      </c>
      <c r="B338" s="57" t="s">
        <v>15076</v>
      </c>
      <c r="C338" s="58"/>
      <c r="D338" s="58" t="s">
        <v>82</v>
      </c>
      <c r="E338" s="58" t="s">
        <v>15076</v>
      </c>
      <c r="F338" s="58" t="s">
        <v>15077</v>
      </c>
      <c r="G338" s="58" t="s">
        <v>15078</v>
      </c>
      <c r="H338" s="58" t="s">
        <v>14364</v>
      </c>
      <c r="I338" s="58">
        <v>5.15</v>
      </c>
      <c r="J338" s="58"/>
      <c r="K338" s="58" t="s">
        <v>14365</v>
      </c>
      <c r="L338" s="58" t="s">
        <v>82</v>
      </c>
      <c r="M338" s="58">
        <v>4.8600000000000003</v>
      </c>
      <c r="N338" s="58"/>
      <c r="O338" s="58">
        <v>5.15</v>
      </c>
      <c r="P338" s="58" t="s">
        <v>14444</v>
      </c>
    </row>
    <row r="339" spans="1:16" s="59" customFormat="1" ht="10.199999999999999" x14ac:dyDescent="0.25">
      <c r="A339" s="57">
        <v>340</v>
      </c>
      <c r="B339" s="57" t="s">
        <v>15079</v>
      </c>
      <c r="C339" s="58"/>
      <c r="D339" s="58" t="s">
        <v>82</v>
      </c>
      <c r="E339" s="58" t="s">
        <v>15079</v>
      </c>
      <c r="F339" s="58" t="s">
        <v>15080</v>
      </c>
      <c r="G339" s="58" t="s">
        <v>15081</v>
      </c>
      <c r="H339" s="58" t="s">
        <v>14364</v>
      </c>
      <c r="I339" s="58">
        <v>5.15</v>
      </c>
      <c r="J339" s="58"/>
      <c r="K339" s="58" t="s">
        <v>14365</v>
      </c>
      <c r="L339" s="58" t="s">
        <v>82</v>
      </c>
      <c r="M339" s="58">
        <v>4.8600000000000003</v>
      </c>
      <c r="N339" s="58"/>
      <c r="O339" s="58">
        <v>5.15</v>
      </c>
      <c r="P339" s="58" t="s">
        <v>14444</v>
      </c>
    </row>
    <row r="340" spans="1:16" s="59" customFormat="1" ht="10.199999999999999" x14ac:dyDescent="0.25">
      <c r="A340" s="57">
        <v>341</v>
      </c>
      <c r="B340" s="57" t="s">
        <v>15082</v>
      </c>
      <c r="C340" s="58"/>
      <c r="D340" s="58" t="s">
        <v>82</v>
      </c>
      <c r="E340" s="58" t="s">
        <v>15082</v>
      </c>
      <c r="F340" s="58" t="s">
        <v>15083</v>
      </c>
      <c r="G340" s="58" t="s">
        <v>15084</v>
      </c>
      <c r="H340" s="58" t="s">
        <v>14364</v>
      </c>
      <c r="I340" s="58">
        <v>0.91</v>
      </c>
      <c r="J340" s="58"/>
      <c r="K340" s="58" t="s">
        <v>14365</v>
      </c>
      <c r="L340" s="58" t="s">
        <v>82</v>
      </c>
      <c r="M340" s="58">
        <v>0.84</v>
      </c>
      <c r="N340" s="58"/>
      <c r="O340" s="58">
        <v>0.91</v>
      </c>
      <c r="P340" s="58" t="s">
        <v>14444</v>
      </c>
    </row>
    <row r="341" spans="1:16" s="59" customFormat="1" ht="10.199999999999999" x14ac:dyDescent="0.25">
      <c r="A341" s="57">
        <v>342</v>
      </c>
      <c r="B341" s="57" t="s">
        <v>15085</v>
      </c>
      <c r="C341" s="58"/>
      <c r="D341" s="58" t="s">
        <v>82</v>
      </c>
      <c r="E341" s="58" t="s">
        <v>15085</v>
      </c>
      <c r="F341" s="58" t="s">
        <v>15086</v>
      </c>
      <c r="G341" s="58" t="s">
        <v>15087</v>
      </c>
      <c r="H341" s="58" t="s">
        <v>14364</v>
      </c>
      <c r="I341" s="58">
        <v>0.91</v>
      </c>
      <c r="J341" s="58"/>
      <c r="K341" s="58" t="s">
        <v>14365</v>
      </c>
      <c r="L341" s="58" t="s">
        <v>82</v>
      </c>
      <c r="M341" s="58">
        <v>0.84</v>
      </c>
      <c r="N341" s="58"/>
      <c r="O341" s="58">
        <v>0.91</v>
      </c>
      <c r="P341" s="58" t="s">
        <v>14444</v>
      </c>
    </row>
    <row r="342" spans="1:16" s="59" customFormat="1" ht="10.199999999999999" x14ac:dyDescent="0.25">
      <c r="A342" s="57">
        <v>343</v>
      </c>
      <c r="B342" s="57" t="s">
        <v>15088</v>
      </c>
      <c r="C342" s="58"/>
      <c r="D342" s="58" t="s">
        <v>82</v>
      </c>
      <c r="E342" s="58" t="s">
        <v>15088</v>
      </c>
      <c r="F342" s="58" t="s">
        <v>15089</v>
      </c>
      <c r="G342" s="58" t="s">
        <v>15090</v>
      </c>
      <c r="H342" s="58" t="s">
        <v>14364</v>
      </c>
      <c r="I342" s="58">
        <v>0.86</v>
      </c>
      <c r="J342" s="58"/>
      <c r="K342" s="58" t="s">
        <v>14365</v>
      </c>
      <c r="L342" s="58" t="s">
        <v>82</v>
      </c>
      <c r="M342" s="58">
        <v>0.79</v>
      </c>
      <c r="N342" s="58">
        <v>1638</v>
      </c>
      <c r="O342" s="58">
        <v>0.86</v>
      </c>
      <c r="P342" s="58">
        <v>1662</v>
      </c>
    </row>
    <row r="343" spans="1:16" s="59" customFormat="1" ht="10.199999999999999" x14ac:dyDescent="0.25">
      <c r="A343" s="57">
        <v>344</v>
      </c>
      <c r="B343" s="57" t="s">
        <v>15091</v>
      </c>
      <c r="C343" s="58"/>
      <c r="D343" s="58" t="s">
        <v>82</v>
      </c>
      <c r="E343" s="58" t="s">
        <v>15091</v>
      </c>
      <c r="F343" s="58" t="s">
        <v>15092</v>
      </c>
      <c r="G343" s="58" t="s">
        <v>15093</v>
      </c>
      <c r="H343" s="58" t="s">
        <v>14364</v>
      </c>
      <c r="I343" s="58">
        <v>0.11</v>
      </c>
      <c r="J343" s="58"/>
      <c r="K343" s="58" t="s">
        <v>14365</v>
      </c>
      <c r="L343" s="58" t="s">
        <v>82</v>
      </c>
      <c r="M343" s="58">
        <v>0.1</v>
      </c>
      <c r="N343" s="58">
        <v>1140</v>
      </c>
      <c r="O343" s="58">
        <v>0.11</v>
      </c>
      <c r="P343" s="58">
        <v>1140</v>
      </c>
    </row>
    <row r="344" spans="1:16" s="59" customFormat="1" ht="10.199999999999999" x14ac:dyDescent="0.25">
      <c r="A344" s="57">
        <v>345</v>
      </c>
      <c r="B344" s="57" t="s">
        <v>15094</v>
      </c>
      <c r="C344" s="58"/>
      <c r="D344" s="58" t="s">
        <v>82</v>
      </c>
      <c r="E344" s="58" t="s">
        <v>15094</v>
      </c>
      <c r="F344" s="58" t="s">
        <v>15095</v>
      </c>
      <c r="G344" s="58" t="s">
        <v>15096</v>
      </c>
      <c r="H344" s="58" t="s">
        <v>14364</v>
      </c>
      <c r="I344" s="58">
        <v>123.31</v>
      </c>
      <c r="J344" s="58"/>
      <c r="K344" s="58" t="s">
        <v>14365</v>
      </c>
      <c r="L344" s="58" t="s">
        <v>82</v>
      </c>
      <c r="M344" s="58">
        <v>103.44</v>
      </c>
      <c r="N344" s="58">
        <v>88</v>
      </c>
      <c r="O344" s="58">
        <v>123.31</v>
      </c>
      <c r="P344" s="58">
        <v>77</v>
      </c>
    </row>
    <row r="345" spans="1:16" s="59" customFormat="1" ht="10.199999999999999" x14ac:dyDescent="0.25">
      <c r="A345" s="57">
        <v>346</v>
      </c>
      <c r="B345" s="57" t="s">
        <v>15097</v>
      </c>
      <c r="C345" s="58"/>
      <c r="D345" s="58" t="s">
        <v>82</v>
      </c>
      <c r="E345" s="58" t="s">
        <v>15097</v>
      </c>
      <c r="F345" s="58" t="s">
        <v>15098</v>
      </c>
      <c r="G345" s="58" t="s">
        <v>15099</v>
      </c>
      <c r="H345" s="58" t="s">
        <v>14364</v>
      </c>
      <c r="I345" s="58">
        <v>3.06</v>
      </c>
      <c r="J345" s="58"/>
      <c r="K345" s="58" t="s">
        <v>14365</v>
      </c>
      <c r="L345" s="58" t="s">
        <v>82</v>
      </c>
      <c r="M345" s="58">
        <v>2.62</v>
      </c>
      <c r="N345" s="58">
        <v>55</v>
      </c>
      <c r="O345" s="58">
        <v>3.06</v>
      </c>
      <c r="P345" s="58" t="s">
        <v>14444</v>
      </c>
    </row>
    <row r="346" spans="1:16" s="59" customFormat="1" ht="10.199999999999999" x14ac:dyDescent="0.25">
      <c r="A346" s="57">
        <v>347</v>
      </c>
      <c r="B346" s="57" t="s">
        <v>6188</v>
      </c>
      <c r="C346" s="58" t="s">
        <v>6188</v>
      </c>
      <c r="D346" s="58" t="s">
        <v>82</v>
      </c>
      <c r="E346" s="58" t="s">
        <v>15100</v>
      </c>
      <c r="F346" s="58" t="s">
        <v>6189</v>
      </c>
      <c r="G346" s="58" t="s">
        <v>15101</v>
      </c>
      <c r="H346" s="58" t="s">
        <v>14364</v>
      </c>
      <c r="I346" s="58">
        <v>77.22</v>
      </c>
      <c r="J346" s="58"/>
      <c r="K346" s="58" t="s">
        <v>14365</v>
      </c>
      <c r="L346" s="58" t="s">
        <v>82</v>
      </c>
      <c r="M346" s="58">
        <v>76.25</v>
      </c>
      <c r="N346" s="58">
        <v>1939</v>
      </c>
      <c r="O346" s="58">
        <v>77.22</v>
      </c>
      <c r="P346" s="58">
        <v>1703</v>
      </c>
    </row>
    <row r="347" spans="1:16" s="59" customFormat="1" ht="10.199999999999999" x14ac:dyDescent="0.25">
      <c r="A347" s="57">
        <v>348</v>
      </c>
      <c r="B347" s="57" t="s">
        <v>15102</v>
      </c>
      <c r="C347" s="58"/>
      <c r="D347" s="58" t="s">
        <v>82</v>
      </c>
      <c r="E347" s="58" t="s">
        <v>15102</v>
      </c>
      <c r="F347" s="58" t="s">
        <v>15103</v>
      </c>
      <c r="G347" s="58" t="s">
        <v>15104</v>
      </c>
      <c r="H347" s="58" t="s">
        <v>14364</v>
      </c>
      <c r="I347" s="58">
        <v>7</v>
      </c>
      <c r="J347" s="58"/>
      <c r="K347" s="58" t="s">
        <v>14365</v>
      </c>
      <c r="L347" s="58" t="s">
        <v>82</v>
      </c>
      <c r="M347" s="58">
        <v>6.91</v>
      </c>
      <c r="N347" s="58"/>
      <c r="O347" s="58">
        <v>7</v>
      </c>
      <c r="P347" s="58" t="s">
        <v>14444</v>
      </c>
    </row>
    <row r="348" spans="1:16" s="59" customFormat="1" ht="10.199999999999999" x14ac:dyDescent="0.25">
      <c r="A348" s="57">
        <v>349</v>
      </c>
      <c r="B348" s="57" t="s">
        <v>6141</v>
      </c>
      <c r="C348" s="58" t="s">
        <v>6141</v>
      </c>
      <c r="D348" s="58" t="s">
        <v>82</v>
      </c>
      <c r="E348" s="58" t="s">
        <v>15105</v>
      </c>
      <c r="F348" s="58" t="s">
        <v>15106</v>
      </c>
      <c r="G348" s="58" t="s">
        <v>15107</v>
      </c>
      <c r="H348" s="58" t="s">
        <v>14364</v>
      </c>
      <c r="I348" s="58">
        <v>17.22</v>
      </c>
      <c r="J348" s="58"/>
      <c r="K348" s="58" t="s">
        <v>14365</v>
      </c>
      <c r="L348" s="58" t="s">
        <v>82</v>
      </c>
      <c r="M348" s="58">
        <v>17</v>
      </c>
      <c r="N348" s="58"/>
      <c r="O348" s="58">
        <v>28.99</v>
      </c>
      <c r="P348" s="58" t="s">
        <v>14444</v>
      </c>
    </row>
    <row r="349" spans="1:16" s="59" customFormat="1" ht="10.199999999999999" x14ac:dyDescent="0.25">
      <c r="A349" s="57">
        <v>350</v>
      </c>
      <c r="B349" s="57" t="s">
        <v>5965</v>
      </c>
      <c r="C349" s="58" t="s">
        <v>5965</v>
      </c>
      <c r="D349" s="58" t="s">
        <v>82</v>
      </c>
      <c r="E349" s="58" t="s">
        <v>15108</v>
      </c>
      <c r="F349" s="58" t="s">
        <v>5966</v>
      </c>
      <c r="G349" s="58" t="s">
        <v>15109</v>
      </c>
      <c r="H349" s="58" t="s">
        <v>14364</v>
      </c>
      <c r="I349" s="58">
        <v>55.7</v>
      </c>
      <c r="J349" s="58"/>
      <c r="K349" s="58" t="s">
        <v>14365</v>
      </c>
      <c r="L349" s="58" t="s">
        <v>82</v>
      </c>
      <c r="M349" s="58">
        <v>55</v>
      </c>
      <c r="N349" s="58">
        <v>2378</v>
      </c>
      <c r="O349" s="58">
        <v>55.7</v>
      </c>
      <c r="P349" s="58">
        <v>2319</v>
      </c>
    </row>
    <row r="350" spans="1:16" s="59" customFormat="1" ht="10.199999999999999" x14ac:dyDescent="0.25">
      <c r="A350" s="57">
        <v>351</v>
      </c>
      <c r="B350" s="57" t="s">
        <v>7021</v>
      </c>
      <c r="C350" s="58" t="s">
        <v>7021</v>
      </c>
      <c r="D350" s="58" t="s">
        <v>82</v>
      </c>
      <c r="E350" s="58" t="s">
        <v>15110</v>
      </c>
      <c r="F350" s="58" t="s">
        <v>15111</v>
      </c>
      <c r="G350" s="58" t="s">
        <v>15112</v>
      </c>
      <c r="H350" s="58" t="s">
        <v>14364</v>
      </c>
      <c r="I350" s="58">
        <v>129.62</v>
      </c>
      <c r="J350" s="58"/>
      <c r="K350" s="58" t="s">
        <v>14365</v>
      </c>
      <c r="L350" s="58" t="s">
        <v>82</v>
      </c>
      <c r="M350" s="58">
        <v>128</v>
      </c>
      <c r="N350" s="58">
        <v>18</v>
      </c>
      <c r="O350" s="58">
        <v>123.04</v>
      </c>
      <c r="P350" s="58">
        <v>509</v>
      </c>
    </row>
    <row r="351" spans="1:16" s="59" customFormat="1" ht="10.199999999999999" x14ac:dyDescent="0.25">
      <c r="A351" s="57">
        <v>352</v>
      </c>
      <c r="B351" s="57" t="s">
        <v>15113</v>
      </c>
      <c r="C351" s="58"/>
      <c r="D351" s="58" t="s">
        <v>82</v>
      </c>
      <c r="E351" s="58" t="s">
        <v>15113</v>
      </c>
      <c r="F351" s="58" t="s">
        <v>15114</v>
      </c>
      <c r="G351" s="58" t="s">
        <v>15115</v>
      </c>
      <c r="H351" s="58" t="s">
        <v>14364</v>
      </c>
      <c r="I351" s="58">
        <v>81.06</v>
      </c>
      <c r="J351" s="58"/>
      <c r="K351" s="58" t="s">
        <v>14365</v>
      </c>
      <c r="L351" s="58" t="s">
        <v>82</v>
      </c>
      <c r="M351" s="58">
        <v>76.5</v>
      </c>
      <c r="N351" s="58"/>
      <c r="O351" s="58">
        <v>81.06</v>
      </c>
      <c r="P351" s="58" t="s">
        <v>14444</v>
      </c>
    </row>
    <row r="352" spans="1:16" s="59" customFormat="1" ht="10.199999999999999" x14ac:dyDescent="0.25">
      <c r="A352" s="57">
        <v>353</v>
      </c>
      <c r="B352" s="57" t="s">
        <v>15116</v>
      </c>
      <c r="C352" s="58"/>
      <c r="D352" s="58" t="s">
        <v>82</v>
      </c>
      <c r="E352" s="58" t="s">
        <v>15116</v>
      </c>
      <c r="F352" s="58" t="s">
        <v>15117</v>
      </c>
      <c r="G352" s="58" t="s">
        <v>15118</v>
      </c>
      <c r="H352" s="58" t="s">
        <v>14364</v>
      </c>
      <c r="I352" s="58">
        <v>137.09</v>
      </c>
      <c r="J352" s="58"/>
      <c r="K352" s="58" t="s">
        <v>14365</v>
      </c>
      <c r="L352" s="58" t="s">
        <v>82</v>
      </c>
      <c r="M352" s="58">
        <v>129.38</v>
      </c>
      <c r="N352" s="58"/>
      <c r="O352" s="58">
        <v>137.09</v>
      </c>
      <c r="P352" s="58" t="s">
        <v>14444</v>
      </c>
    </row>
    <row r="353" spans="1:16" s="59" customFormat="1" ht="10.199999999999999" x14ac:dyDescent="0.25">
      <c r="A353" s="57">
        <v>354</v>
      </c>
      <c r="B353" s="57" t="s">
        <v>7294</v>
      </c>
      <c r="C353" s="58" t="s">
        <v>7294</v>
      </c>
      <c r="D353" s="58" t="s">
        <v>82</v>
      </c>
      <c r="E353" s="58" t="s">
        <v>15119</v>
      </c>
      <c r="F353" s="58" t="s">
        <v>7295</v>
      </c>
      <c r="G353" s="58" t="s">
        <v>15120</v>
      </c>
      <c r="H353" s="58" t="s">
        <v>14364</v>
      </c>
      <c r="I353" s="58">
        <v>36.32</v>
      </c>
      <c r="J353" s="58"/>
      <c r="K353" s="58" t="s">
        <v>14365</v>
      </c>
      <c r="L353" s="58" t="s">
        <v>82</v>
      </c>
      <c r="M353" s="58">
        <v>34.28</v>
      </c>
      <c r="N353" s="58">
        <v>1246</v>
      </c>
      <c r="O353" s="58">
        <v>36.32</v>
      </c>
      <c r="P353" s="58">
        <v>386</v>
      </c>
    </row>
    <row r="354" spans="1:16" s="59" customFormat="1" ht="10.199999999999999" x14ac:dyDescent="0.25">
      <c r="A354" s="57">
        <v>355</v>
      </c>
      <c r="B354" s="57" t="s">
        <v>7289</v>
      </c>
      <c r="C354" s="58" t="s">
        <v>7289</v>
      </c>
      <c r="D354" s="58" t="s">
        <v>82</v>
      </c>
      <c r="E354" s="58" t="s">
        <v>15121</v>
      </c>
      <c r="F354" s="58" t="s">
        <v>15122</v>
      </c>
      <c r="G354" s="58" t="s">
        <v>15123</v>
      </c>
      <c r="H354" s="58" t="s">
        <v>14364</v>
      </c>
      <c r="I354" s="58">
        <v>47.21</v>
      </c>
      <c r="J354" s="58"/>
      <c r="K354" s="58" t="s">
        <v>14365</v>
      </c>
      <c r="L354" s="58" t="s">
        <v>82</v>
      </c>
      <c r="M354" s="58">
        <v>44.55</v>
      </c>
      <c r="N354" s="58">
        <v>1926</v>
      </c>
      <c r="O354" s="58">
        <v>47.21</v>
      </c>
      <c r="P354" s="58">
        <v>1681</v>
      </c>
    </row>
    <row r="355" spans="1:16" s="59" customFormat="1" ht="10.199999999999999" x14ac:dyDescent="0.25">
      <c r="A355" s="57">
        <v>356</v>
      </c>
      <c r="B355" s="57" t="s">
        <v>15124</v>
      </c>
      <c r="C355" s="58"/>
      <c r="D355" s="58" t="s">
        <v>82</v>
      </c>
      <c r="E355" s="58" t="s">
        <v>15124</v>
      </c>
      <c r="F355" s="58" t="s">
        <v>15125</v>
      </c>
      <c r="G355" s="58" t="s">
        <v>15126</v>
      </c>
      <c r="H355" s="58" t="s">
        <v>14364</v>
      </c>
      <c r="I355" s="58">
        <v>14.07</v>
      </c>
      <c r="J355" s="58"/>
      <c r="K355" s="58" t="s">
        <v>14365</v>
      </c>
      <c r="L355" s="58" t="s">
        <v>82</v>
      </c>
      <c r="M355" s="58">
        <v>13.28</v>
      </c>
      <c r="N355" s="58">
        <v>27</v>
      </c>
      <c r="O355" s="58">
        <v>14.07</v>
      </c>
      <c r="P355" s="58">
        <v>27</v>
      </c>
    </row>
    <row r="356" spans="1:16" s="59" customFormat="1" ht="10.199999999999999" x14ac:dyDescent="0.25">
      <c r="A356" s="57">
        <v>357</v>
      </c>
      <c r="B356" s="57" t="s">
        <v>5716</v>
      </c>
      <c r="C356" s="58" t="s">
        <v>5716</v>
      </c>
      <c r="D356" s="58" t="s">
        <v>82</v>
      </c>
      <c r="E356" s="58" t="s">
        <v>15127</v>
      </c>
      <c r="F356" s="58" t="s">
        <v>5717</v>
      </c>
      <c r="G356" s="58" t="s">
        <v>15128</v>
      </c>
      <c r="H356" s="58" t="s">
        <v>14364</v>
      </c>
      <c r="I356" s="58">
        <v>128.49</v>
      </c>
      <c r="J356" s="58"/>
      <c r="K356" s="58" t="s">
        <v>14365</v>
      </c>
      <c r="L356" s="58" t="s">
        <v>82</v>
      </c>
      <c r="M356" s="58">
        <v>121.26</v>
      </c>
      <c r="N356" s="58">
        <v>55</v>
      </c>
      <c r="O356" s="58">
        <v>128.49</v>
      </c>
      <c r="P356" s="58">
        <v>22</v>
      </c>
    </row>
    <row r="357" spans="1:16" s="59" customFormat="1" ht="10.199999999999999" x14ac:dyDescent="0.25">
      <c r="A357" s="57">
        <v>358</v>
      </c>
      <c r="B357" s="57" t="s">
        <v>7003</v>
      </c>
      <c r="C357" s="58" t="s">
        <v>7003</v>
      </c>
      <c r="D357" s="58" t="s">
        <v>82</v>
      </c>
      <c r="E357" s="58" t="s">
        <v>15129</v>
      </c>
      <c r="F357" s="58" t="s">
        <v>7004</v>
      </c>
      <c r="G357" s="58" t="s">
        <v>15130</v>
      </c>
      <c r="H357" s="58" t="s">
        <v>14364</v>
      </c>
      <c r="I357" s="58">
        <v>148.78</v>
      </c>
      <c r="J357" s="58"/>
      <c r="K357" s="58" t="s">
        <v>14365</v>
      </c>
      <c r="L357" s="58" t="s">
        <v>82</v>
      </c>
      <c r="M357" s="58">
        <v>140.41</v>
      </c>
      <c r="N357" s="58">
        <v>124</v>
      </c>
      <c r="O357" s="58">
        <v>148.78</v>
      </c>
      <c r="P357" s="58">
        <v>114</v>
      </c>
    </row>
    <row r="358" spans="1:16" s="59" customFormat="1" ht="10.199999999999999" x14ac:dyDescent="0.25">
      <c r="A358" s="57">
        <v>359</v>
      </c>
      <c r="B358" s="57" t="s">
        <v>5752</v>
      </c>
      <c r="C358" s="58" t="s">
        <v>5752</v>
      </c>
      <c r="D358" s="58" t="s">
        <v>82</v>
      </c>
      <c r="E358" s="58" t="s">
        <v>15131</v>
      </c>
      <c r="F358" s="58" t="s">
        <v>5753</v>
      </c>
      <c r="G358" s="58" t="s">
        <v>15132</v>
      </c>
      <c r="H358" s="58" t="s">
        <v>14364</v>
      </c>
      <c r="I358" s="58">
        <v>192.74</v>
      </c>
      <c r="J358" s="58"/>
      <c r="K358" s="58" t="s">
        <v>14365</v>
      </c>
      <c r="L358" s="58" t="s">
        <v>82</v>
      </c>
      <c r="M358" s="58">
        <v>181.9</v>
      </c>
      <c r="N358" s="58">
        <v>114</v>
      </c>
      <c r="O358" s="58">
        <v>192.74</v>
      </c>
      <c r="P358" s="58">
        <v>98</v>
      </c>
    </row>
    <row r="359" spans="1:16" s="59" customFormat="1" ht="10.199999999999999" x14ac:dyDescent="0.25">
      <c r="A359" s="57">
        <v>360</v>
      </c>
      <c r="B359" s="57" t="s">
        <v>5089</v>
      </c>
      <c r="C359" s="58" t="s">
        <v>5089</v>
      </c>
      <c r="D359" s="58" t="s">
        <v>82</v>
      </c>
      <c r="E359" s="58" t="s">
        <v>15133</v>
      </c>
      <c r="F359" s="58" t="s">
        <v>5090</v>
      </c>
      <c r="G359" s="58" t="s">
        <v>15134</v>
      </c>
      <c r="H359" s="58" t="s">
        <v>14364</v>
      </c>
      <c r="I359" s="58">
        <v>19.36</v>
      </c>
      <c r="J359" s="58"/>
      <c r="K359" s="58" t="s">
        <v>14365</v>
      </c>
      <c r="L359" s="58" t="s">
        <v>82</v>
      </c>
      <c r="M359" s="58">
        <v>17.78</v>
      </c>
      <c r="N359" s="58"/>
      <c r="O359" s="58">
        <v>19.36</v>
      </c>
      <c r="P359" s="58" t="s">
        <v>14444</v>
      </c>
    </row>
    <row r="360" spans="1:16" s="59" customFormat="1" ht="10.199999999999999" x14ac:dyDescent="0.25">
      <c r="A360" s="57">
        <v>361</v>
      </c>
      <c r="B360" s="57" t="s">
        <v>5077</v>
      </c>
      <c r="C360" s="58" t="s">
        <v>5077</v>
      </c>
      <c r="D360" s="58" t="s">
        <v>82</v>
      </c>
      <c r="E360" s="58" t="s">
        <v>15135</v>
      </c>
      <c r="F360" s="58" t="s">
        <v>5078</v>
      </c>
      <c r="G360" s="58" t="s">
        <v>15136</v>
      </c>
      <c r="H360" s="58" t="s">
        <v>14364</v>
      </c>
      <c r="I360" s="58">
        <v>75.41</v>
      </c>
      <c r="J360" s="58"/>
      <c r="K360" s="58" t="s">
        <v>14365</v>
      </c>
      <c r="L360" s="58" t="s">
        <v>82</v>
      </c>
      <c r="M360" s="58">
        <v>69.239999999999995</v>
      </c>
      <c r="N360" s="58"/>
      <c r="O360" s="58">
        <v>75.41</v>
      </c>
      <c r="P360" s="58">
        <v>22</v>
      </c>
    </row>
    <row r="361" spans="1:16" s="59" customFormat="1" ht="10.199999999999999" x14ac:dyDescent="0.25">
      <c r="A361" s="57">
        <v>362</v>
      </c>
      <c r="B361" s="57" t="s">
        <v>5071</v>
      </c>
      <c r="C361" s="58" t="s">
        <v>5071</v>
      </c>
      <c r="D361" s="58" t="s">
        <v>82</v>
      </c>
      <c r="E361" s="58" t="s">
        <v>15137</v>
      </c>
      <c r="F361" s="58" t="s">
        <v>5072</v>
      </c>
      <c r="G361" s="58" t="s">
        <v>15138</v>
      </c>
      <c r="H361" s="58" t="s">
        <v>14364</v>
      </c>
      <c r="I361" s="58">
        <v>108.23</v>
      </c>
      <c r="J361" s="58"/>
      <c r="K361" s="58" t="s">
        <v>14365</v>
      </c>
      <c r="L361" s="58" t="s">
        <v>82</v>
      </c>
      <c r="M361" s="58">
        <v>99.37</v>
      </c>
      <c r="N361" s="58"/>
      <c r="O361" s="58">
        <v>108.23</v>
      </c>
      <c r="P361" s="58">
        <v>20</v>
      </c>
    </row>
    <row r="362" spans="1:16" s="59" customFormat="1" ht="10.199999999999999" x14ac:dyDescent="0.25">
      <c r="A362" s="57">
        <v>363</v>
      </c>
      <c r="B362" s="57" t="s">
        <v>5065</v>
      </c>
      <c r="C362" s="58" t="s">
        <v>5065</v>
      </c>
      <c r="D362" s="58" t="s">
        <v>82</v>
      </c>
      <c r="E362" s="58" t="s">
        <v>15139</v>
      </c>
      <c r="F362" s="58" t="s">
        <v>15140</v>
      </c>
      <c r="G362" s="58" t="s">
        <v>15141</v>
      </c>
      <c r="H362" s="58" t="s">
        <v>14364</v>
      </c>
      <c r="I362" s="58">
        <v>21.91</v>
      </c>
      <c r="J362" s="58"/>
      <c r="K362" s="58" t="s">
        <v>14365</v>
      </c>
      <c r="L362" s="58" t="s">
        <v>82</v>
      </c>
      <c r="M362" s="58">
        <v>20.12</v>
      </c>
      <c r="N362" s="58">
        <v>6</v>
      </c>
      <c r="O362" s="58">
        <v>21.91</v>
      </c>
      <c r="P362" s="58">
        <v>152</v>
      </c>
    </row>
    <row r="363" spans="1:16" s="59" customFormat="1" ht="10.199999999999999" x14ac:dyDescent="0.25">
      <c r="A363" s="57">
        <v>364</v>
      </c>
      <c r="B363" s="57" t="s">
        <v>5062</v>
      </c>
      <c r="C363" s="58" t="s">
        <v>5062</v>
      </c>
      <c r="D363" s="58" t="s">
        <v>82</v>
      </c>
      <c r="E363" s="58" t="s">
        <v>15142</v>
      </c>
      <c r="F363" s="58" t="s">
        <v>5063</v>
      </c>
      <c r="G363" s="58" t="s">
        <v>15143</v>
      </c>
      <c r="H363" s="58" t="s">
        <v>14364</v>
      </c>
      <c r="I363" s="58">
        <v>90.14</v>
      </c>
      <c r="J363" s="58"/>
      <c r="K363" s="58" t="s">
        <v>14365</v>
      </c>
      <c r="L363" s="58" t="s">
        <v>82</v>
      </c>
      <c r="M363" s="58">
        <v>82.76</v>
      </c>
      <c r="N363" s="58"/>
      <c r="O363" s="58">
        <v>90.14</v>
      </c>
      <c r="P363" s="58">
        <v>62</v>
      </c>
    </row>
    <row r="364" spans="1:16" s="59" customFormat="1" ht="10.199999999999999" x14ac:dyDescent="0.25">
      <c r="A364" s="57">
        <v>365</v>
      </c>
      <c r="B364" s="57" t="s">
        <v>5255</v>
      </c>
      <c r="C364" s="58" t="s">
        <v>5255</v>
      </c>
      <c r="D364" s="58" t="s">
        <v>82</v>
      </c>
      <c r="E364" s="58" t="s">
        <v>15144</v>
      </c>
      <c r="F364" s="58" t="s">
        <v>5256</v>
      </c>
      <c r="G364" s="58" t="s">
        <v>15145</v>
      </c>
      <c r="H364" s="58" t="s">
        <v>14364</v>
      </c>
      <c r="I364" s="58">
        <v>132.41</v>
      </c>
      <c r="J364" s="58"/>
      <c r="K364" s="58" t="s">
        <v>14365</v>
      </c>
      <c r="L364" s="58" t="s">
        <v>82</v>
      </c>
      <c r="M364" s="58">
        <v>121.57</v>
      </c>
      <c r="N364" s="58">
        <v>5</v>
      </c>
      <c r="O364" s="58">
        <v>132.41</v>
      </c>
      <c r="P364" s="58">
        <v>15</v>
      </c>
    </row>
    <row r="365" spans="1:16" s="59" customFormat="1" ht="10.199999999999999" x14ac:dyDescent="0.25">
      <c r="A365" s="57">
        <v>366</v>
      </c>
      <c r="B365" s="57" t="s">
        <v>10288</v>
      </c>
      <c r="C365" s="58" t="s">
        <v>5243</v>
      </c>
      <c r="D365" s="58" t="s">
        <v>82</v>
      </c>
      <c r="E365" s="58" t="s">
        <v>15146</v>
      </c>
      <c r="F365" s="58" t="s">
        <v>5244</v>
      </c>
      <c r="G365" s="58" t="s">
        <v>15147</v>
      </c>
      <c r="H365" s="58" t="s">
        <v>14364</v>
      </c>
      <c r="I365" s="58">
        <v>9.17</v>
      </c>
      <c r="J365" s="58"/>
      <c r="K365" s="58" t="s">
        <v>14365</v>
      </c>
      <c r="L365" s="58" t="s">
        <v>82</v>
      </c>
      <c r="M365" s="58">
        <v>8.42</v>
      </c>
      <c r="N365" s="58"/>
      <c r="O365" s="58">
        <v>9.17</v>
      </c>
      <c r="P365" s="58">
        <v>22</v>
      </c>
    </row>
    <row r="366" spans="1:16" s="59" customFormat="1" ht="10.199999999999999" x14ac:dyDescent="0.25">
      <c r="A366" s="57">
        <v>368</v>
      </c>
      <c r="B366" s="57" t="s">
        <v>15148</v>
      </c>
      <c r="C366" s="58"/>
      <c r="D366" s="58" t="s">
        <v>82</v>
      </c>
      <c r="E366" s="58" t="s">
        <v>15148</v>
      </c>
      <c r="F366" s="58" t="s">
        <v>15149</v>
      </c>
      <c r="G366" s="58" t="s">
        <v>15150</v>
      </c>
      <c r="H366" s="58" t="s">
        <v>14364</v>
      </c>
      <c r="I366" s="58">
        <v>56.03</v>
      </c>
      <c r="J366" s="58"/>
      <c r="K366" s="58" t="s">
        <v>14365</v>
      </c>
      <c r="L366" s="58" t="s">
        <v>82</v>
      </c>
      <c r="M366" s="58">
        <v>52.87</v>
      </c>
      <c r="N366" s="58"/>
      <c r="O366" s="58">
        <v>56.03</v>
      </c>
      <c r="P366" s="58" t="s">
        <v>14444</v>
      </c>
    </row>
    <row r="367" spans="1:16" s="59" customFormat="1" ht="10.199999999999999" x14ac:dyDescent="0.25">
      <c r="A367" s="57">
        <v>369</v>
      </c>
      <c r="B367" s="57" t="s">
        <v>15151</v>
      </c>
      <c r="C367" s="58"/>
      <c r="D367" s="58" t="s">
        <v>82</v>
      </c>
      <c r="E367" s="58" t="s">
        <v>15151</v>
      </c>
      <c r="F367" s="58" t="s">
        <v>15152</v>
      </c>
      <c r="G367" s="58" t="s">
        <v>15153</v>
      </c>
      <c r="H367" s="58" t="s">
        <v>14364</v>
      </c>
      <c r="I367" s="58">
        <v>56.03</v>
      </c>
      <c r="J367" s="58"/>
      <c r="K367" s="58" t="s">
        <v>14365</v>
      </c>
      <c r="L367" s="58" t="s">
        <v>82</v>
      </c>
      <c r="M367" s="58">
        <v>52.87</v>
      </c>
      <c r="N367" s="58"/>
      <c r="O367" s="58">
        <v>56.03</v>
      </c>
      <c r="P367" s="58" t="s">
        <v>14444</v>
      </c>
    </row>
    <row r="368" spans="1:16" s="59" customFormat="1" ht="10.199999999999999" x14ac:dyDescent="0.25">
      <c r="A368" s="57">
        <v>370</v>
      </c>
      <c r="B368" s="57" t="s">
        <v>5713</v>
      </c>
      <c r="C368" s="58" t="s">
        <v>5713</v>
      </c>
      <c r="D368" s="58" t="s">
        <v>82</v>
      </c>
      <c r="E368" s="58" t="s">
        <v>15154</v>
      </c>
      <c r="F368" s="58" t="s">
        <v>15155</v>
      </c>
      <c r="G368" s="58" t="s">
        <v>15156</v>
      </c>
      <c r="H368" s="58" t="s">
        <v>14364</v>
      </c>
      <c r="I368" s="58">
        <v>689.22</v>
      </c>
      <c r="J368" s="58"/>
      <c r="K368" s="58" t="s">
        <v>14365</v>
      </c>
      <c r="L368" s="58" t="s">
        <v>82</v>
      </c>
      <c r="M368" s="58">
        <v>650.45000000000005</v>
      </c>
      <c r="N368" s="58"/>
      <c r="O368" s="58">
        <v>689.22</v>
      </c>
      <c r="P368" s="58" t="s">
        <v>14444</v>
      </c>
    </row>
    <row r="369" spans="1:16" s="59" customFormat="1" ht="10.199999999999999" x14ac:dyDescent="0.25">
      <c r="A369" s="57">
        <v>371</v>
      </c>
      <c r="B369" s="57" t="s">
        <v>5710</v>
      </c>
      <c r="C369" s="58" t="s">
        <v>5710</v>
      </c>
      <c r="D369" s="58" t="s">
        <v>82</v>
      </c>
      <c r="E369" s="58" t="s">
        <v>15157</v>
      </c>
      <c r="F369" s="58" t="s">
        <v>5711</v>
      </c>
      <c r="G369" s="58" t="s">
        <v>15158</v>
      </c>
      <c r="H369" s="58" t="s">
        <v>14364</v>
      </c>
      <c r="I369" s="58">
        <v>889.54</v>
      </c>
      <c r="J369" s="58"/>
      <c r="K369" s="58" t="s">
        <v>14365</v>
      </c>
      <c r="L369" s="58" t="s">
        <v>82</v>
      </c>
      <c r="M369" s="58">
        <v>839.5</v>
      </c>
      <c r="N369" s="58"/>
      <c r="O369" s="58">
        <v>889.54</v>
      </c>
      <c r="P369" s="58" t="s">
        <v>14444</v>
      </c>
    </row>
    <row r="370" spans="1:16" s="59" customFormat="1" ht="10.199999999999999" x14ac:dyDescent="0.25">
      <c r="A370" s="57">
        <v>372</v>
      </c>
      <c r="B370" s="57" t="s">
        <v>5707</v>
      </c>
      <c r="C370" s="58" t="s">
        <v>5707</v>
      </c>
      <c r="D370" s="58" t="s">
        <v>82</v>
      </c>
      <c r="E370" s="58" t="s">
        <v>15159</v>
      </c>
      <c r="F370" s="58" t="s">
        <v>5708</v>
      </c>
      <c r="G370" s="58" t="s">
        <v>15160</v>
      </c>
      <c r="H370" s="58" t="s">
        <v>14364</v>
      </c>
      <c r="I370" s="58">
        <v>1067.75</v>
      </c>
      <c r="J370" s="58"/>
      <c r="K370" s="58" t="s">
        <v>14365</v>
      </c>
      <c r="L370" s="58" t="s">
        <v>82</v>
      </c>
      <c r="M370" s="58">
        <v>1007.69</v>
      </c>
      <c r="N370" s="58"/>
      <c r="O370" s="58">
        <v>1067.75</v>
      </c>
      <c r="P370" s="58" t="s">
        <v>14444</v>
      </c>
    </row>
    <row r="371" spans="1:16" s="59" customFormat="1" ht="10.199999999999999" x14ac:dyDescent="0.25">
      <c r="A371" s="57">
        <v>373</v>
      </c>
      <c r="B371" s="57" t="s">
        <v>5704</v>
      </c>
      <c r="C371" s="58" t="s">
        <v>5704</v>
      </c>
      <c r="D371" s="58" t="s">
        <v>82</v>
      </c>
      <c r="E371" s="58" t="s">
        <v>15161</v>
      </c>
      <c r="F371" s="58" t="s">
        <v>5705</v>
      </c>
      <c r="G371" s="58" t="s">
        <v>15162</v>
      </c>
      <c r="H371" s="58" t="s">
        <v>14364</v>
      </c>
      <c r="I371" s="58">
        <v>1668.64</v>
      </c>
      <c r="J371" s="58"/>
      <c r="K371" s="58" t="s">
        <v>14365</v>
      </c>
      <c r="L371" s="58" t="s">
        <v>82</v>
      </c>
      <c r="M371" s="58">
        <v>1574.78</v>
      </c>
      <c r="N371" s="58"/>
      <c r="O371" s="58">
        <v>1668.64</v>
      </c>
      <c r="P371" s="58" t="s">
        <v>14444</v>
      </c>
    </row>
    <row r="372" spans="1:16" s="59" customFormat="1" ht="10.199999999999999" x14ac:dyDescent="0.25">
      <c r="A372" s="57">
        <v>374</v>
      </c>
      <c r="B372" s="57" t="s">
        <v>5701</v>
      </c>
      <c r="C372" s="58" t="s">
        <v>5701</v>
      </c>
      <c r="D372" s="58" t="s">
        <v>82</v>
      </c>
      <c r="E372" s="58" t="s">
        <v>15163</v>
      </c>
      <c r="F372" s="58" t="s">
        <v>5702</v>
      </c>
      <c r="G372" s="58" t="s">
        <v>15164</v>
      </c>
      <c r="H372" s="58" t="s">
        <v>14364</v>
      </c>
      <c r="I372" s="58">
        <v>2234.38</v>
      </c>
      <c r="J372" s="58"/>
      <c r="K372" s="58" t="s">
        <v>14365</v>
      </c>
      <c r="L372" s="58" t="s">
        <v>82</v>
      </c>
      <c r="M372" s="58">
        <v>2108.6999999999998</v>
      </c>
      <c r="N372" s="58"/>
      <c r="O372" s="58">
        <v>2234.38</v>
      </c>
      <c r="P372" s="58" t="s">
        <v>14444</v>
      </c>
    </row>
    <row r="373" spans="1:16" s="59" customFormat="1" ht="10.199999999999999" x14ac:dyDescent="0.25">
      <c r="A373" s="57">
        <v>375</v>
      </c>
      <c r="B373" s="57" t="s">
        <v>5698</v>
      </c>
      <c r="C373" s="58" t="s">
        <v>5698</v>
      </c>
      <c r="D373" s="58" t="s">
        <v>82</v>
      </c>
      <c r="E373" s="58" t="s">
        <v>15165</v>
      </c>
      <c r="F373" s="58" t="s">
        <v>5699</v>
      </c>
      <c r="G373" s="58" t="s">
        <v>15166</v>
      </c>
      <c r="H373" s="58" t="s">
        <v>14364</v>
      </c>
      <c r="I373" s="58">
        <v>2346.6999999999998</v>
      </c>
      <c r="J373" s="58"/>
      <c r="K373" s="58" t="s">
        <v>14365</v>
      </c>
      <c r="L373" s="58" t="s">
        <v>82</v>
      </c>
      <c r="M373" s="58">
        <v>2214.6999999999998</v>
      </c>
      <c r="N373" s="58"/>
      <c r="O373" s="58">
        <v>2346.6999999999998</v>
      </c>
      <c r="P373" s="58" t="s">
        <v>14444</v>
      </c>
    </row>
    <row r="374" spans="1:16" s="59" customFormat="1" ht="10.199999999999999" x14ac:dyDescent="0.25">
      <c r="A374" s="57">
        <v>376</v>
      </c>
      <c r="B374" s="57" t="s">
        <v>15167</v>
      </c>
      <c r="C374" s="58"/>
      <c r="D374" s="58" t="s">
        <v>82</v>
      </c>
      <c r="E374" s="58" t="s">
        <v>15167</v>
      </c>
      <c r="F374" s="58" t="s">
        <v>15168</v>
      </c>
      <c r="G374" s="58" t="s">
        <v>15169</v>
      </c>
      <c r="H374" s="58" t="s">
        <v>14364</v>
      </c>
      <c r="I374" s="58">
        <v>2658.69</v>
      </c>
      <c r="J374" s="58"/>
      <c r="K374" s="58" t="s">
        <v>14365</v>
      </c>
      <c r="L374" s="58" t="s">
        <v>82</v>
      </c>
      <c r="M374" s="58">
        <v>2509.14</v>
      </c>
      <c r="N374" s="58"/>
      <c r="O374" s="58">
        <v>2658.69</v>
      </c>
      <c r="P374" s="58" t="s">
        <v>14444</v>
      </c>
    </row>
    <row r="375" spans="1:16" s="59" customFormat="1" ht="10.199999999999999" x14ac:dyDescent="0.25">
      <c r="A375" s="57">
        <v>377</v>
      </c>
      <c r="B375" s="57" t="s">
        <v>15170</v>
      </c>
      <c r="C375" s="58"/>
      <c r="D375" s="58" t="s">
        <v>82</v>
      </c>
      <c r="E375" s="58" t="s">
        <v>15170</v>
      </c>
      <c r="F375" s="58" t="s">
        <v>15171</v>
      </c>
      <c r="G375" s="58" t="s">
        <v>15172</v>
      </c>
      <c r="H375" s="58" t="s">
        <v>14364</v>
      </c>
      <c r="I375" s="58">
        <v>3211.63</v>
      </c>
      <c r="J375" s="58"/>
      <c r="K375" s="58" t="s">
        <v>14365</v>
      </c>
      <c r="L375" s="58" t="s">
        <v>82</v>
      </c>
      <c r="M375" s="58">
        <v>3030.98</v>
      </c>
      <c r="N375" s="58"/>
      <c r="O375" s="58">
        <v>3211.63</v>
      </c>
      <c r="P375" s="58" t="s">
        <v>14444</v>
      </c>
    </row>
    <row r="376" spans="1:16" s="59" customFormat="1" ht="10.199999999999999" x14ac:dyDescent="0.25">
      <c r="A376" s="57">
        <v>378</v>
      </c>
      <c r="B376" s="57" t="s">
        <v>5689</v>
      </c>
      <c r="C376" s="58" t="s">
        <v>5689</v>
      </c>
      <c r="D376" s="58" t="s">
        <v>82</v>
      </c>
      <c r="E376" s="58" t="s">
        <v>15173</v>
      </c>
      <c r="F376" s="58" t="s">
        <v>5690</v>
      </c>
      <c r="G376" s="58" t="s">
        <v>15174</v>
      </c>
      <c r="H376" s="58" t="s">
        <v>14364</v>
      </c>
      <c r="I376" s="58">
        <v>812.62</v>
      </c>
      <c r="J376" s="58"/>
      <c r="K376" s="58" t="s">
        <v>14365</v>
      </c>
      <c r="L376" s="58" t="s">
        <v>82</v>
      </c>
      <c r="M376" s="58">
        <v>766.91</v>
      </c>
      <c r="N376" s="58"/>
      <c r="O376" s="58">
        <v>812.62</v>
      </c>
      <c r="P376" s="58" t="s">
        <v>14444</v>
      </c>
    </row>
    <row r="377" spans="1:16" s="59" customFormat="1" ht="10.199999999999999" x14ac:dyDescent="0.25">
      <c r="A377" s="57">
        <v>379</v>
      </c>
      <c r="B377" s="57" t="s">
        <v>15175</v>
      </c>
      <c r="C377" s="58"/>
      <c r="D377" s="58" t="s">
        <v>82</v>
      </c>
      <c r="E377" s="58" t="s">
        <v>15175</v>
      </c>
      <c r="F377" s="58" t="s">
        <v>15176</v>
      </c>
      <c r="G377" s="58" t="s">
        <v>15177</v>
      </c>
      <c r="H377" s="58" t="s">
        <v>14364</v>
      </c>
      <c r="I377" s="58">
        <v>2085.36</v>
      </c>
      <c r="J377" s="58"/>
      <c r="K377" s="58" t="s">
        <v>14365</v>
      </c>
      <c r="L377" s="58" t="s">
        <v>82</v>
      </c>
      <c r="M377" s="58">
        <v>1968.06</v>
      </c>
      <c r="N377" s="58"/>
      <c r="O377" s="58">
        <v>2085.36</v>
      </c>
      <c r="P377" s="58" t="s">
        <v>14444</v>
      </c>
    </row>
    <row r="378" spans="1:16" s="59" customFormat="1" ht="10.199999999999999" x14ac:dyDescent="0.25">
      <c r="A378" s="57">
        <v>380</v>
      </c>
      <c r="B378" s="57" t="s">
        <v>15178</v>
      </c>
      <c r="C378" s="58"/>
      <c r="D378" s="58" t="s">
        <v>82</v>
      </c>
      <c r="E378" s="58" t="s">
        <v>15178</v>
      </c>
      <c r="F378" s="58" t="s">
        <v>15179</v>
      </c>
      <c r="G378" s="58" t="s">
        <v>15180</v>
      </c>
      <c r="H378" s="58" t="s">
        <v>14364</v>
      </c>
      <c r="I378" s="58">
        <v>2862.25</v>
      </c>
      <c r="J378" s="58"/>
      <c r="K378" s="58" t="s">
        <v>14365</v>
      </c>
      <c r="L378" s="58" t="s">
        <v>82</v>
      </c>
      <c r="M378" s="58">
        <v>2701.25</v>
      </c>
      <c r="N378" s="58"/>
      <c r="O378" s="58">
        <v>2862.25</v>
      </c>
      <c r="P378" s="58" t="s">
        <v>14444</v>
      </c>
    </row>
    <row r="379" spans="1:16" s="59" customFormat="1" ht="10.199999999999999" x14ac:dyDescent="0.25">
      <c r="A379" s="57">
        <v>381</v>
      </c>
      <c r="B379" s="57" t="s">
        <v>15181</v>
      </c>
      <c r="C379" s="58"/>
      <c r="D379" s="58" t="s">
        <v>82</v>
      </c>
      <c r="E379" s="58" t="s">
        <v>15181</v>
      </c>
      <c r="F379" s="58" t="s">
        <v>15182</v>
      </c>
      <c r="G379" s="58" t="s">
        <v>15183</v>
      </c>
      <c r="H379" s="58" t="s">
        <v>14364</v>
      </c>
      <c r="I379" s="58">
        <v>3177.59</v>
      </c>
      <c r="J379" s="58"/>
      <c r="K379" s="58" t="s">
        <v>14365</v>
      </c>
      <c r="L379" s="58" t="s">
        <v>82</v>
      </c>
      <c r="M379" s="58">
        <v>2998.85</v>
      </c>
      <c r="N379" s="58"/>
      <c r="O379" s="58">
        <v>3177.59</v>
      </c>
      <c r="P379" s="58" t="s">
        <v>14444</v>
      </c>
    </row>
    <row r="380" spans="1:16" s="59" customFormat="1" ht="10.199999999999999" x14ac:dyDescent="0.25">
      <c r="A380" s="57">
        <v>382</v>
      </c>
      <c r="B380" s="57" t="s">
        <v>15184</v>
      </c>
      <c r="C380" s="58"/>
      <c r="D380" s="58" t="s">
        <v>82</v>
      </c>
      <c r="E380" s="58" t="s">
        <v>15184</v>
      </c>
      <c r="F380" s="58" t="s">
        <v>15185</v>
      </c>
      <c r="G380" s="58" t="s">
        <v>15186</v>
      </c>
      <c r="H380" s="58" t="s">
        <v>14364</v>
      </c>
      <c r="I380" s="58">
        <v>4304.66</v>
      </c>
      <c r="J380" s="58"/>
      <c r="K380" s="58" t="s">
        <v>14365</v>
      </c>
      <c r="L380" s="58" t="s">
        <v>82</v>
      </c>
      <c r="M380" s="58">
        <v>4062.52</v>
      </c>
      <c r="N380" s="58"/>
      <c r="O380" s="58">
        <v>4304.66</v>
      </c>
      <c r="P380" s="58" t="s">
        <v>14444</v>
      </c>
    </row>
    <row r="381" spans="1:16" s="59" customFormat="1" ht="10.199999999999999" x14ac:dyDescent="0.25">
      <c r="A381" s="57">
        <v>385</v>
      </c>
      <c r="B381" s="57" t="s">
        <v>15187</v>
      </c>
      <c r="C381" s="58"/>
      <c r="D381" s="58" t="s">
        <v>82</v>
      </c>
      <c r="E381" s="58" t="s">
        <v>15187</v>
      </c>
      <c r="F381" s="58" t="s">
        <v>15188</v>
      </c>
      <c r="G381" s="58" t="s">
        <v>15189</v>
      </c>
      <c r="H381" s="58" t="s">
        <v>14364</v>
      </c>
      <c r="I381" s="58">
        <v>227.54</v>
      </c>
      <c r="J381" s="58"/>
      <c r="K381" s="58" t="s">
        <v>14365</v>
      </c>
      <c r="L381" s="58" t="s">
        <v>82</v>
      </c>
      <c r="M381" s="58">
        <v>214.74</v>
      </c>
      <c r="N381" s="58"/>
      <c r="O381" s="58">
        <v>227.54</v>
      </c>
      <c r="P381" s="58" t="s">
        <v>14444</v>
      </c>
    </row>
    <row r="382" spans="1:16" s="59" customFormat="1" ht="10.199999999999999" x14ac:dyDescent="0.25">
      <c r="A382" s="57">
        <v>386</v>
      </c>
      <c r="B382" s="57" t="s">
        <v>15190</v>
      </c>
      <c r="C382" s="58"/>
      <c r="D382" s="58" t="s">
        <v>82</v>
      </c>
      <c r="E382" s="58" t="s">
        <v>15190</v>
      </c>
      <c r="F382" s="58" t="s">
        <v>15191</v>
      </c>
      <c r="G382" s="58" t="s">
        <v>15192</v>
      </c>
      <c r="H382" s="58" t="s">
        <v>14364</v>
      </c>
      <c r="I382" s="58">
        <v>543.30999999999995</v>
      </c>
      <c r="J382" s="58"/>
      <c r="K382" s="58" t="s">
        <v>14365</v>
      </c>
      <c r="L382" s="58" t="s">
        <v>82</v>
      </c>
      <c r="M382" s="58">
        <v>512.75</v>
      </c>
      <c r="N382" s="58"/>
      <c r="O382" s="58">
        <v>543.30999999999995</v>
      </c>
      <c r="P382" s="58" t="s">
        <v>14444</v>
      </c>
    </row>
    <row r="383" spans="1:16" s="59" customFormat="1" ht="10.199999999999999" x14ac:dyDescent="0.25">
      <c r="A383" s="57">
        <v>387</v>
      </c>
      <c r="B383" s="57" t="s">
        <v>5097</v>
      </c>
      <c r="C383" s="58" t="s">
        <v>5097</v>
      </c>
      <c r="D383" s="58" t="s">
        <v>82</v>
      </c>
      <c r="E383" s="58" t="s">
        <v>15193</v>
      </c>
      <c r="F383" s="58" t="s">
        <v>5098</v>
      </c>
      <c r="G383" s="58" t="s">
        <v>15194</v>
      </c>
      <c r="H383" s="58" t="s">
        <v>14364</v>
      </c>
      <c r="I383" s="58">
        <v>162.30000000000001</v>
      </c>
      <c r="J383" s="58"/>
      <c r="K383" s="58" t="s">
        <v>14365</v>
      </c>
      <c r="L383" s="58" t="s">
        <v>82</v>
      </c>
      <c r="M383" s="58">
        <v>153.18</v>
      </c>
      <c r="N383" s="58">
        <v>15</v>
      </c>
      <c r="O383" s="58">
        <v>162.30000000000001</v>
      </c>
      <c r="P383" s="58">
        <v>5</v>
      </c>
    </row>
    <row r="384" spans="1:16" s="59" customFormat="1" ht="10.199999999999999" x14ac:dyDescent="0.25">
      <c r="A384" s="57">
        <v>388</v>
      </c>
      <c r="B384" s="57" t="s">
        <v>15195</v>
      </c>
      <c r="C384" s="58"/>
      <c r="D384" s="58" t="s">
        <v>82</v>
      </c>
      <c r="E384" s="58" t="s">
        <v>15195</v>
      </c>
      <c r="F384" s="58" t="s">
        <v>15196</v>
      </c>
      <c r="G384" s="58" t="s">
        <v>15197</v>
      </c>
      <c r="H384" s="58" t="s">
        <v>14364</v>
      </c>
      <c r="I384" s="58">
        <v>12.48</v>
      </c>
      <c r="J384" s="58"/>
      <c r="K384" s="58" t="s">
        <v>14365</v>
      </c>
      <c r="L384" s="58" t="s">
        <v>82</v>
      </c>
      <c r="M384" s="58">
        <v>12.33</v>
      </c>
      <c r="N384" s="58">
        <v>67</v>
      </c>
      <c r="O384" s="58">
        <v>12.48</v>
      </c>
      <c r="P384" s="58">
        <v>1164</v>
      </c>
    </row>
    <row r="385" spans="1:16" s="59" customFormat="1" ht="10.199999999999999" x14ac:dyDescent="0.25">
      <c r="A385" s="57">
        <v>389</v>
      </c>
      <c r="B385" s="57" t="s">
        <v>7278</v>
      </c>
      <c r="C385" s="58" t="s">
        <v>7278</v>
      </c>
      <c r="D385" s="58" t="s">
        <v>82</v>
      </c>
      <c r="E385" s="58" t="s">
        <v>15198</v>
      </c>
      <c r="F385" s="58" t="s">
        <v>15199</v>
      </c>
      <c r="G385" s="58" t="s">
        <v>15200</v>
      </c>
      <c r="H385" s="58" t="s">
        <v>14364</v>
      </c>
      <c r="I385" s="58">
        <v>12.48</v>
      </c>
      <c r="J385" s="58"/>
      <c r="K385" s="58" t="s">
        <v>14365</v>
      </c>
      <c r="L385" s="58" t="s">
        <v>82</v>
      </c>
      <c r="M385" s="58">
        <v>12.33</v>
      </c>
      <c r="N385" s="58">
        <v>3029</v>
      </c>
      <c r="O385" s="58">
        <v>12.48</v>
      </c>
      <c r="P385" s="58">
        <v>1703</v>
      </c>
    </row>
    <row r="386" spans="1:16" s="59" customFormat="1" ht="10.199999999999999" x14ac:dyDescent="0.25">
      <c r="A386" s="57">
        <v>390</v>
      </c>
      <c r="B386" s="57" t="s">
        <v>15201</v>
      </c>
      <c r="C386" s="58"/>
      <c r="D386" s="58" t="s">
        <v>82</v>
      </c>
      <c r="E386" s="58" t="s">
        <v>15201</v>
      </c>
      <c r="F386" s="58" t="s">
        <v>15202</v>
      </c>
      <c r="G386" s="58" t="s">
        <v>15203</v>
      </c>
      <c r="H386" s="58" t="s">
        <v>14364</v>
      </c>
      <c r="I386" s="58">
        <v>2085.8000000000002</v>
      </c>
      <c r="J386" s="58"/>
      <c r="K386" s="58" t="s">
        <v>14365</v>
      </c>
      <c r="L386" s="58" t="s">
        <v>82</v>
      </c>
      <c r="M386" s="58">
        <v>1968.48</v>
      </c>
      <c r="N386" s="58"/>
      <c r="O386" s="58">
        <v>2085.8000000000002</v>
      </c>
      <c r="P386" s="58" t="s">
        <v>14444</v>
      </c>
    </row>
    <row r="387" spans="1:16" s="59" customFormat="1" ht="10.199999999999999" x14ac:dyDescent="0.25">
      <c r="A387" s="57">
        <v>391</v>
      </c>
      <c r="B387" s="57" t="s">
        <v>15204</v>
      </c>
      <c r="C387" s="58"/>
      <c r="D387" s="58" t="s">
        <v>82</v>
      </c>
      <c r="E387" s="58" t="s">
        <v>15204</v>
      </c>
      <c r="F387" s="58" t="s">
        <v>15205</v>
      </c>
      <c r="G387" s="58" t="s">
        <v>15206</v>
      </c>
      <c r="H387" s="58" t="s">
        <v>14364</v>
      </c>
      <c r="I387" s="58">
        <v>1554.64</v>
      </c>
      <c r="J387" s="58"/>
      <c r="K387" s="58" t="s">
        <v>14365</v>
      </c>
      <c r="L387" s="58" t="s">
        <v>82</v>
      </c>
      <c r="M387" s="58">
        <v>1467.19</v>
      </c>
      <c r="N387" s="58"/>
      <c r="O387" s="58">
        <v>1554.64</v>
      </c>
      <c r="P387" s="58" t="s">
        <v>14444</v>
      </c>
    </row>
    <row r="388" spans="1:16" s="59" customFormat="1" ht="10.199999999999999" x14ac:dyDescent="0.25">
      <c r="A388" s="57">
        <v>392</v>
      </c>
      <c r="B388" s="57" t="s">
        <v>15207</v>
      </c>
      <c r="C388" s="58"/>
      <c r="D388" s="58" t="s">
        <v>82</v>
      </c>
      <c r="E388" s="58" t="s">
        <v>15207</v>
      </c>
      <c r="F388" s="58" t="s">
        <v>15208</v>
      </c>
      <c r="G388" s="58" t="s">
        <v>15209</v>
      </c>
      <c r="H388" s="58" t="s">
        <v>14364</v>
      </c>
      <c r="I388" s="58">
        <v>2737.03</v>
      </c>
      <c r="J388" s="58"/>
      <c r="K388" s="58" t="s">
        <v>14365</v>
      </c>
      <c r="L388" s="58" t="s">
        <v>82</v>
      </c>
      <c r="M388" s="58">
        <v>2583.08</v>
      </c>
      <c r="N388" s="58"/>
      <c r="O388" s="58">
        <v>2819.15</v>
      </c>
      <c r="P388" s="58" t="s">
        <v>14444</v>
      </c>
    </row>
    <row r="389" spans="1:16" s="59" customFormat="1" ht="10.199999999999999" x14ac:dyDescent="0.25">
      <c r="A389" s="57">
        <v>393</v>
      </c>
      <c r="B389" s="57" t="s">
        <v>15210</v>
      </c>
      <c r="C389" s="58"/>
      <c r="D389" s="58" t="s">
        <v>82</v>
      </c>
      <c r="E389" s="58" t="s">
        <v>15210</v>
      </c>
      <c r="F389" s="58" t="s">
        <v>15211</v>
      </c>
      <c r="G389" s="58" t="s">
        <v>15212</v>
      </c>
      <c r="H389" s="58" t="s">
        <v>14364</v>
      </c>
      <c r="I389" s="58">
        <v>3685.15</v>
      </c>
      <c r="J389" s="58"/>
      <c r="K389" s="58" t="s">
        <v>14365</v>
      </c>
      <c r="L389" s="58" t="s">
        <v>82</v>
      </c>
      <c r="M389" s="58">
        <v>3477.86</v>
      </c>
      <c r="N389" s="58"/>
      <c r="O389" s="58">
        <v>3685.15</v>
      </c>
      <c r="P389" s="58" t="s">
        <v>14444</v>
      </c>
    </row>
    <row r="390" spans="1:16" s="59" customFormat="1" ht="10.199999999999999" x14ac:dyDescent="0.25">
      <c r="A390" s="57">
        <v>394</v>
      </c>
      <c r="B390" s="57" t="s">
        <v>15213</v>
      </c>
      <c r="C390" s="58"/>
      <c r="D390" s="58" t="s">
        <v>82</v>
      </c>
      <c r="E390" s="58" t="s">
        <v>15213</v>
      </c>
      <c r="F390" s="58" t="s">
        <v>15214</v>
      </c>
      <c r="G390" s="58" t="s">
        <v>15215</v>
      </c>
      <c r="H390" s="58" t="s">
        <v>14364</v>
      </c>
      <c r="I390" s="58">
        <v>3.61</v>
      </c>
      <c r="J390" s="58"/>
      <c r="K390" s="58" t="s">
        <v>14365</v>
      </c>
      <c r="L390" s="58" t="s">
        <v>82</v>
      </c>
      <c r="M390" s="58">
        <v>3.56</v>
      </c>
      <c r="N390" s="58">
        <v>538</v>
      </c>
      <c r="O390" s="58">
        <v>3.61</v>
      </c>
      <c r="P390" s="58">
        <v>446</v>
      </c>
    </row>
    <row r="391" spans="1:16" s="59" customFormat="1" ht="10.199999999999999" x14ac:dyDescent="0.25">
      <c r="A391" s="57">
        <v>395</v>
      </c>
      <c r="B391" s="57" t="s">
        <v>15216</v>
      </c>
      <c r="C391" s="58"/>
      <c r="D391" s="58" t="s">
        <v>82</v>
      </c>
      <c r="E391" s="58" t="s">
        <v>15216</v>
      </c>
      <c r="F391" s="58" t="s">
        <v>15217</v>
      </c>
      <c r="G391" s="58" t="s">
        <v>15218</v>
      </c>
      <c r="H391" s="58" t="s">
        <v>14364</v>
      </c>
      <c r="I391" s="58">
        <v>3.04</v>
      </c>
      <c r="J391" s="58"/>
      <c r="K391" s="58" t="s">
        <v>14365</v>
      </c>
      <c r="L391" s="58" t="s">
        <v>82</v>
      </c>
      <c r="M391" s="58">
        <v>3</v>
      </c>
      <c r="N391" s="58"/>
      <c r="O391" s="58">
        <v>3.04</v>
      </c>
      <c r="P391" s="58">
        <v>25</v>
      </c>
    </row>
    <row r="392" spans="1:16" s="59" customFormat="1" ht="10.199999999999999" x14ac:dyDescent="0.25">
      <c r="A392" s="57">
        <v>397</v>
      </c>
      <c r="B392" s="57" t="s">
        <v>6096</v>
      </c>
      <c r="C392" s="58" t="s">
        <v>6096</v>
      </c>
      <c r="D392" s="58" t="s">
        <v>82</v>
      </c>
      <c r="E392" s="58" t="s">
        <v>15219</v>
      </c>
      <c r="F392" s="58" t="s">
        <v>15220</v>
      </c>
      <c r="G392" s="58" t="s">
        <v>15221</v>
      </c>
      <c r="H392" s="58" t="s">
        <v>14364</v>
      </c>
      <c r="I392" s="58">
        <v>44.05</v>
      </c>
      <c r="J392" s="58"/>
      <c r="K392" s="58" t="s">
        <v>14365</v>
      </c>
      <c r="L392" s="58" t="s">
        <v>82</v>
      </c>
      <c r="M392" s="58">
        <v>43.5</v>
      </c>
      <c r="N392" s="58">
        <v>3</v>
      </c>
      <c r="O392" s="58">
        <v>44.05</v>
      </c>
      <c r="P392" s="58">
        <v>3</v>
      </c>
    </row>
    <row r="393" spans="1:16" s="59" customFormat="1" ht="10.199999999999999" x14ac:dyDescent="0.25">
      <c r="A393" s="57">
        <v>398</v>
      </c>
      <c r="B393" s="57" t="s">
        <v>7719</v>
      </c>
      <c r="C393" s="58" t="s">
        <v>7719</v>
      </c>
      <c r="D393" s="58" t="s">
        <v>82</v>
      </c>
      <c r="E393" s="58" t="s">
        <v>15222</v>
      </c>
      <c r="F393" s="58" t="s">
        <v>15223</v>
      </c>
      <c r="G393" s="58" t="s">
        <v>15224</v>
      </c>
      <c r="H393" s="58" t="s">
        <v>14364</v>
      </c>
      <c r="I393" s="58">
        <v>13.51</v>
      </c>
      <c r="J393" s="58"/>
      <c r="K393" s="58" t="s">
        <v>14365</v>
      </c>
      <c r="L393" s="58" t="s">
        <v>82</v>
      </c>
      <c r="M393" s="58">
        <v>12.75</v>
      </c>
      <c r="N393" s="58">
        <v>6</v>
      </c>
      <c r="O393" s="58">
        <v>13.51</v>
      </c>
      <c r="P393" s="58">
        <v>724</v>
      </c>
    </row>
    <row r="394" spans="1:16" s="59" customFormat="1" ht="10.199999999999999" x14ac:dyDescent="0.25">
      <c r="A394" s="57">
        <v>399</v>
      </c>
      <c r="B394" s="57" t="s">
        <v>6804</v>
      </c>
      <c r="C394" s="58" t="s">
        <v>6804</v>
      </c>
      <c r="D394" s="58" t="s">
        <v>82</v>
      </c>
      <c r="E394" s="58" t="s">
        <v>15225</v>
      </c>
      <c r="F394" s="58" t="s">
        <v>6805</v>
      </c>
      <c r="G394" s="58" t="s">
        <v>15226</v>
      </c>
      <c r="H394" s="58" t="s">
        <v>14364</v>
      </c>
      <c r="I394" s="58">
        <v>6.08</v>
      </c>
      <c r="J394" s="58"/>
      <c r="K394" s="58" t="s">
        <v>14365</v>
      </c>
      <c r="L394" s="58" t="s">
        <v>82</v>
      </c>
      <c r="M394" s="58">
        <v>5.73</v>
      </c>
      <c r="N394" s="58">
        <v>3590</v>
      </c>
      <c r="O394" s="58">
        <v>6.08</v>
      </c>
      <c r="P394" s="58">
        <v>657</v>
      </c>
    </row>
    <row r="395" spans="1:16" s="59" customFormat="1" ht="10.199999999999999" x14ac:dyDescent="0.25">
      <c r="A395" s="57">
        <v>400</v>
      </c>
      <c r="B395" s="57" t="s">
        <v>6807</v>
      </c>
      <c r="C395" s="58" t="s">
        <v>6807</v>
      </c>
      <c r="D395" s="58" t="s">
        <v>82</v>
      </c>
      <c r="E395" s="58" t="s">
        <v>15227</v>
      </c>
      <c r="F395" s="58" t="s">
        <v>6808</v>
      </c>
      <c r="G395" s="58" t="s">
        <v>15228</v>
      </c>
      <c r="H395" s="58" t="s">
        <v>14364</v>
      </c>
      <c r="I395" s="58">
        <v>23.09</v>
      </c>
      <c r="J395" s="58"/>
      <c r="K395" s="58" t="s">
        <v>14365</v>
      </c>
      <c r="L395" s="58" t="s">
        <v>82</v>
      </c>
      <c r="M395" s="58">
        <v>21.79</v>
      </c>
      <c r="N395" s="58">
        <v>2452</v>
      </c>
      <c r="O395" s="58">
        <v>23.09</v>
      </c>
      <c r="P395" s="58">
        <v>2242</v>
      </c>
    </row>
    <row r="396" spans="1:16" s="59" customFormat="1" ht="10.199999999999999" x14ac:dyDescent="0.25">
      <c r="A396" s="57">
        <v>401</v>
      </c>
      <c r="B396" s="57" t="s">
        <v>6100</v>
      </c>
      <c r="C396" s="58" t="s">
        <v>6100</v>
      </c>
      <c r="D396" s="58" t="s">
        <v>82</v>
      </c>
      <c r="E396" s="58" t="s">
        <v>15229</v>
      </c>
      <c r="F396" s="58">
        <v>404004</v>
      </c>
      <c r="G396" s="58" t="s">
        <v>15230</v>
      </c>
      <c r="H396" s="58" t="s">
        <v>14364</v>
      </c>
      <c r="I396" s="58">
        <v>189.38</v>
      </c>
      <c r="J396" s="58"/>
      <c r="K396" s="58" t="s">
        <v>14365</v>
      </c>
      <c r="L396" s="58" t="s">
        <v>82</v>
      </c>
      <c r="M396" s="58">
        <v>178.73</v>
      </c>
      <c r="N396" s="58">
        <v>138</v>
      </c>
      <c r="O396" s="58">
        <v>189.38</v>
      </c>
      <c r="P396" s="58">
        <v>129</v>
      </c>
    </row>
    <row r="397" spans="1:16" s="59" customFormat="1" ht="10.199999999999999" x14ac:dyDescent="0.25">
      <c r="A397" s="57">
        <v>402</v>
      </c>
      <c r="B397" s="57" t="s">
        <v>5683</v>
      </c>
      <c r="C397" s="58" t="s">
        <v>5683</v>
      </c>
      <c r="D397" s="58" t="s">
        <v>82</v>
      </c>
      <c r="E397" s="58" t="s">
        <v>15231</v>
      </c>
      <c r="F397" s="58" t="s">
        <v>5684</v>
      </c>
      <c r="G397" s="58" t="s">
        <v>15232</v>
      </c>
      <c r="H397" s="58" t="s">
        <v>14364</v>
      </c>
      <c r="I397" s="58">
        <v>13.76</v>
      </c>
      <c r="J397" s="58"/>
      <c r="K397" s="58" t="s">
        <v>14365</v>
      </c>
      <c r="L397" s="58" t="s">
        <v>82</v>
      </c>
      <c r="M397" s="58">
        <v>13.59</v>
      </c>
      <c r="N397" s="58">
        <v>1</v>
      </c>
      <c r="O397" s="58">
        <v>13.76</v>
      </c>
      <c r="P397" s="58">
        <v>1</v>
      </c>
    </row>
    <row r="398" spans="1:16" s="59" customFormat="1" ht="10.199999999999999" x14ac:dyDescent="0.25">
      <c r="A398" s="57">
        <v>403</v>
      </c>
      <c r="B398" s="57" t="s">
        <v>15233</v>
      </c>
      <c r="C398" s="58"/>
      <c r="D398" s="58" t="s">
        <v>82</v>
      </c>
      <c r="E398" s="58" t="s">
        <v>15233</v>
      </c>
      <c r="F398" s="58" t="s">
        <v>15234</v>
      </c>
      <c r="G398" s="58" t="s">
        <v>15235</v>
      </c>
      <c r="H398" s="58" t="s">
        <v>14364</v>
      </c>
      <c r="I398" s="58">
        <v>32.47</v>
      </c>
      <c r="J398" s="58"/>
      <c r="K398" s="58" t="s">
        <v>14365</v>
      </c>
      <c r="L398" s="58" t="s">
        <v>82</v>
      </c>
      <c r="M398" s="58">
        <v>32.06</v>
      </c>
      <c r="N398" s="58">
        <v>10</v>
      </c>
      <c r="O398" s="58">
        <v>32.47</v>
      </c>
      <c r="P398" s="58">
        <v>10</v>
      </c>
    </row>
    <row r="399" spans="1:16" s="59" customFormat="1" ht="10.199999999999999" x14ac:dyDescent="0.25">
      <c r="A399" s="57">
        <v>404</v>
      </c>
      <c r="B399" s="57" t="s">
        <v>5884</v>
      </c>
      <c r="C399" s="58" t="s">
        <v>5884</v>
      </c>
      <c r="D399" s="58" t="s">
        <v>82</v>
      </c>
      <c r="E399" s="58" t="s">
        <v>15236</v>
      </c>
      <c r="F399" s="58">
        <v>404001</v>
      </c>
      <c r="G399" s="58" t="s">
        <v>15237</v>
      </c>
      <c r="H399" s="58" t="s">
        <v>14364</v>
      </c>
      <c r="I399" s="58">
        <v>218.01</v>
      </c>
      <c r="J399" s="58"/>
      <c r="K399" s="58" t="s">
        <v>14365</v>
      </c>
      <c r="L399" s="58" t="s">
        <v>82</v>
      </c>
      <c r="M399" s="58">
        <v>205.75</v>
      </c>
      <c r="N399" s="58">
        <v>14</v>
      </c>
      <c r="O399" s="58">
        <v>218.01</v>
      </c>
      <c r="P399" s="58">
        <v>77</v>
      </c>
    </row>
    <row r="400" spans="1:16" s="59" customFormat="1" ht="10.199999999999999" x14ac:dyDescent="0.25">
      <c r="A400" s="57">
        <v>405</v>
      </c>
      <c r="B400" s="57" t="s">
        <v>2630</v>
      </c>
      <c r="C400" s="58" t="s">
        <v>2630</v>
      </c>
      <c r="D400" s="58" t="s">
        <v>82</v>
      </c>
      <c r="E400" s="58" t="s">
        <v>15238</v>
      </c>
      <c r="F400" s="58" t="s">
        <v>15239</v>
      </c>
      <c r="G400" s="58" t="s">
        <v>15240</v>
      </c>
      <c r="H400" s="58" t="s">
        <v>14364</v>
      </c>
      <c r="I400" s="58">
        <v>262.61</v>
      </c>
      <c r="J400" s="58"/>
      <c r="K400" s="58" t="s">
        <v>14365</v>
      </c>
      <c r="L400" s="58" t="s">
        <v>82</v>
      </c>
      <c r="M400" s="58">
        <v>247.83</v>
      </c>
      <c r="N400" s="58">
        <v>41</v>
      </c>
      <c r="O400" s="58">
        <v>262.61</v>
      </c>
      <c r="P400" s="58">
        <v>28</v>
      </c>
    </row>
    <row r="401" spans="1:16" s="59" customFormat="1" ht="10.199999999999999" x14ac:dyDescent="0.25">
      <c r="A401" s="57">
        <v>406</v>
      </c>
      <c r="B401" s="57" t="s">
        <v>6017</v>
      </c>
      <c r="C401" s="58" t="s">
        <v>6017</v>
      </c>
      <c r="D401" s="58" t="s">
        <v>82</v>
      </c>
      <c r="E401" s="58" t="s">
        <v>15241</v>
      </c>
      <c r="F401" s="58">
        <v>404013</v>
      </c>
      <c r="G401" s="58" t="s">
        <v>15242</v>
      </c>
      <c r="H401" s="58" t="s">
        <v>14364</v>
      </c>
      <c r="I401" s="58">
        <v>26.5</v>
      </c>
      <c r="J401" s="58"/>
      <c r="K401" s="58" t="s">
        <v>14365</v>
      </c>
      <c r="L401" s="58" t="s">
        <v>82</v>
      </c>
      <c r="M401" s="58">
        <v>25.01</v>
      </c>
      <c r="N401" s="58">
        <v>11</v>
      </c>
      <c r="O401" s="58">
        <v>26.5</v>
      </c>
      <c r="P401" s="58">
        <v>90</v>
      </c>
    </row>
    <row r="402" spans="1:16" s="59" customFormat="1" ht="10.199999999999999" x14ac:dyDescent="0.25">
      <c r="A402" s="57">
        <v>407</v>
      </c>
      <c r="B402" s="57" t="s">
        <v>3475</v>
      </c>
      <c r="C402" s="58" t="s">
        <v>3475</v>
      </c>
      <c r="D402" s="58" t="s">
        <v>82</v>
      </c>
      <c r="E402" s="58" t="s">
        <v>15243</v>
      </c>
      <c r="F402" s="58" t="s">
        <v>15244</v>
      </c>
      <c r="G402" s="58" t="s">
        <v>15245</v>
      </c>
      <c r="H402" s="58" t="s">
        <v>14364</v>
      </c>
      <c r="I402" s="58">
        <v>110.76</v>
      </c>
      <c r="J402" s="58"/>
      <c r="K402" s="58" t="s">
        <v>14365</v>
      </c>
      <c r="L402" s="58" t="s">
        <v>82</v>
      </c>
      <c r="M402" s="58">
        <v>104.53</v>
      </c>
      <c r="N402" s="58">
        <v>31</v>
      </c>
      <c r="O402" s="58">
        <v>110.76</v>
      </c>
      <c r="P402" s="58">
        <v>47</v>
      </c>
    </row>
    <row r="403" spans="1:16" s="59" customFormat="1" ht="10.199999999999999" x14ac:dyDescent="0.25">
      <c r="A403" s="57">
        <v>408</v>
      </c>
      <c r="B403" s="57" t="s">
        <v>5670</v>
      </c>
      <c r="C403" s="58" t="s">
        <v>5670</v>
      </c>
      <c r="D403" s="58" t="s">
        <v>82</v>
      </c>
      <c r="E403" s="58" t="s">
        <v>15246</v>
      </c>
      <c r="F403" s="58" t="s">
        <v>15247</v>
      </c>
      <c r="G403" s="58" t="s">
        <v>15248</v>
      </c>
      <c r="H403" s="58" t="s">
        <v>14364</v>
      </c>
      <c r="I403" s="58">
        <v>22.36</v>
      </c>
      <c r="J403" s="58"/>
      <c r="K403" s="58" t="s">
        <v>14365</v>
      </c>
      <c r="L403" s="58" t="s">
        <v>82</v>
      </c>
      <c r="M403" s="58">
        <v>21.1</v>
      </c>
      <c r="N403" s="58"/>
      <c r="O403" s="58">
        <v>22.36</v>
      </c>
      <c r="P403" s="58">
        <v>100</v>
      </c>
    </row>
    <row r="404" spans="1:16" s="59" customFormat="1" ht="10.199999999999999" x14ac:dyDescent="0.25">
      <c r="A404" s="57">
        <v>409</v>
      </c>
      <c r="B404" s="57" t="s">
        <v>6153</v>
      </c>
      <c r="C404" s="58" t="s">
        <v>6153</v>
      </c>
      <c r="D404" s="58" t="s">
        <v>82</v>
      </c>
      <c r="E404" s="58" t="s">
        <v>15249</v>
      </c>
      <c r="F404" s="58" t="s">
        <v>6154</v>
      </c>
      <c r="G404" s="58" t="s">
        <v>15250</v>
      </c>
      <c r="H404" s="58" t="s">
        <v>14364</v>
      </c>
      <c r="I404" s="58">
        <v>16.86</v>
      </c>
      <c r="J404" s="58"/>
      <c r="K404" s="58" t="s">
        <v>14365</v>
      </c>
      <c r="L404" s="58" t="s">
        <v>82</v>
      </c>
      <c r="M404" s="58">
        <v>15.91</v>
      </c>
      <c r="N404" s="58">
        <v>156</v>
      </c>
      <c r="O404" s="58">
        <v>16.86</v>
      </c>
      <c r="P404" s="58">
        <v>62</v>
      </c>
    </row>
    <row r="405" spans="1:16" s="59" customFormat="1" ht="10.199999999999999" x14ac:dyDescent="0.25">
      <c r="A405" s="57">
        <v>410</v>
      </c>
      <c r="B405" s="57" t="s">
        <v>5663</v>
      </c>
      <c r="C405" s="58" t="s">
        <v>5663</v>
      </c>
      <c r="D405" s="58" t="s">
        <v>82</v>
      </c>
      <c r="E405" s="58" t="s">
        <v>15251</v>
      </c>
      <c r="F405" s="58" t="s">
        <v>5664</v>
      </c>
      <c r="G405" s="58" t="s">
        <v>15252</v>
      </c>
      <c r="H405" s="58" t="s">
        <v>14364</v>
      </c>
      <c r="I405" s="58">
        <v>56.69</v>
      </c>
      <c r="J405" s="58"/>
      <c r="K405" s="58" t="s">
        <v>14365</v>
      </c>
      <c r="L405" s="58" t="s">
        <v>82</v>
      </c>
      <c r="M405" s="58">
        <v>53.5</v>
      </c>
      <c r="N405" s="58"/>
      <c r="O405" s="58">
        <v>56.69</v>
      </c>
      <c r="P405" s="58">
        <v>54</v>
      </c>
    </row>
    <row r="406" spans="1:16" s="59" customFormat="1" ht="10.199999999999999" x14ac:dyDescent="0.25">
      <c r="A406" s="57">
        <v>411</v>
      </c>
      <c r="B406" s="57" t="s">
        <v>15253</v>
      </c>
      <c r="C406" s="58"/>
      <c r="D406" s="58" t="s">
        <v>82</v>
      </c>
      <c r="E406" s="58" t="s">
        <v>15253</v>
      </c>
      <c r="F406" s="58" t="s">
        <v>15254</v>
      </c>
      <c r="G406" s="58" t="s">
        <v>15255</v>
      </c>
      <c r="H406" s="58" t="s">
        <v>14364</v>
      </c>
      <c r="I406" s="58">
        <v>39.35</v>
      </c>
      <c r="J406" s="58"/>
      <c r="K406" s="58" t="s">
        <v>14365</v>
      </c>
      <c r="L406" s="58" t="s">
        <v>82</v>
      </c>
      <c r="M406" s="58">
        <v>36.229999999999997</v>
      </c>
      <c r="N406" s="58">
        <v>13</v>
      </c>
      <c r="O406" s="58">
        <v>39.35</v>
      </c>
      <c r="P406" s="58">
        <v>14</v>
      </c>
    </row>
    <row r="407" spans="1:16" s="59" customFormat="1" ht="10.199999999999999" x14ac:dyDescent="0.25">
      <c r="A407" s="57">
        <v>412</v>
      </c>
      <c r="B407" s="57" t="s">
        <v>15256</v>
      </c>
      <c r="C407" s="58"/>
      <c r="D407" s="58" t="s">
        <v>82</v>
      </c>
      <c r="E407" s="58" t="s">
        <v>15256</v>
      </c>
      <c r="F407" s="58" t="s">
        <v>15257</v>
      </c>
      <c r="G407" s="58" t="s">
        <v>15258</v>
      </c>
      <c r="H407" s="58" t="s">
        <v>14364</v>
      </c>
      <c r="I407" s="58">
        <v>36.94</v>
      </c>
      <c r="J407" s="58"/>
      <c r="K407" s="58" t="s">
        <v>14365</v>
      </c>
      <c r="L407" s="58" t="s">
        <v>82</v>
      </c>
      <c r="M407" s="58">
        <v>34.86</v>
      </c>
      <c r="N407" s="58">
        <v>59</v>
      </c>
      <c r="O407" s="58">
        <v>36.94</v>
      </c>
      <c r="P407" s="58">
        <v>41</v>
      </c>
    </row>
    <row r="408" spans="1:16" s="59" customFormat="1" ht="10.199999999999999" x14ac:dyDescent="0.25">
      <c r="A408" s="57">
        <v>413</v>
      </c>
      <c r="B408" s="57" t="s">
        <v>5933</v>
      </c>
      <c r="C408" s="58" t="s">
        <v>5933</v>
      </c>
      <c r="D408" s="58" t="s">
        <v>82</v>
      </c>
      <c r="E408" s="58" t="s">
        <v>15259</v>
      </c>
      <c r="F408" s="58">
        <v>404031</v>
      </c>
      <c r="G408" s="58" t="s">
        <v>15260</v>
      </c>
      <c r="H408" s="58" t="s">
        <v>14364</v>
      </c>
      <c r="I408" s="58">
        <v>106.54</v>
      </c>
      <c r="J408" s="58"/>
      <c r="K408" s="58" t="s">
        <v>14365</v>
      </c>
      <c r="L408" s="58" t="s">
        <v>82</v>
      </c>
      <c r="M408" s="58">
        <v>100.55</v>
      </c>
      <c r="N408" s="58">
        <v>13</v>
      </c>
      <c r="O408" s="58">
        <v>106.54</v>
      </c>
      <c r="P408" s="58">
        <v>10</v>
      </c>
    </row>
    <row r="409" spans="1:16" s="59" customFormat="1" ht="10.199999999999999" x14ac:dyDescent="0.25">
      <c r="A409" s="57">
        <v>414</v>
      </c>
      <c r="B409" s="57" t="s">
        <v>5963</v>
      </c>
      <c r="C409" s="58" t="s">
        <v>5963</v>
      </c>
      <c r="D409" s="58" t="s">
        <v>82</v>
      </c>
      <c r="E409" s="58" t="s">
        <v>15261</v>
      </c>
      <c r="F409" s="58">
        <v>404032</v>
      </c>
      <c r="G409" s="58" t="s">
        <v>15262</v>
      </c>
      <c r="H409" s="58" t="s">
        <v>14364</v>
      </c>
      <c r="I409" s="58">
        <v>106.54</v>
      </c>
      <c r="J409" s="58"/>
      <c r="K409" s="58" t="s">
        <v>14365</v>
      </c>
      <c r="L409" s="58" t="s">
        <v>82</v>
      </c>
      <c r="M409" s="58">
        <v>100.55</v>
      </c>
      <c r="N409" s="58">
        <v>31</v>
      </c>
      <c r="O409" s="58">
        <v>106.54</v>
      </c>
      <c r="P409" s="58">
        <v>39</v>
      </c>
    </row>
    <row r="410" spans="1:16" s="59" customFormat="1" ht="10.199999999999999" x14ac:dyDescent="0.25">
      <c r="A410" s="57">
        <v>415</v>
      </c>
      <c r="B410" s="57" t="s">
        <v>5960</v>
      </c>
      <c r="C410" s="58" t="s">
        <v>5960</v>
      </c>
      <c r="D410" s="58" t="s">
        <v>82</v>
      </c>
      <c r="E410" s="58" t="s">
        <v>15263</v>
      </c>
      <c r="F410" s="58">
        <v>404034</v>
      </c>
      <c r="G410" s="58" t="s">
        <v>15264</v>
      </c>
      <c r="H410" s="58" t="s">
        <v>14364</v>
      </c>
      <c r="I410" s="58">
        <v>19.57</v>
      </c>
      <c r="J410" s="58"/>
      <c r="K410" s="58" t="s">
        <v>14365</v>
      </c>
      <c r="L410" s="58" t="s">
        <v>82</v>
      </c>
      <c r="M410" s="58">
        <v>18.47</v>
      </c>
      <c r="N410" s="58">
        <v>18</v>
      </c>
      <c r="O410" s="58">
        <v>19.57</v>
      </c>
      <c r="P410" s="58">
        <v>3</v>
      </c>
    </row>
    <row r="411" spans="1:16" s="59" customFormat="1" ht="10.199999999999999" x14ac:dyDescent="0.25">
      <c r="A411" s="57">
        <v>416</v>
      </c>
      <c r="B411" s="57" t="s">
        <v>15265</v>
      </c>
      <c r="C411" s="58"/>
      <c r="D411" s="58" t="s">
        <v>82</v>
      </c>
      <c r="E411" s="58" t="s">
        <v>15265</v>
      </c>
      <c r="F411" s="58" t="s">
        <v>15266</v>
      </c>
      <c r="G411" s="58" t="s">
        <v>15267</v>
      </c>
      <c r="H411" s="58" t="s">
        <v>14364</v>
      </c>
      <c r="I411" s="58">
        <v>23.8</v>
      </c>
      <c r="J411" s="58"/>
      <c r="K411" s="58" t="s">
        <v>14365</v>
      </c>
      <c r="L411" s="58" t="s">
        <v>82</v>
      </c>
      <c r="M411" s="58">
        <v>21.92</v>
      </c>
      <c r="N411" s="58">
        <v>6</v>
      </c>
      <c r="O411" s="58">
        <v>23.8</v>
      </c>
      <c r="P411" s="58">
        <v>6</v>
      </c>
    </row>
    <row r="412" spans="1:16" s="59" customFormat="1" ht="10.199999999999999" x14ac:dyDescent="0.25">
      <c r="A412" s="57">
        <v>417</v>
      </c>
      <c r="B412" s="57" t="s">
        <v>15268</v>
      </c>
      <c r="C412" s="58"/>
      <c r="D412" s="58" t="s">
        <v>82</v>
      </c>
      <c r="E412" s="58" t="s">
        <v>15268</v>
      </c>
      <c r="F412" s="58" t="s">
        <v>15269</v>
      </c>
      <c r="G412" s="58" t="s">
        <v>15270</v>
      </c>
      <c r="H412" s="58" t="s">
        <v>14364</v>
      </c>
      <c r="I412" s="58">
        <v>86.61</v>
      </c>
      <c r="J412" s="58"/>
      <c r="K412" s="58" t="s">
        <v>14365</v>
      </c>
      <c r="L412" s="58" t="s">
        <v>82</v>
      </c>
      <c r="M412" s="58">
        <v>79.739999999999995</v>
      </c>
      <c r="N412" s="58"/>
      <c r="O412" s="58">
        <v>86.61</v>
      </c>
      <c r="P412" s="58" t="s">
        <v>14444</v>
      </c>
    </row>
    <row r="413" spans="1:16" s="59" customFormat="1" ht="10.199999999999999" x14ac:dyDescent="0.25">
      <c r="A413" s="57">
        <v>418</v>
      </c>
      <c r="B413" s="57" t="s">
        <v>6112</v>
      </c>
      <c r="C413" s="58" t="s">
        <v>6112</v>
      </c>
      <c r="D413" s="58" t="s">
        <v>82</v>
      </c>
      <c r="E413" s="58" t="s">
        <v>15271</v>
      </c>
      <c r="F413" s="58" t="s">
        <v>15272</v>
      </c>
      <c r="G413" s="58" t="s">
        <v>15273</v>
      </c>
      <c r="H413" s="58" t="s">
        <v>14364</v>
      </c>
      <c r="I413" s="58">
        <v>7.41</v>
      </c>
      <c r="J413" s="58"/>
      <c r="K413" s="58" t="s">
        <v>14365</v>
      </c>
      <c r="L413" s="58" t="s">
        <v>82</v>
      </c>
      <c r="M413" s="58">
        <v>6.83</v>
      </c>
      <c r="N413" s="58">
        <v>80</v>
      </c>
      <c r="O413" s="58">
        <v>7.41</v>
      </c>
      <c r="P413" s="58">
        <v>295</v>
      </c>
    </row>
    <row r="414" spans="1:16" s="59" customFormat="1" ht="10.199999999999999" x14ac:dyDescent="0.25">
      <c r="A414" s="57">
        <v>419</v>
      </c>
      <c r="B414" s="57" t="s">
        <v>15274</v>
      </c>
      <c r="C414" s="58"/>
      <c r="D414" s="58" t="s">
        <v>82</v>
      </c>
      <c r="E414" s="58" t="s">
        <v>15274</v>
      </c>
      <c r="F414" s="58" t="s">
        <v>15275</v>
      </c>
      <c r="G414" s="58" t="s">
        <v>15276</v>
      </c>
      <c r="H414" s="58" t="s">
        <v>14364</v>
      </c>
      <c r="I414" s="58">
        <v>59.72</v>
      </c>
      <c r="J414" s="58"/>
      <c r="K414" s="58" t="s">
        <v>14365</v>
      </c>
      <c r="L414" s="58" t="s">
        <v>82</v>
      </c>
      <c r="M414" s="58">
        <v>56.36</v>
      </c>
      <c r="N414" s="58"/>
      <c r="O414" s="58">
        <v>59.72</v>
      </c>
      <c r="P414" s="58" t="s">
        <v>14444</v>
      </c>
    </row>
    <row r="415" spans="1:16" s="59" customFormat="1" ht="10.199999999999999" x14ac:dyDescent="0.25">
      <c r="A415" s="57">
        <v>420</v>
      </c>
      <c r="B415" s="57" t="s">
        <v>15277</v>
      </c>
      <c r="C415" s="58"/>
      <c r="D415" s="58" t="s">
        <v>82</v>
      </c>
      <c r="E415" s="58" t="s">
        <v>15277</v>
      </c>
      <c r="F415" s="58" t="s">
        <v>15278</v>
      </c>
      <c r="G415" s="58" t="s">
        <v>15279</v>
      </c>
      <c r="H415" s="58" t="s">
        <v>14364</v>
      </c>
      <c r="I415" s="58">
        <v>73.760000000000005</v>
      </c>
      <c r="J415" s="58"/>
      <c r="K415" s="58" t="s">
        <v>14365</v>
      </c>
      <c r="L415" s="58" t="s">
        <v>82</v>
      </c>
      <c r="M415" s="58">
        <v>69.61</v>
      </c>
      <c r="N415" s="58"/>
      <c r="O415" s="58">
        <v>73.760000000000005</v>
      </c>
      <c r="P415" s="58" t="s">
        <v>14444</v>
      </c>
    </row>
    <row r="416" spans="1:16" s="59" customFormat="1" ht="10.199999999999999" x14ac:dyDescent="0.25">
      <c r="A416" s="57">
        <v>421</v>
      </c>
      <c r="B416" s="57" t="s">
        <v>15280</v>
      </c>
      <c r="C416" s="58"/>
      <c r="D416" s="58" t="s">
        <v>82</v>
      </c>
      <c r="E416" s="58" t="s">
        <v>15280</v>
      </c>
      <c r="F416" s="58" t="s">
        <v>15281</v>
      </c>
      <c r="G416" s="58" t="s">
        <v>15282</v>
      </c>
      <c r="H416" s="58" t="s">
        <v>14364</v>
      </c>
      <c r="I416" s="58">
        <v>82.41</v>
      </c>
      <c r="J416" s="58"/>
      <c r="K416" s="58" t="s">
        <v>14365</v>
      </c>
      <c r="L416" s="58" t="s">
        <v>82</v>
      </c>
      <c r="M416" s="58">
        <v>77.77</v>
      </c>
      <c r="N416" s="58"/>
      <c r="O416" s="58">
        <v>82.41</v>
      </c>
      <c r="P416" s="58" t="s">
        <v>14444</v>
      </c>
    </row>
    <row r="417" spans="1:16" s="59" customFormat="1" ht="10.199999999999999" x14ac:dyDescent="0.25">
      <c r="A417" s="57">
        <v>422</v>
      </c>
      <c r="B417" s="57" t="s">
        <v>15283</v>
      </c>
      <c r="C417" s="58"/>
      <c r="D417" s="58" t="s">
        <v>82</v>
      </c>
      <c r="E417" s="58" t="s">
        <v>15283</v>
      </c>
      <c r="F417" s="58" t="s">
        <v>15284</v>
      </c>
      <c r="G417" s="58" t="s">
        <v>15285</v>
      </c>
      <c r="H417" s="58" t="s">
        <v>14364</v>
      </c>
      <c r="I417" s="58">
        <v>100.56</v>
      </c>
      <c r="J417" s="58"/>
      <c r="K417" s="58" t="s">
        <v>14365</v>
      </c>
      <c r="L417" s="58" t="s">
        <v>82</v>
      </c>
      <c r="M417" s="58">
        <v>94.9</v>
      </c>
      <c r="N417" s="58"/>
      <c r="O417" s="58">
        <v>100.56</v>
      </c>
      <c r="P417" s="58" t="s">
        <v>14444</v>
      </c>
    </row>
    <row r="418" spans="1:16" s="59" customFormat="1" ht="10.199999999999999" x14ac:dyDescent="0.25">
      <c r="A418" s="57">
        <v>423</v>
      </c>
      <c r="B418" s="57" t="s">
        <v>15286</v>
      </c>
      <c r="C418" s="58"/>
      <c r="D418" s="58" t="s">
        <v>82</v>
      </c>
      <c r="E418" s="58" t="s">
        <v>15286</v>
      </c>
      <c r="F418" s="58" t="s">
        <v>15287</v>
      </c>
      <c r="G418" s="58" t="s">
        <v>15288</v>
      </c>
      <c r="H418" s="58" t="s">
        <v>14364</v>
      </c>
      <c r="I418" s="58">
        <v>96.05</v>
      </c>
      <c r="J418" s="58"/>
      <c r="K418" s="58" t="s">
        <v>14365</v>
      </c>
      <c r="L418" s="58" t="s">
        <v>82</v>
      </c>
      <c r="M418" s="58">
        <v>90.65</v>
      </c>
      <c r="N418" s="58"/>
      <c r="O418" s="58">
        <v>96.05</v>
      </c>
      <c r="P418" s="58" t="s">
        <v>14444</v>
      </c>
    </row>
    <row r="419" spans="1:16" s="59" customFormat="1" ht="10.199999999999999" x14ac:dyDescent="0.25">
      <c r="A419" s="57">
        <v>424</v>
      </c>
      <c r="B419" s="57" t="s">
        <v>15289</v>
      </c>
      <c r="C419" s="58"/>
      <c r="D419" s="58" t="s">
        <v>82</v>
      </c>
      <c r="E419" s="58" t="s">
        <v>15289</v>
      </c>
      <c r="F419" s="58" t="s">
        <v>15290</v>
      </c>
      <c r="G419" s="58" t="s">
        <v>15291</v>
      </c>
      <c r="H419" s="58" t="s">
        <v>14364</v>
      </c>
      <c r="I419" s="58">
        <v>105.67</v>
      </c>
      <c r="J419" s="58"/>
      <c r="K419" s="58" t="s">
        <v>14365</v>
      </c>
      <c r="L419" s="58" t="s">
        <v>82</v>
      </c>
      <c r="M419" s="58">
        <v>99.73</v>
      </c>
      <c r="N419" s="58"/>
      <c r="O419" s="58">
        <v>105.67</v>
      </c>
      <c r="P419" s="58" t="s">
        <v>14444</v>
      </c>
    </row>
    <row r="420" spans="1:16" s="59" customFormat="1" ht="10.199999999999999" x14ac:dyDescent="0.25">
      <c r="A420" s="57">
        <v>425</v>
      </c>
      <c r="B420" s="57" t="s">
        <v>15292</v>
      </c>
      <c r="C420" s="58"/>
      <c r="D420" s="58" t="s">
        <v>82</v>
      </c>
      <c r="E420" s="58" t="s">
        <v>15292</v>
      </c>
      <c r="F420" s="58" t="s">
        <v>15293</v>
      </c>
      <c r="G420" s="58" t="s">
        <v>15294</v>
      </c>
      <c r="H420" s="58" t="s">
        <v>14364</v>
      </c>
      <c r="I420" s="58">
        <v>124.69</v>
      </c>
      <c r="J420" s="58"/>
      <c r="K420" s="58" t="s">
        <v>14365</v>
      </c>
      <c r="L420" s="58" t="s">
        <v>82</v>
      </c>
      <c r="M420" s="58">
        <v>117.68</v>
      </c>
      <c r="N420" s="58"/>
      <c r="O420" s="58">
        <v>124.69</v>
      </c>
      <c r="P420" s="58" t="s">
        <v>14444</v>
      </c>
    </row>
    <row r="421" spans="1:16" s="59" customFormat="1" ht="10.199999999999999" x14ac:dyDescent="0.25">
      <c r="A421" s="57">
        <v>426</v>
      </c>
      <c r="B421" s="57" t="s">
        <v>15295</v>
      </c>
      <c r="C421" s="58"/>
      <c r="D421" s="58" t="s">
        <v>82</v>
      </c>
      <c r="E421" s="58" t="s">
        <v>15295</v>
      </c>
      <c r="F421" s="58" t="s">
        <v>15296</v>
      </c>
      <c r="G421" s="58" t="s">
        <v>15297</v>
      </c>
      <c r="H421" s="58" t="s">
        <v>14364</v>
      </c>
      <c r="I421" s="58">
        <v>156.87</v>
      </c>
      <c r="J421" s="58"/>
      <c r="K421" s="58" t="s">
        <v>14365</v>
      </c>
      <c r="L421" s="58" t="s">
        <v>82</v>
      </c>
      <c r="M421" s="58">
        <v>148.05000000000001</v>
      </c>
      <c r="N421" s="58"/>
      <c r="O421" s="58">
        <v>156.87</v>
      </c>
      <c r="P421" s="58" t="s">
        <v>14444</v>
      </c>
    </row>
    <row r="422" spans="1:16" s="59" customFormat="1" ht="10.199999999999999" x14ac:dyDescent="0.25">
      <c r="A422" s="57">
        <v>427</v>
      </c>
      <c r="B422" s="57" t="s">
        <v>15298</v>
      </c>
      <c r="C422" s="58"/>
      <c r="D422" s="58" t="s">
        <v>82</v>
      </c>
      <c r="E422" s="58" t="s">
        <v>15298</v>
      </c>
      <c r="F422" s="58" t="s">
        <v>15299</v>
      </c>
      <c r="G422" s="58" t="s">
        <v>15300</v>
      </c>
      <c r="H422" s="58" t="s">
        <v>14364</v>
      </c>
      <c r="I422" s="58">
        <v>57.85</v>
      </c>
      <c r="J422" s="58"/>
      <c r="K422" s="58" t="s">
        <v>14365</v>
      </c>
      <c r="L422" s="58" t="s">
        <v>82</v>
      </c>
      <c r="M422" s="58">
        <v>57.13</v>
      </c>
      <c r="N422" s="58">
        <v>216</v>
      </c>
      <c r="O422" s="58">
        <v>57.85</v>
      </c>
      <c r="P422" s="58">
        <v>89</v>
      </c>
    </row>
    <row r="423" spans="1:16" s="59" customFormat="1" ht="10.199999999999999" x14ac:dyDescent="0.25">
      <c r="A423" s="57">
        <v>428</v>
      </c>
      <c r="B423" s="57" t="s">
        <v>15301</v>
      </c>
      <c r="C423" s="58"/>
      <c r="D423" s="58" t="s">
        <v>82</v>
      </c>
      <c r="E423" s="58" t="s">
        <v>15301</v>
      </c>
      <c r="F423" s="58" t="s">
        <v>15302</v>
      </c>
      <c r="G423" s="58" t="s">
        <v>15303</v>
      </c>
      <c r="H423" s="58" t="s">
        <v>14364</v>
      </c>
      <c r="I423" s="58">
        <v>86.23</v>
      </c>
      <c r="J423" s="58"/>
      <c r="K423" s="58" t="s">
        <v>14365</v>
      </c>
      <c r="L423" s="58" t="s">
        <v>82</v>
      </c>
      <c r="M423" s="58">
        <v>85.15</v>
      </c>
      <c r="N423" s="58">
        <v>69</v>
      </c>
      <c r="O423" s="58">
        <v>86.23</v>
      </c>
      <c r="P423" s="58">
        <v>46</v>
      </c>
    </row>
    <row r="424" spans="1:16" s="59" customFormat="1" ht="10.199999999999999" x14ac:dyDescent="0.25">
      <c r="A424" s="57">
        <v>429</v>
      </c>
      <c r="B424" s="57" t="s">
        <v>15304</v>
      </c>
      <c r="C424" s="58"/>
      <c r="D424" s="58" t="s">
        <v>82</v>
      </c>
      <c r="E424" s="58" t="s">
        <v>15304</v>
      </c>
      <c r="F424" s="58" t="s">
        <v>15305</v>
      </c>
      <c r="G424" s="58" t="s">
        <v>15306</v>
      </c>
      <c r="H424" s="58" t="s">
        <v>14364</v>
      </c>
      <c r="I424" s="58">
        <v>20.11</v>
      </c>
      <c r="J424" s="58"/>
      <c r="K424" s="58" t="s">
        <v>14365</v>
      </c>
      <c r="L424" s="58" t="s">
        <v>82</v>
      </c>
      <c r="M424" s="58">
        <v>19.86</v>
      </c>
      <c r="N424" s="58">
        <v>4</v>
      </c>
      <c r="O424" s="58">
        <v>20.11</v>
      </c>
      <c r="P424" s="58">
        <v>10</v>
      </c>
    </row>
    <row r="425" spans="1:16" s="59" customFormat="1" ht="10.199999999999999" x14ac:dyDescent="0.25">
      <c r="A425" s="57">
        <v>430</v>
      </c>
      <c r="B425" s="57" t="s">
        <v>6013</v>
      </c>
      <c r="C425" s="58" t="s">
        <v>6013</v>
      </c>
      <c r="D425" s="58" t="s">
        <v>82</v>
      </c>
      <c r="E425" s="58" t="s">
        <v>15307</v>
      </c>
      <c r="F425" s="58" t="s">
        <v>15308</v>
      </c>
      <c r="G425" s="58" t="s">
        <v>15309</v>
      </c>
      <c r="H425" s="58" t="s">
        <v>14364</v>
      </c>
      <c r="I425" s="58">
        <v>33.24</v>
      </c>
      <c r="J425" s="58"/>
      <c r="K425" s="58" t="s">
        <v>14365</v>
      </c>
      <c r="L425" s="58" t="s">
        <v>82</v>
      </c>
      <c r="M425" s="58">
        <v>32.83</v>
      </c>
      <c r="N425" s="58">
        <v>124</v>
      </c>
      <c r="O425" s="58">
        <v>33.24</v>
      </c>
      <c r="P425" s="58">
        <v>84</v>
      </c>
    </row>
    <row r="426" spans="1:16" s="59" customFormat="1" ht="10.199999999999999" x14ac:dyDescent="0.25">
      <c r="A426" s="57">
        <v>431</v>
      </c>
      <c r="B426" s="57" t="s">
        <v>5832</v>
      </c>
      <c r="C426" s="58" t="s">
        <v>5832</v>
      </c>
      <c r="D426" s="58" t="s">
        <v>82</v>
      </c>
      <c r="E426" s="58" t="s">
        <v>15310</v>
      </c>
      <c r="F426" s="58" t="s">
        <v>5833</v>
      </c>
      <c r="G426" s="58" t="s">
        <v>15311</v>
      </c>
      <c r="H426" s="58" t="s">
        <v>14364</v>
      </c>
      <c r="I426" s="58">
        <v>43.66</v>
      </c>
      <c r="J426" s="58"/>
      <c r="K426" s="58" t="s">
        <v>14365</v>
      </c>
      <c r="L426" s="58" t="s">
        <v>82</v>
      </c>
      <c r="M426" s="58">
        <v>43.11</v>
      </c>
      <c r="N426" s="58">
        <v>94</v>
      </c>
      <c r="O426" s="58">
        <v>43.66</v>
      </c>
      <c r="P426" s="58">
        <v>94</v>
      </c>
    </row>
    <row r="427" spans="1:16" s="59" customFormat="1" ht="10.199999999999999" x14ac:dyDescent="0.25">
      <c r="A427" s="57">
        <v>432</v>
      </c>
      <c r="B427" s="57" t="s">
        <v>15312</v>
      </c>
      <c r="C427" s="58"/>
      <c r="D427" s="58" t="s">
        <v>82</v>
      </c>
      <c r="E427" s="58" t="s">
        <v>15312</v>
      </c>
      <c r="F427" s="58" t="s">
        <v>15313</v>
      </c>
      <c r="G427" s="58" t="s">
        <v>15314</v>
      </c>
      <c r="H427" s="58" t="s">
        <v>14364</v>
      </c>
      <c r="I427" s="58">
        <v>5.72</v>
      </c>
      <c r="J427" s="58"/>
      <c r="K427" s="58" t="s">
        <v>14365</v>
      </c>
      <c r="L427" s="58" t="s">
        <v>82</v>
      </c>
      <c r="M427" s="58">
        <v>5.65</v>
      </c>
      <c r="N427" s="58">
        <v>24</v>
      </c>
      <c r="O427" s="58">
        <v>5.72</v>
      </c>
      <c r="P427" s="58">
        <v>7</v>
      </c>
    </row>
    <row r="428" spans="1:16" s="59" customFormat="1" ht="10.199999999999999" x14ac:dyDescent="0.25">
      <c r="A428" s="57">
        <v>433</v>
      </c>
      <c r="B428" s="57" t="s">
        <v>15315</v>
      </c>
      <c r="C428" s="58"/>
      <c r="D428" s="58" t="s">
        <v>82</v>
      </c>
      <c r="E428" s="58" t="s">
        <v>15315</v>
      </c>
      <c r="F428" s="58" t="s">
        <v>15316</v>
      </c>
      <c r="G428" s="58" t="s">
        <v>15317</v>
      </c>
      <c r="H428" s="58" t="s">
        <v>14364</v>
      </c>
      <c r="I428" s="58">
        <v>10.75</v>
      </c>
      <c r="J428" s="58"/>
      <c r="K428" s="58" t="s">
        <v>14365</v>
      </c>
      <c r="L428" s="58" t="s">
        <v>82</v>
      </c>
      <c r="M428" s="58">
        <v>10.61</v>
      </c>
      <c r="N428" s="58">
        <v>72</v>
      </c>
      <c r="O428" s="58">
        <v>10.75</v>
      </c>
      <c r="P428" s="58">
        <v>68</v>
      </c>
    </row>
    <row r="429" spans="1:16" s="59" customFormat="1" ht="10.199999999999999" x14ac:dyDescent="0.25">
      <c r="A429" s="57">
        <v>434</v>
      </c>
      <c r="B429" s="57" t="s">
        <v>5695</v>
      </c>
      <c r="C429" s="58" t="s">
        <v>5695</v>
      </c>
      <c r="D429" s="58" t="s">
        <v>82</v>
      </c>
      <c r="E429" s="58" t="s">
        <v>15318</v>
      </c>
      <c r="F429" s="58" t="s">
        <v>15319</v>
      </c>
      <c r="G429" s="58" t="s">
        <v>15320</v>
      </c>
      <c r="H429" s="58" t="s">
        <v>14364</v>
      </c>
      <c r="I429" s="58">
        <v>18.43</v>
      </c>
      <c r="J429" s="58"/>
      <c r="K429" s="58" t="s">
        <v>14365</v>
      </c>
      <c r="L429" s="58" t="s">
        <v>82</v>
      </c>
      <c r="M429" s="58">
        <v>18.2</v>
      </c>
      <c r="N429" s="58">
        <v>34</v>
      </c>
      <c r="O429" s="58">
        <v>18.43</v>
      </c>
      <c r="P429" s="58" t="s">
        <v>14444</v>
      </c>
    </row>
    <row r="430" spans="1:16" s="59" customFormat="1" ht="10.199999999999999" x14ac:dyDescent="0.25">
      <c r="A430" s="57">
        <v>435</v>
      </c>
      <c r="B430" s="57" t="s">
        <v>15321</v>
      </c>
      <c r="C430" s="58"/>
      <c r="D430" s="58" t="s">
        <v>82</v>
      </c>
      <c r="E430" s="58" t="s">
        <v>15321</v>
      </c>
      <c r="F430" s="58" t="s">
        <v>15322</v>
      </c>
      <c r="G430" s="58" t="s">
        <v>15323</v>
      </c>
      <c r="H430" s="58" t="s">
        <v>14364</v>
      </c>
      <c r="I430" s="58">
        <v>10.53</v>
      </c>
      <c r="J430" s="58"/>
      <c r="K430" s="58" t="s">
        <v>14365</v>
      </c>
      <c r="L430" s="58" t="s">
        <v>82</v>
      </c>
      <c r="M430" s="58">
        <v>10.4</v>
      </c>
      <c r="N430" s="58">
        <v>131</v>
      </c>
      <c r="O430" s="58">
        <v>10.53</v>
      </c>
      <c r="P430" s="58">
        <v>104</v>
      </c>
    </row>
    <row r="431" spans="1:16" s="59" customFormat="1" ht="10.199999999999999" x14ac:dyDescent="0.25">
      <c r="A431" s="57">
        <v>436</v>
      </c>
      <c r="B431" s="57" t="s">
        <v>15324</v>
      </c>
      <c r="C431" s="58"/>
      <c r="D431" s="58" t="s">
        <v>82</v>
      </c>
      <c r="E431" s="58" t="s">
        <v>15324</v>
      </c>
      <c r="F431" s="58" t="s">
        <v>15325</v>
      </c>
      <c r="G431" s="58" t="s">
        <v>15326</v>
      </c>
      <c r="H431" s="58" t="s">
        <v>14364</v>
      </c>
      <c r="I431" s="58">
        <v>44.42</v>
      </c>
      <c r="J431" s="58"/>
      <c r="K431" s="58" t="s">
        <v>14365</v>
      </c>
      <c r="L431" s="58" t="s">
        <v>82</v>
      </c>
      <c r="M431" s="58">
        <v>43.86</v>
      </c>
      <c r="N431" s="58">
        <v>119</v>
      </c>
      <c r="O431" s="58">
        <v>44.42</v>
      </c>
      <c r="P431" s="58">
        <v>93</v>
      </c>
    </row>
    <row r="432" spans="1:16" s="59" customFormat="1" ht="10.199999999999999" x14ac:dyDescent="0.25">
      <c r="A432" s="57">
        <v>437</v>
      </c>
      <c r="B432" s="57" t="s">
        <v>15327</v>
      </c>
      <c r="C432" s="58"/>
      <c r="D432" s="58" t="s">
        <v>82</v>
      </c>
      <c r="E432" s="58" t="s">
        <v>15327</v>
      </c>
      <c r="F432" s="58" t="s">
        <v>15328</v>
      </c>
      <c r="G432" s="58" t="s">
        <v>15329</v>
      </c>
      <c r="H432" s="58" t="s">
        <v>14364</v>
      </c>
      <c r="I432" s="58">
        <v>36.56</v>
      </c>
      <c r="J432" s="58"/>
      <c r="K432" s="58" t="s">
        <v>14365</v>
      </c>
      <c r="L432" s="58" t="s">
        <v>82</v>
      </c>
      <c r="M432" s="58">
        <v>36.1</v>
      </c>
      <c r="N432" s="58">
        <v>114</v>
      </c>
      <c r="O432" s="58">
        <v>36.56</v>
      </c>
      <c r="P432" s="58">
        <v>85</v>
      </c>
    </row>
    <row r="433" spans="1:16" s="59" customFormat="1" ht="10.199999999999999" x14ac:dyDescent="0.25">
      <c r="A433" s="57">
        <v>438</v>
      </c>
      <c r="B433" s="57" t="s">
        <v>15330</v>
      </c>
      <c r="C433" s="58"/>
      <c r="D433" s="58" t="s">
        <v>82</v>
      </c>
      <c r="E433" s="58" t="s">
        <v>15330</v>
      </c>
      <c r="F433" s="58" t="s">
        <v>15331</v>
      </c>
      <c r="G433" s="58" t="s">
        <v>15332</v>
      </c>
      <c r="H433" s="58" t="s">
        <v>14364</v>
      </c>
      <c r="I433" s="58">
        <v>22.46</v>
      </c>
      <c r="J433" s="58"/>
      <c r="K433" s="58" t="s">
        <v>14365</v>
      </c>
      <c r="L433" s="58" t="s">
        <v>82</v>
      </c>
      <c r="M433" s="58">
        <v>22.17</v>
      </c>
      <c r="N433" s="58">
        <v>188</v>
      </c>
      <c r="O433" s="58">
        <v>22.46</v>
      </c>
      <c r="P433" s="58">
        <v>160</v>
      </c>
    </row>
    <row r="434" spans="1:16" s="59" customFormat="1" ht="10.199999999999999" x14ac:dyDescent="0.25">
      <c r="A434" s="57">
        <v>439</v>
      </c>
      <c r="B434" s="57" t="s">
        <v>15333</v>
      </c>
      <c r="C434" s="58"/>
      <c r="D434" s="58" t="s">
        <v>82</v>
      </c>
      <c r="E434" s="58" t="s">
        <v>15333</v>
      </c>
      <c r="F434" s="58" t="s">
        <v>15334</v>
      </c>
      <c r="G434" s="58" t="s">
        <v>15335</v>
      </c>
      <c r="H434" s="58" t="s">
        <v>14364</v>
      </c>
      <c r="I434" s="58">
        <v>8.25</v>
      </c>
      <c r="J434" s="58"/>
      <c r="K434" s="58" t="s">
        <v>14365</v>
      </c>
      <c r="L434" s="58" t="s">
        <v>82</v>
      </c>
      <c r="M434" s="58">
        <v>8.15</v>
      </c>
      <c r="N434" s="58">
        <v>167</v>
      </c>
      <c r="O434" s="58">
        <v>8.25</v>
      </c>
      <c r="P434" s="58">
        <v>165</v>
      </c>
    </row>
    <row r="435" spans="1:16" s="59" customFormat="1" ht="10.199999999999999" x14ac:dyDescent="0.25">
      <c r="A435" s="57">
        <v>440</v>
      </c>
      <c r="B435" s="57" t="s">
        <v>15336</v>
      </c>
      <c r="C435" s="58"/>
      <c r="D435" s="58" t="s">
        <v>82</v>
      </c>
      <c r="E435" s="58" t="s">
        <v>15336</v>
      </c>
      <c r="F435" s="58" t="s">
        <v>15337</v>
      </c>
      <c r="G435" s="58" t="s">
        <v>15338</v>
      </c>
      <c r="H435" s="58" t="s">
        <v>14364</v>
      </c>
      <c r="I435" s="58">
        <v>10.01</v>
      </c>
      <c r="J435" s="58"/>
      <c r="K435" s="58" t="s">
        <v>14365</v>
      </c>
      <c r="L435" s="58" t="s">
        <v>82</v>
      </c>
      <c r="M435" s="58">
        <v>9.89</v>
      </c>
      <c r="N435" s="58">
        <v>87</v>
      </c>
      <c r="O435" s="58">
        <v>10.01</v>
      </c>
      <c r="P435" s="58">
        <v>42</v>
      </c>
    </row>
    <row r="436" spans="1:16" s="59" customFormat="1" ht="10.199999999999999" x14ac:dyDescent="0.25">
      <c r="A436" s="57">
        <v>441</v>
      </c>
      <c r="B436" s="57" t="s">
        <v>2879</v>
      </c>
      <c r="C436" s="58" t="s">
        <v>2879</v>
      </c>
      <c r="D436" s="58" t="s">
        <v>82</v>
      </c>
      <c r="E436" s="58" t="s">
        <v>15339</v>
      </c>
      <c r="F436" s="58">
        <v>310882</v>
      </c>
      <c r="G436" s="58" t="s">
        <v>15340</v>
      </c>
      <c r="H436" s="58" t="s">
        <v>14364</v>
      </c>
      <c r="I436" s="58">
        <v>30.82</v>
      </c>
      <c r="J436" s="58"/>
      <c r="K436" s="58" t="s">
        <v>14365</v>
      </c>
      <c r="L436" s="58" t="s">
        <v>82</v>
      </c>
      <c r="M436" s="58">
        <v>28.38</v>
      </c>
      <c r="N436" s="58">
        <v>820</v>
      </c>
      <c r="O436" s="58">
        <v>30.82</v>
      </c>
      <c r="P436" s="58">
        <v>771</v>
      </c>
    </row>
    <row r="437" spans="1:16" s="59" customFormat="1" ht="10.199999999999999" x14ac:dyDescent="0.25">
      <c r="A437" s="57">
        <v>442</v>
      </c>
      <c r="B437" s="57" t="s">
        <v>7855</v>
      </c>
      <c r="C437" s="58" t="s">
        <v>7855</v>
      </c>
      <c r="D437" s="58" t="s">
        <v>82</v>
      </c>
      <c r="E437" s="58" t="s">
        <v>15341</v>
      </c>
      <c r="F437" s="58" t="s">
        <v>7856</v>
      </c>
      <c r="G437" s="58" t="s">
        <v>15342</v>
      </c>
      <c r="H437" s="58" t="s">
        <v>14364</v>
      </c>
      <c r="I437" s="58">
        <v>40.25</v>
      </c>
      <c r="J437" s="58"/>
      <c r="K437" s="58" t="s">
        <v>14365</v>
      </c>
      <c r="L437" s="58" t="s">
        <v>82</v>
      </c>
      <c r="M437" s="58">
        <v>37.06</v>
      </c>
      <c r="N437" s="58">
        <v>1597</v>
      </c>
      <c r="O437" s="58">
        <v>40.25</v>
      </c>
      <c r="P437" s="58">
        <v>1708</v>
      </c>
    </row>
    <row r="438" spans="1:16" s="59" customFormat="1" ht="10.199999999999999" x14ac:dyDescent="0.25">
      <c r="A438" s="57">
        <v>443</v>
      </c>
      <c r="B438" s="57" t="s">
        <v>7742</v>
      </c>
      <c r="C438" s="58" t="s">
        <v>7742</v>
      </c>
      <c r="D438" s="58" t="s">
        <v>82</v>
      </c>
      <c r="E438" s="58" t="s">
        <v>15343</v>
      </c>
      <c r="F438" s="58" t="s">
        <v>7743</v>
      </c>
      <c r="G438" s="58" t="s">
        <v>15344</v>
      </c>
      <c r="H438" s="58" t="s">
        <v>14364</v>
      </c>
      <c r="I438" s="58">
        <v>40.25</v>
      </c>
      <c r="J438" s="58"/>
      <c r="K438" s="58" t="s">
        <v>14365</v>
      </c>
      <c r="L438" s="58" t="s">
        <v>82</v>
      </c>
      <c r="M438" s="58">
        <v>37.06</v>
      </c>
      <c r="N438" s="58">
        <v>2766</v>
      </c>
      <c r="O438" s="58">
        <v>40.25</v>
      </c>
      <c r="P438" s="58">
        <v>2133</v>
      </c>
    </row>
    <row r="439" spans="1:16" s="59" customFormat="1" ht="10.199999999999999" x14ac:dyDescent="0.25">
      <c r="A439" s="57">
        <v>444</v>
      </c>
      <c r="B439" s="57" t="s">
        <v>7790</v>
      </c>
      <c r="C439" s="58" t="s">
        <v>7790</v>
      </c>
      <c r="D439" s="58" t="s">
        <v>82</v>
      </c>
      <c r="E439" s="58" t="s">
        <v>15345</v>
      </c>
      <c r="F439" s="58" t="s">
        <v>7791</v>
      </c>
      <c r="G439" s="58" t="s">
        <v>15346</v>
      </c>
      <c r="H439" s="58" t="s">
        <v>14364</v>
      </c>
      <c r="I439" s="58">
        <v>76.34</v>
      </c>
      <c r="J439" s="58"/>
      <c r="K439" s="58" t="s">
        <v>14365</v>
      </c>
      <c r="L439" s="58" t="s">
        <v>82</v>
      </c>
      <c r="M439" s="58">
        <v>70.290000000000006</v>
      </c>
      <c r="N439" s="58">
        <v>20</v>
      </c>
      <c r="O439" s="58">
        <v>83.97</v>
      </c>
      <c r="P439" s="58">
        <v>6</v>
      </c>
    </row>
    <row r="440" spans="1:16" s="59" customFormat="1" ht="10.199999999999999" x14ac:dyDescent="0.25">
      <c r="A440" s="57">
        <v>445</v>
      </c>
      <c r="B440" s="57" t="s">
        <v>7787</v>
      </c>
      <c r="C440" s="58" t="s">
        <v>7787</v>
      </c>
      <c r="D440" s="58" t="s">
        <v>82</v>
      </c>
      <c r="E440" s="58" t="s">
        <v>15347</v>
      </c>
      <c r="F440" s="58" t="s">
        <v>7788</v>
      </c>
      <c r="G440" s="58" t="s">
        <v>15348</v>
      </c>
      <c r="H440" s="58" t="s">
        <v>14364</v>
      </c>
      <c r="I440" s="58">
        <v>1.39</v>
      </c>
      <c r="J440" s="58"/>
      <c r="K440" s="58" t="s">
        <v>14365</v>
      </c>
      <c r="L440" s="58" t="s">
        <v>82</v>
      </c>
      <c r="M440" s="58">
        <v>1.19</v>
      </c>
      <c r="N440" s="58">
        <v>3220</v>
      </c>
      <c r="O440" s="58">
        <v>1.39</v>
      </c>
      <c r="P440" s="58">
        <v>3151</v>
      </c>
    </row>
    <row r="441" spans="1:16" s="59" customFormat="1" ht="10.199999999999999" x14ac:dyDescent="0.25">
      <c r="A441" s="57">
        <v>446</v>
      </c>
      <c r="B441" s="57" t="s">
        <v>7793</v>
      </c>
      <c r="C441" s="58" t="s">
        <v>7793</v>
      </c>
      <c r="D441" s="58" t="s">
        <v>82</v>
      </c>
      <c r="E441" s="58" t="s">
        <v>15349</v>
      </c>
      <c r="F441" s="58" t="s">
        <v>7794</v>
      </c>
      <c r="G441" s="58" t="s">
        <v>15350</v>
      </c>
      <c r="H441" s="58" t="s">
        <v>14364</v>
      </c>
      <c r="I441" s="58">
        <v>10.199999999999999</v>
      </c>
      <c r="J441" s="58"/>
      <c r="K441" s="58" t="s">
        <v>14365</v>
      </c>
      <c r="L441" s="58" t="s">
        <v>82</v>
      </c>
      <c r="M441" s="58">
        <v>9.39</v>
      </c>
      <c r="N441" s="58">
        <v>153</v>
      </c>
      <c r="O441" s="58">
        <v>10.199999999999999</v>
      </c>
      <c r="P441" s="58">
        <v>98</v>
      </c>
    </row>
    <row r="442" spans="1:16" s="59" customFormat="1" ht="10.199999999999999" x14ac:dyDescent="0.25">
      <c r="A442" s="57">
        <v>447</v>
      </c>
      <c r="B442" s="57" t="s">
        <v>6970</v>
      </c>
      <c r="C442" s="58" t="s">
        <v>6970</v>
      </c>
      <c r="D442" s="58" t="s">
        <v>82</v>
      </c>
      <c r="E442" s="58" t="s">
        <v>15351</v>
      </c>
      <c r="F442" s="58">
        <v>310710</v>
      </c>
      <c r="G442" s="58" t="s">
        <v>15352</v>
      </c>
      <c r="H442" s="58" t="s">
        <v>14364</v>
      </c>
      <c r="I442" s="58">
        <v>45.66</v>
      </c>
      <c r="J442" s="58"/>
      <c r="K442" s="58" t="s">
        <v>14365</v>
      </c>
      <c r="L442" s="58" t="s">
        <v>82</v>
      </c>
      <c r="M442" s="58">
        <v>42.04</v>
      </c>
      <c r="N442" s="58">
        <v>1121</v>
      </c>
      <c r="O442" s="58">
        <v>45.66</v>
      </c>
      <c r="P442" s="58">
        <v>1015</v>
      </c>
    </row>
    <row r="443" spans="1:16" s="59" customFormat="1" ht="10.199999999999999" x14ac:dyDescent="0.25">
      <c r="A443" s="57">
        <v>448</v>
      </c>
      <c r="B443" s="57" t="s">
        <v>2920</v>
      </c>
      <c r="C443" s="58" t="s">
        <v>6212</v>
      </c>
      <c r="D443" s="58" t="s">
        <v>82</v>
      </c>
      <c r="E443" s="58" t="s">
        <v>15353</v>
      </c>
      <c r="F443" s="58">
        <v>310750</v>
      </c>
      <c r="G443" s="58" t="s">
        <v>15354</v>
      </c>
      <c r="H443" s="58" t="s">
        <v>14364</v>
      </c>
      <c r="I443" s="58">
        <v>1.7</v>
      </c>
      <c r="J443" s="58"/>
      <c r="K443" s="58" t="s">
        <v>14365</v>
      </c>
      <c r="L443" s="58" t="s">
        <v>82</v>
      </c>
      <c r="M443" s="58">
        <v>1.56</v>
      </c>
      <c r="N443" s="58">
        <v>5670</v>
      </c>
      <c r="O443" s="58">
        <v>1.7</v>
      </c>
      <c r="P443" s="58">
        <v>4636</v>
      </c>
    </row>
    <row r="444" spans="1:16" s="59" customFormat="1" ht="10.199999999999999" x14ac:dyDescent="0.25">
      <c r="A444" s="57">
        <v>449</v>
      </c>
      <c r="B444" s="57" t="s">
        <v>6039</v>
      </c>
      <c r="C444" s="58" t="s">
        <v>6039</v>
      </c>
      <c r="D444" s="58" t="s">
        <v>82</v>
      </c>
      <c r="E444" s="58" t="s">
        <v>15355</v>
      </c>
      <c r="F444" s="58">
        <v>310751</v>
      </c>
      <c r="G444" s="58" t="s">
        <v>15356</v>
      </c>
      <c r="H444" s="58" t="s">
        <v>14364</v>
      </c>
      <c r="I444" s="58">
        <v>1.02</v>
      </c>
      <c r="J444" s="58"/>
      <c r="K444" s="58" t="s">
        <v>14365</v>
      </c>
      <c r="L444" s="58" t="s">
        <v>82</v>
      </c>
      <c r="M444" s="58">
        <v>0.94</v>
      </c>
      <c r="N444" s="58">
        <v>6548</v>
      </c>
      <c r="O444" s="58">
        <v>1.02</v>
      </c>
      <c r="P444" s="58">
        <v>5590</v>
      </c>
    </row>
    <row r="445" spans="1:16" s="59" customFormat="1" ht="10.199999999999999" x14ac:dyDescent="0.25">
      <c r="A445" s="57">
        <v>450</v>
      </c>
      <c r="B445" s="57" t="s">
        <v>6162</v>
      </c>
      <c r="C445" s="58" t="s">
        <v>6162</v>
      </c>
      <c r="D445" s="58" t="s">
        <v>82</v>
      </c>
      <c r="E445" s="58" t="s">
        <v>15357</v>
      </c>
      <c r="F445" s="58">
        <v>310760</v>
      </c>
      <c r="G445" s="58" t="s">
        <v>15358</v>
      </c>
      <c r="H445" s="58" t="s">
        <v>14364</v>
      </c>
      <c r="I445" s="58">
        <v>2.1800000000000002</v>
      </c>
      <c r="J445" s="58"/>
      <c r="K445" s="58" t="s">
        <v>14365</v>
      </c>
      <c r="L445" s="58" t="s">
        <v>82</v>
      </c>
      <c r="M445" s="58">
        <v>2.0099999999999998</v>
      </c>
      <c r="N445" s="58">
        <v>3002</v>
      </c>
      <c r="O445" s="58">
        <v>2.1800000000000002</v>
      </c>
      <c r="P445" s="58">
        <v>1882</v>
      </c>
    </row>
    <row r="446" spans="1:16" s="59" customFormat="1" ht="10.199999999999999" x14ac:dyDescent="0.25">
      <c r="A446" s="57">
        <v>451</v>
      </c>
      <c r="B446" s="57" t="s">
        <v>5827</v>
      </c>
      <c r="C446" s="58" t="s">
        <v>5827</v>
      </c>
      <c r="D446" s="58" t="s">
        <v>82</v>
      </c>
      <c r="E446" s="58" t="s">
        <v>15359</v>
      </c>
      <c r="F446" s="58">
        <v>310800</v>
      </c>
      <c r="G446" s="58" t="s">
        <v>15360</v>
      </c>
      <c r="H446" s="58" t="s">
        <v>14364</v>
      </c>
      <c r="I446" s="58">
        <v>45.68</v>
      </c>
      <c r="J446" s="58"/>
      <c r="K446" s="58" t="s">
        <v>14365</v>
      </c>
      <c r="L446" s="58" t="s">
        <v>82</v>
      </c>
      <c r="M446" s="58">
        <v>42.06</v>
      </c>
      <c r="N446" s="58">
        <v>2044</v>
      </c>
      <c r="O446" s="58">
        <v>45.68</v>
      </c>
      <c r="P446" s="58">
        <v>1532</v>
      </c>
    </row>
    <row r="447" spans="1:16" s="59" customFormat="1" ht="10.199999999999999" x14ac:dyDescent="0.25">
      <c r="A447" s="57">
        <v>452</v>
      </c>
      <c r="B447" s="57" t="s">
        <v>5816</v>
      </c>
      <c r="C447" s="58" t="s">
        <v>5816</v>
      </c>
      <c r="D447" s="58" t="s">
        <v>82</v>
      </c>
      <c r="E447" s="58" t="s">
        <v>15361</v>
      </c>
      <c r="F447" s="58">
        <v>310810</v>
      </c>
      <c r="G447" s="58" t="s">
        <v>15362</v>
      </c>
      <c r="H447" s="58" t="s">
        <v>14364</v>
      </c>
      <c r="I447" s="58">
        <v>21.49</v>
      </c>
      <c r="J447" s="58"/>
      <c r="K447" s="58" t="s">
        <v>14365</v>
      </c>
      <c r="L447" s="58" t="s">
        <v>82</v>
      </c>
      <c r="M447" s="58">
        <v>19.79</v>
      </c>
      <c r="N447" s="58">
        <v>404</v>
      </c>
      <c r="O447" s="58">
        <v>21.49</v>
      </c>
      <c r="P447" s="58">
        <v>328</v>
      </c>
    </row>
    <row r="448" spans="1:16" s="59" customFormat="1" ht="10.199999999999999" x14ac:dyDescent="0.25">
      <c r="A448" s="57">
        <v>453</v>
      </c>
      <c r="B448" s="57" t="s">
        <v>6992</v>
      </c>
      <c r="C448" s="58" t="s">
        <v>6992</v>
      </c>
      <c r="D448" s="58" t="s">
        <v>82</v>
      </c>
      <c r="E448" s="58" t="s">
        <v>15363</v>
      </c>
      <c r="F448" s="58">
        <v>310820</v>
      </c>
      <c r="G448" s="58" t="s">
        <v>15364</v>
      </c>
      <c r="H448" s="58" t="s">
        <v>14364</v>
      </c>
      <c r="I448" s="58">
        <v>3.08</v>
      </c>
      <c r="J448" s="58"/>
      <c r="K448" s="58" t="s">
        <v>14365</v>
      </c>
      <c r="L448" s="58" t="s">
        <v>82</v>
      </c>
      <c r="M448" s="58">
        <v>2.83</v>
      </c>
      <c r="N448" s="58">
        <v>6044</v>
      </c>
      <c r="O448" s="58">
        <v>3.08</v>
      </c>
      <c r="P448" s="58">
        <v>1534</v>
      </c>
    </row>
    <row r="449" spans="1:16" s="59" customFormat="1" ht="10.199999999999999" x14ac:dyDescent="0.25">
      <c r="A449" s="57">
        <v>454</v>
      </c>
      <c r="B449" s="57" t="s">
        <v>5812</v>
      </c>
      <c r="C449" s="58" t="s">
        <v>5812</v>
      </c>
      <c r="D449" s="58" t="s">
        <v>82</v>
      </c>
      <c r="E449" s="58" t="s">
        <v>15365</v>
      </c>
      <c r="F449" s="58">
        <v>310821</v>
      </c>
      <c r="G449" s="58" t="s">
        <v>15366</v>
      </c>
      <c r="H449" s="58" t="s">
        <v>14364</v>
      </c>
      <c r="I449" s="58">
        <v>1.52</v>
      </c>
      <c r="J449" s="58"/>
      <c r="K449" s="58" t="s">
        <v>14365</v>
      </c>
      <c r="L449" s="58" t="s">
        <v>82</v>
      </c>
      <c r="M449" s="58">
        <v>1.43</v>
      </c>
      <c r="N449" s="58">
        <v>156</v>
      </c>
      <c r="O449" s="58">
        <v>1.52</v>
      </c>
      <c r="P449" s="58">
        <v>56</v>
      </c>
    </row>
    <row r="450" spans="1:16" s="59" customFormat="1" ht="10.199999999999999" x14ac:dyDescent="0.25">
      <c r="A450" s="57">
        <v>455</v>
      </c>
      <c r="B450" s="57" t="s">
        <v>2904</v>
      </c>
      <c r="C450" s="58" t="s">
        <v>2904</v>
      </c>
      <c r="D450" s="58" t="s">
        <v>82</v>
      </c>
      <c r="E450" s="58" t="s">
        <v>15367</v>
      </c>
      <c r="F450" s="58">
        <v>310822</v>
      </c>
      <c r="G450" s="58" t="s">
        <v>15368</v>
      </c>
      <c r="H450" s="58" t="s">
        <v>14364</v>
      </c>
      <c r="I450" s="58">
        <v>3.08</v>
      </c>
      <c r="J450" s="58"/>
      <c r="K450" s="58" t="s">
        <v>14365</v>
      </c>
      <c r="L450" s="58" t="s">
        <v>82</v>
      </c>
      <c r="M450" s="58">
        <v>2.91</v>
      </c>
      <c r="N450" s="58">
        <v>9300</v>
      </c>
      <c r="O450" s="58">
        <v>3.08</v>
      </c>
      <c r="P450" s="58">
        <v>9260</v>
      </c>
    </row>
    <row r="451" spans="1:16" s="59" customFormat="1" ht="10.199999999999999" x14ac:dyDescent="0.25">
      <c r="A451" s="57">
        <v>456</v>
      </c>
      <c r="B451" s="57" t="s">
        <v>5804</v>
      </c>
      <c r="C451" s="58" t="s">
        <v>5804</v>
      </c>
      <c r="D451" s="58" t="s">
        <v>82</v>
      </c>
      <c r="E451" s="58" t="s">
        <v>15369</v>
      </c>
      <c r="F451" s="58">
        <v>310850</v>
      </c>
      <c r="G451" s="58" t="s">
        <v>15370</v>
      </c>
      <c r="H451" s="58" t="s">
        <v>14364</v>
      </c>
      <c r="I451" s="58">
        <v>1.52</v>
      </c>
      <c r="J451" s="58"/>
      <c r="K451" s="58" t="s">
        <v>14365</v>
      </c>
      <c r="L451" s="58" t="s">
        <v>82</v>
      </c>
      <c r="M451" s="58">
        <v>1.43</v>
      </c>
      <c r="N451" s="58">
        <v>1013</v>
      </c>
      <c r="O451" s="58">
        <v>1.52</v>
      </c>
      <c r="P451" s="58">
        <v>432</v>
      </c>
    </row>
    <row r="452" spans="1:16" s="59" customFormat="1" ht="10.199999999999999" x14ac:dyDescent="0.25">
      <c r="A452" s="57">
        <v>457</v>
      </c>
      <c r="B452" s="57" t="s">
        <v>5778</v>
      </c>
      <c r="C452" s="58" t="s">
        <v>5778</v>
      </c>
      <c r="D452" s="58" t="s">
        <v>82</v>
      </c>
      <c r="E452" s="58" t="s">
        <v>15371</v>
      </c>
      <c r="F452" s="58">
        <v>310851</v>
      </c>
      <c r="G452" s="58" t="s">
        <v>15372</v>
      </c>
      <c r="H452" s="58" t="s">
        <v>14364</v>
      </c>
      <c r="I452" s="58">
        <v>1.27</v>
      </c>
      <c r="J452" s="58"/>
      <c r="K452" s="58" t="s">
        <v>14365</v>
      </c>
      <c r="L452" s="58" t="s">
        <v>82</v>
      </c>
      <c r="M452" s="58">
        <v>1.19</v>
      </c>
      <c r="N452" s="58">
        <v>129</v>
      </c>
      <c r="O452" s="58">
        <v>1.27</v>
      </c>
      <c r="P452" s="58">
        <v>54</v>
      </c>
    </row>
    <row r="453" spans="1:16" s="59" customFormat="1" ht="10.199999999999999" x14ac:dyDescent="0.25">
      <c r="A453" s="57">
        <v>458</v>
      </c>
      <c r="B453" s="57" t="s">
        <v>2884</v>
      </c>
      <c r="C453" s="58" t="s">
        <v>2884</v>
      </c>
      <c r="D453" s="58" t="s">
        <v>82</v>
      </c>
      <c r="E453" s="58" t="s">
        <v>15373</v>
      </c>
      <c r="F453" s="58" t="s">
        <v>15374</v>
      </c>
      <c r="G453" s="58" t="s">
        <v>15375</v>
      </c>
      <c r="H453" s="58" t="s">
        <v>14364</v>
      </c>
      <c r="I453" s="58">
        <v>0.48</v>
      </c>
      <c r="J453" s="58"/>
      <c r="K453" s="58" t="s">
        <v>14365</v>
      </c>
      <c r="L453" s="58" t="s">
        <v>82</v>
      </c>
      <c r="M453" s="58">
        <v>0.44</v>
      </c>
      <c r="N453" s="58">
        <v>10625</v>
      </c>
      <c r="O453" s="58">
        <v>0.48</v>
      </c>
      <c r="P453" s="58">
        <v>5703</v>
      </c>
    </row>
    <row r="454" spans="1:16" s="59" customFormat="1" ht="10.199999999999999" x14ac:dyDescent="0.25">
      <c r="A454" s="57">
        <v>459</v>
      </c>
      <c r="B454" s="57" t="s">
        <v>5649</v>
      </c>
      <c r="C454" s="58" t="s">
        <v>5649</v>
      </c>
      <c r="D454" s="58" t="s">
        <v>82</v>
      </c>
      <c r="E454" s="58" t="s">
        <v>15376</v>
      </c>
      <c r="F454" s="58">
        <v>310861</v>
      </c>
      <c r="G454" s="58" t="s">
        <v>15377</v>
      </c>
      <c r="H454" s="58" t="s">
        <v>14364</v>
      </c>
      <c r="I454" s="58">
        <v>0.37</v>
      </c>
      <c r="J454" s="58"/>
      <c r="K454" s="58" t="s">
        <v>14365</v>
      </c>
      <c r="L454" s="58" t="s">
        <v>82</v>
      </c>
      <c r="M454" s="58">
        <v>0.34</v>
      </c>
      <c r="N454" s="58">
        <v>1625</v>
      </c>
      <c r="O454" s="58">
        <v>0.37</v>
      </c>
      <c r="P454" s="58">
        <v>1087</v>
      </c>
    </row>
    <row r="455" spans="1:16" s="59" customFormat="1" ht="10.199999999999999" x14ac:dyDescent="0.25">
      <c r="A455" s="57">
        <v>460</v>
      </c>
      <c r="B455" s="57" t="s">
        <v>5770</v>
      </c>
      <c r="C455" s="58" t="s">
        <v>5770</v>
      </c>
      <c r="D455" s="58" t="s">
        <v>82</v>
      </c>
      <c r="E455" s="58" t="s">
        <v>15378</v>
      </c>
      <c r="F455" s="58">
        <v>310801</v>
      </c>
      <c r="G455" s="58" t="s">
        <v>15379</v>
      </c>
      <c r="H455" s="58" t="s">
        <v>14364</v>
      </c>
      <c r="I455" s="58">
        <v>37.82</v>
      </c>
      <c r="J455" s="58"/>
      <c r="K455" s="58" t="s">
        <v>14365</v>
      </c>
      <c r="L455" s="58" t="s">
        <v>82</v>
      </c>
      <c r="M455" s="58">
        <v>34.82</v>
      </c>
      <c r="N455" s="58">
        <v>3153</v>
      </c>
      <c r="O455" s="58">
        <v>37.82</v>
      </c>
      <c r="P455" s="58">
        <v>2837</v>
      </c>
    </row>
    <row r="456" spans="1:16" s="59" customFormat="1" ht="10.199999999999999" x14ac:dyDescent="0.25">
      <c r="A456" s="57">
        <v>461</v>
      </c>
      <c r="B456" s="57" t="s">
        <v>5891</v>
      </c>
      <c r="C456" s="58" t="s">
        <v>5891</v>
      </c>
      <c r="D456" s="58" t="s">
        <v>82</v>
      </c>
      <c r="E456" s="58" t="s">
        <v>15380</v>
      </c>
      <c r="F456" s="58">
        <v>310802</v>
      </c>
      <c r="G456" s="58" t="s">
        <v>15381</v>
      </c>
      <c r="H456" s="58" t="s">
        <v>14364</v>
      </c>
      <c r="I456" s="58">
        <v>33.659999999999997</v>
      </c>
      <c r="J456" s="58"/>
      <c r="K456" s="58" t="s">
        <v>14365</v>
      </c>
      <c r="L456" s="58" t="s">
        <v>82</v>
      </c>
      <c r="M456" s="58">
        <v>31</v>
      </c>
      <c r="N456" s="58">
        <v>4386</v>
      </c>
      <c r="O456" s="58">
        <v>33.659999999999997</v>
      </c>
      <c r="P456" s="58">
        <v>3994</v>
      </c>
    </row>
    <row r="457" spans="1:16" s="59" customFormat="1" ht="10.199999999999999" x14ac:dyDescent="0.25">
      <c r="A457" s="57">
        <v>462</v>
      </c>
      <c r="B457" s="57" t="s">
        <v>2897</v>
      </c>
      <c r="C457" s="58" t="s">
        <v>2897</v>
      </c>
      <c r="D457" s="58" t="s">
        <v>82</v>
      </c>
      <c r="E457" s="58" t="s">
        <v>15382</v>
      </c>
      <c r="F457" s="58">
        <v>310824</v>
      </c>
      <c r="G457" s="58" t="s">
        <v>15383</v>
      </c>
      <c r="H457" s="58" t="s">
        <v>14364</v>
      </c>
      <c r="I457" s="58">
        <v>2.46</v>
      </c>
      <c r="J457" s="58"/>
      <c r="K457" s="58" t="s">
        <v>14365</v>
      </c>
      <c r="L457" s="58" t="s">
        <v>82</v>
      </c>
      <c r="M457" s="58">
        <v>2.31</v>
      </c>
      <c r="N457" s="58">
        <v>32</v>
      </c>
      <c r="O457" s="58">
        <v>2.46</v>
      </c>
      <c r="P457" s="58">
        <v>32</v>
      </c>
    </row>
    <row r="458" spans="1:16" s="59" customFormat="1" ht="10.199999999999999" x14ac:dyDescent="0.25">
      <c r="A458" s="57">
        <v>463</v>
      </c>
      <c r="B458" s="57" t="s">
        <v>5889</v>
      </c>
      <c r="C458" s="58" t="s">
        <v>5889</v>
      </c>
      <c r="D458" s="58" t="s">
        <v>82</v>
      </c>
      <c r="E458" s="58" t="s">
        <v>15384</v>
      </c>
      <c r="F458" s="58">
        <v>310825</v>
      </c>
      <c r="G458" s="58" t="s">
        <v>15385</v>
      </c>
      <c r="H458" s="58" t="s">
        <v>14364</v>
      </c>
      <c r="I458" s="58">
        <v>2.5099999999999998</v>
      </c>
      <c r="J458" s="58"/>
      <c r="K458" s="58" t="s">
        <v>14365</v>
      </c>
      <c r="L458" s="58" t="s">
        <v>82</v>
      </c>
      <c r="M458" s="58">
        <v>2.31</v>
      </c>
      <c r="N458" s="58"/>
      <c r="O458" s="58">
        <v>2.5099999999999998</v>
      </c>
      <c r="P458" s="58">
        <v>134</v>
      </c>
    </row>
    <row r="459" spans="1:16" s="59" customFormat="1" ht="10.199999999999999" x14ac:dyDescent="0.25">
      <c r="A459" s="57">
        <v>464</v>
      </c>
      <c r="B459" s="57" t="s">
        <v>5886</v>
      </c>
      <c r="C459" s="58" t="s">
        <v>5886</v>
      </c>
      <c r="D459" s="58" t="s">
        <v>82</v>
      </c>
      <c r="E459" s="58" t="s">
        <v>15386</v>
      </c>
      <c r="F459" s="58">
        <v>310826</v>
      </c>
      <c r="G459" s="58" t="s">
        <v>15387</v>
      </c>
      <c r="H459" s="58" t="s">
        <v>14364</v>
      </c>
      <c r="I459" s="58">
        <v>2.99</v>
      </c>
      <c r="J459" s="58"/>
      <c r="K459" s="58" t="s">
        <v>14365</v>
      </c>
      <c r="L459" s="58" t="s">
        <v>82</v>
      </c>
      <c r="M459" s="58">
        <v>2.83</v>
      </c>
      <c r="N459" s="58">
        <v>410</v>
      </c>
      <c r="O459" s="58">
        <v>2.99</v>
      </c>
      <c r="P459" s="58">
        <v>996</v>
      </c>
    </row>
    <row r="460" spans="1:16" s="59" customFormat="1" ht="10.199999999999999" x14ac:dyDescent="0.25">
      <c r="A460" s="57">
        <v>465</v>
      </c>
      <c r="B460" s="57" t="s">
        <v>7078</v>
      </c>
      <c r="C460" s="58" t="s">
        <v>7078</v>
      </c>
      <c r="D460" s="58" t="s">
        <v>82</v>
      </c>
      <c r="E460" s="58" t="s">
        <v>15388</v>
      </c>
      <c r="F460" s="58" t="s">
        <v>7079</v>
      </c>
      <c r="G460" s="58" t="s">
        <v>15389</v>
      </c>
      <c r="H460" s="58" t="s">
        <v>14364</v>
      </c>
      <c r="I460" s="58">
        <v>26.08</v>
      </c>
      <c r="J460" s="58"/>
      <c r="K460" s="58" t="s">
        <v>14365</v>
      </c>
      <c r="L460" s="58" t="s">
        <v>82</v>
      </c>
      <c r="M460" s="58">
        <v>24.01</v>
      </c>
      <c r="N460" s="58">
        <v>2587</v>
      </c>
      <c r="O460" s="58">
        <v>26.08</v>
      </c>
      <c r="P460" s="58">
        <v>2034</v>
      </c>
    </row>
    <row r="461" spans="1:16" s="59" customFormat="1" ht="10.199999999999999" x14ac:dyDescent="0.25">
      <c r="A461" s="57">
        <v>466</v>
      </c>
      <c r="B461" s="57" t="s">
        <v>6083</v>
      </c>
      <c r="C461" s="58" t="s">
        <v>6083</v>
      </c>
      <c r="D461" s="58" t="s">
        <v>82</v>
      </c>
      <c r="E461" s="58" t="s">
        <v>15390</v>
      </c>
      <c r="F461" s="58" t="s">
        <v>6084</v>
      </c>
      <c r="G461" s="58" t="s">
        <v>15391</v>
      </c>
      <c r="H461" s="58" t="s">
        <v>14364</v>
      </c>
      <c r="I461" s="58">
        <v>31.15</v>
      </c>
      <c r="J461" s="58"/>
      <c r="K461" s="58" t="s">
        <v>14365</v>
      </c>
      <c r="L461" s="58" t="s">
        <v>82</v>
      </c>
      <c r="M461" s="58">
        <v>28.68</v>
      </c>
      <c r="N461" s="58">
        <v>174</v>
      </c>
      <c r="O461" s="58">
        <v>31.15</v>
      </c>
      <c r="P461" s="58">
        <v>164</v>
      </c>
    </row>
    <row r="462" spans="1:16" s="59" customFormat="1" ht="10.199999999999999" x14ac:dyDescent="0.25">
      <c r="A462" s="57">
        <v>467</v>
      </c>
      <c r="B462" s="57" t="s">
        <v>3595</v>
      </c>
      <c r="C462" s="58" t="s">
        <v>3595</v>
      </c>
      <c r="D462" s="58" t="s">
        <v>82</v>
      </c>
      <c r="E462" s="58" t="s">
        <v>15392</v>
      </c>
      <c r="F462" s="58" t="s">
        <v>3596</v>
      </c>
      <c r="G462" s="58" t="s">
        <v>15393</v>
      </c>
      <c r="H462" s="58" t="s">
        <v>14364</v>
      </c>
      <c r="I462" s="58">
        <v>18.77</v>
      </c>
      <c r="J462" s="58"/>
      <c r="K462" s="58" t="s">
        <v>14365</v>
      </c>
      <c r="L462" s="58" t="s">
        <v>82</v>
      </c>
      <c r="M462" s="58">
        <v>17.29</v>
      </c>
      <c r="N462" s="58">
        <v>875</v>
      </c>
      <c r="O462" s="58">
        <v>18.77</v>
      </c>
      <c r="P462" s="58">
        <v>795</v>
      </c>
    </row>
    <row r="463" spans="1:16" s="59" customFormat="1" ht="10.199999999999999" x14ac:dyDescent="0.25">
      <c r="A463" s="57">
        <v>468</v>
      </c>
      <c r="B463" s="57" t="s">
        <v>6034</v>
      </c>
      <c r="C463" s="58" t="s">
        <v>6034</v>
      </c>
      <c r="D463" s="58" t="s">
        <v>82</v>
      </c>
      <c r="E463" s="58" t="s">
        <v>15394</v>
      </c>
      <c r="F463" s="58" t="s">
        <v>6035</v>
      </c>
      <c r="G463" s="58" t="s">
        <v>15395</v>
      </c>
      <c r="H463" s="58" t="s">
        <v>14364</v>
      </c>
      <c r="I463" s="58">
        <v>16.03</v>
      </c>
      <c r="J463" s="58"/>
      <c r="K463" s="58" t="s">
        <v>14365</v>
      </c>
      <c r="L463" s="58" t="s">
        <v>82</v>
      </c>
      <c r="M463" s="58">
        <v>14.76</v>
      </c>
      <c r="N463" s="58">
        <v>919</v>
      </c>
      <c r="O463" s="58">
        <v>16.03</v>
      </c>
      <c r="P463" s="58">
        <v>870</v>
      </c>
    </row>
    <row r="464" spans="1:16" s="59" customFormat="1" ht="10.199999999999999" x14ac:dyDescent="0.25">
      <c r="A464" s="57">
        <v>469</v>
      </c>
      <c r="B464" s="57" t="s">
        <v>2598</v>
      </c>
      <c r="C464" s="58" t="s">
        <v>2598</v>
      </c>
      <c r="D464" s="58" t="s">
        <v>82</v>
      </c>
      <c r="E464" s="58" t="s">
        <v>15396</v>
      </c>
      <c r="F464" s="58" t="s">
        <v>2599</v>
      </c>
      <c r="G464" s="58" t="s">
        <v>15397</v>
      </c>
      <c r="H464" s="58" t="s">
        <v>14364</v>
      </c>
      <c r="I464" s="58">
        <v>10.08</v>
      </c>
      <c r="J464" s="58"/>
      <c r="K464" s="58" t="s">
        <v>14365</v>
      </c>
      <c r="L464" s="58" t="s">
        <v>82</v>
      </c>
      <c r="M464" s="58">
        <v>9.2799999999999994</v>
      </c>
      <c r="N464" s="58">
        <v>61</v>
      </c>
      <c r="O464" s="58">
        <v>10.08</v>
      </c>
      <c r="P464" s="58">
        <v>48</v>
      </c>
    </row>
    <row r="465" spans="1:16" s="59" customFormat="1" ht="10.199999999999999" x14ac:dyDescent="0.25">
      <c r="A465" s="57">
        <v>470</v>
      </c>
      <c r="B465" s="57" t="s">
        <v>2595</v>
      </c>
      <c r="C465" s="58" t="s">
        <v>2595</v>
      </c>
      <c r="D465" s="58" t="s">
        <v>82</v>
      </c>
      <c r="E465" s="58" t="s">
        <v>15398</v>
      </c>
      <c r="F465" s="58" t="s">
        <v>2596</v>
      </c>
      <c r="G465" s="58" t="s">
        <v>15399</v>
      </c>
      <c r="H465" s="58" t="s">
        <v>14364</v>
      </c>
      <c r="I465" s="58">
        <v>20.329999999999998</v>
      </c>
      <c r="J465" s="58"/>
      <c r="K465" s="58" t="s">
        <v>14365</v>
      </c>
      <c r="L465" s="58" t="s">
        <v>82</v>
      </c>
      <c r="M465" s="58">
        <v>18.72</v>
      </c>
      <c r="N465" s="58">
        <v>186</v>
      </c>
      <c r="O465" s="58">
        <v>20.329999999999998</v>
      </c>
      <c r="P465" s="58">
        <v>83</v>
      </c>
    </row>
    <row r="466" spans="1:16" s="59" customFormat="1" ht="10.199999999999999" x14ac:dyDescent="0.25">
      <c r="A466" s="57">
        <v>471</v>
      </c>
      <c r="B466" s="57" t="s">
        <v>15400</v>
      </c>
      <c r="C466" s="58"/>
      <c r="D466" s="58" t="s">
        <v>82</v>
      </c>
      <c r="E466" s="58" t="s">
        <v>15400</v>
      </c>
      <c r="F466" s="58" t="s">
        <v>15401</v>
      </c>
      <c r="G466" s="58" t="s">
        <v>15402</v>
      </c>
      <c r="H466" s="58" t="s">
        <v>14364</v>
      </c>
      <c r="I466" s="58">
        <v>4.6399999999999997</v>
      </c>
      <c r="J466" s="58"/>
      <c r="K466" s="58" t="s">
        <v>14365</v>
      </c>
      <c r="L466" s="58" t="s">
        <v>82</v>
      </c>
      <c r="M466" s="58">
        <v>4.2699999999999996</v>
      </c>
      <c r="N466" s="58">
        <v>20</v>
      </c>
      <c r="O466" s="58">
        <v>4.6399999999999997</v>
      </c>
      <c r="P466" s="58">
        <v>20</v>
      </c>
    </row>
    <row r="467" spans="1:16" s="59" customFormat="1" ht="10.199999999999999" x14ac:dyDescent="0.25">
      <c r="A467" s="57">
        <v>472</v>
      </c>
      <c r="B467" s="57" t="s">
        <v>6170</v>
      </c>
      <c r="C467" s="58" t="s">
        <v>6170</v>
      </c>
      <c r="D467" s="58" t="s">
        <v>82</v>
      </c>
      <c r="E467" s="58" t="s">
        <v>15403</v>
      </c>
      <c r="F467" s="58" t="s">
        <v>15404</v>
      </c>
      <c r="G467" s="58" t="s">
        <v>15405</v>
      </c>
      <c r="H467" s="58" t="s">
        <v>14364</v>
      </c>
      <c r="I467" s="58">
        <v>7.14</v>
      </c>
      <c r="J467" s="58"/>
      <c r="K467" s="58" t="s">
        <v>14365</v>
      </c>
      <c r="L467" s="58" t="s">
        <v>82</v>
      </c>
      <c r="M467" s="58">
        <v>6.57</v>
      </c>
      <c r="N467" s="58">
        <v>262</v>
      </c>
      <c r="O467" s="58">
        <v>7.14</v>
      </c>
      <c r="P467" s="58">
        <v>262</v>
      </c>
    </row>
    <row r="468" spans="1:16" s="59" customFormat="1" ht="10.199999999999999" x14ac:dyDescent="0.25">
      <c r="A468" s="57">
        <v>473</v>
      </c>
      <c r="B468" s="57" t="s">
        <v>2607</v>
      </c>
      <c r="C468" s="58" t="s">
        <v>2607</v>
      </c>
      <c r="D468" s="58" t="s">
        <v>82</v>
      </c>
      <c r="E468" s="58" t="s">
        <v>15406</v>
      </c>
      <c r="F468" s="58" t="s">
        <v>2608</v>
      </c>
      <c r="G468" s="58" t="s">
        <v>15407</v>
      </c>
      <c r="H468" s="58" t="s">
        <v>14364</v>
      </c>
      <c r="I468" s="58">
        <v>13.04</v>
      </c>
      <c r="J468" s="58"/>
      <c r="K468" s="58" t="s">
        <v>14365</v>
      </c>
      <c r="L468" s="58" t="s">
        <v>82</v>
      </c>
      <c r="M468" s="58">
        <v>12</v>
      </c>
      <c r="N468" s="58">
        <v>333</v>
      </c>
      <c r="O468" s="58">
        <v>13.04</v>
      </c>
      <c r="P468" s="58">
        <v>334</v>
      </c>
    </row>
    <row r="469" spans="1:16" s="59" customFormat="1" ht="10.199999999999999" x14ac:dyDescent="0.25">
      <c r="A469" s="57">
        <v>474</v>
      </c>
      <c r="B469" s="57" t="s">
        <v>6043</v>
      </c>
      <c r="C469" s="58" t="s">
        <v>6043</v>
      </c>
      <c r="D469" s="58" t="s">
        <v>82</v>
      </c>
      <c r="E469" s="58" t="s">
        <v>15408</v>
      </c>
      <c r="F469" s="58" t="s">
        <v>6044</v>
      </c>
      <c r="G469" s="58" t="s">
        <v>15409</v>
      </c>
      <c r="H469" s="58" t="s">
        <v>14364</v>
      </c>
      <c r="I469" s="58">
        <v>11.17</v>
      </c>
      <c r="J469" s="58"/>
      <c r="K469" s="58" t="s">
        <v>14365</v>
      </c>
      <c r="L469" s="58" t="s">
        <v>82</v>
      </c>
      <c r="M469" s="58">
        <v>10.29</v>
      </c>
      <c r="N469" s="58">
        <v>47</v>
      </c>
      <c r="O469" s="58">
        <v>11.17</v>
      </c>
      <c r="P469" s="58">
        <v>47</v>
      </c>
    </row>
    <row r="470" spans="1:16" s="59" customFormat="1" ht="10.199999999999999" x14ac:dyDescent="0.25">
      <c r="A470" s="57">
        <v>475</v>
      </c>
      <c r="B470" s="57" t="s">
        <v>2601</v>
      </c>
      <c r="C470" s="58" t="s">
        <v>2601</v>
      </c>
      <c r="D470" s="58" t="s">
        <v>82</v>
      </c>
      <c r="E470" s="58" t="s">
        <v>15410</v>
      </c>
      <c r="F470" s="58" t="s">
        <v>2602</v>
      </c>
      <c r="G470" s="58" t="s">
        <v>15411</v>
      </c>
      <c r="H470" s="58" t="s">
        <v>14364</v>
      </c>
      <c r="I470" s="58">
        <v>13.47</v>
      </c>
      <c r="J470" s="58"/>
      <c r="K470" s="58" t="s">
        <v>14365</v>
      </c>
      <c r="L470" s="58" t="s">
        <v>82</v>
      </c>
      <c r="M470" s="58">
        <v>12.4</v>
      </c>
      <c r="N470" s="58"/>
      <c r="O470" s="58">
        <v>13.47</v>
      </c>
      <c r="P470" s="58" t="s">
        <v>14444</v>
      </c>
    </row>
    <row r="471" spans="1:16" s="59" customFormat="1" ht="10.199999999999999" x14ac:dyDescent="0.25">
      <c r="A471" s="57">
        <v>476</v>
      </c>
      <c r="B471" s="57" t="s">
        <v>2610</v>
      </c>
      <c r="C471" s="58" t="s">
        <v>2610</v>
      </c>
      <c r="D471" s="58" t="s">
        <v>82</v>
      </c>
      <c r="E471" s="58" t="s">
        <v>15412</v>
      </c>
      <c r="F471" s="58" t="s">
        <v>2611</v>
      </c>
      <c r="G471" s="58" t="s">
        <v>15413</v>
      </c>
      <c r="H471" s="58" t="s">
        <v>14364</v>
      </c>
      <c r="I471" s="58">
        <v>32.99</v>
      </c>
      <c r="J471" s="58"/>
      <c r="K471" s="58" t="s">
        <v>14365</v>
      </c>
      <c r="L471" s="58" t="s">
        <v>82</v>
      </c>
      <c r="M471" s="58">
        <v>30.37</v>
      </c>
      <c r="N471" s="58">
        <v>418</v>
      </c>
      <c r="O471" s="58">
        <v>32.99</v>
      </c>
      <c r="P471" s="58">
        <v>405</v>
      </c>
    </row>
    <row r="472" spans="1:16" s="59" customFormat="1" ht="10.199999999999999" x14ac:dyDescent="0.25">
      <c r="A472" s="57">
        <v>477</v>
      </c>
      <c r="B472" s="57" t="s">
        <v>6313</v>
      </c>
      <c r="C472" s="58" t="s">
        <v>6313</v>
      </c>
      <c r="D472" s="58" t="s">
        <v>82</v>
      </c>
      <c r="E472" s="58" t="s">
        <v>15414</v>
      </c>
      <c r="F472" s="58" t="s">
        <v>6314</v>
      </c>
      <c r="G472" s="58" t="s">
        <v>15415</v>
      </c>
      <c r="H472" s="58" t="s">
        <v>14364</v>
      </c>
      <c r="I472" s="58">
        <v>28.32</v>
      </c>
      <c r="J472" s="58"/>
      <c r="K472" s="58" t="s">
        <v>14365</v>
      </c>
      <c r="L472" s="58" t="s">
        <v>82</v>
      </c>
      <c r="M472" s="58">
        <v>26.07</v>
      </c>
      <c r="N472" s="58">
        <v>97</v>
      </c>
      <c r="O472" s="58">
        <v>28.32</v>
      </c>
      <c r="P472" s="58">
        <v>97</v>
      </c>
    </row>
    <row r="473" spans="1:16" s="59" customFormat="1" ht="10.199999999999999" x14ac:dyDescent="0.25">
      <c r="A473" s="57">
        <v>478</v>
      </c>
      <c r="B473" s="57" t="s">
        <v>2604</v>
      </c>
      <c r="C473" s="58" t="s">
        <v>2604</v>
      </c>
      <c r="D473" s="58" t="s">
        <v>82</v>
      </c>
      <c r="E473" s="58" t="s">
        <v>15416</v>
      </c>
      <c r="F473" s="58" t="s">
        <v>2605</v>
      </c>
      <c r="G473" s="58" t="s">
        <v>15417</v>
      </c>
      <c r="H473" s="58" t="s">
        <v>14364</v>
      </c>
      <c r="I473" s="58">
        <v>34.68</v>
      </c>
      <c r="J473" s="58"/>
      <c r="K473" s="58" t="s">
        <v>14365</v>
      </c>
      <c r="L473" s="58" t="s">
        <v>82</v>
      </c>
      <c r="M473" s="58">
        <v>31.94</v>
      </c>
      <c r="N473" s="58">
        <v>10</v>
      </c>
      <c r="O473" s="58">
        <v>34.68</v>
      </c>
      <c r="P473" s="58">
        <v>10</v>
      </c>
    </row>
    <row r="474" spans="1:16" s="59" customFormat="1" ht="10.199999999999999" x14ac:dyDescent="0.25">
      <c r="A474" s="57">
        <v>479</v>
      </c>
      <c r="B474" s="57" t="s">
        <v>6007</v>
      </c>
      <c r="C474" s="58" t="s">
        <v>6007</v>
      </c>
      <c r="D474" s="58" t="s">
        <v>82</v>
      </c>
      <c r="E474" s="58" t="s">
        <v>15418</v>
      </c>
      <c r="F474" s="58" t="s">
        <v>15419</v>
      </c>
      <c r="G474" s="58" t="s">
        <v>15420</v>
      </c>
      <c r="H474" s="58" t="s">
        <v>14364</v>
      </c>
      <c r="I474" s="58">
        <v>2.62</v>
      </c>
      <c r="J474" s="58"/>
      <c r="K474" s="58" t="s">
        <v>14365</v>
      </c>
      <c r="L474" s="58" t="s">
        <v>82</v>
      </c>
      <c r="M474" s="58">
        <v>2.42</v>
      </c>
      <c r="N474" s="58">
        <v>212</v>
      </c>
      <c r="O474" s="58">
        <v>2.62</v>
      </c>
      <c r="P474" s="58">
        <v>212</v>
      </c>
    </row>
    <row r="475" spans="1:16" s="59" customFormat="1" ht="10.199999999999999" x14ac:dyDescent="0.25">
      <c r="A475" s="57">
        <v>480</v>
      </c>
      <c r="B475" s="57" t="s">
        <v>7072</v>
      </c>
      <c r="C475" s="58" t="s">
        <v>7072</v>
      </c>
      <c r="D475" s="58" t="s">
        <v>82</v>
      </c>
      <c r="E475" s="58" t="s">
        <v>15421</v>
      </c>
      <c r="F475" s="58" t="s">
        <v>7073</v>
      </c>
      <c r="G475" s="58" t="s">
        <v>15422</v>
      </c>
      <c r="H475" s="58" t="s">
        <v>14364</v>
      </c>
      <c r="I475" s="58">
        <v>18.309999999999999</v>
      </c>
      <c r="J475" s="58"/>
      <c r="K475" s="58" t="s">
        <v>14365</v>
      </c>
      <c r="L475" s="58" t="s">
        <v>82</v>
      </c>
      <c r="M475" s="58">
        <v>17.28</v>
      </c>
      <c r="N475" s="58">
        <v>1119</v>
      </c>
      <c r="O475" s="58">
        <v>18.309999999999999</v>
      </c>
      <c r="P475" s="58">
        <v>441</v>
      </c>
    </row>
    <row r="476" spans="1:16" s="59" customFormat="1" ht="10.199999999999999" x14ac:dyDescent="0.25">
      <c r="A476" s="57">
        <v>481</v>
      </c>
      <c r="B476" s="57" t="s">
        <v>15423</v>
      </c>
      <c r="C476" s="58"/>
      <c r="D476" s="58" t="s">
        <v>82</v>
      </c>
      <c r="E476" s="58" t="s">
        <v>15423</v>
      </c>
      <c r="F476" s="58" t="s">
        <v>15424</v>
      </c>
      <c r="G476" s="58" t="s">
        <v>15425</v>
      </c>
      <c r="H476" s="58" t="s">
        <v>14364</v>
      </c>
      <c r="I476" s="58">
        <v>3.54</v>
      </c>
      <c r="J476" s="58"/>
      <c r="K476" s="58" t="s">
        <v>14365</v>
      </c>
      <c r="L476" s="58" t="s">
        <v>82</v>
      </c>
      <c r="M476" s="58">
        <v>3.26</v>
      </c>
      <c r="N476" s="58">
        <v>303</v>
      </c>
      <c r="O476" s="58">
        <v>3.54</v>
      </c>
      <c r="P476" s="58">
        <v>36</v>
      </c>
    </row>
    <row r="477" spans="1:16" s="59" customFormat="1" ht="10.199999999999999" x14ac:dyDescent="0.25">
      <c r="A477" s="57">
        <v>482</v>
      </c>
      <c r="B477" s="57" t="s">
        <v>5862</v>
      </c>
      <c r="C477" s="58" t="s">
        <v>5862</v>
      </c>
      <c r="D477" s="58" t="s">
        <v>82</v>
      </c>
      <c r="E477" s="58" t="s">
        <v>15426</v>
      </c>
      <c r="F477" s="58" t="s">
        <v>15427</v>
      </c>
      <c r="G477" s="58" t="s">
        <v>15428</v>
      </c>
      <c r="H477" s="58" t="s">
        <v>14364</v>
      </c>
      <c r="I477" s="58">
        <v>2.5299999999999998</v>
      </c>
      <c r="J477" s="58"/>
      <c r="K477" s="58" t="s">
        <v>14365</v>
      </c>
      <c r="L477" s="58" t="s">
        <v>82</v>
      </c>
      <c r="M477" s="58">
        <v>2.33</v>
      </c>
      <c r="N477" s="58">
        <v>123</v>
      </c>
      <c r="O477" s="58">
        <v>2.5299999999999998</v>
      </c>
      <c r="P477" s="58">
        <v>461</v>
      </c>
    </row>
    <row r="478" spans="1:16" s="59" customFormat="1" ht="10.199999999999999" x14ac:dyDescent="0.25">
      <c r="A478" s="57">
        <v>483</v>
      </c>
      <c r="B478" s="57" t="s">
        <v>15429</v>
      </c>
      <c r="C478" s="58"/>
      <c r="D478" s="58" t="s">
        <v>82</v>
      </c>
      <c r="E478" s="58" t="s">
        <v>15429</v>
      </c>
      <c r="F478" s="58" t="s">
        <v>15430</v>
      </c>
      <c r="G478" s="58" t="s">
        <v>15431</v>
      </c>
      <c r="H478" s="58" t="s">
        <v>14364</v>
      </c>
      <c r="I478" s="58">
        <v>177.52</v>
      </c>
      <c r="J478" s="58"/>
      <c r="K478" s="58" t="s">
        <v>14365</v>
      </c>
      <c r="L478" s="58" t="s">
        <v>82</v>
      </c>
      <c r="M478" s="58">
        <v>163.44999999999999</v>
      </c>
      <c r="N478" s="58"/>
      <c r="O478" s="58">
        <v>177.52</v>
      </c>
      <c r="P478" s="58" t="s">
        <v>14444</v>
      </c>
    </row>
    <row r="479" spans="1:16" s="59" customFormat="1" ht="10.199999999999999" x14ac:dyDescent="0.25">
      <c r="A479" s="57">
        <v>484</v>
      </c>
      <c r="B479" s="57" t="s">
        <v>15432</v>
      </c>
      <c r="C479" s="58"/>
      <c r="D479" s="58" t="s">
        <v>82</v>
      </c>
      <c r="E479" s="58" t="s">
        <v>15432</v>
      </c>
      <c r="F479" s="58" t="s">
        <v>15433</v>
      </c>
      <c r="G479" s="58" t="s">
        <v>15434</v>
      </c>
      <c r="H479" s="58" t="s">
        <v>14364</v>
      </c>
      <c r="I479" s="58">
        <v>223.34</v>
      </c>
      <c r="J479" s="58"/>
      <c r="K479" s="58" t="s">
        <v>14365</v>
      </c>
      <c r="L479" s="58" t="s">
        <v>82</v>
      </c>
      <c r="M479" s="58">
        <v>205.64</v>
      </c>
      <c r="N479" s="58"/>
      <c r="O479" s="58">
        <v>223.34</v>
      </c>
      <c r="P479" s="58" t="s">
        <v>14444</v>
      </c>
    </row>
    <row r="480" spans="1:16" s="59" customFormat="1" ht="10.199999999999999" x14ac:dyDescent="0.25">
      <c r="A480" s="57">
        <v>485</v>
      </c>
      <c r="B480" s="57" t="s">
        <v>5971</v>
      </c>
      <c r="C480" s="58" t="s">
        <v>5971</v>
      </c>
      <c r="D480" s="58" t="s">
        <v>82</v>
      </c>
      <c r="E480" s="58" t="s">
        <v>15435</v>
      </c>
      <c r="F480" s="58" t="s">
        <v>5972</v>
      </c>
      <c r="G480" s="58" t="s">
        <v>15436</v>
      </c>
      <c r="H480" s="58" t="s">
        <v>14364</v>
      </c>
      <c r="I480" s="58">
        <v>11.5</v>
      </c>
      <c r="J480" s="58"/>
      <c r="K480" s="58" t="s">
        <v>14365</v>
      </c>
      <c r="L480" s="58" t="s">
        <v>82</v>
      </c>
      <c r="M480" s="58">
        <v>10.59</v>
      </c>
      <c r="N480" s="58">
        <v>40</v>
      </c>
      <c r="O480" s="58">
        <v>11.5</v>
      </c>
      <c r="P480" s="58">
        <v>40</v>
      </c>
    </row>
    <row r="481" spans="1:16" s="59" customFormat="1" ht="10.199999999999999" x14ac:dyDescent="0.25">
      <c r="A481" s="57">
        <v>486</v>
      </c>
      <c r="B481" s="57" t="s">
        <v>5977</v>
      </c>
      <c r="C481" s="58" t="s">
        <v>5977</v>
      </c>
      <c r="D481" s="58" t="s">
        <v>82</v>
      </c>
      <c r="E481" s="58" t="s">
        <v>15437</v>
      </c>
      <c r="F481" s="58" t="s">
        <v>5978</v>
      </c>
      <c r="G481" s="58" t="s">
        <v>15438</v>
      </c>
      <c r="H481" s="58" t="s">
        <v>14364</v>
      </c>
      <c r="I481" s="58">
        <v>9.6999999999999993</v>
      </c>
      <c r="J481" s="58"/>
      <c r="K481" s="58" t="s">
        <v>14365</v>
      </c>
      <c r="L481" s="58" t="s">
        <v>82</v>
      </c>
      <c r="M481" s="58">
        <v>8.93</v>
      </c>
      <c r="N481" s="58">
        <v>8</v>
      </c>
      <c r="O481" s="58">
        <v>9.6999999999999993</v>
      </c>
      <c r="P481" s="58">
        <v>8</v>
      </c>
    </row>
    <row r="482" spans="1:16" s="59" customFormat="1" ht="10.199999999999999" x14ac:dyDescent="0.25">
      <c r="A482" s="57">
        <v>487</v>
      </c>
      <c r="B482" s="57" t="s">
        <v>15439</v>
      </c>
      <c r="C482" s="58"/>
      <c r="D482" s="58" t="s">
        <v>82</v>
      </c>
      <c r="E482" s="58" t="s">
        <v>15439</v>
      </c>
      <c r="F482" s="58" t="s">
        <v>15440</v>
      </c>
      <c r="G482" s="58" t="s">
        <v>15441</v>
      </c>
      <c r="H482" s="58" t="s">
        <v>14364</v>
      </c>
      <c r="I482" s="58">
        <v>61.57</v>
      </c>
      <c r="J482" s="58"/>
      <c r="K482" s="58" t="s">
        <v>14365</v>
      </c>
      <c r="L482" s="58" t="s">
        <v>82</v>
      </c>
      <c r="M482" s="58">
        <v>56.69</v>
      </c>
      <c r="N482" s="58">
        <v>11</v>
      </c>
      <c r="O482" s="58">
        <v>61.57</v>
      </c>
      <c r="P482" s="58">
        <v>11</v>
      </c>
    </row>
    <row r="483" spans="1:16" s="59" customFormat="1" ht="10.199999999999999" x14ac:dyDescent="0.25">
      <c r="A483" s="57">
        <v>488</v>
      </c>
      <c r="B483" s="57" t="s">
        <v>2623</v>
      </c>
      <c r="C483" s="58" t="s">
        <v>2623</v>
      </c>
      <c r="D483" s="58" t="s">
        <v>82</v>
      </c>
      <c r="E483" s="58" t="s">
        <v>15442</v>
      </c>
      <c r="F483" s="58">
        <v>360010</v>
      </c>
      <c r="G483" s="58" t="s">
        <v>15443</v>
      </c>
      <c r="H483" s="58" t="s">
        <v>14364</v>
      </c>
      <c r="I483" s="58">
        <v>5.39</v>
      </c>
      <c r="J483" s="58"/>
      <c r="K483" s="58" t="s">
        <v>14365</v>
      </c>
      <c r="L483" s="58" t="s">
        <v>82</v>
      </c>
      <c r="M483" s="58">
        <v>4.95</v>
      </c>
      <c r="N483" s="58"/>
      <c r="O483" s="58">
        <v>5.39</v>
      </c>
      <c r="P483" s="58">
        <v>20</v>
      </c>
    </row>
    <row r="484" spans="1:16" s="59" customFormat="1" ht="10.199999999999999" x14ac:dyDescent="0.25">
      <c r="A484" s="57">
        <v>489</v>
      </c>
      <c r="B484" s="57" t="s">
        <v>2621</v>
      </c>
      <c r="C484" s="58" t="s">
        <v>2621</v>
      </c>
      <c r="D484" s="58" t="s">
        <v>82</v>
      </c>
      <c r="E484" s="58" t="s">
        <v>15444</v>
      </c>
      <c r="F484" s="58">
        <v>360020</v>
      </c>
      <c r="G484" s="58" t="s">
        <v>15445</v>
      </c>
      <c r="H484" s="58" t="s">
        <v>14364</v>
      </c>
      <c r="I484" s="58">
        <v>12.08</v>
      </c>
      <c r="J484" s="58"/>
      <c r="K484" s="58" t="s">
        <v>14365</v>
      </c>
      <c r="L484" s="58" t="s">
        <v>82</v>
      </c>
      <c r="M484" s="58">
        <v>11.09</v>
      </c>
      <c r="N484" s="58"/>
      <c r="O484" s="58">
        <v>12.08</v>
      </c>
      <c r="P484" s="58">
        <v>10</v>
      </c>
    </row>
    <row r="485" spans="1:16" s="59" customFormat="1" ht="10.199999999999999" x14ac:dyDescent="0.25">
      <c r="A485" s="57">
        <v>490</v>
      </c>
      <c r="B485" s="57" t="s">
        <v>2619</v>
      </c>
      <c r="C485" s="58" t="s">
        <v>2619</v>
      </c>
      <c r="D485" s="58" t="s">
        <v>82</v>
      </c>
      <c r="E485" s="58" t="s">
        <v>15446</v>
      </c>
      <c r="F485" s="58">
        <v>360030</v>
      </c>
      <c r="G485" s="58" t="s">
        <v>15447</v>
      </c>
      <c r="H485" s="58" t="s">
        <v>14364</v>
      </c>
      <c r="I485" s="58">
        <v>6.52</v>
      </c>
      <c r="J485" s="58"/>
      <c r="K485" s="58" t="s">
        <v>14365</v>
      </c>
      <c r="L485" s="58" t="s">
        <v>82</v>
      </c>
      <c r="M485" s="58">
        <v>5.99</v>
      </c>
      <c r="N485" s="58"/>
      <c r="O485" s="58">
        <v>6.52</v>
      </c>
      <c r="P485" s="58" t="s">
        <v>14444</v>
      </c>
    </row>
    <row r="486" spans="1:16" s="59" customFormat="1" ht="10.199999999999999" x14ac:dyDescent="0.25">
      <c r="A486" s="57">
        <v>491</v>
      </c>
      <c r="B486" s="57" t="s">
        <v>2615</v>
      </c>
      <c r="C486" s="58" t="s">
        <v>2615</v>
      </c>
      <c r="D486" s="58" t="s">
        <v>82</v>
      </c>
      <c r="E486" s="58" t="s">
        <v>15448</v>
      </c>
      <c r="F486" s="58">
        <v>360050</v>
      </c>
      <c r="G486" s="58" t="s">
        <v>15449</v>
      </c>
      <c r="H486" s="58" t="s">
        <v>14364</v>
      </c>
      <c r="I486" s="58">
        <v>12.44</v>
      </c>
      <c r="J486" s="58"/>
      <c r="K486" s="58" t="s">
        <v>14365</v>
      </c>
      <c r="L486" s="58" t="s">
        <v>82</v>
      </c>
      <c r="M486" s="58">
        <v>11.45</v>
      </c>
      <c r="N486" s="58"/>
      <c r="O486" s="58">
        <v>12.44</v>
      </c>
      <c r="P486" s="58" t="s">
        <v>14444</v>
      </c>
    </row>
    <row r="487" spans="1:16" s="59" customFormat="1" ht="10.199999999999999" x14ac:dyDescent="0.25">
      <c r="A487" s="57">
        <v>492</v>
      </c>
      <c r="B487" s="57" t="s">
        <v>2613</v>
      </c>
      <c r="C487" s="58" t="s">
        <v>2613</v>
      </c>
      <c r="D487" s="58" t="s">
        <v>82</v>
      </c>
      <c r="E487" s="58" t="s">
        <v>15450</v>
      </c>
      <c r="F487" s="58">
        <v>360060</v>
      </c>
      <c r="G487" s="58" t="s">
        <v>15451</v>
      </c>
      <c r="H487" s="58" t="s">
        <v>14364</v>
      </c>
      <c r="I487" s="58">
        <v>4.05</v>
      </c>
      <c r="J487" s="58"/>
      <c r="K487" s="58" t="s">
        <v>14365</v>
      </c>
      <c r="L487" s="58" t="s">
        <v>82</v>
      </c>
      <c r="M487" s="58">
        <v>3.73</v>
      </c>
      <c r="N487" s="58"/>
      <c r="O487" s="58">
        <v>4.05</v>
      </c>
      <c r="P487" s="58">
        <v>50</v>
      </c>
    </row>
    <row r="488" spans="1:16" s="59" customFormat="1" ht="10.199999999999999" x14ac:dyDescent="0.25">
      <c r="A488" s="57">
        <v>493</v>
      </c>
      <c r="B488" s="57" t="s">
        <v>565</v>
      </c>
      <c r="C488" s="58" t="s">
        <v>565</v>
      </c>
      <c r="D488" s="58" t="s">
        <v>82</v>
      </c>
      <c r="E488" s="58" t="s">
        <v>15452</v>
      </c>
      <c r="F488" s="58">
        <v>360100</v>
      </c>
      <c r="G488" s="58" t="s">
        <v>15453</v>
      </c>
      <c r="H488" s="58" t="s">
        <v>14364</v>
      </c>
      <c r="I488" s="58">
        <v>15.18</v>
      </c>
      <c r="J488" s="58"/>
      <c r="K488" s="58" t="s">
        <v>14365</v>
      </c>
      <c r="L488" s="58" t="s">
        <v>82</v>
      </c>
      <c r="M488" s="58">
        <v>13.98</v>
      </c>
      <c r="N488" s="58"/>
      <c r="O488" s="58">
        <v>15.18</v>
      </c>
      <c r="P488" s="58" t="s">
        <v>14444</v>
      </c>
    </row>
    <row r="489" spans="1:16" s="59" customFormat="1" ht="10.199999999999999" x14ac:dyDescent="0.25">
      <c r="A489" s="57">
        <v>494</v>
      </c>
      <c r="B489" s="57" t="s">
        <v>574</v>
      </c>
      <c r="C489" s="58" t="s">
        <v>574</v>
      </c>
      <c r="D489" s="58" t="s">
        <v>82</v>
      </c>
      <c r="E489" s="58" t="s">
        <v>15454</v>
      </c>
      <c r="F489" s="58">
        <v>360061</v>
      </c>
      <c r="G489" s="58" t="s">
        <v>15455</v>
      </c>
      <c r="H489" s="58" t="s">
        <v>14364</v>
      </c>
      <c r="I489" s="58">
        <v>32.33</v>
      </c>
      <c r="J489" s="58"/>
      <c r="K489" s="58" t="s">
        <v>14365</v>
      </c>
      <c r="L489" s="58" t="s">
        <v>82</v>
      </c>
      <c r="M489" s="58">
        <v>29.77</v>
      </c>
      <c r="N489" s="58"/>
      <c r="O489" s="58">
        <v>32.33</v>
      </c>
      <c r="P489" s="58">
        <v>80</v>
      </c>
    </row>
    <row r="490" spans="1:16" s="59" customFormat="1" ht="10.199999999999999" x14ac:dyDescent="0.25">
      <c r="A490" s="57">
        <v>495</v>
      </c>
      <c r="B490" s="57" t="s">
        <v>2918</v>
      </c>
      <c r="C490" s="58" t="s">
        <v>2918</v>
      </c>
      <c r="D490" s="58" t="s">
        <v>82</v>
      </c>
      <c r="E490" s="58" t="s">
        <v>15456</v>
      </c>
      <c r="F490" s="58">
        <v>310771</v>
      </c>
      <c r="G490" s="58" t="s">
        <v>15457</v>
      </c>
      <c r="H490" s="58" t="s">
        <v>14364</v>
      </c>
      <c r="I490" s="58">
        <v>16.93</v>
      </c>
      <c r="J490" s="58"/>
      <c r="K490" s="58" t="s">
        <v>14365</v>
      </c>
      <c r="L490" s="58" t="s">
        <v>82</v>
      </c>
      <c r="M490" s="58">
        <v>15.59</v>
      </c>
      <c r="N490" s="58">
        <v>17</v>
      </c>
      <c r="O490" s="58">
        <v>16.93</v>
      </c>
      <c r="P490" s="58">
        <v>17</v>
      </c>
    </row>
    <row r="491" spans="1:16" s="59" customFormat="1" ht="10.199999999999999" x14ac:dyDescent="0.25">
      <c r="A491" s="57">
        <v>496</v>
      </c>
      <c r="B491" s="57" t="s">
        <v>2617</v>
      </c>
      <c r="C491" s="58" t="s">
        <v>2617</v>
      </c>
      <c r="D491" s="58" t="s">
        <v>82</v>
      </c>
      <c r="E491" s="58" t="s">
        <v>15458</v>
      </c>
      <c r="F491" s="58">
        <v>360041</v>
      </c>
      <c r="G491" s="58" t="s">
        <v>15459</v>
      </c>
      <c r="H491" s="58" t="s">
        <v>14364</v>
      </c>
      <c r="I491" s="58">
        <v>10.56</v>
      </c>
      <c r="J491" s="58"/>
      <c r="K491" s="58" t="s">
        <v>14365</v>
      </c>
      <c r="L491" s="58" t="s">
        <v>82</v>
      </c>
      <c r="M491" s="58">
        <v>9.7200000000000006</v>
      </c>
      <c r="N491" s="58"/>
      <c r="O491" s="58">
        <v>10.56</v>
      </c>
      <c r="P491" s="58" t="s">
        <v>14444</v>
      </c>
    </row>
    <row r="492" spans="1:16" s="59" customFormat="1" ht="10.199999999999999" x14ac:dyDescent="0.25">
      <c r="A492" s="57">
        <v>497</v>
      </c>
      <c r="B492" s="57" t="s">
        <v>572</v>
      </c>
      <c r="C492" s="58" t="s">
        <v>572</v>
      </c>
      <c r="D492" s="58" t="s">
        <v>82</v>
      </c>
      <c r="E492" s="58" t="s">
        <v>15460</v>
      </c>
      <c r="F492" s="58">
        <v>360071</v>
      </c>
      <c r="G492" s="58" t="s">
        <v>15461</v>
      </c>
      <c r="H492" s="58" t="s">
        <v>14364</v>
      </c>
      <c r="I492" s="58">
        <v>22.08</v>
      </c>
      <c r="J492" s="58"/>
      <c r="K492" s="58" t="s">
        <v>14365</v>
      </c>
      <c r="L492" s="58" t="s">
        <v>82</v>
      </c>
      <c r="M492" s="58">
        <v>20.329999999999998</v>
      </c>
      <c r="N492" s="58"/>
      <c r="O492" s="58">
        <v>22.08</v>
      </c>
      <c r="P492" s="58" t="s">
        <v>14444</v>
      </c>
    </row>
    <row r="493" spans="1:16" s="59" customFormat="1" ht="10.199999999999999" x14ac:dyDescent="0.25">
      <c r="A493" s="57">
        <v>498</v>
      </c>
      <c r="B493" s="57" t="s">
        <v>570</v>
      </c>
      <c r="C493" s="58" t="s">
        <v>570</v>
      </c>
      <c r="D493" s="58" t="s">
        <v>82</v>
      </c>
      <c r="E493" s="58" t="s">
        <v>15462</v>
      </c>
      <c r="F493" s="58">
        <v>360081</v>
      </c>
      <c r="G493" s="58" t="s">
        <v>15463</v>
      </c>
      <c r="H493" s="58" t="s">
        <v>14364</v>
      </c>
      <c r="I493" s="58">
        <v>25.48</v>
      </c>
      <c r="J493" s="58"/>
      <c r="K493" s="58" t="s">
        <v>14365</v>
      </c>
      <c r="L493" s="58" t="s">
        <v>82</v>
      </c>
      <c r="M493" s="58">
        <v>23.46</v>
      </c>
      <c r="N493" s="58"/>
      <c r="O493" s="58">
        <v>25.48</v>
      </c>
      <c r="P493" s="58" t="s">
        <v>14444</v>
      </c>
    </row>
    <row r="494" spans="1:16" s="59" customFormat="1" ht="10.199999999999999" x14ac:dyDescent="0.25">
      <c r="A494" s="57">
        <v>499</v>
      </c>
      <c r="B494" s="57" t="s">
        <v>15464</v>
      </c>
      <c r="C494" s="58"/>
      <c r="D494" s="58" t="s">
        <v>82</v>
      </c>
      <c r="E494" s="58" t="s">
        <v>15464</v>
      </c>
      <c r="F494" s="58" t="s">
        <v>15465</v>
      </c>
      <c r="G494" s="58" t="s">
        <v>15466</v>
      </c>
      <c r="H494" s="58" t="s">
        <v>14364</v>
      </c>
      <c r="I494" s="58">
        <v>39.020000000000003</v>
      </c>
      <c r="J494" s="58"/>
      <c r="K494" s="58" t="s">
        <v>14365</v>
      </c>
      <c r="L494" s="58" t="s">
        <v>82</v>
      </c>
      <c r="M494" s="58">
        <v>35.93</v>
      </c>
      <c r="N494" s="58"/>
      <c r="O494" s="58">
        <v>39.020000000000003</v>
      </c>
      <c r="P494" s="58" t="s">
        <v>14444</v>
      </c>
    </row>
    <row r="495" spans="1:16" s="59" customFormat="1" ht="10.199999999999999" x14ac:dyDescent="0.25">
      <c r="A495" s="57">
        <v>500</v>
      </c>
      <c r="B495" s="57" t="s">
        <v>15467</v>
      </c>
      <c r="C495" s="58"/>
      <c r="D495" s="58" t="s">
        <v>82</v>
      </c>
      <c r="E495" s="58" t="s">
        <v>15467</v>
      </c>
      <c r="F495" s="58" t="s">
        <v>15468</v>
      </c>
      <c r="G495" s="58" t="s">
        <v>15469</v>
      </c>
      <c r="H495" s="58" t="s">
        <v>14364</v>
      </c>
      <c r="I495" s="58">
        <v>15.17</v>
      </c>
      <c r="J495" s="58"/>
      <c r="K495" s="58" t="s">
        <v>14365</v>
      </c>
      <c r="L495" s="58" t="s">
        <v>82</v>
      </c>
      <c r="M495" s="58">
        <v>13.96</v>
      </c>
      <c r="N495" s="58"/>
      <c r="O495" s="58">
        <v>15.17</v>
      </c>
      <c r="P495" s="58" t="s">
        <v>14444</v>
      </c>
    </row>
    <row r="496" spans="1:16" s="59" customFormat="1" ht="10.199999999999999" x14ac:dyDescent="0.25">
      <c r="A496" s="57">
        <v>501</v>
      </c>
      <c r="B496" s="57" t="s">
        <v>15470</v>
      </c>
      <c r="C496" s="58"/>
      <c r="D496" s="58" t="s">
        <v>82</v>
      </c>
      <c r="E496" s="58" t="s">
        <v>15470</v>
      </c>
      <c r="F496" s="58">
        <v>310811</v>
      </c>
      <c r="G496" s="58" t="s">
        <v>15471</v>
      </c>
      <c r="H496" s="58" t="s">
        <v>14364</v>
      </c>
      <c r="I496" s="58">
        <v>25.77</v>
      </c>
      <c r="J496" s="58"/>
      <c r="K496" s="58" t="s">
        <v>14365</v>
      </c>
      <c r="L496" s="58" t="s">
        <v>82</v>
      </c>
      <c r="M496" s="58">
        <v>23.73</v>
      </c>
      <c r="N496" s="58">
        <v>303</v>
      </c>
      <c r="O496" s="58">
        <v>25.77</v>
      </c>
      <c r="P496" s="58">
        <v>472</v>
      </c>
    </row>
    <row r="497" spans="1:16" s="59" customFormat="1" ht="10.199999999999999" x14ac:dyDescent="0.25">
      <c r="A497" s="57">
        <v>502</v>
      </c>
      <c r="B497" s="57" t="s">
        <v>15472</v>
      </c>
      <c r="C497" s="58"/>
      <c r="D497" s="58" t="s">
        <v>82</v>
      </c>
      <c r="E497" s="58" t="s">
        <v>15472</v>
      </c>
      <c r="F497" s="58">
        <v>370010</v>
      </c>
      <c r="G497" s="58" t="s">
        <v>15473</v>
      </c>
      <c r="H497" s="58" t="s">
        <v>14364</v>
      </c>
      <c r="I497" s="58">
        <v>41.5</v>
      </c>
      <c r="J497" s="58"/>
      <c r="K497" s="58" t="s">
        <v>14365</v>
      </c>
      <c r="L497" s="58" t="s">
        <v>82</v>
      </c>
      <c r="M497" s="58">
        <v>38.21</v>
      </c>
      <c r="N497" s="58">
        <v>39</v>
      </c>
      <c r="O497" s="58">
        <v>41.5</v>
      </c>
      <c r="P497" s="58">
        <v>81</v>
      </c>
    </row>
    <row r="498" spans="1:16" s="59" customFormat="1" ht="10.199999999999999" x14ac:dyDescent="0.25">
      <c r="A498" s="57">
        <v>503</v>
      </c>
      <c r="B498" s="57" t="s">
        <v>15474</v>
      </c>
      <c r="C498" s="58"/>
      <c r="D498" s="58" t="s">
        <v>82</v>
      </c>
      <c r="E498" s="58" t="s">
        <v>15474</v>
      </c>
      <c r="F498" s="58">
        <v>370011</v>
      </c>
      <c r="G498" s="58" t="s">
        <v>15475</v>
      </c>
      <c r="H498" s="58" t="s">
        <v>14364</v>
      </c>
      <c r="I498" s="58">
        <v>41.5</v>
      </c>
      <c r="J498" s="58"/>
      <c r="K498" s="58" t="s">
        <v>14365</v>
      </c>
      <c r="L498" s="58" t="s">
        <v>82</v>
      </c>
      <c r="M498" s="58">
        <v>38.21</v>
      </c>
      <c r="N498" s="58">
        <v>8</v>
      </c>
      <c r="O498" s="58">
        <v>41.5</v>
      </c>
      <c r="P498" s="58">
        <v>190</v>
      </c>
    </row>
    <row r="499" spans="1:16" s="59" customFormat="1" ht="10.199999999999999" x14ac:dyDescent="0.25">
      <c r="A499" s="57">
        <v>504</v>
      </c>
      <c r="B499" s="57" t="s">
        <v>6200</v>
      </c>
      <c r="C499" s="58" t="s">
        <v>6200</v>
      </c>
      <c r="D499" s="58" t="s">
        <v>82</v>
      </c>
      <c r="E499" s="58" t="s">
        <v>15476</v>
      </c>
      <c r="F499" s="58">
        <v>370022</v>
      </c>
      <c r="G499" s="58" t="s">
        <v>15477</v>
      </c>
      <c r="H499" s="58" t="s">
        <v>14364</v>
      </c>
      <c r="I499" s="58">
        <v>1.22</v>
      </c>
      <c r="J499" s="58"/>
      <c r="K499" s="58" t="s">
        <v>14365</v>
      </c>
      <c r="L499" s="58" t="s">
        <v>82</v>
      </c>
      <c r="M499" s="58">
        <v>1.1499999999999999</v>
      </c>
      <c r="N499" s="58">
        <v>3</v>
      </c>
      <c r="O499" s="58">
        <v>0.59</v>
      </c>
      <c r="P499" s="58">
        <v>162</v>
      </c>
    </row>
    <row r="500" spans="1:16" s="59" customFormat="1" ht="10.199999999999999" x14ac:dyDescent="0.25">
      <c r="A500" s="57">
        <v>505</v>
      </c>
      <c r="B500" s="57" t="s">
        <v>6654</v>
      </c>
      <c r="C500" s="58" t="s">
        <v>6654</v>
      </c>
      <c r="D500" s="58" t="s">
        <v>82</v>
      </c>
      <c r="E500" s="58" t="s">
        <v>15478</v>
      </c>
      <c r="F500" s="58">
        <v>370023</v>
      </c>
      <c r="G500" s="58" t="s">
        <v>15479</v>
      </c>
      <c r="H500" s="58" t="s">
        <v>14364</v>
      </c>
      <c r="I500" s="58">
        <v>2.72</v>
      </c>
      <c r="J500" s="58"/>
      <c r="K500" s="58" t="s">
        <v>14365</v>
      </c>
      <c r="L500" s="58" t="s">
        <v>82</v>
      </c>
      <c r="M500" s="58">
        <v>2.56</v>
      </c>
      <c r="N500" s="58">
        <v>43</v>
      </c>
      <c r="O500" s="58">
        <v>2.72</v>
      </c>
      <c r="P500" s="58">
        <v>124</v>
      </c>
    </row>
    <row r="501" spans="1:16" s="59" customFormat="1" ht="10.199999999999999" x14ac:dyDescent="0.2">
      <c r="A501" s="57">
        <v>506</v>
      </c>
      <c r="B501" s="57" t="s">
        <v>15480</v>
      </c>
      <c r="C501" s="67" t="s">
        <v>2920</v>
      </c>
      <c r="D501" s="67" t="s">
        <v>82</v>
      </c>
      <c r="E501" s="67" t="s">
        <v>15480</v>
      </c>
      <c r="F501" s="58" t="s">
        <v>15481</v>
      </c>
      <c r="G501" s="67" t="s">
        <v>15482</v>
      </c>
      <c r="H501" s="67" t="s">
        <v>14364</v>
      </c>
      <c r="I501" s="67">
        <v>2.44</v>
      </c>
      <c r="J501" s="67" t="s">
        <v>14444</v>
      </c>
      <c r="K501" s="67" t="s">
        <v>14365</v>
      </c>
      <c r="L501" s="67" t="s">
        <v>82</v>
      </c>
      <c r="M501" s="67">
        <v>2.2400000000000002</v>
      </c>
      <c r="N501" s="67">
        <v>27</v>
      </c>
      <c r="O501" s="58">
        <v>2.44</v>
      </c>
      <c r="P501" s="58">
        <v>27</v>
      </c>
    </row>
    <row r="502" spans="1:16" s="59" customFormat="1" ht="10.199999999999999" x14ac:dyDescent="0.25">
      <c r="A502" s="57">
        <v>507</v>
      </c>
      <c r="B502" s="57" t="s">
        <v>15483</v>
      </c>
      <c r="C502" s="58"/>
      <c r="D502" s="58" t="s">
        <v>82</v>
      </c>
      <c r="E502" s="58" t="s">
        <v>15483</v>
      </c>
      <c r="F502" s="58">
        <v>360200</v>
      </c>
      <c r="G502" s="58" t="s">
        <v>15484</v>
      </c>
      <c r="H502" s="58" t="s">
        <v>14364</v>
      </c>
      <c r="I502" s="58">
        <v>19.72</v>
      </c>
      <c r="J502" s="58"/>
      <c r="K502" s="58" t="s">
        <v>14365</v>
      </c>
      <c r="L502" s="58" t="s">
        <v>82</v>
      </c>
      <c r="M502" s="58">
        <v>18.16</v>
      </c>
      <c r="N502" s="58"/>
      <c r="O502" s="58">
        <v>19.72</v>
      </c>
      <c r="P502" s="58" t="s">
        <v>14444</v>
      </c>
    </row>
    <row r="503" spans="1:16" s="59" customFormat="1" ht="10.199999999999999" x14ac:dyDescent="0.25">
      <c r="A503" s="57">
        <v>508</v>
      </c>
      <c r="B503" s="57" t="s">
        <v>15485</v>
      </c>
      <c r="C503" s="58"/>
      <c r="D503" s="58" t="s">
        <v>82</v>
      </c>
      <c r="E503" s="58" t="s">
        <v>15485</v>
      </c>
      <c r="F503" s="58">
        <v>370030</v>
      </c>
      <c r="G503" s="58" t="s">
        <v>15486</v>
      </c>
      <c r="H503" s="58" t="s">
        <v>14364</v>
      </c>
      <c r="I503" s="58">
        <v>19.72</v>
      </c>
      <c r="J503" s="58"/>
      <c r="K503" s="58" t="s">
        <v>14365</v>
      </c>
      <c r="L503" s="58" t="s">
        <v>82</v>
      </c>
      <c r="M503" s="58">
        <v>18.16</v>
      </c>
      <c r="N503" s="58">
        <v>100</v>
      </c>
      <c r="O503" s="58">
        <v>19.72</v>
      </c>
      <c r="P503" s="58">
        <v>100</v>
      </c>
    </row>
    <row r="504" spans="1:16" s="59" customFormat="1" ht="10.199999999999999" x14ac:dyDescent="0.25">
      <c r="A504" s="57">
        <v>509</v>
      </c>
      <c r="B504" s="57" t="s">
        <v>2784</v>
      </c>
      <c r="C504" s="58" t="s">
        <v>2784</v>
      </c>
      <c r="D504" s="58" t="s">
        <v>82</v>
      </c>
      <c r="E504" s="58" t="s">
        <v>15487</v>
      </c>
      <c r="F504" s="58" t="s">
        <v>2785</v>
      </c>
      <c r="G504" s="58" t="s">
        <v>15488</v>
      </c>
      <c r="H504" s="58" t="s">
        <v>14364</v>
      </c>
      <c r="I504" s="58">
        <v>4.9800000000000004</v>
      </c>
      <c r="J504" s="58"/>
      <c r="K504" s="58" t="s">
        <v>14365</v>
      </c>
      <c r="L504" s="58" t="s">
        <v>82</v>
      </c>
      <c r="M504" s="58">
        <v>4.7</v>
      </c>
      <c r="N504" s="58">
        <v>100</v>
      </c>
      <c r="O504" s="58">
        <v>4.9800000000000004</v>
      </c>
      <c r="P504" s="58">
        <v>137</v>
      </c>
    </row>
    <row r="505" spans="1:16" s="59" customFormat="1" ht="10.199999999999999" x14ac:dyDescent="0.25">
      <c r="A505" s="57">
        <v>510</v>
      </c>
      <c r="B505" s="57" t="s">
        <v>15489</v>
      </c>
      <c r="C505" s="58"/>
      <c r="D505" s="58" t="s">
        <v>82</v>
      </c>
      <c r="E505" s="58" t="s">
        <v>15489</v>
      </c>
      <c r="F505" s="58" t="s">
        <v>15490</v>
      </c>
      <c r="G505" s="58" t="s">
        <v>15491</v>
      </c>
      <c r="H505" s="58" t="s">
        <v>14364</v>
      </c>
      <c r="I505" s="58">
        <v>1.4</v>
      </c>
      <c r="J505" s="58"/>
      <c r="K505" s="58" t="s">
        <v>14365</v>
      </c>
      <c r="L505" s="58" t="s">
        <v>82</v>
      </c>
      <c r="M505" s="58">
        <v>1.33</v>
      </c>
      <c r="N505" s="58">
        <v>60</v>
      </c>
      <c r="O505" s="58">
        <v>1.4</v>
      </c>
      <c r="P505" s="58" t="s">
        <v>14444</v>
      </c>
    </row>
    <row r="506" spans="1:16" s="59" customFormat="1" ht="10.199999999999999" x14ac:dyDescent="0.25">
      <c r="A506" s="57">
        <v>511</v>
      </c>
      <c r="B506" s="57" t="s">
        <v>7738</v>
      </c>
      <c r="C506" s="58" t="s">
        <v>7738</v>
      </c>
      <c r="D506" s="58" t="s">
        <v>82</v>
      </c>
      <c r="E506" s="58" t="s">
        <v>15492</v>
      </c>
      <c r="F506" s="58">
        <v>4000091</v>
      </c>
      <c r="G506" s="58" t="s">
        <v>15493</v>
      </c>
      <c r="H506" s="58" t="s">
        <v>14364</v>
      </c>
      <c r="I506" s="58"/>
      <c r="J506" s="58"/>
      <c r="K506" s="58" t="s">
        <v>14365</v>
      </c>
      <c r="L506" s="58" t="s">
        <v>82</v>
      </c>
      <c r="M506" s="58">
        <v>0</v>
      </c>
      <c r="N506" s="58"/>
      <c r="O506" s="58">
        <v>3.03</v>
      </c>
      <c r="P506" s="58" t="s">
        <v>14444</v>
      </c>
    </row>
    <row r="507" spans="1:16" s="59" customFormat="1" ht="10.199999999999999" x14ac:dyDescent="0.25">
      <c r="A507" s="57">
        <v>512</v>
      </c>
      <c r="B507" s="57" t="s">
        <v>15494</v>
      </c>
      <c r="C507" s="58"/>
      <c r="D507" s="58" t="s">
        <v>82</v>
      </c>
      <c r="E507" s="58" t="s">
        <v>15494</v>
      </c>
      <c r="F507" s="58">
        <v>4000272</v>
      </c>
      <c r="G507" s="58" t="s">
        <v>15495</v>
      </c>
      <c r="H507" s="58" t="s">
        <v>14364</v>
      </c>
      <c r="I507" s="58"/>
      <c r="J507" s="58"/>
      <c r="K507" s="58" t="s">
        <v>14365</v>
      </c>
      <c r="L507" s="58" t="s">
        <v>82</v>
      </c>
      <c r="M507" s="58">
        <v>0</v>
      </c>
      <c r="N507" s="58"/>
      <c r="O507" s="58">
        <v>5.08</v>
      </c>
      <c r="P507" s="58">
        <v>800</v>
      </c>
    </row>
    <row r="508" spans="1:16" s="59" customFormat="1" ht="10.199999999999999" x14ac:dyDescent="0.25">
      <c r="A508" s="57">
        <v>513</v>
      </c>
      <c r="B508" s="57" t="s">
        <v>15496</v>
      </c>
      <c r="C508" s="58"/>
      <c r="D508" s="58" t="s">
        <v>82</v>
      </c>
      <c r="E508" s="58" t="s">
        <v>15496</v>
      </c>
      <c r="F508" s="58" t="s">
        <v>15497</v>
      </c>
      <c r="G508" s="58" t="s">
        <v>15498</v>
      </c>
      <c r="H508" s="58" t="s">
        <v>14364</v>
      </c>
      <c r="I508" s="58"/>
      <c r="J508" s="58"/>
      <c r="K508" s="58" t="s">
        <v>14365</v>
      </c>
      <c r="L508" s="58" t="s">
        <v>82</v>
      </c>
      <c r="M508" s="58">
        <v>0</v>
      </c>
      <c r="N508" s="58"/>
      <c r="O508" s="58">
        <v>2.86</v>
      </c>
      <c r="P508" s="58" t="s">
        <v>14444</v>
      </c>
    </row>
    <row r="509" spans="1:16" s="59" customFormat="1" ht="10.199999999999999" x14ac:dyDescent="0.25">
      <c r="A509" s="57">
        <v>514</v>
      </c>
      <c r="B509" s="57" t="s">
        <v>15499</v>
      </c>
      <c r="C509" s="58"/>
      <c r="D509" s="58" t="s">
        <v>82</v>
      </c>
      <c r="E509" s="58" t="s">
        <v>15499</v>
      </c>
      <c r="F509" s="58" t="s">
        <v>15500</v>
      </c>
      <c r="G509" s="58" t="s">
        <v>15501</v>
      </c>
      <c r="H509" s="58" t="s">
        <v>14364</v>
      </c>
      <c r="I509" s="58"/>
      <c r="J509" s="58"/>
      <c r="K509" s="58" t="s">
        <v>14365</v>
      </c>
      <c r="L509" s="58" t="s">
        <v>82</v>
      </c>
      <c r="M509" s="58">
        <v>0</v>
      </c>
      <c r="N509" s="58"/>
      <c r="O509" s="58">
        <v>2.2400000000000002</v>
      </c>
      <c r="P509" s="58" t="s">
        <v>14444</v>
      </c>
    </row>
    <row r="510" spans="1:16" s="59" customFormat="1" ht="10.199999999999999" x14ac:dyDescent="0.25">
      <c r="A510" s="57">
        <v>515</v>
      </c>
      <c r="B510" s="57" t="s">
        <v>15502</v>
      </c>
      <c r="C510" s="58"/>
      <c r="D510" s="58" t="s">
        <v>82</v>
      </c>
      <c r="E510" s="58" t="s">
        <v>15502</v>
      </c>
      <c r="F510" s="58">
        <v>4000718</v>
      </c>
      <c r="G510" s="58" t="s">
        <v>15503</v>
      </c>
      <c r="H510" s="58" t="s">
        <v>14364</v>
      </c>
      <c r="I510" s="58"/>
      <c r="J510" s="58"/>
      <c r="K510" s="58" t="s">
        <v>14365</v>
      </c>
      <c r="L510" s="58" t="s">
        <v>82</v>
      </c>
      <c r="M510" s="58">
        <v>0</v>
      </c>
      <c r="N510" s="58"/>
      <c r="O510" s="58">
        <v>6.36</v>
      </c>
      <c r="P510" s="58">
        <v>3200</v>
      </c>
    </row>
    <row r="511" spans="1:16" s="59" customFormat="1" ht="10.199999999999999" x14ac:dyDescent="0.25">
      <c r="A511" s="57">
        <v>516</v>
      </c>
      <c r="B511" s="57" t="s">
        <v>6885</v>
      </c>
      <c r="C511" s="58" t="s">
        <v>6885</v>
      </c>
      <c r="D511" s="58" t="s">
        <v>82</v>
      </c>
      <c r="E511" s="58" t="s">
        <v>15504</v>
      </c>
      <c r="F511" s="58" t="s">
        <v>6886</v>
      </c>
      <c r="G511" s="58" t="s">
        <v>15505</v>
      </c>
      <c r="H511" s="58" t="s">
        <v>14364</v>
      </c>
      <c r="I511" s="58">
        <v>2.4900000000000002</v>
      </c>
      <c r="J511" s="58"/>
      <c r="K511" s="58" t="s">
        <v>14365</v>
      </c>
      <c r="L511" s="58" t="s">
        <v>82</v>
      </c>
      <c r="M511" s="58">
        <v>2.35</v>
      </c>
      <c r="N511" s="58">
        <v>2987</v>
      </c>
      <c r="O511" s="58">
        <v>2.4900000000000002</v>
      </c>
      <c r="P511" s="58">
        <v>1546</v>
      </c>
    </row>
    <row r="512" spans="1:16" s="59" customFormat="1" ht="10.199999999999999" x14ac:dyDescent="0.25">
      <c r="A512" s="57">
        <v>517</v>
      </c>
      <c r="B512" s="57" t="s">
        <v>6920</v>
      </c>
      <c r="C512" s="58" t="s">
        <v>6920</v>
      </c>
      <c r="D512" s="58" t="s">
        <v>82</v>
      </c>
      <c r="E512" s="58" t="s">
        <v>15506</v>
      </c>
      <c r="F512" s="58" t="s">
        <v>6921</v>
      </c>
      <c r="G512" s="58" t="s">
        <v>15507</v>
      </c>
      <c r="H512" s="58" t="s">
        <v>14364</v>
      </c>
      <c r="I512" s="58">
        <v>2.66</v>
      </c>
      <c r="J512" s="58"/>
      <c r="K512" s="58" t="s">
        <v>14365</v>
      </c>
      <c r="L512" s="58" t="s">
        <v>82</v>
      </c>
      <c r="M512" s="58">
        <v>2.5099999999999998</v>
      </c>
      <c r="N512" s="58">
        <v>5623</v>
      </c>
      <c r="O512" s="58">
        <v>2.66</v>
      </c>
      <c r="P512" s="58">
        <v>4118</v>
      </c>
    </row>
    <row r="513" spans="1:16" s="59" customFormat="1" ht="10.199999999999999" x14ac:dyDescent="0.25">
      <c r="A513" s="57">
        <v>518</v>
      </c>
      <c r="B513" s="57" t="s">
        <v>6864</v>
      </c>
      <c r="C513" s="58" t="s">
        <v>6864</v>
      </c>
      <c r="D513" s="58" t="s">
        <v>82</v>
      </c>
      <c r="E513" s="58" t="s">
        <v>15508</v>
      </c>
      <c r="F513" s="58" t="s">
        <v>15509</v>
      </c>
      <c r="G513" s="58" t="s">
        <v>15510</v>
      </c>
      <c r="H513" s="58" t="s">
        <v>14364</v>
      </c>
      <c r="I513" s="58">
        <v>2.99</v>
      </c>
      <c r="J513" s="58"/>
      <c r="K513" s="58" t="s">
        <v>14365</v>
      </c>
      <c r="L513" s="58" t="s">
        <v>82</v>
      </c>
      <c r="M513" s="58">
        <v>2.82</v>
      </c>
      <c r="N513" s="58">
        <v>156</v>
      </c>
      <c r="O513" s="58">
        <v>2.99</v>
      </c>
      <c r="P513" s="58">
        <v>136</v>
      </c>
    </row>
    <row r="514" spans="1:16" s="59" customFormat="1" ht="10.199999999999999" x14ac:dyDescent="0.25">
      <c r="A514" s="57">
        <v>519</v>
      </c>
      <c r="B514" s="57" t="s">
        <v>5740</v>
      </c>
      <c r="C514" s="58" t="s">
        <v>5740</v>
      </c>
      <c r="D514" s="58" t="s">
        <v>82</v>
      </c>
      <c r="E514" s="58" t="s">
        <v>15511</v>
      </c>
      <c r="F514" s="58" t="s">
        <v>15512</v>
      </c>
      <c r="G514" s="58" t="s">
        <v>15513</v>
      </c>
      <c r="H514" s="58" t="s">
        <v>14364</v>
      </c>
      <c r="I514" s="58">
        <v>0.87</v>
      </c>
      <c r="J514" s="58"/>
      <c r="K514" s="58" t="s">
        <v>14365</v>
      </c>
      <c r="L514" s="58" t="s">
        <v>82</v>
      </c>
      <c r="M514" s="58">
        <v>0.82</v>
      </c>
      <c r="N514" s="58">
        <v>3889</v>
      </c>
      <c r="O514" s="58">
        <v>0.87</v>
      </c>
      <c r="P514" s="58">
        <v>4275</v>
      </c>
    </row>
    <row r="515" spans="1:16" s="59" customFormat="1" ht="10.199999999999999" x14ac:dyDescent="0.25">
      <c r="A515" s="57">
        <v>520</v>
      </c>
      <c r="B515" s="57" t="s">
        <v>3675</v>
      </c>
      <c r="C515" s="58" t="s">
        <v>3675</v>
      </c>
      <c r="D515" s="58" t="s">
        <v>82</v>
      </c>
      <c r="E515" s="58" t="s">
        <v>15514</v>
      </c>
      <c r="F515" s="58" t="s">
        <v>3676</v>
      </c>
      <c r="G515" s="58" t="s">
        <v>15515</v>
      </c>
      <c r="H515" s="58" t="s">
        <v>14364</v>
      </c>
      <c r="I515" s="58">
        <v>5.0199999999999996</v>
      </c>
      <c r="J515" s="58"/>
      <c r="K515" s="58" t="s">
        <v>14365</v>
      </c>
      <c r="L515" s="58" t="s">
        <v>82</v>
      </c>
      <c r="M515" s="58">
        <v>4.74</v>
      </c>
      <c r="N515" s="58">
        <v>1840</v>
      </c>
      <c r="O515" s="58">
        <v>5.0199999999999996</v>
      </c>
      <c r="P515" s="58">
        <v>437</v>
      </c>
    </row>
    <row r="516" spans="1:16" s="59" customFormat="1" ht="10.199999999999999" x14ac:dyDescent="0.25">
      <c r="A516" s="57">
        <v>521</v>
      </c>
      <c r="B516" s="57" t="s">
        <v>4896</v>
      </c>
      <c r="C516" s="58" t="s">
        <v>4896</v>
      </c>
      <c r="D516" s="58" t="s">
        <v>82</v>
      </c>
      <c r="E516" s="58" t="s">
        <v>15516</v>
      </c>
      <c r="F516" s="58" t="s">
        <v>4897</v>
      </c>
      <c r="G516" s="58" t="s">
        <v>15517</v>
      </c>
      <c r="H516" s="58" t="s">
        <v>14364</v>
      </c>
      <c r="I516" s="58">
        <v>2.5</v>
      </c>
      <c r="J516" s="58"/>
      <c r="K516" s="58" t="s">
        <v>14365</v>
      </c>
      <c r="L516" s="58" t="s">
        <v>82</v>
      </c>
      <c r="M516" s="58">
        <v>2.36</v>
      </c>
      <c r="N516" s="58">
        <v>13</v>
      </c>
      <c r="O516" s="58">
        <v>2.5</v>
      </c>
      <c r="P516" s="58">
        <v>11</v>
      </c>
    </row>
    <row r="517" spans="1:16" s="59" customFormat="1" ht="10.199999999999999" x14ac:dyDescent="0.25">
      <c r="A517" s="57">
        <v>522</v>
      </c>
      <c r="B517" s="57" t="s">
        <v>15518</v>
      </c>
      <c r="C517" s="58"/>
      <c r="D517" s="58" t="s">
        <v>82</v>
      </c>
      <c r="E517" s="58" t="s">
        <v>15518</v>
      </c>
      <c r="F517" s="58" t="s">
        <v>15519</v>
      </c>
      <c r="G517" s="58" t="s">
        <v>15520</v>
      </c>
      <c r="H517" s="58" t="s">
        <v>14364</v>
      </c>
      <c r="I517" s="58">
        <v>2.64</v>
      </c>
      <c r="J517" s="58"/>
      <c r="K517" s="58" t="s">
        <v>14365</v>
      </c>
      <c r="L517" s="58" t="s">
        <v>82</v>
      </c>
      <c r="M517" s="58">
        <v>0</v>
      </c>
      <c r="N517" s="58"/>
      <c r="O517" s="58">
        <v>2.64</v>
      </c>
      <c r="P517" s="58" t="s">
        <v>14444</v>
      </c>
    </row>
    <row r="518" spans="1:16" s="59" customFormat="1" ht="10.199999999999999" x14ac:dyDescent="0.25">
      <c r="A518" s="57">
        <v>523</v>
      </c>
      <c r="B518" s="57" t="s">
        <v>5157</v>
      </c>
      <c r="C518" s="58" t="s">
        <v>5157</v>
      </c>
      <c r="D518" s="58" t="s">
        <v>82</v>
      </c>
      <c r="E518" s="58" t="s">
        <v>15521</v>
      </c>
      <c r="F518" s="58" t="s">
        <v>15522</v>
      </c>
      <c r="G518" s="58" t="s">
        <v>15523</v>
      </c>
      <c r="H518" s="58" t="s">
        <v>14364</v>
      </c>
      <c r="I518" s="58">
        <v>2.46</v>
      </c>
      <c r="J518" s="58"/>
      <c r="K518" s="58" t="s">
        <v>14365</v>
      </c>
      <c r="L518" s="58" t="s">
        <v>82</v>
      </c>
      <c r="M518" s="58">
        <v>2.33</v>
      </c>
      <c r="N518" s="58">
        <v>27</v>
      </c>
      <c r="O518" s="58">
        <v>2.46</v>
      </c>
      <c r="P518" s="58">
        <v>15</v>
      </c>
    </row>
    <row r="519" spans="1:16" s="59" customFormat="1" ht="10.199999999999999" x14ac:dyDescent="0.25">
      <c r="A519" s="57">
        <v>524</v>
      </c>
      <c r="B519" s="57" t="s">
        <v>5148</v>
      </c>
      <c r="C519" s="58" t="s">
        <v>5148</v>
      </c>
      <c r="D519" s="58" t="s">
        <v>82</v>
      </c>
      <c r="E519" s="58" t="s">
        <v>15524</v>
      </c>
      <c r="F519" s="58" t="s">
        <v>5149</v>
      </c>
      <c r="G519" s="58" t="s">
        <v>15525</v>
      </c>
      <c r="H519" s="58" t="s">
        <v>14364</v>
      </c>
      <c r="I519" s="58">
        <v>2.6</v>
      </c>
      <c r="J519" s="58"/>
      <c r="K519" s="58" t="s">
        <v>14365</v>
      </c>
      <c r="L519" s="58" t="s">
        <v>82</v>
      </c>
      <c r="M519" s="58">
        <v>2.4500000000000002</v>
      </c>
      <c r="N519" s="58"/>
      <c r="O519" s="58">
        <v>2.6</v>
      </c>
      <c r="P519" s="58">
        <v>40</v>
      </c>
    </row>
    <row r="520" spans="1:16" s="59" customFormat="1" ht="10.199999999999999" x14ac:dyDescent="0.25">
      <c r="A520" s="57">
        <v>525</v>
      </c>
      <c r="B520" s="57" t="s">
        <v>7716</v>
      </c>
      <c r="C520" s="58" t="s">
        <v>7716</v>
      </c>
      <c r="D520" s="58" t="s">
        <v>82</v>
      </c>
      <c r="E520" s="58" t="s">
        <v>15526</v>
      </c>
      <c r="F520" s="58" t="s">
        <v>7717</v>
      </c>
      <c r="G520" s="58" t="s">
        <v>15527</v>
      </c>
      <c r="H520" s="58" t="s">
        <v>14364</v>
      </c>
      <c r="I520" s="58">
        <v>2.94</v>
      </c>
      <c r="J520" s="58"/>
      <c r="K520" s="58" t="s">
        <v>14365</v>
      </c>
      <c r="L520" s="58" t="s">
        <v>82</v>
      </c>
      <c r="M520" s="58">
        <v>2.52</v>
      </c>
      <c r="N520" s="58">
        <v>24016</v>
      </c>
      <c r="O520" s="58">
        <v>2.94</v>
      </c>
      <c r="P520" s="58">
        <v>14983</v>
      </c>
    </row>
    <row r="521" spans="1:16" s="59" customFormat="1" ht="10.199999999999999" x14ac:dyDescent="0.25">
      <c r="A521" s="57">
        <v>526</v>
      </c>
      <c r="B521" s="57" t="s">
        <v>7713</v>
      </c>
      <c r="C521" s="58" t="s">
        <v>7713</v>
      </c>
      <c r="D521" s="58" t="s">
        <v>82</v>
      </c>
      <c r="E521" s="58" t="s">
        <v>15528</v>
      </c>
      <c r="F521" s="58" t="s">
        <v>7714</v>
      </c>
      <c r="G521" s="58" t="s">
        <v>15529</v>
      </c>
      <c r="H521" s="58" t="s">
        <v>14364</v>
      </c>
      <c r="I521" s="58">
        <v>3.18</v>
      </c>
      <c r="J521" s="58"/>
      <c r="K521" s="58" t="s">
        <v>14365</v>
      </c>
      <c r="L521" s="58" t="s">
        <v>82</v>
      </c>
      <c r="M521" s="58">
        <v>2.73</v>
      </c>
      <c r="N521" s="58">
        <v>66045</v>
      </c>
      <c r="O521" s="58">
        <v>3.18</v>
      </c>
      <c r="P521" s="58">
        <v>69524</v>
      </c>
    </row>
    <row r="522" spans="1:16" s="59" customFormat="1" ht="10.199999999999999" x14ac:dyDescent="0.25">
      <c r="A522" s="57">
        <v>527</v>
      </c>
      <c r="B522" s="57" t="s">
        <v>5974</v>
      </c>
      <c r="C522" s="58" t="s">
        <v>5974</v>
      </c>
      <c r="D522" s="58" t="s">
        <v>82</v>
      </c>
      <c r="E522" s="58" t="s">
        <v>15530</v>
      </c>
      <c r="F522" s="58" t="s">
        <v>5975</v>
      </c>
      <c r="G522" s="58" t="s">
        <v>15531</v>
      </c>
      <c r="H522" s="58" t="s">
        <v>14364</v>
      </c>
      <c r="I522" s="58">
        <v>0.71</v>
      </c>
      <c r="J522" s="58"/>
      <c r="K522" s="58" t="s">
        <v>14365</v>
      </c>
      <c r="L522" s="58" t="s">
        <v>82</v>
      </c>
      <c r="M522" s="58">
        <v>0.54</v>
      </c>
      <c r="N522" s="58">
        <v>1009</v>
      </c>
      <c r="O522" s="58">
        <v>0.71</v>
      </c>
      <c r="P522" s="58">
        <v>337</v>
      </c>
    </row>
    <row r="523" spans="1:16" s="59" customFormat="1" ht="10.199999999999999" x14ac:dyDescent="0.25">
      <c r="A523" s="57">
        <v>528</v>
      </c>
      <c r="B523" s="57" t="s">
        <v>6004</v>
      </c>
      <c r="C523" s="58" t="s">
        <v>6004</v>
      </c>
      <c r="D523" s="58" t="s">
        <v>82</v>
      </c>
      <c r="E523" s="58" t="s">
        <v>15532</v>
      </c>
      <c r="F523" s="58" t="s">
        <v>6005</v>
      </c>
      <c r="G523" s="58" t="s">
        <v>15533</v>
      </c>
      <c r="H523" s="58" t="s">
        <v>14364</v>
      </c>
      <c r="I523" s="58">
        <v>0.48</v>
      </c>
      <c r="J523" s="58"/>
      <c r="K523" s="58" t="s">
        <v>14365</v>
      </c>
      <c r="L523" s="58" t="s">
        <v>82</v>
      </c>
      <c r="M523" s="58">
        <v>0.45</v>
      </c>
      <c r="N523" s="58">
        <v>3391</v>
      </c>
      <c r="O523" s="58">
        <v>0.48</v>
      </c>
      <c r="P523" s="58">
        <v>5479</v>
      </c>
    </row>
    <row r="524" spans="1:16" s="59" customFormat="1" ht="10.199999999999999" x14ac:dyDescent="0.25">
      <c r="A524" s="57">
        <v>529</v>
      </c>
      <c r="B524" s="57" t="s">
        <v>5643</v>
      </c>
      <c r="C524" s="58" t="s">
        <v>5643</v>
      </c>
      <c r="D524" s="58" t="s">
        <v>82</v>
      </c>
      <c r="E524" s="58" t="s">
        <v>15534</v>
      </c>
      <c r="F524" s="58" t="s">
        <v>5644</v>
      </c>
      <c r="G524" s="58" t="s">
        <v>15535</v>
      </c>
      <c r="H524" s="58" t="s">
        <v>14364</v>
      </c>
      <c r="I524" s="58">
        <v>0.53</v>
      </c>
      <c r="J524" s="58"/>
      <c r="K524" s="58" t="s">
        <v>14365</v>
      </c>
      <c r="L524" s="58" t="s">
        <v>82</v>
      </c>
      <c r="M524" s="58">
        <v>0.46</v>
      </c>
      <c r="N524" s="58">
        <v>549</v>
      </c>
      <c r="O524" s="58">
        <v>0.53</v>
      </c>
      <c r="P524" s="58">
        <v>578</v>
      </c>
    </row>
    <row r="525" spans="1:16" s="59" customFormat="1" ht="10.199999999999999" x14ac:dyDescent="0.25">
      <c r="A525" s="57">
        <v>530</v>
      </c>
      <c r="B525" s="57" t="s">
        <v>6164</v>
      </c>
      <c r="C525" s="58" t="s">
        <v>6164</v>
      </c>
      <c r="D525" s="58" t="s">
        <v>82</v>
      </c>
      <c r="E525" s="58" t="s">
        <v>15536</v>
      </c>
      <c r="F525" s="58" t="s">
        <v>6165</v>
      </c>
      <c r="G525" s="58" t="s">
        <v>15537</v>
      </c>
      <c r="H525" s="58" t="s">
        <v>14364</v>
      </c>
      <c r="I525" s="58">
        <v>0.73</v>
      </c>
      <c r="J525" s="58"/>
      <c r="K525" s="58" t="s">
        <v>14365</v>
      </c>
      <c r="L525" s="58" t="s">
        <v>82</v>
      </c>
      <c r="M525" s="58">
        <v>0.56000000000000005</v>
      </c>
      <c r="N525" s="58">
        <v>4327</v>
      </c>
      <c r="O525" s="58">
        <v>0.73</v>
      </c>
      <c r="P525" s="58">
        <v>3210</v>
      </c>
    </row>
    <row r="526" spans="1:16" s="59" customFormat="1" ht="10.199999999999999" x14ac:dyDescent="0.25">
      <c r="A526" s="57">
        <v>531</v>
      </c>
      <c r="B526" s="57" t="s">
        <v>5206</v>
      </c>
      <c r="C526" s="58" t="s">
        <v>5206</v>
      </c>
      <c r="D526" s="58" t="s">
        <v>82</v>
      </c>
      <c r="E526" s="58" t="s">
        <v>15538</v>
      </c>
      <c r="F526" s="58" t="s">
        <v>5207</v>
      </c>
      <c r="G526" s="58" t="s">
        <v>15539</v>
      </c>
      <c r="H526" s="58" t="s">
        <v>14364</v>
      </c>
      <c r="I526" s="58">
        <v>0.71</v>
      </c>
      <c r="J526" s="58"/>
      <c r="K526" s="58" t="s">
        <v>14365</v>
      </c>
      <c r="L526" s="58" t="s">
        <v>82</v>
      </c>
      <c r="M526" s="58">
        <v>0.54</v>
      </c>
      <c r="N526" s="58">
        <v>254</v>
      </c>
      <c r="O526" s="58">
        <v>0.71</v>
      </c>
      <c r="P526" s="58">
        <v>247</v>
      </c>
    </row>
    <row r="527" spans="1:16" s="59" customFormat="1" ht="10.199999999999999" x14ac:dyDescent="0.25">
      <c r="A527" s="57">
        <v>532</v>
      </c>
      <c r="B527" s="57" t="s">
        <v>5938</v>
      </c>
      <c r="C527" s="58" t="s">
        <v>5938</v>
      </c>
      <c r="D527" s="58" t="s">
        <v>82</v>
      </c>
      <c r="E527" s="58" t="s">
        <v>15540</v>
      </c>
      <c r="F527" s="58" t="s">
        <v>5939</v>
      </c>
      <c r="G527" s="58" t="s">
        <v>15541</v>
      </c>
      <c r="H527" s="58" t="s">
        <v>14364</v>
      </c>
      <c r="I527" s="58">
        <v>0.73</v>
      </c>
      <c r="J527" s="58"/>
      <c r="K527" s="58" t="s">
        <v>14365</v>
      </c>
      <c r="L527" s="58" t="s">
        <v>82</v>
      </c>
      <c r="M527" s="58">
        <v>0.56000000000000005</v>
      </c>
      <c r="N527" s="58">
        <v>1174</v>
      </c>
      <c r="O527" s="58">
        <v>0.73</v>
      </c>
      <c r="P527" s="58">
        <v>948</v>
      </c>
    </row>
    <row r="528" spans="1:16" s="59" customFormat="1" ht="10.199999999999999" x14ac:dyDescent="0.25">
      <c r="A528" s="57">
        <v>533</v>
      </c>
      <c r="B528" s="57" t="s">
        <v>6515</v>
      </c>
      <c r="C528" s="58" t="s">
        <v>6515</v>
      </c>
      <c r="D528" s="58" t="s">
        <v>82</v>
      </c>
      <c r="E528" s="58" t="s">
        <v>15542</v>
      </c>
      <c r="F528" s="58" t="s">
        <v>6516</v>
      </c>
      <c r="G528" s="58" t="s">
        <v>15543</v>
      </c>
      <c r="H528" s="58" t="s">
        <v>14364</v>
      </c>
      <c r="I528" s="58">
        <v>0.71</v>
      </c>
      <c r="J528" s="58"/>
      <c r="K528" s="58" t="s">
        <v>14365</v>
      </c>
      <c r="L528" s="58" t="s">
        <v>82</v>
      </c>
      <c r="M528" s="58">
        <v>0.54</v>
      </c>
      <c r="N528" s="58">
        <v>879</v>
      </c>
      <c r="O528" s="58">
        <v>0.71</v>
      </c>
      <c r="P528" s="58">
        <v>5183</v>
      </c>
    </row>
    <row r="529" spans="1:16" s="59" customFormat="1" ht="10.199999999999999" x14ac:dyDescent="0.25">
      <c r="A529" s="57">
        <v>534</v>
      </c>
      <c r="B529" s="57" t="s">
        <v>6656</v>
      </c>
      <c r="C529" s="58" t="s">
        <v>6656</v>
      </c>
      <c r="D529" s="58" t="s">
        <v>82</v>
      </c>
      <c r="E529" s="58" t="s">
        <v>15544</v>
      </c>
      <c r="F529" s="58" t="s">
        <v>6657</v>
      </c>
      <c r="G529" s="58" t="s">
        <v>15545</v>
      </c>
      <c r="H529" s="58" t="s">
        <v>14364</v>
      </c>
      <c r="I529" s="58">
        <v>0.73</v>
      </c>
      <c r="J529" s="58"/>
      <c r="K529" s="58" t="s">
        <v>14365</v>
      </c>
      <c r="L529" s="58" t="s">
        <v>82</v>
      </c>
      <c r="M529" s="58">
        <v>0.56000000000000005</v>
      </c>
      <c r="N529" s="58">
        <v>31218</v>
      </c>
      <c r="O529" s="58">
        <v>0.73</v>
      </c>
      <c r="P529" s="58">
        <v>18210</v>
      </c>
    </row>
    <row r="530" spans="1:16" s="59" customFormat="1" ht="10.199999999999999" x14ac:dyDescent="0.25">
      <c r="A530" s="57">
        <v>535</v>
      </c>
      <c r="B530" s="57" t="s">
        <v>5941</v>
      </c>
      <c r="C530" s="58" t="s">
        <v>5941</v>
      </c>
      <c r="D530" s="58" t="s">
        <v>82</v>
      </c>
      <c r="E530" s="58" t="s">
        <v>15546</v>
      </c>
      <c r="F530" s="58" t="s">
        <v>5942</v>
      </c>
      <c r="G530" s="58" t="s">
        <v>15547</v>
      </c>
      <c r="H530" s="58" t="s">
        <v>14364</v>
      </c>
      <c r="I530" s="58">
        <v>0.71</v>
      </c>
      <c r="J530" s="58"/>
      <c r="K530" s="58" t="s">
        <v>14365</v>
      </c>
      <c r="L530" s="58" t="s">
        <v>82</v>
      </c>
      <c r="M530" s="58">
        <v>0.54</v>
      </c>
      <c r="N530" s="58">
        <v>570</v>
      </c>
      <c r="O530" s="58">
        <v>0.71</v>
      </c>
      <c r="P530" s="58">
        <v>525</v>
      </c>
    </row>
    <row r="531" spans="1:16" s="59" customFormat="1" ht="10.199999999999999" x14ac:dyDescent="0.25">
      <c r="A531" s="57">
        <v>536</v>
      </c>
      <c r="B531" s="57" t="s">
        <v>5783</v>
      </c>
      <c r="C531" s="58" t="s">
        <v>5783</v>
      </c>
      <c r="D531" s="58" t="s">
        <v>82</v>
      </c>
      <c r="E531" s="58" t="s">
        <v>15548</v>
      </c>
      <c r="F531" s="58" t="s">
        <v>5784</v>
      </c>
      <c r="G531" s="58" t="s">
        <v>15549</v>
      </c>
      <c r="H531" s="58" t="s">
        <v>14364</v>
      </c>
      <c r="I531" s="58">
        <v>0.48</v>
      </c>
      <c r="J531" s="58"/>
      <c r="K531" s="58" t="s">
        <v>14365</v>
      </c>
      <c r="L531" s="58" t="s">
        <v>82</v>
      </c>
      <c r="M531" s="58">
        <v>0.45</v>
      </c>
      <c r="N531" s="58">
        <v>1138</v>
      </c>
      <c r="O531" s="58">
        <v>0.48</v>
      </c>
      <c r="P531" s="58">
        <v>1682</v>
      </c>
    </row>
    <row r="532" spans="1:16" s="59" customFormat="1" ht="10.199999999999999" x14ac:dyDescent="0.25">
      <c r="A532" s="57">
        <v>537</v>
      </c>
      <c r="B532" s="57" t="s">
        <v>5847</v>
      </c>
      <c r="C532" s="58" t="s">
        <v>5847</v>
      </c>
      <c r="D532" s="58" t="s">
        <v>82</v>
      </c>
      <c r="E532" s="58" t="s">
        <v>15550</v>
      </c>
      <c r="F532" s="58" t="s">
        <v>5848</v>
      </c>
      <c r="G532" s="58" t="s">
        <v>15551</v>
      </c>
      <c r="H532" s="58" t="s">
        <v>14364</v>
      </c>
      <c r="I532" s="58">
        <v>0.71</v>
      </c>
      <c r="J532" s="58"/>
      <c r="K532" s="58" t="s">
        <v>14365</v>
      </c>
      <c r="L532" s="58" t="s">
        <v>82</v>
      </c>
      <c r="M532" s="58">
        <v>0.54</v>
      </c>
      <c r="N532" s="58">
        <v>10358</v>
      </c>
      <c r="O532" s="58">
        <v>0.71</v>
      </c>
      <c r="P532" s="58">
        <v>7622</v>
      </c>
    </row>
    <row r="533" spans="1:16" s="59" customFormat="1" ht="10.199999999999999" x14ac:dyDescent="0.25">
      <c r="A533" s="57">
        <v>538</v>
      </c>
      <c r="B533" s="57" t="s">
        <v>6250</v>
      </c>
      <c r="C533" s="58" t="s">
        <v>6250</v>
      </c>
      <c r="D533" s="58" t="s">
        <v>82</v>
      </c>
      <c r="E533" s="58" t="s">
        <v>15552</v>
      </c>
      <c r="F533" s="58" t="s">
        <v>6251</v>
      </c>
      <c r="G533" s="58" t="s">
        <v>15553</v>
      </c>
      <c r="H533" s="58" t="s">
        <v>14364</v>
      </c>
      <c r="I533" s="58">
        <v>0.73</v>
      </c>
      <c r="J533" s="58"/>
      <c r="K533" s="58" t="s">
        <v>14365</v>
      </c>
      <c r="L533" s="58" t="s">
        <v>82</v>
      </c>
      <c r="M533" s="58">
        <v>0.56000000000000005</v>
      </c>
      <c r="N533" s="58">
        <v>39123</v>
      </c>
      <c r="O533" s="58">
        <v>0.73</v>
      </c>
      <c r="P533" s="58">
        <v>35219</v>
      </c>
    </row>
    <row r="534" spans="1:16" s="59" customFormat="1" ht="10.199999999999999" x14ac:dyDescent="0.25">
      <c r="A534" s="57">
        <v>539</v>
      </c>
      <c r="B534" s="57" t="s">
        <v>5634</v>
      </c>
      <c r="C534" s="58" t="s">
        <v>5634</v>
      </c>
      <c r="D534" s="58" t="s">
        <v>82</v>
      </c>
      <c r="E534" s="58" t="s">
        <v>15554</v>
      </c>
      <c r="F534" s="58" t="s">
        <v>5635</v>
      </c>
      <c r="G534" s="58" t="s">
        <v>15555</v>
      </c>
      <c r="H534" s="58" t="s">
        <v>14364</v>
      </c>
      <c r="I534" s="58">
        <v>0.71</v>
      </c>
      <c r="J534" s="58"/>
      <c r="K534" s="58" t="s">
        <v>14365</v>
      </c>
      <c r="L534" s="58" t="s">
        <v>82</v>
      </c>
      <c r="M534" s="58">
        <v>0.54</v>
      </c>
      <c r="N534" s="58">
        <v>87</v>
      </c>
      <c r="O534" s="58">
        <v>0.71</v>
      </c>
      <c r="P534" s="58">
        <v>76</v>
      </c>
    </row>
    <row r="535" spans="1:16" s="59" customFormat="1" ht="10.199999999999999" x14ac:dyDescent="0.25">
      <c r="A535" s="57">
        <v>540</v>
      </c>
      <c r="B535" s="57" t="s">
        <v>5197</v>
      </c>
      <c r="C535" s="58" t="s">
        <v>5197</v>
      </c>
      <c r="D535" s="58" t="s">
        <v>82</v>
      </c>
      <c r="E535" s="58" t="s">
        <v>15556</v>
      </c>
      <c r="F535" s="58" t="s">
        <v>5198</v>
      </c>
      <c r="G535" s="58" t="s">
        <v>15557</v>
      </c>
      <c r="H535" s="58" t="s">
        <v>14364</v>
      </c>
      <c r="I535" s="58">
        <v>0.79</v>
      </c>
      <c r="J535" s="58"/>
      <c r="K535" s="58" t="s">
        <v>14365</v>
      </c>
      <c r="L535" s="58" t="s">
        <v>82</v>
      </c>
      <c r="M535" s="58">
        <v>0.6</v>
      </c>
      <c r="N535" s="58">
        <v>356</v>
      </c>
      <c r="O535" s="58">
        <v>0.79</v>
      </c>
      <c r="P535" s="58">
        <v>269</v>
      </c>
    </row>
    <row r="536" spans="1:16" s="59" customFormat="1" ht="10.199999999999999" x14ac:dyDescent="0.25">
      <c r="A536" s="57">
        <v>541</v>
      </c>
      <c r="B536" s="57" t="s">
        <v>6029</v>
      </c>
      <c r="C536" s="58" t="s">
        <v>6029</v>
      </c>
      <c r="D536" s="58" t="s">
        <v>82</v>
      </c>
      <c r="E536" s="58" t="s">
        <v>15558</v>
      </c>
      <c r="F536" s="58" t="s">
        <v>15559</v>
      </c>
      <c r="G536" s="58" t="s">
        <v>15560</v>
      </c>
      <c r="H536" s="58" t="s">
        <v>14364</v>
      </c>
      <c r="I536" s="58">
        <v>2.97</v>
      </c>
      <c r="J536" s="58"/>
      <c r="K536" s="58" t="s">
        <v>14365</v>
      </c>
      <c r="L536" s="58" t="s">
        <v>82</v>
      </c>
      <c r="M536" s="58">
        <v>2.8</v>
      </c>
      <c r="N536" s="58">
        <v>255</v>
      </c>
      <c r="O536" s="58">
        <v>2.97</v>
      </c>
      <c r="P536" s="58">
        <v>114</v>
      </c>
    </row>
    <row r="537" spans="1:16" s="59" customFormat="1" ht="10.199999999999999" x14ac:dyDescent="0.25">
      <c r="A537" s="57">
        <v>542</v>
      </c>
      <c r="B537" s="57" t="s">
        <v>6098</v>
      </c>
      <c r="C537" s="58" t="s">
        <v>6098</v>
      </c>
      <c r="D537" s="58" t="s">
        <v>82</v>
      </c>
      <c r="E537" s="58" t="s">
        <v>15561</v>
      </c>
      <c r="F537" s="58" t="s">
        <v>15562</v>
      </c>
      <c r="G537" s="58" t="s">
        <v>15563</v>
      </c>
      <c r="H537" s="58" t="s">
        <v>14364</v>
      </c>
      <c r="I537" s="58">
        <v>2.77</v>
      </c>
      <c r="J537" s="58"/>
      <c r="K537" s="58" t="s">
        <v>14365</v>
      </c>
      <c r="L537" s="58" t="s">
        <v>82</v>
      </c>
      <c r="M537" s="58">
        <v>2.61</v>
      </c>
      <c r="N537" s="58">
        <v>1719</v>
      </c>
      <c r="O537" s="58">
        <v>2.77</v>
      </c>
      <c r="P537" s="58">
        <v>1401</v>
      </c>
    </row>
    <row r="538" spans="1:16" s="59" customFormat="1" ht="10.199999999999999" x14ac:dyDescent="0.25">
      <c r="A538" s="57">
        <v>543</v>
      </c>
      <c r="B538" s="57" t="s">
        <v>15564</v>
      </c>
      <c r="C538" s="58"/>
      <c r="D538" s="58" t="s">
        <v>82</v>
      </c>
      <c r="E538" s="58" t="s">
        <v>15564</v>
      </c>
      <c r="F538" s="58" t="s">
        <v>15565</v>
      </c>
      <c r="G538" s="58" t="s">
        <v>15566</v>
      </c>
      <c r="H538" s="58" t="s">
        <v>14364</v>
      </c>
      <c r="I538" s="58">
        <v>1.1200000000000001</v>
      </c>
      <c r="J538" s="58"/>
      <c r="K538" s="58" t="s">
        <v>14365</v>
      </c>
      <c r="L538" s="58" t="s">
        <v>82</v>
      </c>
      <c r="M538" s="58">
        <v>1.05</v>
      </c>
      <c r="N538" s="58">
        <v>13</v>
      </c>
      <c r="O538" s="58">
        <v>1.1200000000000001</v>
      </c>
      <c r="P538" s="58">
        <v>13</v>
      </c>
    </row>
    <row r="539" spans="1:16" s="59" customFormat="1" ht="10.199999999999999" x14ac:dyDescent="0.25">
      <c r="A539" s="57">
        <v>544</v>
      </c>
      <c r="B539" s="57" t="s">
        <v>7835</v>
      </c>
      <c r="C539" s="58" t="s">
        <v>7835</v>
      </c>
      <c r="D539" s="58" t="s">
        <v>82</v>
      </c>
      <c r="E539" s="58" t="s">
        <v>15567</v>
      </c>
      <c r="F539" s="58" t="s">
        <v>7836</v>
      </c>
      <c r="G539" s="58" t="s">
        <v>15568</v>
      </c>
      <c r="H539" s="58" t="s">
        <v>14364</v>
      </c>
      <c r="I539" s="58">
        <v>1.27</v>
      </c>
      <c r="J539" s="58"/>
      <c r="K539" s="58" t="s">
        <v>14365</v>
      </c>
      <c r="L539" s="58" t="s">
        <v>82</v>
      </c>
      <c r="M539" s="58">
        <v>1.0900000000000001</v>
      </c>
      <c r="N539" s="58">
        <v>596</v>
      </c>
      <c r="O539" s="58">
        <v>1.33</v>
      </c>
      <c r="P539" s="58">
        <v>268</v>
      </c>
    </row>
    <row r="540" spans="1:16" s="59" customFormat="1" ht="10.199999999999999" x14ac:dyDescent="0.25">
      <c r="A540" s="57">
        <v>545</v>
      </c>
      <c r="B540" s="57" t="s">
        <v>7811</v>
      </c>
      <c r="C540" s="58" t="s">
        <v>7811</v>
      </c>
      <c r="D540" s="58" t="s">
        <v>82</v>
      </c>
      <c r="E540" s="58" t="s">
        <v>15569</v>
      </c>
      <c r="F540" s="58" t="s">
        <v>7812</v>
      </c>
      <c r="G540" s="58" t="s">
        <v>15570</v>
      </c>
      <c r="H540" s="58" t="s">
        <v>14364</v>
      </c>
      <c r="I540" s="58">
        <v>1.27</v>
      </c>
      <c r="J540" s="58"/>
      <c r="K540" s="58" t="s">
        <v>14365</v>
      </c>
      <c r="L540" s="58" t="s">
        <v>82</v>
      </c>
      <c r="M540" s="58">
        <v>1.0900000000000001</v>
      </c>
      <c r="N540" s="58">
        <v>405</v>
      </c>
      <c r="O540" s="58">
        <v>1.27</v>
      </c>
      <c r="P540" s="58">
        <v>407</v>
      </c>
    </row>
    <row r="541" spans="1:16" s="59" customFormat="1" ht="10.199999999999999" x14ac:dyDescent="0.25">
      <c r="A541" s="57">
        <v>546</v>
      </c>
      <c r="B541" s="57" t="s">
        <v>7808</v>
      </c>
      <c r="C541" s="58" t="s">
        <v>7808</v>
      </c>
      <c r="D541" s="58" t="s">
        <v>82</v>
      </c>
      <c r="E541" s="58" t="s">
        <v>15571</v>
      </c>
      <c r="F541" s="58" t="s">
        <v>7809</v>
      </c>
      <c r="G541" s="58" t="s">
        <v>15572</v>
      </c>
      <c r="H541" s="58" t="s">
        <v>14364</v>
      </c>
      <c r="I541" s="58">
        <v>1.27</v>
      </c>
      <c r="J541" s="58"/>
      <c r="K541" s="58" t="s">
        <v>14365</v>
      </c>
      <c r="L541" s="58" t="s">
        <v>82</v>
      </c>
      <c r="M541" s="58">
        <v>1.0900000000000001</v>
      </c>
      <c r="N541" s="58">
        <v>1608</v>
      </c>
      <c r="O541" s="58">
        <v>1.27</v>
      </c>
      <c r="P541" s="58">
        <v>1110</v>
      </c>
    </row>
    <row r="542" spans="1:16" s="59" customFormat="1" ht="10.199999999999999" x14ac:dyDescent="0.25">
      <c r="A542" s="57">
        <v>547</v>
      </c>
      <c r="B542" s="57" t="s">
        <v>6080</v>
      </c>
      <c r="C542" s="58" t="s">
        <v>6080</v>
      </c>
      <c r="D542" s="58" t="s">
        <v>82</v>
      </c>
      <c r="E542" s="58" t="s">
        <v>15573</v>
      </c>
      <c r="F542" s="58" t="s">
        <v>6081</v>
      </c>
      <c r="G542" s="58" t="s">
        <v>15574</v>
      </c>
      <c r="H542" s="58" t="s">
        <v>14364</v>
      </c>
      <c r="I542" s="58">
        <v>1.27</v>
      </c>
      <c r="J542" s="58"/>
      <c r="K542" s="58" t="s">
        <v>14365</v>
      </c>
      <c r="L542" s="58" t="s">
        <v>82</v>
      </c>
      <c r="M542" s="58">
        <v>1.0900000000000001</v>
      </c>
      <c r="N542" s="58">
        <v>118</v>
      </c>
      <c r="O542" s="58">
        <v>1.27</v>
      </c>
      <c r="P542" s="58">
        <v>218</v>
      </c>
    </row>
    <row r="543" spans="1:16" s="59" customFormat="1" ht="10.199999999999999" x14ac:dyDescent="0.25">
      <c r="A543" s="57">
        <v>548</v>
      </c>
      <c r="B543" s="57" t="s">
        <v>7805</v>
      </c>
      <c r="C543" s="58" t="s">
        <v>7805</v>
      </c>
      <c r="D543" s="58" t="s">
        <v>82</v>
      </c>
      <c r="E543" s="58" t="s">
        <v>15575</v>
      </c>
      <c r="F543" s="58" t="s">
        <v>7806</v>
      </c>
      <c r="G543" s="58" t="s">
        <v>15576</v>
      </c>
      <c r="H543" s="58" t="s">
        <v>14364</v>
      </c>
      <c r="I543" s="58">
        <v>1.27</v>
      </c>
      <c r="J543" s="58"/>
      <c r="K543" s="58" t="s">
        <v>14365</v>
      </c>
      <c r="L543" s="58" t="s">
        <v>82</v>
      </c>
      <c r="M543" s="58">
        <v>1.0900000000000001</v>
      </c>
      <c r="N543" s="58">
        <v>11086</v>
      </c>
      <c r="O543" s="58">
        <v>1.27</v>
      </c>
      <c r="P543" s="58">
        <v>10868</v>
      </c>
    </row>
    <row r="544" spans="1:16" s="59" customFormat="1" ht="10.199999999999999" x14ac:dyDescent="0.25">
      <c r="A544" s="57">
        <v>549</v>
      </c>
      <c r="B544" s="57" t="s">
        <v>6077</v>
      </c>
      <c r="C544" s="58" t="s">
        <v>6077</v>
      </c>
      <c r="D544" s="58" t="s">
        <v>82</v>
      </c>
      <c r="E544" s="58" t="s">
        <v>15577</v>
      </c>
      <c r="F544" s="58" t="s">
        <v>6078</v>
      </c>
      <c r="G544" s="58" t="s">
        <v>15578</v>
      </c>
      <c r="H544" s="58" t="s">
        <v>14364</v>
      </c>
      <c r="I544" s="58">
        <v>1.27</v>
      </c>
      <c r="J544" s="58"/>
      <c r="K544" s="58" t="s">
        <v>14365</v>
      </c>
      <c r="L544" s="58" t="s">
        <v>82</v>
      </c>
      <c r="M544" s="58">
        <v>1.0900000000000001</v>
      </c>
      <c r="N544" s="58">
        <v>389</v>
      </c>
      <c r="O544" s="58">
        <v>1.27</v>
      </c>
      <c r="P544" s="58">
        <v>231</v>
      </c>
    </row>
    <row r="545" spans="1:16" s="59" customFormat="1" ht="10.199999999999999" x14ac:dyDescent="0.25">
      <c r="A545" s="57">
        <v>550</v>
      </c>
      <c r="B545" s="57" t="s">
        <v>7784</v>
      </c>
      <c r="C545" s="58" t="s">
        <v>7784</v>
      </c>
      <c r="D545" s="58" t="s">
        <v>82</v>
      </c>
      <c r="E545" s="58" t="s">
        <v>15579</v>
      </c>
      <c r="F545" s="58" t="s">
        <v>7785</v>
      </c>
      <c r="G545" s="58" t="s">
        <v>15580</v>
      </c>
      <c r="H545" s="58" t="s">
        <v>14364</v>
      </c>
      <c r="I545" s="58">
        <v>1.59</v>
      </c>
      <c r="J545" s="58"/>
      <c r="K545" s="58" t="s">
        <v>14365</v>
      </c>
      <c r="L545" s="58" t="s">
        <v>82</v>
      </c>
      <c r="M545" s="58">
        <v>1.36</v>
      </c>
      <c r="N545" s="58">
        <v>1308</v>
      </c>
      <c r="O545" s="58">
        <v>1.59</v>
      </c>
      <c r="P545" s="58">
        <v>166</v>
      </c>
    </row>
    <row r="546" spans="1:16" s="59" customFormat="1" ht="10.199999999999999" x14ac:dyDescent="0.25">
      <c r="A546" s="57">
        <v>551</v>
      </c>
      <c r="B546" s="57" t="s">
        <v>5737</v>
      </c>
      <c r="C546" s="58" t="s">
        <v>5737</v>
      </c>
      <c r="D546" s="58" t="s">
        <v>82</v>
      </c>
      <c r="E546" s="58" t="s">
        <v>15581</v>
      </c>
      <c r="F546" s="58" t="s">
        <v>5738</v>
      </c>
      <c r="G546" s="58" t="s">
        <v>15582</v>
      </c>
      <c r="H546" s="58" t="s">
        <v>14364</v>
      </c>
      <c r="I546" s="58">
        <v>0.68</v>
      </c>
      <c r="J546" s="58"/>
      <c r="K546" s="58" t="s">
        <v>14365</v>
      </c>
      <c r="L546" s="58" t="s">
        <v>82</v>
      </c>
      <c r="M546" s="58">
        <v>0.64</v>
      </c>
      <c r="N546" s="58">
        <v>3860</v>
      </c>
      <c r="O546" s="58">
        <v>0.68</v>
      </c>
      <c r="P546" s="58">
        <v>3877</v>
      </c>
    </row>
    <row r="547" spans="1:16" s="59" customFormat="1" ht="10.199999999999999" x14ac:dyDescent="0.25">
      <c r="A547" s="57">
        <v>552</v>
      </c>
      <c r="B547" s="57" t="s">
        <v>2766</v>
      </c>
      <c r="C547" s="58" t="s">
        <v>2766</v>
      </c>
      <c r="D547" s="58" t="s">
        <v>82</v>
      </c>
      <c r="E547" s="58" t="s">
        <v>8582</v>
      </c>
      <c r="F547" s="58" t="s">
        <v>2767</v>
      </c>
      <c r="G547" s="58" t="s">
        <v>15583</v>
      </c>
      <c r="H547" s="58" t="s">
        <v>14364</v>
      </c>
      <c r="I547" s="58">
        <v>8</v>
      </c>
      <c r="J547" s="58"/>
      <c r="K547" s="58" t="s">
        <v>14365</v>
      </c>
      <c r="L547" s="58" t="s">
        <v>82</v>
      </c>
      <c r="M547" s="58">
        <v>7.55</v>
      </c>
      <c r="N547" s="58">
        <v>21</v>
      </c>
      <c r="O547" s="58">
        <v>8</v>
      </c>
      <c r="P547" s="58">
        <v>21</v>
      </c>
    </row>
    <row r="548" spans="1:16" s="59" customFormat="1" ht="10.199999999999999" x14ac:dyDescent="0.25">
      <c r="A548" s="57">
        <v>553</v>
      </c>
      <c r="B548" s="57" t="s">
        <v>5734</v>
      </c>
      <c r="C548" s="58" t="s">
        <v>5734</v>
      </c>
      <c r="D548" s="58" t="s">
        <v>82</v>
      </c>
      <c r="E548" s="58" t="s">
        <v>15584</v>
      </c>
      <c r="F548" s="58" t="s">
        <v>5735</v>
      </c>
      <c r="G548" s="58" t="s">
        <v>15585</v>
      </c>
      <c r="H548" s="58" t="s">
        <v>14364</v>
      </c>
      <c r="I548" s="58">
        <v>61.96</v>
      </c>
      <c r="J548" s="58"/>
      <c r="K548" s="58" t="s">
        <v>14365</v>
      </c>
      <c r="L548" s="58" t="s">
        <v>82</v>
      </c>
      <c r="M548" s="58">
        <v>58.16</v>
      </c>
      <c r="N548" s="58">
        <v>1</v>
      </c>
      <c r="O548" s="58">
        <v>61.96</v>
      </c>
      <c r="P548" s="58">
        <v>1</v>
      </c>
    </row>
    <row r="549" spans="1:16" s="59" customFormat="1" ht="10.199999999999999" x14ac:dyDescent="0.25">
      <c r="A549" s="57">
        <v>554</v>
      </c>
      <c r="B549" s="57" t="s">
        <v>3650</v>
      </c>
      <c r="C549" s="58" t="s">
        <v>3650</v>
      </c>
      <c r="D549" s="58" t="s">
        <v>82</v>
      </c>
      <c r="E549" s="58" t="s">
        <v>15586</v>
      </c>
      <c r="F549" s="58" t="s">
        <v>3651</v>
      </c>
      <c r="G549" s="58" t="s">
        <v>15587</v>
      </c>
      <c r="H549" s="58" t="s">
        <v>14364</v>
      </c>
      <c r="I549" s="58">
        <v>20.81</v>
      </c>
      <c r="J549" s="58"/>
      <c r="K549" s="58" t="s">
        <v>14365</v>
      </c>
      <c r="L549" s="58" t="s">
        <v>82</v>
      </c>
      <c r="M549" s="58">
        <v>19.64</v>
      </c>
      <c r="N549" s="58">
        <v>137</v>
      </c>
      <c r="O549" s="58">
        <v>15.54</v>
      </c>
      <c r="P549" s="58">
        <v>137</v>
      </c>
    </row>
    <row r="550" spans="1:16" s="59" customFormat="1" ht="10.199999999999999" x14ac:dyDescent="0.25">
      <c r="A550" s="57">
        <v>555</v>
      </c>
      <c r="B550" s="57" t="s">
        <v>6819</v>
      </c>
      <c r="C550" s="58" t="s">
        <v>6819</v>
      </c>
      <c r="D550" s="58" t="s">
        <v>82</v>
      </c>
      <c r="E550" s="58" t="s">
        <v>15588</v>
      </c>
      <c r="F550" s="58" t="s">
        <v>15589</v>
      </c>
      <c r="G550" s="58" t="s">
        <v>15590</v>
      </c>
      <c r="H550" s="58" t="s">
        <v>14364</v>
      </c>
      <c r="I550" s="58">
        <v>2.66</v>
      </c>
      <c r="J550" s="58"/>
      <c r="K550" s="58" t="s">
        <v>14365</v>
      </c>
      <c r="L550" s="58" t="s">
        <v>82</v>
      </c>
      <c r="M550" s="58">
        <v>2.5099999999999998</v>
      </c>
      <c r="N550" s="58">
        <v>2244</v>
      </c>
      <c r="O550" s="58">
        <v>2.66</v>
      </c>
      <c r="P550" s="58">
        <v>1538</v>
      </c>
    </row>
    <row r="551" spans="1:16" s="59" customFormat="1" ht="10.199999999999999" x14ac:dyDescent="0.25">
      <c r="A551" s="57">
        <v>556</v>
      </c>
      <c r="B551" s="57" t="s">
        <v>7200</v>
      </c>
      <c r="C551" s="58" t="s">
        <v>7200</v>
      </c>
      <c r="D551" s="58" t="s">
        <v>82</v>
      </c>
      <c r="E551" s="58" t="s">
        <v>15591</v>
      </c>
      <c r="F551" s="58" t="s">
        <v>7201</v>
      </c>
      <c r="G551" s="58" t="s">
        <v>15592</v>
      </c>
      <c r="H551" s="58" t="s">
        <v>14364</v>
      </c>
      <c r="I551" s="58">
        <v>5.19</v>
      </c>
      <c r="J551" s="58"/>
      <c r="K551" s="58" t="s">
        <v>14365</v>
      </c>
      <c r="L551" s="58" t="s">
        <v>82</v>
      </c>
      <c r="M551" s="58">
        <v>4.9000000000000004</v>
      </c>
      <c r="N551" s="58">
        <v>15100</v>
      </c>
      <c r="O551" s="58">
        <v>5.19</v>
      </c>
      <c r="P551" s="58">
        <v>15144</v>
      </c>
    </row>
    <row r="552" spans="1:16" s="59" customFormat="1" ht="10.199999999999999" x14ac:dyDescent="0.25">
      <c r="A552" s="57">
        <v>557</v>
      </c>
      <c r="B552" s="57" t="s">
        <v>3663</v>
      </c>
      <c r="C552" s="58" t="s">
        <v>3663</v>
      </c>
      <c r="D552" s="58" t="s">
        <v>82</v>
      </c>
      <c r="E552" s="58" t="s">
        <v>15593</v>
      </c>
      <c r="F552" s="58" t="s">
        <v>3664</v>
      </c>
      <c r="G552" s="58" t="s">
        <v>15594</v>
      </c>
      <c r="H552" s="58" t="s">
        <v>14364</v>
      </c>
      <c r="I552" s="58">
        <v>7.23</v>
      </c>
      <c r="J552" s="58"/>
      <c r="K552" s="58" t="s">
        <v>14365</v>
      </c>
      <c r="L552" s="58" t="s">
        <v>82</v>
      </c>
      <c r="M552" s="58">
        <v>6.82</v>
      </c>
      <c r="N552" s="58">
        <v>1661</v>
      </c>
      <c r="O552" s="58">
        <v>7.23</v>
      </c>
      <c r="P552" s="58">
        <v>1148</v>
      </c>
    </row>
    <row r="553" spans="1:16" s="59" customFormat="1" ht="10.199999999999999" x14ac:dyDescent="0.25">
      <c r="A553" s="57">
        <v>558</v>
      </c>
      <c r="B553" s="57" t="s">
        <v>3656</v>
      </c>
      <c r="C553" s="58" t="s">
        <v>3656</v>
      </c>
      <c r="D553" s="58" t="s">
        <v>82</v>
      </c>
      <c r="E553" s="58" t="s">
        <v>15595</v>
      </c>
      <c r="F553" s="58" t="s">
        <v>15596</v>
      </c>
      <c r="G553" s="58" t="s">
        <v>15597</v>
      </c>
      <c r="H553" s="58" t="s">
        <v>14364</v>
      </c>
      <c r="I553" s="58">
        <v>7.23</v>
      </c>
      <c r="J553" s="58"/>
      <c r="K553" s="58" t="s">
        <v>14365</v>
      </c>
      <c r="L553" s="58" t="s">
        <v>82</v>
      </c>
      <c r="M553" s="58">
        <v>6.82</v>
      </c>
      <c r="N553" s="58">
        <v>670</v>
      </c>
      <c r="O553" s="58">
        <v>7.23</v>
      </c>
      <c r="P553" s="58">
        <v>243</v>
      </c>
    </row>
    <row r="554" spans="1:16" s="59" customFormat="1" ht="10.199999999999999" x14ac:dyDescent="0.25">
      <c r="A554" s="57">
        <v>559</v>
      </c>
      <c r="B554" s="57" t="s">
        <v>4890</v>
      </c>
      <c r="C554" s="58" t="s">
        <v>4890</v>
      </c>
      <c r="D554" s="58" t="s">
        <v>82</v>
      </c>
      <c r="E554" s="58" t="s">
        <v>15598</v>
      </c>
      <c r="F554" s="58" t="s">
        <v>4891</v>
      </c>
      <c r="G554" s="58" t="s">
        <v>15599</v>
      </c>
      <c r="H554" s="58" t="s">
        <v>14364</v>
      </c>
      <c r="I554" s="58">
        <v>3.54</v>
      </c>
      <c r="J554" s="58"/>
      <c r="K554" s="58" t="s">
        <v>14365</v>
      </c>
      <c r="L554" s="58" t="s">
        <v>82</v>
      </c>
      <c r="M554" s="58">
        <v>3.34</v>
      </c>
      <c r="N554" s="58">
        <v>100</v>
      </c>
      <c r="O554" s="58">
        <v>3.54</v>
      </c>
      <c r="P554" s="58">
        <v>120</v>
      </c>
    </row>
    <row r="555" spans="1:16" s="59" customFormat="1" ht="10.199999999999999" x14ac:dyDescent="0.25">
      <c r="A555" s="57">
        <v>560</v>
      </c>
      <c r="B555" s="57" t="s">
        <v>5821</v>
      </c>
      <c r="C555" s="58" t="s">
        <v>5821</v>
      </c>
      <c r="D555" s="58" t="s">
        <v>82</v>
      </c>
      <c r="E555" s="58" t="s">
        <v>15600</v>
      </c>
      <c r="F555" s="58" t="s">
        <v>5822</v>
      </c>
      <c r="G555" s="58" t="s">
        <v>15601</v>
      </c>
      <c r="H555" s="58" t="s">
        <v>14364</v>
      </c>
      <c r="I555" s="58">
        <v>2.63</v>
      </c>
      <c r="J555" s="58"/>
      <c r="K555" s="58" t="s">
        <v>14365</v>
      </c>
      <c r="L555" s="58" t="s">
        <v>82</v>
      </c>
      <c r="M555" s="58">
        <v>2.42</v>
      </c>
      <c r="N555" s="58">
        <v>96</v>
      </c>
      <c r="O555" s="58">
        <v>2.63</v>
      </c>
      <c r="P555" s="58">
        <v>180</v>
      </c>
    </row>
    <row r="556" spans="1:16" s="59" customFormat="1" ht="10.199999999999999" x14ac:dyDescent="0.25">
      <c r="A556" s="57">
        <v>561</v>
      </c>
      <c r="B556" s="57" t="s">
        <v>6498</v>
      </c>
      <c r="C556" s="58" t="s">
        <v>6498</v>
      </c>
      <c r="D556" s="58" t="s">
        <v>82</v>
      </c>
      <c r="E556" s="58" t="s">
        <v>15602</v>
      </c>
      <c r="F556" s="58" t="s">
        <v>6499</v>
      </c>
      <c r="G556" s="58" t="s">
        <v>15603</v>
      </c>
      <c r="H556" s="58" t="s">
        <v>14364</v>
      </c>
      <c r="I556" s="58">
        <v>2.85</v>
      </c>
      <c r="J556" s="58"/>
      <c r="K556" s="58" t="s">
        <v>14365</v>
      </c>
      <c r="L556" s="58" t="s">
        <v>82</v>
      </c>
      <c r="M556" s="58">
        <v>2.69</v>
      </c>
      <c r="N556" s="58">
        <v>99104</v>
      </c>
      <c r="O556" s="58">
        <v>2.85</v>
      </c>
      <c r="P556" s="58">
        <v>66888</v>
      </c>
    </row>
    <row r="557" spans="1:16" s="59" customFormat="1" ht="10.199999999999999" x14ac:dyDescent="0.25">
      <c r="A557" s="57">
        <v>562</v>
      </c>
      <c r="B557" s="57" t="s">
        <v>5809</v>
      </c>
      <c r="C557" s="58" t="s">
        <v>5809</v>
      </c>
      <c r="D557" s="58" t="s">
        <v>82</v>
      </c>
      <c r="E557" s="58" t="s">
        <v>15604</v>
      </c>
      <c r="F557" s="58" t="s">
        <v>5810</v>
      </c>
      <c r="G557" s="58" t="s">
        <v>15605</v>
      </c>
      <c r="H557" s="58" t="s">
        <v>14364</v>
      </c>
      <c r="I557" s="58">
        <v>3.03</v>
      </c>
      <c r="J557" s="58"/>
      <c r="K557" s="58" t="s">
        <v>14365</v>
      </c>
      <c r="L557" s="58" t="s">
        <v>82</v>
      </c>
      <c r="M557" s="58">
        <v>2.79</v>
      </c>
      <c r="N557" s="58">
        <v>170</v>
      </c>
      <c r="O557" s="58">
        <v>3.03</v>
      </c>
      <c r="P557" s="58">
        <v>86</v>
      </c>
    </row>
    <row r="558" spans="1:16" s="59" customFormat="1" ht="10.199999999999999" x14ac:dyDescent="0.25">
      <c r="A558" s="57">
        <v>563</v>
      </c>
      <c r="B558" s="57" t="s">
        <v>6339</v>
      </c>
      <c r="C558" s="58" t="s">
        <v>6339</v>
      </c>
      <c r="D558" s="58" t="s">
        <v>82</v>
      </c>
      <c r="E558" s="58" t="s">
        <v>15606</v>
      </c>
      <c r="F558" s="58" t="s">
        <v>15607</v>
      </c>
      <c r="G558" s="58" t="s">
        <v>15608</v>
      </c>
      <c r="H558" s="58" t="s">
        <v>14364</v>
      </c>
      <c r="I558" s="58">
        <v>3.27</v>
      </c>
      <c r="J558" s="58"/>
      <c r="K558" s="58" t="s">
        <v>14365</v>
      </c>
      <c r="L558" s="58" t="s">
        <v>82</v>
      </c>
      <c r="M558" s="58">
        <v>3.09</v>
      </c>
      <c r="N558" s="58">
        <v>54574</v>
      </c>
      <c r="O558" s="58">
        <v>3.27</v>
      </c>
      <c r="P558" s="58">
        <v>34787</v>
      </c>
    </row>
    <row r="559" spans="1:16" s="59" customFormat="1" ht="10.199999999999999" x14ac:dyDescent="0.25">
      <c r="A559" s="57">
        <v>564</v>
      </c>
      <c r="B559" s="57" t="s">
        <v>6110</v>
      </c>
      <c r="C559" s="58" t="s">
        <v>6110</v>
      </c>
      <c r="D559" s="58" t="s">
        <v>82</v>
      </c>
      <c r="E559" s="58" t="s">
        <v>15609</v>
      </c>
      <c r="F559" s="58" t="s">
        <v>15610</v>
      </c>
      <c r="G559" s="58" t="s">
        <v>15611</v>
      </c>
      <c r="H559" s="58" t="s">
        <v>14364</v>
      </c>
      <c r="I559" s="58">
        <v>2.57</v>
      </c>
      <c r="J559" s="58"/>
      <c r="K559" s="58" t="s">
        <v>14365</v>
      </c>
      <c r="L559" s="58" t="s">
        <v>82</v>
      </c>
      <c r="M559" s="58">
        <v>2.42</v>
      </c>
      <c r="N559" s="58"/>
      <c r="O559" s="58">
        <v>2.57</v>
      </c>
      <c r="P559" s="58" t="s">
        <v>14444</v>
      </c>
    </row>
    <row r="560" spans="1:16" s="59" customFormat="1" ht="10.199999999999999" x14ac:dyDescent="0.25">
      <c r="A560" s="57">
        <v>565</v>
      </c>
      <c r="B560" s="57" t="s">
        <v>7405</v>
      </c>
      <c r="C560" s="58" t="s">
        <v>7405</v>
      </c>
      <c r="D560" s="58" t="s">
        <v>82</v>
      </c>
      <c r="E560" s="58" t="s">
        <v>15612</v>
      </c>
      <c r="F560" s="58" t="s">
        <v>7406</v>
      </c>
      <c r="G560" s="58" t="s">
        <v>15613</v>
      </c>
      <c r="H560" s="58" t="s">
        <v>14364</v>
      </c>
      <c r="I560" s="58">
        <v>1.01</v>
      </c>
      <c r="J560" s="58"/>
      <c r="K560" s="58" t="s">
        <v>14365</v>
      </c>
      <c r="L560" s="58" t="s">
        <v>82</v>
      </c>
      <c r="M560" s="58">
        <v>0.95</v>
      </c>
      <c r="N560" s="58">
        <v>687</v>
      </c>
      <c r="O560" s="58">
        <v>1.01</v>
      </c>
      <c r="P560" s="58">
        <v>687</v>
      </c>
    </row>
    <row r="561" spans="1:16" s="59" customFormat="1" ht="10.199999999999999" x14ac:dyDescent="0.25">
      <c r="A561" s="57">
        <v>566</v>
      </c>
      <c r="B561" s="57" t="s">
        <v>15614</v>
      </c>
      <c r="C561" s="58"/>
      <c r="D561" s="58" t="s">
        <v>82</v>
      </c>
      <c r="E561" s="58" t="s">
        <v>15614</v>
      </c>
      <c r="F561" s="58" t="s">
        <v>15615</v>
      </c>
      <c r="G561" s="58" t="s">
        <v>15616</v>
      </c>
      <c r="H561" s="58" t="s">
        <v>14364</v>
      </c>
      <c r="I561" s="58">
        <v>7.87</v>
      </c>
      <c r="J561" s="58"/>
      <c r="K561" s="58" t="s">
        <v>14365</v>
      </c>
      <c r="L561" s="58" t="s">
        <v>82</v>
      </c>
      <c r="M561" s="58">
        <v>7.24</v>
      </c>
      <c r="N561" s="58"/>
      <c r="O561" s="58">
        <v>7.87</v>
      </c>
      <c r="P561" s="58" t="s">
        <v>14444</v>
      </c>
    </row>
    <row r="562" spans="1:16" s="59" customFormat="1" ht="10.199999999999999" x14ac:dyDescent="0.25">
      <c r="A562" s="57">
        <v>567</v>
      </c>
      <c r="B562" s="57" t="s">
        <v>5841</v>
      </c>
      <c r="C562" s="58" t="s">
        <v>5841</v>
      </c>
      <c r="D562" s="58" t="s">
        <v>82</v>
      </c>
      <c r="E562" s="58" t="s">
        <v>15617</v>
      </c>
      <c r="F562" s="58" t="s">
        <v>15618</v>
      </c>
      <c r="G562" s="58" t="s">
        <v>15619</v>
      </c>
      <c r="H562" s="58" t="s">
        <v>14364</v>
      </c>
      <c r="I562" s="58">
        <v>5.88</v>
      </c>
      <c r="J562" s="58"/>
      <c r="K562" s="58" t="s">
        <v>14365</v>
      </c>
      <c r="L562" s="58" t="s">
        <v>82</v>
      </c>
      <c r="M562" s="58">
        <v>5.55</v>
      </c>
      <c r="N562" s="58">
        <v>4936</v>
      </c>
      <c r="O562" s="58">
        <v>5.88</v>
      </c>
      <c r="P562" s="58">
        <v>1181</v>
      </c>
    </row>
    <row r="563" spans="1:16" s="59" customFormat="1" ht="10.199999999999999" x14ac:dyDescent="0.25">
      <c r="A563" s="57">
        <v>568</v>
      </c>
      <c r="B563" s="57" t="s">
        <v>6872</v>
      </c>
      <c r="C563" s="58" t="s">
        <v>6872</v>
      </c>
      <c r="D563" s="58" t="s">
        <v>82</v>
      </c>
      <c r="E563" s="58" t="s">
        <v>15620</v>
      </c>
      <c r="F563" s="58">
        <v>6660108006</v>
      </c>
      <c r="G563" s="58" t="s">
        <v>15621</v>
      </c>
      <c r="H563" s="58" t="s">
        <v>14364</v>
      </c>
      <c r="I563" s="58">
        <v>3.97</v>
      </c>
      <c r="J563" s="58"/>
      <c r="K563" s="58" t="s">
        <v>14365</v>
      </c>
      <c r="L563" s="58" t="s">
        <v>82</v>
      </c>
      <c r="M563" s="58">
        <v>3.66</v>
      </c>
      <c r="N563" s="58">
        <v>2938</v>
      </c>
      <c r="O563" s="58">
        <v>3.97</v>
      </c>
      <c r="P563" s="58">
        <v>2355</v>
      </c>
    </row>
    <row r="564" spans="1:16" s="59" customFormat="1" ht="10.199999999999999" x14ac:dyDescent="0.25">
      <c r="A564" s="57">
        <v>569</v>
      </c>
      <c r="B564" s="57" t="s">
        <v>6253</v>
      </c>
      <c r="C564" s="58" t="s">
        <v>6253</v>
      </c>
      <c r="D564" s="58" t="s">
        <v>82</v>
      </c>
      <c r="E564" s="58" t="s">
        <v>15622</v>
      </c>
      <c r="F564" s="58">
        <v>6660108008</v>
      </c>
      <c r="G564" s="58" t="s">
        <v>15623</v>
      </c>
      <c r="H564" s="58" t="s">
        <v>14364</v>
      </c>
      <c r="I564" s="58">
        <v>4.3600000000000003</v>
      </c>
      <c r="J564" s="58"/>
      <c r="K564" s="58" t="s">
        <v>14365</v>
      </c>
      <c r="L564" s="58" t="s">
        <v>82</v>
      </c>
      <c r="M564" s="58">
        <v>4.01</v>
      </c>
      <c r="N564" s="58"/>
      <c r="O564" s="58">
        <v>4.3600000000000003</v>
      </c>
      <c r="P564" s="58">
        <v>145</v>
      </c>
    </row>
    <row r="565" spans="1:16" s="59" customFormat="1" ht="10.199999999999999" x14ac:dyDescent="0.25">
      <c r="A565" s="57">
        <v>570</v>
      </c>
      <c r="B565" s="57" t="s">
        <v>6255</v>
      </c>
      <c r="C565" s="58" t="s">
        <v>6255</v>
      </c>
      <c r="D565" s="58" t="s">
        <v>82</v>
      </c>
      <c r="E565" s="58" t="s">
        <v>15624</v>
      </c>
      <c r="F565" s="58">
        <v>6660108009</v>
      </c>
      <c r="G565" s="58" t="s">
        <v>15625</v>
      </c>
      <c r="H565" s="58" t="s">
        <v>14364</v>
      </c>
      <c r="I565" s="58">
        <v>4.4400000000000004</v>
      </c>
      <c r="J565" s="58"/>
      <c r="K565" s="58" t="s">
        <v>14365</v>
      </c>
      <c r="L565" s="58" t="s">
        <v>82</v>
      </c>
      <c r="M565" s="58">
        <v>4.09</v>
      </c>
      <c r="N565" s="58">
        <v>361</v>
      </c>
      <c r="O565" s="58">
        <v>4.4400000000000004</v>
      </c>
      <c r="P565" s="58">
        <v>351</v>
      </c>
    </row>
    <row r="566" spans="1:16" s="59" customFormat="1" ht="10.199999999999999" x14ac:dyDescent="0.25">
      <c r="A566" s="57">
        <v>571</v>
      </c>
      <c r="B566" s="57" t="s">
        <v>15626</v>
      </c>
      <c r="C566" s="58"/>
      <c r="D566" s="58" t="s">
        <v>82</v>
      </c>
      <c r="E566" s="58" t="s">
        <v>15626</v>
      </c>
      <c r="F566" s="58" t="s">
        <v>15627</v>
      </c>
      <c r="G566" s="58" t="s">
        <v>15628</v>
      </c>
      <c r="H566" s="58" t="s">
        <v>14364</v>
      </c>
      <c r="I566" s="58">
        <v>5.54</v>
      </c>
      <c r="J566" s="58"/>
      <c r="K566" s="58" t="s">
        <v>14365</v>
      </c>
      <c r="L566" s="58" t="s">
        <v>82</v>
      </c>
      <c r="M566" s="58">
        <v>5.23</v>
      </c>
      <c r="N566" s="58">
        <v>74</v>
      </c>
      <c r="O566" s="58">
        <v>5.54</v>
      </c>
      <c r="P566" s="58">
        <v>114</v>
      </c>
    </row>
    <row r="567" spans="1:16" s="59" customFormat="1" ht="10.199999999999999" x14ac:dyDescent="0.25">
      <c r="A567" s="57">
        <v>572</v>
      </c>
      <c r="B567" s="57" t="s">
        <v>15629</v>
      </c>
      <c r="C567" s="58"/>
      <c r="D567" s="58" t="s">
        <v>82</v>
      </c>
      <c r="E567" s="58" t="s">
        <v>15629</v>
      </c>
      <c r="F567" s="58" t="s">
        <v>15630</v>
      </c>
      <c r="G567" s="58" t="s">
        <v>15631</v>
      </c>
      <c r="H567" s="58" t="s">
        <v>14364</v>
      </c>
      <c r="I567" s="58">
        <v>5.81</v>
      </c>
      <c r="J567" s="58"/>
      <c r="K567" s="58" t="s">
        <v>14365</v>
      </c>
      <c r="L567" s="58" t="s">
        <v>82</v>
      </c>
      <c r="M567" s="58">
        <v>5.49</v>
      </c>
      <c r="N567" s="58">
        <v>58</v>
      </c>
      <c r="O567" s="58">
        <v>5.81</v>
      </c>
      <c r="P567" s="58">
        <v>31</v>
      </c>
    </row>
    <row r="568" spans="1:16" s="59" customFormat="1" ht="10.199999999999999" x14ac:dyDescent="0.25">
      <c r="A568" s="57">
        <v>573</v>
      </c>
      <c r="B568" s="57" t="s">
        <v>5603</v>
      </c>
      <c r="C568" s="58" t="s">
        <v>5603</v>
      </c>
      <c r="D568" s="58" t="s">
        <v>82</v>
      </c>
      <c r="E568" s="58" t="s">
        <v>15632</v>
      </c>
      <c r="F568" s="58" t="s">
        <v>5604</v>
      </c>
      <c r="G568" s="58" t="s">
        <v>15633</v>
      </c>
      <c r="H568" s="58" t="s">
        <v>14364</v>
      </c>
      <c r="I568" s="58">
        <v>1.57</v>
      </c>
      <c r="J568" s="58"/>
      <c r="K568" s="58" t="s">
        <v>14365</v>
      </c>
      <c r="L568" s="58" t="s">
        <v>82</v>
      </c>
      <c r="M568" s="58">
        <v>1.43</v>
      </c>
      <c r="N568" s="58">
        <v>415</v>
      </c>
      <c r="O568" s="58">
        <v>1.57</v>
      </c>
      <c r="P568" s="58">
        <v>348</v>
      </c>
    </row>
    <row r="569" spans="1:16" s="59" customFormat="1" ht="10.199999999999999" x14ac:dyDescent="0.25">
      <c r="A569" s="57">
        <v>574</v>
      </c>
      <c r="B569" s="57" t="s">
        <v>15634</v>
      </c>
      <c r="C569" s="58"/>
      <c r="D569" s="58" t="s">
        <v>82</v>
      </c>
      <c r="E569" s="58" t="s">
        <v>15634</v>
      </c>
      <c r="F569" s="58" t="s">
        <v>15635</v>
      </c>
      <c r="G569" s="58" t="s">
        <v>15636</v>
      </c>
      <c r="H569" s="58" t="s">
        <v>14364</v>
      </c>
      <c r="I569" s="58">
        <v>2.99</v>
      </c>
      <c r="J569" s="58"/>
      <c r="K569" s="58" t="s">
        <v>14365</v>
      </c>
      <c r="L569" s="58" t="s">
        <v>82</v>
      </c>
      <c r="M569" s="58">
        <v>2.95</v>
      </c>
      <c r="N569" s="58"/>
      <c r="O569" s="58">
        <v>2.99</v>
      </c>
      <c r="P569" s="58" t="s">
        <v>14444</v>
      </c>
    </row>
    <row r="570" spans="1:16" s="59" customFormat="1" ht="10.199999999999999" x14ac:dyDescent="0.25">
      <c r="A570" s="57">
        <v>575</v>
      </c>
      <c r="B570" s="57" t="s">
        <v>6890</v>
      </c>
      <c r="C570" s="58" t="s">
        <v>6890</v>
      </c>
      <c r="D570" s="58" t="s">
        <v>82</v>
      </c>
      <c r="E570" s="58" t="s">
        <v>15637</v>
      </c>
      <c r="F570" s="58" t="s">
        <v>15638</v>
      </c>
      <c r="G570" s="58" t="s">
        <v>15639</v>
      </c>
      <c r="H570" s="58" t="s">
        <v>14364</v>
      </c>
      <c r="I570" s="58">
        <v>7.35</v>
      </c>
      <c r="J570" s="58"/>
      <c r="K570" s="58" t="s">
        <v>14365</v>
      </c>
      <c r="L570" s="58" t="s">
        <v>82</v>
      </c>
      <c r="M570" s="58">
        <v>6.94</v>
      </c>
      <c r="N570" s="58">
        <v>843</v>
      </c>
      <c r="O570" s="58">
        <v>7.35</v>
      </c>
      <c r="P570" s="58">
        <v>633</v>
      </c>
    </row>
    <row r="571" spans="1:16" s="59" customFormat="1" ht="10.199999999999999" x14ac:dyDescent="0.25">
      <c r="A571" s="57">
        <v>576</v>
      </c>
      <c r="B571" s="57" t="s">
        <v>6057</v>
      </c>
      <c r="C571" s="58" t="s">
        <v>6057</v>
      </c>
      <c r="D571" s="58" t="s">
        <v>82</v>
      </c>
      <c r="E571" s="58" t="s">
        <v>15640</v>
      </c>
      <c r="F571" s="58" t="s">
        <v>6058</v>
      </c>
      <c r="G571" s="58" t="s">
        <v>15641</v>
      </c>
      <c r="H571" s="58" t="s">
        <v>14364</v>
      </c>
      <c r="I571" s="58">
        <v>10.56</v>
      </c>
      <c r="J571" s="58"/>
      <c r="K571" s="58" t="s">
        <v>14365</v>
      </c>
      <c r="L571" s="58" t="s">
        <v>82</v>
      </c>
      <c r="M571" s="58">
        <v>9.9600000000000009</v>
      </c>
      <c r="N571" s="58">
        <v>28</v>
      </c>
      <c r="O571" s="58">
        <v>10.56</v>
      </c>
      <c r="P571" s="58">
        <v>218</v>
      </c>
    </row>
    <row r="572" spans="1:16" s="59" customFormat="1" ht="10.199999999999999" x14ac:dyDescent="0.25">
      <c r="A572" s="57">
        <v>577</v>
      </c>
      <c r="B572" s="57" t="s">
        <v>5132</v>
      </c>
      <c r="C572" s="58" t="s">
        <v>5132</v>
      </c>
      <c r="D572" s="58" t="s">
        <v>82</v>
      </c>
      <c r="E572" s="58" t="s">
        <v>15642</v>
      </c>
      <c r="F572" s="58" t="s">
        <v>5133</v>
      </c>
      <c r="G572" s="58" t="s">
        <v>15643</v>
      </c>
      <c r="H572" s="58" t="s">
        <v>14364</v>
      </c>
      <c r="I572" s="58">
        <v>9.4700000000000006</v>
      </c>
      <c r="J572" s="58"/>
      <c r="K572" s="58" t="s">
        <v>14365</v>
      </c>
      <c r="L572" s="58" t="s">
        <v>82</v>
      </c>
      <c r="M572" s="58">
        <v>8.94</v>
      </c>
      <c r="N572" s="58">
        <v>116</v>
      </c>
      <c r="O572" s="58">
        <v>9.4700000000000006</v>
      </c>
      <c r="P572" s="58">
        <v>116</v>
      </c>
    </row>
    <row r="573" spans="1:16" s="59" customFormat="1" ht="10.199999999999999" x14ac:dyDescent="0.25">
      <c r="A573" s="57">
        <v>578</v>
      </c>
      <c r="B573" s="57" t="s">
        <v>7225</v>
      </c>
      <c r="C573" s="58" t="s">
        <v>7225</v>
      </c>
      <c r="D573" s="58" t="s">
        <v>82</v>
      </c>
      <c r="E573" s="58" t="s">
        <v>15644</v>
      </c>
      <c r="F573" s="58" t="s">
        <v>15645</v>
      </c>
      <c r="G573" s="58" t="s">
        <v>15646</v>
      </c>
      <c r="H573" s="58" t="s">
        <v>14364</v>
      </c>
      <c r="I573" s="58">
        <v>10.29</v>
      </c>
      <c r="J573" s="58"/>
      <c r="K573" s="58" t="s">
        <v>14365</v>
      </c>
      <c r="L573" s="58" t="s">
        <v>82</v>
      </c>
      <c r="M573" s="58">
        <v>10.16</v>
      </c>
      <c r="N573" s="58">
        <v>30777</v>
      </c>
      <c r="O573" s="58">
        <v>10.29</v>
      </c>
      <c r="P573" s="58">
        <v>14051</v>
      </c>
    </row>
    <row r="574" spans="1:16" s="59" customFormat="1" ht="10.199999999999999" x14ac:dyDescent="0.25">
      <c r="A574" s="57">
        <v>579</v>
      </c>
      <c r="B574" s="57" t="s">
        <v>6239</v>
      </c>
      <c r="C574" s="58" t="s">
        <v>6239</v>
      </c>
      <c r="D574" s="58" t="s">
        <v>82</v>
      </c>
      <c r="E574" s="58" t="s">
        <v>15647</v>
      </c>
      <c r="F574" s="58" t="s">
        <v>15648</v>
      </c>
      <c r="G574" s="58" t="s">
        <v>15649</v>
      </c>
      <c r="H574" s="58" t="s">
        <v>14364</v>
      </c>
      <c r="I574" s="58">
        <v>5.26</v>
      </c>
      <c r="J574" s="58"/>
      <c r="K574" s="58" t="s">
        <v>14365</v>
      </c>
      <c r="L574" s="58" t="s">
        <v>82</v>
      </c>
      <c r="M574" s="58">
        <v>4.51</v>
      </c>
      <c r="N574" s="58">
        <v>50</v>
      </c>
      <c r="O574" s="58">
        <v>5.26</v>
      </c>
      <c r="P574" s="58">
        <v>374</v>
      </c>
    </row>
    <row r="575" spans="1:16" s="59" customFormat="1" ht="10.199999999999999" x14ac:dyDescent="0.25">
      <c r="A575" s="57">
        <v>580</v>
      </c>
      <c r="B575" s="57" t="s">
        <v>5606</v>
      </c>
      <c r="C575" s="58" t="s">
        <v>5606</v>
      </c>
      <c r="D575" s="58" t="s">
        <v>82</v>
      </c>
      <c r="E575" s="58" t="s">
        <v>15650</v>
      </c>
      <c r="F575" s="58" t="s">
        <v>5607</v>
      </c>
      <c r="G575" s="58" t="s">
        <v>15651</v>
      </c>
      <c r="H575" s="58" t="s">
        <v>14364</v>
      </c>
      <c r="I575" s="58">
        <v>1.71</v>
      </c>
      <c r="J575" s="58"/>
      <c r="K575" s="58" t="s">
        <v>14365</v>
      </c>
      <c r="L575" s="58" t="s">
        <v>82</v>
      </c>
      <c r="M575" s="58">
        <v>1.6</v>
      </c>
      <c r="N575" s="58">
        <v>278</v>
      </c>
      <c r="O575" s="58">
        <v>1.71</v>
      </c>
      <c r="P575" s="58">
        <v>282</v>
      </c>
    </row>
    <row r="576" spans="1:16" s="59" customFormat="1" ht="10.199999999999999" x14ac:dyDescent="0.25">
      <c r="A576" s="57">
        <v>581</v>
      </c>
      <c r="B576" s="57" t="s">
        <v>15652</v>
      </c>
      <c r="C576" s="58"/>
      <c r="D576" s="58" t="s">
        <v>82</v>
      </c>
      <c r="E576" s="58" t="s">
        <v>15652</v>
      </c>
      <c r="F576" s="58" t="s">
        <v>15653</v>
      </c>
      <c r="G576" s="58" t="s">
        <v>15654</v>
      </c>
      <c r="H576" s="58" t="s">
        <v>14364</v>
      </c>
      <c r="I576" s="58">
        <v>5.12</v>
      </c>
      <c r="J576" s="58"/>
      <c r="K576" s="58" t="s">
        <v>14365</v>
      </c>
      <c r="L576" s="58" t="s">
        <v>82</v>
      </c>
      <c r="M576" s="58">
        <v>4.7</v>
      </c>
      <c r="N576" s="58">
        <v>3</v>
      </c>
      <c r="O576" s="58">
        <v>5.12</v>
      </c>
      <c r="P576" s="58">
        <v>3</v>
      </c>
    </row>
    <row r="577" spans="1:16" s="59" customFormat="1" ht="10.199999999999999" x14ac:dyDescent="0.25">
      <c r="A577" s="57">
        <v>582</v>
      </c>
      <c r="B577" s="57" t="s">
        <v>15655</v>
      </c>
      <c r="C577" s="58" t="s">
        <v>3681</v>
      </c>
      <c r="D577" s="58" t="s">
        <v>82</v>
      </c>
      <c r="E577" s="58" t="s">
        <v>15655</v>
      </c>
      <c r="F577" s="58" t="s">
        <v>3682</v>
      </c>
      <c r="G577" s="58" t="s">
        <v>15656</v>
      </c>
      <c r="H577" s="58" t="s">
        <v>14364</v>
      </c>
      <c r="I577" s="58">
        <v>7.82</v>
      </c>
      <c r="J577" s="58"/>
      <c r="K577" s="58" t="s">
        <v>14365</v>
      </c>
      <c r="L577" s="58" t="s">
        <v>82</v>
      </c>
      <c r="M577" s="58">
        <v>7.42</v>
      </c>
      <c r="N577" s="58">
        <v>74</v>
      </c>
      <c r="O577" s="58">
        <v>7.82</v>
      </c>
      <c r="P577" s="58">
        <v>74</v>
      </c>
    </row>
    <row r="578" spans="1:16" s="59" customFormat="1" ht="10.199999999999999" x14ac:dyDescent="0.25">
      <c r="A578" s="57">
        <v>583</v>
      </c>
      <c r="B578" s="57" t="s">
        <v>2781</v>
      </c>
      <c r="C578" s="58" t="s">
        <v>2781</v>
      </c>
      <c r="D578" s="58" t="s">
        <v>82</v>
      </c>
      <c r="E578" s="58" t="s">
        <v>15657</v>
      </c>
      <c r="F578" s="58" t="s">
        <v>2782</v>
      </c>
      <c r="G578" s="58" t="s">
        <v>15658</v>
      </c>
      <c r="H578" s="58" t="s">
        <v>14364</v>
      </c>
      <c r="I578" s="58">
        <v>7.83</v>
      </c>
      <c r="J578" s="58"/>
      <c r="K578" s="58" t="s">
        <v>14365</v>
      </c>
      <c r="L578" s="58" t="s">
        <v>82</v>
      </c>
      <c r="M578" s="58">
        <v>7.39</v>
      </c>
      <c r="N578" s="58"/>
      <c r="O578" s="58">
        <v>7.83</v>
      </c>
      <c r="P578" s="58" t="s">
        <v>14444</v>
      </c>
    </row>
    <row r="579" spans="1:16" s="59" customFormat="1" ht="10.199999999999999" x14ac:dyDescent="0.25">
      <c r="A579" s="57">
        <v>584</v>
      </c>
      <c r="B579" s="57" t="s">
        <v>2778</v>
      </c>
      <c r="C579" s="58" t="s">
        <v>2778</v>
      </c>
      <c r="D579" s="58" t="s">
        <v>82</v>
      </c>
      <c r="E579" s="58" t="s">
        <v>15659</v>
      </c>
      <c r="F579" s="58" t="s">
        <v>15660</v>
      </c>
      <c r="G579" s="58" t="s">
        <v>15661</v>
      </c>
      <c r="H579" s="58" t="s">
        <v>14364</v>
      </c>
      <c r="I579" s="58">
        <v>2.25</v>
      </c>
      <c r="J579" s="58"/>
      <c r="K579" s="58" t="s">
        <v>14365</v>
      </c>
      <c r="L579" s="58" t="s">
        <v>82</v>
      </c>
      <c r="M579" s="58">
        <v>2.13</v>
      </c>
      <c r="N579" s="58"/>
      <c r="O579" s="58">
        <v>2.25</v>
      </c>
      <c r="P579" s="58" t="s">
        <v>14444</v>
      </c>
    </row>
    <row r="580" spans="1:16" s="59" customFormat="1" ht="10.199999999999999" x14ac:dyDescent="0.25">
      <c r="A580" s="57">
        <v>585</v>
      </c>
      <c r="B580" s="57" t="s">
        <v>15662</v>
      </c>
      <c r="C580" s="58"/>
      <c r="D580" s="58" t="s">
        <v>82</v>
      </c>
      <c r="E580" s="58" t="s">
        <v>15662</v>
      </c>
      <c r="F580" s="58" t="s">
        <v>15663</v>
      </c>
      <c r="G580" s="58" t="s">
        <v>15664</v>
      </c>
      <c r="H580" s="58" t="s">
        <v>14364</v>
      </c>
      <c r="I580" s="58">
        <v>9.4499999999999993</v>
      </c>
      <c r="J580" s="58"/>
      <c r="K580" s="58" t="s">
        <v>14365</v>
      </c>
      <c r="L580" s="58" t="s">
        <v>82</v>
      </c>
      <c r="M580" s="58">
        <v>8.74</v>
      </c>
      <c r="N580" s="58"/>
      <c r="O580" s="58">
        <v>9.4499999999999993</v>
      </c>
      <c r="P580" s="58" t="s">
        <v>14444</v>
      </c>
    </row>
    <row r="581" spans="1:16" s="59" customFormat="1" ht="10.199999999999999" x14ac:dyDescent="0.25">
      <c r="A581" s="57">
        <v>586</v>
      </c>
      <c r="B581" s="57" t="s">
        <v>15665</v>
      </c>
      <c r="C581" s="58"/>
      <c r="D581" s="58" t="s">
        <v>82</v>
      </c>
      <c r="E581" s="58" t="s">
        <v>15665</v>
      </c>
      <c r="F581" s="58" t="s">
        <v>15666</v>
      </c>
      <c r="G581" s="58" t="s">
        <v>15667</v>
      </c>
      <c r="H581" s="58" t="s">
        <v>14364</v>
      </c>
      <c r="I581" s="58">
        <v>11.91</v>
      </c>
      <c r="J581" s="58"/>
      <c r="K581" s="58" t="s">
        <v>14365</v>
      </c>
      <c r="L581" s="58" t="s">
        <v>82</v>
      </c>
      <c r="M581" s="58">
        <v>11.24</v>
      </c>
      <c r="N581" s="58"/>
      <c r="O581" s="58">
        <v>11.91</v>
      </c>
      <c r="P581" s="58" t="s">
        <v>14444</v>
      </c>
    </row>
    <row r="582" spans="1:16" s="59" customFormat="1" ht="10.199999999999999" x14ac:dyDescent="0.25">
      <c r="A582" s="57">
        <v>587</v>
      </c>
      <c r="B582" s="57" t="s">
        <v>2973</v>
      </c>
      <c r="C582" s="58" t="s">
        <v>2973</v>
      </c>
      <c r="D582" s="58" t="s">
        <v>82</v>
      </c>
      <c r="E582" s="58" t="s">
        <v>15668</v>
      </c>
      <c r="F582" s="58" t="s">
        <v>2974</v>
      </c>
      <c r="G582" s="58" t="s">
        <v>15669</v>
      </c>
      <c r="H582" s="58" t="s">
        <v>14364</v>
      </c>
      <c r="I582" s="58">
        <v>2.34</v>
      </c>
      <c r="J582" s="58"/>
      <c r="K582" s="58" t="s">
        <v>14365</v>
      </c>
      <c r="L582" s="58" t="s">
        <v>82</v>
      </c>
      <c r="M582" s="58">
        <v>2.21</v>
      </c>
      <c r="N582" s="58">
        <v>63</v>
      </c>
      <c r="O582" s="58">
        <v>2.35</v>
      </c>
      <c r="P582" s="58">
        <v>136</v>
      </c>
    </row>
    <row r="583" spans="1:16" s="59" customFormat="1" ht="10.199999999999999" x14ac:dyDescent="0.25">
      <c r="A583" s="57">
        <v>588</v>
      </c>
      <c r="B583" s="57" t="s">
        <v>2970</v>
      </c>
      <c r="C583" s="58" t="s">
        <v>2970</v>
      </c>
      <c r="D583" s="58" t="s">
        <v>82</v>
      </c>
      <c r="E583" s="58" t="s">
        <v>15670</v>
      </c>
      <c r="F583" s="58" t="s">
        <v>2971</v>
      </c>
      <c r="G583" s="58" t="s">
        <v>15671</v>
      </c>
      <c r="H583" s="58" t="s">
        <v>14364</v>
      </c>
      <c r="I583" s="58">
        <v>2.66</v>
      </c>
      <c r="J583" s="58"/>
      <c r="K583" s="58" t="s">
        <v>14365</v>
      </c>
      <c r="L583" s="58" t="s">
        <v>82</v>
      </c>
      <c r="M583" s="58">
        <v>2.5099999999999998</v>
      </c>
      <c r="N583" s="58">
        <v>528</v>
      </c>
      <c r="O583" s="58">
        <v>2.66</v>
      </c>
      <c r="P583" s="58">
        <v>519</v>
      </c>
    </row>
    <row r="584" spans="1:16" s="59" customFormat="1" ht="10.199999999999999" x14ac:dyDescent="0.25">
      <c r="A584" s="57">
        <v>589</v>
      </c>
      <c r="B584" s="57" t="s">
        <v>2967</v>
      </c>
      <c r="C584" s="58" t="s">
        <v>2967</v>
      </c>
      <c r="D584" s="58" t="s">
        <v>82</v>
      </c>
      <c r="E584" s="58" t="s">
        <v>15672</v>
      </c>
      <c r="F584" s="58" t="s">
        <v>2968</v>
      </c>
      <c r="G584" s="58" t="s">
        <v>15673</v>
      </c>
      <c r="H584" s="58" t="s">
        <v>14364</v>
      </c>
      <c r="I584" s="58">
        <v>2.35</v>
      </c>
      <c r="J584" s="58"/>
      <c r="K584" s="58" t="s">
        <v>14365</v>
      </c>
      <c r="L584" s="58" t="s">
        <v>82</v>
      </c>
      <c r="M584" s="58">
        <v>2.21</v>
      </c>
      <c r="N584" s="58"/>
      <c r="O584" s="58">
        <v>2.35</v>
      </c>
      <c r="P584" s="58">
        <v>16</v>
      </c>
    </row>
    <row r="585" spans="1:16" s="59" customFormat="1" ht="10.199999999999999" x14ac:dyDescent="0.25">
      <c r="A585" s="57">
        <v>590</v>
      </c>
      <c r="B585" s="57" t="s">
        <v>2964</v>
      </c>
      <c r="C585" s="58" t="s">
        <v>2964</v>
      </c>
      <c r="D585" s="58" t="s">
        <v>82</v>
      </c>
      <c r="E585" s="58" t="s">
        <v>15674</v>
      </c>
      <c r="F585" s="58" t="s">
        <v>2965</v>
      </c>
      <c r="G585" s="58" t="s">
        <v>15675</v>
      </c>
      <c r="H585" s="58" t="s">
        <v>14364</v>
      </c>
      <c r="I585" s="58">
        <v>2.66</v>
      </c>
      <c r="J585" s="58"/>
      <c r="K585" s="58" t="s">
        <v>14365</v>
      </c>
      <c r="L585" s="58" t="s">
        <v>82</v>
      </c>
      <c r="M585" s="58">
        <v>2.5099999999999998</v>
      </c>
      <c r="N585" s="58">
        <v>454</v>
      </c>
      <c r="O585" s="58">
        <v>2.66</v>
      </c>
      <c r="P585" s="58">
        <v>417</v>
      </c>
    </row>
    <row r="586" spans="1:16" s="59" customFormat="1" ht="10.199999999999999" x14ac:dyDescent="0.25">
      <c r="A586" s="57">
        <v>591</v>
      </c>
      <c r="B586" s="57" t="s">
        <v>2961</v>
      </c>
      <c r="C586" s="58" t="s">
        <v>2961</v>
      </c>
      <c r="D586" s="58" t="s">
        <v>82</v>
      </c>
      <c r="E586" s="58" t="s">
        <v>15676</v>
      </c>
      <c r="F586" s="58" t="s">
        <v>2962</v>
      </c>
      <c r="G586" s="58" t="s">
        <v>15677</v>
      </c>
      <c r="H586" s="58" t="s">
        <v>14364</v>
      </c>
      <c r="I586" s="58">
        <v>2.35</v>
      </c>
      <c r="J586" s="58"/>
      <c r="K586" s="58" t="s">
        <v>14365</v>
      </c>
      <c r="L586" s="58" t="s">
        <v>82</v>
      </c>
      <c r="M586" s="58">
        <v>2.21</v>
      </c>
      <c r="N586" s="58">
        <v>166</v>
      </c>
      <c r="O586" s="58">
        <v>2.35</v>
      </c>
      <c r="P586" s="58">
        <v>196</v>
      </c>
    </row>
    <row r="587" spans="1:16" s="59" customFormat="1" ht="10.199999999999999" x14ac:dyDescent="0.25">
      <c r="A587" s="57">
        <v>592</v>
      </c>
      <c r="B587" s="57" t="s">
        <v>5637</v>
      </c>
      <c r="C587" s="58" t="s">
        <v>5637</v>
      </c>
      <c r="D587" s="58" t="s">
        <v>82</v>
      </c>
      <c r="E587" s="58" t="s">
        <v>15678</v>
      </c>
      <c r="F587" s="58" t="s">
        <v>5638</v>
      </c>
      <c r="G587" s="58" t="s">
        <v>15679</v>
      </c>
      <c r="H587" s="58" t="s">
        <v>14364</v>
      </c>
      <c r="I587" s="58">
        <v>2.46</v>
      </c>
      <c r="J587" s="58"/>
      <c r="K587" s="58" t="s">
        <v>14365</v>
      </c>
      <c r="L587" s="58" t="s">
        <v>82</v>
      </c>
      <c r="M587" s="58">
        <v>2.33</v>
      </c>
      <c r="N587" s="58">
        <v>482</v>
      </c>
      <c r="O587" s="58">
        <v>2.46</v>
      </c>
      <c r="P587" s="58">
        <v>472</v>
      </c>
    </row>
    <row r="588" spans="1:16" s="59" customFormat="1" ht="10.199999999999999" x14ac:dyDescent="0.25">
      <c r="A588" s="57">
        <v>593</v>
      </c>
      <c r="B588" s="57" t="s">
        <v>2958</v>
      </c>
      <c r="C588" s="58" t="s">
        <v>2958</v>
      </c>
      <c r="D588" s="58" t="s">
        <v>82</v>
      </c>
      <c r="E588" s="58" t="s">
        <v>15680</v>
      </c>
      <c r="F588" s="58" t="s">
        <v>2959</v>
      </c>
      <c r="G588" s="58" t="s">
        <v>15681</v>
      </c>
      <c r="H588" s="58" t="s">
        <v>14364</v>
      </c>
      <c r="I588" s="58">
        <v>2.35</v>
      </c>
      <c r="J588" s="58"/>
      <c r="K588" s="58" t="s">
        <v>14365</v>
      </c>
      <c r="L588" s="58" t="s">
        <v>82</v>
      </c>
      <c r="M588" s="58">
        <v>2.21</v>
      </c>
      <c r="N588" s="58"/>
      <c r="O588" s="58">
        <v>2.35</v>
      </c>
      <c r="P588" s="58">
        <v>100</v>
      </c>
    </row>
    <row r="589" spans="1:16" s="59" customFormat="1" ht="10.199999999999999" x14ac:dyDescent="0.25">
      <c r="A589" s="57">
        <v>594</v>
      </c>
      <c r="B589" s="57" t="s">
        <v>5824</v>
      </c>
      <c r="C589" s="58" t="s">
        <v>5824</v>
      </c>
      <c r="D589" s="58" t="s">
        <v>82</v>
      </c>
      <c r="E589" s="58" t="s">
        <v>15682</v>
      </c>
      <c r="F589" s="58" t="s">
        <v>5825</v>
      </c>
      <c r="G589" s="58" t="s">
        <v>15683</v>
      </c>
      <c r="H589" s="58" t="s">
        <v>14364</v>
      </c>
      <c r="I589" s="58">
        <v>2.17</v>
      </c>
      <c r="J589" s="58"/>
      <c r="K589" s="58" t="s">
        <v>14365</v>
      </c>
      <c r="L589" s="58" t="s">
        <v>82</v>
      </c>
      <c r="M589" s="58">
        <v>2.0499999999999998</v>
      </c>
      <c r="N589" s="58">
        <v>15</v>
      </c>
      <c r="O589" s="58">
        <v>2.17</v>
      </c>
      <c r="P589" s="58">
        <v>34</v>
      </c>
    </row>
    <row r="590" spans="1:16" s="59" customFormat="1" ht="10.199999999999999" x14ac:dyDescent="0.25">
      <c r="A590" s="57">
        <v>595</v>
      </c>
      <c r="B590" s="57" t="s">
        <v>2952</v>
      </c>
      <c r="C590" s="58" t="s">
        <v>2952</v>
      </c>
      <c r="D590" s="58" t="s">
        <v>82</v>
      </c>
      <c r="E590" s="58" t="s">
        <v>15684</v>
      </c>
      <c r="F590" s="58" t="s">
        <v>2953</v>
      </c>
      <c r="G590" s="58" t="s">
        <v>15685</v>
      </c>
      <c r="H590" s="58" t="s">
        <v>14364</v>
      </c>
      <c r="I590" s="58">
        <v>2.46</v>
      </c>
      <c r="J590" s="58"/>
      <c r="K590" s="58" t="s">
        <v>14365</v>
      </c>
      <c r="L590" s="58" t="s">
        <v>82</v>
      </c>
      <c r="M590" s="58">
        <v>2.33</v>
      </c>
      <c r="N590" s="58">
        <v>2196</v>
      </c>
      <c r="O590" s="58">
        <v>2.46</v>
      </c>
      <c r="P590" s="58">
        <v>2196</v>
      </c>
    </row>
    <row r="591" spans="1:16" s="59" customFormat="1" ht="10.199999999999999" x14ac:dyDescent="0.25">
      <c r="A591" s="57">
        <v>596</v>
      </c>
      <c r="B591" s="57" t="s">
        <v>2949</v>
      </c>
      <c r="C591" s="58" t="s">
        <v>2949</v>
      </c>
      <c r="D591" s="58" t="s">
        <v>82</v>
      </c>
      <c r="E591" s="58" t="s">
        <v>15686</v>
      </c>
      <c r="F591" s="58" t="s">
        <v>2950</v>
      </c>
      <c r="G591" s="58" t="s">
        <v>15687</v>
      </c>
      <c r="H591" s="58" t="s">
        <v>14364</v>
      </c>
      <c r="I591" s="58">
        <v>2.34</v>
      </c>
      <c r="J591" s="58"/>
      <c r="K591" s="58" t="s">
        <v>14365</v>
      </c>
      <c r="L591" s="58" t="s">
        <v>82</v>
      </c>
      <c r="M591" s="58">
        <v>2.21</v>
      </c>
      <c r="N591" s="58">
        <v>4101</v>
      </c>
      <c r="O591" s="58">
        <v>2.34</v>
      </c>
      <c r="P591" s="58">
        <v>3209</v>
      </c>
    </row>
    <row r="592" spans="1:16" s="59" customFormat="1" ht="10.199999999999999" x14ac:dyDescent="0.25">
      <c r="A592" s="57">
        <v>597</v>
      </c>
      <c r="B592" s="57" t="s">
        <v>2946</v>
      </c>
      <c r="C592" s="58" t="s">
        <v>2946</v>
      </c>
      <c r="D592" s="58" t="s">
        <v>82</v>
      </c>
      <c r="E592" s="58" t="s">
        <v>15688</v>
      </c>
      <c r="F592" s="58" t="s">
        <v>2947</v>
      </c>
      <c r="G592" s="58" t="s">
        <v>15689</v>
      </c>
      <c r="H592" s="58" t="s">
        <v>14364</v>
      </c>
      <c r="I592" s="58">
        <v>2.46</v>
      </c>
      <c r="J592" s="58"/>
      <c r="K592" s="58" t="s">
        <v>14365</v>
      </c>
      <c r="L592" s="58" t="s">
        <v>82</v>
      </c>
      <c r="M592" s="58">
        <v>2.33</v>
      </c>
      <c r="N592" s="58">
        <v>14798</v>
      </c>
      <c r="O592" s="58">
        <v>2.46</v>
      </c>
      <c r="P592" s="58">
        <v>14774</v>
      </c>
    </row>
    <row r="593" spans="1:16" s="59" customFormat="1" ht="10.199999999999999" x14ac:dyDescent="0.25">
      <c r="A593" s="57">
        <v>598</v>
      </c>
      <c r="B593" s="57" t="s">
        <v>2940</v>
      </c>
      <c r="C593" s="58" t="s">
        <v>2940</v>
      </c>
      <c r="D593" s="58" t="s">
        <v>82</v>
      </c>
      <c r="E593" s="58" t="s">
        <v>15690</v>
      </c>
      <c r="F593" s="58" t="s">
        <v>2941</v>
      </c>
      <c r="G593" s="58" t="s">
        <v>15691</v>
      </c>
      <c r="H593" s="58" t="s">
        <v>14364</v>
      </c>
      <c r="I593" s="58">
        <v>2.75</v>
      </c>
      <c r="J593" s="58"/>
      <c r="K593" s="58" t="s">
        <v>14365</v>
      </c>
      <c r="L593" s="58" t="s">
        <v>82</v>
      </c>
      <c r="M593" s="58">
        <v>2.6</v>
      </c>
      <c r="N593" s="58">
        <v>254</v>
      </c>
      <c r="O593" s="58">
        <v>2.75</v>
      </c>
      <c r="P593" s="58">
        <v>351</v>
      </c>
    </row>
    <row r="594" spans="1:16" s="59" customFormat="1" ht="10.199999999999999" x14ac:dyDescent="0.25">
      <c r="A594" s="57">
        <v>599</v>
      </c>
      <c r="B594" s="57" t="s">
        <v>7089</v>
      </c>
      <c r="C594" s="58" t="s">
        <v>7089</v>
      </c>
      <c r="D594" s="58" t="s">
        <v>82</v>
      </c>
      <c r="E594" s="58" t="s">
        <v>15692</v>
      </c>
      <c r="F594" s="58" t="s">
        <v>7090</v>
      </c>
      <c r="G594" s="58" t="s">
        <v>15693</v>
      </c>
      <c r="H594" s="58" t="s">
        <v>14364</v>
      </c>
      <c r="I594" s="58">
        <v>3.31</v>
      </c>
      <c r="J594" s="58"/>
      <c r="K594" s="58" t="s">
        <v>14365</v>
      </c>
      <c r="L594" s="58" t="s">
        <v>82</v>
      </c>
      <c r="M594" s="58">
        <v>3.12</v>
      </c>
      <c r="N594" s="58">
        <v>675</v>
      </c>
      <c r="O594" s="58">
        <v>3.31</v>
      </c>
      <c r="P594" s="58">
        <v>603</v>
      </c>
    </row>
    <row r="595" spans="1:16" s="59" customFormat="1" ht="10.199999999999999" x14ac:dyDescent="0.25">
      <c r="A595" s="57">
        <v>600</v>
      </c>
      <c r="B595" s="57" t="s">
        <v>6129</v>
      </c>
      <c r="C595" s="58" t="s">
        <v>6129</v>
      </c>
      <c r="D595" s="58" t="s">
        <v>82</v>
      </c>
      <c r="E595" s="58" t="s">
        <v>15694</v>
      </c>
      <c r="F595" s="58" t="s">
        <v>6130</v>
      </c>
      <c r="G595" s="58" t="s">
        <v>15695</v>
      </c>
      <c r="H595" s="58" t="s">
        <v>15695</v>
      </c>
      <c r="I595" s="58">
        <v>2.75</v>
      </c>
      <c r="J595" s="58"/>
      <c r="K595" s="58" t="s">
        <v>14365</v>
      </c>
      <c r="L595" s="58" t="s">
        <v>82</v>
      </c>
      <c r="M595" s="58">
        <v>2.6</v>
      </c>
      <c r="N595" s="58">
        <v>38</v>
      </c>
      <c r="O595" s="58">
        <v>2.75</v>
      </c>
      <c r="P595" s="58">
        <v>88</v>
      </c>
    </row>
    <row r="596" spans="1:16" s="59" customFormat="1" ht="10.199999999999999" x14ac:dyDescent="0.25">
      <c r="A596" s="57">
        <v>601</v>
      </c>
      <c r="B596" s="57" t="s">
        <v>6217</v>
      </c>
      <c r="C596" s="58" t="s">
        <v>6217</v>
      </c>
      <c r="D596" s="58" t="s">
        <v>82</v>
      </c>
      <c r="E596" s="58" t="s">
        <v>15696</v>
      </c>
      <c r="F596" s="58" t="s">
        <v>6218</v>
      </c>
      <c r="G596" s="58" t="s">
        <v>15697</v>
      </c>
      <c r="H596" s="58" t="s">
        <v>14364</v>
      </c>
      <c r="I596" s="58">
        <v>3.07</v>
      </c>
      <c r="J596" s="58"/>
      <c r="K596" s="58" t="s">
        <v>14365</v>
      </c>
      <c r="L596" s="58" t="s">
        <v>82</v>
      </c>
      <c r="M596" s="58">
        <v>2.9</v>
      </c>
      <c r="N596" s="58">
        <v>2649</v>
      </c>
      <c r="O596" s="58">
        <v>3.07</v>
      </c>
      <c r="P596" s="58">
        <v>2549</v>
      </c>
    </row>
    <row r="597" spans="1:16" s="59" customFormat="1" ht="10.199999999999999" x14ac:dyDescent="0.25">
      <c r="A597" s="57">
        <v>602</v>
      </c>
      <c r="B597" s="57" t="s">
        <v>15698</v>
      </c>
      <c r="C597" s="58"/>
      <c r="D597" s="58" t="s">
        <v>82</v>
      </c>
      <c r="E597" s="58" t="s">
        <v>15698</v>
      </c>
      <c r="F597" s="58" t="s">
        <v>15699</v>
      </c>
      <c r="G597" s="58" t="s">
        <v>15700</v>
      </c>
      <c r="H597" s="58" t="s">
        <v>14364</v>
      </c>
      <c r="I597" s="58">
        <v>2.75</v>
      </c>
      <c r="J597" s="58"/>
      <c r="K597" s="58" t="s">
        <v>14365</v>
      </c>
      <c r="L597" s="58" t="s">
        <v>82</v>
      </c>
      <c r="M597" s="58">
        <v>2.6</v>
      </c>
      <c r="N597" s="58">
        <v>11247</v>
      </c>
      <c r="O597" s="58">
        <v>2.75</v>
      </c>
      <c r="P597" s="58">
        <v>9572</v>
      </c>
    </row>
    <row r="598" spans="1:16" s="59" customFormat="1" ht="10.199999999999999" x14ac:dyDescent="0.25">
      <c r="A598" s="57">
        <v>603</v>
      </c>
      <c r="B598" s="57" t="s">
        <v>15701</v>
      </c>
      <c r="C598" s="58"/>
      <c r="D598" s="58" t="s">
        <v>82</v>
      </c>
      <c r="E598" s="58" t="s">
        <v>15701</v>
      </c>
      <c r="F598" s="58" t="s">
        <v>15702</v>
      </c>
      <c r="G598" s="58" t="s">
        <v>15703</v>
      </c>
      <c r="H598" s="58" t="s">
        <v>14364</v>
      </c>
      <c r="I598" s="58">
        <v>3.07</v>
      </c>
      <c r="J598" s="58"/>
      <c r="K598" s="58" t="s">
        <v>14365</v>
      </c>
      <c r="L598" s="58" t="s">
        <v>82</v>
      </c>
      <c r="M598" s="58">
        <v>2.9</v>
      </c>
      <c r="N598" s="58">
        <v>13964</v>
      </c>
      <c r="O598" s="58">
        <v>3.07</v>
      </c>
      <c r="P598" s="58">
        <v>13897</v>
      </c>
    </row>
    <row r="599" spans="1:16" s="59" customFormat="1" ht="10.199999999999999" x14ac:dyDescent="0.25">
      <c r="A599" s="57">
        <v>604</v>
      </c>
      <c r="B599" s="57" t="s">
        <v>6870</v>
      </c>
      <c r="C599" s="58" t="s">
        <v>6870</v>
      </c>
      <c r="D599" s="58" t="s">
        <v>82</v>
      </c>
      <c r="E599" s="58" t="s">
        <v>15704</v>
      </c>
      <c r="F599" s="58" t="s">
        <v>15705</v>
      </c>
      <c r="G599" s="58" t="s">
        <v>15706</v>
      </c>
      <c r="H599" s="58" t="s">
        <v>14364</v>
      </c>
      <c r="I599" s="58">
        <v>4.49</v>
      </c>
      <c r="J599" s="58"/>
      <c r="K599" s="58" t="s">
        <v>14365</v>
      </c>
      <c r="L599" s="58" t="s">
        <v>82</v>
      </c>
      <c r="M599" s="58">
        <v>4.13</v>
      </c>
      <c r="N599" s="58">
        <v>2666</v>
      </c>
      <c r="O599" s="58">
        <v>4.49</v>
      </c>
      <c r="P599" s="58">
        <v>2666</v>
      </c>
    </row>
    <row r="600" spans="1:16" s="59" customFormat="1" ht="10.199999999999999" x14ac:dyDescent="0.25">
      <c r="A600" s="57">
        <v>605</v>
      </c>
      <c r="B600" s="57" t="s">
        <v>5786</v>
      </c>
      <c r="C600" s="58" t="s">
        <v>5786</v>
      </c>
      <c r="D600" s="58" t="s">
        <v>82</v>
      </c>
      <c r="E600" s="58" t="s">
        <v>15707</v>
      </c>
      <c r="F600" s="58" t="s">
        <v>15708</v>
      </c>
      <c r="G600" s="58" t="s">
        <v>15709</v>
      </c>
      <c r="H600" s="58" t="s">
        <v>14364</v>
      </c>
      <c r="I600" s="58">
        <v>5.26</v>
      </c>
      <c r="J600" s="58"/>
      <c r="K600" s="58" t="s">
        <v>14365</v>
      </c>
      <c r="L600" s="58" t="s">
        <v>82</v>
      </c>
      <c r="M600" s="58">
        <v>4.96</v>
      </c>
      <c r="N600" s="58">
        <v>973</v>
      </c>
      <c r="O600" s="58">
        <v>5.26</v>
      </c>
      <c r="P600" s="58">
        <v>803</v>
      </c>
    </row>
    <row r="601" spans="1:16" s="59" customFormat="1" ht="10.199999999999999" x14ac:dyDescent="0.25">
      <c r="A601" s="57">
        <v>606</v>
      </c>
      <c r="B601" s="57" t="s">
        <v>6861</v>
      </c>
      <c r="C601" s="58" t="s">
        <v>6861</v>
      </c>
      <c r="D601" s="58" t="s">
        <v>82</v>
      </c>
      <c r="E601" s="58" t="s">
        <v>15710</v>
      </c>
      <c r="F601" s="58" t="s">
        <v>6862</v>
      </c>
      <c r="G601" s="58" t="s">
        <v>15711</v>
      </c>
      <c r="H601" s="58" t="s">
        <v>14364</v>
      </c>
      <c r="I601" s="58">
        <v>6.02</v>
      </c>
      <c r="J601" s="58"/>
      <c r="K601" s="58" t="s">
        <v>14365</v>
      </c>
      <c r="L601" s="58" t="s">
        <v>82</v>
      </c>
      <c r="M601" s="58">
        <v>5.47</v>
      </c>
      <c r="N601" s="58">
        <v>135</v>
      </c>
      <c r="O601" s="58">
        <v>6.02</v>
      </c>
      <c r="P601" s="58">
        <v>12</v>
      </c>
    </row>
    <row r="602" spans="1:16" s="59" customFormat="1" ht="10.199999999999999" x14ac:dyDescent="0.25">
      <c r="A602" s="57">
        <v>607</v>
      </c>
      <c r="B602" s="57" t="s">
        <v>6046</v>
      </c>
      <c r="C602" s="58" t="s">
        <v>6046</v>
      </c>
      <c r="D602" s="58" t="s">
        <v>82</v>
      </c>
      <c r="E602" s="58" t="s">
        <v>15712</v>
      </c>
      <c r="F602" s="58" t="s">
        <v>15713</v>
      </c>
      <c r="G602" s="58" t="s">
        <v>15714</v>
      </c>
      <c r="H602" s="58" t="s">
        <v>14364</v>
      </c>
      <c r="I602" s="58">
        <v>11.05</v>
      </c>
      <c r="J602" s="58"/>
      <c r="K602" s="58" t="s">
        <v>14365</v>
      </c>
      <c r="L602" s="58" t="s">
        <v>82</v>
      </c>
      <c r="M602" s="58">
        <v>10.43</v>
      </c>
      <c r="N602" s="58">
        <v>139</v>
      </c>
      <c r="O602" s="58">
        <v>11.05</v>
      </c>
      <c r="P602" s="58">
        <v>4</v>
      </c>
    </row>
    <row r="603" spans="1:16" s="59" customFormat="1" ht="10.199999999999999" x14ac:dyDescent="0.25">
      <c r="A603" s="57">
        <v>608</v>
      </c>
      <c r="B603" s="57" t="s">
        <v>6242</v>
      </c>
      <c r="C603" s="58" t="s">
        <v>6242</v>
      </c>
      <c r="D603" s="58" t="s">
        <v>82</v>
      </c>
      <c r="E603" s="58" t="s">
        <v>15715</v>
      </c>
      <c r="F603" s="58" t="s">
        <v>6243</v>
      </c>
      <c r="G603" s="58" t="s">
        <v>15716</v>
      </c>
      <c r="H603" s="58" t="s">
        <v>14364</v>
      </c>
      <c r="I603" s="58">
        <v>2.77</v>
      </c>
      <c r="J603" s="58"/>
      <c r="K603" s="58" t="s">
        <v>14365</v>
      </c>
      <c r="L603" s="58" t="s">
        <v>82</v>
      </c>
      <c r="M603" s="58">
        <v>2.61</v>
      </c>
      <c r="N603" s="58">
        <v>69</v>
      </c>
      <c r="O603" s="58">
        <v>2.77</v>
      </c>
      <c r="P603" s="58">
        <v>106</v>
      </c>
    </row>
    <row r="604" spans="1:16" s="59" customFormat="1" ht="10.199999999999999" x14ac:dyDescent="0.25">
      <c r="A604" s="57">
        <v>609</v>
      </c>
      <c r="B604" s="57" t="s">
        <v>5801</v>
      </c>
      <c r="C604" s="58" t="s">
        <v>5801</v>
      </c>
      <c r="D604" s="58" t="s">
        <v>82</v>
      </c>
      <c r="E604" s="58" t="s">
        <v>15717</v>
      </c>
      <c r="F604" s="58" t="s">
        <v>5802</v>
      </c>
      <c r="G604" s="58" t="s">
        <v>15718</v>
      </c>
      <c r="H604" s="58" t="s">
        <v>14364</v>
      </c>
      <c r="I604" s="58">
        <v>2.97</v>
      </c>
      <c r="J604" s="58"/>
      <c r="K604" s="58" t="s">
        <v>14365</v>
      </c>
      <c r="L604" s="58" t="s">
        <v>82</v>
      </c>
      <c r="M604" s="58">
        <v>2.8</v>
      </c>
      <c r="N604" s="58">
        <v>97</v>
      </c>
      <c r="O604" s="58">
        <v>2.97</v>
      </c>
      <c r="P604" s="58">
        <v>221</v>
      </c>
    </row>
    <row r="605" spans="1:16" s="59" customFormat="1" ht="10.199999999999999" x14ac:dyDescent="0.25">
      <c r="A605" s="57">
        <v>610</v>
      </c>
      <c r="B605" s="57" t="s">
        <v>15719</v>
      </c>
      <c r="C605" s="58"/>
      <c r="D605" s="58" t="s">
        <v>82</v>
      </c>
      <c r="E605" s="58" t="s">
        <v>15719</v>
      </c>
      <c r="F605" s="58" t="s">
        <v>15720</v>
      </c>
      <c r="G605" s="58" t="s">
        <v>15721</v>
      </c>
      <c r="H605" s="58" t="s">
        <v>14364</v>
      </c>
      <c r="I605" s="58">
        <v>2.68</v>
      </c>
      <c r="J605" s="58"/>
      <c r="K605" s="58" t="s">
        <v>14365</v>
      </c>
      <c r="L605" s="58" t="s">
        <v>82</v>
      </c>
      <c r="M605" s="58">
        <v>2.5299999999999998</v>
      </c>
      <c r="N605" s="58">
        <v>620</v>
      </c>
      <c r="O605" s="58">
        <v>2.68</v>
      </c>
      <c r="P605" s="58">
        <v>614</v>
      </c>
    </row>
    <row r="606" spans="1:16" s="59" customFormat="1" ht="10.199999999999999" x14ac:dyDescent="0.25">
      <c r="A606" s="57">
        <v>611</v>
      </c>
      <c r="B606" s="57" t="s">
        <v>15722</v>
      </c>
      <c r="C606" s="58"/>
      <c r="D606" s="58" t="s">
        <v>82</v>
      </c>
      <c r="E606" s="58" t="s">
        <v>15722</v>
      </c>
      <c r="F606" s="58" t="s">
        <v>15723</v>
      </c>
      <c r="G606" s="58" t="s">
        <v>15724</v>
      </c>
      <c r="H606" s="58" t="s">
        <v>14364</v>
      </c>
      <c r="I606" s="58">
        <v>2.97</v>
      </c>
      <c r="J606" s="58"/>
      <c r="K606" s="58" t="s">
        <v>14365</v>
      </c>
      <c r="L606" s="58" t="s">
        <v>82</v>
      </c>
      <c r="M606" s="58">
        <v>2.8</v>
      </c>
      <c r="N606" s="58">
        <v>399</v>
      </c>
      <c r="O606" s="58">
        <v>2.97</v>
      </c>
      <c r="P606" s="58" t="s">
        <v>14444</v>
      </c>
    </row>
    <row r="607" spans="1:16" s="59" customFormat="1" ht="10.199999999999999" x14ac:dyDescent="0.25">
      <c r="A607" s="57">
        <v>612</v>
      </c>
      <c r="B607" s="58" t="s">
        <v>15725</v>
      </c>
      <c r="C607" s="58"/>
      <c r="D607" s="58" t="s">
        <v>82</v>
      </c>
      <c r="E607" s="58" t="s">
        <v>15725</v>
      </c>
      <c r="F607" s="58" t="s">
        <v>15726</v>
      </c>
      <c r="G607" s="58" t="s">
        <v>15727</v>
      </c>
      <c r="H607" s="58" t="s">
        <v>14364</v>
      </c>
      <c r="I607" s="58">
        <v>2.77</v>
      </c>
      <c r="J607" s="58"/>
      <c r="K607" s="58" t="s">
        <v>14365</v>
      </c>
      <c r="L607" s="58" t="s">
        <v>82</v>
      </c>
      <c r="M607" s="58">
        <v>2.61</v>
      </c>
      <c r="N607" s="58">
        <v>108</v>
      </c>
      <c r="O607" s="58">
        <v>2.77</v>
      </c>
      <c r="P607" s="58">
        <v>8</v>
      </c>
    </row>
    <row r="608" spans="1:16" s="59" customFormat="1" ht="10.199999999999999" x14ac:dyDescent="0.25">
      <c r="A608" s="57">
        <v>613</v>
      </c>
      <c r="B608" s="57" t="s">
        <v>6257</v>
      </c>
      <c r="C608" s="58" t="s">
        <v>6257</v>
      </c>
      <c r="D608" s="58" t="s">
        <v>82</v>
      </c>
      <c r="E608" s="58" t="s">
        <v>15728</v>
      </c>
      <c r="F608" s="58" t="s">
        <v>6258</v>
      </c>
      <c r="G608" s="58" t="s">
        <v>15729</v>
      </c>
      <c r="H608" s="58" t="s">
        <v>14364</v>
      </c>
      <c r="I608" s="58">
        <v>2.97</v>
      </c>
      <c r="J608" s="58"/>
      <c r="K608" s="58" t="s">
        <v>14365</v>
      </c>
      <c r="L608" s="58" t="s">
        <v>82</v>
      </c>
      <c r="M608" s="58">
        <v>2.8</v>
      </c>
      <c r="N608" s="58">
        <v>135</v>
      </c>
      <c r="O608" s="58">
        <v>2.97</v>
      </c>
      <c r="P608" s="58">
        <v>313</v>
      </c>
    </row>
    <row r="609" spans="1:16" s="59" customFormat="1" ht="10.199999999999999" x14ac:dyDescent="0.25">
      <c r="A609" s="57">
        <v>614</v>
      </c>
      <c r="B609" s="57" t="s">
        <v>15730</v>
      </c>
      <c r="C609" s="58"/>
      <c r="D609" s="58" t="s">
        <v>82</v>
      </c>
      <c r="E609" s="58" t="s">
        <v>15730</v>
      </c>
      <c r="F609" s="58" t="s">
        <v>15731</v>
      </c>
      <c r="G609" s="58" t="s">
        <v>15732</v>
      </c>
      <c r="H609" s="58" t="s">
        <v>14364</v>
      </c>
      <c r="I609" s="58">
        <v>2.68</v>
      </c>
      <c r="J609" s="58"/>
      <c r="K609" s="58" t="s">
        <v>14365</v>
      </c>
      <c r="L609" s="58" t="s">
        <v>82</v>
      </c>
      <c r="M609" s="58">
        <v>2.5299999999999998</v>
      </c>
      <c r="N609" s="58">
        <v>52</v>
      </c>
      <c r="O609" s="58">
        <v>2.68</v>
      </c>
      <c r="P609" s="58">
        <v>47</v>
      </c>
    </row>
    <row r="610" spans="1:16" s="59" customFormat="1" ht="10.199999999999999" x14ac:dyDescent="0.25">
      <c r="A610" s="57">
        <v>615</v>
      </c>
      <c r="B610" s="57" t="s">
        <v>15733</v>
      </c>
      <c r="C610" s="58"/>
      <c r="D610" s="58" t="s">
        <v>82</v>
      </c>
      <c r="E610" s="58" t="s">
        <v>15733</v>
      </c>
      <c r="F610" s="58" t="s">
        <v>15734</v>
      </c>
      <c r="G610" s="58" t="s">
        <v>15735</v>
      </c>
      <c r="H610" s="58" t="s">
        <v>14364</v>
      </c>
      <c r="I610" s="58">
        <v>2.68</v>
      </c>
      <c r="J610" s="58"/>
      <c r="K610" s="58" t="s">
        <v>14365</v>
      </c>
      <c r="L610" s="58" t="s">
        <v>82</v>
      </c>
      <c r="M610" s="58">
        <v>2.5299999999999998</v>
      </c>
      <c r="N610" s="58">
        <v>764</v>
      </c>
      <c r="O610" s="58">
        <v>2.68</v>
      </c>
      <c r="P610" s="58">
        <v>757</v>
      </c>
    </row>
    <row r="611" spans="1:16" s="59" customFormat="1" ht="10.199999999999999" x14ac:dyDescent="0.25">
      <c r="A611" s="57">
        <v>616</v>
      </c>
      <c r="B611" s="57" t="s">
        <v>15736</v>
      </c>
      <c r="C611" s="58"/>
      <c r="D611" s="58" t="s">
        <v>82</v>
      </c>
      <c r="E611" s="58" t="s">
        <v>15736</v>
      </c>
      <c r="F611" s="58" t="s">
        <v>15737</v>
      </c>
      <c r="G611" s="58" t="s">
        <v>15738</v>
      </c>
      <c r="H611" s="58" t="s">
        <v>14364</v>
      </c>
      <c r="I611" s="58">
        <v>2.97</v>
      </c>
      <c r="J611" s="58"/>
      <c r="K611" s="58" t="s">
        <v>14365</v>
      </c>
      <c r="L611" s="58" t="s">
        <v>82</v>
      </c>
      <c r="M611" s="58">
        <v>2.8</v>
      </c>
      <c r="N611" s="58">
        <v>922</v>
      </c>
      <c r="O611" s="58">
        <v>2.97</v>
      </c>
      <c r="P611" s="58">
        <v>928</v>
      </c>
    </row>
    <row r="612" spans="1:16" s="59" customFormat="1" ht="10.199999999999999" x14ac:dyDescent="0.25">
      <c r="A612" s="57">
        <v>617</v>
      </c>
      <c r="B612" s="57" t="s">
        <v>6020</v>
      </c>
      <c r="C612" s="58" t="s">
        <v>6020</v>
      </c>
      <c r="D612" s="58" t="s">
        <v>82</v>
      </c>
      <c r="E612" s="58" t="s">
        <v>15739</v>
      </c>
      <c r="F612" s="58" t="s">
        <v>15740</v>
      </c>
      <c r="G612" s="58" t="s">
        <v>15741</v>
      </c>
      <c r="H612" s="58" t="s">
        <v>14364</v>
      </c>
      <c r="I612" s="58">
        <v>2.77</v>
      </c>
      <c r="J612" s="58"/>
      <c r="K612" s="58" t="s">
        <v>14365</v>
      </c>
      <c r="L612" s="58" t="s">
        <v>82</v>
      </c>
      <c r="M612" s="58">
        <v>2.61</v>
      </c>
      <c r="N612" s="58">
        <v>1700</v>
      </c>
      <c r="O612" s="58">
        <v>2.77</v>
      </c>
      <c r="P612" s="58">
        <v>1078</v>
      </c>
    </row>
    <row r="613" spans="1:16" s="59" customFormat="1" ht="10.199999999999999" x14ac:dyDescent="0.25">
      <c r="A613" s="57">
        <v>618</v>
      </c>
      <c r="B613" s="57" t="s">
        <v>6676</v>
      </c>
      <c r="C613" s="58" t="s">
        <v>6676</v>
      </c>
      <c r="D613" s="58" t="s">
        <v>82</v>
      </c>
      <c r="E613" s="58" t="s">
        <v>15742</v>
      </c>
      <c r="F613" s="58" t="s">
        <v>6677</v>
      </c>
      <c r="G613" s="58" t="s">
        <v>15743</v>
      </c>
      <c r="H613" s="58" t="s">
        <v>14364</v>
      </c>
      <c r="I613" s="58">
        <v>2.97</v>
      </c>
      <c r="J613" s="58"/>
      <c r="K613" s="58" t="s">
        <v>14365</v>
      </c>
      <c r="L613" s="58" t="s">
        <v>82</v>
      </c>
      <c r="M613" s="58">
        <v>2.8</v>
      </c>
      <c r="N613" s="58">
        <v>369</v>
      </c>
      <c r="O613" s="58">
        <v>2.97</v>
      </c>
      <c r="P613" s="58">
        <v>190</v>
      </c>
    </row>
    <row r="614" spans="1:16" s="59" customFormat="1" ht="10.199999999999999" x14ac:dyDescent="0.25">
      <c r="A614" s="57">
        <v>619</v>
      </c>
      <c r="B614" s="57" t="s">
        <v>15744</v>
      </c>
      <c r="C614" s="58"/>
      <c r="D614" s="58" t="s">
        <v>82</v>
      </c>
      <c r="E614" s="58" t="s">
        <v>15744</v>
      </c>
      <c r="F614" s="58" t="s">
        <v>15745</v>
      </c>
      <c r="G614" s="58" t="s">
        <v>15746</v>
      </c>
      <c r="H614" s="58" t="s">
        <v>14364</v>
      </c>
      <c r="I614" s="58">
        <v>2.77</v>
      </c>
      <c r="J614" s="58"/>
      <c r="K614" s="58" t="s">
        <v>14365</v>
      </c>
      <c r="L614" s="58" t="s">
        <v>82</v>
      </c>
      <c r="M614" s="58">
        <v>2.61</v>
      </c>
      <c r="N614" s="58">
        <v>77</v>
      </c>
      <c r="O614" s="58">
        <v>2.77</v>
      </c>
      <c r="P614" s="58">
        <v>83</v>
      </c>
    </row>
    <row r="615" spans="1:16" s="59" customFormat="1" ht="10.199999999999999" x14ac:dyDescent="0.25">
      <c r="A615" s="57">
        <v>620</v>
      </c>
      <c r="B615" s="57" t="s">
        <v>15747</v>
      </c>
      <c r="C615" s="58"/>
      <c r="D615" s="58" t="s">
        <v>82</v>
      </c>
      <c r="E615" s="58" t="s">
        <v>15747</v>
      </c>
      <c r="F615" s="58" t="s">
        <v>15748</v>
      </c>
      <c r="G615" s="58" t="s">
        <v>15749</v>
      </c>
      <c r="H615" s="58" t="s">
        <v>14364</v>
      </c>
      <c r="I615" s="58">
        <v>2.68</v>
      </c>
      <c r="J615" s="58"/>
      <c r="K615" s="58" t="s">
        <v>14365</v>
      </c>
      <c r="L615" s="58" t="s">
        <v>82</v>
      </c>
      <c r="M615" s="58">
        <v>2.5299999999999998</v>
      </c>
      <c r="N615" s="58">
        <v>451</v>
      </c>
      <c r="O615" s="58">
        <v>2.68</v>
      </c>
      <c r="P615" s="58">
        <v>447</v>
      </c>
    </row>
    <row r="616" spans="1:16" s="59" customFormat="1" ht="10.199999999999999" x14ac:dyDescent="0.25">
      <c r="A616" s="57">
        <v>621</v>
      </c>
      <c r="B616" s="57" t="s">
        <v>15750</v>
      </c>
      <c r="C616" s="58"/>
      <c r="D616" s="58" t="s">
        <v>82</v>
      </c>
      <c r="E616" s="58" t="s">
        <v>15750</v>
      </c>
      <c r="F616" s="58" t="s">
        <v>15751</v>
      </c>
      <c r="G616" s="58" t="s">
        <v>15752</v>
      </c>
      <c r="H616" s="58" t="s">
        <v>14364</v>
      </c>
      <c r="I616" s="58">
        <v>2.77</v>
      </c>
      <c r="J616" s="58"/>
      <c r="K616" s="58" t="s">
        <v>14365</v>
      </c>
      <c r="L616" s="58" t="s">
        <v>82</v>
      </c>
      <c r="M616" s="58">
        <v>2.61</v>
      </c>
      <c r="N616" s="58">
        <v>681</v>
      </c>
      <c r="O616" s="58">
        <v>2.77</v>
      </c>
      <c r="P616" s="58">
        <v>751</v>
      </c>
    </row>
    <row r="617" spans="1:16" s="59" customFormat="1" ht="10.199999999999999" x14ac:dyDescent="0.25">
      <c r="A617" s="57">
        <v>622</v>
      </c>
      <c r="B617" s="57" t="s">
        <v>15753</v>
      </c>
      <c r="C617" s="58"/>
      <c r="D617" s="58" t="s">
        <v>82</v>
      </c>
      <c r="E617" s="58" t="s">
        <v>15753</v>
      </c>
      <c r="F617" s="58" t="s">
        <v>15754</v>
      </c>
      <c r="G617" s="58" t="s">
        <v>15755</v>
      </c>
      <c r="H617" s="58" t="s">
        <v>14364</v>
      </c>
      <c r="I617" s="58">
        <v>2.97</v>
      </c>
      <c r="J617" s="58"/>
      <c r="K617" s="58" t="s">
        <v>14365</v>
      </c>
      <c r="L617" s="58" t="s">
        <v>82</v>
      </c>
      <c r="M617" s="58">
        <v>2.8</v>
      </c>
      <c r="N617" s="58">
        <v>805</v>
      </c>
      <c r="O617" s="58">
        <v>2.97</v>
      </c>
      <c r="P617" s="58">
        <v>771</v>
      </c>
    </row>
    <row r="618" spans="1:16" s="59" customFormat="1" ht="10.199999999999999" x14ac:dyDescent="0.25">
      <c r="A618" s="57">
        <v>623</v>
      </c>
      <c r="B618" s="57" t="s">
        <v>15756</v>
      </c>
      <c r="C618" s="58"/>
      <c r="D618" s="58" t="s">
        <v>82</v>
      </c>
      <c r="E618" s="58" t="s">
        <v>15756</v>
      </c>
      <c r="F618" s="58" t="s">
        <v>15757</v>
      </c>
      <c r="G618" s="58" t="s">
        <v>15758</v>
      </c>
      <c r="H618" s="58" t="s">
        <v>14364</v>
      </c>
      <c r="I618" s="58">
        <v>2.68</v>
      </c>
      <c r="J618" s="58"/>
      <c r="K618" s="58" t="s">
        <v>14365</v>
      </c>
      <c r="L618" s="58" t="s">
        <v>82</v>
      </c>
      <c r="M618" s="58">
        <v>2.5299999999999998</v>
      </c>
      <c r="N618" s="58">
        <v>386</v>
      </c>
      <c r="O618" s="58">
        <v>2.68</v>
      </c>
      <c r="P618" s="58">
        <v>376</v>
      </c>
    </row>
    <row r="619" spans="1:16" s="59" customFormat="1" ht="10.199999999999999" x14ac:dyDescent="0.25">
      <c r="A619" s="57">
        <v>624</v>
      </c>
      <c r="B619" s="57" t="s">
        <v>5829</v>
      </c>
      <c r="C619" s="58" t="s">
        <v>5829</v>
      </c>
      <c r="D619" s="58" t="s">
        <v>82</v>
      </c>
      <c r="E619" s="58" t="s">
        <v>15759</v>
      </c>
      <c r="F619" s="58" t="s">
        <v>5830</v>
      </c>
      <c r="G619" s="58" t="s">
        <v>15760</v>
      </c>
      <c r="H619" s="58" t="s">
        <v>14364</v>
      </c>
      <c r="I619" s="58">
        <v>2.68</v>
      </c>
      <c r="J619" s="58"/>
      <c r="K619" s="58" t="s">
        <v>14365</v>
      </c>
      <c r="L619" s="58" t="s">
        <v>82</v>
      </c>
      <c r="M619" s="58">
        <v>2.5299999999999998</v>
      </c>
      <c r="N619" s="58">
        <v>10698</v>
      </c>
      <c r="O619" s="58">
        <v>2.68</v>
      </c>
      <c r="P619" s="58">
        <v>10240</v>
      </c>
    </row>
    <row r="620" spans="1:16" s="59" customFormat="1" ht="10.199999999999999" x14ac:dyDescent="0.25">
      <c r="A620" s="57">
        <v>625</v>
      </c>
      <c r="B620" s="57" t="s">
        <v>6305</v>
      </c>
      <c r="C620" s="58" t="s">
        <v>6305</v>
      </c>
      <c r="D620" s="58" t="s">
        <v>82</v>
      </c>
      <c r="E620" s="58" t="s">
        <v>15761</v>
      </c>
      <c r="F620" s="58" t="s">
        <v>15762</v>
      </c>
      <c r="G620" s="58" t="s">
        <v>15763</v>
      </c>
      <c r="H620" s="58" t="s">
        <v>14364</v>
      </c>
      <c r="I620" s="58">
        <v>2.97</v>
      </c>
      <c r="J620" s="58"/>
      <c r="K620" s="58" t="s">
        <v>14365</v>
      </c>
      <c r="L620" s="58" t="s">
        <v>82</v>
      </c>
      <c r="M620" s="58">
        <v>2.8</v>
      </c>
      <c r="N620" s="58">
        <v>635</v>
      </c>
      <c r="O620" s="58">
        <v>2.97</v>
      </c>
      <c r="P620" s="58">
        <v>1132</v>
      </c>
    </row>
    <row r="621" spans="1:16" s="59" customFormat="1" ht="10.199999999999999" x14ac:dyDescent="0.25">
      <c r="A621" s="57">
        <v>626</v>
      </c>
      <c r="B621" s="57" t="s">
        <v>15764</v>
      </c>
      <c r="C621" s="58"/>
      <c r="D621" s="58" t="s">
        <v>82</v>
      </c>
      <c r="E621" s="58" t="s">
        <v>15764</v>
      </c>
      <c r="F621" s="58" t="s">
        <v>15765</v>
      </c>
      <c r="G621" s="58" t="s">
        <v>15766</v>
      </c>
      <c r="H621" s="58" t="s">
        <v>14364</v>
      </c>
      <c r="I621" s="58">
        <v>2.77</v>
      </c>
      <c r="J621" s="58"/>
      <c r="K621" s="58" t="s">
        <v>14365</v>
      </c>
      <c r="L621" s="58" t="s">
        <v>82</v>
      </c>
      <c r="M621" s="58">
        <v>2.61</v>
      </c>
      <c r="N621" s="58">
        <v>2108</v>
      </c>
      <c r="O621" s="58">
        <v>2.77</v>
      </c>
      <c r="P621" s="58">
        <v>736</v>
      </c>
    </row>
    <row r="622" spans="1:16" s="59" customFormat="1" ht="10.199999999999999" x14ac:dyDescent="0.25">
      <c r="A622" s="57">
        <v>627</v>
      </c>
      <c r="B622" s="57" t="s">
        <v>7057</v>
      </c>
      <c r="C622" s="58" t="s">
        <v>7057</v>
      </c>
      <c r="D622" s="58" t="s">
        <v>82</v>
      </c>
      <c r="E622" s="58" t="s">
        <v>15767</v>
      </c>
      <c r="F622" s="58" t="s">
        <v>7058</v>
      </c>
      <c r="G622" s="58" t="s">
        <v>15768</v>
      </c>
      <c r="H622" s="58" t="s">
        <v>14364</v>
      </c>
      <c r="I622" s="58">
        <v>2.97</v>
      </c>
      <c r="J622" s="58"/>
      <c r="K622" s="58" t="s">
        <v>14365</v>
      </c>
      <c r="L622" s="58" t="s">
        <v>82</v>
      </c>
      <c r="M622" s="58">
        <v>2.8</v>
      </c>
      <c r="N622" s="58">
        <v>1855</v>
      </c>
      <c r="O622" s="58">
        <v>2.97</v>
      </c>
      <c r="P622" s="58">
        <v>637</v>
      </c>
    </row>
    <row r="623" spans="1:16" s="59" customFormat="1" ht="10.199999999999999" x14ac:dyDescent="0.25">
      <c r="A623" s="57">
        <v>628</v>
      </c>
      <c r="B623" s="57" t="s">
        <v>15769</v>
      </c>
      <c r="C623" s="58"/>
      <c r="D623" s="58" t="s">
        <v>82</v>
      </c>
      <c r="E623" s="58" t="s">
        <v>15769</v>
      </c>
      <c r="F623" s="58" t="s">
        <v>15770</v>
      </c>
      <c r="G623" s="58" t="s">
        <v>15771</v>
      </c>
      <c r="H623" s="58" t="s">
        <v>14364</v>
      </c>
      <c r="I623" s="58">
        <v>2.77</v>
      </c>
      <c r="J623" s="58"/>
      <c r="K623" s="58" t="s">
        <v>14365</v>
      </c>
      <c r="L623" s="58" t="s">
        <v>82</v>
      </c>
      <c r="M623" s="58">
        <v>2.61</v>
      </c>
      <c r="N623" s="58">
        <v>4638</v>
      </c>
      <c r="O623" s="58">
        <v>2.77</v>
      </c>
      <c r="P623" s="58">
        <v>2260</v>
      </c>
    </row>
    <row r="624" spans="1:16" s="59" customFormat="1" ht="10.199999999999999" x14ac:dyDescent="0.25">
      <c r="A624" s="57">
        <v>629</v>
      </c>
      <c r="B624" s="57" t="s">
        <v>6828</v>
      </c>
      <c r="C624" s="58" t="s">
        <v>6828</v>
      </c>
      <c r="D624" s="58" t="s">
        <v>82</v>
      </c>
      <c r="E624" s="58" t="s">
        <v>15772</v>
      </c>
      <c r="F624" s="58" t="s">
        <v>6829</v>
      </c>
      <c r="G624" s="58" t="s">
        <v>15773</v>
      </c>
      <c r="H624" s="58" t="s">
        <v>14364</v>
      </c>
      <c r="I624" s="58">
        <v>2.97</v>
      </c>
      <c r="J624" s="58"/>
      <c r="K624" s="58" t="s">
        <v>14365</v>
      </c>
      <c r="L624" s="58" t="s">
        <v>82</v>
      </c>
      <c r="M624" s="58">
        <v>2.8</v>
      </c>
      <c r="N624" s="58">
        <v>1924</v>
      </c>
      <c r="O624" s="58">
        <v>2.97</v>
      </c>
      <c r="P624" s="58">
        <v>596</v>
      </c>
    </row>
    <row r="625" spans="1:16" s="59" customFormat="1" ht="10.199999999999999" x14ac:dyDescent="0.25">
      <c r="A625" s="57">
        <v>630</v>
      </c>
      <c r="B625" s="57" t="s">
        <v>15774</v>
      </c>
      <c r="C625" s="58"/>
      <c r="D625" s="58" t="s">
        <v>82</v>
      </c>
      <c r="E625" s="58" t="s">
        <v>15774</v>
      </c>
      <c r="F625" s="58" t="s">
        <v>15775</v>
      </c>
      <c r="G625" s="58" t="s">
        <v>15776</v>
      </c>
      <c r="H625" s="58" t="s">
        <v>14364</v>
      </c>
      <c r="I625" s="58">
        <v>2.68</v>
      </c>
      <c r="J625" s="58"/>
      <c r="K625" s="58" t="s">
        <v>14365</v>
      </c>
      <c r="L625" s="58" t="s">
        <v>82</v>
      </c>
      <c r="M625" s="58">
        <v>2.5299999999999998</v>
      </c>
      <c r="N625" s="58">
        <v>402</v>
      </c>
      <c r="O625" s="58">
        <v>2.68</v>
      </c>
      <c r="P625" s="58">
        <v>358</v>
      </c>
    </row>
    <row r="626" spans="1:16" s="59" customFormat="1" ht="10.199999999999999" x14ac:dyDescent="0.25">
      <c r="A626" s="57">
        <v>631</v>
      </c>
      <c r="B626" s="57" t="s">
        <v>15777</v>
      </c>
      <c r="C626" s="58"/>
      <c r="D626" s="58" t="s">
        <v>82</v>
      </c>
      <c r="E626" s="58" t="s">
        <v>15777</v>
      </c>
      <c r="F626" s="58" t="s">
        <v>15778</v>
      </c>
      <c r="G626" s="58" t="s">
        <v>15779</v>
      </c>
      <c r="H626" s="58" t="s">
        <v>14364</v>
      </c>
      <c r="I626" s="58">
        <v>2.7</v>
      </c>
      <c r="J626" s="58"/>
      <c r="K626" s="58" t="s">
        <v>14365</v>
      </c>
      <c r="L626" s="58" t="s">
        <v>82</v>
      </c>
      <c r="M626" s="58">
        <v>2.5499999999999998</v>
      </c>
      <c r="N626" s="58">
        <v>158</v>
      </c>
      <c r="O626" s="58">
        <v>2.7</v>
      </c>
      <c r="P626" s="58">
        <v>152</v>
      </c>
    </row>
    <row r="627" spans="1:16" s="59" customFormat="1" ht="10.199999999999999" x14ac:dyDescent="0.25">
      <c r="A627" s="57">
        <v>632</v>
      </c>
      <c r="B627" s="57" t="s">
        <v>5755</v>
      </c>
      <c r="C627" s="58" t="s">
        <v>5755</v>
      </c>
      <c r="D627" s="58" t="s">
        <v>82</v>
      </c>
      <c r="E627" s="58" t="s">
        <v>15780</v>
      </c>
      <c r="F627" s="58" t="s">
        <v>5756</v>
      </c>
      <c r="G627" s="58" t="s">
        <v>15781</v>
      </c>
      <c r="H627" s="58" t="s">
        <v>14364</v>
      </c>
      <c r="I627" s="58">
        <v>5.22</v>
      </c>
      <c r="J627" s="58"/>
      <c r="K627" s="58" t="s">
        <v>14365</v>
      </c>
      <c r="L627" s="58" t="s">
        <v>82</v>
      </c>
      <c r="M627" s="58">
        <v>4.9000000000000004</v>
      </c>
      <c r="N627" s="58">
        <v>212</v>
      </c>
      <c r="O627" s="58">
        <v>5.22</v>
      </c>
      <c r="P627" s="58">
        <v>202</v>
      </c>
    </row>
    <row r="628" spans="1:16" s="59" customFormat="1" ht="10.199999999999999" x14ac:dyDescent="0.25">
      <c r="A628" s="57">
        <v>633</v>
      </c>
      <c r="B628" s="57" t="s">
        <v>7098</v>
      </c>
      <c r="C628" s="58" t="s">
        <v>7098</v>
      </c>
      <c r="D628" s="58" t="s">
        <v>82</v>
      </c>
      <c r="E628" s="58" t="s">
        <v>15782</v>
      </c>
      <c r="F628" s="58" t="s">
        <v>15783</v>
      </c>
      <c r="G628" s="58" t="s">
        <v>15784</v>
      </c>
      <c r="H628" s="58" t="s">
        <v>14364</v>
      </c>
      <c r="I628" s="58">
        <v>7.68</v>
      </c>
      <c r="J628" s="58"/>
      <c r="K628" s="58" t="s">
        <v>14365</v>
      </c>
      <c r="L628" s="58" t="s">
        <v>82</v>
      </c>
      <c r="M628" s="58">
        <v>7.25</v>
      </c>
      <c r="N628" s="58">
        <v>890</v>
      </c>
      <c r="O628" s="58">
        <v>7.68</v>
      </c>
      <c r="P628" s="58">
        <v>1284</v>
      </c>
    </row>
    <row r="629" spans="1:16" s="59" customFormat="1" ht="10.199999999999999" x14ac:dyDescent="0.25">
      <c r="A629" s="57">
        <v>634</v>
      </c>
      <c r="B629" s="57" t="s">
        <v>7015</v>
      </c>
      <c r="C629" s="58" t="s">
        <v>7015</v>
      </c>
      <c r="D629" s="58" t="s">
        <v>82</v>
      </c>
      <c r="E629" s="58" t="s">
        <v>15785</v>
      </c>
      <c r="F629" s="58" t="s">
        <v>7016</v>
      </c>
      <c r="G629" s="58" t="s">
        <v>15786</v>
      </c>
      <c r="H629" s="58" t="s">
        <v>14364</v>
      </c>
      <c r="I629" s="58">
        <v>5.97</v>
      </c>
      <c r="J629" s="58"/>
      <c r="K629" s="58" t="s">
        <v>14365</v>
      </c>
      <c r="L629" s="58" t="s">
        <v>82</v>
      </c>
      <c r="M629" s="58">
        <v>5.64</v>
      </c>
      <c r="N629" s="58">
        <v>1418</v>
      </c>
      <c r="O629" s="58">
        <v>5.97</v>
      </c>
      <c r="P629" s="58">
        <v>2099</v>
      </c>
    </row>
    <row r="630" spans="1:16" s="59" customFormat="1" ht="10.199999999999999" x14ac:dyDescent="0.25">
      <c r="A630" s="57">
        <v>635</v>
      </c>
      <c r="B630" s="57" t="s">
        <v>7107</v>
      </c>
      <c r="C630" s="58" t="s">
        <v>7107</v>
      </c>
      <c r="D630" s="58" t="s">
        <v>82</v>
      </c>
      <c r="E630" s="58" t="s">
        <v>15787</v>
      </c>
      <c r="F630" s="58" t="s">
        <v>15788</v>
      </c>
      <c r="G630" s="58" t="s">
        <v>15789</v>
      </c>
      <c r="H630" s="58" t="s">
        <v>14364</v>
      </c>
      <c r="I630" s="58">
        <v>5.68</v>
      </c>
      <c r="J630" s="58"/>
      <c r="K630" s="58" t="s">
        <v>14365</v>
      </c>
      <c r="L630" s="58" t="s">
        <v>82</v>
      </c>
      <c r="M630" s="58">
        <v>5.36</v>
      </c>
      <c r="N630" s="58">
        <v>4596</v>
      </c>
      <c r="O630" s="58">
        <v>5.68</v>
      </c>
      <c r="P630" s="58">
        <v>1919</v>
      </c>
    </row>
    <row r="631" spans="1:16" s="59" customFormat="1" ht="10.199999999999999" x14ac:dyDescent="0.25">
      <c r="A631" s="57">
        <v>636</v>
      </c>
      <c r="B631" s="57" t="s">
        <v>5968</v>
      </c>
      <c r="C631" s="58" t="s">
        <v>5968</v>
      </c>
      <c r="D631" s="58" t="s">
        <v>82</v>
      </c>
      <c r="E631" s="58" t="s">
        <v>15790</v>
      </c>
      <c r="F631" s="58" t="s">
        <v>5969</v>
      </c>
      <c r="G631" s="58" t="s">
        <v>15791</v>
      </c>
      <c r="H631" s="58" t="s">
        <v>14364</v>
      </c>
      <c r="I631" s="58">
        <v>5.54</v>
      </c>
      <c r="J631" s="58"/>
      <c r="K631" s="58" t="s">
        <v>14365</v>
      </c>
      <c r="L631" s="58" t="s">
        <v>82</v>
      </c>
      <c r="M631" s="58">
        <v>5.23</v>
      </c>
      <c r="N631" s="58">
        <v>45</v>
      </c>
      <c r="O631" s="58">
        <v>5.54</v>
      </c>
      <c r="P631" s="58">
        <v>52</v>
      </c>
    </row>
    <row r="632" spans="1:16" s="59" customFormat="1" ht="10.199999999999999" x14ac:dyDescent="0.25">
      <c r="A632" s="57">
        <v>637</v>
      </c>
      <c r="B632" s="57" t="s">
        <v>6094</v>
      </c>
      <c r="C632" s="58" t="s">
        <v>6094</v>
      </c>
      <c r="D632" s="58" t="s">
        <v>82</v>
      </c>
      <c r="E632" s="58" t="s">
        <v>15792</v>
      </c>
      <c r="F632" s="58" t="s">
        <v>15793</v>
      </c>
      <c r="G632" s="58" t="s">
        <v>15794</v>
      </c>
      <c r="H632" s="58" t="s">
        <v>14364</v>
      </c>
      <c r="I632" s="58">
        <v>7.33</v>
      </c>
      <c r="J632" s="58"/>
      <c r="K632" s="58" t="s">
        <v>14365</v>
      </c>
      <c r="L632" s="58" t="s">
        <v>82</v>
      </c>
      <c r="M632" s="58">
        <v>6.29</v>
      </c>
      <c r="N632" s="58"/>
      <c r="O632" s="58">
        <v>7.33</v>
      </c>
      <c r="P632" s="58">
        <v>60</v>
      </c>
    </row>
    <row r="633" spans="1:16" s="59" customFormat="1" ht="10.199999999999999" x14ac:dyDescent="0.25">
      <c r="A633" s="57">
        <v>638</v>
      </c>
      <c r="B633" s="57" t="s">
        <v>6092</v>
      </c>
      <c r="C633" s="58" t="s">
        <v>6092</v>
      </c>
      <c r="D633" s="58" t="s">
        <v>82</v>
      </c>
      <c r="E633" s="58" t="s">
        <v>15795</v>
      </c>
      <c r="F633" s="58" t="s">
        <v>15796</v>
      </c>
      <c r="G633" s="58" t="s">
        <v>15797</v>
      </c>
      <c r="H633" s="58" t="s">
        <v>14364</v>
      </c>
      <c r="I633" s="58">
        <v>7.05</v>
      </c>
      <c r="J633" s="58"/>
      <c r="K633" s="58" t="s">
        <v>14365</v>
      </c>
      <c r="L633" s="58" t="s">
        <v>82</v>
      </c>
      <c r="M633" s="58">
        <v>6.04</v>
      </c>
      <c r="N633" s="58">
        <v>24</v>
      </c>
      <c r="O633" s="58">
        <v>7.05</v>
      </c>
      <c r="P633" s="58">
        <v>1360</v>
      </c>
    </row>
    <row r="634" spans="1:16" s="59" customFormat="1" ht="10.199999999999999" x14ac:dyDescent="0.25">
      <c r="A634" s="57">
        <v>639</v>
      </c>
      <c r="B634" s="57" t="s">
        <v>3465</v>
      </c>
      <c r="C634" s="58" t="s">
        <v>3465</v>
      </c>
      <c r="D634" s="58" t="s">
        <v>82</v>
      </c>
      <c r="E634" s="58" t="s">
        <v>15798</v>
      </c>
      <c r="F634" s="58" t="s">
        <v>15799</v>
      </c>
      <c r="G634" s="58" t="s">
        <v>15800</v>
      </c>
      <c r="H634" s="58" t="s">
        <v>14364</v>
      </c>
      <c r="I634" s="58">
        <v>3.2</v>
      </c>
      <c r="J634" s="58"/>
      <c r="K634" s="58" t="s">
        <v>14365</v>
      </c>
      <c r="L634" s="58" t="s">
        <v>82</v>
      </c>
      <c r="M634" s="58">
        <v>3.16</v>
      </c>
      <c r="N634" s="58">
        <v>95</v>
      </c>
      <c r="O634" s="58">
        <v>3.2</v>
      </c>
      <c r="P634" s="58" t="s">
        <v>14444</v>
      </c>
    </row>
    <row r="635" spans="1:16" s="59" customFormat="1" ht="10.199999999999999" x14ac:dyDescent="0.25">
      <c r="A635" s="57">
        <v>640</v>
      </c>
      <c r="B635" s="57" t="s">
        <v>6090</v>
      </c>
      <c r="C635" s="58" t="s">
        <v>6090</v>
      </c>
      <c r="D635" s="58" t="s">
        <v>82</v>
      </c>
      <c r="E635" s="58" t="s">
        <v>15801</v>
      </c>
      <c r="F635" s="58" t="s">
        <v>15802</v>
      </c>
      <c r="G635" s="58" t="s">
        <v>15803</v>
      </c>
      <c r="H635" s="58" t="s">
        <v>14364</v>
      </c>
      <c r="I635" s="58">
        <v>7.82</v>
      </c>
      <c r="J635" s="58"/>
      <c r="K635" s="58" t="s">
        <v>14365</v>
      </c>
      <c r="L635" s="58" t="s">
        <v>82</v>
      </c>
      <c r="M635" s="58">
        <v>7.73</v>
      </c>
      <c r="N635" s="58">
        <v>25</v>
      </c>
      <c r="O635" s="58">
        <v>7.82</v>
      </c>
      <c r="P635" s="58">
        <v>7</v>
      </c>
    </row>
    <row r="636" spans="1:16" s="59" customFormat="1" ht="10.199999999999999" x14ac:dyDescent="0.25">
      <c r="A636" s="57">
        <v>641</v>
      </c>
      <c r="B636" s="57" t="s">
        <v>15804</v>
      </c>
      <c r="C636" s="58"/>
      <c r="D636" s="58" t="s">
        <v>82</v>
      </c>
      <c r="E636" s="58" t="s">
        <v>15804</v>
      </c>
      <c r="F636" s="58" t="s">
        <v>15805</v>
      </c>
      <c r="G636" s="58" t="s">
        <v>15806</v>
      </c>
      <c r="H636" s="58" t="s">
        <v>14364</v>
      </c>
      <c r="I636" s="58">
        <v>4.4800000000000004</v>
      </c>
      <c r="J636" s="58"/>
      <c r="K636" s="58" t="s">
        <v>14365</v>
      </c>
      <c r="L636" s="58" t="s">
        <v>82</v>
      </c>
      <c r="M636" s="58">
        <v>4.43</v>
      </c>
      <c r="N636" s="58">
        <v>214</v>
      </c>
      <c r="O636" s="58">
        <v>4.4800000000000004</v>
      </c>
      <c r="P636" s="58">
        <v>89</v>
      </c>
    </row>
    <row r="637" spans="1:16" s="59" customFormat="1" ht="10.199999999999999" x14ac:dyDescent="0.25">
      <c r="A637" s="57">
        <v>642</v>
      </c>
      <c r="B637" s="57" t="s">
        <v>2772</v>
      </c>
      <c r="C637" s="58" t="s">
        <v>2772</v>
      </c>
      <c r="D637" s="58" t="s">
        <v>82</v>
      </c>
      <c r="E637" s="58" t="s">
        <v>15807</v>
      </c>
      <c r="F637" s="58" t="s">
        <v>2773</v>
      </c>
      <c r="G637" s="58" t="s">
        <v>15808</v>
      </c>
      <c r="H637" s="58" t="s">
        <v>14364</v>
      </c>
      <c r="I637" s="58">
        <v>5.03</v>
      </c>
      <c r="J637" s="58"/>
      <c r="K637" s="58" t="s">
        <v>14365</v>
      </c>
      <c r="L637" s="58" t="s">
        <v>82</v>
      </c>
      <c r="M637" s="58">
        <v>4.96</v>
      </c>
      <c r="N637" s="58">
        <v>311</v>
      </c>
      <c r="O637" s="58">
        <v>5.03</v>
      </c>
      <c r="P637" s="58">
        <v>306</v>
      </c>
    </row>
    <row r="638" spans="1:16" s="59" customFormat="1" ht="10.199999999999999" x14ac:dyDescent="0.25">
      <c r="A638" s="57">
        <v>643</v>
      </c>
      <c r="B638" s="57" t="s">
        <v>6744</v>
      </c>
      <c r="C638" s="58" t="s">
        <v>6744</v>
      </c>
      <c r="D638" s="58" t="s">
        <v>82</v>
      </c>
      <c r="E638" s="58" t="s">
        <v>15809</v>
      </c>
      <c r="F638" s="58" t="s">
        <v>6745</v>
      </c>
      <c r="G638" s="58" t="s">
        <v>15810</v>
      </c>
      <c r="H638" s="58" t="s">
        <v>14364</v>
      </c>
      <c r="I638" s="58">
        <v>5.03</v>
      </c>
      <c r="J638" s="58"/>
      <c r="K638" s="58" t="s">
        <v>14365</v>
      </c>
      <c r="L638" s="58" t="s">
        <v>82</v>
      </c>
      <c r="M638" s="58">
        <v>4.96</v>
      </c>
      <c r="N638" s="58">
        <v>281</v>
      </c>
      <c r="O638" s="58">
        <v>5.03</v>
      </c>
      <c r="P638" s="58">
        <v>257</v>
      </c>
    </row>
    <row r="639" spans="1:16" s="59" customFormat="1" ht="10.199999999999999" x14ac:dyDescent="0.25">
      <c r="A639" s="57">
        <v>644</v>
      </c>
      <c r="B639" s="57" t="s">
        <v>6900</v>
      </c>
      <c r="C639" s="58" t="s">
        <v>6900</v>
      </c>
      <c r="D639" s="58" t="s">
        <v>82</v>
      </c>
      <c r="E639" s="58" t="s">
        <v>15811</v>
      </c>
      <c r="F639" s="58" t="s">
        <v>6901</v>
      </c>
      <c r="G639" s="58" t="s">
        <v>15812</v>
      </c>
      <c r="H639" s="58" t="s">
        <v>14364</v>
      </c>
      <c r="I639" s="58">
        <v>3.73</v>
      </c>
      <c r="J639" s="58"/>
      <c r="K639" s="58" t="s">
        <v>14365</v>
      </c>
      <c r="L639" s="58" t="s">
        <v>82</v>
      </c>
      <c r="M639" s="58">
        <v>3.69</v>
      </c>
      <c r="N639" s="58">
        <v>260</v>
      </c>
      <c r="O639" s="58">
        <v>3.73</v>
      </c>
      <c r="P639" s="58">
        <v>280</v>
      </c>
    </row>
    <row r="640" spans="1:16" s="59" customFormat="1" ht="10.199999999999999" x14ac:dyDescent="0.25">
      <c r="A640" s="57">
        <v>645</v>
      </c>
      <c r="B640" s="57" t="s">
        <v>2763</v>
      </c>
      <c r="C640" s="58" t="s">
        <v>2763</v>
      </c>
      <c r="D640" s="58" t="s">
        <v>82</v>
      </c>
      <c r="E640" s="58" t="s">
        <v>15813</v>
      </c>
      <c r="F640" s="58" t="s">
        <v>15814</v>
      </c>
      <c r="G640" s="58" t="s">
        <v>15815</v>
      </c>
      <c r="H640" s="58" t="s">
        <v>14364</v>
      </c>
      <c r="I640" s="58">
        <v>6.45</v>
      </c>
      <c r="J640" s="58"/>
      <c r="K640" s="58" t="s">
        <v>14365</v>
      </c>
      <c r="L640" s="58" t="s">
        <v>82</v>
      </c>
      <c r="M640" s="58">
        <v>5.94</v>
      </c>
      <c r="N640" s="58"/>
      <c r="O640" s="58">
        <v>6.45</v>
      </c>
      <c r="P640" s="58" t="s">
        <v>14444</v>
      </c>
    </row>
    <row r="641" spans="1:16" s="59" customFormat="1" ht="10.199999999999999" x14ac:dyDescent="0.25">
      <c r="A641" s="57">
        <v>646</v>
      </c>
      <c r="B641" s="57" t="s">
        <v>6086</v>
      </c>
      <c r="C641" s="58" t="s">
        <v>6086</v>
      </c>
      <c r="D641" s="58" t="s">
        <v>82</v>
      </c>
      <c r="E641" s="58" t="s">
        <v>15816</v>
      </c>
      <c r="F641" s="58" t="s">
        <v>15817</v>
      </c>
      <c r="G641" s="58" t="s">
        <v>15818</v>
      </c>
      <c r="H641" s="58" t="s">
        <v>14364</v>
      </c>
      <c r="I641" s="58">
        <v>4.58</v>
      </c>
      <c r="J641" s="58"/>
      <c r="K641" s="58" t="s">
        <v>14365</v>
      </c>
      <c r="L641" s="58" t="s">
        <v>82</v>
      </c>
      <c r="M641" s="58">
        <v>4.5199999999999996</v>
      </c>
      <c r="N641" s="58">
        <v>4549</v>
      </c>
      <c r="O641" s="58">
        <v>4.58</v>
      </c>
      <c r="P641" s="58">
        <v>4250</v>
      </c>
    </row>
    <row r="642" spans="1:16" s="59" customFormat="1" ht="10.199999999999999" x14ac:dyDescent="0.25">
      <c r="A642" s="57">
        <v>647</v>
      </c>
      <c r="B642" s="57" t="s">
        <v>3155</v>
      </c>
      <c r="C642" s="58" t="s">
        <v>3155</v>
      </c>
      <c r="D642" s="58" t="s">
        <v>82</v>
      </c>
      <c r="E642" s="58" t="s">
        <v>15819</v>
      </c>
      <c r="F642" s="58" t="s">
        <v>3156</v>
      </c>
      <c r="G642" s="58" t="s">
        <v>15820</v>
      </c>
      <c r="H642" s="58" t="s">
        <v>14364</v>
      </c>
      <c r="I642" s="58">
        <v>9.11</v>
      </c>
      <c r="J642" s="58"/>
      <c r="K642" s="58" t="s">
        <v>14365</v>
      </c>
      <c r="L642" s="58" t="s">
        <v>82</v>
      </c>
      <c r="M642" s="58">
        <v>8.39</v>
      </c>
      <c r="N642" s="58">
        <v>50</v>
      </c>
      <c r="O642" s="58">
        <v>9.11</v>
      </c>
      <c r="P642" s="58">
        <v>50</v>
      </c>
    </row>
    <row r="643" spans="1:16" s="59" customFormat="1" ht="10.199999999999999" x14ac:dyDescent="0.25">
      <c r="A643" s="57">
        <v>648</v>
      </c>
      <c r="B643" s="57" t="s">
        <v>6125</v>
      </c>
      <c r="C643" s="58" t="s">
        <v>6125</v>
      </c>
      <c r="D643" s="58" t="s">
        <v>82</v>
      </c>
      <c r="E643" s="58" t="s">
        <v>15821</v>
      </c>
      <c r="F643" s="58" t="s">
        <v>15822</v>
      </c>
      <c r="G643" s="58" t="s">
        <v>15823</v>
      </c>
      <c r="H643" s="58" t="s">
        <v>14364</v>
      </c>
      <c r="I643" s="58">
        <v>4.8899999999999997</v>
      </c>
      <c r="J643" s="58"/>
      <c r="K643" s="58" t="s">
        <v>14365</v>
      </c>
      <c r="L643" s="58" t="s">
        <v>82</v>
      </c>
      <c r="M643" s="58">
        <v>4.82</v>
      </c>
      <c r="N643" s="58"/>
      <c r="O643" s="58">
        <v>4.8899999999999997</v>
      </c>
      <c r="P643" s="58">
        <v>58</v>
      </c>
    </row>
    <row r="644" spans="1:16" s="59" customFormat="1" ht="10.199999999999999" x14ac:dyDescent="0.25">
      <c r="A644" s="57">
        <v>649</v>
      </c>
      <c r="B644" s="57" t="s">
        <v>15824</v>
      </c>
      <c r="C644" s="58"/>
      <c r="D644" s="58" t="s">
        <v>82</v>
      </c>
      <c r="E644" s="58" t="s">
        <v>15824</v>
      </c>
      <c r="F644" s="58" t="s">
        <v>15825</v>
      </c>
      <c r="G644" s="58" t="s">
        <v>15826</v>
      </c>
      <c r="H644" s="58" t="s">
        <v>14364</v>
      </c>
      <c r="I644" s="58">
        <v>4.24</v>
      </c>
      <c r="J644" s="58"/>
      <c r="K644" s="58" t="s">
        <v>14365</v>
      </c>
      <c r="L644" s="58" t="s">
        <v>82</v>
      </c>
      <c r="M644" s="58">
        <v>3.64</v>
      </c>
      <c r="N644" s="58"/>
      <c r="O644" s="58">
        <v>4.24</v>
      </c>
      <c r="P644" s="58" t="s">
        <v>14444</v>
      </c>
    </row>
    <row r="645" spans="1:16" s="59" customFormat="1" ht="10.199999999999999" x14ac:dyDescent="0.25">
      <c r="A645" s="57">
        <v>650</v>
      </c>
      <c r="B645" s="57" t="s">
        <v>5818</v>
      </c>
      <c r="C645" s="58" t="s">
        <v>5818</v>
      </c>
      <c r="D645" s="58" t="s">
        <v>82</v>
      </c>
      <c r="E645" s="58" t="s">
        <v>15827</v>
      </c>
      <c r="F645" s="58" t="s">
        <v>5819</v>
      </c>
      <c r="G645" s="58" t="s">
        <v>15828</v>
      </c>
      <c r="H645" s="58" t="s">
        <v>14364</v>
      </c>
      <c r="I645" s="58">
        <v>6.62</v>
      </c>
      <c r="J645" s="58"/>
      <c r="K645" s="58" t="s">
        <v>14365</v>
      </c>
      <c r="L645" s="58" t="s">
        <v>82</v>
      </c>
      <c r="M645" s="58">
        <v>6.25</v>
      </c>
      <c r="N645" s="58">
        <v>20</v>
      </c>
      <c r="O645" s="58">
        <v>6.97</v>
      </c>
      <c r="P645" s="58">
        <v>18</v>
      </c>
    </row>
    <row r="646" spans="1:16" s="59" customFormat="1" ht="10.199999999999999" x14ac:dyDescent="0.25">
      <c r="A646" s="57">
        <v>651</v>
      </c>
      <c r="B646" s="57" t="s">
        <v>6123</v>
      </c>
      <c r="C646" s="58" t="s">
        <v>6123</v>
      </c>
      <c r="D646" s="58" t="s">
        <v>82</v>
      </c>
      <c r="E646" s="58" t="s">
        <v>15829</v>
      </c>
      <c r="F646" s="58" t="s">
        <v>15830</v>
      </c>
      <c r="G646" s="58" t="s">
        <v>15831</v>
      </c>
      <c r="H646" s="58" t="s">
        <v>14364</v>
      </c>
      <c r="I646" s="58">
        <v>5.95</v>
      </c>
      <c r="J646" s="58"/>
      <c r="K646" s="58" t="s">
        <v>14365</v>
      </c>
      <c r="L646" s="58" t="s">
        <v>82</v>
      </c>
      <c r="M646" s="58">
        <v>5.61</v>
      </c>
      <c r="N646" s="58"/>
      <c r="O646" s="58">
        <v>6.25</v>
      </c>
      <c r="P646" s="58">
        <v>17</v>
      </c>
    </row>
    <row r="647" spans="1:16" s="59" customFormat="1" ht="10.199999999999999" x14ac:dyDescent="0.25">
      <c r="A647" s="57">
        <v>652</v>
      </c>
      <c r="B647" s="57" t="s">
        <v>6120</v>
      </c>
      <c r="C647" s="58" t="s">
        <v>6120</v>
      </c>
      <c r="D647" s="58" t="s">
        <v>82</v>
      </c>
      <c r="E647" s="58" t="s">
        <v>15832</v>
      </c>
      <c r="F647" s="58" t="s">
        <v>6121</v>
      </c>
      <c r="G647" s="58" t="s">
        <v>15833</v>
      </c>
      <c r="H647" s="58" t="s">
        <v>14364</v>
      </c>
      <c r="I647" s="58">
        <v>6.66</v>
      </c>
      <c r="J647" s="58"/>
      <c r="K647" s="58" t="s">
        <v>14365</v>
      </c>
      <c r="L647" s="58" t="s">
        <v>82</v>
      </c>
      <c r="M647" s="58">
        <v>6.28</v>
      </c>
      <c r="N647" s="58"/>
      <c r="O647" s="58">
        <v>6.66</v>
      </c>
      <c r="P647" s="58" t="s">
        <v>14444</v>
      </c>
    </row>
    <row r="648" spans="1:16" s="59" customFormat="1" ht="10.199999999999999" x14ac:dyDescent="0.25">
      <c r="A648" s="57">
        <v>653</v>
      </c>
      <c r="B648" s="57" t="s">
        <v>6245</v>
      </c>
      <c r="C648" s="58" t="s">
        <v>6245</v>
      </c>
      <c r="D648" s="58" t="s">
        <v>82</v>
      </c>
      <c r="E648" s="58" t="s">
        <v>15834</v>
      </c>
      <c r="F648" s="58" t="s">
        <v>6246</v>
      </c>
      <c r="G648" s="58" t="s">
        <v>15835</v>
      </c>
      <c r="H648" s="58" t="s">
        <v>14364</v>
      </c>
      <c r="I648" s="58">
        <v>5.33</v>
      </c>
      <c r="J648" s="58"/>
      <c r="K648" s="58" t="s">
        <v>14365</v>
      </c>
      <c r="L648" s="58" t="s">
        <v>82</v>
      </c>
      <c r="M648" s="58">
        <v>5</v>
      </c>
      <c r="N648" s="58">
        <v>380</v>
      </c>
      <c r="O648" s="58">
        <v>5.33</v>
      </c>
      <c r="P648" s="58">
        <v>680</v>
      </c>
    </row>
    <row r="649" spans="1:16" s="59" customFormat="1" ht="10.199999999999999" x14ac:dyDescent="0.25">
      <c r="A649" s="57">
        <v>654</v>
      </c>
      <c r="B649" s="57" t="s">
        <v>15836</v>
      </c>
      <c r="C649" s="58"/>
      <c r="D649" s="58" t="s">
        <v>82</v>
      </c>
      <c r="E649" s="58" t="s">
        <v>15836</v>
      </c>
      <c r="F649" s="58" t="s">
        <v>15837</v>
      </c>
      <c r="G649" s="58" t="s">
        <v>15838</v>
      </c>
      <c r="H649" s="58" t="s">
        <v>14364</v>
      </c>
      <c r="I649" s="58">
        <v>4.0599999999999996</v>
      </c>
      <c r="J649" s="58"/>
      <c r="K649" s="58" t="s">
        <v>14365</v>
      </c>
      <c r="L649" s="58" t="s">
        <v>82</v>
      </c>
      <c r="M649" s="58">
        <v>3.83</v>
      </c>
      <c r="N649" s="58">
        <v>3586</v>
      </c>
      <c r="O649" s="58">
        <v>4.0599999999999996</v>
      </c>
      <c r="P649" s="58">
        <v>2518</v>
      </c>
    </row>
    <row r="650" spans="1:16" s="59" customFormat="1" ht="10.199999999999999" x14ac:dyDescent="0.25">
      <c r="A650" s="57">
        <v>655</v>
      </c>
      <c r="B650" s="57" t="s">
        <v>7219</v>
      </c>
      <c r="C650" s="58" t="s">
        <v>7219</v>
      </c>
      <c r="D650" s="58" t="s">
        <v>82</v>
      </c>
      <c r="E650" s="58" t="s">
        <v>15839</v>
      </c>
      <c r="F650" s="58" t="s">
        <v>7220</v>
      </c>
      <c r="G650" s="58" t="s">
        <v>15840</v>
      </c>
      <c r="H650" s="58" t="s">
        <v>14364</v>
      </c>
      <c r="I650" s="58">
        <v>4.2</v>
      </c>
      <c r="J650" s="58"/>
      <c r="K650" s="58" t="s">
        <v>14365</v>
      </c>
      <c r="L650" s="58" t="s">
        <v>82</v>
      </c>
      <c r="M650" s="58">
        <v>3.96</v>
      </c>
      <c r="N650" s="58">
        <v>144586</v>
      </c>
      <c r="O650" s="58">
        <v>4.2</v>
      </c>
      <c r="P650" s="58">
        <v>77943</v>
      </c>
    </row>
    <row r="651" spans="1:16" s="59" customFormat="1" ht="10.199999999999999" x14ac:dyDescent="0.25">
      <c r="A651" s="57">
        <v>656</v>
      </c>
      <c r="B651" s="57" t="s">
        <v>6024</v>
      </c>
      <c r="C651" s="58" t="s">
        <v>6024</v>
      </c>
      <c r="D651" s="58" t="s">
        <v>82</v>
      </c>
      <c r="E651" s="58" t="s">
        <v>15841</v>
      </c>
      <c r="F651" s="58" t="s">
        <v>6025</v>
      </c>
      <c r="G651" s="58" t="s">
        <v>15842</v>
      </c>
      <c r="H651" s="58" t="s">
        <v>14364</v>
      </c>
      <c r="I651" s="58">
        <v>0.88</v>
      </c>
      <c r="J651" s="58"/>
      <c r="K651" s="58" t="s">
        <v>14365</v>
      </c>
      <c r="L651" s="58" t="s">
        <v>82</v>
      </c>
      <c r="M651" s="58">
        <v>0.83</v>
      </c>
      <c r="N651" s="58">
        <v>13661</v>
      </c>
      <c r="O651" s="58">
        <v>0.88</v>
      </c>
      <c r="P651" s="58">
        <v>23029</v>
      </c>
    </row>
    <row r="652" spans="1:16" s="59" customFormat="1" ht="10.199999999999999" x14ac:dyDescent="0.25">
      <c r="A652" s="57">
        <v>657</v>
      </c>
      <c r="B652" s="57" t="s">
        <v>7342</v>
      </c>
      <c r="C652" s="58" t="s">
        <v>7342</v>
      </c>
      <c r="D652" s="58" t="s">
        <v>82</v>
      </c>
      <c r="E652" s="58" t="s">
        <v>15843</v>
      </c>
      <c r="F652" s="58" t="s">
        <v>7343</v>
      </c>
      <c r="G652" s="58" t="s">
        <v>15844</v>
      </c>
      <c r="H652" s="58" t="s">
        <v>14364</v>
      </c>
      <c r="I652" s="58">
        <v>3.39</v>
      </c>
      <c r="J652" s="58"/>
      <c r="K652" s="58" t="s">
        <v>14365</v>
      </c>
      <c r="L652" s="58" t="s">
        <v>82</v>
      </c>
      <c r="M652" s="58">
        <v>3.2</v>
      </c>
      <c r="N652" s="58">
        <v>27971</v>
      </c>
      <c r="O652" s="58">
        <v>3.39</v>
      </c>
      <c r="P652" s="58">
        <v>22434</v>
      </c>
    </row>
    <row r="653" spans="1:16" s="59" customFormat="1" ht="10.199999999999999" x14ac:dyDescent="0.25">
      <c r="A653" s="57">
        <v>658</v>
      </c>
      <c r="B653" s="57" t="s">
        <v>15845</v>
      </c>
      <c r="C653" s="58"/>
      <c r="D653" s="58" t="s">
        <v>82</v>
      </c>
      <c r="E653" s="58" t="s">
        <v>15845</v>
      </c>
      <c r="F653" s="58" t="s">
        <v>15846</v>
      </c>
      <c r="G653" s="58" t="s">
        <v>15847</v>
      </c>
      <c r="H653" s="58" t="s">
        <v>14364</v>
      </c>
      <c r="I653" s="58">
        <v>3.51</v>
      </c>
      <c r="J653" s="58"/>
      <c r="K653" s="58" t="s">
        <v>14365</v>
      </c>
      <c r="L653" s="58" t="s">
        <v>82</v>
      </c>
      <c r="M653" s="58">
        <v>3.31</v>
      </c>
      <c r="N653" s="58">
        <v>7825</v>
      </c>
      <c r="O653" s="58">
        <v>3.51</v>
      </c>
      <c r="P653" s="58">
        <v>3321</v>
      </c>
    </row>
    <row r="654" spans="1:16" s="59" customFormat="1" ht="10.199999999999999" x14ac:dyDescent="0.25">
      <c r="A654" s="57">
        <v>659</v>
      </c>
      <c r="B654" s="57" t="s">
        <v>15848</v>
      </c>
      <c r="C654" s="58"/>
      <c r="D654" s="58" t="s">
        <v>82</v>
      </c>
      <c r="E654" s="58" t="s">
        <v>15848</v>
      </c>
      <c r="F654" s="58" t="s">
        <v>15849</v>
      </c>
      <c r="G654" s="58" t="s">
        <v>15850</v>
      </c>
      <c r="H654" s="58" t="s">
        <v>14364</v>
      </c>
      <c r="I654" s="58">
        <v>3.1</v>
      </c>
      <c r="J654" s="58"/>
      <c r="K654" s="58" t="s">
        <v>14365</v>
      </c>
      <c r="L654" s="58" t="s">
        <v>82</v>
      </c>
      <c r="M654" s="58">
        <v>3.06</v>
      </c>
      <c r="N654" s="58">
        <v>307</v>
      </c>
      <c r="O654" s="58">
        <v>3.1</v>
      </c>
      <c r="P654" s="58">
        <v>85</v>
      </c>
    </row>
    <row r="655" spans="1:16" s="59" customFormat="1" ht="10.199999999999999" x14ac:dyDescent="0.25">
      <c r="A655" s="57">
        <v>660</v>
      </c>
      <c r="B655" s="57" t="s">
        <v>15851</v>
      </c>
      <c r="C655" s="58"/>
      <c r="D655" s="58" t="s">
        <v>82</v>
      </c>
      <c r="E655" s="58" t="s">
        <v>15851</v>
      </c>
      <c r="F655" s="58" t="s">
        <v>15852</v>
      </c>
      <c r="G655" s="58" t="s">
        <v>15853</v>
      </c>
      <c r="H655" s="58" t="s">
        <v>14364</v>
      </c>
      <c r="I655" s="58">
        <v>3.24</v>
      </c>
      <c r="J655" s="58"/>
      <c r="K655" s="58" t="s">
        <v>14365</v>
      </c>
      <c r="L655" s="58" t="s">
        <v>82</v>
      </c>
      <c r="M655" s="58">
        <v>3.2</v>
      </c>
      <c r="N655" s="58">
        <v>88</v>
      </c>
      <c r="O655" s="58">
        <v>3.24</v>
      </c>
      <c r="P655" s="58">
        <v>49</v>
      </c>
    </row>
    <row r="656" spans="1:16" s="59" customFormat="1" ht="10.199999999999999" x14ac:dyDescent="0.25">
      <c r="A656" s="57">
        <v>661</v>
      </c>
      <c r="B656" s="57" t="s">
        <v>15854</v>
      </c>
      <c r="C656" s="58"/>
      <c r="D656" s="58" t="s">
        <v>82</v>
      </c>
      <c r="E656" s="58" t="s">
        <v>15854</v>
      </c>
      <c r="F656" s="58" t="s">
        <v>15855</v>
      </c>
      <c r="G656" s="58" t="s">
        <v>15856</v>
      </c>
      <c r="H656" s="58" t="s">
        <v>14364</v>
      </c>
      <c r="I656" s="58">
        <v>1.42</v>
      </c>
      <c r="J656" s="58"/>
      <c r="K656" s="58" t="s">
        <v>14365</v>
      </c>
      <c r="L656" s="58" t="s">
        <v>82</v>
      </c>
      <c r="M656" s="58">
        <v>1.4</v>
      </c>
      <c r="N656" s="58">
        <v>526</v>
      </c>
      <c r="O656" s="58">
        <v>1.42</v>
      </c>
      <c r="P656" s="58">
        <v>504</v>
      </c>
    </row>
    <row r="657" spans="1:16" s="59" customFormat="1" ht="10.199999999999999" x14ac:dyDescent="0.25">
      <c r="A657" s="57">
        <v>662</v>
      </c>
      <c r="B657" s="57" t="s">
        <v>15857</v>
      </c>
      <c r="C657" s="58"/>
      <c r="D657" s="58" t="s">
        <v>82</v>
      </c>
      <c r="E657" s="58" t="s">
        <v>15857</v>
      </c>
      <c r="F657" s="58" t="s">
        <v>15858</v>
      </c>
      <c r="G657" s="58" t="s">
        <v>15859</v>
      </c>
      <c r="H657" s="58" t="s">
        <v>14364</v>
      </c>
      <c r="I657" s="58">
        <v>1.27</v>
      </c>
      <c r="J657" s="58"/>
      <c r="K657" s="58" t="s">
        <v>14365</v>
      </c>
      <c r="L657" s="58" t="s">
        <v>82</v>
      </c>
      <c r="M657" s="58">
        <v>1.25</v>
      </c>
      <c r="N657" s="58">
        <v>63</v>
      </c>
      <c r="O657" s="58">
        <v>1.27</v>
      </c>
      <c r="P657" s="58">
        <v>32</v>
      </c>
    </row>
    <row r="658" spans="1:16" s="59" customFormat="1" ht="10.199999999999999" x14ac:dyDescent="0.25">
      <c r="A658" s="57">
        <v>663</v>
      </c>
      <c r="B658" s="57" t="s">
        <v>15860</v>
      </c>
      <c r="C658" s="58"/>
      <c r="D658" s="58" t="s">
        <v>82</v>
      </c>
      <c r="E658" s="58" t="s">
        <v>15860</v>
      </c>
      <c r="F658" s="58" t="s">
        <v>15861</v>
      </c>
      <c r="G658" s="58" t="s">
        <v>15862</v>
      </c>
      <c r="H658" s="58" t="s">
        <v>14364</v>
      </c>
      <c r="I658" s="58">
        <v>2.35</v>
      </c>
      <c r="J658" s="58"/>
      <c r="K658" s="58" t="s">
        <v>14365</v>
      </c>
      <c r="L658" s="58" t="s">
        <v>82</v>
      </c>
      <c r="M658" s="58">
        <v>2.3199999999999998</v>
      </c>
      <c r="N658" s="58">
        <v>1967</v>
      </c>
      <c r="O658" s="58">
        <v>2.35</v>
      </c>
      <c r="P658" s="58">
        <v>1933</v>
      </c>
    </row>
    <row r="659" spans="1:16" s="59" customFormat="1" ht="10.199999999999999" x14ac:dyDescent="0.25">
      <c r="A659" s="57">
        <v>664</v>
      </c>
      <c r="B659" s="57" t="s">
        <v>6135</v>
      </c>
      <c r="C659" s="58" t="s">
        <v>6135</v>
      </c>
      <c r="D659" s="58" t="s">
        <v>82</v>
      </c>
      <c r="E659" s="58" t="s">
        <v>15863</v>
      </c>
      <c r="F659" s="58" t="s">
        <v>6136</v>
      </c>
      <c r="G659" s="58" t="s">
        <v>15864</v>
      </c>
      <c r="H659" s="58" t="s">
        <v>14364</v>
      </c>
      <c r="I659" s="58">
        <v>3.5</v>
      </c>
      <c r="J659" s="58"/>
      <c r="K659" s="58" t="s">
        <v>14365</v>
      </c>
      <c r="L659" s="58" t="s">
        <v>82</v>
      </c>
      <c r="M659" s="58">
        <v>3.45</v>
      </c>
      <c r="N659" s="58">
        <v>28876</v>
      </c>
      <c r="O659" s="58">
        <v>3.12</v>
      </c>
      <c r="P659" s="58">
        <v>25281</v>
      </c>
    </row>
    <row r="660" spans="1:16" s="59" customFormat="1" ht="10.199999999999999" x14ac:dyDescent="0.25">
      <c r="A660" s="57">
        <v>665</v>
      </c>
      <c r="B660" s="57" t="s">
        <v>15865</v>
      </c>
      <c r="C660" s="58"/>
      <c r="D660" s="58" t="s">
        <v>82</v>
      </c>
      <c r="E660" s="58" t="s">
        <v>15865</v>
      </c>
      <c r="F660" s="58" t="s">
        <v>15866</v>
      </c>
      <c r="G660" s="58" t="s">
        <v>15867</v>
      </c>
      <c r="H660" s="58" t="s">
        <v>14364</v>
      </c>
      <c r="I660" s="58">
        <v>1.99</v>
      </c>
      <c r="J660" s="58"/>
      <c r="K660" s="58" t="s">
        <v>14365</v>
      </c>
      <c r="L660" s="58" t="s">
        <v>82</v>
      </c>
      <c r="M660" s="58">
        <v>1.96</v>
      </c>
      <c r="N660" s="58"/>
      <c r="O660" s="58">
        <v>1.99</v>
      </c>
      <c r="P660" s="58" t="s">
        <v>14444</v>
      </c>
    </row>
    <row r="661" spans="1:16" s="59" customFormat="1" ht="10.199999999999999" x14ac:dyDescent="0.25">
      <c r="A661" s="57">
        <v>666</v>
      </c>
      <c r="B661" s="57" t="s">
        <v>15868</v>
      </c>
      <c r="C661" s="58"/>
      <c r="D661" s="58" t="s">
        <v>82</v>
      </c>
      <c r="E661" s="58" t="s">
        <v>15868</v>
      </c>
      <c r="F661" s="58" t="s">
        <v>15869</v>
      </c>
      <c r="G661" s="58" t="s">
        <v>15870</v>
      </c>
      <c r="H661" s="58" t="s">
        <v>14364</v>
      </c>
      <c r="I661" s="58">
        <v>1.99</v>
      </c>
      <c r="J661" s="58"/>
      <c r="K661" s="58" t="s">
        <v>14365</v>
      </c>
      <c r="L661" s="58" t="s">
        <v>82</v>
      </c>
      <c r="M661" s="58">
        <v>1.96</v>
      </c>
      <c r="N661" s="58"/>
      <c r="O661" s="58">
        <v>1.99</v>
      </c>
      <c r="P661" s="58" t="s">
        <v>14444</v>
      </c>
    </row>
    <row r="662" spans="1:16" s="59" customFormat="1" ht="10.199999999999999" x14ac:dyDescent="0.25">
      <c r="A662" s="57">
        <v>667</v>
      </c>
      <c r="B662" s="57" t="s">
        <v>15871</v>
      </c>
      <c r="C662" s="58"/>
      <c r="D662" s="58" t="s">
        <v>82</v>
      </c>
      <c r="E662" s="58" t="s">
        <v>15871</v>
      </c>
      <c r="F662" s="58" t="s">
        <v>15872</v>
      </c>
      <c r="G662" s="58" t="s">
        <v>15873</v>
      </c>
      <c r="H662" s="58" t="s">
        <v>14364</v>
      </c>
      <c r="I662" s="58">
        <v>2.2400000000000002</v>
      </c>
      <c r="J662" s="58"/>
      <c r="K662" s="58" t="s">
        <v>14365</v>
      </c>
      <c r="L662" s="58" t="s">
        <v>82</v>
      </c>
      <c r="M662" s="58">
        <v>2.21</v>
      </c>
      <c r="N662" s="58"/>
      <c r="O662" s="58">
        <v>2.2400000000000002</v>
      </c>
      <c r="P662" s="58" t="s">
        <v>14444</v>
      </c>
    </row>
    <row r="663" spans="1:16" s="59" customFormat="1" ht="10.199999999999999" x14ac:dyDescent="0.25">
      <c r="A663" s="57">
        <v>668</v>
      </c>
      <c r="B663" s="57" t="s">
        <v>15874</v>
      </c>
      <c r="C663" s="58"/>
      <c r="D663" s="58" t="s">
        <v>82</v>
      </c>
      <c r="E663" s="58" t="s">
        <v>15874</v>
      </c>
      <c r="F663" s="58" t="s">
        <v>15875</v>
      </c>
      <c r="G663" s="58" t="s">
        <v>15876</v>
      </c>
      <c r="H663" s="58" t="s">
        <v>14364</v>
      </c>
      <c r="I663" s="58">
        <v>3.57</v>
      </c>
      <c r="J663" s="58"/>
      <c r="K663" s="58" t="s">
        <v>14365</v>
      </c>
      <c r="L663" s="58" t="s">
        <v>82</v>
      </c>
      <c r="M663" s="58">
        <v>3.52</v>
      </c>
      <c r="N663" s="58"/>
      <c r="O663" s="58">
        <v>3.57</v>
      </c>
      <c r="P663" s="58" t="s">
        <v>14444</v>
      </c>
    </row>
    <row r="664" spans="1:16" s="59" customFormat="1" ht="10.199999999999999" x14ac:dyDescent="0.25">
      <c r="A664" s="57">
        <v>669</v>
      </c>
      <c r="B664" s="57" t="s">
        <v>15877</v>
      </c>
      <c r="C664" s="58"/>
      <c r="D664" s="58" t="s">
        <v>82</v>
      </c>
      <c r="E664" s="58" t="s">
        <v>15877</v>
      </c>
      <c r="F664" s="58" t="s">
        <v>15878</v>
      </c>
      <c r="G664" s="58" t="s">
        <v>15879</v>
      </c>
      <c r="H664" s="58" t="s">
        <v>14364</v>
      </c>
      <c r="I664" s="58">
        <v>1.99</v>
      </c>
      <c r="J664" s="58"/>
      <c r="K664" s="58" t="s">
        <v>14365</v>
      </c>
      <c r="L664" s="58" t="s">
        <v>82</v>
      </c>
      <c r="M664" s="58">
        <v>1.96</v>
      </c>
      <c r="N664" s="58"/>
      <c r="O664" s="58">
        <v>1.99</v>
      </c>
      <c r="P664" s="58" t="s">
        <v>14444</v>
      </c>
    </row>
    <row r="665" spans="1:16" s="59" customFormat="1" ht="10.199999999999999" x14ac:dyDescent="0.25">
      <c r="A665" s="57">
        <v>670</v>
      </c>
      <c r="B665" s="57" t="s">
        <v>15880</v>
      </c>
      <c r="C665" s="58"/>
      <c r="D665" s="58" t="s">
        <v>82</v>
      </c>
      <c r="E665" s="58" t="s">
        <v>15880</v>
      </c>
      <c r="F665" s="58" t="s">
        <v>15881</v>
      </c>
      <c r="G665" s="58" t="s">
        <v>15882</v>
      </c>
      <c r="H665" s="58" t="s">
        <v>14364</v>
      </c>
      <c r="I665" s="58">
        <v>4.1399999999999997</v>
      </c>
      <c r="J665" s="58"/>
      <c r="K665" s="58" t="s">
        <v>14365</v>
      </c>
      <c r="L665" s="58" t="s">
        <v>82</v>
      </c>
      <c r="M665" s="58">
        <v>4.09</v>
      </c>
      <c r="N665" s="58">
        <v>104</v>
      </c>
      <c r="O665" s="58">
        <v>4.1399999999999997</v>
      </c>
      <c r="P665" s="58">
        <v>104</v>
      </c>
    </row>
    <row r="666" spans="1:16" s="59" customFormat="1" ht="10.199999999999999" x14ac:dyDescent="0.25">
      <c r="A666" s="57">
        <v>671</v>
      </c>
      <c r="B666" s="57" t="s">
        <v>15883</v>
      </c>
      <c r="C666" s="58"/>
      <c r="D666" s="58" t="s">
        <v>82</v>
      </c>
      <c r="E666" s="58" t="s">
        <v>15883</v>
      </c>
      <c r="F666" s="58" t="s">
        <v>15884</v>
      </c>
      <c r="G666" s="58" t="s">
        <v>15885</v>
      </c>
      <c r="H666" s="58" t="s">
        <v>14364</v>
      </c>
      <c r="I666" s="58">
        <v>3.99</v>
      </c>
      <c r="J666" s="58"/>
      <c r="K666" s="58" t="s">
        <v>14365</v>
      </c>
      <c r="L666" s="58" t="s">
        <v>82</v>
      </c>
      <c r="M666" s="58">
        <v>3.94</v>
      </c>
      <c r="N666" s="58">
        <v>344</v>
      </c>
      <c r="O666" s="58">
        <v>3.99</v>
      </c>
      <c r="P666" s="58">
        <v>344</v>
      </c>
    </row>
    <row r="667" spans="1:16" s="59" customFormat="1" ht="10.199999999999999" x14ac:dyDescent="0.25">
      <c r="A667" s="57">
        <v>672</v>
      </c>
      <c r="B667" s="57" t="s">
        <v>6138</v>
      </c>
      <c r="C667" s="58" t="s">
        <v>6138</v>
      </c>
      <c r="D667" s="58" t="s">
        <v>82</v>
      </c>
      <c r="E667" s="58" t="s">
        <v>15886</v>
      </c>
      <c r="F667" s="58" t="s">
        <v>6139</v>
      </c>
      <c r="G667" s="58" t="s">
        <v>15887</v>
      </c>
      <c r="H667" s="58" t="s">
        <v>14364</v>
      </c>
      <c r="I667" s="58">
        <v>2.35</v>
      </c>
      <c r="J667" s="58"/>
      <c r="K667" s="58" t="s">
        <v>14365</v>
      </c>
      <c r="L667" s="58" t="s">
        <v>82</v>
      </c>
      <c r="M667" s="58">
        <v>2.3199999999999998</v>
      </c>
      <c r="N667" s="58">
        <v>32709</v>
      </c>
      <c r="O667" s="58">
        <v>1.87</v>
      </c>
      <c r="P667" s="58">
        <v>26352</v>
      </c>
    </row>
    <row r="668" spans="1:16" s="59" customFormat="1" ht="10.199999999999999" x14ac:dyDescent="0.25">
      <c r="A668" s="57">
        <v>673</v>
      </c>
      <c r="B668" s="57" t="s">
        <v>15888</v>
      </c>
      <c r="C668" s="58"/>
      <c r="D668" s="58" t="s">
        <v>82</v>
      </c>
      <c r="E668" s="58" t="s">
        <v>15888</v>
      </c>
      <c r="F668" s="58" t="s">
        <v>15889</v>
      </c>
      <c r="G668" s="58" t="s">
        <v>15890</v>
      </c>
      <c r="H668" s="58" t="s">
        <v>14364</v>
      </c>
      <c r="I668" s="58">
        <v>2.41</v>
      </c>
      <c r="J668" s="58"/>
      <c r="K668" s="58" t="s">
        <v>14365</v>
      </c>
      <c r="L668" s="58" t="s">
        <v>82</v>
      </c>
      <c r="M668" s="58">
        <v>2.27</v>
      </c>
      <c r="N668" s="58">
        <v>210</v>
      </c>
      <c r="O668" s="58">
        <v>2.41</v>
      </c>
      <c r="P668" s="58">
        <v>210</v>
      </c>
    </row>
    <row r="669" spans="1:16" s="59" customFormat="1" ht="10.199999999999999" x14ac:dyDescent="0.25">
      <c r="A669" s="57">
        <v>674</v>
      </c>
      <c r="B669" s="58" t="s">
        <v>15891</v>
      </c>
      <c r="C669" s="58"/>
      <c r="D669" s="58" t="s">
        <v>82</v>
      </c>
      <c r="E669" s="58" t="s">
        <v>15891</v>
      </c>
      <c r="F669" s="58" t="s">
        <v>15509</v>
      </c>
      <c r="G669" s="58" t="s">
        <v>15892</v>
      </c>
      <c r="H669" s="58" t="s">
        <v>14364</v>
      </c>
      <c r="I669" s="58">
        <v>11.92</v>
      </c>
      <c r="J669" s="58"/>
      <c r="K669" s="58" t="s">
        <v>14365</v>
      </c>
      <c r="L669" s="58" t="s">
        <v>82</v>
      </c>
      <c r="M669" s="58">
        <v>11.25</v>
      </c>
      <c r="N669" s="58">
        <v>3294.5</v>
      </c>
      <c r="O669" s="58">
        <v>11.94</v>
      </c>
      <c r="P669" s="58">
        <v>3013</v>
      </c>
    </row>
    <row r="670" spans="1:16" s="59" customFormat="1" ht="10.199999999999999" x14ac:dyDescent="0.25">
      <c r="A670" s="57">
        <v>675</v>
      </c>
      <c r="B670" s="57" t="s">
        <v>15893</v>
      </c>
      <c r="C670" s="58"/>
      <c r="D670" s="58" t="s">
        <v>82</v>
      </c>
      <c r="E670" s="58" t="s">
        <v>15893</v>
      </c>
      <c r="F670" s="58" t="s">
        <v>15894</v>
      </c>
      <c r="G670" s="58" t="s">
        <v>15895</v>
      </c>
      <c r="H670" s="58" t="s">
        <v>14364</v>
      </c>
      <c r="I670" s="58">
        <v>2.14</v>
      </c>
      <c r="J670" s="58"/>
      <c r="K670" s="58" t="s">
        <v>14365</v>
      </c>
      <c r="L670" s="58" t="s">
        <v>82</v>
      </c>
      <c r="M670" s="58">
        <v>2.11</v>
      </c>
      <c r="N670" s="58">
        <v>1780</v>
      </c>
      <c r="O670" s="58">
        <v>2.14</v>
      </c>
      <c r="P670" s="58">
        <v>1567</v>
      </c>
    </row>
    <row r="671" spans="1:16" s="59" customFormat="1" ht="10.199999999999999" x14ac:dyDescent="0.25">
      <c r="A671" s="57">
        <v>676</v>
      </c>
      <c r="B671" s="57" t="s">
        <v>15896</v>
      </c>
      <c r="C671" s="58"/>
      <c r="D671" s="58" t="s">
        <v>82</v>
      </c>
      <c r="E671" s="58" t="s">
        <v>15896</v>
      </c>
      <c r="F671" s="58" t="s">
        <v>15897</v>
      </c>
      <c r="G671" s="58" t="s">
        <v>15898</v>
      </c>
      <c r="H671" s="58" t="s">
        <v>14364</v>
      </c>
      <c r="I671" s="58">
        <v>2.54</v>
      </c>
      <c r="J671" s="58"/>
      <c r="K671" s="58" t="s">
        <v>14365</v>
      </c>
      <c r="L671" s="58" t="s">
        <v>82</v>
      </c>
      <c r="M671" s="58">
        <v>2.5099999999999998</v>
      </c>
      <c r="N671" s="58">
        <v>4623</v>
      </c>
      <c r="O671" s="58">
        <v>2.54</v>
      </c>
      <c r="P671" s="58">
        <v>644</v>
      </c>
    </row>
    <row r="672" spans="1:16" s="59" customFormat="1" ht="10.199999999999999" x14ac:dyDescent="0.25">
      <c r="A672" s="57">
        <v>677</v>
      </c>
      <c r="B672" s="57" t="s">
        <v>15899</v>
      </c>
      <c r="C672" s="58"/>
      <c r="D672" s="58" t="s">
        <v>82</v>
      </c>
      <c r="E672" s="58" t="s">
        <v>15899</v>
      </c>
      <c r="F672" s="58" t="s">
        <v>15900</v>
      </c>
      <c r="G672" s="58" t="s">
        <v>15901</v>
      </c>
      <c r="H672" s="58" t="s">
        <v>14364</v>
      </c>
      <c r="I672" s="58">
        <v>2.0299999999999998</v>
      </c>
      <c r="J672" s="58"/>
      <c r="K672" s="58" t="s">
        <v>14365</v>
      </c>
      <c r="L672" s="58" t="s">
        <v>82</v>
      </c>
      <c r="M672" s="58">
        <v>2</v>
      </c>
      <c r="N672" s="58">
        <v>4846</v>
      </c>
      <c r="O672" s="58">
        <v>2.0299999999999998</v>
      </c>
      <c r="P672" s="58">
        <v>3774</v>
      </c>
    </row>
    <row r="673" spans="1:16" s="59" customFormat="1" ht="10.199999999999999" x14ac:dyDescent="0.25">
      <c r="A673" s="57">
        <v>678</v>
      </c>
      <c r="B673" s="57" t="s">
        <v>15902</v>
      </c>
      <c r="C673" s="58"/>
      <c r="D673" s="58" t="s">
        <v>82</v>
      </c>
      <c r="E673" s="58" t="s">
        <v>15902</v>
      </c>
      <c r="F673" s="58" t="s">
        <v>15903</v>
      </c>
      <c r="G673" s="58" t="s">
        <v>15904</v>
      </c>
      <c r="H673" s="58" t="s">
        <v>14364</v>
      </c>
      <c r="I673" s="58">
        <v>0.13</v>
      </c>
      <c r="J673" s="58"/>
      <c r="K673" s="58" t="s">
        <v>14365</v>
      </c>
      <c r="L673" s="58" t="s">
        <v>82</v>
      </c>
      <c r="M673" s="58">
        <v>0.13</v>
      </c>
      <c r="N673" s="58"/>
      <c r="O673" s="58">
        <v>0.13</v>
      </c>
      <c r="P673" s="58" t="s">
        <v>14444</v>
      </c>
    </row>
    <row r="674" spans="1:16" s="59" customFormat="1" ht="10.199999999999999" x14ac:dyDescent="0.25">
      <c r="A674" s="57">
        <v>679</v>
      </c>
      <c r="B674" s="57" t="s">
        <v>7733</v>
      </c>
      <c r="C674" s="58" t="s">
        <v>7733</v>
      </c>
      <c r="D674" s="58" t="s">
        <v>82</v>
      </c>
      <c r="E674" s="58" t="s">
        <v>15905</v>
      </c>
      <c r="F674" s="58" t="s">
        <v>7734</v>
      </c>
      <c r="G674" s="58" t="s">
        <v>15906</v>
      </c>
      <c r="H674" s="58" t="s">
        <v>14364</v>
      </c>
      <c r="I674" s="58">
        <v>3.67</v>
      </c>
      <c r="J674" s="58"/>
      <c r="K674" s="58" t="s">
        <v>14365</v>
      </c>
      <c r="L674" s="58" t="s">
        <v>82</v>
      </c>
      <c r="M674" s="58">
        <v>3.18</v>
      </c>
      <c r="N674" s="58"/>
      <c r="O674" s="58">
        <v>3.67</v>
      </c>
      <c r="P674" s="58">
        <v>8002</v>
      </c>
    </row>
    <row r="675" spans="1:16" s="59" customFormat="1" ht="10.199999999999999" x14ac:dyDescent="0.25">
      <c r="A675" s="57">
        <v>680</v>
      </c>
      <c r="B675" s="57" t="s">
        <v>15907</v>
      </c>
      <c r="C675" s="58"/>
      <c r="D675" s="58" t="s">
        <v>82</v>
      </c>
      <c r="E675" s="58" t="s">
        <v>15907</v>
      </c>
      <c r="F675" s="58" t="s">
        <v>15908</v>
      </c>
      <c r="G675" s="58" t="s">
        <v>15909</v>
      </c>
      <c r="H675" s="58" t="s">
        <v>14364</v>
      </c>
      <c r="I675" s="58">
        <v>3.92</v>
      </c>
      <c r="J675" s="58"/>
      <c r="K675" s="58" t="s">
        <v>14365</v>
      </c>
      <c r="L675" s="58" t="s">
        <v>82</v>
      </c>
      <c r="M675" s="58">
        <v>3.41</v>
      </c>
      <c r="N675" s="58"/>
      <c r="O675" s="58">
        <v>3.92</v>
      </c>
      <c r="P675" s="58">
        <v>922</v>
      </c>
    </row>
    <row r="676" spans="1:16" s="59" customFormat="1" ht="10.199999999999999" x14ac:dyDescent="0.25">
      <c r="A676" s="57">
        <v>681</v>
      </c>
      <c r="B676" s="57" t="s">
        <v>15910</v>
      </c>
      <c r="C676" s="58"/>
      <c r="D676" s="58" t="s">
        <v>82</v>
      </c>
      <c r="E676" s="58" t="s">
        <v>15910</v>
      </c>
      <c r="F676" s="58" t="s">
        <v>15911</v>
      </c>
      <c r="G676" s="58" t="s">
        <v>15912</v>
      </c>
      <c r="H676" s="58" t="s">
        <v>14364</v>
      </c>
      <c r="I676" s="58">
        <v>1.48</v>
      </c>
      <c r="J676" s="58"/>
      <c r="K676" s="58" t="s">
        <v>14365</v>
      </c>
      <c r="L676" s="58" t="s">
        <v>82</v>
      </c>
      <c r="M676" s="58">
        <v>1.29</v>
      </c>
      <c r="N676" s="58">
        <v>12706</v>
      </c>
      <c r="O676" s="58">
        <v>1.48</v>
      </c>
      <c r="P676" s="58">
        <v>13089</v>
      </c>
    </row>
    <row r="677" spans="1:16" s="59" customFormat="1" ht="10.199999999999999" x14ac:dyDescent="0.25">
      <c r="A677" s="57">
        <v>682</v>
      </c>
      <c r="B677" s="57" t="s">
        <v>15913</v>
      </c>
      <c r="C677" s="58"/>
      <c r="D677" s="58" t="s">
        <v>82</v>
      </c>
      <c r="E677" s="58" t="s">
        <v>15913</v>
      </c>
      <c r="F677" s="58">
        <v>4000430</v>
      </c>
      <c r="G677" s="58" t="s">
        <v>15914</v>
      </c>
      <c r="H677" s="58" t="s">
        <v>14364</v>
      </c>
      <c r="I677" s="58">
        <v>2.86</v>
      </c>
      <c r="J677" s="58"/>
      <c r="K677" s="58" t="s">
        <v>14365</v>
      </c>
      <c r="L677" s="58" t="s">
        <v>82</v>
      </c>
      <c r="M677" s="58">
        <v>2.4900000000000002</v>
      </c>
      <c r="N677" s="58"/>
      <c r="O677" s="58">
        <v>2.86</v>
      </c>
      <c r="P677" s="58" t="s">
        <v>14444</v>
      </c>
    </row>
    <row r="678" spans="1:16" s="59" customFormat="1" ht="10.199999999999999" x14ac:dyDescent="0.25">
      <c r="A678" s="57">
        <v>683</v>
      </c>
      <c r="B678" s="57" t="s">
        <v>15915</v>
      </c>
      <c r="C678" s="58"/>
      <c r="D678" s="58" t="s">
        <v>82</v>
      </c>
      <c r="E678" s="58" t="s">
        <v>15915</v>
      </c>
      <c r="F678" s="58" t="s">
        <v>15916</v>
      </c>
      <c r="G678" s="58" t="s">
        <v>15917</v>
      </c>
      <c r="H678" s="58" t="s">
        <v>14364</v>
      </c>
      <c r="I678" s="58">
        <v>3.01</v>
      </c>
      <c r="J678" s="58"/>
      <c r="K678" s="58" t="s">
        <v>14365</v>
      </c>
      <c r="L678" s="58" t="s">
        <v>82</v>
      </c>
      <c r="M678" s="58">
        <v>2.97</v>
      </c>
      <c r="N678" s="58">
        <v>2719</v>
      </c>
      <c r="O678" s="58">
        <v>3.01</v>
      </c>
      <c r="P678" s="58">
        <v>14164</v>
      </c>
    </row>
    <row r="679" spans="1:16" s="59" customFormat="1" ht="10.199999999999999" x14ac:dyDescent="0.25">
      <c r="A679" s="57">
        <v>684</v>
      </c>
      <c r="B679" s="57" t="s">
        <v>15918</v>
      </c>
      <c r="C679" s="58"/>
      <c r="D679" s="58" t="s">
        <v>82</v>
      </c>
      <c r="E679" s="58" t="s">
        <v>15918</v>
      </c>
      <c r="F679" s="58" t="s">
        <v>15919</v>
      </c>
      <c r="G679" s="58" t="s">
        <v>15920</v>
      </c>
      <c r="H679" s="58" t="s">
        <v>14364</v>
      </c>
      <c r="I679" s="58">
        <v>3.42</v>
      </c>
      <c r="J679" s="58"/>
      <c r="K679" s="58" t="s">
        <v>14365</v>
      </c>
      <c r="L679" s="58" t="s">
        <v>82</v>
      </c>
      <c r="M679" s="58">
        <v>3.38</v>
      </c>
      <c r="N679" s="58">
        <v>761</v>
      </c>
      <c r="O679" s="58">
        <v>3.42</v>
      </c>
      <c r="P679" s="58">
        <v>7544</v>
      </c>
    </row>
    <row r="680" spans="1:16" s="59" customFormat="1" ht="10.199999999999999" x14ac:dyDescent="0.25">
      <c r="A680" s="57">
        <v>685</v>
      </c>
      <c r="B680" s="57" t="s">
        <v>15921</v>
      </c>
      <c r="C680" s="58"/>
      <c r="D680" s="58" t="s">
        <v>82</v>
      </c>
      <c r="E680" s="58" t="s">
        <v>15921</v>
      </c>
      <c r="F680" s="58" t="s">
        <v>15922</v>
      </c>
      <c r="G680" s="58" t="s">
        <v>15923</v>
      </c>
      <c r="H680" s="58" t="s">
        <v>14364</v>
      </c>
      <c r="I680" s="58">
        <v>4.43</v>
      </c>
      <c r="J680" s="58"/>
      <c r="K680" s="58" t="s">
        <v>14365</v>
      </c>
      <c r="L680" s="58" t="s">
        <v>82</v>
      </c>
      <c r="M680" s="58">
        <v>4.38</v>
      </c>
      <c r="N680" s="58">
        <v>96</v>
      </c>
      <c r="O680" s="58">
        <v>4.43</v>
      </c>
      <c r="P680" s="58">
        <v>96</v>
      </c>
    </row>
    <row r="681" spans="1:16" s="59" customFormat="1" ht="10.199999999999999" x14ac:dyDescent="0.25">
      <c r="A681" s="57">
        <v>686</v>
      </c>
      <c r="B681" s="57" t="s">
        <v>6831</v>
      </c>
      <c r="C681" s="58" t="s">
        <v>6831</v>
      </c>
      <c r="D681" s="58" t="s">
        <v>82</v>
      </c>
      <c r="E681" s="58" t="s">
        <v>15924</v>
      </c>
      <c r="F681" s="58">
        <v>11830</v>
      </c>
      <c r="G681" s="58" t="s">
        <v>15925</v>
      </c>
      <c r="H681" s="58" t="s">
        <v>14364</v>
      </c>
      <c r="I681" s="58">
        <v>6.59</v>
      </c>
      <c r="J681" s="58"/>
      <c r="K681" s="58" t="s">
        <v>14365</v>
      </c>
      <c r="L681" s="58" t="s">
        <v>82</v>
      </c>
      <c r="M681" s="58">
        <v>6.22</v>
      </c>
      <c r="N681" s="58">
        <v>130</v>
      </c>
      <c r="O681" s="58">
        <v>6.59</v>
      </c>
      <c r="P681" s="58">
        <v>8</v>
      </c>
    </row>
    <row r="682" spans="1:16" s="59" customFormat="1" ht="10.199999999999999" x14ac:dyDescent="0.25">
      <c r="A682" s="57">
        <v>687</v>
      </c>
      <c r="B682" s="57" t="s">
        <v>5732</v>
      </c>
      <c r="C682" s="58" t="s">
        <v>5732</v>
      </c>
      <c r="D682" s="58" t="s">
        <v>82</v>
      </c>
      <c r="E682" s="58" t="s">
        <v>15926</v>
      </c>
      <c r="F682" s="58">
        <v>11840</v>
      </c>
      <c r="G682" s="58" t="s">
        <v>15927</v>
      </c>
      <c r="H682" s="58" t="s">
        <v>14364</v>
      </c>
      <c r="I682" s="58">
        <v>6.05</v>
      </c>
      <c r="J682" s="58"/>
      <c r="K682" s="58" t="s">
        <v>14365</v>
      </c>
      <c r="L682" s="58" t="s">
        <v>82</v>
      </c>
      <c r="M682" s="58">
        <v>5.71</v>
      </c>
      <c r="N682" s="58">
        <v>1761</v>
      </c>
      <c r="O682" s="58">
        <v>6.05</v>
      </c>
      <c r="P682" s="58">
        <v>58</v>
      </c>
    </row>
    <row r="683" spans="1:16" s="59" customFormat="1" ht="10.199999999999999" x14ac:dyDescent="0.25">
      <c r="A683" s="57">
        <v>688</v>
      </c>
      <c r="B683" s="57" t="s">
        <v>15928</v>
      </c>
      <c r="C683" s="58"/>
      <c r="D683" s="58" t="s">
        <v>82</v>
      </c>
      <c r="E683" s="58" t="s">
        <v>15928</v>
      </c>
      <c r="F683" s="58" t="s">
        <v>15929</v>
      </c>
      <c r="G683" s="58" t="s">
        <v>15930</v>
      </c>
      <c r="H683" s="58" t="s">
        <v>14364</v>
      </c>
      <c r="I683" s="58">
        <v>6.26</v>
      </c>
      <c r="J683" s="58"/>
      <c r="K683" s="58" t="s">
        <v>14365</v>
      </c>
      <c r="L683" s="58" t="s">
        <v>82</v>
      </c>
      <c r="M683" s="58">
        <v>6.18</v>
      </c>
      <c r="N683" s="58">
        <v>103</v>
      </c>
      <c r="O683" s="58">
        <v>6.26</v>
      </c>
      <c r="P683" s="58">
        <v>45</v>
      </c>
    </row>
    <row r="684" spans="1:16" s="59" customFormat="1" ht="10.199999999999999" x14ac:dyDescent="0.25">
      <c r="A684" s="57">
        <v>689</v>
      </c>
      <c r="B684" s="57" t="s">
        <v>15931</v>
      </c>
      <c r="C684" s="58"/>
      <c r="D684" s="58" t="s">
        <v>82</v>
      </c>
      <c r="E684" s="58" t="s">
        <v>15931</v>
      </c>
      <c r="F684" s="58" t="s">
        <v>15932</v>
      </c>
      <c r="G684" s="58" t="s">
        <v>15933</v>
      </c>
      <c r="H684" s="58" t="s">
        <v>14606</v>
      </c>
      <c r="I684" s="58">
        <v>250</v>
      </c>
      <c r="J684" s="58"/>
      <c r="K684" s="58" t="s">
        <v>14365</v>
      </c>
      <c r="L684" s="58" t="s">
        <v>82</v>
      </c>
      <c r="M684" s="58">
        <v>0</v>
      </c>
      <c r="N684" s="58"/>
      <c r="O684" s="58">
        <v>250</v>
      </c>
      <c r="P684" s="58" t="s">
        <v>14444</v>
      </c>
    </row>
    <row r="685" spans="1:16" s="59" customFormat="1" ht="10.199999999999999" x14ac:dyDescent="0.25">
      <c r="A685" s="57">
        <v>690</v>
      </c>
      <c r="B685" s="57" t="s">
        <v>6833</v>
      </c>
      <c r="C685" s="58" t="s">
        <v>6833</v>
      </c>
      <c r="D685" s="58" t="s">
        <v>82</v>
      </c>
      <c r="E685" s="58" t="s">
        <v>15934</v>
      </c>
      <c r="F685" s="58" t="s">
        <v>15935</v>
      </c>
      <c r="G685" s="58" t="s">
        <v>15936</v>
      </c>
      <c r="H685" s="58" t="s">
        <v>14364</v>
      </c>
      <c r="I685" s="58">
        <v>22.06</v>
      </c>
      <c r="J685" s="58"/>
      <c r="K685" s="58" t="s">
        <v>14365</v>
      </c>
      <c r="L685" s="58" t="s">
        <v>82</v>
      </c>
      <c r="M685" s="58">
        <v>21.79</v>
      </c>
      <c r="N685" s="58">
        <v>2923</v>
      </c>
      <c r="O685" s="58">
        <v>22.06</v>
      </c>
      <c r="P685" s="58">
        <v>2718</v>
      </c>
    </row>
    <row r="686" spans="1:16" s="59" customFormat="1" ht="10.199999999999999" x14ac:dyDescent="0.25">
      <c r="A686" s="57">
        <v>691</v>
      </c>
      <c r="B686" s="57" t="s">
        <v>6645</v>
      </c>
      <c r="C686" s="58" t="s">
        <v>6645</v>
      </c>
      <c r="D686" s="58" t="s">
        <v>82</v>
      </c>
      <c r="E686" s="58" t="s">
        <v>15937</v>
      </c>
      <c r="F686" s="58" t="s">
        <v>6646</v>
      </c>
      <c r="G686" s="58" t="s">
        <v>15938</v>
      </c>
      <c r="H686" s="58" t="s">
        <v>14364</v>
      </c>
      <c r="I686" s="58">
        <v>10.51</v>
      </c>
      <c r="J686" s="58"/>
      <c r="K686" s="58" t="s">
        <v>14365</v>
      </c>
      <c r="L686" s="58" t="s">
        <v>82</v>
      </c>
      <c r="M686" s="58">
        <v>10.38</v>
      </c>
      <c r="N686" s="58">
        <v>8917</v>
      </c>
      <c r="O686" s="58">
        <v>10.51</v>
      </c>
      <c r="P686" s="58">
        <v>8703</v>
      </c>
    </row>
    <row r="687" spans="1:16" s="59" customFormat="1" ht="10.199999999999999" x14ac:dyDescent="0.25">
      <c r="A687" s="57">
        <v>692</v>
      </c>
      <c r="B687" s="57" t="s">
        <v>5729</v>
      </c>
      <c r="C687" s="58" t="s">
        <v>5729</v>
      </c>
      <c r="D687" s="58" t="s">
        <v>82</v>
      </c>
      <c r="E687" s="58" t="s">
        <v>15939</v>
      </c>
      <c r="F687" s="58" t="s">
        <v>5730</v>
      </c>
      <c r="G687" s="58" t="s">
        <v>15940</v>
      </c>
      <c r="H687" s="58" t="s">
        <v>14364</v>
      </c>
      <c r="I687" s="58">
        <v>34.880000000000003</v>
      </c>
      <c r="J687" s="58"/>
      <c r="K687" s="58" t="s">
        <v>14365</v>
      </c>
      <c r="L687" s="58" t="s">
        <v>82</v>
      </c>
      <c r="M687" s="58">
        <v>34.450000000000003</v>
      </c>
      <c r="N687" s="58">
        <v>4</v>
      </c>
      <c r="O687" s="58">
        <v>34.880000000000003</v>
      </c>
      <c r="P687" s="58">
        <v>75</v>
      </c>
    </row>
    <row r="688" spans="1:16" s="59" customFormat="1" ht="10.199999999999999" x14ac:dyDescent="0.25">
      <c r="A688" s="57">
        <v>693</v>
      </c>
      <c r="B688" s="57" t="s">
        <v>6289</v>
      </c>
      <c r="C688" s="58" t="s">
        <v>6289</v>
      </c>
      <c r="D688" s="58" t="s">
        <v>82</v>
      </c>
      <c r="E688" s="58" t="s">
        <v>15941</v>
      </c>
      <c r="F688" s="58" t="s">
        <v>6290</v>
      </c>
      <c r="G688" s="58" t="s">
        <v>15942</v>
      </c>
      <c r="H688" s="58" t="s">
        <v>14364</v>
      </c>
      <c r="I688" s="58">
        <v>50.78</v>
      </c>
      <c r="J688" s="58"/>
      <c r="K688" s="58" t="s">
        <v>14365</v>
      </c>
      <c r="L688" s="58" t="s">
        <v>82</v>
      </c>
      <c r="M688" s="58">
        <v>50.15</v>
      </c>
      <c r="N688" s="58">
        <v>202</v>
      </c>
      <c r="O688" s="58">
        <v>50.78</v>
      </c>
      <c r="P688" s="58">
        <v>154</v>
      </c>
    </row>
    <row r="689" spans="1:16" s="59" customFormat="1" ht="10.199999999999999" x14ac:dyDescent="0.25">
      <c r="A689" s="57">
        <v>694</v>
      </c>
      <c r="B689" s="57" t="s">
        <v>5726</v>
      </c>
      <c r="C689" s="58" t="s">
        <v>5726</v>
      </c>
      <c r="D689" s="58" t="s">
        <v>82</v>
      </c>
      <c r="E689" s="58" t="s">
        <v>15943</v>
      </c>
      <c r="F689" s="58" t="s">
        <v>5727</v>
      </c>
      <c r="G689" s="58" t="s">
        <v>15944</v>
      </c>
      <c r="H689" s="58" t="s">
        <v>14364</v>
      </c>
      <c r="I689" s="58">
        <v>66.17</v>
      </c>
      <c r="J689" s="58"/>
      <c r="K689" s="58" t="s">
        <v>14365</v>
      </c>
      <c r="L689" s="58" t="s">
        <v>82</v>
      </c>
      <c r="M689" s="58">
        <v>65.349999999999994</v>
      </c>
      <c r="N689" s="58">
        <v>32</v>
      </c>
      <c r="O689" s="58">
        <v>66.17</v>
      </c>
      <c r="P689" s="58">
        <v>30</v>
      </c>
    </row>
    <row r="690" spans="1:16" s="59" customFormat="1" ht="10.199999999999999" x14ac:dyDescent="0.25">
      <c r="A690" s="57">
        <v>695</v>
      </c>
      <c r="B690" s="57" t="s">
        <v>15945</v>
      </c>
      <c r="C690" s="58"/>
      <c r="D690" s="58" t="s">
        <v>82</v>
      </c>
      <c r="E690" s="58" t="s">
        <v>15945</v>
      </c>
      <c r="F690" s="58" t="s">
        <v>15946</v>
      </c>
      <c r="G690" s="58" t="s">
        <v>15947</v>
      </c>
      <c r="H690" s="58" t="s">
        <v>14364</v>
      </c>
      <c r="I690" s="58">
        <v>8.91</v>
      </c>
      <c r="J690" s="58"/>
      <c r="K690" s="58" t="s">
        <v>14365</v>
      </c>
      <c r="L690" s="58" t="s">
        <v>82</v>
      </c>
      <c r="M690" s="58">
        <v>8.8000000000000007</v>
      </c>
      <c r="N690" s="58">
        <v>1</v>
      </c>
      <c r="O690" s="58">
        <v>8.91</v>
      </c>
      <c r="P690" s="58">
        <v>1</v>
      </c>
    </row>
    <row r="691" spans="1:16" s="59" customFormat="1" ht="10.199999999999999" x14ac:dyDescent="0.25">
      <c r="A691" s="57">
        <v>696</v>
      </c>
      <c r="B691" s="57" t="s">
        <v>15948</v>
      </c>
      <c r="C691" s="58"/>
      <c r="D691" s="58" t="s">
        <v>82</v>
      </c>
      <c r="E691" s="58" t="s">
        <v>15948</v>
      </c>
      <c r="F691" s="58" t="s">
        <v>15949</v>
      </c>
      <c r="G691" s="58" t="s">
        <v>15950</v>
      </c>
      <c r="H691" s="58" t="s">
        <v>14364</v>
      </c>
      <c r="I691" s="58">
        <v>9.36</v>
      </c>
      <c r="J691" s="58"/>
      <c r="K691" s="58" t="s">
        <v>14365</v>
      </c>
      <c r="L691" s="58" t="s">
        <v>82</v>
      </c>
      <c r="M691" s="58">
        <v>8.51</v>
      </c>
      <c r="N691" s="58">
        <v>1</v>
      </c>
      <c r="O691" s="58">
        <v>9.36</v>
      </c>
      <c r="P691" s="58">
        <v>1</v>
      </c>
    </row>
    <row r="692" spans="1:16" s="59" customFormat="1" ht="10.199999999999999" x14ac:dyDescent="0.2">
      <c r="A692" s="57">
        <v>697</v>
      </c>
      <c r="B692" s="57" t="s">
        <v>15951</v>
      </c>
      <c r="C692" s="67"/>
      <c r="D692" s="67" t="s">
        <v>82</v>
      </c>
      <c r="E692" s="67" t="s">
        <v>15951</v>
      </c>
      <c r="F692" s="58" t="s">
        <v>15952</v>
      </c>
      <c r="G692" s="67" t="s">
        <v>15953</v>
      </c>
      <c r="H692" s="67" t="s">
        <v>14364</v>
      </c>
      <c r="I692" s="67">
        <v>10.86</v>
      </c>
      <c r="J692" s="67" t="s">
        <v>14444</v>
      </c>
      <c r="K692" s="67" t="s">
        <v>14365</v>
      </c>
      <c r="L692" s="67" t="s">
        <v>82</v>
      </c>
      <c r="M692" s="67">
        <v>9.5299999999999994</v>
      </c>
      <c r="N692" s="67">
        <v>276</v>
      </c>
      <c r="O692" s="58">
        <v>10.86</v>
      </c>
      <c r="P692" s="58">
        <v>276</v>
      </c>
    </row>
    <row r="693" spans="1:16" s="59" customFormat="1" ht="10.199999999999999" x14ac:dyDescent="0.2">
      <c r="A693" s="57">
        <v>698</v>
      </c>
      <c r="B693" s="57" t="s">
        <v>15954</v>
      </c>
      <c r="C693" s="67"/>
      <c r="D693" s="67" t="s">
        <v>82</v>
      </c>
      <c r="E693" s="67" t="s">
        <v>15954</v>
      </c>
      <c r="F693" s="58" t="s">
        <v>15955</v>
      </c>
      <c r="G693" s="67" t="s">
        <v>15956</v>
      </c>
      <c r="H693" s="67" t="s">
        <v>14364</v>
      </c>
      <c r="I693" s="67">
        <v>10.86</v>
      </c>
      <c r="J693" s="67" t="s">
        <v>14444</v>
      </c>
      <c r="K693" s="67" t="s">
        <v>14365</v>
      </c>
      <c r="L693" s="67" t="s">
        <v>82</v>
      </c>
      <c r="M693" s="67">
        <v>10.73</v>
      </c>
      <c r="N693" s="67">
        <v>2651</v>
      </c>
      <c r="O693" s="58">
        <v>10.86</v>
      </c>
      <c r="P693" s="58">
        <v>2651</v>
      </c>
    </row>
    <row r="694" spans="1:16" s="59" customFormat="1" ht="10.199999999999999" x14ac:dyDescent="0.25">
      <c r="A694" s="57">
        <v>699</v>
      </c>
      <c r="B694" s="57" t="s">
        <v>5917</v>
      </c>
      <c r="C694" s="58" t="s">
        <v>5917</v>
      </c>
      <c r="D694" s="58" t="s">
        <v>82</v>
      </c>
      <c r="E694" s="58" t="s">
        <v>15957</v>
      </c>
      <c r="F694" s="58" t="s">
        <v>5918</v>
      </c>
      <c r="G694" s="58" t="s">
        <v>15958</v>
      </c>
      <c r="H694" s="58" t="s">
        <v>14364</v>
      </c>
      <c r="I694" s="58">
        <v>4.45</v>
      </c>
      <c r="J694" s="58"/>
      <c r="K694" s="58" t="s">
        <v>14365</v>
      </c>
      <c r="L694" s="58" t="s">
        <v>82</v>
      </c>
      <c r="M694" s="58">
        <v>4.2</v>
      </c>
      <c r="N694" s="58">
        <v>3565</v>
      </c>
      <c r="O694" s="58">
        <v>4.45</v>
      </c>
      <c r="P694" s="58">
        <v>3573</v>
      </c>
    </row>
    <row r="695" spans="1:16" s="59" customFormat="1" ht="30.6" x14ac:dyDescent="0.25">
      <c r="A695" s="57">
        <v>700</v>
      </c>
      <c r="B695" s="57" t="s">
        <v>5914</v>
      </c>
      <c r="C695" s="58" t="s">
        <v>5914</v>
      </c>
      <c r="D695" s="58" t="s">
        <v>82</v>
      </c>
      <c r="E695" s="58" t="s">
        <v>15959</v>
      </c>
      <c r="F695" s="58" t="s">
        <v>15960</v>
      </c>
      <c r="G695" s="65" t="s">
        <v>15961</v>
      </c>
      <c r="H695" s="58" t="s">
        <v>14364</v>
      </c>
      <c r="I695" s="58">
        <v>46.37</v>
      </c>
      <c r="J695" s="58"/>
      <c r="K695" s="58" t="s">
        <v>14365</v>
      </c>
      <c r="L695" s="58" t="s">
        <v>82</v>
      </c>
      <c r="M695" s="58">
        <v>45.79</v>
      </c>
      <c r="N695" s="58">
        <v>21</v>
      </c>
      <c r="O695" s="58">
        <v>46.37</v>
      </c>
      <c r="P695" s="58">
        <v>21</v>
      </c>
    </row>
    <row r="696" spans="1:16" s="59" customFormat="1" ht="10.199999999999999" x14ac:dyDescent="0.25">
      <c r="A696" s="57">
        <v>701</v>
      </c>
      <c r="B696" s="57" t="s">
        <v>15962</v>
      </c>
      <c r="C696" s="58"/>
      <c r="D696" s="58" t="s">
        <v>82</v>
      </c>
      <c r="E696" s="58" t="s">
        <v>15962</v>
      </c>
      <c r="F696" s="58" t="s">
        <v>15963</v>
      </c>
      <c r="G696" s="58" t="s">
        <v>15964</v>
      </c>
      <c r="H696" s="58" t="s">
        <v>14364</v>
      </c>
      <c r="I696" s="58">
        <v>8.01</v>
      </c>
      <c r="J696" s="58"/>
      <c r="K696" s="58" t="s">
        <v>14365</v>
      </c>
      <c r="L696" s="58" t="s">
        <v>82</v>
      </c>
      <c r="M696" s="58">
        <v>7.03</v>
      </c>
      <c r="N696" s="58">
        <v>208</v>
      </c>
      <c r="O696" s="58">
        <v>8.01</v>
      </c>
      <c r="P696" s="58">
        <v>208</v>
      </c>
    </row>
    <row r="697" spans="1:16" s="59" customFormat="1" ht="10.199999999999999" x14ac:dyDescent="0.25">
      <c r="A697" s="57">
        <v>702</v>
      </c>
      <c r="B697" s="57" t="s">
        <v>5911</v>
      </c>
      <c r="C697" s="58" t="s">
        <v>5911</v>
      </c>
      <c r="D697" s="58" t="s">
        <v>82</v>
      </c>
      <c r="E697" s="58" t="s">
        <v>15965</v>
      </c>
      <c r="F697" s="58" t="s">
        <v>15966</v>
      </c>
      <c r="G697" s="58" t="s">
        <v>15967</v>
      </c>
      <c r="H697" s="58" t="s">
        <v>14364</v>
      </c>
      <c r="I697" s="58">
        <v>8.01</v>
      </c>
      <c r="J697" s="58"/>
      <c r="K697" s="58" t="s">
        <v>14365</v>
      </c>
      <c r="L697" s="58" t="s">
        <v>82</v>
      </c>
      <c r="M697" s="58">
        <v>7.91</v>
      </c>
      <c r="N697" s="58">
        <v>2141</v>
      </c>
      <c r="O697" s="58">
        <v>8.01</v>
      </c>
      <c r="P697" s="58">
        <v>2141</v>
      </c>
    </row>
    <row r="698" spans="1:16" s="59" customFormat="1" ht="10.199999999999999" x14ac:dyDescent="0.25">
      <c r="A698" s="57">
        <v>703</v>
      </c>
      <c r="B698" s="57" t="s">
        <v>5908</v>
      </c>
      <c r="C698" s="58" t="s">
        <v>5908</v>
      </c>
      <c r="D698" s="58" t="s">
        <v>82</v>
      </c>
      <c r="E698" s="58" t="s">
        <v>15968</v>
      </c>
      <c r="F698" s="58" t="s">
        <v>15969</v>
      </c>
      <c r="G698" s="58" t="s">
        <v>15970</v>
      </c>
      <c r="H698" s="58" t="s">
        <v>14364</v>
      </c>
      <c r="I698" s="58">
        <v>3.34</v>
      </c>
      <c r="J698" s="58"/>
      <c r="K698" s="58" t="s">
        <v>14365</v>
      </c>
      <c r="L698" s="58" t="s">
        <v>82</v>
      </c>
      <c r="M698" s="58">
        <v>2.93</v>
      </c>
      <c r="N698" s="58">
        <v>1520</v>
      </c>
      <c r="O698" s="58">
        <v>3.34</v>
      </c>
      <c r="P698" s="58">
        <v>1520</v>
      </c>
    </row>
    <row r="699" spans="1:16" s="59" customFormat="1" ht="10.199999999999999" x14ac:dyDescent="0.25">
      <c r="A699" s="57">
        <v>704</v>
      </c>
      <c r="B699" s="57" t="s">
        <v>15971</v>
      </c>
      <c r="C699" s="58"/>
      <c r="D699" s="58" t="s">
        <v>82</v>
      </c>
      <c r="E699" s="58" t="s">
        <v>15971</v>
      </c>
      <c r="F699" s="58" t="s">
        <v>15972</v>
      </c>
      <c r="G699" s="58" t="s">
        <v>15973</v>
      </c>
      <c r="H699" s="58" t="s">
        <v>14364</v>
      </c>
      <c r="I699" s="58">
        <v>21.8</v>
      </c>
      <c r="J699" s="58"/>
      <c r="K699" s="58" t="s">
        <v>14365</v>
      </c>
      <c r="L699" s="58" t="s">
        <v>82</v>
      </c>
      <c r="M699" s="58">
        <v>19.13</v>
      </c>
      <c r="N699" s="58">
        <v>40</v>
      </c>
      <c r="O699" s="58">
        <v>21.8</v>
      </c>
      <c r="P699" s="58">
        <v>40</v>
      </c>
    </row>
    <row r="700" spans="1:16" s="59" customFormat="1" ht="10.199999999999999" x14ac:dyDescent="0.25">
      <c r="A700" s="57">
        <v>705</v>
      </c>
      <c r="B700" s="57" t="s">
        <v>15974</v>
      </c>
      <c r="C700" s="58"/>
      <c r="D700" s="58" t="s">
        <v>82</v>
      </c>
      <c r="E700" s="58" t="s">
        <v>15974</v>
      </c>
      <c r="F700" s="58" t="s">
        <v>15975</v>
      </c>
      <c r="G700" s="58" t="s">
        <v>15976</v>
      </c>
      <c r="H700" s="58" t="s">
        <v>14364</v>
      </c>
      <c r="I700" s="58">
        <v>29.28</v>
      </c>
      <c r="J700" s="58"/>
      <c r="K700" s="58" t="s">
        <v>14365</v>
      </c>
      <c r="L700" s="58" t="s">
        <v>82</v>
      </c>
      <c r="M700" s="58">
        <v>28.91</v>
      </c>
      <c r="N700" s="58">
        <v>4</v>
      </c>
      <c r="O700" s="58">
        <v>29.28</v>
      </c>
      <c r="P700" s="58" t="s">
        <v>14444</v>
      </c>
    </row>
    <row r="701" spans="1:16" s="59" customFormat="1" ht="30.6" x14ac:dyDescent="0.25">
      <c r="A701" s="57">
        <v>706</v>
      </c>
      <c r="B701" s="57" t="s">
        <v>15977</v>
      </c>
      <c r="C701" s="58"/>
      <c r="D701" s="58" t="s">
        <v>82</v>
      </c>
      <c r="E701" s="58" t="s">
        <v>15977</v>
      </c>
      <c r="F701" s="58" t="s">
        <v>15978</v>
      </c>
      <c r="G701" s="64" t="s">
        <v>15979</v>
      </c>
      <c r="H701" s="58" t="s">
        <v>14364</v>
      </c>
      <c r="I701" s="58">
        <v>24.47</v>
      </c>
      <c r="J701" s="58"/>
      <c r="K701" s="58" t="s">
        <v>14365</v>
      </c>
      <c r="L701" s="58" t="s">
        <v>82</v>
      </c>
      <c r="M701" s="58">
        <v>24.16</v>
      </c>
      <c r="N701" s="58">
        <v>241</v>
      </c>
      <c r="O701" s="58">
        <v>24.47</v>
      </c>
      <c r="P701" s="58">
        <v>241</v>
      </c>
    </row>
    <row r="702" spans="1:16" s="59" customFormat="1" ht="10.199999999999999" x14ac:dyDescent="0.2">
      <c r="A702" s="57">
        <v>707</v>
      </c>
      <c r="B702" s="57" t="s">
        <v>15980</v>
      </c>
      <c r="C702" s="67"/>
      <c r="D702" s="67" t="s">
        <v>82</v>
      </c>
      <c r="E702" s="67" t="s">
        <v>15980</v>
      </c>
      <c r="F702" s="58" t="s">
        <v>15981</v>
      </c>
      <c r="G702" s="67" t="s">
        <v>15982</v>
      </c>
      <c r="H702" s="67" t="s">
        <v>14364</v>
      </c>
      <c r="I702" s="67">
        <v>29.28</v>
      </c>
      <c r="J702" s="67" t="s">
        <v>14444</v>
      </c>
      <c r="K702" s="67" t="s">
        <v>14365</v>
      </c>
      <c r="L702" s="67" t="s">
        <v>82</v>
      </c>
      <c r="M702" s="67">
        <v>28.91</v>
      </c>
      <c r="N702" s="67">
        <v>455</v>
      </c>
      <c r="O702" s="58">
        <v>29.28</v>
      </c>
      <c r="P702" s="58">
        <v>455</v>
      </c>
    </row>
    <row r="703" spans="1:16" s="59" customFormat="1" ht="10.199999999999999" x14ac:dyDescent="0.25">
      <c r="A703" s="57">
        <v>708</v>
      </c>
      <c r="B703" s="57" t="s">
        <v>5902</v>
      </c>
      <c r="C703" s="58" t="s">
        <v>5902</v>
      </c>
      <c r="D703" s="58" t="s">
        <v>82</v>
      </c>
      <c r="E703" s="58" t="s">
        <v>15983</v>
      </c>
      <c r="F703" s="58" t="s">
        <v>5903</v>
      </c>
      <c r="G703" s="58" t="s">
        <v>15984</v>
      </c>
      <c r="H703" s="58" t="s">
        <v>14364</v>
      </c>
      <c r="I703" s="58">
        <v>1.1100000000000001</v>
      </c>
      <c r="J703" s="58"/>
      <c r="K703" s="58" t="s">
        <v>14365</v>
      </c>
      <c r="L703" s="58" t="s">
        <v>82</v>
      </c>
      <c r="M703" s="58">
        <v>0.98</v>
      </c>
      <c r="N703" s="58">
        <v>341</v>
      </c>
      <c r="O703" s="58">
        <v>1.1100000000000001</v>
      </c>
      <c r="P703" s="58">
        <v>335</v>
      </c>
    </row>
    <row r="704" spans="1:16" s="59" customFormat="1" ht="10.199999999999999" x14ac:dyDescent="0.25">
      <c r="A704" s="57">
        <v>709</v>
      </c>
      <c r="B704" s="57" t="s">
        <v>15985</v>
      </c>
      <c r="C704" s="58"/>
      <c r="D704" s="58" t="s">
        <v>82</v>
      </c>
      <c r="E704" s="58" t="s">
        <v>15985</v>
      </c>
      <c r="F704" s="58" t="s">
        <v>15986</v>
      </c>
      <c r="G704" s="58" t="s">
        <v>15987</v>
      </c>
      <c r="H704" s="58" t="s">
        <v>14364</v>
      </c>
      <c r="I704" s="58">
        <v>0.5</v>
      </c>
      <c r="J704" s="58"/>
      <c r="K704" s="58" t="s">
        <v>14365</v>
      </c>
      <c r="L704" s="58" t="s">
        <v>82</v>
      </c>
      <c r="M704" s="58">
        <v>0.39</v>
      </c>
      <c r="N704" s="58">
        <v>663</v>
      </c>
      <c r="O704" s="58">
        <v>0.5</v>
      </c>
      <c r="P704" s="58">
        <v>770</v>
      </c>
    </row>
    <row r="705" spans="1:16" s="59" customFormat="1" ht="10.199999999999999" x14ac:dyDescent="0.25">
      <c r="A705" s="57">
        <v>710</v>
      </c>
      <c r="B705" s="57" t="s">
        <v>15988</v>
      </c>
      <c r="C705" s="58"/>
      <c r="D705" s="58" t="s">
        <v>82</v>
      </c>
      <c r="E705" s="58" t="s">
        <v>15988</v>
      </c>
      <c r="F705" s="58" t="s">
        <v>15989</v>
      </c>
      <c r="G705" s="58" t="s">
        <v>15990</v>
      </c>
      <c r="H705" s="58" t="s">
        <v>14364</v>
      </c>
      <c r="I705" s="58">
        <v>4.3600000000000003</v>
      </c>
      <c r="J705" s="58"/>
      <c r="K705" s="58" t="s">
        <v>14365</v>
      </c>
      <c r="L705" s="58" t="s">
        <v>82</v>
      </c>
      <c r="M705" s="58">
        <v>3.74</v>
      </c>
      <c r="N705" s="58">
        <v>222</v>
      </c>
      <c r="O705" s="58">
        <v>4.3600000000000003</v>
      </c>
      <c r="P705" s="58">
        <v>267</v>
      </c>
    </row>
    <row r="706" spans="1:16" s="59" customFormat="1" ht="10.199999999999999" x14ac:dyDescent="0.25">
      <c r="A706" s="57">
        <v>711</v>
      </c>
      <c r="B706" s="57" t="s">
        <v>6825</v>
      </c>
      <c r="C706" s="58" t="s">
        <v>6825</v>
      </c>
      <c r="D706" s="58" t="s">
        <v>82</v>
      </c>
      <c r="E706" s="58" t="s">
        <v>15991</v>
      </c>
      <c r="F706" s="58" t="s">
        <v>15992</v>
      </c>
      <c r="G706" s="58" t="s">
        <v>15993</v>
      </c>
      <c r="H706" s="58" t="s">
        <v>14364</v>
      </c>
      <c r="I706" s="58">
        <v>9.57</v>
      </c>
      <c r="J706" s="58"/>
      <c r="K706" s="58" t="s">
        <v>14365</v>
      </c>
      <c r="L706" s="58" t="s">
        <v>82</v>
      </c>
      <c r="M706" s="58">
        <v>9.0299999999999994</v>
      </c>
      <c r="N706" s="58">
        <v>3341</v>
      </c>
      <c r="O706" s="58">
        <v>9.57</v>
      </c>
      <c r="P706" s="58">
        <v>231</v>
      </c>
    </row>
    <row r="707" spans="1:16" s="59" customFormat="1" ht="10.199999999999999" x14ac:dyDescent="0.25">
      <c r="A707" s="57">
        <v>712</v>
      </c>
      <c r="B707" s="57" t="s">
        <v>5640</v>
      </c>
      <c r="C707" s="58" t="s">
        <v>5640</v>
      </c>
      <c r="D707" s="58" t="s">
        <v>82</v>
      </c>
      <c r="E707" s="58" t="s">
        <v>15994</v>
      </c>
      <c r="F707" s="58" t="s">
        <v>5641</v>
      </c>
      <c r="G707" s="58" t="s">
        <v>15995</v>
      </c>
      <c r="H707" s="58" t="s">
        <v>14364</v>
      </c>
      <c r="I707" s="58">
        <v>5.31</v>
      </c>
      <c r="J707" s="58"/>
      <c r="K707" s="58" t="s">
        <v>14365</v>
      </c>
      <c r="L707" s="58" t="s">
        <v>82</v>
      </c>
      <c r="M707" s="58">
        <v>4.55</v>
      </c>
      <c r="N707" s="58">
        <v>3084</v>
      </c>
      <c r="O707" s="58">
        <v>5.31</v>
      </c>
      <c r="P707" s="58">
        <v>3101</v>
      </c>
    </row>
    <row r="708" spans="1:16" s="59" customFormat="1" ht="10.199999999999999" x14ac:dyDescent="0.25">
      <c r="A708" s="57">
        <v>713</v>
      </c>
      <c r="B708" s="57" t="s">
        <v>6060</v>
      </c>
      <c r="C708" s="58" t="s">
        <v>6060</v>
      </c>
      <c r="D708" s="58" t="s">
        <v>82</v>
      </c>
      <c r="E708" s="58" t="s">
        <v>15996</v>
      </c>
      <c r="F708" s="58" t="s">
        <v>6061</v>
      </c>
      <c r="G708" s="58" t="s">
        <v>15997</v>
      </c>
      <c r="H708" s="58" t="s">
        <v>14364</v>
      </c>
      <c r="I708" s="58">
        <v>3.16</v>
      </c>
      <c r="J708" s="58"/>
      <c r="K708" s="58" t="s">
        <v>14365</v>
      </c>
      <c r="L708" s="58" t="s">
        <v>82</v>
      </c>
      <c r="M708" s="58">
        <v>2.71</v>
      </c>
      <c r="N708" s="58">
        <v>5573</v>
      </c>
      <c r="O708" s="58">
        <v>3.16</v>
      </c>
      <c r="P708" s="58">
        <v>5367</v>
      </c>
    </row>
    <row r="709" spans="1:16" s="59" customFormat="1" ht="10.199999999999999" x14ac:dyDescent="0.25">
      <c r="A709" s="57">
        <v>714</v>
      </c>
      <c r="B709" s="57" t="s">
        <v>5723</v>
      </c>
      <c r="C709" s="58" t="s">
        <v>5723</v>
      </c>
      <c r="D709" s="58" t="s">
        <v>82</v>
      </c>
      <c r="E709" s="58" t="s">
        <v>15998</v>
      </c>
      <c r="F709" s="58" t="s">
        <v>5724</v>
      </c>
      <c r="G709" s="58" t="s">
        <v>15999</v>
      </c>
      <c r="H709" s="58" t="s">
        <v>14364</v>
      </c>
      <c r="I709" s="58">
        <v>0.53</v>
      </c>
      <c r="J709" s="58"/>
      <c r="K709" s="58" t="s">
        <v>14365</v>
      </c>
      <c r="L709" s="58" t="s">
        <v>82</v>
      </c>
      <c r="M709" s="58">
        <v>0.48</v>
      </c>
      <c r="N709" s="58">
        <v>3376</v>
      </c>
      <c r="O709" s="58">
        <v>0.53</v>
      </c>
      <c r="P709" s="58">
        <v>3493</v>
      </c>
    </row>
    <row r="710" spans="1:16" s="59" customFormat="1" ht="10.199999999999999" x14ac:dyDescent="0.25">
      <c r="A710" s="57">
        <v>715</v>
      </c>
      <c r="B710" s="57" t="s">
        <v>5795</v>
      </c>
      <c r="C710" s="58" t="s">
        <v>5795</v>
      </c>
      <c r="D710" s="58" t="s">
        <v>82</v>
      </c>
      <c r="E710" s="58" t="s">
        <v>16000</v>
      </c>
      <c r="F710" s="58" t="s">
        <v>5796</v>
      </c>
      <c r="G710" s="58" t="s">
        <v>16001</v>
      </c>
      <c r="H710" s="58" t="s">
        <v>14364</v>
      </c>
      <c r="I710" s="58">
        <v>0.3</v>
      </c>
      <c r="J710" s="58"/>
      <c r="K710" s="58" t="s">
        <v>14365</v>
      </c>
      <c r="L710" s="58" t="s">
        <v>82</v>
      </c>
      <c r="M710" s="58">
        <v>0.27</v>
      </c>
      <c r="N710" s="58">
        <v>3092</v>
      </c>
      <c r="O710" s="58">
        <v>0.3</v>
      </c>
      <c r="P710" s="58">
        <v>3092</v>
      </c>
    </row>
    <row r="711" spans="1:16" s="59" customFormat="1" ht="10.199999999999999" x14ac:dyDescent="0.25">
      <c r="A711" s="57">
        <v>716</v>
      </c>
      <c r="B711" s="57" t="s">
        <v>6271</v>
      </c>
      <c r="C711" s="58" t="s">
        <v>6271</v>
      </c>
      <c r="D711" s="58" t="s">
        <v>82</v>
      </c>
      <c r="E711" s="58" t="s">
        <v>16002</v>
      </c>
      <c r="F711" s="58" t="s">
        <v>16003</v>
      </c>
      <c r="G711" s="58" t="s">
        <v>16004</v>
      </c>
      <c r="H711" s="58" t="s">
        <v>14364</v>
      </c>
      <c r="I711" s="58">
        <v>0.88</v>
      </c>
      <c r="J711" s="58"/>
      <c r="K711" s="58" t="s">
        <v>14365</v>
      </c>
      <c r="L711" s="58" t="s">
        <v>82</v>
      </c>
      <c r="M711" s="58">
        <v>0.87</v>
      </c>
      <c r="N711" s="58">
        <v>3818</v>
      </c>
      <c r="O711" s="58">
        <v>0.88</v>
      </c>
      <c r="P711" s="58">
        <v>3693</v>
      </c>
    </row>
    <row r="712" spans="1:16" s="59" customFormat="1" ht="10.199999999999999" x14ac:dyDescent="0.25">
      <c r="A712" s="57">
        <v>717</v>
      </c>
      <c r="B712" s="57" t="s">
        <v>5899</v>
      </c>
      <c r="C712" s="58" t="s">
        <v>5899</v>
      </c>
      <c r="D712" s="58" t="s">
        <v>82</v>
      </c>
      <c r="E712" s="58" t="s">
        <v>16005</v>
      </c>
      <c r="F712" s="58" t="s">
        <v>5900</v>
      </c>
      <c r="G712" s="58" t="s">
        <v>16006</v>
      </c>
      <c r="H712" s="58" t="s">
        <v>14364</v>
      </c>
      <c r="I712" s="58">
        <v>5.96</v>
      </c>
      <c r="J712" s="58"/>
      <c r="K712" s="58" t="s">
        <v>14365</v>
      </c>
      <c r="L712" s="58" t="s">
        <v>82</v>
      </c>
      <c r="M712" s="58">
        <v>5.63</v>
      </c>
      <c r="N712" s="58">
        <v>108</v>
      </c>
      <c r="O712" s="58">
        <v>5.96</v>
      </c>
      <c r="P712" s="58">
        <v>99</v>
      </c>
    </row>
    <row r="713" spans="1:16" s="59" customFormat="1" ht="10.199999999999999" x14ac:dyDescent="0.25">
      <c r="A713" s="57">
        <v>718</v>
      </c>
      <c r="B713" s="57" t="s">
        <v>16007</v>
      </c>
      <c r="C713" s="58"/>
      <c r="D713" s="58" t="s">
        <v>82</v>
      </c>
      <c r="E713" s="58" t="s">
        <v>16007</v>
      </c>
      <c r="F713" s="58" t="s">
        <v>16008</v>
      </c>
      <c r="G713" s="64" t="s">
        <v>16009</v>
      </c>
      <c r="H713" s="58" t="s">
        <v>14364</v>
      </c>
      <c r="I713" s="58">
        <v>31.57</v>
      </c>
      <c r="J713" s="58"/>
      <c r="K713" s="58" t="s">
        <v>14365</v>
      </c>
      <c r="L713" s="58" t="s">
        <v>82</v>
      </c>
      <c r="M713" s="58">
        <v>28.7</v>
      </c>
      <c r="N713" s="58">
        <v>4</v>
      </c>
      <c r="O713" s="58">
        <v>31.57</v>
      </c>
      <c r="P713" s="58">
        <v>4</v>
      </c>
    </row>
    <row r="714" spans="1:16" s="59" customFormat="1" ht="10.199999999999999" x14ac:dyDescent="0.25">
      <c r="A714" s="57">
        <v>719</v>
      </c>
      <c r="B714" s="57" t="s">
        <v>16010</v>
      </c>
      <c r="C714" s="58"/>
      <c r="D714" s="58" t="s">
        <v>82</v>
      </c>
      <c r="E714" s="58" t="s">
        <v>16010</v>
      </c>
      <c r="F714" s="58" t="s">
        <v>16011</v>
      </c>
      <c r="G714" s="58" t="s">
        <v>16012</v>
      </c>
      <c r="H714" s="58" t="s">
        <v>14364</v>
      </c>
      <c r="I714" s="58">
        <v>31.57</v>
      </c>
      <c r="J714" s="58"/>
      <c r="K714" s="58" t="s">
        <v>14365</v>
      </c>
      <c r="L714" s="58" t="s">
        <v>82</v>
      </c>
      <c r="M714" s="58">
        <v>28.7</v>
      </c>
      <c r="N714" s="58">
        <v>4</v>
      </c>
      <c r="O714" s="58">
        <v>31.57</v>
      </c>
      <c r="P714" s="58">
        <v>4</v>
      </c>
    </row>
    <row r="715" spans="1:16" s="59" customFormat="1" ht="10.199999999999999" x14ac:dyDescent="0.25">
      <c r="A715" s="57">
        <v>720</v>
      </c>
      <c r="B715" s="57" t="s">
        <v>3080</v>
      </c>
      <c r="C715" s="58" t="s">
        <v>3080</v>
      </c>
      <c r="D715" s="58" t="s">
        <v>82</v>
      </c>
      <c r="E715" s="58" t="s">
        <v>16013</v>
      </c>
      <c r="F715" s="58" t="s">
        <v>16014</v>
      </c>
      <c r="G715" s="58" t="s">
        <v>16015</v>
      </c>
      <c r="H715" s="58" t="s">
        <v>14364</v>
      </c>
      <c r="I715" s="58">
        <v>1.17</v>
      </c>
      <c r="J715" s="58"/>
      <c r="K715" s="58" t="s">
        <v>14365</v>
      </c>
      <c r="L715" s="58" t="s">
        <v>82</v>
      </c>
      <c r="M715" s="58">
        <v>1.1599999999999999</v>
      </c>
      <c r="N715" s="58"/>
      <c r="O715" s="58">
        <v>1.1599999999999999</v>
      </c>
      <c r="P715" s="58" t="s">
        <v>14444</v>
      </c>
    </row>
    <row r="716" spans="1:16" s="59" customFormat="1" ht="10.199999999999999" x14ac:dyDescent="0.25">
      <c r="A716" s="57">
        <v>721</v>
      </c>
      <c r="B716" s="57" t="s">
        <v>7124</v>
      </c>
      <c r="C716" s="58" t="s">
        <v>7124</v>
      </c>
      <c r="D716" s="58" t="s">
        <v>82</v>
      </c>
      <c r="E716" s="58" t="s">
        <v>16016</v>
      </c>
      <c r="F716" s="58" t="s">
        <v>7125</v>
      </c>
      <c r="G716" s="58" t="s">
        <v>16017</v>
      </c>
      <c r="H716" s="58" t="s">
        <v>14364</v>
      </c>
      <c r="I716" s="58">
        <v>1.3</v>
      </c>
      <c r="J716" s="58"/>
      <c r="K716" s="58" t="s">
        <v>14365</v>
      </c>
      <c r="L716" s="58" t="s">
        <v>82</v>
      </c>
      <c r="M716" s="58">
        <v>1.1200000000000001</v>
      </c>
      <c r="N716" s="58">
        <v>45223</v>
      </c>
      <c r="O716" s="58">
        <v>1.3</v>
      </c>
      <c r="P716" s="58">
        <v>22162</v>
      </c>
    </row>
    <row r="717" spans="1:16" s="59" customFormat="1" ht="10.199999999999999" x14ac:dyDescent="0.25">
      <c r="A717" s="57">
        <v>722</v>
      </c>
      <c r="B717" s="57" t="s">
        <v>5947</v>
      </c>
      <c r="C717" s="58" t="s">
        <v>5947</v>
      </c>
      <c r="D717" s="58" t="s">
        <v>82</v>
      </c>
      <c r="E717" s="58" t="s">
        <v>16018</v>
      </c>
      <c r="F717" s="58" t="s">
        <v>5948</v>
      </c>
      <c r="G717" s="58" t="s">
        <v>16019</v>
      </c>
      <c r="H717" s="58" t="s">
        <v>14364</v>
      </c>
      <c r="I717" s="58">
        <v>11.99</v>
      </c>
      <c r="J717" s="58"/>
      <c r="K717" s="58" t="s">
        <v>14365</v>
      </c>
      <c r="L717" s="58" t="s">
        <v>82</v>
      </c>
      <c r="M717" s="58">
        <v>11.31</v>
      </c>
      <c r="N717" s="58">
        <v>374</v>
      </c>
      <c r="O717" s="58">
        <v>13.19</v>
      </c>
      <c r="P717" s="58">
        <v>324</v>
      </c>
    </row>
    <row r="718" spans="1:16" s="59" customFormat="1" ht="10.199999999999999" x14ac:dyDescent="0.25">
      <c r="A718" s="57">
        <v>723</v>
      </c>
      <c r="B718" s="57" t="s">
        <v>4833</v>
      </c>
      <c r="C718" s="58" t="s">
        <v>4833</v>
      </c>
      <c r="D718" s="58" t="s">
        <v>82</v>
      </c>
      <c r="E718" s="58" t="s">
        <v>16020</v>
      </c>
      <c r="F718" s="58" t="s">
        <v>4834</v>
      </c>
      <c r="G718" s="58" t="s">
        <v>16021</v>
      </c>
      <c r="H718" s="58" t="s">
        <v>14364</v>
      </c>
      <c r="I718" s="58">
        <v>11.99</v>
      </c>
      <c r="J718" s="58"/>
      <c r="K718" s="58" t="s">
        <v>14365</v>
      </c>
      <c r="L718" s="58" t="s">
        <v>82</v>
      </c>
      <c r="M718" s="58">
        <v>11.31</v>
      </c>
      <c r="N718" s="58">
        <v>475</v>
      </c>
      <c r="O718" s="58">
        <v>13.19</v>
      </c>
      <c r="P718" s="58">
        <v>434</v>
      </c>
    </row>
    <row r="719" spans="1:16" s="59" customFormat="1" ht="10.199999999999999" x14ac:dyDescent="0.25">
      <c r="A719" s="57">
        <v>724</v>
      </c>
      <c r="B719" s="57" t="s">
        <v>4845</v>
      </c>
      <c r="C719" s="58" t="s">
        <v>4845</v>
      </c>
      <c r="D719" s="58" t="s">
        <v>82</v>
      </c>
      <c r="E719" s="58" t="s">
        <v>16022</v>
      </c>
      <c r="F719" s="58" t="s">
        <v>4846</v>
      </c>
      <c r="G719" s="58" t="s">
        <v>16023</v>
      </c>
      <c r="H719" s="58" t="s">
        <v>14364</v>
      </c>
      <c r="I719" s="58">
        <v>11.99</v>
      </c>
      <c r="J719" s="58"/>
      <c r="K719" s="58" t="s">
        <v>14365</v>
      </c>
      <c r="L719" s="58" t="s">
        <v>82</v>
      </c>
      <c r="M719" s="58">
        <v>11.31</v>
      </c>
      <c r="N719" s="58">
        <v>184</v>
      </c>
      <c r="O719" s="58">
        <v>13.19</v>
      </c>
      <c r="P719" s="58">
        <v>98</v>
      </c>
    </row>
    <row r="720" spans="1:16" s="59" customFormat="1" ht="10.199999999999999" x14ac:dyDescent="0.25">
      <c r="A720" s="57">
        <v>725</v>
      </c>
      <c r="B720" s="57" t="s">
        <v>7297</v>
      </c>
      <c r="C720" s="58" t="s">
        <v>7297</v>
      </c>
      <c r="D720" s="58" t="s">
        <v>82</v>
      </c>
      <c r="E720" s="58" t="s">
        <v>16024</v>
      </c>
      <c r="F720" s="58" t="s">
        <v>7298</v>
      </c>
      <c r="G720" s="58" t="s">
        <v>16025</v>
      </c>
      <c r="H720" s="58" t="s">
        <v>14364</v>
      </c>
      <c r="I720" s="58">
        <v>13.13</v>
      </c>
      <c r="J720" s="58"/>
      <c r="K720" s="58" t="s">
        <v>14365</v>
      </c>
      <c r="L720" s="58" t="s">
        <v>82</v>
      </c>
      <c r="M720" s="58">
        <v>11.24</v>
      </c>
      <c r="N720" s="58">
        <v>1201</v>
      </c>
      <c r="O720" s="58">
        <v>13.13</v>
      </c>
      <c r="P720" s="58">
        <v>1121</v>
      </c>
    </row>
    <row r="721" spans="1:16" s="59" customFormat="1" ht="10.199999999999999" x14ac:dyDescent="0.25">
      <c r="A721" s="57">
        <v>726</v>
      </c>
      <c r="B721" s="57" t="s">
        <v>7303</v>
      </c>
      <c r="C721" s="58" t="s">
        <v>7303</v>
      </c>
      <c r="D721" s="58" t="s">
        <v>82</v>
      </c>
      <c r="E721" s="58" t="s">
        <v>16026</v>
      </c>
      <c r="F721" s="58" t="s">
        <v>16027</v>
      </c>
      <c r="G721" s="58" t="s">
        <v>16028</v>
      </c>
      <c r="H721" s="58" t="s">
        <v>14364</v>
      </c>
      <c r="I721" s="58">
        <v>12.33</v>
      </c>
      <c r="J721" s="58"/>
      <c r="K721" s="58" t="s">
        <v>14365</v>
      </c>
      <c r="L721" s="58" t="s">
        <v>82</v>
      </c>
      <c r="M721" s="58">
        <v>12.33</v>
      </c>
      <c r="N721" s="58">
        <v>459</v>
      </c>
      <c r="O721" s="58">
        <v>12.33</v>
      </c>
      <c r="P721" s="58">
        <v>60</v>
      </c>
    </row>
    <row r="722" spans="1:16" s="59" customFormat="1" ht="10.199999999999999" x14ac:dyDescent="0.25">
      <c r="A722" s="57">
        <v>727</v>
      </c>
      <c r="B722" s="57" t="s">
        <v>5923</v>
      </c>
      <c r="C722" s="58" t="s">
        <v>5923</v>
      </c>
      <c r="D722" s="58" t="s">
        <v>82</v>
      </c>
      <c r="E722" s="58" t="s">
        <v>16029</v>
      </c>
      <c r="F722" s="58" t="s">
        <v>5924</v>
      </c>
      <c r="G722" s="58" t="s">
        <v>16030</v>
      </c>
      <c r="H722" s="58" t="s">
        <v>14364</v>
      </c>
      <c r="I722" s="58">
        <v>67.09</v>
      </c>
      <c r="J722" s="58"/>
      <c r="K722" s="58" t="s">
        <v>14365</v>
      </c>
      <c r="L722" s="58" t="s">
        <v>82</v>
      </c>
      <c r="M722" s="58">
        <v>66.25</v>
      </c>
      <c r="N722" s="58"/>
      <c r="O722" s="58">
        <v>67.09</v>
      </c>
      <c r="P722" s="58" t="s">
        <v>14444</v>
      </c>
    </row>
    <row r="723" spans="1:16" s="59" customFormat="1" ht="10.199999999999999" x14ac:dyDescent="0.25">
      <c r="A723" s="57">
        <v>728</v>
      </c>
      <c r="B723" s="57" t="s">
        <v>16031</v>
      </c>
      <c r="C723" s="58"/>
      <c r="D723" s="58" t="s">
        <v>82</v>
      </c>
      <c r="E723" s="58" t="s">
        <v>16031</v>
      </c>
      <c r="F723" s="58" t="s">
        <v>16032</v>
      </c>
      <c r="G723" s="58" t="s">
        <v>16033</v>
      </c>
      <c r="H723" s="58" t="s">
        <v>14364</v>
      </c>
      <c r="I723" s="58">
        <v>116.58</v>
      </c>
      <c r="J723" s="58"/>
      <c r="K723" s="58" t="s">
        <v>14365</v>
      </c>
      <c r="L723" s="58" t="s">
        <v>82</v>
      </c>
      <c r="M723" s="58">
        <v>115.12</v>
      </c>
      <c r="N723" s="58">
        <v>13</v>
      </c>
      <c r="O723" s="58">
        <v>116.58</v>
      </c>
      <c r="P723" s="58">
        <v>13</v>
      </c>
    </row>
    <row r="724" spans="1:16" s="59" customFormat="1" ht="10.199999999999999" x14ac:dyDescent="0.25">
      <c r="A724" s="57">
        <v>729</v>
      </c>
      <c r="B724" s="57" t="s">
        <v>6665</v>
      </c>
      <c r="C724" s="58" t="s">
        <v>6665</v>
      </c>
      <c r="D724" s="58" t="s">
        <v>82</v>
      </c>
      <c r="E724" s="58" t="s">
        <v>16034</v>
      </c>
      <c r="F724" s="58">
        <v>17612</v>
      </c>
      <c r="G724" s="58" t="s">
        <v>16035</v>
      </c>
      <c r="H724" s="58" t="s">
        <v>14364</v>
      </c>
      <c r="I724" s="58">
        <v>9.0399999999999991</v>
      </c>
      <c r="J724" s="58"/>
      <c r="K724" s="58" t="s">
        <v>14365</v>
      </c>
      <c r="L724" s="58" t="s">
        <v>82</v>
      </c>
      <c r="M724" s="58">
        <v>8.92</v>
      </c>
      <c r="N724" s="58">
        <v>10</v>
      </c>
      <c r="O724" s="58">
        <v>9.0399999999999991</v>
      </c>
      <c r="P724" s="58">
        <v>100</v>
      </c>
    </row>
    <row r="725" spans="1:16" s="59" customFormat="1" ht="10.199999999999999" x14ac:dyDescent="0.25">
      <c r="A725" s="57">
        <v>730</v>
      </c>
      <c r="B725" s="57" t="s">
        <v>6648</v>
      </c>
      <c r="C725" s="58" t="s">
        <v>6648</v>
      </c>
      <c r="D725" s="58" t="s">
        <v>82</v>
      </c>
      <c r="E725" s="58" t="s">
        <v>16036</v>
      </c>
      <c r="F725" s="58" t="s">
        <v>16037</v>
      </c>
      <c r="G725" s="58" t="s">
        <v>16038</v>
      </c>
      <c r="H725" s="58" t="s">
        <v>14364</v>
      </c>
      <c r="I725" s="58">
        <v>8.44</v>
      </c>
      <c r="J725" s="58"/>
      <c r="K725" s="58" t="s">
        <v>14365</v>
      </c>
      <c r="L725" s="58" t="s">
        <v>82</v>
      </c>
      <c r="M725" s="58">
        <v>8.33</v>
      </c>
      <c r="N725" s="58">
        <v>141</v>
      </c>
      <c r="O725" s="58">
        <v>8.44</v>
      </c>
      <c r="P725" s="58">
        <v>141</v>
      </c>
    </row>
    <row r="726" spans="1:16" s="59" customFormat="1" ht="10.199999999999999" x14ac:dyDescent="0.25">
      <c r="A726" s="57">
        <v>731</v>
      </c>
      <c r="B726" s="57" t="s">
        <v>6859</v>
      </c>
      <c r="C726" s="58" t="s">
        <v>6859</v>
      </c>
      <c r="D726" s="58" t="s">
        <v>82</v>
      </c>
      <c r="E726" s="58" t="s">
        <v>16039</v>
      </c>
      <c r="F726" s="58">
        <v>17608</v>
      </c>
      <c r="G726" s="58" t="s">
        <v>16040</v>
      </c>
      <c r="H726" s="58" t="s">
        <v>14364</v>
      </c>
      <c r="I726" s="58">
        <v>6.56</v>
      </c>
      <c r="J726" s="58"/>
      <c r="K726" s="58" t="s">
        <v>14365</v>
      </c>
      <c r="L726" s="58" t="s">
        <v>82</v>
      </c>
      <c r="M726" s="58">
        <v>5.62</v>
      </c>
      <c r="N726" s="58">
        <v>2574</v>
      </c>
      <c r="O726" s="58">
        <v>6.56</v>
      </c>
      <c r="P726" s="58">
        <v>1241</v>
      </c>
    </row>
    <row r="727" spans="1:16" s="59" customFormat="1" ht="10.199999999999999" x14ac:dyDescent="0.25">
      <c r="A727" s="57">
        <v>732</v>
      </c>
      <c r="B727" s="57" t="s">
        <v>5980</v>
      </c>
      <c r="C727" s="58" t="s">
        <v>5980</v>
      </c>
      <c r="D727" s="58" t="s">
        <v>82</v>
      </c>
      <c r="E727" s="58" t="s">
        <v>16041</v>
      </c>
      <c r="F727" s="58" t="s">
        <v>5981</v>
      </c>
      <c r="G727" s="58" t="s">
        <v>16042</v>
      </c>
      <c r="H727" s="58" t="s">
        <v>14364</v>
      </c>
      <c r="I727" s="58">
        <v>0.96</v>
      </c>
      <c r="J727" s="58"/>
      <c r="K727" s="58" t="s">
        <v>14365</v>
      </c>
      <c r="L727" s="58" t="s">
        <v>82</v>
      </c>
      <c r="M727" s="58">
        <v>0.95</v>
      </c>
      <c r="N727" s="58">
        <v>119</v>
      </c>
      <c r="O727" s="58">
        <v>0.96</v>
      </c>
      <c r="P727" s="58">
        <v>109</v>
      </c>
    </row>
    <row r="728" spans="1:16" s="59" customFormat="1" ht="10.199999999999999" x14ac:dyDescent="0.25">
      <c r="A728" s="57">
        <v>733</v>
      </c>
      <c r="B728" s="57" t="s">
        <v>16043</v>
      </c>
      <c r="C728" s="58"/>
      <c r="D728" s="58" t="s">
        <v>82</v>
      </c>
      <c r="E728" s="58" t="s">
        <v>16043</v>
      </c>
      <c r="F728" s="58" t="s">
        <v>16044</v>
      </c>
      <c r="G728" s="58" t="s">
        <v>16045</v>
      </c>
      <c r="H728" s="58" t="s">
        <v>14364</v>
      </c>
      <c r="I728" s="58">
        <v>7.68</v>
      </c>
      <c r="J728" s="58"/>
      <c r="K728" s="58" t="s">
        <v>14365</v>
      </c>
      <c r="L728" s="58" t="s">
        <v>82</v>
      </c>
      <c r="M728" s="58">
        <v>7.59</v>
      </c>
      <c r="N728" s="58">
        <v>15</v>
      </c>
      <c r="O728" s="58">
        <v>7.68</v>
      </c>
      <c r="P728" s="58">
        <v>15</v>
      </c>
    </row>
    <row r="729" spans="1:16" s="59" customFormat="1" ht="10.199999999999999" x14ac:dyDescent="0.25">
      <c r="A729" s="57">
        <v>734</v>
      </c>
      <c r="B729" s="57" t="s">
        <v>6015</v>
      </c>
      <c r="C729" s="58" t="s">
        <v>6015</v>
      </c>
      <c r="D729" s="58" t="s">
        <v>82</v>
      </c>
      <c r="E729" s="58" t="s">
        <v>16046</v>
      </c>
      <c r="F729" s="58" t="s">
        <v>16047</v>
      </c>
      <c r="G729" s="58" t="s">
        <v>16048</v>
      </c>
      <c r="H729" s="58" t="s">
        <v>14364</v>
      </c>
      <c r="I729" s="58">
        <v>2.6</v>
      </c>
      <c r="J729" s="58"/>
      <c r="K729" s="58" t="s">
        <v>14365</v>
      </c>
      <c r="L729" s="58" t="s">
        <v>82</v>
      </c>
      <c r="M729" s="58">
        <v>2.4500000000000002</v>
      </c>
      <c r="N729" s="58">
        <v>6</v>
      </c>
      <c r="O729" s="58">
        <v>2.6</v>
      </c>
      <c r="P729" s="58">
        <v>6</v>
      </c>
    </row>
    <row r="730" spans="1:16" s="59" customFormat="1" ht="10.199999999999999" x14ac:dyDescent="0.25">
      <c r="A730" s="57">
        <v>735</v>
      </c>
      <c r="B730" s="57" t="s">
        <v>16049</v>
      </c>
      <c r="C730" s="66" t="s">
        <v>4863</v>
      </c>
      <c r="D730" s="58" t="s">
        <v>82</v>
      </c>
      <c r="E730" s="58" t="s">
        <v>16050</v>
      </c>
      <c r="F730" s="58" t="s">
        <v>4864</v>
      </c>
      <c r="G730" s="58" t="s">
        <v>16051</v>
      </c>
      <c r="H730" s="58" t="s">
        <v>14364</v>
      </c>
      <c r="I730" s="58">
        <v>12.58</v>
      </c>
      <c r="J730" s="58"/>
      <c r="K730" s="58" t="s">
        <v>14365</v>
      </c>
      <c r="L730" s="58" t="s">
        <v>82</v>
      </c>
      <c r="M730" s="58">
        <v>11.88</v>
      </c>
      <c r="N730" s="58">
        <v>63</v>
      </c>
      <c r="O730" s="58">
        <v>12.58</v>
      </c>
      <c r="P730" s="58">
        <v>63</v>
      </c>
    </row>
    <row r="731" spans="1:16" s="59" customFormat="1" ht="10.199999999999999" x14ac:dyDescent="0.25">
      <c r="A731" s="57">
        <v>736</v>
      </c>
      <c r="B731" s="57" t="s">
        <v>5044</v>
      </c>
      <c r="C731" s="58" t="s">
        <v>5044</v>
      </c>
      <c r="D731" s="58" t="s">
        <v>82</v>
      </c>
      <c r="E731" s="58" t="s">
        <v>16052</v>
      </c>
      <c r="F731" s="58" t="s">
        <v>5045</v>
      </c>
      <c r="G731" s="58" t="s">
        <v>16053</v>
      </c>
      <c r="H731" s="58" t="s">
        <v>14364</v>
      </c>
      <c r="I731" s="58">
        <v>11.23</v>
      </c>
      <c r="J731" s="58"/>
      <c r="K731" s="58" t="s">
        <v>14365</v>
      </c>
      <c r="L731" s="58" t="s">
        <v>82</v>
      </c>
      <c r="M731" s="58">
        <v>10.6</v>
      </c>
      <c r="N731" s="58"/>
      <c r="O731" s="58">
        <v>11.23</v>
      </c>
      <c r="P731" s="58" t="s">
        <v>14444</v>
      </c>
    </row>
    <row r="732" spans="1:16" s="59" customFormat="1" ht="10.199999999999999" x14ac:dyDescent="0.25">
      <c r="A732" s="57">
        <v>737</v>
      </c>
      <c r="B732" s="57" t="s">
        <v>4827</v>
      </c>
      <c r="C732" s="58" t="s">
        <v>4827</v>
      </c>
      <c r="D732" s="58" t="s">
        <v>82</v>
      </c>
      <c r="E732" s="58" t="s">
        <v>16054</v>
      </c>
      <c r="F732" s="58" t="s">
        <v>4828</v>
      </c>
      <c r="G732" s="58" t="s">
        <v>16055</v>
      </c>
      <c r="H732" s="58" t="s">
        <v>14364</v>
      </c>
      <c r="I732" s="58">
        <v>61.99</v>
      </c>
      <c r="J732" s="58"/>
      <c r="K732" s="58" t="s">
        <v>14365</v>
      </c>
      <c r="L732" s="58" t="s">
        <v>82</v>
      </c>
      <c r="M732" s="58">
        <v>58.5</v>
      </c>
      <c r="N732" s="58"/>
      <c r="O732" s="58">
        <v>61.99</v>
      </c>
      <c r="P732" s="58" t="s">
        <v>14444</v>
      </c>
    </row>
    <row r="733" spans="1:16" s="59" customFormat="1" ht="10.199999999999999" x14ac:dyDescent="0.25">
      <c r="A733" s="57">
        <v>738</v>
      </c>
      <c r="B733" s="57" t="s">
        <v>4821</v>
      </c>
      <c r="C733" s="58" t="s">
        <v>4821</v>
      </c>
      <c r="D733" s="58" t="s">
        <v>82</v>
      </c>
      <c r="E733" s="58" t="s">
        <v>16056</v>
      </c>
      <c r="F733" s="58" t="s">
        <v>4822</v>
      </c>
      <c r="G733" s="58" t="s">
        <v>16057</v>
      </c>
      <c r="H733" s="58" t="s">
        <v>14364</v>
      </c>
      <c r="I733" s="58">
        <v>14.07</v>
      </c>
      <c r="J733" s="58"/>
      <c r="K733" s="58" t="s">
        <v>14365</v>
      </c>
      <c r="L733" s="58" t="s">
        <v>82</v>
      </c>
      <c r="M733" s="58">
        <v>13.28</v>
      </c>
      <c r="N733" s="58"/>
      <c r="O733" s="58">
        <v>14.07</v>
      </c>
      <c r="P733" s="58" t="s">
        <v>14444</v>
      </c>
    </row>
    <row r="734" spans="1:16" s="59" customFormat="1" ht="10.199999999999999" x14ac:dyDescent="0.25">
      <c r="A734" s="57">
        <v>739</v>
      </c>
      <c r="B734" s="57" t="s">
        <v>4824</v>
      </c>
      <c r="C734" s="58" t="s">
        <v>4824</v>
      </c>
      <c r="D734" s="58" t="s">
        <v>82</v>
      </c>
      <c r="E734" s="58" t="s">
        <v>16058</v>
      </c>
      <c r="F734" s="58" t="s">
        <v>4825</v>
      </c>
      <c r="G734" s="58" t="s">
        <v>16059</v>
      </c>
      <c r="H734" s="58" t="s">
        <v>14364</v>
      </c>
      <c r="I734" s="58">
        <v>1.93</v>
      </c>
      <c r="J734" s="58"/>
      <c r="K734" s="58" t="s">
        <v>14365</v>
      </c>
      <c r="L734" s="58" t="s">
        <v>82</v>
      </c>
      <c r="M734" s="58">
        <v>1.83</v>
      </c>
      <c r="N734" s="58"/>
      <c r="O734" s="58">
        <v>1.93</v>
      </c>
      <c r="P734" s="58" t="s">
        <v>14444</v>
      </c>
    </row>
    <row r="735" spans="1:16" s="59" customFormat="1" ht="10.199999999999999" x14ac:dyDescent="0.25">
      <c r="A735" s="57">
        <v>740</v>
      </c>
      <c r="B735" s="57" t="s">
        <v>5086</v>
      </c>
      <c r="C735" s="58" t="s">
        <v>5086</v>
      </c>
      <c r="D735" s="58" t="s">
        <v>82</v>
      </c>
      <c r="E735" s="58" t="s">
        <v>16060</v>
      </c>
      <c r="F735" s="58" t="s">
        <v>5087</v>
      </c>
      <c r="G735" s="58" t="s">
        <v>16061</v>
      </c>
      <c r="H735" s="58" t="s">
        <v>14364</v>
      </c>
      <c r="I735" s="58">
        <v>14.2</v>
      </c>
      <c r="J735" s="58"/>
      <c r="K735" s="58" t="s">
        <v>14365</v>
      </c>
      <c r="L735" s="58" t="s">
        <v>82</v>
      </c>
      <c r="M735" s="58">
        <v>13.4</v>
      </c>
      <c r="N735" s="58"/>
      <c r="O735" s="58">
        <v>14.2</v>
      </c>
      <c r="P735" s="58" t="s">
        <v>14444</v>
      </c>
    </row>
    <row r="736" spans="1:16" s="59" customFormat="1" ht="10.199999999999999" x14ac:dyDescent="0.25">
      <c r="A736" s="57">
        <v>742</v>
      </c>
      <c r="B736" s="57" t="s">
        <v>6037</v>
      </c>
      <c r="C736" s="58" t="s">
        <v>6037</v>
      </c>
      <c r="D736" s="58" t="s">
        <v>82</v>
      </c>
      <c r="E736" s="58" t="s">
        <v>16062</v>
      </c>
      <c r="F736" s="58" t="s">
        <v>16063</v>
      </c>
      <c r="G736" s="58" t="s">
        <v>16064</v>
      </c>
      <c r="H736" s="58" t="s">
        <v>14364</v>
      </c>
      <c r="I736" s="58">
        <v>0.48</v>
      </c>
      <c r="J736" s="58"/>
      <c r="K736" s="58" t="s">
        <v>14365</v>
      </c>
      <c r="L736" s="58" t="s">
        <v>82</v>
      </c>
      <c r="M736" s="58">
        <v>0.37</v>
      </c>
      <c r="N736" s="58">
        <v>19841</v>
      </c>
      <c r="O736" s="58">
        <v>0.48</v>
      </c>
      <c r="P736" s="58">
        <v>13835</v>
      </c>
    </row>
    <row r="737" spans="1:16" s="59" customFormat="1" ht="10.199999999999999" x14ac:dyDescent="0.25">
      <c r="A737" s="57">
        <v>743</v>
      </c>
      <c r="B737" s="57" t="s">
        <v>16065</v>
      </c>
      <c r="C737" s="58"/>
      <c r="D737" s="58" t="s">
        <v>82</v>
      </c>
      <c r="E737" s="58" t="s">
        <v>16065</v>
      </c>
      <c r="F737" s="58" t="s">
        <v>16066</v>
      </c>
      <c r="G737" s="58" t="s">
        <v>16067</v>
      </c>
      <c r="H737" s="58" t="s">
        <v>14364</v>
      </c>
      <c r="I737" s="58">
        <v>13.92</v>
      </c>
      <c r="J737" s="58"/>
      <c r="K737" s="58" t="s">
        <v>14365</v>
      </c>
      <c r="L737" s="58" t="s">
        <v>82</v>
      </c>
      <c r="M737" s="58">
        <v>13.75</v>
      </c>
      <c r="N737" s="58">
        <v>15</v>
      </c>
      <c r="O737" s="58">
        <v>13.92</v>
      </c>
      <c r="P737" s="58">
        <v>10</v>
      </c>
    </row>
    <row r="738" spans="1:16" s="59" customFormat="1" ht="10.199999999999999" x14ac:dyDescent="0.25">
      <c r="A738" s="57">
        <v>744</v>
      </c>
      <c r="B738" s="57" t="s">
        <v>6191</v>
      </c>
      <c r="C738" s="58" t="s">
        <v>6191</v>
      </c>
      <c r="D738" s="58" t="s">
        <v>82</v>
      </c>
      <c r="E738" s="58" t="s">
        <v>16068</v>
      </c>
      <c r="F738" s="58" t="s">
        <v>6192</v>
      </c>
      <c r="G738" s="58" t="s">
        <v>16069</v>
      </c>
      <c r="H738" s="58" t="s">
        <v>14364</v>
      </c>
      <c r="I738" s="58">
        <v>13.92</v>
      </c>
      <c r="J738" s="58"/>
      <c r="K738" s="58" t="s">
        <v>14365</v>
      </c>
      <c r="L738" s="58" t="s">
        <v>82</v>
      </c>
      <c r="M738" s="58">
        <v>13.75</v>
      </c>
      <c r="N738" s="58">
        <v>86</v>
      </c>
      <c r="O738" s="58">
        <v>13.92</v>
      </c>
      <c r="P738" s="58">
        <v>118</v>
      </c>
    </row>
    <row r="739" spans="1:16" s="59" customFormat="1" ht="10.199999999999999" x14ac:dyDescent="0.25">
      <c r="A739" s="57">
        <v>745</v>
      </c>
      <c r="B739" s="57" t="s">
        <v>5853</v>
      </c>
      <c r="C739" s="58" t="s">
        <v>5853</v>
      </c>
      <c r="D739" s="58" t="s">
        <v>82</v>
      </c>
      <c r="E739" s="58" t="s">
        <v>16070</v>
      </c>
      <c r="F739" s="58" t="s">
        <v>5854</v>
      </c>
      <c r="G739" s="58" t="s">
        <v>16071</v>
      </c>
      <c r="H739" s="58" t="s">
        <v>14364</v>
      </c>
      <c r="I739" s="58">
        <v>13.92</v>
      </c>
      <c r="J739" s="58"/>
      <c r="K739" s="58" t="s">
        <v>14365</v>
      </c>
      <c r="L739" s="58" t="s">
        <v>82</v>
      </c>
      <c r="M739" s="58">
        <v>13.75</v>
      </c>
      <c r="N739" s="58">
        <v>136</v>
      </c>
      <c r="O739" s="58">
        <v>13.92</v>
      </c>
      <c r="P739" s="58">
        <v>84</v>
      </c>
    </row>
    <row r="740" spans="1:16" s="59" customFormat="1" ht="10.199999999999999" x14ac:dyDescent="0.25">
      <c r="A740" s="57">
        <v>746</v>
      </c>
      <c r="B740" s="57" t="s">
        <v>6147</v>
      </c>
      <c r="C740" s="58" t="s">
        <v>6147</v>
      </c>
      <c r="D740" s="58" t="s">
        <v>82</v>
      </c>
      <c r="E740" s="58" t="s">
        <v>16072</v>
      </c>
      <c r="F740" s="58" t="s">
        <v>6148</v>
      </c>
      <c r="G740" s="58" t="s">
        <v>16073</v>
      </c>
      <c r="H740" s="58" t="s">
        <v>14364</v>
      </c>
      <c r="I740" s="58">
        <v>12.66</v>
      </c>
      <c r="J740" s="58"/>
      <c r="K740" s="58" t="s">
        <v>14365</v>
      </c>
      <c r="L740" s="58" t="s">
        <v>82</v>
      </c>
      <c r="M740" s="58">
        <v>12.5</v>
      </c>
      <c r="N740" s="58">
        <v>373</v>
      </c>
      <c r="O740" s="58">
        <v>12.66</v>
      </c>
      <c r="P740" s="58">
        <v>349</v>
      </c>
    </row>
    <row r="741" spans="1:16" s="59" customFormat="1" ht="10.199999999999999" x14ac:dyDescent="0.2">
      <c r="A741" s="57">
        <v>747</v>
      </c>
      <c r="B741" s="57" t="s">
        <v>16074</v>
      </c>
      <c r="C741" s="67"/>
      <c r="D741" s="67" t="s">
        <v>82</v>
      </c>
      <c r="E741" s="67" t="s">
        <v>16074</v>
      </c>
      <c r="F741" s="58" t="s">
        <v>16066</v>
      </c>
      <c r="G741" s="67" t="s">
        <v>16067</v>
      </c>
      <c r="H741" s="67" t="s">
        <v>14364</v>
      </c>
      <c r="I741" s="67">
        <v>12.66</v>
      </c>
      <c r="J741" s="67" t="s">
        <v>14444</v>
      </c>
      <c r="K741" s="67" t="s">
        <v>14365</v>
      </c>
      <c r="L741" s="67" t="s">
        <v>82</v>
      </c>
      <c r="M741" s="67">
        <v>12.5</v>
      </c>
      <c r="N741" s="67" t="s">
        <v>14444</v>
      </c>
      <c r="O741" s="58">
        <v>12.66</v>
      </c>
      <c r="P741" s="58" t="s">
        <v>14444</v>
      </c>
    </row>
    <row r="742" spans="1:16" s="59" customFormat="1" ht="10.199999999999999" x14ac:dyDescent="0.25">
      <c r="A742" s="57">
        <v>748</v>
      </c>
      <c r="B742" s="57" t="s">
        <v>5814</v>
      </c>
      <c r="C742" s="58" t="s">
        <v>5814</v>
      </c>
      <c r="D742" s="58" t="s">
        <v>82</v>
      </c>
      <c r="E742" s="58" t="s">
        <v>16075</v>
      </c>
      <c r="F742" s="58">
        <v>11832</v>
      </c>
      <c r="G742" s="58" t="s">
        <v>16076</v>
      </c>
      <c r="H742" s="58" t="s">
        <v>14364</v>
      </c>
      <c r="I742" s="58">
        <v>7.71</v>
      </c>
      <c r="J742" s="58"/>
      <c r="K742" s="58" t="s">
        <v>14365</v>
      </c>
      <c r="L742" s="58" t="s">
        <v>82</v>
      </c>
      <c r="M742" s="58">
        <v>7.28</v>
      </c>
      <c r="N742" s="58">
        <v>217</v>
      </c>
      <c r="O742" s="58">
        <v>7.71</v>
      </c>
      <c r="P742" s="58">
        <v>38</v>
      </c>
    </row>
    <row r="743" spans="1:16" s="59" customFormat="1" ht="10.199999999999999" x14ac:dyDescent="0.25">
      <c r="A743" s="57">
        <v>749</v>
      </c>
      <c r="B743" s="57" t="s">
        <v>5721</v>
      </c>
      <c r="C743" s="58" t="s">
        <v>5721</v>
      </c>
      <c r="D743" s="58" t="s">
        <v>82</v>
      </c>
      <c r="E743" s="58" t="s">
        <v>16077</v>
      </c>
      <c r="F743" s="58">
        <v>11831</v>
      </c>
      <c r="G743" s="58" t="s">
        <v>16078</v>
      </c>
      <c r="H743" s="58" t="s">
        <v>14364</v>
      </c>
      <c r="I743" s="58">
        <v>12.93</v>
      </c>
      <c r="J743" s="58"/>
      <c r="K743" s="58" t="s">
        <v>14365</v>
      </c>
      <c r="L743" s="58" t="s">
        <v>82</v>
      </c>
      <c r="M743" s="58">
        <v>12.2</v>
      </c>
      <c r="N743" s="58">
        <v>129</v>
      </c>
      <c r="O743" s="58">
        <v>12.93</v>
      </c>
      <c r="P743" s="58">
        <v>74</v>
      </c>
    </row>
    <row r="744" spans="1:16" s="59" customFormat="1" ht="10.199999999999999" x14ac:dyDescent="0.25">
      <c r="A744" s="57">
        <v>750</v>
      </c>
      <c r="B744" s="57" t="s">
        <v>16079</v>
      </c>
      <c r="C744" s="58"/>
      <c r="D744" s="58" t="s">
        <v>82</v>
      </c>
      <c r="E744" s="58" t="s">
        <v>16079</v>
      </c>
      <c r="F744" s="58" t="s">
        <v>16080</v>
      </c>
      <c r="G744" s="58" t="s">
        <v>16081</v>
      </c>
      <c r="H744" s="58" t="s">
        <v>14364</v>
      </c>
      <c r="I744" s="58">
        <v>92.19</v>
      </c>
      <c r="J744" s="58"/>
      <c r="K744" s="58" t="s">
        <v>14365</v>
      </c>
      <c r="L744" s="58" t="s">
        <v>82</v>
      </c>
      <c r="M744" s="58">
        <v>84.88</v>
      </c>
      <c r="N744" s="58"/>
      <c r="O744" s="58">
        <v>92.19</v>
      </c>
      <c r="P744" s="58" t="s">
        <v>14444</v>
      </c>
    </row>
    <row r="745" spans="1:16" s="59" customFormat="1" ht="10.199999999999999" x14ac:dyDescent="0.25">
      <c r="A745" s="57">
        <v>751</v>
      </c>
      <c r="B745" s="57" t="s">
        <v>16082</v>
      </c>
      <c r="C745" s="58"/>
      <c r="D745" s="58" t="s">
        <v>82</v>
      </c>
      <c r="E745" s="58" t="s">
        <v>16082</v>
      </c>
      <c r="F745" s="58" t="s">
        <v>14408</v>
      </c>
      <c r="G745" s="58" t="s">
        <v>16083</v>
      </c>
      <c r="H745" s="58" t="s">
        <v>14364</v>
      </c>
      <c r="I745" s="58">
        <v>0.98</v>
      </c>
      <c r="J745" s="58"/>
      <c r="K745" s="58" t="s">
        <v>14365</v>
      </c>
      <c r="L745" s="58" t="s">
        <v>82</v>
      </c>
      <c r="M745" s="58">
        <v>0.75</v>
      </c>
      <c r="N745" s="58">
        <v>1342</v>
      </c>
      <c r="O745" s="58">
        <v>0.98</v>
      </c>
      <c r="P745" s="58">
        <v>1485</v>
      </c>
    </row>
    <row r="746" spans="1:16" s="59" customFormat="1" ht="10.199999999999999" x14ac:dyDescent="0.25">
      <c r="A746" s="57">
        <v>752</v>
      </c>
      <c r="B746" s="57" t="s">
        <v>6643</v>
      </c>
      <c r="C746" s="58" t="s">
        <v>6643</v>
      </c>
      <c r="D746" s="58" t="s">
        <v>82</v>
      </c>
      <c r="E746" s="58" t="s">
        <v>16084</v>
      </c>
      <c r="F746" s="58">
        <v>11833</v>
      </c>
      <c r="G746" s="58" t="s">
        <v>16085</v>
      </c>
      <c r="H746" s="58" t="s">
        <v>14364</v>
      </c>
      <c r="I746" s="58">
        <v>15.19</v>
      </c>
      <c r="J746" s="58"/>
      <c r="K746" s="58" t="s">
        <v>14365</v>
      </c>
      <c r="L746" s="58" t="s">
        <v>82</v>
      </c>
      <c r="M746" s="58">
        <v>14.34</v>
      </c>
      <c r="N746" s="58">
        <v>546</v>
      </c>
      <c r="O746" s="58">
        <v>15.19</v>
      </c>
      <c r="P746" s="58">
        <v>410</v>
      </c>
    </row>
    <row r="747" spans="1:16" s="59" customFormat="1" ht="10.199999999999999" x14ac:dyDescent="0.25">
      <c r="A747" s="57">
        <v>753</v>
      </c>
      <c r="B747" s="57" t="s">
        <v>5719</v>
      </c>
      <c r="C747" s="58" t="s">
        <v>5719</v>
      </c>
      <c r="D747" s="58" t="s">
        <v>82</v>
      </c>
      <c r="E747" s="58" t="s">
        <v>16086</v>
      </c>
      <c r="F747" s="58">
        <v>11859</v>
      </c>
      <c r="G747" s="58" t="s">
        <v>16087</v>
      </c>
      <c r="H747" s="58" t="s">
        <v>14364</v>
      </c>
      <c r="I747" s="58">
        <v>10.99</v>
      </c>
      <c r="J747" s="58"/>
      <c r="K747" s="58" t="s">
        <v>14365</v>
      </c>
      <c r="L747" s="58" t="s">
        <v>82</v>
      </c>
      <c r="M747" s="58">
        <v>10.38</v>
      </c>
      <c r="N747" s="58">
        <v>5</v>
      </c>
      <c r="O747" s="58">
        <v>10.99</v>
      </c>
      <c r="P747" s="58">
        <v>32</v>
      </c>
    </row>
    <row r="748" spans="1:16" s="59" customFormat="1" ht="10.199999999999999" x14ac:dyDescent="0.25">
      <c r="A748" s="57">
        <v>754</v>
      </c>
      <c r="B748" s="57" t="s">
        <v>5651</v>
      </c>
      <c r="C748" s="58" t="s">
        <v>5651</v>
      </c>
      <c r="D748" s="58" t="s">
        <v>82</v>
      </c>
      <c r="E748" s="58" t="s">
        <v>16088</v>
      </c>
      <c r="F748" s="58">
        <v>14050</v>
      </c>
      <c r="G748" s="58" t="s">
        <v>16089</v>
      </c>
      <c r="H748" s="58" t="s">
        <v>14364</v>
      </c>
      <c r="I748" s="58">
        <v>15.34</v>
      </c>
      <c r="J748" s="58"/>
      <c r="K748" s="58" t="s">
        <v>14365</v>
      </c>
      <c r="L748" s="58" t="s">
        <v>82</v>
      </c>
      <c r="M748" s="58">
        <v>14.47</v>
      </c>
      <c r="N748" s="58">
        <v>11</v>
      </c>
      <c r="O748" s="58">
        <v>15.79</v>
      </c>
      <c r="P748" s="58">
        <v>23</v>
      </c>
    </row>
    <row r="749" spans="1:16" s="59" customFormat="1" ht="10.199999999999999" x14ac:dyDescent="0.25">
      <c r="A749" s="57">
        <v>755</v>
      </c>
      <c r="B749" s="57" t="s">
        <v>5749</v>
      </c>
      <c r="C749" s="58" t="s">
        <v>5749</v>
      </c>
      <c r="D749" s="58" t="s">
        <v>82</v>
      </c>
      <c r="E749" s="58" t="s">
        <v>16090</v>
      </c>
      <c r="F749" s="58" t="s">
        <v>16091</v>
      </c>
      <c r="G749" s="58" t="s">
        <v>16092</v>
      </c>
      <c r="H749" s="58" t="s">
        <v>14364</v>
      </c>
      <c r="I749" s="58">
        <v>3.11</v>
      </c>
      <c r="J749" s="58"/>
      <c r="K749" s="58" t="s">
        <v>14365</v>
      </c>
      <c r="L749" s="58" t="s">
        <v>82</v>
      </c>
      <c r="M749" s="58">
        <v>2.94</v>
      </c>
      <c r="N749" s="58">
        <v>2195</v>
      </c>
      <c r="O749" s="58">
        <v>3.11</v>
      </c>
      <c r="P749" s="58">
        <v>2120</v>
      </c>
    </row>
    <row r="750" spans="1:16" s="59" customFormat="1" ht="10.199999999999999" x14ac:dyDescent="0.25">
      <c r="A750" s="57">
        <v>756</v>
      </c>
      <c r="B750" s="57" t="s">
        <v>4875</v>
      </c>
      <c r="C750" s="58" t="s">
        <v>4875</v>
      </c>
      <c r="D750" s="58" t="s">
        <v>82</v>
      </c>
      <c r="E750" s="58" t="s">
        <v>16093</v>
      </c>
      <c r="F750" s="58" t="s">
        <v>4876</v>
      </c>
      <c r="G750" s="58" t="s">
        <v>16094</v>
      </c>
      <c r="H750" s="58" t="s">
        <v>14364</v>
      </c>
      <c r="I750" s="58">
        <v>22.46</v>
      </c>
      <c r="J750" s="58"/>
      <c r="K750" s="58" t="s">
        <v>14365</v>
      </c>
      <c r="L750" s="58" t="s">
        <v>82</v>
      </c>
      <c r="M750" s="58">
        <v>21.2</v>
      </c>
      <c r="N750" s="58">
        <v>72</v>
      </c>
      <c r="O750" s="58">
        <v>22.46</v>
      </c>
      <c r="P750" s="58">
        <v>144</v>
      </c>
    </row>
    <row r="751" spans="1:16" s="59" customFormat="1" ht="10.199999999999999" x14ac:dyDescent="0.25">
      <c r="A751" s="57">
        <v>757</v>
      </c>
      <c r="B751" s="57" t="s">
        <v>6011</v>
      </c>
      <c r="C751" s="58" t="s">
        <v>6011</v>
      </c>
      <c r="D751" s="58" t="s">
        <v>82</v>
      </c>
      <c r="E751" s="58" t="s">
        <v>16095</v>
      </c>
      <c r="F751" s="58">
        <v>12801</v>
      </c>
      <c r="G751" s="58" t="s">
        <v>16096</v>
      </c>
      <c r="H751" s="58" t="s">
        <v>14364</v>
      </c>
      <c r="I751" s="58">
        <v>6.34</v>
      </c>
      <c r="J751" s="58"/>
      <c r="K751" s="58" t="s">
        <v>14365</v>
      </c>
      <c r="L751" s="58" t="s">
        <v>82</v>
      </c>
      <c r="M751" s="58">
        <v>5.98</v>
      </c>
      <c r="N751" s="58">
        <v>188</v>
      </c>
      <c r="O751" s="58">
        <v>6.59</v>
      </c>
      <c r="P751" s="58">
        <v>16</v>
      </c>
    </row>
    <row r="752" spans="1:16" s="59" customFormat="1" ht="10.199999999999999" x14ac:dyDescent="0.25">
      <c r="A752" s="57">
        <v>758</v>
      </c>
      <c r="B752" s="57" t="s">
        <v>5746</v>
      </c>
      <c r="C752" s="58" t="s">
        <v>5746</v>
      </c>
      <c r="D752" s="58" t="s">
        <v>82</v>
      </c>
      <c r="E752" s="58" t="s">
        <v>16097</v>
      </c>
      <c r="F752" s="58">
        <v>12802</v>
      </c>
      <c r="G752" s="58" t="s">
        <v>16098</v>
      </c>
      <c r="H752" s="58" t="s">
        <v>14364</v>
      </c>
      <c r="I752" s="58">
        <v>7.41</v>
      </c>
      <c r="J752" s="58"/>
      <c r="K752" s="58" t="s">
        <v>14365</v>
      </c>
      <c r="L752" s="58" t="s">
        <v>82</v>
      </c>
      <c r="M752" s="58">
        <v>7</v>
      </c>
      <c r="N752" s="58">
        <v>11</v>
      </c>
      <c r="O752" s="58">
        <v>7.41</v>
      </c>
      <c r="P752" s="58">
        <v>11</v>
      </c>
    </row>
    <row r="753" spans="1:16" s="59" customFormat="1" ht="10.199999999999999" x14ac:dyDescent="0.25">
      <c r="A753" s="57">
        <v>759</v>
      </c>
      <c r="B753" s="57" t="s">
        <v>4866</v>
      </c>
      <c r="C753" s="58" t="s">
        <v>4866</v>
      </c>
      <c r="D753" s="58" t="s">
        <v>82</v>
      </c>
      <c r="E753" s="58" t="s">
        <v>16099</v>
      </c>
      <c r="F753" s="58" t="s">
        <v>4867</v>
      </c>
      <c r="G753" s="58" t="s">
        <v>16100</v>
      </c>
      <c r="H753" s="58" t="s">
        <v>14364</v>
      </c>
      <c r="I753" s="58">
        <v>32.64</v>
      </c>
      <c r="J753" s="58"/>
      <c r="K753" s="58" t="s">
        <v>14365</v>
      </c>
      <c r="L753" s="58" t="s">
        <v>82</v>
      </c>
      <c r="M753" s="58">
        <v>30.8</v>
      </c>
      <c r="N753" s="58">
        <v>674</v>
      </c>
      <c r="O753" s="58">
        <v>32.64</v>
      </c>
      <c r="P753" s="58">
        <v>450</v>
      </c>
    </row>
    <row r="754" spans="1:16" s="59" customFormat="1" ht="10.199999999999999" x14ac:dyDescent="0.25">
      <c r="A754" s="57">
        <v>760</v>
      </c>
      <c r="B754" s="57" t="s">
        <v>16101</v>
      </c>
      <c r="C754" s="58"/>
      <c r="D754" s="58" t="s">
        <v>82</v>
      </c>
      <c r="E754" s="58" t="s">
        <v>16101</v>
      </c>
      <c r="F754" s="58" t="s">
        <v>16102</v>
      </c>
      <c r="G754" s="58" t="s">
        <v>16103</v>
      </c>
      <c r="H754" s="58" t="s">
        <v>14364</v>
      </c>
      <c r="I754" s="58">
        <v>5.22</v>
      </c>
      <c r="J754" s="58"/>
      <c r="K754" s="58" t="s">
        <v>14365</v>
      </c>
      <c r="L754" s="58" t="s">
        <v>82</v>
      </c>
      <c r="M754" s="58">
        <v>4.93</v>
      </c>
      <c r="N754" s="58">
        <v>1763</v>
      </c>
      <c r="O754" s="58">
        <v>5.21</v>
      </c>
      <c r="P754" s="58">
        <v>586</v>
      </c>
    </row>
    <row r="755" spans="1:16" s="59" customFormat="1" ht="10.199999999999999" x14ac:dyDescent="0.25">
      <c r="A755" s="57">
        <v>761</v>
      </c>
      <c r="B755" s="57" t="s">
        <v>5743</v>
      </c>
      <c r="C755" s="58" t="s">
        <v>5743</v>
      </c>
      <c r="D755" s="58" t="s">
        <v>82</v>
      </c>
      <c r="E755" s="58" t="s">
        <v>16104</v>
      </c>
      <c r="F755" s="58" t="s">
        <v>16105</v>
      </c>
      <c r="G755" s="58" t="s">
        <v>16106</v>
      </c>
      <c r="H755" s="58" t="s">
        <v>14364</v>
      </c>
      <c r="I755" s="58">
        <v>0.27</v>
      </c>
      <c r="J755" s="58"/>
      <c r="K755" s="58" t="s">
        <v>14365</v>
      </c>
      <c r="L755" s="58" t="s">
        <v>82</v>
      </c>
      <c r="M755" s="58">
        <v>0.25</v>
      </c>
      <c r="N755" s="58">
        <v>27</v>
      </c>
      <c r="O755" s="58">
        <v>0.27</v>
      </c>
      <c r="P755" s="58">
        <v>27</v>
      </c>
    </row>
    <row r="756" spans="1:16" s="59" customFormat="1" ht="10.199999999999999" x14ac:dyDescent="0.25">
      <c r="A756" s="57">
        <v>762</v>
      </c>
      <c r="B756" s="57" t="s">
        <v>4917</v>
      </c>
      <c r="C756" s="58" t="s">
        <v>4917</v>
      </c>
      <c r="D756" s="58" t="s">
        <v>82</v>
      </c>
      <c r="E756" s="58" t="s">
        <v>16107</v>
      </c>
      <c r="F756" s="58" t="s">
        <v>4918</v>
      </c>
      <c r="G756" s="58" t="s">
        <v>16108</v>
      </c>
      <c r="H756" s="58" t="s">
        <v>14364</v>
      </c>
      <c r="I756" s="58">
        <v>11.88</v>
      </c>
      <c r="J756" s="58"/>
      <c r="K756" s="58" t="s">
        <v>14365</v>
      </c>
      <c r="L756" s="58" t="s">
        <v>82</v>
      </c>
      <c r="M756" s="58">
        <v>11.21</v>
      </c>
      <c r="N756" s="58">
        <v>499</v>
      </c>
      <c r="O756" s="58">
        <v>11.88</v>
      </c>
      <c r="P756" s="58">
        <v>324</v>
      </c>
    </row>
    <row r="757" spans="1:16" s="59" customFormat="1" ht="10.199999999999999" x14ac:dyDescent="0.25">
      <c r="A757" s="57">
        <v>763</v>
      </c>
      <c r="B757" s="57" t="s">
        <v>16109</v>
      </c>
      <c r="C757" s="58"/>
      <c r="D757" s="58" t="s">
        <v>82</v>
      </c>
      <c r="E757" s="58" t="s">
        <v>16109</v>
      </c>
      <c r="F757" s="58" t="s">
        <v>16110</v>
      </c>
      <c r="G757" s="58" t="s">
        <v>16111</v>
      </c>
      <c r="H757" s="58" t="s">
        <v>14364</v>
      </c>
      <c r="I757" s="58">
        <v>20.53</v>
      </c>
      <c r="J757" s="58"/>
      <c r="K757" s="58" t="s">
        <v>14365</v>
      </c>
      <c r="L757" s="58" t="s">
        <v>82</v>
      </c>
      <c r="M757" s="58">
        <v>18.86</v>
      </c>
      <c r="N757" s="58">
        <v>1</v>
      </c>
      <c r="O757" s="58">
        <v>20.53</v>
      </c>
      <c r="P757" s="58">
        <v>1</v>
      </c>
    </row>
    <row r="758" spans="1:16" s="59" customFormat="1" ht="10.199999999999999" x14ac:dyDescent="0.25">
      <c r="A758" s="57">
        <v>764</v>
      </c>
      <c r="B758" s="57" t="s">
        <v>5761</v>
      </c>
      <c r="C758" s="58" t="s">
        <v>5761</v>
      </c>
      <c r="D758" s="58" t="s">
        <v>82</v>
      </c>
      <c r="E758" s="58" t="s">
        <v>16112</v>
      </c>
      <c r="F758" s="58" t="s">
        <v>5762</v>
      </c>
      <c r="G758" s="58" t="s">
        <v>16113</v>
      </c>
      <c r="H758" s="58" t="s">
        <v>14364</v>
      </c>
      <c r="I758" s="58">
        <v>26.33</v>
      </c>
      <c r="J758" s="58"/>
      <c r="K758" s="58" t="s">
        <v>14365</v>
      </c>
      <c r="L758" s="58" t="s">
        <v>82</v>
      </c>
      <c r="M758" s="58">
        <v>26</v>
      </c>
      <c r="N758" s="58"/>
      <c r="O758" s="58">
        <v>26.33</v>
      </c>
      <c r="P758" s="58" t="s">
        <v>14444</v>
      </c>
    </row>
    <row r="759" spans="1:16" s="59" customFormat="1" ht="10.199999999999999" x14ac:dyDescent="0.25">
      <c r="A759" s="57">
        <v>766</v>
      </c>
      <c r="B759" s="57" t="s">
        <v>16114</v>
      </c>
      <c r="C759" s="58"/>
      <c r="D759" s="58" t="s">
        <v>82</v>
      </c>
      <c r="E759" s="58" t="s">
        <v>16114</v>
      </c>
      <c r="F759" s="58" t="s">
        <v>16115</v>
      </c>
      <c r="G759" s="58" t="s">
        <v>16116</v>
      </c>
      <c r="H759" s="58" t="s">
        <v>14364</v>
      </c>
      <c r="I759" s="58">
        <v>1.78</v>
      </c>
      <c r="J759" s="58"/>
      <c r="K759" s="58" t="s">
        <v>14365</v>
      </c>
      <c r="L759" s="58" t="s">
        <v>82</v>
      </c>
      <c r="M759" s="58">
        <v>1.63</v>
      </c>
      <c r="N759" s="58">
        <v>9</v>
      </c>
      <c r="O759" s="58">
        <v>1.78</v>
      </c>
      <c r="P759" s="58">
        <v>9</v>
      </c>
    </row>
    <row r="760" spans="1:16" s="59" customFormat="1" ht="10.199999999999999" x14ac:dyDescent="0.25">
      <c r="A760" s="57">
        <v>767</v>
      </c>
      <c r="B760" s="57" t="s">
        <v>16117</v>
      </c>
      <c r="C760" s="58"/>
      <c r="D760" s="58" t="s">
        <v>82</v>
      </c>
      <c r="E760" s="58" t="s">
        <v>16117</v>
      </c>
      <c r="F760" s="58" t="s">
        <v>16118</v>
      </c>
      <c r="G760" s="58" t="s">
        <v>16119</v>
      </c>
      <c r="H760" s="58" t="s">
        <v>14364</v>
      </c>
      <c r="I760" s="58">
        <v>6.29</v>
      </c>
      <c r="J760" s="58"/>
      <c r="K760" s="58" t="s">
        <v>14365</v>
      </c>
      <c r="L760" s="58" t="s">
        <v>82</v>
      </c>
      <c r="M760" s="58">
        <v>5.91</v>
      </c>
      <c r="N760" s="58">
        <v>71</v>
      </c>
      <c r="O760" s="58">
        <v>6.29</v>
      </c>
      <c r="P760" s="58">
        <v>73</v>
      </c>
    </row>
    <row r="761" spans="1:16" s="59" customFormat="1" ht="10.199999999999999" x14ac:dyDescent="0.25">
      <c r="A761" s="57">
        <v>768</v>
      </c>
      <c r="B761" s="57" t="s">
        <v>5950</v>
      </c>
      <c r="C761" s="58" t="s">
        <v>5950</v>
      </c>
      <c r="D761" s="58" t="s">
        <v>82</v>
      </c>
      <c r="E761" s="58" t="s">
        <v>16120</v>
      </c>
      <c r="F761" s="58" t="s">
        <v>5951</v>
      </c>
      <c r="G761" s="58" t="s">
        <v>16121</v>
      </c>
      <c r="H761" s="58" t="s">
        <v>14364</v>
      </c>
      <c r="I761" s="58">
        <v>1.3</v>
      </c>
      <c r="J761" s="58"/>
      <c r="K761" s="58" t="s">
        <v>14365</v>
      </c>
      <c r="L761" s="58" t="s">
        <v>82</v>
      </c>
      <c r="M761" s="58">
        <v>1.2</v>
      </c>
      <c r="N761" s="58">
        <v>50</v>
      </c>
      <c r="O761" s="58">
        <v>1.3</v>
      </c>
      <c r="P761" s="58">
        <v>42</v>
      </c>
    </row>
    <row r="762" spans="1:16" s="59" customFormat="1" ht="10.199999999999999" x14ac:dyDescent="0.25">
      <c r="A762" s="57">
        <v>769</v>
      </c>
      <c r="B762" s="57" t="s">
        <v>5646</v>
      </c>
      <c r="C762" s="58" t="s">
        <v>5646</v>
      </c>
      <c r="D762" s="58" t="s">
        <v>82</v>
      </c>
      <c r="E762" s="58" t="s">
        <v>16122</v>
      </c>
      <c r="F762" s="58" t="s">
        <v>16123</v>
      </c>
      <c r="G762" s="58" t="s">
        <v>16124</v>
      </c>
      <c r="H762" s="58" t="s">
        <v>14364</v>
      </c>
      <c r="I762" s="58">
        <v>1.1200000000000001</v>
      </c>
      <c r="J762" s="58"/>
      <c r="K762" s="58" t="s">
        <v>14365</v>
      </c>
      <c r="L762" s="58" t="s">
        <v>82</v>
      </c>
      <c r="M762" s="58">
        <v>1.03</v>
      </c>
      <c r="N762" s="58">
        <v>125</v>
      </c>
      <c r="O762" s="58">
        <v>1.1200000000000001</v>
      </c>
      <c r="P762" s="58">
        <v>109</v>
      </c>
    </row>
    <row r="763" spans="1:16" s="59" customFormat="1" ht="10.199999999999999" x14ac:dyDescent="0.25">
      <c r="A763" s="57">
        <v>770</v>
      </c>
      <c r="B763" s="57" t="s">
        <v>6233</v>
      </c>
      <c r="C763" s="58" t="s">
        <v>6233</v>
      </c>
      <c r="D763" s="58" t="s">
        <v>82</v>
      </c>
      <c r="E763" s="58" t="s">
        <v>16125</v>
      </c>
      <c r="F763" s="58" t="s">
        <v>6234</v>
      </c>
      <c r="G763" s="58" t="s">
        <v>16126</v>
      </c>
      <c r="H763" s="58" t="s">
        <v>14364</v>
      </c>
      <c r="I763" s="58">
        <v>1.3</v>
      </c>
      <c r="J763" s="58"/>
      <c r="K763" s="58" t="s">
        <v>14365</v>
      </c>
      <c r="L763" s="58" t="s">
        <v>82</v>
      </c>
      <c r="M763" s="58">
        <v>1.2</v>
      </c>
      <c r="N763" s="58">
        <v>144</v>
      </c>
      <c r="O763" s="58">
        <v>1.3</v>
      </c>
      <c r="P763" s="58">
        <v>143</v>
      </c>
    </row>
    <row r="764" spans="1:16" s="59" customFormat="1" ht="10.199999999999999" x14ac:dyDescent="0.25">
      <c r="A764" s="57">
        <v>771</v>
      </c>
      <c r="B764" s="57" t="s">
        <v>5622</v>
      </c>
      <c r="C764" s="58" t="s">
        <v>5622</v>
      </c>
      <c r="D764" s="58" t="s">
        <v>82</v>
      </c>
      <c r="E764" s="58" t="s">
        <v>16127</v>
      </c>
      <c r="F764" s="58" t="s">
        <v>16128</v>
      </c>
      <c r="G764" s="58" t="s">
        <v>16129</v>
      </c>
      <c r="H764" s="58" t="s">
        <v>14364</v>
      </c>
      <c r="I764" s="58">
        <v>0.51</v>
      </c>
      <c r="J764" s="58"/>
      <c r="K764" s="58" t="s">
        <v>14365</v>
      </c>
      <c r="L764" s="58" t="s">
        <v>82</v>
      </c>
      <c r="M764" s="58">
        <v>0.47</v>
      </c>
      <c r="N764" s="58"/>
      <c r="O764" s="58">
        <v>0.51</v>
      </c>
      <c r="P764" s="58" t="s">
        <v>14444</v>
      </c>
    </row>
    <row r="765" spans="1:16" s="59" customFormat="1" ht="10.199999999999999" x14ac:dyDescent="0.25">
      <c r="A765" s="57">
        <v>772</v>
      </c>
      <c r="B765" s="57" t="s">
        <v>6972</v>
      </c>
      <c r="C765" s="58" t="s">
        <v>6972</v>
      </c>
      <c r="D765" s="58" t="s">
        <v>82</v>
      </c>
      <c r="E765" s="58" t="s">
        <v>16130</v>
      </c>
      <c r="F765" s="58" t="s">
        <v>16131</v>
      </c>
      <c r="G765" s="58" t="s">
        <v>16132</v>
      </c>
      <c r="H765" s="58" t="s">
        <v>14364</v>
      </c>
      <c r="I765" s="58">
        <v>0.88</v>
      </c>
      <c r="J765" s="58"/>
      <c r="K765" s="58" t="s">
        <v>14365</v>
      </c>
      <c r="L765" s="58" t="s">
        <v>82</v>
      </c>
      <c r="M765" s="58">
        <v>0.81</v>
      </c>
      <c r="N765" s="58">
        <v>1278</v>
      </c>
      <c r="O765" s="58">
        <v>0.88</v>
      </c>
      <c r="P765" s="58">
        <v>3672</v>
      </c>
    </row>
    <row r="766" spans="1:16" s="59" customFormat="1" ht="10.199999999999999" x14ac:dyDescent="0.25">
      <c r="A766" s="57">
        <v>773</v>
      </c>
      <c r="B766" s="57" t="s">
        <v>4950</v>
      </c>
      <c r="C766" s="58" t="s">
        <v>4950</v>
      </c>
      <c r="D766" s="58" t="s">
        <v>82</v>
      </c>
      <c r="E766" s="58" t="s">
        <v>16133</v>
      </c>
      <c r="F766" s="58" t="s">
        <v>4951</v>
      </c>
      <c r="G766" s="58" t="s">
        <v>16134</v>
      </c>
      <c r="H766" s="58" t="s">
        <v>14364</v>
      </c>
      <c r="I766" s="58">
        <v>6.23</v>
      </c>
      <c r="J766" s="58"/>
      <c r="K766" s="58" t="s">
        <v>14365</v>
      </c>
      <c r="L766" s="58" t="s">
        <v>82</v>
      </c>
      <c r="M766" s="58">
        <v>5.73</v>
      </c>
      <c r="N766" s="58"/>
      <c r="O766" s="58">
        <v>6.23</v>
      </c>
      <c r="P766" s="58" t="s">
        <v>14444</v>
      </c>
    </row>
    <row r="767" spans="1:16" s="59" customFormat="1" ht="10.199999999999999" x14ac:dyDescent="0.25">
      <c r="A767" s="57">
        <v>774</v>
      </c>
      <c r="B767" s="57" t="s">
        <v>16135</v>
      </c>
      <c r="C767" s="58"/>
      <c r="D767" s="58" t="s">
        <v>82</v>
      </c>
      <c r="E767" s="58" t="s">
        <v>16135</v>
      </c>
      <c r="F767" s="58" t="s">
        <v>16136</v>
      </c>
      <c r="G767" s="58" t="s">
        <v>16137</v>
      </c>
      <c r="H767" s="58" t="s">
        <v>14364</v>
      </c>
      <c r="I767" s="58">
        <v>2.88</v>
      </c>
      <c r="J767" s="58"/>
      <c r="K767" s="58" t="s">
        <v>14365</v>
      </c>
      <c r="L767" s="58" t="s">
        <v>82</v>
      </c>
      <c r="M767" s="58">
        <v>2.64</v>
      </c>
      <c r="N767" s="58">
        <v>19</v>
      </c>
      <c r="O767" s="58">
        <v>2.88</v>
      </c>
      <c r="P767" s="58">
        <v>4</v>
      </c>
    </row>
    <row r="768" spans="1:16" s="59" customFormat="1" ht="10.199999999999999" x14ac:dyDescent="0.25">
      <c r="A768" s="57">
        <v>775</v>
      </c>
      <c r="B768" s="57" t="s">
        <v>4935</v>
      </c>
      <c r="C768" s="58" t="s">
        <v>4935</v>
      </c>
      <c r="D768" s="58" t="s">
        <v>82</v>
      </c>
      <c r="E768" s="58" t="s">
        <v>16138</v>
      </c>
      <c r="F768" s="58" t="s">
        <v>4936</v>
      </c>
      <c r="G768" s="58" t="s">
        <v>16139</v>
      </c>
      <c r="H768" s="58" t="s">
        <v>14364</v>
      </c>
      <c r="I768" s="58">
        <v>9.56</v>
      </c>
      <c r="J768" s="58"/>
      <c r="K768" s="58" t="s">
        <v>14365</v>
      </c>
      <c r="L768" s="58" t="s">
        <v>82</v>
      </c>
      <c r="M768" s="58">
        <v>9.02</v>
      </c>
      <c r="N768" s="58"/>
      <c r="O768" s="58">
        <v>9.56</v>
      </c>
      <c r="P768" s="58" t="s">
        <v>14444</v>
      </c>
    </row>
    <row r="769" spans="1:16" s="59" customFormat="1" ht="10.199999999999999" x14ac:dyDescent="0.25">
      <c r="A769" s="57">
        <v>776</v>
      </c>
      <c r="B769" s="57" t="s">
        <v>16140</v>
      </c>
      <c r="C769" s="58"/>
      <c r="D769" s="58" t="s">
        <v>82</v>
      </c>
      <c r="E769" s="58" t="s">
        <v>16140</v>
      </c>
      <c r="F769" s="58" t="s">
        <v>16141</v>
      </c>
      <c r="G769" s="58" t="s">
        <v>16142</v>
      </c>
      <c r="H769" s="58" t="s">
        <v>14364</v>
      </c>
      <c r="I769" s="58">
        <v>20.29</v>
      </c>
      <c r="J769" s="58"/>
      <c r="K769" s="58" t="s">
        <v>14365</v>
      </c>
      <c r="L769" s="58" t="s">
        <v>82</v>
      </c>
      <c r="M769" s="58">
        <v>20.04</v>
      </c>
      <c r="N769" s="58">
        <v>52</v>
      </c>
      <c r="O769" s="58">
        <v>26</v>
      </c>
      <c r="P769" s="58">
        <v>40</v>
      </c>
    </row>
    <row r="770" spans="1:16" s="59" customFormat="1" ht="10.199999999999999" x14ac:dyDescent="0.25">
      <c r="A770" s="57">
        <v>777</v>
      </c>
      <c r="B770" s="57" t="s">
        <v>16143</v>
      </c>
      <c r="C770" s="58"/>
      <c r="D770" s="58" t="s">
        <v>82</v>
      </c>
      <c r="E770" s="58" t="s">
        <v>16143</v>
      </c>
      <c r="F770" s="58" t="s">
        <v>16144</v>
      </c>
      <c r="G770" s="58" t="s">
        <v>16145</v>
      </c>
      <c r="H770" s="58" t="s">
        <v>14364</v>
      </c>
      <c r="I770" s="58">
        <v>3.03</v>
      </c>
      <c r="J770" s="58"/>
      <c r="K770" s="58" t="s">
        <v>14365</v>
      </c>
      <c r="L770" s="58" t="s">
        <v>82</v>
      </c>
      <c r="M770" s="58">
        <v>2.99</v>
      </c>
      <c r="N770" s="58">
        <v>185</v>
      </c>
      <c r="O770" s="58">
        <v>3.03</v>
      </c>
      <c r="P770" s="58">
        <v>112</v>
      </c>
    </row>
    <row r="771" spans="1:16" s="59" customFormat="1" ht="10.199999999999999" x14ac:dyDescent="0.25">
      <c r="A771" s="57">
        <v>778</v>
      </c>
      <c r="B771" s="57" t="s">
        <v>16146</v>
      </c>
      <c r="C771" s="58"/>
      <c r="D771" s="58" t="s">
        <v>82</v>
      </c>
      <c r="E771" s="58" t="s">
        <v>16146</v>
      </c>
      <c r="F771" s="58" t="s">
        <v>16147</v>
      </c>
      <c r="G771" s="58" t="s">
        <v>16148</v>
      </c>
      <c r="H771" s="58" t="s">
        <v>14364</v>
      </c>
      <c r="I771" s="58">
        <v>5.91</v>
      </c>
      <c r="J771" s="58"/>
      <c r="K771" s="58" t="s">
        <v>14365</v>
      </c>
      <c r="L771" s="58" t="s">
        <v>82</v>
      </c>
      <c r="M771" s="58">
        <v>5.84</v>
      </c>
      <c r="N771" s="58">
        <v>139</v>
      </c>
      <c r="O771" s="58">
        <v>5.91</v>
      </c>
      <c r="P771" s="58">
        <v>106</v>
      </c>
    </row>
    <row r="772" spans="1:16" s="59" customFormat="1" ht="10.199999999999999" x14ac:dyDescent="0.25">
      <c r="A772" s="57">
        <v>780</v>
      </c>
      <c r="B772" s="57" t="s">
        <v>16149</v>
      </c>
      <c r="C772" s="58"/>
      <c r="D772" s="58" t="s">
        <v>82</v>
      </c>
      <c r="E772" s="58" t="s">
        <v>16149</v>
      </c>
      <c r="F772" s="58" t="s">
        <v>16150</v>
      </c>
      <c r="G772" s="58" t="s">
        <v>16151</v>
      </c>
      <c r="H772" s="58" t="s">
        <v>14364</v>
      </c>
      <c r="I772" s="58">
        <v>5.6</v>
      </c>
      <c r="J772" s="58"/>
      <c r="K772" s="58" t="s">
        <v>14365</v>
      </c>
      <c r="L772" s="58" t="s">
        <v>82</v>
      </c>
      <c r="M772" s="58">
        <v>5.26</v>
      </c>
      <c r="N772" s="58">
        <v>164</v>
      </c>
      <c r="O772" s="58">
        <v>5.6</v>
      </c>
      <c r="P772" s="58">
        <v>140</v>
      </c>
    </row>
    <row r="773" spans="1:16" s="59" customFormat="1" ht="10.199999999999999" x14ac:dyDescent="0.25">
      <c r="A773" s="57">
        <v>781</v>
      </c>
      <c r="B773" s="57" t="s">
        <v>16152</v>
      </c>
      <c r="C773" s="58"/>
      <c r="D773" s="58" t="s">
        <v>82</v>
      </c>
      <c r="E773" s="58" t="s">
        <v>16152</v>
      </c>
      <c r="F773" s="58" t="s">
        <v>16153</v>
      </c>
      <c r="G773" s="58" t="s">
        <v>16154</v>
      </c>
      <c r="H773" s="58" t="s">
        <v>14364</v>
      </c>
      <c r="I773" s="58">
        <v>10.07</v>
      </c>
      <c r="J773" s="58"/>
      <c r="K773" s="58" t="s">
        <v>14365</v>
      </c>
      <c r="L773" s="58" t="s">
        <v>82</v>
      </c>
      <c r="M773" s="58">
        <v>9.27</v>
      </c>
      <c r="N773" s="58"/>
      <c r="O773" s="58">
        <v>10.07</v>
      </c>
      <c r="P773" s="58">
        <v>1</v>
      </c>
    </row>
    <row r="774" spans="1:16" s="59" customFormat="1" ht="10.199999999999999" x14ac:dyDescent="0.25">
      <c r="A774" s="57">
        <v>782</v>
      </c>
      <c r="B774" s="57" t="s">
        <v>4725</v>
      </c>
      <c r="C774" s="58" t="s">
        <v>4725</v>
      </c>
      <c r="D774" s="58" t="s">
        <v>82</v>
      </c>
      <c r="E774" s="58" t="s">
        <v>16155</v>
      </c>
      <c r="F774" s="58" t="s">
        <v>4726</v>
      </c>
      <c r="G774" s="58" t="s">
        <v>16156</v>
      </c>
      <c r="H774" s="58" t="s">
        <v>14364</v>
      </c>
      <c r="I774" s="58">
        <v>19.96</v>
      </c>
      <c r="J774" s="58"/>
      <c r="K774" s="58" t="s">
        <v>14365</v>
      </c>
      <c r="L774" s="58" t="s">
        <v>82</v>
      </c>
      <c r="M774" s="58">
        <v>18.84</v>
      </c>
      <c r="N774" s="58">
        <v>398</v>
      </c>
      <c r="O774" s="58">
        <v>19.96</v>
      </c>
      <c r="P774" s="58">
        <v>457</v>
      </c>
    </row>
    <row r="775" spans="1:16" s="59" customFormat="1" ht="10.199999999999999" x14ac:dyDescent="0.25">
      <c r="A775" s="57">
        <v>783</v>
      </c>
      <c r="B775" s="57" t="s">
        <v>6847</v>
      </c>
      <c r="C775" s="58" t="s">
        <v>6847</v>
      </c>
      <c r="D775" s="58" t="s">
        <v>82</v>
      </c>
      <c r="E775" s="58" t="s">
        <v>16157</v>
      </c>
      <c r="F775" s="58" t="s">
        <v>6848</v>
      </c>
      <c r="G775" s="58" t="s">
        <v>16158</v>
      </c>
      <c r="H775" s="58" t="s">
        <v>14364</v>
      </c>
      <c r="I775" s="58">
        <v>1</v>
      </c>
      <c r="J775" s="58"/>
      <c r="K775" s="58" t="s">
        <v>14365</v>
      </c>
      <c r="L775" s="58" t="s">
        <v>82</v>
      </c>
      <c r="M775" s="58">
        <v>0.92</v>
      </c>
      <c r="N775" s="58">
        <v>51454</v>
      </c>
      <c r="O775" s="58">
        <v>1</v>
      </c>
      <c r="P775" s="58">
        <v>35485</v>
      </c>
    </row>
    <row r="776" spans="1:16" s="59" customFormat="1" ht="10.199999999999999" x14ac:dyDescent="0.25">
      <c r="A776" s="57">
        <v>784</v>
      </c>
      <c r="B776" s="57" t="s">
        <v>6810</v>
      </c>
      <c r="C776" s="58" t="s">
        <v>6810</v>
      </c>
      <c r="D776" s="58" t="s">
        <v>82</v>
      </c>
      <c r="E776" s="58" t="s">
        <v>16159</v>
      </c>
      <c r="F776" s="58" t="s">
        <v>6811</v>
      </c>
      <c r="G776" s="58" t="s">
        <v>16160</v>
      </c>
      <c r="H776" s="58" t="s">
        <v>14364</v>
      </c>
      <c r="I776" s="58">
        <v>8.35</v>
      </c>
      <c r="J776" s="58"/>
      <c r="K776" s="58" t="s">
        <v>14365</v>
      </c>
      <c r="L776" s="58" t="s">
        <v>82</v>
      </c>
      <c r="M776" s="58">
        <v>7.16</v>
      </c>
      <c r="N776" s="58">
        <v>62206</v>
      </c>
      <c r="O776" s="58">
        <v>5.4</v>
      </c>
      <c r="P776" s="58">
        <v>54082</v>
      </c>
    </row>
    <row r="777" spans="1:16" s="59" customFormat="1" ht="10.199999999999999" x14ac:dyDescent="0.25">
      <c r="A777" s="57">
        <v>785</v>
      </c>
      <c r="B777" s="57" t="s">
        <v>16161</v>
      </c>
      <c r="C777" s="58"/>
      <c r="D777" s="58" t="s">
        <v>82</v>
      </c>
      <c r="E777" s="58" t="s">
        <v>16161</v>
      </c>
      <c r="F777" s="58" t="s">
        <v>16162</v>
      </c>
      <c r="G777" s="58" t="s">
        <v>16163</v>
      </c>
      <c r="H777" s="58" t="s">
        <v>14364</v>
      </c>
      <c r="I777" s="58">
        <v>15.52</v>
      </c>
      <c r="J777" s="58"/>
      <c r="K777" s="58" t="s">
        <v>14365</v>
      </c>
      <c r="L777" s="58" t="s">
        <v>82</v>
      </c>
      <c r="M777" s="58">
        <v>13.3</v>
      </c>
      <c r="N777" s="58">
        <v>103</v>
      </c>
      <c r="O777" s="58">
        <v>15.52</v>
      </c>
      <c r="P777" s="58">
        <v>43</v>
      </c>
    </row>
    <row r="778" spans="1:16" s="59" customFormat="1" ht="10.199999999999999" x14ac:dyDescent="0.25">
      <c r="A778" s="57">
        <v>786</v>
      </c>
      <c r="B778" s="57" t="s">
        <v>6662</v>
      </c>
      <c r="C778" s="58" t="s">
        <v>6662</v>
      </c>
      <c r="D778" s="58" t="s">
        <v>82</v>
      </c>
      <c r="E778" s="58" t="s">
        <v>16164</v>
      </c>
      <c r="F778" s="58" t="s">
        <v>6663</v>
      </c>
      <c r="G778" s="58" t="s">
        <v>16165</v>
      </c>
      <c r="H778" s="58" t="s">
        <v>14364</v>
      </c>
      <c r="I778" s="58">
        <v>3.31</v>
      </c>
      <c r="J778" s="58"/>
      <c r="K778" s="58" t="s">
        <v>14365</v>
      </c>
      <c r="L778" s="58" t="s">
        <v>82</v>
      </c>
      <c r="M778" s="58">
        <v>3.05</v>
      </c>
      <c r="N778" s="58">
        <v>10120</v>
      </c>
      <c r="O778" s="58">
        <v>3.31</v>
      </c>
      <c r="P778" s="58">
        <v>9915</v>
      </c>
    </row>
    <row r="779" spans="1:16" s="59" customFormat="1" ht="10.199999999999999" x14ac:dyDescent="0.25">
      <c r="A779" s="57">
        <v>787</v>
      </c>
      <c r="B779" s="57" t="s">
        <v>5618</v>
      </c>
      <c r="C779" s="58" t="s">
        <v>5618</v>
      </c>
      <c r="D779" s="58" t="s">
        <v>82</v>
      </c>
      <c r="E779" s="58" t="s">
        <v>16166</v>
      </c>
      <c r="F779" s="58" t="s">
        <v>5619</v>
      </c>
      <c r="G779" s="58" t="s">
        <v>16167</v>
      </c>
      <c r="H779" s="58" t="s">
        <v>14364</v>
      </c>
      <c r="I779" s="58">
        <v>0.08</v>
      </c>
      <c r="J779" s="58"/>
      <c r="K779" s="58" t="s">
        <v>14365</v>
      </c>
      <c r="L779" s="58" t="s">
        <v>82</v>
      </c>
      <c r="M779" s="58">
        <v>7.0000000000000007E-2</v>
      </c>
      <c r="N779" s="58">
        <v>853</v>
      </c>
      <c r="O779" s="58">
        <v>0.08</v>
      </c>
      <c r="P779" s="58">
        <v>758</v>
      </c>
    </row>
    <row r="780" spans="1:16" s="59" customFormat="1" ht="10.199999999999999" x14ac:dyDescent="0.25">
      <c r="A780" s="57">
        <v>788</v>
      </c>
      <c r="B780" s="57" t="s">
        <v>5657</v>
      </c>
      <c r="C780" s="58" t="s">
        <v>5657</v>
      </c>
      <c r="D780" s="58" t="s">
        <v>82</v>
      </c>
      <c r="E780" s="58" t="s">
        <v>16168</v>
      </c>
      <c r="F780" s="58" t="s">
        <v>16169</v>
      </c>
      <c r="G780" s="58" t="s">
        <v>16170</v>
      </c>
      <c r="H780" s="58" t="s">
        <v>14364</v>
      </c>
      <c r="I780" s="58">
        <v>0.37</v>
      </c>
      <c r="J780" s="58"/>
      <c r="K780" s="58" t="s">
        <v>14365</v>
      </c>
      <c r="L780" s="58" t="s">
        <v>82</v>
      </c>
      <c r="M780" s="58">
        <v>0.34</v>
      </c>
      <c r="N780" s="58">
        <v>1144</v>
      </c>
      <c r="O780" s="58">
        <v>0.37</v>
      </c>
      <c r="P780" s="58">
        <v>888</v>
      </c>
    </row>
    <row r="781" spans="1:16" s="59" customFormat="1" ht="10.199999999999999" x14ac:dyDescent="0.25">
      <c r="A781" s="57">
        <v>789</v>
      </c>
      <c r="B781" s="57" t="s">
        <v>16171</v>
      </c>
      <c r="C781" s="58"/>
      <c r="D781" s="58" t="s">
        <v>82</v>
      </c>
      <c r="E781" s="58" t="s">
        <v>16171</v>
      </c>
      <c r="F781" s="58" t="s">
        <v>16172</v>
      </c>
      <c r="G781" s="58" t="s">
        <v>16173</v>
      </c>
      <c r="H781" s="58" t="s">
        <v>14364</v>
      </c>
      <c r="I781" s="58">
        <v>4.8899999999999997</v>
      </c>
      <c r="J781" s="58"/>
      <c r="K781" s="58" t="s">
        <v>14365</v>
      </c>
      <c r="L781" s="58" t="s">
        <v>82</v>
      </c>
      <c r="M781" s="58">
        <v>4.59</v>
      </c>
      <c r="N781" s="58">
        <v>39</v>
      </c>
      <c r="O781" s="58">
        <v>4.8899999999999997</v>
      </c>
      <c r="P781" s="58">
        <v>39</v>
      </c>
    </row>
    <row r="782" spans="1:16" s="59" customFormat="1" ht="10.199999999999999" x14ac:dyDescent="0.25">
      <c r="A782" s="57">
        <v>790</v>
      </c>
      <c r="B782" s="57" t="s">
        <v>16174</v>
      </c>
      <c r="C782" s="58"/>
      <c r="D782" s="58" t="s">
        <v>82</v>
      </c>
      <c r="E782" s="58" t="s">
        <v>16174</v>
      </c>
      <c r="F782" s="58" t="s">
        <v>16175</v>
      </c>
      <c r="G782" s="58" t="s">
        <v>16176</v>
      </c>
      <c r="H782" s="58" t="s">
        <v>14364</v>
      </c>
      <c r="I782" s="58">
        <v>5.28</v>
      </c>
      <c r="J782" s="58"/>
      <c r="K782" s="58" t="s">
        <v>14365</v>
      </c>
      <c r="L782" s="58" t="s">
        <v>82</v>
      </c>
      <c r="M782" s="58">
        <v>4.8</v>
      </c>
      <c r="N782" s="58">
        <v>36</v>
      </c>
      <c r="O782" s="58">
        <v>5.28</v>
      </c>
      <c r="P782" s="58">
        <v>16</v>
      </c>
    </row>
    <row r="783" spans="1:16" s="59" customFormat="1" ht="10.199999999999999" x14ac:dyDescent="0.25">
      <c r="A783" s="57">
        <v>791</v>
      </c>
      <c r="B783" s="57" t="s">
        <v>16177</v>
      </c>
      <c r="C783" s="58"/>
      <c r="D783" s="58" t="s">
        <v>82</v>
      </c>
      <c r="E783" s="58" t="s">
        <v>16177</v>
      </c>
      <c r="F783" s="58" t="s">
        <v>16178</v>
      </c>
      <c r="G783" s="58" t="s">
        <v>16179</v>
      </c>
      <c r="H783" s="58" t="s">
        <v>14364</v>
      </c>
      <c r="I783" s="58">
        <v>5.27</v>
      </c>
      <c r="J783" s="58"/>
      <c r="K783" s="58" t="s">
        <v>14365</v>
      </c>
      <c r="L783" s="58" t="s">
        <v>82</v>
      </c>
      <c r="M783" s="58">
        <v>4.95</v>
      </c>
      <c r="N783" s="58">
        <v>107</v>
      </c>
      <c r="O783" s="58">
        <v>5.27</v>
      </c>
      <c r="P783" s="58">
        <v>106</v>
      </c>
    </row>
    <row r="784" spans="1:16" s="59" customFormat="1" ht="10.199999999999999" x14ac:dyDescent="0.25">
      <c r="A784" s="57">
        <v>792</v>
      </c>
      <c r="B784" s="57" t="s">
        <v>16180</v>
      </c>
      <c r="C784" s="58"/>
      <c r="D784" s="58" t="s">
        <v>82</v>
      </c>
      <c r="E784" s="58" t="s">
        <v>16180</v>
      </c>
      <c r="F784" s="58" t="s">
        <v>16181</v>
      </c>
      <c r="G784" s="58" t="s">
        <v>16182</v>
      </c>
      <c r="H784" s="58" t="s">
        <v>14364</v>
      </c>
      <c r="I784" s="58">
        <v>5.39</v>
      </c>
      <c r="J784" s="58"/>
      <c r="K784" s="58" t="s">
        <v>14365</v>
      </c>
      <c r="L784" s="58" t="s">
        <v>82</v>
      </c>
      <c r="M784" s="58">
        <v>4.9000000000000004</v>
      </c>
      <c r="N784" s="58">
        <v>230</v>
      </c>
      <c r="O784" s="58">
        <v>5.39</v>
      </c>
      <c r="P784" s="58">
        <v>230</v>
      </c>
    </row>
    <row r="785" spans="1:16" s="59" customFormat="1" ht="10.199999999999999" x14ac:dyDescent="0.25">
      <c r="A785" s="57">
        <v>793</v>
      </c>
      <c r="B785" s="57" t="s">
        <v>5865</v>
      </c>
      <c r="C785" s="58" t="s">
        <v>5865</v>
      </c>
      <c r="D785" s="58" t="s">
        <v>82</v>
      </c>
      <c r="E785" s="58" t="s">
        <v>16183</v>
      </c>
      <c r="F785" s="58" t="s">
        <v>5866</v>
      </c>
      <c r="G785" s="58" t="s">
        <v>16184</v>
      </c>
      <c r="H785" s="58" t="s">
        <v>14364</v>
      </c>
      <c r="I785" s="58">
        <v>57.39</v>
      </c>
      <c r="J785" s="58"/>
      <c r="K785" s="58" t="s">
        <v>14365</v>
      </c>
      <c r="L785" s="58" t="s">
        <v>82</v>
      </c>
      <c r="M785" s="58">
        <v>53.88</v>
      </c>
      <c r="N785" s="58">
        <v>30</v>
      </c>
      <c r="O785" s="58">
        <v>57.39</v>
      </c>
      <c r="P785" s="58">
        <v>19</v>
      </c>
    </row>
    <row r="786" spans="1:16" s="59" customFormat="1" ht="10.199999999999999" x14ac:dyDescent="0.25">
      <c r="A786" s="57">
        <v>794</v>
      </c>
      <c r="B786" s="57" t="s">
        <v>16185</v>
      </c>
      <c r="C786" s="58"/>
      <c r="D786" s="58" t="s">
        <v>82</v>
      </c>
      <c r="E786" s="58" t="s">
        <v>16185</v>
      </c>
      <c r="F786" s="58" t="s">
        <v>16186</v>
      </c>
      <c r="G786" s="58" t="s">
        <v>16187</v>
      </c>
      <c r="H786" s="58" t="s">
        <v>14364</v>
      </c>
      <c r="I786" s="58">
        <v>0.56999999999999995</v>
      </c>
      <c r="J786" s="58"/>
      <c r="K786" s="58" t="s">
        <v>14365</v>
      </c>
      <c r="L786" s="58" t="s">
        <v>82</v>
      </c>
      <c r="M786" s="58">
        <v>0.56999999999999995</v>
      </c>
      <c r="N786" s="58">
        <v>580</v>
      </c>
      <c r="O786" s="58">
        <v>0.56999999999999995</v>
      </c>
      <c r="P786" s="58">
        <v>486</v>
      </c>
    </row>
    <row r="787" spans="1:16" s="59" customFormat="1" ht="10.199999999999999" x14ac:dyDescent="0.25">
      <c r="A787" s="57">
        <v>795</v>
      </c>
      <c r="B787" s="57" t="s">
        <v>16188</v>
      </c>
      <c r="C787" s="58"/>
      <c r="D787" s="58" t="s">
        <v>82</v>
      </c>
      <c r="E787" s="58" t="s">
        <v>16188</v>
      </c>
      <c r="F787" s="58" t="s">
        <v>16189</v>
      </c>
      <c r="G787" s="58" t="s">
        <v>16190</v>
      </c>
      <c r="H787" s="58" t="s">
        <v>14364</v>
      </c>
      <c r="I787" s="58">
        <v>0.72</v>
      </c>
      <c r="J787" s="58"/>
      <c r="K787" s="58" t="s">
        <v>14365</v>
      </c>
      <c r="L787" s="58" t="s">
        <v>82</v>
      </c>
      <c r="M787" s="58">
        <v>0.71</v>
      </c>
      <c r="N787" s="58">
        <v>225</v>
      </c>
      <c r="O787" s="58">
        <v>0.72</v>
      </c>
      <c r="P787" s="58">
        <v>225</v>
      </c>
    </row>
    <row r="788" spans="1:16" s="59" customFormat="1" ht="10.199999999999999" x14ac:dyDescent="0.25">
      <c r="A788" s="57">
        <v>796</v>
      </c>
      <c r="B788" s="57" t="s">
        <v>4842</v>
      </c>
      <c r="C788" s="58" t="s">
        <v>4842</v>
      </c>
      <c r="D788" s="58" t="s">
        <v>82</v>
      </c>
      <c r="E788" s="58" t="s">
        <v>16191</v>
      </c>
      <c r="F788" s="58" t="s">
        <v>4843</v>
      </c>
      <c r="G788" s="58" t="s">
        <v>16192</v>
      </c>
      <c r="H788" s="58" t="s">
        <v>14364</v>
      </c>
      <c r="I788" s="58">
        <v>11.59</v>
      </c>
      <c r="J788" s="58"/>
      <c r="K788" s="58" t="s">
        <v>14365</v>
      </c>
      <c r="L788" s="58" t="s">
        <v>82</v>
      </c>
      <c r="M788" s="58">
        <v>10.94</v>
      </c>
      <c r="N788" s="58">
        <v>182</v>
      </c>
      <c r="O788" s="58">
        <v>12.75</v>
      </c>
      <c r="P788" s="58">
        <v>182</v>
      </c>
    </row>
    <row r="789" spans="1:16" s="59" customFormat="1" ht="10.199999999999999" x14ac:dyDescent="0.25">
      <c r="A789" s="57">
        <v>797</v>
      </c>
      <c r="B789" s="57" t="s">
        <v>4836</v>
      </c>
      <c r="C789" s="58" t="s">
        <v>4836</v>
      </c>
      <c r="D789" s="58" t="s">
        <v>82</v>
      </c>
      <c r="E789" s="58" t="s">
        <v>16193</v>
      </c>
      <c r="F789" s="58" t="s">
        <v>4837</v>
      </c>
      <c r="G789" s="58" t="s">
        <v>16194</v>
      </c>
      <c r="H789" s="58" t="s">
        <v>14364</v>
      </c>
      <c r="I789" s="58">
        <v>11.6</v>
      </c>
      <c r="J789" s="58"/>
      <c r="K789" s="58" t="s">
        <v>14365</v>
      </c>
      <c r="L789" s="58" t="s">
        <v>82</v>
      </c>
      <c r="M789" s="58">
        <v>10.95</v>
      </c>
      <c r="N789" s="58">
        <v>132</v>
      </c>
      <c r="O789" s="58">
        <v>12.75</v>
      </c>
      <c r="P789" s="58">
        <v>117</v>
      </c>
    </row>
    <row r="790" spans="1:16" s="59" customFormat="1" ht="10.199999999999999" x14ac:dyDescent="0.25">
      <c r="A790" s="57">
        <v>798</v>
      </c>
      <c r="B790" s="57" t="s">
        <v>4848</v>
      </c>
      <c r="C790" s="58" t="s">
        <v>4848</v>
      </c>
      <c r="D790" s="58" t="s">
        <v>82</v>
      </c>
      <c r="E790" s="58" t="s">
        <v>16195</v>
      </c>
      <c r="F790" s="58" t="s">
        <v>4849</v>
      </c>
      <c r="G790" s="58" t="s">
        <v>16196</v>
      </c>
      <c r="H790" s="58" t="s">
        <v>14364</v>
      </c>
      <c r="I790" s="58">
        <v>11.6</v>
      </c>
      <c r="J790" s="58"/>
      <c r="K790" s="58" t="s">
        <v>14365</v>
      </c>
      <c r="L790" s="58" t="s">
        <v>82</v>
      </c>
      <c r="M790" s="58">
        <v>10.95</v>
      </c>
      <c r="N790" s="58">
        <v>64</v>
      </c>
      <c r="O790" s="58">
        <v>12.75</v>
      </c>
      <c r="P790" s="58">
        <v>82</v>
      </c>
    </row>
    <row r="791" spans="1:16" s="59" customFormat="1" ht="10.199999999999999" x14ac:dyDescent="0.25">
      <c r="A791" s="57">
        <v>799</v>
      </c>
      <c r="B791" s="57" t="s">
        <v>6893</v>
      </c>
      <c r="C791" s="58" t="s">
        <v>6893</v>
      </c>
      <c r="D791" s="58" t="s">
        <v>82</v>
      </c>
      <c r="E791" s="58" t="s">
        <v>16197</v>
      </c>
      <c r="F791" s="58" t="s">
        <v>6894</v>
      </c>
      <c r="G791" s="58" t="s">
        <v>16198</v>
      </c>
      <c r="H791" s="58" t="s">
        <v>14364</v>
      </c>
      <c r="I791" s="58">
        <v>6.65</v>
      </c>
      <c r="J791" s="58"/>
      <c r="K791" s="58" t="s">
        <v>14365</v>
      </c>
      <c r="L791" s="58" t="s">
        <v>82</v>
      </c>
      <c r="M791" s="58">
        <v>6.12</v>
      </c>
      <c r="N791" s="58">
        <v>957</v>
      </c>
      <c r="O791" s="58">
        <v>6.65</v>
      </c>
      <c r="P791" s="58">
        <v>1164</v>
      </c>
    </row>
    <row r="792" spans="1:16" s="59" customFormat="1" ht="10.199999999999999" x14ac:dyDescent="0.25">
      <c r="A792" s="57">
        <v>800</v>
      </c>
      <c r="B792" s="57" t="s">
        <v>5585</v>
      </c>
      <c r="C792" s="58" t="s">
        <v>5585</v>
      </c>
      <c r="D792" s="58" t="s">
        <v>82</v>
      </c>
      <c r="E792" s="58" t="s">
        <v>16199</v>
      </c>
      <c r="F792" s="58" t="s">
        <v>5586</v>
      </c>
      <c r="G792" s="58" t="s">
        <v>16200</v>
      </c>
      <c r="H792" s="58" t="s">
        <v>14364</v>
      </c>
      <c r="I792" s="58">
        <v>0.56999999999999995</v>
      </c>
      <c r="J792" s="58"/>
      <c r="K792" s="58" t="s">
        <v>14365</v>
      </c>
      <c r="L792" s="58" t="s">
        <v>82</v>
      </c>
      <c r="M792" s="58">
        <v>0.56999999999999995</v>
      </c>
      <c r="N792" s="58">
        <v>10</v>
      </c>
      <c r="O792" s="58">
        <v>0.56999999999999995</v>
      </c>
      <c r="P792" s="58">
        <v>20</v>
      </c>
    </row>
    <row r="793" spans="1:16" s="59" customFormat="1" ht="10.199999999999999" x14ac:dyDescent="0.25">
      <c r="A793" s="57">
        <v>801</v>
      </c>
      <c r="B793" s="57" t="s">
        <v>16201</v>
      </c>
      <c r="C793" s="58"/>
      <c r="D793" s="58" t="s">
        <v>82</v>
      </c>
      <c r="E793" s="58" t="s">
        <v>16201</v>
      </c>
      <c r="F793" s="58" t="s">
        <v>16202</v>
      </c>
      <c r="G793" s="58" t="s">
        <v>16203</v>
      </c>
      <c r="H793" s="58" t="s">
        <v>14364</v>
      </c>
      <c r="I793" s="58">
        <v>0.72</v>
      </c>
      <c r="J793" s="58"/>
      <c r="K793" s="58" t="s">
        <v>14365</v>
      </c>
      <c r="L793" s="58" t="s">
        <v>82</v>
      </c>
      <c r="M793" s="58">
        <v>0.71</v>
      </c>
      <c r="N793" s="58">
        <v>4</v>
      </c>
      <c r="O793" s="58">
        <v>0.72</v>
      </c>
      <c r="P793" s="58" t="s">
        <v>14444</v>
      </c>
    </row>
    <row r="794" spans="1:16" s="59" customFormat="1" ht="10.199999999999999" x14ac:dyDescent="0.25">
      <c r="A794" s="57">
        <v>802</v>
      </c>
      <c r="B794" s="57" t="s">
        <v>16204</v>
      </c>
      <c r="C794" s="58"/>
      <c r="D794" s="58" t="s">
        <v>82</v>
      </c>
      <c r="E794" s="58" t="s">
        <v>16204</v>
      </c>
      <c r="F794" s="58" t="s">
        <v>16205</v>
      </c>
      <c r="G794" s="58" t="s">
        <v>16206</v>
      </c>
      <c r="H794" s="58" t="s">
        <v>14364</v>
      </c>
      <c r="I794" s="58">
        <v>0.74</v>
      </c>
      <c r="J794" s="58"/>
      <c r="K794" s="58" t="s">
        <v>14365</v>
      </c>
      <c r="L794" s="58" t="s">
        <v>82</v>
      </c>
      <c r="M794" s="58">
        <v>0.73</v>
      </c>
      <c r="N794" s="58">
        <v>1046</v>
      </c>
      <c r="O794" s="58">
        <v>0.74</v>
      </c>
      <c r="P794" s="58">
        <v>910</v>
      </c>
    </row>
    <row r="795" spans="1:16" s="59" customFormat="1" ht="10.199999999999999" x14ac:dyDescent="0.25">
      <c r="A795" s="57">
        <v>803</v>
      </c>
      <c r="B795" s="57" t="s">
        <v>5589</v>
      </c>
      <c r="C795" s="58" t="s">
        <v>5589</v>
      </c>
      <c r="D795" s="58" t="s">
        <v>82</v>
      </c>
      <c r="E795" s="58" t="s">
        <v>16207</v>
      </c>
      <c r="F795" s="58" t="s">
        <v>5590</v>
      </c>
      <c r="G795" s="58" t="s">
        <v>16208</v>
      </c>
      <c r="H795" s="58" t="s">
        <v>14364</v>
      </c>
      <c r="I795" s="58">
        <v>0.74</v>
      </c>
      <c r="J795" s="58"/>
      <c r="K795" s="58" t="s">
        <v>14365</v>
      </c>
      <c r="L795" s="58" t="s">
        <v>82</v>
      </c>
      <c r="M795" s="58">
        <v>0.73</v>
      </c>
      <c r="N795" s="58">
        <v>48</v>
      </c>
      <c r="O795" s="58">
        <v>0.74</v>
      </c>
      <c r="P795" s="58">
        <v>40</v>
      </c>
    </row>
    <row r="796" spans="1:16" s="59" customFormat="1" ht="10.199999999999999" x14ac:dyDescent="0.25">
      <c r="A796" s="57">
        <v>804</v>
      </c>
      <c r="B796" s="57" t="s">
        <v>16209</v>
      </c>
      <c r="C796" s="58"/>
      <c r="D796" s="58" t="s">
        <v>82</v>
      </c>
      <c r="E796" s="58" t="s">
        <v>16209</v>
      </c>
      <c r="F796" s="58"/>
      <c r="G796" s="58" t="s">
        <v>16210</v>
      </c>
      <c r="H796" s="58" t="s">
        <v>14606</v>
      </c>
      <c r="I796" s="58">
        <v>15</v>
      </c>
      <c r="J796" s="58"/>
      <c r="K796" s="58" t="s">
        <v>14365</v>
      </c>
      <c r="L796" s="58" t="s">
        <v>82</v>
      </c>
      <c r="M796" s="58">
        <v>0</v>
      </c>
      <c r="N796" s="58"/>
      <c r="O796" s="58">
        <v>15</v>
      </c>
      <c r="P796" s="58" t="s">
        <v>14444</v>
      </c>
    </row>
    <row r="797" spans="1:16" s="59" customFormat="1" ht="10.199999999999999" x14ac:dyDescent="0.25">
      <c r="A797" s="57">
        <v>805</v>
      </c>
      <c r="B797" s="57" t="s">
        <v>6307</v>
      </c>
      <c r="C797" s="58" t="s">
        <v>6307</v>
      </c>
      <c r="D797" s="58" t="s">
        <v>82</v>
      </c>
      <c r="E797" s="58" t="s">
        <v>16211</v>
      </c>
      <c r="F797" s="58" t="s">
        <v>6308</v>
      </c>
      <c r="G797" s="58" t="s">
        <v>16212</v>
      </c>
      <c r="H797" s="58" t="s">
        <v>14364</v>
      </c>
      <c r="I797" s="58">
        <v>2.15</v>
      </c>
      <c r="J797" s="58"/>
      <c r="K797" s="58" t="s">
        <v>14365</v>
      </c>
      <c r="L797" s="58" t="s">
        <v>82</v>
      </c>
      <c r="M797" s="58">
        <v>1.98</v>
      </c>
      <c r="N797" s="58">
        <v>185</v>
      </c>
      <c r="O797" s="58">
        <v>2.15</v>
      </c>
      <c r="P797" s="58">
        <v>185</v>
      </c>
    </row>
    <row r="798" spans="1:16" s="59" customFormat="1" ht="10.199999999999999" x14ac:dyDescent="0.25">
      <c r="A798" s="57">
        <v>806</v>
      </c>
      <c r="B798" s="57" t="s">
        <v>16213</v>
      </c>
      <c r="C798" s="58"/>
      <c r="D798" s="58" t="s">
        <v>82</v>
      </c>
      <c r="E798" s="58" t="s">
        <v>16213</v>
      </c>
      <c r="F798" s="58" t="s">
        <v>16214</v>
      </c>
      <c r="G798" s="58" t="s">
        <v>16215</v>
      </c>
      <c r="H798" s="58" t="s">
        <v>14364</v>
      </c>
      <c r="I798" s="58">
        <v>8.91</v>
      </c>
      <c r="J798" s="58"/>
      <c r="K798" s="58" t="s">
        <v>14365</v>
      </c>
      <c r="L798" s="58" t="s">
        <v>82</v>
      </c>
      <c r="M798" s="58">
        <v>8.3699999999999992</v>
      </c>
      <c r="N798" s="58">
        <v>273</v>
      </c>
      <c r="O798" s="58">
        <v>8.91</v>
      </c>
      <c r="P798" s="58">
        <v>273</v>
      </c>
    </row>
    <row r="799" spans="1:16" s="59" customFormat="1" ht="10.199999999999999" x14ac:dyDescent="0.25">
      <c r="A799" s="57">
        <v>807</v>
      </c>
      <c r="B799" s="57" t="s">
        <v>16216</v>
      </c>
      <c r="C799" s="58"/>
      <c r="D799" s="58" t="s">
        <v>82</v>
      </c>
      <c r="E799" s="58" t="s">
        <v>16216</v>
      </c>
      <c r="F799" s="58" t="s">
        <v>16217</v>
      </c>
      <c r="G799" s="58" t="s">
        <v>16218</v>
      </c>
      <c r="H799" s="58" t="s">
        <v>14364</v>
      </c>
      <c r="I799" s="58">
        <v>8.39</v>
      </c>
      <c r="J799" s="58"/>
      <c r="K799" s="58" t="s">
        <v>14365</v>
      </c>
      <c r="L799" s="58" t="s">
        <v>82</v>
      </c>
      <c r="M799" s="58">
        <v>7.87</v>
      </c>
      <c r="N799" s="58">
        <v>124</v>
      </c>
      <c r="O799" s="58">
        <v>8.39</v>
      </c>
      <c r="P799" s="58">
        <v>124</v>
      </c>
    </row>
    <row r="800" spans="1:16" s="59" customFormat="1" ht="10.199999999999999" x14ac:dyDescent="0.25">
      <c r="A800" s="57">
        <v>808</v>
      </c>
      <c r="B800" s="57" t="s">
        <v>16219</v>
      </c>
      <c r="C800" s="58"/>
      <c r="D800" s="58" t="s">
        <v>82</v>
      </c>
      <c r="E800" s="58" t="s">
        <v>16219</v>
      </c>
      <c r="F800" s="58" t="s">
        <v>16220</v>
      </c>
      <c r="G800" s="58" t="s">
        <v>16221</v>
      </c>
      <c r="H800" s="58" t="s">
        <v>14364</v>
      </c>
      <c r="I800" s="58">
        <v>14.19</v>
      </c>
      <c r="J800" s="58"/>
      <c r="K800" s="58" t="s">
        <v>14365</v>
      </c>
      <c r="L800" s="58" t="s">
        <v>82</v>
      </c>
      <c r="M800" s="58">
        <v>13.32</v>
      </c>
      <c r="N800" s="58">
        <v>15</v>
      </c>
      <c r="O800" s="58">
        <v>14.19</v>
      </c>
      <c r="P800" s="58">
        <v>15</v>
      </c>
    </row>
    <row r="801" spans="1:16" s="59" customFormat="1" ht="10.199999999999999" x14ac:dyDescent="0.25">
      <c r="A801" s="57">
        <v>809</v>
      </c>
      <c r="B801" s="57" t="s">
        <v>16222</v>
      </c>
      <c r="C801" s="58"/>
      <c r="D801" s="58" t="s">
        <v>82</v>
      </c>
      <c r="E801" s="58" t="s">
        <v>16222</v>
      </c>
      <c r="F801" s="58" t="s">
        <v>16223</v>
      </c>
      <c r="G801" s="58" t="s">
        <v>16224</v>
      </c>
      <c r="H801" s="58" t="s">
        <v>14364</v>
      </c>
      <c r="I801" s="58">
        <v>59.1</v>
      </c>
      <c r="J801" s="58"/>
      <c r="K801" s="58" t="s">
        <v>14365</v>
      </c>
      <c r="L801" s="58" t="s">
        <v>82</v>
      </c>
      <c r="M801" s="58">
        <v>55.49</v>
      </c>
      <c r="N801" s="58">
        <v>4</v>
      </c>
      <c r="O801" s="58">
        <v>59.1</v>
      </c>
      <c r="P801" s="58">
        <v>3</v>
      </c>
    </row>
    <row r="802" spans="1:16" s="59" customFormat="1" ht="10.199999999999999" x14ac:dyDescent="0.25">
      <c r="A802" s="57">
        <v>810</v>
      </c>
      <c r="B802" s="57" t="s">
        <v>16225</v>
      </c>
      <c r="C802" s="58"/>
      <c r="D802" s="58" t="s">
        <v>82</v>
      </c>
      <c r="E802" s="58" t="s">
        <v>16225</v>
      </c>
      <c r="F802" s="58" t="s">
        <v>16226</v>
      </c>
      <c r="G802" s="58" t="s">
        <v>16227</v>
      </c>
      <c r="H802" s="58" t="s">
        <v>14364</v>
      </c>
      <c r="I802" s="58">
        <v>8.39</v>
      </c>
      <c r="J802" s="58"/>
      <c r="K802" s="58" t="s">
        <v>14365</v>
      </c>
      <c r="L802" s="58" t="s">
        <v>82</v>
      </c>
      <c r="M802" s="58">
        <v>7.87</v>
      </c>
      <c r="N802" s="58">
        <v>45</v>
      </c>
      <c r="O802" s="58">
        <v>8.39</v>
      </c>
      <c r="P802" s="58">
        <v>45</v>
      </c>
    </row>
    <row r="803" spans="1:16" s="59" customFormat="1" ht="10.199999999999999" x14ac:dyDescent="0.25">
      <c r="A803" s="57">
        <v>811</v>
      </c>
      <c r="B803" s="57" t="s">
        <v>16228</v>
      </c>
      <c r="C803" s="58"/>
      <c r="D803" s="58" t="s">
        <v>82</v>
      </c>
      <c r="E803" s="58" t="s">
        <v>16228</v>
      </c>
      <c r="F803" s="58" t="s">
        <v>16229</v>
      </c>
      <c r="G803" s="58" t="s">
        <v>16230</v>
      </c>
      <c r="H803" s="58" t="s">
        <v>14364</v>
      </c>
      <c r="I803" s="58">
        <v>8.57</v>
      </c>
      <c r="J803" s="58"/>
      <c r="K803" s="58" t="s">
        <v>14365</v>
      </c>
      <c r="L803" s="58" t="s">
        <v>82</v>
      </c>
      <c r="M803" s="58">
        <v>7.87</v>
      </c>
      <c r="N803" s="58">
        <v>100</v>
      </c>
      <c r="O803" s="58">
        <v>8.57</v>
      </c>
      <c r="P803" s="58">
        <v>80</v>
      </c>
    </row>
    <row r="804" spans="1:16" s="59" customFormat="1" ht="10.199999999999999" x14ac:dyDescent="0.25">
      <c r="A804" s="57">
        <v>812</v>
      </c>
      <c r="B804" s="57" t="s">
        <v>16231</v>
      </c>
      <c r="C804" s="58"/>
      <c r="D804" s="58" t="s">
        <v>82</v>
      </c>
      <c r="E804" s="58" t="s">
        <v>16231</v>
      </c>
      <c r="F804" s="58" t="s">
        <v>16232</v>
      </c>
      <c r="G804" s="58" t="s">
        <v>16233</v>
      </c>
      <c r="H804" s="58" t="s">
        <v>14364</v>
      </c>
      <c r="I804" s="58">
        <v>14.51</v>
      </c>
      <c r="J804" s="58"/>
      <c r="K804" s="58" t="s">
        <v>14365</v>
      </c>
      <c r="L804" s="58" t="s">
        <v>82</v>
      </c>
      <c r="M804" s="58">
        <v>13.32</v>
      </c>
      <c r="N804" s="58">
        <v>32</v>
      </c>
      <c r="O804" s="58">
        <v>14.51</v>
      </c>
      <c r="P804" s="58">
        <v>32</v>
      </c>
    </row>
    <row r="805" spans="1:16" s="59" customFormat="1" ht="10.199999999999999" x14ac:dyDescent="0.25">
      <c r="A805" s="57">
        <v>813</v>
      </c>
      <c r="B805" s="57" t="s">
        <v>16234</v>
      </c>
      <c r="C805" s="58"/>
      <c r="D805" s="58" t="s">
        <v>82</v>
      </c>
      <c r="E805" s="58" t="s">
        <v>16234</v>
      </c>
      <c r="F805" s="58" t="s">
        <v>16235</v>
      </c>
      <c r="G805" s="58" t="s">
        <v>16236</v>
      </c>
      <c r="H805" s="58" t="s">
        <v>14364</v>
      </c>
      <c r="I805" s="58">
        <v>14.19</v>
      </c>
      <c r="J805" s="58"/>
      <c r="K805" s="58" t="s">
        <v>14365</v>
      </c>
      <c r="L805" s="58" t="s">
        <v>82</v>
      </c>
      <c r="M805" s="58">
        <v>13.32</v>
      </c>
      <c r="N805" s="58">
        <v>30</v>
      </c>
      <c r="O805" s="58">
        <v>14.19</v>
      </c>
      <c r="P805" s="58">
        <v>30</v>
      </c>
    </row>
    <row r="806" spans="1:16" s="59" customFormat="1" ht="10.199999999999999" x14ac:dyDescent="0.25">
      <c r="A806" s="57">
        <v>814</v>
      </c>
      <c r="B806" s="57" t="s">
        <v>16237</v>
      </c>
      <c r="C806" s="58"/>
      <c r="D806" s="58" t="s">
        <v>82</v>
      </c>
      <c r="E806" s="58" t="s">
        <v>16237</v>
      </c>
      <c r="F806" s="58" t="s">
        <v>16238</v>
      </c>
      <c r="G806" s="58" t="s">
        <v>16239</v>
      </c>
      <c r="H806" s="58" t="s">
        <v>14364</v>
      </c>
      <c r="I806" s="58">
        <v>14.1</v>
      </c>
      <c r="J806" s="58"/>
      <c r="K806" s="58" t="s">
        <v>14365</v>
      </c>
      <c r="L806" s="58" t="s">
        <v>82</v>
      </c>
      <c r="M806" s="58">
        <v>12.82</v>
      </c>
      <c r="N806" s="58">
        <v>80</v>
      </c>
      <c r="O806" s="58">
        <v>14.1</v>
      </c>
      <c r="P806" s="58">
        <v>80</v>
      </c>
    </row>
    <row r="807" spans="1:16" s="59" customFormat="1" ht="10.199999999999999" x14ac:dyDescent="0.25">
      <c r="A807" s="57">
        <v>815</v>
      </c>
      <c r="B807" s="57" t="s">
        <v>16240</v>
      </c>
      <c r="C807" s="58"/>
      <c r="D807" s="58" t="s">
        <v>82</v>
      </c>
      <c r="E807" s="58" t="s">
        <v>16240</v>
      </c>
      <c r="F807" s="58" t="s">
        <v>16241</v>
      </c>
      <c r="G807" s="58" t="s">
        <v>16242</v>
      </c>
      <c r="H807" s="58" t="s">
        <v>14364</v>
      </c>
      <c r="I807" s="58">
        <v>5.56</v>
      </c>
      <c r="J807" s="58"/>
      <c r="K807" s="58" t="s">
        <v>14365</v>
      </c>
      <c r="L807" s="58" t="s">
        <v>82</v>
      </c>
      <c r="M807" s="58">
        <v>5.22</v>
      </c>
      <c r="N807" s="58">
        <v>83</v>
      </c>
      <c r="O807" s="58">
        <v>5.56</v>
      </c>
      <c r="P807" s="58">
        <v>83</v>
      </c>
    </row>
    <row r="808" spans="1:16" s="59" customFormat="1" ht="10.199999999999999" x14ac:dyDescent="0.25">
      <c r="A808" s="57">
        <v>816</v>
      </c>
      <c r="B808" s="57" t="s">
        <v>5874</v>
      </c>
      <c r="C808" s="58" t="s">
        <v>5874</v>
      </c>
      <c r="D808" s="58" t="s">
        <v>82</v>
      </c>
      <c r="E808" s="58" t="s">
        <v>16243</v>
      </c>
      <c r="F808" s="58" t="s">
        <v>5875</v>
      </c>
      <c r="G808" s="58" t="s">
        <v>16244</v>
      </c>
      <c r="H808" s="58" t="s">
        <v>14364</v>
      </c>
      <c r="I808" s="58">
        <v>2</v>
      </c>
      <c r="J808" s="58"/>
      <c r="K808" s="58" t="s">
        <v>14365</v>
      </c>
      <c r="L808" s="58" t="s">
        <v>82</v>
      </c>
      <c r="M808" s="58">
        <v>1.84</v>
      </c>
      <c r="N808" s="58">
        <v>125</v>
      </c>
      <c r="O808" s="58">
        <v>2</v>
      </c>
      <c r="P808" s="58">
        <v>125</v>
      </c>
    </row>
    <row r="809" spans="1:16" s="59" customFormat="1" ht="10.199999999999999" x14ac:dyDescent="0.25">
      <c r="A809" s="57">
        <v>817</v>
      </c>
      <c r="B809" s="57" t="s">
        <v>7112</v>
      </c>
      <c r="C809" s="58" t="s">
        <v>7112</v>
      </c>
      <c r="D809" s="58" t="s">
        <v>82</v>
      </c>
      <c r="E809" s="58" t="s">
        <v>16245</v>
      </c>
      <c r="F809" s="58" t="s">
        <v>7113</v>
      </c>
      <c r="G809" s="58" t="s">
        <v>16246</v>
      </c>
      <c r="H809" s="58" t="s">
        <v>14364</v>
      </c>
      <c r="I809" s="58">
        <v>4.8499999999999996</v>
      </c>
      <c r="J809" s="58"/>
      <c r="K809" s="58" t="s">
        <v>14365</v>
      </c>
      <c r="L809" s="58" t="s">
        <v>82</v>
      </c>
      <c r="M809" s="58">
        <v>4.46</v>
      </c>
      <c r="N809" s="58">
        <v>254</v>
      </c>
      <c r="O809" s="58">
        <v>4.8499999999999996</v>
      </c>
      <c r="P809" s="58">
        <v>195</v>
      </c>
    </row>
    <row r="810" spans="1:16" s="59" customFormat="1" ht="10.199999999999999" x14ac:dyDescent="0.25">
      <c r="A810" s="57">
        <v>818</v>
      </c>
      <c r="B810" s="57" t="s">
        <v>5893</v>
      </c>
      <c r="C810" s="58" t="s">
        <v>5893</v>
      </c>
      <c r="D810" s="58" t="s">
        <v>82</v>
      </c>
      <c r="E810" s="58" t="s">
        <v>16247</v>
      </c>
      <c r="F810" s="58" t="s">
        <v>5894</v>
      </c>
      <c r="G810" s="58" t="s">
        <v>16248</v>
      </c>
      <c r="H810" s="58" t="s">
        <v>14364</v>
      </c>
      <c r="I810" s="58">
        <v>55.84</v>
      </c>
      <c r="J810" s="58"/>
      <c r="K810" s="58" t="s">
        <v>14365</v>
      </c>
      <c r="L810" s="58" t="s">
        <v>82</v>
      </c>
      <c r="M810" s="58">
        <v>52.7</v>
      </c>
      <c r="N810" s="58">
        <v>371</v>
      </c>
      <c r="O810" s="58">
        <v>55.84</v>
      </c>
      <c r="P810" s="58">
        <v>362</v>
      </c>
    </row>
    <row r="811" spans="1:16" s="59" customFormat="1" ht="10.199999999999999" x14ac:dyDescent="0.25">
      <c r="A811" s="57">
        <v>819</v>
      </c>
      <c r="B811" s="57" t="s">
        <v>16249</v>
      </c>
      <c r="C811" s="58"/>
      <c r="D811" s="58" t="s">
        <v>82</v>
      </c>
      <c r="E811" s="58" t="s">
        <v>16249</v>
      </c>
      <c r="F811" s="58">
        <v>4000048</v>
      </c>
      <c r="G811" s="58" t="s">
        <v>16250</v>
      </c>
      <c r="H811" s="58" t="s">
        <v>14364</v>
      </c>
      <c r="I811" s="58">
        <v>0.13</v>
      </c>
      <c r="J811" s="58"/>
      <c r="K811" s="58" t="s">
        <v>14365</v>
      </c>
      <c r="L811" s="58" t="s">
        <v>82</v>
      </c>
      <c r="M811" s="58">
        <v>0.13</v>
      </c>
      <c r="N811" s="58"/>
      <c r="O811" s="58">
        <v>1.1000000000000001</v>
      </c>
      <c r="P811" s="58">
        <v>1280</v>
      </c>
    </row>
    <row r="812" spans="1:16" s="59" customFormat="1" ht="10.199999999999999" x14ac:dyDescent="0.25">
      <c r="A812" s="57">
        <v>820</v>
      </c>
      <c r="B812" s="57" t="s">
        <v>5592</v>
      </c>
      <c r="C812" s="58" t="s">
        <v>5592</v>
      </c>
      <c r="D812" s="58" t="s">
        <v>82</v>
      </c>
      <c r="E812" s="58" t="s">
        <v>16251</v>
      </c>
      <c r="F812" s="58">
        <v>15890</v>
      </c>
      <c r="G812" s="58" t="s">
        <v>16252</v>
      </c>
      <c r="H812" s="58" t="s">
        <v>14364</v>
      </c>
      <c r="I812" s="58">
        <v>3.96</v>
      </c>
      <c r="J812" s="58"/>
      <c r="K812" s="58" t="s">
        <v>14365</v>
      </c>
      <c r="L812" s="58" t="s">
        <v>82</v>
      </c>
      <c r="M812" s="58">
        <v>3.4</v>
      </c>
      <c r="N812" s="58">
        <v>519</v>
      </c>
      <c r="O812" s="58">
        <v>3.96</v>
      </c>
      <c r="P812" s="58">
        <v>394</v>
      </c>
    </row>
    <row r="813" spans="1:16" s="59" customFormat="1" ht="10.199999999999999" x14ac:dyDescent="0.25">
      <c r="A813" s="57">
        <v>821</v>
      </c>
      <c r="B813" s="57" t="s">
        <v>16253</v>
      </c>
      <c r="C813" s="58"/>
      <c r="D813" s="58" t="s">
        <v>82</v>
      </c>
      <c r="E813" s="58" t="s">
        <v>16253</v>
      </c>
      <c r="F813" s="58" t="s">
        <v>16254</v>
      </c>
      <c r="G813" s="58" t="s">
        <v>16255</v>
      </c>
      <c r="H813" s="58" t="s">
        <v>14364</v>
      </c>
      <c r="I813" s="58">
        <v>5.04</v>
      </c>
      <c r="J813" s="58"/>
      <c r="K813" s="58" t="s">
        <v>14365</v>
      </c>
      <c r="L813" s="58" t="s">
        <v>82</v>
      </c>
      <c r="M813" s="58">
        <v>4.7300000000000004</v>
      </c>
      <c r="N813" s="58">
        <v>2</v>
      </c>
      <c r="O813" s="58">
        <v>5.04</v>
      </c>
      <c r="P813" s="58">
        <v>2</v>
      </c>
    </row>
    <row r="814" spans="1:16" s="59" customFormat="1" ht="10.199999999999999" x14ac:dyDescent="0.25">
      <c r="A814" s="57">
        <v>822</v>
      </c>
      <c r="B814" s="57" t="s">
        <v>16256</v>
      </c>
      <c r="C814" s="58"/>
      <c r="D814" s="58" t="s">
        <v>82</v>
      </c>
      <c r="E814" s="58" t="s">
        <v>16256</v>
      </c>
      <c r="F814" s="58" t="s">
        <v>16257</v>
      </c>
      <c r="G814" s="58" t="s">
        <v>16258</v>
      </c>
      <c r="H814" s="58" t="s">
        <v>14364</v>
      </c>
      <c r="I814" s="58">
        <v>10.86</v>
      </c>
      <c r="J814" s="58"/>
      <c r="K814" s="58" t="s">
        <v>14365</v>
      </c>
      <c r="L814" s="58" t="s">
        <v>82</v>
      </c>
      <c r="M814" s="58">
        <v>9.5299999999999994</v>
      </c>
      <c r="N814" s="58">
        <v>1795</v>
      </c>
      <c r="O814" s="58">
        <v>10.86</v>
      </c>
      <c r="P814" s="58">
        <v>1795</v>
      </c>
    </row>
    <row r="815" spans="1:16" s="59" customFormat="1" ht="10.199999999999999" x14ac:dyDescent="0.25">
      <c r="A815" s="57">
        <v>823</v>
      </c>
      <c r="B815" s="57" t="s">
        <v>16259</v>
      </c>
      <c r="C815" s="58"/>
      <c r="D815" s="58" t="s">
        <v>82</v>
      </c>
      <c r="E815" s="58" t="s">
        <v>16259</v>
      </c>
      <c r="F815" s="58" t="s">
        <v>16260</v>
      </c>
      <c r="G815" s="58" t="s">
        <v>16261</v>
      </c>
      <c r="H815" s="58" t="s">
        <v>14364</v>
      </c>
      <c r="I815" s="58">
        <v>24.47</v>
      </c>
      <c r="J815" s="58"/>
      <c r="K815" s="58" t="s">
        <v>14365</v>
      </c>
      <c r="L815" s="58" t="s">
        <v>82</v>
      </c>
      <c r="M815" s="58">
        <v>21.48</v>
      </c>
      <c r="N815" s="58">
        <v>145</v>
      </c>
      <c r="O815" s="58">
        <v>24.47</v>
      </c>
      <c r="P815" s="58">
        <v>145</v>
      </c>
    </row>
    <row r="816" spans="1:16" s="59" customFormat="1" ht="10.199999999999999" x14ac:dyDescent="0.25">
      <c r="A816" s="57">
        <v>824</v>
      </c>
      <c r="B816" s="57" t="s">
        <v>16262</v>
      </c>
      <c r="C816" s="58"/>
      <c r="D816" s="58" t="s">
        <v>82</v>
      </c>
      <c r="E816" s="58" t="s">
        <v>16262</v>
      </c>
      <c r="F816" s="58" t="s">
        <v>16263</v>
      </c>
      <c r="G816" s="58" t="s">
        <v>16264</v>
      </c>
      <c r="H816" s="58" t="s">
        <v>14364</v>
      </c>
      <c r="I816" s="58">
        <v>29.28</v>
      </c>
      <c r="J816" s="58"/>
      <c r="K816" s="58" t="s">
        <v>14365</v>
      </c>
      <c r="L816" s="58" t="s">
        <v>82</v>
      </c>
      <c r="M816" s="58">
        <v>25.7</v>
      </c>
      <c r="N816" s="58">
        <v>265</v>
      </c>
      <c r="O816" s="58">
        <v>29.28</v>
      </c>
      <c r="P816" s="58">
        <v>265</v>
      </c>
    </row>
    <row r="817" spans="1:16" s="59" customFormat="1" ht="10.199999999999999" x14ac:dyDescent="0.25">
      <c r="A817" s="57">
        <v>825</v>
      </c>
      <c r="B817" s="57" t="s">
        <v>5594</v>
      </c>
      <c r="C817" s="58" t="s">
        <v>5594</v>
      </c>
      <c r="D817" s="58" t="s">
        <v>82</v>
      </c>
      <c r="E817" s="58" t="s">
        <v>16265</v>
      </c>
      <c r="F817" s="58" t="s">
        <v>5595</v>
      </c>
      <c r="G817" s="58" t="s">
        <v>16266</v>
      </c>
      <c r="H817" s="58" t="s">
        <v>14364</v>
      </c>
      <c r="I817" s="58">
        <v>2.5099999999999998</v>
      </c>
      <c r="J817" s="58"/>
      <c r="K817" s="58" t="s">
        <v>14365</v>
      </c>
      <c r="L817" s="58" t="s">
        <v>82</v>
      </c>
      <c r="M817" s="58">
        <v>2.31</v>
      </c>
      <c r="N817" s="58">
        <v>92</v>
      </c>
      <c r="O817" s="58">
        <v>2.79</v>
      </c>
      <c r="P817" s="58">
        <v>25</v>
      </c>
    </row>
    <row r="818" spans="1:16" s="59" customFormat="1" ht="10.199999999999999" x14ac:dyDescent="0.25">
      <c r="A818" s="57">
        <v>826</v>
      </c>
      <c r="B818" s="57" t="s">
        <v>16267</v>
      </c>
      <c r="C818" s="58" t="s">
        <v>3579</v>
      </c>
      <c r="D818" s="58" t="s">
        <v>82</v>
      </c>
      <c r="E818" s="58" t="s">
        <v>16268</v>
      </c>
      <c r="F818" s="58" t="s">
        <v>3580</v>
      </c>
      <c r="G818" s="58" t="s">
        <v>16269</v>
      </c>
      <c r="H818" s="58" t="s">
        <v>14364</v>
      </c>
      <c r="I818" s="58">
        <v>2.14</v>
      </c>
      <c r="J818" s="58"/>
      <c r="K818" s="58" t="s">
        <v>14365</v>
      </c>
      <c r="L818" s="58" t="s">
        <v>82</v>
      </c>
      <c r="M818" s="58">
        <v>2.12</v>
      </c>
      <c r="N818" s="58">
        <v>38806</v>
      </c>
      <c r="O818" s="58">
        <v>2.14</v>
      </c>
      <c r="P818" s="58">
        <v>36745</v>
      </c>
    </row>
    <row r="819" spans="1:16" s="59" customFormat="1" ht="10.199999999999999" x14ac:dyDescent="0.25">
      <c r="A819" s="57">
        <v>827</v>
      </c>
      <c r="B819" s="57" t="s">
        <v>5597</v>
      </c>
      <c r="C819" s="58" t="s">
        <v>5597</v>
      </c>
      <c r="D819" s="58" t="s">
        <v>82</v>
      </c>
      <c r="E819" s="58" t="s">
        <v>16270</v>
      </c>
      <c r="F819" s="58" t="s">
        <v>5598</v>
      </c>
      <c r="G819" s="58" t="s">
        <v>16271</v>
      </c>
      <c r="H819" s="58" t="s">
        <v>14364</v>
      </c>
      <c r="I819" s="58">
        <v>0.71</v>
      </c>
      <c r="J819" s="58"/>
      <c r="K819" s="58" t="s">
        <v>14365</v>
      </c>
      <c r="L819" s="58" t="s">
        <v>82</v>
      </c>
      <c r="M819" s="58">
        <v>0.7</v>
      </c>
      <c r="N819" s="58">
        <v>268</v>
      </c>
      <c r="O819" s="58">
        <v>0.71</v>
      </c>
      <c r="P819" s="58">
        <v>297</v>
      </c>
    </row>
    <row r="820" spans="1:16" s="59" customFormat="1" ht="10.199999999999999" x14ac:dyDescent="0.25">
      <c r="A820" s="57">
        <v>828</v>
      </c>
      <c r="B820" s="57" t="s">
        <v>5994</v>
      </c>
      <c r="C820" s="58" t="s">
        <v>5994</v>
      </c>
      <c r="D820" s="58" t="s">
        <v>82</v>
      </c>
      <c r="E820" s="58" t="s">
        <v>16272</v>
      </c>
      <c r="F820" s="58" t="s">
        <v>16273</v>
      </c>
      <c r="G820" s="58" t="s">
        <v>16274</v>
      </c>
      <c r="H820" s="58" t="s">
        <v>14364</v>
      </c>
      <c r="I820" s="58">
        <v>0.25</v>
      </c>
      <c r="J820" s="58"/>
      <c r="K820" s="58" t="s">
        <v>14365</v>
      </c>
      <c r="L820" s="58" t="s">
        <v>82</v>
      </c>
      <c r="M820" s="58">
        <v>0.23</v>
      </c>
      <c r="N820" s="58">
        <v>1019</v>
      </c>
      <c r="O820" s="58">
        <v>0.28999999999999998</v>
      </c>
      <c r="P820" s="58">
        <v>54</v>
      </c>
    </row>
    <row r="821" spans="1:16" s="59" customFormat="1" ht="10.199999999999999" x14ac:dyDescent="0.25">
      <c r="A821" s="57">
        <v>829</v>
      </c>
      <c r="B821" s="57" t="s">
        <v>7081</v>
      </c>
      <c r="C821" s="58" t="s">
        <v>7081</v>
      </c>
      <c r="D821" s="58" t="s">
        <v>82</v>
      </c>
      <c r="E821" s="58" t="s">
        <v>16275</v>
      </c>
      <c r="F821" s="58" t="s">
        <v>16276</v>
      </c>
      <c r="G821" s="58" t="s">
        <v>16277</v>
      </c>
      <c r="H821" s="58" t="s">
        <v>14364</v>
      </c>
      <c r="I821" s="58">
        <v>9.64</v>
      </c>
      <c r="J821" s="58"/>
      <c r="K821" s="58" t="s">
        <v>14365</v>
      </c>
      <c r="L821" s="58" t="s">
        <v>82</v>
      </c>
      <c r="M821" s="58">
        <v>8.8800000000000008</v>
      </c>
      <c r="N821" s="58">
        <v>858</v>
      </c>
      <c r="O821" s="58">
        <v>9.64</v>
      </c>
      <c r="P821" s="58">
        <v>3063</v>
      </c>
    </row>
    <row r="822" spans="1:16" s="59" customFormat="1" ht="10.199999999999999" x14ac:dyDescent="0.25">
      <c r="A822" s="57">
        <v>830</v>
      </c>
      <c r="B822" s="57" t="s">
        <v>4932</v>
      </c>
      <c r="C822" s="58" t="s">
        <v>4932</v>
      </c>
      <c r="D822" s="58" t="s">
        <v>82</v>
      </c>
      <c r="E822" s="58" t="s">
        <v>16278</v>
      </c>
      <c r="F822" s="58" t="s">
        <v>4933</v>
      </c>
      <c r="G822" s="58" t="s">
        <v>16279</v>
      </c>
      <c r="H822" s="58" t="s">
        <v>14364</v>
      </c>
      <c r="I822" s="58">
        <v>13.38</v>
      </c>
      <c r="J822" s="58"/>
      <c r="K822" s="58" t="s">
        <v>14365</v>
      </c>
      <c r="L822" s="58" t="s">
        <v>82</v>
      </c>
      <c r="M822" s="58">
        <v>12.32</v>
      </c>
      <c r="N822" s="58"/>
      <c r="O822" s="58">
        <v>13.38</v>
      </c>
      <c r="P822" s="58" t="s">
        <v>14444</v>
      </c>
    </row>
    <row r="823" spans="1:16" s="59" customFormat="1" ht="10.199999999999999" x14ac:dyDescent="0.25">
      <c r="A823" s="57">
        <v>831</v>
      </c>
      <c r="B823" s="57" t="s">
        <v>6994</v>
      </c>
      <c r="C823" s="58" t="s">
        <v>6994</v>
      </c>
      <c r="D823" s="58" t="s">
        <v>82</v>
      </c>
      <c r="E823" s="58" t="s">
        <v>16280</v>
      </c>
      <c r="F823" s="58" t="s">
        <v>6995</v>
      </c>
      <c r="G823" s="58" t="s">
        <v>16281</v>
      </c>
      <c r="H823" s="58" t="s">
        <v>14364</v>
      </c>
      <c r="I823" s="58">
        <v>9.1199999999999992</v>
      </c>
      <c r="J823" s="58"/>
      <c r="K823" s="58" t="s">
        <v>14365</v>
      </c>
      <c r="L823" s="58" t="s">
        <v>82</v>
      </c>
      <c r="M823" s="58">
        <v>7.82</v>
      </c>
      <c r="N823" s="58">
        <v>443</v>
      </c>
      <c r="O823" s="58">
        <v>9.1199999999999992</v>
      </c>
      <c r="P823" s="58">
        <v>4351</v>
      </c>
    </row>
    <row r="824" spans="1:16" s="59" customFormat="1" ht="10.199999999999999" x14ac:dyDescent="0.25">
      <c r="A824" s="57">
        <v>832</v>
      </c>
      <c r="B824" s="57" t="s">
        <v>7264</v>
      </c>
      <c r="C824" s="58" t="s">
        <v>7264</v>
      </c>
      <c r="D824" s="58" t="s">
        <v>82</v>
      </c>
      <c r="E824" s="58" t="s">
        <v>16282</v>
      </c>
      <c r="F824" s="58" t="s">
        <v>7265</v>
      </c>
      <c r="G824" s="58" t="s">
        <v>16283</v>
      </c>
      <c r="H824" s="58" t="s">
        <v>14364</v>
      </c>
      <c r="I824" s="58">
        <v>9.77</v>
      </c>
      <c r="J824" s="58"/>
      <c r="K824" s="58" t="s">
        <v>14365</v>
      </c>
      <c r="L824" s="58" t="s">
        <v>82</v>
      </c>
      <c r="M824" s="58">
        <v>8.3800000000000008</v>
      </c>
      <c r="N824" s="58">
        <v>6740</v>
      </c>
      <c r="O824" s="58">
        <v>9.77</v>
      </c>
      <c r="P824" s="58">
        <v>76170</v>
      </c>
    </row>
    <row r="825" spans="1:16" s="59" customFormat="1" ht="10.199999999999999" x14ac:dyDescent="0.25">
      <c r="A825" s="57">
        <v>833</v>
      </c>
      <c r="B825" s="57" t="s">
        <v>6102</v>
      </c>
      <c r="C825" s="58" t="s">
        <v>6102</v>
      </c>
      <c r="D825" s="58" t="s">
        <v>82</v>
      </c>
      <c r="E825" s="58" t="s">
        <v>16284</v>
      </c>
      <c r="F825" s="58" t="s">
        <v>6103</v>
      </c>
      <c r="G825" s="58" t="s">
        <v>16285</v>
      </c>
      <c r="H825" s="58" t="s">
        <v>14364</v>
      </c>
      <c r="I825" s="58">
        <v>3.38</v>
      </c>
      <c r="J825" s="58"/>
      <c r="K825" s="58" t="s">
        <v>14365</v>
      </c>
      <c r="L825" s="58" t="s">
        <v>82</v>
      </c>
      <c r="M825" s="58">
        <v>3.34</v>
      </c>
      <c r="N825" s="58">
        <v>120</v>
      </c>
      <c r="O825" s="58">
        <v>3.38</v>
      </c>
      <c r="P825" s="58">
        <v>539</v>
      </c>
    </row>
    <row r="826" spans="1:16" s="59" customFormat="1" ht="10.199999999999999" x14ac:dyDescent="0.25">
      <c r="A826" s="57">
        <v>834</v>
      </c>
      <c r="B826" s="57" t="s">
        <v>6167</v>
      </c>
      <c r="C826" s="58" t="s">
        <v>6167</v>
      </c>
      <c r="D826" s="58" t="s">
        <v>82</v>
      </c>
      <c r="E826" s="58" t="s">
        <v>16286</v>
      </c>
      <c r="F826" s="58" t="s">
        <v>6168</v>
      </c>
      <c r="G826" s="58" t="s">
        <v>16287</v>
      </c>
      <c r="H826" s="58" t="s">
        <v>14364</v>
      </c>
      <c r="I826" s="58">
        <v>1.04</v>
      </c>
      <c r="J826" s="58"/>
      <c r="K826" s="58" t="s">
        <v>14365</v>
      </c>
      <c r="L826" s="58" t="s">
        <v>82</v>
      </c>
      <c r="M826" s="58">
        <v>0.96</v>
      </c>
      <c r="N826" s="58">
        <v>35377</v>
      </c>
      <c r="O826" s="58">
        <v>1.04</v>
      </c>
      <c r="P826" s="58">
        <v>33492</v>
      </c>
    </row>
    <row r="827" spans="1:16" s="59" customFormat="1" ht="10.199999999999999" x14ac:dyDescent="0.25">
      <c r="A827" s="57">
        <v>835</v>
      </c>
      <c r="B827" s="57" t="s">
        <v>6159</v>
      </c>
      <c r="C827" s="58" t="s">
        <v>6159</v>
      </c>
      <c r="D827" s="58" t="s">
        <v>82</v>
      </c>
      <c r="E827" s="58" t="s">
        <v>16288</v>
      </c>
      <c r="F827" s="58" t="s">
        <v>6160</v>
      </c>
      <c r="G827" s="58" t="s">
        <v>16289</v>
      </c>
      <c r="H827" s="58" t="s">
        <v>14364</v>
      </c>
      <c r="I827" s="58">
        <v>2.85</v>
      </c>
      <c r="J827" s="58"/>
      <c r="K827" s="58" t="s">
        <v>14365</v>
      </c>
      <c r="L827" s="58" t="s">
        <v>82</v>
      </c>
      <c r="M827" s="58">
        <v>2.69</v>
      </c>
      <c r="N827" s="58">
        <v>8357</v>
      </c>
      <c r="O827" s="58">
        <v>2.85</v>
      </c>
      <c r="P827" s="58">
        <v>8302</v>
      </c>
    </row>
    <row r="828" spans="1:16" s="59" customFormat="1" ht="10.199999999999999" x14ac:dyDescent="0.25">
      <c r="A828" s="57">
        <v>836</v>
      </c>
      <c r="B828" s="57" t="s">
        <v>6127</v>
      </c>
      <c r="C828" s="58" t="s">
        <v>6127</v>
      </c>
      <c r="D828" s="58" t="s">
        <v>82</v>
      </c>
      <c r="E828" s="58" t="s">
        <v>16290</v>
      </c>
      <c r="F828" s="58" t="s">
        <v>16291</v>
      </c>
      <c r="G828" s="58" t="s">
        <v>16292</v>
      </c>
      <c r="H828" s="58" t="s">
        <v>14364</v>
      </c>
      <c r="I828" s="58">
        <v>2.17</v>
      </c>
      <c r="J828" s="58"/>
      <c r="K828" s="58" t="s">
        <v>14365</v>
      </c>
      <c r="L828" s="58" t="s">
        <v>82</v>
      </c>
      <c r="M828" s="58">
        <v>2</v>
      </c>
      <c r="N828" s="58">
        <v>2119</v>
      </c>
      <c r="O828" s="58">
        <v>2.17</v>
      </c>
      <c r="P828" s="58" t="s">
        <v>14444</v>
      </c>
    </row>
    <row r="829" spans="1:16" s="59" customFormat="1" ht="10.199999999999999" x14ac:dyDescent="0.25">
      <c r="A829" s="57">
        <v>837</v>
      </c>
      <c r="B829" s="57" t="s">
        <v>6659</v>
      </c>
      <c r="C829" s="58" t="s">
        <v>6659</v>
      </c>
      <c r="D829" s="58" t="s">
        <v>82</v>
      </c>
      <c r="E829" s="58" t="s">
        <v>16293</v>
      </c>
      <c r="F829" s="58" t="s">
        <v>6660</v>
      </c>
      <c r="G829" s="58" t="s">
        <v>16294</v>
      </c>
      <c r="H829" s="58" t="s">
        <v>14364</v>
      </c>
      <c r="I829" s="58">
        <v>2.02</v>
      </c>
      <c r="J829" s="58"/>
      <c r="K829" s="58" t="s">
        <v>14365</v>
      </c>
      <c r="L829" s="58" t="s">
        <v>82</v>
      </c>
      <c r="M829" s="58">
        <v>1.62</v>
      </c>
      <c r="N829" s="58">
        <v>1597</v>
      </c>
      <c r="O829" s="58">
        <v>2.02</v>
      </c>
      <c r="P829" s="58">
        <v>675</v>
      </c>
    </row>
    <row r="830" spans="1:16" s="59" customFormat="1" ht="10.199999999999999" x14ac:dyDescent="0.25">
      <c r="A830" s="57">
        <v>838</v>
      </c>
      <c r="B830" s="57" t="s">
        <v>7069</v>
      </c>
      <c r="C830" s="58" t="s">
        <v>7069</v>
      </c>
      <c r="D830" s="58" t="s">
        <v>82</v>
      </c>
      <c r="E830" s="58" t="s">
        <v>16295</v>
      </c>
      <c r="F830" s="58" t="s">
        <v>16296</v>
      </c>
      <c r="G830" s="58" t="s">
        <v>16297</v>
      </c>
      <c r="H830" s="58" t="s">
        <v>14364</v>
      </c>
      <c r="I830" s="58">
        <v>6.71</v>
      </c>
      <c r="J830" s="58"/>
      <c r="K830" s="58" t="s">
        <v>14365</v>
      </c>
      <c r="L830" s="58" t="s">
        <v>82</v>
      </c>
      <c r="M830" s="58">
        <v>6.66</v>
      </c>
      <c r="N830" s="58">
        <v>19795</v>
      </c>
      <c r="O830" s="58">
        <v>6.71</v>
      </c>
      <c r="P830" s="58">
        <v>18664</v>
      </c>
    </row>
    <row r="831" spans="1:16" s="59" customFormat="1" ht="10.199999999999999" x14ac:dyDescent="0.25">
      <c r="A831" s="57">
        <v>839</v>
      </c>
      <c r="B831" s="57" t="s">
        <v>7147</v>
      </c>
      <c r="C831" s="58" t="s">
        <v>7147</v>
      </c>
      <c r="D831" s="58" t="s">
        <v>82</v>
      </c>
      <c r="E831" s="58" t="s">
        <v>16298</v>
      </c>
      <c r="F831" s="58" t="s">
        <v>16299</v>
      </c>
      <c r="G831" s="58" t="s">
        <v>16300</v>
      </c>
      <c r="H831" s="58" t="s">
        <v>14364</v>
      </c>
      <c r="I831" s="58">
        <v>7.46</v>
      </c>
      <c r="J831" s="58"/>
      <c r="K831" s="58" t="s">
        <v>14365</v>
      </c>
      <c r="L831" s="58" t="s">
        <v>82</v>
      </c>
      <c r="M831" s="58">
        <v>7.41</v>
      </c>
      <c r="N831" s="58">
        <v>39260</v>
      </c>
      <c r="O831" s="58">
        <v>7.46</v>
      </c>
      <c r="P831" s="58">
        <v>34646</v>
      </c>
    </row>
    <row r="832" spans="1:16" s="59" customFormat="1" ht="10.199999999999999" x14ac:dyDescent="0.25">
      <c r="A832" s="57">
        <v>840</v>
      </c>
      <c r="B832" s="57" t="s">
        <v>6967</v>
      </c>
      <c r="C832" s="58" t="s">
        <v>6967</v>
      </c>
      <c r="D832" s="58" t="s">
        <v>82</v>
      </c>
      <c r="E832" s="58" t="s">
        <v>16301</v>
      </c>
      <c r="F832" s="58" t="s">
        <v>6968</v>
      </c>
      <c r="G832" s="58" t="s">
        <v>16302</v>
      </c>
      <c r="H832" s="58" t="s">
        <v>14364</v>
      </c>
      <c r="I832" s="58">
        <v>7.46</v>
      </c>
      <c r="J832" s="58"/>
      <c r="K832" s="58" t="s">
        <v>14365</v>
      </c>
      <c r="L832" s="58" t="s">
        <v>82</v>
      </c>
      <c r="M832" s="58">
        <v>7.41</v>
      </c>
      <c r="N832" s="58">
        <v>781</v>
      </c>
      <c r="O832" s="58">
        <v>7.46</v>
      </c>
      <c r="P832" s="58">
        <v>729</v>
      </c>
    </row>
    <row r="833" spans="1:16" s="59" customFormat="1" ht="10.199999999999999" x14ac:dyDescent="0.25">
      <c r="A833" s="57">
        <v>841</v>
      </c>
      <c r="B833" s="57" t="s">
        <v>16303</v>
      </c>
      <c r="C833" s="58"/>
      <c r="D833" s="58" t="s">
        <v>82</v>
      </c>
      <c r="E833" s="58" t="s">
        <v>16303</v>
      </c>
      <c r="F833" s="58">
        <v>16321</v>
      </c>
      <c r="G833" s="58" t="s">
        <v>16304</v>
      </c>
      <c r="H833" s="58" t="s">
        <v>14364</v>
      </c>
      <c r="I833" s="58">
        <v>2.87</v>
      </c>
      <c r="J833" s="58"/>
      <c r="K833" s="58" t="s">
        <v>14365</v>
      </c>
      <c r="L833" s="58" t="s">
        <v>82</v>
      </c>
      <c r="M833" s="58">
        <v>2.91</v>
      </c>
      <c r="N833" s="58">
        <v>792</v>
      </c>
      <c r="O833" s="58">
        <v>2.87</v>
      </c>
      <c r="P833" s="58">
        <v>770</v>
      </c>
    </row>
    <row r="834" spans="1:16" s="59" customFormat="1" ht="10.199999999999999" x14ac:dyDescent="0.25">
      <c r="A834" s="57">
        <v>842</v>
      </c>
      <c r="B834" s="57" t="s">
        <v>6792</v>
      </c>
      <c r="C834" s="58" t="s">
        <v>6792</v>
      </c>
      <c r="D834" s="58" t="s">
        <v>82</v>
      </c>
      <c r="E834" s="58" t="s">
        <v>16305</v>
      </c>
      <c r="F834" s="58" t="s">
        <v>16306</v>
      </c>
      <c r="G834" s="58" t="s">
        <v>16307</v>
      </c>
      <c r="H834" s="58" t="s">
        <v>14364</v>
      </c>
      <c r="I834" s="58">
        <v>10.23</v>
      </c>
      <c r="J834" s="58"/>
      <c r="K834" s="58" t="s">
        <v>14365</v>
      </c>
      <c r="L834" s="58" t="s">
        <v>82</v>
      </c>
      <c r="M834" s="58">
        <v>10.1</v>
      </c>
      <c r="N834" s="58">
        <v>11732</v>
      </c>
      <c r="O834" s="58">
        <v>8.59</v>
      </c>
      <c r="P834" s="58">
        <v>10689</v>
      </c>
    </row>
    <row r="835" spans="1:16" s="59" customFormat="1" ht="10.199999999999999" x14ac:dyDescent="0.25">
      <c r="A835" s="57">
        <v>843</v>
      </c>
      <c r="B835" s="57" t="s">
        <v>6117</v>
      </c>
      <c r="C835" s="58" t="s">
        <v>6117</v>
      </c>
      <c r="D835" s="58" t="s">
        <v>82</v>
      </c>
      <c r="E835" s="58" t="s">
        <v>16308</v>
      </c>
      <c r="F835" s="58" t="s">
        <v>6118</v>
      </c>
      <c r="G835" s="58" t="s">
        <v>16309</v>
      </c>
      <c r="H835" s="58" t="s">
        <v>14364</v>
      </c>
      <c r="I835" s="58">
        <v>2.37</v>
      </c>
      <c r="J835" s="58"/>
      <c r="K835" s="58" t="s">
        <v>14365</v>
      </c>
      <c r="L835" s="58" t="s">
        <v>82</v>
      </c>
      <c r="M835" s="58">
        <v>2.2400000000000002</v>
      </c>
      <c r="N835" s="58">
        <v>227</v>
      </c>
      <c r="O835" s="58">
        <v>2.37</v>
      </c>
      <c r="P835" s="58" t="s">
        <v>14444</v>
      </c>
    </row>
    <row r="836" spans="1:16" s="59" customFormat="1" ht="10.199999999999999" x14ac:dyDescent="0.25">
      <c r="A836" s="57">
        <v>844</v>
      </c>
      <c r="B836" s="57" t="s">
        <v>7045</v>
      </c>
      <c r="C836" s="58" t="s">
        <v>7045</v>
      </c>
      <c r="D836" s="58" t="s">
        <v>82</v>
      </c>
      <c r="E836" s="58" t="s">
        <v>16310</v>
      </c>
      <c r="F836" s="58" t="s">
        <v>7046</v>
      </c>
      <c r="G836" s="58" t="s">
        <v>16311</v>
      </c>
      <c r="H836" s="58" t="s">
        <v>14364</v>
      </c>
      <c r="I836" s="58">
        <v>2.86</v>
      </c>
      <c r="J836" s="58"/>
      <c r="K836" s="58" t="s">
        <v>14365</v>
      </c>
      <c r="L836" s="58" t="s">
        <v>82</v>
      </c>
      <c r="M836" s="58">
        <v>2.7</v>
      </c>
      <c r="N836" s="58">
        <v>48029</v>
      </c>
      <c r="O836" s="58">
        <v>2.86</v>
      </c>
      <c r="P836" s="58">
        <v>19588</v>
      </c>
    </row>
    <row r="837" spans="1:16" s="59" customFormat="1" ht="10.199999999999999" x14ac:dyDescent="0.25">
      <c r="A837" s="57">
        <v>845</v>
      </c>
      <c r="B837" s="57" t="s">
        <v>16312</v>
      </c>
      <c r="C837" s="58"/>
      <c r="D837" s="58" t="s">
        <v>82</v>
      </c>
      <c r="E837" s="58" t="s">
        <v>16312</v>
      </c>
      <c r="F837" s="58" t="s">
        <v>16313</v>
      </c>
      <c r="G837" s="58" t="s">
        <v>16314</v>
      </c>
      <c r="H837" s="58" t="s">
        <v>14364</v>
      </c>
      <c r="I837" s="58">
        <v>0.72</v>
      </c>
      <c r="J837" s="58"/>
      <c r="K837" s="58" t="s">
        <v>14365</v>
      </c>
      <c r="L837" s="58" t="s">
        <v>82</v>
      </c>
      <c r="M837" s="58">
        <v>0.71</v>
      </c>
      <c r="N837" s="58"/>
      <c r="O837" s="58">
        <v>0.72</v>
      </c>
      <c r="P837" s="58" t="s">
        <v>14444</v>
      </c>
    </row>
    <row r="838" spans="1:16" s="59" customFormat="1" ht="10.199999999999999" x14ac:dyDescent="0.25">
      <c r="A838" s="57">
        <v>846</v>
      </c>
      <c r="B838" s="57" t="s">
        <v>5772</v>
      </c>
      <c r="C838" s="58" t="s">
        <v>5772</v>
      </c>
      <c r="D838" s="58" t="s">
        <v>82</v>
      </c>
      <c r="E838" s="58" t="s">
        <v>16315</v>
      </c>
      <c r="F838" s="58" t="s">
        <v>5773</v>
      </c>
      <c r="G838" s="58" t="s">
        <v>16316</v>
      </c>
      <c r="H838" s="58" t="s">
        <v>14364</v>
      </c>
      <c r="I838" s="58">
        <v>0.65</v>
      </c>
      <c r="J838" s="58"/>
      <c r="K838" s="58" t="s">
        <v>14365</v>
      </c>
      <c r="L838" s="58" t="s">
        <v>82</v>
      </c>
      <c r="M838" s="58">
        <v>0.64</v>
      </c>
      <c r="N838" s="58">
        <v>53</v>
      </c>
      <c r="O838" s="58">
        <v>0.65</v>
      </c>
      <c r="P838" s="58">
        <v>59</v>
      </c>
    </row>
    <row r="839" spans="1:16" s="59" customFormat="1" ht="10.199999999999999" x14ac:dyDescent="0.25">
      <c r="A839" s="57">
        <v>847</v>
      </c>
      <c r="B839" s="57" t="s">
        <v>16317</v>
      </c>
      <c r="C839" s="58"/>
      <c r="D839" s="58" t="s">
        <v>82</v>
      </c>
      <c r="E839" s="58" t="s">
        <v>16317</v>
      </c>
      <c r="F839" s="58" t="s">
        <v>16318</v>
      </c>
      <c r="G839" s="58" t="s">
        <v>16319</v>
      </c>
      <c r="H839" s="58" t="s">
        <v>14364</v>
      </c>
      <c r="I839" s="58">
        <v>45.57</v>
      </c>
      <c r="J839" s="58"/>
      <c r="K839" s="58" t="s">
        <v>14365</v>
      </c>
      <c r="L839" s="58" t="s">
        <v>82</v>
      </c>
      <c r="M839" s="58">
        <v>45</v>
      </c>
      <c r="N839" s="58"/>
      <c r="O839" s="58">
        <v>45.57</v>
      </c>
      <c r="P839" s="58" t="s">
        <v>14444</v>
      </c>
    </row>
    <row r="840" spans="1:16" s="59" customFormat="1" ht="10.199999999999999" x14ac:dyDescent="0.25">
      <c r="A840" s="57">
        <v>848</v>
      </c>
      <c r="B840" s="57" t="s">
        <v>6197</v>
      </c>
      <c r="C840" s="58" t="s">
        <v>6197</v>
      </c>
      <c r="D840" s="58" t="s">
        <v>82</v>
      </c>
      <c r="E840" s="58" t="s">
        <v>16320</v>
      </c>
      <c r="F840" s="58" t="s">
        <v>6198</v>
      </c>
      <c r="G840" s="58" t="s">
        <v>16321</v>
      </c>
      <c r="H840" s="58" t="s">
        <v>14364</v>
      </c>
      <c r="I840" s="58">
        <v>0.42</v>
      </c>
      <c r="J840" s="58"/>
      <c r="K840" s="58" t="s">
        <v>14365</v>
      </c>
      <c r="L840" s="58" t="s">
        <v>82</v>
      </c>
      <c r="M840" s="58">
        <v>0.39</v>
      </c>
      <c r="N840" s="58"/>
      <c r="O840" s="58">
        <v>0.42</v>
      </c>
      <c r="P840" s="58">
        <v>46</v>
      </c>
    </row>
    <row r="841" spans="1:16" s="59" customFormat="1" ht="10.199999999999999" x14ac:dyDescent="0.25">
      <c r="A841" s="57">
        <v>849</v>
      </c>
      <c r="B841" s="57" t="s">
        <v>16322</v>
      </c>
      <c r="C841" s="58"/>
      <c r="D841" s="58" t="s">
        <v>82</v>
      </c>
      <c r="E841" s="58" t="s">
        <v>16322</v>
      </c>
      <c r="F841" s="58" t="s">
        <v>16323</v>
      </c>
      <c r="G841" s="58" t="s">
        <v>16324</v>
      </c>
      <c r="H841" s="58" t="s">
        <v>14364</v>
      </c>
      <c r="I841" s="58">
        <v>16.62</v>
      </c>
      <c r="J841" s="58"/>
      <c r="K841" s="58" t="s">
        <v>14365</v>
      </c>
      <c r="L841" s="58" t="s">
        <v>82</v>
      </c>
      <c r="M841" s="58">
        <v>15.69</v>
      </c>
      <c r="N841" s="58"/>
      <c r="O841" s="58">
        <v>16.62</v>
      </c>
      <c r="P841" s="58" t="s">
        <v>14444</v>
      </c>
    </row>
    <row r="842" spans="1:16" s="59" customFormat="1" ht="10.199999999999999" x14ac:dyDescent="0.25">
      <c r="A842" s="57">
        <v>850</v>
      </c>
      <c r="B842" s="57" t="s">
        <v>16325</v>
      </c>
      <c r="C842" s="58"/>
      <c r="D842" s="58" t="s">
        <v>82</v>
      </c>
      <c r="E842" s="58" t="s">
        <v>16325</v>
      </c>
      <c r="F842" s="58" t="s">
        <v>16326</v>
      </c>
      <c r="G842" s="58" t="s">
        <v>16327</v>
      </c>
      <c r="H842" s="58" t="s">
        <v>14364</v>
      </c>
      <c r="I842" s="58">
        <v>18.2</v>
      </c>
      <c r="J842" s="58"/>
      <c r="K842" s="58" t="s">
        <v>14365</v>
      </c>
      <c r="L842" s="58" t="s">
        <v>82</v>
      </c>
      <c r="M842" s="58">
        <v>17.18</v>
      </c>
      <c r="N842" s="58"/>
      <c r="O842" s="58">
        <v>18.2</v>
      </c>
      <c r="P842" s="58" t="s">
        <v>14444</v>
      </c>
    </row>
    <row r="843" spans="1:16" s="59" customFormat="1" ht="10.199999999999999" x14ac:dyDescent="0.25">
      <c r="A843" s="57">
        <v>851</v>
      </c>
      <c r="B843" s="57" t="s">
        <v>16328</v>
      </c>
      <c r="C843" s="58"/>
      <c r="D843" s="58" t="s">
        <v>82</v>
      </c>
      <c r="E843" s="58" t="s">
        <v>16328</v>
      </c>
      <c r="F843" s="58" t="s">
        <v>16329</v>
      </c>
      <c r="G843" s="58" t="s">
        <v>16330</v>
      </c>
      <c r="H843" s="58" t="s">
        <v>14364</v>
      </c>
      <c r="I843" s="58">
        <v>26.25</v>
      </c>
      <c r="J843" s="58"/>
      <c r="K843" s="58" t="s">
        <v>14365</v>
      </c>
      <c r="L843" s="58" t="s">
        <v>82</v>
      </c>
      <c r="M843" s="58">
        <v>24.78</v>
      </c>
      <c r="N843" s="58">
        <v>10704</v>
      </c>
      <c r="O843" s="58">
        <v>26.25</v>
      </c>
      <c r="P843" s="58">
        <v>10428</v>
      </c>
    </row>
    <row r="844" spans="1:16" s="59" customFormat="1" ht="10.199999999999999" x14ac:dyDescent="0.25">
      <c r="A844" s="57">
        <v>852</v>
      </c>
      <c r="B844" s="57" t="s">
        <v>16331</v>
      </c>
      <c r="C844" s="58"/>
      <c r="D844" s="58" t="s">
        <v>82</v>
      </c>
      <c r="E844" s="58" t="s">
        <v>16331</v>
      </c>
      <c r="F844" s="58" t="s">
        <v>16332</v>
      </c>
      <c r="G844" s="58" t="s">
        <v>16333</v>
      </c>
      <c r="H844" s="58" t="s">
        <v>14364</v>
      </c>
      <c r="I844" s="58">
        <v>28.21</v>
      </c>
      <c r="J844" s="58"/>
      <c r="K844" s="58" t="s">
        <v>14365</v>
      </c>
      <c r="L844" s="58" t="s">
        <v>82</v>
      </c>
      <c r="M844" s="58">
        <v>26.63</v>
      </c>
      <c r="N844" s="58"/>
      <c r="O844" s="58">
        <v>28.21</v>
      </c>
      <c r="P844" s="58" t="s">
        <v>14444</v>
      </c>
    </row>
    <row r="845" spans="1:16" s="59" customFormat="1" ht="10.199999999999999" x14ac:dyDescent="0.25">
      <c r="A845" s="57">
        <v>853</v>
      </c>
      <c r="B845" s="57" t="s">
        <v>16334</v>
      </c>
      <c r="C845" s="58"/>
      <c r="D845" s="58" t="s">
        <v>82</v>
      </c>
      <c r="E845" s="58" t="s">
        <v>16334</v>
      </c>
      <c r="F845" s="58" t="s">
        <v>16335</v>
      </c>
      <c r="G845" s="58" t="s">
        <v>16336</v>
      </c>
      <c r="H845" s="58" t="s">
        <v>14364</v>
      </c>
      <c r="I845" s="58">
        <v>29.68</v>
      </c>
      <c r="J845" s="58"/>
      <c r="K845" s="58" t="s">
        <v>14365</v>
      </c>
      <c r="L845" s="58" t="s">
        <v>82</v>
      </c>
      <c r="M845" s="58">
        <v>29.31</v>
      </c>
      <c r="N845" s="58"/>
      <c r="O845" s="58">
        <v>29.68</v>
      </c>
      <c r="P845" s="58" t="s">
        <v>14444</v>
      </c>
    </row>
    <row r="846" spans="1:16" s="59" customFormat="1" ht="10.199999999999999" x14ac:dyDescent="0.25">
      <c r="A846" s="57">
        <v>854</v>
      </c>
      <c r="B846" s="57" t="s">
        <v>16337</v>
      </c>
      <c r="C846" s="58"/>
      <c r="D846" s="58" t="s">
        <v>82</v>
      </c>
      <c r="E846" s="58" t="s">
        <v>16337</v>
      </c>
      <c r="F846" s="58" t="s">
        <v>16338</v>
      </c>
      <c r="G846" s="58" t="s">
        <v>16339</v>
      </c>
      <c r="H846" s="58" t="s">
        <v>14364</v>
      </c>
      <c r="I846" s="58">
        <v>1.97</v>
      </c>
      <c r="J846" s="58"/>
      <c r="K846" s="58" t="s">
        <v>14365</v>
      </c>
      <c r="L846" s="58" t="s">
        <v>82</v>
      </c>
      <c r="M846" s="58">
        <v>1.86</v>
      </c>
      <c r="N846" s="58"/>
      <c r="O846" s="58">
        <v>1.97</v>
      </c>
      <c r="P846" s="58" t="s">
        <v>14444</v>
      </c>
    </row>
    <row r="847" spans="1:16" s="59" customFormat="1" ht="10.199999999999999" x14ac:dyDescent="0.25">
      <c r="A847" s="57">
        <v>855</v>
      </c>
      <c r="B847" s="57" t="s">
        <v>6202</v>
      </c>
      <c r="C847" s="58" t="s">
        <v>6202</v>
      </c>
      <c r="D847" s="58" t="s">
        <v>82</v>
      </c>
      <c r="E847" s="58" t="s">
        <v>16340</v>
      </c>
      <c r="F847" s="58" t="s">
        <v>6203</v>
      </c>
      <c r="G847" s="58" t="s">
        <v>16341</v>
      </c>
      <c r="H847" s="58" t="s">
        <v>14364</v>
      </c>
      <c r="I847" s="58">
        <v>117.09</v>
      </c>
      <c r="J847" s="58"/>
      <c r="K847" s="58" t="s">
        <v>14365</v>
      </c>
      <c r="L847" s="58" t="s">
        <v>82</v>
      </c>
      <c r="M847" s="58">
        <v>115.63</v>
      </c>
      <c r="N847" s="58">
        <v>4</v>
      </c>
      <c r="O847" s="58">
        <v>121.77</v>
      </c>
      <c r="P847" s="58">
        <v>2</v>
      </c>
    </row>
    <row r="848" spans="1:16" s="59" customFormat="1" ht="10.199999999999999" x14ac:dyDescent="0.25">
      <c r="A848" s="57">
        <v>856</v>
      </c>
      <c r="B848" s="57" t="s">
        <v>16342</v>
      </c>
      <c r="C848" s="58"/>
      <c r="D848" s="58" t="s">
        <v>82</v>
      </c>
      <c r="E848" s="58" t="s">
        <v>16342</v>
      </c>
      <c r="F848" s="58" t="s">
        <v>16343</v>
      </c>
      <c r="G848" s="58" t="s">
        <v>16344</v>
      </c>
      <c r="H848" s="58" t="s">
        <v>14364</v>
      </c>
      <c r="I848" s="58">
        <v>119.33</v>
      </c>
      <c r="J848" s="58"/>
      <c r="K848" s="58" t="s">
        <v>14365</v>
      </c>
      <c r="L848" s="58" t="s">
        <v>82</v>
      </c>
      <c r="M848" s="58">
        <v>117.84</v>
      </c>
      <c r="N848" s="58"/>
      <c r="O848" s="58">
        <v>119.33</v>
      </c>
      <c r="P848" s="58" t="s">
        <v>14444</v>
      </c>
    </row>
    <row r="849" spans="1:16" s="59" customFormat="1" ht="10.199999999999999" x14ac:dyDescent="0.25">
      <c r="A849" s="57">
        <v>857</v>
      </c>
      <c r="B849" s="57" t="s">
        <v>16345</v>
      </c>
      <c r="C849" s="58"/>
      <c r="D849" s="58" t="s">
        <v>82</v>
      </c>
      <c r="E849" s="58" t="s">
        <v>16345</v>
      </c>
      <c r="F849" s="58" t="s">
        <v>16346</v>
      </c>
      <c r="G849" s="58" t="s">
        <v>16347</v>
      </c>
      <c r="H849" s="58" t="s">
        <v>14364</v>
      </c>
      <c r="I849" s="58">
        <v>22.41</v>
      </c>
      <c r="J849" s="58"/>
      <c r="K849" s="58" t="s">
        <v>14365</v>
      </c>
      <c r="L849" s="58" t="s">
        <v>82</v>
      </c>
      <c r="M849" s="58">
        <v>21.04</v>
      </c>
      <c r="N849" s="58">
        <v>19</v>
      </c>
      <c r="O849" s="58">
        <v>22.41</v>
      </c>
      <c r="P849" s="58">
        <v>6</v>
      </c>
    </row>
    <row r="850" spans="1:16" s="59" customFormat="1" ht="10.199999999999999" x14ac:dyDescent="0.25">
      <c r="A850" s="57">
        <v>858</v>
      </c>
      <c r="B850" s="57" t="s">
        <v>16348</v>
      </c>
      <c r="C850" s="58"/>
      <c r="D850" s="58" t="s">
        <v>82</v>
      </c>
      <c r="E850" s="58" t="s">
        <v>16348</v>
      </c>
      <c r="F850" s="58" t="s">
        <v>16349</v>
      </c>
      <c r="G850" s="58" t="s">
        <v>16350</v>
      </c>
      <c r="H850" s="58" t="s">
        <v>14364</v>
      </c>
      <c r="I850" s="58">
        <v>98.87</v>
      </c>
      <c r="J850" s="58"/>
      <c r="K850" s="58" t="s">
        <v>14365</v>
      </c>
      <c r="L850" s="58" t="s">
        <v>82</v>
      </c>
      <c r="M850" s="58">
        <v>92.82</v>
      </c>
      <c r="N850" s="58">
        <v>21</v>
      </c>
      <c r="O850" s="58">
        <v>98.87</v>
      </c>
      <c r="P850" s="58">
        <v>21</v>
      </c>
    </row>
    <row r="851" spans="1:16" s="59" customFormat="1" ht="10.199999999999999" x14ac:dyDescent="0.25">
      <c r="A851" s="57">
        <v>859</v>
      </c>
      <c r="B851" s="57" t="s">
        <v>6041</v>
      </c>
      <c r="C851" s="58" t="s">
        <v>6041</v>
      </c>
      <c r="D851" s="58" t="s">
        <v>82</v>
      </c>
      <c r="E851" s="58" t="s">
        <v>16351</v>
      </c>
      <c r="F851" s="58" t="s">
        <v>16352</v>
      </c>
      <c r="G851" s="58" t="s">
        <v>16353</v>
      </c>
      <c r="H851" s="58" t="s">
        <v>14364</v>
      </c>
      <c r="I851" s="58">
        <v>79.13</v>
      </c>
      <c r="J851" s="58"/>
      <c r="K851" s="58" t="s">
        <v>14365</v>
      </c>
      <c r="L851" s="58" t="s">
        <v>82</v>
      </c>
      <c r="M851" s="58">
        <v>74.290000000000006</v>
      </c>
      <c r="N851" s="58">
        <v>14</v>
      </c>
      <c r="O851" s="58">
        <v>79.13</v>
      </c>
      <c r="P851" s="58">
        <v>14</v>
      </c>
    </row>
    <row r="852" spans="1:16" s="59" customFormat="1" ht="10.199999999999999" x14ac:dyDescent="0.25">
      <c r="A852" s="57">
        <v>860</v>
      </c>
      <c r="B852" s="57" t="s">
        <v>16354</v>
      </c>
      <c r="C852" s="58"/>
      <c r="D852" s="58" t="s">
        <v>82</v>
      </c>
      <c r="E852" s="58" t="s">
        <v>16354</v>
      </c>
      <c r="F852" s="58" t="s">
        <v>16355</v>
      </c>
      <c r="G852" s="58" t="s">
        <v>16356</v>
      </c>
      <c r="H852" s="58" t="s">
        <v>14364</v>
      </c>
      <c r="I852" s="58">
        <v>98.87</v>
      </c>
      <c r="J852" s="58"/>
      <c r="K852" s="58" t="s">
        <v>14365</v>
      </c>
      <c r="L852" s="58" t="s">
        <v>82</v>
      </c>
      <c r="M852" s="58">
        <v>92.82</v>
      </c>
      <c r="N852" s="58">
        <v>3</v>
      </c>
      <c r="O852" s="58">
        <v>98.87</v>
      </c>
      <c r="P852" s="58">
        <v>3</v>
      </c>
    </row>
    <row r="853" spans="1:16" s="59" customFormat="1" ht="10.199999999999999" x14ac:dyDescent="0.25">
      <c r="A853" s="57">
        <v>861</v>
      </c>
      <c r="B853" s="57" t="s">
        <v>16357</v>
      </c>
      <c r="C853" s="58"/>
      <c r="D853" s="58" t="s">
        <v>82</v>
      </c>
      <c r="E853" s="58" t="s">
        <v>16357</v>
      </c>
      <c r="F853" s="58" t="s">
        <v>16358</v>
      </c>
      <c r="G853" s="58" t="s">
        <v>16359</v>
      </c>
      <c r="H853" s="58" t="s">
        <v>14364</v>
      </c>
      <c r="I853" s="58">
        <v>1.74</v>
      </c>
      <c r="J853" s="58"/>
      <c r="K853" s="58" t="s">
        <v>14365</v>
      </c>
      <c r="L853" s="58" t="s">
        <v>82</v>
      </c>
      <c r="M853" s="58">
        <v>1.63</v>
      </c>
      <c r="N853" s="58">
        <v>20</v>
      </c>
      <c r="O853" s="58">
        <v>1.74</v>
      </c>
      <c r="P853" s="58">
        <v>20</v>
      </c>
    </row>
    <row r="854" spans="1:16" s="59" customFormat="1" ht="10.199999999999999" x14ac:dyDescent="0.25">
      <c r="A854" s="57">
        <v>862</v>
      </c>
      <c r="B854" s="57" t="s">
        <v>16360</v>
      </c>
      <c r="C854" s="58"/>
      <c r="D854" s="58" t="s">
        <v>82</v>
      </c>
      <c r="E854" s="58" t="s">
        <v>16360</v>
      </c>
      <c r="F854" s="58">
        <v>17510</v>
      </c>
      <c r="G854" s="58" t="s">
        <v>16361</v>
      </c>
      <c r="H854" s="58" t="s">
        <v>14364</v>
      </c>
      <c r="I854" s="58">
        <v>118.6</v>
      </c>
      <c r="J854" s="58"/>
      <c r="K854" s="58" t="s">
        <v>14365</v>
      </c>
      <c r="L854" s="58" t="s">
        <v>82</v>
      </c>
      <c r="M854" s="58">
        <v>111.93</v>
      </c>
      <c r="N854" s="58">
        <v>20</v>
      </c>
      <c r="O854" s="58">
        <v>118.6</v>
      </c>
      <c r="P854" s="58">
        <v>13</v>
      </c>
    </row>
    <row r="855" spans="1:16" s="59" customFormat="1" ht="10.199999999999999" x14ac:dyDescent="0.25">
      <c r="A855" s="57">
        <v>863</v>
      </c>
      <c r="B855" s="57" t="s">
        <v>16362</v>
      </c>
      <c r="C855" s="58"/>
      <c r="D855" s="58" t="s">
        <v>82</v>
      </c>
      <c r="E855" s="58" t="s">
        <v>16362</v>
      </c>
      <c r="F855" s="58">
        <v>17734</v>
      </c>
      <c r="G855" s="58" t="s">
        <v>16363</v>
      </c>
      <c r="H855" s="58" t="s">
        <v>14364</v>
      </c>
      <c r="I855" s="58">
        <v>3.47</v>
      </c>
      <c r="J855" s="58"/>
      <c r="K855" s="58" t="s">
        <v>14365</v>
      </c>
      <c r="L855" s="58" t="s">
        <v>82</v>
      </c>
      <c r="M855" s="58">
        <v>2.97</v>
      </c>
      <c r="N855" s="58"/>
      <c r="O855" s="58">
        <v>3.47</v>
      </c>
      <c r="P855" s="58" t="s">
        <v>14444</v>
      </c>
    </row>
    <row r="856" spans="1:16" s="59" customFormat="1" ht="10.199999999999999" x14ac:dyDescent="0.25">
      <c r="A856" s="57">
        <v>864</v>
      </c>
      <c r="B856" s="57" t="s">
        <v>16364</v>
      </c>
      <c r="C856" s="58"/>
      <c r="D856" s="58" t="s">
        <v>82</v>
      </c>
      <c r="E856" s="58" t="s">
        <v>16364</v>
      </c>
      <c r="F856" s="58" t="s">
        <v>16365</v>
      </c>
      <c r="G856" s="58" t="s">
        <v>16366</v>
      </c>
      <c r="H856" s="58" t="s">
        <v>14364</v>
      </c>
      <c r="I856" s="58">
        <v>2.63</v>
      </c>
      <c r="J856" s="58"/>
      <c r="K856" s="58" t="s">
        <v>14365</v>
      </c>
      <c r="L856" s="58" t="s">
        <v>82</v>
      </c>
      <c r="M856" s="58">
        <v>2.6</v>
      </c>
      <c r="N856" s="58">
        <v>11417</v>
      </c>
      <c r="O856" s="58">
        <v>2.2599999999999998</v>
      </c>
      <c r="P856" s="58">
        <v>9639</v>
      </c>
    </row>
    <row r="857" spans="1:16" s="59" customFormat="1" ht="10.199999999999999" x14ac:dyDescent="0.25">
      <c r="A857" s="57">
        <v>865</v>
      </c>
      <c r="B857" s="57" t="s">
        <v>5631</v>
      </c>
      <c r="C857" s="58" t="s">
        <v>5631</v>
      </c>
      <c r="D857" s="58" t="s">
        <v>82</v>
      </c>
      <c r="E857" s="58" t="s">
        <v>16367</v>
      </c>
      <c r="F857" s="58" t="s">
        <v>5632</v>
      </c>
      <c r="G857" s="58" t="s">
        <v>16368</v>
      </c>
      <c r="H857" s="58" t="s">
        <v>14364</v>
      </c>
      <c r="I857" s="58">
        <v>1.49</v>
      </c>
      <c r="J857" s="58"/>
      <c r="K857" s="58" t="s">
        <v>14365</v>
      </c>
      <c r="L857" s="58" t="s">
        <v>82</v>
      </c>
      <c r="M857" s="58">
        <v>1.47</v>
      </c>
      <c r="N857" s="58">
        <v>26953</v>
      </c>
      <c r="O857" s="58">
        <v>1.02</v>
      </c>
      <c r="P857" s="58">
        <v>22649</v>
      </c>
    </row>
    <row r="858" spans="1:16" s="59" customFormat="1" ht="10.199999999999999" x14ac:dyDescent="0.25">
      <c r="A858" s="57">
        <v>866</v>
      </c>
      <c r="B858" s="57" t="s">
        <v>6268</v>
      </c>
      <c r="C858" s="58" t="s">
        <v>6268</v>
      </c>
      <c r="D858" s="58" t="s">
        <v>82</v>
      </c>
      <c r="E858" s="58" t="s">
        <v>16369</v>
      </c>
      <c r="F858" s="58" t="s">
        <v>6269</v>
      </c>
      <c r="G858" s="58" t="s">
        <v>16370</v>
      </c>
      <c r="H858" s="58" t="s">
        <v>14364</v>
      </c>
      <c r="I858" s="58">
        <v>0.86</v>
      </c>
      <c r="J858" s="58"/>
      <c r="K858" s="58" t="s">
        <v>14365</v>
      </c>
      <c r="L858" s="58" t="s">
        <v>82</v>
      </c>
      <c r="M858" s="58">
        <v>0.85</v>
      </c>
      <c r="N858" s="58">
        <v>5931</v>
      </c>
      <c r="O858" s="58">
        <v>0.86</v>
      </c>
      <c r="P858" s="58">
        <v>4352</v>
      </c>
    </row>
    <row r="859" spans="1:16" s="59" customFormat="1" ht="10.199999999999999" x14ac:dyDescent="0.25">
      <c r="A859" s="57">
        <v>867</v>
      </c>
      <c r="B859" s="57" t="s">
        <v>16371</v>
      </c>
      <c r="C859" s="58"/>
      <c r="D859" s="58" t="s">
        <v>82</v>
      </c>
      <c r="E859" s="58" t="s">
        <v>16371</v>
      </c>
      <c r="F859" s="58" t="s">
        <v>16372</v>
      </c>
      <c r="G859" s="58" t="s">
        <v>16373</v>
      </c>
      <c r="H859" s="58" t="s">
        <v>14364</v>
      </c>
      <c r="I859" s="58">
        <v>0.7</v>
      </c>
      <c r="J859" s="58"/>
      <c r="K859" s="58" t="s">
        <v>14365</v>
      </c>
      <c r="L859" s="58" t="s">
        <v>82</v>
      </c>
      <c r="M859" s="58">
        <v>0.69</v>
      </c>
      <c r="N859" s="58">
        <v>2299</v>
      </c>
      <c r="O859" s="58">
        <v>0.7</v>
      </c>
      <c r="P859" s="58">
        <v>32</v>
      </c>
    </row>
    <row r="860" spans="1:16" s="59" customFormat="1" ht="10.199999999999999" x14ac:dyDescent="0.25">
      <c r="A860" s="57">
        <v>868</v>
      </c>
      <c r="B860" s="57" t="s">
        <v>16374</v>
      </c>
      <c r="C860" s="58"/>
      <c r="D860" s="58" t="s">
        <v>82</v>
      </c>
      <c r="E860" s="58" t="s">
        <v>16374</v>
      </c>
      <c r="F860" s="58" t="s">
        <v>16375</v>
      </c>
      <c r="G860" s="58" t="s">
        <v>16376</v>
      </c>
      <c r="H860" s="58" t="s">
        <v>14364</v>
      </c>
      <c r="I860" s="58">
        <v>2.5499999999999998</v>
      </c>
      <c r="J860" s="58"/>
      <c r="K860" s="58" t="s">
        <v>14365</v>
      </c>
      <c r="L860" s="58" t="s">
        <v>82</v>
      </c>
      <c r="M860" s="58">
        <v>2.5099999999999998</v>
      </c>
      <c r="N860" s="58">
        <v>336</v>
      </c>
      <c r="O860" s="58">
        <v>2.5499999999999998</v>
      </c>
      <c r="P860" s="58">
        <v>320</v>
      </c>
    </row>
    <row r="861" spans="1:16" s="59" customFormat="1" ht="10.199999999999999" x14ac:dyDescent="0.25">
      <c r="A861" s="57">
        <v>869</v>
      </c>
      <c r="B861" s="57" t="s">
        <v>16377</v>
      </c>
      <c r="C861" s="58"/>
      <c r="D861" s="58" t="s">
        <v>82</v>
      </c>
      <c r="E861" s="58" t="s">
        <v>16377</v>
      </c>
      <c r="F861" s="58" t="s">
        <v>16378</v>
      </c>
      <c r="G861" s="58" t="s">
        <v>16379</v>
      </c>
      <c r="H861" s="58" t="s">
        <v>14364</v>
      </c>
      <c r="I861" s="58">
        <v>84.66</v>
      </c>
      <c r="J861" s="58"/>
      <c r="K861" s="58" t="s">
        <v>14365</v>
      </c>
      <c r="L861" s="58" t="s">
        <v>82</v>
      </c>
      <c r="M861" s="58">
        <v>83.6</v>
      </c>
      <c r="N861" s="58"/>
      <c r="O861" s="58">
        <v>84.66</v>
      </c>
      <c r="P861" s="58" t="s">
        <v>14444</v>
      </c>
    </row>
    <row r="862" spans="1:16" s="59" customFormat="1" ht="10.199999999999999" x14ac:dyDescent="0.25">
      <c r="A862" s="57">
        <v>870</v>
      </c>
      <c r="B862" s="57" t="s">
        <v>16380</v>
      </c>
      <c r="C862" s="58"/>
      <c r="D862" s="58" t="s">
        <v>82</v>
      </c>
      <c r="E862" s="58" t="s">
        <v>16380</v>
      </c>
      <c r="F862" s="58" t="s">
        <v>16381</v>
      </c>
      <c r="G862" s="58" t="s">
        <v>16382</v>
      </c>
      <c r="H862" s="58" t="s">
        <v>14364</v>
      </c>
      <c r="I862" s="58">
        <v>0.46</v>
      </c>
      <c r="J862" s="58"/>
      <c r="K862" s="58" t="s">
        <v>14365</v>
      </c>
      <c r="L862" s="58" t="s">
        <v>82</v>
      </c>
      <c r="M862" s="58">
        <v>0.44</v>
      </c>
      <c r="N862" s="58"/>
      <c r="O862" s="58">
        <v>0.46</v>
      </c>
      <c r="P862" s="58" t="s">
        <v>14444</v>
      </c>
    </row>
    <row r="863" spans="1:16" s="59" customFormat="1" ht="10.199999999999999" x14ac:dyDescent="0.25">
      <c r="A863" s="57">
        <v>871</v>
      </c>
      <c r="B863" s="57" t="s">
        <v>5136</v>
      </c>
      <c r="C863" s="58" t="s">
        <v>5136</v>
      </c>
      <c r="D863" s="58" t="s">
        <v>82</v>
      </c>
      <c r="E863" s="58" t="s">
        <v>16383</v>
      </c>
      <c r="F863" s="58" t="s">
        <v>5137</v>
      </c>
      <c r="G863" s="58" t="s">
        <v>16384</v>
      </c>
      <c r="H863" s="58" t="s">
        <v>14364</v>
      </c>
      <c r="I863" s="58">
        <v>12.33</v>
      </c>
      <c r="J863" s="58"/>
      <c r="K863" s="58" t="s">
        <v>14365</v>
      </c>
      <c r="L863" s="58" t="s">
        <v>82</v>
      </c>
      <c r="M863" s="58">
        <v>11.32</v>
      </c>
      <c r="N863" s="58">
        <v>3328</v>
      </c>
      <c r="O863" s="58">
        <v>12.33</v>
      </c>
      <c r="P863" s="58">
        <v>3466</v>
      </c>
    </row>
    <row r="864" spans="1:16" s="59" customFormat="1" ht="10.199999999999999" x14ac:dyDescent="0.25">
      <c r="A864" s="57">
        <v>872</v>
      </c>
      <c r="B864" s="57" t="s">
        <v>5139</v>
      </c>
      <c r="C864" s="58" t="s">
        <v>5139</v>
      </c>
      <c r="D864" s="58" t="s">
        <v>82</v>
      </c>
      <c r="E864" s="58" t="s">
        <v>16385</v>
      </c>
      <c r="F864" s="58" t="s">
        <v>5140</v>
      </c>
      <c r="G864" s="58" t="s">
        <v>16386</v>
      </c>
      <c r="H864" s="58" t="s">
        <v>14364</v>
      </c>
      <c r="I864" s="58">
        <v>11.39</v>
      </c>
      <c r="J864" s="58"/>
      <c r="K864" s="58" t="s">
        <v>14365</v>
      </c>
      <c r="L864" s="58" t="s">
        <v>82</v>
      </c>
      <c r="M864" s="58">
        <v>10.75</v>
      </c>
      <c r="N864" s="58">
        <v>43392</v>
      </c>
      <c r="O864" s="58">
        <v>11.39</v>
      </c>
      <c r="P864" s="58">
        <v>26274</v>
      </c>
    </row>
    <row r="865" spans="1:16" s="59" customFormat="1" ht="10.199999999999999" x14ac:dyDescent="0.25">
      <c r="A865" s="57">
        <v>873</v>
      </c>
      <c r="B865" s="57" t="s">
        <v>16387</v>
      </c>
      <c r="C865" s="58"/>
      <c r="D865" s="58" t="s">
        <v>82</v>
      </c>
      <c r="E865" s="58" t="s">
        <v>16387</v>
      </c>
      <c r="F865" s="58" t="s">
        <v>16388</v>
      </c>
      <c r="G865" s="58" t="s">
        <v>16389</v>
      </c>
      <c r="H865" s="58" t="s">
        <v>14364</v>
      </c>
      <c r="I865" s="58">
        <v>6.61</v>
      </c>
      <c r="J865" s="58"/>
      <c r="K865" s="58" t="s">
        <v>14365</v>
      </c>
      <c r="L865" s="58" t="s">
        <v>82</v>
      </c>
      <c r="M865" s="58">
        <v>5.89</v>
      </c>
      <c r="N865" s="58"/>
      <c r="O865" s="58">
        <v>6.61</v>
      </c>
      <c r="P865" s="58" t="s">
        <v>14444</v>
      </c>
    </row>
    <row r="866" spans="1:16" s="59" customFormat="1" ht="10.199999999999999" x14ac:dyDescent="0.25">
      <c r="A866" s="57">
        <v>874</v>
      </c>
      <c r="B866" s="57" t="s">
        <v>7493</v>
      </c>
      <c r="C866" s="58" t="s">
        <v>7493</v>
      </c>
      <c r="D866" s="58" t="s">
        <v>82</v>
      </c>
      <c r="E866" s="58" t="s">
        <v>16390</v>
      </c>
      <c r="F866" s="58" t="s">
        <v>7494</v>
      </c>
      <c r="G866" s="58" t="s">
        <v>16391</v>
      </c>
      <c r="H866" s="58" t="s">
        <v>14364</v>
      </c>
      <c r="I866" s="58">
        <v>1.03</v>
      </c>
      <c r="J866" s="58"/>
      <c r="K866" s="58" t="s">
        <v>14365</v>
      </c>
      <c r="L866" s="58" t="s">
        <v>82</v>
      </c>
      <c r="M866" s="58">
        <v>1.01</v>
      </c>
      <c r="N866" s="58">
        <v>113</v>
      </c>
      <c r="O866" s="58">
        <v>1.03</v>
      </c>
      <c r="P866" s="58">
        <v>113</v>
      </c>
    </row>
    <row r="867" spans="1:16" s="59" customFormat="1" ht="10.199999999999999" x14ac:dyDescent="0.2">
      <c r="A867" s="57">
        <v>875</v>
      </c>
      <c r="B867" s="57" t="s">
        <v>16392</v>
      </c>
      <c r="C867" s="67"/>
      <c r="D867" s="67" t="s">
        <v>82</v>
      </c>
      <c r="E867" s="67" t="s">
        <v>16392</v>
      </c>
      <c r="F867" s="58" t="s">
        <v>5924</v>
      </c>
      <c r="G867" s="67" t="s">
        <v>16393</v>
      </c>
      <c r="H867" s="67" t="s">
        <v>14364</v>
      </c>
      <c r="I867" s="67">
        <v>67.09</v>
      </c>
      <c r="J867" s="67" t="s">
        <v>14444</v>
      </c>
      <c r="K867" s="67" t="s">
        <v>14365</v>
      </c>
      <c r="L867" s="67" t="s">
        <v>82</v>
      </c>
      <c r="M867" s="67">
        <v>66.25</v>
      </c>
      <c r="N867" s="67" t="s">
        <v>14444</v>
      </c>
      <c r="O867" s="58">
        <v>67.09</v>
      </c>
      <c r="P867" s="58" t="s">
        <v>14444</v>
      </c>
    </row>
    <row r="868" spans="1:16" s="59" customFormat="1" ht="10.199999999999999" x14ac:dyDescent="0.25">
      <c r="A868" s="57">
        <v>876</v>
      </c>
      <c r="B868" s="57" t="s">
        <v>6298</v>
      </c>
      <c r="C868" s="58" t="s">
        <v>6298</v>
      </c>
      <c r="D868" s="58" t="s">
        <v>82</v>
      </c>
      <c r="E868" s="58" t="s">
        <v>16394</v>
      </c>
      <c r="F868" s="58" t="s">
        <v>16395</v>
      </c>
      <c r="G868" s="58" t="s">
        <v>16396</v>
      </c>
      <c r="H868" s="58" t="s">
        <v>14364</v>
      </c>
      <c r="I868" s="58"/>
      <c r="J868" s="58"/>
      <c r="K868" s="58" t="s">
        <v>14365</v>
      </c>
      <c r="L868" s="58" t="s">
        <v>82</v>
      </c>
      <c r="M868" s="58">
        <v>0</v>
      </c>
      <c r="N868" s="58">
        <v>405</v>
      </c>
      <c r="O868" s="58">
        <v>58.23</v>
      </c>
      <c r="P868" s="58">
        <v>375</v>
      </c>
    </row>
    <row r="869" spans="1:16" s="59" customFormat="1" ht="10.199999999999999" x14ac:dyDescent="0.25">
      <c r="A869" s="57">
        <v>877</v>
      </c>
      <c r="B869" s="57" t="s">
        <v>16397</v>
      </c>
      <c r="C869" s="58"/>
      <c r="D869" s="58" t="s">
        <v>82</v>
      </c>
      <c r="E869" s="58" t="s">
        <v>16397</v>
      </c>
      <c r="F869" s="58">
        <v>4000130</v>
      </c>
      <c r="G869" s="58" t="s">
        <v>16398</v>
      </c>
      <c r="H869" s="58" t="s">
        <v>14364</v>
      </c>
      <c r="I869" s="58"/>
      <c r="J869" s="58"/>
      <c r="K869" s="58" t="s">
        <v>14365</v>
      </c>
      <c r="L869" s="58" t="s">
        <v>82</v>
      </c>
      <c r="M869" s="58">
        <v>0</v>
      </c>
      <c r="N869" s="58"/>
      <c r="O869" s="58">
        <v>6.76</v>
      </c>
      <c r="P869" s="58" t="s">
        <v>14444</v>
      </c>
    </row>
    <row r="870" spans="1:16" s="59" customFormat="1" ht="10.199999999999999" x14ac:dyDescent="0.25">
      <c r="A870" s="57">
        <v>878</v>
      </c>
      <c r="B870" s="57" t="s">
        <v>16399</v>
      </c>
      <c r="C870" s="58"/>
      <c r="D870" s="58" t="s">
        <v>82</v>
      </c>
      <c r="E870" s="58" t="s">
        <v>16399</v>
      </c>
      <c r="F870" s="58" t="s">
        <v>16400</v>
      </c>
      <c r="G870" s="58" t="s">
        <v>16401</v>
      </c>
      <c r="H870" s="58" t="s">
        <v>14364</v>
      </c>
      <c r="I870" s="58">
        <v>1.43</v>
      </c>
      <c r="J870" s="58"/>
      <c r="K870" s="58" t="s">
        <v>14365</v>
      </c>
      <c r="L870" s="58" t="s">
        <v>82</v>
      </c>
      <c r="M870" s="58">
        <v>1.41</v>
      </c>
      <c r="N870" s="58">
        <v>34</v>
      </c>
      <c r="O870" s="58">
        <v>1.43</v>
      </c>
      <c r="P870" s="58">
        <v>34</v>
      </c>
    </row>
    <row r="871" spans="1:16" s="59" customFormat="1" ht="10.199999999999999" x14ac:dyDescent="0.25">
      <c r="A871" s="57">
        <v>879</v>
      </c>
      <c r="B871" s="57" t="s">
        <v>16402</v>
      </c>
      <c r="C871" s="58"/>
      <c r="D871" s="58" t="s">
        <v>82</v>
      </c>
      <c r="E871" s="58" t="s">
        <v>16402</v>
      </c>
      <c r="F871" s="58" t="s">
        <v>16403</v>
      </c>
      <c r="G871" s="58" t="s">
        <v>16404</v>
      </c>
      <c r="H871" s="58" t="s">
        <v>14364</v>
      </c>
      <c r="I871" s="58">
        <v>66.349999999999994</v>
      </c>
      <c r="J871" s="58"/>
      <c r="K871" s="58" t="s">
        <v>14365</v>
      </c>
      <c r="L871" s="58" t="s">
        <v>82</v>
      </c>
      <c r="M871" s="58">
        <v>65.52</v>
      </c>
      <c r="N871" s="58">
        <v>1100</v>
      </c>
      <c r="O871" s="58">
        <v>33.81</v>
      </c>
      <c r="P871" s="58">
        <v>1094</v>
      </c>
    </row>
    <row r="872" spans="1:16" s="59" customFormat="1" ht="10.199999999999999" x14ac:dyDescent="0.25">
      <c r="A872" s="57">
        <v>880</v>
      </c>
      <c r="B872" s="57" t="s">
        <v>16405</v>
      </c>
      <c r="C872" s="58"/>
      <c r="D872" s="58" t="s">
        <v>82</v>
      </c>
      <c r="E872" s="58" t="s">
        <v>16405</v>
      </c>
      <c r="F872" s="58" t="s">
        <v>16406</v>
      </c>
      <c r="G872" s="58" t="s">
        <v>16407</v>
      </c>
      <c r="H872" s="58" t="s">
        <v>14364</v>
      </c>
      <c r="I872" s="58">
        <v>1.7</v>
      </c>
      <c r="J872" s="58"/>
      <c r="K872" s="58" t="s">
        <v>14365</v>
      </c>
      <c r="L872" s="58" t="s">
        <v>82</v>
      </c>
      <c r="M872" s="58">
        <v>1.68</v>
      </c>
      <c r="N872" s="58">
        <v>1922</v>
      </c>
      <c r="O872" s="58">
        <v>1.7</v>
      </c>
      <c r="P872" s="58">
        <v>1571</v>
      </c>
    </row>
    <row r="873" spans="1:16" s="59" customFormat="1" ht="10.199999999999999" x14ac:dyDescent="0.25">
      <c r="A873" s="57">
        <v>881</v>
      </c>
      <c r="B873" s="57" t="s">
        <v>5047</v>
      </c>
      <c r="C873" s="58" t="s">
        <v>5047</v>
      </c>
      <c r="D873" s="58" t="s">
        <v>82</v>
      </c>
      <c r="E873" s="58" t="s">
        <v>16408</v>
      </c>
      <c r="F873" s="58" t="s">
        <v>5048</v>
      </c>
      <c r="G873" s="58" t="s">
        <v>16409</v>
      </c>
      <c r="H873" s="58" t="s">
        <v>14364</v>
      </c>
      <c r="I873" s="58">
        <v>29.61</v>
      </c>
      <c r="J873" s="58"/>
      <c r="K873" s="58" t="s">
        <v>14365</v>
      </c>
      <c r="L873" s="58" t="s">
        <v>82</v>
      </c>
      <c r="M873" s="58">
        <v>27.67</v>
      </c>
      <c r="N873" s="58">
        <v>199</v>
      </c>
      <c r="O873" s="58">
        <v>29.61</v>
      </c>
      <c r="P873" s="58">
        <v>98</v>
      </c>
    </row>
    <row r="874" spans="1:16" s="59" customFormat="1" ht="10.199999999999999" x14ac:dyDescent="0.25">
      <c r="A874" s="57">
        <v>882</v>
      </c>
      <c r="B874" s="57" t="s">
        <v>5050</v>
      </c>
      <c r="C874" s="58" t="s">
        <v>5050</v>
      </c>
      <c r="D874" s="58" t="s">
        <v>82</v>
      </c>
      <c r="E874" s="58" t="s">
        <v>16410</v>
      </c>
      <c r="F874" s="58" t="s">
        <v>5051</v>
      </c>
      <c r="G874" s="58" t="s">
        <v>16411</v>
      </c>
      <c r="H874" s="58" t="s">
        <v>14364</v>
      </c>
      <c r="I874" s="58">
        <v>1.81</v>
      </c>
      <c r="J874" s="58"/>
      <c r="K874" s="58" t="s">
        <v>14365</v>
      </c>
      <c r="L874" s="58" t="s">
        <v>82</v>
      </c>
      <c r="M874" s="58">
        <v>1.69</v>
      </c>
      <c r="N874" s="58">
        <v>286</v>
      </c>
      <c r="O874" s="58">
        <v>1.81</v>
      </c>
      <c r="P874" s="58">
        <v>190</v>
      </c>
    </row>
    <row r="875" spans="1:16" s="59" customFormat="1" ht="10.199999999999999" x14ac:dyDescent="0.25">
      <c r="A875" s="57">
        <v>883</v>
      </c>
      <c r="B875" s="57" t="s">
        <v>5092</v>
      </c>
      <c r="C875" s="58" t="s">
        <v>5092</v>
      </c>
      <c r="D875" s="58" t="s">
        <v>82</v>
      </c>
      <c r="E875" s="58" t="s">
        <v>16412</v>
      </c>
      <c r="F875" s="58" t="s">
        <v>5093</v>
      </c>
      <c r="G875" s="58" t="s">
        <v>16413</v>
      </c>
      <c r="H875" s="58" t="s">
        <v>14364</v>
      </c>
      <c r="I875" s="58">
        <v>5.66</v>
      </c>
      <c r="J875" s="58"/>
      <c r="K875" s="58" t="s">
        <v>14365</v>
      </c>
      <c r="L875" s="58" t="s">
        <v>82</v>
      </c>
      <c r="M875" s="58">
        <v>5.29</v>
      </c>
      <c r="N875" s="58">
        <v>2631</v>
      </c>
      <c r="O875" s="58">
        <v>5.66</v>
      </c>
      <c r="P875" s="58">
        <v>2144</v>
      </c>
    </row>
    <row r="876" spans="1:16" s="59" customFormat="1" ht="10.199999999999999" x14ac:dyDescent="0.25">
      <c r="A876" s="57">
        <v>884</v>
      </c>
      <c r="B876" s="57" t="s">
        <v>5080</v>
      </c>
      <c r="C876" s="58" t="s">
        <v>5080</v>
      </c>
      <c r="D876" s="58" t="s">
        <v>82</v>
      </c>
      <c r="E876" s="58" t="s">
        <v>16414</v>
      </c>
      <c r="F876" s="58" t="s">
        <v>5081</v>
      </c>
      <c r="G876" s="58" t="s">
        <v>16415</v>
      </c>
      <c r="H876" s="58" t="s">
        <v>14364</v>
      </c>
      <c r="I876" s="58">
        <v>27.16</v>
      </c>
      <c r="J876" s="58"/>
      <c r="K876" s="58" t="s">
        <v>14365</v>
      </c>
      <c r="L876" s="58" t="s">
        <v>82</v>
      </c>
      <c r="M876" s="58">
        <v>25.38</v>
      </c>
      <c r="N876" s="58">
        <v>173</v>
      </c>
      <c r="O876" s="58">
        <v>27.16</v>
      </c>
      <c r="P876" s="58">
        <v>164</v>
      </c>
    </row>
    <row r="877" spans="1:16" s="59" customFormat="1" ht="10.199999999999999" x14ac:dyDescent="0.25">
      <c r="A877" s="57">
        <v>885</v>
      </c>
      <c r="B877" s="57" t="s">
        <v>5053</v>
      </c>
      <c r="C877" s="58" t="s">
        <v>5053</v>
      </c>
      <c r="D877" s="58" t="s">
        <v>82</v>
      </c>
      <c r="E877" s="58" t="s">
        <v>16416</v>
      </c>
      <c r="F877" s="58" t="s">
        <v>5054</v>
      </c>
      <c r="G877" s="58" t="s">
        <v>16417</v>
      </c>
      <c r="H877" s="58" t="s">
        <v>14364</v>
      </c>
      <c r="I877" s="58">
        <v>27.16</v>
      </c>
      <c r="J877" s="58"/>
      <c r="K877" s="58" t="s">
        <v>14365</v>
      </c>
      <c r="L877" s="58" t="s">
        <v>82</v>
      </c>
      <c r="M877" s="58">
        <v>25.38</v>
      </c>
      <c r="N877" s="58">
        <v>285</v>
      </c>
      <c r="O877" s="58">
        <v>27.16</v>
      </c>
      <c r="P877" s="58">
        <v>227</v>
      </c>
    </row>
    <row r="878" spans="1:16" s="59" customFormat="1" ht="10.199999999999999" x14ac:dyDescent="0.25">
      <c r="A878" s="57">
        <v>886</v>
      </c>
      <c r="B878" s="57" t="s">
        <v>5142</v>
      </c>
      <c r="C878" s="58" t="s">
        <v>5142</v>
      </c>
      <c r="D878" s="58" t="s">
        <v>82</v>
      </c>
      <c r="E878" s="58" t="s">
        <v>16418</v>
      </c>
      <c r="F878" s="58" t="s">
        <v>5143</v>
      </c>
      <c r="G878" s="58" t="s">
        <v>16419</v>
      </c>
      <c r="H878" s="58" t="s">
        <v>14364</v>
      </c>
      <c r="I878" s="58">
        <v>2.93</v>
      </c>
      <c r="J878" s="58"/>
      <c r="K878" s="58" t="s">
        <v>14365</v>
      </c>
      <c r="L878" s="58" t="s">
        <v>82</v>
      </c>
      <c r="M878" s="58">
        <v>2.74</v>
      </c>
      <c r="N878" s="58">
        <v>48</v>
      </c>
      <c r="O878" s="58">
        <v>2.93</v>
      </c>
      <c r="P878" s="58">
        <v>61</v>
      </c>
    </row>
    <row r="879" spans="1:16" s="59" customFormat="1" ht="10.199999999999999" x14ac:dyDescent="0.25">
      <c r="A879" s="57">
        <v>887</v>
      </c>
      <c r="B879" s="57" t="s">
        <v>7768</v>
      </c>
      <c r="C879" s="58" t="s">
        <v>7768</v>
      </c>
      <c r="D879" s="58" t="s">
        <v>82</v>
      </c>
      <c r="E879" s="58" t="s">
        <v>16420</v>
      </c>
      <c r="F879" s="58" t="s">
        <v>7769</v>
      </c>
      <c r="G879" s="58" t="s">
        <v>16421</v>
      </c>
      <c r="H879" s="58" t="s">
        <v>14364</v>
      </c>
      <c r="I879" s="58">
        <v>1.35</v>
      </c>
      <c r="J879" s="58"/>
      <c r="K879" s="58" t="s">
        <v>14365</v>
      </c>
      <c r="L879" s="58" t="s">
        <v>82</v>
      </c>
      <c r="M879" s="58">
        <v>1.17</v>
      </c>
      <c r="N879" s="58"/>
      <c r="O879" s="58">
        <v>1.35</v>
      </c>
      <c r="P879" s="58">
        <v>2089</v>
      </c>
    </row>
    <row r="880" spans="1:16" s="59" customFormat="1" ht="10.199999999999999" x14ac:dyDescent="0.25">
      <c r="A880" s="57">
        <v>888</v>
      </c>
      <c r="B880" s="57" t="s">
        <v>16422</v>
      </c>
      <c r="C880" s="58"/>
      <c r="D880" s="58" t="s">
        <v>82</v>
      </c>
      <c r="E880" s="58" t="s">
        <v>16422</v>
      </c>
      <c r="F880" s="58">
        <v>4000176</v>
      </c>
      <c r="G880" s="58" t="s">
        <v>16423</v>
      </c>
      <c r="H880" s="58" t="s">
        <v>14364</v>
      </c>
      <c r="I880" s="58">
        <v>0.82</v>
      </c>
      <c r="J880" s="58"/>
      <c r="K880" s="58" t="s">
        <v>14365</v>
      </c>
      <c r="L880" s="58" t="s">
        <v>82</v>
      </c>
      <c r="M880" s="58">
        <v>0.71</v>
      </c>
      <c r="N880" s="58"/>
      <c r="O880" s="58">
        <v>0.82</v>
      </c>
      <c r="P880" s="58">
        <v>2600</v>
      </c>
    </row>
    <row r="881" spans="1:16" s="59" customFormat="1" ht="10.199999999999999" x14ac:dyDescent="0.25">
      <c r="A881" s="57">
        <v>889</v>
      </c>
      <c r="B881" s="57" t="s">
        <v>16424</v>
      </c>
      <c r="C881" s="58"/>
      <c r="D881" s="58" t="s">
        <v>82</v>
      </c>
      <c r="E881" s="58" t="s">
        <v>16424</v>
      </c>
      <c r="F881" s="58" t="s">
        <v>16425</v>
      </c>
      <c r="G881" s="58" t="s">
        <v>16426</v>
      </c>
      <c r="H881" s="58" t="s">
        <v>14364</v>
      </c>
      <c r="I881" s="58">
        <v>0.51</v>
      </c>
      <c r="J881" s="58"/>
      <c r="K881" s="58" t="s">
        <v>14365</v>
      </c>
      <c r="L881" s="58" t="s">
        <v>82</v>
      </c>
      <c r="M881" s="58">
        <v>0.5</v>
      </c>
      <c r="N881" s="58">
        <v>1229</v>
      </c>
      <c r="O881" s="58">
        <v>0.51</v>
      </c>
      <c r="P881" s="58">
        <v>8638</v>
      </c>
    </row>
    <row r="882" spans="1:16" s="59" customFormat="1" ht="10.199999999999999" x14ac:dyDescent="0.25">
      <c r="A882" s="57">
        <v>890</v>
      </c>
      <c r="B882" s="57" t="s">
        <v>16427</v>
      </c>
      <c r="C882" s="58"/>
      <c r="D882" s="58" t="s">
        <v>82</v>
      </c>
      <c r="E882" s="58" t="s">
        <v>16427</v>
      </c>
      <c r="F882" s="58" t="s">
        <v>16428</v>
      </c>
      <c r="G882" s="58" t="s">
        <v>16429</v>
      </c>
      <c r="H882" s="58" t="s">
        <v>14364</v>
      </c>
      <c r="I882" s="58">
        <v>0.51</v>
      </c>
      <c r="J882" s="58"/>
      <c r="K882" s="58" t="s">
        <v>14365</v>
      </c>
      <c r="L882" s="58" t="s">
        <v>82</v>
      </c>
      <c r="M882" s="58">
        <v>0.5</v>
      </c>
      <c r="N882" s="58"/>
      <c r="O882" s="58">
        <v>0.51</v>
      </c>
      <c r="P882" s="58" t="s">
        <v>14444</v>
      </c>
    </row>
    <row r="883" spans="1:16" s="59" customFormat="1" ht="10.199999999999999" x14ac:dyDescent="0.25">
      <c r="A883" s="57">
        <v>891</v>
      </c>
      <c r="B883" s="57" t="s">
        <v>16430</v>
      </c>
      <c r="C883" s="58"/>
      <c r="D883" s="58" t="s">
        <v>82</v>
      </c>
      <c r="E883" s="58" t="s">
        <v>16430</v>
      </c>
      <c r="F883" s="58" t="s">
        <v>16431</v>
      </c>
      <c r="G883" s="58" t="s">
        <v>16432</v>
      </c>
      <c r="H883" s="58" t="s">
        <v>14364</v>
      </c>
      <c r="I883" s="58">
        <v>2.0299999999999998</v>
      </c>
      <c r="J883" s="58"/>
      <c r="K883" s="58" t="s">
        <v>14365</v>
      </c>
      <c r="L883" s="58" t="s">
        <v>82</v>
      </c>
      <c r="M883" s="58">
        <v>2</v>
      </c>
      <c r="N883" s="58">
        <v>2440</v>
      </c>
      <c r="O883" s="58">
        <v>2.0299999999999998</v>
      </c>
      <c r="P883" s="58">
        <v>14715</v>
      </c>
    </row>
    <row r="884" spans="1:16" s="59" customFormat="1" ht="10.199999999999999" x14ac:dyDescent="0.25">
      <c r="A884" s="57">
        <v>892</v>
      </c>
      <c r="B884" s="57" t="s">
        <v>16433</v>
      </c>
      <c r="C884" s="58"/>
      <c r="D884" s="58" t="s">
        <v>82</v>
      </c>
      <c r="E884" s="58" t="s">
        <v>16433</v>
      </c>
      <c r="F884" s="58" t="s">
        <v>16434</v>
      </c>
      <c r="G884" s="58" t="s">
        <v>16435</v>
      </c>
      <c r="H884" s="58" t="s">
        <v>14364</v>
      </c>
      <c r="I884" s="58">
        <v>1.2</v>
      </c>
      <c r="J884" s="58"/>
      <c r="K884" s="58" t="s">
        <v>14365</v>
      </c>
      <c r="L884" s="58" t="s">
        <v>82</v>
      </c>
      <c r="M884" s="58">
        <v>1.19</v>
      </c>
      <c r="N884" s="58">
        <v>3613</v>
      </c>
      <c r="O884" s="58">
        <v>1.2</v>
      </c>
      <c r="P884" s="58">
        <v>9474</v>
      </c>
    </row>
    <row r="885" spans="1:16" s="59" customFormat="1" ht="10.199999999999999" x14ac:dyDescent="0.25">
      <c r="A885" s="57">
        <v>893</v>
      </c>
      <c r="B885" s="57" t="s">
        <v>16436</v>
      </c>
      <c r="C885" s="58"/>
      <c r="D885" s="58" t="s">
        <v>82</v>
      </c>
      <c r="E885" s="58" t="s">
        <v>16436</v>
      </c>
      <c r="F885" s="58" t="s">
        <v>16437</v>
      </c>
      <c r="G885" s="58" t="s">
        <v>16438</v>
      </c>
      <c r="H885" s="58" t="s">
        <v>14364</v>
      </c>
      <c r="I885" s="58">
        <v>5.46</v>
      </c>
      <c r="J885" s="58"/>
      <c r="K885" s="58" t="s">
        <v>14365</v>
      </c>
      <c r="L885" s="58" t="s">
        <v>82</v>
      </c>
      <c r="M885" s="58">
        <v>4.2</v>
      </c>
      <c r="N885" s="58"/>
      <c r="O885" s="58">
        <v>7.32</v>
      </c>
      <c r="P885" s="58" t="s">
        <v>14444</v>
      </c>
    </row>
    <row r="886" spans="1:16" s="59" customFormat="1" ht="10.199999999999999" x14ac:dyDescent="0.25">
      <c r="A886" s="57">
        <v>894</v>
      </c>
      <c r="B886" s="57" t="s">
        <v>16439</v>
      </c>
      <c r="C886" s="58"/>
      <c r="D886" s="58" t="s">
        <v>82</v>
      </c>
      <c r="E886" s="58" t="s">
        <v>16439</v>
      </c>
      <c r="F886" s="58" t="s">
        <v>16440</v>
      </c>
      <c r="G886" s="58" t="s">
        <v>16441</v>
      </c>
      <c r="H886" s="58" t="s">
        <v>14364</v>
      </c>
      <c r="I886" s="58">
        <v>0.2</v>
      </c>
      <c r="J886" s="58"/>
      <c r="K886" s="58" t="s">
        <v>14365</v>
      </c>
      <c r="L886" s="58" t="s">
        <v>82</v>
      </c>
      <c r="M886" s="58">
        <v>0.15</v>
      </c>
      <c r="N886" s="58"/>
      <c r="O886" s="58">
        <v>0.2</v>
      </c>
      <c r="P886" s="58" t="s">
        <v>14444</v>
      </c>
    </row>
    <row r="887" spans="1:16" s="59" customFormat="1" ht="10.199999999999999" x14ac:dyDescent="0.25">
      <c r="A887" s="57">
        <v>895</v>
      </c>
      <c r="B887" s="57" t="s">
        <v>2592</v>
      </c>
      <c r="C887" s="58" t="s">
        <v>2592</v>
      </c>
      <c r="D887" s="58" t="s">
        <v>82</v>
      </c>
      <c r="E887" s="58" t="s">
        <v>16442</v>
      </c>
      <c r="F887" s="58" t="s">
        <v>2593</v>
      </c>
      <c r="G887" s="58" t="s">
        <v>16443</v>
      </c>
      <c r="H887" s="58" t="s">
        <v>14364</v>
      </c>
      <c r="I887" s="58">
        <v>0.98</v>
      </c>
      <c r="J887" s="58"/>
      <c r="K887" s="58" t="s">
        <v>14365</v>
      </c>
      <c r="L887" s="58" t="s">
        <v>82</v>
      </c>
      <c r="M887" s="58">
        <v>0.75</v>
      </c>
      <c r="N887" s="58">
        <v>5974</v>
      </c>
      <c r="O887" s="58">
        <v>0.98</v>
      </c>
      <c r="P887" s="58">
        <v>264</v>
      </c>
    </row>
    <row r="888" spans="1:16" s="59" customFormat="1" ht="10.199999999999999" x14ac:dyDescent="0.25">
      <c r="A888" s="57">
        <v>896</v>
      </c>
      <c r="B888" s="57" t="s">
        <v>16444</v>
      </c>
      <c r="C888" s="58"/>
      <c r="D888" s="58" t="s">
        <v>82</v>
      </c>
      <c r="E888" s="58" t="s">
        <v>16444</v>
      </c>
      <c r="F888" s="58" t="s">
        <v>16445</v>
      </c>
      <c r="G888" s="58" t="s">
        <v>16446</v>
      </c>
      <c r="H888" s="58" t="s">
        <v>14364</v>
      </c>
      <c r="I888" s="58">
        <v>17.36</v>
      </c>
      <c r="J888" s="58"/>
      <c r="K888" s="58" t="s">
        <v>14365</v>
      </c>
      <c r="L888" s="58" t="s">
        <v>82</v>
      </c>
      <c r="M888" s="58">
        <v>16.3</v>
      </c>
      <c r="N888" s="58">
        <v>4</v>
      </c>
      <c r="O888" s="58">
        <v>17.36</v>
      </c>
      <c r="P888" s="58">
        <v>4</v>
      </c>
    </row>
    <row r="889" spans="1:16" s="59" customFormat="1" ht="10.199999999999999" x14ac:dyDescent="0.25">
      <c r="A889" s="57">
        <v>897</v>
      </c>
      <c r="B889" s="57" t="s">
        <v>6492</v>
      </c>
      <c r="C889" s="58" t="s">
        <v>6492</v>
      </c>
      <c r="D889" s="58" t="s">
        <v>82</v>
      </c>
      <c r="E889" s="58" t="s">
        <v>16447</v>
      </c>
      <c r="F889" s="58" t="s">
        <v>6493</v>
      </c>
      <c r="G889" s="58" t="s">
        <v>16448</v>
      </c>
      <c r="H889" s="58" t="s">
        <v>14364</v>
      </c>
      <c r="I889" s="58">
        <v>64.52</v>
      </c>
      <c r="J889" s="58"/>
      <c r="K889" s="58" t="s">
        <v>14365</v>
      </c>
      <c r="L889" s="58" t="s">
        <v>82</v>
      </c>
      <c r="M889" s="58">
        <v>63.72</v>
      </c>
      <c r="N889" s="58">
        <v>117</v>
      </c>
      <c r="O889" s="58">
        <v>64.52</v>
      </c>
      <c r="P889" s="58">
        <v>107</v>
      </c>
    </row>
    <row r="890" spans="1:16" s="59" customFormat="1" ht="10.199999999999999" x14ac:dyDescent="0.25">
      <c r="A890" s="57">
        <v>898</v>
      </c>
      <c r="B890" s="57" t="s">
        <v>4854</v>
      </c>
      <c r="C890" s="58" t="s">
        <v>4854</v>
      </c>
      <c r="D890" s="58" t="s">
        <v>82</v>
      </c>
      <c r="E890" s="58" t="s">
        <v>16449</v>
      </c>
      <c r="F890" s="58" t="s">
        <v>16450</v>
      </c>
      <c r="G890" s="58" t="s">
        <v>16451</v>
      </c>
      <c r="H890" s="58" t="s">
        <v>14364</v>
      </c>
      <c r="I890" s="58">
        <v>14.38</v>
      </c>
      <c r="J890" s="58"/>
      <c r="K890" s="58" t="s">
        <v>14365</v>
      </c>
      <c r="L890" s="58" t="s">
        <v>82</v>
      </c>
      <c r="M890" s="58">
        <v>14.2</v>
      </c>
      <c r="N890" s="58">
        <v>4</v>
      </c>
      <c r="O890" s="58">
        <v>14.38</v>
      </c>
      <c r="P890" s="58">
        <v>209</v>
      </c>
    </row>
    <row r="891" spans="1:16" s="59" customFormat="1" ht="10.199999999999999" x14ac:dyDescent="0.25">
      <c r="A891" s="57">
        <v>899</v>
      </c>
      <c r="B891" s="57" t="s">
        <v>7150</v>
      </c>
      <c r="C891" s="58" t="s">
        <v>7150</v>
      </c>
      <c r="D891" s="58" t="s">
        <v>82</v>
      </c>
      <c r="E891" s="58" t="s">
        <v>16452</v>
      </c>
      <c r="F891" s="58" t="s">
        <v>7151</v>
      </c>
      <c r="G891" s="58" t="s">
        <v>16453</v>
      </c>
      <c r="H891" s="58" t="s">
        <v>14364</v>
      </c>
      <c r="I891" s="58">
        <v>30.27</v>
      </c>
      <c r="J891" s="58"/>
      <c r="K891" s="58" t="s">
        <v>14365</v>
      </c>
      <c r="L891" s="58" t="s">
        <v>82</v>
      </c>
      <c r="M891" s="58">
        <v>29.89</v>
      </c>
      <c r="N891" s="58">
        <v>525</v>
      </c>
      <c r="O891" s="58">
        <v>30.27</v>
      </c>
      <c r="P891" s="58">
        <v>1186</v>
      </c>
    </row>
    <row r="892" spans="1:16" s="59" customFormat="1" ht="10.199999999999999" x14ac:dyDescent="0.25">
      <c r="A892" s="57">
        <v>900</v>
      </c>
      <c r="B892" s="57" t="s">
        <v>7075</v>
      </c>
      <c r="C892" s="58" t="s">
        <v>7075</v>
      </c>
      <c r="D892" s="58" t="s">
        <v>82</v>
      </c>
      <c r="E892" s="58" t="s">
        <v>16454</v>
      </c>
      <c r="F892" s="58" t="s">
        <v>7076</v>
      </c>
      <c r="G892" s="58" t="s">
        <v>16455</v>
      </c>
      <c r="H892" s="58" t="s">
        <v>14364</v>
      </c>
      <c r="I892" s="58">
        <v>11.99</v>
      </c>
      <c r="J892" s="58"/>
      <c r="K892" s="58" t="s">
        <v>14365</v>
      </c>
      <c r="L892" s="58" t="s">
        <v>82</v>
      </c>
      <c r="M892" s="58">
        <v>11.31</v>
      </c>
      <c r="N892" s="58">
        <v>440</v>
      </c>
      <c r="O892" s="58">
        <v>11.99</v>
      </c>
      <c r="P892" s="58">
        <v>55</v>
      </c>
    </row>
    <row r="893" spans="1:16" s="59" customFormat="1" ht="10.199999999999999" x14ac:dyDescent="0.25">
      <c r="A893" s="57">
        <v>901</v>
      </c>
      <c r="B893" s="57" t="s">
        <v>6316</v>
      </c>
      <c r="C893" s="58" t="s">
        <v>6316</v>
      </c>
      <c r="D893" s="58" t="s">
        <v>82</v>
      </c>
      <c r="E893" s="58" t="s">
        <v>16456</v>
      </c>
      <c r="F893" s="58" t="s">
        <v>6317</v>
      </c>
      <c r="G893" s="58" t="s">
        <v>16457</v>
      </c>
      <c r="H893" s="58" t="s">
        <v>14364</v>
      </c>
      <c r="I893" s="58">
        <v>13.7</v>
      </c>
      <c r="J893" s="58"/>
      <c r="K893" s="58" t="s">
        <v>14365</v>
      </c>
      <c r="L893" s="58" t="s">
        <v>82</v>
      </c>
      <c r="M893" s="58">
        <v>12.93</v>
      </c>
      <c r="N893" s="58">
        <v>82</v>
      </c>
      <c r="O893" s="58">
        <v>16.09</v>
      </c>
      <c r="P893" s="58">
        <v>14</v>
      </c>
    </row>
    <row r="894" spans="1:16" s="59" customFormat="1" ht="10.199999999999999" x14ac:dyDescent="0.25">
      <c r="A894" s="57">
        <v>902</v>
      </c>
      <c r="B894" s="57" t="s">
        <v>5129</v>
      </c>
      <c r="C894" s="58" t="s">
        <v>5129</v>
      </c>
      <c r="D894" s="58" t="s">
        <v>82</v>
      </c>
      <c r="E894" s="58" t="s">
        <v>16458</v>
      </c>
      <c r="F894" s="58" t="s">
        <v>5130</v>
      </c>
      <c r="G894" s="58" t="s">
        <v>16459</v>
      </c>
      <c r="H894" s="58" t="s">
        <v>14364</v>
      </c>
      <c r="I894" s="58">
        <v>11.99</v>
      </c>
      <c r="J894" s="58"/>
      <c r="K894" s="58" t="s">
        <v>14365</v>
      </c>
      <c r="L894" s="58" t="s">
        <v>82</v>
      </c>
      <c r="M894" s="58">
        <v>11.04</v>
      </c>
      <c r="N894" s="58"/>
      <c r="O894" s="58">
        <v>14.09</v>
      </c>
      <c r="P894" s="58" t="s">
        <v>14444</v>
      </c>
    </row>
    <row r="895" spans="1:16" s="59" customFormat="1" ht="10.199999999999999" x14ac:dyDescent="0.25">
      <c r="A895" s="57">
        <v>903</v>
      </c>
      <c r="B895" s="57" t="s">
        <v>5120</v>
      </c>
      <c r="C895" s="58" t="s">
        <v>5120</v>
      </c>
      <c r="D895" s="58" t="s">
        <v>82</v>
      </c>
      <c r="E895" s="58" t="s">
        <v>16460</v>
      </c>
      <c r="F895" s="58" t="s">
        <v>5121</v>
      </c>
      <c r="G895" s="58" t="s">
        <v>16461</v>
      </c>
      <c r="H895" s="58" t="s">
        <v>14364</v>
      </c>
      <c r="I895" s="58">
        <v>11.99</v>
      </c>
      <c r="J895" s="58"/>
      <c r="K895" s="58" t="s">
        <v>14365</v>
      </c>
      <c r="L895" s="58" t="s">
        <v>82</v>
      </c>
      <c r="M895" s="58">
        <v>11.04</v>
      </c>
      <c r="N895" s="58"/>
      <c r="O895" s="58">
        <v>11.99</v>
      </c>
      <c r="P895" s="58" t="s">
        <v>14444</v>
      </c>
    </row>
    <row r="896" spans="1:16" s="59" customFormat="1" ht="10.199999999999999" x14ac:dyDescent="0.25">
      <c r="A896" s="57">
        <v>904</v>
      </c>
      <c r="B896" s="57" t="s">
        <v>5126</v>
      </c>
      <c r="C896" s="58" t="s">
        <v>5126</v>
      </c>
      <c r="D896" s="58" t="s">
        <v>82</v>
      </c>
      <c r="E896" s="58" t="s">
        <v>16462</v>
      </c>
      <c r="F896" s="58" t="s">
        <v>5127</v>
      </c>
      <c r="G896" s="58" t="s">
        <v>16463</v>
      </c>
      <c r="H896" s="58" t="s">
        <v>14364</v>
      </c>
      <c r="I896" s="58">
        <v>13.7</v>
      </c>
      <c r="J896" s="58"/>
      <c r="K896" s="58" t="s">
        <v>14365</v>
      </c>
      <c r="L896" s="58" t="s">
        <v>82</v>
      </c>
      <c r="M896" s="58">
        <v>12.61</v>
      </c>
      <c r="N896" s="58"/>
      <c r="O896" s="58">
        <v>16.09</v>
      </c>
      <c r="P896" s="58" t="s">
        <v>14444</v>
      </c>
    </row>
    <row r="897" spans="1:16" s="59" customFormat="1" ht="10.199999999999999" x14ac:dyDescent="0.25">
      <c r="A897" s="57">
        <v>905</v>
      </c>
      <c r="B897" s="57" t="s">
        <v>6729</v>
      </c>
      <c r="C897" s="58" t="s">
        <v>6729</v>
      </c>
      <c r="D897" s="58" t="s">
        <v>82</v>
      </c>
      <c r="E897" s="58" t="s">
        <v>16464</v>
      </c>
      <c r="F897" s="58" t="s">
        <v>6730</v>
      </c>
      <c r="G897" s="58" t="s">
        <v>16465</v>
      </c>
      <c r="H897" s="58" t="s">
        <v>14364</v>
      </c>
      <c r="I897" s="58">
        <v>11.99</v>
      </c>
      <c r="J897" s="58"/>
      <c r="K897" s="58" t="s">
        <v>14365</v>
      </c>
      <c r="L897" s="58" t="s">
        <v>82</v>
      </c>
      <c r="M897" s="58">
        <v>11.31</v>
      </c>
      <c r="N897" s="58">
        <v>120</v>
      </c>
      <c r="O897" s="58">
        <v>14.09</v>
      </c>
      <c r="P897" s="58">
        <v>882</v>
      </c>
    </row>
    <row r="898" spans="1:16" s="59" customFormat="1" ht="10.199999999999999" x14ac:dyDescent="0.25">
      <c r="A898" s="57">
        <v>906</v>
      </c>
      <c r="B898" s="57" t="s">
        <v>6051</v>
      </c>
      <c r="C898" s="58" t="s">
        <v>6051</v>
      </c>
      <c r="D898" s="58" t="s">
        <v>82</v>
      </c>
      <c r="E898" s="58" t="s">
        <v>16466</v>
      </c>
      <c r="F898" s="58" t="s">
        <v>6052</v>
      </c>
      <c r="G898" s="58" t="s">
        <v>16467</v>
      </c>
      <c r="H898" s="58" t="s">
        <v>14364</v>
      </c>
      <c r="I898" s="58">
        <v>11.99</v>
      </c>
      <c r="J898" s="58"/>
      <c r="K898" s="58" t="s">
        <v>14365</v>
      </c>
      <c r="L898" s="58" t="s">
        <v>82</v>
      </c>
      <c r="M898" s="58">
        <v>11.31</v>
      </c>
      <c r="N898" s="58">
        <v>80</v>
      </c>
      <c r="O898" s="58">
        <v>14.09</v>
      </c>
      <c r="P898" s="58">
        <v>60</v>
      </c>
    </row>
    <row r="899" spans="1:16" s="59" customFormat="1" ht="10.199999999999999" x14ac:dyDescent="0.25">
      <c r="A899" s="57">
        <v>907</v>
      </c>
      <c r="B899" s="57" t="s">
        <v>6001</v>
      </c>
      <c r="C899" s="58" t="s">
        <v>6001</v>
      </c>
      <c r="D899" s="58" t="s">
        <v>82</v>
      </c>
      <c r="E899" s="58" t="s">
        <v>16468</v>
      </c>
      <c r="F899" s="58" t="s">
        <v>6002</v>
      </c>
      <c r="G899" s="58" t="s">
        <v>16469</v>
      </c>
      <c r="H899" s="58" t="s">
        <v>14364</v>
      </c>
      <c r="I899" s="58">
        <v>13.7</v>
      </c>
      <c r="J899" s="58"/>
      <c r="K899" s="58" t="s">
        <v>14365</v>
      </c>
      <c r="L899" s="58" t="s">
        <v>82</v>
      </c>
      <c r="M899" s="58">
        <v>12.61</v>
      </c>
      <c r="N899" s="58">
        <v>40</v>
      </c>
      <c r="O899" s="58">
        <v>16.09</v>
      </c>
      <c r="P899" s="58">
        <v>40</v>
      </c>
    </row>
    <row r="900" spans="1:16" s="59" customFormat="1" ht="10.199999999999999" x14ac:dyDescent="0.25">
      <c r="A900" s="57">
        <v>908</v>
      </c>
      <c r="B900" s="57" t="s">
        <v>5998</v>
      </c>
      <c r="C900" s="58" t="s">
        <v>5998</v>
      </c>
      <c r="D900" s="58" t="s">
        <v>82</v>
      </c>
      <c r="E900" s="58" t="s">
        <v>16470</v>
      </c>
      <c r="F900" s="58" t="s">
        <v>5999</v>
      </c>
      <c r="G900" s="58" t="s">
        <v>16471</v>
      </c>
      <c r="H900" s="58" t="s">
        <v>14364</v>
      </c>
      <c r="I900" s="58">
        <v>13.7</v>
      </c>
      <c r="J900" s="58"/>
      <c r="K900" s="58" t="s">
        <v>14365</v>
      </c>
      <c r="L900" s="58" t="s">
        <v>82</v>
      </c>
      <c r="M900" s="58">
        <v>12.93</v>
      </c>
      <c r="N900" s="58"/>
      <c r="O900" s="58">
        <v>16.09</v>
      </c>
      <c r="P900" s="58">
        <v>39</v>
      </c>
    </row>
    <row r="901" spans="1:16" s="59" customFormat="1" ht="10.199999999999999" x14ac:dyDescent="0.25">
      <c r="A901" s="57">
        <v>909</v>
      </c>
      <c r="B901" s="57" t="s">
        <v>7259</v>
      </c>
      <c r="C901" s="58" t="s">
        <v>7259</v>
      </c>
      <c r="D901" s="58" t="s">
        <v>82</v>
      </c>
      <c r="E901" s="58" t="s">
        <v>16472</v>
      </c>
      <c r="F901" s="58">
        <v>310999</v>
      </c>
      <c r="G901" s="58" t="s">
        <v>16473</v>
      </c>
      <c r="H901" s="58" t="s">
        <v>14364</v>
      </c>
      <c r="I901" s="58">
        <v>428.34</v>
      </c>
      <c r="J901" s="58"/>
      <c r="K901" s="58" t="s">
        <v>14365</v>
      </c>
      <c r="L901" s="58" t="s">
        <v>82</v>
      </c>
      <c r="M901" s="58">
        <v>404.25</v>
      </c>
      <c r="N901" s="58">
        <v>22</v>
      </c>
      <c r="O901" s="58">
        <v>428.34</v>
      </c>
      <c r="P901" s="58">
        <v>6</v>
      </c>
    </row>
    <row r="902" spans="1:16" s="59" customFormat="1" ht="10.199999999999999" x14ac:dyDescent="0.2">
      <c r="A902" s="57">
        <v>910</v>
      </c>
      <c r="B902" s="57" t="s">
        <v>16474</v>
      </c>
      <c r="C902" s="58"/>
      <c r="D902" s="67" t="s">
        <v>178</v>
      </c>
      <c r="E902" s="58" t="s">
        <v>16474</v>
      </c>
      <c r="F902" s="58" t="s">
        <v>16475</v>
      </c>
      <c r="G902" s="58" t="s">
        <v>16476</v>
      </c>
      <c r="H902" s="58" t="s">
        <v>14364</v>
      </c>
      <c r="I902" s="58">
        <v>2440.9</v>
      </c>
      <c r="J902" s="58">
        <v>11400</v>
      </c>
      <c r="K902" s="58" t="s">
        <v>14365</v>
      </c>
      <c r="L902" s="58" t="s">
        <v>178</v>
      </c>
      <c r="M902" s="58">
        <v>2283.42</v>
      </c>
      <c r="N902" s="58"/>
      <c r="O902" s="58">
        <v>2440.9</v>
      </c>
      <c r="P902" s="58">
        <v>120</v>
      </c>
    </row>
    <row r="903" spans="1:16" s="59" customFormat="1" ht="10.199999999999999" x14ac:dyDescent="0.2">
      <c r="A903" s="57">
        <v>911</v>
      </c>
      <c r="B903" s="57" t="s">
        <v>16477</v>
      </c>
      <c r="C903" s="58"/>
      <c r="D903" s="67" t="s">
        <v>178</v>
      </c>
      <c r="E903" s="58" t="s">
        <v>16477</v>
      </c>
      <c r="F903" s="58" t="s">
        <v>16478</v>
      </c>
      <c r="G903" s="58" t="s">
        <v>16479</v>
      </c>
      <c r="H903" s="58" t="s">
        <v>14364</v>
      </c>
      <c r="I903" s="58">
        <v>3115.28</v>
      </c>
      <c r="J903" s="58">
        <v>11400</v>
      </c>
      <c r="K903" s="58" t="s">
        <v>14365</v>
      </c>
      <c r="L903" s="58" t="s">
        <v>178</v>
      </c>
      <c r="M903" s="58">
        <v>2914.29</v>
      </c>
      <c r="N903" s="58">
        <v>13</v>
      </c>
      <c r="O903" s="58">
        <v>3115.28</v>
      </c>
      <c r="P903" s="58">
        <v>64</v>
      </c>
    </row>
    <row r="904" spans="1:16" s="59" customFormat="1" ht="10.199999999999999" x14ac:dyDescent="0.2">
      <c r="A904" s="57">
        <v>912</v>
      </c>
      <c r="B904" s="57" t="s">
        <v>16480</v>
      </c>
      <c r="C904" s="58"/>
      <c r="D904" s="67" t="s">
        <v>178</v>
      </c>
      <c r="E904" s="58" t="s">
        <v>16480</v>
      </c>
      <c r="F904" s="58" t="s">
        <v>16481</v>
      </c>
      <c r="G904" s="58" t="s">
        <v>16482</v>
      </c>
      <c r="H904" s="58" t="s">
        <v>14364</v>
      </c>
      <c r="I904" s="58">
        <v>2641.91</v>
      </c>
      <c r="J904" s="58">
        <v>11400</v>
      </c>
      <c r="K904" s="58" t="s">
        <v>14365</v>
      </c>
      <c r="L904" s="58" t="s">
        <v>178</v>
      </c>
      <c r="M904" s="58">
        <v>2471.46</v>
      </c>
      <c r="N904" s="58"/>
      <c r="O904" s="58">
        <v>2641.91</v>
      </c>
      <c r="P904" s="58" t="s">
        <v>14444</v>
      </c>
    </row>
    <row r="905" spans="1:16" s="59" customFormat="1" ht="10.199999999999999" x14ac:dyDescent="0.2">
      <c r="A905" s="57">
        <v>913</v>
      </c>
      <c r="B905" s="57" t="s">
        <v>16483</v>
      </c>
      <c r="C905" s="67"/>
      <c r="D905" s="67" t="s">
        <v>178</v>
      </c>
      <c r="E905" s="67" t="s">
        <v>16483</v>
      </c>
      <c r="F905" s="58" t="s">
        <v>16484</v>
      </c>
      <c r="G905" s="67" t="s">
        <v>16485</v>
      </c>
      <c r="H905" s="67" t="s">
        <v>14364</v>
      </c>
      <c r="I905" s="67">
        <v>2652.06</v>
      </c>
      <c r="J905" s="67">
        <v>7600</v>
      </c>
      <c r="K905" s="67" t="s">
        <v>14365</v>
      </c>
      <c r="L905" s="67" t="s">
        <v>178</v>
      </c>
      <c r="M905" s="67">
        <v>2480.96</v>
      </c>
      <c r="N905" s="67" t="s">
        <v>14444</v>
      </c>
      <c r="O905" s="58">
        <v>2652.06</v>
      </c>
      <c r="P905" s="58">
        <v>32</v>
      </c>
    </row>
    <row r="906" spans="1:16" s="59" customFormat="1" ht="10.199999999999999" x14ac:dyDescent="0.2">
      <c r="A906" s="57">
        <v>914</v>
      </c>
      <c r="B906" s="57" t="s">
        <v>16486</v>
      </c>
      <c r="C906" s="67"/>
      <c r="D906" s="67" t="s">
        <v>178</v>
      </c>
      <c r="E906" s="67" t="s">
        <v>16486</v>
      </c>
      <c r="F906" s="58" t="s">
        <v>16487</v>
      </c>
      <c r="G906" s="67" t="s">
        <v>16488</v>
      </c>
      <c r="H906" s="67" t="s">
        <v>14364</v>
      </c>
      <c r="I906" s="67">
        <v>2978.26</v>
      </c>
      <c r="J906" s="67">
        <v>10000</v>
      </c>
      <c r="K906" s="67" t="s">
        <v>14365</v>
      </c>
      <c r="L906" s="67" t="s">
        <v>178</v>
      </c>
      <c r="M906" s="67">
        <v>2786.12</v>
      </c>
      <c r="N906" s="67" t="s">
        <v>14444</v>
      </c>
      <c r="O906" s="58">
        <v>2978.26</v>
      </c>
      <c r="P906" s="58" t="s">
        <v>14444</v>
      </c>
    </row>
    <row r="907" spans="1:16" s="59" customFormat="1" ht="10.199999999999999" x14ac:dyDescent="0.2">
      <c r="A907" s="57">
        <v>915</v>
      </c>
      <c r="B907" s="57" t="s">
        <v>16489</v>
      </c>
      <c r="C907" s="67"/>
      <c r="D907" s="67" t="s">
        <v>178</v>
      </c>
      <c r="E907" s="67" t="s">
        <v>16489</v>
      </c>
      <c r="F907" s="58" t="s">
        <v>16490</v>
      </c>
      <c r="G907" s="67" t="s">
        <v>16491</v>
      </c>
      <c r="H907" s="67" t="s">
        <v>14364</v>
      </c>
      <c r="I907" s="67">
        <v>1592.8</v>
      </c>
      <c r="J907" s="67">
        <v>3800</v>
      </c>
      <c r="K907" s="67" t="s">
        <v>14365</v>
      </c>
      <c r="L907" s="67" t="s">
        <v>178</v>
      </c>
      <c r="M907" s="67">
        <v>1490.04</v>
      </c>
      <c r="N907" s="67" t="s">
        <v>14444</v>
      </c>
      <c r="O907" s="58">
        <v>1592.8</v>
      </c>
      <c r="P907" s="58" t="s">
        <v>14444</v>
      </c>
    </row>
    <row r="908" spans="1:16" s="59" customFormat="1" ht="10.199999999999999" x14ac:dyDescent="0.25">
      <c r="A908" s="57">
        <v>916</v>
      </c>
      <c r="B908" s="57" t="s">
        <v>6909</v>
      </c>
      <c r="C908" s="58" t="s">
        <v>6909</v>
      </c>
      <c r="D908" s="58" t="s">
        <v>8586</v>
      </c>
      <c r="E908" s="58" t="s">
        <v>16492</v>
      </c>
      <c r="F908" s="58" t="s">
        <v>6910</v>
      </c>
      <c r="G908" s="58" t="s">
        <v>16493</v>
      </c>
      <c r="H908" s="58" t="s">
        <v>14364</v>
      </c>
      <c r="I908" s="58">
        <v>3328.35</v>
      </c>
      <c r="J908" s="58"/>
      <c r="K908" s="58" t="s">
        <v>14365</v>
      </c>
      <c r="L908" s="58" t="s">
        <v>8586</v>
      </c>
      <c r="M908" s="58">
        <v>3059.01</v>
      </c>
      <c r="N908" s="58">
        <v>30</v>
      </c>
      <c r="O908" s="58">
        <v>3328.35</v>
      </c>
      <c r="P908" s="58">
        <v>20</v>
      </c>
    </row>
    <row r="909" spans="1:16" s="59" customFormat="1" ht="10.199999999999999" x14ac:dyDescent="0.2">
      <c r="A909" s="57">
        <v>917</v>
      </c>
      <c r="B909" s="57" t="s">
        <v>16494</v>
      </c>
      <c r="C909" s="67"/>
      <c r="D909" s="67" t="s">
        <v>178</v>
      </c>
      <c r="E909" s="67" t="s">
        <v>16494</v>
      </c>
      <c r="F909" s="58" t="s">
        <v>16495</v>
      </c>
      <c r="G909" s="67" t="s">
        <v>16496</v>
      </c>
      <c r="H909" s="67" t="s">
        <v>14364</v>
      </c>
      <c r="I909" s="67">
        <v>1980.48</v>
      </c>
      <c r="J909" s="67">
        <v>6000</v>
      </c>
      <c r="K909" s="67" t="s">
        <v>14365</v>
      </c>
      <c r="L909" s="67" t="s">
        <v>178</v>
      </c>
      <c r="M909" s="67">
        <v>1852.71</v>
      </c>
      <c r="N909" s="67" t="s">
        <v>14444</v>
      </c>
      <c r="O909" s="58">
        <v>1980.48</v>
      </c>
      <c r="P909" s="58" t="s">
        <v>14444</v>
      </c>
    </row>
    <row r="910" spans="1:16" s="59" customFormat="1" ht="10.199999999999999" x14ac:dyDescent="0.2">
      <c r="A910" s="57">
        <v>918</v>
      </c>
      <c r="B910" s="57" t="s">
        <v>16497</v>
      </c>
      <c r="C910" s="67"/>
      <c r="D910" s="67" t="s">
        <v>178</v>
      </c>
      <c r="E910" s="67" t="s">
        <v>16497</v>
      </c>
      <c r="F910" s="58" t="s">
        <v>16498</v>
      </c>
      <c r="G910" s="67" t="s">
        <v>16499</v>
      </c>
      <c r="H910" s="67" t="s">
        <v>14364</v>
      </c>
      <c r="I910" s="67">
        <v>2224.48</v>
      </c>
      <c r="J910" s="67">
        <v>7600</v>
      </c>
      <c r="K910" s="67" t="s">
        <v>14365</v>
      </c>
      <c r="L910" s="67" t="s">
        <v>178</v>
      </c>
      <c r="M910" s="67">
        <v>2080.9699999999998</v>
      </c>
      <c r="N910" s="67" t="s">
        <v>14444</v>
      </c>
      <c r="O910" s="58">
        <v>2224.48</v>
      </c>
      <c r="P910" s="58" t="s">
        <v>14444</v>
      </c>
    </row>
    <row r="911" spans="1:16" s="59" customFormat="1" ht="10.199999999999999" x14ac:dyDescent="0.2">
      <c r="A911" s="57">
        <v>919</v>
      </c>
      <c r="B911" s="57" t="s">
        <v>16500</v>
      </c>
      <c r="C911" s="67"/>
      <c r="D911" s="67" t="s">
        <v>178</v>
      </c>
      <c r="E911" s="67" t="s">
        <v>16500</v>
      </c>
      <c r="F911" s="58" t="s">
        <v>16501</v>
      </c>
      <c r="G911" s="67" t="s">
        <v>16502</v>
      </c>
      <c r="H911" s="67" t="s">
        <v>14364</v>
      </c>
      <c r="I911" s="67">
        <v>2374.8000000000002</v>
      </c>
      <c r="J911" s="67">
        <v>7600</v>
      </c>
      <c r="K911" s="67" t="s">
        <v>14365</v>
      </c>
      <c r="L911" s="67" t="s">
        <v>178</v>
      </c>
      <c r="M911" s="67">
        <v>2221.59</v>
      </c>
      <c r="N911" s="67" t="s">
        <v>14444</v>
      </c>
      <c r="O911" s="58">
        <v>2374.8000000000002</v>
      </c>
      <c r="P911" s="58" t="s">
        <v>14444</v>
      </c>
    </row>
    <row r="912" spans="1:16" s="59" customFormat="1" ht="10.199999999999999" x14ac:dyDescent="0.2">
      <c r="A912" s="57">
        <v>920</v>
      </c>
      <c r="B912" s="57" t="s">
        <v>16503</v>
      </c>
      <c r="C912" s="67"/>
      <c r="D912" s="67" t="s">
        <v>178</v>
      </c>
      <c r="E912" s="67" t="s">
        <v>16503</v>
      </c>
      <c r="F912" s="58" t="s">
        <v>16504</v>
      </c>
      <c r="G912" s="67" t="s">
        <v>16505</v>
      </c>
      <c r="H912" s="67" t="s">
        <v>14364</v>
      </c>
      <c r="I912" s="67">
        <v>2681.2</v>
      </c>
      <c r="J912" s="67">
        <v>10000</v>
      </c>
      <c r="K912" s="67" t="s">
        <v>14365</v>
      </c>
      <c r="L912" s="67" t="s">
        <v>178</v>
      </c>
      <c r="M912" s="67">
        <v>2508.2199999999998</v>
      </c>
      <c r="N912" s="67" t="s">
        <v>14444</v>
      </c>
      <c r="O912" s="58">
        <v>2681.2</v>
      </c>
      <c r="P912" s="58" t="s">
        <v>14444</v>
      </c>
    </row>
    <row r="913" spans="1:16" s="59" customFormat="1" ht="10.199999999999999" x14ac:dyDescent="0.2">
      <c r="A913" s="57">
        <v>921</v>
      </c>
      <c r="B913" s="57" t="s">
        <v>16506</v>
      </c>
      <c r="C913" s="67"/>
      <c r="D913" s="67" t="s">
        <v>178</v>
      </c>
      <c r="E913" s="67" t="s">
        <v>16506</v>
      </c>
      <c r="F913" s="58" t="s">
        <v>16507</v>
      </c>
      <c r="G913" s="67" t="s">
        <v>16508</v>
      </c>
      <c r="H913" s="67" t="s">
        <v>14364</v>
      </c>
      <c r="I913" s="67">
        <v>2835.41</v>
      </c>
      <c r="J913" s="67">
        <v>11400</v>
      </c>
      <c r="K913" s="67" t="s">
        <v>14365</v>
      </c>
      <c r="L913" s="67" t="s">
        <v>178</v>
      </c>
      <c r="M913" s="67">
        <v>2652.48</v>
      </c>
      <c r="N913" s="67" t="s">
        <v>14444</v>
      </c>
      <c r="O913" s="58">
        <v>2835.41</v>
      </c>
      <c r="P913" s="58" t="s">
        <v>14444</v>
      </c>
    </row>
    <row r="914" spans="1:16" s="59" customFormat="1" ht="10.199999999999999" x14ac:dyDescent="0.2">
      <c r="A914" s="57">
        <v>922</v>
      </c>
      <c r="B914" s="57" t="s">
        <v>16509</v>
      </c>
      <c r="C914" s="67"/>
      <c r="D914" s="67" t="s">
        <v>178</v>
      </c>
      <c r="E914" s="67" t="s">
        <v>16509</v>
      </c>
      <c r="F914" s="58" t="s">
        <v>16510</v>
      </c>
      <c r="G914" s="67" t="s">
        <v>16511</v>
      </c>
      <c r="H914" s="67" t="s">
        <v>14364</v>
      </c>
      <c r="I914" s="67">
        <v>3890.24</v>
      </c>
      <c r="J914" s="67">
        <v>36000</v>
      </c>
      <c r="K914" s="67" t="s">
        <v>14365</v>
      </c>
      <c r="L914" s="67" t="s">
        <v>178</v>
      </c>
      <c r="M914" s="67">
        <v>3752.94</v>
      </c>
      <c r="N914" s="67" t="s">
        <v>14444</v>
      </c>
      <c r="O914" s="58">
        <v>3890.24</v>
      </c>
      <c r="P914" s="58" t="s">
        <v>14444</v>
      </c>
    </row>
    <row r="915" spans="1:16" s="59" customFormat="1" ht="10.199999999999999" x14ac:dyDescent="0.2">
      <c r="A915" s="57">
        <v>923</v>
      </c>
      <c r="B915" s="57" t="s">
        <v>6903</v>
      </c>
      <c r="C915" s="58" t="s">
        <v>6903</v>
      </c>
      <c r="D915" s="67" t="s">
        <v>178</v>
      </c>
      <c r="E915" s="58" t="s">
        <v>16512</v>
      </c>
      <c r="F915" s="58" t="s">
        <v>6904</v>
      </c>
      <c r="G915" s="58" t="s">
        <v>16513</v>
      </c>
      <c r="H915" s="58" t="s">
        <v>14364</v>
      </c>
      <c r="I915" s="58">
        <v>1391.37</v>
      </c>
      <c r="J915" s="58">
        <v>5000</v>
      </c>
      <c r="K915" s="58" t="s">
        <v>14365</v>
      </c>
      <c r="L915" s="58" t="s">
        <v>178</v>
      </c>
      <c r="M915" s="58">
        <v>1334.58</v>
      </c>
      <c r="N915" s="58">
        <v>2</v>
      </c>
      <c r="O915" s="58">
        <v>1391.37</v>
      </c>
      <c r="P915" s="58">
        <v>2</v>
      </c>
    </row>
    <row r="916" spans="1:16" s="59" customFormat="1" ht="10.199999999999999" x14ac:dyDescent="0.25">
      <c r="A916" s="57">
        <v>924</v>
      </c>
      <c r="B916" s="57" t="s">
        <v>16514</v>
      </c>
      <c r="C916" s="58"/>
      <c r="D916" s="58" t="s">
        <v>8586</v>
      </c>
      <c r="E916" s="58" t="s">
        <v>16514</v>
      </c>
      <c r="F916" s="58" t="s">
        <v>16515</v>
      </c>
      <c r="G916" s="58" t="s">
        <v>16516</v>
      </c>
      <c r="H916" s="58" t="s">
        <v>14364</v>
      </c>
      <c r="I916" s="58">
        <v>4024.39</v>
      </c>
      <c r="J916" s="58"/>
      <c r="K916" s="58" t="s">
        <v>14365</v>
      </c>
      <c r="L916" s="58" t="s">
        <v>8586</v>
      </c>
      <c r="M916" s="58">
        <v>3666.67</v>
      </c>
      <c r="N916" s="58"/>
      <c r="O916" s="58">
        <v>4024.39</v>
      </c>
      <c r="P916" s="58" t="s">
        <v>14444</v>
      </c>
    </row>
    <row r="917" spans="1:16" s="59" customFormat="1" ht="10.199999999999999" x14ac:dyDescent="0.25">
      <c r="A917" s="57">
        <v>925</v>
      </c>
      <c r="B917" s="57" t="s">
        <v>7566</v>
      </c>
      <c r="C917" s="58" t="s">
        <v>7566</v>
      </c>
      <c r="D917" s="58" t="s">
        <v>8586</v>
      </c>
      <c r="E917" s="58" t="s">
        <v>16517</v>
      </c>
      <c r="F917" s="58" t="s">
        <v>16518</v>
      </c>
      <c r="G917" s="58" t="s">
        <v>16519</v>
      </c>
      <c r="H917" s="58" t="s">
        <v>14364</v>
      </c>
      <c r="I917" s="58">
        <v>4024.39</v>
      </c>
      <c r="J917" s="58"/>
      <c r="K917" s="58" t="s">
        <v>14365</v>
      </c>
      <c r="L917" s="58" t="s">
        <v>8586</v>
      </c>
      <c r="M917" s="58">
        <v>3666.67</v>
      </c>
      <c r="N917" s="58"/>
      <c r="O917" s="58">
        <v>4024.39</v>
      </c>
      <c r="P917" s="58" t="s">
        <v>14444</v>
      </c>
    </row>
    <row r="918" spans="1:16" s="59" customFormat="1" ht="10.199999999999999" x14ac:dyDescent="0.25">
      <c r="A918" s="57">
        <v>926</v>
      </c>
      <c r="B918" s="57" t="s">
        <v>16520</v>
      </c>
      <c r="C918" s="58"/>
      <c r="D918" s="58" t="s">
        <v>8586</v>
      </c>
      <c r="E918" s="58" t="s">
        <v>16520</v>
      </c>
      <c r="F918" s="58" t="s">
        <v>16521</v>
      </c>
      <c r="G918" s="58" t="s">
        <v>16522</v>
      </c>
      <c r="H918" s="58" t="s">
        <v>14364</v>
      </c>
      <c r="I918" s="58">
        <v>1853.66</v>
      </c>
      <c r="J918" s="58">
        <v>3800</v>
      </c>
      <c r="K918" s="58" t="s">
        <v>14365</v>
      </c>
      <c r="L918" s="58" t="s">
        <v>8586</v>
      </c>
      <c r="M918" s="58">
        <v>1688.89</v>
      </c>
      <c r="N918" s="58">
        <v>4</v>
      </c>
      <c r="O918" s="58">
        <v>1853.66</v>
      </c>
      <c r="P918" s="58">
        <v>1</v>
      </c>
    </row>
    <row r="919" spans="1:16" s="59" customFormat="1" ht="10.199999999999999" x14ac:dyDescent="0.25">
      <c r="A919" s="57">
        <v>927</v>
      </c>
      <c r="B919" s="57" t="s">
        <v>7576</v>
      </c>
      <c r="C919" s="58" t="s">
        <v>7576</v>
      </c>
      <c r="D919" s="58" t="s">
        <v>8586</v>
      </c>
      <c r="E919" s="58" t="s">
        <v>16523</v>
      </c>
      <c r="F919" s="58" t="s">
        <v>7577</v>
      </c>
      <c r="G919" s="58" t="s">
        <v>16524</v>
      </c>
      <c r="H919" s="58" t="s">
        <v>14364</v>
      </c>
      <c r="I919" s="58">
        <v>2048.7800000000002</v>
      </c>
      <c r="J919" s="58">
        <v>5000</v>
      </c>
      <c r="K919" s="58" t="s">
        <v>14365</v>
      </c>
      <c r="L919" s="58" t="s">
        <v>8586</v>
      </c>
      <c r="M919" s="58">
        <v>1866.67</v>
      </c>
      <c r="N919" s="58">
        <v>2</v>
      </c>
      <c r="O919" s="58">
        <v>2048.7800000000002</v>
      </c>
      <c r="P919" s="58" t="s">
        <v>14444</v>
      </c>
    </row>
    <row r="920" spans="1:16" s="59" customFormat="1" ht="10.199999999999999" x14ac:dyDescent="0.25">
      <c r="A920" s="57">
        <v>928</v>
      </c>
      <c r="B920" s="57" t="s">
        <v>8217</v>
      </c>
      <c r="C920" s="58" t="s">
        <v>8217</v>
      </c>
      <c r="D920" s="58" t="s">
        <v>8586</v>
      </c>
      <c r="E920" s="58" t="s">
        <v>16525</v>
      </c>
      <c r="F920" s="58" t="s">
        <v>8218</v>
      </c>
      <c r="G920" s="58" t="s">
        <v>16526</v>
      </c>
      <c r="H920" s="58" t="s">
        <v>14364</v>
      </c>
      <c r="I920" s="58">
        <v>2243.9</v>
      </c>
      <c r="J920" s="58">
        <v>6000</v>
      </c>
      <c r="K920" s="58" t="s">
        <v>14365</v>
      </c>
      <c r="L920" s="58" t="s">
        <v>8586</v>
      </c>
      <c r="M920" s="58">
        <v>2044.44</v>
      </c>
      <c r="N920" s="58"/>
      <c r="O920" s="58">
        <v>2243.9</v>
      </c>
      <c r="P920" s="58" t="s">
        <v>14444</v>
      </c>
    </row>
    <row r="921" spans="1:16" s="59" customFormat="1" ht="10.199999999999999" x14ac:dyDescent="0.2">
      <c r="A921" s="57">
        <v>929</v>
      </c>
      <c r="B921" s="57" t="s">
        <v>7840</v>
      </c>
      <c r="C921" s="58" t="s">
        <v>7840</v>
      </c>
      <c r="D921" s="67" t="s">
        <v>178</v>
      </c>
      <c r="E921" s="58" t="s">
        <v>16527</v>
      </c>
      <c r="F921" s="58" t="s">
        <v>6899</v>
      </c>
      <c r="G921" s="58" t="s">
        <v>16528</v>
      </c>
      <c r="H921" s="58" t="s">
        <v>14364</v>
      </c>
      <c r="I921" s="58">
        <v>1360.06</v>
      </c>
      <c r="J921" s="58">
        <v>3800</v>
      </c>
      <c r="K921" s="58" t="s">
        <v>14365</v>
      </c>
      <c r="L921" s="58" t="s">
        <v>178</v>
      </c>
      <c r="M921" s="58">
        <v>1272.31</v>
      </c>
      <c r="N921" s="58">
        <v>5</v>
      </c>
      <c r="O921" s="58">
        <v>1360.06</v>
      </c>
      <c r="P921" s="58">
        <v>3</v>
      </c>
    </row>
    <row r="922" spans="1:16" s="59" customFormat="1" ht="10.199999999999999" x14ac:dyDescent="0.2">
      <c r="A922" s="57">
        <v>930</v>
      </c>
      <c r="B922" s="57" t="s">
        <v>7826</v>
      </c>
      <c r="C922" s="58" t="s">
        <v>7826</v>
      </c>
      <c r="D922" s="67" t="s">
        <v>178</v>
      </c>
      <c r="E922" s="58" t="s">
        <v>16529</v>
      </c>
      <c r="F922" s="58" t="s">
        <v>7827</v>
      </c>
      <c r="G922" s="58" t="s">
        <v>16530</v>
      </c>
      <c r="H922" s="58" t="s">
        <v>14364</v>
      </c>
      <c r="I922" s="58">
        <v>1717.11</v>
      </c>
      <c r="J922" s="58">
        <v>5000</v>
      </c>
      <c r="K922" s="58" t="s">
        <v>14365</v>
      </c>
      <c r="L922" s="58" t="s">
        <v>178</v>
      </c>
      <c r="M922" s="58">
        <v>1606.33</v>
      </c>
      <c r="N922" s="58">
        <v>39</v>
      </c>
      <c r="O922" s="58">
        <v>1717.11</v>
      </c>
      <c r="P922" s="58">
        <v>37</v>
      </c>
    </row>
    <row r="923" spans="1:16" s="59" customFormat="1" ht="10.199999999999999" x14ac:dyDescent="0.2">
      <c r="A923" s="57">
        <v>931</v>
      </c>
      <c r="B923" s="57" t="s">
        <v>6874</v>
      </c>
      <c r="C923" s="58" t="s">
        <v>6874</v>
      </c>
      <c r="D923" s="67" t="s">
        <v>178</v>
      </c>
      <c r="E923" s="58" t="s">
        <v>16531</v>
      </c>
      <c r="F923" s="58" t="s">
        <v>6875</v>
      </c>
      <c r="G923" s="58" t="s">
        <v>16532</v>
      </c>
      <c r="H923" s="58" t="s">
        <v>14364</v>
      </c>
      <c r="I923" s="58">
        <v>2022.11</v>
      </c>
      <c r="J923" s="58">
        <v>7600</v>
      </c>
      <c r="K923" s="58" t="s">
        <v>14365</v>
      </c>
      <c r="L923" s="58" t="s">
        <v>178</v>
      </c>
      <c r="M923" s="58">
        <v>1891.66</v>
      </c>
      <c r="N923" s="58">
        <v>57</v>
      </c>
      <c r="O923" s="58">
        <v>2022.11</v>
      </c>
      <c r="P923" s="58">
        <v>20</v>
      </c>
    </row>
    <row r="924" spans="1:16" s="59" customFormat="1" ht="10.199999999999999" x14ac:dyDescent="0.2">
      <c r="A924" s="57">
        <v>932</v>
      </c>
      <c r="B924" s="57" t="s">
        <v>8191</v>
      </c>
      <c r="C924" s="58" t="s">
        <v>8191</v>
      </c>
      <c r="D924" s="67" t="s">
        <v>178</v>
      </c>
      <c r="E924" s="58" t="s">
        <v>16533</v>
      </c>
      <c r="F924" s="58" t="s">
        <v>8192</v>
      </c>
      <c r="G924" s="58" t="s">
        <v>16534</v>
      </c>
      <c r="H924" s="58" t="s">
        <v>14364</v>
      </c>
      <c r="I924" s="58">
        <v>2302.44</v>
      </c>
      <c r="J924" s="58">
        <v>10000</v>
      </c>
      <c r="K924" s="58" t="s">
        <v>14365</v>
      </c>
      <c r="L924" s="58" t="s">
        <v>178</v>
      </c>
      <c r="M924" s="58">
        <v>2208.46</v>
      </c>
      <c r="N924" s="58">
        <v>13</v>
      </c>
      <c r="O924" s="58">
        <v>2302.44</v>
      </c>
      <c r="P924" s="58">
        <v>2</v>
      </c>
    </row>
    <row r="925" spans="1:16" s="59" customFormat="1" ht="10.199999999999999" x14ac:dyDescent="0.2">
      <c r="A925" s="57">
        <v>933</v>
      </c>
      <c r="B925" s="57" t="s">
        <v>8188</v>
      </c>
      <c r="C925" s="58" t="s">
        <v>8188</v>
      </c>
      <c r="D925" s="67" t="s">
        <v>178</v>
      </c>
      <c r="E925" s="58" t="s">
        <v>16535</v>
      </c>
      <c r="F925" s="58" t="s">
        <v>8189</v>
      </c>
      <c r="G925" s="58" t="s">
        <v>16536</v>
      </c>
      <c r="H925" s="58" t="s">
        <v>14364</v>
      </c>
      <c r="I925" s="58">
        <v>2641.91</v>
      </c>
      <c r="J925" s="58">
        <v>11400</v>
      </c>
      <c r="K925" s="58" t="s">
        <v>14365</v>
      </c>
      <c r="L925" s="58" t="s">
        <v>178</v>
      </c>
      <c r="M925" s="58">
        <v>2471.46</v>
      </c>
      <c r="N925" s="58">
        <v>30</v>
      </c>
      <c r="O925" s="58">
        <v>2641.91</v>
      </c>
      <c r="P925" s="58">
        <v>6</v>
      </c>
    </row>
    <row r="926" spans="1:16" s="59" customFormat="1" ht="10.199999999999999" x14ac:dyDescent="0.2">
      <c r="A926" s="57">
        <v>934</v>
      </c>
      <c r="B926" s="57" t="s">
        <v>16537</v>
      </c>
      <c r="C926" s="58"/>
      <c r="D926" s="67" t="s">
        <v>178</v>
      </c>
      <c r="E926" s="58" t="s">
        <v>16537</v>
      </c>
      <c r="F926" s="58" t="s">
        <v>16538</v>
      </c>
      <c r="G926" s="58" t="s">
        <v>16539</v>
      </c>
      <c r="H926" s="58" t="s">
        <v>14364</v>
      </c>
      <c r="I926" s="58">
        <v>2487.69</v>
      </c>
      <c r="J926" s="58">
        <v>10000</v>
      </c>
      <c r="K926" s="58" t="s">
        <v>14365</v>
      </c>
      <c r="L926" s="58" t="s">
        <v>178</v>
      </c>
      <c r="M926" s="58">
        <v>2327.19</v>
      </c>
      <c r="N926" s="58">
        <v>3</v>
      </c>
      <c r="O926" s="58">
        <v>2487.69</v>
      </c>
      <c r="P926" s="58">
        <v>15</v>
      </c>
    </row>
    <row r="927" spans="1:16" s="59" customFormat="1" ht="10.199999999999999" x14ac:dyDescent="0.2">
      <c r="A927" s="57">
        <v>935</v>
      </c>
      <c r="B927" s="57" t="s">
        <v>6879</v>
      </c>
      <c r="C927" s="58" t="s">
        <v>6879</v>
      </c>
      <c r="D927" s="67" t="s">
        <v>178</v>
      </c>
      <c r="E927" s="58" t="s">
        <v>16540</v>
      </c>
      <c r="F927" s="58" t="s">
        <v>6880</v>
      </c>
      <c r="G927" s="58" t="s">
        <v>16541</v>
      </c>
      <c r="H927" s="58" t="s">
        <v>14364</v>
      </c>
      <c r="I927" s="58">
        <v>2641.91</v>
      </c>
      <c r="J927" s="58">
        <v>11400</v>
      </c>
      <c r="K927" s="58" t="s">
        <v>14365</v>
      </c>
      <c r="L927" s="58" t="s">
        <v>178</v>
      </c>
      <c r="M927" s="58">
        <v>2471.46</v>
      </c>
      <c r="N927" s="58">
        <v>30</v>
      </c>
      <c r="O927" s="58">
        <v>2641.91</v>
      </c>
      <c r="P927" s="58">
        <v>2</v>
      </c>
    </row>
    <row r="928" spans="1:16" s="59" customFormat="1" ht="10.199999999999999" x14ac:dyDescent="0.2">
      <c r="A928" s="57">
        <v>936</v>
      </c>
      <c r="B928" s="57" t="s">
        <v>6917</v>
      </c>
      <c r="C928" s="58" t="s">
        <v>6917</v>
      </c>
      <c r="D928" s="67" t="s">
        <v>178</v>
      </c>
      <c r="E928" s="58" t="s">
        <v>16542</v>
      </c>
      <c r="F928" s="58" t="s">
        <v>6918</v>
      </c>
      <c r="G928" s="58" t="s">
        <v>16543</v>
      </c>
      <c r="H928" s="58" t="s">
        <v>14364</v>
      </c>
      <c r="I928" s="58">
        <v>1717.11</v>
      </c>
      <c r="J928" s="58">
        <v>5000</v>
      </c>
      <c r="K928" s="58" t="s">
        <v>14365</v>
      </c>
      <c r="L928" s="58" t="s">
        <v>178</v>
      </c>
      <c r="M928" s="58">
        <v>1606.33</v>
      </c>
      <c r="N928" s="58"/>
      <c r="O928" s="58">
        <v>1717.11</v>
      </c>
      <c r="P928" s="58" t="s">
        <v>14444</v>
      </c>
    </row>
    <row r="929" spans="1:16" s="59" customFormat="1" ht="10.199999999999999" x14ac:dyDescent="0.2">
      <c r="A929" s="57">
        <v>937</v>
      </c>
      <c r="B929" s="57" t="s">
        <v>16544</v>
      </c>
      <c r="C929" s="58"/>
      <c r="D929" s="67" t="s">
        <v>178</v>
      </c>
      <c r="E929" s="58" t="s">
        <v>16544</v>
      </c>
      <c r="F929" s="58" t="s">
        <v>16545</v>
      </c>
      <c r="G929" s="58" t="s">
        <v>16546</v>
      </c>
      <c r="H929" s="58" t="s">
        <v>14364</v>
      </c>
      <c r="I929" s="58">
        <v>1778.11</v>
      </c>
      <c r="J929" s="58">
        <v>6000</v>
      </c>
      <c r="K929" s="58" t="s">
        <v>14365</v>
      </c>
      <c r="L929" s="58" t="s">
        <v>178</v>
      </c>
      <c r="M929" s="58">
        <v>1663.4</v>
      </c>
      <c r="N929" s="58">
        <v>52</v>
      </c>
      <c r="O929" s="58">
        <v>1645.7</v>
      </c>
      <c r="P929" s="58">
        <v>10</v>
      </c>
    </row>
    <row r="930" spans="1:16" s="59" customFormat="1" ht="10.199999999999999" x14ac:dyDescent="0.2">
      <c r="A930" s="57">
        <v>938</v>
      </c>
      <c r="B930" s="57" t="s">
        <v>16547</v>
      </c>
      <c r="C930" s="58" t="s">
        <v>6896</v>
      </c>
      <c r="D930" s="67" t="s">
        <v>178</v>
      </c>
      <c r="E930" s="58" t="s">
        <v>16547</v>
      </c>
      <c r="F930" s="58" t="s">
        <v>6897</v>
      </c>
      <c r="G930" s="58" t="s">
        <v>16548</v>
      </c>
      <c r="H930" s="58" t="s">
        <v>14364</v>
      </c>
      <c r="I930" s="58">
        <v>1360.06</v>
      </c>
      <c r="J930" s="58">
        <v>3800</v>
      </c>
      <c r="K930" s="58" t="s">
        <v>14365</v>
      </c>
      <c r="L930" s="58" t="s">
        <v>178</v>
      </c>
      <c r="M930" s="58">
        <v>1272.31</v>
      </c>
      <c r="N930" s="58"/>
      <c r="O930" s="58">
        <v>1360.06</v>
      </c>
      <c r="P930" s="58">
        <v>7</v>
      </c>
    </row>
    <row r="931" spans="1:16" s="59" customFormat="1" ht="10.199999999999999" x14ac:dyDescent="0.2">
      <c r="A931" s="57">
        <v>939</v>
      </c>
      <c r="B931" s="57" t="s">
        <v>6914</v>
      </c>
      <c r="C931" s="58" t="s">
        <v>6914</v>
      </c>
      <c r="D931" s="67" t="s">
        <v>178</v>
      </c>
      <c r="E931" s="58" t="s">
        <v>16549</v>
      </c>
      <c r="F931" s="58" t="s">
        <v>6915</v>
      </c>
      <c r="G931" s="58" t="s">
        <v>16550</v>
      </c>
      <c r="H931" s="58" t="s">
        <v>14364</v>
      </c>
      <c r="I931" s="58">
        <v>2022.11</v>
      </c>
      <c r="J931" s="58">
        <v>7600</v>
      </c>
      <c r="K931" s="58" t="s">
        <v>14365</v>
      </c>
      <c r="L931" s="58" t="s">
        <v>178</v>
      </c>
      <c r="M931" s="58">
        <v>1891.66</v>
      </c>
      <c r="N931" s="58"/>
      <c r="O931" s="58">
        <v>2022.11</v>
      </c>
      <c r="P931" s="58" t="s">
        <v>14444</v>
      </c>
    </row>
    <row r="932" spans="1:16" s="59" customFormat="1" ht="10.199999999999999" x14ac:dyDescent="0.2">
      <c r="A932" s="57">
        <v>940</v>
      </c>
      <c r="B932" s="57" t="s">
        <v>16551</v>
      </c>
      <c r="C932" s="58"/>
      <c r="D932" s="67" t="s">
        <v>178</v>
      </c>
      <c r="E932" s="58" t="s">
        <v>16551</v>
      </c>
      <c r="F932" s="58" t="s">
        <v>16552</v>
      </c>
      <c r="G932" s="58" t="s">
        <v>16553</v>
      </c>
      <c r="H932" s="58" t="s">
        <v>14364</v>
      </c>
      <c r="I932" s="58">
        <v>1078.03</v>
      </c>
      <c r="J932" s="58">
        <v>3000</v>
      </c>
      <c r="K932" s="58" t="s">
        <v>14365</v>
      </c>
      <c r="L932" s="58" t="s">
        <v>178</v>
      </c>
      <c r="M932" s="58">
        <v>1034.03</v>
      </c>
      <c r="N932" s="58">
        <v>6</v>
      </c>
      <c r="O932" s="58">
        <v>1078.03</v>
      </c>
      <c r="P932" s="58">
        <v>6</v>
      </c>
    </row>
    <row r="933" spans="1:16" s="59" customFormat="1" ht="10.199999999999999" x14ac:dyDescent="0.2">
      <c r="A933" s="57">
        <v>941</v>
      </c>
      <c r="B933" s="57" t="s">
        <v>7966</v>
      </c>
      <c r="C933" s="58" t="s">
        <v>7966</v>
      </c>
      <c r="D933" s="67" t="s">
        <v>178</v>
      </c>
      <c r="E933" s="58" t="s">
        <v>25658</v>
      </c>
      <c r="F933" s="58" t="s">
        <v>7967</v>
      </c>
      <c r="G933" s="58" t="s">
        <v>16554</v>
      </c>
      <c r="H933" s="58" t="s">
        <v>14364</v>
      </c>
      <c r="I933" s="58">
        <v>1063.79</v>
      </c>
      <c r="J933" s="58">
        <v>3800</v>
      </c>
      <c r="K933" s="58" t="s">
        <v>14365</v>
      </c>
      <c r="L933" s="58" t="s">
        <v>178</v>
      </c>
      <c r="M933" s="58">
        <v>1120.98</v>
      </c>
      <c r="N933" s="58">
        <v>1</v>
      </c>
      <c r="O933" s="58">
        <v>1063.79</v>
      </c>
      <c r="P933" s="58">
        <v>1</v>
      </c>
    </row>
    <row r="934" spans="1:16" s="59" customFormat="1" ht="10.199999999999999" x14ac:dyDescent="0.2">
      <c r="A934" s="57">
        <v>942</v>
      </c>
      <c r="B934" s="57" t="s">
        <v>6958</v>
      </c>
      <c r="C934" s="58" t="s">
        <v>6958</v>
      </c>
      <c r="D934" s="67" t="s">
        <v>178</v>
      </c>
      <c r="E934" s="58" t="s">
        <v>8583</v>
      </c>
      <c r="F934" s="58" t="s">
        <v>6959</v>
      </c>
      <c r="G934" s="58" t="s">
        <v>16555</v>
      </c>
      <c r="H934" s="58" t="s">
        <v>14364</v>
      </c>
      <c r="I934" s="58">
        <v>1222.18</v>
      </c>
      <c r="J934" s="58">
        <v>6000</v>
      </c>
      <c r="K934" s="58" t="s">
        <v>14365</v>
      </c>
      <c r="L934" s="58" t="s">
        <v>178</v>
      </c>
      <c r="M934" s="58">
        <v>1172.3</v>
      </c>
      <c r="N934" s="58">
        <v>2</v>
      </c>
      <c r="O934" s="58">
        <v>1576.9</v>
      </c>
      <c r="P934" s="58">
        <v>13</v>
      </c>
    </row>
    <row r="935" spans="1:16" s="59" customFormat="1" ht="10.199999999999999" x14ac:dyDescent="0.2">
      <c r="A935" s="57">
        <v>943</v>
      </c>
      <c r="B935" s="57" t="s">
        <v>6946</v>
      </c>
      <c r="C935" s="58" t="s">
        <v>6946</v>
      </c>
      <c r="D935" s="67" t="s">
        <v>178</v>
      </c>
      <c r="E935" s="58" t="s">
        <v>16556</v>
      </c>
      <c r="F935" s="58" t="s">
        <v>6947</v>
      </c>
      <c r="G935" s="58" t="s">
        <v>16557</v>
      </c>
      <c r="H935" s="58" t="s">
        <v>14364</v>
      </c>
      <c r="I935" s="58">
        <v>1819.51</v>
      </c>
      <c r="J935" s="58">
        <v>7600</v>
      </c>
      <c r="K935" s="58" t="s">
        <v>14365</v>
      </c>
      <c r="L935" s="58" t="s">
        <v>178</v>
      </c>
      <c r="M935" s="58">
        <v>1711.9</v>
      </c>
      <c r="N935" s="58">
        <v>311</v>
      </c>
      <c r="O935" s="58">
        <v>1759.54</v>
      </c>
      <c r="P935" s="58">
        <v>134</v>
      </c>
    </row>
    <row r="936" spans="1:16" s="59" customFormat="1" ht="10.199999999999999" x14ac:dyDescent="0.2">
      <c r="A936" s="57">
        <v>944</v>
      </c>
      <c r="B936" s="57" t="s">
        <v>7935</v>
      </c>
      <c r="C936" s="58" t="s">
        <v>7935</v>
      </c>
      <c r="D936" s="67" t="s">
        <v>178</v>
      </c>
      <c r="E936" s="58" t="s">
        <v>16558</v>
      </c>
      <c r="F936" s="58" t="s">
        <v>7936</v>
      </c>
      <c r="G936" s="58" t="s">
        <v>16559</v>
      </c>
      <c r="H936" s="58" t="s">
        <v>14364</v>
      </c>
      <c r="I936" s="58">
        <v>2440.9</v>
      </c>
      <c r="J936" s="58">
        <v>11400</v>
      </c>
      <c r="K936" s="58" t="s">
        <v>14365</v>
      </c>
      <c r="L936" s="58" t="s">
        <v>178</v>
      </c>
      <c r="M936" s="58">
        <v>2283.42</v>
      </c>
      <c r="N936" s="58">
        <v>38</v>
      </c>
      <c r="O936" s="58">
        <v>2440.9</v>
      </c>
      <c r="P936" s="58">
        <v>27</v>
      </c>
    </row>
    <row r="937" spans="1:16" s="59" customFormat="1" ht="10.199999999999999" x14ac:dyDescent="0.2">
      <c r="A937" s="57">
        <v>945</v>
      </c>
      <c r="B937" s="57" t="s">
        <v>6937</v>
      </c>
      <c r="C937" s="58" t="s">
        <v>6937</v>
      </c>
      <c r="D937" s="67" t="s">
        <v>178</v>
      </c>
      <c r="E937" s="58" t="s">
        <v>16560</v>
      </c>
      <c r="F937" s="58" t="s">
        <v>6938</v>
      </c>
      <c r="G937" s="58" t="s">
        <v>16561</v>
      </c>
      <c r="H937" s="58" t="s">
        <v>14364</v>
      </c>
      <c r="I937" s="58">
        <v>1452.81</v>
      </c>
      <c r="J937" s="58">
        <v>7700</v>
      </c>
      <c r="K937" s="58" t="s">
        <v>14365</v>
      </c>
      <c r="L937" s="58" t="s">
        <v>178</v>
      </c>
      <c r="M937" s="58">
        <v>1307.53</v>
      </c>
      <c r="N937" s="58"/>
      <c r="O937" s="58">
        <v>1452.81</v>
      </c>
      <c r="P937" s="58" t="s">
        <v>14444</v>
      </c>
    </row>
    <row r="938" spans="1:16" s="59" customFormat="1" ht="10.199999999999999" x14ac:dyDescent="0.2">
      <c r="A938" s="57">
        <v>946</v>
      </c>
      <c r="B938" s="57" t="s">
        <v>6931</v>
      </c>
      <c r="C938" s="58" t="s">
        <v>6931</v>
      </c>
      <c r="D938" s="67" t="s">
        <v>178</v>
      </c>
      <c r="E938" s="58" t="s">
        <v>16562</v>
      </c>
      <c r="F938" s="58" t="s">
        <v>6932</v>
      </c>
      <c r="G938" s="58" t="s">
        <v>16563</v>
      </c>
      <c r="H938" s="58" t="s">
        <v>14364</v>
      </c>
      <c r="I938" s="58">
        <v>1099</v>
      </c>
      <c r="J938" s="58">
        <v>3800</v>
      </c>
      <c r="K938" s="58" t="s">
        <v>14365</v>
      </c>
      <c r="L938" s="58" t="s">
        <v>178</v>
      </c>
      <c r="M938" s="58">
        <v>0</v>
      </c>
      <c r="N938" s="58">
        <v>4</v>
      </c>
      <c r="O938" s="58">
        <v>1099</v>
      </c>
      <c r="P938" s="58" t="s">
        <v>14444</v>
      </c>
    </row>
    <row r="939" spans="1:16" s="59" customFormat="1" ht="10.199999999999999" x14ac:dyDescent="0.2">
      <c r="A939" s="57">
        <v>947</v>
      </c>
      <c r="B939" s="57" t="s">
        <v>6934</v>
      </c>
      <c r="C939" s="58" t="s">
        <v>6934</v>
      </c>
      <c r="D939" s="67" t="s">
        <v>178</v>
      </c>
      <c r="E939" s="58" t="s">
        <v>16564</v>
      </c>
      <c r="F939" s="58" t="s">
        <v>6935</v>
      </c>
      <c r="G939" s="58" t="s">
        <v>16565</v>
      </c>
      <c r="H939" s="58" t="s">
        <v>14364</v>
      </c>
      <c r="I939" s="58">
        <v>1500</v>
      </c>
      <c r="J939" s="58">
        <v>7600</v>
      </c>
      <c r="K939" s="58" t="s">
        <v>14365</v>
      </c>
      <c r="L939" s="58" t="s">
        <v>178</v>
      </c>
      <c r="M939" s="58">
        <v>2119.84</v>
      </c>
      <c r="N939" s="58">
        <v>1</v>
      </c>
      <c r="O939" s="58">
        <v>1500</v>
      </c>
      <c r="P939" s="58">
        <v>1</v>
      </c>
    </row>
    <row r="940" spans="1:16" s="59" customFormat="1" ht="10.199999999999999" x14ac:dyDescent="0.2">
      <c r="A940" s="57">
        <v>948</v>
      </c>
      <c r="B940" s="57" t="s">
        <v>6867</v>
      </c>
      <c r="C940" s="58" t="s">
        <v>6867</v>
      </c>
      <c r="D940" s="67" t="s">
        <v>178</v>
      </c>
      <c r="E940" s="58" t="s">
        <v>16566</v>
      </c>
      <c r="F940" s="58" t="s">
        <v>6868</v>
      </c>
      <c r="G940" s="58" t="s">
        <v>16567</v>
      </c>
      <c r="H940" s="58" t="s">
        <v>14364</v>
      </c>
      <c r="I940" s="58">
        <v>1099</v>
      </c>
      <c r="J940" s="58">
        <v>3800</v>
      </c>
      <c r="K940" s="58" t="s">
        <v>14365</v>
      </c>
      <c r="L940" s="58" t="s">
        <v>178</v>
      </c>
      <c r="M940" s="58">
        <v>0</v>
      </c>
      <c r="N940" s="58">
        <v>3</v>
      </c>
      <c r="O940" s="58">
        <v>1099</v>
      </c>
      <c r="P940" s="58">
        <v>1</v>
      </c>
    </row>
    <row r="941" spans="1:16" s="59" customFormat="1" ht="10.199999999999999" x14ac:dyDescent="0.2">
      <c r="A941" s="57">
        <v>949</v>
      </c>
      <c r="B941" s="57" t="s">
        <v>6928</v>
      </c>
      <c r="C941" s="58" t="s">
        <v>6928</v>
      </c>
      <c r="D941" s="67" t="s">
        <v>178</v>
      </c>
      <c r="E941" s="58" t="s">
        <v>16568</v>
      </c>
      <c r="F941" s="58" t="s">
        <v>6929</v>
      </c>
      <c r="G941" s="58" t="s">
        <v>16569</v>
      </c>
      <c r="H941" s="58" t="s">
        <v>14364</v>
      </c>
      <c r="I941" s="58">
        <v>1649</v>
      </c>
      <c r="J941" s="58">
        <v>7600</v>
      </c>
      <c r="K941" s="58" t="s">
        <v>14365</v>
      </c>
      <c r="L941" s="58" t="s">
        <v>178</v>
      </c>
      <c r="M941" s="58">
        <v>0</v>
      </c>
      <c r="N941" s="58">
        <v>24</v>
      </c>
      <c r="O941" s="58">
        <v>1649</v>
      </c>
      <c r="P941" s="58" t="s">
        <v>14444</v>
      </c>
    </row>
    <row r="942" spans="1:16" s="59" customFormat="1" ht="10.199999999999999" x14ac:dyDescent="0.2">
      <c r="A942" s="57">
        <v>950</v>
      </c>
      <c r="B942" s="57" t="s">
        <v>16570</v>
      </c>
      <c r="C942" s="58"/>
      <c r="D942" s="67" t="s">
        <v>178</v>
      </c>
      <c r="E942" s="58" t="s">
        <v>16570</v>
      </c>
      <c r="F942" s="58" t="s">
        <v>16571</v>
      </c>
      <c r="G942" s="58" t="s">
        <v>16572</v>
      </c>
      <c r="H942" s="58" t="s">
        <v>14364</v>
      </c>
      <c r="I942" s="58">
        <v>2484.1799999999998</v>
      </c>
      <c r="J942" s="58">
        <v>7600</v>
      </c>
      <c r="K942" s="58" t="s">
        <v>14365</v>
      </c>
      <c r="L942" s="58" t="s">
        <v>178</v>
      </c>
      <c r="M942" s="58">
        <v>2323.91</v>
      </c>
      <c r="N942" s="58"/>
      <c r="O942" s="58">
        <v>2484.1799999999998</v>
      </c>
      <c r="P942" s="58">
        <v>141</v>
      </c>
    </row>
    <row r="943" spans="1:16" s="59" customFormat="1" ht="10.199999999999999" x14ac:dyDescent="0.2">
      <c r="A943" s="57">
        <v>951</v>
      </c>
      <c r="B943" s="57" t="s">
        <v>8023</v>
      </c>
      <c r="C943" s="58" t="s">
        <v>8023</v>
      </c>
      <c r="D943" s="67" t="s">
        <v>178</v>
      </c>
      <c r="E943" s="58" t="s">
        <v>16573</v>
      </c>
      <c r="F943" s="58" t="s">
        <v>8024</v>
      </c>
      <c r="G943" s="58" t="s">
        <v>16574</v>
      </c>
      <c r="H943" s="58" t="s">
        <v>14364</v>
      </c>
      <c r="I943" s="58">
        <v>2978.26</v>
      </c>
      <c r="J943" s="58">
        <v>10000</v>
      </c>
      <c r="K943" s="58" t="s">
        <v>14365</v>
      </c>
      <c r="L943" s="58" t="s">
        <v>178</v>
      </c>
      <c r="M943" s="58">
        <v>2786.12</v>
      </c>
      <c r="N943" s="58">
        <v>173</v>
      </c>
      <c r="O943" s="58">
        <v>2978.26</v>
      </c>
      <c r="P943" s="58">
        <v>46</v>
      </c>
    </row>
    <row r="944" spans="1:16" s="59" customFormat="1" ht="10.199999999999999" x14ac:dyDescent="0.2">
      <c r="A944" s="57">
        <v>952</v>
      </c>
      <c r="B944" s="57" t="s">
        <v>7991</v>
      </c>
      <c r="C944" s="58" t="s">
        <v>7991</v>
      </c>
      <c r="D944" s="67" t="s">
        <v>178</v>
      </c>
      <c r="E944" s="58" t="s">
        <v>16575</v>
      </c>
      <c r="F944" s="58" t="s">
        <v>7992</v>
      </c>
      <c r="G944" s="58" t="s">
        <v>16576</v>
      </c>
      <c r="H944" s="58" t="s">
        <v>14364</v>
      </c>
      <c r="I944" s="58">
        <v>3115.28</v>
      </c>
      <c r="J944" s="58">
        <v>11400</v>
      </c>
      <c r="K944" s="58" t="s">
        <v>14365</v>
      </c>
      <c r="L944" s="58" t="s">
        <v>178</v>
      </c>
      <c r="M944" s="58">
        <v>2914.29</v>
      </c>
      <c r="N944" s="58">
        <v>5</v>
      </c>
      <c r="O944" s="58">
        <v>3115.28</v>
      </c>
      <c r="P944" s="58">
        <v>3</v>
      </c>
    </row>
    <row r="945" spans="1:16" s="59" customFormat="1" ht="10.199999999999999" x14ac:dyDescent="0.2">
      <c r="A945" s="57">
        <v>953</v>
      </c>
      <c r="B945" s="57" t="s">
        <v>6952</v>
      </c>
      <c r="C945" s="58" t="s">
        <v>6952</v>
      </c>
      <c r="D945" s="67" t="s">
        <v>178</v>
      </c>
      <c r="E945" s="58" t="s">
        <v>16577</v>
      </c>
      <c r="F945" s="58" t="s">
        <v>6953</v>
      </c>
      <c r="G945" s="58" t="s">
        <v>16578</v>
      </c>
      <c r="H945" s="58" t="s">
        <v>14364</v>
      </c>
      <c r="I945" s="58">
        <v>2652.06</v>
      </c>
      <c r="J945" s="58">
        <v>7600</v>
      </c>
      <c r="K945" s="58" t="s">
        <v>14365</v>
      </c>
      <c r="L945" s="58" t="s">
        <v>178</v>
      </c>
      <c r="M945" s="58">
        <v>2480.96</v>
      </c>
      <c r="N945" s="58">
        <v>85</v>
      </c>
      <c r="O945" s="58">
        <v>2652.06</v>
      </c>
      <c r="P945" s="58">
        <v>12</v>
      </c>
    </row>
    <row r="946" spans="1:16" s="59" customFormat="1" ht="10.199999999999999" x14ac:dyDescent="0.2">
      <c r="A946" s="57">
        <v>954</v>
      </c>
      <c r="B946" s="57" t="s">
        <v>16579</v>
      </c>
      <c r="C946" s="58"/>
      <c r="D946" s="67" t="s">
        <v>178</v>
      </c>
      <c r="E946" s="58" t="s">
        <v>16579</v>
      </c>
      <c r="F946" s="58" t="s">
        <v>16580</v>
      </c>
      <c r="G946" s="58" t="s">
        <v>16581</v>
      </c>
      <c r="H946" s="58" t="s">
        <v>14364</v>
      </c>
      <c r="I946" s="58">
        <v>1933.1</v>
      </c>
      <c r="J946" s="58">
        <v>3800</v>
      </c>
      <c r="K946" s="58" t="s">
        <v>14365</v>
      </c>
      <c r="L946" s="58" t="s">
        <v>178</v>
      </c>
      <c r="M946" s="58">
        <v>1808.39</v>
      </c>
      <c r="N946" s="58">
        <v>11</v>
      </c>
      <c r="O946" s="58">
        <v>1933.1</v>
      </c>
      <c r="P946" s="58">
        <v>100</v>
      </c>
    </row>
    <row r="947" spans="1:16" s="59" customFormat="1" ht="10.199999999999999" x14ac:dyDescent="0.2">
      <c r="A947" s="57">
        <v>955</v>
      </c>
      <c r="B947" s="57" t="s">
        <v>16582</v>
      </c>
      <c r="C947" s="58"/>
      <c r="D947" s="67" t="s">
        <v>178</v>
      </c>
      <c r="E947" s="58" t="s">
        <v>16582</v>
      </c>
      <c r="F947" s="58" t="s">
        <v>16583</v>
      </c>
      <c r="G947" s="58" t="s">
        <v>16584</v>
      </c>
      <c r="H947" s="58" t="s">
        <v>14364</v>
      </c>
      <c r="I947" s="58">
        <v>2249.0300000000002</v>
      </c>
      <c r="J947" s="58">
        <v>6000</v>
      </c>
      <c r="K947" s="58" t="s">
        <v>14365</v>
      </c>
      <c r="L947" s="58" t="s">
        <v>178</v>
      </c>
      <c r="M947" s="58">
        <v>2103.94</v>
      </c>
      <c r="N947" s="58">
        <v>84</v>
      </c>
      <c r="O947" s="58">
        <v>2249.0300000000002</v>
      </c>
      <c r="P947" s="58">
        <v>106</v>
      </c>
    </row>
    <row r="948" spans="1:16" s="59" customFormat="1" ht="10.199999999999999" x14ac:dyDescent="0.25">
      <c r="A948" s="57">
        <v>956</v>
      </c>
      <c r="B948" s="57" t="s">
        <v>8098</v>
      </c>
      <c r="C948" s="58" t="s">
        <v>8098</v>
      </c>
      <c r="D948" s="58" t="s">
        <v>8586</v>
      </c>
      <c r="E948" s="58" t="s">
        <v>8587</v>
      </c>
      <c r="F948" s="58" t="s">
        <v>8099</v>
      </c>
      <c r="G948" s="58" t="s">
        <v>16585</v>
      </c>
      <c r="H948" s="58" t="s">
        <v>14364</v>
      </c>
      <c r="I948" s="58">
        <v>2877.21</v>
      </c>
      <c r="J948" s="58">
        <v>7600</v>
      </c>
      <c r="K948" s="58" t="s">
        <v>14365</v>
      </c>
      <c r="L948" s="58" t="s">
        <v>8586</v>
      </c>
      <c r="M948" s="58">
        <v>2644.37</v>
      </c>
      <c r="N948" s="58">
        <v>3</v>
      </c>
      <c r="O948" s="58">
        <v>2877.21</v>
      </c>
      <c r="P948" s="58">
        <v>2</v>
      </c>
    </row>
    <row r="949" spans="1:16" s="59" customFormat="1" ht="10.199999999999999" x14ac:dyDescent="0.2">
      <c r="A949" s="57">
        <v>957</v>
      </c>
      <c r="B949" s="57" t="s">
        <v>6926</v>
      </c>
      <c r="C949" s="58" t="s">
        <v>6926</v>
      </c>
      <c r="D949" s="67" t="s">
        <v>178</v>
      </c>
      <c r="E949" s="58" t="s">
        <v>16586</v>
      </c>
      <c r="F949" s="58" t="s">
        <v>16587</v>
      </c>
      <c r="G949" s="58" t="s">
        <v>16588</v>
      </c>
      <c r="H949" s="58" t="s">
        <v>14364</v>
      </c>
      <c r="I949" s="58">
        <v>2286.6799999999998</v>
      </c>
      <c r="J949" s="58">
        <v>10000</v>
      </c>
      <c r="K949" s="58" t="s">
        <v>14365</v>
      </c>
      <c r="L949" s="58" t="s">
        <v>178</v>
      </c>
      <c r="M949" s="58">
        <v>2139.15</v>
      </c>
      <c r="N949" s="58">
        <v>357</v>
      </c>
      <c r="O949" s="58">
        <v>2286.6799999999998</v>
      </c>
      <c r="P949" s="58">
        <v>309</v>
      </c>
    </row>
    <row r="950" spans="1:16" s="59" customFormat="1" ht="10.199999999999999" x14ac:dyDescent="0.2">
      <c r="A950" s="57">
        <v>958</v>
      </c>
      <c r="B950" s="57" t="s">
        <v>6943</v>
      </c>
      <c r="C950" s="58" t="s">
        <v>6943</v>
      </c>
      <c r="D950" s="67" t="s">
        <v>178</v>
      </c>
      <c r="E950" s="58" t="s">
        <v>16589</v>
      </c>
      <c r="F950" s="58" t="s">
        <v>6944</v>
      </c>
      <c r="G950" s="58" t="s">
        <v>16590</v>
      </c>
      <c r="H950" s="58" t="s">
        <v>14364</v>
      </c>
      <c r="I950" s="58">
        <v>2440.9</v>
      </c>
      <c r="J950" s="58">
        <v>11400</v>
      </c>
      <c r="K950" s="58" t="s">
        <v>14365</v>
      </c>
      <c r="L950" s="58" t="s">
        <v>178</v>
      </c>
      <c r="M950" s="58">
        <v>2283.42</v>
      </c>
      <c r="N950" s="58">
        <v>175</v>
      </c>
      <c r="O950" s="58">
        <v>2440.9</v>
      </c>
      <c r="P950" s="58">
        <v>127</v>
      </c>
    </row>
    <row r="951" spans="1:16" s="59" customFormat="1" ht="10.199999999999999" x14ac:dyDescent="0.2">
      <c r="A951" s="57">
        <v>959</v>
      </c>
      <c r="B951" s="57" t="s">
        <v>16591</v>
      </c>
      <c r="C951" s="58"/>
      <c r="D951" s="67" t="s">
        <v>178</v>
      </c>
      <c r="E951" s="58" t="s">
        <v>16591</v>
      </c>
      <c r="F951" s="58" t="s">
        <v>16592</v>
      </c>
      <c r="G951" s="58" t="s">
        <v>16593</v>
      </c>
      <c r="H951" s="58" t="s">
        <v>14364</v>
      </c>
      <c r="I951" s="58">
        <v>1172.6099999999999</v>
      </c>
      <c r="J951" s="58">
        <v>3000</v>
      </c>
      <c r="K951" s="58" t="s">
        <v>14365</v>
      </c>
      <c r="L951" s="58" t="s">
        <v>178</v>
      </c>
      <c r="M951" s="58">
        <v>1096.96</v>
      </c>
      <c r="N951" s="58"/>
      <c r="O951" s="58">
        <v>1172.6099999999999</v>
      </c>
      <c r="P951" s="58" t="s">
        <v>14444</v>
      </c>
    </row>
    <row r="952" spans="1:16" s="59" customFormat="1" ht="10.199999999999999" x14ac:dyDescent="0.2">
      <c r="A952" s="57">
        <v>960</v>
      </c>
      <c r="B952" s="57" t="s">
        <v>6923</v>
      </c>
      <c r="C952" s="58" t="s">
        <v>6923</v>
      </c>
      <c r="D952" s="67" t="s">
        <v>178</v>
      </c>
      <c r="E952" s="58" t="s">
        <v>16594</v>
      </c>
      <c r="F952" s="58" t="s">
        <v>6924</v>
      </c>
      <c r="G952" s="58" t="s">
        <v>16595</v>
      </c>
      <c r="H952" s="58" t="s">
        <v>14364</v>
      </c>
      <c r="I952" s="58">
        <v>1191.44</v>
      </c>
      <c r="J952" s="58">
        <v>3800</v>
      </c>
      <c r="K952" s="58" t="s">
        <v>14365</v>
      </c>
      <c r="L952" s="58" t="s">
        <v>178</v>
      </c>
      <c r="M952" s="58">
        <v>1120.98</v>
      </c>
      <c r="N952" s="58">
        <v>18</v>
      </c>
      <c r="O952" s="58">
        <v>1191.44</v>
      </c>
      <c r="P952" s="58">
        <v>175</v>
      </c>
    </row>
    <row r="953" spans="1:16" s="59" customFormat="1" ht="10.199999999999999" x14ac:dyDescent="0.2">
      <c r="A953" s="57">
        <v>961</v>
      </c>
      <c r="B953" s="57" t="s">
        <v>6955</v>
      </c>
      <c r="C953" s="58" t="s">
        <v>6955</v>
      </c>
      <c r="D953" s="67" t="s">
        <v>178</v>
      </c>
      <c r="E953" s="58" t="s">
        <v>16596</v>
      </c>
      <c r="F953" s="58" t="s">
        <v>6956</v>
      </c>
      <c r="G953" s="58" t="s">
        <v>16597</v>
      </c>
      <c r="H953" s="58" t="s">
        <v>14364</v>
      </c>
      <c r="I953" s="58">
        <v>1516.25</v>
      </c>
      <c r="J953" s="58">
        <v>5000</v>
      </c>
      <c r="K953" s="58" t="s">
        <v>14365</v>
      </c>
      <c r="L953" s="58" t="s">
        <v>178</v>
      </c>
      <c r="M953" s="58">
        <v>1426.58</v>
      </c>
      <c r="N953" s="58">
        <v>79</v>
      </c>
      <c r="O953" s="58">
        <v>1516.25</v>
      </c>
      <c r="P953" s="58">
        <v>152</v>
      </c>
    </row>
    <row r="954" spans="1:16" s="59" customFormat="1" ht="10.199999999999999" x14ac:dyDescent="0.2">
      <c r="A954" s="57">
        <v>962</v>
      </c>
      <c r="B954" s="57" t="s">
        <v>8020</v>
      </c>
      <c r="C954" s="58" t="s">
        <v>8020</v>
      </c>
      <c r="D954" s="67" t="s">
        <v>178</v>
      </c>
      <c r="E954" s="58" t="s">
        <v>16598</v>
      </c>
      <c r="F954" s="58" t="s">
        <v>8021</v>
      </c>
      <c r="G954" s="58" t="s">
        <v>16599</v>
      </c>
      <c r="H954" s="58" t="s">
        <v>14364</v>
      </c>
      <c r="I954" s="58">
        <v>1576.9</v>
      </c>
      <c r="J954" s="58">
        <v>6000</v>
      </c>
      <c r="K954" s="58" t="s">
        <v>14365</v>
      </c>
      <c r="L954" s="58" t="s">
        <v>178</v>
      </c>
      <c r="M954" s="58">
        <v>1483.65</v>
      </c>
      <c r="N954" s="58">
        <v>122</v>
      </c>
      <c r="O954" s="58">
        <v>1576.9</v>
      </c>
      <c r="P954" s="58">
        <v>561</v>
      </c>
    </row>
    <row r="955" spans="1:16" s="59" customFormat="1" ht="10.199999999999999" x14ac:dyDescent="0.2">
      <c r="A955" s="57">
        <v>963</v>
      </c>
      <c r="B955" s="57" t="s">
        <v>6961</v>
      </c>
      <c r="C955" s="58" t="s">
        <v>6961</v>
      </c>
      <c r="D955" s="67" t="s">
        <v>178</v>
      </c>
      <c r="E955" s="58" t="s">
        <v>16600</v>
      </c>
      <c r="F955" s="58" t="s">
        <v>6962</v>
      </c>
      <c r="G955" s="58" t="s">
        <v>16601</v>
      </c>
      <c r="H955" s="58" t="s">
        <v>14364</v>
      </c>
      <c r="I955" s="58">
        <v>1819.51</v>
      </c>
      <c r="J955" s="58">
        <v>7600</v>
      </c>
      <c r="K955" s="58" t="s">
        <v>14365</v>
      </c>
      <c r="L955" s="58" t="s">
        <v>178</v>
      </c>
      <c r="M955" s="58">
        <v>1711.9</v>
      </c>
      <c r="N955" s="58">
        <v>2</v>
      </c>
      <c r="O955" s="58">
        <v>1819.51</v>
      </c>
      <c r="P955" s="58">
        <v>270</v>
      </c>
    </row>
    <row r="956" spans="1:16" s="59" customFormat="1" ht="10.199999999999999" x14ac:dyDescent="0.2">
      <c r="A956" s="57">
        <v>964</v>
      </c>
      <c r="B956" s="57" t="s">
        <v>3816</v>
      </c>
      <c r="C956" s="58" t="s">
        <v>3816</v>
      </c>
      <c r="D956" s="67" t="s">
        <v>178</v>
      </c>
      <c r="E956" s="58" t="s">
        <v>16602</v>
      </c>
      <c r="F956" s="58" t="s">
        <v>3817</v>
      </c>
      <c r="G956" s="58" t="s">
        <v>16603</v>
      </c>
      <c r="H956" s="58" t="s">
        <v>14364</v>
      </c>
      <c r="I956" s="58">
        <v>419.44</v>
      </c>
      <c r="J956" s="58"/>
      <c r="K956" s="58" t="s">
        <v>14365</v>
      </c>
      <c r="L956" s="58" t="s">
        <v>178</v>
      </c>
      <c r="M956" s="58">
        <v>355.29</v>
      </c>
      <c r="N956" s="58"/>
      <c r="O956" s="58">
        <v>248.61</v>
      </c>
      <c r="P956" s="58" t="s">
        <v>14444</v>
      </c>
    </row>
    <row r="957" spans="1:16" s="59" customFormat="1" ht="10.199999999999999" x14ac:dyDescent="0.2">
      <c r="A957" s="57">
        <v>965</v>
      </c>
      <c r="B957" s="57" t="s">
        <v>16604</v>
      </c>
      <c r="C957" s="58"/>
      <c r="D957" s="67" t="s">
        <v>178</v>
      </c>
      <c r="E957" s="58" t="s">
        <v>16604</v>
      </c>
      <c r="F957" s="58" t="s">
        <v>16605</v>
      </c>
      <c r="G957" s="58" t="s">
        <v>16606</v>
      </c>
      <c r="H957" s="58" t="s">
        <v>14364</v>
      </c>
      <c r="I957" s="58">
        <v>425</v>
      </c>
      <c r="J957" s="58"/>
      <c r="K957" s="58" t="s">
        <v>14365</v>
      </c>
      <c r="L957" s="58" t="s">
        <v>178</v>
      </c>
      <c r="M957" s="58">
        <v>360</v>
      </c>
      <c r="N957" s="58"/>
      <c r="O957" s="58">
        <v>373.61</v>
      </c>
      <c r="P957" s="58" t="s">
        <v>14444</v>
      </c>
    </row>
    <row r="958" spans="1:16" s="59" customFormat="1" ht="10.199999999999999" x14ac:dyDescent="0.2">
      <c r="A958" s="57">
        <v>966</v>
      </c>
      <c r="B958" s="57" t="s">
        <v>3813</v>
      </c>
      <c r="C958" s="58" t="s">
        <v>3813</v>
      </c>
      <c r="D958" s="67" t="s">
        <v>178</v>
      </c>
      <c r="E958" s="58" t="s">
        <v>16607</v>
      </c>
      <c r="F958" s="58" t="s">
        <v>3814</v>
      </c>
      <c r="G958" s="58" t="s">
        <v>16608</v>
      </c>
      <c r="H958" s="58" t="s">
        <v>14364</v>
      </c>
      <c r="I958" s="58">
        <v>555.55999999999995</v>
      </c>
      <c r="J958" s="58"/>
      <c r="K958" s="58" t="s">
        <v>14365</v>
      </c>
      <c r="L958" s="58" t="s">
        <v>178</v>
      </c>
      <c r="M958" s="58">
        <v>470.59</v>
      </c>
      <c r="N958" s="58"/>
      <c r="O958" s="58">
        <v>538.89</v>
      </c>
      <c r="P958" s="58" t="s">
        <v>14444</v>
      </c>
    </row>
    <row r="959" spans="1:16" s="59" customFormat="1" ht="10.199999999999999" x14ac:dyDescent="0.25">
      <c r="A959" s="57">
        <v>967</v>
      </c>
      <c r="B959" s="57" t="s">
        <v>8031</v>
      </c>
      <c r="C959" s="58" t="s">
        <v>8031</v>
      </c>
      <c r="D959" s="58" t="s">
        <v>8586</v>
      </c>
      <c r="E959" s="58" t="s">
        <v>16609</v>
      </c>
      <c r="F959" s="58" t="s">
        <v>8032</v>
      </c>
      <c r="G959" s="58" t="s">
        <v>16610</v>
      </c>
      <c r="H959" s="58" t="s">
        <v>14364</v>
      </c>
      <c r="I959" s="58">
        <v>2888.89</v>
      </c>
      <c r="J959" s="58">
        <v>5750</v>
      </c>
      <c r="K959" s="58" t="s">
        <v>14365</v>
      </c>
      <c r="L959" s="58" t="s">
        <v>8586</v>
      </c>
      <c r="M959" s="58">
        <v>2888.89</v>
      </c>
      <c r="N959" s="58">
        <v>35</v>
      </c>
      <c r="O959" s="58">
        <v>2765.96</v>
      </c>
      <c r="P959" s="58">
        <v>26</v>
      </c>
    </row>
    <row r="960" spans="1:16" s="59" customFormat="1" ht="10.199999999999999" x14ac:dyDescent="0.2">
      <c r="A960" s="57">
        <v>968</v>
      </c>
      <c r="B960" s="57" t="s">
        <v>7588</v>
      </c>
      <c r="C960" s="58" t="s">
        <v>7588</v>
      </c>
      <c r="D960" s="67" t="s">
        <v>178</v>
      </c>
      <c r="E960" s="58" t="s">
        <v>16611</v>
      </c>
      <c r="F960" s="58" t="s">
        <v>7589</v>
      </c>
      <c r="G960" s="58" t="s">
        <v>16612</v>
      </c>
      <c r="H960" s="58" t="s">
        <v>14364</v>
      </c>
      <c r="I960" s="58">
        <v>2006.33</v>
      </c>
      <c r="J960" s="58">
        <v>2800</v>
      </c>
      <c r="K960" s="58" t="s">
        <v>14365</v>
      </c>
      <c r="L960" s="58" t="s">
        <v>178</v>
      </c>
      <c r="M960" s="58">
        <v>1909.64</v>
      </c>
      <c r="N960" s="58"/>
      <c r="O960" s="58">
        <v>1910.13</v>
      </c>
      <c r="P960" s="58" t="s">
        <v>14444</v>
      </c>
    </row>
    <row r="961" spans="1:16" s="59" customFormat="1" ht="10.199999999999999" x14ac:dyDescent="0.25">
      <c r="A961" s="57">
        <v>969</v>
      </c>
      <c r="B961" s="57" t="s">
        <v>7611</v>
      </c>
      <c r="C961" s="58" t="s">
        <v>7611</v>
      </c>
      <c r="D961" s="58" t="s">
        <v>8586</v>
      </c>
      <c r="E961" s="58" t="s">
        <v>16613</v>
      </c>
      <c r="F961" s="58" t="s">
        <v>16614</v>
      </c>
      <c r="G961" s="58" t="s">
        <v>16615</v>
      </c>
      <c r="H961" s="58" t="s">
        <v>14364</v>
      </c>
      <c r="I961" s="58">
        <v>4317.72</v>
      </c>
      <c r="J961" s="58">
        <v>8000</v>
      </c>
      <c r="K961" s="58" t="s">
        <v>14365</v>
      </c>
      <c r="L961" s="58" t="s">
        <v>8586</v>
      </c>
      <c r="M961" s="58">
        <v>4109.6400000000003</v>
      </c>
      <c r="N961" s="58">
        <v>17</v>
      </c>
      <c r="O961" s="58">
        <v>3848.1</v>
      </c>
      <c r="P961" s="58">
        <v>7</v>
      </c>
    </row>
    <row r="962" spans="1:16" s="59" customFormat="1" ht="10.199999999999999" x14ac:dyDescent="0.25">
      <c r="A962" s="57">
        <v>970</v>
      </c>
      <c r="B962" s="57" t="s">
        <v>3726</v>
      </c>
      <c r="C962" s="58" t="s">
        <v>3726</v>
      </c>
      <c r="D962" s="58" t="s">
        <v>8586</v>
      </c>
      <c r="E962" s="58" t="s">
        <v>16616</v>
      </c>
      <c r="F962" s="58" t="s">
        <v>3727</v>
      </c>
      <c r="G962" s="58" t="s">
        <v>16617</v>
      </c>
      <c r="H962" s="58" t="s">
        <v>14364</v>
      </c>
      <c r="I962" s="58">
        <v>2602.5300000000002</v>
      </c>
      <c r="J962" s="58">
        <v>4000</v>
      </c>
      <c r="K962" s="58" t="s">
        <v>14365</v>
      </c>
      <c r="L962" s="58" t="s">
        <v>8586</v>
      </c>
      <c r="M962" s="58">
        <v>2477.11</v>
      </c>
      <c r="N962" s="58"/>
      <c r="O962" s="58">
        <v>2570.89</v>
      </c>
      <c r="P962" s="58" t="s">
        <v>14444</v>
      </c>
    </row>
    <row r="963" spans="1:16" s="59" customFormat="1" ht="10.199999999999999" x14ac:dyDescent="0.25">
      <c r="A963" s="57">
        <v>971</v>
      </c>
      <c r="B963" s="57" t="s">
        <v>8557</v>
      </c>
      <c r="C963" s="58" t="s">
        <v>8557</v>
      </c>
      <c r="D963" s="58" t="s">
        <v>8586</v>
      </c>
      <c r="E963" s="58" t="s">
        <v>16618</v>
      </c>
      <c r="F963" s="58" t="s">
        <v>8558</v>
      </c>
      <c r="G963" s="58" t="s">
        <v>16619</v>
      </c>
      <c r="H963" s="58" t="s">
        <v>14364</v>
      </c>
      <c r="I963" s="58">
        <v>1991.14</v>
      </c>
      <c r="J963" s="58">
        <v>3600</v>
      </c>
      <c r="K963" s="58" t="s">
        <v>14365</v>
      </c>
      <c r="L963" s="58" t="s">
        <v>8586</v>
      </c>
      <c r="M963" s="58">
        <v>1895.18</v>
      </c>
      <c r="N963" s="58">
        <v>7</v>
      </c>
      <c r="O963" s="58">
        <v>1897.47</v>
      </c>
      <c r="P963" s="58">
        <v>3</v>
      </c>
    </row>
    <row r="964" spans="1:16" s="59" customFormat="1" ht="10.199999999999999" x14ac:dyDescent="0.25">
      <c r="A964" s="57">
        <v>972</v>
      </c>
      <c r="B964" s="57" t="s">
        <v>3735</v>
      </c>
      <c r="C964" s="58" t="s">
        <v>3735</v>
      </c>
      <c r="D964" s="58" t="s">
        <v>8586</v>
      </c>
      <c r="E964" s="58" t="s">
        <v>16620</v>
      </c>
      <c r="F964" s="58" t="s">
        <v>3736</v>
      </c>
      <c r="G964" s="58" t="s">
        <v>16621</v>
      </c>
      <c r="H964" s="58" t="s">
        <v>14364</v>
      </c>
      <c r="I964" s="58">
        <v>2055.6999999999998</v>
      </c>
      <c r="J964" s="58">
        <v>3500</v>
      </c>
      <c r="K964" s="58" t="s">
        <v>14365</v>
      </c>
      <c r="L964" s="58" t="s">
        <v>8586</v>
      </c>
      <c r="M964" s="58">
        <v>1956.63</v>
      </c>
      <c r="N964" s="58">
        <v>13</v>
      </c>
      <c r="O964" s="58">
        <v>1959.49</v>
      </c>
      <c r="P964" s="58">
        <v>13</v>
      </c>
    </row>
    <row r="965" spans="1:16" s="59" customFormat="1" ht="10.199999999999999" x14ac:dyDescent="0.2">
      <c r="A965" s="57">
        <v>973</v>
      </c>
      <c r="B965" s="57" t="s">
        <v>7606</v>
      </c>
      <c r="C965" s="58" t="s">
        <v>7606</v>
      </c>
      <c r="D965" s="67" t="s">
        <v>178</v>
      </c>
      <c r="E965" s="58" t="s">
        <v>16622</v>
      </c>
      <c r="F965" s="58" t="s">
        <v>7607</v>
      </c>
      <c r="G965" s="58" t="s">
        <v>16623</v>
      </c>
      <c r="H965" s="58" t="s">
        <v>14364</v>
      </c>
      <c r="I965" s="58">
        <v>3659.51</v>
      </c>
      <c r="J965" s="58">
        <v>6800</v>
      </c>
      <c r="K965" s="58" t="s">
        <v>14365</v>
      </c>
      <c r="L965" s="58" t="s">
        <v>178</v>
      </c>
      <c r="M965" s="58">
        <v>3530.35</v>
      </c>
      <c r="N965" s="58">
        <v>23</v>
      </c>
      <c r="O965" s="58">
        <v>3659.51</v>
      </c>
      <c r="P965" s="58">
        <v>4</v>
      </c>
    </row>
    <row r="966" spans="1:16" s="59" customFormat="1" ht="10.199999999999999" x14ac:dyDescent="0.25">
      <c r="A966" s="57">
        <v>974</v>
      </c>
      <c r="B966" s="57" t="s">
        <v>7023</v>
      </c>
      <c r="C966" s="58" t="s">
        <v>7023</v>
      </c>
      <c r="D966" s="58" t="s">
        <v>8586</v>
      </c>
      <c r="E966" s="58" t="s">
        <v>16624</v>
      </c>
      <c r="F966" s="58" t="s">
        <v>7024</v>
      </c>
      <c r="G966" s="58" t="s">
        <v>16625</v>
      </c>
      <c r="H966" s="58" t="s">
        <v>14364</v>
      </c>
      <c r="I966" s="58">
        <v>6090.94</v>
      </c>
      <c r="J966" s="58">
        <v>12000</v>
      </c>
      <c r="K966" s="58" t="s">
        <v>14365</v>
      </c>
      <c r="L966" s="58" t="s">
        <v>8586</v>
      </c>
      <c r="M966" s="58">
        <v>5712.67</v>
      </c>
      <c r="N966" s="58">
        <v>6</v>
      </c>
      <c r="O966" s="58">
        <v>4583.28</v>
      </c>
      <c r="P966" s="58">
        <v>22</v>
      </c>
    </row>
    <row r="967" spans="1:16" s="59" customFormat="1" ht="10.199999999999999" x14ac:dyDescent="0.25">
      <c r="A967" s="57">
        <v>975</v>
      </c>
      <c r="B967" s="57" t="s">
        <v>7621</v>
      </c>
      <c r="C967" s="58" t="s">
        <v>7621</v>
      </c>
      <c r="D967" s="58" t="s">
        <v>8586</v>
      </c>
      <c r="E967" s="58" t="s">
        <v>16626</v>
      </c>
      <c r="F967" s="58" t="s">
        <v>7622</v>
      </c>
      <c r="G967" s="58" t="s">
        <v>16627</v>
      </c>
      <c r="H967" s="58" t="s">
        <v>14364</v>
      </c>
      <c r="I967" s="58">
        <v>529.75</v>
      </c>
      <c r="J967" s="58">
        <v>3000</v>
      </c>
      <c r="K967" s="58" t="s">
        <v>14365</v>
      </c>
      <c r="L967" s="58" t="s">
        <v>8586</v>
      </c>
      <c r="M967" s="58">
        <v>526.52</v>
      </c>
      <c r="N967" s="58"/>
      <c r="O967" s="58">
        <v>529.75</v>
      </c>
      <c r="P967" s="58" t="s">
        <v>14444</v>
      </c>
    </row>
    <row r="968" spans="1:16" s="59" customFormat="1" ht="10.199999999999999" x14ac:dyDescent="0.25">
      <c r="A968" s="57">
        <v>976</v>
      </c>
      <c r="B968" s="57" t="s">
        <v>16628</v>
      </c>
      <c r="C968" s="58"/>
      <c r="D968" s="58" t="s">
        <v>8586</v>
      </c>
      <c r="E968" s="58" t="s">
        <v>16628</v>
      </c>
      <c r="F968" s="58" t="s">
        <v>16629</v>
      </c>
      <c r="G968" s="58" t="s">
        <v>16630</v>
      </c>
      <c r="H968" s="58" t="s">
        <v>14364</v>
      </c>
      <c r="I968" s="58">
        <v>5365.85</v>
      </c>
      <c r="J968" s="58">
        <v>8000</v>
      </c>
      <c r="K968" s="58" t="s">
        <v>14365</v>
      </c>
      <c r="L968" s="58" t="s">
        <v>8586</v>
      </c>
      <c r="M968" s="58">
        <v>5176.47</v>
      </c>
      <c r="N968" s="58"/>
      <c r="O968" s="58">
        <v>5365.85</v>
      </c>
      <c r="P968" s="58" t="s">
        <v>14444</v>
      </c>
    </row>
    <row r="969" spans="1:16" s="59" customFormat="1" ht="10.199999999999999" x14ac:dyDescent="0.25">
      <c r="A969" s="57">
        <v>977</v>
      </c>
      <c r="B969" s="57" t="s">
        <v>7591</v>
      </c>
      <c r="C969" s="58" t="s">
        <v>7591</v>
      </c>
      <c r="D969" s="58" t="s">
        <v>8586</v>
      </c>
      <c r="E969" s="58" t="s">
        <v>16631</v>
      </c>
      <c r="F969" s="58" t="s">
        <v>7592</v>
      </c>
      <c r="G969" s="58" t="s">
        <v>16632</v>
      </c>
      <c r="H969" s="58" t="s">
        <v>14364</v>
      </c>
      <c r="I969" s="58">
        <v>835.73</v>
      </c>
      <c r="J969" s="58">
        <v>5000</v>
      </c>
      <c r="K969" s="58" t="s">
        <v>14365</v>
      </c>
      <c r="L969" s="58" t="s">
        <v>8586</v>
      </c>
      <c r="M969" s="58">
        <v>806.24</v>
      </c>
      <c r="N969" s="58"/>
      <c r="O969" s="58">
        <v>835.73</v>
      </c>
      <c r="P969" s="58" t="s">
        <v>14444</v>
      </c>
    </row>
    <row r="970" spans="1:16" s="59" customFormat="1" ht="10.199999999999999" x14ac:dyDescent="0.2">
      <c r="A970" s="57">
        <v>978</v>
      </c>
      <c r="B970" s="57" t="s">
        <v>7569</v>
      </c>
      <c r="C970" s="58" t="s">
        <v>7569</v>
      </c>
      <c r="D970" s="67" t="s">
        <v>178</v>
      </c>
      <c r="E970" s="58" t="s">
        <v>16633</v>
      </c>
      <c r="F970" s="58">
        <v>10328</v>
      </c>
      <c r="G970" s="58" t="s">
        <v>16634</v>
      </c>
      <c r="H970" s="58" t="s">
        <v>14364</v>
      </c>
      <c r="I970" s="58">
        <v>6090.94</v>
      </c>
      <c r="J970" s="58">
        <v>12000</v>
      </c>
      <c r="K970" s="58" t="s">
        <v>14365</v>
      </c>
      <c r="L970" s="58" t="s">
        <v>178</v>
      </c>
      <c r="M970" s="58">
        <v>5712.67</v>
      </c>
      <c r="N970" s="58">
        <v>16</v>
      </c>
      <c r="O970" s="58">
        <v>5252.74</v>
      </c>
      <c r="P970" s="58">
        <v>11</v>
      </c>
    </row>
    <row r="971" spans="1:16" s="59" customFormat="1" ht="10.199999999999999" x14ac:dyDescent="0.2">
      <c r="A971" s="57">
        <v>979</v>
      </c>
      <c r="B971" s="57" t="s">
        <v>16635</v>
      </c>
      <c r="C971" s="58"/>
      <c r="D971" s="67" t="s">
        <v>178</v>
      </c>
      <c r="E971" s="58" t="s">
        <v>16635</v>
      </c>
      <c r="F971" s="58">
        <v>10269</v>
      </c>
      <c r="G971" s="58" t="s">
        <v>16636</v>
      </c>
      <c r="H971" s="58" t="s">
        <v>14364</v>
      </c>
      <c r="I971" s="58">
        <v>8902.44</v>
      </c>
      <c r="J971" s="58">
        <v>12000</v>
      </c>
      <c r="K971" s="58" t="s">
        <v>14365</v>
      </c>
      <c r="L971" s="58" t="s">
        <v>178</v>
      </c>
      <c r="M971" s="58">
        <v>7800</v>
      </c>
      <c r="N971" s="58"/>
      <c r="O971" s="58">
        <v>8902.44</v>
      </c>
      <c r="P971" s="58" t="s">
        <v>14444</v>
      </c>
    </row>
    <row r="972" spans="1:16" s="59" customFormat="1" ht="10.199999999999999" x14ac:dyDescent="0.25">
      <c r="A972" s="57">
        <v>980</v>
      </c>
      <c r="B972" s="57" t="s">
        <v>16637</v>
      </c>
      <c r="C972" s="58"/>
      <c r="D972" s="58" t="s">
        <v>8586</v>
      </c>
      <c r="E972" s="58" t="s">
        <v>16637</v>
      </c>
      <c r="F972" s="58" t="s">
        <v>16638</v>
      </c>
      <c r="G972" s="58" t="s">
        <v>16639</v>
      </c>
      <c r="H972" s="58" t="s">
        <v>14364</v>
      </c>
      <c r="I972" s="58">
        <v>7192.98</v>
      </c>
      <c r="J972" s="58">
        <v>15000</v>
      </c>
      <c r="K972" s="58" t="s">
        <v>14365</v>
      </c>
      <c r="L972" s="58" t="s">
        <v>8586</v>
      </c>
      <c r="M972" s="58">
        <v>6957.01</v>
      </c>
      <c r="N972" s="58">
        <v>6</v>
      </c>
      <c r="O972" s="58">
        <v>5789.47</v>
      </c>
      <c r="P972" s="58" t="s">
        <v>14444</v>
      </c>
    </row>
    <row r="973" spans="1:16" s="59" customFormat="1" ht="10.199999999999999" x14ac:dyDescent="0.25">
      <c r="A973" s="57">
        <v>981</v>
      </c>
      <c r="B973" s="57" t="s">
        <v>7573</v>
      </c>
      <c r="C973" s="58" t="s">
        <v>7573</v>
      </c>
      <c r="D973" s="58" t="s">
        <v>8586</v>
      </c>
      <c r="E973" s="58" t="s">
        <v>16640</v>
      </c>
      <c r="F973" s="58" t="s">
        <v>7574</v>
      </c>
      <c r="G973" s="58" t="s">
        <v>16641</v>
      </c>
      <c r="H973" s="58" t="s">
        <v>14364</v>
      </c>
      <c r="I973" s="58">
        <v>3378.38</v>
      </c>
      <c r="J973" s="58">
        <v>6000</v>
      </c>
      <c r="K973" s="58" t="s">
        <v>14365</v>
      </c>
      <c r="L973" s="58" t="s">
        <v>8586</v>
      </c>
      <c r="M973" s="58">
        <v>3125</v>
      </c>
      <c r="N973" s="58"/>
      <c r="O973" s="58">
        <v>3412.16</v>
      </c>
      <c r="P973" s="58" t="s">
        <v>14444</v>
      </c>
    </row>
    <row r="974" spans="1:16" s="59" customFormat="1" ht="10.199999999999999" x14ac:dyDescent="0.2">
      <c r="A974" s="57">
        <v>982</v>
      </c>
      <c r="B974" s="57" t="s">
        <v>16642</v>
      </c>
      <c r="C974" s="58"/>
      <c r="D974" s="67" t="s">
        <v>178</v>
      </c>
      <c r="E974" s="58" t="s">
        <v>16642</v>
      </c>
      <c r="F974" s="58">
        <v>10332</v>
      </c>
      <c r="G974" s="58" t="s">
        <v>16643</v>
      </c>
      <c r="H974" s="58" t="s">
        <v>14364</v>
      </c>
      <c r="I974" s="58">
        <v>8070.18</v>
      </c>
      <c r="J974" s="58">
        <v>15000</v>
      </c>
      <c r="K974" s="58" t="s">
        <v>14365</v>
      </c>
      <c r="L974" s="58" t="s">
        <v>178</v>
      </c>
      <c r="M974" s="58">
        <v>7805.43</v>
      </c>
      <c r="N974" s="58">
        <v>3</v>
      </c>
      <c r="O974" s="58">
        <v>6635.13</v>
      </c>
      <c r="P974" s="58">
        <v>1</v>
      </c>
    </row>
    <row r="975" spans="1:16" s="59" customFormat="1" ht="10.199999999999999" x14ac:dyDescent="0.2">
      <c r="A975" s="57">
        <v>983</v>
      </c>
      <c r="B975" s="57" t="s">
        <v>3819</v>
      </c>
      <c r="C975" s="58" t="s">
        <v>3819</v>
      </c>
      <c r="D975" s="67" t="s">
        <v>178</v>
      </c>
      <c r="E975" s="58" t="s">
        <v>16644</v>
      </c>
      <c r="F975" s="58" t="s">
        <v>3820</v>
      </c>
      <c r="G975" s="58" t="s">
        <v>16645</v>
      </c>
      <c r="H975" s="58" t="s">
        <v>14364</v>
      </c>
      <c r="I975" s="58">
        <v>5000</v>
      </c>
      <c r="J975" s="58">
        <v>8000</v>
      </c>
      <c r="K975" s="58" t="s">
        <v>14365</v>
      </c>
      <c r="L975" s="58" t="s">
        <v>178</v>
      </c>
      <c r="M975" s="58">
        <v>4823.53</v>
      </c>
      <c r="N975" s="58"/>
      <c r="O975" s="58">
        <v>5000</v>
      </c>
      <c r="P975" s="58" t="s">
        <v>14444</v>
      </c>
    </row>
    <row r="976" spans="1:16" s="59" customFormat="1" ht="10.199999999999999" x14ac:dyDescent="0.25">
      <c r="A976" s="57">
        <v>984</v>
      </c>
      <c r="B976" s="57" t="s">
        <v>2231</v>
      </c>
      <c r="C976" s="58" t="s">
        <v>2231</v>
      </c>
      <c r="D976" s="58" t="s">
        <v>8586</v>
      </c>
      <c r="E976" s="58" t="s">
        <v>16646</v>
      </c>
      <c r="F976" s="58" t="s">
        <v>16647</v>
      </c>
      <c r="G976" s="58" t="s">
        <v>16648</v>
      </c>
      <c r="H976" s="58" t="s">
        <v>14364</v>
      </c>
      <c r="I976" s="58">
        <v>3048.78</v>
      </c>
      <c r="J976" s="58">
        <v>5000</v>
      </c>
      <c r="K976" s="58" t="s">
        <v>14365</v>
      </c>
      <c r="L976" s="58" t="s">
        <v>8586</v>
      </c>
      <c r="M976" s="58">
        <v>2941.18</v>
      </c>
      <c r="N976" s="58"/>
      <c r="O976" s="58">
        <v>2621.95</v>
      </c>
      <c r="P976" s="58" t="s">
        <v>14444</v>
      </c>
    </row>
    <row r="977" spans="1:16" s="59" customFormat="1" ht="10.199999999999999" x14ac:dyDescent="0.25">
      <c r="A977" s="57">
        <v>985</v>
      </c>
      <c r="B977" s="57" t="s">
        <v>16649</v>
      </c>
      <c r="C977" s="58"/>
      <c r="D977" s="58" t="s">
        <v>8586</v>
      </c>
      <c r="E977" s="58" t="s">
        <v>16649</v>
      </c>
      <c r="F977" s="58" t="s">
        <v>16650</v>
      </c>
      <c r="G977" s="58" t="s">
        <v>16651</v>
      </c>
      <c r="H977" s="58" t="s">
        <v>14364</v>
      </c>
      <c r="I977" s="58">
        <v>13048.78</v>
      </c>
      <c r="J977" s="58">
        <v>30000</v>
      </c>
      <c r="K977" s="58" t="s">
        <v>14365</v>
      </c>
      <c r="L977" s="58" t="s">
        <v>8586</v>
      </c>
      <c r="M977" s="58">
        <v>12588.24</v>
      </c>
      <c r="N977" s="58">
        <v>4</v>
      </c>
      <c r="O977" s="58">
        <v>13048.78</v>
      </c>
      <c r="P977" s="58">
        <v>3</v>
      </c>
    </row>
    <row r="978" spans="1:16" s="59" customFormat="1" ht="10.199999999999999" x14ac:dyDescent="0.25">
      <c r="A978" s="57">
        <v>986</v>
      </c>
      <c r="B978" s="57" t="s">
        <v>3428</v>
      </c>
      <c r="C978" s="58" t="s">
        <v>3428</v>
      </c>
      <c r="D978" s="58" t="s">
        <v>8586</v>
      </c>
      <c r="E978" s="58" t="s">
        <v>16652</v>
      </c>
      <c r="F978" s="58" t="s">
        <v>3429</v>
      </c>
      <c r="G978" s="58" t="s">
        <v>16653</v>
      </c>
      <c r="H978" s="58" t="s">
        <v>14364</v>
      </c>
      <c r="I978" s="58">
        <v>7500</v>
      </c>
      <c r="J978" s="58">
        <v>15000</v>
      </c>
      <c r="K978" s="58" t="s">
        <v>14365</v>
      </c>
      <c r="L978" s="58" t="s">
        <v>8586</v>
      </c>
      <c r="M978" s="58">
        <v>7235.29</v>
      </c>
      <c r="N978" s="58"/>
      <c r="O978" s="58">
        <v>6036.59</v>
      </c>
      <c r="P978" s="58" t="s">
        <v>14444</v>
      </c>
    </row>
    <row r="979" spans="1:16" s="59" customFormat="1" ht="10.199999999999999" x14ac:dyDescent="0.25">
      <c r="A979" s="57">
        <v>987</v>
      </c>
      <c r="B979" s="57" t="s">
        <v>16654</v>
      </c>
      <c r="C979" s="58"/>
      <c r="D979" s="58" t="s">
        <v>8586</v>
      </c>
      <c r="E979" s="58" t="s">
        <v>16654</v>
      </c>
      <c r="F979" s="58" t="s">
        <v>16655</v>
      </c>
      <c r="G979" s="58" t="s">
        <v>16656</v>
      </c>
      <c r="H979" s="58" t="s">
        <v>14364</v>
      </c>
      <c r="I979" s="58">
        <v>7000</v>
      </c>
      <c r="J979" s="58">
        <v>12000</v>
      </c>
      <c r="K979" s="58" t="s">
        <v>14365</v>
      </c>
      <c r="L979" s="58" t="s">
        <v>8586</v>
      </c>
      <c r="M979" s="58">
        <v>6436.78</v>
      </c>
      <c r="N979" s="58"/>
      <c r="O979" s="58">
        <v>5937.5</v>
      </c>
      <c r="P979" s="58" t="s">
        <v>14444</v>
      </c>
    </row>
    <row r="980" spans="1:16" s="59" customFormat="1" ht="10.199999999999999" x14ac:dyDescent="0.2">
      <c r="A980" s="57">
        <v>988</v>
      </c>
      <c r="B980" s="57" t="s">
        <v>16657</v>
      </c>
      <c r="C980" s="67"/>
      <c r="D980" s="67" t="s">
        <v>178</v>
      </c>
      <c r="E980" s="67" t="s">
        <v>16657</v>
      </c>
      <c r="F980" s="58" t="s">
        <v>16658</v>
      </c>
      <c r="G980" s="67" t="s">
        <v>16659</v>
      </c>
      <c r="H980" s="67" t="s">
        <v>14364</v>
      </c>
      <c r="I980" s="67">
        <v>908.64</v>
      </c>
      <c r="J980" s="67">
        <v>3800</v>
      </c>
      <c r="K980" s="67" t="s">
        <v>14365</v>
      </c>
      <c r="L980" s="67" t="s">
        <v>178</v>
      </c>
      <c r="M980" s="67">
        <v>817.78</v>
      </c>
      <c r="N980" s="67" t="s">
        <v>14444</v>
      </c>
      <c r="O980" s="58">
        <v>908.64</v>
      </c>
      <c r="P980" s="58" t="s">
        <v>14444</v>
      </c>
    </row>
    <row r="981" spans="1:16" s="59" customFormat="1" ht="10.199999999999999" x14ac:dyDescent="0.2">
      <c r="A981" s="57">
        <v>989</v>
      </c>
      <c r="B981" s="57" t="s">
        <v>16660</v>
      </c>
      <c r="C981" s="67"/>
      <c r="D981" s="67" t="s">
        <v>178</v>
      </c>
      <c r="E981" s="67" t="s">
        <v>16660</v>
      </c>
      <c r="F981" s="58" t="s">
        <v>16661</v>
      </c>
      <c r="G981" s="67" t="s">
        <v>16662</v>
      </c>
      <c r="H981" s="67" t="s">
        <v>14364</v>
      </c>
      <c r="I981" s="67">
        <v>1092.5899999999999</v>
      </c>
      <c r="J981" s="67">
        <v>7600</v>
      </c>
      <c r="K981" s="67" t="s">
        <v>14365</v>
      </c>
      <c r="L981" s="67" t="s">
        <v>178</v>
      </c>
      <c r="M981" s="67">
        <v>983.33</v>
      </c>
      <c r="N981" s="67" t="s">
        <v>14444</v>
      </c>
      <c r="O981" s="58">
        <v>1092.5899999999999</v>
      </c>
      <c r="P981" s="58" t="s">
        <v>14444</v>
      </c>
    </row>
    <row r="982" spans="1:16" s="59" customFormat="1" ht="10.199999999999999" x14ac:dyDescent="0.2">
      <c r="A982" s="57">
        <v>990</v>
      </c>
      <c r="B982" s="57" t="s">
        <v>16663</v>
      </c>
      <c r="C982" s="67"/>
      <c r="D982" s="67" t="s">
        <v>178</v>
      </c>
      <c r="E982" s="67" t="s">
        <v>16663</v>
      </c>
      <c r="F982" s="58" t="s">
        <v>16664</v>
      </c>
      <c r="G982" s="67" t="s">
        <v>16665</v>
      </c>
      <c r="H982" s="67" t="s">
        <v>14364</v>
      </c>
      <c r="I982" s="67">
        <v>1182.72</v>
      </c>
      <c r="J982" s="67">
        <v>8200</v>
      </c>
      <c r="K982" s="67" t="s">
        <v>14365</v>
      </c>
      <c r="L982" s="67" t="s">
        <v>178</v>
      </c>
      <c r="M982" s="67">
        <v>1064.44</v>
      </c>
      <c r="N982" s="67" t="s">
        <v>14444</v>
      </c>
      <c r="O982" s="58">
        <v>1182.72</v>
      </c>
      <c r="P982" s="58" t="s">
        <v>14444</v>
      </c>
    </row>
    <row r="983" spans="1:16" s="59" customFormat="1" ht="10.199999999999999" x14ac:dyDescent="0.2">
      <c r="A983" s="57">
        <v>991</v>
      </c>
      <c r="B983" s="57" t="s">
        <v>16666</v>
      </c>
      <c r="C983" s="67"/>
      <c r="D983" s="67" t="s">
        <v>178</v>
      </c>
      <c r="E983" s="67" t="s">
        <v>16666</v>
      </c>
      <c r="F983" s="58" t="s">
        <v>16667</v>
      </c>
      <c r="G983" s="67" t="s">
        <v>16668</v>
      </c>
      <c r="H983" s="67" t="s">
        <v>14364</v>
      </c>
      <c r="I983" s="67">
        <v>1207.4100000000001</v>
      </c>
      <c r="J983" s="67">
        <v>9000</v>
      </c>
      <c r="K983" s="67" t="s">
        <v>14365</v>
      </c>
      <c r="L983" s="67" t="s">
        <v>178</v>
      </c>
      <c r="M983" s="67">
        <v>1086.67</v>
      </c>
      <c r="N983" s="67" t="s">
        <v>14444</v>
      </c>
      <c r="O983" s="58">
        <v>1207.4100000000001</v>
      </c>
      <c r="P983" s="58" t="s">
        <v>14444</v>
      </c>
    </row>
    <row r="984" spans="1:16" s="59" customFormat="1" ht="10.199999999999999" x14ac:dyDescent="0.2">
      <c r="A984" s="57">
        <v>992</v>
      </c>
      <c r="B984" s="57" t="s">
        <v>16669</v>
      </c>
      <c r="C984" s="67"/>
      <c r="D984" s="67" t="s">
        <v>178</v>
      </c>
      <c r="E984" s="67" t="s">
        <v>16669</v>
      </c>
      <c r="F984" s="58" t="s">
        <v>16670</v>
      </c>
      <c r="G984" s="67" t="s">
        <v>16671</v>
      </c>
      <c r="H984" s="67" t="s">
        <v>14364</v>
      </c>
      <c r="I984" s="67">
        <v>1537.04</v>
      </c>
      <c r="J984" s="67">
        <v>11400</v>
      </c>
      <c r="K984" s="67" t="s">
        <v>14365</v>
      </c>
      <c r="L984" s="67" t="s">
        <v>178</v>
      </c>
      <c r="M984" s="67">
        <v>1383.33</v>
      </c>
      <c r="N984" s="67" t="s">
        <v>14444</v>
      </c>
      <c r="O984" s="58">
        <v>1537.04</v>
      </c>
      <c r="P984" s="58" t="s">
        <v>14444</v>
      </c>
    </row>
    <row r="985" spans="1:16" s="59" customFormat="1" ht="10.199999999999999" x14ac:dyDescent="0.25">
      <c r="A985" s="57">
        <v>993</v>
      </c>
      <c r="B985" s="57" t="s">
        <v>2195</v>
      </c>
      <c r="C985" s="58" t="s">
        <v>2195</v>
      </c>
      <c r="D985" s="58" t="s">
        <v>8586</v>
      </c>
      <c r="E985" s="58" t="s">
        <v>16672</v>
      </c>
      <c r="F985" s="58" t="s">
        <v>16673</v>
      </c>
      <c r="G985" s="58" t="s">
        <v>16674</v>
      </c>
      <c r="H985" s="58" t="s">
        <v>14364</v>
      </c>
      <c r="I985" s="58">
        <v>17682.93</v>
      </c>
      <c r="J985" s="58">
        <v>60000</v>
      </c>
      <c r="K985" s="58" t="s">
        <v>14365</v>
      </c>
      <c r="L985" s="58" t="s">
        <v>8586</v>
      </c>
      <c r="M985" s="58">
        <v>17058.82</v>
      </c>
      <c r="N985" s="58"/>
      <c r="O985" s="58">
        <v>17682.93</v>
      </c>
      <c r="P985" s="58" t="s">
        <v>14444</v>
      </c>
    </row>
    <row r="986" spans="1:16" s="59" customFormat="1" ht="10.199999999999999" x14ac:dyDescent="0.25">
      <c r="A986" s="57">
        <v>994</v>
      </c>
      <c r="B986" s="57" t="s">
        <v>16675</v>
      </c>
      <c r="C986" s="58"/>
      <c r="D986" s="58" t="s">
        <v>8586</v>
      </c>
      <c r="E986" s="58" t="s">
        <v>16675</v>
      </c>
      <c r="F986" s="58" t="s">
        <v>16676</v>
      </c>
      <c r="G986" s="58" t="s">
        <v>16677</v>
      </c>
      <c r="H986" s="58" t="s">
        <v>14364</v>
      </c>
      <c r="I986" s="58">
        <v>572.84</v>
      </c>
      <c r="J986" s="58">
        <v>700</v>
      </c>
      <c r="K986" s="58" t="s">
        <v>14365</v>
      </c>
      <c r="L986" s="58" t="s">
        <v>8586</v>
      </c>
      <c r="M986" s="58">
        <v>552.38</v>
      </c>
      <c r="N986" s="58"/>
      <c r="O986" s="58">
        <v>572.84</v>
      </c>
      <c r="P986" s="58" t="s">
        <v>14444</v>
      </c>
    </row>
    <row r="987" spans="1:16" s="59" customFormat="1" ht="10.199999999999999" x14ac:dyDescent="0.2">
      <c r="A987" s="57">
        <v>995</v>
      </c>
      <c r="B987" s="57" t="s">
        <v>16678</v>
      </c>
      <c r="C987" s="67"/>
      <c r="D987" s="67" t="s">
        <v>8586</v>
      </c>
      <c r="E987" s="67" t="s">
        <v>16678</v>
      </c>
      <c r="F987" s="58" t="s">
        <v>16679</v>
      </c>
      <c r="G987" s="67" t="s">
        <v>16680</v>
      </c>
      <c r="H987" s="67" t="s">
        <v>14364</v>
      </c>
      <c r="I987" s="67">
        <v>6219.51</v>
      </c>
      <c r="J987" s="67">
        <v>8000</v>
      </c>
      <c r="K987" s="67" t="s">
        <v>14365</v>
      </c>
      <c r="L987" s="67" t="s">
        <v>8586</v>
      </c>
      <c r="M987" s="67">
        <v>6000</v>
      </c>
      <c r="N987" s="67" t="s">
        <v>14444</v>
      </c>
      <c r="O987" s="58">
        <v>6219.51</v>
      </c>
      <c r="P987" s="58" t="s">
        <v>14444</v>
      </c>
    </row>
    <row r="988" spans="1:16" s="59" customFormat="1" ht="10.199999999999999" x14ac:dyDescent="0.25">
      <c r="A988" s="57">
        <v>996</v>
      </c>
      <c r="B988" s="57" t="s">
        <v>3891</v>
      </c>
      <c r="C988" s="58" t="s">
        <v>3891</v>
      </c>
      <c r="D988" s="58" t="s">
        <v>8586</v>
      </c>
      <c r="E988" s="58" t="s">
        <v>16681</v>
      </c>
      <c r="F988" s="58" t="s">
        <v>16682</v>
      </c>
      <c r="G988" s="58" t="s">
        <v>16683</v>
      </c>
      <c r="H988" s="58" t="s">
        <v>14364</v>
      </c>
      <c r="I988" s="58">
        <v>2073.42</v>
      </c>
      <c r="J988" s="58">
        <v>3500</v>
      </c>
      <c r="K988" s="58" t="s">
        <v>14365</v>
      </c>
      <c r="L988" s="58" t="s">
        <v>8586</v>
      </c>
      <c r="M988" s="58">
        <v>1973.49</v>
      </c>
      <c r="N988" s="58"/>
      <c r="O988" s="58">
        <v>2106.33</v>
      </c>
      <c r="P988" s="58" t="s">
        <v>14444</v>
      </c>
    </row>
    <row r="989" spans="1:16" s="59" customFormat="1" ht="10.199999999999999" x14ac:dyDescent="0.2">
      <c r="A989" s="57">
        <v>997</v>
      </c>
      <c r="B989" s="57" t="s">
        <v>16684</v>
      </c>
      <c r="C989" s="67"/>
      <c r="D989" s="67" t="s">
        <v>8586</v>
      </c>
      <c r="E989" s="67" t="s">
        <v>16684</v>
      </c>
      <c r="F989" s="58" t="s">
        <v>16685</v>
      </c>
      <c r="G989" s="67" t="s">
        <v>16686</v>
      </c>
      <c r="H989" s="67" t="s">
        <v>14364</v>
      </c>
      <c r="I989" s="67">
        <v>6392.47</v>
      </c>
      <c r="J989" s="67">
        <v>9000</v>
      </c>
      <c r="K989" s="67" t="s">
        <v>14365</v>
      </c>
      <c r="L989" s="67" t="s">
        <v>8586</v>
      </c>
      <c r="M989" s="67">
        <v>5995.48</v>
      </c>
      <c r="N989" s="67" t="s">
        <v>14444</v>
      </c>
      <c r="O989" s="58">
        <v>6392.47</v>
      </c>
      <c r="P989" s="58" t="s">
        <v>14444</v>
      </c>
    </row>
    <row r="990" spans="1:16" s="59" customFormat="1" ht="10.199999999999999" x14ac:dyDescent="0.2">
      <c r="A990" s="57">
        <v>998</v>
      </c>
      <c r="B990" s="57" t="s">
        <v>16687</v>
      </c>
      <c r="C990" s="67"/>
      <c r="D990" s="67" t="s">
        <v>8586</v>
      </c>
      <c r="E990" s="67" t="s">
        <v>16687</v>
      </c>
      <c r="F990" s="58" t="s">
        <v>16688</v>
      </c>
      <c r="G990" s="67" t="s">
        <v>16689</v>
      </c>
      <c r="H990" s="67" t="s">
        <v>14364</v>
      </c>
      <c r="I990" s="67">
        <v>8128.65</v>
      </c>
      <c r="J990" s="67">
        <v>15000</v>
      </c>
      <c r="K990" s="67" t="s">
        <v>14365</v>
      </c>
      <c r="L990" s="67" t="s">
        <v>8586</v>
      </c>
      <c r="M990" s="67">
        <v>7861.99</v>
      </c>
      <c r="N990" s="67" t="s">
        <v>14444</v>
      </c>
      <c r="O990" s="58">
        <v>8128.65</v>
      </c>
      <c r="P990" s="58" t="s">
        <v>14444</v>
      </c>
    </row>
    <row r="991" spans="1:16" s="59" customFormat="1" ht="10.199999999999999" x14ac:dyDescent="0.25">
      <c r="A991" s="57">
        <v>999</v>
      </c>
      <c r="B991" s="57" t="s">
        <v>8575</v>
      </c>
      <c r="C991" s="58" t="s">
        <v>8575</v>
      </c>
      <c r="D991" s="58" t="s">
        <v>8586</v>
      </c>
      <c r="E991" s="58" t="s">
        <v>16690</v>
      </c>
      <c r="F991" s="58" t="s">
        <v>8576</v>
      </c>
      <c r="G991" s="58" t="s">
        <v>16691</v>
      </c>
      <c r="H991" s="58" t="s">
        <v>14364</v>
      </c>
      <c r="I991" s="58">
        <v>1629.93</v>
      </c>
      <c r="J991" s="58">
        <v>2000</v>
      </c>
      <c r="K991" s="58" t="s">
        <v>14365</v>
      </c>
      <c r="L991" s="58" t="s">
        <v>8586</v>
      </c>
      <c r="M991" s="58">
        <v>1405.11</v>
      </c>
      <c r="N991" s="58"/>
      <c r="O991" s="58">
        <v>1629.93</v>
      </c>
      <c r="P991" s="58" t="s">
        <v>14444</v>
      </c>
    </row>
    <row r="992" spans="1:16" s="59" customFormat="1" ht="10.199999999999999" x14ac:dyDescent="0.25">
      <c r="A992" s="57">
        <v>1000</v>
      </c>
      <c r="B992" s="57" t="s">
        <v>7579</v>
      </c>
      <c r="C992" s="58" t="s">
        <v>7579</v>
      </c>
      <c r="D992" s="58" t="s">
        <v>8586</v>
      </c>
      <c r="E992" s="58" t="s">
        <v>16692</v>
      </c>
      <c r="F992" s="58" t="s">
        <v>16693</v>
      </c>
      <c r="G992" s="58" t="s">
        <v>16694</v>
      </c>
      <c r="H992" s="58" t="s">
        <v>14364</v>
      </c>
      <c r="I992" s="58">
        <v>1685.01</v>
      </c>
      <c r="J992" s="58">
        <v>2800</v>
      </c>
      <c r="K992" s="58" t="s">
        <v>14365</v>
      </c>
      <c r="L992" s="58" t="s">
        <v>8586</v>
      </c>
      <c r="M992" s="58">
        <v>1625.54</v>
      </c>
      <c r="N992" s="58"/>
      <c r="O992" s="58">
        <v>1685.01</v>
      </c>
      <c r="P992" s="58" t="s">
        <v>14444</v>
      </c>
    </row>
    <row r="993" spans="1:16" s="59" customFormat="1" ht="10.199999999999999" x14ac:dyDescent="0.25">
      <c r="A993" s="57">
        <v>1001</v>
      </c>
      <c r="B993" s="57" t="s">
        <v>16695</v>
      </c>
      <c r="C993" s="58"/>
      <c r="D993" s="58" t="s">
        <v>8586</v>
      </c>
      <c r="E993" s="58" t="s">
        <v>16695</v>
      </c>
      <c r="F993" s="58" t="s">
        <v>16696</v>
      </c>
      <c r="G993" s="58" t="s">
        <v>16697</v>
      </c>
      <c r="H993" s="58" t="s">
        <v>14364</v>
      </c>
      <c r="I993" s="58">
        <v>1733.41</v>
      </c>
      <c r="J993" s="58">
        <v>4000</v>
      </c>
      <c r="K993" s="58" t="s">
        <v>14365</v>
      </c>
      <c r="L993" s="58" t="s">
        <v>8586</v>
      </c>
      <c r="M993" s="58">
        <v>1672.24</v>
      </c>
      <c r="N993" s="58">
        <v>9</v>
      </c>
      <c r="O993" s="58">
        <v>1733.41</v>
      </c>
      <c r="P993" s="58">
        <v>3</v>
      </c>
    </row>
    <row r="994" spans="1:16" s="59" customFormat="1" ht="10.199999999999999" x14ac:dyDescent="0.25">
      <c r="A994" s="57">
        <v>1002</v>
      </c>
      <c r="B994" s="57" t="s">
        <v>8566</v>
      </c>
      <c r="C994" s="58" t="s">
        <v>8566</v>
      </c>
      <c r="D994" s="58" t="s">
        <v>8586</v>
      </c>
      <c r="E994" s="58" t="s">
        <v>16698</v>
      </c>
      <c r="F994" s="58" t="s">
        <v>8567</v>
      </c>
      <c r="G994" s="58" t="s">
        <v>16699</v>
      </c>
      <c r="H994" s="58" t="s">
        <v>14364</v>
      </c>
      <c r="I994" s="58">
        <v>1148.3499999999999</v>
      </c>
      <c r="J994" s="58">
        <v>2800</v>
      </c>
      <c r="K994" s="58" t="s">
        <v>14365</v>
      </c>
      <c r="L994" s="58" t="s">
        <v>8586</v>
      </c>
      <c r="M994" s="58">
        <v>1107.82</v>
      </c>
      <c r="N994" s="58"/>
      <c r="O994" s="58">
        <v>1148.3499999999999</v>
      </c>
      <c r="P994" s="58" t="s">
        <v>14444</v>
      </c>
    </row>
    <row r="995" spans="1:16" s="59" customFormat="1" ht="10.199999999999999" x14ac:dyDescent="0.25">
      <c r="A995" s="57">
        <v>1003</v>
      </c>
      <c r="B995" s="57" t="s">
        <v>7563</v>
      </c>
      <c r="C995" s="58" t="s">
        <v>7563</v>
      </c>
      <c r="D995" s="58" t="s">
        <v>8586</v>
      </c>
      <c r="E995" s="58" t="s">
        <v>16700</v>
      </c>
      <c r="F995" s="58" t="s">
        <v>16701</v>
      </c>
      <c r="G995" s="58" t="s">
        <v>16702</v>
      </c>
      <c r="H995" s="58" t="s">
        <v>14364</v>
      </c>
      <c r="I995" s="58">
        <v>1368.76</v>
      </c>
      <c r="J995" s="58">
        <v>2500</v>
      </c>
      <c r="K995" s="58" t="s">
        <v>14365</v>
      </c>
      <c r="L995" s="58" t="s">
        <v>8586</v>
      </c>
      <c r="M995" s="58">
        <v>1257.02</v>
      </c>
      <c r="N995" s="58">
        <v>1</v>
      </c>
      <c r="O995" s="58">
        <v>1368.76</v>
      </c>
      <c r="P995" s="58">
        <v>1</v>
      </c>
    </row>
    <row r="996" spans="1:16" s="59" customFormat="1" ht="10.199999999999999" x14ac:dyDescent="0.25">
      <c r="A996" s="57">
        <v>1004</v>
      </c>
      <c r="B996" s="57" t="s">
        <v>16703</v>
      </c>
      <c r="C996" s="58" t="s">
        <v>8572</v>
      </c>
      <c r="D996" s="58" t="s">
        <v>8586</v>
      </c>
      <c r="E996" s="58" t="s">
        <v>16704</v>
      </c>
      <c r="F996" s="58" t="s">
        <v>8573</v>
      </c>
      <c r="G996" s="58" t="s">
        <v>16705</v>
      </c>
      <c r="H996" s="58" t="s">
        <v>14364</v>
      </c>
      <c r="I996" s="58">
        <v>1856.84</v>
      </c>
      <c r="J996" s="58">
        <v>4000</v>
      </c>
      <c r="K996" s="58" t="s">
        <v>14365</v>
      </c>
      <c r="L996" s="58" t="s">
        <v>8586</v>
      </c>
      <c r="M996" s="58">
        <v>1791.31</v>
      </c>
      <c r="N996" s="58">
        <v>1</v>
      </c>
      <c r="O996" s="58">
        <v>1856.84</v>
      </c>
      <c r="P996" s="58">
        <v>2</v>
      </c>
    </row>
    <row r="997" spans="1:16" s="59" customFormat="1" ht="10.199999999999999" x14ac:dyDescent="0.25">
      <c r="A997" s="57">
        <v>1005</v>
      </c>
      <c r="B997" s="57" t="s">
        <v>8569</v>
      </c>
      <c r="C997" s="58" t="s">
        <v>8569</v>
      </c>
      <c r="D997" s="58" t="s">
        <v>8586</v>
      </c>
      <c r="E997" s="58" t="s">
        <v>16706</v>
      </c>
      <c r="F997" s="58" t="s">
        <v>8570</v>
      </c>
      <c r="G997" s="58" t="s">
        <v>16707</v>
      </c>
      <c r="H997" s="58" t="s">
        <v>14364</v>
      </c>
      <c r="I997" s="58">
        <v>1908.27</v>
      </c>
      <c r="J997" s="58">
        <v>4400</v>
      </c>
      <c r="K997" s="58" t="s">
        <v>14365</v>
      </c>
      <c r="L997" s="58" t="s">
        <v>8586</v>
      </c>
      <c r="M997" s="58">
        <v>1840.92</v>
      </c>
      <c r="N997" s="58">
        <v>1</v>
      </c>
      <c r="O997" s="58">
        <v>1908.27</v>
      </c>
      <c r="P997" s="58">
        <v>1</v>
      </c>
    </row>
    <row r="998" spans="1:16" s="59" customFormat="1" ht="10.199999999999999" x14ac:dyDescent="0.25">
      <c r="A998" s="57">
        <v>1006</v>
      </c>
      <c r="B998" s="57" t="s">
        <v>4106</v>
      </c>
      <c r="C998" s="58" t="s">
        <v>4106</v>
      </c>
      <c r="D998" s="58" t="s">
        <v>8586</v>
      </c>
      <c r="E998" s="58" t="s">
        <v>16708</v>
      </c>
      <c r="F998" s="58" t="s">
        <v>16709</v>
      </c>
      <c r="G998" s="58" t="s">
        <v>16710</v>
      </c>
      <c r="H998" s="58" t="s">
        <v>14364</v>
      </c>
      <c r="I998" s="58">
        <v>1568.17</v>
      </c>
      <c r="J998" s="58">
        <v>4000</v>
      </c>
      <c r="K998" s="58" t="s">
        <v>14365</v>
      </c>
      <c r="L998" s="58" t="s">
        <v>8586</v>
      </c>
      <c r="M998" s="58">
        <v>1512.82</v>
      </c>
      <c r="N998" s="58"/>
      <c r="O998" s="58">
        <v>1568.17</v>
      </c>
      <c r="P998" s="58" t="s">
        <v>14444</v>
      </c>
    </row>
    <row r="999" spans="1:16" s="59" customFormat="1" ht="10.199999999999999" x14ac:dyDescent="0.25">
      <c r="A999" s="57">
        <v>1007</v>
      </c>
      <c r="B999" s="57" t="s">
        <v>4103</v>
      </c>
      <c r="C999" s="58" t="s">
        <v>4103</v>
      </c>
      <c r="D999" s="58" t="s">
        <v>8586</v>
      </c>
      <c r="E999" s="58" t="s">
        <v>16711</v>
      </c>
      <c r="F999" s="58" t="s">
        <v>16712</v>
      </c>
      <c r="G999" s="58" t="s">
        <v>16713</v>
      </c>
      <c r="H999" s="58" t="s">
        <v>14364</v>
      </c>
      <c r="I999" s="58">
        <v>1655.37</v>
      </c>
      <c r="J999" s="58">
        <v>4000</v>
      </c>
      <c r="K999" s="58" t="s">
        <v>14365</v>
      </c>
      <c r="L999" s="58" t="s">
        <v>8586</v>
      </c>
      <c r="M999" s="58">
        <v>1596.94</v>
      </c>
      <c r="N999" s="58">
        <v>18</v>
      </c>
      <c r="O999" s="58">
        <v>1444.04</v>
      </c>
      <c r="P999" s="58">
        <v>16</v>
      </c>
    </row>
    <row r="1000" spans="1:16" s="59" customFormat="1" ht="10.199999999999999" x14ac:dyDescent="0.2">
      <c r="A1000" s="57">
        <v>1008</v>
      </c>
      <c r="B1000" s="57" t="s">
        <v>16714</v>
      </c>
      <c r="C1000" s="58" t="s">
        <v>42</v>
      </c>
      <c r="D1000" s="67" t="s">
        <v>178</v>
      </c>
      <c r="E1000" s="58" t="s">
        <v>16714</v>
      </c>
      <c r="F1000" s="58" t="s">
        <v>43</v>
      </c>
      <c r="G1000" s="58" t="s">
        <v>16715</v>
      </c>
      <c r="H1000" s="58" t="s">
        <v>14364</v>
      </c>
      <c r="I1000" s="58">
        <v>206</v>
      </c>
      <c r="J1000" s="58">
        <v>580</v>
      </c>
      <c r="K1000" s="58" t="s">
        <v>14365</v>
      </c>
      <c r="L1000" s="58" t="s">
        <v>178</v>
      </c>
      <c r="M1000" s="58">
        <v>198.73</v>
      </c>
      <c r="N1000" s="58"/>
      <c r="O1000" s="58">
        <v>200</v>
      </c>
      <c r="P1000" s="58" t="s">
        <v>14444</v>
      </c>
    </row>
    <row r="1001" spans="1:16" s="59" customFormat="1" ht="10.199999999999999" x14ac:dyDescent="0.2">
      <c r="A1001" s="57">
        <v>1009</v>
      </c>
      <c r="B1001" s="57" t="s">
        <v>16716</v>
      </c>
      <c r="C1001" s="58" t="s">
        <v>46</v>
      </c>
      <c r="D1001" s="67" t="s">
        <v>178</v>
      </c>
      <c r="E1001" s="58" t="s">
        <v>16716</v>
      </c>
      <c r="F1001" s="58" t="s">
        <v>47</v>
      </c>
      <c r="G1001" s="58" t="s">
        <v>16717</v>
      </c>
      <c r="H1001" s="58" t="s">
        <v>14364</v>
      </c>
      <c r="I1001" s="58">
        <v>199.72</v>
      </c>
      <c r="J1001" s="58">
        <v>580</v>
      </c>
      <c r="K1001" s="58" t="s">
        <v>14365</v>
      </c>
      <c r="L1001" s="58" t="s">
        <v>178</v>
      </c>
      <c r="M1001" s="58">
        <v>192.67</v>
      </c>
      <c r="N1001" s="58"/>
      <c r="O1001" s="58">
        <v>193.9</v>
      </c>
      <c r="P1001" s="58">
        <v>2288</v>
      </c>
    </row>
    <row r="1002" spans="1:16" s="59" customFormat="1" ht="10.199999999999999" x14ac:dyDescent="0.25">
      <c r="A1002" s="57">
        <v>1010</v>
      </c>
      <c r="B1002" s="57" t="s">
        <v>8554</v>
      </c>
      <c r="C1002" s="58" t="s">
        <v>8554</v>
      </c>
      <c r="D1002" s="58" t="s">
        <v>8586</v>
      </c>
      <c r="E1002" s="58" t="s">
        <v>16718</v>
      </c>
      <c r="F1002" s="58" t="s">
        <v>8555</v>
      </c>
      <c r="G1002" s="58" t="s">
        <v>16719</v>
      </c>
      <c r="H1002" s="58" t="s">
        <v>14364</v>
      </c>
      <c r="I1002" s="58">
        <v>282.72000000000003</v>
      </c>
      <c r="J1002" s="58">
        <v>300</v>
      </c>
      <c r="K1002" s="58" t="s">
        <v>14365</v>
      </c>
      <c r="L1002" s="58" t="s">
        <v>8586</v>
      </c>
      <c r="M1002" s="58">
        <v>272.62</v>
      </c>
      <c r="N1002" s="58">
        <v>36</v>
      </c>
      <c r="O1002" s="58">
        <v>282.72000000000003</v>
      </c>
      <c r="P1002" s="58">
        <v>36</v>
      </c>
    </row>
    <row r="1003" spans="1:16" s="59" customFormat="1" ht="10.199999999999999" x14ac:dyDescent="0.2">
      <c r="A1003" s="57">
        <v>1011</v>
      </c>
      <c r="B1003" s="57" t="s">
        <v>16720</v>
      </c>
      <c r="C1003" s="67"/>
      <c r="D1003" s="67" t="s">
        <v>178</v>
      </c>
      <c r="E1003" s="67" t="s">
        <v>16720</v>
      </c>
      <c r="F1003" s="58">
        <v>124062</v>
      </c>
      <c r="G1003" s="67" t="s">
        <v>16721</v>
      </c>
      <c r="H1003" s="67" t="s">
        <v>14364</v>
      </c>
      <c r="I1003" s="67">
        <v>353.33</v>
      </c>
      <c r="J1003" s="67">
        <v>1728</v>
      </c>
      <c r="K1003" s="67" t="s">
        <v>14365</v>
      </c>
      <c r="L1003" s="67" t="s">
        <v>178</v>
      </c>
      <c r="M1003" s="67">
        <v>311.76</v>
      </c>
      <c r="N1003" s="67" t="s">
        <v>14444</v>
      </c>
      <c r="O1003" s="58">
        <v>353.33</v>
      </c>
      <c r="P1003" s="58" t="s">
        <v>14444</v>
      </c>
    </row>
    <row r="1004" spans="1:16" s="59" customFormat="1" ht="10.199999999999999" x14ac:dyDescent="0.2">
      <c r="A1004" s="57">
        <v>1012</v>
      </c>
      <c r="B1004" s="57" t="s">
        <v>16722</v>
      </c>
      <c r="C1004" s="67"/>
      <c r="D1004" s="67" t="s">
        <v>178</v>
      </c>
      <c r="E1004" s="67" t="s">
        <v>16722</v>
      </c>
      <c r="F1004" s="58">
        <v>124063</v>
      </c>
      <c r="G1004" s="67" t="s">
        <v>16723</v>
      </c>
      <c r="H1004" s="67" t="s">
        <v>14364</v>
      </c>
      <c r="I1004" s="67">
        <v>380</v>
      </c>
      <c r="J1004" s="67">
        <v>1800</v>
      </c>
      <c r="K1004" s="67" t="s">
        <v>14365</v>
      </c>
      <c r="L1004" s="67" t="s">
        <v>178</v>
      </c>
      <c r="M1004" s="67">
        <v>335.29</v>
      </c>
      <c r="N1004" s="67" t="s">
        <v>14444</v>
      </c>
      <c r="O1004" s="58">
        <v>380</v>
      </c>
      <c r="P1004" s="58">
        <v>68</v>
      </c>
    </row>
    <row r="1005" spans="1:16" s="59" customFormat="1" ht="10.199999999999999" x14ac:dyDescent="0.2">
      <c r="A1005" s="57">
        <v>1013</v>
      </c>
      <c r="B1005" s="57" t="s">
        <v>7121</v>
      </c>
      <c r="C1005" s="58" t="s">
        <v>7121</v>
      </c>
      <c r="D1005" s="67" t="s">
        <v>178</v>
      </c>
      <c r="E1005" s="58" t="s">
        <v>25656</v>
      </c>
      <c r="F1005" s="58" t="s">
        <v>7122</v>
      </c>
      <c r="G1005" s="58" t="s">
        <v>16724</v>
      </c>
      <c r="H1005" s="58" t="s">
        <v>14364</v>
      </c>
      <c r="I1005" s="58">
        <v>130.79</v>
      </c>
      <c r="J1005" s="58">
        <v>250</v>
      </c>
      <c r="K1005" s="58" t="s">
        <v>14365</v>
      </c>
      <c r="L1005" s="58" t="s">
        <v>178</v>
      </c>
      <c r="M1005" s="58">
        <v>129.22</v>
      </c>
      <c r="N1005" s="58">
        <v>102</v>
      </c>
      <c r="O1005" s="58">
        <v>99.03</v>
      </c>
      <c r="P1005" s="58">
        <v>1</v>
      </c>
    </row>
    <row r="1006" spans="1:16" s="59" customFormat="1" ht="10.199999999999999" x14ac:dyDescent="0.2">
      <c r="A1006" s="57">
        <v>1014</v>
      </c>
      <c r="B1006" s="57" t="s">
        <v>7092</v>
      </c>
      <c r="C1006" s="58" t="s">
        <v>7092</v>
      </c>
      <c r="D1006" s="67" t="s">
        <v>178</v>
      </c>
      <c r="E1006" s="58" t="s">
        <v>16725</v>
      </c>
      <c r="F1006" s="58" t="s">
        <v>7093</v>
      </c>
      <c r="G1006" s="58" t="s">
        <v>16726</v>
      </c>
      <c r="H1006" s="58" t="s">
        <v>14364</v>
      </c>
      <c r="I1006" s="58">
        <v>148.47999999999999</v>
      </c>
      <c r="J1006" s="58">
        <v>295</v>
      </c>
      <c r="K1006" s="58" t="s">
        <v>14365</v>
      </c>
      <c r="L1006" s="58" t="s">
        <v>178</v>
      </c>
      <c r="M1006" s="58">
        <v>146.69</v>
      </c>
      <c r="N1006" s="58">
        <v>1468</v>
      </c>
      <c r="O1006" s="58">
        <v>148.47999999999999</v>
      </c>
      <c r="P1006" s="58">
        <v>132</v>
      </c>
    </row>
    <row r="1007" spans="1:16" s="59" customFormat="1" ht="10.199999999999999" x14ac:dyDescent="0.2">
      <c r="A1007" s="57">
        <v>1015</v>
      </c>
      <c r="B1007" s="57" t="s">
        <v>7066</v>
      </c>
      <c r="C1007" s="58" t="s">
        <v>7066</v>
      </c>
      <c r="D1007" s="67" t="s">
        <v>178</v>
      </c>
      <c r="E1007" s="58" t="s">
        <v>16727</v>
      </c>
      <c r="F1007" s="58" t="s">
        <v>7067</v>
      </c>
      <c r="G1007" s="58" t="s">
        <v>16728</v>
      </c>
      <c r="H1007" s="58" t="s">
        <v>14364</v>
      </c>
      <c r="I1007" s="58">
        <v>153.91999999999999</v>
      </c>
      <c r="J1007" s="58">
        <v>320</v>
      </c>
      <c r="K1007" s="58" t="s">
        <v>14365</v>
      </c>
      <c r="L1007" s="58" t="s">
        <v>178</v>
      </c>
      <c r="M1007" s="58">
        <v>152.18</v>
      </c>
      <c r="N1007" s="58">
        <v>3867</v>
      </c>
      <c r="O1007" s="58">
        <v>135.22999999999999</v>
      </c>
      <c r="P1007" s="58">
        <v>3415</v>
      </c>
    </row>
    <row r="1008" spans="1:16" s="59" customFormat="1" ht="10.199999999999999" x14ac:dyDescent="0.2">
      <c r="A1008" s="57">
        <v>1016</v>
      </c>
      <c r="B1008" s="57" t="s">
        <v>531</v>
      </c>
      <c r="C1008" s="58" t="s">
        <v>531</v>
      </c>
      <c r="D1008" s="67" t="s">
        <v>178</v>
      </c>
      <c r="E1008" s="58" t="s">
        <v>16729</v>
      </c>
      <c r="F1008" s="58" t="s">
        <v>16730</v>
      </c>
      <c r="G1008" s="58" t="s">
        <v>16731</v>
      </c>
      <c r="H1008" s="58" t="s">
        <v>14364</v>
      </c>
      <c r="I1008" s="58">
        <v>175</v>
      </c>
      <c r="J1008" s="58">
        <v>366</v>
      </c>
      <c r="K1008" s="58" t="s">
        <v>14365</v>
      </c>
      <c r="L1008" s="58" t="s">
        <v>178</v>
      </c>
      <c r="M1008" s="58">
        <v>172.89</v>
      </c>
      <c r="N1008" s="58">
        <v>11</v>
      </c>
      <c r="O1008" s="58">
        <v>175</v>
      </c>
      <c r="P1008" s="58">
        <v>1</v>
      </c>
    </row>
    <row r="1009" spans="1:16" s="59" customFormat="1" ht="10.199999999999999" x14ac:dyDescent="0.2">
      <c r="A1009" s="57">
        <v>1017</v>
      </c>
      <c r="B1009" s="57" t="s">
        <v>7132</v>
      </c>
      <c r="C1009" s="58" t="s">
        <v>7132</v>
      </c>
      <c r="D1009" s="67" t="s">
        <v>178</v>
      </c>
      <c r="E1009" s="58" t="s">
        <v>16732</v>
      </c>
      <c r="F1009" s="58" t="s">
        <v>16733</v>
      </c>
      <c r="G1009" s="58" t="s">
        <v>16734</v>
      </c>
      <c r="H1009" s="58" t="s">
        <v>14364</v>
      </c>
      <c r="I1009" s="58">
        <v>140.94</v>
      </c>
      <c r="J1009" s="58">
        <v>245</v>
      </c>
      <c r="K1009" s="58" t="s">
        <v>14365</v>
      </c>
      <c r="L1009" s="58" t="s">
        <v>178</v>
      </c>
      <c r="M1009" s="58">
        <v>139.34</v>
      </c>
      <c r="N1009" s="58">
        <v>6</v>
      </c>
      <c r="O1009" s="58">
        <v>140.94</v>
      </c>
      <c r="P1009" s="58">
        <v>918</v>
      </c>
    </row>
    <row r="1010" spans="1:16" s="59" customFormat="1" ht="10.199999999999999" x14ac:dyDescent="0.2">
      <c r="A1010" s="57">
        <v>1018</v>
      </c>
      <c r="B1010" s="57" t="s">
        <v>7109</v>
      </c>
      <c r="C1010" s="58" t="s">
        <v>7109</v>
      </c>
      <c r="D1010" s="67" t="s">
        <v>178</v>
      </c>
      <c r="E1010" s="58" t="s">
        <v>16735</v>
      </c>
      <c r="F1010" s="58" t="s">
        <v>16736</v>
      </c>
      <c r="G1010" s="58" t="s">
        <v>16737</v>
      </c>
      <c r="H1010" s="58" t="s">
        <v>14364</v>
      </c>
      <c r="I1010" s="58">
        <v>188.57</v>
      </c>
      <c r="J1010" s="58">
        <v>366</v>
      </c>
      <c r="K1010" s="58" t="s">
        <v>14365</v>
      </c>
      <c r="L1010" s="58" t="s">
        <v>178</v>
      </c>
      <c r="M1010" s="58">
        <v>186.44</v>
      </c>
      <c r="N1010" s="58">
        <v>1064</v>
      </c>
      <c r="O1010" s="58">
        <v>188.57</v>
      </c>
      <c r="P1010" s="58">
        <v>135</v>
      </c>
    </row>
    <row r="1011" spans="1:16" s="59" customFormat="1" ht="10.199999999999999" x14ac:dyDescent="0.2">
      <c r="A1011" s="57">
        <v>1019</v>
      </c>
      <c r="B1011" s="57" t="s">
        <v>7063</v>
      </c>
      <c r="C1011" s="58" t="s">
        <v>7063</v>
      </c>
      <c r="D1011" s="67" t="s">
        <v>178</v>
      </c>
      <c r="E1011" s="58" t="s">
        <v>16738</v>
      </c>
      <c r="F1011" s="58" t="s">
        <v>7064</v>
      </c>
      <c r="G1011" s="58" t="s">
        <v>16739</v>
      </c>
      <c r="H1011" s="58" t="s">
        <v>14364</v>
      </c>
      <c r="I1011" s="58">
        <v>204.57</v>
      </c>
      <c r="J1011" s="58">
        <v>384</v>
      </c>
      <c r="K1011" s="58" t="s">
        <v>14365</v>
      </c>
      <c r="L1011" s="58" t="s">
        <v>178</v>
      </c>
      <c r="M1011" s="58">
        <v>202.26</v>
      </c>
      <c r="N1011" s="58">
        <v>3</v>
      </c>
      <c r="O1011" s="58">
        <v>204.57</v>
      </c>
      <c r="P1011" s="58">
        <v>192</v>
      </c>
    </row>
    <row r="1012" spans="1:16" s="59" customFormat="1" ht="10.199999999999999" x14ac:dyDescent="0.2">
      <c r="A1012" s="57">
        <v>1020</v>
      </c>
      <c r="B1012" s="57" t="s">
        <v>7115</v>
      </c>
      <c r="C1012" s="58" t="s">
        <v>7115</v>
      </c>
      <c r="D1012" s="67" t="s">
        <v>178</v>
      </c>
      <c r="E1012" s="58" t="s">
        <v>16740</v>
      </c>
      <c r="F1012" s="58" t="s">
        <v>16741</v>
      </c>
      <c r="G1012" s="58" t="s">
        <v>16742</v>
      </c>
      <c r="H1012" s="58" t="s">
        <v>14364</v>
      </c>
      <c r="I1012" s="58">
        <v>177.14</v>
      </c>
      <c r="J1012" s="58">
        <v>330</v>
      </c>
      <c r="K1012" s="58" t="s">
        <v>14365</v>
      </c>
      <c r="L1012" s="58" t="s">
        <v>178</v>
      </c>
      <c r="M1012" s="58">
        <v>175.14</v>
      </c>
      <c r="N1012" s="58">
        <v>3503</v>
      </c>
      <c r="O1012" s="58">
        <v>177.14</v>
      </c>
      <c r="P1012" s="58">
        <v>2039</v>
      </c>
    </row>
    <row r="1013" spans="1:16" s="59" customFormat="1" ht="10.199999999999999" x14ac:dyDescent="0.2">
      <c r="A1013" s="57">
        <v>1021</v>
      </c>
      <c r="B1013" s="57" t="s">
        <v>7893</v>
      </c>
      <c r="C1013" s="58" t="s">
        <v>7893</v>
      </c>
      <c r="D1013" s="67" t="s">
        <v>178</v>
      </c>
      <c r="E1013" s="58" t="s">
        <v>16743</v>
      </c>
      <c r="F1013" s="58" t="s">
        <v>16744</v>
      </c>
      <c r="G1013" s="58" t="s">
        <v>16745</v>
      </c>
      <c r="H1013" s="58" t="s">
        <v>14364</v>
      </c>
      <c r="I1013" s="58">
        <v>160</v>
      </c>
      <c r="J1013" s="58">
        <v>300</v>
      </c>
      <c r="K1013" s="58" t="s">
        <v>14365</v>
      </c>
      <c r="L1013" s="58" t="s">
        <v>178</v>
      </c>
      <c r="M1013" s="58">
        <v>158.19</v>
      </c>
      <c r="N1013" s="58">
        <v>74452</v>
      </c>
      <c r="O1013" s="58">
        <v>160</v>
      </c>
      <c r="P1013" s="58">
        <v>57800</v>
      </c>
    </row>
    <row r="1014" spans="1:16" s="59" customFormat="1" ht="10.199999999999999" x14ac:dyDescent="0.2">
      <c r="A1014" s="57">
        <v>1022</v>
      </c>
      <c r="B1014" s="57" t="s">
        <v>8262</v>
      </c>
      <c r="C1014" s="58" t="s">
        <v>8262</v>
      </c>
      <c r="D1014" s="67" t="s">
        <v>178</v>
      </c>
      <c r="E1014" s="58" t="s">
        <v>16746</v>
      </c>
      <c r="F1014" s="58">
        <v>119001</v>
      </c>
      <c r="G1014" s="58" t="s">
        <v>16747</v>
      </c>
      <c r="H1014" s="58" t="s">
        <v>14364</v>
      </c>
      <c r="I1014" s="58">
        <v>193.87</v>
      </c>
      <c r="J1014" s="58">
        <v>640</v>
      </c>
      <c r="K1014" s="58" t="s">
        <v>14365</v>
      </c>
      <c r="L1014" s="58" t="s">
        <v>178</v>
      </c>
      <c r="M1014" s="58">
        <v>187.02</v>
      </c>
      <c r="N1014" s="58">
        <v>1168</v>
      </c>
      <c r="O1014" s="58">
        <v>201.22</v>
      </c>
      <c r="P1014" s="58">
        <v>324</v>
      </c>
    </row>
    <row r="1015" spans="1:16" s="59" customFormat="1" ht="10.199999999999999" x14ac:dyDescent="0.2">
      <c r="A1015" s="57">
        <v>1023</v>
      </c>
      <c r="B1015" s="57" t="s">
        <v>7060</v>
      </c>
      <c r="C1015" s="58" t="s">
        <v>7060</v>
      </c>
      <c r="D1015" s="67" t="s">
        <v>178</v>
      </c>
      <c r="E1015" s="58" t="s">
        <v>16748</v>
      </c>
      <c r="F1015" s="58">
        <v>118001</v>
      </c>
      <c r="G1015" s="58" t="s">
        <v>16749</v>
      </c>
      <c r="H1015" s="58" t="s">
        <v>14364</v>
      </c>
      <c r="I1015" s="58">
        <v>210.98</v>
      </c>
      <c r="J1015" s="58">
        <v>768</v>
      </c>
      <c r="K1015" s="58" t="s">
        <v>14365</v>
      </c>
      <c r="L1015" s="58" t="s">
        <v>178</v>
      </c>
      <c r="M1015" s="58">
        <v>203.53</v>
      </c>
      <c r="N1015" s="58">
        <v>1160</v>
      </c>
      <c r="O1015" s="58">
        <v>113.64</v>
      </c>
      <c r="P1015" s="58">
        <v>98</v>
      </c>
    </row>
    <row r="1016" spans="1:16" s="59" customFormat="1" ht="10.199999999999999" x14ac:dyDescent="0.2">
      <c r="A1016" s="57">
        <v>1024</v>
      </c>
      <c r="B1016" s="57" t="s">
        <v>7054</v>
      </c>
      <c r="C1016" s="58" t="s">
        <v>7054</v>
      </c>
      <c r="D1016" s="67" t="s">
        <v>178</v>
      </c>
      <c r="E1016" s="58" t="s">
        <v>16750</v>
      </c>
      <c r="F1016" s="58">
        <v>117001</v>
      </c>
      <c r="G1016" s="58" t="s">
        <v>16751</v>
      </c>
      <c r="H1016" s="58" t="s">
        <v>14364</v>
      </c>
      <c r="I1016" s="58">
        <v>218.29</v>
      </c>
      <c r="J1016" s="58">
        <v>880</v>
      </c>
      <c r="K1016" s="58" t="s">
        <v>14365</v>
      </c>
      <c r="L1016" s="58" t="s">
        <v>178</v>
      </c>
      <c r="M1016" s="58">
        <v>210.59</v>
      </c>
      <c r="N1016" s="58">
        <v>65</v>
      </c>
      <c r="O1016" s="58">
        <v>136.36000000000001</v>
      </c>
      <c r="P1016" s="58" t="s">
        <v>14444</v>
      </c>
    </row>
    <row r="1017" spans="1:16" s="59" customFormat="1" ht="10.199999999999999" x14ac:dyDescent="0.2">
      <c r="A1017" s="57">
        <v>1025</v>
      </c>
      <c r="B1017" s="57" t="s">
        <v>7041</v>
      </c>
      <c r="C1017" s="58" t="s">
        <v>7041</v>
      </c>
      <c r="D1017" s="67" t="s">
        <v>178</v>
      </c>
      <c r="E1017" s="58" t="s">
        <v>16752</v>
      </c>
      <c r="F1017" s="58" t="s">
        <v>7042</v>
      </c>
      <c r="G1017" s="58" t="s">
        <v>16753</v>
      </c>
      <c r="H1017" s="58" t="s">
        <v>14364</v>
      </c>
      <c r="I1017" s="58">
        <v>140.24</v>
      </c>
      <c r="J1017" s="58">
        <v>400</v>
      </c>
      <c r="K1017" s="58" t="s">
        <v>14365</v>
      </c>
      <c r="L1017" s="58" t="s">
        <v>178</v>
      </c>
      <c r="M1017" s="58">
        <v>135.29</v>
      </c>
      <c r="N1017" s="58">
        <v>590</v>
      </c>
      <c r="O1017" s="58">
        <v>62.5</v>
      </c>
      <c r="P1017" s="58">
        <v>560</v>
      </c>
    </row>
    <row r="1018" spans="1:16" s="59" customFormat="1" ht="10.199999999999999" x14ac:dyDescent="0.2">
      <c r="A1018" s="57">
        <v>1026</v>
      </c>
      <c r="B1018" s="57" t="s">
        <v>7084</v>
      </c>
      <c r="C1018" s="58" t="s">
        <v>7084</v>
      </c>
      <c r="D1018" s="67" t="s">
        <v>178</v>
      </c>
      <c r="E1018" s="58" t="s">
        <v>16754</v>
      </c>
      <c r="F1018" s="58" t="s">
        <v>16755</v>
      </c>
      <c r="G1018" s="58" t="s">
        <v>16756</v>
      </c>
      <c r="H1018" s="58" t="s">
        <v>14364</v>
      </c>
      <c r="I1018" s="58">
        <v>231.71</v>
      </c>
      <c r="J1018" s="58">
        <v>800</v>
      </c>
      <c r="K1018" s="58" t="s">
        <v>14365</v>
      </c>
      <c r="L1018" s="58" t="s">
        <v>178</v>
      </c>
      <c r="M1018" s="58">
        <v>190</v>
      </c>
      <c r="N1018" s="58">
        <v>8770</v>
      </c>
      <c r="O1018" s="58">
        <v>125</v>
      </c>
      <c r="P1018" s="58">
        <v>8351</v>
      </c>
    </row>
    <row r="1019" spans="1:16" s="59" customFormat="1" ht="10.199999999999999" x14ac:dyDescent="0.2">
      <c r="A1019" s="57">
        <v>1027</v>
      </c>
      <c r="B1019" s="57" t="s">
        <v>8270</v>
      </c>
      <c r="C1019" s="58" t="s">
        <v>8270</v>
      </c>
      <c r="D1019" s="67" t="s">
        <v>178</v>
      </c>
      <c r="E1019" s="58" t="s">
        <v>16757</v>
      </c>
      <c r="F1019" s="58" t="s">
        <v>16758</v>
      </c>
      <c r="G1019" s="58" t="s">
        <v>16759</v>
      </c>
      <c r="H1019" s="58" t="s">
        <v>14364</v>
      </c>
      <c r="I1019" s="58">
        <v>177.57</v>
      </c>
      <c r="J1019" s="58">
        <v>289</v>
      </c>
      <c r="K1019" s="58" t="s">
        <v>14365</v>
      </c>
      <c r="L1019" s="58" t="s">
        <v>178</v>
      </c>
      <c r="M1019" s="58">
        <v>167.07</v>
      </c>
      <c r="N1019" s="58"/>
      <c r="O1019" s="58">
        <v>177.57</v>
      </c>
      <c r="P1019" s="58" t="s">
        <v>14444</v>
      </c>
    </row>
    <row r="1020" spans="1:16" s="59" customFormat="1" ht="10.199999999999999" x14ac:dyDescent="0.2">
      <c r="A1020" s="57">
        <v>1028</v>
      </c>
      <c r="B1020" s="57" t="s">
        <v>16760</v>
      </c>
      <c r="C1020" s="58"/>
      <c r="D1020" s="67" t="s">
        <v>178</v>
      </c>
      <c r="E1020" s="58" t="s">
        <v>16760</v>
      </c>
      <c r="F1020" s="58" t="s">
        <v>16761</v>
      </c>
      <c r="G1020" s="58" t="s">
        <v>16762</v>
      </c>
      <c r="H1020" s="58" t="s">
        <v>14364</v>
      </c>
      <c r="I1020" s="58">
        <v>246.3</v>
      </c>
      <c r="J1020" s="58">
        <v>720</v>
      </c>
      <c r="K1020" s="58" t="s">
        <v>14365</v>
      </c>
      <c r="L1020" s="58" t="s">
        <v>178</v>
      </c>
      <c r="M1020" s="58">
        <v>231.73</v>
      </c>
      <c r="N1020" s="58">
        <v>1</v>
      </c>
      <c r="O1020" s="58">
        <v>246.3</v>
      </c>
      <c r="P1020" s="58">
        <v>2</v>
      </c>
    </row>
    <row r="1021" spans="1:16" s="59" customFormat="1" ht="10.199999999999999" x14ac:dyDescent="0.2">
      <c r="A1021" s="57">
        <v>1029</v>
      </c>
      <c r="B1021" s="57" t="s">
        <v>16763</v>
      </c>
      <c r="C1021" s="58"/>
      <c r="D1021" s="67" t="s">
        <v>178</v>
      </c>
      <c r="E1021" s="58" t="s">
        <v>16763</v>
      </c>
      <c r="F1021" s="58" t="s">
        <v>16764</v>
      </c>
      <c r="G1021" s="58" t="s">
        <v>16765</v>
      </c>
      <c r="H1021" s="58" t="s">
        <v>14364</v>
      </c>
      <c r="I1021" s="58">
        <v>257.76</v>
      </c>
      <c r="J1021" s="58">
        <v>720</v>
      </c>
      <c r="K1021" s="58" t="s">
        <v>14365</v>
      </c>
      <c r="L1021" s="58" t="s">
        <v>178</v>
      </c>
      <c r="M1021" s="58">
        <v>242.51</v>
      </c>
      <c r="N1021" s="58"/>
      <c r="O1021" s="58">
        <v>257.76</v>
      </c>
      <c r="P1021" s="58" t="s">
        <v>14444</v>
      </c>
    </row>
    <row r="1022" spans="1:16" s="59" customFormat="1" ht="10.199999999999999" x14ac:dyDescent="0.2">
      <c r="A1022" s="57">
        <v>1030</v>
      </c>
      <c r="B1022" s="57" t="s">
        <v>7100</v>
      </c>
      <c r="C1022" s="58" t="s">
        <v>7100</v>
      </c>
      <c r="D1022" s="67" t="s">
        <v>178</v>
      </c>
      <c r="E1022" s="58" t="s">
        <v>16766</v>
      </c>
      <c r="F1022" s="58" t="s">
        <v>16767</v>
      </c>
      <c r="G1022" s="58" t="s">
        <v>16768</v>
      </c>
      <c r="H1022" s="58" t="s">
        <v>14364</v>
      </c>
      <c r="I1022" s="58">
        <v>148.47999999999999</v>
      </c>
      <c r="J1022" s="58">
        <v>295</v>
      </c>
      <c r="K1022" s="58" t="s">
        <v>14365</v>
      </c>
      <c r="L1022" s="58" t="s">
        <v>178</v>
      </c>
      <c r="M1022" s="58">
        <v>146.69</v>
      </c>
      <c r="N1022" s="58">
        <v>1738</v>
      </c>
      <c r="O1022" s="58">
        <v>148.47999999999999</v>
      </c>
      <c r="P1022" s="58">
        <v>692</v>
      </c>
    </row>
    <row r="1023" spans="1:16" s="59" customFormat="1" ht="10.199999999999999" x14ac:dyDescent="0.2">
      <c r="A1023" s="57">
        <v>1031</v>
      </c>
      <c r="B1023" s="57" t="s">
        <v>16769</v>
      </c>
      <c r="C1023" s="58"/>
      <c r="D1023" s="67" t="s">
        <v>178</v>
      </c>
      <c r="E1023" s="58" t="s">
        <v>16769</v>
      </c>
      <c r="F1023" s="58" t="s">
        <v>16770</v>
      </c>
      <c r="G1023" s="58" t="s">
        <v>16771</v>
      </c>
      <c r="H1023" s="58" t="s">
        <v>14364</v>
      </c>
      <c r="I1023" s="58">
        <v>166.86</v>
      </c>
      <c r="J1023" s="58"/>
      <c r="K1023" s="58" t="s">
        <v>14365</v>
      </c>
      <c r="L1023" s="58" t="s">
        <v>178</v>
      </c>
      <c r="M1023" s="58">
        <v>164.97</v>
      </c>
      <c r="N1023" s="58"/>
      <c r="O1023" s="58">
        <v>166.86</v>
      </c>
      <c r="P1023" s="58" t="s">
        <v>14444</v>
      </c>
    </row>
    <row r="1024" spans="1:16" s="59" customFormat="1" ht="10.199999999999999" x14ac:dyDescent="0.2">
      <c r="A1024" s="57">
        <v>1032</v>
      </c>
      <c r="B1024" s="57" t="s">
        <v>16772</v>
      </c>
      <c r="C1024" s="58"/>
      <c r="D1024" s="67" t="s">
        <v>178</v>
      </c>
      <c r="E1024" s="58" t="s">
        <v>16772</v>
      </c>
      <c r="F1024" s="58" t="s">
        <v>16773</v>
      </c>
      <c r="G1024" s="58" t="s">
        <v>16774</v>
      </c>
      <c r="H1024" s="58" t="s">
        <v>14364</v>
      </c>
      <c r="I1024" s="58">
        <v>353.33</v>
      </c>
      <c r="J1024" s="58"/>
      <c r="K1024" s="58" t="s">
        <v>14365</v>
      </c>
      <c r="L1024" s="58" t="s">
        <v>178</v>
      </c>
      <c r="M1024" s="58">
        <v>311.76</v>
      </c>
      <c r="N1024" s="58">
        <v>4</v>
      </c>
      <c r="O1024" s="58">
        <v>353.33</v>
      </c>
      <c r="P1024" s="58">
        <v>27</v>
      </c>
    </row>
    <row r="1025" spans="1:16" s="59" customFormat="1" ht="10.199999999999999" x14ac:dyDescent="0.2">
      <c r="A1025" s="57">
        <v>1033</v>
      </c>
      <c r="B1025" s="57" t="s">
        <v>5549</v>
      </c>
      <c r="C1025" s="58" t="s">
        <v>5549</v>
      </c>
      <c r="D1025" s="67" t="s">
        <v>178</v>
      </c>
      <c r="E1025" s="58" t="s">
        <v>16775</v>
      </c>
      <c r="F1025" s="58">
        <v>124012</v>
      </c>
      <c r="G1025" s="58" t="s">
        <v>16776</v>
      </c>
      <c r="H1025" s="58" t="s">
        <v>14364</v>
      </c>
      <c r="I1025" s="58">
        <v>380</v>
      </c>
      <c r="J1025" s="58"/>
      <c r="K1025" s="58" t="s">
        <v>14365</v>
      </c>
      <c r="L1025" s="58" t="s">
        <v>178</v>
      </c>
      <c r="M1025" s="58">
        <v>335.29</v>
      </c>
      <c r="N1025" s="58"/>
      <c r="O1025" s="58">
        <v>380</v>
      </c>
      <c r="P1025" s="58" t="s">
        <v>14444</v>
      </c>
    </row>
    <row r="1026" spans="1:16" s="59" customFormat="1" ht="10.199999999999999" x14ac:dyDescent="0.2">
      <c r="A1026" s="57">
        <v>1034</v>
      </c>
      <c r="B1026" s="57" t="s">
        <v>16777</v>
      </c>
      <c r="C1026" s="58"/>
      <c r="D1026" s="67" t="s">
        <v>178</v>
      </c>
      <c r="E1026" s="58" t="s">
        <v>16777</v>
      </c>
      <c r="F1026" s="58" t="s">
        <v>16778</v>
      </c>
      <c r="G1026" s="58" t="s">
        <v>16779</v>
      </c>
      <c r="H1026" s="58" t="s">
        <v>14364</v>
      </c>
      <c r="I1026" s="58">
        <v>3824.69</v>
      </c>
      <c r="J1026" s="58">
        <v>20000</v>
      </c>
      <c r="K1026" s="58" t="s">
        <v>14365</v>
      </c>
      <c r="L1026" s="58" t="s">
        <v>178</v>
      </c>
      <c r="M1026" s="58">
        <v>3442.22</v>
      </c>
      <c r="N1026" s="58"/>
      <c r="O1026" s="58">
        <v>3824.69</v>
      </c>
      <c r="P1026" s="58" t="s">
        <v>14444</v>
      </c>
    </row>
    <row r="1027" spans="1:16" s="59" customFormat="1" ht="10.199999999999999" x14ac:dyDescent="0.2">
      <c r="A1027" s="57">
        <v>1035</v>
      </c>
      <c r="B1027" s="57" t="s">
        <v>16780</v>
      </c>
      <c r="C1027" s="58"/>
      <c r="D1027" s="67" t="s">
        <v>178</v>
      </c>
      <c r="E1027" s="58" t="s">
        <v>16780</v>
      </c>
      <c r="F1027" s="58" t="s">
        <v>16781</v>
      </c>
      <c r="G1027" s="58" t="s">
        <v>16782</v>
      </c>
      <c r="H1027" s="58" t="s">
        <v>14364</v>
      </c>
      <c r="I1027" s="58">
        <v>4018.52</v>
      </c>
      <c r="J1027" s="58">
        <v>25000</v>
      </c>
      <c r="K1027" s="58" t="s">
        <v>14365</v>
      </c>
      <c r="L1027" s="58" t="s">
        <v>178</v>
      </c>
      <c r="M1027" s="58">
        <v>3616.67</v>
      </c>
      <c r="N1027" s="58"/>
      <c r="O1027" s="58">
        <v>4018.52</v>
      </c>
      <c r="P1027" s="58" t="s">
        <v>14444</v>
      </c>
    </row>
    <row r="1028" spans="1:16" s="59" customFormat="1" ht="10.199999999999999" x14ac:dyDescent="0.2">
      <c r="A1028" s="57">
        <v>1036</v>
      </c>
      <c r="B1028" s="57" t="s">
        <v>16783</v>
      </c>
      <c r="C1028" s="58"/>
      <c r="D1028" s="67" t="s">
        <v>178</v>
      </c>
      <c r="E1028" s="58" t="s">
        <v>16783</v>
      </c>
      <c r="F1028" s="58" t="s">
        <v>16784</v>
      </c>
      <c r="G1028" s="58" t="s">
        <v>16785</v>
      </c>
      <c r="H1028" s="58" t="s">
        <v>14364</v>
      </c>
      <c r="I1028" s="58">
        <v>4277.78</v>
      </c>
      <c r="J1028" s="58">
        <v>30000</v>
      </c>
      <c r="K1028" s="58" t="s">
        <v>14365</v>
      </c>
      <c r="L1028" s="58" t="s">
        <v>178</v>
      </c>
      <c r="M1028" s="58">
        <v>3850</v>
      </c>
      <c r="N1028" s="58"/>
      <c r="O1028" s="58">
        <v>4277.78</v>
      </c>
      <c r="P1028" s="58" t="s">
        <v>14444</v>
      </c>
    </row>
    <row r="1029" spans="1:16" s="59" customFormat="1" ht="10.199999999999999" x14ac:dyDescent="0.2">
      <c r="A1029" s="57">
        <v>1037</v>
      </c>
      <c r="B1029" s="57" t="s">
        <v>7551</v>
      </c>
      <c r="C1029" s="58" t="s">
        <v>7551</v>
      </c>
      <c r="D1029" s="67" t="s">
        <v>178</v>
      </c>
      <c r="E1029" s="58" t="s">
        <v>16786</v>
      </c>
      <c r="F1029" s="58" t="s">
        <v>7552</v>
      </c>
      <c r="G1029" s="58" t="s">
        <v>16787</v>
      </c>
      <c r="H1029" s="58" t="s">
        <v>14364</v>
      </c>
      <c r="I1029" s="58">
        <v>4268.29</v>
      </c>
      <c r="J1029" s="58">
        <v>25000</v>
      </c>
      <c r="K1029" s="58" t="s">
        <v>14365</v>
      </c>
      <c r="L1029" s="58" t="s">
        <v>178</v>
      </c>
      <c r="M1029" s="58">
        <v>4117.6499999999996</v>
      </c>
      <c r="N1029" s="58"/>
      <c r="O1029" s="58">
        <v>4268.29</v>
      </c>
      <c r="P1029" s="58" t="s">
        <v>14444</v>
      </c>
    </row>
    <row r="1030" spans="1:16" s="59" customFormat="1" ht="10.199999999999999" x14ac:dyDescent="0.2">
      <c r="A1030" s="57">
        <v>1038</v>
      </c>
      <c r="B1030" s="57" t="s">
        <v>7548</v>
      </c>
      <c r="C1030" s="58" t="s">
        <v>7548</v>
      </c>
      <c r="D1030" s="67" t="s">
        <v>178</v>
      </c>
      <c r="E1030" s="58" t="s">
        <v>16788</v>
      </c>
      <c r="F1030" s="58" t="s">
        <v>16789</v>
      </c>
      <c r="G1030" s="58" t="s">
        <v>16790</v>
      </c>
      <c r="H1030" s="58" t="s">
        <v>14364</v>
      </c>
      <c r="I1030" s="58">
        <v>4707.32</v>
      </c>
      <c r="J1030" s="58">
        <v>36000</v>
      </c>
      <c r="K1030" s="58" t="s">
        <v>14365</v>
      </c>
      <c r="L1030" s="58" t="s">
        <v>178</v>
      </c>
      <c r="M1030" s="58">
        <v>4541.18</v>
      </c>
      <c r="N1030" s="58"/>
      <c r="O1030" s="58">
        <v>4707.32</v>
      </c>
      <c r="P1030" s="58" t="s">
        <v>14444</v>
      </c>
    </row>
    <row r="1031" spans="1:16" s="59" customFormat="1" ht="10.199999999999999" x14ac:dyDescent="0.2">
      <c r="A1031" s="57">
        <v>1039</v>
      </c>
      <c r="B1031" s="57" t="s">
        <v>7536</v>
      </c>
      <c r="C1031" s="58" t="s">
        <v>7536</v>
      </c>
      <c r="D1031" s="67" t="s">
        <v>178</v>
      </c>
      <c r="E1031" s="58" t="s">
        <v>16791</v>
      </c>
      <c r="F1031" s="58" t="s">
        <v>7537</v>
      </c>
      <c r="G1031" s="58" t="s">
        <v>16792</v>
      </c>
      <c r="H1031" s="58" t="s">
        <v>14364</v>
      </c>
      <c r="I1031" s="58">
        <v>4109.76</v>
      </c>
      <c r="J1031" s="58">
        <v>50000</v>
      </c>
      <c r="K1031" s="58" t="s">
        <v>14365</v>
      </c>
      <c r="L1031" s="58" t="s">
        <v>178</v>
      </c>
      <c r="M1031" s="58">
        <v>3964.71</v>
      </c>
      <c r="N1031" s="58"/>
      <c r="O1031" s="58">
        <v>4109.76</v>
      </c>
      <c r="P1031" s="58" t="s">
        <v>14444</v>
      </c>
    </row>
    <row r="1032" spans="1:16" s="59" customFormat="1" ht="10.199999999999999" x14ac:dyDescent="0.2">
      <c r="A1032" s="57">
        <v>1040</v>
      </c>
      <c r="B1032" s="57" t="s">
        <v>7554</v>
      </c>
      <c r="C1032" s="58" t="s">
        <v>7554</v>
      </c>
      <c r="D1032" s="67" t="s">
        <v>178</v>
      </c>
      <c r="E1032" s="58" t="s">
        <v>16793</v>
      </c>
      <c r="F1032" s="58" t="s">
        <v>7555</v>
      </c>
      <c r="G1032" s="58" t="s">
        <v>16794</v>
      </c>
      <c r="H1032" s="58" t="s">
        <v>14364</v>
      </c>
      <c r="I1032" s="58">
        <v>4109.76</v>
      </c>
      <c r="J1032" s="58">
        <v>60000</v>
      </c>
      <c r="K1032" s="58" t="s">
        <v>14365</v>
      </c>
      <c r="L1032" s="58" t="s">
        <v>178</v>
      </c>
      <c r="M1032" s="58">
        <v>3964.71</v>
      </c>
      <c r="N1032" s="58"/>
      <c r="O1032" s="58">
        <v>4109.76</v>
      </c>
      <c r="P1032" s="58" t="s">
        <v>14444</v>
      </c>
    </row>
    <row r="1033" spans="1:16" s="59" customFormat="1" ht="10.199999999999999" x14ac:dyDescent="0.2">
      <c r="A1033" s="57">
        <v>1041</v>
      </c>
      <c r="B1033" s="57" t="s">
        <v>8167</v>
      </c>
      <c r="C1033" s="58" t="s">
        <v>8167</v>
      </c>
      <c r="D1033" s="67" t="s">
        <v>178</v>
      </c>
      <c r="E1033" s="58" t="s">
        <v>16795</v>
      </c>
      <c r="F1033" s="58" t="s">
        <v>8168</v>
      </c>
      <c r="G1033" s="58" t="s">
        <v>16796</v>
      </c>
      <c r="H1033" s="58" t="s">
        <v>14364</v>
      </c>
      <c r="I1033" s="58">
        <v>3220.54</v>
      </c>
      <c r="J1033" s="58">
        <v>43200</v>
      </c>
      <c r="K1033" s="58" t="s">
        <v>14365</v>
      </c>
      <c r="L1033" s="58" t="s">
        <v>178</v>
      </c>
      <c r="M1033" s="58">
        <v>3116.66</v>
      </c>
      <c r="N1033" s="58"/>
      <c r="O1033" s="58">
        <v>3220.54</v>
      </c>
      <c r="P1033" s="58" t="s">
        <v>14444</v>
      </c>
    </row>
    <row r="1034" spans="1:16" s="59" customFormat="1" ht="10.199999999999999" x14ac:dyDescent="0.2">
      <c r="A1034" s="57">
        <v>1042</v>
      </c>
      <c r="B1034" s="57" t="s">
        <v>8155</v>
      </c>
      <c r="C1034" s="58" t="s">
        <v>8155</v>
      </c>
      <c r="D1034" s="67" t="s">
        <v>178</v>
      </c>
      <c r="E1034" s="58" t="s">
        <v>25659</v>
      </c>
      <c r="F1034" s="58" t="s">
        <v>8156</v>
      </c>
      <c r="G1034" s="58" t="s">
        <v>16797</v>
      </c>
      <c r="H1034" s="58" t="s">
        <v>14364</v>
      </c>
      <c r="I1034" s="58">
        <v>2278.44</v>
      </c>
      <c r="J1034" s="58">
        <v>66600</v>
      </c>
      <c r="K1034" s="58" t="s">
        <v>14365</v>
      </c>
      <c r="L1034" s="58" t="s">
        <v>178</v>
      </c>
      <c r="M1034" s="58">
        <v>2163.36</v>
      </c>
      <c r="N1034" s="58">
        <v>1</v>
      </c>
      <c r="O1034" s="58">
        <v>2278.44</v>
      </c>
      <c r="P1034" s="58">
        <v>1</v>
      </c>
    </row>
    <row r="1035" spans="1:16" s="59" customFormat="1" ht="10.199999999999999" x14ac:dyDescent="0.2">
      <c r="A1035" s="57">
        <v>1043</v>
      </c>
      <c r="B1035" s="57" t="s">
        <v>8017</v>
      </c>
      <c r="C1035" s="58" t="s">
        <v>8017</v>
      </c>
      <c r="D1035" s="67" t="s">
        <v>178</v>
      </c>
      <c r="E1035" s="58" t="s">
        <v>16798</v>
      </c>
      <c r="F1035" s="58" t="s">
        <v>8018</v>
      </c>
      <c r="G1035" s="58" t="s">
        <v>16799</v>
      </c>
      <c r="H1035" s="58" t="s">
        <v>14364</v>
      </c>
      <c r="I1035" s="58">
        <v>6156.33</v>
      </c>
      <c r="J1035" s="58">
        <v>50000</v>
      </c>
      <c r="K1035" s="58" t="s">
        <v>14365</v>
      </c>
      <c r="L1035" s="58" t="s">
        <v>178</v>
      </c>
      <c r="M1035" s="58">
        <v>5540.7</v>
      </c>
      <c r="N1035" s="58"/>
      <c r="O1035" s="58">
        <v>6156.33</v>
      </c>
      <c r="P1035" s="58" t="s">
        <v>14444</v>
      </c>
    </row>
    <row r="1036" spans="1:16" s="59" customFormat="1" ht="10.199999999999999" x14ac:dyDescent="0.2">
      <c r="A1036" s="57">
        <v>1044</v>
      </c>
      <c r="B1036" s="57" t="s">
        <v>8014</v>
      </c>
      <c r="C1036" s="58" t="s">
        <v>8014</v>
      </c>
      <c r="D1036" s="67" t="s">
        <v>178</v>
      </c>
      <c r="E1036" s="58" t="s">
        <v>16800</v>
      </c>
      <c r="F1036" s="58" t="s">
        <v>8015</v>
      </c>
      <c r="G1036" s="58" t="s">
        <v>16801</v>
      </c>
      <c r="H1036" s="58" t="s">
        <v>14364</v>
      </c>
      <c r="I1036" s="58">
        <v>6283.64</v>
      </c>
      <c r="J1036" s="58">
        <v>62000</v>
      </c>
      <c r="K1036" s="58" t="s">
        <v>14365</v>
      </c>
      <c r="L1036" s="58" t="s">
        <v>178</v>
      </c>
      <c r="M1036" s="58">
        <v>5655.28</v>
      </c>
      <c r="N1036" s="58"/>
      <c r="O1036" s="58">
        <v>6283.64</v>
      </c>
      <c r="P1036" s="58" t="s">
        <v>14444</v>
      </c>
    </row>
    <row r="1037" spans="1:16" s="59" customFormat="1" ht="10.199999999999999" x14ac:dyDescent="0.2">
      <c r="A1037" s="57">
        <v>1045</v>
      </c>
      <c r="B1037" s="57" t="s">
        <v>5309</v>
      </c>
      <c r="C1037" s="58" t="s">
        <v>5309</v>
      </c>
      <c r="D1037" s="67" t="s">
        <v>178</v>
      </c>
      <c r="E1037" s="58" t="s">
        <v>16802</v>
      </c>
      <c r="F1037" s="58">
        <v>4210092801</v>
      </c>
      <c r="G1037" s="58" t="s">
        <v>16803</v>
      </c>
      <c r="H1037" s="58" t="s">
        <v>14364</v>
      </c>
      <c r="I1037" s="58">
        <v>2677.85</v>
      </c>
      <c r="J1037" s="58">
        <v>15000</v>
      </c>
      <c r="K1037" s="58" t="s">
        <v>14365</v>
      </c>
      <c r="L1037" s="58" t="s">
        <v>178</v>
      </c>
      <c r="M1037" s="58">
        <v>2519.48</v>
      </c>
      <c r="N1037" s="58">
        <v>2</v>
      </c>
      <c r="O1037" s="58">
        <v>2677.85</v>
      </c>
      <c r="P1037" s="58" t="s">
        <v>14444</v>
      </c>
    </row>
    <row r="1038" spans="1:16" s="59" customFormat="1" ht="10.199999999999999" x14ac:dyDescent="0.2">
      <c r="A1038" s="57">
        <v>1046</v>
      </c>
      <c r="B1038" s="57" t="s">
        <v>5303</v>
      </c>
      <c r="C1038" s="58" t="s">
        <v>5303</v>
      </c>
      <c r="D1038" s="67" t="s">
        <v>178</v>
      </c>
      <c r="E1038" s="58" t="s">
        <v>16804</v>
      </c>
      <c r="F1038" s="58">
        <v>4210094801</v>
      </c>
      <c r="G1038" s="58" t="s">
        <v>16805</v>
      </c>
      <c r="H1038" s="58" t="s">
        <v>14364</v>
      </c>
      <c r="I1038" s="58">
        <v>2801.6</v>
      </c>
      <c r="J1038" s="58">
        <v>22700</v>
      </c>
      <c r="K1038" s="58" t="s">
        <v>14365</v>
      </c>
      <c r="L1038" s="58" t="s">
        <v>178</v>
      </c>
      <c r="M1038" s="58">
        <v>2635.91</v>
      </c>
      <c r="N1038" s="58">
        <v>1</v>
      </c>
      <c r="O1038" s="58">
        <v>2801.6</v>
      </c>
      <c r="P1038" s="58">
        <v>1</v>
      </c>
    </row>
    <row r="1039" spans="1:16" s="59" customFormat="1" ht="10.199999999999999" x14ac:dyDescent="0.2">
      <c r="A1039" s="57">
        <v>1047</v>
      </c>
      <c r="B1039" s="57" t="s">
        <v>7539</v>
      </c>
      <c r="C1039" s="58" t="s">
        <v>7539</v>
      </c>
      <c r="D1039" s="67" t="s">
        <v>178</v>
      </c>
      <c r="E1039" s="58" t="s">
        <v>16806</v>
      </c>
      <c r="F1039" s="58" t="s">
        <v>7540</v>
      </c>
      <c r="G1039" s="58" t="s">
        <v>16807</v>
      </c>
      <c r="H1039" s="58" t="s">
        <v>14364</v>
      </c>
      <c r="I1039" s="58">
        <v>3463.41</v>
      </c>
      <c r="J1039" s="58">
        <v>25000</v>
      </c>
      <c r="K1039" s="58" t="s">
        <v>14365</v>
      </c>
      <c r="L1039" s="58" t="s">
        <v>178</v>
      </c>
      <c r="M1039" s="58">
        <v>3341.18</v>
      </c>
      <c r="N1039" s="58"/>
      <c r="O1039" s="58">
        <v>3463.41</v>
      </c>
      <c r="P1039" s="58" t="s">
        <v>14444</v>
      </c>
    </row>
    <row r="1040" spans="1:16" s="59" customFormat="1" ht="10.199999999999999" x14ac:dyDescent="0.2">
      <c r="A1040" s="57">
        <v>1048</v>
      </c>
      <c r="B1040" s="57" t="s">
        <v>7542</v>
      </c>
      <c r="C1040" s="58" t="s">
        <v>7542</v>
      </c>
      <c r="D1040" s="67" t="s">
        <v>178</v>
      </c>
      <c r="E1040" s="58" t="s">
        <v>16808</v>
      </c>
      <c r="F1040" s="58" t="s">
        <v>7543</v>
      </c>
      <c r="G1040" s="58" t="s">
        <v>16809</v>
      </c>
      <c r="H1040" s="58" t="s">
        <v>14364</v>
      </c>
      <c r="I1040" s="58">
        <v>3463.41</v>
      </c>
      <c r="J1040" s="58">
        <v>25000</v>
      </c>
      <c r="K1040" s="58" t="s">
        <v>14365</v>
      </c>
      <c r="L1040" s="58" t="s">
        <v>178</v>
      </c>
      <c r="M1040" s="58">
        <v>3341.18</v>
      </c>
      <c r="N1040" s="58"/>
      <c r="O1040" s="58">
        <v>3463.41</v>
      </c>
      <c r="P1040" s="58" t="s">
        <v>14444</v>
      </c>
    </row>
    <row r="1041" spans="1:16" s="59" customFormat="1" ht="10.199999999999999" x14ac:dyDescent="0.2">
      <c r="A1041" s="57">
        <v>1049</v>
      </c>
      <c r="B1041" s="57" t="s">
        <v>7560</v>
      </c>
      <c r="C1041" s="58" t="s">
        <v>7560</v>
      </c>
      <c r="D1041" s="67" t="s">
        <v>178</v>
      </c>
      <c r="E1041" s="58" t="s">
        <v>16810</v>
      </c>
      <c r="F1041" s="58" t="s">
        <v>7561</v>
      </c>
      <c r="G1041" s="58" t="s">
        <v>16811</v>
      </c>
      <c r="H1041" s="58" t="s">
        <v>14364</v>
      </c>
      <c r="I1041" s="58">
        <v>3089.86</v>
      </c>
      <c r="J1041" s="58">
        <v>17300</v>
      </c>
      <c r="K1041" s="58" t="s">
        <v>14365</v>
      </c>
      <c r="L1041" s="58" t="s">
        <v>178</v>
      </c>
      <c r="M1041" s="58">
        <v>3003.55</v>
      </c>
      <c r="N1041" s="58"/>
      <c r="O1041" s="58">
        <v>3089.86</v>
      </c>
      <c r="P1041" s="58" t="s">
        <v>14444</v>
      </c>
    </row>
    <row r="1042" spans="1:16" s="59" customFormat="1" ht="10.199999999999999" x14ac:dyDescent="0.2">
      <c r="A1042" s="57">
        <v>1050</v>
      </c>
      <c r="B1042" s="57" t="s">
        <v>7169</v>
      </c>
      <c r="C1042" s="58" t="s">
        <v>7169</v>
      </c>
      <c r="D1042" s="67" t="s">
        <v>178</v>
      </c>
      <c r="E1042" s="58" t="s">
        <v>16812</v>
      </c>
      <c r="F1042" s="58" t="s">
        <v>7170</v>
      </c>
      <c r="G1042" s="58" t="s">
        <v>16813</v>
      </c>
      <c r="H1042" s="58" t="s">
        <v>14364</v>
      </c>
      <c r="I1042" s="58">
        <v>2740.8</v>
      </c>
      <c r="J1042" s="58">
        <v>30000</v>
      </c>
      <c r="K1042" s="58" t="s">
        <v>14365</v>
      </c>
      <c r="L1042" s="58" t="s">
        <v>178</v>
      </c>
      <c r="M1042" s="58">
        <v>2664.25</v>
      </c>
      <c r="N1042" s="58"/>
      <c r="O1042" s="58">
        <v>2740.8</v>
      </c>
      <c r="P1042" s="58">
        <v>2</v>
      </c>
    </row>
    <row r="1043" spans="1:16" s="59" customFormat="1" ht="10.199999999999999" x14ac:dyDescent="0.2">
      <c r="A1043" s="57">
        <v>1051</v>
      </c>
      <c r="B1043" s="57" t="s">
        <v>7904</v>
      </c>
      <c r="C1043" s="58" t="s">
        <v>7904</v>
      </c>
      <c r="D1043" s="67" t="s">
        <v>178</v>
      </c>
      <c r="E1043" s="58" t="s">
        <v>16814</v>
      </c>
      <c r="F1043" s="58" t="s">
        <v>7905</v>
      </c>
      <c r="G1043" s="58" t="s">
        <v>16815</v>
      </c>
      <c r="H1043" s="58" t="s">
        <v>14364</v>
      </c>
      <c r="I1043" s="58">
        <v>2805.45</v>
      </c>
      <c r="J1043" s="58">
        <v>40000</v>
      </c>
      <c r="K1043" s="58" t="s">
        <v>14365</v>
      </c>
      <c r="L1043" s="58" t="s">
        <v>178</v>
      </c>
      <c r="M1043" s="58">
        <v>2727.08</v>
      </c>
      <c r="N1043" s="58"/>
      <c r="O1043" s="58">
        <v>2805.45</v>
      </c>
      <c r="P1043" s="58">
        <v>3</v>
      </c>
    </row>
    <row r="1044" spans="1:16" s="59" customFormat="1" ht="10.199999999999999" x14ac:dyDescent="0.2">
      <c r="A1044" s="57">
        <v>1052</v>
      </c>
      <c r="B1044" s="57" t="s">
        <v>16816</v>
      </c>
      <c r="C1044" s="58"/>
      <c r="D1044" s="67" t="s">
        <v>178</v>
      </c>
      <c r="E1044" s="58" t="s">
        <v>16816</v>
      </c>
      <c r="F1044" s="58" t="s">
        <v>14209</v>
      </c>
      <c r="G1044" s="58" t="s">
        <v>16817</v>
      </c>
      <c r="H1044" s="58" t="s">
        <v>14364</v>
      </c>
      <c r="I1044" s="58">
        <v>2829.54</v>
      </c>
      <c r="J1044" s="58">
        <v>14400</v>
      </c>
      <c r="K1044" s="58" t="s">
        <v>14365</v>
      </c>
      <c r="L1044" s="58" t="s">
        <v>178</v>
      </c>
      <c r="M1044" s="58">
        <v>2735.22</v>
      </c>
      <c r="N1044" s="58"/>
      <c r="O1044" s="58">
        <v>2829.54</v>
      </c>
      <c r="P1044" s="58">
        <v>3</v>
      </c>
    </row>
    <row r="1045" spans="1:16" s="59" customFormat="1" ht="10.199999999999999" x14ac:dyDescent="0.2">
      <c r="A1045" s="57">
        <v>1053</v>
      </c>
      <c r="B1045" s="57" t="s">
        <v>7533</v>
      </c>
      <c r="C1045" s="58" t="s">
        <v>7533</v>
      </c>
      <c r="D1045" s="67" t="s">
        <v>178</v>
      </c>
      <c r="E1045" s="58" t="s">
        <v>16818</v>
      </c>
      <c r="F1045" s="58" t="s">
        <v>7534</v>
      </c>
      <c r="G1045" s="58" t="s">
        <v>16819</v>
      </c>
      <c r="H1045" s="58" t="s">
        <v>14364</v>
      </c>
      <c r="I1045" s="58">
        <v>1486.75</v>
      </c>
      <c r="J1045" s="58"/>
      <c r="K1045" s="58" t="s">
        <v>14365</v>
      </c>
      <c r="L1045" s="58" t="s">
        <v>178</v>
      </c>
      <c r="M1045" s="58">
        <v>1398.35</v>
      </c>
      <c r="N1045" s="58">
        <v>4</v>
      </c>
      <c r="O1045" s="58">
        <v>1486.75</v>
      </c>
      <c r="P1045" s="58" t="s">
        <v>14444</v>
      </c>
    </row>
    <row r="1046" spans="1:16" s="59" customFormat="1" ht="10.199999999999999" x14ac:dyDescent="0.2">
      <c r="A1046" s="57">
        <v>1054</v>
      </c>
      <c r="B1046" s="57" t="s">
        <v>8149</v>
      </c>
      <c r="C1046" s="58" t="s">
        <v>8149</v>
      </c>
      <c r="D1046" s="67" t="s">
        <v>178</v>
      </c>
      <c r="E1046" s="58" t="s">
        <v>16820</v>
      </c>
      <c r="F1046" s="58" t="s">
        <v>8150</v>
      </c>
      <c r="G1046" s="58" t="s">
        <v>16821</v>
      </c>
      <c r="H1046" s="58" t="s">
        <v>14364</v>
      </c>
      <c r="I1046" s="58">
        <v>1635.25</v>
      </c>
      <c r="J1046" s="58">
        <v>43200</v>
      </c>
      <c r="K1046" s="58" t="s">
        <v>14365</v>
      </c>
      <c r="L1046" s="58" t="s">
        <v>178</v>
      </c>
      <c r="M1046" s="58">
        <v>1529.75</v>
      </c>
      <c r="N1046" s="58">
        <v>2</v>
      </c>
      <c r="O1046" s="58">
        <v>1635.25</v>
      </c>
      <c r="P1046" s="58" t="s">
        <v>14444</v>
      </c>
    </row>
    <row r="1047" spans="1:16" s="59" customFormat="1" ht="10.199999999999999" x14ac:dyDescent="0.2">
      <c r="A1047" s="57">
        <v>1055</v>
      </c>
      <c r="B1047" s="57" t="s">
        <v>8143</v>
      </c>
      <c r="C1047" s="58" t="s">
        <v>8143</v>
      </c>
      <c r="D1047" s="67" t="s">
        <v>178</v>
      </c>
      <c r="E1047" s="58" t="s">
        <v>16822</v>
      </c>
      <c r="F1047" s="58" t="s">
        <v>8144</v>
      </c>
      <c r="G1047" s="58" t="s">
        <v>16823</v>
      </c>
      <c r="H1047" s="58" t="s">
        <v>14364</v>
      </c>
      <c r="I1047" s="58">
        <v>2275.38</v>
      </c>
      <c r="J1047" s="58">
        <v>50000</v>
      </c>
      <c r="K1047" s="58" t="s">
        <v>14365</v>
      </c>
      <c r="L1047" s="58" t="s">
        <v>178</v>
      </c>
      <c r="M1047" s="58">
        <v>2140.09</v>
      </c>
      <c r="N1047" s="58"/>
      <c r="O1047" s="58">
        <v>2275.38</v>
      </c>
      <c r="P1047" s="58" t="s">
        <v>14444</v>
      </c>
    </row>
    <row r="1048" spans="1:16" s="59" customFormat="1" ht="10.199999999999999" x14ac:dyDescent="0.2">
      <c r="A1048" s="57">
        <v>1056</v>
      </c>
      <c r="B1048" s="57" t="s">
        <v>8146</v>
      </c>
      <c r="C1048" s="58" t="s">
        <v>8146</v>
      </c>
      <c r="D1048" s="67" t="s">
        <v>178</v>
      </c>
      <c r="E1048" s="58" t="s">
        <v>16824</v>
      </c>
      <c r="F1048" s="58" t="s">
        <v>8147</v>
      </c>
      <c r="G1048" s="58" t="s">
        <v>16825</v>
      </c>
      <c r="H1048" s="58" t="s">
        <v>14364</v>
      </c>
      <c r="I1048" s="58">
        <v>1090.1600000000001</v>
      </c>
      <c r="J1048" s="58">
        <v>66600</v>
      </c>
      <c r="K1048" s="58" t="s">
        <v>14365</v>
      </c>
      <c r="L1048" s="58" t="s">
        <v>178</v>
      </c>
      <c r="M1048" s="58">
        <v>1019.83</v>
      </c>
      <c r="N1048" s="58">
        <v>1</v>
      </c>
      <c r="O1048" s="58">
        <v>1090.1600000000001</v>
      </c>
      <c r="P1048" s="58">
        <v>1</v>
      </c>
    </row>
    <row r="1049" spans="1:16" s="59" customFormat="1" ht="10.199999999999999" x14ac:dyDescent="0.2">
      <c r="A1049" s="57">
        <v>1057</v>
      </c>
      <c r="B1049" s="57" t="s">
        <v>8140</v>
      </c>
      <c r="C1049" s="58" t="s">
        <v>8140</v>
      </c>
      <c r="D1049" s="67" t="s">
        <v>178</v>
      </c>
      <c r="E1049" s="58" t="s">
        <v>16826</v>
      </c>
      <c r="F1049" s="58" t="s">
        <v>8141</v>
      </c>
      <c r="G1049" s="58" t="s">
        <v>16827</v>
      </c>
      <c r="H1049" s="58" t="s">
        <v>14364</v>
      </c>
      <c r="I1049" s="58">
        <v>1383.32</v>
      </c>
      <c r="J1049" s="58">
        <v>80000</v>
      </c>
      <c r="K1049" s="58" t="s">
        <v>14365</v>
      </c>
      <c r="L1049" s="58" t="s">
        <v>178</v>
      </c>
      <c r="M1049" s="58">
        <v>1301.07</v>
      </c>
      <c r="N1049" s="58">
        <v>20</v>
      </c>
      <c r="O1049" s="58">
        <v>1383.32</v>
      </c>
      <c r="P1049" s="58">
        <v>36</v>
      </c>
    </row>
    <row r="1050" spans="1:16" s="59" customFormat="1" ht="10.199999999999999" x14ac:dyDescent="0.2">
      <c r="A1050" s="57">
        <v>1058</v>
      </c>
      <c r="B1050" s="57" t="s">
        <v>8137</v>
      </c>
      <c r="C1050" s="58" t="s">
        <v>8137</v>
      </c>
      <c r="D1050" s="67" t="s">
        <v>178</v>
      </c>
      <c r="E1050" s="58" t="s">
        <v>16828</v>
      </c>
      <c r="F1050" s="58" t="s">
        <v>8138</v>
      </c>
      <c r="G1050" s="58" t="s">
        <v>16829</v>
      </c>
      <c r="H1050" s="58" t="s">
        <v>14364</v>
      </c>
      <c r="I1050" s="58">
        <v>1785.69</v>
      </c>
      <c r="J1050" s="58">
        <v>100000</v>
      </c>
      <c r="K1050" s="58" t="s">
        <v>14365</v>
      </c>
      <c r="L1050" s="58" t="s">
        <v>178</v>
      </c>
      <c r="M1050" s="58">
        <v>1679.51</v>
      </c>
      <c r="N1050" s="58"/>
      <c r="O1050" s="58">
        <v>1785.69</v>
      </c>
      <c r="P1050" s="58">
        <v>7</v>
      </c>
    </row>
    <row r="1051" spans="1:16" s="59" customFormat="1" ht="10.199999999999999" x14ac:dyDescent="0.2">
      <c r="A1051" s="57">
        <v>1059</v>
      </c>
      <c r="B1051" s="57" t="s">
        <v>8134</v>
      </c>
      <c r="C1051" s="58" t="s">
        <v>8134</v>
      </c>
      <c r="D1051" s="67" t="s">
        <v>178</v>
      </c>
      <c r="E1051" s="58" t="s">
        <v>16830</v>
      </c>
      <c r="F1051" s="58" t="s">
        <v>8135</v>
      </c>
      <c r="G1051" s="58" t="s">
        <v>16831</v>
      </c>
      <c r="H1051" s="58" t="s">
        <v>14364</v>
      </c>
      <c r="I1051" s="58">
        <v>2275.38</v>
      </c>
      <c r="J1051" s="58">
        <v>120000</v>
      </c>
      <c r="K1051" s="58" t="s">
        <v>14365</v>
      </c>
      <c r="L1051" s="58" t="s">
        <v>178</v>
      </c>
      <c r="M1051" s="58">
        <v>2140.09</v>
      </c>
      <c r="N1051" s="58"/>
      <c r="O1051" s="58">
        <v>2275.38</v>
      </c>
      <c r="P1051" s="58">
        <v>8</v>
      </c>
    </row>
    <row r="1052" spans="1:16" s="59" customFormat="1" ht="10.199999999999999" x14ac:dyDescent="0.2">
      <c r="A1052" s="57">
        <v>1060</v>
      </c>
      <c r="B1052" s="57" t="s">
        <v>16832</v>
      </c>
      <c r="C1052" s="58"/>
      <c r="D1052" s="67" t="s">
        <v>178</v>
      </c>
      <c r="E1052" s="58" t="s">
        <v>16832</v>
      </c>
      <c r="F1052" s="58" t="s">
        <v>16833</v>
      </c>
      <c r="G1052" s="58" t="s">
        <v>16834</v>
      </c>
      <c r="H1052" s="58" t="s">
        <v>14364</v>
      </c>
      <c r="I1052" s="58">
        <v>2275.38</v>
      </c>
      <c r="J1052" s="58">
        <v>50000</v>
      </c>
      <c r="K1052" s="58" t="s">
        <v>14365</v>
      </c>
      <c r="L1052" s="58" t="s">
        <v>178</v>
      </c>
      <c r="M1052" s="58">
        <v>2128.58</v>
      </c>
      <c r="N1052" s="58"/>
      <c r="O1052" s="58">
        <v>2275.38</v>
      </c>
      <c r="P1052" s="58" t="s">
        <v>14444</v>
      </c>
    </row>
    <row r="1053" spans="1:16" s="59" customFormat="1" ht="10.199999999999999" x14ac:dyDescent="0.2">
      <c r="A1053" s="57">
        <v>1061</v>
      </c>
      <c r="B1053" s="57" t="s">
        <v>7557</v>
      </c>
      <c r="C1053" s="58" t="s">
        <v>7557</v>
      </c>
      <c r="D1053" s="67" t="s">
        <v>178</v>
      </c>
      <c r="E1053" s="58" t="s">
        <v>16835</v>
      </c>
      <c r="F1053" s="58" t="s">
        <v>7558</v>
      </c>
      <c r="G1053" s="58" t="s">
        <v>16836</v>
      </c>
      <c r="H1053" s="58" t="s">
        <v>14364</v>
      </c>
      <c r="I1053" s="58">
        <v>1383.32</v>
      </c>
      <c r="J1053" s="58">
        <v>80000</v>
      </c>
      <c r="K1053" s="58" t="s">
        <v>14365</v>
      </c>
      <c r="L1053" s="58" t="s">
        <v>178</v>
      </c>
      <c r="M1053" s="58">
        <v>1294.08</v>
      </c>
      <c r="N1053" s="58"/>
      <c r="O1053" s="58">
        <v>1383.32</v>
      </c>
      <c r="P1053" s="58" t="s">
        <v>14444</v>
      </c>
    </row>
    <row r="1054" spans="1:16" s="59" customFormat="1" ht="10.199999999999999" x14ac:dyDescent="0.2">
      <c r="A1054" s="57">
        <v>1062</v>
      </c>
      <c r="B1054" s="57" t="s">
        <v>16837</v>
      </c>
      <c r="C1054" s="58"/>
      <c r="D1054" s="67" t="s">
        <v>178</v>
      </c>
      <c r="E1054" s="58" t="s">
        <v>16837</v>
      </c>
      <c r="F1054" s="58" t="s">
        <v>16838</v>
      </c>
      <c r="G1054" s="58" t="s">
        <v>16839</v>
      </c>
      <c r="H1054" s="58" t="s">
        <v>14364</v>
      </c>
      <c r="I1054" s="58">
        <v>1785.69</v>
      </c>
      <c r="J1054" s="58">
        <v>100000</v>
      </c>
      <c r="K1054" s="58" t="s">
        <v>14365</v>
      </c>
      <c r="L1054" s="58" t="s">
        <v>178</v>
      </c>
      <c r="M1054" s="58">
        <v>1670.48</v>
      </c>
      <c r="N1054" s="58"/>
      <c r="O1054" s="58">
        <v>1785.69</v>
      </c>
      <c r="P1054" s="58" t="s">
        <v>14444</v>
      </c>
    </row>
    <row r="1055" spans="1:16" s="59" customFormat="1" ht="10.199999999999999" x14ac:dyDescent="0.2">
      <c r="A1055" s="57">
        <v>1063</v>
      </c>
      <c r="B1055" s="57" t="s">
        <v>16840</v>
      </c>
      <c r="C1055" s="58"/>
      <c r="D1055" s="67" t="s">
        <v>178</v>
      </c>
      <c r="E1055" s="58" t="s">
        <v>16840</v>
      </c>
      <c r="F1055" s="58" t="s">
        <v>16841</v>
      </c>
      <c r="G1055" s="58" t="s">
        <v>16842</v>
      </c>
      <c r="H1055" s="58" t="s">
        <v>14364</v>
      </c>
      <c r="I1055" s="58">
        <v>2275.38</v>
      </c>
      <c r="J1055" s="58">
        <v>120000</v>
      </c>
      <c r="K1055" s="58" t="s">
        <v>14365</v>
      </c>
      <c r="L1055" s="58" t="s">
        <v>178</v>
      </c>
      <c r="M1055" s="58">
        <v>2128.58</v>
      </c>
      <c r="N1055" s="58"/>
      <c r="O1055" s="58">
        <v>2275.38</v>
      </c>
      <c r="P1055" s="58" t="s">
        <v>14444</v>
      </c>
    </row>
    <row r="1056" spans="1:16" s="59" customFormat="1" ht="10.199999999999999" x14ac:dyDescent="0.2">
      <c r="A1056" s="57">
        <v>1064</v>
      </c>
      <c r="B1056" s="57" t="s">
        <v>16843</v>
      </c>
      <c r="C1056" s="67"/>
      <c r="D1056" s="67" t="s">
        <v>178</v>
      </c>
      <c r="E1056" s="67" t="s">
        <v>16843</v>
      </c>
      <c r="F1056" s="58" t="s">
        <v>16844</v>
      </c>
      <c r="G1056" s="67" t="s">
        <v>16845</v>
      </c>
      <c r="H1056" s="67" t="s">
        <v>14364</v>
      </c>
      <c r="I1056" s="67">
        <v>2022.99</v>
      </c>
      <c r="J1056" s="67">
        <v>11000</v>
      </c>
      <c r="K1056" s="67" t="s">
        <v>14365</v>
      </c>
      <c r="L1056" s="67" t="s">
        <v>178</v>
      </c>
      <c r="M1056" s="67">
        <v>1892.47</v>
      </c>
      <c r="N1056" s="67" t="s">
        <v>14444</v>
      </c>
      <c r="O1056" s="58">
        <v>2022.99</v>
      </c>
      <c r="P1056" s="58" t="s">
        <v>14444</v>
      </c>
    </row>
    <row r="1057" spans="1:16" s="59" customFormat="1" ht="10.199999999999999" x14ac:dyDescent="0.2">
      <c r="A1057" s="57">
        <v>1065</v>
      </c>
      <c r="B1057" s="57" t="s">
        <v>16846</v>
      </c>
      <c r="C1057" s="67"/>
      <c r="D1057" s="67" t="s">
        <v>178</v>
      </c>
      <c r="E1057" s="67" t="s">
        <v>16846</v>
      </c>
      <c r="F1057" s="58" t="s">
        <v>16847</v>
      </c>
      <c r="G1057" s="67" t="s">
        <v>16848</v>
      </c>
      <c r="H1057" s="67" t="s">
        <v>14364</v>
      </c>
      <c r="I1057" s="67">
        <v>1945.18</v>
      </c>
      <c r="J1057" s="67">
        <v>11000</v>
      </c>
      <c r="K1057" s="67" t="s">
        <v>14365</v>
      </c>
      <c r="L1057" s="67" t="s">
        <v>178</v>
      </c>
      <c r="M1057" s="67">
        <v>1819.69</v>
      </c>
      <c r="N1057" s="67" t="s">
        <v>14444</v>
      </c>
      <c r="O1057" s="58">
        <v>1945.18</v>
      </c>
      <c r="P1057" s="58" t="s">
        <v>14444</v>
      </c>
    </row>
    <row r="1058" spans="1:16" s="59" customFormat="1" ht="10.199999999999999" x14ac:dyDescent="0.2">
      <c r="A1058" s="57">
        <v>1066</v>
      </c>
      <c r="B1058" s="57" t="s">
        <v>16849</v>
      </c>
      <c r="C1058" s="67"/>
      <c r="D1058" s="67" t="s">
        <v>178</v>
      </c>
      <c r="E1058" s="67" t="s">
        <v>16849</v>
      </c>
      <c r="F1058" s="58" t="s">
        <v>16850</v>
      </c>
      <c r="G1058" s="67" t="s">
        <v>16851</v>
      </c>
      <c r="H1058" s="67" t="s">
        <v>14364</v>
      </c>
      <c r="I1058" s="67">
        <v>1945.18</v>
      </c>
      <c r="J1058" s="67">
        <v>11000</v>
      </c>
      <c r="K1058" s="67" t="s">
        <v>14365</v>
      </c>
      <c r="L1058" s="67" t="s">
        <v>178</v>
      </c>
      <c r="M1058" s="67">
        <v>1819.69</v>
      </c>
      <c r="N1058" s="67" t="s">
        <v>14444</v>
      </c>
      <c r="O1058" s="58">
        <v>1945.18</v>
      </c>
      <c r="P1058" s="58" t="s">
        <v>14444</v>
      </c>
    </row>
    <row r="1059" spans="1:16" s="59" customFormat="1" ht="10.199999999999999" x14ac:dyDescent="0.2">
      <c r="A1059" s="57">
        <v>1067</v>
      </c>
      <c r="B1059" s="57" t="s">
        <v>8131</v>
      </c>
      <c r="C1059" s="58" t="s">
        <v>8131</v>
      </c>
      <c r="D1059" s="67" t="s">
        <v>178</v>
      </c>
      <c r="E1059" s="58" t="s">
        <v>16852</v>
      </c>
      <c r="F1059" s="58" t="s">
        <v>8132</v>
      </c>
      <c r="G1059" s="58" t="s">
        <v>16853</v>
      </c>
      <c r="H1059" s="58" t="s">
        <v>14364</v>
      </c>
      <c r="I1059" s="58">
        <v>2187.86</v>
      </c>
      <c r="J1059" s="58">
        <v>120000</v>
      </c>
      <c r="K1059" s="58" t="s">
        <v>14365</v>
      </c>
      <c r="L1059" s="58" t="s">
        <v>178</v>
      </c>
      <c r="M1059" s="58">
        <v>2057.77</v>
      </c>
      <c r="N1059" s="58">
        <v>4</v>
      </c>
      <c r="O1059" s="58">
        <v>2187.86</v>
      </c>
      <c r="P1059" s="58">
        <v>4</v>
      </c>
    </row>
    <row r="1060" spans="1:16" s="59" customFormat="1" ht="10.199999999999999" x14ac:dyDescent="0.2">
      <c r="A1060" s="57">
        <v>1068</v>
      </c>
      <c r="B1060" s="57" t="s">
        <v>16854</v>
      </c>
      <c r="C1060" s="58"/>
      <c r="D1060" s="67" t="s">
        <v>178</v>
      </c>
      <c r="E1060" s="58" t="s">
        <v>16854</v>
      </c>
      <c r="F1060" s="58" t="s">
        <v>16855</v>
      </c>
      <c r="G1060" s="58" t="s">
        <v>16856</v>
      </c>
      <c r="H1060" s="58" t="s">
        <v>14364</v>
      </c>
      <c r="I1060" s="58">
        <v>6156.33</v>
      </c>
      <c r="J1060" s="58">
        <v>50000</v>
      </c>
      <c r="K1060" s="58" t="s">
        <v>14365</v>
      </c>
      <c r="L1060" s="58" t="s">
        <v>178</v>
      </c>
      <c r="M1060" s="58">
        <v>5540.7</v>
      </c>
      <c r="N1060" s="58">
        <v>126</v>
      </c>
      <c r="O1060" s="58">
        <v>6156.33</v>
      </c>
      <c r="P1060" s="58">
        <v>89</v>
      </c>
    </row>
    <row r="1061" spans="1:16" s="59" customFormat="1" ht="10.199999999999999" x14ac:dyDescent="0.2">
      <c r="A1061" s="57">
        <v>1069</v>
      </c>
      <c r="B1061" s="57" t="s">
        <v>16857</v>
      </c>
      <c r="C1061" s="58"/>
      <c r="D1061" s="67" t="s">
        <v>178</v>
      </c>
      <c r="E1061" s="58" t="s">
        <v>16857</v>
      </c>
      <c r="F1061" s="58" t="s">
        <v>16858</v>
      </c>
      <c r="G1061" s="58" t="s">
        <v>16859</v>
      </c>
      <c r="H1061" s="58" t="s">
        <v>14364</v>
      </c>
      <c r="I1061" s="58">
        <v>6283.64</v>
      </c>
      <c r="J1061" s="58">
        <v>62000</v>
      </c>
      <c r="K1061" s="58" t="s">
        <v>14365</v>
      </c>
      <c r="L1061" s="58" t="s">
        <v>178</v>
      </c>
      <c r="M1061" s="58">
        <v>5655.28</v>
      </c>
      <c r="N1061" s="58">
        <v>158</v>
      </c>
      <c r="O1061" s="58">
        <v>6283.64</v>
      </c>
      <c r="P1061" s="58">
        <v>110</v>
      </c>
    </row>
    <row r="1062" spans="1:16" s="59" customFormat="1" ht="10.199999999999999" x14ac:dyDescent="0.2">
      <c r="A1062" s="57">
        <v>1070</v>
      </c>
      <c r="B1062" s="57" t="s">
        <v>16860</v>
      </c>
      <c r="C1062" s="58"/>
      <c r="D1062" s="67" t="s">
        <v>178</v>
      </c>
      <c r="E1062" s="58" t="s">
        <v>16860</v>
      </c>
      <c r="F1062" s="58" t="s">
        <v>16861</v>
      </c>
      <c r="G1062" s="58" t="s">
        <v>16862</v>
      </c>
      <c r="H1062" s="58" t="s">
        <v>14364</v>
      </c>
      <c r="I1062" s="58">
        <v>10494.44</v>
      </c>
      <c r="J1062" s="58">
        <v>125000</v>
      </c>
      <c r="K1062" s="58" t="s">
        <v>14365</v>
      </c>
      <c r="L1062" s="58" t="s">
        <v>178</v>
      </c>
      <c r="M1062" s="58">
        <v>9445</v>
      </c>
      <c r="N1062" s="58"/>
      <c r="O1062" s="58">
        <v>10494.44</v>
      </c>
      <c r="P1062" s="58" t="s">
        <v>14444</v>
      </c>
    </row>
    <row r="1063" spans="1:16" s="59" customFormat="1" ht="10.199999999999999" x14ac:dyDescent="0.2">
      <c r="A1063" s="57">
        <v>1071</v>
      </c>
      <c r="B1063" s="57" t="s">
        <v>16863</v>
      </c>
      <c r="C1063" s="58"/>
      <c r="D1063" s="67" t="s">
        <v>178</v>
      </c>
      <c r="E1063" s="58" t="s">
        <v>16863</v>
      </c>
      <c r="F1063" s="58" t="s">
        <v>16864</v>
      </c>
      <c r="G1063" s="58" t="s">
        <v>16865</v>
      </c>
      <c r="H1063" s="58" t="s">
        <v>14364</v>
      </c>
      <c r="I1063" s="58">
        <v>10648.15</v>
      </c>
      <c r="J1063" s="58">
        <v>150000</v>
      </c>
      <c r="K1063" s="58" t="s">
        <v>14365</v>
      </c>
      <c r="L1063" s="58" t="s">
        <v>178</v>
      </c>
      <c r="M1063" s="58">
        <v>9583.33</v>
      </c>
      <c r="N1063" s="58"/>
      <c r="O1063" s="58">
        <v>10648.15</v>
      </c>
      <c r="P1063" s="58" t="s">
        <v>14444</v>
      </c>
    </row>
    <row r="1064" spans="1:16" s="59" customFormat="1" ht="10.199999999999999" x14ac:dyDescent="0.2">
      <c r="A1064" s="57">
        <v>1072</v>
      </c>
      <c r="B1064" s="57" t="s">
        <v>16866</v>
      </c>
      <c r="C1064" s="58" t="s">
        <v>515</v>
      </c>
      <c r="D1064" s="67" t="s">
        <v>178</v>
      </c>
      <c r="E1064" s="58" t="s">
        <v>16866</v>
      </c>
      <c r="F1064" s="58" t="s">
        <v>516</v>
      </c>
      <c r="G1064" s="58" t="s">
        <v>16867</v>
      </c>
      <c r="H1064" s="58" t="s">
        <v>14364</v>
      </c>
      <c r="I1064" s="58">
        <v>2604.37</v>
      </c>
      <c r="J1064" s="58">
        <v>10000</v>
      </c>
      <c r="K1064" s="58" t="s">
        <v>14365</v>
      </c>
      <c r="L1064" s="58" t="s">
        <v>178</v>
      </c>
      <c r="M1064" s="58">
        <v>2436.34</v>
      </c>
      <c r="N1064" s="58"/>
      <c r="O1064" s="58">
        <v>2604.37</v>
      </c>
      <c r="P1064" s="58" t="s">
        <v>14444</v>
      </c>
    </row>
    <row r="1065" spans="1:16" s="59" customFormat="1" ht="10.199999999999999" x14ac:dyDescent="0.2">
      <c r="A1065" s="57">
        <v>1074</v>
      </c>
      <c r="B1065" s="57" t="s">
        <v>4331</v>
      </c>
      <c r="C1065" s="58" t="s">
        <v>4331</v>
      </c>
      <c r="D1065" s="67" t="s">
        <v>178</v>
      </c>
      <c r="E1065" s="58" t="s">
        <v>16868</v>
      </c>
      <c r="F1065" s="58" t="s">
        <v>16869</v>
      </c>
      <c r="G1065" s="58" t="s">
        <v>16870</v>
      </c>
      <c r="H1065" s="58" t="s">
        <v>14364</v>
      </c>
      <c r="I1065" s="58">
        <v>65.28</v>
      </c>
      <c r="J1065" s="58"/>
      <c r="K1065" s="58" t="s">
        <v>14365</v>
      </c>
      <c r="L1065" s="58" t="s">
        <v>178</v>
      </c>
      <c r="M1065" s="58">
        <v>60.26</v>
      </c>
      <c r="N1065" s="58">
        <v>3</v>
      </c>
      <c r="O1065" s="58">
        <v>70.83</v>
      </c>
      <c r="P1065" s="58">
        <v>2</v>
      </c>
    </row>
    <row r="1066" spans="1:16" s="59" customFormat="1" ht="10.199999999999999" x14ac:dyDescent="0.2">
      <c r="A1066" s="57">
        <v>1075</v>
      </c>
      <c r="B1066" s="57" t="s">
        <v>4292</v>
      </c>
      <c r="C1066" s="58" t="s">
        <v>4292</v>
      </c>
      <c r="D1066" s="67" t="s">
        <v>178</v>
      </c>
      <c r="E1066" s="58" t="s">
        <v>16871</v>
      </c>
      <c r="F1066" s="58" t="s">
        <v>4293</v>
      </c>
      <c r="G1066" s="58" t="s">
        <v>16872</v>
      </c>
      <c r="H1066" s="58" t="s">
        <v>14364</v>
      </c>
      <c r="I1066" s="58">
        <v>54.17</v>
      </c>
      <c r="J1066" s="58"/>
      <c r="K1066" s="58" t="s">
        <v>14365</v>
      </c>
      <c r="L1066" s="58" t="s">
        <v>178</v>
      </c>
      <c r="M1066" s="58">
        <v>50</v>
      </c>
      <c r="N1066" s="58">
        <v>3</v>
      </c>
      <c r="O1066" s="58">
        <v>58.33</v>
      </c>
      <c r="P1066" s="58">
        <v>2</v>
      </c>
    </row>
    <row r="1067" spans="1:16" s="59" customFormat="1" ht="10.199999999999999" x14ac:dyDescent="0.25">
      <c r="A1067" s="57">
        <v>1076</v>
      </c>
      <c r="B1067" s="57" t="s">
        <v>16873</v>
      </c>
      <c r="C1067" s="58"/>
      <c r="D1067" s="58" t="s">
        <v>8586</v>
      </c>
      <c r="E1067" s="58" t="s">
        <v>16873</v>
      </c>
      <c r="F1067" s="58" t="s">
        <v>16874</v>
      </c>
      <c r="G1067" s="58" t="s">
        <v>16875</v>
      </c>
      <c r="H1067" s="58" t="s">
        <v>14364</v>
      </c>
      <c r="I1067" s="58"/>
      <c r="J1067" s="58"/>
      <c r="K1067" s="58" t="s">
        <v>14365</v>
      </c>
      <c r="L1067" s="58" t="s">
        <v>8586</v>
      </c>
      <c r="M1067" s="58">
        <v>0</v>
      </c>
      <c r="N1067" s="58"/>
      <c r="O1067" s="58">
        <v>2500</v>
      </c>
      <c r="P1067" s="58" t="s">
        <v>14444</v>
      </c>
    </row>
    <row r="1068" spans="1:16" s="59" customFormat="1" ht="10.199999999999999" x14ac:dyDescent="0.2">
      <c r="A1068" s="57">
        <v>1077</v>
      </c>
      <c r="B1068" s="57" t="s">
        <v>16876</v>
      </c>
      <c r="C1068" s="67"/>
      <c r="D1068" s="67" t="s">
        <v>8586</v>
      </c>
      <c r="E1068" s="67" t="s">
        <v>16876</v>
      </c>
      <c r="F1068" s="58" t="s">
        <v>16877</v>
      </c>
      <c r="G1068" s="67" t="s">
        <v>16878</v>
      </c>
      <c r="H1068" s="67" t="s">
        <v>14364</v>
      </c>
      <c r="I1068" s="67">
        <v>1758.24</v>
      </c>
      <c r="J1068" s="67" t="s">
        <v>14444</v>
      </c>
      <c r="K1068" s="67" t="s">
        <v>14365</v>
      </c>
      <c r="L1068" s="67" t="s">
        <v>8586</v>
      </c>
      <c r="M1068" s="67">
        <v>1524.49</v>
      </c>
      <c r="N1068" s="67" t="s">
        <v>14444</v>
      </c>
      <c r="O1068" s="58">
        <v>1758.24</v>
      </c>
      <c r="P1068" s="58">
        <v>4</v>
      </c>
    </row>
    <row r="1069" spans="1:16" s="59" customFormat="1" ht="10.199999999999999" x14ac:dyDescent="0.2">
      <c r="A1069" s="57">
        <v>1078</v>
      </c>
      <c r="B1069" s="57" t="s">
        <v>16879</v>
      </c>
      <c r="C1069" s="58"/>
      <c r="D1069" s="67" t="s">
        <v>178</v>
      </c>
      <c r="E1069" s="58" t="s">
        <v>16879</v>
      </c>
      <c r="F1069" s="58" t="s">
        <v>16880</v>
      </c>
      <c r="G1069" s="58" t="s">
        <v>16881</v>
      </c>
      <c r="H1069" s="58" t="s">
        <v>14364</v>
      </c>
      <c r="I1069" s="58">
        <v>322.2</v>
      </c>
      <c r="J1069" s="58"/>
      <c r="K1069" s="58" t="s">
        <v>14365</v>
      </c>
      <c r="L1069" s="58" t="s">
        <v>178</v>
      </c>
      <c r="M1069" s="58">
        <v>181.01</v>
      </c>
      <c r="N1069" s="58"/>
      <c r="O1069" s="58">
        <v>322.2</v>
      </c>
      <c r="P1069" s="58" t="s">
        <v>14444</v>
      </c>
    </row>
    <row r="1070" spans="1:16" s="59" customFormat="1" ht="10.199999999999999" x14ac:dyDescent="0.2">
      <c r="A1070" s="57">
        <v>1079</v>
      </c>
      <c r="B1070" s="57" t="s">
        <v>6474</v>
      </c>
      <c r="C1070" s="58" t="s">
        <v>6474</v>
      </c>
      <c r="D1070" s="67" t="s">
        <v>178</v>
      </c>
      <c r="E1070" s="58" t="s">
        <v>16882</v>
      </c>
      <c r="F1070" s="58" t="s">
        <v>6475</v>
      </c>
      <c r="G1070" s="58" t="s">
        <v>16883</v>
      </c>
      <c r="H1070" s="58" t="s">
        <v>14364</v>
      </c>
      <c r="I1070" s="58">
        <v>236.81</v>
      </c>
      <c r="J1070" s="58"/>
      <c r="K1070" s="58" t="s">
        <v>14365</v>
      </c>
      <c r="L1070" s="58" t="s">
        <v>178</v>
      </c>
      <c r="M1070" s="58">
        <v>204.15</v>
      </c>
      <c r="N1070" s="58"/>
      <c r="O1070" s="58">
        <v>236.81</v>
      </c>
      <c r="P1070" s="58">
        <v>2</v>
      </c>
    </row>
    <row r="1071" spans="1:16" s="59" customFormat="1" ht="10.199999999999999" x14ac:dyDescent="0.2">
      <c r="A1071" s="57">
        <v>1080</v>
      </c>
      <c r="B1071" s="57" t="s">
        <v>4101</v>
      </c>
      <c r="C1071" s="58" t="s">
        <v>4101</v>
      </c>
      <c r="D1071" s="67" t="s">
        <v>178</v>
      </c>
      <c r="E1071" s="58" t="s">
        <v>16884</v>
      </c>
      <c r="F1071" s="58" t="s">
        <v>14177</v>
      </c>
      <c r="G1071" s="58" t="s">
        <v>16885</v>
      </c>
      <c r="H1071" s="58" t="s">
        <v>14364</v>
      </c>
      <c r="I1071" s="58">
        <v>430.47</v>
      </c>
      <c r="J1071" s="58"/>
      <c r="K1071" s="58" t="s">
        <v>14365</v>
      </c>
      <c r="L1071" s="58" t="s">
        <v>178</v>
      </c>
      <c r="M1071" s="58">
        <v>371.09</v>
      </c>
      <c r="N1071" s="58"/>
      <c r="O1071" s="58">
        <v>430.47</v>
      </c>
      <c r="P1071" s="58" t="s">
        <v>14444</v>
      </c>
    </row>
    <row r="1072" spans="1:16" s="59" customFormat="1" ht="10.199999999999999" x14ac:dyDescent="0.2">
      <c r="A1072" s="57">
        <v>1081</v>
      </c>
      <c r="B1072" s="57" t="s">
        <v>4099</v>
      </c>
      <c r="C1072" s="58" t="s">
        <v>4099</v>
      </c>
      <c r="D1072" s="67" t="s">
        <v>178</v>
      </c>
      <c r="E1072" s="58" t="s">
        <v>16886</v>
      </c>
      <c r="F1072" s="58" t="s">
        <v>16887</v>
      </c>
      <c r="G1072" s="58" t="s">
        <v>16888</v>
      </c>
      <c r="H1072" s="58" t="s">
        <v>14364</v>
      </c>
      <c r="I1072" s="58">
        <v>586.66999999999996</v>
      </c>
      <c r="J1072" s="58"/>
      <c r="K1072" s="58" t="s">
        <v>14365</v>
      </c>
      <c r="L1072" s="58" t="s">
        <v>178</v>
      </c>
      <c r="M1072" s="58">
        <v>505.75</v>
      </c>
      <c r="N1072" s="58">
        <v>5</v>
      </c>
      <c r="O1072" s="58">
        <v>586.66999999999996</v>
      </c>
      <c r="P1072" s="58">
        <v>5</v>
      </c>
    </row>
    <row r="1073" spans="1:16" s="59" customFormat="1" ht="10.199999999999999" x14ac:dyDescent="0.2">
      <c r="A1073" s="57">
        <v>1082</v>
      </c>
      <c r="B1073" s="57" t="s">
        <v>4514</v>
      </c>
      <c r="C1073" s="58" t="s">
        <v>4514</v>
      </c>
      <c r="D1073" s="67" t="s">
        <v>178</v>
      </c>
      <c r="E1073" s="58" t="s">
        <v>16889</v>
      </c>
      <c r="F1073" s="58" t="s">
        <v>4515</v>
      </c>
      <c r="G1073" s="58" t="s">
        <v>16890</v>
      </c>
      <c r="H1073" s="58" t="s">
        <v>14364</v>
      </c>
      <c r="I1073" s="58">
        <v>1726.39</v>
      </c>
      <c r="J1073" s="58"/>
      <c r="K1073" s="58" t="s">
        <v>14365</v>
      </c>
      <c r="L1073" s="58" t="s">
        <v>178</v>
      </c>
      <c r="M1073" s="58">
        <v>1462.35</v>
      </c>
      <c r="N1073" s="58"/>
      <c r="O1073" s="58">
        <v>1819.44</v>
      </c>
      <c r="P1073" s="58" t="s">
        <v>14444</v>
      </c>
    </row>
    <row r="1074" spans="1:16" s="59" customFormat="1" ht="10.199999999999999" x14ac:dyDescent="0.2">
      <c r="A1074" s="57">
        <v>1083</v>
      </c>
      <c r="B1074" s="57" t="s">
        <v>6521</v>
      </c>
      <c r="C1074" s="58" t="s">
        <v>6521</v>
      </c>
      <c r="D1074" s="67" t="s">
        <v>178</v>
      </c>
      <c r="E1074" s="58" t="s">
        <v>16891</v>
      </c>
      <c r="F1074" s="58" t="s">
        <v>6522</v>
      </c>
      <c r="G1074" s="58" t="s">
        <v>16892</v>
      </c>
      <c r="H1074" s="58" t="s">
        <v>14364</v>
      </c>
      <c r="I1074" s="58">
        <v>206.07</v>
      </c>
      <c r="J1074" s="58"/>
      <c r="K1074" s="58" t="s">
        <v>14365</v>
      </c>
      <c r="L1074" s="58" t="s">
        <v>178</v>
      </c>
      <c r="M1074" s="58">
        <v>177.64</v>
      </c>
      <c r="N1074" s="58">
        <v>9</v>
      </c>
      <c r="O1074" s="58">
        <v>206.07</v>
      </c>
      <c r="P1074" s="58" t="s">
        <v>14444</v>
      </c>
    </row>
    <row r="1075" spans="1:16" s="59" customFormat="1" ht="10.199999999999999" x14ac:dyDescent="0.2">
      <c r="A1075" s="57">
        <v>1084</v>
      </c>
      <c r="B1075" s="57" t="s">
        <v>2702</v>
      </c>
      <c r="C1075" s="58" t="s">
        <v>2702</v>
      </c>
      <c r="D1075" s="67" t="s">
        <v>178</v>
      </c>
      <c r="E1075" s="58" t="s">
        <v>16893</v>
      </c>
      <c r="F1075" s="58" t="s">
        <v>16894</v>
      </c>
      <c r="G1075" s="58" t="s">
        <v>16895</v>
      </c>
      <c r="H1075" s="58" t="s">
        <v>14364</v>
      </c>
      <c r="I1075" s="58">
        <v>1350.07</v>
      </c>
      <c r="J1075" s="58"/>
      <c r="K1075" s="58" t="s">
        <v>14365</v>
      </c>
      <c r="L1075" s="58" t="s">
        <v>178</v>
      </c>
      <c r="M1075" s="58">
        <v>1163.8499999999999</v>
      </c>
      <c r="N1075" s="58">
        <v>16</v>
      </c>
      <c r="O1075" s="58">
        <v>1350.07</v>
      </c>
      <c r="P1075" s="58">
        <v>5</v>
      </c>
    </row>
    <row r="1076" spans="1:16" s="59" customFormat="1" ht="10.199999999999999" x14ac:dyDescent="0.2">
      <c r="A1076" s="57">
        <v>1085</v>
      </c>
      <c r="B1076" s="57" t="s">
        <v>16896</v>
      </c>
      <c r="C1076" s="58"/>
      <c r="D1076" s="67" t="s">
        <v>178</v>
      </c>
      <c r="E1076" s="58" t="s">
        <v>16896</v>
      </c>
      <c r="F1076" s="58" t="s">
        <v>16897</v>
      </c>
      <c r="G1076" s="58" t="s">
        <v>16898</v>
      </c>
      <c r="H1076" s="58" t="s">
        <v>14364</v>
      </c>
      <c r="I1076" s="58">
        <v>142.27000000000001</v>
      </c>
      <c r="J1076" s="58"/>
      <c r="K1076" s="58" t="s">
        <v>14365</v>
      </c>
      <c r="L1076" s="58" t="s">
        <v>178</v>
      </c>
      <c r="M1076" s="58">
        <v>133.38</v>
      </c>
      <c r="N1076" s="58"/>
      <c r="O1076" s="58">
        <v>142.27000000000001</v>
      </c>
      <c r="P1076" s="58" t="s">
        <v>14444</v>
      </c>
    </row>
    <row r="1077" spans="1:16" s="59" customFormat="1" ht="10.199999999999999" x14ac:dyDescent="0.2">
      <c r="A1077" s="57">
        <v>1086</v>
      </c>
      <c r="B1077" s="57" t="s">
        <v>7508</v>
      </c>
      <c r="C1077" s="58" t="s">
        <v>7508</v>
      </c>
      <c r="D1077" s="67" t="s">
        <v>178</v>
      </c>
      <c r="E1077" s="58" t="s">
        <v>16899</v>
      </c>
      <c r="F1077" s="58" t="s">
        <v>16900</v>
      </c>
      <c r="G1077" s="58" t="s">
        <v>16901</v>
      </c>
      <c r="H1077" s="58" t="s">
        <v>14364</v>
      </c>
      <c r="I1077" s="58">
        <v>742.87</v>
      </c>
      <c r="J1077" s="58"/>
      <c r="K1077" s="58" t="s">
        <v>14365</v>
      </c>
      <c r="L1077" s="58" t="s">
        <v>178</v>
      </c>
      <c r="M1077" s="58">
        <v>640.4</v>
      </c>
      <c r="N1077" s="58">
        <v>7</v>
      </c>
      <c r="O1077" s="58">
        <v>742.87</v>
      </c>
      <c r="P1077" s="58">
        <v>6</v>
      </c>
    </row>
    <row r="1078" spans="1:16" s="59" customFormat="1" ht="10.199999999999999" x14ac:dyDescent="0.2">
      <c r="A1078" s="57">
        <v>1087</v>
      </c>
      <c r="B1078" s="57" t="s">
        <v>2705</v>
      </c>
      <c r="C1078" s="58" t="s">
        <v>2705</v>
      </c>
      <c r="D1078" s="67" t="s">
        <v>178</v>
      </c>
      <c r="E1078" s="58" t="s">
        <v>16902</v>
      </c>
      <c r="F1078" s="58" t="s">
        <v>16903</v>
      </c>
      <c r="G1078" s="58" t="s">
        <v>16904</v>
      </c>
      <c r="H1078" s="58" t="s">
        <v>14364</v>
      </c>
      <c r="I1078" s="58">
        <v>1017.87</v>
      </c>
      <c r="J1078" s="58"/>
      <c r="K1078" s="58" t="s">
        <v>14365</v>
      </c>
      <c r="L1078" s="58" t="s">
        <v>178</v>
      </c>
      <c r="M1078" s="58">
        <v>877.47</v>
      </c>
      <c r="N1078" s="58"/>
      <c r="O1078" s="58">
        <v>1017.87</v>
      </c>
      <c r="P1078" s="58" t="s">
        <v>14444</v>
      </c>
    </row>
    <row r="1079" spans="1:16" s="59" customFormat="1" ht="10.199999999999999" x14ac:dyDescent="0.2">
      <c r="A1079" s="57">
        <v>1088</v>
      </c>
      <c r="B1079" s="57" t="s">
        <v>16905</v>
      </c>
      <c r="C1079" s="58"/>
      <c r="D1079" s="67" t="s">
        <v>178</v>
      </c>
      <c r="E1079" s="58" t="s">
        <v>16905</v>
      </c>
      <c r="F1079" s="58" t="s">
        <v>16906</v>
      </c>
      <c r="G1079" s="58" t="s">
        <v>16907</v>
      </c>
      <c r="H1079" s="58" t="s">
        <v>14364</v>
      </c>
      <c r="I1079" s="58">
        <v>207.53</v>
      </c>
      <c r="J1079" s="58"/>
      <c r="K1079" s="58" t="s">
        <v>14365</v>
      </c>
      <c r="L1079" s="58" t="s">
        <v>178</v>
      </c>
      <c r="M1079" s="58">
        <v>178.91</v>
      </c>
      <c r="N1079" s="58">
        <v>2</v>
      </c>
      <c r="O1079" s="58">
        <v>207.53</v>
      </c>
      <c r="P1079" s="58">
        <v>1</v>
      </c>
    </row>
    <row r="1080" spans="1:16" s="59" customFormat="1" ht="10.199999999999999" x14ac:dyDescent="0.2">
      <c r="A1080" s="57">
        <v>1089</v>
      </c>
      <c r="B1080" s="57" t="s">
        <v>16908</v>
      </c>
      <c r="C1080" s="58"/>
      <c r="D1080" s="67" t="s">
        <v>178</v>
      </c>
      <c r="E1080" s="58" t="s">
        <v>16908</v>
      </c>
      <c r="F1080" s="58" t="s">
        <v>16909</v>
      </c>
      <c r="G1080" s="58" t="s">
        <v>16910</v>
      </c>
      <c r="H1080" s="58" t="s">
        <v>14364</v>
      </c>
      <c r="I1080" s="58">
        <v>314.60000000000002</v>
      </c>
      <c r="J1080" s="58"/>
      <c r="K1080" s="58" t="s">
        <v>14365</v>
      </c>
      <c r="L1080" s="58" t="s">
        <v>178</v>
      </c>
      <c r="M1080" s="58">
        <v>271.20999999999998</v>
      </c>
      <c r="N1080" s="58"/>
      <c r="O1080" s="58">
        <v>314.60000000000002</v>
      </c>
      <c r="P1080" s="58" t="s">
        <v>14444</v>
      </c>
    </row>
    <row r="1081" spans="1:16" s="59" customFormat="1" ht="10.199999999999999" x14ac:dyDescent="0.2">
      <c r="A1081" s="57">
        <v>1090</v>
      </c>
      <c r="B1081" s="57" t="s">
        <v>2708</v>
      </c>
      <c r="C1081" s="58" t="s">
        <v>2708</v>
      </c>
      <c r="D1081" s="67" t="s">
        <v>178</v>
      </c>
      <c r="E1081" s="58" t="s">
        <v>16911</v>
      </c>
      <c r="F1081" s="58" t="s">
        <v>16912</v>
      </c>
      <c r="G1081" s="58" t="s">
        <v>16913</v>
      </c>
      <c r="H1081" s="58" t="s">
        <v>14364</v>
      </c>
      <c r="I1081" s="58">
        <v>742.87</v>
      </c>
      <c r="J1081" s="58"/>
      <c r="K1081" s="58" t="s">
        <v>14365</v>
      </c>
      <c r="L1081" s="58" t="s">
        <v>178</v>
      </c>
      <c r="M1081" s="58">
        <v>640.4</v>
      </c>
      <c r="N1081" s="58">
        <v>62</v>
      </c>
      <c r="O1081" s="58">
        <v>592.71</v>
      </c>
      <c r="P1081" s="58">
        <v>57</v>
      </c>
    </row>
    <row r="1082" spans="1:16" s="59" customFormat="1" ht="10.199999999999999" x14ac:dyDescent="0.2">
      <c r="A1082" s="57">
        <v>1091</v>
      </c>
      <c r="B1082" s="57" t="s">
        <v>16914</v>
      </c>
      <c r="C1082" s="58"/>
      <c r="D1082" s="67" t="s">
        <v>178</v>
      </c>
      <c r="E1082" s="58" t="s">
        <v>16914</v>
      </c>
      <c r="F1082" s="58" t="s">
        <v>16915</v>
      </c>
      <c r="G1082" s="58" t="s">
        <v>16916</v>
      </c>
      <c r="H1082" s="58" t="s">
        <v>14364</v>
      </c>
      <c r="I1082" s="58">
        <v>780</v>
      </c>
      <c r="J1082" s="58"/>
      <c r="K1082" s="58" t="s">
        <v>14365</v>
      </c>
      <c r="L1082" s="58" t="s">
        <v>178</v>
      </c>
      <c r="M1082" s="58">
        <v>672.41</v>
      </c>
      <c r="N1082" s="58">
        <v>7</v>
      </c>
      <c r="O1082" s="58">
        <v>828</v>
      </c>
      <c r="P1082" s="58">
        <v>7</v>
      </c>
    </row>
    <row r="1083" spans="1:16" s="59" customFormat="1" ht="10.199999999999999" x14ac:dyDescent="0.2">
      <c r="A1083" s="57">
        <v>1092</v>
      </c>
      <c r="B1083" s="57" t="s">
        <v>4577</v>
      </c>
      <c r="C1083" s="58" t="s">
        <v>4577</v>
      </c>
      <c r="D1083" s="67" t="s">
        <v>178</v>
      </c>
      <c r="E1083" s="58" t="s">
        <v>16917</v>
      </c>
      <c r="F1083" s="58" t="s">
        <v>4578</v>
      </c>
      <c r="G1083" s="58" t="s">
        <v>16918</v>
      </c>
      <c r="H1083" s="58" t="s">
        <v>14364</v>
      </c>
      <c r="I1083" s="58">
        <v>1305.33</v>
      </c>
      <c r="J1083" s="58"/>
      <c r="K1083" s="58" t="s">
        <v>14365</v>
      </c>
      <c r="L1083" s="58" t="s">
        <v>178</v>
      </c>
      <c r="M1083" s="58">
        <v>1125.29</v>
      </c>
      <c r="N1083" s="58"/>
      <c r="O1083" s="58">
        <v>1380</v>
      </c>
      <c r="P1083" s="58" t="s">
        <v>14444</v>
      </c>
    </row>
    <row r="1084" spans="1:16" s="59" customFormat="1" ht="10.199999999999999" x14ac:dyDescent="0.2">
      <c r="A1084" s="57">
        <v>1093</v>
      </c>
      <c r="B1084" s="57" t="s">
        <v>4571</v>
      </c>
      <c r="C1084" s="58" t="s">
        <v>4571</v>
      </c>
      <c r="D1084" s="67" t="s">
        <v>178</v>
      </c>
      <c r="E1084" s="58" t="s">
        <v>16919</v>
      </c>
      <c r="F1084" s="58" t="s">
        <v>4572</v>
      </c>
      <c r="G1084" s="58" t="s">
        <v>16920</v>
      </c>
      <c r="H1084" s="58" t="s">
        <v>14364</v>
      </c>
      <c r="I1084" s="58">
        <v>1666.67</v>
      </c>
      <c r="J1084" s="58"/>
      <c r="K1084" s="58" t="s">
        <v>14365</v>
      </c>
      <c r="L1084" s="58" t="s">
        <v>178</v>
      </c>
      <c r="M1084" s="58">
        <v>1436.78</v>
      </c>
      <c r="N1084" s="58">
        <v>11</v>
      </c>
      <c r="O1084" s="58">
        <v>1568</v>
      </c>
      <c r="P1084" s="58">
        <v>8</v>
      </c>
    </row>
    <row r="1085" spans="1:16" s="59" customFormat="1" ht="10.199999999999999" x14ac:dyDescent="0.2">
      <c r="A1085" s="57">
        <v>1094</v>
      </c>
      <c r="B1085" s="57" t="s">
        <v>4559</v>
      </c>
      <c r="C1085" s="58" t="s">
        <v>4559</v>
      </c>
      <c r="D1085" s="67" t="s">
        <v>178</v>
      </c>
      <c r="E1085" s="58" t="s">
        <v>16921</v>
      </c>
      <c r="F1085" s="58" t="s">
        <v>4560</v>
      </c>
      <c r="G1085" s="58" t="s">
        <v>16922</v>
      </c>
      <c r="H1085" s="58" t="s">
        <v>14364</v>
      </c>
      <c r="I1085" s="58">
        <v>1533</v>
      </c>
      <c r="J1085" s="58"/>
      <c r="K1085" s="58" t="s">
        <v>14365</v>
      </c>
      <c r="L1085" s="58" t="s">
        <v>178</v>
      </c>
      <c r="M1085" s="58">
        <v>1321.55</v>
      </c>
      <c r="N1085" s="58">
        <v>5</v>
      </c>
      <c r="O1085" s="58">
        <v>1589.33</v>
      </c>
      <c r="P1085" s="58">
        <v>4</v>
      </c>
    </row>
    <row r="1086" spans="1:16" s="59" customFormat="1" ht="10.199999999999999" x14ac:dyDescent="0.25">
      <c r="A1086" s="57">
        <v>1095</v>
      </c>
      <c r="B1086" s="57" t="s">
        <v>4565</v>
      </c>
      <c r="C1086" s="58" t="s">
        <v>4565</v>
      </c>
      <c r="D1086" s="58" t="s">
        <v>8586</v>
      </c>
      <c r="E1086" s="58" t="s">
        <v>16923</v>
      </c>
      <c r="F1086" s="58" t="s">
        <v>4566</v>
      </c>
      <c r="G1086" s="58" t="s">
        <v>16924</v>
      </c>
      <c r="H1086" s="58" t="s">
        <v>14364</v>
      </c>
      <c r="I1086" s="58">
        <v>1871.82</v>
      </c>
      <c r="J1086" s="58"/>
      <c r="K1086" s="58" t="s">
        <v>14365</v>
      </c>
      <c r="L1086" s="58" t="s">
        <v>8586</v>
      </c>
      <c r="M1086" s="58">
        <v>1759.06</v>
      </c>
      <c r="N1086" s="58"/>
      <c r="O1086" s="58">
        <v>1570.51</v>
      </c>
      <c r="P1086" s="58" t="s">
        <v>14444</v>
      </c>
    </row>
    <row r="1087" spans="1:16" s="59" customFormat="1" ht="10.199999999999999" x14ac:dyDescent="0.25">
      <c r="A1087" s="57">
        <v>1096</v>
      </c>
      <c r="B1087" s="57" t="s">
        <v>7018</v>
      </c>
      <c r="C1087" s="58" t="s">
        <v>7018</v>
      </c>
      <c r="D1087" s="58" t="s">
        <v>8586</v>
      </c>
      <c r="E1087" s="58" t="s">
        <v>16925</v>
      </c>
      <c r="F1087" s="58" t="s">
        <v>7019</v>
      </c>
      <c r="G1087" s="58" t="s">
        <v>16926</v>
      </c>
      <c r="H1087" s="58" t="s">
        <v>14364</v>
      </c>
      <c r="I1087" s="58">
        <v>5635.67</v>
      </c>
      <c r="J1087" s="58">
        <v>4000</v>
      </c>
      <c r="K1087" s="58" t="s">
        <v>14365</v>
      </c>
      <c r="L1087" s="58" t="s">
        <v>8586</v>
      </c>
      <c r="M1087" s="58">
        <v>4900.58</v>
      </c>
      <c r="N1087" s="58"/>
      <c r="O1087" s="58">
        <v>5635.67</v>
      </c>
      <c r="P1087" s="58" t="s">
        <v>14444</v>
      </c>
    </row>
    <row r="1088" spans="1:16" s="59" customFormat="1" ht="10.199999999999999" x14ac:dyDescent="0.25">
      <c r="A1088" s="57">
        <v>1097</v>
      </c>
      <c r="B1088" s="57" t="s">
        <v>6989</v>
      </c>
      <c r="C1088" s="58" t="s">
        <v>6989</v>
      </c>
      <c r="D1088" s="58" t="s">
        <v>8586</v>
      </c>
      <c r="E1088" s="58" t="s">
        <v>16927</v>
      </c>
      <c r="F1088" s="58" t="s">
        <v>6990</v>
      </c>
      <c r="G1088" s="58" t="s">
        <v>16928</v>
      </c>
      <c r="H1088" s="58" t="s">
        <v>14364</v>
      </c>
      <c r="I1088" s="58">
        <v>5679.67</v>
      </c>
      <c r="J1088" s="58">
        <v>4000</v>
      </c>
      <c r="K1088" s="58" t="s">
        <v>14365</v>
      </c>
      <c r="L1088" s="58" t="s">
        <v>8586</v>
      </c>
      <c r="M1088" s="58">
        <v>4938.84</v>
      </c>
      <c r="N1088" s="58"/>
      <c r="O1088" s="58">
        <v>5679.67</v>
      </c>
      <c r="P1088" s="58" t="s">
        <v>14444</v>
      </c>
    </row>
    <row r="1089" spans="1:16" s="59" customFormat="1" ht="10.199999999999999" x14ac:dyDescent="0.2">
      <c r="A1089" s="57">
        <v>1098</v>
      </c>
      <c r="B1089" s="57" t="s">
        <v>7009</v>
      </c>
      <c r="C1089" s="58" t="s">
        <v>7009</v>
      </c>
      <c r="D1089" s="67" t="s">
        <v>178</v>
      </c>
      <c r="E1089" s="58" t="s">
        <v>16929</v>
      </c>
      <c r="F1089" s="58" t="s">
        <v>7010</v>
      </c>
      <c r="G1089" s="58" t="s">
        <v>16930</v>
      </c>
      <c r="H1089" s="58" t="s">
        <v>14364</v>
      </c>
      <c r="I1089" s="58">
        <v>7773.62</v>
      </c>
      <c r="J1089" s="58">
        <v>8000</v>
      </c>
      <c r="K1089" s="58" t="s">
        <v>14365</v>
      </c>
      <c r="L1089" s="58" t="s">
        <v>178</v>
      </c>
      <c r="M1089" s="58">
        <v>7398.99</v>
      </c>
      <c r="N1089" s="58"/>
      <c r="O1089" s="58">
        <v>7194.94</v>
      </c>
      <c r="P1089" s="58" t="s">
        <v>14444</v>
      </c>
    </row>
    <row r="1090" spans="1:16" s="59" customFormat="1" ht="10.199999999999999" x14ac:dyDescent="0.2">
      <c r="A1090" s="57">
        <v>1099</v>
      </c>
      <c r="B1090" s="57" t="s">
        <v>7028</v>
      </c>
      <c r="C1090" s="58" t="s">
        <v>7028</v>
      </c>
      <c r="D1090" s="67" t="s">
        <v>178</v>
      </c>
      <c r="E1090" s="58" t="s">
        <v>16931</v>
      </c>
      <c r="F1090" s="58" t="s">
        <v>7029</v>
      </c>
      <c r="G1090" s="58" t="s">
        <v>16932</v>
      </c>
      <c r="H1090" s="58" t="s">
        <v>14364</v>
      </c>
      <c r="I1090" s="58">
        <v>5738.06</v>
      </c>
      <c r="J1090" s="58">
        <v>4000</v>
      </c>
      <c r="K1090" s="58" t="s">
        <v>14365</v>
      </c>
      <c r="L1090" s="58" t="s">
        <v>178</v>
      </c>
      <c r="M1090" s="58">
        <v>5461.53</v>
      </c>
      <c r="N1090" s="58"/>
      <c r="O1090" s="58">
        <v>5148.1000000000004</v>
      </c>
      <c r="P1090" s="58" t="s">
        <v>14444</v>
      </c>
    </row>
    <row r="1091" spans="1:16" s="59" customFormat="1" ht="10.199999999999999" x14ac:dyDescent="0.2">
      <c r="A1091" s="57">
        <v>1100</v>
      </c>
      <c r="B1091" s="57" t="s">
        <v>7006</v>
      </c>
      <c r="C1091" s="58" t="s">
        <v>7006</v>
      </c>
      <c r="D1091" s="67" t="s">
        <v>178</v>
      </c>
      <c r="E1091" s="58" t="s">
        <v>16933</v>
      </c>
      <c r="F1091" s="58" t="s">
        <v>7007</v>
      </c>
      <c r="G1091" s="58" t="s">
        <v>16934</v>
      </c>
      <c r="H1091" s="58" t="s">
        <v>14364</v>
      </c>
      <c r="I1091" s="58">
        <v>4427.47</v>
      </c>
      <c r="J1091" s="58">
        <v>3600</v>
      </c>
      <c r="K1091" s="58" t="s">
        <v>14365</v>
      </c>
      <c r="L1091" s="58" t="s">
        <v>178</v>
      </c>
      <c r="M1091" s="58">
        <v>4214.1000000000004</v>
      </c>
      <c r="N1091" s="58">
        <v>13</v>
      </c>
      <c r="O1091" s="58">
        <v>4440.51</v>
      </c>
      <c r="P1091" s="58">
        <v>13</v>
      </c>
    </row>
    <row r="1092" spans="1:16" s="59" customFormat="1" ht="10.199999999999999" x14ac:dyDescent="0.2">
      <c r="A1092" s="57">
        <v>1101</v>
      </c>
      <c r="B1092" s="57" t="s">
        <v>7000</v>
      </c>
      <c r="C1092" s="58" t="s">
        <v>7000</v>
      </c>
      <c r="D1092" s="67" t="s">
        <v>178</v>
      </c>
      <c r="E1092" s="58" t="s">
        <v>16935</v>
      </c>
      <c r="F1092" s="58" t="s">
        <v>7001</v>
      </c>
      <c r="G1092" s="58" t="s">
        <v>16936</v>
      </c>
      <c r="H1092" s="58" t="s">
        <v>14364</v>
      </c>
      <c r="I1092" s="58">
        <v>4478.46</v>
      </c>
      <c r="J1092" s="58">
        <v>3500</v>
      </c>
      <c r="K1092" s="58" t="s">
        <v>14365</v>
      </c>
      <c r="L1092" s="58" t="s">
        <v>178</v>
      </c>
      <c r="M1092" s="58">
        <v>4262.63</v>
      </c>
      <c r="N1092" s="58"/>
      <c r="O1092" s="58">
        <v>4491.1400000000003</v>
      </c>
      <c r="P1092" s="58" t="s">
        <v>14444</v>
      </c>
    </row>
    <row r="1093" spans="1:16" s="59" customFormat="1" ht="10.199999999999999" x14ac:dyDescent="0.2">
      <c r="A1093" s="57">
        <v>1102</v>
      </c>
      <c r="B1093" s="57" t="s">
        <v>6997</v>
      </c>
      <c r="C1093" s="58" t="s">
        <v>6997</v>
      </c>
      <c r="D1093" s="67" t="s">
        <v>178</v>
      </c>
      <c r="E1093" s="58" t="s">
        <v>16937</v>
      </c>
      <c r="F1093" s="58" t="s">
        <v>6998</v>
      </c>
      <c r="G1093" s="58" t="s">
        <v>16938</v>
      </c>
      <c r="H1093" s="58" t="s">
        <v>14364</v>
      </c>
      <c r="I1093" s="58">
        <v>7981.62</v>
      </c>
      <c r="J1093" s="58">
        <v>7200</v>
      </c>
      <c r="K1093" s="58" t="s">
        <v>14365</v>
      </c>
      <c r="L1093" s="58" t="s">
        <v>178</v>
      </c>
      <c r="M1093" s="58">
        <v>7596.96</v>
      </c>
      <c r="N1093" s="58"/>
      <c r="O1093" s="58">
        <v>8064.56</v>
      </c>
      <c r="P1093" s="58" t="s">
        <v>14444</v>
      </c>
    </row>
    <row r="1094" spans="1:16" s="59" customFormat="1" ht="10.199999999999999" x14ac:dyDescent="0.2">
      <c r="A1094" s="57">
        <v>1103</v>
      </c>
      <c r="B1094" s="57" t="s">
        <v>3493</v>
      </c>
      <c r="C1094" s="58" t="s">
        <v>3493</v>
      </c>
      <c r="D1094" s="67" t="s">
        <v>178</v>
      </c>
      <c r="E1094" s="58" t="s">
        <v>16939</v>
      </c>
      <c r="F1094" s="58" t="s">
        <v>3494</v>
      </c>
      <c r="G1094" s="58" t="s">
        <v>16940</v>
      </c>
      <c r="H1094" s="58" t="s">
        <v>14364</v>
      </c>
      <c r="I1094" s="58">
        <v>8175.04</v>
      </c>
      <c r="J1094" s="58">
        <v>7000</v>
      </c>
      <c r="K1094" s="58" t="s">
        <v>14365</v>
      </c>
      <c r="L1094" s="58" t="s">
        <v>178</v>
      </c>
      <c r="M1094" s="58">
        <v>7781.06</v>
      </c>
      <c r="N1094" s="58"/>
      <c r="O1094" s="58">
        <v>8225.32</v>
      </c>
      <c r="P1094" s="58" t="s">
        <v>14444</v>
      </c>
    </row>
    <row r="1095" spans="1:16" s="59" customFormat="1" ht="10.199999999999999" x14ac:dyDescent="0.2">
      <c r="A1095" s="57">
        <v>1104</v>
      </c>
      <c r="B1095" s="57" t="s">
        <v>7012</v>
      </c>
      <c r="C1095" s="58" t="s">
        <v>7012</v>
      </c>
      <c r="D1095" s="67" t="s">
        <v>178</v>
      </c>
      <c r="E1095" s="58" t="s">
        <v>16941</v>
      </c>
      <c r="F1095" s="58" t="s">
        <v>7013</v>
      </c>
      <c r="G1095" s="58" t="s">
        <v>16942</v>
      </c>
      <c r="H1095" s="58" t="s">
        <v>14364</v>
      </c>
      <c r="I1095" s="58">
        <v>8795.2199999999993</v>
      </c>
      <c r="J1095" s="58">
        <v>8000</v>
      </c>
      <c r="K1095" s="58" t="s">
        <v>14365</v>
      </c>
      <c r="L1095" s="58" t="s">
        <v>178</v>
      </c>
      <c r="M1095" s="58">
        <v>7450.07</v>
      </c>
      <c r="N1095" s="58"/>
      <c r="O1095" s="58">
        <v>8370.83</v>
      </c>
      <c r="P1095" s="58" t="s">
        <v>14444</v>
      </c>
    </row>
    <row r="1096" spans="1:16" s="59" customFormat="1" ht="10.199999999999999" x14ac:dyDescent="0.2">
      <c r="A1096" s="57">
        <v>1105</v>
      </c>
      <c r="B1096" s="57" t="s">
        <v>6982</v>
      </c>
      <c r="C1096" s="58" t="s">
        <v>6982</v>
      </c>
      <c r="D1096" s="67" t="s">
        <v>178</v>
      </c>
      <c r="E1096" s="58" t="s">
        <v>16943</v>
      </c>
      <c r="F1096" s="58" t="s">
        <v>6983</v>
      </c>
      <c r="G1096" s="58" t="s">
        <v>16944</v>
      </c>
      <c r="H1096" s="58" t="s">
        <v>14364</v>
      </c>
      <c r="I1096" s="58">
        <v>8776.39</v>
      </c>
      <c r="J1096" s="58">
        <v>8000</v>
      </c>
      <c r="K1096" s="58" t="s">
        <v>14365</v>
      </c>
      <c r="L1096" s="58" t="s">
        <v>178</v>
      </c>
      <c r="M1096" s="58">
        <v>7434.12</v>
      </c>
      <c r="N1096" s="58"/>
      <c r="O1096" s="58">
        <v>9156.94</v>
      </c>
      <c r="P1096" s="58" t="s">
        <v>14444</v>
      </c>
    </row>
    <row r="1097" spans="1:16" s="59" customFormat="1" ht="10.199999999999999" x14ac:dyDescent="0.2">
      <c r="A1097" s="57">
        <v>1106</v>
      </c>
      <c r="B1097" s="57" t="s">
        <v>6975</v>
      </c>
      <c r="C1097" s="58" t="s">
        <v>6975</v>
      </c>
      <c r="D1097" s="67" t="s">
        <v>178</v>
      </c>
      <c r="E1097" s="58" t="s">
        <v>16945</v>
      </c>
      <c r="F1097" s="58" t="s">
        <v>6976</v>
      </c>
      <c r="G1097" s="58" t="s">
        <v>16946</v>
      </c>
      <c r="H1097" s="58" t="s">
        <v>14364</v>
      </c>
      <c r="I1097" s="58">
        <v>6921.11</v>
      </c>
      <c r="J1097" s="58">
        <v>4000</v>
      </c>
      <c r="K1097" s="58" t="s">
        <v>14365</v>
      </c>
      <c r="L1097" s="58" t="s">
        <v>178</v>
      </c>
      <c r="M1097" s="58">
        <v>5862.59</v>
      </c>
      <c r="N1097" s="58"/>
      <c r="O1097" s="58">
        <v>6125</v>
      </c>
      <c r="P1097" s="58" t="s">
        <v>14444</v>
      </c>
    </row>
    <row r="1098" spans="1:16" s="59" customFormat="1" ht="10.199999999999999" x14ac:dyDescent="0.25">
      <c r="A1098" s="57">
        <v>1107</v>
      </c>
      <c r="B1098" s="57" t="s">
        <v>16947</v>
      </c>
      <c r="C1098" s="58"/>
      <c r="D1098" s="58" t="s">
        <v>8586</v>
      </c>
      <c r="E1098" s="58" t="s">
        <v>16947</v>
      </c>
      <c r="F1098" s="58" t="s">
        <v>16948</v>
      </c>
      <c r="G1098" s="58" t="s">
        <v>16949</v>
      </c>
      <c r="H1098" s="58" t="s">
        <v>14364</v>
      </c>
      <c r="I1098" s="58">
        <v>8500</v>
      </c>
      <c r="J1098" s="58">
        <v>7600</v>
      </c>
      <c r="K1098" s="58" t="s">
        <v>14365</v>
      </c>
      <c r="L1098" s="58" t="s">
        <v>8586</v>
      </c>
      <c r="M1098" s="58">
        <v>8500</v>
      </c>
      <c r="N1098" s="58"/>
      <c r="O1098" s="58">
        <v>8500</v>
      </c>
      <c r="P1098" s="58" t="s">
        <v>14444</v>
      </c>
    </row>
    <row r="1099" spans="1:16" s="59" customFormat="1" ht="10.199999999999999" x14ac:dyDescent="0.25">
      <c r="A1099" s="57">
        <v>1108</v>
      </c>
      <c r="B1099" s="57" t="s">
        <v>6765</v>
      </c>
      <c r="C1099" s="58" t="s">
        <v>6765</v>
      </c>
      <c r="D1099" s="58" t="s">
        <v>8586</v>
      </c>
      <c r="E1099" s="58" t="s">
        <v>16950</v>
      </c>
      <c r="F1099" s="58" t="s">
        <v>6766</v>
      </c>
      <c r="G1099" s="58" t="s">
        <v>16951</v>
      </c>
      <c r="H1099" s="58" t="s">
        <v>14364</v>
      </c>
      <c r="I1099" s="58">
        <v>25045.59</v>
      </c>
      <c r="J1099" s="58">
        <v>8000</v>
      </c>
      <c r="K1099" s="58" t="s">
        <v>14365</v>
      </c>
      <c r="L1099" s="58" t="s">
        <v>8586</v>
      </c>
      <c r="M1099" s="58">
        <v>23699.05</v>
      </c>
      <c r="N1099" s="58"/>
      <c r="O1099" s="58">
        <v>25045.59</v>
      </c>
      <c r="P1099" s="58" t="s">
        <v>14444</v>
      </c>
    </row>
    <row r="1100" spans="1:16" s="59" customFormat="1" ht="10.199999999999999" x14ac:dyDescent="0.25">
      <c r="A1100" s="57">
        <v>1109</v>
      </c>
      <c r="B1100" s="57" t="s">
        <v>6813</v>
      </c>
      <c r="C1100" s="58" t="s">
        <v>6813</v>
      </c>
      <c r="D1100" s="58" t="s">
        <v>8586</v>
      </c>
      <c r="E1100" s="58" t="s">
        <v>16952</v>
      </c>
      <c r="F1100" s="58" t="s">
        <v>6814</v>
      </c>
      <c r="G1100" s="58" t="s">
        <v>16953</v>
      </c>
      <c r="H1100" s="58" t="s">
        <v>14364</v>
      </c>
      <c r="I1100" s="58">
        <v>25045.59</v>
      </c>
      <c r="J1100" s="58">
        <v>8000</v>
      </c>
      <c r="K1100" s="58" t="s">
        <v>14365</v>
      </c>
      <c r="L1100" s="58" t="s">
        <v>8586</v>
      </c>
      <c r="M1100" s="58">
        <v>23699.05</v>
      </c>
      <c r="N1100" s="58"/>
      <c r="O1100" s="58">
        <v>25045.59</v>
      </c>
      <c r="P1100" s="58" t="s">
        <v>14444</v>
      </c>
    </row>
    <row r="1101" spans="1:16" s="59" customFormat="1" ht="10.199999999999999" x14ac:dyDescent="0.25">
      <c r="A1101" s="57">
        <v>1110</v>
      </c>
      <c r="B1101" s="57" t="s">
        <v>16954</v>
      </c>
      <c r="C1101" s="58"/>
      <c r="D1101" s="58" t="s">
        <v>8586</v>
      </c>
      <c r="E1101" s="58" t="s">
        <v>16954</v>
      </c>
      <c r="F1101" s="58" t="s">
        <v>16955</v>
      </c>
      <c r="G1101" s="58" t="s">
        <v>16956</v>
      </c>
      <c r="H1101" s="58" t="s">
        <v>14364</v>
      </c>
      <c r="I1101" s="58">
        <v>27187.5</v>
      </c>
      <c r="J1101" s="58">
        <v>12000</v>
      </c>
      <c r="K1101" s="58" t="s">
        <v>14365</v>
      </c>
      <c r="L1101" s="58" t="s">
        <v>8586</v>
      </c>
      <c r="M1101" s="58">
        <v>25290.7</v>
      </c>
      <c r="N1101" s="58"/>
      <c r="O1101" s="58">
        <v>27022.5</v>
      </c>
      <c r="P1101" s="58" t="s">
        <v>14444</v>
      </c>
    </row>
    <row r="1102" spans="1:16" s="59" customFormat="1" ht="10.199999999999999" x14ac:dyDescent="0.25">
      <c r="A1102" s="57">
        <v>1111</v>
      </c>
      <c r="B1102" s="57" t="s">
        <v>6777</v>
      </c>
      <c r="C1102" s="58" t="s">
        <v>6777</v>
      </c>
      <c r="D1102" s="58" t="s">
        <v>8586</v>
      </c>
      <c r="E1102" s="58" t="s">
        <v>16957</v>
      </c>
      <c r="F1102" s="58" t="s">
        <v>6778</v>
      </c>
      <c r="G1102" s="58" t="s">
        <v>16958</v>
      </c>
      <c r="H1102" s="58" t="s">
        <v>14364</v>
      </c>
      <c r="I1102" s="58">
        <v>11175.29</v>
      </c>
      <c r="J1102" s="58">
        <v>5500</v>
      </c>
      <c r="K1102" s="58" t="s">
        <v>14365</v>
      </c>
      <c r="L1102" s="58" t="s">
        <v>8586</v>
      </c>
      <c r="M1102" s="58">
        <v>10554.44</v>
      </c>
      <c r="N1102" s="58"/>
      <c r="O1102" s="58">
        <v>11175.29</v>
      </c>
      <c r="P1102" s="58" t="s">
        <v>14444</v>
      </c>
    </row>
    <row r="1103" spans="1:16" s="59" customFormat="1" ht="10.199999999999999" x14ac:dyDescent="0.25">
      <c r="A1103" s="57">
        <v>1112</v>
      </c>
      <c r="B1103" s="57" t="s">
        <v>6789</v>
      </c>
      <c r="C1103" s="58" t="s">
        <v>6789</v>
      </c>
      <c r="D1103" s="58" t="s">
        <v>8586</v>
      </c>
      <c r="E1103" s="58" t="s">
        <v>16959</v>
      </c>
      <c r="F1103" s="58" t="s">
        <v>6790</v>
      </c>
      <c r="G1103" s="58" t="s">
        <v>16960</v>
      </c>
      <c r="H1103" s="58" t="s">
        <v>14364</v>
      </c>
      <c r="I1103" s="58">
        <v>10587.06</v>
      </c>
      <c r="J1103" s="58">
        <v>5500</v>
      </c>
      <c r="K1103" s="58" t="s">
        <v>14365</v>
      </c>
      <c r="L1103" s="58" t="s">
        <v>8586</v>
      </c>
      <c r="M1103" s="58">
        <v>9998.89</v>
      </c>
      <c r="N1103" s="58"/>
      <c r="O1103" s="58">
        <v>10587.06</v>
      </c>
      <c r="P1103" s="58" t="s">
        <v>14444</v>
      </c>
    </row>
    <row r="1104" spans="1:16" s="59" customFormat="1" ht="10.199999999999999" x14ac:dyDescent="0.25">
      <c r="A1104" s="57">
        <v>1113</v>
      </c>
      <c r="B1104" s="57" t="s">
        <v>6759</v>
      </c>
      <c r="C1104" s="58" t="s">
        <v>6759</v>
      </c>
      <c r="D1104" s="58" t="s">
        <v>8586</v>
      </c>
      <c r="E1104" s="58" t="s">
        <v>16961</v>
      </c>
      <c r="F1104" s="58" t="s">
        <v>6760</v>
      </c>
      <c r="G1104" s="58" t="s">
        <v>16962</v>
      </c>
      <c r="H1104" s="58" t="s">
        <v>14364</v>
      </c>
      <c r="I1104" s="58">
        <v>8234.1200000000008</v>
      </c>
      <c r="J1104" s="58">
        <v>5500</v>
      </c>
      <c r="K1104" s="58" t="s">
        <v>14365</v>
      </c>
      <c r="L1104" s="58" t="s">
        <v>8586</v>
      </c>
      <c r="M1104" s="58">
        <v>7776.67</v>
      </c>
      <c r="N1104" s="58"/>
      <c r="O1104" s="58">
        <v>8234.1200000000008</v>
      </c>
      <c r="P1104" s="58" t="s">
        <v>14444</v>
      </c>
    </row>
    <row r="1105" spans="1:16" s="59" customFormat="1" ht="10.199999999999999" x14ac:dyDescent="0.25">
      <c r="A1105" s="57">
        <v>1114</v>
      </c>
      <c r="B1105" s="57" t="s">
        <v>6801</v>
      </c>
      <c r="C1105" s="58" t="s">
        <v>6801</v>
      </c>
      <c r="D1105" s="58" t="s">
        <v>8586</v>
      </c>
      <c r="E1105" s="58" t="s">
        <v>16963</v>
      </c>
      <c r="F1105" s="58" t="s">
        <v>6802</v>
      </c>
      <c r="G1105" s="58" t="s">
        <v>16964</v>
      </c>
      <c r="H1105" s="58" t="s">
        <v>14364</v>
      </c>
      <c r="I1105" s="58">
        <v>10587.06</v>
      </c>
      <c r="J1105" s="58">
        <v>5500</v>
      </c>
      <c r="K1105" s="58" t="s">
        <v>14365</v>
      </c>
      <c r="L1105" s="58" t="s">
        <v>8586</v>
      </c>
      <c r="M1105" s="58">
        <v>9998.89</v>
      </c>
      <c r="N1105" s="58"/>
      <c r="O1105" s="58">
        <v>10587.06</v>
      </c>
      <c r="P1105" s="58" t="s">
        <v>14444</v>
      </c>
    </row>
    <row r="1106" spans="1:16" s="59" customFormat="1" ht="10.199999999999999" x14ac:dyDescent="0.25">
      <c r="A1106" s="57">
        <v>1115</v>
      </c>
      <c r="B1106" s="57" t="s">
        <v>4818</v>
      </c>
      <c r="C1106" s="58" t="s">
        <v>4818</v>
      </c>
      <c r="D1106" s="58" t="s">
        <v>8586</v>
      </c>
      <c r="E1106" s="58" t="s">
        <v>16965</v>
      </c>
      <c r="F1106" s="58" t="s">
        <v>4819</v>
      </c>
      <c r="G1106" s="58" t="s">
        <v>16966</v>
      </c>
      <c r="H1106" s="58" t="s">
        <v>14364</v>
      </c>
      <c r="I1106" s="58">
        <v>31728.21</v>
      </c>
      <c r="J1106" s="58">
        <v>8000</v>
      </c>
      <c r="K1106" s="58" t="s">
        <v>14365</v>
      </c>
      <c r="L1106" s="58" t="s">
        <v>8586</v>
      </c>
      <c r="M1106" s="58">
        <v>29816.87</v>
      </c>
      <c r="N1106" s="58"/>
      <c r="O1106" s="58">
        <v>31728.21</v>
      </c>
      <c r="P1106" s="58" t="s">
        <v>14444</v>
      </c>
    </row>
    <row r="1107" spans="1:16" s="59" customFormat="1" ht="10.199999999999999" x14ac:dyDescent="0.25">
      <c r="A1107" s="57">
        <v>1116</v>
      </c>
      <c r="B1107" s="57" t="s">
        <v>6774</v>
      </c>
      <c r="C1107" s="58" t="s">
        <v>6774</v>
      </c>
      <c r="D1107" s="58" t="s">
        <v>8586</v>
      </c>
      <c r="E1107" s="58" t="s">
        <v>16967</v>
      </c>
      <c r="F1107" s="58" t="s">
        <v>6775</v>
      </c>
      <c r="G1107" s="58" t="s">
        <v>16968</v>
      </c>
      <c r="H1107" s="58" t="s">
        <v>14364</v>
      </c>
      <c r="I1107" s="58">
        <v>34278.33</v>
      </c>
      <c r="J1107" s="58">
        <v>8000</v>
      </c>
      <c r="K1107" s="58" t="s">
        <v>14365</v>
      </c>
      <c r="L1107" s="58" t="s">
        <v>8586</v>
      </c>
      <c r="M1107" s="58">
        <v>30780.54</v>
      </c>
      <c r="N1107" s="58"/>
      <c r="O1107" s="58">
        <v>34278.33</v>
      </c>
      <c r="P1107" s="58" t="s">
        <v>14444</v>
      </c>
    </row>
    <row r="1108" spans="1:16" s="59" customFormat="1" ht="10.199999999999999" x14ac:dyDescent="0.25">
      <c r="A1108" s="57">
        <v>1117</v>
      </c>
      <c r="B1108" s="57" t="s">
        <v>6771</v>
      </c>
      <c r="C1108" s="58" t="s">
        <v>6771</v>
      </c>
      <c r="D1108" s="58" t="s">
        <v>8586</v>
      </c>
      <c r="E1108" s="58" t="s">
        <v>16969</v>
      </c>
      <c r="F1108" s="58" t="s">
        <v>6772</v>
      </c>
      <c r="G1108" s="58" t="s">
        <v>16970</v>
      </c>
      <c r="H1108" s="58" t="s">
        <v>14364</v>
      </c>
      <c r="I1108" s="58">
        <v>46931.82</v>
      </c>
      <c r="J1108" s="58">
        <v>8000</v>
      </c>
      <c r="K1108" s="58" t="s">
        <v>14365</v>
      </c>
      <c r="L1108" s="58" t="s">
        <v>8586</v>
      </c>
      <c r="M1108" s="58">
        <v>42142.86</v>
      </c>
      <c r="N1108" s="58"/>
      <c r="O1108" s="58">
        <v>46931.82</v>
      </c>
      <c r="P1108" s="58" t="s">
        <v>14444</v>
      </c>
    </row>
    <row r="1109" spans="1:16" s="59" customFormat="1" ht="10.199999999999999" x14ac:dyDescent="0.25">
      <c r="A1109" s="57">
        <v>1118</v>
      </c>
      <c r="B1109" s="57" t="s">
        <v>16971</v>
      </c>
      <c r="C1109" s="58"/>
      <c r="D1109" s="58" t="s">
        <v>8586</v>
      </c>
      <c r="E1109" s="58" t="s">
        <v>16971</v>
      </c>
      <c r="F1109" s="58"/>
      <c r="G1109" s="58" t="s">
        <v>16972</v>
      </c>
      <c r="H1109" s="58" t="s">
        <v>14606</v>
      </c>
      <c r="I1109" s="58">
        <v>0.01</v>
      </c>
      <c r="J1109" s="58"/>
      <c r="K1109" s="58" t="s">
        <v>14365</v>
      </c>
      <c r="L1109" s="58" t="s">
        <v>8586</v>
      </c>
      <c r="M1109" s="58">
        <v>0</v>
      </c>
      <c r="N1109" s="58"/>
      <c r="O1109" s="58">
        <v>0.01</v>
      </c>
      <c r="P1109" s="58" t="s">
        <v>14444</v>
      </c>
    </row>
    <row r="1110" spans="1:16" s="59" customFormat="1" ht="10.199999999999999" x14ac:dyDescent="0.25">
      <c r="A1110" s="57">
        <v>1119</v>
      </c>
      <c r="B1110" s="57" t="s">
        <v>16973</v>
      </c>
      <c r="C1110" s="58"/>
      <c r="D1110" s="58" t="s">
        <v>8586</v>
      </c>
      <c r="E1110" s="58" t="s">
        <v>16973</v>
      </c>
      <c r="F1110" s="58"/>
      <c r="G1110" s="58" t="s">
        <v>16974</v>
      </c>
      <c r="H1110" s="58" t="s">
        <v>14606</v>
      </c>
      <c r="I1110" s="58">
        <v>0.01</v>
      </c>
      <c r="J1110" s="58"/>
      <c r="K1110" s="58" t="s">
        <v>14365</v>
      </c>
      <c r="L1110" s="58" t="s">
        <v>8586</v>
      </c>
      <c r="M1110" s="58">
        <v>0</v>
      </c>
      <c r="N1110" s="58"/>
      <c r="O1110" s="58">
        <v>0.01</v>
      </c>
      <c r="P1110" s="58" t="s">
        <v>14444</v>
      </c>
    </row>
    <row r="1111" spans="1:16" s="59" customFormat="1" ht="10.199999999999999" x14ac:dyDescent="0.25">
      <c r="A1111" s="57">
        <v>1120</v>
      </c>
      <c r="B1111" s="57" t="s">
        <v>4956</v>
      </c>
      <c r="C1111" s="58" t="s">
        <v>4956</v>
      </c>
      <c r="D1111" s="58" t="s">
        <v>8586</v>
      </c>
      <c r="E1111" s="58" t="s">
        <v>16975</v>
      </c>
      <c r="F1111" s="58" t="s">
        <v>16976</v>
      </c>
      <c r="G1111" s="58" t="s">
        <v>16977</v>
      </c>
      <c r="H1111" s="58" t="s">
        <v>14364</v>
      </c>
      <c r="I1111" s="58">
        <v>14205</v>
      </c>
      <c r="J1111" s="58">
        <v>4000</v>
      </c>
      <c r="K1111" s="58" t="s">
        <v>14365</v>
      </c>
      <c r="L1111" s="58" t="s">
        <v>8586</v>
      </c>
      <c r="M1111" s="58">
        <v>13062.07</v>
      </c>
      <c r="N1111" s="58"/>
      <c r="O1111" s="58">
        <v>12768.75</v>
      </c>
      <c r="P1111" s="58" t="s">
        <v>14444</v>
      </c>
    </row>
    <row r="1112" spans="1:16" s="59" customFormat="1" ht="10.199999999999999" x14ac:dyDescent="0.25">
      <c r="A1112" s="57">
        <v>1121</v>
      </c>
      <c r="B1112" s="57" t="s">
        <v>4953</v>
      </c>
      <c r="C1112" s="58" t="s">
        <v>4953</v>
      </c>
      <c r="D1112" s="58" t="s">
        <v>8586</v>
      </c>
      <c r="E1112" s="58" t="s">
        <v>16978</v>
      </c>
      <c r="F1112" s="58" t="s">
        <v>4954</v>
      </c>
      <c r="G1112" s="58" t="s">
        <v>16979</v>
      </c>
      <c r="H1112" s="58" t="s">
        <v>14364</v>
      </c>
      <c r="I1112" s="58">
        <v>18773.75</v>
      </c>
      <c r="J1112" s="58">
        <v>8000</v>
      </c>
      <c r="K1112" s="58" t="s">
        <v>14365</v>
      </c>
      <c r="L1112" s="58" t="s">
        <v>8586</v>
      </c>
      <c r="M1112" s="58">
        <v>17263.22</v>
      </c>
      <c r="N1112" s="58"/>
      <c r="O1112" s="58">
        <v>18986.25</v>
      </c>
      <c r="P1112" s="58" t="s">
        <v>14444</v>
      </c>
    </row>
    <row r="1113" spans="1:16" s="59" customFormat="1" ht="10.199999999999999" x14ac:dyDescent="0.25">
      <c r="A1113" s="57">
        <v>1122</v>
      </c>
      <c r="B1113" s="57" t="s">
        <v>16980</v>
      </c>
      <c r="C1113" s="58" t="s">
        <v>2462</v>
      </c>
      <c r="D1113" s="58" t="s">
        <v>8586</v>
      </c>
      <c r="E1113" s="58" t="s">
        <v>16980</v>
      </c>
      <c r="F1113" s="58" t="s">
        <v>2463</v>
      </c>
      <c r="G1113" s="58" t="s">
        <v>16981</v>
      </c>
      <c r="H1113" s="58" t="s">
        <v>14364</v>
      </c>
      <c r="I1113" s="58">
        <v>22187.5</v>
      </c>
      <c r="J1113" s="58">
        <v>12000</v>
      </c>
      <c r="K1113" s="58" t="s">
        <v>14365</v>
      </c>
      <c r="L1113" s="58" t="s">
        <v>8586</v>
      </c>
      <c r="M1113" s="58">
        <v>20402.3</v>
      </c>
      <c r="N1113" s="58"/>
      <c r="O1113" s="58">
        <v>22272.5</v>
      </c>
      <c r="P1113" s="58" t="s">
        <v>14444</v>
      </c>
    </row>
    <row r="1114" spans="1:16" s="59" customFormat="1" ht="10.199999999999999" x14ac:dyDescent="0.25">
      <c r="A1114" s="57">
        <v>1123</v>
      </c>
      <c r="B1114" s="57" t="s">
        <v>16982</v>
      </c>
      <c r="C1114" s="58"/>
      <c r="D1114" s="58" t="s">
        <v>8586</v>
      </c>
      <c r="E1114" s="58" t="s">
        <v>16982</v>
      </c>
      <c r="F1114" s="58" t="s">
        <v>16983</v>
      </c>
      <c r="G1114" s="58" t="s">
        <v>16984</v>
      </c>
      <c r="H1114" s="58" t="s">
        <v>14364</v>
      </c>
      <c r="I1114" s="58">
        <v>10116.280000000001</v>
      </c>
      <c r="J1114" s="58">
        <v>7600</v>
      </c>
      <c r="K1114" s="58" t="s">
        <v>14365</v>
      </c>
      <c r="L1114" s="58" t="s">
        <v>8586</v>
      </c>
      <c r="M1114" s="58">
        <v>9354.84</v>
      </c>
      <c r="N1114" s="58"/>
      <c r="O1114" s="58">
        <v>10116.280000000001</v>
      </c>
      <c r="P1114" s="58" t="s">
        <v>14444</v>
      </c>
    </row>
    <row r="1115" spans="1:16" s="59" customFormat="1" ht="10.199999999999999" x14ac:dyDescent="0.25">
      <c r="A1115" s="57">
        <v>1124</v>
      </c>
      <c r="B1115" s="57" t="s">
        <v>16985</v>
      </c>
      <c r="C1115" s="58"/>
      <c r="D1115" s="58" t="s">
        <v>8586</v>
      </c>
      <c r="E1115" s="58" t="s">
        <v>16985</v>
      </c>
      <c r="F1115" s="58" t="s">
        <v>16986</v>
      </c>
      <c r="G1115" s="58" t="s">
        <v>16987</v>
      </c>
      <c r="H1115" s="58" t="s">
        <v>14364</v>
      </c>
      <c r="I1115" s="58">
        <v>10697.67</v>
      </c>
      <c r="J1115" s="58">
        <v>7600</v>
      </c>
      <c r="K1115" s="58" t="s">
        <v>14365</v>
      </c>
      <c r="L1115" s="58" t="s">
        <v>8586</v>
      </c>
      <c r="M1115" s="58">
        <v>9200</v>
      </c>
      <c r="N1115" s="58">
        <v>6</v>
      </c>
      <c r="O1115" s="58">
        <v>9787.23</v>
      </c>
      <c r="P1115" s="58">
        <v>5</v>
      </c>
    </row>
    <row r="1116" spans="1:16" s="59" customFormat="1" ht="10.199999999999999" x14ac:dyDescent="0.25">
      <c r="A1116" s="57">
        <v>1125</v>
      </c>
      <c r="B1116" s="57" t="s">
        <v>6853</v>
      </c>
      <c r="C1116" s="58" t="s">
        <v>6853</v>
      </c>
      <c r="D1116" s="58" t="s">
        <v>8586</v>
      </c>
      <c r="E1116" s="58" t="s">
        <v>16988</v>
      </c>
      <c r="F1116" s="58" t="s">
        <v>6854</v>
      </c>
      <c r="G1116" s="58" t="s">
        <v>16989</v>
      </c>
      <c r="H1116" s="58" t="s">
        <v>14364</v>
      </c>
      <c r="I1116" s="58">
        <v>12100</v>
      </c>
      <c r="J1116" s="58">
        <v>7600</v>
      </c>
      <c r="K1116" s="58" t="s">
        <v>14365</v>
      </c>
      <c r="L1116" s="58" t="s">
        <v>8586</v>
      </c>
      <c r="M1116" s="58">
        <v>11500</v>
      </c>
      <c r="N1116" s="58">
        <v>8</v>
      </c>
      <c r="O1116" s="58">
        <v>12234.04</v>
      </c>
      <c r="P1116" s="58">
        <v>8</v>
      </c>
    </row>
    <row r="1117" spans="1:16" s="59" customFormat="1" ht="10.199999999999999" x14ac:dyDescent="0.25">
      <c r="A1117" s="57">
        <v>1126</v>
      </c>
      <c r="B1117" s="57" t="s">
        <v>6780</v>
      </c>
      <c r="C1117" s="58" t="s">
        <v>6780</v>
      </c>
      <c r="D1117" s="58" t="s">
        <v>8586</v>
      </c>
      <c r="E1117" s="58" t="s">
        <v>16990</v>
      </c>
      <c r="F1117" s="58" t="s">
        <v>6781</v>
      </c>
      <c r="G1117" s="58" t="s">
        <v>16991</v>
      </c>
      <c r="H1117" s="58" t="s">
        <v>14364</v>
      </c>
      <c r="I1117" s="58">
        <v>14628.05</v>
      </c>
      <c r="J1117" s="58">
        <v>14800</v>
      </c>
      <c r="K1117" s="58" t="s">
        <v>14365</v>
      </c>
      <c r="L1117" s="58" t="s">
        <v>8586</v>
      </c>
      <c r="M1117" s="58">
        <v>14111.76</v>
      </c>
      <c r="N1117" s="58"/>
      <c r="O1117" s="58">
        <v>10310.98</v>
      </c>
      <c r="P1117" s="58" t="s">
        <v>14444</v>
      </c>
    </row>
    <row r="1118" spans="1:16" s="59" customFormat="1" ht="10.199999999999999" x14ac:dyDescent="0.25">
      <c r="A1118" s="57">
        <v>1127</v>
      </c>
      <c r="B1118" s="57" t="s">
        <v>16992</v>
      </c>
      <c r="C1118" s="58" t="s">
        <v>2456</v>
      </c>
      <c r="D1118" s="58" t="s">
        <v>8586</v>
      </c>
      <c r="E1118" s="58" t="s">
        <v>16992</v>
      </c>
      <c r="F1118" s="58" t="s">
        <v>2457</v>
      </c>
      <c r="G1118" s="58" t="s">
        <v>16993</v>
      </c>
      <c r="H1118" s="58" t="s">
        <v>14364</v>
      </c>
      <c r="I1118" s="58">
        <v>32187.5</v>
      </c>
      <c r="J1118" s="58">
        <v>12000</v>
      </c>
      <c r="K1118" s="58" t="s">
        <v>14365</v>
      </c>
      <c r="L1118" s="58" t="s">
        <v>8586</v>
      </c>
      <c r="M1118" s="58">
        <v>29597.7</v>
      </c>
      <c r="N1118" s="58"/>
      <c r="O1118" s="58">
        <v>29257.5</v>
      </c>
      <c r="P1118" s="58" t="s">
        <v>14444</v>
      </c>
    </row>
    <row r="1119" spans="1:16" s="59" customFormat="1" ht="10.199999999999999" x14ac:dyDescent="0.25">
      <c r="A1119" s="57">
        <v>1128</v>
      </c>
      <c r="B1119" s="57" t="s">
        <v>16994</v>
      </c>
      <c r="C1119" s="58"/>
      <c r="D1119" s="58" t="s">
        <v>8586</v>
      </c>
      <c r="E1119" s="58" t="s">
        <v>16994</v>
      </c>
      <c r="F1119" s="58" t="s">
        <v>16995</v>
      </c>
      <c r="G1119" s="58" t="s">
        <v>16996</v>
      </c>
      <c r="H1119" s="58" t="s">
        <v>14364</v>
      </c>
      <c r="I1119" s="58">
        <v>23131.25</v>
      </c>
      <c r="J1119" s="58">
        <v>6000</v>
      </c>
      <c r="K1119" s="58" t="s">
        <v>14365</v>
      </c>
      <c r="L1119" s="58" t="s">
        <v>8586</v>
      </c>
      <c r="M1119" s="58">
        <v>21517.439999999999</v>
      </c>
      <c r="N1119" s="58"/>
      <c r="O1119" s="58">
        <v>20741.25</v>
      </c>
      <c r="P1119" s="58" t="s">
        <v>14444</v>
      </c>
    </row>
    <row r="1120" spans="1:16" s="59" customFormat="1" ht="10.199999999999999" x14ac:dyDescent="0.25">
      <c r="A1120" s="57">
        <v>1129</v>
      </c>
      <c r="B1120" s="57" t="s">
        <v>16997</v>
      </c>
      <c r="C1120" s="58"/>
      <c r="D1120" s="58" t="s">
        <v>8586</v>
      </c>
      <c r="E1120" s="58" t="s">
        <v>16997</v>
      </c>
      <c r="F1120" s="58" t="s">
        <v>16998</v>
      </c>
      <c r="G1120" s="58" t="s">
        <v>16999</v>
      </c>
      <c r="H1120" s="58" t="s">
        <v>14364</v>
      </c>
      <c r="I1120" s="58">
        <v>26037.5</v>
      </c>
      <c r="J1120" s="58">
        <v>6000</v>
      </c>
      <c r="K1120" s="58" t="s">
        <v>14365</v>
      </c>
      <c r="L1120" s="58" t="s">
        <v>8586</v>
      </c>
      <c r="M1120" s="58">
        <v>24220.93</v>
      </c>
      <c r="N1120" s="58"/>
      <c r="O1120" s="58">
        <v>23460</v>
      </c>
      <c r="P1120" s="58" t="s">
        <v>14444</v>
      </c>
    </row>
    <row r="1121" spans="1:16" s="59" customFormat="1" ht="10.199999999999999" x14ac:dyDescent="0.25">
      <c r="A1121" s="57">
        <v>1130</v>
      </c>
      <c r="B1121" s="57" t="s">
        <v>17000</v>
      </c>
      <c r="C1121" s="58"/>
      <c r="D1121" s="58" t="s">
        <v>8586</v>
      </c>
      <c r="E1121" s="58" t="s">
        <v>17000</v>
      </c>
      <c r="F1121" s="58" t="s">
        <v>17001</v>
      </c>
      <c r="G1121" s="58" t="s">
        <v>17002</v>
      </c>
      <c r="H1121" s="58" t="s">
        <v>14364</v>
      </c>
      <c r="I1121" s="58">
        <v>28943.75</v>
      </c>
      <c r="J1121" s="58">
        <v>6000</v>
      </c>
      <c r="K1121" s="58" t="s">
        <v>14365</v>
      </c>
      <c r="L1121" s="58" t="s">
        <v>8586</v>
      </c>
      <c r="M1121" s="58">
        <v>26924.42</v>
      </c>
      <c r="N1121" s="58"/>
      <c r="O1121" s="58">
        <v>26178.75</v>
      </c>
      <c r="P1121" s="58" t="s">
        <v>14444</v>
      </c>
    </row>
    <row r="1122" spans="1:16" s="59" customFormat="1" ht="10.199999999999999" x14ac:dyDescent="0.25">
      <c r="A1122" s="57">
        <v>1131</v>
      </c>
      <c r="B1122" s="57" t="s">
        <v>17003</v>
      </c>
      <c r="C1122" s="58"/>
      <c r="D1122" s="58" t="s">
        <v>8586</v>
      </c>
      <c r="E1122" s="58" t="s">
        <v>17003</v>
      </c>
      <c r="F1122" s="58" t="s">
        <v>17004</v>
      </c>
      <c r="G1122" s="58" t="s">
        <v>17005</v>
      </c>
      <c r="H1122" s="58" t="s">
        <v>14364</v>
      </c>
      <c r="I1122" s="58">
        <v>16905</v>
      </c>
      <c r="J1122" s="58">
        <v>6000</v>
      </c>
      <c r="K1122" s="58" t="s">
        <v>14365</v>
      </c>
      <c r="L1122" s="58" t="s">
        <v>8586</v>
      </c>
      <c r="M1122" s="58">
        <v>15725.58</v>
      </c>
      <c r="N1122" s="58"/>
      <c r="O1122" s="58">
        <v>16991.25</v>
      </c>
      <c r="P1122" s="58" t="s">
        <v>14444</v>
      </c>
    </row>
    <row r="1123" spans="1:16" s="59" customFormat="1" ht="10.199999999999999" x14ac:dyDescent="0.25">
      <c r="A1123" s="57">
        <v>1132</v>
      </c>
      <c r="B1123" s="57" t="s">
        <v>17006</v>
      </c>
      <c r="C1123" s="58"/>
      <c r="D1123" s="58" t="s">
        <v>8586</v>
      </c>
      <c r="E1123" s="58" t="s">
        <v>17006</v>
      </c>
      <c r="F1123" s="58" t="s">
        <v>17007</v>
      </c>
      <c r="G1123" s="58" t="s">
        <v>17008</v>
      </c>
      <c r="H1123" s="58" t="s">
        <v>14364</v>
      </c>
      <c r="I1123" s="58">
        <v>19251.25</v>
      </c>
      <c r="J1123" s="58">
        <v>6000</v>
      </c>
      <c r="K1123" s="58" t="s">
        <v>14365</v>
      </c>
      <c r="L1123" s="58" t="s">
        <v>8586</v>
      </c>
      <c r="M1123" s="58">
        <v>17908.14</v>
      </c>
      <c r="N1123" s="58"/>
      <c r="O1123" s="58">
        <v>19251.25</v>
      </c>
      <c r="P1123" s="58" t="s">
        <v>14444</v>
      </c>
    </row>
    <row r="1124" spans="1:16" s="59" customFormat="1" ht="10.199999999999999" x14ac:dyDescent="0.25">
      <c r="A1124" s="57">
        <v>1133</v>
      </c>
      <c r="B1124" s="57" t="s">
        <v>17009</v>
      </c>
      <c r="C1124" s="58"/>
      <c r="D1124" s="58" t="s">
        <v>8586</v>
      </c>
      <c r="E1124" s="58" t="s">
        <v>17009</v>
      </c>
      <c r="F1124" s="58" t="s">
        <v>17010</v>
      </c>
      <c r="G1124" s="58" t="s">
        <v>17011</v>
      </c>
      <c r="H1124" s="58" t="s">
        <v>14364</v>
      </c>
      <c r="I1124" s="58">
        <v>21597.5</v>
      </c>
      <c r="J1124" s="58">
        <v>6000</v>
      </c>
      <c r="K1124" s="58" t="s">
        <v>14365</v>
      </c>
      <c r="L1124" s="58" t="s">
        <v>8586</v>
      </c>
      <c r="M1124" s="58">
        <v>20090.7</v>
      </c>
      <c r="N1124" s="58"/>
      <c r="O1124" s="58">
        <v>21597.5</v>
      </c>
      <c r="P1124" s="58" t="s">
        <v>14444</v>
      </c>
    </row>
    <row r="1125" spans="1:16" s="59" customFormat="1" ht="10.199999999999999" x14ac:dyDescent="0.25">
      <c r="A1125" s="57">
        <v>1134</v>
      </c>
      <c r="B1125" s="57" t="s">
        <v>17012</v>
      </c>
      <c r="C1125" s="58"/>
      <c r="D1125" s="58" t="s">
        <v>8586</v>
      </c>
      <c r="E1125" s="58" t="s">
        <v>17012</v>
      </c>
      <c r="F1125" s="58" t="s">
        <v>17013</v>
      </c>
      <c r="G1125" s="58" t="s">
        <v>17014</v>
      </c>
      <c r="H1125" s="58" t="s">
        <v>14364</v>
      </c>
      <c r="I1125" s="58">
        <v>23943.75</v>
      </c>
      <c r="J1125" s="58">
        <v>6000</v>
      </c>
      <c r="K1125" s="58" t="s">
        <v>14365</v>
      </c>
      <c r="L1125" s="58" t="s">
        <v>8586</v>
      </c>
      <c r="M1125" s="58">
        <v>22273.26</v>
      </c>
      <c r="N1125" s="58"/>
      <c r="O1125" s="58">
        <v>23943.75</v>
      </c>
      <c r="P1125" s="58" t="s">
        <v>14444</v>
      </c>
    </row>
    <row r="1126" spans="1:16" s="59" customFormat="1" ht="10.199999999999999" x14ac:dyDescent="0.25">
      <c r="A1126" s="57">
        <v>1135</v>
      </c>
      <c r="B1126" s="57" t="s">
        <v>17015</v>
      </c>
      <c r="C1126" s="58"/>
      <c r="D1126" s="58" t="s">
        <v>8586</v>
      </c>
      <c r="E1126" s="58" t="s">
        <v>17015</v>
      </c>
      <c r="F1126" s="58" t="s">
        <v>17016</v>
      </c>
      <c r="G1126" s="58" t="s">
        <v>17017</v>
      </c>
      <c r="H1126" s="58" t="s">
        <v>14364</v>
      </c>
      <c r="I1126" s="58">
        <v>20225</v>
      </c>
      <c r="J1126" s="58">
        <v>6000</v>
      </c>
      <c r="K1126" s="58" t="s">
        <v>14365</v>
      </c>
      <c r="L1126" s="58" t="s">
        <v>8586</v>
      </c>
      <c r="M1126" s="58">
        <v>18813.95</v>
      </c>
      <c r="N1126" s="58"/>
      <c r="O1126" s="58">
        <v>18108.75</v>
      </c>
      <c r="P1126" s="58" t="s">
        <v>14444</v>
      </c>
    </row>
    <row r="1127" spans="1:16" s="59" customFormat="1" ht="10.199999999999999" x14ac:dyDescent="0.2">
      <c r="A1127" s="57">
        <v>1136</v>
      </c>
      <c r="B1127" s="57" t="s">
        <v>126</v>
      </c>
      <c r="C1127" s="58" t="s">
        <v>126</v>
      </c>
      <c r="D1127" s="67" t="s">
        <v>178</v>
      </c>
      <c r="E1127" s="58" t="s">
        <v>17018</v>
      </c>
      <c r="F1127" s="58">
        <v>2300532032</v>
      </c>
      <c r="G1127" s="58" t="s">
        <v>17019</v>
      </c>
      <c r="H1127" s="58" t="s">
        <v>14364</v>
      </c>
      <c r="I1127" s="58">
        <v>9.33</v>
      </c>
      <c r="J1127" s="58"/>
      <c r="K1127" s="58" t="s">
        <v>14365</v>
      </c>
      <c r="L1127" s="58" t="s">
        <v>178</v>
      </c>
      <c r="M1127" s="58">
        <v>8.75</v>
      </c>
      <c r="N1127" s="58">
        <v>717</v>
      </c>
      <c r="O1127" s="58">
        <v>9.33</v>
      </c>
      <c r="P1127" s="58">
        <v>441</v>
      </c>
    </row>
    <row r="1128" spans="1:16" s="59" customFormat="1" ht="10.199999999999999" x14ac:dyDescent="0.2">
      <c r="A1128" s="57">
        <v>1137</v>
      </c>
      <c r="B1128" s="57" t="s">
        <v>123</v>
      </c>
      <c r="C1128" s="58" t="s">
        <v>123</v>
      </c>
      <c r="D1128" s="67" t="s">
        <v>178</v>
      </c>
      <c r="E1128" s="58" t="s">
        <v>17020</v>
      </c>
      <c r="F1128" s="58">
        <v>2300531032</v>
      </c>
      <c r="G1128" s="58" t="s">
        <v>17021</v>
      </c>
      <c r="H1128" s="58" t="s">
        <v>14364</v>
      </c>
      <c r="I1128" s="58">
        <v>9.33</v>
      </c>
      <c r="J1128" s="58"/>
      <c r="K1128" s="58" t="s">
        <v>14365</v>
      </c>
      <c r="L1128" s="58" t="s">
        <v>178</v>
      </c>
      <c r="M1128" s="58">
        <v>8.75</v>
      </c>
      <c r="N1128" s="58">
        <v>771</v>
      </c>
      <c r="O1128" s="58">
        <v>9.33</v>
      </c>
      <c r="P1128" s="58">
        <v>500</v>
      </c>
    </row>
    <row r="1129" spans="1:16" s="59" customFormat="1" ht="10.199999999999999" x14ac:dyDescent="0.2">
      <c r="A1129" s="57">
        <v>1138</v>
      </c>
      <c r="B1129" s="57" t="s">
        <v>8211</v>
      </c>
      <c r="C1129" s="58" t="s">
        <v>8211</v>
      </c>
      <c r="D1129" s="67" t="s">
        <v>178</v>
      </c>
      <c r="E1129" s="58" t="s">
        <v>17022</v>
      </c>
      <c r="F1129" s="58">
        <v>2352000001</v>
      </c>
      <c r="G1129" s="58" t="s">
        <v>17023</v>
      </c>
      <c r="H1129" s="58" t="s">
        <v>14364</v>
      </c>
      <c r="I1129" s="58">
        <v>4</v>
      </c>
      <c r="J1129" s="58"/>
      <c r="K1129" s="58" t="s">
        <v>14365</v>
      </c>
      <c r="L1129" s="58" t="s">
        <v>178</v>
      </c>
      <c r="M1129" s="58">
        <v>3.75</v>
      </c>
      <c r="N1129" s="58">
        <v>42</v>
      </c>
      <c r="O1129" s="58">
        <v>4</v>
      </c>
      <c r="P1129" s="58">
        <v>58</v>
      </c>
    </row>
    <row r="1130" spans="1:16" s="59" customFormat="1" ht="10.199999999999999" x14ac:dyDescent="0.2">
      <c r="A1130" s="57">
        <v>1139</v>
      </c>
      <c r="B1130" s="57" t="s">
        <v>8213</v>
      </c>
      <c r="C1130" s="58" t="s">
        <v>8213</v>
      </c>
      <c r="D1130" s="67" t="s">
        <v>178</v>
      </c>
      <c r="E1130" s="58" t="s">
        <v>17024</v>
      </c>
      <c r="F1130" s="58">
        <v>2061702007</v>
      </c>
      <c r="G1130" s="58" t="s">
        <v>17025</v>
      </c>
      <c r="H1130" s="58" t="s">
        <v>14364</v>
      </c>
      <c r="I1130" s="58">
        <v>4</v>
      </c>
      <c r="J1130" s="58"/>
      <c r="K1130" s="58" t="s">
        <v>14365</v>
      </c>
      <c r="L1130" s="58" t="s">
        <v>178</v>
      </c>
      <c r="M1130" s="58">
        <v>3.75</v>
      </c>
      <c r="N1130" s="58">
        <v>1313</v>
      </c>
      <c r="O1130" s="58">
        <v>4</v>
      </c>
      <c r="P1130" s="58">
        <v>1203</v>
      </c>
    </row>
    <row r="1131" spans="1:16" s="59" customFormat="1" ht="10.199999999999999" x14ac:dyDescent="0.2">
      <c r="A1131" s="57">
        <v>1140</v>
      </c>
      <c r="B1131" s="57" t="s">
        <v>8215</v>
      </c>
      <c r="C1131" s="58" t="s">
        <v>8215</v>
      </c>
      <c r="D1131" s="67" t="s">
        <v>178</v>
      </c>
      <c r="E1131" s="58" t="s">
        <v>17026</v>
      </c>
      <c r="F1131" s="58">
        <v>2060700007</v>
      </c>
      <c r="G1131" s="58" t="s">
        <v>17027</v>
      </c>
      <c r="H1131" s="58" t="s">
        <v>14364</v>
      </c>
      <c r="I1131" s="58">
        <v>8</v>
      </c>
      <c r="J1131" s="58"/>
      <c r="K1131" s="58" t="s">
        <v>14365</v>
      </c>
      <c r="L1131" s="58" t="s">
        <v>178</v>
      </c>
      <c r="M1131" s="58">
        <v>7.5</v>
      </c>
      <c r="N1131" s="58">
        <v>345</v>
      </c>
      <c r="O1131" s="58">
        <v>10.67</v>
      </c>
      <c r="P1131" s="58">
        <v>323</v>
      </c>
    </row>
    <row r="1132" spans="1:16" s="59" customFormat="1" ht="10.199999999999999" x14ac:dyDescent="0.2">
      <c r="A1132" s="57">
        <v>1141</v>
      </c>
      <c r="B1132" s="57" t="s">
        <v>8220</v>
      </c>
      <c r="C1132" s="58" t="s">
        <v>8220</v>
      </c>
      <c r="D1132" s="67" t="s">
        <v>178</v>
      </c>
      <c r="E1132" s="58" t="s">
        <v>17028</v>
      </c>
      <c r="F1132" s="58">
        <v>2322301303</v>
      </c>
      <c r="G1132" s="58" t="s">
        <v>17029</v>
      </c>
      <c r="H1132" s="58" t="s">
        <v>14364</v>
      </c>
      <c r="I1132" s="58">
        <v>25.33</v>
      </c>
      <c r="J1132" s="58"/>
      <c r="K1132" s="58" t="s">
        <v>14365</v>
      </c>
      <c r="L1132" s="58" t="s">
        <v>178</v>
      </c>
      <c r="M1132" s="58">
        <v>23.75</v>
      </c>
      <c r="N1132" s="58">
        <v>3618</v>
      </c>
      <c r="O1132" s="58">
        <v>25.33</v>
      </c>
      <c r="P1132" s="58">
        <v>470</v>
      </c>
    </row>
    <row r="1133" spans="1:16" s="59" customFormat="1" ht="10.199999999999999" x14ac:dyDescent="0.2">
      <c r="A1133" s="57">
        <v>1142</v>
      </c>
      <c r="B1133" s="57" t="s">
        <v>7438</v>
      </c>
      <c r="C1133" s="58" t="s">
        <v>7438</v>
      </c>
      <c r="D1133" s="67" t="s">
        <v>178</v>
      </c>
      <c r="E1133" s="58" t="s">
        <v>17030</v>
      </c>
      <c r="F1133" s="58">
        <v>2322401303</v>
      </c>
      <c r="G1133" s="58" t="s">
        <v>17031</v>
      </c>
      <c r="H1133" s="58" t="s">
        <v>14364</v>
      </c>
      <c r="I1133" s="58">
        <v>30.67</v>
      </c>
      <c r="J1133" s="58"/>
      <c r="K1133" s="58" t="s">
        <v>14365</v>
      </c>
      <c r="L1133" s="58" t="s">
        <v>178</v>
      </c>
      <c r="M1133" s="58">
        <v>28.75</v>
      </c>
      <c r="N1133" s="58">
        <v>411</v>
      </c>
      <c r="O1133" s="58">
        <v>30.67</v>
      </c>
      <c r="P1133" s="58">
        <v>171</v>
      </c>
    </row>
    <row r="1134" spans="1:16" s="59" customFormat="1" ht="10.199999999999999" x14ac:dyDescent="0.2">
      <c r="A1134" s="57">
        <v>1143</v>
      </c>
      <c r="B1134" s="57" t="s">
        <v>8206</v>
      </c>
      <c r="C1134" s="58" t="s">
        <v>8206</v>
      </c>
      <c r="D1134" s="67" t="s">
        <v>178</v>
      </c>
      <c r="E1134" s="58" t="s">
        <v>17032</v>
      </c>
      <c r="F1134" s="58">
        <v>2310360214</v>
      </c>
      <c r="G1134" s="58" t="s">
        <v>17033</v>
      </c>
      <c r="H1134" s="58" t="s">
        <v>14364</v>
      </c>
      <c r="I1134" s="58">
        <v>8</v>
      </c>
      <c r="J1134" s="58"/>
      <c r="K1134" s="58" t="s">
        <v>14365</v>
      </c>
      <c r="L1134" s="58" t="s">
        <v>178</v>
      </c>
      <c r="M1134" s="58">
        <v>7.5</v>
      </c>
      <c r="N1134" s="58">
        <v>337</v>
      </c>
      <c r="O1134" s="58">
        <v>8</v>
      </c>
      <c r="P1134" s="58" t="s">
        <v>14444</v>
      </c>
    </row>
    <row r="1135" spans="1:16" s="59" customFormat="1" ht="10.199999999999999" x14ac:dyDescent="0.2">
      <c r="A1135" s="57">
        <v>1144</v>
      </c>
      <c r="B1135" s="57" t="s">
        <v>7448</v>
      </c>
      <c r="C1135" s="58" t="s">
        <v>7448</v>
      </c>
      <c r="D1135" s="67" t="s">
        <v>178</v>
      </c>
      <c r="E1135" s="58" t="s">
        <v>17034</v>
      </c>
      <c r="F1135" s="58">
        <v>2060401006</v>
      </c>
      <c r="G1135" s="58" t="s">
        <v>17035</v>
      </c>
      <c r="H1135" s="58" t="s">
        <v>14364</v>
      </c>
      <c r="I1135" s="58">
        <v>1.33</v>
      </c>
      <c r="J1135" s="58"/>
      <c r="K1135" s="58" t="s">
        <v>14365</v>
      </c>
      <c r="L1135" s="58" t="s">
        <v>178</v>
      </c>
      <c r="M1135" s="58">
        <v>1.25</v>
      </c>
      <c r="N1135" s="58">
        <v>200</v>
      </c>
      <c r="O1135" s="58">
        <v>1.33</v>
      </c>
      <c r="P1135" s="58">
        <v>173</v>
      </c>
    </row>
    <row r="1136" spans="1:16" s="59" customFormat="1" ht="10.199999999999999" x14ac:dyDescent="0.2">
      <c r="A1136" s="57">
        <v>1145</v>
      </c>
      <c r="B1136" s="57" t="s">
        <v>7454</v>
      </c>
      <c r="C1136" s="58" t="s">
        <v>7454</v>
      </c>
      <c r="D1136" s="67" t="s">
        <v>178</v>
      </c>
      <c r="E1136" s="58" t="s">
        <v>17036</v>
      </c>
      <c r="F1136" s="58">
        <v>2060402006</v>
      </c>
      <c r="G1136" s="58" t="s">
        <v>17037</v>
      </c>
      <c r="H1136" s="58" t="s">
        <v>14364</v>
      </c>
      <c r="I1136" s="58">
        <v>1.33</v>
      </c>
      <c r="J1136" s="58"/>
      <c r="K1136" s="58" t="s">
        <v>14365</v>
      </c>
      <c r="L1136" s="58" t="s">
        <v>178</v>
      </c>
      <c r="M1136" s="58">
        <v>1.25</v>
      </c>
      <c r="N1136" s="58">
        <v>178</v>
      </c>
      <c r="O1136" s="58">
        <v>1.33</v>
      </c>
      <c r="P1136" s="58">
        <v>158</v>
      </c>
    </row>
    <row r="1137" spans="1:16" s="59" customFormat="1" ht="10.199999999999999" x14ac:dyDescent="0.2">
      <c r="A1137" s="57">
        <v>1146</v>
      </c>
      <c r="B1137" s="57" t="s">
        <v>7378</v>
      </c>
      <c r="C1137" s="58" t="s">
        <v>7378</v>
      </c>
      <c r="D1137" s="67" t="s">
        <v>178</v>
      </c>
      <c r="E1137" s="58" t="s">
        <v>17038</v>
      </c>
      <c r="F1137" s="58">
        <v>2322302552</v>
      </c>
      <c r="G1137" s="58" t="s">
        <v>17039</v>
      </c>
      <c r="H1137" s="58" t="s">
        <v>14364</v>
      </c>
      <c r="I1137" s="58">
        <v>33.33</v>
      </c>
      <c r="J1137" s="58"/>
      <c r="K1137" s="58" t="s">
        <v>14365</v>
      </c>
      <c r="L1137" s="58" t="s">
        <v>178</v>
      </c>
      <c r="M1137" s="58">
        <v>28.74</v>
      </c>
      <c r="N1137" s="58">
        <v>27</v>
      </c>
      <c r="O1137" s="58">
        <v>33.33</v>
      </c>
      <c r="P1137" s="58">
        <v>27</v>
      </c>
    </row>
    <row r="1138" spans="1:16" s="59" customFormat="1" ht="10.199999999999999" x14ac:dyDescent="0.2">
      <c r="A1138" s="57">
        <v>1147</v>
      </c>
      <c r="B1138" s="57" t="s">
        <v>7380</v>
      </c>
      <c r="C1138" s="58" t="s">
        <v>7380</v>
      </c>
      <c r="D1138" s="67" t="s">
        <v>178</v>
      </c>
      <c r="E1138" s="58" t="s">
        <v>17040</v>
      </c>
      <c r="F1138" s="58">
        <v>2322402552</v>
      </c>
      <c r="G1138" s="58" t="s">
        <v>17041</v>
      </c>
      <c r="H1138" s="58" t="s">
        <v>14364</v>
      </c>
      <c r="I1138" s="58">
        <v>53.33</v>
      </c>
      <c r="J1138" s="58"/>
      <c r="K1138" s="58" t="s">
        <v>14365</v>
      </c>
      <c r="L1138" s="58" t="s">
        <v>178</v>
      </c>
      <c r="M1138" s="58">
        <v>45.98</v>
      </c>
      <c r="N1138" s="58">
        <v>24</v>
      </c>
      <c r="O1138" s="58">
        <v>53.33</v>
      </c>
      <c r="P1138" s="58">
        <v>24</v>
      </c>
    </row>
    <row r="1139" spans="1:16" s="59" customFormat="1" ht="10.199999999999999" x14ac:dyDescent="0.2">
      <c r="A1139" s="57">
        <v>1148</v>
      </c>
      <c r="B1139" s="57" t="s">
        <v>17042</v>
      </c>
      <c r="C1139" s="58" t="s">
        <v>38</v>
      </c>
      <c r="D1139" s="67" t="s">
        <v>178</v>
      </c>
      <c r="E1139" s="58" t="s">
        <v>17042</v>
      </c>
      <c r="F1139" s="58" t="s">
        <v>39</v>
      </c>
      <c r="G1139" s="58" t="s">
        <v>17043</v>
      </c>
      <c r="H1139" s="58" t="s">
        <v>14364</v>
      </c>
      <c r="I1139" s="58">
        <v>12.36</v>
      </c>
      <c r="J1139" s="58"/>
      <c r="K1139" s="58" t="s">
        <v>14365</v>
      </c>
      <c r="L1139" s="58" t="s">
        <v>178</v>
      </c>
      <c r="M1139" s="58">
        <v>11.59</v>
      </c>
      <c r="N1139" s="58"/>
      <c r="O1139" s="58">
        <v>12</v>
      </c>
      <c r="P1139" s="58">
        <v>425</v>
      </c>
    </row>
    <row r="1140" spans="1:16" s="59" customFormat="1" ht="10.199999999999999" x14ac:dyDescent="0.2">
      <c r="A1140" s="57">
        <v>1149</v>
      </c>
      <c r="B1140" s="57" t="s">
        <v>553</v>
      </c>
      <c r="C1140" s="58" t="s">
        <v>553</v>
      </c>
      <c r="D1140" s="67" t="s">
        <v>178</v>
      </c>
      <c r="E1140" s="58" t="s">
        <v>17044</v>
      </c>
      <c r="F1140" s="58" t="s">
        <v>554</v>
      </c>
      <c r="G1140" s="58" t="s">
        <v>17045</v>
      </c>
      <c r="H1140" s="58" t="s">
        <v>14364</v>
      </c>
      <c r="I1140" s="58">
        <v>31.59</v>
      </c>
      <c r="J1140" s="58"/>
      <c r="K1140" s="58" t="s">
        <v>14365</v>
      </c>
      <c r="L1140" s="58" t="s">
        <v>178</v>
      </c>
      <c r="M1140" s="58">
        <v>29.61</v>
      </c>
      <c r="N1140" s="58"/>
      <c r="O1140" s="58">
        <v>30.67</v>
      </c>
      <c r="P1140" s="58">
        <v>504</v>
      </c>
    </row>
    <row r="1141" spans="1:16" s="59" customFormat="1" ht="10.199999999999999" x14ac:dyDescent="0.2">
      <c r="A1141" s="57">
        <v>1150</v>
      </c>
      <c r="B1141" s="57" t="s">
        <v>10886</v>
      </c>
      <c r="C1141" s="58" t="s">
        <v>33</v>
      </c>
      <c r="D1141" s="67" t="s">
        <v>178</v>
      </c>
      <c r="E1141" s="58" t="s">
        <v>17046</v>
      </c>
      <c r="F1141" s="58" t="s">
        <v>35</v>
      </c>
      <c r="G1141" s="58" t="s">
        <v>17047</v>
      </c>
      <c r="H1141" s="58" t="s">
        <v>14364</v>
      </c>
      <c r="I1141" s="58">
        <v>12.36</v>
      </c>
      <c r="J1141" s="58"/>
      <c r="K1141" s="58" t="s">
        <v>14365</v>
      </c>
      <c r="L1141" s="58" t="s">
        <v>178</v>
      </c>
      <c r="M1141" s="58">
        <v>11.59</v>
      </c>
      <c r="N1141" s="58"/>
      <c r="O1141" s="58">
        <v>12</v>
      </c>
      <c r="P1141" s="58">
        <v>430</v>
      </c>
    </row>
    <row r="1142" spans="1:16" s="59" customFormat="1" ht="10.199999999999999" x14ac:dyDescent="0.2">
      <c r="A1142" s="57">
        <v>1151</v>
      </c>
      <c r="B1142" s="57" t="s">
        <v>17048</v>
      </c>
      <c r="C1142" s="58" t="s">
        <v>25190</v>
      </c>
      <c r="D1142" s="67" t="s">
        <v>178</v>
      </c>
      <c r="E1142" s="58" t="s">
        <v>17048</v>
      </c>
      <c r="F1142" s="58" t="s">
        <v>17049</v>
      </c>
      <c r="G1142" s="58" t="s">
        <v>17050</v>
      </c>
      <c r="H1142" s="58" t="s">
        <v>14364</v>
      </c>
      <c r="I1142" s="58">
        <v>10.99</v>
      </c>
      <c r="J1142" s="58"/>
      <c r="K1142" s="58" t="s">
        <v>14365</v>
      </c>
      <c r="L1142" s="58" t="s">
        <v>178</v>
      </c>
      <c r="M1142" s="58">
        <v>10.3</v>
      </c>
      <c r="N1142" s="58"/>
      <c r="O1142" s="58">
        <v>10.67</v>
      </c>
      <c r="P1142" s="58">
        <v>2045</v>
      </c>
    </row>
    <row r="1143" spans="1:16" s="59" customFormat="1" ht="10.199999999999999" x14ac:dyDescent="0.2">
      <c r="A1143" s="57">
        <v>1152</v>
      </c>
      <c r="B1143" s="57" t="s">
        <v>17051</v>
      </c>
      <c r="C1143" s="58" t="s">
        <v>25189</v>
      </c>
      <c r="D1143" s="67" t="s">
        <v>178</v>
      </c>
      <c r="E1143" s="58" t="s">
        <v>17051</v>
      </c>
      <c r="F1143" s="58" t="s">
        <v>17052</v>
      </c>
      <c r="G1143" s="58" t="s">
        <v>17053</v>
      </c>
      <c r="H1143" s="58" t="s">
        <v>14364</v>
      </c>
      <c r="I1143" s="58">
        <v>3.77</v>
      </c>
      <c r="J1143" s="58"/>
      <c r="K1143" s="58" t="s">
        <v>14365</v>
      </c>
      <c r="L1143" s="58" t="s">
        <v>178</v>
      </c>
      <c r="M1143" s="58">
        <v>3.64</v>
      </c>
      <c r="N1143" s="58"/>
      <c r="O1143" s="58">
        <v>3.66</v>
      </c>
      <c r="P1143" s="58">
        <v>300</v>
      </c>
    </row>
    <row r="1144" spans="1:16" s="59" customFormat="1" ht="10.199999999999999" x14ac:dyDescent="0.2">
      <c r="A1144" s="57">
        <v>1153</v>
      </c>
      <c r="B1144" s="57" t="s">
        <v>17054</v>
      </c>
      <c r="C1144" s="58" t="s">
        <v>25188</v>
      </c>
      <c r="D1144" s="67" t="s">
        <v>178</v>
      </c>
      <c r="E1144" s="58" t="s">
        <v>17054</v>
      </c>
      <c r="F1144" s="58" t="s">
        <v>17055</v>
      </c>
      <c r="G1144" s="58" t="s">
        <v>17056</v>
      </c>
      <c r="H1144" s="58" t="s">
        <v>14364</v>
      </c>
      <c r="I1144" s="58">
        <v>4.12</v>
      </c>
      <c r="J1144" s="58"/>
      <c r="K1144" s="58" t="s">
        <v>14365</v>
      </c>
      <c r="L1144" s="58" t="s">
        <v>178</v>
      </c>
      <c r="M1144" s="58">
        <v>3.86</v>
      </c>
      <c r="N1144" s="58"/>
      <c r="O1144" s="58">
        <v>4</v>
      </c>
      <c r="P1144" s="58">
        <v>300</v>
      </c>
    </row>
    <row r="1145" spans="1:16" s="59" customFormat="1" ht="10.199999999999999" x14ac:dyDescent="0.2">
      <c r="A1145" s="57">
        <v>1154</v>
      </c>
      <c r="B1145" s="57" t="s">
        <v>17057</v>
      </c>
      <c r="C1145" s="67"/>
      <c r="D1145" s="67" t="s">
        <v>178</v>
      </c>
      <c r="E1145" s="67" t="s">
        <v>17057</v>
      </c>
      <c r="F1145" s="58">
        <v>2062050002</v>
      </c>
      <c r="G1145" s="67" t="s">
        <v>17058</v>
      </c>
      <c r="H1145" s="67" t="s">
        <v>14364</v>
      </c>
      <c r="I1145" s="67">
        <v>12</v>
      </c>
      <c r="J1145" s="67" t="s">
        <v>14444</v>
      </c>
      <c r="K1145" s="67" t="s">
        <v>14365</v>
      </c>
      <c r="L1145" s="67" t="s">
        <v>178</v>
      </c>
      <c r="M1145" s="67">
        <v>11.25</v>
      </c>
      <c r="N1145" s="67" t="s">
        <v>14444</v>
      </c>
      <c r="O1145" s="58">
        <v>12</v>
      </c>
      <c r="P1145" s="58" t="s">
        <v>14444</v>
      </c>
    </row>
    <row r="1146" spans="1:16" s="59" customFormat="1" ht="10.199999999999999" x14ac:dyDescent="0.2">
      <c r="A1146" s="57">
        <v>1155</v>
      </c>
      <c r="B1146" s="57" t="s">
        <v>17059</v>
      </c>
      <c r="C1146" s="67"/>
      <c r="D1146" s="67" t="s">
        <v>178</v>
      </c>
      <c r="E1146" s="67" t="s">
        <v>17059</v>
      </c>
      <c r="F1146" s="58">
        <v>2301512002</v>
      </c>
      <c r="G1146" s="67" t="s">
        <v>17060</v>
      </c>
      <c r="H1146" s="67" t="s">
        <v>14364</v>
      </c>
      <c r="I1146" s="67">
        <v>12</v>
      </c>
      <c r="J1146" s="67" t="s">
        <v>14444</v>
      </c>
      <c r="K1146" s="67" t="s">
        <v>14365</v>
      </c>
      <c r="L1146" s="67" t="s">
        <v>178</v>
      </c>
      <c r="M1146" s="67">
        <v>11.25</v>
      </c>
      <c r="N1146" s="67" t="s">
        <v>14444</v>
      </c>
      <c r="O1146" s="58">
        <v>12</v>
      </c>
      <c r="P1146" s="58" t="s">
        <v>14444</v>
      </c>
    </row>
    <row r="1147" spans="1:16" s="59" customFormat="1" ht="10.199999999999999" x14ac:dyDescent="0.2">
      <c r="A1147" s="57">
        <v>1156</v>
      </c>
      <c r="B1147" s="57" t="s">
        <v>17061</v>
      </c>
      <c r="C1147" s="67"/>
      <c r="D1147" s="67" t="s">
        <v>178</v>
      </c>
      <c r="E1147" s="67" t="s">
        <v>17061</v>
      </c>
      <c r="F1147" s="58">
        <v>2322609202</v>
      </c>
      <c r="G1147" s="67" t="s">
        <v>17062</v>
      </c>
      <c r="H1147" s="67" t="s">
        <v>14364</v>
      </c>
      <c r="I1147" s="67">
        <v>42.67</v>
      </c>
      <c r="J1147" s="67" t="s">
        <v>14444</v>
      </c>
      <c r="K1147" s="67" t="s">
        <v>14365</v>
      </c>
      <c r="L1147" s="67" t="s">
        <v>178</v>
      </c>
      <c r="M1147" s="67">
        <v>40</v>
      </c>
      <c r="N1147" s="67" t="s">
        <v>14444</v>
      </c>
      <c r="O1147" s="58">
        <v>42.67</v>
      </c>
      <c r="P1147" s="58" t="s">
        <v>14444</v>
      </c>
    </row>
    <row r="1148" spans="1:16" s="59" customFormat="1" ht="10.199999999999999" x14ac:dyDescent="0.2">
      <c r="A1148" s="57">
        <v>1157</v>
      </c>
      <c r="B1148" s="57" t="s">
        <v>17063</v>
      </c>
      <c r="C1148" s="58"/>
      <c r="D1148" s="67" t="s">
        <v>178</v>
      </c>
      <c r="E1148" s="58" t="s">
        <v>17063</v>
      </c>
      <c r="F1148" s="58" t="s">
        <v>17064</v>
      </c>
      <c r="G1148" s="58" t="s">
        <v>17065</v>
      </c>
      <c r="H1148" s="58" t="s">
        <v>14364</v>
      </c>
      <c r="I1148" s="58">
        <v>148.24</v>
      </c>
      <c r="J1148" s="58"/>
      <c r="K1148" s="58" t="s">
        <v>14365</v>
      </c>
      <c r="L1148" s="58" t="s">
        <v>178</v>
      </c>
      <c r="M1148" s="58">
        <v>141.57</v>
      </c>
      <c r="N1148" s="58"/>
      <c r="O1148" s="58">
        <v>163.44</v>
      </c>
      <c r="P1148" s="58" t="s">
        <v>14444</v>
      </c>
    </row>
    <row r="1149" spans="1:16" s="59" customFormat="1" ht="10.199999999999999" x14ac:dyDescent="0.2">
      <c r="A1149" s="57">
        <v>1158</v>
      </c>
      <c r="B1149" s="57" t="s">
        <v>17066</v>
      </c>
      <c r="C1149" s="67"/>
      <c r="D1149" s="67" t="s">
        <v>178</v>
      </c>
      <c r="E1149" s="67" t="s">
        <v>17066</v>
      </c>
      <c r="F1149" s="58">
        <v>2322909202</v>
      </c>
      <c r="G1149" s="67" t="s">
        <v>17067</v>
      </c>
      <c r="H1149" s="67" t="s">
        <v>14364</v>
      </c>
      <c r="I1149" s="67">
        <v>64</v>
      </c>
      <c r="J1149" s="67" t="s">
        <v>14444</v>
      </c>
      <c r="K1149" s="67" t="s">
        <v>14365</v>
      </c>
      <c r="L1149" s="67" t="s">
        <v>178</v>
      </c>
      <c r="M1149" s="67">
        <v>60</v>
      </c>
      <c r="N1149" s="67" t="s">
        <v>14444</v>
      </c>
      <c r="O1149" s="58">
        <v>64</v>
      </c>
      <c r="P1149" s="58">
        <v>40</v>
      </c>
    </row>
    <row r="1150" spans="1:16" s="59" customFormat="1" ht="10.199999999999999" x14ac:dyDescent="0.2">
      <c r="A1150" s="57">
        <v>1159</v>
      </c>
      <c r="B1150" s="57" t="s">
        <v>17068</v>
      </c>
      <c r="C1150" s="67"/>
      <c r="D1150" s="67" t="s">
        <v>178</v>
      </c>
      <c r="E1150" s="67" t="s">
        <v>17068</v>
      </c>
      <c r="F1150" s="58">
        <v>2353000002</v>
      </c>
      <c r="G1150" s="67" t="s">
        <v>17069</v>
      </c>
      <c r="H1150" s="67" t="s">
        <v>14364</v>
      </c>
      <c r="I1150" s="67">
        <v>4</v>
      </c>
      <c r="J1150" s="67" t="s">
        <v>14444</v>
      </c>
      <c r="K1150" s="67" t="s">
        <v>14365</v>
      </c>
      <c r="L1150" s="67" t="s">
        <v>178</v>
      </c>
      <c r="M1150" s="67">
        <v>3.75</v>
      </c>
      <c r="N1150" s="67" t="s">
        <v>14444</v>
      </c>
      <c r="O1150" s="58">
        <v>4</v>
      </c>
      <c r="P1150" s="58" t="s">
        <v>14444</v>
      </c>
    </row>
    <row r="1151" spans="1:16" s="59" customFormat="1" ht="10.199999999999999" x14ac:dyDescent="0.2">
      <c r="A1151" s="57">
        <v>1160</v>
      </c>
      <c r="B1151" s="57" t="s">
        <v>17070</v>
      </c>
      <c r="C1151" s="67"/>
      <c r="D1151" s="67" t="s">
        <v>178</v>
      </c>
      <c r="E1151" s="67" t="s">
        <v>17070</v>
      </c>
      <c r="F1151" s="58">
        <v>2322959232</v>
      </c>
      <c r="G1151" s="67" t="s">
        <v>17071</v>
      </c>
      <c r="H1151" s="67" t="s">
        <v>14364</v>
      </c>
      <c r="I1151" s="67">
        <v>125.33</v>
      </c>
      <c r="J1151" s="67" t="s">
        <v>14444</v>
      </c>
      <c r="K1151" s="67" t="s">
        <v>14365</v>
      </c>
      <c r="L1151" s="67" t="s">
        <v>178</v>
      </c>
      <c r="M1151" s="67">
        <v>117.5</v>
      </c>
      <c r="N1151" s="67" t="s">
        <v>14444</v>
      </c>
      <c r="O1151" s="58">
        <v>125.33</v>
      </c>
      <c r="P1151" s="58" t="s">
        <v>14444</v>
      </c>
    </row>
    <row r="1152" spans="1:16" s="59" customFormat="1" ht="10.199999999999999" x14ac:dyDescent="0.2">
      <c r="A1152" s="57">
        <v>1161</v>
      </c>
      <c r="B1152" s="57" t="s">
        <v>17072</v>
      </c>
      <c r="C1152" s="67"/>
      <c r="D1152" s="67" t="s">
        <v>178</v>
      </c>
      <c r="E1152" s="67" t="s">
        <v>17072</v>
      </c>
      <c r="F1152" s="58">
        <v>2301511002</v>
      </c>
      <c r="G1152" s="67" t="s">
        <v>17073</v>
      </c>
      <c r="H1152" s="67" t="s">
        <v>14364</v>
      </c>
      <c r="I1152" s="67">
        <v>12</v>
      </c>
      <c r="J1152" s="67" t="s">
        <v>14444</v>
      </c>
      <c r="K1152" s="67" t="s">
        <v>14365</v>
      </c>
      <c r="L1152" s="67" t="s">
        <v>178</v>
      </c>
      <c r="M1152" s="67">
        <v>11.25</v>
      </c>
      <c r="N1152" s="67" t="s">
        <v>14444</v>
      </c>
      <c r="O1152" s="58">
        <v>12</v>
      </c>
      <c r="P1152" s="58">
        <v>15</v>
      </c>
    </row>
    <row r="1153" spans="1:16" s="59" customFormat="1" ht="10.199999999999999" x14ac:dyDescent="0.2">
      <c r="A1153" s="57">
        <v>1162</v>
      </c>
      <c r="B1153" s="57" t="s">
        <v>17074</v>
      </c>
      <c r="C1153" s="58"/>
      <c r="D1153" s="67" t="s">
        <v>178</v>
      </c>
      <c r="E1153" s="58" t="s">
        <v>17074</v>
      </c>
      <c r="F1153" s="58" t="s">
        <v>17075</v>
      </c>
      <c r="G1153" s="58" t="s">
        <v>17076</v>
      </c>
      <c r="H1153" s="58" t="s">
        <v>14364</v>
      </c>
      <c r="I1153" s="58">
        <v>240</v>
      </c>
      <c r="J1153" s="58"/>
      <c r="K1153" s="58" t="s">
        <v>14365</v>
      </c>
      <c r="L1153" s="58" t="s">
        <v>178</v>
      </c>
      <c r="M1153" s="58">
        <v>206.9</v>
      </c>
      <c r="N1153" s="58"/>
      <c r="O1153" s="58">
        <v>240</v>
      </c>
      <c r="P1153" s="58" t="s">
        <v>14444</v>
      </c>
    </row>
    <row r="1154" spans="1:16" s="59" customFormat="1" ht="10.199999999999999" x14ac:dyDescent="0.2">
      <c r="A1154" s="57">
        <v>1163</v>
      </c>
      <c r="B1154" s="57" t="s">
        <v>7402</v>
      </c>
      <c r="C1154" s="58" t="s">
        <v>7402</v>
      </c>
      <c r="D1154" s="67" t="s">
        <v>178</v>
      </c>
      <c r="E1154" s="58" t="s">
        <v>17077</v>
      </c>
      <c r="F1154" s="58" t="s">
        <v>17078</v>
      </c>
      <c r="G1154" s="58" t="s">
        <v>17079</v>
      </c>
      <c r="H1154" s="58" t="s">
        <v>14364</v>
      </c>
      <c r="I1154" s="58">
        <v>198.53</v>
      </c>
      <c r="J1154" s="58"/>
      <c r="K1154" s="58" t="s">
        <v>14365</v>
      </c>
      <c r="L1154" s="58" t="s">
        <v>178</v>
      </c>
      <c r="M1154" s="58">
        <v>189.61</v>
      </c>
      <c r="N1154" s="58"/>
      <c r="O1154" s="58">
        <v>218.88</v>
      </c>
      <c r="P1154" s="58" t="s">
        <v>14444</v>
      </c>
    </row>
    <row r="1155" spans="1:16" s="59" customFormat="1" ht="10.199999999999999" x14ac:dyDescent="0.2">
      <c r="A1155" s="57">
        <v>1164</v>
      </c>
      <c r="B1155" s="57" t="s">
        <v>7366</v>
      </c>
      <c r="C1155" s="58" t="s">
        <v>7366</v>
      </c>
      <c r="D1155" s="67" t="s">
        <v>178</v>
      </c>
      <c r="E1155" s="58" t="s">
        <v>17080</v>
      </c>
      <c r="F1155" s="58" t="s">
        <v>17081</v>
      </c>
      <c r="G1155" s="58" t="s">
        <v>17082</v>
      </c>
      <c r="H1155" s="58" t="s">
        <v>14364</v>
      </c>
      <c r="I1155" s="58">
        <v>2.2200000000000002</v>
      </c>
      <c r="J1155" s="58"/>
      <c r="K1155" s="58" t="s">
        <v>14365</v>
      </c>
      <c r="L1155" s="58" t="s">
        <v>178</v>
      </c>
      <c r="M1155" s="58">
        <v>2.2200000000000002</v>
      </c>
      <c r="N1155" s="58">
        <v>42</v>
      </c>
      <c r="O1155" s="58">
        <v>2.2200000000000002</v>
      </c>
      <c r="P1155" s="58">
        <v>42</v>
      </c>
    </row>
    <row r="1156" spans="1:16" s="59" customFormat="1" ht="10.199999999999999" x14ac:dyDescent="0.2">
      <c r="A1156" s="57">
        <v>1165</v>
      </c>
      <c r="B1156" s="57" t="s">
        <v>17083</v>
      </c>
      <c r="C1156" s="58"/>
      <c r="D1156" s="67" t="s">
        <v>178</v>
      </c>
      <c r="E1156" s="58" t="s">
        <v>17083</v>
      </c>
      <c r="F1156" s="58" t="s">
        <v>17084</v>
      </c>
      <c r="G1156" s="58" t="s">
        <v>17085</v>
      </c>
      <c r="H1156" s="58" t="s">
        <v>14364</v>
      </c>
      <c r="I1156" s="58">
        <v>8.89</v>
      </c>
      <c r="J1156" s="58"/>
      <c r="K1156" s="58" t="s">
        <v>14365</v>
      </c>
      <c r="L1156" s="58" t="s">
        <v>178</v>
      </c>
      <c r="M1156" s="58">
        <v>8.89</v>
      </c>
      <c r="N1156" s="58">
        <v>8</v>
      </c>
      <c r="O1156" s="58">
        <v>8.89</v>
      </c>
      <c r="P1156" s="58">
        <v>8</v>
      </c>
    </row>
    <row r="1157" spans="1:16" s="59" customFormat="1" ht="10.199999999999999" x14ac:dyDescent="0.2">
      <c r="A1157" s="57">
        <v>1166</v>
      </c>
      <c r="B1157" s="57" t="s">
        <v>7478</v>
      </c>
      <c r="C1157" s="58" t="s">
        <v>7478</v>
      </c>
      <c r="D1157" s="67" t="s">
        <v>178</v>
      </c>
      <c r="E1157" s="58" t="s">
        <v>17086</v>
      </c>
      <c r="F1157" s="58" t="s">
        <v>7479</v>
      </c>
      <c r="G1157" s="58" t="s">
        <v>17087</v>
      </c>
      <c r="H1157" s="58" t="s">
        <v>14364</v>
      </c>
      <c r="I1157" s="58">
        <v>2.2200000000000002</v>
      </c>
      <c r="J1157" s="58"/>
      <c r="K1157" s="58" t="s">
        <v>14365</v>
      </c>
      <c r="L1157" s="58" t="s">
        <v>178</v>
      </c>
      <c r="M1157" s="58">
        <v>2.02</v>
      </c>
      <c r="N1157" s="58">
        <v>72</v>
      </c>
      <c r="O1157" s="58">
        <v>2.2200000000000002</v>
      </c>
      <c r="P1157" s="58">
        <v>52</v>
      </c>
    </row>
    <row r="1158" spans="1:16" s="59" customFormat="1" ht="10.199999999999999" x14ac:dyDescent="0.2">
      <c r="A1158" s="57">
        <v>1167</v>
      </c>
      <c r="B1158" s="57" t="s">
        <v>7881</v>
      </c>
      <c r="C1158" s="58" t="s">
        <v>7881</v>
      </c>
      <c r="D1158" s="67" t="s">
        <v>178</v>
      </c>
      <c r="E1158" s="58" t="s">
        <v>17088</v>
      </c>
      <c r="F1158" s="58" t="s">
        <v>17089</v>
      </c>
      <c r="G1158" s="58" t="s">
        <v>17090</v>
      </c>
      <c r="H1158" s="58" t="s">
        <v>14364</v>
      </c>
      <c r="I1158" s="58">
        <v>17.45</v>
      </c>
      <c r="J1158" s="58"/>
      <c r="K1158" s="58" t="s">
        <v>14365</v>
      </c>
      <c r="L1158" s="58" t="s">
        <v>178</v>
      </c>
      <c r="M1158" s="58">
        <v>15.98</v>
      </c>
      <c r="N1158" s="58">
        <v>92142</v>
      </c>
      <c r="O1158" s="58">
        <v>17.45</v>
      </c>
      <c r="P1158" s="58">
        <v>61956</v>
      </c>
    </row>
    <row r="1159" spans="1:16" s="59" customFormat="1" ht="10.199999999999999" x14ac:dyDescent="0.2">
      <c r="A1159" s="57">
        <v>1168</v>
      </c>
      <c r="B1159" s="57" t="s">
        <v>17091</v>
      </c>
      <c r="C1159" s="58" t="s">
        <v>7868</v>
      </c>
      <c r="D1159" s="67" t="s">
        <v>178</v>
      </c>
      <c r="E1159" s="58" t="s">
        <v>17092</v>
      </c>
      <c r="F1159" s="58" t="s">
        <v>7869</v>
      </c>
      <c r="G1159" s="58" t="s">
        <v>17093</v>
      </c>
      <c r="H1159" s="58" t="s">
        <v>14364</v>
      </c>
      <c r="I1159" s="58">
        <v>20.53</v>
      </c>
      <c r="J1159" s="58"/>
      <c r="K1159" s="58" t="s">
        <v>14365</v>
      </c>
      <c r="L1159" s="58" t="s">
        <v>178</v>
      </c>
      <c r="M1159" s="58">
        <v>18.8</v>
      </c>
      <c r="N1159" s="58">
        <v>101243</v>
      </c>
      <c r="O1159" s="58">
        <v>20.53</v>
      </c>
      <c r="P1159" s="58">
        <v>134688</v>
      </c>
    </row>
    <row r="1160" spans="1:16" s="59" customFormat="1" ht="10.199999999999999" x14ac:dyDescent="0.2">
      <c r="A1160" s="57">
        <v>1169</v>
      </c>
      <c r="B1160" s="57" t="s">
        <v>7456</v>
      </c>
      <c r="C1160" s="58" t="s">
        <v>7456</v>
      </c>
      <c r="D1160" s="67" t="s">
        <v>178</v>
      </c>
      <c r="E1160" s="58" t="s">
        <v>17094</v>
      </c>
      <c r="F1160" s="58" t="s">
        <v>17095</v>
      </c>
      <c r="G1160" s="58" t="s">
        <v>17096</v>
      </c>
      <c r="H1160" s="58" t="s">
        <v>14364</v>
      </c>
      <c r="I1160" s="58">
        <v>10.44</v>
      </c>
      <c r="J1160" s="58"/>
      <c r="K1160" s="58" t="s">
        <v>14365</v>
      </c>
      <c r="L1160" s="58" t="s">
        <v>178</v>
      </c>
      <c r="M1160" s="58">
        <v>9.7899999999999991</v>
      </c>
      <c r="N1160" s="58">
        <v>3444</v>
      </c>
      <c r="O1160" s="58">
        <v>10.44</v>
      </c>
      <c r="P1160" s="58">
        <v>3222</v>
      </c>
    </row>
    <row r="1161" spans="1:16" s="59" customFormat="1" ht="10.199999999999999" x14ac:dyDescent="0.2">
      <c r="A1161" s="57">
        <v>1170</v>
      </c>
      <c r="B1161" s="57" t="s">
        <v>7502</v>
      </c>
      <c r="C1161" s="58" t="s">
        <v>7502</v>
      </c>
      <c r="D1161" s="67" t="s">
        <v>178</v>
      </c>
      <c r="E1161" s="58" t="s">
        <v>17097</v>
      </c>
      <c r="F1161" s="58" t="s">
        <v>7503</v>
      </c>
      <c r="G1161" s="58" t="s">
        <v>17098</v>
      </c>
      <c r="H1161" s="58" t="s">
        <v>14364</v>
      </c>
      <c r="I1161" s="58">
        <v>4.08</v>
      </c>
      <c r="J1161" s="58"/>
      <c r="K1161" s="58" t="s">
        <v>14365</v>
      </c>
      <c r="L1161" s="58" t="s">
        <v>178</v>
      </c>
      <c r="M1161" s="58">
        <v>3.49</v>
      </c>
      <c r="N1161" s="58">
        <v>61706</v>
      </c>
      <c r="O1161" s="58">
        <v>4.0759999999999996</v>
      </c>
      <c r="P1161" s="58">
        <v>5597</v>
      </c>
    </row>
    <row r="1162" spans="1:16" s="59" customFormat="1" ht="10.199999999999999" x14ac:dyDescent="0.2">
      <c r="A1162" s="57">
        <v>1171</v>
      </c>
      <c r="B1162" s="57" t="s">
        <v>7519</v>
      </c>
      <c r="C1162" s="58" t="s">
        <v>7519</v>
      </c>
      <c r="D1162" s="67" t="s">
        <v>178</v>
      </c>
      <c r="E1162" s="58" t="s">
        <v>17099</v>
      </c>
      <c r="F1162" s="58" t="s">
        <v>14125</v>
      </c>
      <c r="G1162" s="58" t="s">
        <v>17100</v>
      </c>
      <c r="H1162" s="58" t="s">
        <v>14364</v>
      </c>
      <c r="I1162" s="58">
        <v>18.05</v>
      </c>
      <c r="J1162" s="58"/>
      <c r="K1162" s="58" t="s">
        <v>14365</v>
      </c>
      <c r="L1162" s="58" t="s">
        <v>178</v>
      </c>
      <c r="M1162" s="58">
        <v>16.920000000000002</v>
      </c>
      <c r="N1162" s="58">
        <v>21505</v>
      </c>
      <c r="O1162" s="58">
        <v>18.05</v>
      </c>
      <c r="P1162" s="58">
        <v>36014</v>
      </c>
    </row>
    <row r="1163" spans="1:16" s="59" customFormat="1" ht="10.199999999999999" x14ac:dyDescent="0.2">
      <c r="A1163" s="57">
        <v>1172</v>
      </c>
      <c r="B1163" s="57" t="s">
        <v>7496</v>
      </c>
      <c r="C1163" s="58" t="s">
        <v>7496</v>
      </c>
      <c r="D1163" s="67" t="s">
        <v>178</v>
      </c>
      <c r="E1163" s="58" t="s">
        <v>17101</v>
      </c>
      <c r="F1163" s="58" t="s">
        <v>7497</v>
      </c>
      <c r="G1163" s="58" t="s">
        <v>17102</v>
      </c>
      <c r="H1163" s="58" t="s">
        <v>14364</v>
      </c>
      <c r="I1163" s="58">
        <v>3.64</v>
      </c>
      <c r="J1163" s="58"/>
      <c r="K1163" s="58" t="s">
        <v>14365</v>
      </c>
      <c r="L1163" s="58" t="s">
        <v>178</v>
      </c>
      <c r="M1163" s="58">
        <v>3.12</v>
      </c>
      <c r="N1163" s="58">
        <v>7618</v>
      </c>
      <c r="O1163" s="58">
        <v>3.64</v>
      </c>
      <c r="P1163" s="58">
        <v>7564</v>
      </c>
    </row>
    <row r="1164" spans="1:16" s="59" customFormat="1" ht="10.199999999999999" x14ac:dyDescent="0.2">
      <c r="A1164" s="57">
        <v>1173</v>
      </c>
      <c r="B1164" s="58" t="s">
        <v>17103</v>
      </c>
      <c r="C1164" s="58"/>
      <c r="D1164" s="67" t="s">
        <v>178</v>
      </c>
      <c r="E1164" s="58" t="s">
        <v>17103</v>
      </c>
      <c r="F1164" s="58" t="s">
        <v>17104</v>
      </c>
      <c r="G1164" s="58" t="s">
        <v>17105</v>
      </c>
      <c r="H1164" s="58" t="s">
        <v>14364</v>
      </c>
      <c r="I1164" s="58">
        <v>1.42</v>
      </c>
      <c r="J1164" s="58"/>
      <c r="K1164" s="58" t="s">
        <v>14365</v>
      </c>
      <c r="L1164" s="58" t="s">
        <v>178</v>
      </c>
      <c r="M1164" s="58">
        <v>1.3</v>
      </c>
      <c r="N1164" s="58">
        <v>147195</v>
      </c>
      <c r="O1164" s="58">
        <v>1.42</v>
      </c>
      <c r="P1164" s="58">
        <v>50775</v>
      </c>
    </row>
    <row r="1165" spans="1:16" s="59" customFormat="1" ht="10.199999999999999" x14ac:dyDescent="0.2">
      <c r="A1165" s="57">
        <v>1174</v>
      </c>
      <c r="B1165" s="57" t="s">
        <v>7462</v>
      </c>
      <c r="C1165" s="58" t="s">
        <v>7462</v>
      </c>
      <c r="D1165" s="67" t="s">
        <v>178</v>
      </c>
      <c r="E1165" s="58" t="s">
        <v>17106</v>
      </c>
      <c r="F1165" s="58" t="s">
        <v>17107</v>
      </c>
      <c r="G1165" s="58" t="s">
        <v>17108</v>
      </c>
      <c r="H1165" s="58" t="s">
        <v>14364</v>
      </c>
      <c r="I1165" s="58">
        <v>30.75</v>
      </c>
      <c r="J1165" s="58"/>
      <c r="K1165" s="58" t="s">
        <v>14365</v>
      </c>
      <c r="L1165" s="58" t="s">
        <v>178</v>
      </c>
      <c r="M1165" s="58">
        <v>28.16</v>
      </c>
      <c r="N1165" s="58">
        <v>4233</v>
      </c>
      <c r="O1165" s="58">
        <v>30.75</v>
      </c>
      <c r="P1165" s="58">
        <v>3656</v>
      </c>
    </row>
    <row r="1166" spans="1:16" s="59" customFormat="1" ht="10.199999999999999" x14ac:dyDescent="0.2">
      <c r="A1166" s="57">
        <v>1175</v>
      </c>
      <c r="B1166" s="57" t="s">
        <v>17109</v>
      </c>
      <c r="C1166" s="58"/>
      <c r="D1166" s="67" t="s">
        <v>178</v>
      </c>
      <c r="E1166" s="58" t="s">
        <v>17109</v>
      </c>
      <c r="F1166" s="58" t="s">
        <v>17110</v>
      </c>
      <c r="G1166" s="58" t="s">
        <v>17111</v>
      </c>
      <c r="H1166" s="58" t="s">
        <v>14364</v>
      </c>
      <c r="I1166" s="58">
        <v>266.67</v>
      </c>
      <c r="J1166" s="58"/>
      <c r="K1166" s="58" t="s">
        <v>14365</v>
      </c>
      <c r="L1166" s="58" t="s">
        <v>178</v>
      </c>
      <c r="M1166" s="58">
        <v>229.89</v>
      </c>
      <c r="N1166" s="58"/>
      <c r="O1166" s="58">
        <v>266.67</v>
      </c>
      <c r="P1166" s="58" t="s">
        <v>14444</v>
      </c>
    </row>
    <row r="1167" spans="1:16" s="59" customFormat="1" ht="10.199999999999999" x14ac:dyDescent="0.25">
      <c r="A1167" s="57">
        <v>1176</v>
      </c>
      <c r="B1167" s="57" t="s">
        <v>17112</v>
      </c>
      <c r="C1167" s="58"/>
      <c r="D1167" s="58" t="s">
        <v>8586</v>
      </c>
      <c r="E1167" s="58" t="s">
        <v>17112</v>
      </c>
      <c r="F1167" s="58" t="s">
        <v>17113</v>
      </c>
      <c r="G1167" s="58" t="s">
        <v>17114</v>
      </c>
      <c r="H1167" s="58" t="s">
        <v>14364</v>
      </c>
      <c r="I1167" s="58">
        <v>24</v>
      </c>
      <c r="J1167" s="58"/>
      <c r="K1167" s="58" t="s">
        <v>14365</v>
      </c>
      <c r="L1167" s="58" t="s">
        <v>8586</v>
      </c>
      <c r="M1167" s="58">
        <v>0</v>
      </c>
      <c r="N1167" s="58"/>
      <c r="O1167" s="58">
        <v>24</v>
      </c>
      <c r="P1167" s="58" t="s">
        <v>14444</v>
      </c>
    </row>
    <row r="1168" spans="1:16" s="59" customFormat="1" ht="10.199999999999999" x14ac:dyDescent="0.2">
      <c r="A1168" s="57">
        <v>1177</v>
      </c>
      <c r="B1168" s="57" t="s">
        <v>7513</v>
      </c>
      <c r="C1168" s="58" t="s">
        <v>7513</v>
      </c>
      <c r="D1168" s="67" t="s">
        <v>178</v>
      </c>
      <c r="E1168" s="58" t="s">
        <v>17115</v>
      </c>
      <c r="F1168" s="58" t="s">
        <v>7514</v>
      </c>
      <c r="G1168" s="58" t="s">
        <v>17116</v>
      </c>
      <c r="H1168" s="58" t="s">
        <v>14364</v>
      </c>
      <c r="I1168" s="58">
        <v>12.68</v>
      </c>
      <c r="J1168" s="58"/>
      <c r="K1168" s="58" t="s">
        <v>14365</v>
      </c>
      <c r="L1168" s="58" t="s">
        <v>178</v>
      </c>
      <c r="M1168" s="58">
        <v>11.89</v>
      </c>
      <c r="N1168" s="58">
        <v>8252</v>
      </c>
      <c r="O1168" s="58">
        <v>12.68</v>
      </c>
      <c r="P1168" s="58">
        <v>9437</v>
      </c>
    </row>
    <row r="1169" spans="1:16" s="59" customFormat="1" ht="10.199999999999999" x14ac:dyDescent="0.2">
      <c r="A1169" s="57">
        <v>1178</v>
      </c>
      <c r="B1169" s="57" t="s">
        <v>7516</v>
      </c>
      <c r="C1169" s="58" t="s">
        <v>7516</v>
      </c>
      <c r="D1169" s="67" t="s">
        <v>178</v>
      </c>
      <c r="E1169" s="58" t="s">
        <v>17117</v>
      </c>
      <c r="F1169" s="58" t="s">
        <v>7517</v>
      </c>
      <c r="G1169" s="58" t="s">
        <v>17118</v>
      </c>
      <c r="H1169" s="58" t="s">
        <v>14364</v>
      </c>
      <c r="I1169" s="58">
        <v>12.68</v>
      </c>
      <c r="J1169" s="58"/>
      <c r="K1169" s="58" t="s">
        <v>14365</v>
      </c>
      <c r="L1169" s="58" t="s">
        <v>178</v>
      </c>
      <c r="M1169" s="58">
        <v>11.89</v>
      </c>
      <c r="N1169" s="58">
        <v>5156</v>
      </c>
      <c r="O1169" s="58">
        <v>12.68</v>
      </c>
      <c r="P1169" s="58">
        <v>11200</v>
      </c>
    </row>
    <row r="1170" spans="1:16" s="59" customFormat="1" ht="10.199999999999999" x14ac:dyDescent="0.2">
      <c r="A1170" s="57">
        <v>1179</v>
      </c>
      <c r="B1170" s="57" t="s">
        <v>7360</v>
      </c>
      <c r="C1170" s="58" t="s">
        <v>7360</v>
      </c>
      <c r="D1170" s="67" t="s">
        <v>178</v>
      </c>
      <c r="E1170" s="58" t="s">
        <v>17119</v>
      </c>
      <c r="F1170" s="58" t="s">
        <v>17120</v>
      </c>
      <c r="G1170" s="58" t="s">
        <v>17121</v>
      </c>
      <c r="H1170" s="58" t="s">
        <v>14364</v>
      </c>
      <c r="I1170" s="58">
        <v>16</v>
      </c>
      <c r="J1170" s="58"/>
      <c r="K1170" s="58" t="s">
        <v>14365</v>
      </c>
      <c r="L1170" s="58" t="s">
        <v>178</v>
      </c>
      <c r="M1170" s="58">
        <v>15.38</v>
      </c>
      <c r="N1170" s="58">
        <v>1712</v>
      </c>
      <c r="O1170" s="58">
        <v>10.8</v>
      </c>
      <c r="P1170" s="58">
        <v>1724</v>
      </c>
    </row>
    <row r="1171" spans="1:16" s="59" customFormat="1" ht="10.199999999999999" x14ac:dyDescent="0.2">
      <c r="A1171" s="57">
        <v>1180</v>
      </c>
      <c r="B1171" s="57" t="s">
        <v>17122</v>
      </c>
      <c r="C1171" s="58" t="s">
        <v>25192</v>
      </c>
      <c r="D1171" s="67" t="s">
        <v>178</v>
      </c>
      <c r="E1171" s="58" t="s">
        <v>17122</v>
      </c>
      <c r="F1171" s="58" t="s">
        <v>17123</v>
      </c>
      <c r="G1171" s="58" t="s">
        <v>17124</v>
      </c>
      <c r="H1171" s="58" t="s">
        <v>14364</v>
      </c>
      <c r="I1171" s="58">
        <v>8</v>
      </c>
      <c r="J1171" s="58"/>
      <c r="K1171" s="58" t="s">
        <v>14365</v>
      </c>
      <c r="L1171" s="58" t="s">
        <v>178</v>
      </c>
      <c r="M1171" s="58">
        <v>7.69</v>
      </c>
      <c r="N1171" s="58">
        <v>1501</v>
      </c>
      <c r="O1171" s="58">
        <v>8</v>
      </c>
      <c r="P1171" s="58">
        <v>1486</v>
      </c>
    </row>
    <row r="1172" spans="1:16" s="59" customFormat="1" ht="10.199999999999999" x14ac:dyDescent="0.2">
      <c r="A1172" s="57">
        <v>1181</v>
      </c>
      <c r="B1172" s="57" t="s">
        <v>17125</v>
      </c>
      <c r="C1172" s="58"/>
      <c r="D1172" s="67" t="s">
        <v>178</v>
      </c>
      <c r="E1172" s="58" t="s">
        <v>17125</v>
      </c>
      <c r="F1172" s="58" t="s">
        <v>17126</v>
      </c>
      <c r="G1172" s="58" t="s">
        <v>17127</v>
      </c>
      <c r="H1172" s="58" t="s">
        <v>14364</v>
      </c>
      <c r="I1172" s="58">
        <v>16</v>
      </c>
      <c r="J1172" s="58"/>
      <c r="K1172" s="58" t="s">
        <v>14365</v>
      </c>
      <c r="L1172" s="58" t="s">
        <v>178</v>
      </c>
      <c r="M1172" s="58">
        <v>15.38</v>
      </c>
      <c r="N1172" s="58">
        <v>1761</v>
      </c>
      <c r="O1172" s="58">
        <v>10.8</v>
      </c>
      <c r="P1172" s="58">
        <v>1894</v>
      </c>
    </row>
    <row r="1173" spans="1:16" s="59" customFormat="1" ht="10.199999999999999" x14ac:dyDescent="0.2">
      <c r="A1173" s="57">
        <v>1182</v>
      </c>
      <c r="B1173" s="57" t="s">
        <v>17128</v>
      </c>
      <c r="C1173" s="58" t="s">
        <v>25191</v>
      </c>
      <c r="D1173" s="67" t="s">
        <v>178</v>
      </c>
      <c r="E1173" s="58" t="s">
        <v>17128</v>
      </c>
      <c r="F1173" s="58" t="s">
        <v>17129</v>
      </c>
      <c r="G1173" s="58" t="s">
        <v>17130</v>
      </c>
      <c r="H1173" s="58" t="s">
        <v>14364</v>
      </c>
      <c r="I1173" s="58">
        <v>8</v>
      </c>
      <c r="J1173" s="58"/>
      <c r="K1173" s="58" t="s">
        <v>14365</v>
      </c>
      <c r="L1173" s="58" t="s">
        <v>178</v>
      </c>
      <c r="M1173" s="58">
        <v>7.69</v>
      </c>
      <c r="N1173" s="58">
        <v>1610</v>
      </c>
      <c r="O1173" s="58">
        <v>8</v>
      </c>
      <c r="P1173" s="58">
        <v>1492</v>
      </c>
    </row>
    <row r="1174" spans="1:16" s="59" customFormat="1" ht="10.199999999999999" x14ac:dyDescent="0.2">
      <c r="A1174" s="57">
        <v>1183</v>
      </c>
      <c r="B1174" s="57" t="s">
        <v>17131</v>
      </c>
      <c r="C1174" s="58"/>
      <c r="D1174" s="67" t="s">
        <v>178</v>
      </c>
      <c r="E1174" s="58" t="s">
        <v>17131</v>
      </c>
      <c r="F1174" s="58" t="s">
        <v>17132</v>
      </c>
      <c r="G1174" s="58" t="s">
        <v>17133</v>
      </c>
      <c r="H1174" s="58" t="s">
        <v>14364</v>
      </c>
      <c r="I1174" s="58">
        <v>25.33</v>
      </c>
      <c r="J1174" s="58"/>
      <c r="K1174" s="58" t="s">
        <v>14365</v>
      </c>
      <c r="L1174" s="58" t="s">
        <v>178</v>
      </c>
      <c r="M1174" s="58">
        <v>24.36</v>
      </c>
      <c r="N1174" s="58">
        <v>280</v>
      </c>
      <c r="O1174" s="58">
        <v>25.33</v>
      </c>
      <c r="P1174" s="58">
        <v>280</v>
      </c>
    </row>
    <row r="1175" spans="1:16" s="59" customFormat="1" ht="10.199999999999999" x14ac:dyDescent="0.2">
      <c r="A1175" s="57">
        <v>1184</v>
      </c>
      <c r="B1175" s="57" t="s">
        <v>17134</v>
      </c>
      <c r="C1175" s="58"/>
      <c r="D1175" s="67" t="s">
        <v>178</v>
      </c>
      <c r="E1175" s="58" t="s">
        <v>17134</v>
      </c>
      <c r="F1175" s="58" t="s">
        <v>17135</v>
      </c>
      <c r="G1175" s="58" t="s">
        <v>17136</v>
      </c>
      <c r="H1175" s="58" t="s">
        <v>14364</v>
      </c>
      <c r="I1175" s="58">
        <v>30.67</v>
      </c>
      <c r="J1175" s="58"/>
      <c r="K1175" s="58" t="s">
        <v>14365</v>
      </c>
      <c r="L1175" s="58" t="s">
        <v>178</v>
      </c>
      <c r="M1175" s="58">
        <v>29.49</v>
      </c>
      <c r="N1175" s="58">
        <v>251</v>
      </c>
      <c r="O1175" s="58">
        <v>30.67</v>
      </c>
      <c r="P1175" s="58" t="s">
        <v>14444</v>
      </c>
    </row>
    <row r="1176" spans="1:16" s="59" customFormat="1" ht="10.199999999999999" x14ac:dyDescent="0.2">
      <c r="A1176" s="57">
        <v>1185</v>
      </c>
      <c r="B1176" s="57" t="s">
        <v>17137</v>
      </c>
      <c r="C1176" s="58"/>
      <c r="D1176" s="67" t="s">
        <v>178</v>
      </c>
      <c r="E1176" s="58" t="s">
        <v>17137</v>
      </c>
      <c r="F1176" s="58" t="s">
        <v>17138</v>
      </c>
      <c r="G1176" s="58" t="s">
        <v>17139</v>
      </c>
      <c r="H1176" s="58" t="s">
        <v>14364</v>
      </c>
      <c r="I1176" s="58">
        <v>41.33</v>
      </c>
      <c r="J1176" s="58"/>
      <c r="K1176" s="58" t="s">
        <v>14365</v>
      </c>
      <c r="L1176" s="58" t="s">
        <v>178</v>
      </c>
      <c r="M1176" s="58">
        <v>39.74</v>
      </c>
      <c r="N1176" s="58">
        <v>254</v>
      </c>
      <c r="O1176" s="58">
        <v>41.33</v>
      </c>
      <c r="P1176" s="58">
        <v>96</v>
      </c>
    </row>
    <row r="1177" spans="1:16" s="59" customFormat="1" ht="10.199999999999999" x14ac:dyDescent="0.2">
      <c r="A1177" s="57">
        <v>1186</v>
      </c>
      <c r="B1177" s="57" t="s">
        <v>17140</v>
      </c>
      <c r="C1177" s="58"/>
      <c r="D1177" s="67" t="s">
        <v>178</v>
      </c>
      <c r="E1177" s="58" t="s">
        <v>17140</v>
      </c>
      <c r="F1177" s="58" t="s">
        <v>17141</v>
      </c>
      <c r="G1177" s="58" t="s">
        <v>17142</v>
      </c>
      <c r="H1177" s="58" t="s">
        <v>14364</v>
      </c>
      <c r="I1177" s="58">
        <v>12.59</v>
      </c>
      <c r="J1177" s="58"/>
      <c r="K1177" s="58" t="s">
        <v>14365</v>
      </c>
      <c r="L1177" s="58" t="s">
        <v>178</v>
      </c>
      <c r="M1177" s="58">
        <v>11.85</v>
      </c>
      <c r="N1177" s="58"/>
      <c r="O1177" s="58">
        <v>12.59</v>
      </c>
      <c r="P1177" s="58" t="s">
        <v>14444</v>
      </c>
    </row>
    <row r="1178" spans="1:16" s="59" customFormat="1" ht="10.199999999999999" x14ac:dyDescent="0.2">
      <c r="A1178" s="57">
        <v>1187</v>
      </c>
      <c r="B1178" s="57" t="s">
        <v>17143</v>
      </c>
      <c r="C1178" s="58"/>
      <c r="D1178" s="67" t="s">
        <v>178</v>
      </c>
      <c r="E1178" s="58" t="s">
        <v>17143</v>
      </c>
      <c r="F1178" s="58" t="s">
        <v>17144</v>
      </c>
      <c r="G1178" s="58" t="s">
        <v>17145</v>
      </c>
      <c r="H1178" s="58" t="s">
        <v>14364</v>
      </c>
      <c r="I1178" s="58">
        <v>25.19</v>
      </c>
      <c r="J1178" s="58"/>
      <c r="K1178" s="58" t="s">
        <v>14365</v>
      </c>
      <c r="L1178" s="58" t="s">
        <v>178</v>
      </c>
      <c r="M1178" s="58">
        <v>23.7</v>
      </c>
      <c r="N1178" s="58"/>
      <c r="O1178" s="58">
        <v>25.19</v>
      </c>
      <c r="P1178" s="58" t="s">
        <v>14444</v>
      </c>
    </row>
    <row r="1179" spans="1:16" s="59" customFormat="1" ht="10.199999999999999" x14ac:dyDescent="0.2">
      <c r="A1179" s="57">
        <v>1188</v>
      </c>
      <c r="B1179" s="57" t="s">
        <v>17146</v>
      </c>
      <c r="C1179" s="58"/>
      <c r="D1179" s="67" t="s">
        <v>178</v>
      </c>
      <c r="E1179" s="58" t="s">
        <v>17146</v>
      </c>
      <c r="F1179" s="58" t="s">
        <v>17147</v>
      </c>
      <c r="G1179" s="58" t="s">
        <v>17148</v>
      </c>
      <c r="H1179" s="58" t="s">
        <v>14364</v>
      </c>
      <c r="I1179" s="58">
        <v>29.77</v>
      </c>
      <c r="J1179" s="58"/>
      <c r="K1179" s="58" t="s">
        <v>14365</v>
      </c>
      <c r="L1179" s="58" t="s">
        <v>178</v>
      </c>
      <c r="M1179" s="58">
        <v>28.01</v>
      </c>
      <c r="N1179" s="58"/>
      <c r="O1179" s="58">
        <v>29.77</v>
      </c>
      <c r="P1179" s="58" t="s">
        <v>14444</v>
      </c>
    </row>
    <row r="1180" spans="1:16" s="59" customFormat="1" ht="10.199999999999999" x14ac:dyDescent="0.2">
      <c r="A1180" s="57">
        <v>1189</v>
      </c>
      <c r="B1180" s="57" t="s">
        <v>522</v>
      </c>
      <c r="C1180" s="58" t="s">
        <v>522</v>
      </c>
      <c r="D1180" s="67" t="s">
        <v>178</v>
      </c>
      <c r="E1180" s="58" t="s">
        <v>17149</v>
      </c>
      <c r="F1180" s="58" t="s">
        <v>17150</v>
      </c>
      <c r="G1180" s="58" t="s">
        <v>17151</v>
      </c>
      <c r="H1180" s="58" t="s">
        <v>14364</v>
      </c>
      <c r="I1180" s="58">
        <v>36.65</v>
      </c>
      <c r="J1180" s="58"/>
      <c r="K1180" s="58" t="s">
        <v>14365</v>
      </c>
      <c r="L1180" s="58" t="s">
        <v>178</v>
      </c>
      <c r="M1180" s="58">
        <v>34.49</v>
      </c>
      <c r="N1180" s="58">
        <v>19</v>
      </c>
      <c r="O1180" s="58">
        <v>36.65</v>
      </c>
      <c r="P1180" s="58">
        <v>19</v>
      </c>
    </row>
    <row r="1181" spans="1:16" s="59" customFormat="1" ht="10.199999999999999" x14ac:dyDescent="0.2">
      <c r="A1181" s="57">
        <v>1190</v>
      </c>
      <c r="B1181" s="57" t="s">
        <v>17152</v>
      </c>
      <c r="C1181" s="58"/>
      <c r="D1181" s="67" t="s">
        <v>178</v>
      </c>
      <c r="E1181" s="58" t="s">
        <v>17152</v>
      </c>
      <c r="F1181" s="58" t="s">
        <v>17153</v>
      </c>
      <c r="G1181" s="58" t="s">
        <v>17154</v>
      </c>
      <c r="H1181" s="58" t="s">
        <v>14364</v>
      </c>
      <c r="I1181" s="58">
        <v>29.77</v>
      </c>
      <c r="J1181" s="58"/>
      <c r="K1181" s="58" t="s">
        <v>14365</v>
      </c>
      <c r="L1181" s="58" t="s">
        <v>178</v>
      </c>
      <c r="M1181" s="58">
        <v>28.01</v>
      </c>
      <c r="N1181" s="58">
        <v>5</v>
      </c>
      <c r="O1181" s="58">
        <v>29.77</v>
      </c>
      <c r="P1181" s="58">
        <v>5</v>
      </c>
    </row>
    <row r="1182" spans="1:16" s="59" customFormat="1" ht="10.199999999999999" x14ac:dyDescent="0.2">
      <c r="A1182" s="57">
        <v>1191</v>
      </c>
      <c r="B1182" s="57" t="s">
        <v>17155</v>
      </c>
      <c r="C1182" s="58"/>
      <c r="D1182" s="67" t="s">
        <v>178</v>
      </c>
      <c r="E1182" s="58" t="s">
        <v>17155</v>
      </c>
      <c r="F1182" s="58" t="s">
        <v>17156</v>
      </c>
      <c r="G1182" s="58" t="s">
        <v>17157</v>
      </c>
      <c r="H1182" s="58" t="s">
        <v>14364</v>
      </c>
      <c r="I1182" s="58">
        <v>6.87</v>
      </c>
      <c r="J1182" s="58"/>
      <c r="K1182" s="58" t="s">
        <v>14365</v>
      </c>
      <c r="L1182" s="58" t="s">
        <v>178</v>
      </c>
      <c r="M1182" s="58">
        <v>6.46</v>
      </c>
      <c r="N1182" s="58"/>
      <c r="O1182" s="58">
        <v>6.87</v>
      </c>
      <c r="P1182" s="58" t="s">
        <v>14444</v>
      </c>
    </row>
    <row r="1183" spans="1:16" s="59" customFormat="1" ht="10.199999999999999" x14ac:dyDescent="0.2">
      <c r="A1183" s="57">
        <v>1192</v>
      </c>
      <c r="B1183" s="57" t="s">
        <v>17158</v>
      </c>
      <c r="C1183" s="58"/>
      <c r="D1183" s="67" t="s">
        <v>178</v>
      </c>
      <c r="E1183" s="58" t="s">
        <v>17158</v>
      </c>
      <c r="F1183" s="58" t="s">
        <v>17159</v>
      </c>
      <c r="G1183" s="58" t="s">
        <v>17160</v>
      </c>
      <c r="H1183" s="58" t="s">
        <v>14364</v>
      </c>
      <c r="I1183" s="58">
        <v>6.87</v>
      </c>
      <c r="J1183" s="58"/>
      <c r="K1183" s="58" t="s">
        <v>14365</v>
      </c>
      <c r="L1183" s="58" t="s">
        <v>178</v>
      </c>
      <c r="M1183" s="58">
        <v>6.46</v>
      </c>
      <c r="N1183" s="58"/>
      <c r="O1183" s="58">
        <v>6.87</v>
      </c>
      <c r="P1183" s="58" t="s">
        <v>14444</v>
      </c>
    </row>
    <row r="1184" spans="1:16" s="59" customFormat="1" ht="10.199999999999999" x14ac:dyDescent="0.2">
      <c r="A1184" s="57">
        <v>1193</v>
      </c>
      <c r="B1184" s="57" t="s">
        <v>17161</v>
      </c>
      <c r="C1184" s="58"/>
      <c r="D1184" s="67" t="s">
        <v>178</v>
      </c>
      <c r="E1184" s="58" t="s">
        <v>17161</v>
      </c>
      <c r="F1184" s="58" t="s">
        <v>17162</v>
      </c>
      <c r="G1184" s="58" t="s">
        <v>17163</v>
      </c>
      <c r="H1184" s="58" t="s">
        <v>14364</v>
      </c>
      <c r="I1184" s="58">
        <v>3.38</v>
      </c>
      <c r="J1184" s="58"/>
      <c r="K1184" s="58" t="s">
        <v>14365</v>
      </c>
      <c r="L1184" s="58" t="s">
        <v>178</v>
      </c>
      <c r="M1184" s="58">
        <v>2.97</v>
      </c>
      <c r="N1184" s="58">
        <v>3</v>
      </c>
      <c r="O1184" s="58">
        <v>3.38</v>
      </c>
      <c r="P1184" s="58">
        <v>3</v>
      </c>
    </row>
    <row r="1185" spans="1:16" s="59" customFormat="1" ht="10.199999999999999" x14ac:dyDescent="0.2">
      <c r="A1185" s="57">
        <v>1194</v>
      </c>
      <c r="B1185" s="57" t="s">
        <v>17164</v>
      </c>
      <c r="C1185" s="58"/>
      <c r="D1185" s="67" t="s">
        <v>178</v>
      </c>
      <c r="E1185" s="58" t="s">
        <v>17164</v>
      </c>
      <c r="F1185" s="58" t="s">
        <v>17165</v>
      </c>
      <c r="G1185" s="58" t="s">
        <v>17166</v>
      </c>
      <c r="H1185" s="58" t="s">
        <v>14364</v>
      </c>
      <c r="I1185" s="58">
        <v>526.66999999999996</v>
      </c>
      <c r="J1185" s="58"/>
      <c r="K1185" s="58" t="s">
        <v>14365</v>
      </c>
      <c r="L1185" s="58" t="s">
        <v>178</v>
      </c>
      <c r="M1185" s="58">
        <v>506.41</v>
      </c>
      <c r="N1185" s="58">
        <v>1</v>
      </c>
      <c r="O1185" s="58">
        <v>526.66999999999996</v>
      </c>
      <c r="P1185" s="58">
        <v>1</v>
      </c>
    </row>
    <row r="1186" spans="1:16" s="59" customFormat="1" ht="10.199999999999999" x14ac:dyDescent="0.2">
      <c r="A1186" s="57">
        <v>1195</v>
      </c>
      <c r="B1186" s="57" t="s">
        <v>7393</v>
      </c>
      <c r="C1186" s="58" t="s">
        <v>7393</v>
      </c>
      <c r="D1186" s="67" t="s">
        <v>178</v>
      </c>
      <c r="E1186" s="58" t="s">
        <v>17167</v>
      </c>
      <c r="F1186" s="58" t="s">
        <v>17168</v>
      </c>
      <c r="G1186" s="58" t="s">
        <v>17169</v>
      </c>
      <c r="H1186" s="58" t="s">
        <v>14364</v>
      </c>
      <c r="I1186" s="58">
        <v>8</v>
      </c>
      <c r="J1186" s="58"/>
      <c r="K1186" s="58" t="s">
        <v>14365</v>
      </c>
      <c r="L1186" s="58" t="s">
        <v>178</v>
      </c>
      <c r="M1186" s="58">
        <v>7.69</v>
      </c>
      <c r="N1186" s="58"/>
      <c r="O1186" s="58">
        <v>8</v>
      </c>
      <c r="P1186" s="58" t="s">
        <v>14444</v>
      </c>
    </row>
    <row r="1187" spans="1:16" s="59" customFormat="1" ht="10.199999999999999" x14ac:dyDescent="0.2">
      <c r="A1187" s="57">
        <v>1196</v>
      </c>
      <c r="B1187" s="57" t="s">
        <v>7390</v>
      </c>
      <c r="C1187" s="58" t="s">
        <v>7390</v>
      </c>
      <c r="D1187" s="67" t="s">
        <v>178</v>
      </c>
      <c r="E1187" s="58" t="s">
        <v>17170</v>
      </c>
      <c r="F1187" s="58" t="s">
        <v>17171</v>
      </c>
      <c r="G1187" s="58" t="s">
        <v>17172</v>
      </c>
      <c r="H1187" s="58" t="s">
        <v>14364</v>
      </c>
      <c r="I1187" s="58">
        <v>8</v>
      </c>
      <c r="J1187" s="58"/>
      <c r="K1187" s="58" t="s">
        <v>14365</v>
      </c>
      <c r="L1187" s="58" t="s">
        <v>178</v>
      </c>
      <c r="M1187" s="58">
        <v>7.69</v>
      </c>
      <c r="N1187" s="58"/>
      <c r="O1187" s="58">
        <v>8</v>
      </c>
      <c r="P1187" s="58" t="s">
        <v>14444</v>
      </c>
    </row>
    <row r="1188" spans="1:16" s="59" customFormat="1" ht="10.199999999999999" x14ac:dyDescent="0.2">
      <c r="A1188" s="57">
        <v>1197</v>
      </c>
      <c r="B1188" s="57" t="s">
        <v>17173</v>
      </c>
      <c r="C1188" s="58"/>
      <c r="D1188" s="67" t="s">
        <v>178</v>
      </c>
      <c r="E1188" s="58" t="s">
        <v>17173</v>
      </c>
      <c r="F1188" s="58" t="s">
        <v>17174</v>
      </c>
      <c r="G1188" s="58" t="s">
        <v>17175</v>
      </c>
      <c r="H1188" s="58" t="s">
        <v>14364</v>
      </c>
      <c r="I1188" s="58">
        <v>8</v>
      </c>
      <c r="J1188" s="58"/>
      <c r="K1188" s="58" t="s">
        <v>14365</v>
      </c>
      <c r="L1188" s="58" t="s">
        <v>178</v>
      </c>
      <c r="M1188" s="58">
        <v>7.69</v>
      </c>
      <c r="N1188" s="58">
        <v>3</v>
      </c>
      <c r="O1188" s="58">
        <v>8</v>
      </c>
      <c r="P1188" s="58">
        <v>3</v>
      </c>
    </row>
    <row r="1189" spans="1:16" s="59" customFormat="1" ht="10.199999999999999" x14ac:dyDescent="0.2">
      <c r="A1189" s="57">
        <v>1198</v>
      </c>
      <c r="B1189" s="57" t="s">
        <v>17176</v>
      </c>
      <c r="C1189" s="58" t="s">
        <v>128</v>
      </c>
      <c r="D1189" s="67" t="s">
        <v>178</v>
      </c>
      <c r="E1189" s="58" t="s">
        <v>17176</v>
      </c>
      <c r="F1189" s="58">
        <v>2300931202</v>
      </c>
      <c r="G1189" s="58" t="s">
        <v>17177</v>
      </c>
      <c r="H1189" s="58" t="s">
        <v>14364</v>
      </c>
      <c r="I1189" s="58">
        <v>12</v>
      </c>
      <c r="J1189" s="58"/>
      <c r="K1189" s="58" t="s">
        <v>14365</v>
      </c>
      <c r="L1189" s="58" t="s">
        <v>178</v>
      </c>
      <c r="M1189" s="58">
        <v>10.59</v>
      </c>
      <c r="N1189" s="58"/>
      <c r="O1189" s="58">
        <v>12</v>
      </c>
      <c r="P1189" s="58">
        <v>60</v>
      </c>
    </row>
    <row r="1190" spans="1:16" s="59" customFormat="1" ht="10.199999999999999" x14ac:dyDescent="0.2">
      <c r="A1190" s="57">
        <v>1199</v>
      </c>
      <c r="B1190" s="57" t="s">
        <v>17178</v>
      </c>
      <c r="C1190" s="58" t="s">
        <v>130</v>
      </c>
      <c r="D1190" s="67" t="s">
        <v>178</v>
      </c>
      <c r="E1190" s="58" t="s">
        <v>17178</v>
      </c>
      <c r="F1190" s="58">
        <v>2300932202</v>
      </c>
      <c r="G1190" s="58" t="s">
        <v>17179</v>
      </c>
      <c r="H1190" s="58" t="s">
        <v>14364</v>
      </c>
      <c r="I1190" s="58">
        <v>12</v>
      </c>
      <c r="J1190" s="58"/>
      <c r="K1190" s="58" t="s">
        <v>14365</v>
      </c>
      <c r="L1190" s="58" t="s">
        <v>178</v>
      </c>
      <c r="M1190" s="58">
        <v>10.59</v>
      </c>
      <c r="N1190" s="58"/>
      <c r="O1190" s="58">
        <v>12</v>
      </c>
      <c r="P1190" s="58">
        <v>45</v>
      </c>
    </row>
    <row r="1191" spans="1:16" s="59" customFormat="1" ht="10.199999999999999" x14ac:dyDescent="0.2">
      <c r="A1191" s="57">
        <v>1200</v>
      </c>
      <c r="B1191" s="57" t="s">
        <v>17180</v>
      </c>
      <c r="C1191" s="58"/>
      <c r="D1191" s="67" t="s">
        <v>178</v>
      </c>
      <c r="E1191" s="58" t="s">
        <v>17180</v>
      </c>
      <c r="F1191" s="58">
        <v>2322400703</v>
      </c>
      <c r="G1191" s="58" t="s">
        <v>17181</v>
      </c>
      <c r="H1191" s="58" t="s">
        <v>14364</v>
      </c>
      <c r="I1191" s="58">
        <v>46.67</v>
      </c>
      <c r="J1191" s="58"/>
      <c r="K1191" s="58" t="s">
        <v>14365</v>
      </c>
      <c r="L1191" s="58" t="s">
        <v>178</v>
      </c>
      <c r="M1191" s="58">
        <v>41.18</v>
      </c>
      <c r="N1191" s="58">
        <v>9</v>
      </c>
      <c r="O1191" s="58">
        <v>46.67</v>
      </c>
      <c r="P1191" s="58">
        <v>50</v>
      </c>
    </row>
    <row r="1192" spans="1:16" s="59" customFormat="1" ht="10.199999999999999" x14ac:dyDescent="0.2">
      <c r="A1192" s="57">
        <v>1201</v>
      </c>
      <c r="B1192" s="57" t="s">
        <v>17182</v>
      </c>
      <c r="C1192" s="58"/>
      <c r="D1192" s="67" t="s">
        <v>178</v>
      </c>
      <c r="E1192" s="58" t="s">
        <v>17182</v>
      </c>
      <c r="F1192" s="58">
        <v>2322600403</v>
      </c>
      <c r="G1192" s="58" t="s">
        <v>17183</v>
      </c>
      <c r="H1192" s="58" t="s">
        <v>14364</v>
      </c>
      <c r="I1192" s="58">
        <v>40</v>
      </c>
      <c r="J1192" s="58"/>
      <c r="K1192" s="58" t="s">
        <v>14365</v>
      </c>
      <c r="L1192" s="58" t="s">
        <v>178</v>
      </c>
      <c r="M1192" s="58">
        <v>35.29</v>
      </c>
      <c r="N1192" s="58">
        <v>25</v>
      </c>
      <c r="O1192" s="58">
        <v>40</v>
      </c>
      <c r="P1192" s="58">
        <v>69</v>
      </c>
    </row>
    <row r="1193" spans="1:16" s="59" customFormat="1" ht="10.199999999999999" x14ac:dyDescent="0.2">
      <c r="A1193" s="57">
        <v>1202</v>
      </c>
      <c r="B1193" s="57" t="s">
        <v>17184</v>
      </c>
      <c r="C1193" s="67"/>
      <c r="D1193" s="67" t="s">
        <v>178</v>
      </c>
      <c r="E1193" s="67" t="s">
        <v>17184</v>
      </c>
      <c r="F1193" s="58" t="s">
        <v>17185</v>
      </c>
      <c r="G1193" s="67" t="s">
        <v>17186</v>
      </c>
      <c r="H1193" s="67" t="s">
        <v>14364</v>
      </c>
      <c r="I1193" s="67">
        <v>2400</v>
      </c>
      <c r="J1193" s="67" t="s">
        <v>14444</v>
      </c>
      <c r="K1193" s="67" t="s">
        <v>14365</v>
      </c>
      <c r="L1193" s="67" t="s">
        <v>178</v>
      </c>
      <c r="M1193" s="67">
        <v>2068.9699999999998</v>
      </c>
      <c r="N1193" s="67" t="s">
        <v>14444</v>
      </c>
      <c r="O1193" s="58">
        <v>2400</v>
      </c>
      <c r="P1193" s="58" t="s">
        <v>14444</v>
      </c>
    </row>
    <row r="1194" spans="1:16" s="59" customFormat="1" ht="10.199999999999999" x14ac:dyDescent="0.2">
      <c r="A1194" s="57">
        <v>1203</v>
      </c>
      <c r="B1194" s="57" t="s">
        <v>17187</v>
      </c>
      <c r="C1194" s="67"/>
      <c r="D1194" s="67" t="s">
        <v>178</v>
      </c>
      <c r="E1194" s="67" t="s">
        <v>17187</v>
      </c>
      <c r="F1194" s="58" t="s">
        <v>17188</v>
      </c>
      <c r="G1194" s="67" t="s">
        <v>17189</v>
      </c>
      <c r="H1194" s="67" t="s">
        <v>14364</v>
      </c>
      <c r="I1194" s="67">
        <v>2506.67</v>
      </c>
      <c r="J1194" s="67" t="s">
        <v>14444</v>
      </c>
      <c r="K1194" s="67" t="s">
        <v>14365</v>
      </c>
      <c r="L1194" s="67" t="s">
        <v>178</v>
      </c>
      <c r="M1194" s="67">
        <v>2160.92</v>
      </c>
      <c r="N1194" s="67" t="s">
        <v>14444</v>
      </c>
      <c r="O1194" s="58">
        <v>2506.67</v>
      </c>
      <c r="P1194" s="58" t="s">
        <v>14444</v>
      </c>
    </row>
    <row r="1195" spans="1:16" s="59" customFormat="1" ht="10.199999999999999" x14ac:dyDescent="0.2">
      <c r="A1195" s="57">
        <v>1205</v>
      </c>
      <c r="B1195" s="57" t="s">
        <v>17190</v>
      </c>
      <c r="C1195" s="67"/>
      <c r="D1195" s="67" t="s">
        <v>178</v>
      </c>
      <c r="E1195" s="67" t="s">
        <v>17190</v>
      </c>
      <c r="F1195" s="58" t="s">
        <v>17191</v>
      </c>
      <c r="G1195" s="67" t="s">
        <v>17192</v>
      </c>
      <c r="H1195" s="67" t="s">
        <v>14364</v>
      </c>
      <c r="I1195" s="67">
        <v>2506.67</v>
      </c>
      <c r="J1195" s="67" t="s">
        <v>14444</v>
      </c>
      <c r="K1195" s="67" t="s">
        <v>14365</v>
      </c>
      <c r="L1195" s="67" t="s">
        <v>178</v>
      </c>
      <c r="M1195" s="67">
        <v>2160.92</v>
      </c>
      <c r="N1195" s="67" t="s">
        <v>14444</v>
      </c>
      <c r="O1195" s="58">
        <v>2506.67</v>
      </c>
      <c r="P1195" s="58" t="s">
        <v>14444</v>
      </c>
    </row>
    <row r="1196" spans="1:16" s="59" customFormat="1" ht="10.199999999999999" x14ac:dyDescent="0.2">
      <c r="A1196" s="57">
        <v>1206</v>
      </c>
      <c r="B1196" s="57" t="s">
        <v>7887</v>
      </c>
      <c r="C1196" s="58" t="s">
        <v>7887</v>
      </c>
      <c r="D1196" s="67" t="s">
        <v>178</v>
      </c>
      <c r="E1196" s="58" t="s">
        <v>17193</v>
      </c>
      <c r="F1196" s="58" t="s">
        <v>17194</v>
      </c>
      <c r="G1196" s="58" t="s">
        <v>17195</v>
      </c>
      <c r="H1196" s="58" t="s">
        <v>14364</v>
      </c>
      <c r="I1196" s="58">
        <v>4.08</v>
      </c>
      <c r="J1196" s="58"/>
      <c r="K1196" s="58" t="s">
        <v>14365</v>
      </c>
      <c r="L1196" s="58" t="s">
        <v>178</v>
      </c>
      <c r="M1196" s="58">
        <v>3.49</v>
      </c>
      <c r="N1196" s="58">
        <v>1320</v>
      </c>
      <c r="O1196" s="58">
        <v>4.08</v>
      </c>
      <c r="P1196" s="58">
        <v>1254</v>
      </c>
    </row>
    <row r="1197" spans="1:16" s="59" customFormat="1" ht="10.199999999999999" x14ac:dyDescent="0.2">
      <c r="A1197" s="57">
        <v>1210</v>
      </c>
      <c r="B1197" s="57" t="s">
        <v>7315</v>
      </c>
      <c r="C1197" s="58" t="s">
        <v>7315</v>
      </c>
      <c r="D1197" s="67" t="s">
        <v>178</v>
      </c>
      <c r="E1197" s="58" t="s">
        <v>17196</v>
      </c>
      <c r="F1197" s="58" t="s">
        <v>17197</v>
      </c>
      <c r="G1197" s="58" t="s">
        <v>17198</v>
      </c>
      <c r="H1197" s="58" t="s">
        <v>14364</v>
      </c>
      <c r="I1197" s="58">
        <v>104</v>
      </c>
      <c r="J1197" s="58"/>
      <c r="K1197" s="58" t="s">
        <v>14365</v>
      </c>
      <c r="L1197" s="58" t="s">
        <v>178</v>
      </c>
      <c r="M1197" s="58">
        <v>89.66</v>
      </c>
      <c r="N1197" s="58"/>
      <c r="O1197" s="58">
        <v>104</v>
      </c>
      <c r="P1197" s="58" t="s">
        <v>14444</v>
      </c>
    </row>
    <row r="1198" spans="1:16" s="59" customFormat="1" ht="10.199999999999999" x14ac:dyDescent="0.2">
      <c r="A1198" s="57">
        <v>1211</v>
      </c>
      <c r="B1198" s="57" t="s">
        <v>7345</v>
      </c>
      <c r="C1198" s="58" t="s">
        <v>7345</v>
      </c>
      <c r="D1198" s="67" t="s">
        <v>178</v>
      </c>
      <c r="E1198" s="58" t="s">
        <v>17199</v>
      </c>
      <c r="F1198" s="58" t="s">
        <v>7346</v>
      </c>
      <c r="G1198" s="58" t="s">
        <v>17200</v>
      </c>
      <c r="H1198" s="58" t="s">
        <v>14364</v>
      </c>
      <c r="I1198" s="58">
        <v>184</v>
      </c>
      <c r="J1198" s="58"/>
      <c r="K1198" s="58" t="s">
        <v>14365</v>
      </c>
      <c r="L1198" s="58" t="s">
        <v>178</v>
      </c>
      <c r="M1198" s="58">
        <v>158.62</v>
      </c>
      <c r="N1198" s="58"/>
      <c r="O1198" s="58">
        <v>184</v>
      </c>
      <c r="P1198" s="58" t="s">
        <v>14444</v>
      </c>
    </row>
    <row r="1199" spans="1:16" s="59" customFormat="1" ht="10.199999999999999" x14ac:dyDescent="0.2">
      <c r="A1199" s="57">
        <v>1212</v>
      </c>
      <c r="B1199" s="57" t="s">
        <v>7858</v>
      </c>
      <c r="C1199" s="58" t="s">
        <v>7858</v>
      </c>
      <c r="D1199" s="67" t="s">
        <v>178</v>
      </c>
      <c r="E1199" s="58" t="s">
        <v>17201</v>
      </c>
      <c r="F1199" s="58" t="s">
        <v>17202</v>
      </c>
      <c r="G1199" s="58" t="s">
        <v>17203</v>
      </c>
      <c r="H1199" s="58" t="s">
        <v>14364</v>
      </c>
      <c r="I1199" s="58">
        <v>500.78</v>
      </c>
      <c r="J1199" s="58"/>
      <c r="K1199" s="58" t="s">
        <v>14365</v>
      </c>
      <c r="L1199" s="58" t="s">
        <v>178</v>
      </c>
      <c r="M1199" s="58">
        <v>428.83</v>
      </c>
      <c r="N1199" s="58">
        <v>57</v>
      </c>
      <c r="O1199" s="58">
        <v>396.89</v>
      </c>
      <c r="P1199" s="58">
        <v>55</v>
      </c>
    </row>
    <row r="1200" spans="1:16" s="59" customFormat="1" ht="10.199999999999999" x14ac:dyDescent="0.25">
      <c r="A1200" s="57">
        <v>1213</v>
      </c>
      <c r="B1200" s="57" t="s">
        <v>17204</v>
      </c>
      <c r="C1200" s="58"/>
      <c r="D1200" s="58" t="s">
        <v>8586</v>
      </c>
      <c r="E1200" s="58" t="s">
        <v>17204</v>
      </c>
      <c r="F1200" s="58" t="s">
        <v>17205</v>
      </c>
      <c r="G1200" s="58" t="s">
        <v>17206</v>
      </c>
      <c r="H1200" s="58" t="s">
        <v>14364</v>
      </c>
      <c r="I1200" s="58">
        <v>1800.01</v>
      </c>
      <c r="J1200" s="58">
        <v>12000</v>
      </c>
      <c r="K1200" s="58" t="s">
        <v>14365</v>
      </c>
      <c r="L1200" s="58" t="s">
        <v>8586</v>
      </c>
      <c r="M1200" s="58">
        <v>1724.14</v>
      </c>
      <c r="N1200" s="58"/>
      <c r="O1200" s="58">
        <v>1800.01</v>
      </c>
      <c r="P1200" s="58" t="s">
        <v>14444</v>
      </c>
    </row>
    <row r="1201" spans="1:16" s="59" customFormat="1" ht="10.199999999999999" x14ac:dyDescent="0.25">
      <c r="A1201" s="57">
        <v>1214</v>
      </c>
      <c r="B1201" s="57" t="s">
        <v>17207</v>
      </c>
      <c r="C1201" s="58"/>
      <c r="D1201" s="58" t="s">
        <v>8586</v>
      </c>
      <c r="E1201" s="58" t="s">
        <v>17207</v>
      </c>
      <c r="F1201" s="58" t="s">
        <v>17208</v>
      </c>
      <c r="G1201" s="58" t="s">
        <v>17209</v>
      </c>
      <c r="H1201" s="58" t="s">
        <v>14364</v>
      </c>
      <c r="I1201" s="58">
        <v>1600</v>
      </c>
      <c r="J1201" s="58">
        <v>8000</v>
      </c>
      <c r="K1201" s="58" t="s">
        <v>14365</v>
      </c>
      <c r="L1201" s="58" t="s">
        <v>8586</v>
      </c>
      <c r="M1201" s="58">
        <v>1379.31</v>
      </c>
      <c r="N1201" s="58"/>
      <c r="O1201" s="58">
        <v>1600</v>
      </c>
      <c r="P1201" s="58" t="s">
        <v>14444</v>
      </c>
    </row>
    <row r="1202" spans="1:16" s="59" customFormat="1" ht="10.199999999999999" x14ac:dyDescent="0.25">
      <c r="A1202" s="57">
        <v>1215</v>
      </c>
      <c r="B1202" s="57" t="s">
        <v>17210</v>
      </c>
      <c r="C1202" s="58"/>
      <c r="D1202" s="58" t="s">
        <v>8586</v>
      </c>
      <c r="E1202" s="58" t="s">
        <v>17210</v>
      </c>
      <c r="F1202" s="58" t="s">
        <v>17211</v>
      </c>
      <c r="G1202" s="58" t="s">
        <v>17212</v>
      </c>
      <c r="H1202" s="58" t="s">
        <v>14364</v>
      </c>
      <c r="I1202" s="58">
        <v>312.14999999999998</v>
      </c>
      <c r="J1202" s="58">
        <v>1200</v>
      </c>
      <c r="K1202" s="58" t="s">
        <v>14365</v>
      </c>
      <c r="L1202" s="58" t="s">
        <v>8586</v>
      </c>
      <c r="M1202" s="58">
        <v>287.02999999999997</v>
      </c>
      <c r="N1202" s="58"/>
      <c r="O1202" s="58">
        <v>312.14999999999998</v>
      </c>
      <c r="P1202" s="58" t="s">
        <v>14444</v>
      </c>
    </row>
    <row r="1203" spans="1:16" s="59" customFormat="1" ht="10.199999999999999" x14ac:dyDescent="0.25">
      <c r="A1203" s="57">
        <v>1216</v>
      </c>
      <c r="B1203" s="57" t="s">
        <v>6738</v>
      </c>
      <c r="C1203" s="58" t="s">
        <v>6738</v>
      </c>
      <c r="D1203" s="58" t="s">
        <v>8586</v>
      </c>
      <c r="E1203" s="58" t="s">
        <v>17213</v>
      </c>
      <c r="F1203" s="58" t="s">
        <v>17214</v>
      </c>
      <c r="G1203" s="58" t="s">
        <v>17215</v>
      </c>
      <c r="H1203" s="58" t="s">
        <v>14364</v>
      </c>
      <c r="I1203" s="58">
        <v>273.08</v>
      </c>
      <c r="J1203" s="58"/>
      <c r="K1203" s="58" t="s">
        <v>14365</v>
      </c>
      <c r="L1203" s="58" t="s">
        <v>8586</v>
      </c>
      <c r="M1203" s="58">
        <v>250.59</v>
      </c>
      <c r="N1203" s="58"/>
      <c r="O1203" s="58">
        <v>264.10000000000002</v>
      </c>
      <c r="P1203" s="58" t="s">
        <v>14444</v>
      </c>
    </row>
    <row r="1204" spans="1:16" s="59" customFormat="1" ht="10.199999999999999" x14ac:dyDescent="0.25">
      <c r="A1204" s="57">
        <v>1217</v>
      </c>
      <c r="B1204" s="57" t="s">
        <v>6619</v>
      </c>
      <c r="C1204" s="58" t="s">
        <v>6619</v>
      </c>
      <c r="D1204" s="58" t="s">
        <v>8586</v>
      </c>
      <c r="E1204" s="58" t="s">
        <v>17216</v>
      </c>
      <c r="F1204" s="58" t="s">
        <v>6620</v>
      </c>
      <c r="G1204" s="58" t="s">
        <v>17217</v>
      </c>
      <c r="H1204" s="58" t="s">
        <v>14364</v>
      </c>
      <c r="I1204" s="58">
        <v>761.9</v>
      </c>
      <c r="J1204" s="58"/>
      <c r="K1204" s="58" t="s">
        <v>14365</v>
      </c>
      <c r="L1204" s="58" t="s">
        <v>8586</v>
      </c>
      <c r="M1204" s="58">
        <v>700.6</v>
      </c>
      <c r="N1204" s="58"/>
      <c r="O1204" s="58">
        <v>761.9</v>
      </c>
      <c r="P1204" s="58" t="s">
        <v>14444</v>
      </c>
    </row>
    <row r="1205" spans="1:16" s="59" customFormat="1" ht="10.199999999999999" x14ac:dyDescent="0.25">
      <c r="A1205" s="57">
        <v>1218</v>
      </c>
      <c r="B1205" s="57" t="s">
        <v>6720</v>
      </c>
      <c r="C1205" s="58" t="s">
        <v>6720</v>
      </c>
      <c r="D1205" s="58" t="s">
        <v>8586</v>
      </c>
      <c r="E1205" s="58" t="s">
        <v>17218</v>
      </c>
      <c r="F1205" s="58" t="s">
        <v>6721</v>
      </c>
      <c r="G1205" s="58" t="s">
        <v>17219</v>
      </c>
      <c r="H1205" s="58" t="s">
        <v>14364</v>
      </c>
      <c r="I1205" s="58">
        <v>263.45</v>
      </c>
      <c r="J1205" s="58"/>
      <c r="K1205" s="58" t="s">
        <v>14365</v>
      </c>
      <c r="L1205" s="58" t="s">
        <v>8586</v>
      </c>
      <c r="M1205" s="58">
        <v>242.25</v>
      </c>
      <c r="N1205" s="58"/>
      <c r="O1205" s="58">
        <v>263.45</v>
      </c>
      <c r="P1205" s="58" t="s">
        <v>14444</v>
      </c>
    </row>
    <row r="1206" spans="1:16" s="59" customFormat="1" ht="10.199999999999999" x14ac:dyDescent="0.25">
      <c r="A1206" s="57">
        <v>1219</v>
      </c>
      <c r="B1206" s="57" t="s">
        <v>6616</v>
      </c>
      <c r="C1206" s="58" t="s">
        <v>6616</v>
      </c>
      <c r="D1206" s="58" t="s">
        <v>8586</v>
      </c>
      <c r="E1206" s="58" t="s">
        <v>17220</v>
      </c>
      <c r="F1206" s="58" t="s">
        <v>6617</v>
      </c>
      <c r="G1206" s="58" t="s">
        <v>17221</v>
      </c>
      <c r="H1206" s="58" t="s">
        <v>14364</v>
      </c>
      <c r="I1206" s="58">
        <v>303.26</v>
      </c>
      <c r="J1206" s="58"/>
      <c r="K1206" s="58" t="s">
        <v>14365</v>
      </c>
      <c r="L1206" s="58" t="s">
        <v>8586</v>
      </c>
      <c r="M1206" s="58">
        <v>278.86</v>
      </c>
      <c r="N1206" s="58"/>
      <c r="O1206" s="58">
        <v>303.26</v>
      </c>
      <c r="P1206" s="58" t="s">
        <v>14444</v>
      </c>
    </row>
    <row r="1207" spans="1:16" s="59" customFormat="1" ht="10.199999999999999" x14ac:dyDescent="0.25">
      <c r="A1207" s="57">
        <v>1220</v>
      </c>
      <c r="B1207" s="57" t="s">
        <v>6595</v>
      </c>
      <c r="C1207" s="58" t="s">
        <v>6595</v>
      </c>
      <c r="D1207" s="58" t="s">
        <v>8586</v>
      </c>
      <c r="E1207" s="58" t="s">
        <v>17222</v>
      </c>
      <c r="F1207" s="58" t="s">
        <v>6596</v>
      </c>
      <c r="G1207" s="58" t="s">
        <v>17223</v>
      </c>
      <c r="H1207" s="58" t="s">
        <v>14364</v>
      </c>
      <c r="I1207" s="58">
        <v>593.74</v>
      </c>
      <c r="J1207" s="58"/>
      <c r="K1207" s="58" t="s">
        <v>14365</v>
      </c>
      <c r="L1207" s="58" t="s">
        <v>8586</v>
      </c>
      <c r="M1207" s="58">
        <v>545.97</v>
      </c>
      <c r="N1207" s="58"/>
      <c r="O1207" s="58">
        <v>593.74</v>
      </c>
      <c r="P1207" s="58" t="s">
        <v>14444</v>
      </c>
    </row>
    <row r="1208" spans="1:16" s="59" customFormat="1" ht="10.199999999999999" x14ac:dyDescent="0.25">
      <c r="A1208" s="57">
        <v>1221</v>
      </c>
      <c r="B1208" s="57" t="s">
        <v>17224</v>
      </c>
      <c r="C1208" s="58"/>
      <c r="D1208" s="58" t="s">
        <v>8586</v>
      </c>
      <c r="E1208" s="58" t="s">
        <v>17224</v>
      </c>
      <c r="F1208" s="58" t="s">
        <v>17225</v>
      </c>
      <c r="G1208" s="58" t="s">
        <v>17226</v>
      </c>
      <c r="H1208" s="58" t="s">
        <v>14364</v>
      </c>
      <c r="I1208" s="58">
        <v>699.16</v>
      </c>
      <c r="J1208" s="58"/>
      <c r="K1208" s="58" t="s">
        <v>14365</v>
      </c>
      <c r="L1208" s="58" t="s">
        <v>8586</v>
      </c>
      <c r="M1208" s="58">
        <v>642.91</v>
      </c>
      <c r="N1208" s="58"/>
      <c r="O1208" s="58">
        <v>699.16</v>
      </c>
      <c r="P1208" s="58" t="s">
        <v>14444</v>
      </c>
    </row>
    <row r="1209" spans="1:16" s="59" customFormat="1" ht="10.199999999999999" x14ac:dyDescent="0.25">
      <c r="A1209" s="57">
        <v>1222</v>
      </c>
      <c r="B1209" s="57" t="s">
        <v>17227</v>
      </c>
      <c r="C1209" s="58"/>
      <c r="D1209" s="58" t="s">
        <v>8586</v>
      </c>
      <c r="E1209" s="58" t="s">
        <v>17227</v>
      </c>
      <c r="F1209" s="58" t="s">
        <v>17228</v>
      </c>
      <c r="G1209" s="58" t="s">
        <v>17229</v>
      </c>
      <c r="H1209" s="58" t="s">
        <v>14364</v>
      </c>
      <c r="I1209" s="58">
        <v>320.33</v>
      </c>
      <c r="J1209" s="58"/>
      <c r="K1209" s="58" t="s">
        <v>14365</v>
      </c>
      <c r="L1209" s="58" t="s">
        <v>8586</v>
      </c>
      <c r="M1209" s="58">
        <v>294.55</v>
      </c>
      <c r="N1209" s="58"/>
      <c r="O1209" s="58">
        <v>320.33</v>
      </c>
      <c r="P1209" s="58" t="s">
        <v>14444</v>
      </c>
    </row>
    <row r="1210" spans="1:16" s="59" customFormat="1" ht="10.199999999999999" x14ac:dyDescent="0.25">
      <c r="A1210" s="57">
        <v>1223</v>
      </c>
      <c r="B1210" s="57" t="s">
        <v>17230</v>
      </c>
      <c r="C1210" s="58"/>
      <c r="D1210" s="58" t="s">
        <v>8586</v>
      </c>
      <c r="E1210" s="58" t="s">
        <v>17230</v>
      </c>
      <c r="F1210" s="58" t="s">
        <v>17231</v>
      </c>
      <c r="G1210" s="58" t="s">
        <v>17232</v>
      </c>
      <c r="H1210" s="58" t="s">
        <v>14364</v>
      </c>
      <c r="I1210" s="58">
        <v>346.33</v>
      </c>
      <c r="J1210" s="58"/>
      <c r="K1210" s="58" t="s">
        <v>14365</v>
      </c>
      <c r="L1210" s="58" t="s">
        <v>8586</v>
      </c>
      <c r="M1210" s="58">
        <v>318.45999999999998</v>
      </c>
      <c r="N1210" s="58"/>
      <c r="O1210" s="58">
        <v>346.33</v>
      </c>
      <c r="P1210" s="58" t="s">
        <v>14444</v>
      </c>
    </row>
    <row r="1211" spans="1:16" s="59" customFormat="1" ht="10.199999999999999" x14ac:dyDescent="0.25">
      <c r="A1211" s="57">
        <v>1224</v>
      </c>
      <c r="B1211" s="57" t="s">
        <v>17233</v>
      </c>
      <c r="C1211" s="58"/>
      <c r="D1211" s="58" t="s">
        <v>8586</v>
      </c>
      <c r="E1211" s="58" t="s">
        <v>17233</v>
      </c>
      <c r="F1211" s="58" t="s">
        <v>17234</v>
      </c>
      <c r="G1211" s="58" t="s">
        <v>17235</v>
      </c>
      <c r="H1211" s="58" t="s">
        <v>14364</v>
      </c>
      <c r="I1211" s="58">
        <v>764.16</v>
      </c>
      <c r="J1211" s="58"/>
      <c r="K1211" s="58" t="s">
        <v>14365</v>
      </c>
      <c r="L1211" s="58" t="s">
        <v>8586</v>
      </c>
      <c r="M1211" s="58">
        <v>702.68</v>
      </c>
      <c r="N1211" s="58"/>
      <c r="O1211" s="58">
        <v>764.16</v>
      </c>
      <c r="P1211" s="58" t="s">
        <v>14444</v>
      </c>
    </row>
    <row r="1212" spans="1:16" s="59" customFormat="1" ht="10.199999999999999" x14ac:dyDescent="0.25">
      <c r="A1212" s="57">
        <v>1225</v>
      </c>
      <c r="B1212" s="57" t="s">
        <v>6637</v>
      </c>
      <c r="C1212" s="58" t="s">
        <v>6637</v>
      </c>
      <c r="D1212" s="58" t="s">
        <v>8586</v>
      </c>
      <c r="E1212" s="58" t="s">
        <v>17236</v>
      </c>
      <c r="F1212" s="58" t="s">
        <v>6638</v>
      </c>
      <c r="G1212" s="58" t="s">
        <v>17237</v>
      </c>
      <c r="H1212" s="58" t="s">
        <v>14364</v>
      </c>
      <c r="I1212" s="58">
        <v>330.6</v>
      </c>
      <c r="J1212" s="58"/>
      <c r="K1212" s="58" t="s">
        <v>14365</v>
      </c>
      <c r="L1212" s="58" t="s">
        <v>8586</v>
      </c>
      <c r="M1212" s="58">
        <v>304</v>
      </c>
      <c r="N1212" s="58"/>
      <c r="O1212" s="58">
        <v>330.6</v>
      </c>
      <c r="P1212" s="58" t="s">
        <v>14444</v>
      </c>
    </row>
    <row r="1213" spans="1:16" s="59" customFormat="1" ht="10.199999999999999" x14ac:dyDescent="0.25">
      <c r="A1213" s="57">
        <v>1226</v>
      </c>
      <c r="B1213" s="57" t="s">
        <v>17238</v>
      </c>
      <c r="C1213" s="58"/>
      <c r="D1213" s="58" t="s">
        <v>8586</v>
      </c>
      <c r="E1213" s="58" t="s">
        <v>17238</v>
      </c>
      <c r="F1213" s="58" t="s">
        <v>17239</v>
      </c>
      <c r="G1213" s="58" t="s">
        <v>17240</v>
      </c>
      <c r="H1213" s="58" t="s">
        <v>14364</v>
      </c>
      <c r="I1213" s="58">
        <v>638.45000000000005</v>
      </c>
      <c r="J1213" s="58"/>
      <c r="K1213" s="58" t="s">
        <v>14365</v>
      </c>
      <c r="L1213" s="58" t="s">
        <v>8586</v>
      </c>
      <c r="M1213" s="58">
        <v>587.08000000000004</v>
      </c>
      <c r="N1213" s="58"/>
      <c r="O1213" s="58">
        <v>638.45000000000005</v>
      </c>
      <c r="P1213" s="58" t="s">
        <v>14444</v>
      </c>
    </row>
    <row r="1214" spans="1:16" s="59" customFormat="1" ht="10.199999999999999" x14ac:dyDescent="0.25">
      <c r="A1214" s="57">
        <v>1227</v>
      </c>
      <c r="B1214" s="57" t="s">
        <v>6682</v>
      </c>
      <c r="C1214" s="58" t="s">
        <v>6682</v>
      </c>
      <c r="D1214" s="58" t="s">
        <v>8586</v>
      </c>
      <c r="E1214" s="58" t="s">
        <v>17241</v>
      </c>
      <c r="F1214" s="58" t="s">
        <v>6683</v>
      </c>
      <c r="G1214" s="58" t="s">
        <v>17242</v>
      </c>
      <c r="H1214" s="58" t="s">
        <v>14364</v>
      </c>
      <c r="I1214" s="58">
        <v>448.01</v>
      </c>
      <c r="J1214" s="58"/>
      <c r="K1214" s="58" t="s">
        <v>14365</v>
      </c>
      <c r="L1214" s="58" t="s">
        <v>8586</v>
      </c>
      <c r="M1214" s="58">
        <v>411.97</v>
      </c>
      <c r="N1214" s="58"/>
      <c r="O1214" s="58">
        <v>448.01</v>
      </c>
      <c r="P1214" s="58" t="s">
        <v>14444</v>
      </c>
    </row>
    <row r="1215" spans="1:16" s="59" customFormat="1" ht="10.199999999999999" x14ac:dyDescent="0.25">
      <c r="A1215" s="57">
        <v>1228</v>
      </c>
      <c r="B1215" s="57" t="s">
        <v>6531</v>
      </c>
      <c r="C1215" s="58" t="s">
        <v>6531</v>
      </c>
      <c r="D1215" s="58" t="s">
        <v>8586</v>
      </c>
      <c r="E1215" s="58" t="s">
        <v>17243</v>
      </c>
      <c r="F1215" s="58" t="s">
        <v>6532</v>
      </c>
      <c r="G1215" s="58" t="s">
        <v>17244</v>
      </c>
      <c r="H1215" s="58" t="s">
        <v>14364</v>
      </c>
      <c r="I1215" s="58">
        <v>475.61</v>
      </c>
      <c r="J1215" s="58"/>
      <c r="K1215" s="58" t="s">
        <v>14365</v>
      </c>
      <c r="L1215" s="58" t="s">
        <v>8586</v>
      </c>
      <c r="M1215" s="58">
        <v>437.34</v>
      </c>
      <c r="N1215" s="58"/>
      <c r="O1215" s="58">
        <v>475.61</v>
      </c>
      <c r="P1215" s="58" t="s">
        <v>14444</v>
      </c>
    </row>
    <row r="1216" spans="1:16" s="59" customFormat="1" ht="10.199999999999999" x14ac:dyDescent="0.25">
      <c r="A1216" s="57">
        <v>1229</v>
      </c>
      <c r="B1216" s="57" t="s">
        <v>6679</v>
      </c>
      <c r="C1216" s="58" t="s">
        <v>6679</v>
      </c>
      <c r="D1216" s="58" t="s">
        <v>8586</v>
      </c>
      <c r="E1216" s="58" t="s">
        <v>17245</v>
      </c>
      <c r="F1216" s="58" t="s">
        <v>6680</v>
      </c>
      <c r="G1216" s="58" t="s">
        <v>17246</v>
      </c>
      <c r="H1216" s="58" t="s">
        <v>14364</v>
      </c>
      <c r="I1216" s="58">
        <v>343.08</v>
      </c>
      <c r="J1216" s="58"/>
      <c r="K1216" s="58" t="s">
        <v>14365</v>
      </c>
      <c r="L1216" s="58" t="s">
        <v>8586</v>
      </c>
      <c r="M1216" s="58">
        <v>315.23</v>
      </c>
      <c r="N1216" s="58"/>
      <c r="O1216" s="58">
        <v>343.08</v>
      </c>
      <c r="P1216" s="58" t="s">
        <v>14444</v>
      </c>
    </row>
    <row r="1217" spans="1:16" s="59" customFormat="1" ht="10.199999999999999" x14ac:dyDescent="0.25">
      <c r="A1217" s="57">
        <v>1230</v>
      </c>
      <c r="B1217" s="57" t="s">
        <v>17247</v>
      </c>
      <c r="C1217" s="58"/>
      <c r="D1217" s="58" t="s">
        <v>8586</v>
      </c>
      <c r="E1217" s="58" t="s">
        <v>17247</v>
      </c>
      <c r="F1217" s="58" t="s">
        <v>17248</v>
      </c>
      <c r="G1217" s="58" t="s">
        <v>17249</v>
      </c>
      <c r="H1217" s="58" t="s">
        <v>14364</v>
      </c>
      <c r="I1217" s="58">
        <v>320.33</v>
      </c>
      <c r="J1217" s="58"/>
      <c r="K1217" s="58" t="s">
        <v>14365</v>
      </c>
      <c r="L1217" s="58" t="s">
        <v>8586</v>
      </c>
      <c r="M1217" s="58">
        <v>294.55</v>
      </c>
      <c r="N1217" s="58"/>
      <c r="O1217" s="58">
        <v>320.33</v>
      </c>
      <c r="P1217" s="58" t="s">
        <v>14444</v>
      </c>
    </row>
    <row r="1218" spans="1:16" s="59" customFormat="1" ht="10.199999999999999" x14ac:dyDescent="0.25">
      <c r="A1218" s="57">
        <v>1231</v>
      </c>
      <c r="B1218" s="57" t="s">
        <v>6528</v>
      </c>
      <c r="C1218" s="58" t="s">
        <v>6528</v>
      </c>
      <c r="D1218" s="58" t="s">
        <v>8586</v>
      </c>
      <c r="E1218" s="58" t="s">
        <v>17250</v>
      </c>
      <c r="F1218" s="58" t="s">
        <v>17251</v>
      </c>
      <c r="G1218" s="58" t="s">
        <v>17252</v>
      </c>
      <c r="H1218" s="58" t="s">
        <v>14364</v>
      </c>
      <c r="I1218" s="58">
        <v>263.25</v>
      </c>
      <c r="J1218" s="58"/>
      <c r="K1218" s="58" t="s">
        <v>14365</v>
      </c>
      <c r="L1218" s="58" t="s">
        <v>8586</v>
      </c>
      <c r="M1218" s="58">
        <v>242.07</v>
      </c>
      <c r="N1218" s="58"/>
      <c r="O1218" s="58">
        <v>263.25</v>
      </c>
      <c r="P1218" s="58" t="s">
        <v>14444</v>
      </c>
    </row>
    <row r="1219" spans="1:16" s="59" customFormat="1" ht="10.199999999999999" x14ac:dyDescent="0.25">
      <c r="A1219" s="57">
        <v>1232</v>
      </c>
      <c r="B1219" s="57" t="s">
        <v>6670</v>
      </c>
      <c r="C1219" s="58" t="s">
        <v>6670</v>
      </c>
      <c r="D1219" s="58" t="s">
        <v>8586</v>
      </c>
      <c r="E1219" s="58" t="s">
        <v>17253</v>
      </c>
      <c r="F1219" s="58" t="s">
        <v>6671</v>
      </c>
      <c r="G1219" s="58" t="s">
        <v>17254</v>
      </c>
      <c r="H1219" s="58" t="s">
        <v>14364</v>
      </c>
      <c r="I1219" s="58">
        <v>114.76</v>
      </c>
      <c r="J1219" s="58"/>
      <c r="K1219" s="58" t="s">
        <v>14365</v>
      </c>
      <c r="L1219" s="58" t="s">
        <v>8586</v>
      </c>
      <c r="M1219" s="58">
        <v>105.53</v>
      </c>
      <c r="N1219" s="58"/>
      <c r="O1219" s="58">
        <v>114.76</v>
      </c>
      <c r="P1219" s="58" t="s">
        <v>14444</v>
      </c>
    </row>
    <row r="1220" spans="1:16" s="59" customFormat="1" ht="10.199999999999999" x14ac:dyDescent="0.25">
      <c r="A1220" s="57">
        <v>1233</v>
      </c>
      <c r="B1220" s="57" t="s">
        <v>6524</v>
      </c>
      <c r="C1220" s="58" t="s">
        <v>6524</v>
      </c>
      <c r="D1220" s="58" t="s">
        <v>8586</v>
      </c>
      <c r="E1220" s="58" t="s">
        <v>17255</v>
      </c>
      <c r="F1220" s="58" t="s">
        <v>6525</v>
      </c>
      <c r="G1220" s="58" t="s">
        <v>17256</v>
      </c>
      <c r="H1220" s="58" t="s">
        <v>14364</v>
      </c>
      <c r="I1220" s="58">
        <v>303.06</v>
      </c>
      <c r="J1220" s="58"/>
      <c r="K1220" s="58" t="s">
        <v>14365</v>
      </c>
      <c r="L1220" s="58" t="s">
        <v>8586</v>
      </c>
      <c r="M1220" s="58">
        <v>278.68</v>
      </c>
      <c r="N1220" s="58"/>
      <c r="O1220" s="58">
        <v>303.06</v>
      </c>
      <c r="P1220" s="58" t="s">
        <v>14444</v>
      </c>
    </row>
    <row r="1221" spans="1:16" s="59" customFormat="1" ht="10.199999999999999" x14ac:dyDescent="0.25">
      <c r="A1221" s="57">
        <v>1234</v>
      </c>
      <c r="B1221" s="57" t="s">
        <v>4754</v>
      </c>
      <c r="C1221" s="58" t="s">
        <v>4754</v>
      </c>
      <c r="D1221" s="58" t="s">
        <v>8586</v>
      </c>
      <c r="E1221" s="58" t="s">
        <v>17257</v>
      </c>
      <c r="F1221" s="58" t="s">
        <v>17258</v>
      </c>
      <c r="G1221" s="58" t="s">
        <v>17259</v>
      </c>
      <c r="H1221" s="58" t="s">
        <v>14364</v>
      </c>
      <c r="I1221" s="58">
        <v>280.77</v>
      </c>
      <c r="J1221" s="58"/>
      <c r="K1221" s="58" t="s">
        <v>14365</v>
      </c>
      <c r="L1221" s="58" t="s">
        <v>8586</v>
      </c>
      <c r="M1221" s="58">
        <v>257.64999999999998</v>
      </c>
      <c r="N1221" s="58"/>
      <c r="O1221" s="58">
        <v>280.77</v>
      </c>
      <c r="P1221" s="58" t="s">
        <v>14444</v>
      </c>
    </row>
    <row r="1222" spans="1:16" s="59" customFormat="1" ht="10.199999999999999" x14ac:dyDescent="0.25">
      <c r="A1222" s="57">
        <v>1235</v>
      </c>
      <c r="B1222" s="57" t="s">
        <v>17260</v>
      </c>
      <c r="C1222" s="58" t="s">
        <v>4751</v>
      </c>
      <c r="D1222" s="58" t="s">
        <v>8586</v>
      </c>
      <c r="E1222" s="58" t="s">
        <v>17260</v>
      </c>
      <c r="F1222" s="58" t="s">
        <v>4752</v>
      </c>
      <c r="G1222" s="58" t="s">
        <v>17261</v>
      </c>
      <c r="H1222" s="58" t="s">
        <v>14364</v>
      </c>
      <c r="I1222" s="58">
        <v>346.15</v>
      </c>
      <c r="J1222" s="58"/>
      <c r="K1222" s="58" t="s">
        <v>14365</v>
      </c>
      <c r="L1222" s="58" t="s">
        <v>8586</v>
      </c>
      <c r="M1222" s="58">
        <v>317.64999999999998</v>
      </c>
      <c r="N1222" s="58"/>
      <c r="O1222" s="58">
        <v>346.15</v>
      </c>
      <c r="P1222" s="58" t="s">
        <v>14444</v>
      </c>
    </row>
    <row r="1223" spans="1:16" s="59" customFormat="1" ht="10.199999999999999" x14ac:dyDescent="0.25">
      <c r="A1223" s="57">
        <v>1236</v>
      </c>
      <c r="B1223" s="57" t="s">
        <v>4617</v>
      </c>
      <c r="C1223" s="58" t="s">
        <v>4617</v>
      </c>
      <c r="D1223" s="58" t="s">
        <v>8586</v>
      </c>
      <c r="E1223" s="58" t="s">
        <v>17262</v>
      </c>
      <c r="F1223" s="58" t="s">
        <v>4618</v>
      </c>
      <c r="G1223" s="58" t="s">
        <v>17263</v>
      </c>
      <c r="H1223" s="58" t="s">
        <v>14364</v>
      </c>
      <c r="I1223" s="58">
        <v>487.18</v>
      </c>
      <c r="J1223" s="58"/>
      <c r="K1223" s="58" t="s">
        <v>14365</v>
      </c>
      <c r="L1223" s="58" t="s">
        <v>8586</v>
      </c>
      <c r="M1223" s="58">
        <v>447.06</v>
      </c>
      <c r="N1223" s="58"/>
      <c r="O1223" s="58">
        <v>487.18</v>
      </c>
      <c r="P1223" s="58" t="s">
        <v>14444</v>
      </c>
    </row>
    <row r="1224" spans="1:16" s="59" customFormat="1" ht="10.199999999999999" x14ac:dyDescent="0.25">
      <c r="A1224" s="57">
        <v>1237</v>
      </c>
      <c r="B1224" s="57" t="s">
        <v>6688</v>
      </c>
      <c r="C1224" s="58" t="s">
        <v>6688</v>
      </c>
      <c r="D1224" s="58" t="s">
        <v>8586</v>
      </c>
      <c r="E1224" s="58" t="s">
        <v>17264</v>
      </c>
      <c r="F1224" s="58" t="s">
        <v>6689</v>
      </c>
      <c r="G1224" s="58" t="s">
        <v>17265</v>
      </c>
      <c r="H1224" s="58" t="s">
        <v>14364</v>
      </c>
      <c r="I1224" s="58">
        <v>528.21</v>
      </c>
      <c r="J1224" s="58"/>
      <c r="K1224" s="58" t="s">
        <v>14365</v>
      </c>
      <c r="L1224" s="58" t="s">
        <v>8586</v>
      </c>
      <c r="M1224" s="58">
        <v>484.71</v>
      </c>
      <c r="N1224" s="58"/>
      <c r="O1224" s="58">
        <v>537.17999999999995</v>
      </c>
      <c r="P1224" s="58" t="s">
        <v>14444</v>
      </c>
    </row>
    <row r="1225" spans="1:16" s="59" customFormat="1" ht="10.199999999999999" x14ac:dyDescent="0.25">
      <c r="A1225" s="57">
        <v>1238</v>
      </c>
      <c r="B1225" s="57" t="s">
        <v>6553</v>
      </c>
      <c r="C1225" s="58" t="s">
        <v>6553</v>
      </c>
      <c r="D1225" s="58" t="s">
        <v>8586</v>
      </c>
      <c r="E1225" s="58" t="s">
        <v>17266</v>
      </c>
      <c r="F1225" s="58" t="s">
        <v>6554</v>
      </c>
      <c r="G1225" s="58" t="s">
        <v>17267</v>
      </c>
      <c r="H1225" s="58" t="s">
        <v>14364</v>
      </c>
      <c r="I1225" s="58">
        <v>713.95</v>
      </c>
      <c r="J1225" s="58"/>
      <c r="K1225" s="58" t="s">
        <v>14365</v>
      </c>
      <c r="L1225" s="58" t="s">
        <v>8586</v>
      </c>
      <c r="M1225" s="58">
        <v>656.51</v>
      </c>
      <c r="N1225" s="58"/>
      <c r="O1225" s="58">
        <v>713.95</v>
      </c>
      <c r="P1225" s="58" t="s">
        <v>14444</v>
      </c>
    </row>
    <row r="1226" spans="1:16" s="59" customFormat="1" ht="10.199999999999999" x14ac:dyDescent="0.25">
      <c r="A1226" s="57">
        <v>1239</v>
      </c>
      <c r="B1226" s="57" t="s">
        <v>6705</v>
      </c>
      <c r="C1226" s="58" t="s">
        <v>6705</v>
      </c>
      <c r="D1226" s="58" t="s">
        <v>8586</v>
      </c>
      <c r="E1226" s="58" t="s">
        <v>17268</v>
      </c>
      <c r="F1226" s="58" t="s">
        <v>6706</v>
      </c>
      <c r="G1226" s="58" t="s">
        <v>17269</v>
      </c>
      <c r="H1226" s="58" t="s">
        <v>14364</v>
      </c>
      <c r="I1226" s="58">
        <v>680.24</v>
      </c>
      <c r="J1226" s="58"/>
      <c r="K1226" s="58" t="s">
        <v>14365</v>
      </c>
      <c r="L1226" s="58" t="s">
        <v>8586</v>
      </c>
      <c r="M1226" s="58">
        <v>625.51</v>
      </c>
      <c r="N1226" s="58"/>
      <c r="O1226" s="58">
        <v>680.24</v>
      </c>
      <c r="P1226" s="58" t="s">
        <v>14444</v>
      </c>
    </row>
    <row r="1227" spans="1:16" s="59" customFormat="1" ht="10.199999999999999" x14ac:dyDescent="0.25">
      <c r="A1227" s="57">
        <v>1240</v>
      </c>
      <c r="B1227" s="57" t="s">
        <v>6547</v>
      </c>
      <c r="C1227" s="58" t="s">
        <v>6547</v>
      </c>
      <c r="D1227" s="58" t="s">
        <v>8586</v>
      </c>
      <c r="E1227" s="58" t="s">
        <v>17270</v>
      </c>
      <c r="F1227" s="58" t="s">
        <v>6548</v>
      </c>
      <c r="G1227" s="58" t="s">
        <v>17271</v>
      </c>
      <c r="H1227" s="58" t="s">
        <v>14364</v>
      </c>
      <c r="I1227" s="58">
        <v>496.45</v>
      </c>
      <c r="J1227" s="58"/>
      <c r="K1227" s="58" t="s">
        <v>14365</v>
      </c>
      <c r="L1227" s="58" t="s">
        <v>8586</v>
      </c>
      <c r="M1227" s="58">
        <v>456.16</v>
      </c>
      <c r="N1227" s="58"/>
      <c r="O1227" s="58">
        <v>496.45</v>
      </c>
      <c r="P1227" s="58" t="s">
        <v>14444</v>
      </c>
    </row>
    <row r="1228" spans="1:16" s="59" customFormat="1" ht="10.199999999999999" x14ac:dyDescent="0.25">
      <c r="A1228" s="57">
        <v>1241</v>
      </c>
      <c r="B1228" s="57" t="s">
        <v>4604</v>
      </c>
      <c r="C1228" s="58" t="s">
        <v>4604</v>
      </c>
      <c r="D1228" s="58" t="s">
        <v>8586</v>
      </c>
      <c r="E1228" s="58" t="s">
        <v>17272</v>
      </c>
      <c r="F1228" s="58" t="s">
        <v>4605</v>
      </c>
      <c r="G1228" s="58" t="s">
        <v>17273</v>
      </c>
      <c r="H1228" s="58" t="s">
        <v>14364</v>
      </c>
      <c r="I1228" s="58">
        <v>28217.95</v>
      </c>
      <c r="J1228" s="58"/>
      <c r="K1228" s="58" t="s">
        <v>14365</v>
      </c>
      <c r="L1228" s="58" t="s">
        <v>8586</v>
      </c>
      <c r="M1228" s="58">
        <v>25894.12</v>
      </c>
      <c r="N1228" s="58"/>
      <c r="O1228" s="58">
        <v>28217.95</v>
      </c>
      <c r="P1228" s="58" t="s">
        <v>14444</v>
      </c>
    </row>
    <row r="1229" spans="1:16" s="59" customFormat="1" ht="10.199999999999999" x14ac:dyDescent="0.25">
      <c r="A1229" s="57">
        <v>1242</v>
      </c>
      <c r="B1229" s="57" t="s">
        <v>4598</v>
      </c>
      <c r="C1229" s="58" t="s">
        <v>4598</v>
      </c>
      <c r="D1229" s="58" t="s">
        <v>8586</v>
      </c>
      <c r="E1229" s="58" t="s">
        <v>17274</v>
      </c>
      <c r="F1229" s="58" t="s">
        <v>4599</v>
      </c>
      <c r="G1229" s="58" t="s">
        <v>17275</v>
      </c>
      <c r="H1229" s="58" t="s">
        <v>14364</v>
      </c>
      <c r="I1229" s="58">
        <v>35183.33</v>
      </c>
      <c r="J1229" s="58"/>
      <c r="K1229" s="58" t="s">
        <v>14365</v>
      </c>
      <c r="L1229" s="58" t="s">
        <v>8586</v>
      </c>
      <c r="M1229" s="58">
        <v>32285.88</v>
      </c>
      <c r="N1229" s="58"/>
      <c r="O1229" s="58">
        <v>35183.33</v>
      </c>
      <c r="P1229" s="58" t="s">
        <v>14444</v>
      </c>
    </row>
    <row r="1230" spans="1:16" s="59" customFormat="1" ht="10.199999999999999" x14ac:dyDescent="0.25">
      <c r="A1230" s="57">
        <v>1243</v>
      </c>
      <c r="B1230" s="57" t="s">
        <v>4589</v>
      </c>
      <c r="C1230" s="58" t="s">
        <v>4589</v>
      </c>
      <c r="D1230" s="58" t="s">
        <v>8586</v>
      </c>
      <c r="E1230" s="58" t="s">
        <v>17276</v>
      </c>
      <c r="F1230" s="58" t="s">
        <v>4590</v>
      </c>
      <c r="G1230" s="58" t="s">
        <v>17277</v>
      </c>
      <c r="H1230" s="58" t="s">
        <v>14364</v>
      </c>
      <c r="I1230" s="58">
        <v>42101.279999999999</v>
      </c>
      <c r="J1230" s="58"/>
      <c r="K1230" s="58" t="s">
        <v>14365</v>
      </c>
      <c r="L1230" s="58" t="s">
        <v>8586</v>
      </c>
      <c r="M1230" s="58">
        <v>38634.120000000003</v>
      </c>
      <c r="N1230" s="58"/>
      <c r="O1230" s="58">
        <v>42101.279999999999</v>
      </c>
      <c r="P1230" s="58" t="s">
        <v>14444</v>
      </c>
    </row>
    <row r="1231" spans="1:16" s="59" customFormat="1" ht="10.199999999999999" x14ac:dyDescent="0.25">
      <c r="A1231" s="57">
        <v>1245</v>
      </c>
      <c r="B1231" s="57" t="s">
        <v>17278</v>
      </c>
      <c r="C1231" s="58"/>
      <c r="D1231" s="58" t="s">
        <v>8586</v>
      </c>
      <c r="E1231" s="58" t="s">
        <v>17278</v>
      </c>
      <c r="F1231" s="58" t="s">
        <v>17279</v>
      </c>
      <c r="G1231" s="58" t="s">
        <v>17280</v>
      </c>
      <c r="H1231" s="58" t="s">
        <v>14364</v>
      </c>
      <c r="I1231" s="58">
        <v>10329.49</v>
      </c>
      <c r="J1231" s="58"/>
      <c r="K1231" s="58" t="s">
        <v>14365</v>
      </c>
      <c r="L1231" s="58" t="s">
        <v>8586</v>
      </c>
      <c r="M1231" s="58">
        <v>9478.82</v>
      </c>
      <c r="N1231" s="58"/>
      <c r="O1231" s="58">
        <v>10329.49</v>
      </c>
      <c r="P1231" s="58" t="s">
        <v>14444</v>
      </c>
    </row>
    <row r="1232" spans="1:16" s="59" customFormat="1" ht="10.199999999999999" x14ac:dyDescent="0.25">
      <c r="A1232" s="57">
        <v>1246</v>
      </c>
      <c r="B1232" s="57" t="s">
        <v>6694</v>
      </c>
      <c r="C1232" s="58" t="s">
        <v>6694</v>
      </c>
      <c r="D1232" s="58" t="s">
        <v>8586</v>
      </c>
      <c r="E1232" s="58" t="s">
        <v>17281</v>
      </c>
      <c r="F1232" s="58" t="s">
        <v>6695</v>
      </c>
      <c r="G1232" s="58" t="s">
        <v>17282</v>
      </c>
      <c r="H1232" s="58" t="s">
        <v>14364</v>
      </c>
      <c r="I1232" s="58">
        <v>296.77</v>
      </c>
      <c r="J1232" s="58"/>
      <c r="K1232" s="58" t="s">
        <v>14365</v>
      </c>
      <c r="L1232" s="58" t="s">
        <v>8586</v>
      </c>
      <c r="M1232" s="58">
        <v>272.68</v>
      </c>
      <c r="N1232" s="58"/>
      <c r="O1232" s="58">
        <v>296.77</v>
      </c>
      <c r="P1232" s="58" t="s">
        <v>14444</v>
      </c>
    </row>
    <row r="1233" spans="1:16" s="59" customFormat="1" ht="10.199999999999999" x14ac:dyDescent="0.25">
      <c r="A1233" s="57">
        <v>1247</v>
      </c>
      <c r="B1233" s="57" t="s">
        <v>6607</v>
      </c>
      <c r="C1233" s="58" t="s">
        <v>6607</v>
      </c>
      <c r="D1233" s="58" t="s">
        <v>8586</v>
      </c>
      <c r="E1233" s="58" t="s">
        <v>17283</v>
      </c>
      <c r="F1233" s="58" t="s">
        <v>6608</v>
      </c>
      <c r="G1233" s="58" t="s">
        <v>17284</v>
      </c>
      <c r="H1233" s="58" t="s">
        <v>14364</v>
      </c>
      <c r="I1233" s="58">
        <v>23189.74</v>
      </c>
      <c r="J1233" s="58"/>
      <c r="K1233" s="58" t="s">
        <v>14365</v>
      </c>
      <c r="L1233" s="58" t="s">
        <v>8586</v>
      </c>
      <c r="M1233" s="58">
        <v>21280</v>
      </c>
      <c r="N1233" s="58"/>
      <c r="O1233" s="58">
        <v>20511.54</v>
      </c>
      <c r="P1233" s="58" t="s">
        <v>14444</v>
      </c>
    </row>
    <row r="1234" spans="1:16" s="59" customFormat="1" ht="10.199999999999999" x14ac:dyDescent="0.25">
      <c r="A1234" s="57">
        <v>1248</v>
      </c>
      <c r="B1234" s="57" t="s">
        <v>6732</v>
      </c>
      <c r="C1234" s="58" t="s">
        <v>6732</v>
      </c>
      <c r="D1234" s="58" t="s">
        <v>8586</v>
      </c>
      <c r="E1234" s="58" t="s">
        <v>17285</v>
      </c>
      <c r="F1234" s="58" t="s">
        <v>6733</v>
      </c>
      <c r="G1234" s="58" t="s">
        <v>17286</v>
      </c>
      <c r="H1234" s="58" t="s">
        <v>14364</v>
      </c>
      <c r="I1234" s="58">
        <v>499.19</v>
      </c>
      <c r="J1234" s="58"/>
      <c r="K1234" s="58" t="s">
        <v>14365</v>
      </c>
      <c r="L1234" s="58" t="s">
        <v>8586</v>
      </c>
      <c r="M1234" s="58">
        <v>459.02</v>
      </c>
      <c r="N1234" s="58"/>
      <c r="O1234" s="58">
        <v>499.19</v>
      </c>
      <c r="P1234" s="58" t="s">
        <v>14444</v>
      </c>
    </row>
    <row r="1235" spans="1:16" s="59" customFormat="1" ht="10.199999999999999" x14ac:dyDescent="0.25">
      <c r="A1235" s="57">
        <v>1249</v>
      </c>
      <c r="B1235" s="57" t="s">
        <v>17287</v>
      </c>
      <c r="C1235" s="58"/>
      <c r="D1235" s="58" t="s">
        <v>8586</v>
      </c>
      <c r="E1235" s="58" t="s">
        <v>17287</v>
      </c>
      <c r="F1235" s="58" t="s">
        <v>17288</v>
      </c>
      <c r="G1235" s="58" t="s">
        <v>17289</v>
      </c>
      <c r="H1235" s="58" t="s">
        <v>14364</v>
      </c>
      <c r="I1235" s="58">
        <v>519.23</v>
      </c>
      <c r="J1235" s="58"/>
      <c r="K1235" s="58" t="s">
        <v>14365</v>
      </c>
      <c r="L1235" s="58" t="s">
        <v>8586</v>
      </c>
      <c r="M1235" s="58">
        <v>476.47</v>
      </c>
      <c r="N1235" s="58"/>
      <c r="O1235" s="58">
        <v>519.23</v>
      </c>
      <c r="P1235" s="58" t="s">
        <v>14444</v>
      </c>
    </row>
    <row r="1236" spans="1:16" s="59" customFormat="1" ht="10.199999999999999" x14ac:dyDescent="0.25">
      <c r="A1236" s="57">
        <v>1250</v>
      </c>
      <c r="B1236" s="57" t="s">
        <v>6703</v>
      </c>
      <c r="C1236" s="58" t="s">
        <v>6703</v>
      </c>
      <c r="D1236" s="58" t="s">
        <v>8586</v>
      </c>
      <c r="E1236" s="58" t="s">
        <v>17290</v>
      </c>
      <c r="F1236" s="58" t="s">
        <v>17291</v>
      </c>
      <c r="G1236" s="58" t="s">
        <v>17292</v>
      </c>
      <c r="H1236" s="58" t="s">
        <v>14364</v>
      </c>
      <c r="I1236" s="58">
        <v>312.89999999999998</v>
      </c>
      <c r="J1236" s="58"/>
      <c r="K1236" s="58" t="s">
        <v>14365</v>
      </c>
      <c r="L1236" s="58" t="s">
        <v>8586</v>
      </c>
      <c r="M1236" s="58">
        <v>287.72000000000003</v>
      </c>
      <c r="N1236" s="58"/>
      <c r="O1236" s="58">
        <v>312.89999999999998</v>
      </c>
      <c r="P1236" s="58" t="s">
        <v>14444</v>
      </c>
    </row>
    <row r="1237" spans="1:16" s="59" customFormat="1" ht="10.199999999999999" x14ac:dyDescent="0.25">
      <c r="A1237" s="57">
        <v>1251</v>
      </c>
      <c r="B1237" s="57" t="s">
        <v>6542</v>
      </c>
      <c r="C1237" s="58" t="s">
        <v>6542</v>
      </c>
      <c r="D1237" s="58" t="s">
        <v>8586</v>
      </c>
      <c r="E1237" s="58" t="s">
        <v>17293</v>
      </c>
      <c r="F1237" s="58" t="s">
        <v>17294</v>
      </c>
      <c r="G1237" s="58" t="s">
        <v>6543</v>
      </c>
      <c r="H1237" s="58" t="s">
        <v>14364</v>
      </c>
      <c r="I1237" s="58">
        <v>168.59</v>
      </c>
      <c r="J1237" s="58"/>
      <c r="K1237" s="58" t="s">
        <v>14365</v>
      </c>
      <c r="L1237" s="58" t="s">
        <v>8586</v>
      </c>
      <c r="M1237" s="58">
        <v>154.91</v>
      </c>
      <c r="N1237" s="58"/>
      <c r="O1237" s="58">
        <v>204.19</v>
      </c>
      <c r="P1237" s="58" t="s">
        <v>14444</v>
      </c>
    </row>
    <row r="1238" spans="1:16" s="59" customFormat="1" ht="10.199999999999999" x14ac:dyDescent="0.25">
      <c r="A1238" s="57">
        <v>1252</v>
      </c>
      <c r="B1238" s="57" t="s">
        <v>6538</v>
      </c>
      <c r="C1238" s="58" t="s">
        <v>6538</v>
      </c>
      <c r="D1238" s="58" t="s">
        <v>8586</v>
      </c>
      <c r="E1238" s="58" t="s">
        <v>17295</v>
      </c>
      <c r="F1238" s="58" t="s">
        <v>6539</v>
      </c>
      <c r="G1238" s="58" t="s">
        <v>17296</v>
      </c>
      <c r="H1238" s="58" t="s">
        <v>14364</v>
      </c>
      <c r="I1238" s="58">
        <v>387.23</v>
      </c>
      <c r="J1238" s="58"/>
      <c r="K1238" s="58" t="s">
        <v>14365</v>
      </c>
      <c r="L1238" s="58" t="s">
        <v>8586</v>
      </c>
      <c r="M1238" s="58">
        <v>355.8</v>
      </c>
      <c r="N1238" s="58"/>
      <c r="O1238" s="58">
        <v>387.23</v>
      </c>
      <c r="P1238" s="58" t="s">
        <v>14444</v>
      </c>
    </row>
    <row r="1239" spans="1:16" s="59" customFormat="1" ht="10.199999999999999" x14ac:dyDescent="0.25">
      <c r="A1239" s="57">
        <v>1253</v>
      </c>
      <c r="B1239" s="57" t="s">
        <v>6700</v>
      </c>
      <c r="C1239" s="58" t="s">
        <v>6700</v>
      </c>
      <c r="D1239" s="58" t="s">
        <v>8586</v>
      </c>
      <c r="E1239" s="58" t="s">
        <v>17297</v>
      </c>
      <c r="F1239" s="58" t="s">
        <v>6701</v>
      </c>
      <c r="G1239" s="58" t="s">
        <v>17298</v>
      </c>
      <c r="H1239" s="58" t="s">
        <v>14364</v>
      </c>
      <c r="I1239" s="58">
        <v>228.09</v>
      </c>
      <c r="J1239" s="58"/>
      <c r="K1239" s="58" t="s">
        <v>14365</v>
      </c>
      <c r="L1239" s="58" t="s">
        <v>8586</v>
      </c>
      <c r="M1239" s="58">
        <v>209.58</v>
      </c>
      <c r="N1239" s="58"/>
      <c r="O1239" s="58">
        <v>228.09</v>
      </c>
      <c r="P1239" s="58" t="s">
        <v>14444</v>
      </c>
    </row>
    <row r="1240" spans="1:16" s="59" customFormat="1" ht="10.199999999999999" x14ac:dyDescent="0.25">
      <c r="A1240" s="57">
        <v>1254</v>
      </c>
      <c r="B1240" s="57" t="s">
        <v>6685</v>
      </c>
      <c r="C1240" s="58" t="s">
        <v>6685</v>
      </c>
      <c r="D1240" s="58" t="s">
        <v>8586</v>
      </c>
      <c r="E1240" s="58" t="s">
        <v>17299</v>
      </c>
      <c r="F1240" s="58" t="s">
        <v>6686</v>
      </c>
      <c r="G1240" s="58" t="s">
        <v>17300</v>
      </c>
      <c r="H1240" s="58" t="s">
        <v>14364</v>
      </c>
      <c r="I1240" s="58">
        <v>441.88</v>
      </c>
      <c r="J1240" s="58"/>
      <c r="K1240" s="58" t="s">
        <v>14365</v>
      </c>
      <c r="L1240" s="58" t="s">
        <v>8586</v>
      </c>
      <c r="M1240" s="58">
        <v>406.02</v>
      </c>
      <c r="N1240" s="58"/>
      <c r="O1240" s="58">
        <v>441.88</v>
      </c>
      <c r="P1240" s="58" t="s">
        <v>14444</v>
      </c>
    </row>
    <row r="1241" spans="1:16" s="59" customFormat="1" ht="10.199999999999999" x14ac:dyDescent="0.25">
      <c r="A1241" s="57">
        <v>1255</v>
      </c>
      <c r="B1241" s="57" t="s">
        <v>6610</v>
      </c>
      <c r="C1241" s="58" t="s">
        <v>6610</v>
      </c>
      <c r="D1241" s="58" t="s">
        <v>8586</v>
      </c>
      <c r="E1241" s="58" t="s">
        <v>17301</v>
      </c>
      <c r="F1241" s="58" t="s">
        <v>6611</v>
      </c>
      <c r="G1241" s="58" t="s">
        <v>17302</v>
      </c>
      <c r="H1241" s="58" t="s">
        <v>14364</v>
      </c>
      <c r="I1241" s="58">
        <v>448</v>
      </c>
      <c r="J1241" s="58"/>
      <c r="K1241" s="58" t="s">
        <v>14365</v>
      </c>
      <c r="L1241" s="58" t="s">
        <v>8586</v>
      </c>
      <c r="M1241" s="58">
        <v>411.64</v>
      </c>
      <c r="N1241" s="58"/>
      <c r="O1241" s="58">
        <v>448</v>
      </c>
      <c r="P1241" s="58" t="s">
        <v>14444</v>
      </c>
    </row>
    <row r="1242" spans="1:16" s="59" customFormat="1" ht="10.199999999999999" x14ac:dyDescent="0.25">
      <c r="A1242" s="57">
        <v>1256</v>
      </c>
      <c r="B1242" s="57" t="s">
        <v>6490</v>
      </c>
      <c r="C1242" s="58" t="s">
        <v>6490</v>
      </c>
      <c r="D1242" s="58" t="s">
        <v>8586</v>
      </c>
      <c r="E1242" s="58" t="s">
        <v>17303</v>
      </c>
      <c r="F1242" s="58" t="s">
        <v>17304</v>
      </c>
      <c r="G1242" s="58" t="s">
        <v>17305</v>
      </c>
      <c r="H1242" s="58" t="s">
        <v>14364</v>
      </c>
      <c r="I1242" s="58">
        <v>125.47</v>
      </c>
      <c r="J1242" s="58"/>
      <c r="K1242" s="58" t="s">
        <v>14365</v>
      </c>
      <c r="L1242" s="58" t="s">
        <v>8586</v>
      </c>
      <c r="M1242" s="58">
        <v>115.32</v>
      </c>
      <c r="N1242" s="58"/>
      <c r="O1242" s="58">
        <v>125.47</v>
      </c>
      <c r="P1242" s="58" t="s">
        <v>14444</v>
      </c>
    </row>
    <row r="1243" spans="1:16" s="59" customFormat="1" ht="10.199999999999999" x14ac:dyDescent="0.25">
      <c r="A1243" s="57">
        <v>1257</v>
      </c>
      <c r="B1243" s="57" t="s">
        <v>6613</v>
      </c>
      <c r="C1243" s="58" t="s">
        <v>6613</v>
      </c>
      <c r="D1243" s="58" t="s">
        <v>8586</v>
      </c>
      <c r="E1243" s="58" t="s">
        <v>17306</v>
      </c>
      <c r="F1243" s="58" t="s">
        <v>6614</v>
      </c>
      <c r="G1243" s="58" t="s">
        <v>17307</v>
      </c>
      <c r="H1243" s="58" t="s">
        <v>14364</v>
      </c>
      <c r="I1243" s="58">
        <v>2653.99</v>
      </c>
      <c r="J1243" s="58"/>
      <c r="K1243" s="58" t="s">
        <v>14365</v>
      </c>
      <c r="L1243" s="58" t="s">
        <v>8586</v>
      </c>
      <c r="M1243" s="58">
        <v>2440.4499999999998</v>
      </c>
      <c r="N1243" s="58"/>
      <c r="O1243" s="58">
        <v>2653.99</v>
      </c>
      <c r="P1243" s="58" t="s">
        <v>14444</v>
      </c>
    </row>
    <row r="1244" spans="1:16" s="59" customFormat="1" ht="10.199999999999999" x14ac:dyDescent="0.2">
      <c r="A1244" s="57">
        <v>1258</v>
      </c>
      <c r="B1244" s="57" t="s">
        <v>17308</v>
      </c>
      <c r="C1244" s="67"/>
      <c r="D1244" s="67" t="s">
        <v>8586</v>
      </c>
      <c r="E1244" s="67" t="s">
        <v>17308</v>
      </c>
      <c r="F1244" s="58" t="s">
        <v>17309</v>
      </c>
      <c r="G1244" s="67" t="s">
        <v>17310</v>
      </c>
      <c r="H1244" s="67" t="s">
        <v>14364</v>
      </c>
      <c r="I1244" s="67">
        <v>3032.43</v>
      </c>
      <c r="J1244" s="67" t="s">
        <v>14444</v>
      </c>
      <c r="K1244" s="67" t="s">
        <v>14365</v>
      </c>
      <c r="L1244" s="67" t="s">
        <v>8586</v>
      </c>
      <c r="M1244" s="67">
        <v>2788.44</v>
      </c>
      <c r="N1244" s="67" t="s">
        <v>14444</v>
      </c>
      <c r="O1244" s="58">
        <v>3032.43</v>
      </c>
      <c r="P1244" s="58" t="s">
        <v>14444</v>
      </c>
    </row>
    <row r="1245" spans="1:16" s="59" customFormat="1" ht="10.199999999999999" x14ac:dyDescent="0.25">
      <c r="A1245" s="57">
        <v>1259</v>
      </c>
      <c r="B1245" s="57" t="s">
        <v>6697</v>
      </c>
      <c r="C1245" s="58" t="s">
        <v>6697</v>
      </c>
      <c r="D1245" s="58" t="s">
        <v>8586</v>
      </c>
      <c r="E1245" s="58" t="s">
        <v>17311</v>
      </c>
      <c r="F1245" s="58" t="s">
        <v>6698</v>
      </c>
      <c r="G1245" s="58" t="s">
        <v>17312</v>
      </c>
      <c r="H1245" s="58" t="s">
        <v>14364</v>
      </c>
      <c r="I1245" s="58">
        <v>20.72</v>
      </c>
      <c r="J1245" s="58"/>
      <c r="K1245" s="58" t="s">
        <v>14365</v>
      </c>
      <c r="L1245" s="58" t="s">
        <v>8586</v>
      </c>
      <c r="M1245" s="58">
        <v>19.059999999999999</v>
      </c>
      <c r="N1245" s="58"/>
      <c r="O1245" s="58">
        <v>20.72</v>
      </c>
      <c r="P1245" s="58" t="s">
        <v>14444</v>
      </c>
    </row>
    <row r="1246" spans="1:16" s="59" customFormat="1" ht="10.199999999999999" x14ac:dyDescent="0.2">
      <c r="A1246" s="57">
        <v>1261</v>
      </c>
      <c r="B1246" s="57" t="s">
        <v>17313</v>
      </c>
      <c r="C1246" s="67"/>
      <c r="D1246" s="67" t="s">
        <v>8586</v>
      </c>
      <c r="E1246" s="67" t="s">
        <v>17313</v>
      </c>
      <c r="F1246" s="58">
        <v>4000048</v>
      </c>
      <c r="G1246" s="67" t="s">
        <v>17314</v>
      </c>
      <c r="H1246" s="67" t="s">
        <v>14364</v>
      </c>
      <c r="I1246" s="67">
        <v>623.75</v>
      </c>
      <c r="J1246" s="67" t="s">
        <v>14444</v>
      </c>
      <c r="K1246" s="67" t="s">
        <v>14365</v>
      </c>
      <c r="L1246" s="67" t="s">
        <v>8586</v>
      </c>
      <c r="M1246" s="67">
        <v>573.55999999999995</v>
      </c>
      <c r="N1246" s="67" t="s">
        <v>14444</v>
      </c>
      <c r="O1246" s="58">
        <v>623.75</v>
      </c>
      <c r="P1246" s="58">
        <v>3</v>
      </c>
    </row>
    <row r="1247" spans="1:16" s="59" customFormat="1" ht="10.199999999999999" x14ac:dyDescent="0.25">
      <c r="A1247" s="57">
        <v>1262</v>
      </c>
      <c r="B1247" s="57" t="s">
        <v>6391</v>
      </c>
      <c r="C1247" s="58" t="s">
        <v>6391</v>
      </c>
      <c r="D1247" s="58" t="s">
        <v>8586</v>
      </c>
      <c r="E1247" s="58" t="s">
        <v>17315</v>
      </c>
      <c r="F1247" s="58" t="s">
        <v>6392</v>
      </c>
      <c r="G1247" s="58" t="s">
        <v>17316</v>
      </c>
      <c r="H1247" s="58" t="s">
        <v>14364</v>
      </c>
      <c r="I1247" s="58">
        <v>593.85</v>
      </c>
      <c r="J1247" s="58"/>
      <c r="K1247" s="58" t="s">
        <v>14365</v>
      </c>
      <c r="L1247" s="58" t="s">
        <v>8586</v>
      </c>
      <c r="M1247" s="58">
        <v>554.51</v>
      </c>
      <c r="N1247" s="58"/>
      <c r="O1247" s="58">
        <v>593.85</v>
      </c>
      <c r="P1247" s="58" t="s">
        <v>14444</v>
      </c>
    </row>
    <row r="1248" spans="1:16" s="59" customFormat="1" ht="10.199999999999999" x14ac:dyDescent="0.25">
      <c r="A1248" s="57">
        <v>1263</v>
      </c>
      <c r="B1248" s="57" t="s">
        <v>17317</v>
      </c>
      <c r="C1248" s="58"/>
      <c r="D1248" s="58" t="s">
        <v>8586</v>
      </c>
      <c r="E1248" s="58" t="s">
        <v>17317</v>
      </c>
      <c r="F1248" s="58" t="s">
        <v>17318</v>
      </c>
      <c r="G1248" s="58" t="s">
        <v>17319</v>
      </c>
      <c r="H1248" s="58" t="s">
        <v>14364</v>
      </c>
      <c r="I1248" s="58">
        <v>1612.16</v>
      </c>
      <c r="J1248" s="58"/>
      <c r="K1248" s="58" t="s">
        <v>14365</v>
      </c>
      <c r="L1248" s="58" t="s">
        <v>8586</v>
      </c>
      <c r="M1248" s="58">
        <v>1325.56</v>
      </c>
      <c r="N1248" s="58"/>
      <c r="O1248" s="58">
        <v>1612.16</v>
      </c>
      <c r="P1248" s="58" t="s">
        <v>14444</v>
      </c>
    </row>
    <row r="1249" spans="1:16" s="59" customFormat="1" ht="10.199999999999999" x14ac:dyDescent="0.25">
      <c r="A1249" s="57">
        <v>1264</v>
      </c>
      <c r="B1249" s="57" t="s">
        <v>17320</v>
      </c>
      <c r="C1249" s="58"/>
      <c r="D1249" s="58" t="s">
        <v>8586</v>
      </c>
      <c r="E1249" s="58" t="s">
        <v>17320</v>
      </c>
      <c r="F1249" s="58" t="s">
        <v>17321</v>
      </c>
      <c r="G1249" s="58" t="s">
        <v>17322</v>
      </c>
      <c r="H1249" s="58" t="s">
        <v>14364</v>
      </c>
      <c r="I1249" s="58">
        <v>3414.86</v>
      </c>
      <c r="J1249" s="58"/>
      <c r="K1249" s="58" t="s">
        <v>14365</v>
      </c>
      <c r="L1249" s="58" t="s">
        <v>8586</v>
      </c>
      <c r="M1249" s="58">
        <v>2807.78</v>
      </c>
      <c r="N1249" s="58"/>
      <c r="O1249" s="58">
        <v>3414.86</v>
      </c>
      <c r="P1249" s="58" t="s">
        <v>14444</v>
      </c>
    </row>
    <row r="1250" spans="1:16" s="59" customFormat="1" ht="10.199999999999999" x14ac:dyDescent="0.25">
      <c r="A1250" s="57">
        <v>1265</v>
      </c>
      <c r="B1250" s="57" t="s">
        <v>17323</v>
      </c>
      <c r="C1250" s="58"/>
      <c r="D1250" s="58" t="s">
        <v>8586</v>
      </c>
      <c r="E1250" s="58" t="s">
        <v>17323</v>
      </c>
      <c r="F1250" s="58" t="s">
        <v>17324</v>
      </c>
      <c r="G1250" s="58" t="s">
        <v>17325</v>
      </c>
      <c r="H1250" s="58" t="s">
        <v>14364</v>
      </c>
      <c r="I1250" s="58">
        <v>2005.17</v>
      </c>
      <c r="J1250" s="58"/>
      <c r="K1250" s="58" t="s">
        <v>14365</v>
      </c>
      <c r="L1250" s="58" t="s">
        <v>8586</v>
      </c>
      <c r="M1250" s="58">
        <v>1850.92</v>
      </c>
      <c r="N1250" s="58"/>
      <c r="O1250" s="58">
        <v>2005.17</v>
      </c>
      <c r="P1250" s="58" t="s">
        <v>14444</v>
      </c>
    </row>
    <row r="1251" spans="1:16" s="59" customFormat="1" ht="10.199999999999999" x14ac:dyDescent="0.25">
      <c r="A1251" s="57">
        <v>1266</v>
      </c>
      <c r="B1251" s="57" t="s">
        <v>6302</v>
      </c>
      <c r="C1251" s="58" t="s">
        <v>6302</v>
      </c>
      <c r="D1251" s="58" t="s">
        <v>8586</v>
      </c>
      <c r="E1251" s="58" t="s">
        <v>17326</v>
      </c>
      <c r="F1251" s="58" t="s">
        <v>17327</v>
      </c>
      <c r="G1251" s="58" t="s">
        <v>17328</v>
      </c>
      <c r="H1251" s="58" t="s">
        <v>14364</v>
      </c>
      <c r="I1251" s="58">
        <v>2614.14</v>
      </c>
      <c r="J1251" s="58"/>
      <c r="K1251" s="58" t="s">
        <v>14365</v>
      </c>
      <c r="L1251" s="58" t="s">
        <v>8586</v>
      </c>
      <c r="M1251" s="58">
        <v>2413.0500000000002</v>
      </c>
      <c r="N1251" s="58"/>
      <c r="O1251" s="58">
        <v>2614.14</v>
      </c>
      <c r="P1251" s="58" t="s">
        <v>14444</v>
      </c>
    </row>
    <row r="1252" spans="1:16" s="59" customFormat="1" ht="10.199999999999999" x14ac:dyDescent="0.25">
      <c r="A1252" s="57">
        <v>1267</v>
      </c>
      <c r="B1252" s="57" t="s">
        <v>6388</v>
      </c>
      <c r="C1252" s="58" t="s">
        <v>6388</v>
      </c>
      <c r="D1252" s="58" t="s">
        <v>8586</v>
      </c>
      <c r="E1252" s="58" t="s">
        <v>17329</v>
      </c>
      <c r="F1252" s="58" t="s">
        <v>6389</v>
      </c>
      <c r="G1252" s="58" t="s">
        <v>17330</v>
      </c>
      <c r="H1252" s="58" t="s">
        <v>14364</v>
      </c>
      <c r="I1252" s="58">
        <v>836.15</v>
      </c>
      <c r="J1252" s="58"/>
      <c r="K1252" s="58" t="s">
        <v>14365</v>
      </c>
      <c r="L1252" s="58" t="s">
        <v>8586</v>
      </c>
      <c r="M1252" s="58">
        <v>780.76</v>
      </c>
      <c r="N1252" s="58"/>
      <c r="O1252" s="58">
        <v>836.15</v>
      </c>
      <c r="P1252" s="58" t="s">
        <v>14444</v>
      </c>
    </row>
    <row r="1253" spans="1:16" s="59" customFormat="1" ht="10.199999999999999" x14ac:dyDescent="0.25">
      <c r="A1253" s="57">
        <v>1268</v>
      </c>
      <c r="B1253" s="57" t="s">
        <v>6347</v>
      </c>
      <c r="C1253" s="58" t="s">
        <v>6347</v>
      </c>
      <c r="D1253" s="58" t="s">
        <v>8586</v>
      </c>
      <c r="E1253" s="58" t="s">
        <v>17331</v>
      </c>
      <c r="F1253" s="58" t="s">
        <v>6348</v>
      </c>
      <c r="G1253" s="58" t="s">
        <v>17332</v>
      </c>
      <c r="H1253" s="58" t="s">
        <v>14364</v>
      </c>
      <c r="I1253" s="58">
        <v>161.25</v>
      </c>
      <c r="J1253" s="58"/>
      <c r="K1253" s="58" t="s">
        <v>14365</v>
      </c>
      <c r="L1253" s="58" t="s">
        <v>8586</v>
      </c>
      <c r="M1253" s="58">
        <v>148.28</v>
      </c>
      <c r="N1253" s="58"/>
      <c r="O1253" s="58">
        <v>161.25</v>
      </c>
      <c r="P1253" s="58" t="s">
        <v>14444</v>
      </c>
    </row>
    <row r="1254" spans="1:16" s="59" customFormat="1" ht="10.199999999999999" x14ac:dyDescent="0.25">
      <c r="A1254" s="57">
        <v>1269</v>
      </c>
      <c r="B1254" s="57" t="s">
        <v>17333</v>
      </c>
      <c r="C1254" s="58"/>
      <c r="D1254" s="58" t="s">
        <v>8586</v>
      </c>
      <c r="E1254" s="58" t="s">
        <v>17333</v>
      </c>
      <c r="F1254" s="58" t="s">
        <v>17334</v>
      </c>
      <c r="G1254" s="58" t="s">
        <v>17335</v>
      </c>
      <c r="H1254" s="58" t="s">
        <v>14364</v>
      </c>
      <c r="I1254" s="58">
        <v>2712.5</v>
      </c>
      <c r="J1254" s="58"/>
      <c r="K1254" s="58" t="s">
        <v>14365</v>
      </c>
      <c r="L1254" s="58" t="s">
        <v>8586</v>
      </c>
      <c r="M1254" s="58">
        <v>2494.25</v>
      </c>
      <c r="N1254" s="58"/>
      <c r="O1254" s="58">
        <v>2712.5</v>
      </c>
      <c r="P1254" s="58" t="s">
        <v>14444</v>
      </c>
    </row>
    <row r="1255" spans="1:16" s="59" customFormat="1" ht="10.199999999999999" x14ac:dyDescent="0.2">
      <c r="A1255" s="57">
        <v>1270</v>
      </c>
      <c r="B1255" s="57" t="s">
        <v>17336</v>
      </c>
      <c r="C1255" s="67"/>
      <c r="D1255" s="67" t="s">
        <v>8586</v>
      </c>
      <c r="E1255" s="67" t="s">
        <v>17336</v>
      </c>
      <c r="F1255" s="58" t="s">
        <v>6303</v>
      </c>
      <c r="G1255" s="67" t="s">
        <v>17337</v>
      </c>
      <c r="H1255" s="67" t="s">
        <v>14364</v>
      </c>
      <c r="I1255" s="67">
        <v>2919.44</v>
      </c>
      <c r="J1255" s="67" t="s">
        <v>14444</v>
      </c>
      <c r="K1255" s="67" t="s">
        <v>14365</v>
      </c>
      <c r="L1255" s="67" t="s">
        <v>8586</v>
      </c>
      <c r="M1255" s="67">
        <v>2472.94</v>
      </c>
      <c r="N1255" s="67" t="s">
        <v>14444</v>
      </c>
      <c r="O1255" s="58">
        <v>2919.44</v>
      </c>
      <c r="P1255" s="58" t="s">
        <v>14444</v>
      </c>
    </row>
    <row r="1256" spans="1:16" s="59" customFormat="1" ht="10.199999999999999" x14ac:dyDescent="0.25">
      <c r="A1256" s="57">
        <v>1271</v>
      </c>
      <c r="B1256" s="57" t="s">
        <v>6424</v>
      </c>
      <c r="C1256" s="58" t="s">
        <v>6424</v>
      </c>
      <c r="D1256" s="58" t="s">
        <v>8586</v>
      </c>
      <c r="E1256" s="58" t="s">
        <v>17338</v>
      </c>
      <c r="F1256" s="58" t="s">
        <v>6425</v>
      </c>
      <c r="G1256" s="58" t="s">
        <v>17339</v>
      </c>
      <c r="H1256" s="58" t="s">
        <v>14364</v>
      </c>
      <c r="I1256" s="58">
        <v>1801.39</v>
      </c>
      <c r="J1256" s="58"/>
      <c r="K1256" s="58" t="s">
        <v>14365</v>
      </c>
      <c r="L1256" s="58" t="s">
        <v>8586</v>
      </c>
      <c r="M1256" s="58">
        <v>1525.88</v>
      </c>
      <c r="N1256" s="58"/>
      <c r="O1256" s="58">
        <v>1518.06</v>
      </c>
      <c r="P1256" s="58" t="s">
        <v>14444</v>
      </c>
    </row>
    <row r="1257" spans="1:16" s="59" customFormat="1" ht="10.199999999999999" x14ac:dyDescent="0.25">
      <c r="A1257" s="57">
        <v>1272</v>
      </c>
      <c r="B1257" s="57" t="s">
        <v>2384</v>
      </c>
      <c r="C1257" s="58" t="s">
        <v>2384</v>
      </c>
      <c r="D1257" s="58" t="s">
        <v>8586</v>
      </c>
      <c r="E1257" s="58" t="s">
        <v>17340</v>
      </c>
      <c r="F1257" s="58" t="s">
        <v>2385</v>
      </c>
      <c r="G1257" s="58" t="s">
        <v>17341</v>
      </c>
      <c r="H1257" s="58" t="s">
        <v>14364</v>
      </c>
      <c r="I1257" s="58">
        <v>125</v>
      </c>
      <c r="J1257" s="58"/>
      <c r="K1257" s="58" t="s">
        <v>14365</v>
      </c>
      <c r="L1257" s="58" t="s">
        <v>8586</v>
      </c>
      <c r="M1257" s="58">
        <v>116.28</v>
      </c>
      <c r="N1257" s="58">
        <v>9</v>
      </c>
      <c r="O1257" s="58">
        <v>125</v>
      </c>
      <c r="P1257" s="58">
        <v>5</v>
      </c>
    </row>
    <row r="1258" spans="1:16" s="59" customFormat="1" ht="10.199999999999999" x14ac:dyDescent="0.25">
      <c r="A1258" s="57">
        <v>1273</v>
      </c>
      <c r="B1258" s="57" t="s">
        <v>6310</v>
      </c>
      <c r="C1258" s="58" t="s">
        <v>6310</v>
      </c>
      <c r="D1258" s="58" t="s">
        <v>8586</v>
      </c>
      <c r="E1258" s="58" t="s">
        <v>17342</v>
      </c>
      <c r="F1258" s="58" t="s">
        <v>17343</v>
      </c>
      <c r="G1258" s="58" t="s">
        <v>17344</v>
      </c>
      <c r="H1258" s="58" t="s">
        <v>14364</v>
      </c>
      <c r="I1258" s="58">
        <v>4500</v>
      </c>
      <c r="J1258" s="58"/>
      <c r="K1258" s="58" t="s">
        <v>14365</v>
      </c>
      <c r="L1258" s="58" t="s">
        <v>8586</v>
      </c>
      <c r="M1258" s="58">
        <v>4186.05</v>
      </c>
      <c r="N1258" s="58">
        <v>7</v>
      </c>
      <c r="O1258" s="58">
        <v>4500</v>
      </c>
      <c r="P1258" s="58">
        <v>7</v>
      </c>
    </row>
    <row r="1259" spans="1:16" s="59" customFormat="1" ht="10.199999999999999" x14ac:dyDescent="0.25">
      <c r="A1259" s="57">
        <v>1274</v>
      </c>
      <c r="B1259" s="57" t="s">
        <v>6300</v>
      </c>
      <c r="C1259" s="58" t="s">
        <v>6300</v>
      </c>
      <c r="D1259" s="58" t="s">
        <v>8586</v>
      </c>
      <c r="E1259" s="58" t="s">
        <v>17345</v>
      </c>
      <c r="F1259" s="58" t="s">
        <v>17346</v>
      </c>
      <c r="G1259" s="58" t="s">
        <v>17347</v>
      </c>
      <c r="H1259" s="58" t="s">
        <v>14364</v>
      </c>
      <c r="I1259" s="58">
        <v>2540.13</v>
      </c>
      <c r="J1259" s="58"/>
      <c r="K1259" s="58" t="s">
        <v>14365</v>
      </c>
      <c r="L1259" s="58" t="s">
        <v>8586</v>
      </c>
      <c r="M1259" s="58">
        <v>2334.5700000000002</v>
      </c>
      <c r="N1259" s="58">
        <v>6</v>
      </c>
      <c r="O1259" s="58">
        <v>2540.13</v>
      </c>
      <c r="P1259" s="58">
        <v>6</v>
      </c>
    </row>
    <row r="1260" spans="1:16" s="59" customFormat="1" ht="10.199999999999999" x14ac:dyDescent="0.25">
      <c r="A1260" s="57">
        <v>1275</v>
      </c>
      <c r="B1260" s="57" t="s">
        <v>6432</v>
      </c>
      <c r="C1260" s="58" t="s">
        <v>6432</v>
      </c>
      <c r="D1260" s="58" t="s">
        <v>8586</v>
      </c>
      <c r="E1260" s="58" t="s">
        <v>17348</v>
      </c>
      <c r="F1260" s="58" t="s">
        <v>6433</v>
      </c>
      <c r="G1260" s="58" t="s">
        <v>17349</v>
      </c>
      <c r="H1260" s="58" t="s">
        <v>14364</v>
      </c>
      <c r="I1260" s="58">
        <v>809.23</v>
      </c>
      <c r="J1260" s="58"/>
      <c r="K1260" s="58" t="s">
        <v>14365</v>
      </c>
      <c r="L1260" s="58" t="s">
        <v>8586</v>
      </c>
      <c r="M1260" s="58">
        <v>726.65</v>
      </c>
      <c r="N1260" s="58">
        <v>1</v>
      </c>
      <c r="O1260" s="58">
        <v>809.23</v>
      </c>
      <c r="P1260" s="58">
        <v>1</v>
      </c>
    </row>
    <row r="1261" spans="1:16" s="59" customFormat="1" ht="10.199999999999999" x14ac:dyDescent="0.25">
      <c r="A1261" s="57">
        <v>1276</v>
      </c>
      <c r="B1261" s="57" t="s">
        <v>8078</v>
      </c>
      <c r="C1261" s="58" t="s">
        <v>8078</v>
      </c>
      <c r="D1261" s="58" t="s">
        <v>8586</v>
      </c>
      <c r="E1261" s="58" t="s">
        <v>17350</v>
      </c>
      <c r="F1261" s="58" t="s">
        <v>8079</v>
      </c>
      <c r="G1261" s="58" t="s">
        <v>17351</v>
      </c>
      <c r="H1261" s="58" t="s">
        <v>14364</v>
      </c>
      <c r="I1261" s="58">
        <v>133.16</v>
      </c>
      <c r="J1261" s="58"/>
      <c r="K1261" s="58" t="s">
        <v>14365</v>
      </c>
      <c r="L1261" s="58" t="s">
        <v>8586</v>
      </c>
      <c r="M1261" s="58">
        <v>122.38</v>
      </c>
      <c r="N1261" s="58"/>
      <c r="O1261" s="58">
        <v>133.16</v>
      </c>
      <c r="P1261" s="58" t="s">
        <v>14444</v>
      </c>
    </row>
    <row r="1262" spans="1:16" s="59" customFormat="1" ht="10.199999999999999" x14ac:dyDescent="0.25">
      <c r="A1262" s="57">
        <v>1277</v>
      </c>
      <c r="B1262" s="57" t="s">
        <v>8081</v>
      </c>
      <c r="C1262" s="58" t="s">
        <v>8081</v>
      </c>
      <c r="D1262" s="58" t="s">
        <v>8586</v>
      </c>
      <c r="E1262" s="58" t="s">
        <v>17352</v>
      </c>
      <c r="F1262" s="58" t="s">
        <v>8082</v>
      </c>
      <c r="G1262" s="58" t="s">
        <v>17353</v>
      </c>
      <c r="H1262" s="58" t="s">
        <v>14364</v>
      </c>
      <c r="I1262" s="58">
        <v>115.85</v>
      </c>
      <c r="J1262" s="58"/>
      <c r="K1262" s="58" t="s">
        <v>14365</v>
      </c>
      <c r="L1262" s="58" t="s">
        <v>8586</v>
      </c>
      <c r="M1262" s="58">
        <v>106.47</v>
      </c>
      <c r="N1262" s="58">
        <v>7</v>
      </c>
      <c r="O1262" s="58">
        <v>115.85</v>
      </c>
      <c r="P1262" s="58">
        <v>7</v>
      </c>
    </row>
    <row r="1263" spans="1:16" s="59" customFormat="1" ht="10.199999999999999" x14ac:dyDescent="0.25">
      <c r="A1263" s="57">
        <v>1278</v>
      </c>
      <c r="B1263" s="57" t="s">
        <v>8089</v>
      </c>
      <c r="C1263" s="58" t="s">
        <v>8089</v>
      </c>
      <c r="D1263" s="58" t="s">
        <v>8586</v>
      </c>
      <c r="E1263" s="58" t="s">
        <v>17354</v>
      </c>
      <c r="F1263" s="58" t="s">
        <v>17355</v>
      </c>
      <c r="G1263" s="58" t="s">
        <v>17356</v>
      </c>
      <c r="H1263" s="58" t="s">
        <v>14364</v>
      </c>
      <c r="I1263" s="58">
        <v>2963.67</v>
      </c>
      <c r="J1263" s="58"/>
      <c r="K1263" s="58" t="s">
        <v>14365</v>
      </c>
      <c r="L1263" s="58" t="s">
        <v>8586</v>
      </c>
      <c r="M1263" s="58">
        <v>2723.84</v>
      </c>
      <c r="N1263" s="58">
        <v>49</v>
      </c>
      <c r="O1263" s="58">
        <v>2963.67</v>
      </c>
      <c r="P1263" s="58">
        <v>38</v>
      </c>
    </row>
    <row r="1264" spans="1:16" s="59" customFormat="1" ht="10.199999999999999" x14ac:dyDescent="0.25">
      <c r="A1264" s="57">
        <v>1279</v>
      </c>
      <c r="B1264" s="57" t="s">
        <v>17357</v>
      </c>
      <c r="C1264" s="58"/>
      <c r="D1264" s="58" t="s">
        <v>8586</v>
      </c>
      <c r="E1264" s="58" t="s">
        <v>17357</v>
      </c>
      <c r="F1264" s="58" t="s">
        <v>17358</v>
      </c>
      <c r="G1264" s="58" t="s">
        <v>17359</v>
      </c>
      <c r="H1264" s="58" t="s">
        <v>14364</v>
      </c>
      <c r="I1264" s="58">
        <v>617.33000000000004</v>
      </c>
      <c r="J1264" s="58"/>
      <c r="K1264" s="58" t="s">
        <v>14365</v>
      </c>
      <c r="L1264" s="58" t="s">
        <v>8586</v>
      </c>
      <c r="M1264" s="58">
        <v>557.83000000000004</v>
      </c>
      <c r="N1264" s="58">
        <v>89</v>
      </c>
      <c r="O1264" s="58">
        <v>491.49</v>
      </c>
      <c r="P1264" s="58">
        <v>86</v>
      </c>
    </row>
    <row r="1265" spans="1:16" s="59" customFormat="1" ht="10.199999999999999" x14ac:dyDescent="0.25">
      <c r="A1265" s="57">
        <v>1280</v>
      </c>
      <c r="B1265" s="57" t="s">
        <v>6331</v>
      </c>
      <c r="C1265" s="58" t="s">
        <v>6331</v>
      </c>
      <c r="D1265" s="58" t="s">
        <v>8586</v>
      </c>
      <c r="E1265" s="58" t="s">
        <v>17360</v>
      </c>
      <c r="F1265" s="58" t="s">
        <v>17361</v>
      </c>
      <c r="G1265" s="58" t="s">
        <v>17362</v>
      </c>
      <c r="H1265" s="58" t="s">
        <v>14364</v>
      </c>
      <c r="I1265" s="58">
        <v>168.75</v>
      </c>
      <c r="J1265" s="58"/>
      <c r="K1265" s="58" t="s">
        <v>14365</v>
      </c>
      <c r="L1265" s="58" t="s">
        <v>8586</v>
      </c>
      <c r="M1265" s="58">
        <v>155.16999999999999</v>
      </c>
      <c r="N1265" s="58"/>
      <c r="O1265" s="58">
        <v>168.75</v>
      </c>
      <c r="P1265" s="58" t="s">
        <v>14444</v>
      </c>
    </row>
    <row r="1266" spans="1:16" s="59" customFormat="1" ht="10.199999999999999" x14ac:dyDescent="0.25">
      <c r="A1266" s="57">
        <v>1281</v>
      </c>
      <c r="B1266" s="57" t="s">
        <v>17363</v>
      </c>
      <c r="C1266" s="58"/>
      <c r="D1266" s="58" t="s">
        <v>8586</v>
      </c>
      <c r="E1266" s="58" t="s">
        <v>17363</v>
      </c>
      <c r="F1266" s="58" t="s">
        <v>17364</v>
      </c>
      <c r="G1266" s="58" t="s">
        <v>17365</v>
      </c>
      <c r="H1266" s="58" t="s">
        <v>14364</v>
      </c>
      <c r="I1266" s="58">
        <v>206.67</v>
      </c>
      <c r="J1266" s="58"/>
      <c r="K1266" s="58" t="s">
        <v>14365</v>
      </c>
      <c r="L1266" s="58" t="s">
        <v>8586</v>
      </c>
      <c r="M1266" s="58">
        <v>186.75</v>
      </c>
      <c r="N1266" s="58">
        <v>1</v>
      </c>
      <c r="O1266" s="58">
        <v>206.67</v>
      </c>
      <c r="P1266" s="58">
        <v>1</v>
      </c>
    </row>
    <row r="1267" spans="1:16" s="59" customFormat="1" ht="10.199999999999999" x14ac:dyDescent="0.25">
      <c r="A1267" s="57">
        <v>1282</v>
      </c>
      <c r="B1267" s="57" t="s">
        <v>7976</v>
      </c>
      <c r="C1267" s="58" t="s">
        <v>7976</v>
      </c>
      <c r="D1267" s="58" t="s">
        <v>8586</v>
      </c>
      <c r="E1267" s="58" t="s">
        <v>17366</v>
      </c>
      <c r="F1267" s="58" t="s">
        <v>17367</v>
      </c>
      <c r="G1267" s="58" t="s">
        <v>17368</v>
      </c>
      <c r="H1267" s="58" t="s">
        <v>14364</v>
      </c>
      <c r="I1267" s="58">
        <v>534.83000000000004</v>
      </c>
      <c r="J1267" s="58"/>
      <c r="K1267" s="58" t="s">
        <v>14365</v>
      </c>
      <c r="L1267" s="58" t="s">
        <v>8586</v>
      </c>
      <c r="M1267" s="58">
        <v>506.52</v>
      </c>
      <c r="N1267" s="58">
        <v>44</v>
      </c>
      <c r="O1267" s="58">
        <v>534.83000000000004</v>
      </c>
      <c r="P1267" s="58">
        <v>18</v>
      </c>
    </row>
    <row r="1268" spans="1:16" s="59" customFormat="1" ht="10.199999999999999" x14ac:dyDescent="0.25">
      <c r="A1268" s="57">
        <v>1283</v>
      </c>
      <c r="B1268" s="57" t="s">
        <v>6369</v>
      </c>
      <c r="C1268" s="58" t="s">
        <v>6369</v>
      </c>
      <c r="D1268" s="58" t="s">
        <v>8586</v>
      </c>
      <c r="E1268" s="58" t="s">
        <v>17369</v>
      </c>
      <c r="F1268" s="58" t="s">
        <v>17370</v>
      </c>
      <c r="G1268" s="58" t="s">
        <v>17371</v>
      </c>
      <c r="H1268" s="58" t="s">
        <v>14364</v>
      </c>
      <c r="I1268" s="58">
        <v>296.58999999999997</v>
      </c>
      <c r="J1268" s="58"/>
      <c r="K1268" s="58" t="s">
        <v>14365</v>
      </c>
      <c r="L1268" s="58" t="s">
        <v>8586</v>
      </c>
      <c r="M1268" s="58">
        <v>294.75</v>
      </c>
      <c r="N1268" s="58">
        <v>8</v>
      </c>
      <c r="O1268" s="58">
        <v>296.58999999999997</v>
      </c>
      <c r="P1268" s="58">
        <v>8</v>
      </c>
    </row>
    <row r="1269" spans="1:16" s="59" customFormat="1" ht="10.199999999999999" x14ac:dyDescent="0.25">
      <c r="A1269" s="57">
        <v>1284</v>
      </c>
      <c r="B1269" s="57" t="s">
        <v>6367</v>
      </c>
      <c r="C1269" s="58" t="s">
        <v>6367</v>
      </c>
      <c r="D1269" s="58" t="s">
        <v>8586</v>
      </c>
      <c r="E1269" s="58" t="s">
        <v>17372</v>
      </c>
      <c r="F1269" s="58" t="s">
        <v>17373</v>
      </c>
      <c r="G1269" s="58" t="s">
        <v>17374</v>
      </c>
      <c r="H1269" s="58" t="s">
        <v>14364</v>
      </c>
      <c r="I1269" s="58">
        <v>443.75</v>
      </c>
      <c r="J1269" s="58"/>
      <c r="K1269" s="58" t="s">
        <v>14365</v>
      </c>
      <c r="L1269" s="58" t="s">
        <v>8586</v>
      </c>
      <c r="M1269" s="58">
        <v>440.99</v>
      </c>
      <c r="N1269" s="58">
        <v>4</v>
      </c>
      <c r="O1269" s="58">
        <v>443.75</v>
      </c>
      <c r="P1269" s="58">
        <v>4</v>
      </c>
    </row>
    <row r="1270" spans="1:16" s="59" customFormat="1" ht="10.199999999999999" x14ac:dyDescent="0.25">
      <c r="A1270" s="57">
        <v>1285</v>
      </c>
      <c r="B1270" s="57" t="s">
        <v>6364</v>
      </c>
      <c r="C1270" s="58" t="s">
        <v>6364</v>
      </c>
      <c r="D1270" s="58" t="s">
        <v>8586</v>
      </c>
      <c r="E1270" s="58" t="s">
        <v>17375</v>
      </c>
      <c r="F1270" s="58" t="s">
        <v>6365</v>
      </c>
      <c r="G1270" s="58" t="s">
        <v>17376</v>
      </c>
      <c r="H1270" s="58" t="s">
        <v>14364</v>
      </c>
      <c r="I1270" s="58">
        <v>593.17999999999995</v>
      </c>
      <c r="J1270" s="58"/>
      <c r="K1270" s="58" t="s">
        <v>14365</v>
      </c>
      <c r="L1270" s="58" t="s">
        <v>8586</v>
      </c>
      <c r="M1270" s="58">
        <v>589.49</v>
      </c>
      <c r="N1270" s="58">
        <v>6</v>
      </c>
      <c r="O1270" s="58">
        <v>593.17999999999995</v>
      </c>
      <c r="P1270" s="58">
        <v>5</v>
      </c>
    </row>
    <row r="1271" spans="1:16" s="59" customFormat="1" ht="10.199999999999999" x14ac:dyDescent="0.25">
      <c r="A1271" s="57">
        <v>1286</v>
      </c>
      <c r="B1271" s="57" t="s">
        <v>6362</v>
      </c>
      <c r="C1271" s="58" t="s">
        <v>6362</v>
      </c>
      <c r="D1271" s="58" t="s">
        <v>8586</v>
      </c>
      <c r="E1271" s="58" t="s">
        <v>17377</v>
      </c>
      <c r="F1271" s="58" t="s">
        <v>17378</v>
      </c>
      <c r="G1271" s="58" t="s">
        <v>17379</v>
      </c>
      <c r="H1271" s="58" t="s">
        <v>14364</v>
      </c>
      <c r="I1271" s="58">
        <v>424.59</v>
      </c>
      <c r="J1271" s="58"/>
      <c r="K1271" s="58" t="s">
        <v>14365</v>
      </c>
      <c r="L1271" s="58" t="s">
        <v>8586</v>
      </c>
      <c r="M1271" s="58">
        <v>421.95</v>
      </c>
      <c r="N1271" s="58">
        <v>3</v>
      </c>
      <c r="O1271" s="58">
        <v>424.59</v>
      </c>
      <c r="P1271" s="58">
        <v>3</v>
      </c>
    </row>
    <row r="1272" spans="1:16" s="59" customFormat="1" ht="10.199999999999999" x14ac:dyDescent="0.25">
      <c r="A1272" s="57">
        <v>1287</v>
      </c>
      <c r="B1272" s="57" t="s">
        <v>6359</v>
      </c>
      <c r="C1272" s="58" t="s">
        <v>6359</v>
      </c>
      <c r="D1272" s="58" t="s">
        <v>8586</v>
      </c>
      <c r="E1272" s="58" t="s">
        <v>17380</v>
      </c>
      <c r="F1272" s="58" t="s">
        <v>17381</v>
      </c>
      <c r="G1272" s="58" t="s">
        <v>17382</v>
      </c>
      <c r="H1272" s="58" t="s">
        <v>14364</v>
      </c>
      <c r="I1272" s="58">
        <v>849.18</v>
      </c>
      <c r="J1272" s="58"/>
      <c r="K1272" s="58" t="s">
        <v>14365</v>
      </c>
      <c r="L1272" s="58" t="s">
        <v>8586</v>
      </c>
      <c r="M1272" s="58">
        <v>843.9</v>
      </c>
      <c r="N1272" s="58"/>
      <c r="O1272" s="58">
        <v>849.18</v>
      </c>
      <c r="P1272" s="58" t="s">
        <v>14444</v>
      </c>
    </row>
    <row r="1273" spans="1:16" s="59" customFormat="1" ht="10.199999999999999" x14ac:dyDescent="0.25">
      <c r="A1273" s="57">
        <v>1290</v>
      </c>
      <c r="B1273" s="57" t="s">
        <v>17383</v>
      </c>
      <c r="C1273" s="58"/>
      <c r="D1273" s="58" t="s">
        <v>8586</v>
      </c>
      <c r="E1273" s="58" t="s">
        <v>17383</v>
      </c>
      <c r="F1273" s="58" t="s">
        <v>17384</v>
      </c>
      <c r="G1273" s="58" t="s">
        <v>17385</v>
      </c>
      <c r="H1273" s="58" t="s">
        <v>14364</v>
      </c>
      <c r="I1273" s="58">
        <v>571.6</v>
      </c>
      <c r="J1273" s="58"/>
      <c r="K1273" s="58" t="s">
        <v>14365</v>
      </c>
      <c r="L1273" s="58" t="s">
        <v>8586</v>
      </c>
      <c r="M1273" s="58">
        <v>557.83000000000004</v>
      </c>
      <c r="N1273" s="58">
        <v>12</v>
      </c>
      <c r="O1273" s="58">
        <v>571.6</v>
      </c>
      <c r="P1273" s="58" t="s">
        <v>14444</v>
      </c>
    </row>
    <row r="1274" spans="1:16" s="59" customFormat="1" ht="10.199999999999999" x14ac:dyDescent="0.25">
      <c r="A1274" s="57">
        <v>1291</v>
      </c>
      <c r="B1274" s="57" t="s">
        <v>6356</v>
      </c>
      <c r="C1274" s="58" t="s">
        <v>6356</v>
      </c>
      <c r="D1274" s="58" t="s">
        <v>8586</v>
      </c>
      <c r="E1274" s="58" t="s">
        <v>17386</v>
      </c>
      <c r="F1274" s="58" t="s">
        <v>17387</v>
      </c>
      <c r="G1274" s="58" t="s">
        <v>17388</v>
      </c>
      <c r="H1274" s="58" t="s">
        <v>14364</v>
      </c>
      <c r="I1274" s="58">
        <v>191.36</v>
      </c>
      <c r="J1274" s="58"/>
      <c r="K1274" s="58" t="s">
        <v>14365</v>
      </c>
      <c r="L1274" s="58" t="s">
        <v>8586</v>
      </c>
      <c r="M1274" s="58">
        <v>186.75</v>
      </c>
      <c r="N1274" s="58">
        <v>4</v>
      </c>
      <c r="O1274" s="58">
        <v>190.12</v>
      </c>
      <c r="P1274" s="58" t="s">
        <v>14444</v>
      </c>
    </row>
    <row r="1275" spans="1:16" s="59" customFormat="1" ht="10.199999999999999" x14ac:dyDescent="0.2">
      <c r="A1275" s="57">
        <v>1292</v>
      </c>
      <c r="B1275" s="57" t="s">
        <v>17389</v>
      </c>
      <c r="C1275" s="58"/>
      <c r="D1275" s="67" t="s">
        <v>178</v>
      </c>
      <c r="E1275" s="58" t="s">
        <v>17389</v>
      </c>
      <c r="F1275" s="58">
        <v>10327</v>
      </c>
      <c r="G1275" s="58" t="s">
        <v>17390</v>
      </c>
      <c r="H1275" s="58" t="s">
        <v>14364</v>
      </c>
      <c r="I1275" s="58">
        <v>866.67</v>
      </c>
      <c r="J1275" s="58"/>
      <c r="K1275" s="58" t="s">
        <v>14365</v>
      </c>
      <c r="L1275" s="58" t="s">
        <v>178</v>
      </c>
      <c r="M1275" s="58">
        <v>764.71</v>
      </c>
      <c r="N1275" s="58">
        <v>3</v>
      </c>
      <c r="O1275" s="58">
        <v>462.4</v>
      </c>
      <c r="P1275" s="58">
        <v>3</v>
      </c>
    </row>
    <row r="1276" spans="1:16" s="59" customFormat="1" ht="10.199999999999999" x14ac:dyDescent="0.25">
      <c r="A1276" s="57">
        <v>1293</v>
      </c>
      <c r="B1276" s="57" t="s">
        <v>17391</v>
      </c>
      <c r="C1276" s="58"/>
      <c r="D1276" s="58" t="s">
        <v>8586</v>
      </c>
      <c r="E1276" s="58" t="s">
        <v>17391</v>
      </c>
      <c r="F1276" s="58" t="s">
        <v>17392</v>
      </c>
      <c r="G1276" s="58" t="s">
        <v>17393</v>
      </c>
      <c r="H1276" s="58" t="s">
        <v>14364</v>
      </c>
      <c r="I1276" s="58">
        <v>1512.89</v>
      </c>
      <c r="J1276" s="58"/>
      <c r="K1276" s="58" t="s">
        <v>14365</v>
      </c>
      <c r="L1276" s="58" t="s">
        <v>8586</v>
      </c>
      <c r="M1276" s="58">
        <v>1373.1</v>
      </c>
      <c r="N1276" s="58">
        <v>21</v>
      </c>
      <c r="O1276" s="58">
        <v>1512.89</v>
      </c>
      <c r="P1276" s="58">
        <v>10</v>
      </c>
    </row>
    <row r="1277" spans="1:16" s="59" customFormat="1" ht="10.199999999999999" x14ac:dyDescent="0.25">
      <c r="A1277" s="57">
        <v>1294</v>
      </c>
      <c r="B1277" s="57" t="s">
        <v>536</v>
      </c>
      <c r="C1277" s="58" t="s">
        <v>536</v>
      </c>
      <c r="D1277" s="58" t="s">
        <v>8586</v>
      </c>
      <c r="E1277" s="58" t="s">
        <v>17394</v>
      </c>
      <c r="F1277" s="58" t="s">
        <v>537</v>
      </c>
      <c r="G1277" s="58" t="s">
        <v>17395</v>
      </c>
      <c r="H1277" s="58" t="s">
        <v>14364</v>
      </c>
      <c r="I1277" s="58">
        <v>954.55</v>
      </c>
      <c r="J1277" s="58"/>
      <c r="K1277" s="58" t="s">
        <v>14365</v>
      </c>
      <c r="L1277" s="58" t="s">
        <v>8586</v>
      </c>
      <c r="M1277" s="58">
        <v>949.15</v>
      </c>
      <c r="N1277" s="58"/>
      <c r="O1277" s="58">
        <v>954.55</v>
      </c>
      <c r="P1277" s="58" t="s">
        <v>14444</v>
      </c>
    </row>
    <row r="1278" spans="1:16" s="59" customFormat="1" ht="10.199999999999999" x14ac:dyDescent="0.25">
      <c r="A1278" s="57">
        <v>1295</v>
      </c>
      <c r="B1278" s="57" t="s">
        <v>532</v>
      </c>
      <c r="C1278" s="58" t="s">
        <v>532</v>
      </c>
      <c r="D1278" s="58" t="s">
        <v>8586</v>
      </c>
      <c r="E1278" s="58" t="s">
        <v>17396</v>
      </c>
      <c r="F1278" s="58" t="s">
        <v>533</v>
      </c>
      <c r="G1278" s="58" t="s">
        <v>17397</v>
      </c>
      <c r="H1278" s="58" t="s">
        <v>14364</v>
      </c>
      <c r="I1278" s="58">
        <v>954.55</v>
      </c>
      <c r="J1278" s="58">
        <v>12000</v>
      </c>
      <c r="K1278" s="58" t="s">
        <v>14365</v>
      </c>
      <c r="L1278" s="58" t="s">
        <v>8586</v>
      </c>
      <c r="M1278" s="58">
        <v>949.15</v>
      </c>
      <c r="N1278" s="58">
        <v>1</v>
      </c>
      <c r="O1278" s="58">
        <v>954.55</v>
      </c>
      <c r="P1278" s="58" t="s">
        <v>14444</v>
      </c>
    </row>
    <row r="1279" spans="1:16" s="59" customFormat="1" ht="10.199999999999999" x14ac:dyDescent="0.2">
      <c r="A1279" s="57">
        <v>1296</v>
      </c>
      <c r="B1279" s="57" t="s">
        <v>17398</v>
      </c>
      <c r="C1279" s="58"/>
      <c r="D1279" s="67" t="s">
        <v>178</v>
      </c>
      <c r="E1279" s="58" t="s">
        <v>17398</v>
      </c>
      <c r="F1279" s="58">
        <v>10252</v>
      </c>
      <c r="G1279" s="58" t="s">
        <v>17399</v>
      </c>
      <c r="H1279" s="58" t="s">
        <v>14364</v>
      </c>
      <c r="I1279" s="58">
        <v>1050.4000000000001</v>
      </c>
      <c r="J1279" s="58"/>
      <c r="K1279" s="58" t="s">
        <v>14365</v>
      </c>
      <c r="L1279" s="58" t="s">
        <v>178</v>
      </c>
      <c r="M1279" s="58">
        <v>1010</v>
      </c>
      <c r="N1279" s="58"/>
      <c r="O1279" s="58">
        <v>1050.4000000000001</v>
      </c>
      <c r="P1279" s="58" t="s">
        <v>14444</v>
      </c>
    </row>
    <row r="1280" spans="1:16" s="59" customFormat="1" ht="10.199999999999999" x14ac:dyDescent="0.25">
      <c r="A1280" s="57">
        <v>1297</v>
      </c>
      <c r="B1280" s="57" t="s">
        <v>17400</v>
      </c>
      <c r="C1280" s="58"/>
      <c r="D1280" s="58" t="s">
        <v>8586</v>
      </c>
      <c r="E1280" s="58" t="s">
        <v>17400</v>
      </c>
      <c r="F1280" s="58" t="s">
        <v>17401</v>
      </c>
      <c r="G1280" s="58" t="s">
        <v>17402</v>
      </c>
      <c r="H1280" s="58" t="s">
        <v>14364</v>
      </c>
      <c r="I1280" s="58">
        <v>281.48</v>
      </c>
      <c r="J1280" s="58"/>
      <c r="K1280" s="58" t="s">
        <v>14365</v>
      </c>
      <c r="L1280" s="58" t="s">
        <v>8586</v>
      </c>
      <c r="M1280" s="58">
        <v>274.7</v>
      </c>
      <c r="N1280" s="58"/>
      <c r="O1280" s="58">
        <v>281.48</v>
      </c>
      <c r="P1280" s="58" t="s">
        <v>14444</v>
      </c>
    </row>
    <row r="1281" spans="1:16" s="59" customFormat="1" ht="10.199999999999999" x14ac:dyDescent="0.25">
      <c r="A1281" s="57">
        <v>1298</v>
      </c>
      <c r="B1281" s="57" t="s">
        <v>17403</v>
      </c>
      <c r="C1281" s="58"/>
      <c r="D1281" s="58" t="s">
        <v>8586</v>
      </c>
      <c r="E1281" s="58" t="s">
        <v>17403</v>
      </c>
      <c r="F1281" s="58" t="s">
        <v>17404</v>
      </c>
      <c r="G1281" s="58" t="s">
        <v>17405</v>
      </c>
      <c r="H1281" s="58" t="s">
        <v>14364</v>
      </c>
      <c r="I1281" s="58">
        <v>141.97999999999999</v>
      </c>
      <c r="J1281" s="58"/>
      <c r="K1281" s="58" t="s">
        <v>14365</v>
      </c>
      <c r="L1281" s="58" t="s">
        <v>8586</v>
      </c>
      <c r="M1281" s="58">
        <v>138.55000000000001</v>
      </c>
      <c r="N1281" s="58"/>
      <c r="O1281" s="58">
        <v>141.97999999999999</v>
      </c>
      <c r="P1281" s="58" t="s">
        <v>14444</v>
      </c>
    </row>
    <row r="1282" spans="1:16" s="59" customFormat="1" ht="10.199999999999999" x14ac:dyDescent="0.25">
      <c r="A1282" s="57">
        <v>1299</v>
      </c>
      <c r="B1282" s="57" t="s">
        <v>17406</v>
      </c>
      <c r="C1282" s="58"/>
      <c r="D1282" s="58" t="s">
        <v>8586</v>
      </c>
      <c r="E1282" s="58" t="s">
        <v>17406</v>
      </c>
      <c r="F1282" s="58" t="s">
        <v>17407</v>
      </c>
      <c r="G1282" s="58" t="s">
        <v>17408</v>
      </c>
      <c r="H1282" s="58" t="s">
        <v>14364</v>
      </c>
      <c r="I1282" s="58">
        <v>281.48</v>
      </c>
      <c r="J1282" s="58"/>
      <c r="K1282" s="58" t="s">
        <v>14365</v>
      </c>
      <c r="L1282" s="58" t="s">
        <v>8586</v>
      </c>
      <c r="M1282" s="58">
        <v>274.7</v>
      </c>
      <c r="N1282" s="58"/>
      <c r="O1282" s="58">
        <v>281.48</v>
      </c>
      <c r="P1282" s="58" t="s">
        <v>14444</v>
      </c>
    </row>
    <row r="1283" spans="1:16" s="59" customFormat="1" ht="10.199999999999999" x14ac:dyDescent="0.25">
      <c r="A1283" s="57">
        <v>1300</v>
      </c>
      <c r="B1283" s="57" t="s">
        <v>17409</v>
      </c>
      <c r="C1283" s="58"/>
      <c r="D1283" s="58" t="s">
        <v>8586</v>
      </c>
      <c r="E1283" s="58" t="s">
        <v>17409</v>
      </c>
      <c r="F1283" s="58" t="s">
        <v>17410</v>
      </c>
      <c r="G1283" s="58" t="s">
        <v>17411</v>
      </c>
      <c r="H1283" s="58" t="s">
        <v>14364</v>
      </c>
      <c r="I1283" s="58">
        <v>141.97999999999999</v>
      </c>
      <c r="J1283" s="58"/>
      <c r="K1283" s="58" t="s">
        <v>14365</v>
      </c>
      <c r="L1283" s="58" t="s">
        <v>8586</v>
      </c>
      <c r="M1283" s="58">
        <v>138.55000000000001</v>
      </c>
      <c r="N1283" s="58"/>
      <c r="O1283" s="58">
        <v>141.97999999999999</v>
      </c>
      <c r="P1283" s="58" t="s">
        <v>14444</v>
      </c>
    </row>
    <row r="1284" spans="1:16" s="59" customFormat="1" ht="10.199999999999999" x14ac:dyDescent="0.25">
      <c r="A1284" s="57">
        <v>1301</v>
      </c>
      <c r="B1284" s="57" t="s">
        <v>17412</v>
      </c>
      <c r="C1284" s="58"/>
      <c r="D1284" s="58" t="s">
        <v>8586</v>
      </c>
      <c r="E1284" s="58" t="s">
        <v>17412</v>
      </c>
      <c r="F1284" s="58" t="s">
        <v>17413</v>
      </c>
      <c r="G1284" s="58" t="s">
        <v>17414</v>
      </c>
      <c r="H1284" s="58" t="s">
        <v>14364</v>
      </c>
      <c r="I1284" s="58">
        <v>9639.18</v>
      </c>
      <c r="J1284" s="58">
        <v>15000</v>
      </c>
      <c r="K1284" s="58" t="s">
        <v>14365</v>
      </c>
      <c r="L1284" s="58" t="s">
        <v>8586</v>
      </c>
      <c r="M1284" s="58">
        <v>8748.5400000000009</v>
      </c>
      <c r="N1284" s="58"/>
      <c r="O1284" s="58">
        <v>9639.18</v>
      </c>
      <c r="P1284" s="58" t="s">
        <v>14444</v>
      </c>
    </row>
    <row r="1285" spans="1:16" s="59" customFormat="1" ht="10.199999999999999" x14ac:dyDescent="0.25">
      <c r="A1285" s="57">
        <v>1302</v>
      </c>
      <c r="B1285" s="57" t="s">
        <v>5059</v>
      </c>
      <c r="C1285" s="58" t="s">
        <v>5059</v>
      </c>
      <c r="D1285" s="58" t="s">
        <v>8586</v>
      </c>
      <c r="E1285" s="58" t="s">
        <v>17415</v>
      </c>
      <c r="F1285" s="58" t="s">
        <v>5060</v>
      </c>
      <c r="G1285" s="58" t="s">
        <v>17416</v>
      </c>
      <c r="H1285" s="58" t="s">
        <v>14364</v>
      </c>
      <c r="I1285" s="58">
        <v>16269.33</v>
      </c>
      <c r="J1285" s="58">
        <v>153600</v>
      </c>
      <c r="K1285" s="58" t="s">
        <v>14365</v>
      </c>
      <c r="L1285" s="58" t="s">
        <v>8586</v>
      </c>
      <c r="M1285" s="58">
        <v>14766.08</v>
      </c>
      <c r="N1285" s="58"/>
      <c r="O1285" s="58">
        <v>16269.33</v>
      </c>
      <c r="P1285" s="58" t="s">
        <v>14444</v>
      </c>
    </row>
    <row r="1286" spans="1:16" s="59" customFormat="1" ht="10.199999999999999" x14ac:dyDescent="0.2">
      <c r="A1286" s="57">
        <v>1303</v>
      </c>
      <c r="B1286" s="57" t="s">
        <v>17417</v>
      </c>
      <c r="C1286" s="67"/>
      <c r="D1286" s="67" t="s">
        <v>8586</v>
      </c>
      <c r="E1286" s="67" t="s">
        <v>17417</v>
      </c>
      <c r="F1286" s="58" t="s">
        <v>17418</v>
      </c>
      <c r="G1286" s="67" t="s">
        <v>17419</v>
      </c>
      <c r="H1286" s="67" t="s">
        <v>14364</v>
      </c>
      <c r="I1286" s="67">
        <v>118.01</v>
      </c>
      <c r="J1286" s="67">
        <v>90</v>
      </c>
      <c r="K1286" s="67" t="s">
        <v>14365</v>
      </c>
      <c r="L1286" s="67" t="s">
        <v>8586</v>
      </c>
      <c r="M1286" s="67">
        <v>111.76</v>
      </c>
      <c r="N1286" s="67" t="s">
        <v>14444</v>
      </c>
      <c r="O1286" s="58">
        <v>118.01</v>
      </c>
      <c r="P1286" s="58" t="s">
        <v>14444</v>
      </c>
    </row>
    <row r="1287" spans="1:16" s="59" customFormat="1" ht="10.199999999999999" x14ac:dyDescent="0.2">
      <c r="A1287" s="57">
        <v>1304</v>
      </c>
      <c r="B1287" s="57" t="s">
        <v>17420</v>
      </c>
      <c r="C1287" s="67"/>
      <c r="D1287" s="67" t="s">
        <v>8586</v>
      </c>
      <c r="E1287" s="67" t="s">
        <v>17420</v>
      </c>
      <c r="F1287" s="58" t="s">
        <v>17421</v>
      </c>
      <c r="G1287" s="67" t="s">
        <v>17422</v>
      </c>
      <c r="H1287" s="67" t="s">
        <v>14364</v>
      </c>
      <c r="I1287" s="67">
        <v>216.79</v>
      </c>
      <c r="J1287" s="67" t="s">
        <v>14444</v>
      </c>
      <c r="K1287" s="67" t="s">
        <v>14365</v>
      </c>
      <c r="L1287" s="67" t="s">
        <v>8586</v>
      </c>
      <c r="M1287" s="67">
        <v>189.06</v>
      </c>
      <c r="N1287" s="67" t="s">
        <v>14444</v>
      </c>
      <c r="O1287" s="58">
        <v>216.79</v>
      </c>
      <c r="P1287" s="58" t="s">
        <v>14444</v>
      </c>
    </row>
    <row r="1288" spans="1:16" s="59" customFormat="1" ht="10.199999999999999" x14ac:dyDescent="0.2">
      <c r="A1288" s="57">
        <v>1305</v>
      </c>
      <c r="B1288" s="57" t="s">
        <v>17423</v>
      </c>
      <c r="C1288" s="67"/>
      <c r="D1288" s="67" t="s">
        <v>8586</v>
      </c>
      <c r="E1288" s="67" t="s">
        <v>17423</v>
      </c>
      <c r="F1288" s="58" t="s">
        <v>17424</v>
      </c>
      <c r="G1288" s="67" t="s">
        <v>17425</v>
      </c>
      <c r="H1288" s="67" t="s">
        <v>14364</v>
      </c>
      <c r="I1288" s="67">
        <v>1.08</v>
      </c>
      <c r="J1288" s="67" t="s">
        <v>14444</v>
      </c>
      <c r="K1288" s="67" t="s">
        <v>14365</v>
      </c>
      <c r="L1288" s="67" t="s">
        <v>8586</v>
      </c>
      <c r="M1288" s="67">
        <v>1.03</v>
      </c>
      <c r="N1288" s="67" t="s">
        <v>14444</v>
      </c>
      <c r="O1288" s="58">
        <v>1.08</v>
      </c>
      <c r="P1288" s="58">
        <v>42500</v>
      </c>
    </row>
    <row r="1289" spans="1:16" s="59" customFormat="1" ht="10.199999999999999" x14ac:dyDescent="0.25">
      <c r="A1289" s="57">
        <v>1306</v>
      </c>
      <c r="B1289" s="57" t="s">
        <v>7451</v>
      </c>
      <c r="C1289" s="58" t="s">
        <v>7451</v>
      </c>
      <c r="D1289" s="58" t="s">
        <v>8586</v>
      </c>
      <c r="E1289" s="58" t="s">
        <v>17426</v>
      </c>
      <c r="F1289" s="58" t="s">
        <v>17427</v>
      </c>
      <c r="G1289" s="58" t="s">
        <v>17428</v>
      </c>
      <c r="H1289" s="58" t="s">
        <v>14364</v>
      </c>
      <c r="I1289" s="58">
        <v>275.68</v>
      </c>
      <c r="J1289" s="58"/>
      <c r="K1289" s="58" t="s">
        <v>14365</v>
      </c>
      <c r="L1289" s="58" t="s">
        <v>8586</v>
      </c>
      <c r="M1289" s="58">
        <v>258.23</v>
      </c>
      <c r="N1289" s="58">
        <v>23</v>
      </c>
      <c r="O1289" s="58">
        <v>275.68</v>
      </c>
      <c r="P1289" s="58">
        <v>23</v>
      </c>
    </row>
    <row r="1290" spans="1:16" s="59" customFormat="1" ht="10.199999999999999" x14ac:dyDescent="0.2">
      <c r="A1290" s="57">
        <v>1307</v>
      </c>
      <c r="B1290" s="57" t="s">
        <v>17429</v>
      </c>
      <c r="C1290" s="67"/>
      <c r="D1290" s="67" t="s">
        <v>8586</v>
      </c>
      <c r="E1290" s="67" t="s">
        <v>17429</v>
      </c>
      <c r="F1290" s="58" t="s">
        <v>17430</v>
      </c>
      <c r="G1290" s="67" t="s">
        <v>17431</v>
      </c>
      <c r="H1290" s="67" t="s">
        <v>14364</v>
      </c>
      <c r="I1290" s="67">
        <v>9890.11</v>
      </c>
      <c r="J1290" s="67" t="s">
        <v>14444</v>
      </c>
      <c r="K1290" s="67" t="s">
        <v>14365</v>
      </c>
      <c r="L1290" s="67" t="s">
        <v>8586</v>
      </c>
      <c r="M1290" s="67">
        <v>8791.2099999999991</v>
      </c>
      <c r="N1290" s="67" t="s">
        <v>14444</v>
      </c>
      <c r="O1290" s="58">
        <v>9890.11</v>
      </c>
      <c r="P1290" s="58">
        <v>4</v>
      </c>
    </row>
    <row r="1291" spans="1:16" s="59" customFormat="1" ht="10.199999999999999" x14ac:dyDescent="0.25">
      <c r="A1291" s="57">
        <v>1308</v>
      </c>
      <c r="B1291" s="57" t="s">
        <v>17432</v>
      </c>
      <c r="C1291" s="58"/>
      <c r="D1291" s="58" t="s">
        <v>8586</v>
      </c>
      <c r="E1291" s="58" t="s">
        <v>17432</v>
      </c>
      <c r="F1291" s="58" t="s">
        <v>17433</v>
      </c>
      <c r="G1291" s="58" t="s">
        <v>17434</v>
      </c>
      <c r="H1291" s="58" t="s">
        <v>14364</v>
      </c>
      <c r="I1291" s="58">
        <v>2539</v>
      </c>
      <c r="J1291" s="58">
        <v>2000</v>
      </c>
      <c r="K1291" s="58" t="s">
        <v>14365</v>
      </c>
      <c r="L1291" s="58" t="s">
        <v>8586</v>
      </c>
      <c r="M1291" s="58">
        <v>2207.83</v>
      </c>
      <c r="N1291" s="58"/>
      <c r="O1291" s="58">
        <v>2539</v>
      </c>
      <c r="P1291" s="58" t="s">
        <v>14444</v>
      </c>
    </row>
    <row r="1292" spans="1:16" s="59" customFormat="1" ht="10.199999999999999" x14ac:dyDescent="0.25">
      <c r="A1292" s="57">
        <v>1309</v>
      </c>
      <c r="B1292" s="57" t="s">
        <v>6631</v>
      </c>
      <c r="C1292" s="58" t="s">
        <v>6631</v>
      </c>
      <c r="D1292" s="58" t="s">
        <v>8586</v>
      </c>
      <c r="E1292" s="58" t="s">
        <v>17435</v>
      </c>
      <c r="F1292" s="58" t="s">
        <v>6632</v>
      </c>
      <c r="G1292" s="58" t="s">
        <v>17436</v>
      </c>
      <c r="H1292" s="58" t="s">
        <v>14364</v>
      </c>
      <c r="I1292" s="58">
        <v>1547.06</v>
      </c>
      <c r="J1292" s="58">
        <v>2850</v>
      </c>
      <c r="K1292" s="58" t="s">
        <v>14365</v>
      </c>
      <c r="L1292" s="58" t="s">
        <v>8586</v>
      </c>
      <c r="M1292" s="58">
        <v>1461.11</v>
      </c>
      <c r="N1292" s="58"/>
      <c r="O1292" s="58">
        <v>1547.06</v>
      </c>
      <c r="P1292" s="58" t="s">
        <v>14444</v>
      </c>
    </row>
    <row r="1293" spans="1:16" s="59" customFormat="1" ht="10.199999999999999" x14ac:dyDescent="0.25">
      <c r="A1293" s="57">
        <v>1310</v>
      </c>
      <c r="B1293" s="57" t="s">
        <v>6604</v>
      </c>
      <c r="C1293" s="58" t="s">
        <v>6604</v>
      </c>
      <c r="D1293" s="58" t="s">
        <v>8586</v>
      </c>
      <c r="E1293" s="58" t="s">
        <v>17437</v>
      </c>
      <c r="F1293" s="58" t="s">
        <v>6605</v>
      </c>
      <c r="G1293" s="58" t="s">
        <v>17438</v>
      </c>
      <c r="H1293" s="58" t="s">
        <v>14364</v>
      </c>
      <c r="I1293" s="58">
        <v>2850.3</v>
      </c>
      <c r="J1293" s="58">
        <v>2000</v>
      </c>
      <c r="K1293" s="58" t="s">
        <v>14365</v>
      </c>
      <c r="L1293" s="58" t="s">
        <v>8586</v>
      </c>
      <c r="M1293" s="58">
        <v>2478.52</v>
      </c>
      <c r="N1293" s="58"/>
      <c r="O1293" s="58">
        <v>2850.3</v>
      </c>
      <c r="P1293" s="58" t="s">
        <v>14444</v>
      </c>
    </row>
    <row r="1294" spans="1:16" s="59" customFormat="1" ht="10.199999999999999" x14ac:dyDescent="0.25">
      <c r="A1294" s="57">
        <v>1312</v>
      </c>
      <c r="B1294" s="57" t="s">
        <v>6601</v>
      </c>
      <c r="C1294" s="58" t="s">
        <v>6601</v>
      </c>
      <c r="D1294" s="58" t="s">
        <v>8586</v>
      </c>
      <c r="E1294" s="58" t="s">
        <v>17439</v>
      </c>
      <c r="F1294" s="58" t="s">
        <v>17440</v>
      </c>
      <c r="G1294" s="58" t="s">
        <v>17441</v>
      </c>
      <c r="H1294" s="58" t="s">
        <v>14364</v>
      </c>
      <c r="I1294" s="58">
        <v>2906.25</v>
      </c>
      <c r="J1294" s="58"/>
      <c r="K1294" s="58" t="s">
        <v>14365</v>
      </c>
      <c r="L1294" s="58" t="s">
        <v>8586</v>
      </c>
      <c r="M1294" s="58">
        <v>2703.49</v>
      </c>
      <c r="N1294" s="58"/>
      <c r="O1294" s="58">
        <v>2747.5</v>
      </c>
      <c r="P1294" s="58" t="s">
        <v>14444</v>
      </c>
    </row>
    <row r="1295" spans="1:16" s="59" customFormat="1" ht="10.199999999999999" x14ac:dyDescent="0.25">
      <c r="A1295" s="57">
        <v>1314</v>
      </c>
      <c r="B1295" s="57" t="s">
        <v>6628</v>
      </c>
      <c r="C1295" s="58" t="s">
        <v>6628</v>
      </c>
      <c r="D1295" s="58" t="s">
        <v>8586</v>
      </c>
      <c r="E1295" s="58" t="s">
        <v>17442</v>
      </c>
      <c r="F1295" s="58" t="s">
        <v>6629</v>
      </c>
      <c r="G1295" s="58" t="s">
        <v>17443</v>
      </c>
      <c r="H1295" s="58" t="s">
        <v>14364</v>
      </c>
      <c r="I1295" s="58">
        <v>6298.75</v>
      </c>
      <c r="J1295" s="58">
        <v>6650</v>
      </c>
      <c r="K1295" s="58" t="s">
        <v>14365</v>
      </c>
      <c r="L1295" s="58" t="s">
        <v>8586</v>
      </c>
      <c r="M1295" s="58">
        <v>5791.95</v>
      </c>
      <c r="N1295" s="58"/>
      <c r="O1295" s="58">
        <v>6298.75</v>
      </c>
      <c r="P1295" s="58" t="s">
        <v>14444</v>
      </c>
    </row>
    <row r="1296" spans="1:16" s="59" customFormat="1" ht="10.199999999999999" x14ac:dyDescent="0.25">
      <c r="A1296" s="57">
        <v>1315</v>
      </c>
      <c r="B1296" s="57" t="s">
        <v>17444</v>
      </c>
      <c r="C1296" s="58"/>
      <c r="D1296" s="58" t="s">
        <v>8586</v>
      </c>
      <c r="E1296" s="58" t="s">
        <v>17444</v>
      </c>
      <c r="F1296" s="58" t="s">
        <v>17445</v>
      </c>
      <c r="G1296" s="58" t="s">
        <v>17446</v>
      </c>
      <c r="H1296" s="58" t="s">
        <v>14364</v>
      </c>
      <c r="I1296" s="58">
        <v>2812.5</v>
      </c>
      <c r="J1296" s="58"/>
      <c r="K1296" s="58" t="s">
        <v>14365</v>
      </c>
      <c r="L1296" s="58" t="s">
        <v>8586</v>
      </c>
      <c r="M1296" s="58">
        <v>2586.21</v>
      </c>
      <c r="N1296" s="58"/>
      <c r="O1296" s="58">
        <v>2812.5</v>
      </c>
      <c r="P1296" s="58" t="s">
        <v>14444</v>
      </c>
    </row>
    <row r="1297" spans="1:16" s="59" customFormat="1" ht="10.199999999999999" x14ac:dyDescent="0.2">
      <c r="A1297" s="57">
        <v>1316</v>
      </c>
      <c r="B1297" s="57" t="s">
        <v>17447</v>
      </c>
      <c r="C1297" s="67"/>
      <c r="D1297" s="67" t="s">
        <v>8586</v>
      </c>
      <c r="E1297" s="67" t="s">
        <v>17447</v>
      </c>
      <c r="F1297" s="58" t="s">
        <v>17448</v>
      </c>
      <c r="G1297" s="67" t="s">
        <v>17449</v>
      </c>
      <c r="H1297" s="67" t="s">
        <v>14364</v>
      </c>
      <c r="I1297" s="67">
        <v>3240.74</v>
      </c>
      <c r="J1297" s="67">
        <v>5000</v>
      </c>
      <c r="K1297" s="67" t="s">
        <v>14365</v>
      </c>
      <c r="L1297" s="67" t="s">
        <v>8586</v>
      </c>
      <c r="M1297" s="67">
        <v>2853.26</v>
      </c>
      <c r="N1297" s="67" t="s">
        <v>14444</v>
      </c>
      <c r="O1297" s="58">
        <v>3240.74</v>
      </c>
      <c r="P1297" s="58">
        <v>345</v>
      </c>
    </row>
    <row r="1298" spans="1:16" s="59" customFormat="1" ht="10.199999999999999" x14ac:dyDescent="0.25">
      <c r="A1298" s="57">
        <v>1317</v>
      </c>
      <c r="B1298" s="57" t="s">
        <v>8039</v>
      </c>
      <c r="C1298" s="58" t="s">
        <v>8039</v>
      </c>
      <c r="D1298" s="58" t="s">
        <v>8586</v>
      </c>
      <c r="E1298" s="58" t="s">
        <v>17450</v>
      </c>
      <c r="F1298" s="58" t="s">
        <v>17451</v>
      </c>
      <c r="G1298" s="58" t="s">
        <v>17452</v>
      </c>
      <c r="H1298" s="58" t="s">
        <v>14364</v>
      </c>
      <c r="I1298" s="58">
        <v>2551.85</v>
      </c>
      <c r="J1298" s="58">
        <v>1280</v>
      </c>
      <c r="K1298" s="58" t="s">
        <v>14365</v>
      </c>
      <c r="L1298" s="58" t="s">
        <v>8586</v>
      </c>
      <c r="M1298" s="58">
        <v>2431.7600000000002</v>
      </c>
      <c r="N1298" s="58">
        <v>1</v>
      </c>
      <c r="O1298" s="58">
        <v>1851.85</v>
      </c>
      <c r="P1298" s="58" t="s">
        <v>14444</v>
      </c>
    </row>
    <row r="1299" spans="1:16" s="59" customFormat="1" ht="10.199999999999999" x14ac:dyDescent="0.25">
      <c r="A1299" s="57">
        <v>1318</v>
      </c>
      <c r="B1299" s="57" t="s">
        <v>8225</v>
      </c>
      <c r="C1299" s="58" t="s">
        <v>8225</v>
      </c>
      <c r="D1299" s="58" t="s">
        <v>8586</v>
      </c>
      <c r="E1299" s="58" t="s">
        <v>17453</v>
      </c>
      <c r="F1299" s="58" t="s">
        <v>8226</v>
      </c>
      <c r="G1299" s="58" t="s">
        <v>17454</v>
      </c>
      <c r="H1299" s="58" t="s">
        <v>14364</v>
      </c>
      <c r="I1299" s="58">
        <v>7653.09</v>
      </c>
      <c r="J1299" s="58">
        <v>3840</v>
      </c>
      <c r="K1299" s="58" t="s">
        <v>14365</v>
      </c>
      <c r="L1299" s="58" t="s">
        <v>8586</v>
      </c>
      <c r="M1299" s="58">
        <v>6749.05</v>
      </c>
      <c r="N1299" s="58"/>
      <c r="O1299" s="58">
        <v>5555.56</v>
      </c>
      <c r="P1299" s="58" t="s">
        <v>14444</v>
      </c>
    </row>
    <row r="1300" spans="1:16" s="59" customFormat="1" ht="10.199999999999999" x14ac:dyDescent="0.25">
      <c r="A1300" s="57">
        <v>1319</v>
      </c>
      <c r="B1300" s="57" t="s">
        <v>6598</v>
      </c>
      <c r="C1300" s="58" t="s">
        <v>6598</v>
      </c>
      <c r="D1300" s="58" t="s">
        <v>8586</v>
      </c>
      <c r="E1300" s="58" t="s">
        <v>17455</v>
      </c>
      <c r="F1300" s="58" t="s">
        <v>17456</v>
      </c>
      <c r="G1300" s="58" t="s">
        <v>17457</v>
      </c>
      <c r="H1300" s="58" t="s">
        <v>14364</v>
      </c>
      <c r="I1300" s="58">
        <v>1644.24</v>
      </c>
      <c r="J1300" s="58">
        <v>3380</v>
      </c>
      <c r="K1300" s="58" t="s">
        <v>14365</v>
      </c>
      <c r="L1300" s="58" t="s">
        <v>8586</v>
      </c>
      <c r="M1300" s="58">
        <v>1511.18</v>
      </c>
      <c r="N1300" s="58">
        <v>1</v>
      </c>
      <c r="O1300" s="58">
        <v>1644.24</v>
      </c>
      <c r="P1300" s="58">
        <v>1</v>
      </c>
    </row>
    <row r="1301" spans="1:16" s="59" customFormat="1" ht="10.199999999999999" x14ac:dyDescent="0.25">
      <c r="A1301" s="57">
        <v>1320</v>
      </c>
      <c r="B1301" s="57" t="s">
        <v>6717</v>
      </c>
      <c r="C1301" s="58" t="s">
        <v>6717</v>
      </c>
      <c r="D1301" s="58" t="s">
        <v>8586</v>
      </c>
      <c r="E1301" s="58" t="s">
        <v>17458</v>
      </c>
      <c r="F1301" s="58">
        <v>8004</v>
      </c>
      <c r="G1301" s="58" t="s">
        <v>17459</v>
      </c>
      <c r="H1301" s="58" t="s">
        <v>14364</v>
      </c>
      <c r="I1301" s="58">
        <v>1886.75</v>
      </c>
      <c r="J1301" s="58">
        <v>3000</v>
      </c>
      <c r="K1301" s="58" t="s">
        <v>14365</v>
      </c>
      <c r="L1301" s="58" t="s">
        <v>8586</v>
      </c>
      <c r="M1301" s="58">
        <v>1734.07</v>
      </c>
      <c r="N1301" s="58">
        <v>122</v>
      </c>
      <c r="O1301" s="58">
        <v>1886.75</v>
      </c>
      <c r="P1301" s="58">
        <v>77</v>
      </c>
    </row>
    <row r="1302" spans="1:16" s="59" customFormat="1" ht="10.199999999999999" x14ac:dyDescent="0.25">
      <c r="A1302" s="57">
        <v>1321</v>
      </c>
      <c r="B1302" s="57" t="s">
        <v>6750</v>
      </c>
      <c r="C1302" s="58" t="s">
        <v>6750</v>
      </c>
      <c r="D1302" s="58" t="s">
        <v>8586</v>
      </c>
      <c r="E1302" s="58" t="s">
        <v>17460</v>
      </c>
      <c r="F1302" s="58" t="s">
        <v>6751</v>
      </c>
      <c r="G1302" s="58" t="s">
        <v>17461</v>
      </c>
      <c r="H1302" s="58" t="s">
        <v>14364</v>
      </c>
      <c r="I1302" s="58">
        <v>2448.4499999999998</v>
      </c>
      <c r="J1302" s="58">
        <v>3800</v>
      </c>
      <c r="K1302" s="58" t="s">
        <v>14365</v>
      </c>
      <c r="L1302" s="58" t="s">
        <v>8586</v>
      </c>
      <c r="M1302" s="58">
        <v>2203.67</v>
      </c>
      <c r="N1302" s="58">
        <v>91</v>
      </c>
      <c r="O1302" s="58">
        <v>2448.4499999999998</v>
      </c>
      <c r="P1302" s="58">
        <v>65</v>
      </c>
    </row>
    <row r="1303" spans="1:16" s="59" customFormat="1" ht="10.199999999999999" x14ac:dyDescent="0.25">
      <c r="A1303" s="57">
        <v>1322</v>
      </c>
      <c r="B1303" s="57" t="s">
        <v>17462</v>
      </c>
      <c r="C1303" s="58"/>
      <c r="D1303" s="58" t="s">
        <v>8586</v>
      </c>
      <c r="E1303" s="58" t="s">
        <v>17462</v>
      </c>
      <c r="F1303" s="58" t="s">
        <v>17463</v>
      </c>
      <c r="G1303" s="58" t="s">
        <v>17464</v>
      </c>
      <c r="H1303" s="58" t="s">
        <v>14364</v>
      </c>
      <c r="I1303" s="58">
        <v>2375</v>
      </c>
      <c r="J1303" s="58">
        <v>3800</v>
      </c>
      <c r="K1303" s="58" t="s">
        <v>14365</v>
      </c>
      <c r="L1303" s="58" t="s">
        <v>8586</v>
      </c>
      <c r="M1303" s="58">
        <v>2375</v>
      </c>
      <c r="N1303" s="58"/>
      <c r="O1303" s="58">
        <v>2375</v>
      </c>
      <c r="P1303" s="58" t="s">
        <v>14444</v>
      </c>
    </row>
    <row r="1304" spans="1:16" s="59" customFormat="1" ht="10.199999999999999" x14ac:dyDescent="0.25">
      <c r="A1304" s="57">
        <v>1323</v>
      </c>
      <c r="B1304" s="57" t="s">
        <v>6795</v>
      </c>
      <c r="C1304" s="58" t="s">
        <v>6795</v>
      </c>
      <c r="D1304" s="58" t="s">
        <v>8586</v>
      </c>
      <c r="E1304" s="58" t="s">
        <v>17465</v>
      </c>
      <c r="F1304" s="58" t="s">
        <v>6796</v>
      </c>
      <c r="G1304" s="58" t="s">
        <v>17466</v>
      </c>
      <c r="H1304" s="58" t="s">
        <v>14364</v>
      </c>
      <c r="I1304" s="58">
        <v>2551.85</v>
      </c>
      <c r="J1304" s="58">
        <v>1280</v>
      </c>
      <c r="K1304" s="58" t="s">
        <v>14365</v>
      </c>
      <c r="L1304" s="58" t="s">
        <v>8586</v>
      </c>
      <c r="M1304" s="58">
        <v>2246.7399999999998</v>
      </c>
      <c r="N1304" s="58">
        <v>136</v>
      </c>
      <c r="O1304" s="58">
        <v>1851.85</v>
      </c>
      <c r="P1304" s="58">
        <v>2</v>
      </c>
    </row>
    <row r="1305" spans="1:16" s="59" customFormat="1" ht="10.199999999999999" x14ac:dyDescent="0.25">
      <c r="A1305" s="57">
        <v>1324</v>
      </c>
      <c r="B1305" s="57" t="s">
        <v>6856</v>
      </c>
      <c r="C1305" s="58" t="s">
        <v>6856</v>
      </c>
      <c r="D1305" s="58" t="s">
        <v>8586</v>
      </c>
      <c r="E1305" s="58" t="s">
        <v>17467</v>
      </c>
      <c r="F1305" s="58" t="s">
        <v>6857</v>
      </c>
      <c r="G1305" s="58" t="s">
        <v>17468</v>
      </c>
      <c r="H1305" s="58" t="s">
        <v>14364</v>
      </c>
      <c r="I1305" s="58">
        <v>7653.09</v>
      </c>
      <c r="J1305" s="58">
        <v>3800</v>
      </c>
      <c r="K1305" s="58" t="s">
        <v>14365</v>
      </c>
      <c r="L1305" s="58" t="s">
        <v>8586</v>
      </c>
      <c r="M1305" s="58">
        <v>6500</v>
      </c>
      <c r="N1305" s="58">
        <v>283</v>
      </c>
      <c r="O1305" s="58">
        <v>5555.56</v>
      </c>
      <c r="P1305" s="58" t="s">
        <v>14444</v>
      </c>
    </row>
    <row r="1306" spans="1:16" s="59" customFormat="1" ht="10.199999999999999" x14ac:dyDescent="0.25">
      <c r="A1306" s="57">
        <v>1325</v>
      </c>
      <c r="B1306" s="57" t="s">
        <v>6747</v>
      </c>
      <c r="C1306" s="58" t="s">
        <v>6747</v>
      </c>
      <c r="D1306" s="58" t="s">
        <v>8586</v>
      </c>
      <c r="E1306" s="58" t="s">
        <v>17469</v>
      </c>
      <c r="F1306" s="58" t="s">
        <v>6748</v>
      </c>
      <c r="G1306" s="58" t="s">
        <v>17470</v>
      </c>
      <c r="H1306" s="58" t="s">
        <v>14364</v>
      </c>
      <c r="I1306" s="58">
        <v>9187.5</v>
      </c>
      <c r="J1306" s="58">
        <v>18500</v>
      </c>
      <c r="K1306" s="58" t="s">
        <v>14365</v>
      </c>
      <c r="L1306" s="58" t="s">
        <v>8586</v>
      </c>
      <c r="M1306" s="58">
        <v>8901.24</v>
      </c>
      <c r="N1306" s="58">
        <v>10</v>
      </c>
      <c r="O1306" s="58">
        <v>9147.73</v>
      </c>
      <c r="P1306" s="58">
        <v>2</v>
      </c>
    </row>
    <row r="1307" spans="1:16" s="59" customFormat="1" ht="10.199999999999999" x14ac:dyDescent="0.25">
      <c r="A1307" s="57">
        <v>1326</v>
      </c>
      <c r="B1307" s="57" t="s">
        <v>17471</v>
      </c>
      <c r="C1307" s="58"/>
      <c r="D1307" s="58" t="s">
        <v>8586</v>
      </c>
      <c r="E1307" s="58" t="s">
        <v>17471</v>
      </c>
      <c r="F1307" s="58" t="s">
        <v>17472</v>
      </c>
      <c r="G1307" s="58" t="s">
        <v>17473</v>
      </c>
      <c r="H1307" s="58" t="s">
        <v>14364</v>
      </c>
      <c r="I1307" s="58">
        <v>6550</v>
      </c>
      <c r="J1307" s="58">
        <v>9700</v>
      </c>
      <c r="K1307" s="58" t="s">
        <v>14365</v>
      </c>
      <c r="L1307" s="58" t="s">
        <v>8586</v>
      </c>
      <c r="M1307" s="58">
        <v>6000</v>
      </c>
      <c r="N1307" s="58"/>
      <c r="O1307" s="58">
        <v>6086.96</v>
      </c>
      <c r="P1307" s="58">
        <v>82</v>
      </c>
    </row>
    <row r="1308" spans="1:16" s="59" customFormat="1" ht="10.199999999999999" x14ac:dyDescent="0.25">
      <c r="A1308" s="57">
        <v>1327</v>
      </c>
      <c r="B1308" s="57" t="s">
        <v>8231</v>
      </c>
      <c r="C1308" s="58" t="s">
        <v>8231</v>
      </c>
      <c r="D1308" s="58" t="s">
        <v>8586</v>
      </c>
      <c r="E1308" s="58" t="s">
        <v>8589</v>
      </c>
      <c r="F1308" s="58" t="s">
        <v>8232</v>
      </c>
      <c r="G1308" s="58" t="s">
        <v>17474</v>
      </c>
      <c r="H1308" s="58" t="s">
        <v>14364</v>
      </c>
      <c r="I1308" s="58">
        <v>3518.52</v>
      </c>
      <c r="J1308" s="58">
        <v>5374</v>
      </c>
      <c r="K1308" s="58" t="s">
        <v>14365</v>
      </c>
      <c r="L1308" s="58" t="s">
        <v>8586</v>
      </c>
      <c r="M1308" s="58">
        <v>3137.88</v>
      </c>
      <c r="N1308" s="58"/>
      <c r="O1308" s="58">
        <v>3518.52</v>
      </c>
      <c r="P1308" s="58" t="s">
        <v>14444</v>
      </c>
    </row>
    <row r="1309" spans="1:16" s="59" customFormat="1" ht="10.199999999999999" x14ac:dyDescent="0.25">
      <c r="A1309" s="57">
        <v>1328</v>
      </c>
      <c r="B1309" s="57" t="s">
        <v>6625</v>
      </c>
      <c r="C1309" s="58" t="s">
        <v>6625</v>
      </c>
      <c r="D1309" s="58" t="s">
        <v>8586</v>
      </c>
      <c r="E1309" s="58" t="s">
        <v>17475</v>
      </c>
      <c r="F1309" s="58" t="s">
        <v>17476</v>
      </c>
      <c r="G1309" s="58" t="s">
        <v>17477</v>
      </c>
      <c r="H1309" s="58" t="s">
        <v>14364</v>
      </c>
      <c r="I1309" s="58">
        <v>2091.6999999999998</v>
      </c>
      <c r="J1309" s="58">
        <v>5120</v>
      </c>
      <c r="K1309" s="58" t="s">
        <v>14365</v>
      </c>
      <c r="L1309" s="58" t="s">
        <v>8586</v>
      </c>
      <c r="M1309" s="58">
        <v>2078.71</v>
      </c>
      <c r="N1309" s="58">
        <v>44</v>
      </c>
      <c r="O1309" s="58">
        <v>2091.6999999999998</v>
      </c>
      <c r="P1309" s="58">
        <v>41</v>
      </c>
    </row>
    <row r="1310" spans="1:16" s="59" customFormat="1" ht="10.199999999999999" x14ac:dyDescent="0.25">
      <c r="A1310" s="57">
        <v>1329</v>
      </c>
      <c r="B1310" s="57" t="s">
        <v>6622</v>
      </c>
      <c r="C1310" s="58" t="s">
        <v>6622</v>
      </c>
      <c r="D1310" s="58" t="s">
        <v>8586</v>
      </c>
      <c r="E1310" s="58" t="s">
        <v>17478</v>
      </c>
      <c r="F1310" s="58" t="s">
        <v>6623</v>
      </c>
      <c r="G1310" s="58" t="s">
        <v>17479</v>
      </c>
      <c r="H1310" s="58" t="s">
        <v>14364</v>
      </c>
      <c r="I1310" s="58">
        <v>1100.6300000000001</v>
      </c>
      <c r="J1310" s="58">
        <v>1400</v>
      </c>
      <c r="K1310" s="58" t="s">
        <v>14365</v>
      </c>
      <c r="L1310" s="58" t="s">
        <v>8586</v>
      </c>
      <c r="M1310" s="58">
        <v>1011.56</v>
      </c>
      <c r="N1310" s="58"/>
      <c r="O1310" s="58">
        <v>1100.6300000000001</v>
      </c>
      <c r="P1310" s="58" t="s">
        <v>14444</v>
      </c>
    </row>
    <row r="1311" spans="1:16" s="59" customFormat="1" ht="10.199999999999999" x14ac:dyDescent="0.2">
      <c r="A1311" s="57">
        <v>1330</v>
      </c>
      <c r="B1311" s="57" t="s">
        <v>17480</v>
      </c>
      <c r="C1311" s="58"/>
      <c r="D1311" s="67" t="s">
        <v>178</v>
      </c>
      <c r="E1311" s="58" t="s">
        <v>17480</v>
      </c>
      <c r="F1311" s="58">
        <v>10247</v>
      </c>
      <c r="G1311" s="58" t="s">
        <v>17481</v>
      </c>
      <c r="H1311" s="58" t="s">
        <v>14364</v>
      </c>
      <c r="I1311" s="58">
        <v>2866.67</v>
      </c>
      <c r="J1311" s="58"/>
      <c r="K1311" s="58" t="s">
        <v>14365</v>
      </c>
      <c r="L1311" s="58" t="s">
        <v>178</v>
      </c>
      <c r="M1311" s="58">
        <v>2500</v>
      </c>
      <c r="N1311" s="58">
        <v>18</v>
      </c>
      <c r="O1311" s="58">
        <v>2978.4</v>
      </c>
      <c r="P1311" s="58">
        <v>5</v>
      </c>
    </row>
    <row r="1312" spans="1:16" s="59" customFormat="1" ht="10.199999999999999" x14ac:dyDescent="0.25">
      <c r="A1312" s="57">
        <v>1331</v>
      </c>
      <c r="B1312" s="57" t="s">
        <v>17482</v>
      </c>
      <c r="C1312" s="58"/>
      <c r="D1312" s="58" t="s">
        <v>8586</v>
      </c>
      <c r="E1312" s="58" t="s">
        <v>17482</v>
      </c>
      <c r="F1312" s="58">
        <v>10317</v>
      </c>
      <c r="G1312" s="58" t="s">
        <v>17483</v>
      </c>
      <c r="H1312" s="58" t="s">
        <v>14364</v>
      </c>
      <c r="I1312" s="58">
        <v>3333.33</v>
      </c>
      <c r="J1312" s="58">
        <v>5120</v>
      </c>
      <c r="K1312" s="58" t="s">
        <v>14365</v>
      </c>
      <c r="L1312" s="58" t="s">
        <v>8586</v>
      </c>
      <c r="M1312" s="58">
        <v>2906.98</v>
      </c>
      <c r="N1312" s="58"/>
      <c r="O1312" s="58">
        <v>3333.33</v>
      </c>
      <c r="P1312" s="58" t="s">
        <v>14444</v>
      </c>
    </row>
    <row r="1313" spans="1:16" s="59" customFormat="1" ht="10.199999999999999" x14ac:dyDescent="0.25">
      <c r="A1313" s="57">
        <v>1332</v>
      </c>
      <c r="B1313" s="57" t="s">
        <v>17484</v>
      </c>
      <c r="C1313" s="58"/>
      <c r="D1313" s="58" t="s">
        <v>8586</v>
      </c>
      <c r="E1313" s="58" t="s">
        <v>17484</v>
      </c>
      <c r="F1313" s="58" t="s">
        <v>17485</v>
      </c>
      <c r="G1313" s="58" t="s">
        <v>17486</v>
      </c>
      <c r="H1313" s="58" t="s">
        <v>14364</v>
      </c>
      <c r="I1313" s="58">
        <v>2587.63</v>
      </c>
      <c r="J1313" s="58">
        <v>4800</v>
      </c>
      <c r="K1313" s="58" t="s">
        <v>14365</v>
      </c>
      <c r="L1313" s="58" t="s">
        <v>8586</v>
      </c>
      <c r="M1313" s="58">
        <v>2348.54</v>
      </c>
      <c r="N1313" s="58">
        <v>41</v>
      </c>
      <c r="O1313" s="58">
        <v>2587.63</v>
      </c>
      <c r="P1313" s="58">
        <v>21</v>
      </c>
    </row>
    <row r="1314" spans="1:16" s="59" customFormat="1" ht="10.199999999999999" x14ac:dyDescent="0.25">
      <c r="A1314" s="57">
        <v>1333</v>
      </c>
      <c r="B1314" s="57" t="s">
        <v>17487</v>
      </c>
      <c r="C1314" s="58"/>
      <c r="D1314" s="58" t="s">
        <v>8586</v>
      </c>
      <c r="E1314" s="58" t="s">
        <v>17487</v>
      </c>
      <c r="F1314" s="58" t="s">
        <v>17488</v>
      </c>
      <c r="G1314" s="58" t="s">
        <v>17489</v>
      </c>
      <c r="H1314" s="58" t="s">
        <v>14364</v>
      </c>
      <c r="I1314" s="58">
        <v>3072.16</v>
      </c>
      <c r="J1314" s="58"/>
      <c r="K1314" s="58" t="s">
        <v>14365</v>
      </c>
      <c r="L1314" s="58" t="s">
        <v>8586</v>
      </c>
      <c r="M1314" s="58">
        <v>2788.3</v>
      </c>
      <c r="N1314" s="58"/>
      <c r="O1314" s="58">
        <v>3072.16</v>
      </c>
      <c r="P1314" s="58" t="s">
        <v>14444</v>
      </c>
    </row>
    <row r="1315" spans="1:16" s="59" customFormat="1" ht="10.199999999999999" x14ac:dyDescent="0.25">
      <c r="A1315" s="57">
        <v>1334</v>
      </c>
      <c r="B1315" s="57" t="s">
        <v>2468</v>
      </c>
      <c r="C1315" s="58" t="s">
        <v>2468</v>
      </c>
      <c r="D1315" s="58" t="s">
        <v>8586</v>
      </c>
      <c r="E1315" s="58" t="s">
        <v>17490</v>
      </c>
      <c r="F1315" s="58" t="s">
        <v>2469</v>
      </c>
      <c r="G1315" s="58" t="s">
        <v>17491</v>
      </c>
      <c r="H1315" s="58" t="s">
        <v>14364</v>
      </c>
      <c r="I1315" s="58">
        <v>5315.72</v>
      </c>
      <c r="J1315" s="58">
        <v>4900</v>
      </c>
      <c r="K1315" s="58" t="s">
        <v>14365</v>
      </c>
      <c r="L1315" s="58" t="s">
        <v>8586</v>
      </c>
      <c r="M1315" s="58">
        <v>4824.5600000000004</v>
      </c>
      <c r="N1315" s="58">
        <v>50</v>
      </c>
      <c r="O1315" s="58">
        <v>3644.33</v>
      </c>
      <c r="P1315" s="58" t="s">
        <v>14444</v>
      </c>
    </row>
    <row r="1316" spans="1:16" s="59" customFormat="1" ht="10.199999999999999" x14ac:dyDescent="0.25">
      <c r="A1316" s="57">
        <v>1335</v>
      </c>
      <c r="B1316" s="57" t="s">
        <v>17492</v>
      </c>
      <c r="C1316" s="58"/>
      <c r="D1316" s="58" t="s">
        <v>8586</v>
      </c>
      <c r="E1316" s="58" t="s">
        <v>17492</v>
      </c>
      <c r="F1316" s="58" t="s">
        <v>17493</v>
      </c>
      <c r="G1316" s="58" t="s">
        <v>17494</v>
      </c>
      <c r="H1316" s="58" t="s">
        <v>14364</v>
      </c>
      <c r="I1316" s="58">
        <v>3011.36</v>
      </c>
      <c r="J1316" s="58"/>
      <c r="K1316" s="58" t="s">
        <v>14365</v>
      </c>
      <c r="L1316" s="58" t="s">
        <v>8586</v>
      </c>
      <c r="M1316" s="58">
        <v>2994.35</v>
      </c>
      <c r="N1316" s="58">
        <v>4</v>
      </c>
      <c r="O1316" s="58">
        <v>2818.18</v>
      </c>
      <c r="P1316" s="58" t="s">
        <v>14444</v>
      </c>
    </row>
    <row r="1317" spans="1:16" s="59" customFormat="1" ht="10.199999999999999" x14ac:dyDescent="0.25">
      <c r="A1317" s="57">
        <v>1336</v>
      </c>
      <c r="B1317" s="57" t="s">
        <v>5380</v>
      </c>
      <c r="C1317" s="58" t="s">
        <v>5380</v>
      </c>
      <c r="D1317" s="58" t="s">
        <v>8586</v>
      </c>
      <c r="E1317" s="58" t="s">
        <v>17495</v>
      </c>
      <c r="F1317" s="58" t="s">
        <v>17496</v>
      </c>
      <c r="G1317" s="58" t="s">
        <v>17497</v>
      </c>
      <c r="H1317" s="58" t="s">
        <v>14364</v>
      </c>
      <c r="I1317" s="58">
        <v>2360.4899999999998</v>
      </c>
      <c r="J1317" s="58"/>
      <c r="K1317" s="58" t="s">
        <v>14365</v>
      </c>
      <c r="L1317" s="58" t="s">
        <v>8586</v>
      </c>
      <c r="M1317" s="58">
        <v>2303.61</v>
      </c>
      <c r="N1317" s="58">
        <v>11</v>
      </c>
      <c r="O1317" s="58">
        <v>1661.73</v>
      </c>
      <c r="P1317" s="58">
        <v>2</v>
      </c>
    </row>
    <row r="1318" spans="1:16" s="59" customFormat="1" ht="10.199999999999999" x14ac:dyDescent="0.25">
      <c r="A1318" s="57">
        <v>1337</v>
      </c>
      <c r="B1318" s="57" t="s">
        <v>17498</v>
      </c>
      <c r="C1318" s="58"/>
      <c r="D1318" s="58" t="s">
        <v>8586</v>
      </c>
      <c r="E1318" s="58" t="s">
        <v>17498</v>
      </c>
      <c r="F1318" s="58" t="s">
        <v>17499</v>
      </c>
      <c r="G1318" s="58" t="s">
        <v>17500</v>
      </c>
      <c r="H1318" s="58" t="s">
        <v>14364</v>
      </c>
      <c r="I1318" s="58">
        <v>2360.4899999999998</v>
      </c>
      <c r="J1318" s="58"/>
      <c r="K1318" s="58" t="s">
        <v>14365</v>
      </c>
      <c r="L1318" s="58" t="s">
        <v>8586</v>
      </c>
      <c r="M1318" s="58">
        <v>2303.61</v>
      </c>
      <c r="N1318" s="58"/>
      <c r="O1318" s="58">
        <v>2360.4899999999998</v>
      </c>
      <c r="P1318" s="58" t="s">
        <v>14444</v>
      </c>
    </row>
    <row r="1319" spans="1:16" s="59" customFormat="1" ht="10.199999999999999" x14ac:dyDescent="0.25">
      <c r="A1319" s="57">
        <v>1338</v>
      </c>
      <c r="B1319" s="57" t="s">
        <v>3499</v>
      </c>
      <c r="C1319" s="58" t="s">
        <v>3499</v>
      </c>
      <c r="D1319" s="58" t="s">
        <v>8586</v>
      </c>
      <c r="E1319" s="58" t="s">
        <v>17501</v>
      </c>
      <c r="F1319" s="58" t="s">
        <v>3500</v>
      </c>
      <c r="G1319" s="58" t="s">
        <v>17502</v>
      </c>
      <c r="H1319" s="58" t="s">
        <v>14364</v>
      </c>
      <c r="I1319" s="58">
        <v>2722.94</v>
      </c>
      <c r="J1319" s="58">
        <v>4800</v>
      </c>
      <c r="K1319" s="58" t="s">
        <v>14365</v>
      </c>
      <c r="L1319" s="58" t="s">
        <v>8586</v>
      </c>
      <c r="M1319" s="58">
        <v>2471.35</v>
      </c>
      <c r="N1319" s="58"/>
      <c r="O1319" s="58">
        <v>2722.94</v>
      </c>
      <c r="P1319" s="58" t="s">
        <v>14444</v>
      </c>
    </row>
    <row r="1320" spans="1:16" s="59" customFormat="1" ht="10.199999999999999" x14ac:dyDescent="0.25">
      <c r="A1320" s="57">
        <v>1339</v>
      </c>
      <c r="B1320" s="57" t="s">
        <v>17503</v>
      </c>
      <c r="C1320" s="58"/>
      <c r="D1320" s="58" t="s">
        <v>8586</v>
      </c>
      <c r="E1320" s="58" t="s">
        <v>17503</v>
      </c>
      <c r="F1320" s="58" t="s">
        <v>17504</v>
      </c>
      <c r="G1320" s="58" t="s">
        <v>17505</v>
      </c>
      <c r="H1320" s="58" t="s">
        <v>14364</v>
      </c>
      <c r="I1320" s="58">
        <v>2496</v>
      </c>
      <c r="J1320" s="58">
        <v>5120</v>
      </c>
      <c r="K1320" s="58" t="s">
        <v>14365</v>
      </c>
      <c r="L1320" s="58" t="s">
        <v>8586</v>
      </c>
      <c r="M1320" s="58">
        <v>2480.5</v>
      </c>
      <c r="N1320" s="58"/>
      <c r="O1320" s="58">
        <v>2496</v>
      </c>
      <c r="P1320" s="58" t="s">
        <v>14444</v>
      </c>
    </row>
    <row r="1321" spans="1:16" s="59" customFormat="1" ht="10.199999999999999" x14ac:dyDescent="0.2">
      <c r="A1321" s="57">
        <v>1340</v>
      </c>
      <c r="B1321" s="57" t="s">
        <v>17506</v>
      </c>
      <c r="C1321" s="67"/>
      <c r="D1321" s="67" t="s">
        <v>8586</v>
      </c>
      <c r="E1321" s="67" t="s">
        <v>17506</v>
      </c>
      <c r="F1321" s="58" t="s">
        <v>17507</v>
      </c>
      <c r="G1321" s="67" t="s">
        <v>17508</v>
      </c>
      <c r="H1321" s="67" t="s">
        <v>14364</v>
      </c>
      <c r="I1321" s="67">
        <v>3801.55</v>
      </c>
      <c r="J1321" s="67" t="s">
        <v>14444</v>
      </c>
      <c r="K1321" s="67" t="s">
        <v>14365</v>
      </c>
      <c r="L1321" s="67" t="s">
        <v>8586</v>
      </c>
      <c r="M1321" s="67">
        <v>3450.29</v>
      </c>
      <c r="N1321" s="67" t="s">
        <v>14444</v>
      </c>
      <c r="O1321" s="58">
        <v>3801.55</v>
      </c>
      <c r="P1321" s="58" t="s">
        <v>14444</v>
      </c>
    </row>
    <row r="1322" spans="1:16" s="59" customFormat="1" ht="10.199999999999999" x14ac:dyDescent="0.2">
      <c r="A1322" s="57">
        <v>1341</v>
      </c>
      <c r="B1322" s="57" t="s">
        <v>4217</v>
      </c>
      <c r="C1322" s="58" t="s">
        <v>4217</v>
      </c>
      <c r="D1322" s="67" t="s">
        <v>178</v>
      </c>
      <c r="E1322" s="58" t="s">
        <v>17509</v>
      </c>
      <c r="F1322" s="58" t="s">
        <v>4218</v>
      </c>
      <c r="G1322" s="58" t="s">
        <v>17510</v>
      </c>
      <c r="H1322" s="58" t="s">
        <v>14364</v>
      </c>
      <c r="I1322" s="58">
        <v>661.76</v>
      </c>
      <c r="J1322" s="58"/>
      <c r="K1322" s="58" t="s">
        <v>14365</v>
      </c>
      <c r="L1322" s="58" t="s">
        <v>178</v>
      </c>
      <c r="M1322" s="58">
        <v>560.54999999999995</v>
      </c>
      <c r="N1322" s="58">
        <v>1</v>
      </c>
      <c r="O1322" s="58">
        <v>718.06</v>
      </c>
      <c r="P1322" s="58">
        <v>1</v>
      </c>
    </row>
    <row r="1323" spans="1:16" s="59" customFormat="1" ht="10.199999999999999" x14ac:dyDescent="0.2">
      <c r="A1323" s="57">
        <v>1342</v>
      </c>
      <c r="B1323" s="57" t="s">
        <v>4214</v>
      </c>
      <c r="C1323" s="58" t="s">
        <v>4214</v>
      </c>
      <c r="D1323" s="67" t="s">
        <v>178</v>
      </c>
      <c r="E1323" s="58" t="s">
        <v>17511</v>
      </c>
      <c r="F1323" s="58" t="s">
        <v>4215</v>
      </c>
      <c r="G1323" s="58" t="s">
        <v>17512</v>
      </c>
      <c r="H1323" s="58" t="s">
        <v>14364</v>
      </c>
      <c r="I1323" s="58">
        <v>862.36</v>
      </c>
      <c r="J1323" s="58"/>
      <c r="K1323" s="58" t="s">
        <v>14365</v>
      </c>
      <c r="L1323" s="58" t="s">
        <v>178</v>
      </c>
      <c r="M1323" s="58">
        <v>730.47</v>
      </c>
      <c r="N1323" s="58">
        <v>1</v>
      </c>
      <c r="O1323" s="58">
        <v>1033.33</v>
      </c>
      <c r="P1323" s="58">
        <v>1</v>
      </c>
    </row>
    <row r="1324" spans="1:16" s="59" customFormat="1" ht="10.199999999999999" x14ac:dyDescent="0.2">
      <c r="A1324" s="57">
        <v>1343</v>
      </c>
      <c r="B1324" s="57" t="s">
        <v>4226</v>
      </c>
      <c r="C1324" s="58" t="s">
        <v>4226</v>
      </c>
      <c r="D1324" s="67" t="s">
        <v>178</v>
      </c>
      <c r="E1324" s="58" t="s">
        <v>17513</v>
      </c>
      <c r="F1324" s="58" t="s">
        <v>4227</v>
      </c>
      <c r="G1324" s="58" t="s">
        <v>17514</v>
      </c>
      <c r="H1324" s="58" t="s">
        <v>14364</v>
      </c>
      <c r="I1324" s="58">
        <v>247.14</v>
      </c>
      <c r="J1324" s="58"/>
      <c r="K1324" s="58" t="s">
        <v>14365</v>
      </c>
      <c r="L1324" s="58" t="s">
        <v>178</v>
      </c>
      <c r="M1324" s="58">
        <v>209.34</v>
      </c>
      <c r="N1324" s="58">
        <v>3</v>
      </c>
      <c r="O1324" s="58">
        <v>259.72000000000003</v>
      </c>
      <c r="P1324" s="58">
        <v>3</v>
      </c>
    </row>
    <row r="1325" spans="1:16" s="59" customFormat="1" ht="10.199999999999999" x14ac:dyDescent="0.2">
      <c r="A1325" s="57">
        <v>1344</v>
      </c>
      <c r="B1325" s="57" t="s">
        <v>4220</v>
      </c>
      <c r="C1325" s="58" t="s">
        <v>4220</v>
      </c>
      <c r="D1325" s="67" t="s">
        <v>178</v>
      </c>
      <c r="E1325" s="58" t="s">
        <v>17515</v>
      </c>
      <c r="F1325" s="58" t="s">
        <v>4221</v>
      </c>
      <c r="G1325" s="58" t="s">
        <v>17516</v>
      </c>
      <c r="H1325" s="58" t="s">
        <v>14364</v>
      </c>
      <c r="I1325" s="58">
        <v>397.14</v>
      </c>
      <c r="J1325" s="58"/>
      <c r="K1325" s="58" t="s">
        <v>14365</v>
      </c>
      <c r="L1325" s="58" t="s">
        <v>178</v>
      </c>
      <c r="M1325" s="58">
        <v>336.4</v>
      </c>
      <c r="N1325" s="58"/>
      <c r="O1325" s="58">
        <v>430.56</v>
      </c>
      <c r="P1325" s="58" t="s">
        <v>14444</v>
      </c>
    </row>
    <row r="1326" spans="1:16" s="59" customFormat="1" ht="10.199999999999999" x14ac:dyDescent="0.2">
      <c r="A1326" s="57">
        <v>1345</v>
      </c>
      <c r="B1326" s="57" t="s">
        <v>4289</v>
      </c>
      <c r="C1326" s="58" t="s">
        <v>4289</v>
      </c>
      <c r="D1326" s="67" t="s">
        <v>178</v>
      </c>
      <c r="E1326" s="58" t="s">
        <v>17517</v>
      </c>
      <c r="F1326" s="58" t="s">
        <v>4290</v>
      </c>
      <c r="G1326" s="58" t="s">
        <v>17518</v>
      </c>
      <c r="H1326" s="58" t="s">
        <v>14364</v>
      </c>
      <c r="I1326" s="58">
        <v>33.44</v>
      </c>
      <c r="J1326" s="58"/>
      <c r="K1326" s="58" t="s">
        <v>14365</v>
      </c>
      <c r="L1326" s="58" t="s">
        <v>178</v>
      </c>
      <c r="M1326" s="58">
        <v>30.87</v>
      </c>
      <c r="N1326" s="58">
        <v>13</v>
      </c>
      <c r="O1326" s="58">
        <v>33.33</v>
      </c>
      <c r="P1326" s="58">
        <v>13</v>
      </c>
    </row>
    <row r="1327" spans="1:16" s="59" customFormat="1" ht="10.199999999999999" x14ac:dyDescent="0.2">
      <c r="A1327" s="57">
        <v>1346</v>
      </c>
      <c r="B1327" s="57" t="s">
        <v>4367</v>
      </c>
      <c r="C1327" s="58" t="s">
        <v>4367</v>
      </c>
      <c r="D1327" s="67" t="s">
        <v>178</v>
      </c>
      <c r="E1327" s="58" t="s">
        <v>17519</v>
      </c>
      <c r="F1327" s="58" t="s">
        <v>4368</v>
      </c>
      <c r="G1327" s="58" t="s">
        <v>17520</v>
      </c>
      <c r="H1327" s="58" t="s">
        <v>14364</v>
      </c>
      <c r="I1327" s="58">
        <v>51.49</v>
      </c>
      <c r="J1327" s="58"/>
      <c r="K1327" s="58" t="s">
        <v>14365</v>
      </c>
      <c r="L1327" s="58" t="s">
        <v>178</v>
      </c>
      <c r="M1327" s="58">
        <v>47.53</v>
      </c>
      <c r="N1327" s="58">
        <v>6</v>
      </c>
      <c r="O1327" s="58">
        <v>87.5</v>
      </c>
      <c r="P1327" s="58">
        <v>5</v>
      </c>
    </row>
    <row r="1328" spans="1:16" s="59" customFormat="1" ht="10.199999999999999" x14ac:dyDescent="0.2">
      <c r="A1328" s="57">
        <v>1347</v>
      </c>
      <c r="B1328" s="57" t="s">
        <v>4364</v>
      </c>
      <c r="C1328" s="58" t="s">
        <v>4364</v>
      </c>
      <c r="D1328" s="67" t="s">
        <v>178</v>
      </c>
      <c r="E1328" s="58" t="s">
        <v>17521</v>
      </c>
      <c r="F1328" s="58" t="s">
        <v>4365</v>
      </c>
      <c r="G1328" s="58" t="s">
        <v>17522</v>
      </c>
      <c r="H1328" s="58" t="s">
        <v>14364</v>
      </c>
      <c r="I1328" s="58">
        <v>91.83</v>
      </c>
      <c r="J1328" s="58"/>
      <c r="K1328" s="58" t="s">
        <v>14365</v>
      </c>
      <c r="L1328" s="58" t="s">
        <v>178</v>
      </c>
      <c r="M1328" s="58">
        <v>84.77</v>
      </c>
      <c r="N1328" s="58">
        <v>6</v>
      </c>
      <c r="O1328" s="58">
        <v>91.67</v>
      </c>
      <c r="P1328" s="58">
        <v>3</v>
      </c>
    </row>
    <row r="1329" spans="1:16" s="59" customFormat="1" ht="10.199999999999999" x14ac:dyDescent="0.2">
      <c r="A1329" s="57">
        <v>1348</v>
      </c>
      <c r="B1329" s="57" t="s">
        <v>4361</v>
      </c>
      <c r="C1329" s="58" t="s">
        <v>4361</v>
      </c>
      <c r="D1329" s="67" t="s">
        <v>178</v>
      </c>
      <c r="E1329" s="58" t="s">
        <v>17523</v>
      </c>
      <c r="F1329" s="58" t="s">
        <v>4362</v>
      </c>
      <c r="G1329" s="58" t="s">
        <v>17524</v>
      </c>
      <c r="H1329" s="58" t="s">
        <v>14364</v>
      </c>
      <c r="I1329" s="58">
        <v>76</v>
      </c>
      <c r="J1329" s="58"/>
      <c r="K1329" s="58" t="s">
        <v>14365</v>
      </c>
      <c r="L1329" s="58" t="s">
        <v>178</v>
      </c>
      <c r="M1329" s="58">
        <v>0</v>
      </c>
      <c r="N1329" s="58"/>
      <c r="O1329" s="58">
        <v>76</v>
      </c>
      <c r="P1329" s="58" t="s">
        <v>14444</v>
      </c>
    </row>
    <row r="1330" spans="1:16" s="59" customFormat="1" ht="10.199999999999999" x14ac:dyDescent="0.2">
      <c r="A1330" s="57">
        <v>1349</v>
      </c>
      <c r="B1330" s="57" t="s">
        <v>17525</v>
      </c>
      <c r="C1330" s="58"/>
      <c r="D1330" s="67" t="s">
        <v>178</v>
      </c>
      <c r="E1330" s="58" t="s">
        <v>17525</v>
      </c>
      <c r="F1330" s="58" t="s">
        <v>17526</v>
      </c>
      <c r="G1330" s="58" t="s">
        <v>17527</v>
      </c>
      <c r="H1330" s="58" t="s">
        <v>14364</v>
      </c>
      <c r="I1330" s="58">
        <v>599.46</v>
      </c>
      <c r="J1330" s="58"/>
      <c r="K1330" s="58" t="s">
        <v>14365</v>
      </c>
      <c r="L1330" s="58" t="s">
        <v>178</v>
      </c>
      <c r="M1330" s="58">
        <v>507.78</v>
      </c>
      <c r="N1330" s="58"/>
      <c r="O1330" s="58">
        <v>723.61</v>
      </c>
      <c r="P1330" s="58" t="s">
        <v>14444</v>
      </c>
    </row>
    <row r="1331" spans="1:16" s="59" customFormat="1" ht="10.199999999999999" x14ac:dyDescent="0.2">
      <c r="A1331" s="57">
        <v>1350</v>
      </c>
      <c r="B1331" s="57" t="s">
        <v>4211</v>
      </c>
      <c r="C1331" s="58" t="s">
        <v>4211</v>
      </c>
      <c r="D1331" s="67" t="s">
        <v>178</v>
      </c>
      <c r="E1331" s="58" t="s">
        <v>17528</v>
      </c>
      <c r="F1331" s="58" t="s">
        <v>17529</v>
      </c>
      <c r="G1331" s="58" t="s">
        <v>17530</v>
      </c>
      <c r="H1331" s="58" t="s">
        <v>14364</v>
      </c>
      <c r="I1331" s="58">
        <v>165.69</v>
      </c>
      <c r="J1331" s="58"/>
      <c r="K1331" s="58" t="s">
        <v>14365</v>
      </c>
      <c r="L1331" s="58" t="s">
        <v>178</v>
      </c>
      <c r="M1331" s="58">
        <v>140.35</v>
      </c>
      <c r="N1331" s="58"/>
      <c r="O1331" s="58">
        <v>180.56</v>
      </c>
      <c r="P1331" s="58" t="s">
        <v>14444</v>
      </c>
    </row>
    <row r="1332" spans="1:16" s="59" customFormat="1" ht="10.199999999999999" x14ac:dyDescent="0.2">
      <c r="A1332" s="57">
        <v>1351</v>
      </c>
      <c r="B1332" s="57" t="s">
        <v>4340</v>
      </c>
      <c r="C1332" s="58" t="s">
        <v>4340</v>
      </c>
      <c r="D1332" s="67" t="s">
        <v>178</v>
      </c>
      <c r="E1332" s="58" t="s">
        <v>17531</v>
      </c>
      <c r="F1332" s="58" t="s">
        <v>4341</v>
      </c>
      <c r="G1332" s="58" t="s">
        <v>17532</v>
      </c>
      <c r="H1332" s="58" t="s">
        <v>14364</v>
      </c>
      <c r="I1332" s="58">
        <v>258.38</v>
      </c>
      <c r="J1332" s="58"/>
      <c r="K1332" s="58" t="s">
        <v>14365</v>
      </c>
      <c r="L1332" s="58" t="s">
        <v>178</v>
      </c>
      <c r="M1332" s="58">
        <v>218.86</v>
      </c>
      <c r="N1332" s="58">
        <v>1</v>
      </c>
      <c r="O1332" s="58">
        <v>238.89</v>
      </c>
      <c r="P1332" s="58" t="s">
        <v>14444</v>
      </c>
    </row>
    <row r="1333" spans="1:16" s="59" customFormat="1" ht="10.199999999999999" x14ac:dyDescent="0.2">
      <c r="A1333" s="57">
        <v>1352</v>
      </c>
      <c r="B1333" s="57" t="s">
        <v>4280</v>
      </c>
      <c r="C1333" s="58" t="s">
        <v>4280</v>
      </c>
      <c r="D1333" s="67" t="s">
        <v>178</v>
      </c>
      <c r="E1333" s="58" t="s">
        <v>17533</v>
      </c>
      <c r="F1333" s="58" t="s">
        <v>4281</v>
      </c>
      <c r="G1333" s="58" t="s">
        <v>17534</v>
      </c>
      <c r="H1333" s="58" t="s">
        <v>14364</v>
      </c>
      <c r="I1333" s="58">
        <v>33.97</v>
      </c>
      <c r="J1333" s="58"/>
      <c r="K1333" s="58" t="s">
        <v>14365</v>
      </c>
      <c r="L1333" s="58" t="s">
        <v>178</v>
      </c>
      <c r="M1333" s="58">
        <v>31.36</v>
      </c>
      <c r="N1333" s="58">
        <v>10</v>
      </c>
      <c r="O1333" s="58">
        <v>33.33</v>
      </c>
      <c r="P1333" s="58">
        <v>10</v>
      </c>
    </row>
    <row r="1334" spans="1:16" s="59" customFormat="1" ht="10.199999999999999" x14ac:dyDescent="0.2">
      <c r="A1334" s="57">
        <v>1353</v>
      </c>
      <c r="B1334" s="57" t="s">
        <v>4256</v>
      </c>
      <c r="C1334" s="58" t="s">
        <v>4256</v>
      </c>
      <c r="D1334" s="67" t="s">
        <v>178</v>
      </c>
      <c r="E1334" s="58" t="s">
        <v>17535</v>
      </c>
      <c r="F1334" s="58" t="s">
        <v>4257</v>
      </c>
      <c r="G1334" s="58" t="s">
        <v>17536</v>
      </c>
      <c r="H1334" s="58" t="s">
        <v>14364</v>
      </c>
      <c r="I1334" s="58">
        <v>22.19</v>
      </c>
      <c r="J1334" s="58"/>
      <c r="K1334" s="58" t="s">
        <v>14365</v>
      </c>
      <c r="L1334" s="58" t="s">
        <v>178</v>
      </c>
      <c r="M1334" s="58">
        <v>20.49</v>
      </c>
      <c r="N1334" s="58">
        <v>205</v>
      </c>
      <c r="O1334" s="58">
        <v>23.61</v>
      </c>
      <c r="P1334" s="58">
        <v>205</v>
      </c>
    </row>
    <row r="1335" spans="1:16" s="59" customFormat="1" ht="10.199999999999999" x14ac:dyDescent="0.2">
      <c r="A1335" s="57">
        <v>1354</v>
      </c>
      <c r="B1335" s="57" t="s">
        <v>4259</v>
      </c>
      <c r="C1335" s="58" t="s">
        <v>4259</v>
      </c>
      <c r="D1335" s="67" t="s">
        <v>178</v>
      </c>
      <c r="E1335" s="58" t="s">
        <v>17537</v>
      </c>
      <c r="F1335" s="58" t="s">
        <v>4260</v>
      </c>
      <c r="G1335" s="58" t="s">
        <v>17538</v>
      </c>
      <c r="H1335" s="58" t="s">
        <v>14364</v>
      </c>
      <c r="I1335" s="58">
        <v>17.690000000000001</v>
      </c>
      <c r="J1335" s="58"/>
      <c r="K1335" s="58" t="s">
        <v>14365</v>
      </c>
      <c r="L1335" s="58" t="s">
        <v>178</v>
      </c>
      <c r="M1335" s="58">
        <v>14.99</v>
      </c>
      <c r="N1335" s="58">
        <v>1</v>
      </c>
      <c r="O1335" s="58">
        <v>16.670000000000002</v>
      </c>
      <c r="P1335" s="58">
        <v>1</v>
      </c>
    </row>
    <row r="1336" spans="1:16" s="59" customFormat="1" ht="10.199999999999999" x14ac:dyDescent="0.2">
      <c r="A1336" s="57">
        <v>1355</v>
      </c>
      <c r="B1336" s="57" t="s">
        <v>4250</v>
      </c>
      <c r="C1336" s="58" t="s">
        <v>4250</v>
      </c>
      <c r="D1336" s="67" t="s">
        <v>178</v>
      </c>
      <c r="E1336" s="58" t="s">
        <v>17539</v>
      </c>
      <c r="F1336" s="58" t="s">
        <v>4251</v>
      </c>
      <c r="G1336" s="58" t="s">
        <v>17540</v>
      </c>
      <c r="H1336" s="58" t="s">
        <v>14364</v>
      </c>
      <c r="I1336" s="58">
        <v>22.21</v>
      </c>
      <c r="J1336" s="58"/>
      <c r="K1336" s="58" t="s">
        <v>14365</v>
      </c>
      <c r="L1336" s="58" t="s">
        <v>178</v>
      </c>
      <c r="M1336" s="58">
        <v>20.5</v>
      </c>
      <c r="N1336" s="58">
        <v>23</v>
      </c>
      <c r="O1336" s="58">
        <v>23.61</v>
      </c>
      <c r="P1336" s="58">
        <v>22</v>
      </c>
    </row>
    <row r="1337" spans="1:16" s="59" customFormat="1" ht="10.199999999999999" x14ac:dyDescent="0.2">
      <c r="A1337" s="57">
        <v>1356</v>
      </c>
      <c r="B1337" s="57" t="s">
        <v>4247</v>
      </c>
      <c r="C1337" s="58" t="s">
        <v>4247</v>
      </c>
      <c r="D1337" s="67" t="s">
        <v>178</v>
      </c>
      <c r="E1337" s="58" t="s">
        <v>17541</v>
      </c>
      <c r="F1337" s="58" t="s">
        <v>4248</v>
      </c>
      <c r="G1337" s="58" t="s">
        <v>17542</v>
      </c>
      <c r="H1337" s="58" t="s">
        <v>14364</v>
      </c>
      <c r="I1337" s="58">
        <v>22.5</v>
      </c>
      <c r="J1337" s="58"/>
      <c r="K1337" s="58" t="s">
        <v>14365</v>
      </c>
      <c r="L1337" s="58" t="s">
        <v>178</v>
      </c>
      <c r="M1337" s="58">
        <v>20.77</v>
      </c>
      <c r="N1337" s="58"/>
      <c r="O1337" s="58">
        <v>23.61</v>
      </c>
      <c r="P1337" s="58" t="s">
        <v>14444</v>
      </c>
    </row>
    <row r="1338" spans="1:16" s="59" customFormat="1" ht="10.199999999999999" x14ac:dyDescent="0.2">
      <c r="A1338" s="57">
        <v>1357</v>
      </c>
      <c r="B1338" s="57" t="s">
        <v>17543</v>
      </c>
      <c r="C1338" s="58"/>
      <c r="D1338" s="67" t="s">
        <v>178</v>
      </c>
      <c r="E1338" s="58" t="s">
        <v>17543</v>
      </c>
      <c r="F1338" s="58" t="s">
        <v>17544</v>
      </c>
      <c r="G1338" s="58" t="s">
        <v>17545</v>
      </c>
      <c r="H1338" s="58" t="s">
        <v>14364</v>
      </c>
      <c r="I1338" s="58">
        <v>742.5</v>
      </c>
      <c r="J1338" s="58"/>
      <c r="K1338" s="58" t="s">
        <v>14365</v>
      </c>
      <c r="L1338" s="58" t="s">
        <v>178</v>
      </c>
      <c r="M1338" s="58">
        <v>695.51</v>
      </c>
      <c r="N1338" s="58"/>
      <c r="O1338" s="58">
        <v>742.5</v>
      </c>
      <c r="P1338" s="58" t="s">
        <v>14444</v>
      </c>
    </row>
    <row r="1339" spans="1:16" s="59" customFormat="1" ht="10.199999999999999" x14ac:dyDescent="0.2">
      <c r="A1339" s="57">
        <v>1358</v>
      </c>
      <c r="B1339" s="57" t="s">
        <v>17546</v>
      </c>
      <c r="C1339" s="58"/>
      <c r="D1339" s="67" t="s">
        <v>178</v>
      </c>
      <c r="E1339" s="58" t="s">
        <v>17546</v>
      </c>
      <c r="F1339" s="58" t="s">
        <v>17547</v>
      </c>
      <c r="G1339" s="58" t="s">
        <v>17548</v>
      </c>
      <c r="H1339" s="58" t="s">
        <v>14364</v>
      </c>
      <c r="I1339" s="58">
        <v>661.49</v>
      </c>
      <c r="J1339" s="58"/>
      <c r="K1339" s="58" t="s">
        <v>14365</v>
      </c>
      <c r="L1339" s="58" t="s">
        <v>178</v>
      </c>
      <c r="M1339" s="58">
        <v>617.66999999999996</v>
      </c>
      <c r="N1339" s="58"/>
      <c r="O1339" s="58">
        <v>661.49</v>
      </c>
      <c r="P1339" s="58" t="s">
        <v>14444</v>
      </c>
    </row>
    <row r="1340" spans="1:16" s="59" customFormat="1" ht="10.199999999999999" x14ac:dyDescent="0.2">
      <c r="A1340" s="57">
        <v>1359</v>
      </c>
      <c r="B1340" s="57" t="s">
        <v>4283</v>
      </c>
      <c r="C1340" s="58" t="s">
        <v>4283</v>
      </c>
      <c r="D1340" s="67" t="s">
        <v>178</v>
      </c>
      <c r="E1340" s="58" t="s">
        <v>17549</v>
      </c>
      <c r="F1340" s="58" t="s">
        <v>4284</v>
      </c>
      <c r="G1340" s="58" t="s">
        <v>17550</v>
      </c>
      <c r="H1340" s="58" t="s">
        <v>14364</v>
      </c>
      <c r="I1340" s="58">
        <v>55.86</v>
      </c>
      <c r="J1340" s="58"/>
      <c r="K1340" s="58" t="s">
        <v>14365</v>
      </c>
      <c r="L1340" s="58" t="s">
        <v>178</v>
      </c>
      <c r="M1340" s="58">
        <v>47.32</v>
      </c>
      <c r="N1340" s="58"/>
      <c r="O1340" s="58">
        <v>56.94</v>
      </c>
      <c r="P1340" s="58" t="s">
        <v>14444</v>
      </c>
    </row>
    <row r="1341" spans="1:16" s="59" customFormat="1" ht="10.199999999999999" x14ac:dyDescent="0.2">
      <c r="A1341" s="57">
        <v>1360</v>
      </c>
      <c r="B1341" s="57" t="s">
        <v>3176</v>
      </c>
      <c r="C1341" s="58" t="s">
        <v>3176</v>
      </c>
      <c r="D1341" s="67" t="s">
        <v>178</v>
      </c>
      <c r="E1341" s="58" t="s">
        <v>17551</v>
      </c>
      <c r="F1341" s="58" t="s">
        <v>3177</v>
      </c>
      <c r="G1341" s="58" t="s">
        <v>17552</v>
      </c>
      <c r="H1341" s="58" t="s">
        <v>14364</v>
      </c>
      <c r="I1341" s="58">
        <v>720.95</v>
      </c>
      <c r="J1341" s="58"/>
      <c r="K1341" s="58" t="s">
        <v>14365</v>
      </c>
      <c r="L1341" s="58" t="s">
        <v>178</v>
      </c>
      <c r="M1341" s="58">
        <v>673.19</v>
      </c>
      <c r="N1341" s="58"/>
      <c r="O1341" s="58">
        <v>720.95</v>
      </c>
      <c r="P1341" s="58" t="s">
        <v>14444</v>
      </c>
    </row>
    <row r="1342" spans="1:16" s="59" customFormat="1" ht="10.199999999999999" x14ac:dyDescent="0.2">
      <c r="A1342" s="57">
        <v>1361</v>
      </c>
      <c r="B1342" s="57" t="s">
        <v>17553</v>
      </c>
      <c r="C1342" s="58"/>
      <c r="D1342" s="67" t="s">
        <v>178</v>
      </c>
      <c r="E1342" s="58" t="s">
        <v>17553</v>
      </c>
      <c r="F1342" s="58" t="s">
        <v>17554</v>
      </c>
      <c r="G1342" s="58" t="s">
        <v>17555</v>
      </c>
      <c r="H1342" s="58" t="s">
        <v>14364</v>
      </c>
      <c r="I1342" s="58">
        <v>62.19</v>
      </c>
      <c r="J1342" s="58"/>
      <c r="K1342" s="58" t="s">
        <v>14365</v>
      </c>
      <c r="L1342" s="58" t="s">
        <v>178</v>
      </c>
      <c r="M1342" s="58">
        <v>53.61</v>
      </c>
      <c r="N1342" s="58">
        <v>5</v>
      </c>
      <c r="O1342" s="58">
        <v>62.19</v>
      </c>
      <c r="P1342" s="58">
        <v>5</v>
      </c>
    </row>
    <row r="1343" spans="1:16" s="59" customFormat="1" ht="10.199999999999999" x14ac:dyDescent="0.2">
      <c r="A1343" s="57">
        <v>1362</v>
      </c>
      <c r="B1343" s="57" t="s">
        <v>7333</v>
      </c>
      <c r="C1343" s="58" t="s">
        <v>7333</v>
      </c>
      <c r="D1343" s="67" t="s">
        <v>178</v>
      </c>
      <c r="E1343" s="58" t="s">
        <v>17556</v>
      </c>
      <c r="F1343" s="58" t="s">
        <v>7334</v>
      </c>
      <c r="G1343" s="58" t="s">
        <v>17557</v>
      </c>
      <c r="H1343" s="58" t="s">
        <v>14364</v>
      </c>
      <c r="I1343" s="58">
        <v>20.51</v>
      </c>
      <c r="J1343" s="58"/>
      <c r="K1343" s="58" t="s">
        <v>14365</v>
      </c>
      <c r="L1343" s="58" t="s">
        <v>178</v>
      </c>
      <c r="M1343" s="58">
        <v>17.68</v>
      </c>
      <c r="N1343" s="58">
        <v>2</v>
      </c>
      <c r="O1343" s="58">
        <v>20.51</v>
      </c>
      <c r="P1343" s="58">
        <v>2</v>
      </c>
    </row>
    <row r="1344" spans="1:16" s="59" customFormat="1" ht="10.199999999999999" x14ac:dyDescent="0.2">
      <c r="A1344" s="57">
        <v>1363</v>
      </c>
      <c r="B1344" s="57" t="s">
        <v>17558</v>
      </c>
      <c r="C1344" s="58"/>
      <c r="D1344" s="67" t="s">
        <v>178</v>
      </c>
      <c r="E1344" s="58" t="s">
        <v>17558</v>
      </c>
      <c r="F1344" s="58" t="s">
        <v>17559</v>
      </c>
      <c r="G1344" s="58" t="s">
        <v>17560</v>
      </c>
      <c r="H1344" s="58" t="s">
        <v>14364</v>
      </c>
      <c r="I1344" s="58">
        <v>47.4</v>
      </c>
      <c r="J1344" s="58"/>
      <c r="K1344" s="58" t="s">
        <v>14365</v>
      </c>
      <c r="L1344" s="58" t="s">
        <v>178</v>
      </c>
      <c r="M1344" s="58">
        <v>40.86</v>
      </c>
      <c r="N1344" s="58">
        <v>2</v>
      </c>
      <c r="O1344" s="58">
        <v>47.4</v>
      </c>
      <c r="P1344" s="58">
        <v>2</v>
      </c>
    </row>
    <row r="1345" spans="1:16" s="59" customFormat="1" ht="10.199999999999999" x14ac:dyDescent="0.2">
      <c r="A1345" s="57">
        <v>1364</v>
      </c>
      <c r="B1345" s="57" t="s">
        <v>17561</v>
      </c>
      <c r="C1345" s="58"/>
      <c r="D1345" s="67" t="s">
        <v>178</v>
      </c>
      <c r="E1345" s="58" t="s">
        <v>17561</v>
      </c>
      <c r="F1345" s="58" t="s">
        <v>17562</v>
      </c>
      <c r="G1345" s="58" t="s">
        <v>17563</v>
      </c>
      <c r="H1345" s="58" t="s">
        <v>14364</v>
      </c>
      <c r="I1345" s="58">
        <v>645.63</v>
      </c>
      <c r="J1345" s="58"/>
      <c r="K1345" s="58" t="s">
        <v>14365</v>
      </c>
      <c r="L1345" s="58" t="s">
        <v>178</v>
      </c>
      <c r="M1345" s="58">
        <v>556.57000000000005</v>
      </c>
      <c r="N1345" s="58">
        <v>13</v>
      </c>
      <c r="O1345" s="58">
        <v>645.63</v>
      </c>
      <c r="P1345" s="58">
        <v>13</v>
      </c>
    </row>
    <row r="1346" spans="1:16" s="59" customFormat="1" ht="10.199999999999999" x14ac:dyDescent="0.2">
      <c r="A1346" s="57">
        <v>1365</v>
      </c>
      <c r="B1346" s="57" t="s">
        <v>8563</v>
      </c>
      <c r="C1346" s="58" t="s">
        <v>8563</v>
      </c>
      <c r="D1346" s="67" t="s">
        <v>178</v>
      </c>
      <c r="E1346" s="58" t="s">
        <v>17564</v>
      </c>
      <c r="F1346" s="58" t="s">
        <v>8564</v>
      </c>
      <c r="G1346" s="58" t="s">
        <v>17565</v>
      </c>
      <c r="H1346" s="58" t="s">
        <v>14364</v>
      </c>
      <c r="I1346" s="58">
        <v>876.49</v>
      </c>
      <c r="J1346" s="58"/>
      <c r="K1346" s="58" t="s">
        <v>14365</v>
      </c>
      <c r="L1346" s="58" t="s">
        <v>178</v>
      </c>
      <c r="M1346" s="58">
        <v>755.6</v>
      </c>
      <c r="N1346" s="58"/>
      <c r="O1346" s="58">
        <v>876.49</v>
      </c>
      <c r="P1346" s="58">
        <v>1</v>
      </c>
    </row>
    <row r="1347" spans="1:16" s="59" customFormat="1" ht="10.199999999999999" x14ac:dyDescent="0.2">
      <c r="A1347" s="57">
        <v>1366</v>
      </c>
      <c r="B1347" s="57" t="s">
        <v>17566</v>
      </c>
      <c r="C1347" s="58"/>
      <c r="D1347" s="67" t="s">
        <v>178</v>
      </c>
      <c r="E1347" s="58" t="s">
        <v>17566</v>
      </c>
      <c r="F1347" s="58" t="s">
        <v>17567</v>
      </c>
      <c r="G1347" s="58" t="s">
        <v>17568</v>
      </c>
      <c r="H1347" s="58" t="s">
        <v>14364</v>
      </c>
      <c r="I1347" s="58">
        <v>2057.58</v>
      </c>
      <c r="J1347" s="58"/>
      <c r="K1347" s="58" t="s">
        <v>14365</v>
      </c>
      <c r="L1347" s="58" t="s">
        <v>178</v>
      </c>
      <c r="M1347" s="58">
        <v>1903.26</v>
      </c>
      <c r="N1347" s="58"/>
      <c r="O1347" s="58">
        <v>2057.58</v>
      </c>
      <c r="P1347" s="58" t="s">
        <v>14444</v>
      </c>
    </row>
    <row r="1348" spans="1:16" s="59" customFormat="1" ht="10.199999999999999" x14ac:dyDescent="0.2">
      <c r="A1348" s="57">
        <v>1367</v>
      </c>
      <c r="B1348" s="57" t="s">
        <v>7327</v>
      </c>
      <c r="C1348" s="58" t="s">
        <v>7327</v>
      </c>
      <c r="D1348" s="67" t="s">
        <v>178</v>
      </c>
      <c r="E1348" s="58" t="s">
        <v>17569</v>
      </c>
      <c r="F1348" s="58" t="s">
        <v>7328</v>
      </c>
      <c r="G1348" s="58" t="s">
        <v>17570</v>
      </c>
      <c r="H1348" s="58" t="s">
        <v>14364</v>
      </c>
      <c r="I1348" s="58">
        <v>101.21</v>
      </c>
      <c r="J1348" s="58"/>
      <c r="K1348" s="58" t="s">
        <v>14365</v>
      </c>
      <c r="L1348" s="58" t="s">
        <v>178</v>
      </c>
      <c r="M1348" s="58">
        <v>87.25</v>
      </c>
      <c r="N1348" s="58">
        <v>7</v>
      </c>
      <c r="O1348" s="58">
        <v>101.21</v>
      </c>
      <c r="P1348" s="58">
        <v>8</v>
      </c>
    </row>
    <row r="1349" spans="1:16" s="59" customFormat="1" ht="10.199999999999999" x14ac:dyDescent="0.2">
      <c r="A1349" s="57">
        <v>1368</v>
      </c>
      <c r="B1349" s="57" t="s">
        <v>7408</v>
      </c>
      <c r="C1349" s="58" t="s">
        <v>7408</v>
      </c>
      <c r="D1349" s="67" t="s">
        <v>178</v>
      </c>
      <c r="E1349" s="58" t="s">
        <v>17571</v>
      </c>
      <c r="F1349" s="58" t="s">
        <v>7409</v>
      </c>
      <c r="G1349" s="58" t="s">
        <v>17572</v>
      </c>
      <c r="H1349" s="58" t="s">
        <v>14364</v>
      </c>
      <c r="I1349" s="58">
        <v>164.05</v>
      </c>
      <c r="J1349" s="58"/>
      <c r="K1349" s="58" t="s">
        <v>14365</v>
      </c>
      <c r="L1349" s="58" t="s">
        <v>178</v>
      </c>
      <c r="M1349" s="58">
        <v>141.43</v>
      </c>
      <c r="N1349" s="58">
        <v>3</v>
      </c>
      <c r="O1349" s="58">
        <v>164.05</v>
      </c>
      <c r="P1349" s="58">
        <v>3</v>
      </c>
    </row>
    <row r="1350" spans="1:16" s="59" customFormat="1" ht="10.199999999999999" x14ac:dyDescent="0.2">
      <c r="A1350" s="57">
        <v>1369</v>
      </c>
      <c r="B1350" s="57" t="s">
        <v>8560</v>
      </c>
      <c r="C1350" s="58" t="s">
        <v>8560</v>
      </c>
      <c r="D1350" s="67" t="s">
        <v>178</v>
      </c>
      <c r="E1350" s="58" t="s">
        <v>17573</v>
      </c>
      <c r="F1350" s="58" t="s">
        <v>8561</v>
      </c>
      <c r="G1350" s="58" t="s">
        <v>17574</v>
      </c>
      <c r="H1350" s="58" t="s">
        <v>14364</v>
      </c>
      <c r="I1350" s="58">
        <v>94.6</v>
      </c>
      <c r="J1350" s="58"/>
      <c r="K1350" s="58" t="s">
        <v>14365</v>
      </c>
      <c r="L1350" s="58" t="s">
        <v>178</v>
      </c>
      <c r="M1350" s="58">
        <v>88.69</v>
      </c>
      <c r="N1350" s="58">
        <v>7</v>
      </c>
      <c r="O1350" s="58">
        <v>94.6</v>
      </c>
      <c r="P1350" s="58">
        <v>4</v>
      </c>
    </row>
    <row r="1351" spans="1:16" s="59" customFormat="1" ht="10.199999999999999" x14ac:dyDescent="0.2">
      <c r="A1351" s="57">
        <v>1370</v>
      </c>
      <c r="B1351" s="57" t="s">
        <v>17575</v>
      </c>
      <c r="C1351" s="58"/>
      <c r="D1351" s="67" t="s">
        <v>178</v>
      </c>
      <c r="E1351" s="58" t="s">
        <v>17575</v>
      </c>
      <c r="F1351" s="58" t="s">
        <v>17576</v>
      </c>
      <c r="G1351" s="58" t="s">
        <v>17577</v>
      </c>
      <c r="H1351" s="58" t="s">
        <v>14364</v>
      </c>
      <c r="I1351" s="58">
        <v>645.63</v>
      </c>
      <c r="J1351" s="58"/>
      <c r="K1351" s="58" t="s">
        <v>14365</v>
      </c>
      <c r="L1351" s="58" t="s">
        <v>178</v>
      </c>
      <c r="M1351" s="58">
        <v>556.57000000000005</v>
      </c>
      <c r="N1351" s="58">
        <v>14</v>
      </c>
      <c r="O1351" s="58">
        <v>645.63</v>
      </c>
      <c r="P1351" s="58">
        <v>12</v>
      </c>
    </row>
    <row r="1352" spans="1:16" s="59" customFormat="1" ht="10.199999999999999" x14ac:dyDescent="0.2">
      <c r="A1352" s="57">
        <v>1371</v>
      </c>
      <c r="B1352" s="57" t="s">
        <v>17578</v>
      </c>
      <c r="C1352" s="58"/>
      <c r="D1352" s="67" t="s">
        <v>178</v>
      </c>
      <c r="E1352" s="58" t="s">
        <v>17578</v>
      </c>
      <c r="F1352" s="58" t="s">
        <v>17579</v>
      </c>
      <c r="G1352" s="58" t="s">
        <v>17580</v>
      </c>
      <c r="H1352" s="58" t="s">
        <v>14364</v>
      </c>
      <c r="I1352" s="58">
        <v>645.63</v>
      </c>
      <c r="J1352" s="58"/>
      <c r="K1352" s="58" t="s">
        <v>14365</v>
      </c>
      <c r="L1352" s="58" t="s">
        <v>178</v>
      </c>
      <c r="M1352" s="58">
        <v>556.57000000000005</v>
      </c>
      <c r="N1352" s="58">
        <v>10</v>
      </c>
      <c r="O1352" s="58">
        <v>645.63</v>
      </c>
      <c r="P1352" s="58">
        <v>8</v>
      </c>
    </row>
    <row r="1353" spans="1:16" s="59" customFormat="1" ht="10.199999999999999" x14ac:dyDescent="0.2">
      <c r="A1353" s="57">
        <v>1372</v>
      </c>
      <c r="B1353" s="57" t="s">
        <v>2276</v>
      </c>
      <c r="C1353" s="58" t="s">
        <v>2276</v>
      </c>
      <c r="D1353" s="67" t="s">
        <v>178</v>
      </c>
      <c r="E1353" s="58" t="s">
        <v>17581</v>
      </c>
      <c r="F1353" s="58" t="s">
        <v>2277</v>
      </c>
      <c r="G1353" s="58" t="s">
        <v>17582</v>
      </c>
      <c r="H1353" s="58" t="s">
        <v>14364</v>
      </c>
      <c r="I1353" s="58">
        <v>11475.2</v>
      </c>
      <c r="J1353" s="58"/>
      <c r="K1353" s="58" t="s">
        <v>14365</v>
      </c>
      <c r="L1353" s="58" t="s">
        <v>178</v>
      </c>
      <c r="M1353" s="58">
        <v>10327.68</v>
      </c>
      <c r="N1353" s="58"/>
      <c r="O1353" s="58">
        <v>19753.09</v>
      </c>
      <c r="P1353" s="58" t="s">
        <v>14444</v>
      </c>
    </row>
    <row r="1354" spans="1:16" s="59" customFormat="1" ht="10.199999999999999" x14ac:dyDescent="0.2">
      <c r="A1354" s="57">
        <v>1373</v>
      </c>
      <c r="B1354" s="57" t="s">
        <v>7166</v>
      </c>
      <c r="C1354" s="58" t="s">
        <v>7166</v>
      </c>
      <c r="D1354" s="67" t="s">
        <v>178</v>
      </c>
      <c r="E1354" s="58" t="s">
        <v>17583</v>
      </c>
      <c r="F1354" s="58" t="s">
        <v>17584</v>
      </c>
      <c r="G1354" s="58" t="s">
        <v>17585</v>
      </c>
      <c r="H1354" s="58" t="s">
        <v>14364</v>
      </c>
      <c r="I1354" s="58">
        <v>176.69</v>
      </c>
      <c r="J1354" s="58"/>
      <c r="K1354" s="58" t="s">
        <v>14365</v>
      </c>
      <c r="L1354" s="58" t="s">
        <v>178</v>
      </c>
      <c r="M1354" s="58">
        <v>168.75</v>
      </c>
      <c r="N1354" s="58"/>
      <c r="O1354" s="58">
        <v>176.69</v>
      </c>
      <c r="P1354" s="58" t="s">
        <v>14444</v>
      </c>
    </row>
    <row r="1355" spans="1:16" s="59" customFormat="1" ht="10.199999999999999" x14ac:dyDescent="0.25">
      <c r="A1355" s="57">
        <v>1375</v>
      </c>
      <c r="B1355" s="57" t="s">
        <v>17586</v>
      </c>
      <c r="C1355" s="58"/>
      <c r="D1355" s="58" t="s">
        <v>8586</v>
      </c>
      <c r="E1355" s="58" t="s">
        <v>17586</v>
      </c>
      <c r="F1355" s="58" t="s">
        <v>17587</v>
      </c>
      <c r="G1355" s="58" t="s">
        <v>17588</v>
      </c>
      <c r="H1355" s="58" t="s">
        <v>14364</v>
      </c>
      <c r="I1355" s="58">
        <v>151.35</v>
      </c>
      <c r="J1355" s="58"/>
      <c r="K1355" s="58" t="s">
        <v>14365</v>
      </c>
      <c r="L1355" s="58" t="s">
        <v>8586</v>
      </c>
      <c r="M1355" s="58">
        <v>140</v>
      </c>
      <c r="N1355" s="58"/>
      <c r="O1355" s="58">
        <v>151.35</v>
      </c>
      <c r="P1355" s="58" t="s">
        <v>14444</v>
      </c>
    </row>
    <row r="1356" spans="1:16" s="59" customFormat="1" ht="10.199999999999999" x14ac:dyDescent="0.25">
      <c r="A1356" s="57">
        <v>1376</v>
      </c>
      <c r="B1356" s="57" t="s">
        <v>17589</v>
      </c>
      <c r="C1356" s="58"/>
      <c r="D1356" s="58" t="s">
        <v>8586</v>
      </c>
      <c r="E1356" s="58" t="s">
        <v>17589</v>
      </c>
      <c r="F1356" s="58" t="s">
        <v>17590</v>
      </c>
      <c r="G1356" s="58" t="s">
        <v>17591</v>
      </c>
      <c r="H1356" s="58" t="s">
        <v>14364</v>
      </c>
      <c r="I1356" s="58">
        <v>302.7</v>
      </c>
      <c r="J1356" s="58"/>
      <c r="K1356" s="58" t="s">
        <v>14365</v>
      </c>
      <c r="L1356" s="58" t="s">
        <v>8586</v>
      </c>
      <c r="M1356" s="58">
        <v>280</v>
      </c>
      <c r="N1356" s="58">
        <v>4</v>
      </c>
      <c r="O1356" s="58">
        <v>302.7</v>
      </c>
      <c r="P1356" s="58">
        <v>3</v>
      </c>
    </row>
    <row r="1357" spans="1:16" s="59" customFormat="1" ht="10.199999999999999" x14ac:dyDescent="0.2">
      <c r="A1357" s="57">
        <v>1377</v>
      </c>
      <c r="B1357" s="57" t="s">
        <v>4499</v>
      </c>
      <c r="C1357" s="58" t="s">
        <v>4499</v>
      </c>
      <c r="D1357" s="67" t="s">
        <v>178</v>
      </c>
      <c r="E1357" s="58" t="s">
        <v>17592</v>
      </c>
      <c r="F1357" s="58" t="s">
        <v>4500</v>
      </c>
      <c r="G1357" s="58" t="s">
        <v>17593</v>
      </c>
      <c r="H1357" s="58" t="s">
        <v>14364</v>
      </c>
      <c r="I1357" s="58">
        <v>23.18</v>
      </c>
      <c r="J1357" s="58"/>
      <c r="K1357" s="58" t="s">
        <v>14365</v>
      </c>
      <c r="L1357" s="58" t="s">
        <v>178</v>
      </c>
      <c r="M1357" s="58">
        <v>19.64</v>
      </c>
      <c r="N1357" s="58"/>
      <c r="O1357" s="58">
        <v>22.22</v>
      </c>
      <c r="P1357" s="58" t="s">
        <v>14444</v>
      </c>
    </row>
    <row r="1358" spans="1:16" s="59" customFormat="1" ht="10.199999999999999" x14ac:dyDescent="0.2">
      <c r="A1358" s="57">
        <v>1378</v>
      </c>
      <c r="B1358" s="57" t="s">
        <v>17594</v>
      </c>
      <c r="C1358" s="58"/>
      <c r="D1358" s="67" t="s">
        <v>178</v>
      </c>
      <c r="E1358" s="58" t="s">
        <v>17594</v>
      </c>
      <c r="F1358" s="58" t="s">
        <v>17595</v>
      </c>
      <c r="G1358" s="58" t="s">
        <v>17596</v>
      </c>
      <c r="H1358" s="58" t="s">
        <v>14364</v>
      </c>
      <c r="I1358" s="58">
        <v>345.96</v>
      </c>
      <c r="J1358" s="58"/>
      <c r="K1358" s="58" t="s">
        <v>14365</v>
      </c>
      <c r="L1358" s="58" t="s">
        <v>178</v>
      </c>
      <c r="M1358" s="58">
        <v>298.24</v>
      </c>
      <c r="N1358" s="58"/>
      <c r="O1358" s="58">
        <v>345.96</v>
      </c>
      <c r="P1358" s="58" t="s">
        <v>14444</v>
      </c>
    </row>
    <row r="1359" spans="1:16" s="59" customFormat="1" ht="10.199999999999999" x14ac:dyDescent="0.2">
      <c r="A1359" s="57">
        <v>1379</v>
      </c>
      <c r="B1359" s="57" t="s">
        <v>6236</v>
      </c>
      <c r="C1359" s="58" t="s">
        <v>6236</v>
      </c>
      <c r="D1359" s="67" t="s">
        <v>178</v>
      </c>
      <c r="E1359" s="58" t="s">
        <v>17597</v>
      </c>
      <c r="F1359" s="58" t="s">
        <v>17598</v>
      </c>
      <c r="G1359" s="58" t="s">
        <v>17599</v>
      </c>
      <c r="H1359" s="58" t="s">
        <v>14364</v>
      </c>
      <c r="I1359" s="58">
        <v>1144.5899999999999</v>
      </c>
      <c r="J1359" s="58"/>
      <c r="K1359" s="58" t="s">
        <v>14365</v>
      </c>
      <c r="L1359" s="58" t="s">
        <v>178</v>
      </c>
      <c r="M1359" s="58">
        <v>1068.77</v>
      </c>
      <c r="N1359" s="58">
        <v>1</v>
      </c>
      <c r="O1359" s="58">
        <v>1144.5899999999999</v>
      </c>
      <c r="P1359" s="58">
        <v>1</v>
      </c>
    </row>
    <row r="1360" spans="1:16" s="59" customFormat="1" ht="10.199999999999999" x14ac:dyDescent="0.2">
      <c r="A1360" s="57">
        <v>1380</v>
      </c>
      <c r="B1360" s="57" t="s">
        <v>17600</v>
      </c>
      <c r="C1360" s="58"/>
      <c r="D1360" s="67" t="s">
        <v>178</v>
      </c>
      <c r="E1360" s="58" t="s">
        <v>17600</v>
      </c>
      <c r="F1360" s="58" t="s">
        <v>17601</v>
      </c>
      <c r="G1360" s="58" t="s">
        <v>17602</v>
      </c>
      <c r="H1360" s="58" t="s">
        <v>14364</v>
      </c>
      <c r="I1360" s="58">
        <v>961.76</v>
      </c>
      <c r="J1360" s="58"/>
      <c r="K1360" s="58" t="s">
        <v>14365</v>
      </c>
      <c r="L1360" s="58" t="s">
        <v>178</v>
      </c>
      <c r="M1360" s="58">
        <v>889.63</v>
      </c>
      <c r="N1360" s="58"/>
      <c r="O1360" s="58">
        <v>961.76</v>
      </c>
      <c r="P1360" s="58" t="s">
        <v>14444</v>
      </c>
    </row>
    <row r="1361" spans="1:16" s="59" customFormat="1" ht="10.199999999999999" x14ac:dyDescent="0.2">
      <c r="A1361" s="57">
        <v>1381</v>
      </c>
      <c r="B1361" s="57" t="s">
        <v>17603</v>
      </c>
      <c r="C1361" s="58"/>
      <c r="D1361" s="67" t="s">
        <v>178</v>
      </c>
      <c r="E1361" s="58" t="s">
        <v>17603</v>
      </c>
      <c r="F1361" s="58" t="s">
        <v>17604</v>
      </c>
      <c r="G1361" s="58" t="s">
        <v>17605</v>
      </c>
      <c r="H1361" s="58" t="s">
        <v>14364</v>
      </c>
      <c r="I1361" s="58">
        <v>255.68</v>
      </c>
      <c r="J1361" s="58"/>
      <c r="K1361" s="58" t="s">
        <v>14365</v>
      </c>
      <c r="L1361" s="58" t="s">
        <v>178</v>
      </c>
      <c r="M1361" s="58">
        <v>238.74</v>
      </c>
      <c r="N1361" s="58"/>
      <c r="O1361" s="58">
        <v>255.68</v>
      </c>
      <c r="P1361" s="58" t="s">
        <v>14444</v>
      </c>
    </row>
    <row r="1362" spans="1:16" s="59" customFormat="1" ht="10.199999999999999" x14ac:dyDescent="0.2">
      <c r="A1362" s="57">
        <v>1382</v>
      </c>
      <c r="B1362" s="57" t="s">
        <v>17606</v>
      </c>
      <c r="C1362" s="58"/>
      <c r="D1362" s="67" t="s">
        <v>178</v>
      </c>
      <c r="E1362" s="58" t="s">
        <v>17606</v>
      </c>
      <c r="F1362" s="58" t="s">
        <v>17607</v>
      </c>
      <c r="G1362" s="58" t="s">
        <v>17608</v>
      </c>
      <c r="H1362" s="58" t="s">
        <v>14364</v>
      </c>
      <c r="I1362" s="58">
        <v>2034.77</v>
      </c>
      <c r="J1362" s="58"/>
      <c r="K1362" s="58" t="s">
        <v>14365</v>
      </c>
      <c r="L1362" s="58" t="s">
        <v>178</v>
      </c>
      <c r="M1362" s="58">
        <v>1754.11</v>
      </c>
      <c r="N1362" s="58"/>
      <c r="O1362" s="58">
        <v>2034.77</v>
      </c>
      <c r="P1362" s="58" t="s">
        <v>14444</v>
      </c>
    </row>
    <row r="1363" spans="1:16" s="59" customFormat="1" ht="10.199999999999999" x14ac:dyDescent="0.2">
      <c r="A1363" s="57">
        <v>1383</v>
      </c>
      <c r="B1363" s="57" t="s">
        <v>17609</v>
      </c>
      <c r="C1363" s="58"/>
      <c r="D1363" s="67" t="s">
        <v>178</v>
      </c>
      <c r="E1363" s="58" t="s">
        <v>17609</v>
      </c>
      <c r="F1363" s="58" t="s">
        <v>17610</v>
      </c>
      <c r="G1363" s="58" t="s">
        <v>17611</v>
      </c>
      <c r="H1363" s="58" t="s">
        <v>14364</v>
      </c>
      <c r="I1363" s="58">
        <v>1373.51</v>
      </c>
      <c r="J1363" s="58"/>
      <c r="K1363" s="58" t="s">
        <v>14365</v>
      </c>
      <c r="L1363" s="58" t="s">
        <v>178</v>
      </c>
      <c r="M1363" s="58">
        <v>1282.52</v>
      </c>
      <c r="N1363" s="58"/>
      <c r="O1363" s="58">
        <v>1373.51</v>
      </c>
      <c r="P1363" s="58" t="s">
        <v>14444</v>
      </c>
    </row>
    <row r="1364" spans="1:16" s="59" customFormat="1" ht="10.199999999999999" x14ac:dyDescent="0.2">
      <c r="A1364" s="57">
        <v>1384</v>
      </c>
      <c r="B1364" s="57" t="s">
        <v>17612</v>
      </c>
      <c r="C1364" s="58"/>
      <c r="D1364" s="67" t="s">
        <v>178</v>
      </c>
      <c r="E1364" s="58" t="s">
        <v>17612</v>
      </c>
      <c r="F1364" s="58" t="s">
        <v>17613</v>
      </c>
      <c r="G1364" s="58" t="s">
        <v>17614</v>
      </c>
      <c r="H1364" s="58" t="s">
        <v>14364</v>
      </c>
      <c r="I1364" s="58">
        <v>790.8</v>
      </c>
      <c r="J1364" s="58"/>
      <c r="K1364" s="58" t="s">
        <v>14365</v>
      </c>
      <c r="L1364" s="58" t="s">
        <v>178</v>
      </c>
      <c r="M1364" s="58">
        <v>681.72</v>
      </c>
      <c r="N1364" s="58"/>
      <c r="O1364" s="58">
        <v>871.85</v>
      </c>
      <c r="P1364" s="58" t="s">
        <v>14444</v>
      </c>
    </row>
    <row r="1365" spans="1:16" s="59" customFormat="1" ht="10.199999999999999" x14ac:dyDescent="0.25">
      <c r="A1365" s="57">
        <v>1385</v>
      </c>
      <c r="B1365" s="57" t="s">
        <v>4920</v>
      </c>
      <c r="C1365" s="58" t="s">
        <v>4920</v>
      </c>
      <c r="D1365" s="58" t="s">
        <v>8586</v>
      </c>
      <c r="E1365" s="58" t="s">
        <v>17615</v>
      </c>
      <c r="F1365" s="58" t="s">
        <v>4921</v>
      </c>
      <c r="G1365" s="58" t="s">
        <v>17616</v>
      </c>
      <c r="H1365" s="58" t="s">
        <v>14364</v>
      </c>
      <c r="I1365" s="58">
        <v>842.84</v>
      </c>
      <c r="J1365" s="58"/>
      <c r="K1365" s="58" t="s">
        <v>14365</v>
      </c>
      <c r="L1365" s="58" t="s">
        <v>8586</v>
      </c>
      <c r="M1365" s="58">
        <v>787</v>
      </c>
      <c r="N1365" s="58"/>
      <c r="O1365" s="58">
        <v>842.84</v>
      </c>
      <c r="P1365" s="58" t="s">
        <v>14444</v>
      </c>
    </row>
    <row r="1366" spans="1:16" s="59" customFormat="1" ht="10.199999999999999" x14ac:dyDescent="0.2">
      <c r="A1366" s="57">
        <v>1386</v>
      </c>
      <c r="B1366" s="57" t="s">
        <v>17617</v>
      </c>
      <c r="C1366" s="58"/>
      <c r="D1366" s="67" t="s">
        <v>178</v>
      </c>
      <c r="E1366" s="58" t="s">
        <v>17617</v>
      </c>
      <c r="F1366" s="58" t="s">
        <v>17618</v>
      </c>
      <c r="G1366" s="58" t="s">
        <v>17619</v>
      </c>
      <c r="H1366" s="58" t="s">
        <v>14364</v>
      </c>
      <c r="I1366" s="58">
        <v>927.67</v>
      </c>
      <c r="J1366" s="58"/>
      <c r="K1366" s="58" t="s">
        <v>14365</v>
      </c>
      <c r="L1366" s="58" t="s">
        <v>178</v>
      </c>
      <c r="M1366" s="58">
        <v>799.71</v>
      </c>
      <c r="N1366" s="58"/>
      <c r="O1366" s="58">
        <v>927.67</v>
      </c>
      <c r="P1366" s="58" t="s">
        <v>14444</v>
      </c>
    </row>
    <row r="1367" spans="1:16" s="59" customFormat="1" ht="10.199999999999999" x14ac:dyDescent="0.2">
      <c r="A1367" s="57">
        <v>1387</v>
      </c>
      <c r="B1367" s="57" t="s">
        <v>3807</v>
      </c>
      <c r="C1367" s="58" t="s">
        <v>3807</v>
      </c>
      <c r="D1367" s="67" t="s">
        <v>178</v>
      </c>
      <c r="E1367" s="58" t="s">
        <v>17620</v>
      </c>
      <c r="F1367" s="58" t="s">
        <v>3808</v>
      </c>
      <c r="G1367" s="58" t="s">
        <v>17621</v>
      </c>
      <c r="H1367" s="58" t="s">
        <v>14364</v>
      </c>
      <c r="I1367" s="58">
        <v>31.44</v>
      </c>
      <c r="J1367" s="58"/>
      <c r="K1367" s="58" t="s">
        <v>14365</v>
      </c>
      <c r="L1367" s="58" t="s">
        <v>178</v>
      </c>
      <c r="M1367" s="58">
        <v>23.1</v>
      </c>
      <c r="N1367" s="58"/>
      <c r="O1367" s="58">
        <v>30.56</v>
      </c>
      <c r="P1367" s="58" t="s">
        <v>14444</v>
      </c>
    </row>
    <row r="1368" spans="1:16" s="59" customFormat="1" ht="10.199999999999999" x14ac:dyDescent="0.2">
      <c r="A1368" s="57">
        <v>1388</v>
      </c>
      <c r="B1368" s="57" t="s">
        <v>3693</v>
      </c>
      <c r="C1368" s="58" t="s">
        <v>3693</v>
      </c>
      <c r="D1368" s="67" t="s">
        <v>178</v>
      </c>
      <c r="E1368" s="58" t="s">
        <v>17622</v>
      </c>
      <c r="F1368" s="58" t="s">
        <v>3694</v>
      </c>
      <c r="G1368" s="58" t="s">
        <v>17623</v>
      </c>
      <c r="H1368" s="58" t="s">
        <v>14364</v>
      </c>
      <c r="I1368" s="58">
        <v>183.87</v>
      </c>
      <c r="J1368" s="58"/>
      <c r="K1368" s="58" t="s">
        <v>14365</v>
      </c>
      <c r="L1368" s="58" t="s">
        <v>178</v>
      </c>
      <c r="M1368" s="58">
        <v>158.51</v>
      </c>
      <c r="N1368" s="58"/>
      <c r="O1368" s="58">
        <v>176</v>
      </c>
      <c r="P1368" s="58" t="s">
        <v>14444</v>
      </c>
    </row>
    <row r="1369" spans="1:16" s="59" customFormat="1" ht="10.199999999999999" x14ac:dyDescent="0.2">
      <c r="A1369" s="57">
        <v>1389</v>
      </c>
      <c r="B1369" s="57" t="s">
        <v>17624</v>
      </c>
      <c r="C1369" s="58"/>
      <c r="D1369" s="67" t="s">
        <v>178</v>
      </c>
      <c r="E1369" s="58" t="s">
        <v>17624</v>
      </c>
      <c r="F1369" s="58" t="s">
        <v>17625</v>
      </c>
      <c r="G1369" s="58" t="s">
        <v>17626</v>
      </c>
      <c r="H1369" s="58" t="s">
        <v>14364</v>
      </c>
      <c r="I1369" s="58">
        <v>348.61</v>
      </c>
      <c r="J1369" s="58"/>
      <c r="K1369" s="58" t="s">
        <v>14365</v>
      </c>
      <c r="L1369" s="58" t="s">
        <v>178</v>
      </c>
      <c r="M1369" s="58">
        <v>300.52999999999997</v>
      </c>
      <c r="N1369" s="58"/>
      <c r="O1369" s="58">
        <v>348.61</v>
      </c>
      <c r="P1369" s="58" t="s">
        <v>14444</v>
      </c>
    </row>
    <row r="1370" spans="1:16" s="59" customFormat="1" ht="10.199999999999999" x14ac:dyDescent="0.25">
      <c r="A1370" s="57">
        <v>1390</v>
      </c>
      <c r="B1370" s="57" t="s">
        <v>6295</v>
      </c>
      <c r="C1370" s="58" t="s">
        <v>6295</v>
      </c>
      <c r="D1370" s="58" t="s">
        <v>8586</v>
      </c>
      <c r="E1370" s="58" t="s">
        <v>17627</v>
      </c>
      <c r="F1370" s="58" t="s">
        <v>17628</v>
      </c>
      <c r="G1370" s="58" t="s">
        <v>17629</v>
      </c>
      <c r="H1370" s="58" t="s">
        <v>14364</v>
      </c>
      <c r="I1370" s="58">
        <v>256.76</v>
      </c>
      <c r="J1370" s="58"/>
      <c r="K1370" s="58" t="s">
        <v>14365</v>
      </c>
      <c r="L1370" s="58" t="s">
        <v>8586</v>
      </c>
      <c r="M1370" s="58">
        <v>249.67</v>
      </c>
      <c r="N1370" s="58">
        <v>11</v>
      </c>
      <c r="O1370" s="58">
        <v>256.76</v>
      </c>
      <c r="P1370" s="58">
        <v>13</v>
      </c>
    </row>
    <row r="1371" spans="1:16" s="59" customFormat="1" ht="10.199999999999999" x14ac:dyDescent="0.2">
      <c r="A1371" s="57">
        <v>1391</v>
      </c>
      <c r="B1371" s="57" t="s">
        <v>3696</v>
      </c>
      <c r="C1371" s="58" t="s">
        <v>3696</v>
      </c>
      <c r="D1371" s="67" t="s">
        <v>178</v>
      </c>
      <c r="E1371" s="58" t="s">
        <v>17630</v>
      </c>
      <c r="F1371" s="58" t="s">
        <v>17631</v>
      </c>
      <c r="G1371" s="58" t="s">
        <v>17632</v>
      </c>
      <c r="H1371" s="58" t="s">
        <v>14364</v>
      </c>
      <c r="I1371" s="58">
        <v>2139.9899999999998</v>
      </c>
      <c r="J1371" s="58"/>
      <c r="K1371" s="58" t="s">
        <v>14365</v>
      </c>
      <c r="L1371" s="58" t="s">
        <v>178</v>
      </c>
      <c r="M1371" s="58">
        <v>1844.82</v>
      </c>
      <c r="N1371" s="58"/>
      <c r="O1371" s="58">
        <v>2184</v>
      </c>
      <c r="P1371" s="58" t="s">
        <v>14444</v>
      </c>
    </row>
    <row r="1372" spans="1:16" s="59" customFormat="1" ht="10.199999999999999" x14ac:dyDescent="0.25">
      <c r="A1372" s="57">
        <v>1392</v>
      </c>
      <c r="B1372" s="57" t="s">
        <v>2417</v>
      </c>
      <c r="C1372" s="58" t="s">
        <v>2417</v>
      </c>
      <c r="D1372" s="58" t="s">
        <v>8586</v>
      </c>
      <c r="E1372" s="58" t="s">
        <v>17633</v>
      </c>
      <c r="F1372" s="58" t="s">
        <v>2418</v>
      </c>
      <c r="G1372" s="58" t="s">
        <v>17634</v>
      </c>
      <c r="H1372" s="58" t="s">
        <v>14364</v>
      </c>
      <c r="I1372" s="58">
        <v>283.77999999999997</v>
      </c>
      <c r="J1372" s="58"/>
      <c r="K1372" s="58" t="s">
        <v>14365</v>
      </c>
      <c r="L1372" s="58" t="s">
        <v>8586</v>
      </c>
      <c r="M1372" s="58">
        <v>262.5</v>
      </c>
      <c r="N1372" s="58">
        <v>1</v>
      </c>
      <c r="O1372" s="58">
        <v>283.77999999999997</v>
      </c>
      <c r="P1372" s="58">
        <v>3</v>
      </c>
    </row>
    <row r="1373" spans="1:16" s="59" customFormat="1" ht="10.199999999999999" x14ac:dyDescent="0.25">
      <c r="A1373" s="57">
        <v>1393</v>
      </c>
      <c r="B1373" s="57" t="s">
        <v>2414</v>
      </c>
      <c r="C1373" s="58" t="s">
        <v>2414</v>
      </c>
      <c r="D1373" s="58" t="s">
        <v>8586</v>
      </c>
      <c r="E1373" s="58" t="s">
        <v>17635</v>
      </c>
      <c r="F1373" s="58" t="s">
        <v>2415</v>
      </c>
      <c r="G1373" s="58" t="s">
        <v>17636</v>
      </c>
      <c r="H1373" s="58" t="s">
        <v>14364</v>
      </c>
      <c r="I1373" s="58">
        <v>378.38</v>
      </c>
      <c r="J1373" s="58"/>
      <c r="K1373" s="58" t="s">
        <v>14365</v>
      </c>
      <c r="L1373" s="58" t="s">
        <v>8586</v>
      </c>
      <c r="M1373" s="58">
        <v>350</v>
      </c>
      <c r="N1373" s="58">
        <v>13</v>
      </c>
      <c r="O1373" s="58">
        <v>378.38</v>
      </c>
      <c r="P1373" s="58">
        <v>18</v>
      </c>
    </row>
    <row r="1374" spans="1:16" s="59" customFormat="1" ht="10.199999999999999" x14ac:dyDescent="0.25">
      <c r="A1374" s="57">
        <v>1394</v>
      </c>
      <c r="B1374" s="57" t="s">
        <v>2408</v>
      </c>
      <c r="C1374" s="58" t="s">
        <v>2408</v>
      </c>
      <c r="D1374" s="58" t="s">
        <v>8586</v>
      </c>
      <c r="E1374" s="58" t="s">
        <v>17637</v>
      </c>
      <c r="F1374" s="58" t="s">
        <v>2409</v>
      </c>
      <c r="G1374" s="58" t="s">
        <v>17638</v>
      </c>
      <c r="H1374" s="58" t="s">
        <v>14364</v>
      </c>
      <c r="I1374" s="58">
        <v>222.97</v>
      </c>
      <c r="J1374" s="58"/>
      <c r="K1374" s="58" t="s">
        <v>14365</v>
      </c>
      <c r="L1374" s="58" t="s">
        <v>8586</v>
      </c>
      <c r="M1374" s="58">
        <v>206.25</v>
      </c>
      <c r="N1374" s="58">
        <v>3</v>
      </c>
      <c r="O1374" s="58">
        <v>222.97</v>
      </c>
      <c r="P1374" s="58">
        <v>4</v>
      </c>
    </row>
    <row r="1375" spans="1:16" s="59" customFormat="1" ht="10.199999999999999" x14ac:dyDescent="0.25">
      <c r="A1375" s="57">
        <v>1395</v>
      </c>
      <c r="B1375" s="57" t="s">
        <v>2402</v>
      </c>
      <c r="C1375" s="58" t="s">
        <v>2402</v>
      </c>
      <c r="D1375" s="58" t="s">
        <v>8586</v>
      </c>
      <c r="E1375" s="58" t="s">
        <v>17639</v>
      </c>
      <c r="F1375" s="58" t="s">
        <v>2403</v>
      </c>
      <c r="G1375" s="58" t="s">
        <v>17640</v>
      </c>
      <c r="H1375" s="58" t="s">
        <v>14364</v>
      </c>
      <c r="I1375" s="58">
        <v>317.57</v>
      </c>
      <c r="J1375" s="58"/>
      <c r="K1375" s="58" t="s">
        <v>14365</v>
      </c>
      <c r="L1375" s="58" t="s">
        <v>8586</v>
      </c>
      <c r="M1375" s="58">
        <v>293.75</v>
      </c>
      <c r="N1375" s="58">
        <v>1</v>
      </c>
      <c r="O1375" s="58">
        <v>317.57</v>
      </c>
      <c r="P1375" s="58">
        <v>4</v>
      </c>
    </row>
    <row r="1376" spans="1:16" s="59" customFormat="1" ht="10.199999999999999" x14ac:dyDescent="0.25">
      <c r="A1376" s="57">
        <v>1396</v>
      </c>
      <c r="B1376" s="57" t="s">
        <v>17641</v>
      </c>
      <c r="C1376" s="58"/>
      <c r="D1376" s="58" t="s">
        <v>8586</v>
      </c>
      <c r="E1376" s="58" t="s">
        <v>17641</v>
      </c>
      <c r="F1376" s="58" t="s">
        <v>17642</v>
      </c>
      <c r="G1376" s="58" t="s">
        <v>17643</v>
      </c>
      <c r="H1376" s="58" t="s">
        <v>14364</v>
      </c>
      <c r="I1376" s="58">
        <v>112.5</v>
      </c>
      <c r="J1376" s="58"/>
      <c r="K1376" s="58" t="s">
        <v>14365</v>
      </c>
      <c r="L1376" s="58" t="s">
        <v>8586</v>
      </c>
      <c r="M1376" s="58">
        <v>103.45</v>
      </c>
      <c r="N1376" s="58"/>
      <c r="O1376" s="58">
        <v>112.5</v>
      </c>
      <c r="P1376" s="58" t="s">
        <v>14444</v>
      </c>
    </row>
    <row r="1377" spans="1:16" s="59" customFormat="1" ht="10.199999999999999" x14ac:dyDescent="0.2">
      <c r="A1377" s="57">
        <v>1397</v>
      </c>
      <c r="B1377" s="57" t="s">
        <v>2901</v>
      </c>
      <c r="C1377" s="58" t="s">
        <v>2901</v>
      </c>
      <c r="D1377" s="67" t="s">
        <v>178</v>
      </c>
      <c r="E1377" s="58" t="s">
        <v>17644</v>
      </c>
      <c r="F1377" s="58" t="s">
        <v>2902</v>
      </c>
      <c r="G1377" s="58" t="s">
        <v>17645</v>
      </c>
      <c r="H1377" s="58" t="s">
        <v>14364</v>
      </c>
      <c r="I1377" s="58">
        <v>987.07</v>
      </c>
      <c r="J1377" s="58"/>
      <c r="K1377" s="58" t="s">
        <v>14365</v>
      </c>
      <c r="L1377" s="58" t="s">
        <v>178</v>
      </c>
      <c r="M1377" s="58">
        <v>850.92</v>
      </c>
      <c r="N1377" s="58"/>
      <c r="O1377" s="58">
        <v>1044</v>
      </c>
      <c r="P1377" s="58" t="s">
        <v>14444</v>
      </c>
    </row>
    <row r="1378" spans="1:16" s="59" customFormat="1" ht="10.199999999999999" x14ac:dyDescent="0.2">
      <c r="A1378" s="57">
        <v>1398</v>
      </c>
      <c r="B1378" s="57" t="s">
        <v>2894</v>
      </c>
      <c r="C1378" s="58" t="s">
        <v>2894</v>
      </c>
      <c r="D1378" s="67" t="s">
        <v>178</v>
      </c>
      <c r="E1378" s="58" t="s">
        <v>17646</v>
      </c>
      <c r="F1378" s="58" t="s">
        <v>2895</v>
      </c>
      <c r="G1378" s="58" t="s">
        <v>17647</v>
      </c>
      <c r="H1378" s="58" t="s">
        <v>14364</v>
      </c>
      <c r="I1378" s="58">
        <v>2128.1999999999998</v>
      </c>
      <c r="J1378" s="58"/>
      <c r="K1378" s="58" t="s">
        <v>14365</v>
      </c>
      <c r="L1378" s="58" t="s">
        <v>178</v>
      </c>
      <c r="M1378" s="58">
        <v>1834.66</v>
      </c>
      <c r="N1378" s="58"/>
      <c r="O1378" s="58">
        <v>2090.67</v>
      </c>
      <c r="P1378" s="58" t="s">
        <v>14444</v>
      </c>
    </row>
    <row r="1379" spans="1:16" s="59" customFormat="1" ht="10.199999999999999" x14ac:dyDescent="0.2">
      <c r="A1379" s="57">
        <v>1399</v>
      </c>
      <c r="B1379" s="57" t="s">
        <v>2891</v>
      </c>
      <c r="C1379" s="58" t="s">
        <v>2891</v>
      </c>
      <c r="D1379" s="67" t="s">
        <v>178</v>
      </c>
      <c r="E1379" s="58" t="s">
        <v>17648</v>
      </c>
      <c r="F1379" s="58" t="s">
        <v>2892</v>
      </c>
      <c r="G1379" s="58" t="s">
        <v>17649</v>
      </c>
      <c r="H1379" s="58" t="s">
        <v>14364</v>
      </c>
      <c r="I1379" s="58">
        <v>862.48</v>
      </c>
      <c r="J1379" s="58"/>
      <c r="K1379" s="58" t="s">
        <v>14365</v>
      </c>
      <c r="L1379" s="58" t="s">
        <v>178</v>
      </c>
      <c r="M1379" s="58">
        <v>743.52</v>
      </c>
      <c r="N1379" s="58"/>
      <c r="O1379" s="58">
        <v>845.33</v>
      </c>
      <c r="P1379" s="58" t="s">
        <v>14444</v>
      </c>
    </row>
    <row r="1380" spans="1:16" s="59" customFormat="1" ht="10.199999999999999" x14ac:dyDescent="0.2">
      <c r="A1380" s="57">
        <v>1400</v>
      </c>
      <c r="B1380" s="57" t="s">
        <v>2886</v>
      </c>
      <c r="C1380" s="58" t="s">
        <v>2886</v>
      </c>
      <c r="D1380" s="67" t="s">
        <v>178</v>
      </c>
      <c r="E1380" s="58" t="s">
        <v>17650</v>
      </c>
      <c r="F1380" s="58" t="s">
        <v>2887</v>
      </c>
      <c r="G1380" s="58" t="s">
        <v>17651</v>
      </c>
      <c r="H1380" s="58" t="s">
        <v>14364</v>
      </c>
      <c r="I1380" s="58">
        <v>740.67</v>
      </c>
      <c r="J1380" s="58"/>
      <c r="K1380" s="58" t="s">
        <v>14365</v>
      </c>
      <c r="L1380" s="58" t="s">
        <v>178</v>
      </c>
      <c r="M1380" s="58">
        <v>638.51</v>
      </c>
      <c r="N1380" s="58"/>
      <c r="O1380" s="58">
        <v>360</v>
      </c>
      <c r="P1380" s="58" t="s">
        <v>14444</v>
      </c>
    </row>
    <row r="1381" spans="1:16" s="59" customFormat="1" ht="10.199999999999999" x14ac:dyDescent="0.2">
      <c r="A1381" s="57">
        <v>1401</v>
      </c>
      <c r="B1381" s="57" t="s">
        <v>2881</v>
      </c>
      <c r="C1381" s="58" t="s">
        <v>2881</v>
      </c>
      <c r="D1381" s="67" t="s">
        <v>178</v>
      </c>
      <c r="E1381" s="58" t="s">
        <v>17652</v>
      </c>
      <c r="F1381" s="58" t="s">
        <v>2882</v>
      </c>
      <c r="G1381" s="58" t="s">
        <v>17653</v>
      </c>
      <c r="H1381" s="58" t="s">
        <v>14364</v>
      </c>
      <c r="I1381" s="58">
        <v>111.24</v>
      </c>
      <c r="J1381" s="58"/>
      <c r="K1381" s="58" t="s">
        <v>14365</v>
      </c>
      <c r="L1381" s="58" t="s">
        <v>178</v>
      </c>
      <c r="M1381" s="58">
        <v>104.29</v>
      </c>
      <c r="N1381" s="58"/>
      <c r="O1381" s="58">
        <v>124</v>
      </c>
      <c r="P1381" s="58" t="s">
        <v>14444</v>
      </c>
    </row>
    <row r="1382" spans="1:16" s="59" customFormat="1" ht="10.199999999999999" x14ac:dyDescent="0.2">
      <c r="A1382" s="57">
        <v>1402</v>
      </c>
      <c r="B1382" s="57" t="s">
        <v>2873</v>
      </c>
      <c r="C1382" s="58" t="s">
        <v>2873</v>
      </c>
      <c r="D1382" s="67" t="s">
        <v>178</v>
      </c>
      <c r="E1382" s="58" t="s">
        <v>17654</v>
      </c>
      <c r="F1382" s="58" t="s">
        <v>2874</v>
      </c>
      <c r="G1382" s="58" t="s">
        <v>17655</v>
      </c>
      <c r="H1382" s="58" t="s">
        <v>14364</v>
      </c>
      <c r="I1382" s="58">
        <v>33.159999999999997</v>
      </c>
      <c r="J1382" s="58"/>
      <c r="K1382" s="58" t="s">
        <v>14365</v>
      </c>
      <c r="L1382" s="58" t="s">
        <v>178</v>
      </c>
      <c r="M1382" s="58">
        <v>31.09</v>
      </c>
      <c r="N1382" s="58"/>
      <c r="O1382" s="58">
        <v>33.33</v>
      </c>
      <c r="P1382" s="58" t="s">
        <v>14444</v>
      </c>
    </row>
    <row r="1383" spans="1:16" s="59" customFormat="1" ht="10.199999999999999" x14ac:dyDescent="0.2">
      <c r="A1383" s="57">
        <v>1403</v>
      </c>
      <c r="B1383" s="57" t="s">
        <v>2867</v>
      </c>
      <c r="C1383" s="58" t="s">
        <v>2867</v>
      </c>
      <c r="D1383" s="67" t="s">
        <v>178</v>
      </c>
      <c r="E1383" s="58" t="s">
        <v>17656</v>
      </c>
      <c r="F1383" s="58" t="s">
        <v>2868</v>
      </c>
      <c r="G1383" s="58" t="s">
        <v>17657</v>
      </c>
      <c r="H1383" s="58" t="s">
        <v>14364</v>
      </c>
      <c r="I1383" s="58">
        <v>129</v>
      </c>
      <c r="J1383" s="58"/>
      <c r="K1383" s="58" t="s">
        <v>14365</v>
      </c>
      <c r="L1383" s="58" t="s">
        <v>178</v>
      </c>
      <c r="M1383" s="58">
        <v>120.94</v>
      </c>
      <c r="N1383" s="58"/>
      <c r="O1383" s="58">
        <v>41.33</v>
      </c>
      <c r="P1383" s="58" t="s">
        <v>14444</v>
      </c>
    </row>
    <row r="1384" spans="1:16" s="59" customFormat="1" ht="10.199999999999999" x14ac:dyDescent="0.25">
      <c r="A1384" s="57">
        <v>1404</v>
      </c>
      <c r="B1384" s="57" t="s">
        <v>17658</v>
      </c>
      <c r="C1384" s="58"/>
      <c r="D1384" s="58" t="s">
        <v>8586</v>
      </c>
      <c r="E1384" s="58" t="s">
        <v>17658</v>
      </c>
      <c r="F1384" s="58" t="s">
        <v>17659</v>
      </c>
      <c r="G1384" s="58" t="s">
        <v>17660</v>
      </c>
      <c r="H1384" s="58" t="s">
        <v>14364</v>
      </c>
      <c r="I1384" s="58">
        <v>1175.07</v>
      </c>
      <c r="J1384" s="58"/>
      <c r="K1384" s="58" t="s">
        <v>14365</v>
      </c>
      <c r="L1384" s="58" t="s">
        <v>8586</v>
      </c>
      <c r="M1384" s="58">
        <v>1129.29</v>
      </c>
      <c r="N1384" s="58"/>
      <c r="O1384" s="58">
        <v>1175.07</v>
      </c>
      <c r="P1384" s="58" t="s">
        <v>14444</v>
      </c>
    </row>
    <row r="1385" spans="1:16" s="59" customFormat="1" ht="10.199999999999999" x14ac:dyDescent="0.25">
      <c r="A1385" s="57">
        <v>1405</v>
      </c>
      <c r="B1385" s="57" t="s">
        <v>17661</v>
      </c>
      <c r="C1385" s="58"/>
      <c r="D1385" s="58" t="s">
        <v>8586</v>
      </c>
      <c r="E1385" s="58" t="s">
        <v>17661</v>
      </c>
      <c r="F1385" s="58" t="s">
        <v>17662</v>
      </c>
      <c r="G1385" s="58" t="s">
        <v>17663</v>
      </c>
      <c r="H1385" s="58" t="s">
        <v>14364</v>
      </c>
      <c r="I1385" s="58">
        <v>291.35000000000002</v>
      </c>
      <c r="J1385" s="58"/>
      <c r="K1385" s="58" t="s">
        <v>14365</v>
      </c>
      <c r="L1385" s="58" t="s">
        <v>8586</v>
      </c>
      <c r="M1385" s="58">
        <v>280</v>
      </c>
      <c r="N1385" s="58"/>
      <c r="O1385" s="58">
        <v>291.35000000000002</v>
      </c>
      <c r="P1385" s="58" t="s">
        <v>14444</v>
      </c>
    </row>
    <row r="1386" spans="1:16" s="59" customFormat="1" ht="10.199999999999999" x14ac:dyDescent="0.2">
      <c r="A1386" s="57">
        <v>1406</v>
      </c>
      <c r="B1386" s="57" t="s">
        <v>17664</v>
      </c>
      <c r="C1386" s="58"/>
      <c r="D1386" s="67" t="s">
        <v>178</v>
      </c>
      <c r="E1386" s="58" t="s">
        <v>17664</v>
      </c>
      <c r="F1386" s="58" t="s">
        <v>17665</v>
      </c>
      <c r="G1386" s="58" t="s">
        <v>17666</v>
      </c>
      <c r="H1386" s="58" t="s">
        <v>14364</v>
      </c>
      <c r="I1386" s="58">
        <v>44.16</v>
      </c>
      <c r="J1386" s="58"/>
      <c r="K1386" s="58" t="s">
        <v>14365</v>
      </c>
      <c r="L1386" s="58" t="s">
        <v>178</v>
      </c>
      <c r="M1386" s="58">
        <v>38.07</v>
      </c>
      <c r="N1386" s="58">
        <v>7</v>
      </c>
      <c r="O1386" s="58">
        <v>44.16</v>
      </c>
      <c r="P1386" s="58">
        <v>6</v>
      </c>
    </row>
    <row r="1387" spans="1:16" s="59" customFormat="1" ht="10.199999999999999" x14ac:dyDescent="0.2">
      <c r="A1387" s="57">
        <v>1407</v>
      </c>
      <c r="B1387" s="57" t="s">
        <v>7423</v>
      </c>
      <c r="C1387" s="58" t="s">
        <v>7423</v>
      </c>
      <c r="D1387" s="67" t="s">
        <v>178</v>
      </c>
      <c r="E1387" s="58" t="s">
        <v>17667</v>
      </c>
      <c r="F1387" s="58" t="s">
        <v>17668</v>
      </c>
      <c r="G1387" s="58" t="s">
        <v>17669</v>
      </c>
      <c r="H1387" s="58" t="s">
        <v>14364</v>
      </c>
      <c r="I1387" s="58">
        <v>84.64</v>
      </c>
      <c r="J1387" s="58"/>
      <c r="K1387" s="58" t="s">
        <v>14365</v>
      </c>
      <c r="L1387" s="58" t="s">
        <v>178</v>
      </c>
      <c r="M1387" s="58">
        <v>79.349999999999994</v>
      </c>
      <c r="N1387" s="58">
        <v>14</v>
      </c>
      <c r="O1387" s="58">
        <v>84.64</v>
      </c>
      <c r="P1387" s="58">
        <v>12</v>
      </c>
    </row>
    <row r="1388" spans="1:16" s="59" customFormat="1" ht="10.199999999999999" x14ac:dyDescent="0.25">
      <c r="A1388" s="57">
        <v>1408</v>
      </c>
      <c r="B1388" s="57" t="s">
        <v>3218</v>
      </c>
      <c r="C1388" s="58" t="s">
        <v>3218</v>
      </c>
      <c r="D1388" s="58" t="s">
        <v>8586</v>
      </c>
      <c r="E1388" s="58" t="s">
        <v>17670</v>
      </c>
      <c r="F1388" s="58" t="s">
        <v>3219</v>
      </c>
      <c r="G1388" s="58" t="s">
        <v>17671</v>
      </c>
      <c r="H1388" s="58" t="s">
        <v>14364</v>
      </c>
      <c r="I1388" s="58">
        <v>101.02</v>
      </c>
      <c r="J1388" s="58"/>
      <c r="K1388" s="58" t="s">
        <v>14365</v>
      </c>
      <c r="L1388" s="58" t="s">
        <v>8586</v>
      </c>
      <c r="M1388" s="58">
        <v>93.69</v>
      </c>
      <c r="N1388" s="58">
        <v>20</v>
      </c>
      <c r="O1388" s="58">
        <v>101.02</v>
      </c>
      <c r="P1388" s="58">
        <v>10</v>
      </c>
    </row>
    <row r="1389" spans="1:16" s="59" customFormat="1" ht="10.199999999999999" x14ac:dyDescent="0.2">
      <c r="A1389" s="57">
        <v>1409</v>
      </c>
      <c r="B1389" s="57" t="s">
        <v>17672</v>
      </c>
      <c r="C1389" s="67"/>
      <c r="D1389" s="67" t="s">
        <v>178</v>
      </c>
      <c r="E1389" s="67" t="s">
        <v>17672</v>
      </c>
      <c r="F1389" s="58" t="s">
        <v>17673</v>
      </c>
      <c r="G1389" s="67" t="s">
        <v>17674</v>
      </c>
      <c r="H1389" s="67" t="s">
        <v>14364</v>
      </c>
      <c r="I1389" s="67">
        <v>724.37</v>
      </c>
      <c r="J1389" s="67" t="s">
        <v>14444</v>
      </c>
      <c r="K1389" s="67" t="s">
        <v>14365</v>
      </c>
      <c r="L1389" s="67" t="s">
        <v>178</v>
      </c>
      <c r="M1389" s="67">
        <v>654.54999999999995</v>
      </c>
      <c r="N1389" s="67" t="s">
        <v>14444</v>
      </c>
      <c r="O1389" s="58">
        <v>724.37</v>
      </c>
      <c r="P1389" s="58">
        <v>102</v>
      </c>
    </row>
    <row r="1390" spans="1:16" s="59" customFormat="1" ht="10.199999999999999" x14ac:dyDescent="0.2">
      <c r="A1390" s="57">
        <v>1410</v>
      </c>
      <c r="B1390" s="57" t="s">
        <v>3908</v>
      </c>
      <c r="C1390" s="58" t="s">
        <v>3908</v>
      </c>
      <c r="D1390" s="67" t="s">
        <v>178</v>
      </c>
      <c r="E1390" s="58" t="s">
        <v>17675</v>
      </c>
      <c r="F1390" s="58" t="s">
        <v>3909</v>
      </c>
      <c r="G1390" s="58" t="s">
        <v>17676</v>
      </c>
      <c r="H1390" s="58" t="s">
        <v>14364</v>
      </c>
      <c r="I1390" s="58">
        <v>281.13</v>
      </c>
      <c r="J1390" s="58"/>
      <c r="K1390" s="58" t="s">
        <v>14365</v>
      </c>
      <c r="L1390" s="58" t="s">
        <v>178</v>
      </c>
      <c r="M1390" s="58">
        <v>238.13</v>
      </c>
      <c r="N1390" s="58">
        <v>47</v>
      </c>
      <c r="O1390" s="58">
        <v>281.94</v>
      </c>
      <c r="P1390" s="58">
        <v>46</v>
      </c>
    </row>
    <row r="1391" spans="1:16" s="59" customFormat="1" ht="10.199999999999999" x14ac:dyDescent="0.2">
      <c r="A1391" s="57">
        <v>1411</v>
      </c>
      <c r="B1391" s="57" t="s">
        <v>3905</v>
      </c>
      <c r="C1391" s="58" t="s">
        <v>3905</v>
      </c>
      <c r="D1391" s="67" t="s">
        <v>178</v>
      </c>
      <c r="E1391" s="58" t="s">
        <v>17677</v>
      </c>
      <c r="F1391" s="58" t="s">
        <v>17678</v>
      </c>
      <c r="G1391" s="58" t="s">
        <v>17679</v>
      </c>
      <c r="H1391" s="58" t="s">
        <v>14364</v>
      </c>
      <c r="I1391" s="58">
        <v>337.13</v>
      </c>
      <c r="J1391" s="58"/>
      <c r="K1391" s="58" t="s">
        <v>14365</v>
      </c>
      <c r="L1391" s="58" t="s">
        <v>178</v>
      </c>
      <c r="M1391" s="58">
        <v>285.56</v>
      </c>
      <c r="N1391" s="58"/>
      <c r="O1391" s="58">
        <v>338.89</v>
      </c>
      <c r="P1391" s="58" t="s">
        <v>14444</v>
      </c>
    </row>
    <row r="1392" spans="1:16" s="59" customFormat="1" ht="10.199999999999999" x14ac:dyDescent="0.25">
      <c r="A1392" s="57">
        <v>1412</v>
      </c>
      <c r="B1392" s="57" t="s">
        <v>17680</v>
      </c>
      <c r="C1392" s="58"/>
      <c r="D1392" s="58" t="s">
        <v>8586</v>
      </c>
      <c r="E1392" s="58" t="s">
        <v>17680</v>
      </c>
      <c r="F1392" s="58" t="s">
        <v>17681</v>
      </c>
      <c r="G1392" s="58" t="s">
        <v>17682</v>
      </c>
      <c r="H1392" s="58" t="s">
        <v>14364</v>
      </c>
      <c r="I1392" s="58">
        <v>771.76</v>
      </c>
      <c r="J1392" s="58"/>
      <c r="K1392" s="58" t="s">
        <v>14365</v>
      </c>
      <c r="L1392" s="58" t="s">
        <v>8586</v>
      </c>
      <c r="M1392" s="58">
        <v>728.89</v>
      </c>
      <c r="N1392" s="58"/>
      <c r="O1392" s="58">
        <v>771.76</v>
      </c>
      <c r="P1392" s="58" t="s">
        <v>14444</v>
      </c>
    </row>
    <row r="1393" spans="1:16" s="59" customFormat="1" ht="10.199999999999999" x14ac:dyDescent="0.2">
      <c r="A1393" s="57">
        <v>1413</v>
      </c>
      <c r="B1393" s="57" t="s">
        <v>17683</v>
      </c>
      <c r="C1393" s="58" t="s">
        <v>4337</v>
      </c>
      <c r="D1393" s="67" t="s">
        <v>178</v>
      </c>
      <c r="E1393" s="67" t="s">
        <v>17683</v>
      </c>
      <c r="F1393" s="58" t="s">
        <v>4338</v>
      </c>
      <c r="G1393" s="67" t="s">
        <v>17684</v>
      </c>
      <c r="H1393" s="67" t="s">
        <v>14364</v>
      </c>
      <c r="I1393" s="67">
        <v>252.7</v>
      </c>
      <c r="J1393" s="67" t="s">
        <v>14444</v>
      </c>
      <c r="K1393" s="67" t="s">
        <v>14365</v>
      </c>
      <c r="L1393" s="67" t="s">
        <v>178</v>
      </c>
      <c r="M1393" s="67">
        <v>233.75</v>
      </c>
      <c r="N1393" s="67" t="s">
        <v>14444</v>
      </c>
      <c r="O1393" s="58">
        <v>252.7</v>
      </c>
      <c r="P1393" s="58">
        <v>2</v>
      </c>
    </row>
    <row r="1394" spans="1:16" s="59" customFormat="1" ht="10.199999999999999" x14ac:dyDescent="0.2">
      <c r="A1394" s="57">
        <v>1414</v>
      </c>
      <c r="B1394" s="57" t="s">
        <v>3914</v>
      </c>
      <c r="C1394" s="58" t="s">
        <v>3914</v>
      </c>
      <c r="D1394" s="67" t="s">
        <v>178</v>
      </c>
      <c r="E1394" s="58" t="s">
        <v>17685</v>
      </c>
      <c r="F1394" s="58" t="s">
        <v>3915</v>
      </c>
      <c r="G1394" s="58" t="s">
        <v>17686</v>
      </c>
      <c r="H1394" s="58" t="s">
        <v>14364</v>
      </c>
      <c r="I1394" s="58">
        <v>303.06</v>
      </c>
      <c r="J1394" s="58"/>
      <c r="K1394" s="58" t="s">
        <v>14365</v>
      </c>
      <c r="L1394" s="58" t="s">
        <v>178</v>
      </c>
      <c r="M1394" s="58">
        <v>256.70999999999998</v>
      </c>
      <c r="N1394" s="58"/>
      <c r="O1394" s="58">
        <v>323.61</v>
      </c>
      <c r="P1394" s="58" t="s">
        <v>14444</v>
      </c>
    </row>
    <row r="1395" spans="1:16" s="59" customFormat="1" ht="10.199999999999999" x14ac:dyDescent="0.2">
      <c r="A1395" s="57">
        <v>1415</v>
      </c>
      <c r="B1395" s="57" t="s">
        <v>3911</v>
      </c>
      <c r="C1395" s="58" t="s">
        <v>3911</v>
      </c>
      <c r="D1395" s="67" t="s">
        <v>178</v>
      </c>
      <c r="E1395" s="58" t="s">
        <v>17687</v>
      </c>
      <c r="F1395" s="58" t="s">
        <v>3912</v>
      </c>
      <c r="G1395" s="58" t="s">
        <v>17688</v>
      </c>
      <c r="H1395" s="58" t="s">
        <v>14364</v>
      </c>
      <c r="I1395" s="58">
        <v>317.01</v>
      </c>
      <c r="J1395" s="58"/>
      <c r="K1395" s="58" t="s">
        <v>14365</v>
      </c>
      <c r="L1395" s="58" t="s">
        <v>178</v>
      </c>
      <c r="M1395" s="58">
        <v>268.52999999999997</v>
      </c>
      <c r="N1395" s="58"/>
      <c r="O1395" s="58">
        <v>333.33</v>
      </c>
      <c r="P1395" s="58" t="s">
        <v>14444</v>
      </c>
    </row>
    <row r="1396" spans="1:16" s="59" customFormat="1" ht="10.199999999999999" x14ac:dyDescent="0.2">
      <c r="A1396" s="57">
        <v>1416</v>
      </c>
      <c r="B1396" s="57" t="s">
        <v>17689</v>
      </c>
      <c r="C1396" s="58"/>
      <c r="D1396" s="67" t="s">
        <v>178</v>
      </c>
      <c r="E1396" s="58" t="s">
        <v>17689</v>
      </c>
      <c r="F1396" s="58" t="s">
        <v>17690</v>
      </c>
      <c r="G1396" s="58" t="s">
        <v>17691</v>
      </c>
      <c r="H1396" s="58" t="s">
        <v>14364</v>
      </c>
      <c r="I1396" s="58">
        <v>3422.22</v>
      </c>
      <c r="J1396" s="58"/>
      <c r="K1396" s="58" t="s">
        <v>14365</v>
      </c>
      <c r="L1396" s="58" t="s">
        <v>178</v>
      </c>
      <c r="M1396" s="58">
        <v>3142.86</v>
      </c>
      <c r="N1396" s="58">
        <v>1</v>
      </c>
      <c r="O1396" s="58">
        <v>3422.22</v>
      </c>
      <c r="P1396" s="58">
        <v>1</v>
      </c>
    </row>
    <row r="1397" spans="1:16" s="59" customFormat="1" ht="10.199999999999999" x14ac:dyDescent="0.2">
      <c r="A1397" s="57">
        <v>1417</v>
      </c>
      <c r="B1397" s="57" t="s">
        <v>17692</v>
      </c>
      <c r="C1397" s="67"/>
      <c r="D1397" s="67" t="s">
        <v>82</v>
      </c>
      <c r="E1397" s="67" t="s">
        <v>17692</v>
      </c>
      <c r="F1397" s="58" t="s">
        <v>17693</v>
      </c>
      <c r="G1397" s="67" t="s">
        <v>17694</v>
      </c>
      <c r="H1397" s="67" t="s">
        <v>14364</v>
      </c>
      <c r="I1397" s="67">
        <v>57.42</v>
      </c>
      <c r="J1397" s="67" t="s">
        <v>14444</v>
      </c>
      <c r="K1397" s="67" t="s">
        <v>14365</v>
      </c>
      <c r="L1397" s="67" t="s">
        <v>82</v>
      </c>
      <c r="M1397" s="67">
        <v>54.19</v>
      </c>
      <c r="N1397" s="67" t="s">
        <v>14444</v>
      </c>
      <c r="O1397" s="58">
        <v>57.42</v>
      </c>
      <c r="P1397" s="58" t="s">
        <v>14444</v>
      </c>
    </row>
    <row r="1398" spans="1:16" s="59" customFormat="1" ht="10.199999999999999" x14ac:dyDescent="0.2">
      <c r="A1398" s="57">
        <v>1418</v>
      </c>
      <c r="B1398" s="57" t="s">
        <v>17695</v>
      </c>
      <c r="C1398" s="58"/>
      <c r="D1398" s="67" t="s">
        <v>178</v>
      </c>
      <c r="E1398" s="58" t="s">
        <v>17695</v>
      </c>
      <c r="F1398" s="58" t="s">
        <v>17696</v>
      </c>
      <c r="G1398" s="58" t="s">
        <v>17697</v>
      </c>
      <c r="H1398" s="58" t="s">
        <v>14364</v>
      </c>
      <c r="I1398" s="58">
        <v>1054.17</v>
      </c>
      <c r="J1398" s="58"/>
      <c r="K1398" s="58" t="s">
        <v>14365</v>
      </c>
      <c r="L1398" s="58" t="s">
        <v>178</v>
      </c>
      <c r="M1398" s="58">
        <v>968.11</v>
      </c>
      <c r="N1398" s="58">
        <v>2</v>
      </c>
      <c r="O1398" s="58">
        <v>1054.17</v>
      </c>
      <c r="P1398" s="58">
        <v>2</v>
      </c>
    </row>
    <row r="1399" spans="1:16" s="59" customFormat="1" ht="10.199999999999999" x14ac:dyDescent="0.25">
      <c r="A1399" s="57">
        <v>1419</v>
      </c>
      <c r="B1399" s="57" t="s">
        <v>17698</v>
      </c>
      <c r="C1399" s="58"/>
      <c r="D1399" s="58" t="s">
        <v>82</v>
      </c>
      <c r="E1399" s="58" t="s">
        <v>17698</v>
      </c>
      <c r="F1399" s="58" t="s">
        <v>17699</v>
      </c>
      <c r="G1399" s="58" t="s">
        <v>17700</v>
      </c>
      <c r="H1399" s="58" t="s">
        <v>14364</v>
      </c>
      <c r="I1399" s="58">
        <v>32.58</v>
      </c>
      <c r="J1399" s="58"/>
      <c r="K1399" s="58" t="s">
        <v>14365</v>
      </c>
      <c r="L1399" s="58" t="s">
        <v>82</v>
      </c>
      <c r="M1399" s="58">
        <v>30.64</v>
      </c>
      <c r="N1399" s="58">
        <v>2618</v>
      </c>
      <c r="O1399" s="58">
        <v>32.58</v>
      </c>
      <c r="P1399" s="58">
        <v>2545</v>
      </c>
    </row>
    <row r="1400" spans="1:16" s="59" customFormat="1" ht="10.199999999999999" x14ac:dyDescent="0.25">
      <c r="A1400" s="57">
        <v>1420</v>
      </c>
      <c r="B1400" s="57" t="s">
        <v>6510</v>
      </c>
      <c r="C1400" s="58" t="s">
        <v>6510</v>
      </c>
      <c r="D1400" s="58" t="s">
        <v>82</v>
      </c>
      <c r="E1400" s="58" t="s">
        <v>17701</v>
      </c>
      <c r="F1400" s="58" t="s">
        <v>17702</v>
      </c>
      <c r="G1400" s="58" t="s">
        <v>17703</v>
      </c>
      <c r="H1400" s="58" t="s">
        <v>14364</v>
      </c>
      <c r="I1400" s="58">
        <v>38.950000000000003</v>
      </c>
      <c r="J1400" s="58"/>
      <c r="K1400" s="58" t="s">
        <v>14365</v>
      </c>
      <c r="L1400" s="58" t="s">
        <v>82</v>
      </c>
      <c r="M1400" s="58">
        <v>36.96</v>
      </c>
      <c r="N1400" s="58">
        <v>873</v>
      </c>
      <c r="O1400" s="58">
        <v>38.950000000000003</v>
      </c>
      <c r="P1400" s="58">
        <v>805</v>
      </c>
    </row>
    <row r="1401" spans="1:16" s="59" customFormat="1" ht="10.199999999999999" x14ac:dyDescent="0.25">
      <c r="A1401" s="57">
        <v>1421</v>
      </c>
      <c r="B1401" s="57" t="s">
        <v>17704</v>
      </c>
      <c r="C1401" s="58"/>
      <c r="D1401" s="58" t="s">
        <v>82</v>
      </c>
      <c r="E1401" s="58" t="s">
        <v>17704</v>
      </c>
      <c r="F1401" s="58" t="s">
        <v>17705</v>
      </c>
      <c r="G1401" s="58" t="s">
        <v>17706</v>
      </c>
      <c r="H1401" s="58" t="s">
        <v>14364</v>
      </c>
      <c r="I1401" s="58">
        <v>36.6</v>
      </c>
      <c r="J1401" s="58"/>
      <c r="K1401" s="58" t="s">
        <v>14365</v>
      </c>
      <c r="L1401" s="58" t="s">
        <v>82</v>
      </c>
      <c r="M1401" s="58">
        <v>34.54</v>
      </c>
      <c r="N1401" s="58">
        <v>21</v>
      </c>
      <c r="O1401" s="58">
        <v>36.6</v>
      </c>
      <c r="P1401" s="58">
        <v>13</v>
      </c>
    </row>
    <row r="1402" spans="1:16" s="59" customFormat="1" ht="10.199999999999999" x14ac:dyDescent="0.25">
      <c r="A1402" s="57">
        <v>1422</v>
      </c>
      <c r="B1402" s="57" t="s">
        <v>17707</v>
      </c>
      <c r="C1402" s="58"/>
      <c r="D1402" s="58" t="s">
        <v>82</v>
      </c>
      <c r="E1402" s="58" t="s">
        <v>17707</v>
      </c>
      <c r="F1402" s="58" t="s">
        <v>17708</v>
      </c>
      <c r="G1402" s="58" t="s">
        <v>17709</v>
      </c>
      <c r="H1402" s="58" t="s">
        <v>14364</v>
      </c>
      <c r="I1402" s="58">
        <v>19.55</v>
      </c>
      <c r="J1402" s="58"/>
      <c r="K1402" s="58" t="s">
        <v>14365</v>
      </c>
      <c r="L1402" s="58" t="s">
        <v>82</v>
      </c>
      <c r="M1402" s="58">
        <v>19.309999999999999</v>
      </c>
      <c r="N1402" s="58">
        <v>68</v>
      </c>
      <c r="O1402" s="58">
        <v>19.55</v>
      </c>
      <c r="P1402" s="58">
        <v>12</v>
      </c>
    </row>
    <row r="1403" spans="1:16" s="59" customFormat="1" ht="10.199999999999999" x14ac:dyDescent="0.25">
      <c r="A1403" s="57">
        <v>1423</v>
      </c>
      <c r="B1403" s="57" t="s">
        <v>17710</v>
      </c>
      <c r="C1403" s="58"/>
      <c r="D1403" s="58" t="s">
        <v>82</v>
      </c>
      <c r="E1403" s="58" t="s">
        <v>17710</v>
      </c>
      <c r="F1403" s="58" t="s">
        <v>17711</v>
      </c>
      <c r="G1403" s="58" t="s">
        <v>17712</v>
      </c>
      <c r="H1403" s="58" t="s">
        <v>14364</v>
      </c>
      <c r="I1403" s="58">
        <v>26.29</v>
      </c>
      <c r="J1403" s="58"/>
      <c r="K1403" s="58" t="s">
        <v>14365</v>
      </c>
      <c r="L1403" s="58" t="s">
        <v>82</v>
      </c>
      <c r="M1403" s="58">
        <v>25.96</v>
      </c>
      <c r="N1403" s="58">
        <v>55</v>
      </c>
      <c r="O1403" s="58">
        <v>26.29</v>
      </c>
      <c r="P1403" s="58" t="s">
        <v>14444</v>
      </c>
    </row>
    <row r="1404" spans="1:16" s="59" customFormat="1" ht="10.199999999999999" x14ac:dyDescent="0.25">
      <c r="A1404" s="57">
        <v>1424</v>
      </c>
      <c r="B1404" s="57" t="s">
        <v>5944</v>
      </c>
      <c r="C1404" s="58" t="s">
        <v>5944</v>
      </c>
      <c r="D1404" s="58" t="s">
        <v>82</v>
      </c>
      <c r="E1404" s="58" t="s">
        <v>17713</v>
      </c>
      <c r="F1404" s="58" t="s">
        <v>5945</v>
      </c>
      <c r="G1404" s="58" t="s">
        <v>17714</v>
      </c>
      <c r="H1404" s="58" t="s">
        <v>14364</v>
      </c>
      <c r="I1404" s="58">
        <v>34.97</v>
      </c>
      <c r="J1404" s="58"/>
      <c r="K1404" s="58" t="s">
        <v>14365</v>
      </c>
      <c r="L1404" s="58" t="s">
        <v>82</v>
      </c>
      <c r="M1404" s="58">
        <v>34.54</v>
      </c>
      <c r="N1404" s="58">
        <v>322</v>
      </c>
      <c r="O1404" s="58">
        <v>34.97</v>
      </c>
      <c r="P1404" s="58">
        <v>75</v>
      </c>
    </row>
    <row r="1405" spans="1:16" s="59" customFormat="1" ht="10.199999999999999" x14ac:dyDescent="0.25">
      <c r="A1405" s="57">
        <v>1425</v>
      </c>
      <c r="B1405" s="57" t="s">
        <v>17715</v>
      </c>
      <c r="C1405" s="58"/>
      <c r="D1405" s="58" t="s">
        <v>82</v>
      </c>
      <c r="E1405" s="58" t="s">
        <v>17715</v>
      </c>
      <c r="F1405" s="58" t="s">
        <v>17716</v>
      </c>
      <c r="G1405" s="58" t="s">
        <v>17717</v>
      </c>
      <c r="H1405" s="58" t="s">
        <v>14364</v>
      </c>
      <c r="I1405" s="58">
        <v>2.38</v>
      </c>
      <c r="J1405" s="58"/>
      <c r="K1405" s="58" t="s">
        <v>14365</v>
      </c>
      <c r="L1405" s="58" t="s">
        <v>82</v>
      </c>
      <c r="M1405" s="58">
        <v>2.35</v>
      </c>
      <c r="N1405" s="58">
        <v>81</v>
      </c>
      <c r="O1405" s="58">
        <v>2.38</v>
      </c>
      <c r="P1405" s="58">
        <v>81</v>
      </c>
    </row>
    <row r="1406" spans="1:16" s="59" customFormat="1" ht="10.199999999999999" x14ac:dyDescent="0.25">
      <c r="A1406" s="57">
        <v>1426</v>
      </c>
      <c r="B1406" s="57" t="s">
        <v>3456</v>
      </c>
      <c r="C1406" s="58" t="s">
        <v>3456</v>
      </c>
      <c r="D1406" s="58" t="s">
        <v>82</v>
      </c>
      <c r="E1406" s="58" t="s">
        <v>17718</v>
      </c>
      <c r="F1406" s="58" t="s">
        <v>3457</v>
      </c>
      <c r="G1406" s="58" t="s">
        <v>17719</v>
      </c>
      <c r="H1406" s="58" t="s">
        <v>14364</v>
      </c>
      <c r="I1406" s="58">
        <v>50.68</v>
      </c>
      <c r="J1406" s="58"/>
      <c r="K1406" s="58" t="s">
        <v>14365</v>
      </c>
      <c r="L1406" s="58" t="s">
        <v>82</v>
      </c>
      <c r="M1406" s="58">
        <v>46.53</v>
      </c>
      <c r="N1406" s="58"/>
      <c r="O1406" s="58">
        <v>50.68</v>
      </c>
      <c r="P1406" s="58">
        <v>3</v>
      </c>
    </row>
    <row r="1407" spans="1:16" s="59" customFormat="1" ht="10.199999999999999" x14ac:dyDescent="0.25">
      <c r="A1407" s="57">
        <v>1427</v>
      </c>
      <c r="B1407" s="57" t="s">
        <v>17720</v>
      </c>
      <c r="C1407" s="58"/>
      <c r="D1407" s="58" t="s">
        <v>8586</v>
      </c>
      <c r="E1407" s="58" t="s">
        <v>17720</v>
      </c>
      <c r="F1407" s="58" t="s">
        <v>17721</v>
      </c>
      <c r="G1407" s="58" t="s">
        <v>17722</v>
      </c>
      <c r="H1407" s="58" t="s">
        <v>14364</v>
      </c>
      <c r="I1407" s="58">
        <v>990.54</v>
      </c>
      <c r="J1407" s="58"/>
      <c r="K1407" s="58" t="s">
        <v>14365</v>
      </c>
      <c r="L1407" s="58" t="s">
        <v>8586</v>
      </c>
      <c r="M1407" s="58">
        <v>927.85</v>
      </c>
      <c r="N1407" s="58"/>
      <c r="O1407" s="58">
        <v>990.54</v>
      </c>
      <c r="P1407" s="58" t="s">
        <v>14444</v>
      </c>
    </row>
    <row r="1408" spans="1:16" s="59" customFormat="1" ht="10.199999999999999" x14ac:dyDescent="0.25">
      <c r="A1408" s="57">
        <v>1428</v>
      </c>
      <c r="B1408" s="57" t="s">
        <v>7624</v>
      </c>
      <c r="C1408" s="58" t="s">
        <v>7624</v>
      </c>
      <c r="D1408" s="58" t="s">
        <v>8586</v>
      </c>
      <c r="E1408" s="58" t="s">
        <v>17723</v>
      </c>
      <c r="F1408" s="58" t="s">
        <v>17724</v>
      </c>
      <c r="G1408" s="58" t="s">
        <v>17725</v>
      </c>
      <c r="H1408" s="58" t="s">
        <v>14364</v>
      </c>
      <c r="I1408" s="58">
        <v>37.840000000000003</v>
      </c>
      <c r="J1408" s="58"/>
      <c r="K1408" s="58" t="s">
        <v>14365</v>
      </c>
      <c r="L1408" s="58" t="s">
        <v>8586</v>
      </c>
      <c r="M1408" s="58">
        <v>35.44</v>
      </c>
      <c r="N1408" s="58">
        <v>3</v>
      </c>
      <c r="O1408" s="58">
        <v>37.840000000000003</v>
      </c>
      <c r="P1408" s="58">
        <v>3</v>
      </c>
    </row>
    <row r="1409" spans="1:16" s="59" customFormat="1" ht="10.199999999999999" x14ac:dyDescent="0.25">
      <c r="A1409" s="57">
        <v>1429</v>
      </c>
      <c r="B1409" s="57" t="s">
        <v>7459</v>
      </c>
      <c r="C1409" s="58" t="s">
        <v>7459</v>
      </c>
      <c r="D1409" s="58" t="s">
        <v>8586</v>
      </c>
      <c r="E1409" s="58" t="s">
        <v>17726</v>
      </c>
      <c r="F1409" s="58" t="s">
        <v>7460</v>
      </c>
      <c r="G1409" s="58" t="s">
        <v>17727</v>
      </c>
      <c r="H1409" s="58" t="s">
        <v>14364</v>
      </c>
      <c r="I1409" s="58">
        <v>101.35</v>
      </c>
      <c r="J1409" s="58"/>
      <c r="K1409" s="58" t="s">
        <v>14365</v>
      </c>
      <c r="L1409" s="58" t="s">
        <v>8586</v>
      </c>
      <c r="M1409" s="58">
        <v>94.94</v>
      </c>
      <c r="N1409" s="58">
        <v>73</v>
      </c>
      <c r="O1409" s="58">
        <v>101.35</v>
      </c>
      <c r="P1409" s="58">
        <v>73</v>
      </c>
    </row>
    <row r="1410" spans="1:16" s="59" customFormat="1" ht="10.199999999999999" x14ac:dyDescent="0.25">
      <c r="A1410" s="57">
        <v>1430</v>
      </c>
      <c r="B1410" s="57" t="s">
        <v>7465</v>
      </c>
      <c r="C1410" s="60" t="s">
        <v>7465</v>
      </c>
      <c r="D1410" s="58" t="s">
        <v>8586</v>
      </c>
      <c r="E1410" s="58" t="s">
        <v>17728</v>
      </c>
      <c r="F1410" s="58" t="s">
        <v>17729</v>
      </c>
      <c r="G1410" s="58" t="s">
        <v>17730</v>
      </c>
      <c r="H1410" s="58" t="s">
        <v>14364</v>
      </c>
      <c r="I1410" s="58">
        <v>129.72999999999999</v>
      </c>
      <c r="J1410" s="58"/>
      <c r="K1410" s="58" t="s">
        <v>14365</v>
      </c>
      <c r="L1410" s="58" t="s">
        <v>8586</v>
      </c>
      <c r="M1410" s="58">
        <v>121.52</v>
      </c>
      <c r="N1410" s="58">
        <v>7</v>
      </c>
      <c r="O1410" s="58">
        <v>129.72999999999999</v>
      </c>
      <c r="P1410" s="58">
        <v>7</v>
      </c>
    </row>
    <row r="1411" spans="1:16" s="59" customFormat="1" ht="10.199999999999999" x14ac:dyDescent="0.25">
      <c r="A1411" s="57">
        <v>1431</v>
      </c>
      <c r="B1411" s="57" t="s">
        <v>7627</v>
      </c>
      <c r="C1411" s="60" t="s">
        <v>7627</v>
      </c>
      <c r="D1411" s="58" t="s">
        <v>8586</v>
      </c>
      <c r="E1411" s="58" t="s">
        <v>17731</v>
      </c>
      <c r="F1411" s="58" t="s">
        <v>17732</v>
      </c>
      <c r="G1411" s="58" t="s">
        <v>17733</v>
      </c>
      <c r="H1411" s="58" t="s">
        <v>14364</v>
      </c>
      <c r="I1411" s="58">
        <v>75.680000000000007</v>
      </c>
      <c r="J1411" s="58"/>
      <c r="K1411" s="58" t="s">
        <v>14365</v>
      </c>
      <c r="L1411" s="58" t="s">
        <v>8586</v>
      </c>
      <c r="M1411" s="58">
        <v>70.89</v>
      </c>
      <c r="N1411" s="58">
        <v>10</v>
      </c>
      <c r="O1411" s="58">
        <v>75.680000000000007</v>
      </c>
      <c r="P1411" s="58">
        <v>1</v>
      </c>
    </row>
    <row r="1412" spans="1:16" s="59" customFormat="1" ht="10.199999999999999" x14ac:dyDescent="0.25">
      <c r="A1412" s="57">
        <v>1432</v>
      </c>
      <c r="B1412" s="57" t="s">
        <v>7630</v>
      </c>
      <c r="C1412" s="61" t="s">
        <v>7630</v>
      </c>
      <c r="D1412" s="58" t="s">
        <v>8586</v>
      </c>
      <c r="E1412" s="58" t="s">
        <v>17734</v>
      </c>
      <c r="F1412" s="58" t="s">
        <v>17735</v>
      </c>
      <c r="G1412" s="58" t="s">
        <v>17736</v>
      </c>
      <c r="H1412" s="58" t="s">
        <v>14364</v>
      </c>
      <c r="I1412" s="58">
        <v>90.54</v>
      </c>
      <c r="J1412" s="58"/>
      <c r="K1412" s="58" t="s">
        <v>14365</v>
      </c>
      <c r="L1412" s="58" t="s">
        <v>8586</v>
      </c>
      <c r="M1412" s="58">
        <v>84.81</v>
      </c>
      <c r="N1412" s="58">
        <v>34</v>
      </c>
      <c r="O1412" s="58">
        <v>90.54</v>
      </c>
      <c r="P1412" s="58">
        <v>28</v>
      </c>
    </row>
    <row r="1413" spans="1:16" s="59" customFormat="1" ht="10.199999999999999" x14ac:dyDescent="0.25">
      <c r="A1413" s="57">
        <v>1433</v>
      </c>
      <c r="B1413" s="57" t="s">
        <v>7648</v>
      </c>
      <c r="C1413" s="60" t="s">
        <v>7648</v>
      </c>
      <c r="D1413" s="58" t="s">
        <v>8586</v>
      </c>
      <c r="E1413" s="58" t="s">
        <v>17737</v>
      </c>
      <c r="F1413" s="58" t="s">
        <v>17738</v>
      </c>
      <c r="G1413" s="58" t="s">
        <v>17739</v>
      </c>
      <c r="H1413" s="58" t="s">
        <v>14364</v>
      </c>
      <c r="I1413" s="58">
        <v>102.7</v>
      </c>
      <c r="J1413" s="58"/>
      <c r="K1413" s="58" t="s">
        <v>14365</v>
      </c>
      <c r="L1413" s="58" t="s">
        <v>8586</v>
      </c>
      <c r="M1413" s="58">
        <v>96.2</v>
      </c>
      <c r="N1413" s="58">
        <v>5</v>
      </c>
      <c r="O1413" s="58">
        <v>102.7</v>
      </c>
      <c r="P1413" s="58">
        <v>5</v>
      </c>
    </row>
    <row r="1414" spans="1:16" s="59" customFormat="1" ht="10.199999999999999" x14ac:dyDescent="0.25">
      <c r="A1414" s="57">
        <v>1434</v>
      </c>
      <c r="B1414" s="57" t="s">
        <v>7472</v>
      </c>
      <c r="C1414" s="60" t="s">
        <v>7472</v>
      </c>
      <c r="D1414" s="58" t="s">
        <v>8586</v>
      </c>
      <c r="E1414" s="58" t="s">
        <v>17740</v>
      </c>
      <c r="F1414" s="58" t="s">
        <v>17741</v>
      </c>
      <c r="G1414" s="58" t="s">
        <v>17742</v>
      </c>
      <c r="H1414" s="58" t="s">
        <v>14364</v>
      </c>
      <c r="I1414" s="58">
        <v>125.68</v>
      </c>
      <c r="J1414" s="58"/>
      <c r="K1414" s="58" t="s">
        <v>14365</v>
      </c>
      <c r="L1414" s="58" t="s">
        <v>8586</v>
      </c>
      <c r="M1414" s="58">
        <v>117.72</v>
      </c>
      <c r="N1414" s="58">
        <v>17</v>
      </c>
      <c r="O1414" s="58">
        <v>125.68</v>
      </c>
      <c r="P1414" s="58">
        <v>17</v>
      </c>
    </row>
    <row r="1415" spans="1:16" s="59" customFormat="1" ht="10.199999999999999" x14ac:dyDescent="0.25">
      <c r="A1415" s="57">
        <v>1435</v>
      </c>
      <c r="B1415" s="57" t="s">
        <v>7481</v>
      </c>
      <c r="C1415" s="60" t="s">
        <v>7481</v>
      </c>
      <c r="D1415" s="58" t="s">
        <v>8586</v>
      </c>
      <c r="E1415" s="58" t="s">
        <v>17743</v>
      </c>
      <c r="F1415" s="58" t="s">
        <v>17744</v>
      </c>
      <c r="G1415" s="58" t="s">
        <v>17745</v>
      </c>
      <c r="H1415" s="58" t="s">
        <v>14364</v>
      </c>
      <c r="I1415" s="58">
        <v>131.08000000000001</v>
      </c>
      <c r="J1415" s="58"/>
      <c r="K1415" s="58" t="s">
        <v>14365</v>
      </c>
      <c r="L1415" s="58" t="s">
        <v>8586</v>
      </c>
      <c r="M1415" s="58">
        <v>122.78</v>
      </c>
      <c r="N1415" s="58">
        <v>1</v>
      </c>
      <c r="O1415" s="58">
        <v>131.08000000000001</v>
      </c>
      <c r="P1415" s="58">
        <v>1</v>
      </c>
    </row>
    <row r="1416" spans="1:16" s="59" customFormat="1" ht="10.199999999999999" x14ac:dyDescent="0.25">
      <c r="A1416" s="57">
        <v>1436</v>
      </c>
      <c r="B1416" s="57" t="s">
        <v>7654</v>
      </c>
      <c r="C1416" s="58" t="s">
        <v>7654</v>
      </c>
      <c r="D1416" s="58" t="s">
        <v>8586</v>
      </c>
      <c r="E1416" s="58" t="s">
        <v>17746</v>
      </c>
      <c r="F1416" s="58" t="s">
        <v>17747</v>
      </c>
      <c r="G1416" s="58" t="s">
        <v>17748</v>
      </c>
      <c r="H1416" s="58" t="s">
        <v>14364</v>
      </c>
      <c r="I1416" s="58">
        <v>63.51</v>
      </c>
      <c r="J1416" s="58"/>
      <c r="K1416" s="58" t="s">
        <v>14365</v>
      </c>
      <c r="L1416" s="58" t="s">
        <v>8586</v>
      </c>
      <c r="M1416" s="58">
        <v>59.49</v>
      </c>
      <c r="N1416" s="58">
        <v>4</v>
      </c>
      <c r="O1416" s="58">
        <v>63.51</v>
      </c>
      <c r="P1416" s="58" t="s">
        <v>14444</v>
      </c>
    </row>
    <row r="1417" spans="1:16" s="59" customFormat="1" ht="10.199999999999999" x14ac:dyDescent="0.25">
      <c r="A1417" s="57">
        <v>1437</v>
      </c>
      <c r="B1417" s="57" t="s">
        <v>7484</v>
      </c>
      <c r="C1417" s="58" t="s">
        <v>7484</v>
      </c>
      <c r="D1417" s="58" t="s">
        <v>8586</v>
      </c>
      <c r="E1417" s="58" t="s">
        <v>17749</v>
      </c>
      <c r="F1417" s="58" t="s">
        <v>7485</v>
      </c>
      <c r="G1417" s="58" t="s">
        <v>17750</v>
      </c>
      <c r="H1417" s="58" t="s">
        <v>14364</v>
      </c>
      <c r="I1417" s="58">
        <v>74.319999999999993</v>
      </c>
      <c r="J1417" s="58"/>
      <c r="K1417" s="58" t="s">
        <v>14365</v>
      </c>
      <c r="L1417" s="58" t="s">
        <v>8586</v>
      </c>
      <c r="M1417" s="58">
        <v>69.62</v>
      </c>
      <c r="N1417" s="58">
        <v>667</v>
      </c>
      <c r="O1417" s="58">
        <v>58.51</v>
      </c>
      <c r="P1417" s="58">
        <v>627</v>
      </c>
    </row>
    <row r="1418" spans="1:16" s="59" customFormat="1" ht="10.199999999999999" x14ac:dyDescent="0.25">
      <c r="A1418" s="57">
        <v>1438</v>
      </c>
      <c r="B1418" s="57" t="s">
        <v>7487</v>
      </c>
      <c r="C1418" s="60" t="s">
        <v>7487</v>
      </c>
      <c r="D1418" s="58" t="s">
        <v>8586</v>
      </c>
      <c r="E1418" s="58" t="s">
        <v>17751</v>
      </c>
      <c r="F1418" s="58" t="s">
        <v>17752</v>
      </c>
      <c r="G1418" s="58" t="s">
        <v>17753</v>
      </c>
      <c r="H1418" s="58" t="s">
        <v>14364</v>
      </c>
      <c r="I1418" s="58">
        <v>200</v>
      </c>
      <c r="J1418" s="58"/>
      <c r="K1418" s="58" t="s">
        <v>14365</v>
      </c>
      <c r="L1418" s="58" t="s">
        <v>8586</v>
      </c>
      <c r="M1418" s="58">
        <v>187.34</v>
      </c>
      <c r="N1418" s="58">
        <v>69</v>
      </c>
      <c r="O1418" s="58">
        <v>200</v>
      </c>
      <c r="P1418" s="58">
        <v>69</v>
      </c>
    </row>
    <row r="1419" spans="1:16" s="59" customFormat="1" ht="10.199999999999999" x14ac:dyDescent="0.25">
      <c r="A1419" s="57">
        <v>1439</v>
      </c>
      <c r="B1419" s="57" t="s">
        <v>7490</v>
      </c>
      <c r="C1419" s="60" t="s">
        <v>7490</v>
      </c>
      <c r="D1419" s="58" t="s">
        <v>8586</v>
      </c>
      <c r="E1419" s="58" t="s">
        <v>17754</v>
      </c>
      <c r="F1419" s="58" t="s">
        <v>17755</v>
      </c>
      <c r="G1419" s="58" t="s">
        <v>17756</v>
      </c>
      <c r="H1419" s="58" t="s">
        <v>14364</v>
      </c>
      <c r="I1419" s="58">
        <v>263.51</v>
      </c>
      <c r="J1419" s="58"/>
      <c r="K1419" s="58" t="s">
        <v>14365</v>
      </c>
      <c r="L1419" s="58" t="s">
        <v>8586</v>
      </c>
      <c r="M1419" s="58">
        <v>246.84</v>
      </c>
      <c r="N1419" s="58">
        <v>10</v>
      </c>
      <c r="O1419" s="58">
        <v>263.51</v>
      </c>
      <c r="P1419" s="58">
        <v>10</v>
      </c>
    </row>
    <row r="1420" spans="1:16" s="59" customFormat="1" ht="10.199999999999999" x14ac:dyDescent="0.25">
      <c r="A1420" s="57">
        <v>1440</v>
      </c>
      <c r="B1420" s="57" t="s">
        <v>7660</v>
      </c>
      <c r="C1420" s="58" t="s">
        <v>7660</v>
      </c>
      <c r="D1420" s="58" t="s">
        <v>8586</v>
      </c>
      <c r="E1420" s="58" t="s">
        <v>17757</v>
      </c>
      <c r="F1420" s="58" t="s">
        <v>17758</v>
      </c>
      <c r="G1420" s="58" t="s">
        <v>17759</v>
      </c>
      <c r="H1420" s="58" t="s">
        <v>14364</v>
      </c>
      <c r="I1420" s="58">
        <v>509.62</v>
      </c>
      <c r="J1420" s="58"/>
      <c r="K1420" s="58" t="s">
        <v>14365</v>
      </c>
      <c r="L1420" s="58" t="s">
        <v>8586</v>
      </c>
      <c r="M1420" s="58">
        <v>485.06</v>
      </c>
      <c r="N1420" s="58">
        <v>35</v>
      </c>
      <c r="O1420" s="58">
        <v>501.27</v>
      </c>
      <c r="P1420" s="58">
        <v>10</v>
      </c>
    </row>
    <row r="1421" spans="1:16" s="59" customFormat="1" ht="10.199999999999999" x14ac:dyDescent="0.25">
      <c r="A1421" s="57">
        <v>1441</v>
      </c>
      <c r="B1421" s="57" t="s">
        <v>7663</v>
      </c>
      <c r="C1421" s="58" t="s">
        <v>7663</v>
      </c>
      <c r="D1421" s="58" t="s">
        <v>8586</v>
      </c>
      <c r="E1421" s="58" t="s">
        <v>17760</v>
      </c>
      <c r="F1421" s="58" t="s">
        <v>7664</v>
      </c>
      <c r="G1421" s="58" t="s">
        <v>17761</v>
      </c>
      <c r="H1421" s="58" t="s">
        <v>14364</v>
      </c>
      <c r="I1421" s="58">
        <v>1334.65</v>
      </c>
      <c r="J1421" s="58"/>
      <c r="K1421" s="58" t="s">
        <v>14365</v>
      </c>
      <c r="L1421" s="58" t="s">
        <v>8586</v>
      </c>
      <c r="M1421" s="58">
        <v>1270.33</v>
      </c>
      <c r="N1421" s="58">
        <v>19</v>
      </c>
      <c r="O1421" s="58">
        <v>1418.99</v>
      </c>
      <c r="P1421" s="58">
        <v>14</v>
      </c>
    </row>
    <row r="1422" spans="1:16" s="59" customFormat="1" ht="10.199999999999999" x14ac:dyDescent="0.25">
      <c r="A1422" s="57">
        <v>1442</v>
      </c>
      <c r="B1422" s="57" t="s">
        <v>7603</v>
      </c>
      <c r="C1422" s="58" t="s">
        <v>7603</v>
      </c>
      <c r="D1422" s="58" t="s">
        <v>8586</v>
      </c>
      <c r="E1422" s="58" t="s">
        <v>17762</v>
      </c>
      <c r="F1422" s="58" t="s">
        <v>17763</v>
      </c>
      <c r="G1422" s="58" t="s">
        <v>17764</v>
      </c>
      <c r="H1422" s="58" t="s">
        <v>14364</v>
      </c>
      <c r="I1422" s="58">
        <v>452.89</v>
      </c>
      <c r="J1422" s="58"/>
      <c r="K1422" s="58" t="s">
        <v>14365</v>
      </c>
      <c r="L1422" s="58" t="s">
        <v>8586</v>
      </c>
      <c r="M1422" s="58">
        <v>431.06</v>
      </c>
      <c r="N1422" s="58">
        <v>16</v>
      </c>
      <c r="O1422" s="58">
        <v>445.57</v>
      </c>
      <c r="P1422" s="58">
        <v>10</v>
      </c>
    </row>
    <row r="1423" spans="1:16" s="59" customFormat="1" ht="10.199999999999999" x14ac:dyDescent="0.25">
      <c r="A1423" s="57">
        <v>1443</v>
      </c>
      <c r="B1423" s="57" t="s">
        <v>7594</v>
      </c>
      <c r="C1423" s="60" t="s">
        <v>7594</v>
      </c>
      <c r="D1423" s="58" t="s">
        <v>8586</v>
      </c>
      <c r="E1423" s="58" t="s">
        <v>17765</v>
      </c>
      <c r="F1423" s="58" t="s">
        <v>17766</v>
      </c>
      <c r="G1423" s="58" t="s">
        <v>17767</v>
      </c>
      <c r="H1423" s="58" t="s">
        <v>14364</v>
      </c>
      <c r="I1423" s="58">
        <v>182.43</v>
      </c>
      <c r="J1423" s="58"/>
      <c r="K1423" s="58" t="s">
        <v>14365</v>
      </c>
      <c r="L1423" s="58" t="s">
        <v>8586</v>
      </c>
      <c r="M1423" s="58">
        <v>170.89</v>
      </c>
      <c r="N1423" s="58">
        <v>6</v>
      </c>
      <c r="O1423" s="58">
        <v>182.43</v>
      </c>
      <c r="P1423" s="58">
        <v>5</v>
      </c>
    </row>
    <row r="1424" spans="1:16" s="59" customFormat="1" ht="10.199999999999999" x14ac:dyDescent="0.25">
      <c r="A1424" s="57">
        <v>1444</v>
      </c>
      <c r="B1424" s="57" t="s">
        <v>7597</v>
      </c>
      <c r="C1424" s="60" t="s">
        <v>7597</v>
      </c>
      <c r="D1424" s="58" t="s">
        <v>8586</v>
      </c>
      <c r="E1424" s="58" t="s">
        <v>17768</v>
      </c>
      <c r="F1424" s="58" t="s">
        <v>17769</v>
      </c>
      <c r="G1424" s="58" t="s">
        <v>17770</v>
      </c>
      <c r="H1424" s="58" t="s">
        <v>14364</v>
      </c>
      <c r="I1424" s="58">
        <v>158.11000000000001</v>
      </c>
      <c r="J1424" s="58"/>
      <c r="K1424" s="58" t="s">
        <v>14365</v>
      </c>
      <c r="L1424" s="58" t="s">
        <v>8586</v>
      </c>
      <c r="M1424" s="58">
        <v>148.1</v>
      </c>
      <c r="N1424" s="58">
        <v>8</v>
      </c>
      <c r="O1424" s="58">
        <v>158.11000000000001</v>
      </c>
      <c r="P1424" s="58">
        <v>8</v>
      </c>
    </row>
    <row r="1425" spans="1:16" s="59" customFormat="1" ht="10.199999999999999" x14ac:dyDescent="0.25">
      <c r="A1425" s="57">
        <v>1445</v>
      </c>
      <c r="B1425" s="57" t="s">
        <v>7633</v>
      </c>
      <c r="C1425" s="60" t="s">
        <v>7633</v>
      </c>
      <c r="D1425" s="58" t="s">
        <v>8586</v>
      </c>
      <c r="E1425" s="58" t="s">
        <v>17771</v>
      </c>
      <c r="F1425" s="58" t="s">
        <v>17772</v>
      </c>
      <c r="G1425" s="58" t="s">
        <v>17773</v>
      </c>
      <c r="H1425" s="58" t="s">
        <v>14364</v>
      </c>
      <c r="I1425" s="58">
        <v>218.92</v>
      </c>
      <c r="J1425" s="58"/>
      <c r="K1425" s="58" t="s">
        <v>14365</v>
      </c>
      <c r="L1425" s="58" t="s">
        <v>8586</v>
      </c>
      <c r="M1425" s="58">
        <v>205.06</v>
      </c>
      <c r="N1425" s="58">
        <v>8</v>
      </c>
      <c r="O1425" s="58">
        <v>218.92</v>
      </c>
      <c r="P1425" s="58">
        <v>7</v>
      </c>
    </row>
    <row r="1426" spans="1:16" s="59" customFormat="1" ht="10.199999999999999" x14ac:dyDescent="0.25">
      <c r="A1426" s="57">
        <v>1446</v>
      </c>
      <c r="B1426" s="57" t="s">
        <v>17774</v>
      </c>
      <c r="C1426" s="58"/>
      <c r="D1426" s="58" t="s">
        <v>8586</v>
      </c>
      <c r="E1426" s="58" t="s">
        <v>17774</v>
      </c>
      <c r="F1426" s="58" t="s">
        <v>17775</v>
      </c>
      <c r="G1426" s="58" t="s">
        <v>17776</v>
      </c>
      <c r="H1426" s="58" t="s">
        <v>14364</v>
      </c>
      <c r="I1426" s="58">
        <v>536.49</v>
      </c>
      <c r="J1426" s="58"/>
      <c r="K1426" s="58" t="s">
        <v>14365</v>
      </c>
      <c r="L1426" s="58" t="s">
        <v>8586</v>
      </c>
      <c r="M1426" s="58">
        <v>502.53</v>
      </c>
      <c r="N1426" s="58">
        <v>46</v>
      </c>
      <c r="O1426" s="58">
        <v>536.49</v>
      </c>
      <c r="P1426" s="58">
        <v>47</v>
      </c>
    </row>
    <row r="1427" spans="1:16" s="59" customFormat="1" ht="10.199999999999999" x14ac:dyDescent="0.25">
      <c r="A1427" s="57">
        <v>1447</v>
      </c>
      <c r="B1427" s="57" t="s">
        <v>7636</v>
      </c>
      <c r="C1427" s="60" t="s">
        <v>7636</v>
      </c>
      <c r="D1427" s="58" t="s">
        <v>8586</v>
      </c>
      <c r="E1427" s="58" t="s">
        <v>17777</v>
      </c>
      <c r="F1427" s="58" t="s">
        <v>17778</v>
      </c>
      <c r="G1427" s="58" t="s">
        <v>17779</v>
      </c>
      <c r="H1427" s="58" t="s">
        <v>14364</v>
      </c>
      <c r="I1427" s="58">
        <v>666.22</v>
      </c>
      <c r="J1427" s="58"/>
      <c r="K1427" s="58" t="s">
        <v>14365</v>
      </c>
      <c r="L1427" s="58" t="s">
        <v>8586</v>
      </c>
      <c r="M1427" s="58">
        <v>624.04999999999995</v>
      </c>
      <c r="N1427" s="58">
        <v>4</v>
      </c>
      <c r="O1427" s="58">
        <v>666.22</v>
      </c>
      <c r="P1427" s="58">
        <v>3</v>
      </c>
    </row>
    <row r="1428" spans="1:16" s="59" customFormat="1" ht="10.199999999999999" x14ac:dyDescent="0.25">
      <c r="A1428" s="57">
        <v>1448</v>
      </c>
      <c r="B1428" s="57" t="s">
        <v>17780</v>
      </c>
      <c r="C1428" s="58"/>
      <c r="D1428" s="58" t="s">
        <v>8586</v>
      </c>
      <c r="E1428" s="58" t="s">
        <v>17780</v>
      </c>
      <c r="F1428" s="58" t="s">
        <v>17781</v>
      </c>
      <c r="G1428" s="58" t="s">
        <v>17782</v>
      </c>
      <c r="H1428" s="58" t="s">
        <v>14364</v>
      </c>
      <c r="I1428" s="58">
        <v>110.81</v>
      </c>
      <c r="J1428" s="58"/>
      <c r="K1428" s="58" t="s">
        <v>14365</v>
      </c>
      <c r="L1428" s="58" t="s">
        <v>8586</v>
      </c>
      <c r="M1428" s="58">
        <v>103.8</v>
      </c>
      <c r="N1428" s="58">
        <v>55</v>
      </c>
      <c r="O1428" s="58">
        <v>110.81</v>
      </c>
      <c r="P1428" s="58">
        <v>55</v>
      </c>
    </row>
    <row r="1429" spans="1:16" s="59" customFormat="1" ht="10.199999999999999" x14ac:dyDescent="0.25">
      <c r="A1429" s="57">
        <v>1449</v>
      </c>
      <c r="B1429" s="57" t="s">
        <v>6353</v>
      </c>
      <c r="C1429" s="58" t="s">
        <v>6353</v>
      </c>
      <c r="D1429" s="58" t="s">
        <v>8586</v>
      </c>
      <c r="E1429" s="58" t="s">
        <v>17783</v>
      </c>
      <c r="F1429" s="58" t="s">
        <v>17784</v>
      </c>
      <c r="G1429" s="58" t="s">
        <v>17785</v>
      </c>
      <c r="H1429" s="58" t="s">
        <v>14364</v>
      </c>
      <c r="I1429" s="58">
        <v>137.84</v>
      </c>
      <c r="J1429" s="58"/>
      <c r="K1429" s="58" t="s">
        <v>14365</v>
      </c>
      <c r="L1429" s="58" t="s">
        <v>8586</v>
      </c>
      <c r="M1429" s="58">
        <v>129.11000000000001</v>
      </c>
      <c r="N1429" s="58">
        <v>18</v>
      </c>
      <c r="O1429" s="58">
        <v>137.84</v>
      </c>
      <c r="P1429" s="58">
        <v>18</v>
      </c>
    </row>
    <row r="1430" spans="1:16" s="59" customFormat="1" ht="10.199999999999999" x14ac:dyDescent="0.25">
      <c r="A1430" s="57">
        <v>1450</v>
      </c>
      <c r="B1430" s="57" t="s">
        <v>7609</v>
      </c>
      <c r="C1430" s="58" t="s">
        <v>7609</v>
      </c>
      <c r="D1430" s="58" t="s">
        <v>8586</v>
      </c>
      <c r="E1430" s="58" t="s">
        <v>17786</v>
      </c>
      <c r="F1430" s="58" t="s">
        <v>17787</v>
      </c>
      <c r="G1430" s="58" t="s">
        <v>17788</v>
      </c>
      <c r="H1430" s="58" t="s">
        <v>14364</v>
      </c>
      <c r="I1430" s="58">
        <v>692.18</v>
      </c>
      <c r="J1430" s="58"/>
      <c r="K1430" s="58" t="s">
        <v>14365</v>
      </c>
      <c r="L1430" s="58" t="s">
        <v>8586</v>
      </c>
      <c r="M1430" s="58">
        <v>641.96</v>
      </c>
      <c r="N1430" s="58">
        <v>2</v>
      </c>
      <c r="O1430" s="58">
        <v>692.18</v>
      </c>
      <c r="P1430" s="58">
        <v>2</v>
      </c>
    </row>
    <row r="1431" spans="1:16" s="59" customFormat="1" ht="10.199999999999999" x14ac:dyDescent="0.25">
      <c r="A1431" s="57">
        <v>1451</v>
      </c>
      <c r="B1431" s="57" t="s">
        <v>4539</v>
      </c>
      <c r="C1431" s="58" t="s">
        <v>4539</v>
      </c>
      <c r="D1431" s="58" t="s">
        <v>8586</v>
      </c>
      <c r="E1431" s="58" t="s">
        <v>17789</v>
      </c>
      <c r="F1431" s="58" t="s">
        <v>17790</v>
      </c>
      <c r="G1431" s="58" t="s">
        <v>17791</v>
      </c>
      <c r="H1431" s="58" t="s">
        <v>14364</v>
      </c>
      <c r="I1431" s="58">
        <v>692.18</v>
      </c>
      <c r="J1431" s="58"/>
      <c r="K1431" s="58" t="s">
        <v>14365</v>
      </c>
      <c r="L1431" s="58" t="s">
        <v>8586</v>
      </c>
      <c r="M1431" s="58">
        <v>641.96</v>
      </c>
      <c r="N1431" s="58"/>
      <c r="O1431" s="58">
        <v>692.18</v>
      </c>
      <c r="P1431" s="58" t="s">
        <v>14444</v>
      </c>
    </row>
    <row r="1432" spans="1:16" s="59" customFormat="1" ht="10.199999999999999" x14ac:dyDescent="0.25">
      <c r="A1432" s="57">
        <v>1452</v>
      </c>
      <c r="B1432" s="57" t="s">
        <v>7446</v>
      </c>
      <c r="C1432" s="58" t="s">
        <v>7446</v>
      </c>
      <c r="D1432" s="58" t="s">
        <v>8586</v>
      </c>
      <c r="E1432" s="58" t="s">
        <v>17792</v>
      </c>
      <c r="F1432" s="58" t="s">
        <v>17793</v>
      </c>
      <c r="G1432" s="58" t="s">
        <v>17794</v>
      </c>
      <c r="H1432" s="58" t="s">
        <v>14364</v>
      </c>
      <c r="I1432" s="58">
        <v>785.71</v>
      </c>
      <c r="J1432" s="58"/>
      <c r="K1432" s="58" t="s">
        <v>14365</v>
      </c>
      <c r="L1432" s="58" t="s">
        <v>8586</v>
      </c>
      <c r="M1432" s="58">
        <v>728.71</v>
      </c>
      <c r="N1432" s="58"/>
      <c r="O1432" s="58">
        <v>785.71</v>
      </c>
      <c r="P1432" s="58" t="s">
        <v>14444</v>
      </c>
    </row>
    <row r="1433" spans="1:16" s="59" customFormat="1" ht="10.199999999999999" x14ac:dyDescent="0.25">
      <c r="A1433" s="57">
        <v>1453</v>
      </c>
      <c r="B1433" s="57" t="s">
        <v>7613</v>
      </c>
      <c r="C1433" s="58" t="s">
        <v>7613</v>
      </c>
      <c r="D1433" s="58" t="s">
        <v>8586</v>
      </c>
      <c r="E1433" s="58" t="s">
        <v>17795</v>
      </c>
      <c r="F1433" s="58" t="s">
        <v>17796</v>
      </c>
      <c r="G1433" s="58" t="s">
        <v>17797</v>
      </c>
      <c r="H1433" s="58" t="s">
        <v>14364</v>
      </c>
      <c r="I1433" s="58">
        <v>328.5</v>
      </c>
      <c r="J1433" s="58"/>
      <c r="K1433" s="58" t="s">
        <v>14365</v>
      </c>
      <c r="L1433" s="58" t="s">
        <v>8586</v>
      </c>
      <c r="M1433" s="58">
        <v>304.67</v>
      </c>
      <c r="N1433" s="58">
        <v>7</v>
      </c>
      <c r="O1433" s="58">
        <v>328.5</v>
      </c>
      <c r="P1433" s="58">
        <v>7</v>
      </c>
    </row>
    <row r="1434" spans="1:16" s="59" customFormat="1" ht="10.199999999999999" x14ac:dyDescent="0.25">
      <c r="A1434" s="57">
        <v>1454</v>
      </c>
      <c r="B1434" s="57" t="s">
        <v>4502</v>
      </c>
      <c r="C1434" s="58" t="s">
        <v>4502</v>
      </c>
      <c r="D1434" s="58" t="s">
        <v>8586</v>
      </c>
      <c r="E1434" s="58" t="s">
        <v>17798</v>
      </c>
      <c r="F1434" s="58" t="s">
        <v>4503</v>
      </c>
      <c r="G1434" s="58" t="s">
        <v>17799</v>
      </c>
      <c r="H1434" s="58" t="s">
        <v>14364</v>
      </c>
      <c r="I1434" s="58">
        <v>60.61</v>
      </c>
      <c r="J1434" s="58"/>
      <c r="K1434" s="58" t="s">
        <v>14365</v>
      </c>
      <c r="L1434" s="58" t="s">
        <v>8586</v>
      </c>
      <c r="M1434" s="58">
        <v>56.21</v>
      </c>
      <c r="N1434" s="58"/>
      <c r="O1434" s="58">
        <v>60.61</v>
      </c>
      <c r="P1434" s="58" t="s">
        <v>14444</v>
      </c>
    </row>
    <row r="1435" spans="1:16" s="59" customFormat="1" ht="10.199999999999999" x14ac:dyDescent="0.25">
      <c r="A1435" s="57">
        <v>1455</v>
      </c>
      <c r="B1435" s="57" t="s">
        <v>7600</v>
      </c>
      <c r="C1435" s="58" t="s">
        <v>7600</v>
      </c>
      <c r="D1435" s="58" t="s">
        <v>8586</v>
      </c>
      <c r="E1435" s="58" t="s">
        <v>17800</v>
      </c>
      <c r="F1435" s="58" t="s">
        <v>17801</v>
      </c>
      <c r="G1435" s="58" t="s">
        <v>17802</v>
      </c>
      <c r="H1435" s="58" t="s">
        <v>14364</v>
      </c>
      <c r="I1435" s="58">
        <v>135.13999999999999</v>
      </c>
      <c r="J1435" s="58"/>
      <c r="K1435" s="58" t="s">
        <v>14365</v>
      </c>
      <c r="L1435" s="58" t="s">
        <v>8586</v>
      </c>
      <c r="M1435" s="58">
        <v>126.58</v>
      </c>
      <c r="N1435" s="58">
        <v>9</v>
      </c>
      <c r="O1435" s="58">
        <v>135.13999999999999</v>
      </c>
      <c r="P1435" s="58">
        <v>9</v>
      </c>
    </row>
    <row r="1436" spans="1:16" s="59" customFormat="1" ht="10.199999999999999" x14ac:dyDescent="0.25">
      <c r="A1436" s="57">
        <v>1456</v>
      </c>
      <c r="B1436" s="57" t="s">
        <v>17803</v>
      </c>
      <c r="C1436" s="58"/>
      <c r="D1436" s="58" t="s">
        <v>8586</v>
      </c>
      <c r="E1436" s="58" t="s">
        <v>17803</v>
      </c>
      <c r="F1436" s="58" t="s">
        <v>17804</v>
      </c>
      <c r="G1436" s="58" t="s">
        <v>17805</v>
      </c>
      <c r="H1436" s="58" t="s">
        <v>14364</v>
      </c>
      <c r="I1436" s="58">
        <v>1597.97</v>
      </c>
      <c r="J1436" s="58"/>
      <c r="K1436" s="58" t="s">
        <v>14365</v>
      </c>
      <c r="L1436" s="58" t="s">
        <v>8586</v>
      </c>
      <c r="M1436" s="58">
        <v>1478.13</v>
      </c>
      <c r="N1436" s="58"/>
      <c r="O1436" s="58">
        <v>1597.97</v>
      </c>
      <c r="P1436" s="58" t="s">
        <v>14444</v>
      </c>
    </row>
    <row r="1437" spans="1:16" s="59" customFormat="1" ht="10.199999999999999" x14ac:dyDescent="0.25">
      <c r="A1437" s="57">
        <v>1457</v>
      </c>
      <c r="B1437" s="57" t="s">
        <v>7615</v>
      </c>
      <c r="C1437" s="58" t="s">
        <v>7615</v>
      </c>
      <c r="D1437" s="58" t="s">
        <v>8586</v>
      </c>
      <c r="E1437" s="58" t="s">
        <v>17806</v>
      </c>
      <c r="F1437" s="58" t="s">
        <v>17807</v>
      </c>
      <c r="G1437" s="58" t="s">
        <v>17808</v>
      </c>
      <c r="H1437" s="58" t="s">
        <v>14364</v>
      </c>
      <c r="I1437" s="58">
        <v>673.2</v>
      </c>
      <c r="J1437" s="58"/>
      <c r="K1437" s="58" t="s">
        <v>14365</v>
      </c>
      <c r="L1437" s="58" t="s">
        <v>8586</v>
      </c>
      <c r="M1437" s="58">
        <v>580.34</v>
      </c>
      <c r="N1437" s="58">
        <v>7</v>
      </c>
      <c r="O1437" s="58">
        <v>673.2</v>
      </c>
      <c r="P1437" s="58">
        <v>3</v>
      </c>
    </row>
    <row r="1438" spans="1:16" s="59" customFormat="1" ht="10.199999999999999" x14ac:dyDescent="0.25">
      <c r="A1438" s="57">
        <v>1458</v>
      </c>
      <c r="B1438" s="57" t="s">
        <v>7657</v>
      </c>
      <c r="C1438" s="58" t="s">
        <v>7657</v>
      </c>
      <c r="D1438" s="58" t="s">
        <v>8586</v>
      </c>
      <c r="E1438" s="58" t="s">
        <v>17809</v>
      </c>
      <c r="F1438" s="58" t="s">
        <v>17810</v>
      </c>
      <c r="G1438" s="58" t="s">
        <v>17811</v>
      </c>
      <c r="H1438" s="58" t="s">
        <v>14364</v>
      </c>
      <c r="I1438" s="58">
        <v>1362.53</v>
      </c>
      <c r="J1438" s="58"/>
      <c r="K1438" s="58" t="s">
        <v>14365</v>
      </c>
      <c r="L1438" s="58" t="s">
        <v>8586</v>
      </c>
      <c r="M1438" s="58">
        <v>1174.5999999999999</v>
      </c>
      <c r="N1438" s="58">
        <v>4</v>
      </c>
      <c r="O1438" s="58">
        <v>1362.53</v>
      </c>
      <c r="P1438" s="58" t="s">
        <v>14444</v>
      </c>
    </row>
    <row r="1439" spans="1:16" s="59" customFormat="1" ht="10.199999999999999" x14ac:dyDescent="0.25">
      <c r="A1439" s="57">
        <v>1459</v>
      </c>
      <c r="B1439" s="57" t="s">
        <v>4547</v>
      </c>
      <c r="C1439" s="58" t="s">
        <v>4547</v>
      </c>
      <c r="D1439" s="58" t="s">
        <v>8586</v>
      </c>
      <c r="E1439" s="58" t="s">
        <v>17812</v>
      </c>
      <c r="F1439" s="58" t="s">
        <v>4548</v>
      </c>
      <c r="G1439" s="58" t="s">
        <v>17813</v>
      </c>
      <c r="H1439" s="58" t="s">
        <v>14364</v>
      </c>
      <c r="I1439" s="58">
        <v>104.76</v>
      </c>
      <c r="J1439" s="58"/>
      <c r="K1439" s="58" t="s">
        <v>14365</v>
      </c>
      <c r="L1439" s="58" t="s">
        <v>8586</v>
      </c>
      <c r="M1439" s="58">
        <v>97.16</v>
      </c>
      <c r="N1439" s="58">
        <v>1</v>
      </c>
      <c r="O1439" s="58">
        <v>104.76</v>
      </c>
      <c r="P1439" s="58">
        <v>1</v>
      </c>
    </row>
    <row r="1440" spans="1:16" s="59" customFormat="1" ht="10.199999999999999" x14ac:dyDescent="0.25">
      <c r="A1440" s="57">
        <v>1460</v>
      </c>
      <c r="B1440" s="57" t="s">
        <v>7651</v>
      </c>
      <c r="C1440" s="58" t="s">
        <v>7651</v>
      </c>
      <c r="D1440" s="58" t="s">
        <v>8586</v>
      </c>
      <c r="E1440" s="58" t="s">
        <v>17814</v>
      </c>
      <c r="F1440" s="58" t="s">
        <v>17815</v>
      </c>
      <c r="G1440" s="58" t="s">
        <v>17816</v>
      </c>
      <c r="H1440" s="58" t="s">
        <v>14364</v>
      </c>
      <c r="I1440" s="58">
        <v>1053.1099999999999</v>
      </c>
      <c r="J1440" s="58"/>
      <c r="K1440" s="58" t="s">
        <v>14365</v>
      </c>
      <c r="L1440" s="58" t="s">
        <v>8586</v>
      </c>
      <c r="M1440" s="58">
        <v>907.85</v>
      </c>
      <c r="N1440" s="58"/>
      <c r="O1440" s="58">
        <v>1053.1099999999999</v>
      </c>
      <c r="P1440" s="58">
        <v>1</v>
      </c>
    </row>
    <row r="1441" spans="1:16" s="59" customFormat="1" ht="10.199999999999999" x14ac:dyDescent="0.25">
      <c r="A1441" s="57">
        <v>1461</v>
      </c>
      <c r="B1441" s="57" t="s">
        <v>7639</v>
      </c>
      <c r="C1441" s="58" t="s">
        <v>7639</v>
      </c>
      <c r="D1441" s="58" t="s">
        <v>8586</v>
      </c>
      <c r="E1441" s="58" t="s">
        <v>17817</v>
      </c>
      <c r="F1441" s="58" t="s">
        <v>17818</v>
      </c>
      <c r="G1441" s="58" t="s">
        <v>17819</v>
      </c>
      <c r="H1441" s="58" t="s">
        <v>14364</v>
      </c>
      <c r="I1441" s="58">
        <v>555.41</v>
      </c>
      <c r="J1441" s="58"/>
      <c r="K1441" s="58" t="s">
        <v>14365</v>
      </c>
      <c r="L1441" s="58" t="s">
        <v>8586</v>
      </c>
      <c r="M1441" s="58">
        <v>520.25</v>
      </c>
      <c r="N1441" s="58">
        <v>4</v>
      </c>
      <c r="O1441" s="58">
        <v>555.41</v>
      </c>
      <c r="P1441" s="58">
        <v>4</v>
      </c>
    </row>
    <row r="1442" spans="1:16" s="59" customFormat="1" ht="10.199999999999999" x14ac:dyDescent="0.25">
      <c r="A1442" s="57">
        <v>1462</v>
      </c>
      <c r="B1442" s="57" t="s">
        <v>7645</v>
      </c>
      <c r="C1442" s="58" t="s">
        <v>7645</v>
      </c>
      <c r="D1442" s="58" t="s">
        <v>8586</v>
      </c>
      <c r="E1442" s="58" t="s">
        <v>17820</v>
      </c>
      <c r="F1442" s="58" t="s">
        <v>17821</v>
      </c>
      <c r="G1442" s="58" t="s">
        <v>17822</v>
      </c>
      <c r="H1442" s="58" t="s">
        <v>14364</v>
      </c>
      <c r="I1442" s="58">
        <v>360.81</v>
      </c>
      <c r="J1442" s="58"/>
      <c r="K1442" s="58" t="s">
        <v>14365</v>
      </c>
      <c r="L1442" s="58" t="s">
        <v>8586</v>
      </c>
      <c r="M1442" s="58">
        <v>337.97</v>
      </c>
      <c r="N1442" s="58"/>
      <c r="O1442" s="58">
        <v>360.81</v>
      </c>
      <c r="P1442" s="58">
        <v>1</v>
      </c>
    </row>
    <row r="1443" spans="1:16" s="59" customFormat="1" ht="10.199999999999999" x14ac:dyDescent="0.25">
      <c r="A1443" s="57">
        <v>1463</v>
      </c>
      <c r="B1443" s="57" t="s">
        <v>7642</v>
      </c>
      <c r="C1443" s="58" t="s">
        <v>7642</v>
      </c>
      <c r="D1443" s="58" t="s">
        <v>8586</v>
      </c>
      <c r="E1443" s="58" t="s">
        <v>17823</v>
      </c>
      <c r="F1443" s="58" t="s">
        <v>17824</v>
      </c>
      <c r="G1443" s="58" t="s">
        <v>17825</v>
      </c>
      <c r="H1443" s="58" t="s">
        <v>14364</v>
      </c>
      <c r="I1443" s="58">
        <v>444.59</v>
      </c>
      <c r="J1443" s="58"/>
      <c r="K1443" s="58" t="s">
        <v>14365</v>
      </c>
      <c r="L1443" s="58" t="s">
        <v>8586</v>
      </c>
      <c r="M1443" s="58">
        <v>416.46</v>
      </c>
      <c r="N1443" s="58"/>
      <c r="O1443" s="58">
        <v>444.59</v>
      </c>
      <c r="P1443" s="58" t="s">
        <v>14444</v>
      </c>
    </row>
    <row r="1444" spans="1:16" s="59" customFormat="1" ht="10.199999999999999" x14ac:dyDescent="0.25">
      <c r="A1444" s="57">
        <v>1464</v>
      </c>
      <c r="B1444" s="57" t="s">
        <v>7666</v>
      </c>
      <c r="C1444" s="58" t="s">
        <v>7666</v>
      </c>
      <c r="D1444" s="58" t="s">
        <v>8586</v>
      </c>
      <c r="E1444" s="58" t="s">
        <v>17826</v>
      </c>
      <c r="F1444" s="58" t="s">
        <v>17827</v>
      </c>
      <c r="G1444" s="58" t="s">
        <v>17828</v>
      </c>
      <c r="H1444" s="58" t="s">
        <v>14364</v>
      </c>
      <c r="I1444" s="58">
        <v>1552.47</v>
      </c>
      <c r="J1444" s="58"/>
      <c r="K1444" s="58" t="s">
        <v>14365</v>
      </c>
      <c r="L1444" s="58" t="s">
        <v>8586</v>
      </c>
      <c r="M1444" s="58">
        <v>1338.33</v>
      </c>
      <c r="N1444" s="58"/>
      <c r="O1444" s="58">
        <v>1552.47</v>
      </c>
      <c r="P1444" s="58" t="s">
        <v>14444</v>
      </c>
    </row>
    <row r="1445" spans="1:16" s="59" customFormat="1" ht="10.199999999999999" x14ac:dyDescent="0.25">
      <c r="A1445" s="57">
        <v>1465</v>
      </c>
      <c r="B1445" s="57" t="s">
        <v>7618</v>
      </c>
      <c r="C1445" s="58" t="s">
        <v>7618</v>
      </c>
      <c r="D1445" s="58" t="s">
        <v>8586</v>
      </c>
      <c r="E1445" s="58" t="s">
        <v>17829</v>
      </c>
      <c r="F1445" s="58" t="s">
        <v>7619</v>
      </c>
      <c r="G1445" s="58" t="s">
        <v>17830</v>
      </c>
      <c r="H1445" s="58" t="s">
        <v>14364</v>
      </c>
      <c r="I1445" s="58">
        <v>321.82</v>
      </c>
      <c r="J1445" s="58"/>
      <c r="K1445" s="58" t="s">
        <v>14365</v>
      </c>
      <c r="L1445" s="58" t="s">
        <v>8586</v>
      </c>
      <c r="M1445" s="58">
        <v>300.5</v>
      </c>
      <c r="N1445" s="58">
        <v>2</v>
      </c>
      <c r="O1445" s="58">
        <v>321.82</v>
      </c>
      <c r="P1445" s="58">
        <v>1</v>
      </c>
    </row>
    <row r="1446" spans="1:16" s="59" customFormat="1" ht="10.199999999999999" x14ac:dyDescent="0.2">
      <c r="A1446" s="57">
        <v>1466</v>
      </c>
      <c r="B1446" s="57" t="s">
        <v>4001</v>
      </c>
      <c r="C1446" s="58" t="s">
        <v>4001</v>
      </c>
      <c r="D1446" s="67" t="s">
        <v>178</v>
      </c>
      <c r="E1446" s="58" t="s">
        <v>17831</v>
      </c>
      <c r="F1446" s="58" t="s">
        <v>4002</v>
      </c>
      <c r="G1446" s="58" t="s">
        <v>17832</v>
      </c>
      <c r="H1446" s="58" t="s">
        <v>14364</v>
      </c>
      <c r="I1446" s="58">
        <v>31.99</v>
      </c>
      <c r="J1446" s="58"/>
      <c r="K1446" s="58" t="s">
        <v>14365</v>
      </c>
      <c r="L1446" s="58" t="s">
        <v>178</v>
      </c>
      <c r="M1446" s="58">
        <v>0</v>
      </c>
      <c r="N1446" s="58"/>
      <c r="O1446" s="58">
        <v>31.99</v>
      </c>
      <c r="P1446" s="58" t="s">
        <v>14444</v>
      </c>
    </row>
    <row r="1447" spans="1:16" s="59" customFormat="1" ht="10.199999999999999" x14ac:dyDescent="0.2">
      <c r="A1447" s="57">
        <v>1467</v>
      </c>
      <c r="B1447" s="57" t="s">
        <v>3968</v>
      </c>
      <c r="C1447" s="58" t="s">
        <v>3968</v>
      </c>
      <c r="D1447" s="67" t="s">
        <v>178</v>
      </c>
      <c r="E1447" s="58" t="s">
        <v>17833</v>
      </c>
      <c r="F1447" s="58" t="s">
        <v>3969</v>
      </c>
      <c r="G1447" s="58" t="s">
        <v>17834</v>
      </c>
      <c r="H1447" s="58" t="s">
        <v>14364</v>
      </c>
      <c r="I1447" s="58">
        <v>140.35</v>
      </c>
      <c r="J1447" s="58"/>
      <c r="K1447" s="58" t="s">
        <v>14365</v>
      </c>
      <c r="L1447" s="58" t="s">
        <v>178</v>
      </c>
      <c r="M1447" s="58">
        <v>120.99</v>
      </c>
      <c r="N1447" s="58"/>
      <c r="O1447" s="58">
        <v>157.33000000000001</v>
      </c>
      <c r="P1447" s="58" t="s">
        <v>14444</v>
      </c>
    </row>
    <row r="1448" spans="1:16" s="59" customFormat="1" ht="10.199999999999999" x14ac:dyDescent="0.25">
      <c r="A1448" s="57">
        <v>1468</v>
      </c>
      <c r="B1448" s="57" t="s">
        <v>17835</v>
      </c>
      <c r="C1448" s="58"/>
      <c r="D1448" s="58" t="s">
        <v>8586</v>
      </c>
      <c r="E1448" s="58" t="s">
        <v>17835</v>
      </c>
      <c r="F1448" s="58" t="s">
        <v>17836</v>
      </c>
      <c r="G1448" s="58" t="s">
        <v>17837</v>
      </c>
      <c r="H1448" s="58" t="s">
        <v>14364</v>
      </c>
      <c r="I1448" s="58">
        <v>136.76</v>
      </c>
      <c r="J1448" s="58"/>
      <c r="K1448" s="58" t="s">
        <v>14365</v>
      </c>
      <c r="L1448" s="58" t="s">
        <v>8586</v>
      </c>
      <c r="M1448" s="58">
        <v>128.21</v>
      </c>
      <c r="N1448" s="58">
        <v>3</v>
      </c>
      <c r="O1448" s="58">
        <v>200.21</v>
      </c>
      <c r="P1448" s="58">
        <v>15</v>
      </c>
    </row>
    <row r="1449" spans="1:16" s="59" customFormat="1" ht="10.199999999999999" x14ac:dyDescent="0.25">
      <c r="A1449" s="57">
        <v>1469</v>
      </c>
      <c r="B1449" s="57" t="s">
        <v>17838</v>
      </c>
      <c r="C1449" s="58"/>
      <c r="D1449" s="58" t="s">
        <v>8586</v>
      </c>
      <c r="E1449" s="58" t="s">
        <v>17838</v>
      </c>
      <c r="F1449" s="58" t="s">
        <v>17839</v>
      </c>
      <c r="G1449" s="58" t="s">
        <v>17840</v>
      </c>
      <c r="H1449" s="58" t="s">
        <v>14364</v>
      </c>
      <c r="I1449" s="58">
        <v>172.67</v>
      </c>
      <c r="J1449" s="58"/>
      <c r="K1449" s="58" t="s">
        <v>14365</v>
      </c>
      <c r="L1449" s="58" t="s">
        <v>8586</v>
      </c>
      <c r="M1449" s="58">
        <v>148.85</v>
      </c>
      <c r="N1449" s="58"/>
      <c r="O1449" s="58">
        <v>172.67</v>
      </c>
      <c r="P1449" s="58">
        <v>4</v>
      </c>
    </row>
    <row r="1450" spans="1:16" s="59" customFormat="1" ht="10.199999999999999" x14ac:dyDescent="0.25">
      <c r="A1450" s="57">
        <v>1470</v>
      </c>
      <c r="B1450" s="57" t="s">
        <v>17841</v>
      </c>
      <c r="C1450" s="58"/>
      <c r="D1450" s="58" t="s">
        <v>8586</v>
      </c>
      <c r="E1450" s="58" t="s">
        <v>17841</v>
      </c>
      <c r="F1450" s="58" t="s">
        <v>17842</v>
      </c>
      <c r="G1450" s="58" t="s">
        <v>17843</v>
      </c>
      <c r="H1450" s="58" t="s">
        <v>14364</v>
      </c>
      <c r="I1450" s="58">
        <v>172.67</v>
      </c>
      <c r="J1450" s="58"/>
      <c r="K1450" s="58" t="s">
        <v>14365</v>
      </c>
      <c r="L1450" s="58" t="s">
        <v>8586</v>
      </c>
      <c r="M1450" s="58">
        <v>150.58000000000001</v>
      </c>
      <c r="N1450" s="58"/>
      <c r="O1450" s="58">
        <v>172.67</v>
      </c>
      <c r="P1450" s="58" t="s">
        <v>14444</v>
      </c>
    </row>
    <row r="1451" spans="1:16" s="59" customFormat="1" ht="10.199999999999999" x14ac:dyDescent="0.25">
      <c r="A1451" s="57">
        <v>1471</v>
      </c>
      <c r="B1451" s="57" t="s">
        <v>17844</v>
      </c>
      <c r="C1451" s="58"/>
      <c r="D1451" s="58" t="s">
        <v>8586</v>
      </c>
      <c r="E1451" s="58" t="s">
        <v>17844</v>
      </c>
      <c r="F1451" s="58" t="s">
        <v>17845</v>
      </c>
      <c r="G1451" s="58" t="s">
        <v>17846</v>
      </c>
      <c r="H1451" s="58" t="s">
        <v>14364</v>
      </c>
      <c r="I1451" s="58">
        <v>172.67</v>
      </c>
      <c r="J1451" s="58"/>
      <c r="K1451" s="58" t="s">
        <v>14365</v>
      </c>
      <c r="L1451" s="58" t="s">
        <v>8586</v>
      </c>
      <c r="M1451" s="58">
        <v>150.58000000000001</v>
      </c>
      <c r="N1451" s="58">
        <v>6</v>
      </c>
      <c r="O1451" s="58">
        <v>172.67</v>
      </c>
      <c r="P1451" s="58" t="s">
        <v>14444</v>
      </c>
    </row>
    <row r="1452" spans="1:16" s="59" customFormat="1" ht="10.199999999999999" x14ac:dyDescent="0.25">
      <c r="A1452" s="57">
        <v>1472</v>
      </c>
      <c r="B1452" s="57" t="s">
        <v>17847</v>
      </c>
      <c r="C1452" s="58"/>
      <c r="D1452" s="58" t="s">
        <v>8586</v>
      </c>
      <c r="E1452" s="58" t="s">
        <v>17847</v>
      </c>
      <c r="F1452" s="58" t="s">
        <v>17848</v>
      </c>
      <c r="G1452" s="58" t="s">
        <v>17849</v>
      </c>
      <c r="H1452" s="58" t="s">
        <v>14364</v>
      </c>
      <c r="I1452" s="58">
        <v>207.2</v>
      </c>
      <c r="J1452" s="58"/>
      <c r="K1452" s="58" t="s">
        <v>14365</v>
      </c>
      <c r="L1452" s="58" t="s">
        <v>8586</v>
      </c>
      <c r="M1452" s="58">
        <v>180.7</v>
      </c>
      <c r="N1452" s="58">
        <v>13</v>
      </c>
      <c r="O1452" s="58">
        <v>207.2</v>
      </c>
      <c r="P1452" s="58">
        <v>46</v>
      </c>
    </row>
    <row r="1453" spans="1:16" s="59" customFormat="1" ht="10.199999999999999" x14ac:dyDescent="0.25">
      <c r="A1453" s="57">
        <v>1473</v>
      </c>
      <c r="B1453" s="57" t="s">
        <v>17850</v>
      </c>
      <c r="C1453" s="58"/>
      <c r="D1453" s="58" t="s">
        <v>8586</v>
      </c>
      <c r="E1453" s="58" t="s">
        <v>17850</v>
      </c>
      <c r="F1453" s="58" t="s">
        <v>17851</v>
      </c>
      <c r="G1453" s="58" t="s">
        <v>17852</v>
      </c>
      <c r="H1453" s="58" t="s">
        <v>14364</v>
      </c>
      <c r="I1453" s="58">
        <v>55.25</v>
      </c>
      <c r="J1453" s="58"/>
      <c r="K1453" s="58" t="s">
        <v>14365</v>
      </c>
      <c r="L1453" s="58" t="s">
        <v>8586</v>
      </c>
      <c r="M1453" s="58">
        <v>51.8</v>
      </c>
      <c r="N1453" s="58">
        <v>37</v>
      </c>
      <c r="O1453" s="58">
        <v>55.25</v>
      </c>
      <c r="P1453" s="58">
        <v>15</v>
      </c>
    </row>
    <row r="1454" spans="1:16" s="59" customFormat="1" ht="10.199999999999999" x14ac:dyDescent="0.2">
      <c r="A1454" s="57">
        <v>1474</v>
      </c>
      <c r="B1454" s="57" t="s">
        <v>17853</v>
      </c>
      <c r="C1454" s="58"/>
      <c r="D1454" s="67" t="s">
        <v>178</v>
      </c>
      <c r="E1454" s="58" t="s">
        <v>17853</v>
      </c>
      <c r="F1454" s="58" t="s">
        <v>17854</v>
      </c>
      <c r="G1454" s="58" t="s">
        <v>17855</v>
      </c>
      <c r="H1454" s="58" t="s">
        <v>14364</v>
      </c>
      <c r="I1454" s="58">
        <v>40</v>
      </c>
      <c r="J1454" s="58"/>
      <c r="K1454" s="58" t="s">
        <v>14365</v>
      </c>
      <c r="L1454" s="58" t="s">
        <v>178</v>
      </c>
      <c r="M1454" s="58">
        <v>0</v>
      </c>
      <c r="N1454" s="58"/>
      <c r="O1454" s="58">
        <v>24</v>
      </c>
      <c r="P1454" s="58" t="s">
        <v>14444</v>
      </c>
    </row>
    <row r="1455" spans="1:16" s="59" customFormat="1" ht="10.199999999999999" x14ac:dyDescent="0.2">
      <c r="A1455" s="57">
        <v>1475</v>
      </c>
      <c r="B1455" s="57" t="s">
        <v>17856</v>
      </c>
      <c r="C1455" s="58"/>
      <c r="D1455" s="67" t="s">
        <v>178</v>
      </c>
      <c r="E1455" s="58" t="s">
        <v>17856</v>
      </c>
      <c r="F1455" s="58" t="s">
        <v>17857</v>
      </c>
      <c r="G1455" s="58" t="s">
        <v>17858</v>
      </c>
      <c r="H1455" s="58" t="s">
        <v>14364</v>
      </c>
      <c r="I1455" s="58">
        <v>40</v>
      </c>
      <c r="J1455" s="58"/>
      <c r="K1455" s="58" t="s">
        <v>14365</v>
      </c>
      <c r="L1455" s="58" t="s">
        <v>178</v>
      </c>
      <c r="M1455" s="58">
        <v>22.99</v>
      </c>
      <c r="N1455" s="58"/>
      <c r="O1455" s="58">
        <v>24</v>
      </c>
      <c r="P1455" s="58" t="s">
        <v>14444</v>
      </c>
    </row>
    <row r="1456" spans="1:16" s="59" customFormat="1" ht="10.199999999999999" x14ac:dyDescent="0.25">
      <c r="A1456" s="57">
        <v>1476</v>
      </c>
      <c r="B1456" s="57" t="s">
        <v>17859</v>
      </c>
      <c r="C1456" s="58"/>
      <c r="D1456" s="58" t="s">
        <v>8586</v>
      </c>
      <c r="E1456" s="58" t="s">
        <v>17859</v>
      </c>
      <c r="F1456" s="58" t="s">
        <v>17860</v>
      </c>
      <c r="G1456" s="58" t="s">
        <v>17861</v>
      </c>
      <c r="H1456" s="58" t="s">
        <v>14364</v>
      </c>
      <c r="I1456" s="58">
        <v>32.53</v>
      </c>
      <c r="J1456" s="58"/>
      <c r="K1456" s="58" t="s">
        <v>14365</v>
      </c>
      <c r="L1456" s="58" t="s">
        <v>8586</v>
      </c>
      <c r="M1456" s="58">
        <v>28.05</v>
      </c>
      <c r="N1456" s="58"/>
      <c r="O1456" s="58">
        <v>32.53</v>
      </c>
      <c r="P1456" s="58" t="s">
        <v>14444</v>
      </c>
    </row>
    <row r="1457" spans="1:16" s="59" customFormat="1" ht="10.199999999999999" x14ac:dyDescent="0.25">
      <c r="A1457" s="57">
        <v>1477</v>
      </c>
      <c r="B1457" s="57" t="s">
        <v>5564</v>
      </c>
      <c r="C1457" s="58" t="s">
        <v>5564</v>
      </c>
      <c r="D1457" s="58" t="s">
        <v>8586</v>
      </c>
      <c r="E1457" s="58" t="s">
        <v>17862</v>
      </c>
      <c r="F1457" s="58" t="s">
        <v>5565</v>
      </c>
      <c r="G1457" s="58" t="s">
        <v>17863</v>
      </c>
      <c r="H1457" s="58" t="s">
        <v>14364</v>
      </c>
      <c r="I1457" s="58">
        <v>36.24</v>
      </c>
      <c r="J1457" s="58"/>
      <c r="K1457" s="58" t="s">
        <v>14365</v>
      </c>
      <c r="L1457" s="58" t="s">
        <v>8586</v>
      </c>
      <c r="M1457" s="58">
        <v>31.03</v>
      </c>
      <c r="N1457" s="58">
        <v>321</v>
      </c>
      <c r="O1457" s="58">
        <v>36.24</v>
      </c>
      <c r="P1457" s="58">
        <v>281</v>
      </c>
    </row>
    <row r="1458" spans="1:16" s="59" customFormat="1" ht="10.199999999999999" x14ac:dyDescent="0.25">
      <c r="A1458" s="57">
        <v>1478</v>
      </c>
      <c r="B1458" s="57" t="s">
        <v>7901</v>
      </c>
      <c r="C1458" s="58" t="s">
        <v>7901</v>
      </c>
      <c r="D1458" s="58" t="s">
        <v>8586</v>
      </c>
      <c r="E1458" s="58" t="s">
        <v>17864</v>
      </c>
      <c r="F1458" s="58" t="s">
        <v>7902</v>
      </c>
      <c r="G1458" s="58" t="s">
        <v>17865</v>
      </c>
      <c r="H1458" s="58" t="s">
        <v>14364</v>
      </c>
      <c r="I1458" s="58">
        <v>31.88</v>
      </c>
      <c r="J1458" s="58"/>
      <c r="K1458" s="58" t="s">
        <v>14365</v>
      </c>
      <c r="L1458" s="58" t="s">
        <v>8586</v>
      </c>
      <c r="M1458" s="58">
        <v>24.96</v>
      </c>
      <c r="N1458" s="58">
        <v>1384</v>
      </c>
      <c r="O1458" s="58">
        <v>27.69</v>
      </c>
      <c r="P1458" s="58">
        <v>1430</v>
      </c>
    </row>
    <row r="1459" spans="1:16" s="59" customFormat="1" ht="10.199999999999999" x14ac:dyDescent="0.25">
      <c r="A1459" s="57">
        <v>1479</v>
      </c>
      <c r="B1459" s="57" t="s">
        <v>17866</v>
      </c>
      <c r="C1459" s="58"/>
      <c r="D1459" s="58" t="s">
        <v>8586</v>
      </c>
      <c r="E1459" s="58" t="s">
        <v>17866</v>
      </c>
      <c r="F1459" s="58" t="s">
        <v>17867</v>
      </c>
      <c r="G1459" s="58" t="s">
        <v>17868</v>
      </c>
      <c r="H1459" s="58" t="s">
        <v>14364</v>
      </c>
      <c r="I1459" s="58">
        <v>34.4</v>
      </c>
      <c r="J1459" s="58"/>
      <c r="K1459" s="58" t="s">
        <v>14365</v>
      </c>
      <c r="L1459" s="58" t="s">
        <v>8586</v>
      </c>
      <c r="M1459" s="58">
        <v>26.94</v>
      </c>
      <c r="N1459" s="58"/>
      <c r="O1459" s="58">
        <v>27.69</v>
      </c>
      <c r="P1459" s="58" t="s">
        <v>14444</v>
      </c>
    </row>
    <row r="1460" spans="1:16" s="59" customFormat="1" ht="10.199999999999999" x14ac:dyDescent="0.25">
      <c r="A1460" s="57">
        <v>1480</v>
      </c>
      <c r="B1460" s="57" t="s">
        <v>5570</v>
      </c>
      <c r="C1460" s="58" t="s">
        <v>5570</v>
      </c>
      <c r="D1460" s="58" t="s">
        <v>8586</v>
      </c>
      <c r="E1460" s="58" t="s">
        <v>17869</v>
      </c>
      <c r="F1460" s="58" t="s">
        <v>5571</v>
      </c>
      <c r="G1460" s="58" t="s">
        <v>17870</v>
      </c>
      <c r="H1460" s="58" t="s">
        <v>14364</v>
      </c>
      <c r="I1460" s="58">
        <v>9.9499999999999993</v>
      </c>
      <c r="J1460" s="58"/>
      <c r="K1460" s="58" t="s">
        <v>14365</v>
      </c>
      <c r="L1460" s="58" t="s">
        <v>8586</v>
      </c>
      <c r="M1460" s="58">
        <v>7.8</v>
      </c>
      <c r="N1460" s="58">
        <v>1084</v>
      </c>
      <c r="O1460" s="58">
        <v>9.9499999999999993</v>
      </c>
      <c r="P1460" s="58">
        <v>819</v>
      </c>
    </row>
    <row r="1461" spans="1:16" s="59" customFormat="1" ht="10.199999999999999" x14ac:dyDescent="0.25">
      <c r="A1461" s="57">
        <v>1481</v>
      </c>
      <c r="B1461" s="57" t="s">
        <v>17871</v>
      </c>
      <c r="C1461" s="58"/>
      <c r="D1461" s="58" t="s">
        <v>8586</v>
      </c>
      <c r="E1461" s="58" t="s">
        <v>17871</v>
      </c>
      <c r="F1461" s="58" t="s">
        <v>17872</v>
      </c>
      <c r="G1461" s="58" t="s">
        <v>17873</v>
      </c>
      <c r="H1461" s="58" t="s">
        <v>14364</v>
      </c>
      <c r="I1461" s="58">
        <v>38.67</v>
      </c>
      <c r="J1461" s="58"/>
      <c r="K1461" s="58" t="s">
        <v>14365</v>
      </c>
      <c r="L1461" s="58" t="s">
        <v>8586</v>
      </c>
      <c r="M1461" s="58">
        <v>36.25</v>
      </c>
      <c r="N1461" s="58"/>
      <c r="O1461" s="58">
        <v>38.67</v>
      </c>
      <c r="P1461" s="58" t="s">
        <v>14444</v>
      </c>
    </row>
    <row r="1462" spans="1:16" s="59" customFormat="1" ht="10.199999999999999" x14ac:dyDescent="0.2">
      <c r="A1462" s="57">
        <v>1482</v>
      </c>
      <c r="B1462" s="57" t="s">
        <v>17874</v>
      </c>
      <c r="C1462" s="58"/>
      <c r="D1462" s="67" t="s">
        <v>178</v>
      </c>
      <c r="E1462" s="58" t="s">
        <v>17874</v>
      </c>
      <c r="F1462" s="58" t="s">
        <v>17875</v>
      </c>
      <c r="G1462" s="58" t="s">
        <v>17876</v>
      </c>
      <c r="H1462" s="58" t="s">
        <v>14364</v>
      </c>
      <c r="I1462" s="58">
        <v>73.430000000000007</v>
      </c>
      <c r="J1462" s="58"/>
      <c r="K1462" s="58" t="s">
        <v>14365</v>
      </c>
      <c r="L1462" s="58" t="s">
        <v>178</v>
      </c>
      <c r="M1462" s="58">
        <v>68.84</v>
      </c>
      <c r="N1462" s="58"/>
      <c r="O1462" s="58">
        <v>73.430000000000007</v>
      </c>
      <c r="P1462" s="58" t="s">
        <v>14444</v>
      </c>
    </row>
    <row r="1463" spans="1:16" s="59" customFormat="1" ht="10.199999999999999" x14ac:dyDescent="0.2">
      <c r="A1463" s="57">
        <v>1483</v>
      </c>
      <c r="B1463" s="57" t="s">
        <v>17877</v>
      </c>
      <c r="C1463" s="58"/>
      <c r="D1463" s="67" t="s">
        <v>178</v>
      </c>
      <c r="E1463" s="58" t="s">
        <v>17877</v>
      </c>
      <c r="F1463" s="58" t="s">
        <v>17878</v>
      </c>
      <c r="G1463" s="58" t="s">
        <v>17879</v>
      </c>
      <c r="H1463" s="58" t="s">
        <v>14364</v>
      </c>
      <c r="I1463" s="58">
        <v>218</v>
      </c>
      <c r="J1463" s="58"/>
      <c r="K1463" s="58" t="s">
        <v>14365</v>
      </c>
      <c r="L1463" s="58" t="s">
        <v>178</v>
      </c>
      <c r="M1463" s="58">
        <v>187.93</v>
      </c>
      <c r="N1463" s="58">
        <v>6</v>
      </c>
      <c r="O1463" s="58">
        <v>218</v>
      </c>
      <c r="P1463" s="58">
        <v>6</v>
      </c>
    </row>
    <row r="1464" spans="1:16" s="59" customFormat="1" ht="10.199999999999999" x14ac:dyDescent="0.25">
      <c r="A1464" s="57">
        <v>1484</v>
      </c>
      <c r="B1464" s="57" t="s">
        <v>17880</v>
      </c>
      <c r="C1464" s="58"/>
      <c r="D1464" s="58" t="s">
        <v>8586</v>
      </c>
      <c r="E1464" s="58" t="s">
        <v>17880</v>
      </c>
      <c r="F1464" s="58" t="s">
        <v>17881</v>
      </c>
      <c r="G1464" s="58" t="s">
        <v>17882</v>
      </c>
      <c r="H1464" s="58" t="s">
        <v>14364</v>
      </c>
      <c r="I1464" s="58">
        <v>161.33000000000001</v>
      </c>
      <c r="J1464" s="58"/>
      <c r="K1464" s="58" t="s">
        <v>14365</v>
      </c>
      <c r="L1464" s="58" t="s">
        <v>8586</v>
      </c>
      <c r="M1464" s="58">
        <v>134.44</v>
      </c>
      <c r="N1464" s="58"/>
      <c r="O1464" s="58">
        <v>161.33000000000001</v>
      </c>
      <c r="P1464" s="58" t="s">
        <v>14444</v>
      </c>
    </row>
    <row r="1465" spans="1:16" s="59" customFormat="1" ht="10.199999999999999" x14ac:dyDescent="0.25">
      <c r="A1465" s="57">
        <v>1485</v>
      </c>
      <c r="B1465" s="57" t="s">
        <v>5654</v>
      </c>
      <c r="C1465" s="58" t="s">
        <v>5654</v>
      </c>
      <c r="D1465" s="58" t="s">
        <v>82</v>
      </c>
      <c r="E1465" s="58" t="s">
        <v>17883</v>
      </c>
      <c r="F1465" s="58" t="s">
        <v>5655</v>
      </c>
      <c r="G1465" s="58" t="s">
        <v>17884</v>
      </c>
      <c r="H1465" s="58" t="s">
        <v>14364</v>
      </c>
      <c r="I1465" s="58">
        <v>0.26</v>
      </c>
      <c r="J1465" s="58"/>
      <c r="K1465" s="58" t="s">
        <v>14365</v>
      </c>
      <c r="L1465" s="58" t="s">
        <v>82</v>
      </c>
      <c r="M1465" s="58">
        <v>0.25</v>
      </c>
      <c r="N1465" s="58">
        <v>167</v>
      </c>
      <c r="O1465" s="58">
        <v>0.26</v>
      </c>
      <c r="P1465" s="58">
        <v>267</v>
      </c>
    </row>
    <row r="1466" spans="1:16" s="59" customFormat="1" ht="10.199999999999999" x14ac:dyDescent="0.25">
      <c r="A1466" s="57">
        <v>1486</v>
      </c>
      <c r="B1466" s="57" t="s">
        <v>7779</v>
      </c>
      <c r="C1466" s="58" t="s">
        <v>7779</v>
      </c>
      <c r="D1466" s="58" t="s">
        <v>82</v>
      </c>
      <c r="E1466" s="58" t="s">
        <v>17885</v>
      </c>
      <c r="F1466" s="58" t="s">
        <v>7780</v>
      </c>
      <c r="G1466" s="58" t="s">
        <v>17886</v>
      </c>
      <c r="H1466" s="58" t="s">
        <v>14364</v>
      </c>
      <c r="I1466" s="58">
        <v>0.69</v>
      </c>
      <c r="J1466" s="58"/>
      <c r="K1466" s="58" t="s">
        <v>14365</v>
      </c>
      <c r="L1466" s="58" t="s">
        <v>82</v>
      </c>
      <c r="M1466" s="58">
        <v>0.65</v>
      </c>
      <c r="N1466" s="58">
        <v>685</v>
      </c>
      <c r="O1466" s="58">
        <v>0.69</v>
      </c>
      <c r="P1466" s="58">
        <v>594</v>
      </c>
    </row>
    <row r="1467" spans="1:16" s="59" customFormat="1" ht="10.199999999999999" x14ac:dyDescent="0.25">
      <c r="A1467" s="57">
        <v>1487</v>
      </c>
      <c r="B1467" s="57" t="s">
        <v>7762</v>
      </c>
      <c r="C1467" s="58" t="s">
        <v>7762</v>
      </c>
      <c r="D1467" s="58" t="s">
        <v>82</v>
      </c>
      <c r="E1467" s="58" t="s">
        <v>17887</v>
      </c>
      <c r="F1467" s="58" t="s">
        <v>7763</v>
      </c>
      <c r="G1467" s="58" t="s">
        <v>17888</v>
      </c>
      <c r="H1467" s="58" t="s">
        <v>14364</v>
      </c>
      <c r="I1467" s="63">
        <v>0.15</v>
      </c>
      <c r="J1467" s="58"/>
      <c r="K1467" s="58" t="s">
        <v>14365</v>
      </c>
      <c r="L1467" s="58" t="s">
        <v>82</v>
      </c>
      <c r="M1467" s="58">
        <v>0.14000000000000001</v>
      </c>
      <c r="N1467" s="58">
        <v>30648</v>
      </c>
      <c r="O1467" s="58">
        <v>0.15</v>
      </c>
      <c r="P1467" s="58">
        <v>30555</v>
      </c>
    </row>
    <row r="1468" spans="1:16" s="59" customFormat="1" ht="10.199999999999999" x14ac:dyDescent="0.25">
      <c r="A1468" s="57">
        <v>1488</v>
      </c>
      <c r="B1468" s="57" t="s">
        <v>17889</v>
      </c>
      <c r="C1468" s="58"/>
      <c r="D1468" s="58" t="s">
        <v>82</v>
      </c>
      <c r="E1468" s="58" t="s">
        <v>17889</v>
      </c>
      <c r="F1468" s="58" t="s">
        <v>17890</v>
      </c>
      <c r="G1468" s="58" t="s">
        <v>17891</v>
      </c>
      <c r="H1468" s="58" t="s">
        <v>14364</v>
      </c>
      <c r="I1468" s="58">
        <v>0.17</v>
      </c>
      <c r="J1468" s="58"/>
      <c r="K1468" s="58" t="s">
        <v>14365</v>
      </c>
      <c r="L1468" s="58" t="s">
        <v>82</v>
      </c>
      <c r="M1468" s="58">
        <v>0.17</v>
      </c>
      <c r="N1468" s="58">
        <v>1140</v>
      </c>
      <c r="O1468" s="58">
        <v>0.17</v>
      </c>
      <c r="P1468" s="58">
        <v>1119</v>
      </c>
    </row>
    <row r="1469" spans="1:16" s="59" customFormat="1" ht="10.199999999999999" x14ac:dyDescent="0.25">
      <c r="A1469" s="57">
        <v>1489</v>
      </c>
      <c r="B1469" s="57" t="s">
        <v>17892</v>
      </c>
      <c r="C1469" s="58"/>
      <c r="D1469" s="58" t="s">
        <v>82</v>
      </c>
      <c r="E1469" s="58" t="s">
        <v>17892</v>
      </c>
      <c r="F1469" s="58" t="s">
        <v>17893</v>
      </c>
      <c r="G1469" s="58" t="s">
        <v>17894</v>
      </c>
      <c r="H1469" s="58" t="s">
        <v>14364</v>
      </c>
      <c r="I1469" s="58">
        <v>33.43</v>
      </c>
      <c r="J1469" s="58"/>
      <c r="K1469" s="58" t="s">
        <v>14365</v>
      </c>
      <c r="L1469" s="58" t="s">
        <v>82</v>
      </c>
      <c r="M1469" s="58">
        <v>33.01</v>
      </c>
      <c r="N1469" s="58">
        <v>577</v>
      </c>
      <c r="O1469" s="58">
        <v>33.43</v>
      </c>
      <c r="P1469" s="58">
        <v>512</v>
      </c>
    </row>
    <row r="1470" spans="1:16" s="59" customFormat="1" ht="10.199999999999999" x14ac:dyDescent="0.25">
      <c r="A1470" s="57">
        <v>1490</v>
      </c>
      <c r="B1470" s="57" t="s">
        <v>17895</v>
      </c>
      <c r="C1470" s="58"/>
      <c r="D1470" s="58" t="s">
        <v>82</v>
      </c>
      <c r="E1470" s="58" t="s">
        <v>17895</v>
      </c>
      <c r="F1470" s="58" t="s">
        <v>17896</v>
      </c>
      <c r="G1470" s="58" t="s">
        <v>17897</v>
      </c>
      <c r="H1470" s="58" t="s">
        <v>14364</v>
      </c>
      <c r="I1470" s="58">
        <v>39.72</v>
      </c>
      <c r="J1470" s="58"/>
      <c r="K1470" s="58" t="s">
        <v>14365</v>
      </c>
      <c r="L1470" s="58" t="s">
        <v>82</v>
      </c>
      <c r="M1470" s="58">
        <v>39.229999999999997</v>
      </c>
      <c r="N1470" s="58">
        <v>504</v>
      </c>
      <c r="O1470" s="58">
        <v>39.72</v>
      </c>
      <c r="P1470" s="58">
        <v>424</v>
      </c>
    </row>
    <row r="1471" spans="1:16" s="59" customFormat="1" ht="10.199999999999999" x14ac:dyDescent="0.25">
      <c r="A1471" s="57">
        <v>1491</v>
      </c>
      <c r="B1471" s="57" t="s">
        <v>6105</v>
      </c>
      <c r="C1471" s="58" t="s">
        <v>6105</v>
      </c>
      <c r="D1471" s="58" t="s">
        <v>82</v>
      </c>
      <c r="E1471" s="58" t="s">
        <v>17898</v>
      </c>
      <c r="F1471" s="58" t="s">
        <v>17899</v>
      </c>
      <c r="G1471" s="58" t="s">
        <v>17900</v>
      </c>
      <c r="H1471" s="58" t="s">
        <v>14364</v>
      </c>
      <c r="I1471" s="58">
        <v>4.01</v>
      </c>
      <c r="J1471" s="58"/>
      <c r="K1471" s="58" t="s">
        <v>14365</v>
      </c>
      <c r="L1471" s="58" t="s">
        <v>82</v>
      </c>
      <c r="M1471" s="58">
        <v>3.96</v>
      </c>
      <c r="N1471" s="58">
        <v>577</v>
      </c>
      <c r="O1471" s="58">
        <v>4.01</v>
      </c>
      <c r="P1471" s="58">
        <v>297</v>
      </c>
    </row>
    <row r="1472" spans="1:16" s="59" customFormat="1" ht="10.199999999999999" x14ac:dyDescent="0.25">
      <c r="A1472" s="57">
        <v>1492</v>
      </c>
      <c r="B1472" s="57" t="s">
        <v>3588</v>
      </c>
      <c r="C1472" s="58" t="s">
        <v>3588</v>
      </c>
      <c r="D1472" s="58" t="s">
        <v>82</v>
      </c>
      <c r="E1472" s="58" t="s">
        <v>17901</v>
      </c>
      <c r="F1472" s="58" t="s">
        <v>3589</v>
      </c>
      <c r="G1472" s="58" t="s">
        <v>17902</v>
      </c>
      <c r="H1472" s="58" t="s">
        <v>14364</v>
      </c>
      <c r="I1472" s="58">
        <v>0.38</v>
      </c>
      <c r="J1472" s="58"/>
      <c r="K1472" s="58" t="s">
        <v>14365</v>
      </c>
      <c r="L1472" s="58" t="s">
        <v>82</v>
      </c>
      <c r="M1472" s="58">
        <v>0.28999999999999998</v>
      </c>
      <c r="N1472" s="58"/>
      <c r="O1472" s="58">
        <v>0.38</v>
      </c>
      <c r="P1472" s="58" t="s">
        <v>14444</v>
      </c>
    </row>
    <row r="1473" spans="1:16" s="59" customFormat="1" ht="10.199999999999999" x14ac:dyDescent="0.25">
      <c r="A1473" s="57">
        <v>1493</v>
      </c>
      <c r="B1473" s="57" t="s">
        <v>17903</v>
      </c>
      <c r="C1473" s="58"/>
      <c r="D1473" s="58" t="s">
        <v>82</v>
      </c>
      <c r="E1473" s="58" t="s">
        <v>17903</v>
      </c>
      <c r="F1473" s="58" t="s">
        <v>17904</v>
      </c>
      <c r="G1473" s="58" t="s">
        <v>17905</v>
      </c>
      <c r="H1473" s="58" t="s">
        <v>14364</v>
      </c>
      <c r="I1473" s="58">
        <v>0.54</v>
      </c>
      <c r="J1473" s="58"/>
      <c r="K1473" s="58" t="s">
        <v>14365</v>
      </c>
      <c r="L1473" s="58" t="s">
        <v>82</v>
      </c>
      <c r="M1473" s="58">
        <v>0.42</v>
      </c>
      <c r="N1473" s="58"/>
      <c r="O1473" s="58">
        <v>0.54</v>
      </c>
      <c r="P1473" s="58" t="s">
        <v>14444</v>
      </c>
    </row>
    <row r="1474" spans="1:16" s="59" customFormat="1" ht="10.199999999999999" x14ac:dyDescent="0.25">
      <c r="A1474" s="57">
        <v>1494</v>
      </c>
      <c r="B1474" s="57" t="s">
        <v>17906</v>
      </c>
      <c r="C1474" s="58" t="s">
        <v>3527</v>
      </c>
      <c r="D1474" s="58" t="s">
        <v>82</v>
      </c>
      <c r="E1474" s="58" t="s">
        <v>17907</v>
      </c>
      <c r="F1474" s="58" t="s">
        <v>3528</v>
      </c>
      <c r="G1474" s="58" t="s">
        <v>17908</v>
      </c>
      <c r="H1474" s="58" t="s">
        <v>14364</v>
      </c>
      <c r="I1474" s="58">
        <v>0.28999999999999998</v>
      </c>
      <c r="J1474" s="58"/>
      <c r="K1474" s="58" t="s">
        <v>14365</v>
      </c>
      <c r="L1474" s="58" t="s">
        <v>82</v>
      </c>
      <c r="M1474" s="58">
        <v>0.27</v>
      </c>
      <c r="N1474" s="58">
        <v>2664</v>
      </c>
      <c r="O1474" s="58">
        <v>0.28999999999999998</v>
      </c>
      <c r="P1474" s="58">
        <v>1815</v>
      </c>
    </row>
    <row r="1475" spans="1:16" s="59" customFormat="1" ht="10.199999999999999" x14ac:dyDescent="0.25">
      <c r="A1475" s="57">
        <v>1495</v>
      </c>
      <c r="B1475" s="57" t="s">
        <v>6328</v>
      </c>
      <c r="C1475" s="58" t="s">
        <v>6328</v>
      </c>
      <c r="D1475" s="58" t="s">
        <v>82</v>
      </c>
      <c r="E1475" s="58" t="s">
        <v>17909</v>
      </c>
      <c r="F1475" s="58" t="s">
        <v>17910</v>
      </c>
      <c r="G1475" s="58" t="s">
        <v>17911</v>
      </c>
      <c r="H1475" s="58" t="s">
        <v>14364</v>
      </c>
      <c r="I1475" s="58">
        <v>0.37</v>
      </c>
      <c r="J1475" s="58"/>
      <c r="K1475" s="58" t="s">
        <v>14365</v>
      </c>
      <c r="L1475" s="58" t="s">
        <v>82</v>
      </c>
      <c r="M1475" s="58">
        <v>0.35</v>
      </c>
      <c r="N1475" s="58">
        <v>11876</v>
      </c>
      <c r="O1475" s="58">
        <v>0.37</v>
      </c>
      <c r="P1475" s="58">
        <v>4919</v>
      </c>
    </row>
    <row r="1476" spans="1:16" s="59" customFormat="1" ht="10.199999999999999" x14ac:dyDescent="0.2">
      <c r="A1476" s="57">
        <v>1496</v>
      </c>
      <c r="B1476" s="57" t="s">
        <v>4358</v>
      </c>
      <c r="C1476" s="58" t="s">
        <v>4358</v>
      </c>
      <c r="D1476" s="67" t="s">
        <v>178</v>
      </c>
      <c r="E1476" s="58" t="s">
        <v>17912</v>
      </c>
      <c r="F1476" s="58" t="s">
        <v>4359</v>
      </c>
      <c r="G1476" s="58" t="s">
        <v>17913</v>
      </c>
      <c r="H1476" s="58" t="s">
        <v>14364</v>
      </c>
      <c r="I1476" s="58">
        <v>33.4</v>
      </c>
      <c r="J1476" s="58"/>
      <c r="K1476" s="58" t="s">
        <v>14365</v>
      </c>
      <c r="L1476" s="58" t="s">
        <v>178</v>
      </c>
      <c r="M1476" s="58">
        <v>30.83</v>
      </c>
      <c r="N1476" s="58">
        <v>7</v>
      </c>
      <c r="O1476" s="58">
        <v>41.67</v>
      </c>
      <c r="P1476" s="58">
        <v>10</v>
      </c>
    </row>
    <row r="1477" spans="1:16" s="59" customFormat="1" ht="10.199999999999999" x14ac:dyDescent="0.2">
      <c r="A1477" s="57">
        <v>1497</v>
      </c>
      <c r="B1477" s="57" t="s">
        <v>4352</v>
      </c>
      <c r="C1477" s="58" t="s">
        <v>4352</v>
      </c>
      <c r="D1477" s="67" t="s">
        <v>178</v>
      </c>
      <c r="E1477" s="58" t="s">
        <v>17914</v>
      </c>
      <c r="F1477" s="58" t="s">
        <v>4353</v>
      </c>
      <c r="G1477" s="58" t="s">
        <v>17915</v>
      </c>
      <c r="H1477" s="58" t="s">
        <v>14364</v>
      </c>
      <c r="I1477" s="58">
        <v>48.21</v>
      </c>
      <c r="J1477" s="58"/>
      <c r="K1477" s="58" t="s">
        <v>14365</v>
      </c>
      <c r="L1477" s="58" t="s">
        <v>178</v>
      </c>
      <c r="M1477" s="58">
        <v>44.5</v>
      </c>
      <c r="N1477" s="58"/>
      <c r="O1477" s="58">
        <v>48.61</v>
      </c>
      <c r="P1477" s="58" t="s">
        <v>14444</v>
      </c>
    </row>
    <row r="1478" spans="1:16" s="59" customFormat="1" ht="10.199999999999999" x14ac:dyDescent="0.25">
      <c r="A1478" s="57">
        <v>1498</v>
      </c>
      <c r="B1478" s="57" t="s">
        <v>5056</v>
      </c>
      <c r="C1478" s="58" t="s">
        <v>5056</v>
      </c>
      <c r="D1478" s="58" t="s">
        <v>82</v>
      </c>
      <c r="E1478" s="58" t="s">
        <v>17916</v>
      </c>
      <c r="F1478" s="58" t="s">
        <v>5057</v>
      </c>
      <c r="G1478" s="58" t="s">
        <v>17917</v>
      </c>
      <c r="H1478" s="58" t="s">
        <v>14364</v>
      </c>
      <c r="I1478" s="58">
        <v>9.85</v>
      </c>
      <c r="J1478" s="58"/>
      <c r="K1478" s="58" t="s">
        <v>14365</v>
      </c>
      <c r="L1478" s="58" t="s">
        <v>82</v>
      </c>
      <c r="M1478" s="58">
        <v>9.3000000000000007</v>
      </c>
      <c r="N1478" s="58">
        <v>124.75</v>
      </c>
      <c r="O1478" s="58">
        <v>11.07</v>
      </c>
      <c r="P1478" s="58">
        <v>2331</v>
      </c>
    </row>
    <row r="1479" spans="1:16" s="59" customFormat="1" ht="10.199999999999999" x14ac:dyDescent="0.2">
      <c r="A1479" s="57">
        <v>1499</v>
      </c>
      <c r="B1479" s="57" t="s">
        <v>7417</v>
      </c>
      <c r="C1479" s="58" t="s">
        <v>7417</v>
      </c>
      <c r="D1479" s="67" t="s">
        <v>178</v>
      </c>
      <c r="E1479" s="58" t="s">
        <v>17918</v>
      </c>
      <c r="F1479" s="58" t="s">
        <v>17919</v>
      </c>
      <c r="G1479" s="58" t="s">
        <v>17920</v>
      </c>
      <c r="H1479" s="58" t="s">
        <v>14364</v>
      </c>
      <c r="I1479" s="58">
        <v>2.4900000000000002</v>
      </c>
      <c r="J1479" s="58"/>
      <c r="K1479" s="58" t="s">
        <v>14365</v>
      </c>
      <c r="L1479" s="58" t="s">
        <v>178</v>
      </c>
      <c r="M1479" s="58">
        <v>2.2599999999999998</v>
      </c>
      <c r="N1479" s="58">
        <v>982</v>
      </c>
      <c r="O1479" s="58">
        <v>2.4900000000000002</v>
      </c>
      <c r="P1479" s="58">
        <v>840</v>
      </c>
    </row>
    <row r="1480" spans="1:16" s="59" customFormat="1" ht="10.199999999999999" x14ac:dyDescent="0.2">
      <c r="A1480" s="57">
        <v>1500</v>
      </c>
      <c r="B1480" s="57" t="s">
        <v>5330</v>
      </c>
      <c r="C1480" s="58" t="s">
        <v>5330</v>
      </c>
      <c r="D1480" s="67" t="s">
        <v>178</v>
      </c>
      <c r="E1480" s="58" t="s">
        <v>17921</v>
      </c>
      <c r="F1480" s="58" t="s">
        <v>17922</v>
      </c>
      <c r="G1480" s="58" t="s">
        <v>17923</v>
      </c>
      <c r="H1480" s="58" t="s">
        <v>14364</v>
      </c>
      <c r="I1480" s="58">
        <v>0.66</v>
      </c>
      <c r="J1480" s="58"/>
      <c r="K1480" s="58" t="s">
        <v>14365</v>
      </c>
      <c r="L1480" s="58" t="s">
        <v>178</v>
      </c>
      <c r="M1480" s="58">
        <v>0.5</v>
      </c>
      <c r="N1480" s="58">
        <v>31092</v>
      </c>
      <c r="O1480" s="58">
        <v>0.66</v>
      </c>
      <c r="P1480" s="58">
        <v>16667</v>
      </c>
    </row>
    <row r="1481" spans="1:16" s="59" customFormat="1" ht="10.199999999999999" x14ac:dyDescent="0.25">
      <c r="A1481" s="57">
        <v>1501</v>
      </c>
      <c r="B1481" s="57" t="s">
        <v>5877</v>
      </c>
      <c r="C1481" s="58" t="s">
        <v>5877</v>
      </c>
      <c r="D1481" s="58" t="s">
        <v>82</v>
      </c>
      <c r="E1481" s="58" t="s">
        <v>17924</v>
      </c>
      <c r="F1481" s="58">
        <v>404015</v>
      </c>
      <c r="G1481" s="58" t="s">
        <v>17925</v>
      </c>
      <c r="H1481" s="58" t="s">
        <v>14364</v>
      </c>
      <c r="I1481" s="58">
        <v>3.13</v>
      </c>
      <c r="J1481" s="58"/>
      <c r="K1481" s="58" t="s">
        <v>14365</v>
      </c>
      <c r="L1481" s="58" t="s">
        <v>82</v>
      </c>
      <c r="M1481" s="58">
        <v>2.96</v>
      </c>
      <c r="N1481" s="58">
        <v>160</v>
      </c>
      <c r="O1481" s="58">
        <v>3.13</v>
      </c>
      <c r="P1481" s="58">
        <v>270</v>
      </c>
    </row>
    <row r="1482" spans="1:16" s="59" customFormat="1" ht="10.199999999999999" x14ac:dyDescent="0.25">
      <c r="A1482" s="57">
        <v>1502</v>
      </c>
      <c r="B1482" s="57" t="s">
        <v>17926</v>
      </c>
      <c r="C1482" s="58"/>
      <c r="D1482" s="58" t="s">
        <v>82</v>
      </c>
      <c r="E1482" s="58" t="s">
        <v>17926</v>
      </c>
      <c r="F1482" s="58" t="s">
        <v>17927</v>
      </c>
      <c r="G1482" s="58" t="s">
        <v>17928</v>
      </c>
      <c r="H1482" s="58" t="s">
        <v>14364</v>
      </c>
      <c r="I1482" s="58">
        <v>2.1800000000000002</v>
      </c>
      <c r="J1482" s="58"/>
      <c r="K1482" s="58" t="s">
        <v>14365</v>
      </c>
      <c r="L1482" s="58" t="s">
        <v>82</v>
      </c>
      <c r="M1482" s="58">
        <v>2.16</v>
      </c>
      <c r="N1482" s="58">
        <v>5182</v>
      </c>
      <c r="O1482" s="58">
        <v>2.1800000000000002</v>
      </c>
      <c r="P1482" s="58">
        <v>5121</v>
      </c>
    </row>
    <row r="1483" spans="1:16" s="59" customFormat="1" ht="10.199999999999999" x14ac:dyDescent="0.25">
      <c r="A1483" s="57">
        <v>1503</v>
      </c>
      <c r="B1483" s="57" t="s">
        <v>7986</v>
      </c>
      <c r="C1483" s="58" t="s">
        <v>7986</v>
      </c>
      <c r="D1483" s="58" t="s">
        <v>8586</v>
      </c>
      <c r="E1483" s="58" t="s">
        <v>17929</v>
      </c>
      <c r="F1483" s="58" t="s">
        <v>7987</v>
      </c>
      <c r="G1483" s="58" t="s">
        <v>17930</v>
      </c>
      <c r="H1483" s="58" t="s">
        <v>14364</v>
      </c>
      <c r="I1483" s="58">
        <v>35.83</v>
      </c>
      <c r="J1483" s="58"/>
      <c r="K1483" s="58" t="s">
        <v>14365</v>
      </c>
      <c r="L1483" s="58" t="s">
        <v>8586</v>
      </c>
      <c r="M1483" s="58">
        <v>33.93</v>
      </c>
      <c r="N1483" s="58">
        <v>937</v>
      </c>
      <c r="O1483" s="58">
        <v>35.83</v>
      </c>
      <c r="P1483" s="58">
        <v>933</v>
      </c>
    </row>
    <row r="1484" spans="1:16" s="59" customFormat="1" ht="10.199999999999999" x14ac:dyDescent="0.25">
      <c r="A1484" s="57">
        <v>1504</v>
      </c>
      <c r="B1484" s="57" t="s">
        <v>6114</v>
      </c>
      <c r="C1484" s="58" t="s">
        <v>6114</v>
      </c>
      <c r="D1484" s="58" t="s">
        <v>82</v>
      </c>
      <c r="E1484" s="58" t="s">
        <v>17931</v>
      </c>
      <c r="F1484" s="58" t="s">
        <v>6115</v>
      </c>
      <c r="G1484" s="58" t="s">
        <v>17932</v>
      </c>
      <c r="H1484" s="58" t="s">
        <v>14364</v>
      </c>
      <c r="I1484" s="58">
        <v>0.31</v>
      </c>
      <c r="J1484" s="58"/>
      <c r="K1484" s="58" t="s">
        <v>14365</v>
      </c>
      <c r="L1484" s="58" t="s">
        <v>82</v>
      </c>
      <c r="M1484" s="58">
        <v>0.28999999999999998</v>
      </c>
      <c r="N1484" s="58">
        <v>5944</v>
      </c>
      <c r="O1484" s="58">
        <v>0.31</v>
      </c>
      <c r="P1484" s="58">
        <v>329</v>
      </c>
    </row>
    <row r="1485" spans="1:16" s="59" customFormat="1" ht="10.199999999999999" x14ac:dyDescent="0.25">
      <c r="A1485" s="57">
        <v>1505</v>
      </c>
      <c r="B1485" s="57" t="s">
        <v>17933</v>
      </c>
      <c r="C1485" s="58"/>
      <c r="D1485" s="58" t="s">
        <v>82</v>
      </c>
      <c r="E1485" s="58" t="s">
        <v>17933</v>
      </c>
      <c r="F1485" s="58" t="s">
        <v>17934</v>
      </c>
      <c r="G1485" s="58" t="s">
        <v>17935</v>
      </c>
      <c r="H1485" s="58" t="s">
        <v>14364</v>
      </c>
      <c r="I1485" s="58">
        <v>3.32</v>
      </c>
      <c r="J1485" s="58"/>
      <c r="K1485" s="58" t="s">
        <v>14365</v>
      </c>
      <c r="L1485" s="58" t="s">
        <v>82</v>
      </c>
      <c r="M1485" s="58">
        <v>3.28</v>
      </c>
      <c r="N1485" s="58">
        <v>9546</v>
      </c>
      <c r="O1485" s="58">
        <v>3.32</v>
      </c>
      <c r="P1485" s="58">
        <v>9550</v>
      </c>
    </row>
    <row r="1486" spans="1:16" s="59" customFormat="1" ht="10.199999999999999" x14ac:dyDescent="0.25">
      <c r="A1486" s="57">
        <v>1506</v>
      </c>
      <c r="B1486" s="57" t="s">
        <v>17936</v>
      </c>
      <c r="C1486" s="58"/>
      <c r="D1486" s="58" t="s">
        <v>82</v>
      </c>
      <c r="E1486" s="58" t="s">
        <v>17936</v>
      </c>
      <c r="F1486" s="58" t="s">
        <v>17937</v>
      </c>
      <c r="G1486" s="58" t="s">
        <v>17938</v>
      </c>
      <c r="H1486" s="58" t="s">
        <v>14364</v>
      </c>
      <c r="I1486" s="58">
        <v>47.85</v>
      </c>
      <c r="J1486" s="58"/>
      <c r="K1486" s="58" t="s">
        <v>14365</v>
      </c>
      <c r="L1486" s="58" t="s">
        <v>82</v>
      </c>
      <c r="M1486" s="58">
        <v>47.25</v>
      </c>
      <c r="N1486" s="58">
        <v>434</v>
      </c>
      <c r="O1486" s="58">
        <v>47.85</v>
      </c>
      <c r="P1486" s="58">
        <v>407</v>
      </c>
    </row>
    <row r="1487" spans="1:16" s="59" customFormat="1" ht="10.199999999999999" x14ac:dyDescent="0.25">
      <c r="A1487" s="57">
        <v>1507</v>
      </c>
      <c r="B1487" s="57" t="s">
        <v>17939</v>
      </c>
      <c r="C1487" s="58"/>
      <c r="D1487" s="58" t="s">
        <v>82</v>
      </c>
      <c r="E1487" s="58" t="s">
        <v>17939</v>
      </c>
      <c r="F1487" s="58" t="s">
        <v>17940</v>
      </c>
      <c r="G1487" s="58" t="s">
        <v>17941</v>
      </c>
      <c r="H1487" s="58" t="s">
        <v>14364</v>
      </c>
      <c r="I1487" s="58">
        <v>60.76</v>
      </c>
      <c r="J1487" s="58"/>
      <c r="K1487" s="58" t="s">
        <v>14365</v>
      </c>
      <c r="L1487" s="58" t="s">
        <v>82</v>
      </c>
      <c r="M1487" s="58">
        <v>60</v>
      </c>
      <c r="N1487" s="58">
        <v>4</v>
      </c>
      <c r="O1487" s="58">
        <v>60.76</v>
      </c>
      <c r="P1487" s="58">
        <v>4</v>
      </c>
    </row>
    <row r="1488" spans="1:16" s="59" customFormat="1" ht="10.199999999999999" x14ac:dyDescent="0.25">
      <c r="A1488" s="57">
        <v>1508</v>
      </c>
      <c r="B1488" s="57" t="s">
        <v>17942</v>
      </c>
      <c r="C1488" s="58"/>
      <c r="D1488" s="58" t="s">
        <v>82</v>
      </c>
      <c r="E1488" s="58" t="s">
        <v>17942</v>
      </c>
      <c r="F1488" s="58" t="s">
        <v>17943</v>
      </c>
      <c r="G1488" s="58" t="s">
        <v>17944</v>
      </c>
      <c r="H1488" s="58" t="s">
        <v>14364</v>
      </c>
      <c r="I1488" s="58">
        <v>0.56000000000000005</v>
      </c>
      <c r="J1488" s="58"/>
      <c r="K1488" s="58" t="s">
        <v>14365</v>
      </c>
      <c r="L1488" s="58" t="s">
        <v>82</v>
      </c>
      <c r="M1488" s="58">
        <v>0.55000000000000004</v>
      </c>
      <c r="N1488" s="58">
        <v>26346</v>
      </c>
      <c r="O1488" s="58">
        <v>0.56000000000000005</v>
      </c>
      <c r="P1488" s="58">
        <v>24410</v>
      </c>
    </row>
    <row r="1489" spans="1:16" s="59" customFormat="1" ht="10.199999999999999" x14ac:dyDescent="0.25">
      <c r="A1489" s="57">
        <v>1509</v>
      </c>
      <c r="B1489" s="57" t="s">
        <v>3098</v>
      </c>
      <c r="C1489" s="58" t="s">
        <v>3098</v>
      </c>
      <c r="D1489" s="58" t="s">
        <v>82</v>
      </c>
      <c r="E1489" s="58" t="s">
        <v>17945</v>
      </c>
      <c r="F1489" s="58" t="s">
        <v>3099</v>
      </c>
      <c r="G1489" s="58" t="s">
        <v>17946</v>
      </c>
      <c r="H1489" s="58" t="s">
        <v>14364</v>
      </c>
      <c r="I1489" s="58">
        <v>1.25</v>
      </c>
      <c r="J1489" s="58"/>
      <c r="K1489" s="58" t="s">
        <v>14365</v>
      </c>
      <c r="L1489" s="58" t="s">
        <v>82</v>
      </c>
      <c r="M1489" s="58">
        <v>1.24</v>
      </c>
      <c r="N1489" s="58"/>
      <c r="O1489" s="58">
        <v>1.25</v>
      </c>
      <c r="P1489" s="58" t="s">
        <v>14444</v>
      </c>
    </row>
    <row r="1490" spans="1:16" s="59" customFormat="1" ht="10.199999999999999" x14ac:dyDescent="0.25">
      <c r="A1490" s="57">
        <v>1510</v>
      </c>
      <c r="B1490" s="57" t="s">
        <v>17947</v>
      </c>
      <c r="C1490" s="58"/>
      <c r="D1490" s="58" t="s">
        <v>82</v>
      </c>
      <c r="E1490" s="58" t="s">
        <v>17947</v>
      </c>
      <c r="F1490" s="58">
        <v>4000069</v>
      </c>
      <c r="G1490" s="58" t="s">
        <v>17948</v>
      </c>
      <c r="H1490" s="58" t="s">
        <v>14364</v>
      </c>
      <c r="I1490" s="58">
        <v>0.46</v>
      </c>
      <c r="J1490" s="58"/>
      <c r="K1490" s="58" t="s">
        <v>14365</v>
      </c>
      <c r="L1490" s="58" t="s">
        <v>82</v>
      </c>
      <c r="M1490" s="58">
        <v>0.37</v>
      </c>
      <c r="N1490" s="58"/>
      <c r="O1490" s="58">
        <v>0.46</v>
      </c>
      <c r="P1490" s="58">
        <v>3199</v>
      </c>
    </row>
    <row r="1491" spans="1:16" s="59" customFormat="1" ht="10.199999999999999" x14ac:dyDescent="0.25">
      <c r="A1491" s="57">
        <v>1511</v>
      </c>
      <c r="B1491" s="57" t="s">
        <v>17949</v>
      </c>
      <c r="C1491" s="58"/>
      <c r="D1491" s="58" t="s">
        <v>82</v>
      </c>
      <c r="E1491" s="58" t="s">
        <v>17949</v>
      </c>
      <c r="F1491" s="58" t="s">
        <v>17950</v>
      </c>
      <c r="G1491" s="58" t="s">
        <v>17951</v>
      </c>
      <c r="H1491" s="58" t="s">
        <v>14364</v>
      </c>
      <c r="I1491" s="58">
        <v>0.23</v>
      </c>
      <c r="J1491" s="58"/>
      <c r="K1491" s="58" t="s">
        <v>14365</v>
      </c>
      <c r="L1491" s="58" t="s">
        <v>82</v>
      </c>
      <c r="M1491" s="58">
        <v>0.22</v>
      </c>
      <c r="N1491" s="58">
        <v>205</v>
      </c>
      <c r="O1491" s="58">
        <v>0.23</v>
      </c>
      <c r="P1491" s="58">
        <v>29716</v>
      </c>
    </row>
    <row r="1492" spans="1:16" s="59" customFormat="1" ht="10.199999999999999" x14ac:dyDescent="0.2">
      <c r="A1492" s="57">
        <v>1512</v>
      </c>
      <c r="B1492" s="57" t="s">
        <v>4265</v>
      </c>
      <c r="C1492" s="58" t="s">
        <v>4265</v>
      </c>
      <c r="D1492" s="67" t="s">
        <v>178</v>
      </c>
      <c r="E1492" s="58" t="s">
        <v>17952</v>
      </c>
      <c r="F1492" s="58" t="s">
        <v>4266</v>
      </c>
      <c r="G1492" s="58" t="s">
        <v>17953</v>
      </c>
      <c r="H1492" s="58" t="s">
        <v>14364</v>
      </c>
      <c r="I1492" s="58">
        <v>740.97</v>
      </c>
      <c r="J1492" s="58"/>
      <c r="K1492" s="58" t="s">
        <v>14365</v>
      </c>
      <c r="L1492" s="58" t="s">
        <v>178</v>
      </c>
      <c r="M1492" s="58">
        <v>627.65</v>
      </c>
      <c r="N1492" s="58"/>
      <c r="O1492" s="58">
        <v>933.33</v>
      </c>
      <c r="P1492" s="58" t="s">
        <v>14444</v>
      </c>
    </row>
    <row r="1493" spans="1:16" s="59" customFormat="1" ht="10.199999999999999" x14ac:dyDescent="0.25">
      <c r="A1493" s="57">
        <v>1513</v>
      </c>
      <c r="B1493" s="57" t="s">
        <v>17954</v>
      </c>
      <c r="C1493" s="58"/>
      <c r="D1493" s="58" t="s">
        <v>8586</v>
      </c>
      <c r="E1493" s="58" t="s">
        <v>17954</v>
      </c>
      <c r="F1493" s="58" t="s">
        <v>17955</v>
      </c>
      <c r="G1493" s="58" t="s">
        <v>17956</v>
      </c>
      <c r="H1493" s="58" t="s">
        <v>14364</v>
      </c>
      <c r="I1493" s="58">
        <v>357.77</v>
      </c>
      <c r="J1493" s="58"/>
      <c r="K1493" s="58" t="s">
        <v>14365</v>
      </c>
      <c r="L1493" s="58" t="s">
        <v>8586</v>
      </c>
      <c r="M1493" s="58">
        <v>335.41</v>
      </c>
      <c r="N1493" s="58"/>
      <c r="O1493" s="58">
        <v>357.77</v>
      </c>
      <c r="P1493" s="58" t="s">
        <v>14444</v>
      </c>
    </row>
    <row r="1494" spans="1:16" s="59" customFormat="1" ht="10.199999999999999" x14ac:dyDescent="0.25">
      <c r="A1494" s="57">
        <v>1514</v>
      </c>
      <c r="B1494" s="57" t="s">
        <v>17957</v>
      </c>
      <c r="C1494" s="58"/>
      <c r="D1494" s="58" t="s">
        <v>8586</v>
      </c>
      <c r="E1494" s="58" t="s">
        <v>17957</v>
      </c>
      <c r="F1494" s="58" t="s">
        <v>17958</v>
      </c>
      <c r="G1494" s="58" t="s">
        <v>17959</v>
      </c>
      <c r="H1494" s="58" t="s">
        <v>14364</v>
      </c>
      <c r="I1494" s="58">
        <v>357.77</v>
      </c>
      <c r="J1494" s="58"/>
      <c r="K1494" s="58" t="s">
        <v>14365</v>
      </c>
      <c r="L1494" s="58" t="s">
        <v>8586</v>
      </c>
      <c r="M1494" s="58">
        <v>335.41</v>
      </c>
      <c r="N1494" s="58"/>
      <c r="O1494" s="58">
        <v>357.77</v>
      </c>
      <c r="P1494" s="58" t="s">
        <v>14444</v>
      </c>
    </row>
    <row r="1495" spans="1:16" s="59" customFormat="1" ht="10.199999999999999" x14ac:dyDescent="0.25">
      <c r="A1495" s="57">
        <v>1515</v>
      </c>
      <c r="B1495" s="57" t="s">
        <v>17960</v>
      </c>
      <c r="C1495" s="58"/>
      <c r="D1495" s="58" t="s">
        <v>8586</v>
      </c>
      <c r="E1495" s="58" t="s">
        <v>17960</v>
      </c>
      <c r="F1495" s="58" t="s">
        <v>17961</v>
      </c>
      <c r="G1495" s="58" t="s">
        <v>17962</v>
      </c>
      <c r="H1495" s="58" t="s">
        <v>14364</v>
      </c>
      <c r="I1495" s="58">
        <v>357.77</v>
      </c>
      <c r="J1495" s="58"/>
      <c r="K1495" s="58" t="s">
        <v>14365</v>
      </c>
      <c r="L1495" s="58" t="s">
        <v>8586</v>
      </c>
      <c r="M1495" s="58">
        <v>335.41</v>
      </c>
      <c r="N1495" s="58"/>
      <c r="O1495" s="58">
        <v>357.77</v>
      </c>
      <c r="P1495" s="58" t="s">
        <v>14444</v>
      </c>
    </row>
    <row r="1496" spans="1:16" s="59" customFormat="1" ht="10.199999999999999" x14ac:dyDescent="0.25">
      <c r="A1496" s="57">
        <v>1516</v>
      </c>
      <c r="B1496" s="57" t="s">
        <v>8036</v>
      </c>
      <c r="C1496" s="58" t="s">
        <v>8036</v>
      </c>
      <c r="D1496" s="58" t="s">
        <v>8586</v>
      </c>
      <c r="E1496" s="58" t="s">
        <v>17963</v>
      </c>
      <c r="F1496" s="58" t="s">
        <v>8037</v>
      </c>
      <c r="G1496" s="58" t="s">
        <v>17964</v>
      </c>
      <c r="H1496" s="58" t="s">
        <v>14364</v>
      </c>
      <c r="I1496" s="58">
        <v>558.66999999999996</v>
      </c>
      <c r="J1496" s="58"/>
      <c r="K1496" s="58" t="s">
        <v>14365</v>
      </c>
      <c r="L1496" s="58" t="s">
        <v>8586</v>
      </c>
      <c r="M1496" s="58">
        <v>530.38</v>
      </c>
      <c r="N1496" s="58">
        <v>507</v>
      </c>
      <c r="O1496" s="58">
        <v>339.36</v>
      </c>
      <c r="P1496" s="58">
        <v>496</v>
      </c>
    </row>
    <row r="1497" spans="1:16" s="59" customFormat="1" ht="10.199999999999999" x14ac:dyDescent="0.25">
      <c r="A1497" s="57">
        <v>1517</v>
      </c>
      <c r="B1497" s="57" t="s">
        <v>6480</v>
      </c>
      <c r="C1497" s="58" t="s">
        <v>6480</v>
      </c>
      <c r="D1497" s="58" t="s">
        <v>8586</v>
      </c>
      <c r="E1497" s="58" t="s">
        <v>17965</v>
      </c>
      <c r="F1497" s="58">
        <v>8009</v>
      </c>
      <c r="G1497" s="58" t="s">
        <v>17966</v>
      </c>
      <c r="H1497" s="58" t="s">
        <v>14364</v>
      </c>
      <c r="I1497" s="58">
        <v>994.47</v>
      </c>
      <c r="J1497" s="58"/>
      <c r="K1497" s="58" t="s">
        <v>14365</v>
      </c>
      <c r="L1497" s="58" t="s">
        <v>8586</v>
      </c>
      <c r="M1497" s="58">
        <v>982.11</v>
      </c>
      <c r="N1497" s="58">
        <v>2</v>
      </c>
      <c r="O1497" s="58">
        <v>994.47</v>
      </c>
      <c r="P1497" s="58">
        <v>1</v>
      </c>
    </row>
    <row r="1498" spans="1:16" s="59" customFormat="1" ht="10.199999999999999" x14ac:dyDescent="0.2">
      <c r="A1498" s="57">
        <v>1518</v>
      </c>
      <c r="B1498" s="57" t="s">
        <v>17967</v>
      </c>
      <c r="C1498" s="58"/>
      <c r="D1498" s="67" t="s">
        <v>178</v>
      </c>
      <c r="E1498" s="58" t="s">
        <v>17967</v>
      </c>
      <c r="F1498" s="58" t="s">
        <v>17968</v>
      </c>
      <c r="G1498" s="58" t="s">
        <v>17969</v>
      </c>
      <c r="H1498" s="58" t="s">
        <v>14364</v>
      </c>
      <c r="I1498" s="58">
        <v>91.45</v>
      </c>
      <c r="J1498" s="58">
        <v>505</v>
      </c>
      <c r="K1498" s="58" t="s">
        <v>14365</v>
      </c>
      <c r="L1498" s="58" t="s">
        <v>178</v>
      </c>
      <c r="M1498" s="58">
        <v>88.91</v>
      </c>
      <c r="N1498" s="58">
        <v>3777</v>
      </c>
      <c r="O1498" s="58">
        <v>91.45</v>
      </c>
      <c r="P1498" s="58">
        <v>2828</v>
      </c>
    </row>
    <row r="1499" spans="1:16" s="59" customFormat="1" ht="10.199999999999999" x14ac:dyDescent="0.2">
      <c r="A1499" s="57">
        <v>1519</v>
      </c>
      <c r="B1499" s="57" t="s">
        <v>17970</v>
      </c>
      <c r="C1499" s="67"/>
      <c r="D1499" s="67" t="s">
        <v>178</v>
      </c>
      <c r="E1499" s="67" t="s">
        <v>17970</v>
      </c>
      <c r="F1499" s="58" t="s">
        <v>17971</v>
      </c>
      <c r="G1499" s="67" t="s">
        <v>17972</v>
      </c>
      <c r="H1499" s="67" t="s">
        <v>14364</v>
      </c>
      <c r="I1499" s="67">
        <v>102.86</v>
      </c>
      <c r="J1499" s="67">
        <v>650</v>
      </c>
      <c r="K1499" s="67" t="s">
        <v>14365</v>
      </c>
      <c r="L1499" s="67" t="s">
        <v>178</v>
      </c>
      <c r="M1499" s="67">
        <v>101.12</v>
      </c>
      <c r="N1499" s="67" t="s">
        <v>14444</v>
      </c>
      <c r="O1499" s="58">
        <v>102.86</v>
      </c>
      <c r="P1499" s="58" t="s">
        <v>14444</v>
      </c>
    </row>
    <row r="1500" spans="1:16" s="59" customFormat="1" ht="10.199999999999999" x14ac:dyDescent="0.25">
      <c r="A1500" s="57">
        <v>1520</v>
      </c>
      <c r="B1500" s="57" t="s">
        <v>7510</v>
      </c>
      <c r="C1500" s="58" t="s">
        <v>7510</v>
      </c>
      <c r="D1500" s="58" t="s">
        <v>8586</v>
      </c>
      <c r="E1500" s="58" t="s">
        <v>17973</v>
      </c>
      <c r="F1500" s="58" t="s">
        <v>7511</v>
      </c>
      <c r="G1500" s="58" t="s">
        <v>17974</v>
      </c>
      <c r="H1500" s="58" t="s">
        <v>14364</v>
      </c>
      <c r="I1500" s="58">
        <v>536.23</v>
      </c>
      <c r="J1500" s="58"/>
      <c r="K1500" s="58" t="s">
        <v>14365</v>
      </c>
      <c r="L1500" s="58" t="s">
        <v>8586</v>
      </c>
      <c r="M1500" s="58">
        <v>492.83</v>
      </c>
      <c r="N1500" s="58">
        <v>79</v>
      </c>
      <c r="O1500" s="58">
        <v>536.23</v>
      </c>
      <c r="P1500" s="58">
        <v>41</v>
      </c>
    </row>
    <row r="1501" spans="1:16" s="59" customFormat="1" ht="10.199999999999999" x14ac:dyDescent="0.2">
      <c r="A1501" s="57">
        <v>1521</v>
      </c>
      <c r="B1501" s="57" t="s">
        <v>7527</v>
      </c>
      <c r="C1501" s="58" t="s">
        <v>7527</v>
      </c>
      <c r="D1501" s="67" t="s">
        <v>178</v>
      </c>
      <c r="E1501" s="58" t="s">
        <v>17975</v>
      </c>
      <c r="F1501" s="58" t="s">
        <v>17976</v>
      </c>
      <c r="G1501" s="58" t="s">
        <v>17977</v>
      </c>
      <c r="H1501" s="58" t="s">
        <v>14364</v>
      </c>
      <c r="I1501" s="58">
        <v>88.99</v>
      </c>
      <c r="J1501" s="58">
        <v>505</v>
      </c>
      <c r="K1501" s="58" t="s">
        <v>14365</v>
      </c>
      <c r="L1501" s="58" t="s">
        <v>178</v>
      </c>
      <c r="M1501" s="58">
        <v>86.52</v>
      </c>
      <c r="N1501" s="58">
        <v>6640</v>
      </c>
      <c r="O1501" s="58">
        <v>88.99</v>
      </c>
      <c r="P1501" s="58">
        <v>5106</v>
      </c>
    </row>
    <row r="1502" spans="1:16" s="69" customFormat="1" ht="10.199999999999999" x14ac:dyDescent="0.2">
      <c r="A1502" s="57">
        <v>1522</v>
      </c>
      <c r="B1502" s="57" t="s">
        <v>17978</v>
      </c>
      <c r="C1502" s="58"/>
      <c r="D1502" s="67" t="s">
        <v>178</v>
      </c>
      <c r="E1502" s="58" t="s">
        <v>17978</v>
      </c>
      <c r="F1502" s="58" t="s">
        <v>17979</v>
      </c>
      <c r="G1502" s="58" t="s">
        <v>17980</v>
      </c>
      <c r="H1502" s="58" t="s">
        <v>14364</v>
      </c>
      <c r="I1502" s="58">
        <v>58.24</v>
      </c>
      <c r="J1502" s="58">
        <v>700</v>
      </c>
      <c r="K1502" s="58" t="s">
        <v>14365</v>
      </c>
      <c r="L1502" s="58" t="s">
        <v>178</v>
      </c>
      <c r="M1502" s="58">
        <v>55.3</v>
      </c>
      <c r="N1502" s="58">
        <v>1</v>
      </c>
      <c r="O1502" s="58">
        <v>58.24</v>
      </c>
      <c r="P1502" s="58">
        <v>1</v>
      </c>
    </row>
    <row r="1503" spans="1:16" s="69" customFormat="1" ht="10.199999999999999" x14ac:dyDescent="0.2">
      <c r="A1503" s="57">
        <v>1523</v>
      </c>
      <c r="B1503" s="57" t="s">
        <v>7499</v>
      </c>
      <c r="C1503" s="58" t="s">
        <v>7499</v>
      </c>
      <c r="D1503" s="67" t="s">
        <v>178</v>
      </c>
      <c r="E1503" s="58" t="s">
        <v>17981</v>
      </c>
      <c r="F1503" s="58" t="s">
        <v>17982</v>
      </c>
      <c r="G1503" s="58" t="s">
        <v>17983</v>
      </c>
      <c r="H1503" s="58" t="s">
        <v>14364</v>
      </c>
      <c r="I1503" s="58">
        <v>30</v>
      </c>
      <c r="J1503" s="58">
        <v>730</v>
      </c>
      <c r="K1503" s="58" t="s">
        <v>14365</v>
      </c>
      <c r="L1503" s="58" t="s">
        <v>178</v>
      </c>
      <c r="M1503" s="58">
        <v>29.63</v>
      </c>
      <c r="N1503" s="58">
        <v>6</v>
      </c>
      <c r="O1503" s="58">
        <v>30</v>
      </c>
      <c r="P1503" s="58">
        <v>6</v>
      </c>
    </row>
    <row r="1504" spans="1:16" s="69" customFormat="1" ht="10.199999999999999" x14ac:dyDescent="0.2">
      <c r="A1504" s="57">
        <v>1524</v>
      </c>
      <c r="B1504" s="57" t="s">
        <v>17984</v>
      </c>
      <c r="C1504" s="58"/>
      <c r="D1504" s="67" t="s">
        <v>178</v>
      </c>
      <c r="E1504" s="58" t="s">
        <v>17984</v>
      </c>
      <c r="F1504" s="58" t="s">
        <v>17985</v>
      </c>
      <c r="G1504" s="58" t="s">
        <v>17986</v>
      </c>
      <c r="H1504" s="58" t="s">
        <v>14364</v>
      </c>
      <c r="I1504" s="58">
        <v>40.590000000000003</v>
      </c>
      <c r="J1504" s="58">
        <v>475</v>
      </c>
      <c r="K1504" s="58" t="s">
        <v>14365</v>
      </c>
      <c r="L1504" s="58" t="s">
        <v>178</v>
      </c>
      <c r="M1504" s="58">
        <v>37.28</v>
      </c>
      <c r="N1504" s="58">
        <v>3</v>
      </c>
      <c r="O1504" s="58">
        <v>40.590000000000003</v>
      </c>
      <c r="P1504" s="58">
        <v>3</v>
      </c>
    </row>
    <row r="1505" spans="1:16" s="69" customFormat="1" ht="10.199999999999999" x14ac:dyDescent="0.2">
      <c r="A1505" s="57">
        <v>1525</v>
      </c>
      <c r="B1505" s="57" t="s">
        <v>17987</v>
      </c>
      <c r="C1505" s="58"/>
      <c r="D1505" s="67" t="s">
        <v>178</v>
      </c>
      <c r="E1505" s="58" t="s">
        <v>17987</v>
      </c>
      <c r="F1505" s="58" t="s">
        <v>17988</v>
      </c>
      <c r="G1505" s="58" t="s">
        <v>17989</v>
      </c>
      <c r="H1505" s="58" t="s">
        <v>14364</v>
      </c>
      <c r="I1505" s="58">
        <v>38.06</v>
      </c>
      <c r="J1505" s="58"/>
      <c r="K1505" s="58" t="s">
        <v>14365</v>
      </c>
      <c r="L1505" s="58" t="s">
        <v>178</v>
      </c>
      <c r="M1505" s="58">
        <v>36.35</v>
      </c>
      <c r="N1505" s="58">
        <v>2</v>
      </c>
      <c r="O1505" s="58">
        <v>38.06</v>
      </c>
      <c r="P1505" s="58">
        <v>2</v>
      </c>
    </row>
    <row r="1506" spans="1:16" s="69" customFormat="1" ht="10.199999999999999" x14ac:dyDescent="0.2">
      <c r="A1506" s="57">
        <v>1526</v>
      </c>
      <c r="B1506" s="57" t="s">
        <v>7432</v>
      </c>
      <c r="C1506" s="58" t="s">
        <v>7432</v>
      </c>
      <c r="D1506" s="67" t="s">
        <v>178</v>
      </c>
      <c r="E1506" s="58" t="s">
        <v>17990</v>
      </c>
      <c r="F1506" s="58" t="s">
        <v>17991</v>
      </c>
      <c r="G1506" s="58" t="s">
        <v>17992</v>
      </c>
      <c r="H1506" s="58" t="s">
        <v>14364</v>
      </c>
      <c r="I1506" s="58">
        <v>63</v>
      </c>
      <c r="J1506" s="58">
        <v>850</v>
      </c>
      <c r="K1506" s="58" t="s">
        <v>14365</v>
      </c>
      <c r="L1506" s="58" t="s">
        <v>178</v>
      </c>
      <c r="M1506" s="58">
        <v>55.2</v>
      </c>
      <c r="N1506" s="58">
        <v>17</v>
      </c>
      <c r="O1506" s="58">
        <v>63</v>
      </c>
      <c r="P1506" s="58">
        <v>12</v>
      </c>
    </row>
    <row r="1507" spans="1:16" s="69" customFormat="1" ht="10.199999999999999" x14ac:dyDescent="0.2">
      <c r="A1507" s="57">
        <v>1527</v>
      </c>
      <c r="B1507" s="57" t="s">
        <v>7524</v>
      </c>
      <c r="C1507" s="58" t="s">
        <v>7524</v>
      </c>
      <c r="D1507" s="67" t="s">
        <v>178</v>
      </c>
      <c r="E1507" s="58" t="s">
        <v>17993</v>
      </c>
      <c r="F1507" s="58" t="s">
        <v>17994</v>
      </c>
      <c r="G1507" s="58" t="s">
        <v>17995</v>
      </c>
      <c r="H1507" s="58" t="s">
        <v>14364</v>
      </c>
      <c r="I1507" s="58">
        <v>75.819999999999993</v>
      </c>
      <c r="J1507" s="58">
        <v>950</v>
      </c>
      <c r="K1507" s="58" t="s">
        <v>14365</v>
      </c>
      <c r="L1507" s="58" t="s">
        <v>178</v>
      </c>
      <c r="M1507" s="58">
        <v>74.13</v>
      </c>
      <c r="N1507" s="58">
        <v>90</v>
      </c>
      <c r="O1507" s="58">
        <v>75.819999999999993</v>
      </c>
      <c r="P1507" s="58">
        <v>15</v>
      </c>
    </row>
    <row r="1508" spans="1:16" s="69" customFormat="1" ht="10.199999999999999" x14ac:dyDescent="0.2">
      <c r="A1508" s="57">
        <v>1528</v>
      </c>
      <c r="B1508" s="57" t="s">
        <v>7440</v>
      </c>
      <c r="C1508" s="58" t="s">
        <v>7440</v>
      </c>
      <c r="D1508" s="67" t="s">
        <v>178</v>
      </c>
      <c r="E1508" s="58" t="s">
        <v>17996</v>
      </c>
      <c r="F1508" s="58" t="s">
        <v>17997</v>
      </c>
      <c r="G1508" s="58" t="s">
        <v>17998</v>
      </c>
      <c r="H1508" s="58" t="s">
        <v>14364</v>
      </c>
      <c r="I1508" s="58">
        <v>91.45</v>
      </c>
      <c r="J1508" s="58">
        <v>485</v>
      </c>
      <c r="K1508" s="58" t="s">
        <v>14365</v>
      </c>
      <c r="L1508" s="58" t="s">
        <v>178</v>
      </c>
      <c r="M1508" s="58">
        <v>88.91</v>
      </c>
      <c r="N1508" s="58">
        <v>5</v>
      </c>
      <c r="O1508" s="58">
        <v>91.45</v>
      </c>
      <c r="P1508" s="58" t="s">
        <v>14444</v>
      </c>
    </row>
    <row r="1509" spans="1:16" s="69" customFormat="1" ht="10.199999999999999" x14ac:dyDescent="0.2">
      <c r="A1509" s="57">
        <v>1529</v>
      </c>
      <c r="B1509" s="57" t="s">
        <v>7530</v>
      </c>
      <c r="C1509" s="58" t="s">
        <v>7530</v>
      </c>
      <c r="D1509" s="67" t="s">
        <v>178</v>
      </c>
      <c r="E1509" s="58" t="s">
        <v>17999</v>
      </c>
      <c r="F1509" s="58" t="s">
        <v>18000</v>
      </c>
      <c r="G1509" s="58" t="s">
        <v>18001</v>
      </c>
      <c r="H1509" s="58" t="s">
        <v>14364</v>
      </c>
      <c r="I1509" s="58">
        <v>75.97</v>
      </c>
      <c r="J1509" s="58">
        <v>400</v>
      </c>
      <c r="K1509" s="58" t="s">
        <v>14365</v>
      </c>
      <c r="L1509" s="58" t="s">
        <v>178</v>
      </c>
      <c r="M1509" s="58">
        <v>74.28</v>
      </c>
      <c r="N1509" s="58">
        <v>1</v>
      </c>
      <c r="O1509" s="58">
        <v>75.97</v>
      </c>
      <c r="P1509" s="58">
        <v>2</v>
      </c>
    </row>
    <row r="1510" spans="1:16" s="69" customFormat="1" ht="10.199999999999999" x14ac:dyDescent="0.2">
      <c r="A1510" s="57">
        <v>1530</v>
      </c>
      <c r="B1510" s="57" t="s">
        <v>7443</v>
      </c>
      <c r="C1510" s="58" t="s">
        <v>7443</v>
      </c>
      <c r="D1510" s="67" t="s">
        <v>178</v>
      </c>
      <c r="E1510" s="58" t="s">
        <v>18002</v>
      </c>
      <c r="F1510" s="58" t="s">
        <v>18003</v>
      </c>
      <c r="G1510" s="58" t="s">
        <v>18004</v>
      </c>
      <c r="H1510" s="58" t="s">
        <v>14364</v>
      </c>
      <c r="I1510" s="58">
        <v>84.27</v>
      </c>
      <c r="J1510" s="58">
        <v>960</v>
      </c>
      <c r="K1510" s="58" t="s">
        <v>14365</v>
      </c>
      <c r="L1510" s="58" t="s">
        <v>178</v>
      </c>
      <c r="M1510" s="58">
        <v>82.4</v>
      </c>
      <c r="N1510" s="58">
        <v>4278</v>
      </c>
      <c r="O1510" s="58">
        <v>84.27</v>
      </c>
      <c r="P1510" s="58">
        <v>2952</v>
      </c>
    </row>
    <row r="1511" spans="1:16" s="69" customFormat="1" ht="10.199999999999999" x14ac:dyDescent="0.2">
      <c r="A1511" s="57">
        <v>1531</v>
      </c>
      <c r="B1511" s="57" t="s">
        <v>7375</v>
      </c>
      <c r="C1511" s="58" t="s">
        <v>7375</v>
      </c>
      <c r="D1511" s="67" t="s">
        <v>178</v>
      </c>
      <c r="E1511" s="58" t="s">
        <v>18005</v>
      </c>
      <c r="F1511" s="58" t="s">
        <v>18006</v>
      </c>
      <c r="G1511" s="58" t="s">
        <v>18007</v>
      </c>
      <c r="H1511" s="58" t="s">
        <v>14364</v>
      </c>
      <c r="I1511" s="58">
        <v>88.62</v>
      </c>
      <c r="J1511" s="58">
        <v>1100</v>
      </c>
      <c r="K1511" s="58" t="s">
        <v>14365</v>
      </c>
      <c r="L1511" s="58" t="s">
        <v>178</v>
      </c>
      <c r="M1511" s="58">
        <v>86.64</v>
      </c>
      <c r="N1511" s="58">
        <v>1889</v>
      </c>
      <c r="O1511" s="58">
        <v>82.49</v>
      </c>
      <c r="P1511" s="58">
        <v>1789</v>
      </c>
    </row>
    <row r="1512" spans="1:16" s="69" customFormat="1" ht="10.199999999999999" x14ac:dyDescent="0.2">
      <c r="A1512" s="57">
        <v>1532</v>
      </c>
      <c r="B1512" s="57" t="s">
        <v>18008</v>
      </c>
      <c r="C1512" s="58" t="s">
        <v>3962</v>
      </c>
      <c r="D1512" s="67" t="s">
        <v>178</v>
      </c>
      <c r="E1512" s="58" t="s">
        <v>18008</v>
      </c>
      <c r="F1512" s="58" t="s">
        <v>3963</v>
      </c>
      <c r="G1512" s="58" t="s">
        <v>18009</v>
      </c>
      <c r="H1512" s="58" t="s">
        <v>14364</v>
      </c>
      <c r="I1512" s="58">
        <v>99.16</v>
      </c>
      <c r="J1512" s="58">
        <v>1100</v>
      </c>
      <c r="K1512" s="58" t="s">
        <v>14365</v>
      </c>
      <c r="L1512" s="58" t="s">
        <v>178</v>
      </c>
      <c r="M1512" s="58">
        <v>93.26</v>
      </c>
      <c r="N1512" s="58">
        <v>3959</v>
      </c>
      <c r="O1512" s="58">
        <v>99.16</v>
      </c>
      <c r="P1512" s="58">
        <v>2625</v>
      </c>
    </row>
    <row r="1513" spans="1:16" s="69" customFormat="1" ht="10.199999999999999" x14ac:dyDescent="0.2">
      <c r="A1513" s="57">
        <v>1533</v>
      </c>
      <c r="B1513" s="57" t="s">
        <v>8182</v>
      </c>
      <c r="C1513" s="58" t="s">
        <v>8182</v>
      </c>
      <c r="D1513" s="67" t="s">
        <v>178</v>
      </c>
      <c r="E1513" s="58" t="s">
        <v>18010</v>
      </c>
      <c r="F1513" s="58" t="s">
        <v>8183</v>
      </c>
      <c r="G1513" s="58" t="s">
        <v>18011</v>
      </c>
      <c r="H1513" s="58" t="s">
        <v>14364</v>
      </c>
      <c r="I1513" s="58">
        <v>88.99</v>
      </c>
      <c r="J1513" s="58">
        <v>440</v>
      </c>
      <c r="K1513" s="58" t="s">
        <v>14365</v>
      </c>
      <c r="L1513" s="58" t="s">
        <v>178</v>
      </c>
      <c r="M1513" s="58">
        <v>86.52</v>
      </c>
      <c r="N1513" s="58">
        <v>11364</v>
      </c>
      <c r="O1513" s="58">
        <v>88.99</v>
      </c>
      <c r="P1513" s="58">
        <v>38234</v>
      </c>
    </row>
    <row r="1514" spans="1:16" s="69" customFormat="1" ht="10.199999999999999" x14ac:dyDescent="0.2">
      <c r="A1514" s="57">
        <v>1534</v>
      </c>
      <c r="B1514" s="57" t="s">
        <v>8179</v>
      </c>
      <c r="C1514" s="58" t="s">
        <v>8179</v>
      </c>
      <c r="D1514" s="67" t="s">
        <v>178</v>
      </c>
      <c r="E1514" s="58" t="s">
        <v>18012</v>
      </c>
      <c r="F1514" s="58" t="s">
        <v>8180</v>
      </c>
      <c r="G1514" s="58" t="s">
        <v>18013</v>
      </c>
      <c r="H1514" s="58" t="s">
        <v>14364</v>
      </c>
      <c r="I1514" s="58">
        <v>88.99</v>
      </c>
      <c r="J1514" s="58">
        <v>500</v>
      </c>
      <c r="K1514" s="58" t="s">
        <v>14365</v>
      </c>
      <c r="L1514" s="58" t="s">
        <v>178</v>
      </c>
      <c r="M1514" s="58">
        <v>86.52</v>
      </c>
      <c r="N1514" s="58">
        <v>5016</v>
      </c>
      <c r="O1514" s="58">
        <v>88.99</v>
      </c>
      <c r="P1514" s="58">
        <v>3763</v>
      </c>
    </row>
    <row r="1515" spans="1:16" s="69" customFormat="1" ht="10.199999999999999" x14ac:dyDescent="0.2">
      <c r="A1515" s="57">
        <v>1535</v>
      </c>
      <c r="B1515" s="57" t="s">
        <v>7363</v>
      </c>
      <c r="C1515" s="58" t="s">
        <v>7363</v>
      </c>
      <c r="D1515" s="67" t="s">
        <v>178</v>
      </c>
      <c r="E1515" s="58" t="s">
        <v>18014</v>
      </c>
      <c r="F1515" s="58">
        <v>10254</v>
      </c>
      <c r="G1515" s="58" t="s">
        <v>18015</v>
      </c>
      <c r="H1515" s="58" t="s">
        <v>14364</v>
      </c>
      <c r="I1515" s="58">
        <v>56.82</v>
      </c>
      <c r="J1515" s="58">
        <v>700</v>
      </c>
      <c r="K1515" s="58" t="s">
        <v>14365</v>
      </c>
      <c r="L1515" s="58" t="s">
        <v>178</v>
      </c>
      <c r="M1515" s="58">
        <v>56.18</v>
      </c>
      <c r="N1515" s="58">
        <v>173</v>
      </c>
      <c r="O1515" s="58">
        <v>57.01</v>
      </c>
      <c r="P1515" s="58">
        <v>18</v>
      </c>
    </row>
    <row r="1516" spans="1:16" s="69" customFormat="1" ht="10.199999999999999" x14ac:dyDescent="0.2">
      <c r="A1516" s="57">
        <v>1536</v>
      </c>
      <c r="B1516" s="57" t="s">
        <v>18016</v>
      </c>
      <c r="C1516" s="58"/>
      <c r="D1516" s="67" t="s">
        <v>178</v>
      </c>
      <c r="E1516" s="58" t="s">
        <v>18016</v>
      </c>
      <c r="F1516" s="58" t="s">
        <v>18017</v>
      </c>
      <c r="G1516" s="58" t="s">
        <v>18018</v>
      </c>
      <c r="H1516" s="58" t="s">
        <v>14364</v>
      </c>
      <c r="I1516" s="58">
        <v>92.57</v>
      </c>
      <c r="J1516" s="58">
        <v>1200</v>
      </c>
      <c r="K1516" s="58" t="s">
        <v>14365</v>
      </c>
      <c r="L1516" s="58" t="s">
        <v>178</v>
      </c>
      <c r="M1516" s="58">
        <v>86.6</v>
      </c>
      <c r="N1516" s="58"/>
      <c r="O1516" s="58">
        <v>92.57</v>
      </c>
      <c r="P1516" s="58" t="s">
        <v>14444</v>
      </c>
    </row>
    <row r="1517" spans="1:16" s="69" customFormat="1" ht="10.199999999999999" x14ac:dyDescent="0.2">
      <c r="A1517" s="57">
        <v>1537</v>
      </c>
      <c r="B1517" s="57" t="s">
        <v>18019</v>
      </c>
      <c r="C1517" s="58"/>
      <c r="D1517" s="67" t="s">
        <v>178</v>
      </c>
      <c r="E1517" s="58" t="s">
        <v>18019</v>
      </c>
      <c r="F1517" s="58" t="s">
        <v>18020</v>
      </c>
      <c r="G1517" s="58" t="s">
        <v>18021</v>
      </c>
      <c r="H1517" s="58" t="s">
        <v>14364</v>
      </c>
      <c r="I1517" s="58">
        <v>102.61</v>
      </c>
      <c r="J1517" s="58">
        <v>1200</v>
      </c>
      <c r="K1517" s="58" t="s">
        <v>14365</v>
      </c>
      <c r="L1517" s="58" t="s">
        <v>178</v>
      </c>
      <c r="M1517" s="58">
        <v>95.99</v>
      </c>
      <c r="N1517" s="58"/>
      <c r="O1517" s="58">
        <v>102.61</v>
      </c>
      <c r="P1517" s="58" t="s">
        <v>14444</v>
      </c>
    </row>
    <row r="1518" spans="1:16" s="69" customFormat="1" ht="10.199999999999999" x14ac:dyDescent="0.2">
      <c r="A1518" s="57">
        <v>1538</v>
      </c>
      <c r="B1518" s="57" t="s">
        <v>18022</v>
      </c>
      <c r="C1518" s="58"/>
      <c r="D1518" s="67" t="s">
        <v>178</v>
      </c>
      <c r="E1518" s="58" t="s">
        <v>18022</v>
      </c>
      <c r="F1518" s="58" t="s">
        <v>18023</v>
      </c>
      <c r="G1518" s="58" t="s">
        <v>18024</v>
      </c>
      <c r="H1518" s="58" t="s">
        <v>14364</v>
      </c>
      <c r="I1518" s="58">
        <v>94.36</v>
      </c>
      <c r="J1518" s="58">
        <v>600</v>
      </c>
      <c r="K1518" s="58" t="s">
        <v>14365</v>
      </c>
      <c r="L1518" s="58" t="s">
        <v>178</v>
      </c>
      <c r="M1518" s="58">
        <v>88.27</v>
      </c>
      <c r="N1518" s="58"/>
      <c r="O1518" s="58">
        <v>94.36</v>
      </c>
      <c r="P1518" s="58" t="s">
        <v>14444</v>
      </c>
    </row>
    <row r="1519" spans="1:16" s="69" customFormat="1" ht="10.199999999999999" x14ac:dyDescent="0.2">
      <c r="A1519" s="57">
        <v>1539</v>
      </c>
      <c r="B1519" s="57" t="s">
        <v>3965</v>
      </c>
      <c r="C1519" s="58" t="s">
        <v>3965</v>
      </c>
      <c r="D1519" s="67" t="s">
        <v>178</v>
      </c>
      <c r="E1519" s="58" t="s">
        <v>18025</v>
      </c>
      <c r="F1519" s="58" t="s">
        <v>3966</v>
      </c>
      <c r="G1519" s="58" t="s">
        <v>18026</v>
      </c>
      <c r="H1519" s="58" t="s">
        <v>14364</v>
      </c>
      <c r="I1519" s="58">
        <v>97.14</v>
      </c>
      <c r="J1519" s="58">
        <v>500</v>
      </c>
      <c r="K1519" s="58" t="s">
        <v>14365</v>
      </c>
      <c r="L1519" s="58" t="s">
        <v>178</v>
      </c>
      <c r="M1519" s="58">
        <v>94.44</v>
      </c>
      <c r="N1519" s="58"/>
      <c r="O1519" s="58">
        <v>97.14</v>
      </c>
      <c r="P1519" s="58" t="s">
        <v>14444</v>
      </c>
    </row>
    <row r="1520" spans="1:16" s="69" customFormat="1" ht="10.199999999999999" x14ac:dyDescent="0.2">
      <c r="A1520" s="57">
        <v>1540</v>
      </c>
      <c r="B1520" s="57" t="s">
        <v>7236</v>
      </c>
      <c r="C1520" s="58" t="s">
        <v>7236</v>
      </c>
      <c r="D1520" s="67" t="s">
        <v>178</v>
      </c>
      <c r="E1520" s="58" t="s">
        <v>18027</v>
      </c>
      <c r="F1520" s="58">
        <v>209001</v>
      </c>
      <c r="G1520" s="58" t="s">
        <v>18028</v>
      </c>
      <c r="H1520" s="58" t="s">
        <v>14364</v>
      </c>
      <c r="I1520" s="58">
        <v>249.85</v>
      </c>
      <c r="J1520" s="58"/>
      <c r="K1520" s="58" t="s">
        <v>14365</v>
      </c>
      <c r="L1520" s="58" t="s">
        <v>178</v>
      </c>
      <c r="M1520" s="58">
        <v>215.39</v>
      </c>
      <c r="N1520" s="58">
        <v>346</v>
      </c>
      <c r="O1520" s="58">
        <v>265.33</v>
      </c>
      <c r="P1520" s="58">
        <v>77</v>
      </c>
    </row>
    <row r="1521" spans="1:16" s="69" customFormat="1" ht="10.199999999999999" x14ac:dyDescent="0.2">
      <c r="A1521" s="57">
        <v>1541</v>
      </c>
      <c r="B1521" s="57" t="s">
        <v>5540</v>
      </c>
      <c r="C1521" s="58" t="s">
        <v>5540</v>
      </c>
      <c r="D1521" s="67" t="s">
        <v>178</v>
      </c>
      <c r="E1521" s="58" t="s">
        <v>18029</v>
      </c>
      <c r="F1521" s="58">
        <v>205001</v>
      </c>
      <c r="G1521" s="58" t="s">
        <v>18030</v>
      </c>
      <c r="H1521" s="58" t="s">
        <v>14364</v>
      </c>
      <c r="I1521" s="58">
        <v>425.33</v>
      </c>
      <c r="J1521" s="58"/>
      <c r="K1521" s="58" t="s">
        <v>14365</v>
      </c>
      <c r="L1521" s="58" t="s">
        <v>178</v>
      </c>
      <c r="M1521" s="58">
        <v>366.67</v>
      </c>
      <c r="N1521" s="58">
        <v>4</v>
      </c>
      <c r="O1521" s="58">
        <v>425.33</v>
      </c>
      <c r="P1521" s="58">
        <v>11</v>
      </c>
    </row>
    <row r="1522" spans="1:16" s="69" customFormat="1" ht="10.199999999999999" x14ac:dyDescent="0.2">
      <c r="A1522" s="57">
        <v>1542</v>
      </c>
      <c r="B1522" s="57" t="s">
        <v>5225</v>
      </c>
      <c r="C1522" s="58" t="s">
        <v>5225</v>
      </c>
      <c r="D1522" s="58" t="s">
        <v>8586</v>
      </c>
      <c r="E1522" s="58" t="s">
        <v>18031</v>
      </c>
      <c r="F1522" s="58" t="s">
        <v>5226</v>
      </c>
      <c r="G1522" s="58" t="s">
        <v>18032</v>
      </c>
      <c r="H1522" s="58" t="s">
        <v>14364</v>
      </c>
      <c r="I1522" s="58">
        <v>234.44</v>
      </c>
      <c r="J1522" s="58"/>
      <c r="K1522" s="58" t="s">
        <v>14365</v>
      </c>
      <c r="L1522" s="58" t="s">
        <v>8586</v>
      </c>
      <c r="M1522" s="58">
        <v>215.47</v>
      </c>
      <c r="N1522" s="58"/>
      <c r="O1522" s="58">
        <v>234.44</v>
      </c>
      <c r="P1522" s="58" t="s">
        <v>14444</v>
      </c>
    </row>
    <row r="1523" spans="1:16" s="69" customFormat="1" ht="10.199999999999999" x14ac:dyDescent="0.2">
      <c r="A1523" s="57">
        <v>1543</v>
      </c>
      <c r="B1523" s="57" t="s">
        <v>556</v>
      </c>
      <c r="C1523" s="58" t="s">
        <v>556</v>
      </c>
      <c r="D1523" s="67" t="s">
        <v>178</v>
      </c>
      <c r="E1523" s="58" t="s">
        <v>18033</v>
      </c>
      <c r="F1523" s="58" t="s">
        <v>557</v>
      </c>
      <c r="G1523" s="58" t="s">
        <v>18034</v>
      </c>
      <c r="H1523" s="58" t="s">
        <v>14364</v>
      </c>
      <c r="I1523" s="58">
        <v>396.89</v>
      </c>
      <c r="J1523" s="58"/>
      <c r="K1523" s="58" t="s">
        <v>14365</v>
      </c>
      <c r="L1523" s="58" t="s">
        <v>178</v>
      </c>
      <c r="M1523" s="58">
        <v>358.64</v>
      </c>
      <c r="N1523" s="58"/>
      <c r="O1523" s="58">
        <v>385.33</v>
      </c>
      <c r="P1523" s="58">
        <v>345</v>
      </c>
    </row>
    <row r="1524" spans="1:16" s="69" customFormat="1" ht="10.199999999999999" x14ac:dyDescent="0.2">
      <c r="A1524" s="57">
        <v>1544</v>
      </c>
      <c r="B1524" s="57" t="s">
        <v>18035</v>
      </c>
      <c r="C1524" s="58"/>
      <c r="D1524" s="67" t="s">
        <v>178</v>
      </c>
      <c r="E1524" s="58" t="s">
        <v>18035</v>
      </c>
      <c r="F1524" s="58" t="s">
        <v>18036</v>
      </c>
      <c r="G1524" s="58" t="s">
        <v>18037</v>
      </c>
      <c r="H1524" s="58" t="s">
        <v>14364</v>
      </c>
      <c r="I1524" s="58">
        <v>753.96</v>
      </c>
      <c r="J1524" s="58"/>
      <c r="K1524" s="58" t="s">
        <v>14365</v>
      </c>
      <c r="L1524" s="58" t="s">
        <v>178</v>
      </c>
      <c r="M1524" s="58">
        <v>681.29</v>
      </c>
      <c r="N1524" s="58"/>
      <c r="O1524" s="58">
        <v>732</v>
      </c>
      <c r="P1524" s="58" t="s">
        <v>14444</v>
      </c>
    </row>
    <row r="1525" spans="1:16" s="69" customFormat="1" ht="10.199999999999999" x14ac:dyDescent="0.2">
      <c r="A1525" s="57">
        <v>1545</v>
      </c>
      <c r="B1525" s="57" t="s">
        <v>18038</v>
      </c>
      <c r="C1525" s="58"/>
      <c r="D1525" s="67" t="s">
        <v>178</v>
      </c>
      <c r="E1525" s="58" t="s">
        <v>18038</v>
      </c>
      <c r="F1525" s="58" t="s">
        <v>18039</v>
      </c>
      <c r="G1525" s="58" t="s">
        <v>18040</v>
      </c>
      <c r="H1525" s="58" t="s">
        <v>14364</v>
      </c>
      <c r="I1525" s="58">
        <v>55</v>
      </c>
      <c r="J1525" s="58"/>
      <c r="K1525" s="58" t="s">
        <v>14365</v>
      </c>
      <c r="L1525" s="58" t="s">
        <v>178</v>
      </c>
      <c r="M1525" s="58">
        <v>51.56</v>
      </c>
      <c r="N1525" s="58"/>
      <c r="O1525" s="58">
        <v>55</v>
      </c>
      <c r="P1525" s="58" t="s">
        <v>14444</v>
      </c>
    </row>
    <row r="1526" spans="1:16" s="69" customFormat="1" ht="10.199999999999999" x14ac:dyDescent="0.2">
      <c r="A1526" s="57">
        <v>1546</v>
      </c>
      <c r="B1526" s="57" t="s">
        <v>7195</v>
      </c>
      <c r="C1526" s="58" t="s">
        <v>7195</v>
      </c>
      <c r="D1526" s="67" t="s">
        <v>178</v>
      </c>
      <c r="E1526" s="58" t="s">
        <v>18041</v>
      </c>
      <c r="F1526" s="58" t="s">
        <v>7196</v>
      </c>
      <c r="G1526" s="58" t="s">
        <v>18042</v>
      </c>
      <c r="H1526" s="58" t="s">
        <v>14364</v>
      </c>
      <c r="I1526" s="58">
        <v>98.58</v>
      </c>
      <c r="J1526" s="58"/>
      <c r="K1526" s="58" t="s">
        <v>14365</v>
      </c>
      <c r="L1526" s="58" t="s">
        <v>178</v>
      </c>
      <c r="M1526" s="58">
        <v>94.15</v>
      </c>
      <c r="N1526" s="58">
        <v>59</v>
      </c>
      <c r="O1526" s="58">
        <v>98.58</v>
      </c>
      <c r="P1526" s="58">
        <v>32</v>
      </c>
    </row>
    <row r="1527" spans="1:16" s="69" customFormat="1" ht="10.199999999999999" x14ac:dyDescent="0.2">
      <c r="A1527" s="57">
        <v>1547</v>
      </c>
      <c r="B1527" s="57" t="s">
        <v>6286</v>
      </c>
      <c r="C1527" s="58" t="s">
        <v>6286</v>
      </c>
      <c r="D1527" s="58" t="s">
        <v>8586</v>
      </c>
      <c r="E1527" s="58" t="s">
        <v>18043</v>
      </c>
      <c r="F1527" s="58" t="s">
        <v>6287</v>
      </c>
      <c r="G1527" s="58" t="s">
        <v>18044</v>
      </c>
      <c r="H1527" s="58" t="s">
        <v>14364</v>
      </c>
      <c r="I1527" s="58">
        <v>319.2</v>
      </c>
      <c r="J1527" s="58"/>
      <c r="K1527" s="58" t="s">
        <v>14365</v>
      </c>
      <c r="L1527" s="58" t="s">
        <v>8586</v>
      </c>
      <c r="M1527" s="58">
        <v>275.17</v>
      </c>
      <c r="N1527" s="58">
        <v>1</v>
      </c>
      <c r="O1527" s="58">
        <v>319.2</v>
      </c>
      <c r="P1527" s="58">
        <v>1</v>
      </c>
    </row>
    <row r="1528" spans="1:16" s="69" customFormat="1" ht="10.199999999999999" x14ac:dyDescent="0.2">
      <c r="A1528" s="57">
        <v>1548</v>
      </c>
      <c r="B1528" s="57" t="s">
        <v>18045</v>
      </c>
      <c r="C1528" s="58"/>
      <c r="D1528" s="58" t="s">
        <v>8586</v>
      </c>
      <c r="E1528" s="58" t="s">
        <v>18045</v>
      </c>
      <c r="F1528" s="58" t="s">
        <v>18046</v>
      </c>
      <c r="G1528" s="58" t="s">
        <v>18047</v>
      </c>
      <c r="H1528" s="58" t="s">
        <v>14364</v>
      </c>
      <c r="I1528" s="58">
        <v>1569.41</v>
      </c>
      <c r="J1528" s="58"/>
      <c r="K1528" s="58" t="s">
        <v>14365</v>
      </c>
      <c r="L1528" s="58" t="s">
        <v>8586</v>
      </c>
      <c r="M1528" s="58">
        <v>1498.88</v>
      </c>
      <c r="N1528" s="58"/>
      <c r="O1528" s="58">
        <v>1569.41</v>
      </c>
      <c r="P1528" s="58" t="s">
        <v>14444</v>
      </c>
    </row>
    <row r="1529" spans="1:16" s="69" customFormat="1" ht="10.199999999999999" x14ac:dyDescent="0.2">
      <c r="A1529" s="57">
        <v>1549</v>
      </c>
      <c r="B1529" s="57" t="s">
        <v>18048</v>
      </c>
      <c r="C1529" s="58"/>
      <c r="D1529" s="58" t="s">
        <v>8586</v>
      </c>
      <c r="E1529" s="58" t="s">
        <v>18048</v>
      </c>
      <c r="F1529" s="58" t="s">
        <v>18049</v>
      </c>
      <c r="G1529" s="58" t="s">
        <v>18050</v>
      </c>
      <c r="H1529" s="58" t="s">
        <v>14364</v>
      </c>
      <c r="I1529" s="58">
        <v>157.65</v>
      </c>
      <c r="J1529" s="58"/>
      <c r="K1529" s="58" t="s">
        <v>14365</v>
      </c>
      <c r="L1529" s="58" t="s">
        <v>8586</v>
      </c>
      <c r="M1529" s="58">
        <v>150.56</v>
      </c>
      <c r="N1529" s="58"/>
      <c r="O1529" s="58">
        <v>157.65</v>
      </c>
      <c r="P1529" s="58" t="s">
        <v>14444</v>
      </c>
    </row>
    <row r="1530" spans="1:16" s="69" customFormat="1" ht="10.199999999999999" x14ac:dyDescent="0.2">
      <c r="A1530" s="57">
        <v>1550</v>
      </c>
      <c r="B1530" s="57" t="s">
        <v>18051</v>
      </c>
      <c r="C1530" s="58"/>
      <c r="D1530" s="58" t="s">
        <v>8586</v>
      </c>
      <c r="E1530" s="58" t="s">
        <v>18051</v>
      </c>
      <c r="F1530" s="58" t="s">
        <v>18052</v>
      </c>
      <c r="G1530" s="58" t="s">
        <v>18053</v>
      </c>
      <c r="H1530" s="58" t="s">
        <v>14364</v>
      </c>
      <c r="I1530" s="58">
        <v>157.65</v>
      </c>
      <c r="J1530" s="58"/>
      <c r="K1530" s="58" t="s">
        <v>14365</v>
      </c>
      <c r="L1530" s="58" t="s">
        <v>8586</v>
      </c>
      <c r="M1530" s="58">
        <v>150.56</v>
      </c>
      <c r="N1530" s="58"/>
      <c r="O1530" s="58">
        <v>157.65</v>
      </c>
      <c r="P1530" s="58" t="s">
        <v>14444</v>
      </c>
    </row>
    <row r="1531" spans="1:16" s="69" customFormat="1" ht="10.199999999999999" x14ac:dyDescent="0.2">
      <c r="A1531" s="57">
        <v>1551</v>
      </c>
      <c r="B1531" s="57" t="s">
        <v>18054</v>
      </c>
      <c r="C1531" s="58"/>
      <c r="D1531" s="58" t="s">
        <v>8586</v>
      </c>
      <c r="E1531" s="58" t="s">
        <v>18054</v>
      </c>
      <c r="F1531" s="58" t="s">
        <v>18055</v>
      </c>
      <c r="G1531" s="58" t="s">
        <v>18056</v>
      </c>
      <c r="H1531" s="58" t="s">
        <v>14364</v>
      </c>
      <c r="I1531" s="58">
        <v>277.64999999999998</v>
      </c>
      <c r="J1531" s="58"/>
      <c r="K1531" s="58" t="s">
        <v>14365</v>
      </c>
      <c r="L1531" s="58" t="s">
        <v>8586</v>
      </c>
      <c r="M1531" s="58">
        <v>265.17</v>
      </c>
      <c r="N1531" s="58"/>
      <c r="O1531" s="58">
        <v>277.64999999999998</v>
      </c>
      <c r="P1531" s="58" t="s">
        <v>14444</v>
      </c>
    </row>
    <row r="1532" spans="1:16" s="69" customFormat="1" ht="10.199999999999999" x14ac:dyDescent="0.2">
      <c r="A1532" s="57">
        <v>1552</v>
      </c>
      <c r="B1532" s="57" t="s">
        <v>18057</v>
      </c>
      <c r="C1532" s="58"/>
      <c r="D1532" s="58" t="s">
        <v>8586</v>
      </c>
      <c r="E1532" s="58" t="s">
        <v>18057</v>
      </c>
      <c r="F1532" s="58" t="s">
        <v>18058</v>
      </c>
      <c r="G1532" s="58" t="s">
        <v>18059</v>
      </c>
      <c r="H1532" s="58" t="s">
        <v>14364</v>
      </c>
      <c r="I1532" s="58">
        <v>458.82</v>
      </c>
      <c r="J1532" s="58"/>
      <c r="K1532" s="58" t="s">
        <v>14365</v>
      </c>
      <c r="L1532" s="58" t="s">
        <v>8586</v>
      </c>
      <c r="M1532" s="58">
        <v>438.2</v>
      </c>
      <c r="N1532" s="58"/>
      <c r="O1532" s="58">
        <v>458.82</v>
      </c>
      <c r="P1532" s="58" t="s">
        <v>14444</v>
      </c>
    </row>
    <row r="1533" spans="1:16" s="69" customFormat="1" ht="10.199999999999999" x14ac:dyDescent="0.2">
      <c r="A1533" s="57">
        <v>1553</v>
      </c>
      <c r="B1533" s="57" t="s">
        <v>7324</v>
      </c>
      <c r="C1533" s="58" t="s">
        <v>7324</v>
      </c>
      <c r="D1533" s="67" t="s">
        <v>178</v>
      </c>
      <c r="E1533" s="58" t="s">
        <v>18060</v>
      </c>
      <c r="F1533" s="58">
        <v>4300011189</v>
      </c>
      <c r="G1533" s="58" t="s">
        <v>18061</v>
      </c>
      <c r="H1533" s="58" t="s">
        <v>14364</v>
      </c>
      <c r="I1533" s="58">
        <v>158.4</v>
      </c>
      <c r="J1533" s="58"/>
      <c r="K1533" s="58" t="s">
        <v>14365</v>
      </c>
      <c r="L1533" s="58" t="s">
        <v>178</v>
      </c>
      <c r="M1533" s="58">
        <v>136.55000000000001</v>
      </c>
      <c r="N1533" s="58">
        <v>2</v>
      </c>
      <c r="O1533" s="58">
        <v>158.4</v>
      </c>
      <c r="P1533" s="58">
        <v>2</v>
      </c>
    </row>
    <row r="1534" spans="1:16" s="69" customFormat="1" ht="10.199999999999999" x14ac:dyDescent="0.2">
      <c r="A1534" s="57">
        <v>1554</v>
      </c>
      <c r="B1534" s="57" t="s">
        <v>7321</v>
      </c>
      <c r="C1534" s="58" t="s">
        <v>7321</v>
      </c>
      <c r="D1534" s="67" t="s">
        <v>178</v>
      </c>
      <c r="E1534" s="58" t="s">
        <v>18062</v>
      </c>
      <c r="F1534" s="58">
        <v>4300011190</v>
      </c>
      <c r="G1534" s="58" t="s">
        <v>18063</v>
      </c>
      <c r="H1534" s="58" t="s">
        <v>14364</v>
      </c>
      <c r="I1534" s="58">
        <v>162</v>
      </c>
      <c r="J1534" s="58"/>
      <c r="K1534" s="58" t="s">
        <v>14365</v>
      </c>
      <c r="L1534" s="58" t="s">
        <v>178</v>
      </c>
      <c r="M1534" s="58">
        <v>139.66</v>
      </c>
      <c r="N1534" s="58">
        <v>2</v>
      </c>
      <c r="O1534" s="58">
        <v>162</v>
      </c>
      <c r="P1534" s="58">
        <v>2</v>
      </c>
    </row>
    <row r="1535" spans="1:16" s="69" customFormat="1" ht="10.199999999999999" x14ac:dyDescent="0.2">
      <c r="A1535" s="57">
        <v>1555</v>
      </c>
      <c r="B1535" s="57" t="s">
        <v>4370</v>
      </c>
      <c r="C1535" s="58" t="s">
        <v>4370</v>
      </c>
      <c r="D1535" s="67" t="s">
        <v>178</v>
      </c>
      <c r="E1535" s="58" t="s">
        <v>18064</v>
      </c>
      <c r="F1535" s="58" t="s">
        <v>4371</v>
      </c>
      <c r="G1535" s="58" t="s">
        <v>18065</v>
      </c>
      <c r="H1535" s="58" t="s">
        <v>14364</v>
      </c>
      <c r="I1535" s="58">
        <v>353.37</v>
      </c>
      <c r="J1535" s="58"/>
      <c r="K1535" s="58" t="s">
        <v>14365</v>
      </c>
      <c r="L1535" s="58" t="s">
        <v>178</v>
      </c>
      <c r="M1535" s="58">
        <v>337.13</v>
      </c>
      <c r="N1535" s="58">
        <v>4</v>
      </c>
      <c r="O1535" s="58">
        <v>348.19</v>
      </c>
      <c r="P1535" s="58">
        <v>2</v>
      </c>
    </row>
    <row r="1536" spans="1:16" s="69" customFormat="1" ht="10.199999999999999" x14ac:dyDescent="0.2">
      <c r="A1536" s="57">
        <v>1556</v>
      </c>
      <c r="B1536" s="57" t="s">
        <v>4274</v>
      </c>
      <c r="C1536" s="58" t="s">
        <v>4274</v>
      </c>
      <c r="D1536" s="67" t="s">
        <v>178</v>
      </c>
      <c r="E1536" s="58" t="s">
        <v>18066</v>
      </c>
      <c r="F1536" s="58" t="s">
        <v>4275</v>
      </c>
      <c r="G1536" s="58" t="s">
        <v>18067</v>
      </c>
      <c r="H1536" s="58" t="s">
        <v>14364</v>
      </c>
      <c r="I1536" s="58">
        <v>59.48</v>
      </c>
      <c r="J1536" s="58"/>
      <c r="K1536" s="58" t="s">
        <v>14365</v>
      </c>
      <c r="L1536" s="58" t="s">
        <v>178</v>
      </c>
      <c r="M1536" s="58">
        <v>56.75</v>
      </c>
      <c r="N1536" s="58">
        <v>9</v>
      </c>
      <c r="O1536" s="58">
        <v>59.04</v>
      </c>
      <c r="P1536" s="58">
        <v>9</v>
      </c>
    </row>
    <row r="1537" spans="1:16" s="69" customFormat="1" ht="10.199999999999999" x14ac:dyDescent="0.2">
      <c r="A1537" s="57">
        <v>1557</v>
      </c>
      <c r="B1537" s="57" t="s">
        <v>4180</v>
      </c>
      <c r="C1537" s="58" t="s">
        <v>4180</v>
      </c>
      <c r="D1537" s="67" t="s">
        <v>178</v>
      </c>
      <c r="E1537" s="58" t="s">
        <v>18068</v>
      </c>
      <c r="F1537" s="58" t="s">
        <v>4181</v>
      </c>
      <c r="G1537" s="58" t="s">
        <v>18069</v>
      </c>
      <c r="H1537" s="58" t="s">
        <v>14364</v>
      </c>
      <c r="I1537" s="58">
        <v>286</v>
      </c>
      <c r="J1537" s="58"/>
      <c r="K1537" s="58" t="s">
        <v>14365</v>
      </c>
      <c r="L1537" s="58" t="s">
        <v>178</v>
      </c>
      <c r="M1537" s="58">
        <v>0</v>
      </c>
      <c r="N1537" s="58"/>
      <c r="O1537" s="58">
        <v>286</v>
      </c>
      <c r="P1537" s="58" t="s">
        <v>14444</v>
      </c>
    </row>
    <row r="1538" spans="1:16" s="69" customFormat="1" ht="10.199999999999999" x14ac:dyDescent="0.2">
      <c r="A1538" s="57">
        <v>1558</v>
      </c>
      <c r="B1538" s="57" t="s">
        <v>4426</v>
      </c>
      <c r="C1538" s="58" t="s">
        <v>4426</v>
      </c>
      <c r="D1538" s="67" t="s">
        <v>178</v>
      </c>
      <c r="E1538" s="58" t="s">
        <v>18070</v>
      </c>
      <c r="F1538" s="58" t="s">
        <v>4427</v>
      </c>
      <c r="G1538" s="58" t="s">
        <v>18071</v>
      </c>
      <c r="H1538" s="58" t="s">
        <v>14364</v>
      </c>
      <c r="I1538" s="58">
        <v>178.23</v>
      </c>
      <c r="J1538" s="58"/>
      <c r="K1538" s="58" t="s">
        <v>14365</v>
      </c>
      <c r="L1538" s="58" t="s">
        <v>178</v>
      </c>
      <c r="M1538" s="58">
        <v>170.03</v>
      </c>
      <c r="N1538" s="58">
        <v>16</v>
      </c>
      <c r="O1538" s="58">
        <v>175.9</v>
      </c>
      <c r="P1538" s="58">
        <v>14</v>
      </c>
    </row>
    <row r="1539" spans="1:16" s="69" customFormat="1" ht="10.199999999999999" x14ac:dyDescent="0.2">
      <c r="A1539" s="57">
        <v>1559</v>
      </c>
      <c r="B1539" s="57" t="s">
        <v>4435</v>
      </c>
      <c r="C1539" s="58" t="s">
        <v>4435</v>
      </c>
      <c r="D1539" s="67" t="s">
        <v>178</v>
      </c>
      <c r="E1539" s="58" t="s">
        <v>18072</v>
      </c>
      <c r="F1539" s="58" t="s">
        <v>4436</v>
      </c>
      <c r="G1539" s="58" t="s">
        <v>18073</v>
      </c>
      <c r="H1539" s="58" t="s">
        <v>14364</v>
      </c>
      <c r="I1539" s="58">
        <v>292.29000000000002</v>
      </c>
      <c r="J1539" s="58"/>
      <c r="K1539" s="58" t="s">
        <v>14365</v>
      </c>
      <c r="L1539" s="58" t="s">
        <v>178</v>
      </c>
      <c r="M1539" s="58">
        <v>278.85000000000002</v>
      </c>
      <c r="N1539" s="58">
        <v>7</v>
      </c>
      <c r="O1539" s="58">
        <v>320.48</v>
      </c>
      <c r="P1539" s="58">
        <v>7</v>
      </c>
    </row>
    <row r="1540" spans="1:16" s="69" customFormat="1" ht="10.199999999999999" x14ac:dyDescent="0.2">
      <c r="A1540" s="57">
        <v>1560</v>
      </c>
      <c r="B1540" s="57" t="s">
        <v>7253</v>
      </c>
      <c r="C1540" s="58" t="s">
        <v>7253</v>
      </c>
      <c r="D1540" s="67" t="s">
        <v>178</v>
      </c>
      <c r="E1540" s="58" t="s">
        <v>18074</v>
      </c>
      <c r="F1540" s="58" t="s">
        <v>7254</v>
      </c>
      <c r="G1540" s="58" t="s">
        <v>18075</v>
      </c>
      <c r="H1540" s="58" t="s">
        <v>14364</v>
      </c>
      <c r="I1540" s="58">
        <v>248.21</v>
      </c>
      <c r="J1540" s="58"/>
      <c r="K1540" s="58" t="s">
        <v>14365</v>
      </c>
      <c r="L1540" s="58" t="s">
        <v>178</v>
      </c>
      <c r="M1540" s="58">
        <v>237.06</v>
      </c>
      <c r="N1540" s="58">
        <v>9</v>
      </c>
      <c r="O1540" s="58">
        <v>248.21</v>
      </c>
      <c r="P1540" s="58">
        <v>8</v>
      </c>
    </row>
    <row r="1541" spans="1:16" s="69" customFormat="1" ht="10.199999999999999" x14ac:dyDescent="0.2">
      <c r="A1541" s="57">
        <v>1561</v>
      </c>
      <c r="B1541" s="57" t="s">
        <v>4235</v>
      </c>
      <c r="C1541" s="58" t="s">
        <v>4235</v>
      </c>
      <c r="D1541" s="58" t="s">
        <v>8586</v>
      </c>
      <c r="E1541" s="58" t="s">
        <v>18076</v>
      </c>
      <c r="F1541" s="58" t="s">
        <v>4236</v>
      </c>
      <c r="G1541" s="58" t="s">
        <v>18077</v>
      </c>
      <c r="H1541" s="58" t="s">
        <v>14364</v>
      </c>
      <c r="I1541" s="58">
        <v>57.83</v>
      </c>
      <c r="J1541" s="58"/>
      <c r="K1541" s="58" t="s">
        <v>14365</v>
      </c>
      <c r="L1541" s="58" t="s">
        <v>8586</v>
      </c>
      <c r="M1541" s="58">
        <v>55.17</v>
      </c>
      <c r="N1541" s="58">
        <v>16</v>
      </c>
      <c r="O1541" s="58">
        <v>56.63</v>
      </c>
      <c r="P1541" s="58">
        <v>15</v>
      </c>
    </row>
    <row r="1542" spans="1:16" s="69" customFormat="1" ht="10.199999999999999" x14ac:dyDescent="0.2">
      <c r="A1542" s="57">
        <v>1562</v>
      </c>
      <c r="B1542" s="57" t="s">
        <v>18078</v>
      </c>
      <c r="C1542" s="58"/>
      <c r="D1542" s="67" t="s">
        <v>178</v>
      </c>
      <c r="E1542" s="58" t="s">
        <v>18078</v>
      </c>
      <c r="F1542" s="58" t="s">
        <v>18079</v>
      </c>
      <c r="G1542" s="58" t="s">
        <v>18080</v>
      </c>
      <c r="H1542" s="58" t="s">
        <v>14364</v>
      </c>
      <c r="I1542" s="58">
        <v>50.29</v>
      </c>
      <c r="J1542" s="58"/>
      <c r="K1542" s="58" t="s">
        <v>14365</v>
      </c>
      <c r="L1542" s="58" t="s">
        <v>178</v>
      </c>
      <c r="M1542" s="58">
        <v>48.03</v>
      </c>
      <c r="N1542" s="58">
        <v>16</v>
      </c>
      <c r="O1542" s="58">
        <v>50.29</v>
      </c>
      <c r="P1542" s="58">
        <v>15</v>
      </c>
    </row>
    <row r="1543" spans="1:16" s="69" customFormat="1" ht="10.199999999999999" x14ac:dyDescent="0.2">
      <c r="A1543" s="57">
        <v>1563</v>
      </c>
      <c r="B1543" s="57" t="s">
        <v>6435</v>
      </c>
      <c r="C1543" s="58" t="s">
        <v>6435</v>
      </c>
      <c r="D1543" s="58" t="s">
        <v>8586</v>
      </c>
      <c r="E1543" s="58" t="s">
        <v>18081</v>
      </c>
      <c r="F1543" s="58" t="s">
        <v>4236</v>
      </c>
      <c r="G1543" s="58" t="s">
        <v>18082</v>
      </c>
      <c r="H1543" s="58" t="s">
        <v>14364</v>
      </c>
      <c r="I1543" s="58">
        <v>36.49</v>
      </c>
      <c r="J1543" s="58"/>
      <c r="K1543" s="58" t="s">
        <v>14365</v>
      </c>
      <c r="L1543" s="58" t="s">
        <v>8586</v>
      </c>
      <c r="M1543" s="58">
        <v>34.18</v>
      </c>
      <c r="N1543" s="58">
        <v>10</v>
      </c>
      <c r="O1543" s="58">
        <v>36.49</v>
      </c>
      <c r="P1543" s="58">
        <v>5</v>
      </c>
    </row>
    <row r="1544" spans="1:16" s="69" customFormat="1" ht="10.199999999999999" x14ac:dyDescent="0.2">
      <c r="A1544" s="57">
        <v>1564</v>
      </c>
      <c r="B1544" s="57" t="s">
        <v>18083</v>
      </c>
      <c r="C1544" s="58"/>
      <c r="D1544" s="67" t="s">
        <v>178</v>
      </c>
      <c r="E1544" s="58" t="s">
        <v>18083</v>
      </c>
      <c r="F1544" s="58" t="s">
        <v>18084</v>
      </c>
      <c r="G1544" s="58" t="s">
        <v>18085</v>
      </c>
      <c r="H1544" s="58" t="s">
        <v>14364</v>
      </c>
      <c r="I1544" s="58">
        <v>1937.6</v>
      </c>
      <c r="J1544" s="58"/>
      <c r="K1544" s="58" t="s">
        <v>14365</v>
      </c>
      <c r="L1544" s="58" t="s">
        <v>178</v>
      </c>
      <c r="M1544" s="58">
        <v>1689.77</v>
      </c>
      <c r="N1544" s="58"/>
      <c r="O1544" s="58">
        <v>1937.6</v>
      </c>
      <c r="P1544" s="58" t="s">
        <v>14444</v>
      </c>
    </row>
    <row r="1545" spans="1:16" s="69" customFormat="1" ht="10.199999999999999" x14ac:dyDescent="0.2">
      <c r="A1545" s="57">
        <v>1565</v>
      </c>
      <c r="B1545" s="57" t="s">
        <v>7281</v>
      </c>
      <c r="C1545" s="58" t="s">
        <v>7281</v>
      </c>
      <c r="D1545" s="58" t="s">
        <v>8586</v>
      </c>
      <c r="E1545" s="58" t="s">
        <v>18086</v>
      </c>
      <c r="F1545" s="58" t="s">
        <v>18087</v>
      </c>
      <c r="G1545" s="58" t="s">
        <v>18088</v>
      </c>
      <c r="H1545" s="58" t="s">
        <v>14364</v>
      </c>
      <c r="I1545" s="58">
        <v>136.66999999999999</v>
      </c>
      <c r="J1545" s="58"/>
      <c r="K1545" s="58" t="s">
        <v>14365</v>
      </c>
      <c r="L1545" s="58" t="s">
        <v>8586</v>
      </c>
      <c r="M1545" s="58">
        <v>128.13</v>
      </c>
      <c r="N1545" s="58">
        <v>677</v>
      </c>
      <c r="O1545" s="58">
        <v>107.95</v>
      </c>
      <c r="P1545" s="58">
        <v>309</v>
      </c>
    </row>
    <row r="1546" spans="1:16" s="69" customFormat="1" ht="10.199999999999999" x14ac:dyDescent="0.2">
      <c r="A1546" s="57">
        <v>1566</v>
      </c>
      <c r="B1546" s="57" t="s">
        <v>18089</v>
      </c>
      <c r="C1546" s="58"/>
      <c r="D1546" s="67" t="s">
        <v>178</v>
      </c>
      <c r="E1546" s="58" t="s">
        <v>18089</v>
      </c>
      <c r="F1546" s="58" t="s">
        <v>18090</v>
      </c>
      <c r="G1546" s="58" t="s">
        <v>18091</v>
      </c>
      <c r="H1546" s="58" t="s">
        <v>14364</v>
      </c>
      <c r="I1546" s="58">
        <v>124.53</v>
      </c>
      <c r="J1546" s="58"/>
      <c r="K1546" s="58" t="s">
        <v>14365</v>
      </c>
      <c r="L1546" s="58" t="s">
        <v>178</v>
      </c>
      <c r="M1546" s="58">
        <v>114.45</v>
      </c>
      <c r="N1546" s="58">
        <v>7</v>
      </c>
      <c r="O1546" s="58">
        <v>124.53</v>
      </c>
      <c r="P1546" s="58">
        <v>7</v>
      </c>
    </row>
    <row r="1547" spans="1:16" s="69" customFormat="1" ht="10.199999999999999" x14ac:dyDescent="0.2">
      <c r="A1547" s="57">
        <v>1567</v>
      </c>
      <c r="B1547" s="57" t="s">
        <v>7435</v>
      </c>
      <c r="C1547" s="58" t="s">
        <v>7435</v>
      </c>
      <c r="D1547" s="67" t="s">
        <v>178</v>
      </c>
      <c r="E1547" s="58" t="s">
        <v>18092</v>
      </c>
      <c r="F1547" s="58" t="s">
        <v>18093</v>
      </c>
      <c r="G1547" s="58" t="s">
        <v>18094</v>
      </c>
      <c r="H1547" s="58" t="s">
        <v>14364</v>
      </c>
      <c r="I1547" s="58">
        <v>421.17</v>
      </c>
      <c r="J1547" s="58"/>
      <c r="K1547" s="58" t="s">
        <v>14365</v>
      </c>
      <c r="L1547" s="58" t="s">
        <v>178</v>
      </c>
      <c r="M1547" s="58">
        <v>395.43</v>
      </c>
      <c r="N1547" s="58"/>
      <c r="O1547" s="58">
        <v>421.17</v>
      </c>
      <c r="P1547" s="58" t="s">
        <v>14444</v>
      </c>
    </row>
    <row r="1548" spans="1:16" s="69" customFormat="1" ht="10.199999999999999" x14ac:dyDescent="0.2">
      <c r="A1548" s="57">
        <v>1568</v>
      </c>
      <c r="B1548" s="57" t="s">
        <v>7429</v>
      </c>
      <c r="C1548" s="58" t="s">
        <v>7429</v>
      </c>
      <c r="D1548" s="67" t="s">
        <v>178</v>
      </c>
      <c r="E1548" s="58" t="s">
        <v>18095</v>
      </c>
      <c r="F1548" s="58" t="s">
        <v>7430</v>
      </c>
      <c r="G1548" s="58" t="s">
        <v>18096</v>
      </c>
      <c r="H1548" s="58" t="s">
        <v>14364</v>
      </c>
      <c r="I1548" s="58">
        <v>421.17</v>
      </c>
      <c r="J1548" s="58"/>
      <c r="K1548" s="58" t="s">
        <v>14365</v>
      </c>
      <c r="L1548" s="58" t="s">
        <v>178</v>
      </c>
      <c r="M1548" s="58">
        <v>395.43</v>
      </c>
      <c r="N1548" s="58"/>
      <c r="O1548" s="58">
        <v>421.17</v>
      </c>
      <c r="P1548" s="58" t="s">
        <v>14444</v>
      </c>
    </row>
    <row r="1549" spans="1:16" s="69" customFormat="1" ht="10.199999999999999" x14ac:dyDescent="0.2">
      <c r="A1549" s="57">
        <v>1569</v>
      </c>
      <c r="B1549" s="57" t="s">
        <v>7164</v>
      </c>
      <c r="C1549" s="58" t="s">
        <v>7164</v>
      </c>
      <c r="D1549" s="67" t="s">
        <v>178</v>
      </c>
      <c r="E1549" s="58" t="s">
        <v>18097</v>
      </c>
      <c r="F1549" s="58" t="s">
        <v>18098</v>
      </c>
      <c r="G1549" s="58" t="s">
        <v>18099</v>
      </c>
      <c r="H1549" s="58" t="s">
        <v>14364</v>
      </c>
      <c r="I1549" s="58">
        <v>474.41</v>
      </c>
      <c r="J1549" s="58"/>
      <c r="K1549" s="58" t="s">
        <v>14365</v>
      </c>
      <c r="L1549" s="58" t="s">
        <v>178</v>
      </c>
      <c r="M1549" s="58">
        <v>445.42</v>
      </c>
      <c r="N1549" s="58">
        <v>10</v>
      </c>
      <c r="O1549" s="58">
        <v>474.41</v>
      </c>
      <c r="P1549" s="58">
        <v>10</v>
      </c>
    </row>
    <row r="1550" spans="1:16" s="69" customFormat="1" ht="10.199999999999999" x14ac:dyDescent="0.2">
      <c r="A1550" s="57">
        <v>1570</v>
      </c>
      <c r="B1550" s="57" t="s">
        <v>7162</v>
      </c>
      <c r="C1550" s="58" t="s">
        <v>7162</v>
      </c>
      <c r="D1550" s="67" t="s">
        <v>178</v>
      </c>
      <c r="E1550" s="58" t="s">
        <v>18100</v>
      </c>
      <c r="F1550" s="58" t="s">
        <v>18101</v>
      </c>
      <c r="G1550" s="58" t="s">
        <v>18102</v>
      </c>
      <c r="H1550" s="58" t="s">
        <v>14364</v>
      </c>
      <c r="I1550" s="58">
        <v>474.41</v>
      </c>
      <c r="J1550" s="58"/>
      <c r="K1550" s="58" t="s">
        <v>14365</v>
      </c>
      <c r="L1550" s="58" t="s">
        <v>178</v>
      </c>
      <c r="M1550" s="58">
        <v>445.42</v>
      </c>
      <c r="N1550" s="58"/>
      <c r="O1550" s="58">
        <v>474.41</v>
      </c>
      <c r="P1550" s="58" t="s">
        <v>14444</v>
      </c>
    </row>
    <row r="1551" spans="1:16" s="69" customFormat="1" ht="10.199999999999999" x14ac:dyDescent="0.2">
      <c r="A1551" s="57">
        <v>1571</v>
      </c>
      <c r="B1551" s="57" t="s">
        <v>7216</v>
      </c>
      <c r="C1551" s="58" t="s">
        <v>7216</v>
      </c>
      <c r="D1551" s="67" t="s">
        <v>178</v>
      </c>
      <c r="E1551" s="58" t="s">
        <v>18103</v>
      </c>
      <c r="F1551" s="58" t="s">
        <v>18104</v>
      </c>
      <c r="G1551" s="58" t="s">
        <v>18105</v>
      </c>
      <c r="H1551" s="58" t="s">
        <v>14364</v>
      </c>
      <c r="I1551" s="58">
        <v>306.33</v>
      </c>
      <c r="J1551" s="58"/>
      <c r="K1551" s="58" t="s">
        <v>14365</v>
      </c>
      <c r="L1551" s="58" t="s">
        <v>178</v>
      </c>
      <c r="M1551" s="58">
        <v>293.83</v>
      </c>
      <c r="N1551" s="58">
        <v>15</v>
      </c>
      <c r="O1551" s="58">
        <v>306.33</v>
      </c>
      <c r="P1551" s="58">
        <v>14</v>
      </c>
    </row>
    <row r="1552" spans="1:16" s="69" customFormat="1" ht="10.199999999999999" x14ac:dyDescent="0.2">
      <c r="A1552" s="57">
        <v>1572</v>
      </c>
      <c r="B1552" s="57" t="s">
        <v>7796</v>
      </c>
      <c r="C1552" s="58" t="s">
        <v>7796</v>
      </c>
      <c r="D1552" s="67" t="s">
        <v>178</v>
      </c>
      <c r="E1552" s="58" t="s">
        <v>18106</v>
      </c>
      <c r="F1552" s="58"/>
      <c r="G1552" s="58" t="s">
        <v>18107</v>
      </c>
      <c r="H1552" s="58" t="s">
        <v>14364</v>
      </c>
      <c r="I1552" s="58">
        <v>127.22</v>
      </c>
      <c r="J1552" s="58"/>
      <c r="K1552" s="58" t="s">
        <v>14365</v>
      </c>
      <c r="L1552" s="58" t="s">
        <v>178</v>
      </c>
      <c r="M1552" s="58">
        <v>116.84</v>
      </c>
      <c r="N1552" s="58">
        <v>7</v>
      </c>
      <c r="O1552" s="58">
        <v>127.22</v>
      </c>
      <c r="P1552" s="58">
        <v>7</v>
      </c>
    </row>
    <row r="1553" spans="1:16" s="69" customFormat="1" ht="10.199999999999999" x14ac:dyDescent="0.2">
      <c r="A1553" s="57">
        <v>1573</v>
      </c>
      <c r="B1553" s="57" t="s">
        <v>18108</v>
      </c>
      <c r="C1553" s="58"/>
      <c r="D1553" s="67" t="s">
        <v>178</v>
      </c>
      <c r="E1553" s="58" t="s">
        <v>18108</v>
      </c>
      <c r="F1553" s="58" t="s">
        <v>18109</v>
      </c>
      <c r="G1553" s="58" t="s">
        <v>18110</v>
      </c>
      <c r="H1553" s="58" t="s">
        <v>14364</v>
      </c>
      <c r="I1553" s="58">
        <v>38.33</v>
      </c>
      <c r="J1553" s="58"/>
      <c r="K1553" s="58" t="s">
        <v>14365</v>
      </c>
      <c r="L1553" s="58" t="s">
        <v>178</v>
      </c>
      <c r="M1553" s="58">
        <v>35.200000000000003</v>
      </c>
      <c r="N1553" s="58">
        <v>10</v>
      </c>
      <c r="O1553" s="58">
        <v>38.33</v>
      </c>
      <c r="P1553" s="58">
        <v>10</v>
      </c>
    </row>
    <row r="1554" spans="1:16" s="69" customFormat="1" ht="10.199999999999999" x14ac:dyDescent="0.2">
      <c r="A1554" s="57">
        <v>1574</v>
      </c>
      <c r="B1554" s="57" t="s">
        <v>18111</v>
      </c>
      <c r="C1554" s="58"/>
      <c r="D1554" s="67" t="s">
        <v>178</v>
      </c>
      <c r="E1554" s="58" t="s">
        <v>18111</v>
      </c>
      <c r="F1554" s="58" t="s">
        <v>18112</v>
      </c>
      <c r="G1554" s="58" t="s">
        <v>18113</v>
      </c>
      <c r="H1554" s="58" t="s">
        <v>14364</v>
      </c>
      <c r="I1554" s="58">
        <v>196.81</v>
      </c>
      <c r="J1554" s="58"/>
      <c r="K1554" s="58" t="s">
        <v>14365</v>
      </c>
      <c r="L1554" s="58" t="s">
        <v>178</v>
      </c>
      <c r="M1554" s="58">
        <v>186.87</v>
      </c>
      <c r="N1554" s="58">
        <v>1</v>
      </c>
      <c r="O1554" s="58">
        <v>196.81</v>
      </c>
      <c r="P1554" s="58">
        <v>1</v>
      </c>
    </row>
    <row r="1555" spans="1:16" s="69" customFormat="1" ht="10.199999999999999" x14ac:dyDescent="0.2">
      <c r="A1555" s="57">
        <v>1575</v>
      </c>
      <c r="B1555" s="57" t="s">
        <v>7287</v>
      </c>
      <c r="C1555" s="58" t="s">
        <v>7287</v>
      </c>
      <c r="D1555" s="67" t="s">
        <v>178</v>
      </c>
      <c r="E1555" s="58" t="s">
        <v>18114</v>
      </c>
      <c r="F1555" s="58" t="s">
        <v>18115</v>
      </c>
      <c r="G1555" s="58" t="s">
        <v>18116</v>
      </c>
      <c r="H1555" s="58" t="s">
        <v>14364</v>
      </c>
      <c r="I1555" s="58">
        <v>1367.99</v>
      </c>
      <c r="J1555" s="58"/>
      <c r="K1555" s="58" t="s">
        <v>14365</v>
      </c>
      <c r="L1555" s="58" t="s">
        <v>178</v>
      </c>
      <c r="M1555" s="58">
        <v>1310.99</v>
      </c>
      <c r="N1555" s="58">
        <v>22</v>
      </c>
      <c r="O1555" s="58">
        <v>1367.99</v>
      </c>
      <c r="P1555" s="58">
        <v>22</v>
      </c>
    </row>
    <row r="1556" spans="1:16" s="69" customFormat="1" ht="10.199999999999999" x14ac:dyDescent="0.2">
      <c r="A1556" s="57">
        <v>1576</v>
      </c>
      <c r="B1556" s="57" t="s">
        <v>7232</v>
      </c>
      <c r="C1556" s="58" t="s">
        <v>7232</v>
      </c>
      <c r="D1556" s="67" t="s">
        <v>178</v>
      </c>
      <c r="E1556" s="58" t="s">
        <v>25655</v>
      </c>
      <c r="F1556" s="58" t="s">
        <v>18117</v>
      </c>
      <c r="G1556" s="58" t="s">
        <v>18118</v>
      </c>
      <c r="H1556" s="58" t="s">
        <v>14364</v>
      </c>
      <c r="I1556" s="58">
        <v>347.02</v>
      </c>
      <c r="J1556" s="58"/>
      <c r="K1556" s="58" t="s">
        <v>14365</v>
      </c>
      <c r="L1556" s="58" t="s">
        <v>178</v>
      </c>
      <c r="M1556" s="58">
        <v>325.81</v>
      </c>
      <c r="N1556" s="58">
        <v>2523</v>
      </c>
      <c r="O1556" s="58">
        <v>204.55</v>
      </c>
      <c r="P1556" s="58">
        <v>2496</v>
      </c>
    </row>
    <row r="1557" spans="1:16" s="69" customFormat="1" ht="10.199999999999999" x14ac:dyDescent="0.2">
      <c r="A1557" s="57">
        <v>1577</v>
      </c>
      <c r="B1557" s="57" t="s">
        <v>18119</v>
      </c>
      <c r="C1557" s="67"/>
      <c r="D1557" s="67" t="s">
        <v>178</v>
      </c>
      <c r="E1557" s="67" t="s">
        <v>18119</v>
      </c>
      <c r="F1557" s="58" t="s">
        <v>18120</v>
      </c>
      <c r="G1557" s="67" t="s">
        <v>18121</v>
      </c>
      <c r="H1557" s="67" t="s">
        <v>14364</v>
      </c>
      <c r="I1557" s="67">
        <v>673.11</v>
      </c>
      <c r="J1557" s="67" t="s">
        <v>14444</v>
      </c>
      <c r="K1557" s="67" t="s">
        <v>14365</v>
      </c>
      <c r="L1557" s="67" t="s">
        <v>178</v>
      </c>
      <c r="M1557" s="67">
        <v>631.98</v>
      </c>
      <c r="N1557" s="67">
        <v>3</v>
      </c>
      <c r="O1557" s="58">
        <v>673.11</v>
      </c>
      <c r="P1557" s="58" t="s">
        <v>14444</v>
      </c>
    </row>
    <row r="1558" spans="1:16" s="69" customFormat="1" ht="10.199999999999999" x14ac:dyDescent="0.2">
      <c r="A1558" s="57">
        <v>1578</v>
      </c>
      <c r="B1558" s="57" t="s">
        <v>7159</v>
      </c>
      <c r="C1558" s="58" t="s">
        <v>7159</v>
      </c>
      <c r="D1558" s="67" t="s">
        <v>178</v>
      </c>
      <c r="E1558" s="58" t="s">
        <v>18122</v>
      </c>
      <c r="F1558" s="58" t="s">
        <v>7160</v>
      </c>
      <c r="G1558" s="58" t="s">
        <v>18123</v>
      </c>
      <c r="H1558" s="58" t="s">
        <v>14364</v>
      </c>
      <c r="I1558" s="58">
        <v>1580.12</v>
      </c>
      <c r="J1558" s="58"/>
      <c r="K1558" s="58" t="s">
        <v>14365</v>
      </c>
      <c r="L1558" s="58" t="s">
        <v>178</v>
      </c>
      <c r="M1558" s="58">
        <v>1483.56</v>
      </c>
      <c r="N1558" s="58"/>
      <c r="O1558" s="58">
        <v>1580.12</v>
      </c>
      <c r="P1558" s="58">
        <v>1</v>
      </c>
    </row>
    <row r="1559" spans="1:16" s="69" customFormat="1" ht="10.199999999999999" x14ac:dyDescent="0.2">
      <c r="A1559" s="57">
        <v>1579</v>
      </c>
      <c r="B1559" s="57" t="s">
        <v>7284</v>
      </c>
      <c r="C1559" s="58" t="s">
        <v>7284</v>
      </c>
      <c r="D1559" s="67" t="s">
        <v>178</v>
      </c>
      <c r="E1559" s="58" t="s">
        <v>18124</v>
      </c>
      <c r="F1559" s="58" t="s">
        <v>7285</v>
      </c>
      <c r="G1559" s="58" t="s">
        <v>18125</v>
      </c>
      <c r="H1559" s="58" t="s">
        <v>14364</v>
      </c>
      <c r="I1559" s="58">
        <v>347.02</v>
      </c>
      <c r="J1559" s="58"/>
      <c r="K1559" s="58" t="s">
        <v>14365</v>
      </c>
      <c r="L1559" s="58" t="s">
        <v>178</v>
      </c>
      <c r="M1559" s="58">
        <v>325.81</v>
      </c>
      <c r="N1559" s="58"/>
      <c r="O1559" s="58">
        <v>347.02</v>
      </c>
      <c r="P1559" s="58">
        <v>18</v>
      </c>
    </row>
    <row r="1560" spans="1:16" s="69" customFormat="1" ht="10.199999999999999" x14ac:dyDescent="0.2">
      <c r="A1560" s="57">
        <v>1580</v>
      </c>
      <c r="B1560" s="57" t="s">
        <v>7269</v>
      </c>
      <c r="C1560" s="58" t="s">
        <v>7269</v>
      </c>
      <c r="D1560" s="67" t="s">
        <v>178</v>
      </c>
      <c r="E1560" s="58" t="s">
        <v>18126</v>
      </c>
      <c r="F1560" s="58" t="s">
        <v>18127</v>
      </c>
      <c r="G1560" s="58" t="s">
        <v>18128</v>
      </c>
      <c r="H1560" s="58" t="s">
        <v>14364</v>
      </c>
      <c r="I1560" s="58">
        <v>673.11</v>
      </c>
      <c r="J1560" s="58"/>
      <c r="K1560" s="58" t="s">
        <v>14365</v>
      </c>
      <c r="L1560" s="58" t="s">
        <v>178</v>
      </c>
      <c r="M1560" s="58">
        <v>631.98</v>
      </c>
      <c r="N1560" s="58">
        <v>3</v>
      </c>
      <c r="O1560" s="58">
        <v>673.11</v>
      </c>
      <c r="P1560" s="58" t="s">
        <v>14444</v>
      </c>
    </row>
    <row r="1561" spans="1:16" s="69" customFormat="1" ht="10.199999999999999" x14ac:dyDescent="0.2">
      <c r="A1561" s="57">
        <v>1581</v>
      </c>
      <c r="B1561" s="57" t="s">
        <v>18129</v>
      </c>
      <c r="C1561" s="58"/>
      <c r="D1561" s="67" t="s">
        <v>178</v>
      </c>
      <c r="E1561" s="58" t="s">
        <v>18129</v>
      </c>
      <c r="F1561" s="58" t="s">
        <v>18130</v>
      </c>
      <c r="G1561" s="58" t="s">
        <v>18131</v>
      </c>
      <c r="H1561" s="58" t="s">
        <v>14364</v>
      </c>
      <c r="I1561" s="58">
        <v>2670.4</v>
      </c>
      <c r="J1561" s="58"/>
      <c r="K1561" s="58" t="s">
        <v>14365</v>
      </c>
      <c r="L1561" s="58" t="s">
        <v>178</v>
      </c>
      <c r="M1561" s="58">
        <v>2119.37</v>
      </c>
      <c r="N1561" s="58"/>
      <c r="O1561" s="58">
        <v>2670.4</v>
      </c>
      <c r="P1561" s="58" t="s">
        <v>14444</v>
      </c>
    </row>
    <row r="1562" spans="1:16" s="69" customFormat="1" ht="10.199999999999999" x14ac:dyDescent="0.2">
      <c r="A1562" s="57">
        <v>1582</v>
      </c>
      <c r="B1562" s="57" t="s">
        <v>18132</v>
      </c>
      <c r="C1562" s="58"/>
      <c r="D1562" s="67" t="s">
        <v>178</v>
      </c>
      <c r="E1562" s="58" t="s">
        <v>18132</v>
      </c>
      <c r="F1562" s="58" t="s">
        <v>18133</v>
      </c>
      <c r="G1562" s="58" t="s">
        <v>18134</v>
      </c>
      <c r="H1562" s="58" t="s">
        <v>14364</v>
      </c>
      <c r="I1562" s="58">
        <v>1137.56</v>
      </c>
      <c r="J1562" s="58"/>
      <c r="K1562" s="58" t="s">
        <v>14365</v>
      </c>
      <c r="L1562" s="58" t="s">
        <v>178</v>
      </c>
      <c r="M1562" s="58">
        <v>902.83</v>
      </c>
      <c r="N1562" s="58"/>
      <c r="O1562" s="58">
        <v>1137.56</v>
      </c>
      <c r="P1562" s="58" t="s">
        <v>14444</v>
      </c>
    </row>
    <row r="1563" spans="1:16" s="69" customFormat="1" ht="10.199999999999999" x14ac:dyDescent="0.2">
      <c r="A1563" s="57">
        <v>1583</v>
      </c>
      <c r="B1563" s="57" t="s">
        <v>6385</v>
      </c>
      <c r="C1563" s="58" t="s">
        <v>6385</v>
      </c>
      <c r="D1563" s="58" t="s">
        <v>8586</v>
      </c>
      <c r="E1563" s="58" t="s">
        <v>18135</v>
      </c>
      <c r="F1563" s="58" t="s">
        <v>18136</v>
      </c>
      <c r="G1563" s="58" t="s">
        <v>18137</v>
      </c>
      <c r="H1563" s="58" t="s">
        <v>14364</v>
      </c>
      <c r="I1563" s="58">
        <v>142.80000000000001</v>
      </c>
      <c r="J1563" s="58"/>
      <c r="K1563" s="58" t="s">
        <v>14365</v>
      </c>
      <c r="L1563" s="58" t="s">
        <v>8586</v>
      </c>
      <c r="M1563" s="58">
        <v>123.1</v>
      </c>
      <c r="N1563" s="58">
        <v>5</v>
      </c>
      <c r="O1563" s="58">
        <v>157.44</v>
      </c>
      <c r="P1563" s="58">
        <v>3</v>
      </c>
    </row>
    <row r="1564" spans="1:16" s="69" customFormat="1" ht="10.199999999999999" x14ac:dyDescent="0.2">
      <c r="A1564" s="57">
        <v>1584</v>
      </c>
      <c r="B1564" s="57" t="s">
        <v>18138</v>
      </c>
      <c r="C1564" s="58"/>
      <c r="D1564" s="67" t="s">
        <v>178</v>
      </c>
      <c r="E1564" s="58" t="s">
        <v>18138</v>
      </c>
      <c r="F1564" s="58" t="s">
        <v>18139</v>
      </c>
      <c r="G1564" s="58" t="s">
        <v>18140</v>
      </c>
      <c r="H1564" s="58" t="s">
        <v>14364</v>
      </c>
      <c r="I1564" s="58">
        <v>434.26</v>
      </c>
      <c r="J1564" s="58"/>
      <c r="K1564" s="58" t="s">
        <v>14365</v>
      </c>
      <c r="L1564" s="58" t="s">
        <v>178</v>
      </c>
      <c r="M1564" s="58">
        <v>414.74</v>
      </c>
      <c r="N1564" s="58"/>
      <c r="O1564" s="58">
        <v>434.26</v>
      </c>
      <c r="P1564" s="58">
        <v>1</v>
      </c>
    </row>
    <row r="1565" spans="1:16" s="69" customFormat="1" ht="10.199999999999999" x14ac:dyDescent="0.2">
      <c r="A1565" s="57">
        <v>1585</v>
      </c>
      <c r="B1565" s="57" t="s">
        <v>7192</v>
      </c>
      <c r="C1565" s="58" t="s">
        <v>7192</v>
      </c>
      <c r="D1565" s="67" t="s">
        <v>178</v>
      </c>
      <c r="E1565" s="58" t="s">
        <v>18141</v>
      </c>
      <c r="F1565" s="58" t="s">
        <v>7193</v>
      </c>
      <c r="G1565" s="58" t="s">
        <v>18142</v>
      </c>
      <c r="H1565" s="58" t="s">
        <v>14364</v>
      </c>
      <c r="I1565" s="58">
        <v>311.08999999999997</v>
      </c>
      <c r="J1565" s="58"/>
      <c r="K1565" s="58" t="s">
        <v>14365</v>
      </c>
      <c r="L1565" s="58" t="s">
        <v>178</v>
      </c>
      <c r="M1565" s="58">
        <v>297.11</v>
      </c>
      <c r="N1565" s="58"/>
      <c r="O1565" s="58">
        <v>311.08999999999997</v>
      </c>
      <c r="P1565" s="58" t="s">
        <v>14444</v>
      </c>
    </row>
    <row r="1566" spans="1:16" s="69" customFormat="1" ht="10.199999999999999" x14ac:dyDescent="0.2">
      <c r="A1566" s="57">
        <v>1586</v>
      </c>
      <c r="B1566" s="57" t="s">
        <v>18143</v>
      </c>
      <c r="C1566" s="58"/>
      <c r="D1566" s="67" t="s">
        <v>178</v>
      </c>
      <c r="E1566" s="58" t="s">
        <v>18143</v>
      </c>
      <c r="F1566" s="58" t="s">
        <v>18144</v>
      </c>
      <c r="G1566" s="58" t="s">
        <v>18145</v>
      </c>
      <c r="H1566" s="58" t="s">
        <v>14364</v>
      </c>
      <c r="I1566" s="58">
        <v>698.13</v>
      </c>
      <c r="J1566" s="58"/>
      <c r="K1566" s="58" t="s">
        <v>14365</v>
      </c>
      <c r="L1566" s="58" t="s">
        <v>178</v>
      </c>
      <c r="M1566" s="58">
        <v>601.84</v>
      </c>
      <c r="N1566" s="58"/>
      <c r="O1566" s="58">
        <v>698.13</v>
      </c>
      <c r="P1566" s="58" t="s">
        <v>14444</v>
      </c>
    </row>
    <row r="1567" spans="1:16" s="69" customFormat="1" ht="10.199999999999999" x14ac:dyDescent="0.2">
      <c r="A1567" s="57">
        <v>1587</v>
      </c>
      <c r="B1567" s="57" t="s">
        <v>3009</v>
      </c>
      <c r="C1567" s="58" t="s">
        <v>3009</v>
      </c>
      <c r="D1567" s="58" t="s">
        <v>8586</v>
      </c>
      <c r="E1567" s="58" t="s">
        <v>18146</v>
      </c>
      <c r="F1567" s="58" t="s">
        <v>3010</v>
      </c>
      <c r="G1567" s="58" t="s">
        <v>18147</v>
      </c>
      <c r="H1567" s="58" t="s">
        <v>14364</v>
      </c>
      <c r="I1567" s="58">
        <v>69.86</v>
      </c>
      <c r="J1567" s="58"/>
      <c r="K1567" s="58" t="s">
        <v>14365</v>
      </c>
      <c r="L1567" s="58" t="s">
        <v>8586</v>
      </c>
      <c r="M1567" s="58">
        <v>65.239999999999995</v>
      </c>
      <c r="N1567" s="58">
        <v>17</v>
      </c>
      <c r="O1567" s="58">
        <v>69.86</v>
      </c>
      <c r="P1567" s="58">
        <v>17</v>
      </c>
    </row>
    <row r="1568" spans="1:16" s="69" customFormat="1" ht="10.199999999999999" x14ac:dyDescent="0.2">
      <c r="A1568" s="57">
        <v>1588</v>
      </c>
      <c r="B1568" s="57" t="s">
        <v>4379</v>
      </c>
      <c r="C1568" s="58" t="s">
        <v>4379</v>
      </c>
      <c r="D1568" s="67" t="s">
        <v>178</v>
      </c>
      <c r="E1568" s="58" t="s">
        <v>18148</v>
      </c>
      <c r="F1568" s="58" t="s">
        <v>4380</v>
      </c>
      <c r="G1568" s="58" t="s">
        <v>18149</v>
      </c>
      <c r="H1568" s="58" t="s">
        <v>14364</v>
      </c>
      <c r="I1568" s="58">
        <v>333.73</v>
      </c>
      <c r="J1568" s="58"/>
      <c r="K1568" s="58" t="s">
        <v>14365</v>
      </c>
      <c r="L1568" s="58" t="s">
        <v>178</v>
      </c>
      <c r="M1568" s="58">
        <v>318.39</v>
      </c>
      <c r="N1568" s="58">
        <v>2</v>
      </c>
      <c r="O1568" s="58">
        <v>328.92</v>
      </c>
      <c r="P1568" s="58">
        <v>2</v>
      </c>
    </row>
    <row r="1569" spans="1:16" s="69" customFormat="1" ht="10.199999999999999" x14ac:dyDescent="0.2">
      <c r="A1569" s="57">
        <v>1589</v>
      </c>
      <c r="B1569" s="57" t="s">
        <v>6428</v>
      </c>
      <c r="C1569" s="58" t="s">
        <v>6428</v>
      </c>
      <c r="D1569" s="58" t="s">
        <v>8586</v>
      </c>
      <c r="E1569" s="58" t="s">
        <v>18150</v>
      </c>
      <c r="F1569" s="58" t="s">
        <v>18151</v>
      </c>
      <c r="G1569" s="58" t="s">
        <v>18152</v>
      </c>
      <c r="H1569" s="58" t="s">
        <v>14364</v>
      </c>
      <c r="I1569" s="58">
        <v>150.16</v>
      </c>
      <c r="J1569" s="58"/>
      <c r="K1569" s="58" t="s">
        <v>14365</v>
      </c>
      <c r="L1569" s="58" t="s">
        <v>8586</v>
      </c>
      <c r="M1569" s="58">
        <v>129.44999999999999</v>
      </c>
      <c r="N1569" s="58">
        <v>12</v>
      </c>
      <c r="O1569" s="58">
        <v>150.16</v>
      </c>
      <c r="P1569" s="58">
        <v>10</v>
      </c>
    </row>
    <row r="1570" spans="1:16" s="69" customFormat="1" ht="10.199999999999999" x14ac:dyDescent="0.2">
      <c r="A1570" s="57">
        <v>1590</v>
      </c>
      <c r="B1570" s="57" t="s">
        <v>18153</v>
      </c>
      <c r="C1570" s="58"/>
      <c r="D1570" s="67" t="s">
        <v>178</v>
      </c>
      <c r="E1570" s="58" t="s">
        <v>18153</v>
      </c>
      <c r="F1570" s="58" t="s">
        <v>18154</v>
      </c>
      <c r="G1570" s="58" t="s">
        <v>18155</v>
      </c>
      <c r="H1570" s="58" t="s">
        <v>14364</v>
      </c>
      <c r="I1570" s="58">
        <v>72.22</v>
      </c>
      <c r="J1570" s="58"/>
      <c r="K1570" s="58" t="s">
        <v>14365</v>
      </c>
      <c r="L1570" s="58" t="s">
        <v>178</v>
      </c>
      <c r="M1570" s="58">
        <v>65.66</v>
      </c>
      <c r="N1570" s="58">
        <v>68</v>
      </c>
      <c r="O1570" s="58">
        <v>72.22</v>
      </c>
      <c r="P1570" s="58">
        <v>68</v>
      </c>
    </row>
    <row r="1571" spans="1:16" s="69" customFormat="1" ht="10.199999999999999" x14ac:dyDescent="0.2">
      <c r="A1571" s="57">
        <v>1591</v>
      </c>
      <c r="B1571" s="57" t="s">
        <v>18156</v>
      </c>
      <c r="C1571" s="58"/>
      <c r="D1571" s="67" t="s">
        <v>178</v>
      </c>
      <c r="E1571" s="58" t="s">
        <v>18156</v>
      </c>
      <c r="F1571" s="58" t="s">
        <v>18157</v>
      </c>
      <c r="G1571" s="58" t="s">
        <v>18158</v>
      </c>
      <c r="H1571" s="58" t="s">
        <v>14364</v>
      </c>
      <c r="I1571" s="58">
        <v>83.33</v>
      </c>
      <c r="J1571" s="58"/>
      <c r="K1571" s="58" t="s">
        <v>14365</v>
      </c>
      <c r="L1571" s="58" t="s">
        <v>178</v>
      </c>
      <c r="M1571" s="58">
        <v>82.42</v>
      </c>
      <c r="N1571" s="58">
        <v>3</v>
      </c>
      <c r="O1571" s="58">
        <v>83.33</v>
      </c>
      <c r="P1571" s="58" t="s">
        <v>14444</v>
      </c>
    </row>
    <row r="1572" spans="1:16" s="69" customFormat="1" ht="10.199999999999999" x14ac:dyDescent="0.2">
      <c r="A1572" s="57">
        <v>1592</v>
      </c>
      <c r="B1572" s="57" t="s">
        <v>18159</v>
      </c>
      <c r="C1572" s="67"/>
      <c r="D1572" s="67" t="s">
        <v>178</v>
      </c>
      <c r="E1572" s="67" t="s">
        <v>18159</v>
      </c>
      <c r="F1572" s="58" t="s">
        <v>18160</v>
      </c>
      <c r="G1572" s="67" t="s">
        <v>18161</v>
      </c>
      <c r="H1572" s="67" t="s">
        <v>14364</v>
      </c>
      <c r="I1572" s="67">
        <v>29.41</v>
      </c>
      <c r="J1572" s="67" t="s">
        <v>14444</v>
      </c>
      <c r="K1572" s="67" t="s">
        <v>14365</v>
      </c>
      <c r="L1572" s="67" t="s">
        <v>178</v>
      </c>
      <c r="M1572" s="67">
        <v>28.41</v>
      </c>
      <c r="N1572" s="67" t="s">
        <v>14444</v>
      </c>
      <c r="O1572" s="58">
        <v>29.41</v>
      </c>
      <c r="P1572" s="58" t="s">
        <v>14444</v>
      </c>
    </row>
    <row r="1573" spans="1:16" s="69" customFormat="1" ht="10.199999999999999" x14ac:dyDescent="0.2">
      <c r="A1573" s="57">
        <v>1593</v>
      </c>
      <c r="B1573" s="57" t="s">
        <v>7189</v>
      </c>
      <c r="C1573" s="58" t="s">
        <v>7189</v>
      </c>
      <c r="D1573" s="67" t="s">
        <v>178</v>
      </c>
      <c r="E1573" s="58" t="s">
        <v>18162</v>
      </c>
      <c r="F1573" s="58" t="s">
        <v>7190</v>
      </c>
      <c r="G1573" s="58" t="s">
        <v>18163</v>
      </c>
      <c r="H1573" s="58" t="s">
        <v>14364</v>
      </c>
      <c r="I1573" s="58">
        <v>107.75</v>
      </c>
      <c r="J1573" s="58"/>
      <c r="K1573" s="58" t="s">
        <v>14365</v>
      </c>
      <c r="L1573" s="58" t="s">
        <v>178</v>
      </c>
      <c r="M1573" s="58">
        <v>102.91</v>
      </c>
      <c r="N1573" s="58"/>
      <c r="O1573" s="58">
        <v>107.75</v>
      </c>
      <c r="P1573" s="58" t="s">
        <v>14444</v>
      </c>
    </row>
    <row r="1574" spans="1:16" s="69" customFormat="1" ht="10.199999999999999" x14ac:dyDescent="0.2">
      <c r="A1574" s="57">
        <v>1594</v>
      </c>
      <c r="B1574" s="57" t="s">
        <v>7273</v>
      </c>
      <c r="C1574" s="58" t="s">
        <v>7273</v>
      </c>
      <c r="D1574" s="67" t="s">
        <v>178</v>
      </c>
      <c r="E1574" s="58" t="s">
        <v>18164</v>
      </c>
      <c r="F1574" s="58" t="s">
        <v>18165</v>
      </c>
      <c r="G1574" s="58" t="s">
        <v>18166</v>
      </c>
      <c r="H1574" s="58" t="s">
        <v>14364</v>
      </c>
      <c r="I1574" s="58">
        <v>150.35</v>
      </c>
      <c r="J1574" s="58"/>
      <c r="K1574" s="58" t="s">
        <v>14365</v>
      </c>
      <c r="L1574" s="58" t="s">
        <v>178</v>
      </c>
      <c r="M1574" s="58">
        <v>143.6</v>
      </c>
      <c r="N1574" s="58"/>
      <c r="O1574" s="58">
        <v>150.35</v>
      </c>
      <c r="P1574" s="58">
        <v>5</v>
      </c>
    </row>
    <row r="1575" spans="1:16" s="69" customFormat="1" ht="10.199999999999999" x14ac:dyDescent="0.2">
      <c r="A1575" s="57">
        <v>1595</v>
      </c>
      <c r="B1575" s="57" t="s">
        <v>6422</v>
      </c>
      <c r="C1575" s="58" t="s">
        <v>6422</v>
      </c>
      <c r="D1575" s="58" t="s">
        <v>8586</v>
      </c>
      <c r="E1575" s="58" t="s">
        <v>18167</v>
      </c>
      <c r="F1575" s="58" t="s">
        <v>18168</v>
      </c>
      <c r="G1575" s="58" t="s">
        <v>18169</v>
      </c>
      <c r="H1575" s="58" t="s">
        <v>14364</v>
      </c>
      <c r="I1575" s="58">
        <v>654.13</v>
      </c>
      <c r="J1575" s="58"/>
      <c r="K1575" s="58" t="s">
        <v>14365</v>
      </c>
      <c r="L1575" s="58" t="s">
        <v>8586</v>
      </c>
      <c r="M1575" s="58">
        <v>563.91</v>
      </c>
      <c r="N1575" s="58">
        <v>9</v>
      </c>
      <c r="O1575" s="58">
        <v>654.13</v>
      </c>
      <c r="P1575" s="58">
        <v>8</v>
      </c>
    </row>
    <row r="1576" spans="1:16" s="69" customFormat="1" ht="10.199999999999999" x14ac:dyDescent="0.2">
      <c r="A1576" s="57">
        <v>1596</v>
      </c>
      <c r="B1576" s="57" t="s">
        <v>7261</v>
      </c>
      <c r="C1576" s="58" t="s">
        <v>7261</v>
      </c>
      <c r="D1576" s="67" t="s">
        <v>178</v>
      </c>
      <c r="E1576" s="58" t="s">
        <v>18170</v>
      </c>
      <c r="F1576" s="58" t="s">
        <v>7262</v>
      </c>
      <c r="G1576" s="58" t="s">
        <v>18171</v>
      </c>
      <c r="H1576" s="58" t="s">
        <v>14364</v>
      </c>
      <c r="I1576" s="58">
        <v>486.6</v>
      </c>
      <c r="J1576" s="58"/>
      <c r="K1576" s="58" t="s">
        <v>14365</v>
      </c>
      <c r="L1576" s="58" t="s">
        <v>178</v>
      </c>
      <c r="M1576" s="58">
        <v>464.73</v>
      </c>
      <c r="N1576" s="58"/>
      <c r="O1576" s="58">
        <v>486.6</v>
      </c>
      <c r="P1576" s="58" t="s">
        <v>14444</v>
      </c>
    </row>
    <row r="1577" spans="1:16" s="69" customFormat="1" ht="10.199999999999999" x14ac:dyDescent="0.2">
      <c r="A1577" s="57">
        <v>1597</v>
      </c>
      <c r="B1577" s="57" t="s">
        <v>7873</v>
      </c>
      <c r="C1577" s="58" t="s">
        <v>7873</v>
      </c>
      <c r="D1577" s="67" t="s">
        <v>178</v>
      </c>
      <c r="E1577" s="58" t="s">
        <v>18172</v>
      </c>
      <c r="F1577" s="58" t="s">
        <v>18173</v>
      </c>
      <c r="G1577" s="58" t="s">
        <v>18174</v>
      </c>
      <c r="H1577" s="58" t="s">
        <v>14364</v>
      </c>
      <c r="I1577" s="58">
        <v>22.36</v>
      </c>
      <c r="J1577" s="58"/>
      <c r="K1577" s="58" t="s">
        <v>14365</v>
      </c>
      <c r="L1577" s="58" t="s">
        <v>178</v>
      </c>
      <c r="M1577" s="58">
        <v>21.6</v>
      </c>
      <c r="N1577" s="58">
        <v>1326</v>
      </c>
      <c r="O1577" s="58">
        <v>22.36</v>
      </c>
      <c r="P1577" s="58">
        <v>999</v>
      </c>
    </row>
    <row r="1578" spans="1:16" s="69" customFormat="1" ht="10.199999999999999" x14ac:dyDescent="0.2">
      <c r="A1578" s="57">
        <v>1598</v>
      </c>
      <c r="B1578" s="57" t="s">
        <v>7187</v>
      </c>
      <c r="C1578" s="58" t="s">
        <v>7187</v>
      </c>
      <c r="D1578" s="67" t="s">
        <v>178</v>
      </c>
      <c r="E1578" s="58" t="s">
        <v>18175</v>
      </c>
      <c r="F1578" s="58" t="s">
        <v>18176</v>
      </c>
      <c r="G1578" s="58" t="s">
        <v>18177</v>
      </c>
      <c r="H1578" s="58" t="s">
        <v>14364</v>
      </c>
      <c r="I1578" s="58">
        <v>758.82</v>
      </c>
      <c r="J1578" s="58"/>
      <c r="K1578" s="58" t="s">
        <v>14365</v>
      </c>
      <c r="L1578" s="58" t="s">
        <v>178</v>
      </c>
      <c r="M1578" s="58">
        <v>724.72</v>
      </c>
      <c r="N1578" s="58"/>
      <c r="O1578" s="58">
        <v>758.82</v>
      </c>
      <c r="P1578" s="58" t="s">
        <v>14444</v>
      </c>
    </row>
    <row r="1579" spans="1:16" s="69" customFormat="1" ht="10.199999999999999" x14ac:dyDescent="0.2">
      <c r="A1579" s="57">
        <v>1599</v>
      </c>
      <c r="B1579" s="57" t="s">
        <v>2348</v>
      </c>
      <c r="C1579" s="58" t="s">
        <v>2348</v>
      </c>
      <c r="D1579" s="67" t="s">
        <v>178</v>
      </c>
      <c r="E1579" s="58" t="s">
        <v>18178</v>
      </c>
      <c r="F1579" s="58" t="s">
        <v>18179</v>
      </c>
      <c r="G1579" s="58" t="s">
        <v>18180</v>
      </c>
      <c r="H1579" s="58" t="s">
        <v>14364</v>
      </c>
      <c r="I1579" s="58">
        <v>49</v>
      </c>
      <c r="J1579" s="58"/>
      <c r="K1579" s="58" t="s">
        <v>14365</v>
      </c>
      <c r="L1579" s="58" t="s">
        <v>178</v>
      </c>
      <c r="M1579" s="58">
        <v>46.8</v>
      </c>
      <c r="N1579" s="58">
        <v>34</v>
      </c>
      <c r="O1579" s="58">
        <v>49</v>
      </c>
      <c r="P1579" s="58">
        <v>34</v>
      </c>
    </row>
    <row r="1580" spans="1:16" s="69" customFormat="1" ht="10.199999999999999" x14ac:dyDescent="0.2">
      <c r="A1580" s="57">
        <v>1600</v>
      </c>
      <c r="B1580" s="57" t="s">
        <v>18181</v>
      </c>
      <c r="C1580" s="58"/>
      <c r="D1580" s="67" t="s">
        <v>178</v>
      </c>
      <c r="E1580" s="58" t="s">
        <v>18181</v>
      </c>
      <c r="F1580" s="58" t="s">
        <v>18182</v>
      </c>
      <c r="G1580" s="58" t="s">
        <v>18183</v>
      </c>
      <c r="H1580" s="58" t="s">
        <v>14364</v>
      </c>
      <c r="I1580" s="58">
        <v>89.23</v>
      </c>
      <c r="J1580" s="58"/>
      <c r="K1580" s="58" t="s">
        <v>14365</v>
      </c>
      <c r="L1580" s="58" t="s">
        <v>178</v>
      </c>
      <c r="M1580" s="58">
        <v>83.78</v>
      </c>
      <c r="N1580" s="58">
        <v>19</v>
      </c>
      <c r="O1580" s="58">
        <v>89.23</v>
      </c>
      <c r="P1580" s="58">
        <v>12</v>
      </c>
    </row>
    <row r="1581" spans="1:16" s="69" customFormat="1" ht="10.199999999999999" x14ac:dyDescent="0.2">
      <c r="A1581" s="57">
        <v>1601</v>
      </c>
      <c r="B1581" s="57" t="s">
        <v>18184</v>
      </c>
      <c r="C1581" s="58"/>
      <c r="D1581" s="67" t="s">
        <v>178</v>
      </c>
      <c r="E1581" s="58" t="s">
        <v>18184</v>
      </c>
      <c r="F1581" s="58" t="s">
        <v>18185</v>
      </c>
      <c r="G1581" s="58" t="s">
        <v>18186</v>
      </c>
      <c r="H1581" s="58" t="s">
        <v>14364</v>
      </c>
      <c r="I1581" s="58">
        <v>241.34</v>
      </c>
      <c r="J1581" s="58"/>
      <c r="K1581" s="58" t="s">
        <v>14365</v>
      </c>
      <c r="L1581" s="58" t="s">
        <v>178</v>
      </c>
      <c r="M1581" s="58">
        <v>226.59</v>
      </c>
      <c r="N1581" s="58">
        <v>3</v>
      </c>
      <c r="O1581" s="58">
        <v>241.34</v>
      </c>
      <c r="P1581" s="58">
        <v>2</v>
      </c>
    </row>
    <row r="1582" spans="1:16" s="69" customFormat="1" ht="10.199999999999999" x14ac:dyDescent="0.2">
      <c r="A1582" s="57">
        <v>1602</v>
      </c>
      <c r="B1582" s="57" t="s">
        <v>7426</v>
      </c>
      <c r="C1582" s="58" t="s">
        <v>7426</v>
      </c>
      <c r="D1582" s="67" t="s">
        <v>178</v>
      </c>
      <c r="E1582" s="58" t="s">
        <v>18187</v>
      </c>
      <c r="F1582" s="58" t="s">
        <v>18188</v>
      </c>
      <c r="G1582" s="58" t="s">
        <v>18189</v>
      </c>
      <c r="H1582" s="58" t="s">
        <v>14364</v>
      </c>
      <c r="I1582" s="58">
        <v>267.67</v>
      </c>
      <c r="J1582" s="58"/>
      <c r="K1582" s="58" t="s">
        <v>14365</v>
      </c>
      <c r="L1582" s="58" t="s">
        <v>178</v>
      </c>
      <c r="M1582" s="58">
        <v>251.31</v>
      </c>
      <c r="N1582" s="58">
        <v>3</v>
      </c>
      <c r="O1582" s="58">
        <v>267.67</v>
      </c>
      <c r="P1582" s="58">
        <v>2</v>
      </c>
    </row>
    <row r="1583" spans="1:16" s="69" customFormat="1" ht="10.199999999999999" x14ac:dyDescent="0.2">
      <c r="A1583" s="57">
        <v>1603</v>
      </c>
      <c r="B1583" s="57" t="s">
        <v>18190</v>
      </c>
      <c r="C1583" s="58"/>
      <c r="D1583" s="67" t="s">
        <v>178</v>
      </c>
      <c r="E1583" s="58" t="s">
        <v>18190</v>
      </c>
      <c r="F1583" s="58">
        <v>4300013530</v>
      </c>
      <c r="G1583" s="58" t="s">
        <v>18191</v>
      </c>
      <c r="H1583" s="58" t="s">
        <v>14364</v>
      </c>
      <c r="I1583" s="58">
        <v>240.78</v>
      </c>
      <c r="J1583" s="58"/>
      <c r="K1583" s="58" t="s">
        <v>14365</v>
      </c>
      <c r="L1583" s="58" t="s">
        <v>178</v>
      </c>
      <c r="M1583" s="58">
        <v>229.96</v>
      </c>
      <c r="N1583" s="58">
        <v>11</v>
      </c>
      <c r="O1583" s="58">
        <v>240.78</v>
      </c>
      <c r="P1583" s="58">
        <v>11</v>
      </c>
    </row>
    <row r="1584" spans="1:16" s="69" customFormat="1" ht="10.199999999999999" x14ac:dyDescent="0.2">
      <c r="A1584" s="57">
        <v>1604</v>
      </c>
      <c r="B1584" s="57" t="s">
        <v>7876</v>
      </c>
      <c r="C1584" s="58" t="s">
        <v>7876</v>
      </c>
      <c r="D1584" s="67" t="s">
        <v>178</v>
      </c>
      <c r="E1584" s="58" t="s">
        <v>18192</v>
      </c>
      <c r="F1584" s="58" t="s">
        <v>18193</v>
      </c>
      <c r="G1584" s="58" t="s">
        <v>18194</v>
      </c>
      <c r="H1584" s="58" t="s">
        <v>14364</v>
      </c>
      <c r="I1584" s="58">
        <v>486.6</v>
      </c>
      <c r="J1584" s="58"/>
      <c r="K1584" s="58" t="s">
        <v>14365</v>
      </c>
      <c r="L1584" s="58" t="s">
        <v>178</v>
      </c>
      <c r="M1584" s="58">
        <v>470.01</v>
      </c>
      <c r="N1584" s="58">
        <v>273</v>
      </c>
      <c r="O1584" s="58">
        <v>486.6</v>
      </c>
      <c r="P1584" s="58">
        <v>115</v>
      </c>
    </row>
    <row r="1585" spans="1:16" s="69" customFormat="1" ht="10.199999999999999" x14ac:dyDescent="0.2">
      <c r="A1585" s="57">
        <v>1605</v>
      </c>
      <c r="B1585" s="57" t="s">
        <v>7222</v>
      </c>
      <c r="C1585" s="58" t="s">
        <v>7222</v>
      </c>
      <c r="D1585" s="67" t="s">
        <v>178</v>
      </c>
      <c r="E1585" s="58" t="s">
        <v>18195</v>
      </c>
      <c r="F1585" s="58" t="s">
        <v>18196</v>
      </c>
      <c r="G1585" s="58" t="s">
        <v>18197</v>
      </c>
      <c r="H1585" s="58" t="s">
        <v>14364</v>
      </c>
      <c r="I1585" s="58">
        <v>72.14</v>
      </c>
      <c r="J1585" s="58"/>
      <c r="K1585" s="58" t="s">
        <v>14365</v>
      </c>
      <c r="L1585" s="58" t="s">
        <v>178</v>
      </c>
      <c r="M1585" s="58">
        <v>66.260000000000005</v>
      </c>
      <c r="N1585" s="58">
        <v>26</v>
      </c>
      <c r="O1585" s="58">
        <v>72.14</v>
      </c>
      <c r="P1585" s="58">
        <v>26</v>
      </c>
    </row>
    <row r="1586" spans="1:16" s="69" customFormat="1" ht="10.199999999999999" x14ac:dyDescent="0.2">
      <c r="A1586" s="57">
        <v>1606</v>
      </c>
      <c r="B1586" s="57" t="s">
        <v>18198</v>
      </c>
      <c r="C1586" s="58"/>
      <c r="D1586" s="67" t="s">
        <v>178</v>
      </c>
      <c r="E1586" s="58" t="s">
        <v>18198</v>
      </c>
      <c r="F1586" s="58" t="s">
        <v>18199</v>
      </c>
      <c r="G1586" s="58" t="s">
        <v>18200</v>
      </c>
      <c r="H1586" s="58" t="s">
        <v>14364</v>
      </c>
      <c r="I1586" s="58">
        <v>141.34</v>
      </c>
      <c r="J1586" s="58"/>
      <c r="K1586" s="58" t="s">
        <v>14365</v>
      </c>
      <c r="L1586" s="58" t="s">
        <v>178</v>
      </c>
      <c r="M1586" s="58">
        <v>121.84</v>
      </c>
      <c r="N1586" s="58">
        <v>1</v>
      </c>
      <c r="O1586" s="58">
        <v>141.34</v>
      </c>
      <c r="P1586" s="58">
        <v>1</v>
      </c>
    </row>
    <row r="1587" spans="1:16" s="69" customFormat="1" ht="10.199999999999999" x14ac:dyDescent="0.2">
      <c r="A1587" s="57">
        <v>1607</v>
      </c>
      <c r="B1587" s="57" t="s">
        <v>18201</v>
      </c>
      <c r="C1587" s="58"/>
      <c r="D1587" s="67" t="s">
        <v>178</v>
      </c>
      <c r="E1587" s="58" t="s">
        <v>18201</v>
      </c>
      <c r="F1587" s="58" t="s">
        <v>18202</v>
      </c>
      <c r="G1587" s="58" t="s">
        <v>18203</v>
      </c>
      <c r="H1587" s="58" t="s">
        <v>14364</v>
      </c>
      <c r="I1587" s="58">
        <v>438.58</v>
      </c>
      <c r="J1587" s="58"/>
      <c r="K1587" s="58" t="s">
        <v>14365</v>
      </c>
      <c r="L1587" s="58" t="s">
        <v>178</v>
      </c>
      <c r="M1587" s="58">
        <v>411.78</v>
      </c>
      <c r="N1587" s="58">
        <v>1</v>
      </c>
      <c r="O1587" s="58">
        <v>438.58</v>
      </c>
      <c r="P1587" s="58">
        <v>1</v>
      </c>
    </row>
    <row r="1588" spans="1:16" s="69" customFormat="1" ht="10.199999999999999" x14ac:dyDescent="0.2">
      <c r="A1588" s="57">
        <v>1608</v>
      </c>
      <c r="B1588" s="57" t="s">
        <v>4444</v>
      </c>
      <c r="C1588" s="58" t="s">
        <v>4444</v>
      </c>
      <c r="D1588" s="67" t="s">
        <v>178</v>
      </c>
      <c r="E1588" s="58" t="s">
        <v>18204</v>
      </c>
      <c r="F1588" s="58" t="s">
        <v>4445</v>
      </c>
      <c r="G1588" s="58" t="s">
        <v>18205</v>
      </c>
      <c r="H1588" s="58" t="s">
        <v>14364</v>
      </c>
      <c r="I1588" s="58">
        <v>452.36</v>
      </c>
      <c r="J1588" s="58"/>
      <c r="K1588" s="58" t="s">
        <v>14365</v>
      </c>
      <c r="L1588" s="58" t="s">
        <v>178</v>
      </c>
      <c r="M1588" s="58">
        <v>431.56</v>
      </c>
      <c r="N1588" s="58">
        <v>56</v>
      </c>
      <c r="O1588" s="58">
        <v>483.13</v>
      </c>
      <c r="P1588" s="58">
        <v>27</v>
      </c>
    </row>
    <row r="1589" spans="1:16" s="69" customFormat="1" ht="10.199999999999999" x14ac:dyDescent="0.2">
      <c r="A1589" s="57">
        <v>1609</v>
      </c>
      <c r="B1589" s="57" t="s">
        <v>2342</v>
      </c>
      <c r="C1589" s="58" t="s">
        <v>2342</v>
      </c>
      <c r="D1589" s="67" t="s">
        <v>178</v>
      </c>
      <c r="E1589" s="58" t="s">
        <v>18206</v>
      </c>
      <c r="F1589" s="58" t="s">
        <v>2343</v>
      </c>
      <c r="G1589" s="58" t="s">
        <v>18207</v>
      </c>
      <c r="H1589" s="58" t="s">
        <v>14364</v>
      </c>
      <c r="I1589" s="58">
        <v>144.08000000000001</v>
      </c>
      <c r="J1589" s="58"/>
      <c r="K1589" s="58" t="s">
        <v>14365</v>
      </c>
      <c r="L1589" s="58" t="s">
        <v>178</v>
      </c>
      <c r="M1589" s="58">
        <v>137.61000000000001</v>
      </c>
      <c r="N1589" s="58"/>
      <c r="O1589" s="58">
        <v>144.08000000000001</v>
      </c>
      <c r="P1589" s="58" t="s">
        <v>14444</v>
      </c>
    </row>
    <row r="1590" spans="1:16" s="69" customFormat="1" ht="10.199999999999999" x14ac:dyDescent="0.2">
      <c r="A1590" s="57">
        <v>1610</v>
      </c>
      <c r="B1590" s="57" t="s">
        <v>5386</v>
      </c>
      <c r="C1590" s="58" t="s">
        <v>5386</v>
      </c>
      <c r="D1590" s="67" t="s">
        <v>178</v>
      </c>
      <c r="E1590" s="58" t="s">
        <v>18208</v>
      </c>
      <c r="F1590" s="58" t="s">
        <v>5387</v>
      </c>
      <c r="G1590" s="58" t="s">
        <v>18209</v>
      </c>
      <c r="H1590" s="58" t="s">
        <v>14364</v>
      </c>
      <c r="I1590" s="58">
        <v>854.81</v>
      </c>
      <c r="J1590" s="58"/>
      <c r="K1590" s="58" t="s">
        <v>14365</v>
      </c>
      <c r="L1590" s="58" t="s">
        <v>178</v>
      </c>
      <c r="M1590" s="58">
        <v>816.39</v>
      </c>
      <c r="N1590" s="58"/>
      <c r="O1590" s="58">
        <v>854.81</v>
      </c>
      <c r="P1590" s="58" t="s">
        <v>14444</v>
      </c>
    </row>
    <row r="1591" spans="1:16" s="69" customFormat="1" ht="10.199999999999999" x14ac:dyDescent="0.2">
      <c r="A1591" s="57">
        <v>1611</v>
      </c>
      <c r="B1591" s="57" t="s">
        <v>5377</v>
      </c>
      <c r="C1591" s="58" t="s">
        <v>5377</v>
      </c>
      <c r="D1591" s="67" t="s">
        <v>178</v>
      </c>
      <c r="E1591" s="58" t="s">
        <v>18210</v>
      </c>
      <c r="F1591" s="58" t="s">
        <v>18211</v>
      </c>
      <c r="G1591" s="58" t="s">
        <v>18212</v>
      </c>
      <c r="H1591" s="58" t="s">
        <v>14364</v>
      </c>
      <c r="I1591" s="58">
        <v>414.27</v>
      </c>
      <c r="J1591" s="58"/>
      <c r="K1591" s="58" t="s">
        <v>14365</v>
      </c>
      <c r="L1591" s="58" t="s">
        <v>178</v>
      </c>
      <c r="M1591" s="58">
        <v>395.65</v>
      </c>
      <c r="N1591" s="58">
        <v>1</v>
      </c>
      <c r="O1591" s="58">
        <v>414.27</v>
      </c>
      <c r="P1591" s="58">
        <v>9</v>
      </c>
    </row>
    <row r="1592" spans="1:16" s="69" customFormat="1" ht="10.199999999999999" x14ac:dyDescent="0.2">
      <c r="A1592" s="57">
        <v>1612</v>
      </c>
      <c r="B1592" s="57" t="s">
        <v>18213</v>
      </c>
      <c r="C1592" s="58"/>
      <c r="D1592" s="67" t="s">
        <v>178</v>
      </c>
      <c r="E1592" s="58" t="s">
        <v>18213</v>
      </c>
      <c r="F1592" s="58" t="s">
        <v>18214</v>
      </c>
      <c r="G1592" s="58" t="s">
        <v>18215</v>
      </c>
      <c r="H1592" s="58" t="s">
        <v>14364</v>
      </c>
      <c r="I1592" s="58">
        <v>54.38</v>
      </c>
      <c r="J1592" s="58"/>
      <c r="K1592" s="58" t="s">
        <v>14365</v>
      </c>
      <c r="L1592" s="58" t="s">
        <v>178</v>
      </c>
      <c r="M1592" s="58">
        <v>51.93</v>
      </c>
      <c r="N1592" s="58">
        <v>1</v>
      </c>
      <c r="O1592" s="58">
        <v>54.38</v>
      </c>
      <c r="P1592" s="58">
        <v>1</v>
      </c>
    </row>
    <row r="1593" spans="1:16" s="69" customFormat="1" ht="10.199999999999999" x14ac:dyDescent="0.2">
      <c r="A1593" s="57">
        <v>1613</v>
      </c>
      <c r="B1593" s="57" t="s">
        <v>7998</v>
      </c>
      <c r="C1593" s="58" t="s">
        <v>7998</v>
      </c>
      <c r="D1593" s="67" t="s">
        <v>178</v>
      </c>
      <c r="E1593" s="58" t="s">
        <v>18216</v>
      </c>
      <c r="F1593" s="58" t="s">
        <v>7999</v>
      </c>
      <c r="G1593" s="58" t="s">
        <v>18217</v>
      </c>
      <c r="H1593" s="58" t="s">
        <v>14364</v>
      </c>
      <c r="I1593" s="58">
        <v>877.85</v>
      </c>
      <c r="J1593" s="58"/>
      <c r="K1593" s="58" t="s">
        <v>14365</v>
      </c>
      <c r="L1593" s="58" t="s">
        <v>178</v>
      </c>
      <c r="M1593" s="58">
        <v>838.39</v>
      </c>
      <c r="N1593" s="58"/>
      <c r="O1593" s="58">
        <v>877.85</v>
      </c>
      <c r="P1593" s="58">
        <v>2</v>
      </c>
    </row>
    <row r="1594" spans="1:16" s="69" customFormat="1" ht="10.199999999999999" x14ac:dyDescent="0.2">
      <c r="A1594" s="57">
        <v>1614</v>
      </c>
      <c r="B1594" s="57" t="s">
        <v>7213</v>
      </c>
      <c r="C1594" s="58" t="s">
        <v>7213</v>
      </c>
      <c r="D1594" s="67" t="s">
        <v>178</v>
      </c>
      <c r="E1594" s="58" t="s">
        <v>18218</v>
      </c>
      <c r="F1594" s="58" t="s">
        <v>7214</v>
      </c>
      <c r="G1594" s="58" t="s">
        <v>18219</v>
      </c>
      <c r="H1594" s="58" t="s">
        <v>14364</v>
      </c>
      <c r="I1594" s="58">
        <v>809.89</v>
      </c>
      <c r="J1594" s="58"/>
      <c r="K1594" s="58" t="s">
        <v>14365</v>
      </c>
      <c r="L1594" s="58" t="s">
        <v>178</v>
      </c>
      <c r="M1594" s="58">
        <v>782.28</v>
      </c>
      <c r="N1594" s="58">
        <v>17</v>
      </c>
      <c r="O1594" s="58">
        <v>809.89</v>
      </c>
      <c r="P1594" s="58" t="s">
        <v>14444</v>
      </c>
    </row>
    <row r="1595" spans="1:16" s="69" customFormat="1" ht="10.199999999999999" x14ac:dyDescent="0.2">
      <c r="A1595" s="57">
        <v>1615</v>
      </c>
      <c r="B1595" s="57" t="s">
        <v>18220</v>
      </c>
      <c r="C1595" s="58"/>
      <c r="D1595" s="58" t="s">
        <v>8586</v>
      </c>
      <c r="E1595" s="58" t="s">
        <v>18220</v>
      </c>
      <c r="F1595" s="58"/>
      <c r="G1595" s="58" t="s">
        <v>18221</v>
      </c>
      <c r="H1595" s="58" t="s">
        <v>14364</v>
      </c>
      <c r="I1595" s="58">
        <v>1100</v>
      </c>
      <c r="J1595" s="58"/>
      <c r="K1595" s="58" t="s">
        <v>14365</v>
      </c>
      <c r="L1595" s="58" t="s">
        <v>8586</v>
      </c>
      <c r="M1595" s="58">
        <v>1100</v>
      </c>
      <c r="N1595" s="58"/>
      <c r="O1595" s="58">
        <v>1100</v>
      </c>
      <c r="P1595" s="58" t="s">
        <v>14444</v>
      </c>
    </row>
    <row r="1596" spans="1:16" s="69" customFormat="1" ht="10.199999999999999" x14ac:dyDescent="0.2">
      <c r="A1596" s="57">
        <v>1616</v>
      </c>
      <c r="B1596" s="57" t="s">
        <v>18222</v>
      </c>
      <c r="C1596" s="58"/>
      <c r="D1596" s="67" t="s">
        <v>178</v>
      </c>
      <c r="E1596" s="58" t="s">
        <v>18222</v>
      </c>
      <c r="F1596" s="58" t="s">
        <v>18223</v>
      </c>
      <c r="G1596" s="58" t="s">
        <v>18224</v>
      </c>
      <c r="H1596" s="58" t="s">
        <v>14364</v>
      </c>
      <c r="I1596" s="58">
        <v>594.66999999999996</v>
      </c>
      <c r="J1596" s="58"/>
      <c r="K1596" s="58" t="s">
        <v>14365</v>
      </c>
      <c r="L1596" s="58" t="s">
        <v>178</v>
      </c>
      <c r="M1596" s="58">
        <v>537.35</v>
      </c>
      <c r="N1596" s="58">
        <v>1</v>
      </c>
      <c r="O1596" s="58">
        <v>594.66999999999996</v>
      </c>
      <c r="P1596" s="58">
        <v>1</v>
      </c>
    </row>
    <row r="1597" spans="1:16" s="69" customFormat="1" ht="10.199999999999999" x14ac:dyDescent="0.2">
      <c r="A1597" s="57">
        <v>1617</v>
      </c>
      <c r="B1597" s="57" t="s">
        <v>8003</v>
      </c>
      <c r="C1597" s="58" t="s">
        <v>8003</v>
      </c>
      <c r="D1597" s="67" t="s">
        <v>178</v>
      </c>
      <c r="E1597" s="58" t="s">
        <v>18225</v>
      </c>
      <c r="F1597" s="58" t="s">
        <v>8004</v>
      </c>
      <c r="G1597" s="58" t="s">
        <v>18226</v>
      </c>
      <c r="H1597" s="58" t="s">
        <v>14364</v>
      </c>
      <c r="I1597" s="58">
        <v>299.77</v>
      </c>
      <c r="J1597" s="58"/>
      <c r="K1597" s="58" t="s">
        <v>14365</v>
      </c>
      <c r="L1597" s="58" t="s">
        <v>178</v>
      </c>
      <c r="M1597" s="58">
        <v>258.43</v>
      </c>
      <c r="N1597" s="58">
        <v>11</v>
      </c>
      <c r="O1597" s="58">
        <v>299.77</v>
      </c>
      <c r="P1597" s="58">
        <v>8</v>
      </c>
    </row>
    <row r="1598" spans="1:16" s="69" customFormat="1" ht="10.199999999999999" x14ac:dyDescent="0.2">
      <c r="A1598" s="57">
        <v>1618</v>
      </c>
      <c r="B1598" s="57" t="s">
        <v>7871</v>
      </c>
      <c r="C1598" s="58" t="s">
        <v>7871</v>
      </c>
      <c r="D1598" s="67" t="s">
        <v>178</v>
      </c>
      <c r="E1598" s="58" t="s">
        <v>18227</v>
      </c>
      <c r="F1598" s="58" t="s">
        <v>18228</v>
      </c>
      <c r="G1598" s="58" t="s">
        <v>18229</v>
      </c>
      <c r="H1598" s="58" t="s">
        <v>14364</v>
      </c>
      <c r="I1598" s="58">
        <v>357.73</v>
      </c>
      <c r="J1598" s="58"/>
      <c r="K1598" s="58" t="s">
        <v>14365</v>
      </c>
      <c r="L1598" s="58" t="s">
        <v>178</v>
      </c>
      <c r="M1598" s="58">
        <v>345.53</v>
      </c>
      <c r="N1598" s="58">
        <v>712</v>
      </c>
      <c r="O1598" s="58">
        <v>357.73</v>
      </c>
      <c r="P1598" s="58">
        <v>32</v>
      </c>
    </row>
    <row r="1599" spans="1:16" s="69" customFormat="1" ht="10.199999999999999" x14ac:dyDescent="0.2">
      <c r="A1599" s="57">
        <v>1619</v>
      </c>
      <c r="B1599" s="57" t="s">
        <v>18230</v>
      </c>
      <c r="C1599" s="58"/>
      <c r="D1599" s="67" t="s">
        <v>178</v>
      </c>
      <c r="E1599" s="58" t="s">
        <v>18230</v>
      </c>
      <c r="F1599" s="58" t="s">
        <v>18231</v>
      </c>
      <c r="G1599" s="58" t="s">
        <v>18232</v>
      </c>
      <c r="H1599" s="58" t="s">
        <v>14364</v>
      </c>
      <c r="I1599" s="58">
        <v>17.11</v>
      </c>
      <c r="J1599" s="58"/>
      <c r="K1599" s="58" t="s">
        <v>14365</v>
      </c>
      <c r="L1599" s="58" t="s">
        <v>178</v>
      </c>
      <c r="M1599" s="58">
        <v>16.52</v>
      </c>
      <c r="N1599" s="58">
        <v>46</v>
      </c>
      <c r="O1599" s="58">
        <v>17.11</v>
      </c>
      <c r="P1599" s="58">
        <v>40</v>
      </c>
    </row>
    <row r="1600" spans="1:16" s="69" customFormat="1" ht="10.199999999999999" x14ac:dyDescent="0.2">
      <c r="A1600" s="57">
        <v>1620</v>
      </c>
      <c r="B1600" s="57" t="s">
        <v>7244</v>
      </c>
      <c r="C1600" s="58" t="s">
        <v>7244</v>
      </c>
      <c r="D1600" s="67" t="s">
        <v>178</v>
      </c>
      <c r="E1600" s="58" t="s">
        <v>18233</v>
      </c>
      <c r="F1600" s="58" t="s">
        <v>7245</v>
      </c>
      <c r="G1600" s="58" t="s">
        <v>18234</v>
      </c>
      <c r="H1600" s="58" t="s">
        <v>14364</v>
      </c>
      <c r="I1600" s="58">
        <v>253.64</v>
      </c>
      <c r="J1600" s="58"/>
      <c r="K1600" s="58" t="s">
        <v>14365</v>
      </c>
      <c r="L1600" s="58" t="s">
        <v>178</v>
      </c>
      <c r="M1600" s="58">
        <v>232.94</v>
      </c>
      <c r="N1600" s="58">
        <v>4</v>
      </c>
      <c r="O1600" s="58">
        <v>253.64</v>
      </c>
      <c r="P1600" s="58">
        <v>4</v>
      </c>
    </row>
    <row r="1601" spans="1:16" s="69" customFormat="1" ht="10.199999999999999" x14ac:dyDescent="0.2">
      <c r="A1601" s="57">
        <v>1621</v>
      </c>
      <c r="B1601" s="57" t="s">
        <v>18235</v>
      </c>
      <c r="C1601" s="58"/>
      <c r="D1601" s="67" t="s">
        <v>178</v>
      </c>
      <c r="E1601" s="58" t="s">
        <v>18235</v>
      </c>
      <c r="F1601" s="58" t="s">
        <v>18236</v>
      </c>
      <c r="G1601" s="58" t="s">
        <v>18237</v>
      </c>
      <c r="H1601" s="58" t="s">
        <v>14364</v>
      </c>
      <c r="I1601" s="58">
        <v>229.69</v>
      </c>
      <c r="J1601" s="58"/>
      <c r="K1601" s="58" t="s">
        <v>14365</v>
      </c>
      <c r="L1601" s="58" t="s">
        <v>178</v>
      </c>
      <c r="M1601" s="58">
        <v>215.66</v>
      </c>
      <c r="N1601" s="58">
        <v>3</v>
      </c>
      <c r="O1601" s="58">
        <v>229.69</v>
      </c>
      <c r="P1601" s="58">
        <v>3</v>
      </c>
    </row>
    <row r="1602" spans="1:16" s="69" customFormat="1" ht="10.199999999999999" x14ac:dyDescent="0.2">
      <c r="A1602" s="57">
        <v>1622</v>
      </c>
      <c r="B1602" s="57" t="s">
        <v>5371</v>
      </c>
      <c r="C1602" s="58" t="s">
        <v>5371</v>
      </c>
      <c r="D1602" s="67" t="s">
        <v>178</v>
      </c>
      <c r="E1602" s="58" t="s">
        <v>18238</v>
      </c>
      <c r="F1602" s="58" t="s">
        <v>18239</v>
      </c>
      <c r="G1602" s="58" t="s">
        <v>18240</v>
      </c>
      <c r="H1602" s="58" t="s">
        <v>14364</v>
      </c>
      <c r="I1602" s="58">
        <v>724.37</v>
      </c>
      <c r="J1602" s="58"/>
      <c r="K1602" s="58" t="s">
        <v>14365</v>
      </c>
      <c r="L1602" s="58" t="s">
        <v>178</v>
      </c>
      <c r="M1602" s="58">
        <v>654.54999999999995</v>
      </c>
      <c r="N1602" s="58">
        <v>247</v>
      </c>
      <c r="O1602" s="58">
        <v>724.37</v>
      </c>
      <c r="P1602" s="58">
        <v>138</v>
      </c>
    </row>
    <row r="1603" spans="1:16" s="69" customFormat="1" ht="10.199999999999999" x14ac:dyDescent="0.2">
      <c r="A1603" s="57">
        <v>1623</v>
      </c>
      <c r="B1603" s="57" t="s">
        <v>6373</v>
      </c>
      <c r="C1603" s="58" t="s">
        <v>6373</v>
      </c>
      <c r="D1603" s="58" t="s">
        <v>8586</v>
      </c>
      <c r="E1603" s="58" t="s">
        <v>18241</v>
      </c>
      <c r="F1603" s="58" t="s">
        <v>18242</v>
      </c>
      <c r="G1603" s="58" t="s">
        <v>18243</v>
      </c>
      <c r="H1603" s="58" t="s">
        <v>14364</v>
      </c>
      <c r="I1603" s="58">
        <v>1000</v>
      </c>
      <c r="J1603" s="58"/>
      <c r="K1603" s="58" t="s">
        <v>14365</v>
      </c>
      <c r="L1603" s="58" t="s">
        <v>8586</v>
      </c>
      <c r="M1603" s="58">
        <v>1000</v>
      </c>
      <c r="N1603" s="58">
        <v>9</v>
      </c>
      <c r="O1603" s="58">
        <v>1000</v>
      </c>
      <c r="P1603" s="58" t="s">
        <v>14444</v>
      </c>
    </row>
    <row r="1604" spans="1:16" s="69" customFormat="1" ht="10.199999999999999" x14ac:dyDescent="0.2">
      <c r="A1604" s="57">
        <v>1624</v>
      </c>
      <c r="B1604" s="57" t="s">
        <v>7241</v>
      </c>
      <c r="C1604" s="58" t="s">
        <v>7241</v>
      </c>
      <c r="D1604" s="67" t="s">
        <v>178</v>
      </c>
      <c r="E1604" s="58" t="s">
        <v>18244</v>
      </c>
      <c r="F1604" s="58" t="s">
        <v>7242</v>
      </c>
      <c r="G1604" s="58" t="s">
        <v>18245</v>
      </c>
      <c r="H1604" s="58" t="s">
        <v>14364</v>
      </c>
      <c r="I1604" s="58">
        <v>356.94</v>
      </c>
      <c r="J1604" s="58"/>
      <c r="K1604" s="58" t="s">
        <v>14365</v>
      </c>
      <c r="L1604" s="58" t="s">
        <v>178</v>
      </c>
      <c r="M1604" s="58">
        <v>340.9</v>
      </c>
      <c r="N1604" s="58"/>
      <c r="O1604" s="58">
        <v>356.94</v>
      </c>
      <c r="P1604" s="58" t="s">
        <v>14444</v>
      </c>
    </row>
    <row r="1605" spans="1:16" s="69" customFormat="1" ht="10.199999999999999" x14ac:dyDescent="0.2">
      <c r="A1605" s="57">
        <v>1625</v>
      </c>
      <c r="B1605" s="57" t="s">
        <v>7300</v>
      </c>
      <c r="C1605" s="58" t="s">
        <v>7300</v>
      </c>
      <c r="D1605" s="67" t="s">
        <v>178</v>
      </c>
      <c r="E1605" s="58" t="s">
        <v>18246</v>
      </c>
      <c r="F1605" s="58" t="s">
        <v>7301</v>
      </c>
      <c r="G1605" s="58" t="s">
        <v>18247</v>
      </c>
      <c r="H1605" s="58" t="s">
        <v>14364</v>
      </c>
      <c r="I1605" s="58">
        <v>147.93</v>
      </c>
      <c r="J1605" s="58"/>
      <c r="K1605" s="58" t="s">
        <v>14365</v>
      </c>
      <c r="L1605" s="58" t="s">
        <v>178</v>
      </c>
      <c r="M1605" s="58">
        <v>138.88999999999999</v>
      </c>
      <c r="N1605" s="58">
        <v>46</v>
      </c>
      <c r="O1605" s="58">
        <v>147.93</v>
      </c>
      <c r="P1605" s="58">
        <v>316</v>
      </c>
    </row>
    <row r="1606" spans="1:16" s="69" customFormat="1" ht="10.199999999999999" x14ac:dyDescent="0.2">
      <c r="A1606" s="57">
        <v>1626</v>
      </c>
      <c r="B1606" s="57" t="s">
        <v>7203</v>
      </c>
      <c r="C1606" s="58" t="s">
        <v>7203</v>
      </c>
      <c r="D1606" s="67" t="s">
        <v>178</v>
      </c>
      <c r="E1606" s="58" t="s">
        <v>18248</v>
      </c>
      <c r="F1606" s="58" t="s">
        <v>18249</v>
      </c>
      <c r="G1606" s="58" t="s">
        <v>18250</v>
      </c>
      <c r="H1606" s="58" t="s">
        <v>14364</v>
      </c>
      <c r="I1606" s="58">
        <v>101.78</v>
      </c>
      <c r="J1606" s="58"/>
      <c r="K1606" s="58" t="s">
        <v>14365</v>
      </c>
      <c r="L1606" s="58" t="s">
        <v>178</v>
      </c>
      <c r="M1606" s="58">
        <v>95.56</v>
      </c>
      <c r="N1606" s="58">
        <v>1</v>
      </c>
      <c r="O1606" s="58">
        <v>101.78</v>
      </c>
      <c r="P1606" s="58">
        <v>70</v>
      </c>
    </row>
    <row r="1607" spans="1:16" s="69" customFormat="1" ht="10.199999999999999" x14ac:dyDescent="0.2">
      <c r="A1607" s="57">
        <v>1627</v>
      </c>
      <c r="B1607" s="57" t="s">
        <v>7227</v>
      </c>
      <c r="C1607" s="58" t="s">
        <v>7227</v>
      </c>
      <c r="D1607" s="67" t="s">
        <v>178</v>
      </c>
      <c r="E1607" s="58" t="s">
        <v>18251</v>
      </c>
      <c r="F1607" s="58" t="s">
        <v>7228</v>
      </c>
      <c r="G1607" s="58" t="s">
        <v>18252</v>
      </c>
      <c r="H1607" s="58" t="s">
        <v>14364</v>
      </c>
      <c r="I1607" s="58">
        <v>425.14</v>
      </c>
      <c r="J1607" s="58"/>
      <c r="K1607" s="58" t="s">
        <v>14365</v>
      </c>
      <c r="L1607" s="58" t="s">
        <v>178</v>
      </c>
      <c r="M1607" s="58">
        <v>393.25</v>
      </c>
      <c r="N1607" s="58">
        <v>6</v>
      </c>
      <c r="O1607" s="58">
        <v>425.14</v>
      </c>
      <c r="P1607" s="58" t="s">
        <v>14444</v>
      </c>
    </row>
    <row r="1608" spans="1:16" s="69" customFormat="1" ht="10.199999999999999" x14ac:dyDescent="0.2">
      <c r="A1608" s="57">
        <v>1628</v>
      </c>
      <c r="B1608" s="57" t="s">
        <v>7230</v>
      </c>
      <c r="C1608" s="58" t="s">
        <v>7230</v>
      </c>
      <c r="D1608" s="67" t="s">
        <v>178</v>
      </c>
      <c r="E1608" s="58" t="s">
        <v>18253</v>
      </c>
      <c r="F1608" s="58" t="s">
        <v>18254</v>
      </c>
      <c r="G1608" s="58" t="s">
        <v>18255</v>
      </c>
      <c r="H1608" s="58" t="s">
        <v>14364</v>
      </c>
      <c r="I1608" s="58">
        <v>810.88</v>
      </c>
      <c r="J1608" s="58"/>
      <c r="K1608" s="58" t="s">
        <v>14365</v>
      </c>
      <c r="L1608" s="58" t="s">
        <v>178</v>
      </c>
      <c r="M1608" s="58">
        <v>750.06</v>
      </c>
      <c r="N1608" s="58"/>
      <c r="O1608" s="58">
        <v>810.88</v>
      </c>
      <c r="P1608" s="58" t="s">
        <v>14444</v>
      </c>
    </row>
    <row r="1609" spans="1:16" s="69" customFormat="1" ht="10.199999999999999" x14ac:dyDescent="0.2">
      <c r="A1609" s="57">
        <v>1629</v>
      </c>
      <c r="B1609" s="57" t="s">
        <v>18256</v>
      </c>
      <c r="C1609" s="58"/>
      <c r="D1609" s="58" t="s">
        <v>8586</v>
      </c>
      <c r="E1609" s="58" t="s">
        <v>18256</v>
      </c>
      <c r="F1609" s="58">
        <v>7109</v>
      </c>
      <c r="G1609" s="58" t="s">
        <v>18257</v>
      </c>
      <c r="H1609" s="58" t="s">
        <v>14364</v>
      </c>
      <c r="I1609" s="58">
        <v>22.59</v>
      </c>
      <c r="J1609" s="58"/>
      <c r="K1609" s="58" t="s">
        <v>14365</v>
      </c>
      <c r="L1609" s="58" t="s">
        <v>8586</v>
      </c>
      <c r="M1609" s="58">
        <v>20.76</v>
      </c>
      <c r="N1609" s="58"/>
      <c r="O1609" s="58">
        <v>22.59</v>
      </c>
      <c r="P1609" s="58" t="s">
        <v>14444</v>
      </c>
    </row>
    <row r="1610" spans="1:16" s="69" customFormat="1" ht="10.199999999999999" x14ac:dyDescent="0.2">
      <c r="A1610" s="57">
        <v>1630</v>
      </c>
      <c r="B1610" s="57" t="s">
        <v>18258</v>
      </c>
      <c r="C1610" s="58"/>
      <c r="D1610" s="58" t="s">
        <v>8586</v>
      </c>
      <c r="E1610" s="58" t="s">
        <v>18258</v>
      </c>
      <c r="F1610" s="58" t="s">
        <v>18259</v>
      </c>
      <c r="G1610" s="58" t="s">
        <v>18260</v>
      </c>
      <c r="H1610" s="58" t="s">
        <v>14364</v>
      </c>
      <c r="I1610" s="58">
        <v>236.47</v>
      </c>
      <c r="J1610" s="58"/>
      <c r="K1610" s="58" t="s">
        <v>14365</v>
      </c>
      <c r="L1610" s="58" t="s">
        <v>8586</v>
      </c>
      <c r="M1610" s="58">
        <v>223.33</v>
      </c>
      <c r="N1610" s="58"/>
      <c r="O1610" s="58">
        <v>236.47</v>
      </c>
      <c r="P1610" s="58" t="s">
        <v>14444</v>
      </c>
    </row>
    <row r="1611" spans="1:16" s="69" customFormat="1" ht="10.199999999999999" x14ac:dyDescent="0.2">
      <c r="A1611" s="57">
        <v>1631</v>
      </c>
      <c r="B1611" s="57" t="s">
        <v>2185</v>
      </c>
      <c r="C1611" s="58" t="s">
        <v>2185</v>
      </c>
      <c r="D1611" s="58" t="s">
        <v>8586</v>
      </c>
      <c r="E1611" s="58" t="s">
        <v>18261</v>
      </c>
      <c r="F1611" s="58" t="s">
        <v>2186</v>
      </c>
      <c r="G1611" s="58" t="s">
        <v>18262</v>
      </c>
      <c r="H1611" s="58" t="s">
        <v>14364</v>
      </c>
      <c r="I1611" s="58">
        <v>235.29</v>
      </c>
      <c r="J1611" s="58"/>
      <c r="K1611" s="58" t="s">
        <v>14365</v>
      </c>
      <c r="L1611" s="58" t="s">
        <v>8586</v>
      </c>
      <c r="M1611" s="58">
        <v>224.72</v>
      </c>
      <c r="N1611" s="58">
        <v>10</v>
      </c>
      <c r="O1611" s="58">
        <v>235.29</v>
      </c>
      <c r="P1611" s="58">
        <v>28</v>
      </c>
    </row>
    <row r="1612" spans="1:16" s="69" customFormat="1" ht="10.199999999999999" x14ac:dyDescent="0.2">
      <c r="A1612" s="57">
        <v>1632</v>
      </c>
      <c r="B1612" s="58" t="s">
        <v>18263</v>
      </c>
      <c r="C1612" s="58"/>
      <c r="D1612" s="58" t="s">
        <v>8586</v>
      </c>
      <c r="E1612" s="58" t="s">
        <v>18263</v>
      </c>
      <c r="F1612" s="58" t="s">
        <v>18264</v>
      </c>
      <c r="G1612" s="58" t="s">
        <v>18265</v>
      </c>
      <c r="H1612" s="58" t="s">
        <v>14364</v>
      </c>
      <c r="I1612" s="58">
        <v>470.59</v>
      </c>
      <c r="J1612" s="58"/>
      <c r="K1612" s="58" t="s">
        <v>14365</v>
      </c>
      <c r="L1612" s="58" t="s">
        <v>8586</v>
      </c>
      <c r="M1612" s="58">
        <v>449.44</v>
      </c>
      <c r="N1612" s="58"/>
      <c r="O1612" s="58">
        <v>470.59</v>
      </c>
      <c r="P1612" s="58">
        <v>5</v>
      </c>
    </row>
    <row r="1613" spans="1:16" s="69" customFormat="1" ht="10.199999999999999" x14ac:dyDescent="0.2">
      <c r="A1613" s="57">
        <v>1633</v>
      </c>
      <c r="B1613" s="57" t="s">
        <v>6465</v>
      </c>
      <c r="C1613" s="58" t="s">
        <v>6465</v>
      </c>
      <c r="D1613" s="58" t="s">
        <v>8586</v>
      </c>
      <c r="E1613" s="58" t="s">
        <v>18266</v>
      </c>
      <c r="F1613" s="58" t="s">
        <v>6466</v>
      </c>
      <c r="G1613" s="58" t="s">
        <v>18267</v>
      </c>
      <c r="H1613" s="58" t="s">
        <v>14364</v>
      </c>
      <c r="I1613" s="58">
        <v>115.85</v>
      </c>
      <c r="J1613" s="58"/>
      <c r="K1613" s="58" t="s">
        <v>14365</v>
      </c>
      <c r="L1613" s="58" t="s">
        <v>8586</v>
      </c>
      <c r="M1613" s="58">
        <v>106.47</v>
      </c>
      <c r="N1613" s="58"/>
      <c r="O1613" s="58">
        <v>115.85</v>
      </c>
      <c r="P1613" s="58" t="s">
        <v>14444</v>
      </c>
    </row>
    <row r="1614" spans="1:16" s="69" customFormat="1" ht="10.199999999999999" x14ac:dyDescent="0.2">
      <c r="A1614" s="57">
        <v>1634</v>
      </c>
      <c r="B1614" s="57" t="s">
        <v>18268</v>
      </c>
      <c r="C1614" s="58"/>
      <c r="D1614" s="58" t="s">
        <v>8586</v>
      </c>
      <c r="E1614" s="58" t="s">
        <v>18268</v>
      </c>
      <c r="F1614" s="58" t="s">
        <v>18269</v>
      </c>
      <c r="G1614" s="58" t="s">
        <v>18270</v>
      </c>
      <c r="H1614" s="58" t="s">
        <v>14364</v>
      </c>
      <c r="I1614" s="58">
        <v>89.09</v>
      </c>
      <c r="J1614" s="58"/>
      <c r="K1614" s="58" t="s">
        <v>14365</v>
      </c>
      <c r="L1614" s="58" t="s">
        <v>8586</v>
      </c>
      <c r="M1614" s="58">
        <v>81.88</v>
      </c>
      <c r="N1614" s="58"/>
      <c r="O1614" s="58">
        <v>89.09</v>
      </c>
      <c r="P1614" s="58" t="s">
        <v>14444</v>
      </c>
    </row>
    <row r="1615" spans="1:16" s="69" customFormat="1" ht="10.199999999999999" x14ac:dyDescent="0.2">
      <c r="A1615" s="57">
        <v>1635</v>
      </c>
      <c r="B1615" s="57" t="s">
        <v>6337</v>
      </c>
      <c r="C1615" s="58" t="s">
        <v>6337</v>
      </c>
      <c r="D1615" s="58" t="s">
        <v>8586</v>
      </c>
      <c r="E1615" s="58" t="s">
        <v>18271</v>
      </c>
      <c r="F1615" s="58" t="s">
        <v>18272</v>
      </c>
      <c r="G1615" s="58" t="s">
        <v>18273</v>
      </c>
      <c r="H1615" s="58" t="s">
        <v>14364</v>
      </c>
      <c r="I1615" s="58">
        <v>20.23</v>
      </c>
      <c r="J1615" s="58"/>
      <c r="K1615" s="58" t="s">
        <v>14365</v>
      </c>
      <c r="L1615" s="58" t="s">
        <v>8586</v>
      </c>
      <c r="M1615" s="58">
        <v>18.59</v>
      </c>
      <c r="N1615" s="58"/>
      <c r="O1615" s="58">
        <v>20.23</v>
      </c>
      <c r="P1615" s="58" t="s">
        <v>14444</v>
      </c>
    </row>
    <row r="1616" spans="1:16" s="69" customFormat="1" ht="10.199999999999999" x14ac:dyDescent="0.2">
      <c r="A1616" s="57">
        <v>1636</v>
      </c>
      <c r="B1616" s="57" t="s">
        <v>18274</v>
      </c>
      <c r="C1616" s="58"/>
      <c r="D1616" s="67" t="s">
        <v>178</v>
      </c>
      <c r="E1616" s="58" t="s">
        <v>18274</v>
      </c>
      <c r="F1616" s="58" t="s">
        <v>18275</v>
      </c>
      <c r="G1616" s="58" t="s">
        <v>18276</v>
      </c>
      <c r="H1616" s="58" t="s">
        <v>14364</v>
      </c>
      <c r="I1616" s="58">
        <v>32.25</v>
      </c>
      <c r="J1616" s="58"/>
      <c r="K1616" s="58" t="s">
        <v>14365</v>
      </c>
      <c r="L1616" s="58" t="s">
        <v>178</v>
      </c>
      <c r="M1616" s="58">
        <v>30.28</v>
      </c>
      <c r="N1616" s="58">
        <v>172</v>
      </c>
      <c r="O1616" s="58">
        <v>32.25</v>
      </c>
      <c r="P1616" s="58">
        <v>167</v>
      </c>
    </row>
    <row r="1617" spans="1:16" s="69" customFormat="1" ht="10.199999999999999" x14ac:dyDescent="0.2">
      <c r="A1617" s="57">
        <v>1637</v>
      </c>
      <c r="B1617" s="57" t="s">
        <v>18277</v>
      </c>
      <c r="C1617" s="58"/>
      <c r="D1617" s="67" t="s">
        <v>178</v>
      </c>
      <c r="E1617" s="58" t="s">
        <v>18277</v>
      </c>
      <c r="F1617" s="58" t="s">
        <v>18278</v>
      </c>
      <c r="G1617" s="58" t="s">
        <v>18279</v>
      </c>
      <c r="H1617" s="58" t="s">
        <v>14364</v>
      </c>
      <c r="I1617" s="58">
        <v>144.13</v>
      </c>
      <c r="J1617" s="58"/>
      <c r="K1617" s="58" t="s">
        <v>14365</v>
      </c>
      <c r="L1617" s="58" t="s">
        <v>178</v>
      </c>
      <c r="M1617" s="58">
        <v>137.65</v>
      </c>
      <c r="N1617" s="58">
        <v>2</v>
      </c>
      <c r="O1617" s="58">
        <v>144.13</v>
      </c>
      <c r="P1617" s="58">
        <v>2</v>
      </c>
    </row>
    <row r="1618" spans="1:16" s="69" customFormat="1" ht="10.199999999999999" x14ac:dyDescent="0.2">
      <c r="A1618" s="57">
        <v>1638</v>
      </c>
      <c r="B1618" s="57" t="s">
        <v>18280</v>
      </c>
      <c r="C1618" s="58"/>
      <c r="D1618" s="67" t="s">
        <v>178</v>
      </c>
      <c r="E1618" s="58" t="s">
        <v>18280</v>
      </c>
      <c r="F1618" s="58" t="s">
        <v>18281</v>
      </c>
      <c r="G1618" s="58" t="s">
        <v>18282</v>
      </c>
      <c r="H1618" s="58" t="s">
        <v>14364</v>
      </c>
      <c r="I1618" s="58">
        <v>357.73</v>
      </c>
      <c r="J1618" s="58"/>
      <c r="K1618" s="58" t="s">
        <v>14365</v>
      </c>
      <c r="L1618" s="58" t="s">
        <v>178</v>
      </c>
      <c r="M1618" s="58">
        <v>345.53</v>
      </c>
      <c r="N1618" s="58"/>
      <c r="O1618" s="58">
        <v>357.73</v>
      </c>
      <c r="P1618" s="58" t="s">
        <v>14444</v>
      </c>
    </row>
    <row r="1619" spans="1:16" s="69" customFormat="1" ht="10.199999999999999" x14ac:dyDescent="0.2">
      <c r="A1619" s="57">
        <v>1639</v>
      </c>
      <c r="B1619" s="57" t="s">
        <v>7275</v>
      </c>
      <c r="C1619" s="58" t="s">
        <v>7275</v>
      </c>
      <c r="D1619" s="67" t="s">
        <v>178</v>
      </c>
      <c r="E1619" s="58" t="s">
        <v>18283</v>
      </c>
      <c r="F1619" s="58" t="s">
        <v>18284</v>
      </c>
      <c r="G1619" s="58" t="s">
        <v>18285</v>
      </c>
      <c r="H1619" s="58" t="s">
        <v>14364</v>
      </c>
      <c r="I1619" s="58">
        <v>357.73</v>
      </c>
      <c r="J1619" s="58"/>
      <c r="K1619" s="58" t="s">
        <v>14365</v>
      </c>
      <c r="L1619" s="58" t="s">
        <v>178</v>
      </c>
      <c r="M1619" s="58">
        <v>345.53</v>
      </c>
      <c r="N1619" s="58">
        <v>2636</v>
      </c>
      <c r="O1619" s="58">
        <v>357.73</v>
      </c>
      <c r="P1619" s="58">
        <v>1329</v>
      </c>
    </row>
    <row r="1620" spans="1:16" s="69" customFormat="1" ht="10.199999999999999" x14ac:dyDescent="0.2">
      <c r="A1620" s="57">
        <v>1640</v>
      </c>
      <c r="B1620" s="57" t="s">
        <v>18286</v>
      </c>
      <c r="C1620" s="58"/>
      <c r="D1620" s="67" t="s">
        <v>178</v>
      </c>
      <c r="E1620" s="58" t="s">
        <v>18286</v>
      </c>
      <c r="F1620" s="58" t="s">
        <v>18287</v>
      </c>
      <c r="G1620" s="58" t="s">
        <v>18288</v>
      </c>
      <c r="H1620" s="58" t="s">
        <v>14364</v>
      </c>
      <c r="I1620" s="58">
        <v>22.36</v>
      </c>
      <c r="J1620" s="58"/>
      <c r="K1620" s="58" t="s">
        <v>14365</v>
      </c>
      <c r="L1620" s="58" t="s">
        <v>178</v>
      </c>
      <c r="M1620" s="58">
        <v>21.6</v>
      </c>
      <c r="N1620" s="58">
        <v>10</v>
      </c>
      <c r="O1620" s="58">
        <v>22.36</v>
      </c>
      <c r="P1620" s="58" t="s">
        <v>14444</v>
      </c>
    </row>
    <row r="1621" spans="1:16" s="69" customFormat="1" ht="10.199999999999999" x14ac:dyDescent="0.2">
      <c r="A1621" s="57">
        <v>1641</v>
      </c>
      <c r="B1621" s="57" t="s">
        <v>7292</v>
      </c>
      <c r="C1621" s="58" t="s">
        <v>7292</v>
      </c>
      <c r="D1621" s="67" t="s">
        <v>178</v>
      </c>
      <c r="E1621" s="58" t="s">
        <v>18289</v>
      </c>
      <c r="F1621" s="58" t="s">
        <v>18290</v>
      </c>
      <c r="G1621" s="58" t="s">
        <v>18291</v>
      </c>
      <c r="H1621" s="58" t="s">
        <v>14364</v>
      </c>
      <c r="I1621" s="58">
        <v>724.37</v>
      </c>
      <c r="J1621" s="58"/>
      <c r="K1621" s="58" t="s">
        <v>14365</v>
      </c>
      <c r="L1621" s="58" t="s">
        <v>178</v>
      </c>
      <c r="M1621" s="58">
        <v>654.54999999999995</v>
      </c>
      <c r="N1621" s="58">
        <v>120</v>
      </c>
      <c r="O1621" s="58">
        <v>724.37</v>
      </c>
      <c r="P1621" s="58">
        <v>40</v>
      </c>
    </row>
    <row r="1622" spans="1:16" s="69" customFormat="1" ht="10.199999999999999" x14ac:dyDescent="0.2">
      <c r="A1622" s="57">
        <v>1642</v>
      </c>
      <c r="B1622" s="57" t="s">
        <v>5370</v>
      </c>
      <c r="C1622" s="58" t="s">
        <v>5370</v>
      </c>
      <c r="D1622" s="67" t="s">
        <v>178</v>
      </c>
      <c r="E1622" s="58" t="s">
        <v>18292</v>
      </c>
      <c r="F1622" s="58" t="s">
        <v>18293</v>
      </c>
      <c r="G1622" s="58" t="s">
        <v>18294</v>
      </c>
      <c r="H1622" s="58" t="s">
        <v>14364</v>
      </c>
      <c r="I1622" s="58">
        <v>1051.07</v>
      </c>
      <c r="J1622" s="58"/>
      <c r="K1622" s="58" t="s">
        <v>14365</v>
      </c>
      <c r="L1622" s="58" t="s">
        <v>178</v>
      </c>
      <c r="M1622" s="58">
        <v>949.76</v>
      </c>
      <c r="N1622" s="58"/>
      <c r="O1622" s="58">
        <v>1051.07</v>
      </c>
      <c r="P1622" s="58" t="s">
        <v>14444</v>
      </c>
    </row>
    <row r="1623" spans="1:16" s="69" customFormat="1" ht="10.199999999999999" x14ac:dyDescent="0.2">
      <c r="A1623" s="57">
        <v>1643</v>
      </c>
      <c r="B1623" s="57" t="s">
        <v>7156</v>
      </c>
      <c r="C1623" s="58" t="s">
        <v>7156</v>
      </c>
      <c r="D1623" s="58" t="s">
        <v>8586</v>
      </c>
      <c r="E1623" s="58" t="s">
        <v>18295</v>
      </c>
      <c r="F1623" s="58" t="s">
        <v>7157</v>
      </c>
      <c r="G1623" s="58" t="s">
        <v>18296</v>
      </c>
      <c r="H1623" s="58" t="s">
        <v>14364</v>
      </c>
      <c r="I1623" s="58">
        <v>57.58</v>
      </c>
      <c r="J1623" s="58"/>
      <c r="K1623" s="58" t="s">
        <v>14365</v>
      </c>
      <c r="L1623" s="58" t="s">
        <v>8586</v>
      </c>
      <c r="M1623" s="58">
        <v>54.53</v>
      </c>
      <c r="N1623" s="58">
        <v>408</v>
      </c>
      <c r="O1623" s="58">
        <v>57.58</v>
      </c>
      <c r="P1623" s="58">
        <v>347</v>
      </c>
    </row>
    <row r="1624" spans="1:16" s="69" customFormat="1" ht="10.199999999999999" x14ac:dyDescent="0.2">
      <c r="A1624" s="57">
        <v>1644</v>
      </c>
      <c r="B1624" s="57" t="s">
        <v>5280</v>
      </c>
      <c r="C1624" s="58" t="s">
        <v>5280</v>
      </c>
      <c r="D1624" s="58" t="s">
        <v>8586</v>
      </c>
      <c r="E1624" s="58" t="s">
        <v>18297</v>
      </c>
      <c r="F1624" s="58" t="s">
        <v>5281</v>
      </c>
      <c r="G1624" s="58" t="s">
        <v>18298</v>
      </c>
      <c r="H1624" s="58" t="s">
        <v>14364</v>
      </c>
      <c r="I1624" s="58">
        <v>534.15</v>
      </c>
      <c r="J1624" s="58"/>
      <c r="K1624" s="58" t="s">
        <v>14365</v>
      </c>
      <c r="L1624" s="58" t="s">
        <v>8586</v>
      </c>
      <c r="M1624" s="58">
        <v>490.92</v>
      </c>
      <c r="N1624" s="58"/>
      <c r="O1624" s="58">
        <v>534.15</v>
      </c>
      <c r="P1624" s="58">
        <v>5</v>
      </c>
    </row>
    <row r="1625" spans="1:16" s="69" customFormat="1" ht="10.199999999999999" x14ac:dyDescent="0.2">
      <c r="A1625" s="57">
        <v>1645</v>
      </c>
      <c r="B1625" s="57" t="s">
        <v>18299</v>
      </c>
      <c r="C1625" s="58"/>
      <c r="D1625" s="67" t="s">
        <v>178</v>
      </c>
      <c r="E1625" s="58" t="s">
        <v>18299</v>
      </c>
      <c r="F1625" s="58" t="s">
        <v>18300</v>
      </c>
      <c r="G1625" s="58" t="s">
        <v>18301</v>
      </c>
      <c r="H1625" s="58" t="s">
        <v>14364</v>
      </c>
      <c r="I1625" s="58">
        <v>347.02</v>
      </c>
      <c r="J1625" s="58"/>
      <c r="K1625" s="58" t="s">
        <v>14365</v>
      </c>
      <c r="L1625" s="58" t="s">
        <v>178</v>
      </c>
      <c r="M1625" s="58">
        <v>325.81</v>
      </c>
      <c r="N1625" s="58">
        <v>10</v>
      </c>
      <c r="O1625" s="58">
        <v>347.02</v>
      </c>
      <c r="P1625" s="58">
        <v>5</v>
      </c>
    </row>
    <row r="1626" spans="1:16" s="69" customFormat="1" ht="10.199999999999999" x14ac:dyDescent="0.2">
      <c r="A1626" s="57">
        <v>1646</v>
      </c>
      <c r="B1626" s="57" t="s">
        <v>7178</v>
      </c>
      <c r="C1626" s="58" t="s">
        <v>7178</v>
      </c>
      <c r="D1626" s="67" t="s">
        <v>178</v>
      </c>
      <c r="E1626" s="58" t="s">
        <v>18302</v>
      </c>
      <c r="F1626" s="58" t="s">
        <v>7179</v>
      </c>
      <c r="G1626" s="58" t="s">
        <v>18303</v>
      </c>
      <c r="H1626" s="58" t="s">
        <v>14364</v>
      </c>
      <c r="I1626" s="58">
        <v>673.11</v>
      </c>
      <c r="J1626" s="58"/>
      <c r="K1626" s="58" t="s">
        <v>14365</v>
      </c>
      <c r="L1626" s="58" t="s">
        <v>178</v>
      </c>
      <c r="M1626" s="58">
        <v>631.98</v>
      </c>
      <c r="N1626" s="58"/>
      <c r="O1626" s="58">
        <v>673.11</v>
      </c>
      <c r="P1626" s="58" t="s">
        <v>14444</v>
      </c>
    </row>
    <row r="1627" spans="1:16" s="69" customFormat="1" ht="10.199999999999999" x14ac:dyDescent="0.2">
      <c r="A1627" s="57">
        <v>1647</v>
      </c>
      <c r="B1627" s="57" t="s">
        <v>7174</v>
      </c>
      <c r="C1627" s="58" t="s">
        <v>7174</v>
      </c>
      <c r="D1627" s="67" t="s">
        <v>178</v>
      </c>
      <c r="E1627" s="58" t="s">
        <v>18304</v>
      </c>
      <c r="F1627" s="58" t="s">
        <v>18305</v>
      </c>
      <c r="G1627" s="58" t="s">
        <v>18306</v>
      </c>
      <c r="H1627" s="58" t="s">
        <v>14364</v>
      </c>
      <c r="I1627" s="58">
        <v>1580.12</v>
      </c>
      <c r="J1627" s="58"/>
      <c r="K1627" s="58" t="s">
        <v>14365</v>
      </c>
      <c r="L1627" s="58" t="s">
        <v>178</v>
      </c>
      <c r="M1627" s="58">
        <v>1483.56</v>
      </c>
      <c r="N1627" s="58"/>
      <c r="O1627" s="58">
        <v>1580.12</v>
      </c>
      <c r="P1627" s="58" t="s">
        <v>14444</v>
      </c>
    </row>
    <row r="1628" spans="1:16" s="69" customFormat="1" ht="10.199999999999999" x14ac:dyDescent="0.2">
      <c r="A1628" s="57">
        <v>1648</v>
      </c>
      <c r="B1628" s="57" t="s">
        <v>7172</v>
      </c>
      <c r="C1628" s="58" t="s">
        <v>7172</v>
      </c>
      <c r="D1628" s="67" t="s">
        <v>178</v>
      </c>
      <c r="E1628" s="58" t="s">
        <v>18307</v>
      </c>
      <c r="F1628" s="58" t="s">
        <v>18308</v>
      </c>
      <c r="G1628" s="58" t="s">
        <v>18309</v>
      </c>
      <c r="H1628" s="58" t="s">
        <v>14364</v>
      </c>
      <c r="I1628" s="58">
        <v>347.02</v>
      </c>
      <c r="J1628" s="58"/>
      <c r="K1628" s="58" t="s">
        <v>14365</v>
      </c>
      <c r="L1628" s="58" t="s">
        <v>178</v>
      </c>
      <c r="M1628" s="58">
        <v>325.81</v>
      </c>
      <c r="N1628" s="58">
        <v>54</v>
      </c>
      <c r="O1628" s="58">
        <v>347.02</v>
      </c>
      <c r="P1628" s="58">
        <v>44</v>
      </c>
    </row>
    <row r="1629" spans="1:16" s="69" customFormat="1" ht="10.199999999999999" x14ac:dyDescent="0.2">
      <c r="A1629" s="57">
        <v>1649</v>
      </c>
      <c r="B1629" s="57" t="s">
        <v>5576</v>
      </c>
      <c r="C1629" s="58" t="s">
        <v>5576</v>
      </c>
      <c r="D1629" s="67" t="s">
        <v>178</v>
      </c>
      <c r="E1629" s="58" t="s">
        <v>18310</v>
      </c>
      <c r="F1629" s="58" t="s">
        <v>5577</v>
      </c>
      <c r="G1629" s="58" t="s">
        <v>18311</v>
      </c>
      <c r="H1629" s="58" t="s">
        <v>14364</v>
      </c>
      <c r="I1629" s="58">
        <v>673.11</v>
      </c>
      <c r="J1629" s="58"/>
      <c r="K1629" s="58" t="s">
        <v>14365</v>
      </c>
      <c r="L1629" s="58" t="s">
        <v>178</v>
      </c>
      <c r="M1629" s="58">
        <v>631.98</v>
      </c>
      <c r="N1629" s="58"/>
      <c r="O1629" s="58">
        <v>673.11</v>
      </c>
      <c r="P1629" s="58" t="s">
        <v>14444</v>
      </c>
    </row>
    <row r="1630" spans="1:16" s="69" customFormat="1" ht="10.199999999999999" x14ac:dyDescent="0.2">
      <c r="A1630" s="57">
        <v>1650</v>
      </c>
      <c r="B1630" s="57" t="s">
        <v>7176</v>
      </c>
      <c r="C1630" s="58" t="s">
        <v>7176</v>
      </c>
      <c r="D1630" s="67" t="s">
        <v>178</v>
      </c>
      <c r="E1630" s="58" t="s">
        <v>18312</v>
      </c>
      <c r="F1630" s="58" t="s">
        <v>18313</v>
      </c>
      <c r="G1630" s="58" t="s">
        <v>18314</v>
      </c>
      <c r="H1630" s="58" t="s">
        <v>14364</v>
      </c>
      <c r="I1630" s="58">
        <v>1580.12</v>
      </c>
      <c r="J1630" s="58"/>
      <c r="K1630" s="58" t="s">
        <v>14365</v>
      </c>
      <c r="L1630" s="58" t="s">
        <v>178</v>
      </c>
      <c r="M1630" s="58">
        <v>1483.56</v>
      </c>
      <c r="N1630" s="58"/>
      <c r="O1630" s="58">
        <v>1580.12</v>
      </c>
      <c r="P1630" s="58" t="s">
        <v>14444</v>
      </c>
    </row>
    <row r="1631" spans="1:16" s="69" customFormat="1" ht="10.199999999999999" x14ac:dyDescent="0.2">
      <c r="A1631" s="57">
        <v>1651</v>
      </c>
      <c r="B1631" s="57" t="s">
        <v>252</v>
      </c>
      <c r="C1631" s="58" t="s">
        <v>252</v>
      </c>
      <c r="D1631" s="67" t="s">
        <v>178</v>
      </c>
      <c r="E1631" s="58" t="s">
        <v>18315</v>
      </c>
      <c r="F1631" s="58" t="s">
        <v>253</v>
      </c>
      <c r="G1631" s="58" t="s">
        <v>18316</v>
      </c>
      <c r="H1631" s="58" t="s">
        <v>14364</v>
      </c>
      <c r="I1631" s="58">
        <v>213.16</v>
      </c>
      <c r="J1631" s="58"/>
      <c r="K1631" s="58" t="s">
        <v>14365</v>
      </c>
      <c r="L1631" s="58" t="s">
        <v>178</v>
      </c>
      <c r="M1631" s="58">
        <v>183.76</v>
      </c>
      <c r="N1631" s="58">
        <v>10</v>
      </c>
      <c r="O1631" s="58">
        <v>213.16</v>
      </c>
      <c r="P1631" s="58">
        <v>12</v>
      </c>
    </row>
    <row r="1632" spans="1:16" s="69" customFormat="1" ht="10.199999999999999" x14ac:dyDescent="0.2">
      <c r="A1632" s="57">
        <v>1652</v>
      </c>
      <c r="B1632" s="57" t="s">
        <v>18317</v>
      </c>
      <c r="C1632" s="58"/>
      <c r="D1632" s="67" t="s">
        <v>178</v>
      </c>
      <c r="E1632" s="58" t="s">
        <v>18317</v>
      </c>
      <c r="F1632" s="58" t="s">
        <v>18318</v>
      </c>
      <c r="G1632" s="58" t="s">
        <v>18319</v>
      </c>
      <c r="H1632" s="58" t="s">
        <v>14364</v>
      </c>
      <c r="I1632" s="58"/>
      <c r="J1632" s="58"/>
      <c r="K1632" s="58" t="s">
        <v>14365</v>
      </c>
      <c r="L1632" s="58" t="s">
        <v>178</v>
      </c>
      <c r="M1632" s="58">
        <v>0</v>
      </c>
      <c r="N1632" s="58">
        <v>6</v>
      </c>
      <c r="O1632" s="58">
        <v>877.85</v>
      </c>
      <c r="P1632" s="58">
        <v>8</v>
      </c>
    </row>
    <row r="1633" spans="1:16" s="69" customFormat="1" ht="10.199999999999999" x14ac:dyDescent="0.2">
      <c r="A1633" s="57">
        <v>1653</v>
      </c>
      <c r="B1633" s="57" t="s">
        <v>18320</v>
      </c>
      <c r="C1633" s="58"/>
      <c r="D1633" s="58" t="s">
        <v>8586</v>
      </c>
      <c r="E1633" s="58" t="s">
        <v>18320</v>
      </c>
      <c r="F1633" s="58" t="s">
        <v>18321</v>
      </c>
      <c r="G1633" s="58" t="s">
        <v>18322</v>
      </c>
      <c r="H1633" s="58" t="s">
        <v>14364</v>
      </c>
      <c r="I1633" s="58">
        <v>20.23</v>
      </c>
      <c r="J1633" s="58"/>
      <c r="K1633" s="58" t="s">
        <v>14365</v>
      </c>
      <c r="L1633" s="58" t="s">
        <v>8586</v>
      </c>
      <c r="M1633" s="58">
        <v>18.59</v>
      </c>
      <c r="N1633" s="58"/>
      <c r="O1633" s="58">
        <v>20.23</v>
      </c>
      <c r="P1633" s="58" t="s">
        <v>14444</v>
      </c>
    </row>
    <row r="1634" spans="1:16" s="69" customFormat="1" ht="10.199999999999999" x14ac:dyDescent="0.2">
      <c r="A1634" s="57">
        <v>1654</v>
      </c>
      <c r="B1634" s="57" t="s">
        <v>7198</v>
      </c>
      <c r="C1634" s="58" t="s">
        <v>7198</v>
      </c>
      <c r="D1634" s="67" t="s">
        <v>178</v>
      </c>
      <c r="E1634" s="58" t="s">
        <v>18323</v>
      </c>
      <c r="F1634" s="58" t="s">
        <v>18324</v>
      </c>
      <c r="G1634" s="58" t="s">
        <v>18325</v>
      </c>
      <c r="H1634" s="58" t="s">
        <v>14364</v>
      </c>
      <c r="I1634" s="58">
        <v>2186.67</v>
      </c>
      <c r="J1634" s="58"/>
      <c r="K1634" s="58" t="s">
        <v>14365</v>
      </c>
      <c r="L1634" s="58" t="s">
        <v>178</v>
      </c>
      <c r="M1634" s="58">
        <v>2050</v>
      </c>
      <c r="N1634" s="58"/>
      <c r="O1634" s="58">
        <v>2186.67</v>
      </c>
      <c r="P1634" s="58" t="s">
        <v>14444</v>
      </c>
    </row>
    <row r="1635" spans="1:16" s="69" customFormat="1" ht="10.199999999999999" x14ac:dyDescent="0.2">
      <c r="A1635" s="57">
        <v>1655</v>
      </c>
      <c r="B1635" s="57" t="s">
        <v>7185</v>
      </c>
      <c r="C1635" s="58" t="s">
        <v>7185</v>
      </c>
      <c r="D1635" s="67" t="s">
        <v>178</v>
      </c>
      <c r="E1635" s="58" t="s">
        <v>18326</v>
      </c>
      <c r="F1635" s="58" t="s">
        <v>18327</v>
      </c>
      <c r="G1635" s="58" t="s">
        <v>18328</v>
      </c>
      <c r="H1635" s="58" t="s">
        <v>14364</v>
      </c>
      <c r="I1635" s="58">
        <v>301.2</v>
      </c>
      <c r="J1635" s="58"/>
      <c r="K1635" s="58" t="s">
        <v>14365</v>
      </c>
      <c r="L1635" s="58" t="s">
        <v>178</v>
      </c>
      <c r="M1635" s="58">
        <v>287.36</v>
      </c>
      <c r="N1635" s="58"/>
      <c r="O1635" s="58">
        <v>301.2</v>
      </c>
      <c r="P1635" s="58" t="s">
        <v>14444</v>
      </c>
    </row>
    <row r="1636" spans="1:16" s="69" customFormat="1" ht="10.199999999999999" x14ac:dyDescent="0.2">
      <c r="A1636" s="57">
        <v>1656</v>
      </c>
      <c r="B1636" s="57" t="s">
        <v>18329</v>
      </c>
      <c r="C1636" s="58"/>
      <c r="D1636" s="67" t="s">
        <v>178</v>
      </c>
      <c r="E1636" s="58" t="s">
        <v>18329</v>
      </c>
      <c r="F1636" s="58" t="s">
        <v>18330</v>
      </c>
      <c r="G1636" s="58" t="s">
        <v>18331</v>
      </c>
      <c r="H1636" s="58" t="s">
        <v>14364</v>
      </c>
      <c r="I1636" s="58">
        <v>48.19</v>
      </c>
      <c r="J1636" s="58"/>
      <c r="K1636" s="58" t="s">
        <v>14365</v>
      </c>
      <c r="L1636" s="58" t="s">
        <v>178</v>
      </c>
      <c r="M1636" s="58">
        <v>45.98</v>
      </c>
      <c r="N1636" s="58"/>
      <c r="O1636" s="58">
        <v>48.19</v>
      </c>
      <c r="P1636" s="58" t="s">
        <v>14444</v>
      </c>
    </row>
    <row r="1637" spans="1:16" s="69" customFormat="1" ht="10.199999999999999" x14ac:dyDescent="0.2">
      <c r="A1637" s="57">
        <v>1657</v>
      </c>
      <c r="B1637" s="57" t="s">
        <v>7912</v>
      </c>
      <c r="C1637" s="58" t="s">
        <v>7912</v>
      </c>
      <c r="D1637" s="67" t="s">
        <v>178</v>
      </c>
      <c r="E1637" s="58" t="s">
        <v>18332</v>
      </c>
      <c r="F1637" s="58" t="s">
        <v>7913</v>
      </c>
      <c r="G1637" s="58" t="s">
        <v>18333</v>
      </c>
      <c r="H1637" s="58" t="s">
        <v>14364</v>
      </c>
      <c r="I1637" s="58">
        <v>497.3</v>
      </c>
      <c r="J1637" s="58"/>
      <c r="K1637" s="58" t="s">
        <v>14365</v>
      </c>
      <c r="L1637" s="58" t="s">
        <v>178</v>
      </c>
      <c r="M1637" s="58">
        <v>466.91</v>
      </c>
      <c r="N1637" s="58">
        <v>2</v>
      </c>
      <c r="O1637" s="58">
        <v>497.3</v>
      </c>
      <c r="P1637" s="58">
        <v>2</v>
      </c>
    </row>
    <row r="1638" spans="1:16" s="69" customFormat="1" ht="10.199999999999999" x14ac:dyDescent="0.2">
      <c r="A1638" s="57">
        <v>1658</v>
      </c>
      <c r="B1638" s="57" t="s">
        <v>18334</v>
      </c>
      <c r="C1638" s="58"/>
      <c r="D1638" s="67" t="s">
        <v>178</v>
      </c>
      <c r="E1638" s="58" t="s">
        <v>18334</v>
      </c>
      <c r="F1638" s="58">
        <v>10255</v>
      </c>
      <c r="G1638" s="58" t="s">
        <v>18335</v>
      </c>
      <c r="H1638" s="58" t="s">
        <v>14364</v>
      </c>
      <c r="I1638" s="58">
        <v>423.53</v>
      </c>
      <c r="J1638" s="58"/>
      <c r="K1638" s="58" t="s">
        <v>14365</v>
      </c>
      <c r="L1638" s="58" t="s">
        <v>178</v>
      </c>
      <c r="M1638" s="58">
        <v>413.79</v>
      </c>
      <c r="N1638" s="58">
        <v>5</v>
      </c>
      <c r="O1638" s="58">
        <v>423.53</v>
      </c>
      <c r="P1638" s="58">
        <v>13</v>
      </c>
    </row>
    <row r="1639" spans="1:16" s="69" customFormat="1" ht="10.199999999999999" x14ac:dyDescent="0.2">
      <c r="A1639" s="57">
        <v>1659</v>
      </c>
      <c r="B1639" s="57" t="s">
        <v>18336</v>
      </c>
      <c r="C1639" s="58"/>
      <c r="D1639" s="67" t="s">
        <v>178</v>
      </c>
      <c r="E1639" s="58" t="s">
        <v>18336</v>
      </c>
      <c r="F1639" s="58">
        <v>10257</v>
      </c>
      <c r="G1639" s="58" t="s">
        <v>18337</v>
      </c>
      <c r="H1639" s="58" t="s">
        <v>14364</v>
      </c>
      <c r="I1639" s="58">
        <v>67.06</v>
      </c>
      <c r="J1639" s="58"/>
      <c r="K1639" s="58" t="s">
        <v>14365</v>
      </c>
      <c r="L1639" s="58" t="s">
        <v>178</v>
      </c>
      <c r="M1639" s="58">
        <v>66.28</v>
      </c>
      <c r="N1639" s="58">
        <v>13</v>
      </c>
      <c r="O1639" s="58">
        <v>66.81</v>
      </c>
      <c r="P1639" s="58">
        <v>7</v>
      </c>
    </row>
    <row r="1640" spans="1:16" s="69" customFormat="1" ht="10.199999999999999" x14ac:dyDescent="0.2">
      <c r="A1640" s="57">
        <v>1660</v>
      </c>
      <c r="B1640" s="57" t="s">
        <v>7309</v>
      </c>
      <c r="C1640" s="58" t="s">
        <v>7309</v>
      </c>
      <c r="D1640" s="67" t="s">
        <v>178</v>
      </c>
      <c r="E1640" s="58" t="s">
        <v>18338</v>
      </c>
      <c r="F1640" s="58" t="s">
        <v>7310</v>
      </c>
      <c r="G1640" s="58" t="s">
        <v>18339</v>
      </c>
      <c r="H1640" s="58" t="s">
        <v>14364</v>
      </c>
      <c r="I1640" s="58">
        <v>252.94</v>
      </c>
      <c r="J1640" s="58"/>
      <c r="K1640" s="58" t="s">
        <v>14365</v>
      </c>
      <c r="L1640" s="58" t="s">
        <v>178</v>
      </c>
      <c r="M1640" s="58">
        <v>247.13</v>
      </c>
      <c r="N1640" s="58">
        <v>1050</v>
      </c>
      <c r="O1640" s="58">
        <v>204.55</v>
      </c>
      <c r="P1640" s="58">
        <v>803</v>
      </c>
    </row>
    <row r="1641" spans="1:16" s="69" customFormat="1" ht="10.199999999999999" x14ac:dyDescent="0.2">
      <c r="A1641" s="57">
        <v>1661</v>
      </c>
      <c r="B1641" s="57" t="s">
        <v>18340</v>
      </c>
      <c r="C1641" s="58"/>
      <c r="D1641" s="67" t="s">
        <v>178</v>
      </c>
      <c r="E1641" s="58" t="s">
        <v>18340</v>
      </c>
      <c r="F1641" s="58" t="s">
        <v>18341</v>
      </c>
      <c r="G1641" s="58" t="s">
        <v>18342</v>
      </c>
      <c r="H1641" s="58" t="s">
        <v>14364</v>
      </c>
      <c r="I1641" s="58">
        <v>1526.67</v>
      </c>
      <c r="J1641" s="58"/>
      <c r="K1641" s="58" t="s">
        <v>14365</v>
      </c>
      <c r="L1641" s="58" t="s">
        <v>178</v>
      </c>
      <c r="M1641" s="58">
        <v>1316.09</v>
      </c>
      <c r="N1641" s="58"/>
      <c r="O1641" s="58">
        <v>1526.67</v>
      </c>
      <c r="P1641" s="58" t="s">
        <v>14444</v>
      </c>
    </row>
    <row r="1642" spans="1:16" s="69" customFormat="1" ht="10.199999999999999" x14ac:dyDescent="0.2">
      <c r="A1642" s="57">
        <v>1662</v>
      </c>
      <c r="B1642" s="57" t="s">
        <v>18343</v>
      </c>
      <c r="C1642" s="58"/>
      <c r="D1642" s="58" t="s">
        <v>8586</v>
      </c>
      <c r="E1642" s="58" t="s">
        <v>18343</v>
      </c>
      <c r="F1642" s="58" t="s">
        <v>18344</v>
      </c>
      <c r="G1642" s="58" t="s">
        <v>18345</v>
      </c>
      <c r="H1642" s="58" t="s">
        <v>14364</v>
      </c>
      <c r="I1642" s="58">
        <v>226.2</v>
      </c>
      <c r="J1642" s="58"/>
      <c r="K1642" s="58" t="s">
        <v>14365</v>
      </c>
      <c r="L1642" s="58" t="s">
        <v>8586</v>
      </c>
      <c r="M1642" s="58">
        <v>207.9</v>
      </c>
      <c r="N1642" s="58">
        <v>2</v>
      </c>
      <c r="O1642" s="58">
        <v>226.2</v>
      </c>
      <c r="P1642" s="58">
        <v>2</v>
      </c>
    </row>
    <row r="1643" spans="1:16" s="69" customFormat="1" ht="10.199999999999999" x14ac:dyDescent="0.2">
      <c r="A1643" s="57">
        <v>1663</v>
      </c>
      <c r="B1643" s="57" t="s">
        <v>2477</v>
      </c>
      <c r="C1643" s="58" t="s">
        <v>2477</v>
      </c>
      <c r="D1643" s="58" t="s">
        <v>8586</v>
      </c>
      <c r="E1643" s="58" t="s">
        <v>18346</v>
      </c>
      <c r="F1643" s="58" t="s">
        <v>2478</v>
      </c>
      <c r="G1643" s="58" t="s">
        <v>18347</v>
      </c>
      <c r="H1643" s="58" t="s">
        <v>14364</v>
      </c>
      <c r="I1643" s="58">
        <v>1047.3</v>
      </c>
      <c r="J1643" s="58"/>
      <c r="K1643" s="58" t="s">
        <v>14365</v>
      </c>
      <c r="L1643" s="58" t="s">
        <v>8586</v>
      </c>
      <c r="M1643" s="58">
        <v>968.75</v>
      </c>
      <c r="N1643" s="58">
        <v>12</v>
      </c>
      <c r="O1643" s="58">
        <v>918.92</v>
      </c>
      <c r="P1643" s="58" t="s">
        <v>14444</v>
      </c>
    </row>
    <row r="1644" spans="1:16" s="69" customFormat="1" ht="10.199999999999999" x14ac:dyDescent="0.2">
      <c r="A1644" s="57">
        <v>1664</v>
      </c>
      <c r="B1644" s="57" t="s">
        <v>18348</v>
      </c>
      <c r="C1644" s="58"/>
      <c r="D1644" s="67" t="s">
        <v>178</v>
      </c>
      <c r="E1644" s="58" t="s">
        <v>18348</v>
      </c>
      <c r="F1644" s="58" t="s">
        <v>18349</v>
      </c>
      <c r="G1644" s="58" t="s">
        <v>18350</v>
      </c>
      <c r="H1644" s="58" t="s">
        <v>14364</v>
      </c>
      <c r="I1644" s="58">
        <v>481.17</v>
      </c>
      <c r="J1644" s="58"/>
      <c r="K1644" s="58" t="s">
        <v>14365</v>
      </c>
      <c r="L1644" s="58" t="s">
        <v>178</v>
      </c>
      <c r="M1644" s="58">
        <v>452.7</v>
      </c>
      <c r="N1644" s="58">
        <v>1</v>
      </c>
      <c r="O1644" s="58">
        <v>481.17</v>
      </c>
      <c r="P1644" s="58">
        <v>2</v>
      </c>
    </row>
    <row r="1645" spans="1:16" s="69" customFormat="1" ht="10.199999999999999" x14ac:dyDescent="0.2">
      <c r="A1645" s="57">
        <v>1665</v>
      </c>
      <c r="B1645" s="57" t="s">
        <v>18351</v>
      </c>
      <c r="C1645" s="58"/>
      <c r="D1645" s="67" t="s">
        <v>178</v>
      </c>
      <c r="E1645" s="58" t="s">
        <v>18351</v>
      </c>
      <c r="F1645" s="58" t="s">
        <v>18352</v>
      </c>
      <c r="G1645" s="58" t="s">
        <v>18353</v>
      </c>
      <c r="H1645" s="58" t="s">
        <v>14364</v>
      </c>
      <c r="I1645" s="58">
        <v>11.45</v>
      </c>
      <c r="J1645" s="58"/>
      <c r="K1645" s="58" t="s">
        <v>14365</v>
      </c>
      <c r="L1645" s="58" t="s">
        <v>178</v>
      </c>
      <c r="M1645" s="58">
        <v>10.77</v>
      </c>
      <c r="N1645" s="58"/>
      <c r="O1645" s="58">
        <v>11.45</v>
      </c>
      <c r="P1645" s="58" t="s">
        <v>14444</v>
      </c>
    </row>
    <row r="1646" spans="1:16" s="69" customFormat="1" ht="10.199999999999999" x14ac:dyDescent="0.2">
      <c r="A1646" s="57">
        <v>1666</v>
      </c>
      <c r="B1646" s="57" t="s">
        <v>18354</v>
      </c>
      <c r="C1646" s="58"/>
      <c r="D1646" s="67" t="s">
        <v>178</v>
      </c>
      <c r="E1646" s="58" t="s">
        <v>18354</v>
      </c>
      <c r="F1646" s="58" t="s">
        <v>18355</v>
      </c>
      <c r="G1646" s="58" t="s">
        <v>18356</v>
      </c>
      <c r="H1646" s="58" t="s">
        <v>14364</v>
      </c>
      <c r="I1646" s="58">
        <v>189.02</v>
      </c>
      <c r="J1646" s="58"/>
      <c r="K1646" s="58" t="s">
        <v>14365</v>
      </c>
      <c r="L1646" s="58" t="s">
        <v>178</v>
      </c>
      <c r="M1646" s="58">
        <v>177.83</v>
      </c>
      <c r="N1646" s="58"/>
      <c r="O1646" s="58">
        <v>189.02</v>
      </c>
      <c r="P1646" s="58" t="s">
        <v>14444</v>
      </c>
    </row>
    <row r="1647" spans="1:16" s="69" customFormat="1" ht="10.199999999999999" x14ac:dyDescent="0.2">
      <c r="A1647" s="57">
        <v>1667</v>
      </c>
      <c r="B1647" s="57" t="s">
        <v>18357</v>
      </c>
      <c r="C1647" s="58"/>
      <c r="D1647" s="67" t="s">
        <v>178</v>
      </c>
      <c r="E1647" s="58" t="s">
        <v>18357</v>
      </c>
      <c r="F1647" s="58" t="s">
        <v>18358</v>
      </c>
      <c r="G1647" s="58" t="s">
        <v>18359</v>
      </c>
      <c r="H1647" s="58" t="s">
        <v>14364</v>
      </c>
      <c r="I1647" s="58">
        <v>72.16</v>
      </c>
      <c r="J1647" s="58"/>
      <c r="K1647" s="58" t="s">
        <v>14365</v>
      </c>
      <c r="L1647" s="58" t="s">
        <v>178</v>
      </c>
      <c r="M1647" s="58">
        <v>67.89</v>
      </c>
      <c r="N1647" s="58"/>
      <c r="O1647" s="58">
        <v>72.16</v>
      </c>
      <c r="P1647" s="58" t="s">
        <v>14444</v>
      </c>
    </row>
    <row r="1648" spans="1:16" s="69" customFormat="1" ht="10.199999999999999" x14ac:dyDescent="0.2">
      <c r="A1648" s="57">
        <v>1668</v>
      </c>
      <c r="B1648" s="57" t="s">
        <v>7183</v>
      </c>
      <c r="C1648" s="58" t="s">
        <v>7183</v>
      </c>
      <c r="D1648" s="67" t="s">
        <v>178</v>
      </c>
      <c r="E1648" s="58" t="s">
        <v>18360</v>
      </c>
      <c r="F1648" s="58" t="s">
        <v>18361</v>
      </c>
      <c r="G1648" s="58" t="s">
        <v>18362</v>
      </c>
      <c r="H1648" s="58" t="s">
        <v>14364</v>
      </c>
      <c r="I1648" s="58">
        <v>270.58999999999997</v>
      </c>
      <c r="J1648" s="58"/>
      <c r="K1648" s="58" t="s">
        <v>14365</v>
      </c>
      <c r="L1648" s="58" t="s">
        <v>178</v>
      </c>
      <c r="M1648" s="58">
        <v>261.36</v>
      </c>
      <c r="N1648" s="58"/>
      <c r="O1648" s="58">
        <v>270.58999999999997</v>
      </c>
      <c r="P1648" s="58" t="s">
        <v>14444</v>
      </c>
    </row>
    <row r="1649" spans="1:16" s="69" customFormat="1" ht="10.199999999999999" x14ac:dyDescent="0.2">
      <c r="A1649" s="57">
        <v>1669</v>
      </c>
      <c r="B1649" s="57" t="s">
        <v>7181</v>
      </c>
      <c r="C1649" s="58" t="s">
        <v>7181</v>
      </c>
      <c r="D1649" s="67" t="s">
        <v>178</v>
      </c>
      <c r="E1649" s="58" t="s">
        <v>18363</v>
      </c>
      <c r="F1649" s="58" t="s">
        <v>18364</v>
      </c>
      <c r="G1649" s="58" t="s">
        <v>18365</v>
      </c>
      <c r="H1649" s="58" t="s">
        <v>14364</v>
      </c>
      <c r="I1649" s="58">
        <v>252.94</v>
      </c>
      <c r="J1649" s="58"/>
      <c r="K1649" s="58" t="s">
        <v>14365</v>
      </c>
      <c r="L1649" s="58" t="s">
        <v>178</v>
      </c>
      <c r="M1649" s="58">
        <v>244.32</v>
      </c>
      <c r="N1649" s="58"/>
      <c r="O1649" s="58">
        <v>159.09</v>
      </c>
      <c r="P1649" s="58">
        <v>884</v>
      </c>
    </row>
    <row r="1650" spans="1:16" s="69" customFormat="1" ht="10.199999999999999" x14ac:dyDescent="0.2">
      <c r="A1650" s="57">
        <v>1670</v>
      </c>
      <c r="B1650" s="57" t="s">
        <v>18366</v>
      </c>
      <c r="C1650" s="58"/>
      <c r="D1650" s="67" t="s">
        <v>178</v>
      </c>
      <c r="E1650" s="58" t="s">
        <v>18366</v>
      </c>
      <c r="F1650" s="58">
        <v>12136130010</v>
      </c>
      <c r="G1650" s="58" t="s">
        <v>18367</v>
      </c>
      <c r="H1650" s="58" t="s">
        <v>14364</v>
      </c>
      <c r="I1650" s="58">
        <v>425.33</v>
      </c>
      <c r="J1650" s="58"/>
      <c r="K1650" s="58" t="s">
        <v>14365</v>
      </c>
      <c r="L1650" s="58" t="s">
        <v>178</v>
      </c>
      <c r="M1650" s="58">
        <v>375.29</v>
      </c>
      <c r="N1650" s="58"/>
      <c r="O1650" s="58">
        <v>425.33</v>
      </c>
      <c r="P1650" s="58" t="s">
        <v>14444</v>
      </c>
    </row>
    <row r="1651" spans="1:16" s="69" customFormat="1" ht="10.199999999999999" x14ac:dyDescent="0.2">
      <c r="A1651" s="57">
        <v>1671</v>
      </c>
      <c r="B1651" s="57" t="s">
        <v>18368</v>
      </c>
      <c r="C1651" s="58"/>
      <c r="D1651" s="67" t="s">
        <v>178</v>
      </c>
      <c r="E1651" s="58" t="s">
        <v>18368</v>
      </c>
      <c r="F1651" s="58" t="s">
        <v>18369</v>
      </c>
      <c r="G1651" s="58" t="s">
        <v>18370</v>
      </c>
      <c r="H1651" s="58" t="s">
        <v>14364</v>
      </c>
      <c r="I1651" s="58">
        <v>486.6</v>
      </c>
      <c r="J1651" s="58"/>
      <c r="K1651" s="58" t="s">
        <v>14365</v>
      </c>
      <c r="L1651" s="58" t="s">
        <v>178</v>
      </c>
      <c r="M1651" s="58">
        <v>470.01</v>
      </c>
      <c r="N1651" s="58">
        <v>242</v>
      </c>
      <c r="O1651" s="58">
        <v>486.6</v>
      </c>
      <c r="P1651" s="58">
        <v>447</v>
      </c>
    </row>
    <row r="1652" spans="1:16" s="69" customFormat="1" ht="10.199999999999999" x14ac:dyDescent="0.2">
      <c r="A1652" s="57">
        <v>1672</v>
      </c>
      <c r="B1652" s="57" t="s">
        <v>18371</v>
      </c>
      <c r="C1652" s="58"/>
      <c r="D1652" s="58" t="s">
        <v>8586</v>
      </c>
      <c r="E1652" s="58" t="s">
        <v>18371</v>
      </c>
      <c r="F1652" s="58"/>
      <c r="G1652" s="58" t="s">
        <v>18372</v>
      </c>
      <c r="H1652" s="58" t="s">
        <v>14364</v>
      </c>
      <c r="I1652" s="58">
        <v>295.45</v>
      </c>
      <c r="J1652" s="58">
        <v>5</v>
      </c>
      <c r="K1652" s="58" t="s">
        <v>14365</v>
      </c>
      <c r="L1652" s="58" t="s">
        <v>8586</v>
      </c>
      <c r="M1652" s="58">
        <v>293.79000000000002</v>
      </c>
      <c r="N1652" s="58"/>
      <c r="O1652" s="58">
        <v>295.45</v>
      </c>
      <c r="P1652" s="58" t="s">
        <v>14444</v>
      </c>
    </row>
    <row r="1653" spans="1:16" s="69" customFormat="1" ht="10.199999999999999" x14ac:dyDescent="0.2">
      <c r="A1653" s="57">
        <v>1673</v>
      </c>
      <c r="B1653" s="57" t="s">
        <v>104</v>
      </c>
      <c r="C1653" s="58" t="s">
        <v>104</v>
      </c>
      <c r="D1653" s="67" t="s">
        <v>178</v>
      </c>
      <c r="E1653" s="58" t="s">
        <v>8591</v>
      </c>
      <c r="F1653" s="58" t="s">
        <v>105</v>
      </c>
      <c r="G1653" s="58" t="s">
        <v>18373</v>
      </c>
      <c r="H1653" s="58" t="s">
        <v>14364</v>
      </c>
      <c r="I1653" s="58">
        <v>724.37</v>
      </c>
      <c r="J1653" s="58"/>
      <c r="K1653" s="58" t="s">
        <v>14365</v>
      </c>
      <c r="L1653" s="58" t="s">
        <v>178</v>
      </c>
      <c r="M1653" s="58">
        <v>654.54999999999995</v>
      </c>
      <c r="N1653" s="58">
        <v>3099</v>
      </c>
      <c r="O1653" s="58">
        <v>724.37</v>
      </c>
      <c r="P1653" s="58">
        <v>1569</v>
      </c>
    </row>
    <row r="1654" spans="1:16" s="69" customFormat="1" ht="10.199999999999999" x14ac:dyDescent="0.2">
      <c r="A1654" s="57">
        <v>1674</v>
      </c>
      <c r="B1654" s="57" t="s">
        <v>18374</v>
      </c>
      <c r="C1654" s="58"/>
      <c r="D1654" s="67" t="s">
        <v>178</v>
      </c>
      <c r="E1654" s="58" t="s">
        <v>18374</v>
      </c>
      <c r="F1654" s="58" t="s">
        <v>18375</v>
      </c>
      <c r="G1654" s="58" t="s">
        <v>18376</v>
      </c>
      <c r="H1654" s="58" t="s">
        <v>14364</v>
      </c>
      <c r="I1654" s="58">
        <v>421.69</v>
      </c>
      <c r="J1654" s="58"/>
      <c r="K1654" s="58" t="s">
        <v>14365</v>
      </c>
      <c r="L1654" s="58" t="s">
        <v>178</v>
      </c>
      <c r="M1654" s="58">
        <v>402.3</v>
      </c>
      <c r="N1654" s="58"/>
      <c r="O1654" s="58">
        <v>354.22</v>
      </c>
      <c r="P1654" s="58" t="s">
        <v>14444</v>
      </c>
    </row>
    <row r="1655" spans="1:16" s="69" customFormat="1" ht="10.199999999999999" x14ac:dyDescent="0.2">
      <c r="A1655" s="57">
        <v>1675</v>
      </c>
      <c r="B1655" s="57" t="s">
        <v>18377</v>
      </c>
      <c r="C1655" s="58"/>
      <c r="D1655" s="67" t="s">
        <v>178</v>
      </c>
      <c r="E1655" s="58" t="s">
        <v>18377</v>
      </c>
      <c r="F1655" s="58" t="s">
        <v>18378</v>
      </c>
      <c r="G1655" s="58" t="s">
        <v>18379</v>
      </c>
      <c r="H1655" s="58" t="s">
        <v>14364</v>
      </c>
      <c r="I1655" s="58">
        <v>90.57</v>
      </c>
      <c r="J1655" s="58"/>
      <c r="K1655" s="58" t="s">
        <v>14365</v>
      </c>
      <c r="L1655" s="58" t="s">
        <v>178</v>
      </c>
      <c r="M1655" s="58">
        <v>82.33</v>
      </c>
      <c r="N1655" s="58">
        <v>9</v>
      </c>
      <c r="O1655" s="58">
        <v>90.57</v>
      </c>
      <c r="P1655" s="58">
        <v>9</v>
      </c>
    </row>
    <row r="1656" spans="1:16" s="69" customFormat="1" ht="10.199999999999999" x14ac:dyDescent="0.2">
      <c r="A1656" s="57">
        <v>1676</v>
      </c>
      <c r="B1656" s="57" t="s">
        <v>18380</v>
      </c>
      <c r="C1656" s="58"/>
      <c r="D1656" s="67" t="s">
        <v>178</v>
      </c>
      <c r="E1656" s="58" t="s">
        <v>18380</v>
      </c>
      <c r="F1656" s="58" t="s">
        <v>18381</v>
      </c>
      <c r="G1656" s="58" t="s">
        <v>18382</v>
      </c>
      <c r="H1656" s="58" t="s">
        <v>14606</v>
      </c>
      <c r="I1656" s="58">
        <v>3099.99</v>
      </c>
      <c r="J1656" s="58"/>
      <c r="K1656" s="58" t="s">
        <v>18383</v>
      </c>
      <c r="L1656" s="58" t="s">
        <v>178</v>
      </c>
      <c r="M1656" s="58">
        <v>0</v>
      </c>
      <c r="N1656" s="58"/>
      <c r="O1656" s="58">
        <v>3099.99</v>
      </c>
      <c r="P1656" s="58" t="s">
        <v>14444</v>
      </c>
    </row>
    <row r="1657" spans="1:16" s="69" customFormat="1" ht="10.199999999999999" x14ac:dyDescent="0.2">
      <c r="A1657" s="57">
        <v>1677</v>
      </c>
      <c r="B1657" s="57" t="s">
        <v>18384</v>
      </c>
      <c r="C1657" s="67"/>
      <c r="D1657" s="67" t="s">
        <v>8586</v>
      </c>
      <c r="E1657" s="67" t="s">
        <v>18384</v>
      </c>
      <c r="F1657" s="58" t="s">
        <v>18385</v>
      </c>
      <c r="G1657" s="67" t="s">
        <v>18386</v>
      </c>
      <c r="H1657" s="67" t="s">
        <v>14364</v>
      </c>
      <c r="I1657" s="67">
        <v>781.33</v>
      </c>
      <c r="J1657" s="67" t="s">
        <v>14444</v>
      </c>
      <c r="K1657" s="67" t="s">
        <v>14365</v>
      </c>
      <c r="L1657" s="67" t="s">
        <v>8586</v>
      </c>
      <c r="M1657" s="67">
        <v>723.46</v>
      </c>
      <c r="N1657" s="67" t="s">
        <v>14444</v>
      </c>
      <c r="O1657" s="58">
        <v>781.33</v>
      </c>
      <c r="P1657" s="58" t="s">
        <v>14444</v>
      </c>
    </row>
    <row r="1658" spans="1:16" s="69" customFormat="1" ht="10.199999999999999" x14ac:dyDescent="0.2">
      <c r="A1658" s="57">
        <v>1678</v>
      </c>
      <c r="B1658" s="57" t="s">
        <v>18387</v>
      </c>
      <c r="C1658" s="67"/>
      <c r="D1658" s="67" t="s">
        <v>8586</v>
      </c>
      <c r="E1658" s="67" t="s">
        <v>18387</v>
      </c>
      <c r="F1658" s="58" t="s">
        <v>18388</v>
      </c>
      <c r="G1658" s="67" t="s">
        <v>18389</v>
      </c>
      <c r="H1658" s="67" t="s">
        <v>14364</v>
      </c>
      <c r="I1658" s="67">
        <v>808</v>
      </c>
      <c r="J1658" s="67" t="s">
        <v>14444</v>
      </c>
      <c r="K1658" s="67" t="s">
        <v>14365</v>
      </c>
      <c r="L1658" s="67" t="s">
        <v>8586</v>
      </c>
      <c r="M1658" s="67">
        <v>748.15</v>
      </c>
      <c r="N1658" s="67" t="s">
        <v>14444</v>
      </c>
      <c r="O1658" s="58">
        <v>808</v>
      </c>
      <c r="P1658" s="58" t="s">
        <v>14444</v>
      </c>
    </row>
    <row r="1659" spans="1:16" s="69" customFormat="1" ht="10.199999999999999" x14ac:dyDescent="0.2">
      <c r="A1659" s="57">
        <v>1679</v>
      </c>
      <c r="B1659" s="57" t="s">
        <v>18390</v>
      </c>
      <c r="C1659" s="67"/>
      <c r="D1659" s="67" t="s">
        <v>8586</v>
      </c>
      <c r="E1659" s="67" t="s">
        <v>18390</v>
      </c>
      <c r="F1659" s="58" t="s">
        <v>18391</v>
      </c>
      <c r="G1659" s="67" t="s">
        <v>18392</v>
      </c>
      <c r="H1659" s="67" t="s">
        <v>14364</v>
      </c>
      <c r="I1659" s="67">
        <v>808</v>
      </c>
      <c r="J1659" s="67" t="s">
        <v>14444</v>
      </c>
      <c r="K1659" s="67" t="s">
        <v>14365</v>
      </c>
      <c r="L1659" s="67" t="s">
        <v>8586</v>
      </c>
      <c r="M1659" s="67">
        <v>748.15</v>
      </c>
      <c r="N1659" s="67" t="s">
        <v>14444</v>
      </c>
      <c r="O1659" s="58">
        <v>808</v>
      </c>
      <c r="P1659" s="58" t="s">
        <v>14444</v>
      </c>
    </row>
    <row r="1660" spans="1:16" s="69" customFormat="1" ht="10.199999999999999" x14ac:dyDescent="0.2">
      <c r="A1660" s="57">
        <v>1680</v>
      </c>
      <c r="B1660" s="57" t="s">
        <v>18393</v>
      </c>
      <c r="C1660" s="67"/>
      <c r="D1660" s="67" t="s">
        <v>8586</v>
      </c>
      <c r="E1660" s="67" t="s">
        <v>18393</v>
      </c>
      <c r="F1660" s="58" t="s">
        <v>18394</v>
      </c>
      <c r="G1660" s="67" t="s">
        <v>18395</v>
      </c>
      <c r="H1660" s="67" t="s">
        <v>14364</v>
      </c>
      <c r="I1660" s="67">
        <v>862.67</v>
      </c>
      <c r="J1660" s="67" t="s">
        <v>14444</v>
      </c>
      <c r="K1660" s="67" t="s">
        <v>14365</v>
      </c>
      <c r="L1660" s="67" t="s">
        <v>8586</v>
      </c>
      <c r="M1660" s="67">
        <v>798.77</v>
      </c>
      <c r="N1660" s="67" t="s">
        <v>14444</v>
      </c>
      <c r="O1660" s="58">
        <v>862.67</v>
      </c>
      <c r="P1660" s="58" t="s">
        <v>14444</v>
      </c>
    </row>
    <row r="1661" spans="1:16" s="69" customFormat="1" ht="10.199999999999999" x14ac:dyDescent="0.2">
      <c r="A1661" s="57">
        <v>1681</v>
      </c>
      <c r="B1661" s="57" t="s">
        <v>18396</v>
      </c>
      <c r="C1661" s="67"/>
      <c r="D1661" s="67" t="s">
        <v>8586</v>
      </c>
      <c r="E1661" s="67" t="s">
        <v>18396</v>
      </c>
      <c r="F1661" s="58" t="s">
        <v>18397</v>
      </c>
      <c r="G1661" s="67" t="s">
        <v>18398</v>
      </c>
      <c r="H1661" s="67" t="s">
        <v>14364</v>
      </c>
      <c r="I1661" s="67">
        <v>890.67</v>
      </c>
      <c r="J1661" s="67" t="s">
        <v>14444</v>
      </c>
      <c r="K1661" s="67" t="s">
        <v>14365</v>
      </c>
      <c r="L1661" s="67" t="s">
        <v>8586</v>
      </c>
      <c r="M1661" s="67">
        <v>824.69</v>
      </c>
      <c r="N1661" s="67" t="s">
        <v>14444</v>
      </c>
      <c r="O1661" s="58">
        <v>890.67</v>
      </c>
      <c r="P1661" s="58" t="s">
        <v>14444</v>
      </c>
    </row>
    <row r="1662" spans="1:16" s="69" customFormat="1" ht="10.199999999999999" x14ac:dyDescent="0.2">
      <c r="A1662" s="57">
        <v>1682</v>
      </c>
      <c r="B1662" s="57" t="s">
        <v>18399</v>
      </c>
      <c r="C1662" s="67"/>
      <c r="D1662" s="67" t="s">
        <v>8586</v>
      </c>
      <c r="E1662" s="67" t="s">
        <v>18399</v>
      </c>
      <c r="F1662" s="58" t="s">
        <v>18400</v>
      </c>
      <c r="G1662" s="67" t="s">
        <v>18401</v>
      </c>
      <c r="H1662" s="67" t="s">
        <v>14364</v>
      </c>
      <c r="I1662" s="67">
        <v>890.67</v>
      </c>
      <c r="J1662" s="67" t="s">
        <v>14444</v>
      </c>
      <c r="K1662" s="67" t="s">
        <v>14365</v>
      </c>
      <c r="L1662" s="67" t="s">
        <v>8586</v>
      </c>
      <c r="M1662" s="67">
        <v>824.69</v>
      </c>
      <c r="N1662" s="67" t="s">
        <v>14444</v>
      </c>
      <c r="O1662" s="58">
        <v>890.67</v>
      </c>
      <c r="P1662" s="58" t="s">
        <v>14444</v>
      </c>
    </row>
    <row r="1663" spans="1:16" s="69" customFormat="1" ht="10.199999999999999" x14ac:dyDescent="0.2">
      <c r="A1663" s="57">
        <v>1683</v>
      </c>
      <c r="B1663" s="57" t="s">
        <v>18402</v>
      </c>
      <c r="C1663" s="67"/>
      <c r="D1663" s="67" t="s">
        <v>8586</v>
      </c>
      <c r="E1663" s="67" t="s">
        <v>18402</v>
      </c>
      <c r="F1663" s="58" t="s">
        <v>18403</v>
      </c>
      <c r="G1663" s="67" t="s">
        <v>18404</v>
      </c>
      <c r="H1663" s="67" t="s">
        <v>14364</v>
      </c>
      <c r="I1663" s="67">
        <v>1172</v>
      </c>
      <c r="J1663" s="67" t="s">
        <v>14444</v>
      </c>
      <c r="K1663" s="67" t="s">
        <v>14365</v>
      </c>
      <c r="L1663" s="67" t="s">
        <v>8586</v>
      </c>
      <c r="M1663" s="67">
        <v>1085.19</v>
      </c>
      <c r="N1663" s="67" t="s">
        <v>14444</v>
      </c>
      <c r="O1663" s="58">
        <v>1172</v>
      </c>
      <c r="P1663" s="58" t="s">
        <v>14444</v>
      </c>
    </row>
    <row r="1664" spans="1:16" s="69" customFormat="1" ht="10.199999999999999" x14ac:dyDescent="0.2">
      <c r="A1664" s="57">
        <v>1684</v>
      </c>
      <c r="B1664" s="57" t="s">
        <v>18405</v>
      </c>
      <c r="C1664" s="67"/>
      <c r="D1664" s="67" t="s">
        <v>8586</v>
      </c>
      <c r="E1664" s="67" t="s">
        <v>18405</v>
      </c>
      <c r="F1664" s="58" t="s">
        <v>18406</v>
      </c>
      <c r="G1664" s="67" t="s">
        <v>18407</v>
      </c>
      <c r="H1664" s="67" t="s">
        <v>14364</v>
      </c>
      <c r="I1664" s="67">
        <v>1254.67</v>
      </c>
      <c r="J1664" s="67" t="s">
        <v>14444</v>
      </c>
      <c r="K1664" s="67" t="s">
        <v>14365</v>
      </c>
      <c r="L1664" s="67" t="s">
        <v>8586</v>
      </c>
      <c r="M1664" s="67">
        <v>1161.73</v>
      </c>
      <c r="N1664" s="67" t="s">
        <v>14444</v>
      </c>
      <c r="O1664" s="58">
        <v>1254.67</v>
      </c>
      <c r="P1664" s="58" t="s">
        <v>14444</v>
      </c>
    </row>
    <row r="1665" spans="1:16" s="69" customFormat="1" ht="10.199999999999999" x14ac:dyDescent="0.2">
      <c r="A1665" s="57">
        <v>1685</v>
      </c>
      <c r="B1665" s="57" t="s">
        <v>18408</v>
      </c>
      <c r="C1665" s="58"/>
      <c r="D1665" s="58" t="s">
        <v>8586</v>
      </c>
      <c r="E1665" s="58" t="s">
        <v>18408</v>
      </c>
      <c r="F1665" s="58" t="s">
        <v>18409</v>
      </c>
      <c r="G1665" s="58" t="s">
        <v>18410</v>
      </c>
      <c r="H1665" s="58" t="s">
        <v>14364</v>
      </c>
      <c r="I1665" s="58">
        <v>388.89</v>
      </c>
      <c r="J1665" s="58"/>
      <c r="K1665" s="58" t="s">
        <v>14365</v>
      </c>
      <c r="L1665" s="58" t="s">
        <v>8586</v>
      </c>
      <c r="M1665" s="58">
        <v>357.14</v>
      </c>
      <c r="N1665" s="58">
        <v>1</v>
      </c>
      <c r="O1665" s="58">
        <v>388.89</v>
      </c>
      <c r="P1665" s="58">
        <v>1</v>
      </c>
    </row>
    <row r="1666" spans="1:16" s="69" customFormat="1" ht="10.199999999999999" x14ac:dyDescent="0.2">
      <c r="A1666" s="57">
        <v>1686</v>
      </c>
      <c r="B1666" s="57" t="s">
        <v>18411</v>
      </c>
      <c r="C1666" s="58"/>
      <c r="D1666" s="58" t="s">
        <v>8586</v>
      </c>
      <c r="E1666" s="58" t="s">
        <v>18411</v>
      </c>
      <c r="F1666" s="58"/>
      <c r="G1666" s="58" t="s">
        <v>18412</v>
      </c>
      <c r="H1666" s="58" t="s">
        <v>14364</v>
      </c>
      <c r="I1666" s="58">
        <v>388.89</v>
      </c>
      <c r="J1666" s="58"/>
      <c r="K1666" s="58" t="s">
        <v>14365</v>
      </c>
      <c r="L1666" s="58" t="s">
        <v>8586</v>
      </c>
      <c r="M1666" s="58">
        <v>353.54</v>
      </c>
      <c r="N1666" s="58">
        <v>1</v>
      </c>
      <c r="O1666" s="58">
        <v>388.89</v>
      </c>
      <c r="P1666" s="58">
        <v>1</v>
      </c>
    </row>
    <row r="1667" spans="1:16" s="69" customFormat="1" ht="10.199999999999999" x14ac:dyDescent="0.2">
      <c r="A1667" s="57">
        <v>1687</v>
      </c>
      <c r="B1667" s="57" t="s">
        <v>18413</v>
      </c>
      <c r="C1667" s="58"/>
      <c r="D1667" s="58" t="s">
        <v>8586</v>
      </c>
      <c r="E1667" s="58" t="s">
        <v>18413</v>
      </c>
      <c r="F1667" s="58" t="s">
        <v>18414</v>
      </c>
      <c r="G1667" s="58" t="s">
        <v>18415</v>
      </c>
      <c r="H1667" s="58" t="s">
        <v>14364</v>
      </c>
      <c r="I1667" s="58">
        <v>577.53</v>
      </c>
      <c r="J1667" s="58"/>
      <c r="K1667" s="58" t="s">
        <v>14365</v>
      </c>
      <c r="L1667" s="58" t="s">
        <v>8586</v>
      </c>
      <c r="M1667" s="58">
        <v>531.05999999999995</v>
      </c>
      <c r="N1667" s="58"/>
      <c r="O1667" s="58">
        <v>577.53</v>
      </c>
      <c r="P1667" s="58" t="s">
        <v>14444</v>
      </c>
    </row>
    <row r="1668" spans="1:16" s="69" customFormat="1" ht="10.199999999999999" x14ac:dyDescent="0.2">
      <c r="A1668" s="57">
        <v>1688</v>
      </c>
      <c r="B1668" s="57" t="s">
        <v>8185</v>
      </c>
      <c r="C1668" s="58" t="s">
        <v>8185</v>
      </c>
      <c r="D1668" s="58" t="s">
        <v>8586</v>
      </c>
      <c r="E1668" s="58" t="s">
        <v>18416</v>
      </c>
      <c r="F1668" s="58" t="s">
        <v>8186</v>
      </c>
      <c r="G1668" s="58" t="s">
        <v>18417</v>
      </c>
      <c r="H1668" s="58" t="s">
        <v>14364</v>
      </c>
      <c r="I1668" s="58">
        <v>710.24</v>
      </c>
      <c r="J1668" s="58"/>
      <c r="K1668" s="58" t="s">
        <v>14365</v>
      </c>
      <c r="L1668" s="58" t="s">
        <v>8586</v>
      </c>
      <c r="M1668" s="58">
        <v>657.17</v>
      </c>
      <c r="N1668" s="58">
        <v>25</v>
      </c>
      <c r="O1668" s="58">
        <v>710.24</v>
      </c>
      <c r="P1668" s="58">
        <v>10</v>
      </c>
    </row>
    <row r="1669" spans="1:16" s="69" customFormat="1" ht="10.199999999999999" x14ac:dyDescent="0.2">
      <c r="A1669" s="57">
        <v>1689</v>
      </c>
      <c r="B1669" s="57" t="s">
        <v>6371</v>
      </c>
      <c r="C1669" s="58" t="s">
        <v>6371</v>
      </c>
      <c r="D1669" s="58" t="s">
        <v>8586</v>
      </c>
      <c r="E1669" s="58" t="s">
        <v>18418</v>
      </c>
      <c r="F1669" s="58" t="s">
        <v>18419</v>
      </c>
      <c r="G1669" s="58" t="s">
        <v>18420</v>
      </c>
      <c r="H1669" s="58" t="s">
        <v>14364</v>
      </c>
      <c r="I1669" s="58">
        <v>199.25</v>
      </c>
      <c r="J1669" s="58"/>
      <c r="K1669" s="58" t="s">
        <v>14365</v>
      </c>
      <c r="L1669" s="58" t="s">
        <v>8586</v>
      </c>
      <c r="M1669" s="58">
        <v>184.37</v>
      </c>
      <c r="N1669" s="58">
        <v>13</v>
      </c>
      <c r="O1669" s="58">
        <v>199.25</v>
      </c>
      <c r="P1669" s="58">
        <v>13</v>
      </c>
    </row>
    <row r="1670" spans="1:16" s="69" customFormat="1" ht="10.199999999999999" x14ac:dyDescent="0.2">
      <c r="A1670" s="57">
        <v>1690</v>
      </c>
      <c r="B1670" s="57" t="s">
        <v>18421</v>
      </c>
      <c r="C1670" s="58"/>
      <c r="D1670" s="58" t="s">
        <v>8586</v>
      </c>
      <c r="E1670" s="58" t="s">
        <v>18421</v>
      </c>
      <c r="F1670" s="58" t="s">
        <v>18422</v>
      </c>
      <c r="G1670" s="58" t="s">
        <v>18423</v>
      </c>
      <c r="H1670" s="58" t="s">
        <v>14364</v>
      </c>
      <c r="I1670" s="58">
        <v>263.89999999999998</v>
      </c>
      <c r="J1670" s="58"/>
      <c r="K1670" s="58" t="s">
        <v>14365</v>
      </c>
      <c r="L1670" s="58" t="s">
        <v>8586</v>
      </c>
      <c r="M1670" s="58">
        <v>242.67</v>
      </c>
      <c r="N1670" s="58"/>
      <c r="O1670" s="58">
        <v>263.89999999999998</v>
      </c>
      <c r="P1670" s="58" t="s">
        <v>14444</v>
      </c>
    </row>
    <row r="1671" spans="1:16" s="69" customFormat="1" ht="10.199999999999999" x14ac:dyDescent="0.2">
      <c r="A1671" s="57">
        <v>1691</v>
      </c>
      <c r="B1671" s="57" t="s">
        <v>6485</v>
      </c>
      <c r="C1671" s="58" t="s">
        <v>6485</v>
      </c>
      <c r="D1671" s="58" t="s">
        <v>8586</v>
      </c>
      <c r="E1671" s="58" t="s">
        <v>18424</v>
      </c>
      <c r="F1671" s="58">
        <v>7000</v>
      </c>
      <c r="G1671" s="58" t="s">
        <v>18425</v>
      </c>
      <c r="H1671" s="58" t="s">
        <v>14364</v>
      </c>
      <c r="I1671" s="58">
        <v>151.58000000000001</v>
      </c>
      <c r="J1671" s="58"/>
      <c r="K1671" s="58" t="s">
        <v>14365</v>
      </c>
      <c r="L1671" s="58" t="s">
        <v>8586</v>
      </c>
      <c r="M1671" s="58">
        <v>139.32</v>
      </c>
      <c r="N1671" s="58">
        <v>100</v>
      </c>
      <c r="O1671" s="58">
        <v>151.58000000000001</v>
      </c>
      <c r="P1671" s="58">
        <v>100</v>
      </c>
    </row>
    <row r="1672" spans="1:16" s="69" customFormat="1" ht="10.199999999999999" x14ac:dyDescent="0.2">
      <c r="A1672" s="57">
        <v>1692</v>
      </c>
      <c r="B1672" s="57" t="s">
        <v>6468</v>
      </c>
      <c r="C1672" s="58" t="s">
        <v>6468</v>
      </c>
      <c r="D1672" s="58" t="s">
        <v>8586</v>
      </c>
      <c r="E1672" s="58" t="s">
        <v>18426</v>
      </c>
      <c r="F1672" s="58">
        <v>7006</v>
      </c>
      <c r="G1672" s="58" t="s">
        <v>18427</v>
      </c>
      <c r="H1672" s="58" t="s">
        <v>14364</v>
      </c>
      <c r="I1672" s="58">
        <v>277.07</v>
      </c>
      <c r="J1672" s="58"/>
      <c r="K1672" s="58" t="s">
        <v>14365</v>
      </c>
      <c r="L1672" s="58" t="s">
        <v>8586</v>
      </c>
      <c r="M1672" s="58">
        <v>254.65</v>
      </c>
      <c r="N1672" s="58">
        <v>33</v>
      </c>
      <c r="O1672" s="58">
        <v>277.07</v>
      </c>
      <c r="P1672" s="58">
        <v>32</v>
      </c>
    </row>
    <row r="1673" spans="1:16" s="69" customFormat="1" ht="10.199999999999999" x14ac:dyDescent="0.2">
      <c r="A1673" s="57">
        <v>1693</v>
      </c>
      <c r="B1673" s="57" t="s">
        <v>6350</v>
      </c>
      <c r="C1673" s="58" t="s">
        <v>6350</v>
      </c>
      <c r="D1673" s="58" t="s">
        <v>8586</v>
      </c>
      <c r="E1673" s="58" t="s">
        <v>18428</v>
      </c>
      <c r="F1673" s="58" t="s">
        <v>18429</v>
      </c>
      <c r="G1673" s="58" t="s">
        <v>18430</v>
      </c>
      <c r="H1673" s="58" t="s">
        <v>14364</v>
      </c>
      <c r="I1673" s="58">
        <v>493.75</v>
      </c>
      <c r="J1673" s="58"/>
      <c r="K1673" s="58" t="s">
        <v>14365</v>
      </c>
      <c r="L1673" s="58" t="s">
        <v>8586</v>
      </c>
      <c r="M1673" s="58">
        <v>493.75</v>
      </c>
      <c r="N1673" s="58">
        <v>8</v>
      </c>
      <c r="O1673" s="58">
        <v>493.75</v>
      </c>
      <c r="P1673" s="58">
        <v>8</v>
      </c>
    </row>
    <row r="1674" spans="1:16" s="69" customFormat="1" ht="10.199999999999999" x14ac:dyDescent="0.2">
      <c r="A1674" s="57">
        <v>1694</v>
      </c>
      <c r="B1674" s="57" t="s">
        <v>18431</v>
      </c>
      <c r="C1674" s="58"/>
      <c r="D1674" s="67" t="s">
        <v>178</v>
      </c>
      <c r="E1674" s="58" t="s">
        <v>18431</v>
      </c>
      <c r="F1674" s="58">
        <v>10249</v>
      </c>
      <c r="G1674" s="58" t="s">
        <v>18432</v>
      </c>
      <c r="H1674" s="58" t="s">
        <v>14364</v>
      </c>
      <c r="I1674" s="58">
        <v>2424</v>
      </c>
      <c r="J1674" s="58"/>
      <c r="K1674" s="58" t="s">
        <v>14365</v>
      </c>
      <c r="L1674" s="58" t="s">
        <v>178</v>
      </c>
      <c r="M1674" s="58">
        <v>2113.9499999999998</v>
      </c>
      <c r="N1674" s="58">
        <v>12</v>
      </c>
      <c r="O1674" s="58">
        <v>2424</v>
      </c>
      <c r="P1674" s="58">
        <v>12</v>
      </c>
    </row>
    <row r="1675" spans="1:16" s="69" customFormat="1" ht="10.199999999999999" x14ac:dyDescent="0.2">
      <c r="A1675" s="57">
        <v>1695</v>
      </c>
      <c r="B1675" s="57" t="s">
        <v>18433</v>
      </c>
      <c r="C1675" s="58"/>
      <c r="D1675" s="67" t="s">
        <v>178</v>
      </c>
      <c r="E1675" s="58" t="s">
        <v>18433</v>
      </c>
      <c r="F1675" s="58">
        <v>10319</v>
      </c>
      <c r="G1675" s="58" t="s">
        <v>18434</v>
      </c>
      <c r="H1675" s="58" t="s">
        <v>14364</v>
      </c>
      <c r="I1675" s="58">
        <v>1836.19</v>
      </c>
      <c r="J1675" s="58"/>
      <c r="K1675" s="58" t="s">
        <v>14365</v>
      </c>
      <c r="L1675" s="58" t="s">
        <v>178</v>
      </c>
      <c r="M1675" s="58">
        <v>1601.33</v>
      </c>
      <c r="N1675" s="58">
        <v>13</v>
      </c>
      <c r="O1675" s="58">
        <v>1836.19</v>
      </c>
      <c r="P1675" s="58">
        <v>13</v>
      </c>
    </row>
    <row r="1676" spans="1:16" s="69" customFormat="1" ht="10.199999999999999" x14ac:dyDescent="0.2">
      <c r="A1676" s="57">
        <v>1696</v>
      </c>
      <c r="B1676" s="57" t="s">
        <v>18435</v>
      </c>
      <c r="C1676" s="58"/>
      <c r="D1676" s="67" t="s">
        <v>178</v>
      </c>
      <c r="E1676" s="58" t="s">
        <v>18435</v>
      </c>
      <c r="F1676" s="58" t="s">
        <v>18436</v>
      </c>
      <c r="G1676" s="58" t="s">
        <v>18437</v>
      </c>
      <c r="H1676" s="58" t="s">
        <v>14364</v>
      </c>
      <c r="I1676" s="58">
        <v>550.66999999999996</v>
      </c>
      <c r="J1676" s="58"/>
      <c r="K1676" s="58" t="s">
        <v>14365</v>
      </c>
      <c r="L1676" s="58" t="s">
        <v>178</v>
      </c>
      <c r="M1676" s="58">
        <v>509.88</v>
      </c>
      <c r="N1676" s="58"/>
      <c r="O1676" s="58">
        <v>550.66999999999996</v>
      </c>
      <c r="P1676" s="58" t="s">
        <v>14444</v>
      </c>
    </row>
    <row r="1677" spans="1:16" s="69" customFormat="1" ht="10.199999999999999" x14ac:dyDescent="0.2">
      <c r="A1677" s="57">
        <v>1697</v>
      </c>
      <c r="B1677" s="57" t="s">
        <v>18438</v>
      </c>
      <c r="C1677" s="58"/>
      <c r="D1677" s="67" t="s">
        <v>178</v>
      </c>
      <c r="E1677" s="58" t="s">
        <v>18438</v>
      </c>
      <c r="F1677" s="58" t="s">
        <v>18439</v>
      </c>
      <c r="G1677" s="58" t="s">
        <v>18440</v>
      </c>
      <c r="H1677" s="58" t="s">
        <v>14364</v>
      </c>
      <c r="I1677" s="58">
        <v>568</v>
      </c>
      <c r="J1677" s="58"/>
      <c r="K1677" s="58" t="s">
        <v>14365</v>
      </c>
      <c r="L1677" s="58" t="s">
        <v>178</v>
      </c>
      <c r="M1677" s="58">
        <v>525.92999999999995</v>
      </c>
      <c r="N1677" s="58"/>
      <c r="O1677" s="58">
        <v>568</v>
      </c>
      <c r="P1677" s="58" t="s">
        <v>14444</v>
      </c>
    </row>
    <row r="1678" spans="1:16" s="69" customFormat="1" ht="10.199999999999999" x14ac:dyDescent="0.2">
      <c r="A1678" s="57">
        <v>1698</v>
      </c>
      <c r="B1678" s="57" t="s">
        <v>18441</v>
      </c>
      <c r="C1678" s="58"/>
      <c r="D1678" s="67" t="s">
        <v>178</v>
      </c>
      <c r="E1678" s="58" t="s">
        <v>18441</v>
      </c>
      <c r="F1678" s="58" t="s">
        <v>18442</v>
      </c>
      <c r="G1678" s="58" t="s">
        <v>18443</v>
      </c>
      <c r="H1678" s="58" t="s">
        <v>14364</v>
      </c>
      <c r="I1678" s="58">
        <v>664</v>
      </c>
      <c r="J1678" s="58"/>
      <c r="K1678" s="58" t="s">
        <v>14365</v>
      </c>
      <c r="L1678" s="58" t="s">
        <v>178</v>
      </c>
      <c r="M1678" s="58">
        <v>614.80999999999995</v>
      </c>
      <c r="N1678" s="58">
        <v>1</v>
      </c>
      <c r="O1678" s="58">
        <v>664</v>
      </c>
      <c r="P1678" s="58">
        <v>1</v>
      </c>
    </row>
    <row r="1679" spans="1:16" s="69" customFormat="1" ht="10.199999999999999" x14ac:dyDescent="0.2">
      <c r="A1679" s="57">
        <v>1699</v>
      </c>
      <c r="B1679" s="57" t="s">
        <v>18444</v>
      </c>
      <c r="C1679" s="58"/>
      <c r="D1679" s="67" t="s">
        <v>178</v>
      </c>
      <c r="E1679" s="58" t="s">
        <v>18444</v>
      </c>
      <c r="F1679" s="58" t="s">
        <v>18445</v>
      </c>
      <c r="G1679" s="58" t="s">
        <v>18446</v>
      </c>
      <c r="H1679" s="58" t="s">
        <v>14364</v>
      </c>
      <c r="I1679" s="58">
        <v>690.67</v>
      </c>
      <c r="J1679" s="58"/>
      <c r="K1679" s="58" t="s">
        <v>14365</v>
      </c>
      <c r="L1679" s="58" t="s">
        <v>178</v>
      </c>
      <c r="M1679" s="58">
        <v>639.51</v>
      </c>
      <c r="N1679" s="58">
        <v>1</v>
      </c>
      <c r="O1679" s="58">
        <v>690.67</v>
      </c>
      <c r="P1679" s="58">
        <v>1</v>
      </c>
    </row>
    <row r="1680" spans="1:16" s="69" customFormat="1" ht="10.199999999999999" x14ac:dyDescent="0.2">
      <c r="A1680" s="57">
        <v>1700</v>
      </c>
      <c r="B1680" s="57" t="s">
        <v>18447</v>
      </c>
      <c r="C1680" s="58"/>
      <c r="D1680" s="67" t="s">
        <v>178</v>
      </c>
      <c r="E1680" s="58" t="s">
        <v>18447</v>
      </c>
      <c r="F1680" s="58" t="s">
        <v>18448</v>
      </c>
      <c r="G1680" s="58" t="s">
        <v>18449</v>
      </c>
      <c r="H1680" s="58" t="s">
        <v>14364</v>
      </c>
      <c r="I1680" s="58">
        <v>690.67</v>
      </c>
      <c r="J1680" s="58"/>
      <c r="K1680" s="58" t="s">
        <v>14365</v>
      </c>
      <c r="L1680" s="58" t="s">
        <v>178</v>
      </c>
      <c r="M1680" s="58">
        <v>639.51</v>
      </c>
      <c r="N1680" s="58"/>
      <c r="O1680" s="58">
        <v>690.67</v>
      </c>
      <c r="P1680" s="58" t="s">
        <v>14444</v>
      </c>
    </row>
    <row r="1681" spans="1:16" s="69" customFormat="1" ht="10.199999999999999" x14ac:dyDescent="0.2">
      <c r="A1681" s="57">
        <v>1701</v>
      </c>
      <c r="B1681" s="57" t="s">
        <v>18450</v>
      </c>
      <c r="C1681" s="58"/>
      <c r="D1681" s="67" t="s">
        <v>178</v>
      </c>
      <c r="E1681" s="58" t="s">
        <v>18450</v>
      </c>
      <c r="F1681" s="58" t="s">
        <v>18451</v>
      </c>
      <c r="G1681" s="58" t="s">
        <v>18452</v>
      </c>
      <c r="H1681" s="58" t="s">
        <v>14364</v>
      </c>
      <c r="I1681" s="58">
        <v>1054.67</v>
      </c>
      <c r="J1681" s="58"/>
      <c r="K1681" s="58" t="s">
        <v>14365</v>
      </c>
      <c r="L1681" s="58" t="s">
        <v>178</v>
      </c>
      <c r="M1681" s="58">
        <v>909.2</v>
      </c>
      <c r="N1681" s="58"/>
      <c r="O1681" s="58">
        <v>1054.67</v>
      </c>
      <c r="P1681" s="58" t="s">
        <v>14444</v>
      </c>
    </row>
    <row r="1682" spans="1:16" s="69" customFormat="1" ht="10.199999999999999" x14ac:dyDescent="0.2">
      <c r="A1682" s="57">
        <v>1702</v>
      </c>
      <c r="B1682" s="57" t="s">
        <v>6375</v>
      </c>
      <c r="C1682" s="58" t="s">
        <v>6375</v>
      </c>
      <c r="D1682" s="58" t="s">
        <v>8586</v>
      </c>
      <c r="E1682" s="58" t="s">
        <v>18453</v>
      </c>
      <c r="F1682" s="58" t="s">
        <v>18454</v>
      </c>
      <c r="G1682" s="58" t="s">
        <v>18455</v>
      </c>
      <c r="H1682" s="58" t="s">
        <v>14364</v>
      </c>
      <c r="I1682" s="58">
        <v>634.97</v>
      </c>
      <c r="J1682" s="58"/>
      <c r="K1682" s="58" t="s">
        <v>14365</v>
      </c>
      <c r="L1682" s="58" t="s">
        <v>8586</v>
      </c>
      <c r="M1682" s="58">
        <v>620.02</v>
      </c>
      <c r="N1682" s="58">
        <v>1</v>
      </c>
      <c r="O1682" s="58">
        <v>634.97</v>
      </c>
      <c r="P1682" s="58">
        <v>1</v>
      </c>
    </row>
    <row r="1683" spans="1:16" s="69" customFormat="1" ht="10.199999999999999" x14ac:dyDescent="0.2">
      <c r="A1683" s="57">
        <v>1703</v>
      </c>
      <c r="B1683" s="57" t="s">
        <v>18456</v>
      </c>
      <c r="C1683" s="58"/>
      <c r="D1683" s="67" t="s">
        <v>178</v>
      </c>
      <c r="E1683" s="58" t="s">
        <v>18456</v>
      </c>
      <c r="F1683" s="58">
        <v>10330</v>
      </c>
      <c r="G1683" s="58" t="s">
        <v>18457</v>
      </c>
      <c r="H1683" s="58" t="s">
        <v>14364</v>
      </c>
      <c r="I1683" s="58">
        <v>56.45</v>
      </c>
      <c r="J1683" s="58"/>
      <c r="K1683" s="58" t="s">
        <v>14365</v>
      </c>
      <c r="L1683" s="58" t="s">
        <v>178</v>
      </c>
      <c r="M1683" s="58">
        <v>53.91</v>
      </c>
      <c r="N1683" s="58"/>
      <c r="O1683" s="58">
        <v>56.47</v>
      </c>
      <c r="P1683" s="58" t="s">
        <v>14444</v>
      </c>
    </row>
    <row r="1684" spans="1:16" s="69" customFormat="1" ht="10.199999999999999" x14ac:dyDescent="0.2">
      <c r="A1684" s="57">
        <v>1704</v>
      </c>
      <c r="B1684" s="57" t="s">
        <v>18458</v>
      </c>
      <c r="C1684" s="67"/>
      <c r="D1684" s="67" t="s">
        <v>8586</v>
      </c>
      <c r="E1684" s="67" t="s">
        <v>18458</v>
      </c>
      <c r="F1684" s="58" t="s">
        <v>18459</v>
      </c>
      <c r="G1684" s="67" t="s">
        <v>18460</v>
      </c>
      <c r="H1684" s="67" t="s">
        <v>14364</v>
      </c>
      <c r="I1684" s="67">
        <v>2105.33</v>
      </c>
      <c r="J1684" s="67" t="s">
        <v>14444</v>
      </c>
      <c r="K1684" s="67" t="s">
        <v>14365</v>
      </c>
      <c r="L1684" s="67" t="s">
        <v>8586</v>
      </c>
      <c r="M1684" s="67">
        <v>1998.73</v>
      </c>
      <c r="N1684" s="67" t="s">
        <v>14444</v>
      </c>
      <c r="O1684" s="58">
        <v>2105.33</v>
      </c>
      <c r="P1684" s="58">
        <v>4</v>
      </c>
    </row>
    <row r="1685" spans="1:16" s="69" customFormat="1" ht="10.199999999999999" x14ac:dyDescent="0.2">
      <c r="A1685" s="57">
        <v>1705</v>
      </c>
      <c r="B1685" s="57" t="s">
        <v>5533</v>
      </c>
      <c r="C1685" s="58" t="s">
        <v>5533</v>
      </c>
      <c r="D1685" s="67" t="s">
        <v>178</v>
      </c>
      <c r="E1685" s="58" t="s">
        <v>18461</v>
      </c>
      <c r="F1685" s="58">
        <v>406000</v>
      </c>
      <c r="G1685" s="58" t="s">
        <v>18462</v>
      </c>
      <c r="H1685" s="58" t="s">
        <v>14364</v>
      </c>
      <c r="I1685" s="58">
        <v>39.33</v>
      </c>
      <c r="J1685" s="58"/>
      <c r="K1685" s="58" t="s">
        <v>14365</v>
      </c>
      <c r="L1685" s="58" t="s">
        <v>178</v>
      </c>
      <c r="M1685" s="58">
        <v>33.909999999999997</v>
      </c>
      <c r="N1685" s="58">
        <v>23</v>
      </c>
      <c r="O1685" s="58">
        <v>39.33</v>
      </c>
      <c r="P1685" s="58">
        <v>5</v>
      </c>
    </row>
    <row r="1686" spans="1:16" s="69" customFormat="1" ht="10.199999999999999" x14ac:dyDescent="0.2">
      <c r="A1686" s="57">
        <v>1706</v>
      </c>
      <c r="B1686" s="57" t="s">
        <v>5535</v>
      </c>
      <c r="C1686" s="58" t="s">
        <v>5535</v>
      </c>
      <c r="D1686" s="67" t="s">
        <v>178</v>
      </c>
      <c r="E1686" s="58" t="s">
        <v>18463</v>
      </c>
      <c r="F1686" s="58">
        <v>406001</v>
      </c>
      <c r="G1686" s="58" t="s">
        <v>18464</v>
      </c>
      <c r="H1686" s="58" t="s">
        <v>14364</v>
      </c>
      <c r="I1686" s="58">
        <v>34.53</v>
      </c>
      <c r="J1686" s="58"/>
      <c r="K1686" s="58" t="s">
        <v>14365</v>
      </c>
      <c r="L1686" s="58" t="s">
        <v>178</v>
      </c>
      <c r="M1686" s="58">
        <v>29.77</v>
      </c>
      <c r="N1686" s="58">
        <v>24</v>
      </c>
      <c r="O1686" s="58">
        <v>34.53</v>
      </c>
      <c r="P1686" s="58">
        <v>27</v>
      </c>
    </row>
    <row r="1687" spans="1:16" s="69" customFormat="1" ht="10.199999999999999" x14ac:dyDescent="0.2">
      <c r="A1687" s="57">
        <v>1707</v>
      </c>
      <c r="B1687" s="57" t="s">
        <v>18465</v>
      </c>
      <c r="C1687" s="58"/>
      <c r="D1687" s="67" t="s">
        <v>178</v>
      </c>
      <c r="E1687" s="58" t="s">
        <v>18465</v>
      </c>
      <c r="F1687" s="58">
        <v>405002</v>
      </c>
      <c r="G1687" s="58" t="s">
        <v>18466</v>
      </c>
      <c r="H1687" s="58" t="s">
        <v>14364</v>
      </c>
      <c r="I1687" s="58">
        <v>21.81</v>
      </c>
      <c r="J1687" s="58"/>
      <c r="K1687" s="58" t="s">
        <v>14365</v>
      </c>
      <c r="L1687" s="58" t="s">
        <v>178</v>
      </c>
      <c r="M1687" s="58">
        <v>20.83</v>
      </c>
      <c r="N1687" s="58"/>
      <c r="O1687" s="58">
        <v>21.81</v>
      </c>
      <c r="P1687" s="58" t="s">
        <v>14444</v>
      </c>
    </row>
    <row r="1688" spans="1:16" s="69" customFormat="1" ht="10.199999999999999" x14ac:dyDescent="0.2">
      <c r="A1688" s="57">
        <v>1708</v>
      </c>
      <c r="B1688" s="57" t="s">
        <v>5531</v>
      </c>
      <c r="C1688" s="58" t="s">
        <v>5531</v>
      </c>
      <c r="D1688" s="67" t="s">
        <v>178</v>
      </c>
      <c r="E1688" s="58" t="s">
        <v>18467</v>
      </c>
      <c r="F1688" s="58">
        <v>408006</v>
      </c>
      <c r="G1688" s="58" t="s">
        <v>18468</v>
      </c>
      <c r="H1688" s="58" t="s">
        <v>14364</v>
      </c>
      <c r="I1688" s="58">
        <v>120</v>
      </c>
      <c r="J1688" s="58"/>
      <c r="K1688" s="58" t="s">
        <v>14365</v>
      </c>
      <c r="L1688" s="58" t="s">
        <v>178</v>
      </c>
      <c r="M1688" s="58">
        <v>112.5</v>
      </c>
      <c r="N1688" s="58">
        <v>27</v>
      </c>
      <c r="O1688" s="58">
        <v>120</v>
      </c>
      <c r="P1688" s="58">
        <v>14</v>
      </c>
    </row>
    <row r="1689" spans="1:16" s="69" customFormat="1" ht="10.199999999999999" x14ac:dyDescent="0.2">
      <c r="A1689" s="57">
        <v>1709</v>
      </c>
      <c r="B1689" s="57" t="s">
        <v>2714</v>
      </c>
      <c r="C1689" s="58" t="s">
        <v>2714</v>
      </c>
      <c r="D1689" s="67" t="s">
        <v>178</v>
      </c>
      <c r="E1689" s="58" t="s">
        <v>18469</v>
      </c>
      <c r="F1689" s="58" t="s">
        <v>18470</v>
      </c>
      <c r="G1689" s="58" t="s">
        <v>18471</v>
      </c>
      <c r="H1689" s="58" t="s">
        <v>14364</v>
      </c>
      <c r="I1689" s="58">
        <v>836.73</v>
      </c>
      <c r="J1689" s="58"/>
      <c r="K1689" s="58" t="s">
        <v>14365</v>
      </c>
      <c r="L1689" s="58" t="s">
        <v>178</v>
      </c>
      <c r="M1689" s="58">
        <v>721.32</v>
      </c>
      <c r="N1689" s="58"/>
      <c r="O1689" s="58">
        <v>836.73</v>
      </c>
      <c r="P1689" s="58" t="s">
        <v>14444</v>
      </c>
    </row>
    <row r="1690" spans="1:16" s="69" customFormat="1" ht="10.199999999999999" x14ac:dyDescent="0.2">
      <c r="A1690" s="57">
        <v>1710</v>
      </c>
      <c r="B1690" s="57" t="s">
        <v>18472</v>
      </c>
      <c r="C1690" s="58"/>
      <c r="D1690" s="67" t="s">
        <v>178</v>
      </c>
      <c r="E1690" s="58" t="s">
        <v>18472</v>
      </c>
      <c r="F1690" s="58" t="s">
        <v>18473</v>
      </c>
      <c r="G1690" s="58" t="s">
        <v>18474</v>
      </c>
      <c r="H1690" s="58" t="s">
        <v>14364</v>
      </c>
      <c r="I1690" s="58">
        <v>76.27</v>
      </c>
      <c r="J1690" s="58"/>
      <c r="K1690" s="58" t="s">
        <v>14365</v>
      </c>
      <c r="L1690" s="58" t="s">
        <v>178</v>
      </c>
      <c r="M1690" s="58">
        <v>71.5</v>
      </c>
      <c r="N1690" s="58"/>
      <c r="O1690" s="58">
        <v>76.27</v>
      </c>
      <c r="P1690" s="58" t="s">
        <v>14444</v>
      </c>
    </row>
    <row r="1691" spans="1:16" s="69" customFormat="1" ht="10.199999999999999" x14ac:dyDescent="0.2">
      <c r="A1691" s="57">
        <v>1711</v>
      </c>
      <c r="B1691" s="57" t="s">
        <v>6495</v>
      </c>
      <c r="C1691" s="58" t="s">
        <v>6495</v>
      </c>
      <c r="D1691" s="58" t="s">
        <v>8586</v>
      </c>
      <c r="E1691" s="58" t="s">
        <v>18475</v>
      </c>
      <c r="F1691" s="58" t="s">
        <v>6496</v>
      </c>
      <c r="G1691" s="58" t="s">
        <v>18476</v>
      </c>
      <c r="H1691" s="58" t="s">
        <v>14364</v>
      </c>
      <c r="I1691" s="58">
        <v>655.84</v>
      </c>
      <c r="J1691" s="58"/>
      <c r="K1691" s="58" t="s">
        <v>14365</v>
      </c>
      <c r="L1691" s="58" t="s">
        <v>8586</v>
      </c>
      <c r="M1691" s="58">
        <v>620.39</v>
      </c>
      <c r="N1691" s="58">
        <v>5</v>
      </c>
      <c r="O1691" s="58">
        <v>655.84</v>
      </c>
      <c r="P1691" s="58">
        <v>5</v>
      </c>
    </row>
    <row r="1692" spans="1:16" s="69" customFormat="1" ht="10.199999999999999" x14ac:dyDescent="0.2">
      <c r="A1692" s="57">
        <v>1712</v>
      </c>
      <c r="B1692" s="57" t="s">
        <v>5529</v>
      </c>
      <c r="C1692" s="58" t="s">
        <v>5529</v>
      </c>
      <c r="D1692" s="67" t="s">
        <v>178</v>
      </c>
      <c r="E1692" s="58" t="s">
        <v>18477</v>
      </c>
      <c r="F1692" s="58">
        <v>408005</v>
      </c>
      <c r="G1692" s="58" t="s">
        <v>18478</v>
      </c>
      <c r="H1692" s="58" t="s">
        <v>14364</v>
      </c>
      <c r="I1692" s="58">
        <v>159.07</v>
      </c>
      <c r="J1692" s="58"/>
      <c r="K1692" s="58" t="s">
        <v>14365</v>
      </c>
      <c r="L1692" s="58" t="s">
        <v>178</v>
      </c>
      <c r="M1692" s="58">
        <v>137.13</v>
      </c>
      <c r="N1692" s="58">
        <v>6</v>
      </c>
      <c r="O1692" s="58">
        <v>159.07</v>
      </c>
      <c r="P1692" s="58">
        <v>14</v>
      </c>
    </row>
    <row r="1693" spans="1:16" s="69" customFormat="1" ht="10.199999999999999" x14ac:dyDescent="0.2">
      <c r="A1693" s="57">
        <v>1713</v>
      </c>
      <c r="B1693" s="57" t="s">
        <v>18479</v>
      </c>
      <c r="C1693" s="58" t="s">
        <v>71</v>
      </c>
      <c r="D1693" s="67" t="s">
        <v>178</v>
      </c>
      <c r="E1693" s="58" t="s">
        <v>18479</v>
      </c>
      <c r="F1693" s="58" t="s">
        <v>72</v>
      </c>
      <c r="G1693" s="58" t="s">
        <v>18480</v>
      </c>
      <c r="H1693" s="58" t="s">
        <v>14364</v>
      </c>
      <c r="I1693" s="58">
        <v>2306.67</v>
      </c>
      <c r="J1693" s="58"/>
      <c r="K1693" s="58" t="s">
        <v>14365</v>
      </c>
      <c r="L1693" s="58" t="s">
        <v>178</v>
      </c>
      <c r="M1693" s="58">
        <v>1988.51</v>
      </c>
      <c r="N1693" s="58"/>
      <c r="O1693" s="58">
        <v>2306.67</v>
      </c>
      <c r="P1693" s="58" t="s">
        <v>14444</v>
      </c>
    </row>
    <row r="1694" spans="1:16" s="69" customFormat="1" ht="10.199999999999999" x14ac:dyDescent="0.2">
      <c r="A1694" s="57">
        <v>1714</v>
      </c>
      <c r="B1694" s="57" t="s">
        <v>18481</v>
      </c>
      <c r="C1694" s="67"/>
      <c r="D1694" s="67" t="s">
        <v>8586</v>
      </c>
      <c r="E1694" s="67" t="s">
        <v>18481</v>
      </c>
      <c r="F1694" s="58" t="s">
        <v>18482</v>
      </c>
      <c r="G1694" s="67" t="s">
        <v>18483</v>
      </c>
      <c r="H1694" s="67" t="s">
        <v>14364</v>
      </c>
      <c r="I1694" s="67">
        <v>2770.67</v>
      </c>
      <c r="J1694" s="67" t="s">
        <v>14444</v>
      </c>
      <c r="K1694" s="67" t="s">
        <v>14365</v>
      </c>
      <c r="L1694" s="67" t="s">
        <v>8586</v>
      </c>
      <c r="M1694" s="67">
        <v>2630.38</v>
      </c>
      <c r="N1694" s="67" t="s">
        <v>14444</v>
      </c>
      <c r="O1694" s="58">
        <v>2770.67</v>
      </c>
      <c r="P1694" s="58" t="s">
        <v>14444</v>
      </c>
    </row>
    <row r="1695" spans="1:16" s="69" customFormat="1" ht="10.199999999999999" x14ac:dyDescent="0.2">
      <c r="A1695" s="57">
        <v>1715</v>
      </c>
      <c r="B1695" s="57" t="s">
        <v>6487</v>
      </c>
      <c r="C1695" s="58" t="s">
        <v>6487</v>
      </c>
      <c r="D1695" s="58" t="s">
        <v>8586</v>
      </c>
      <c r="E1695" s="58" t="s">
        <v>18484</v>
      </c>
      <c r="F1695" s="58" t="s">
        <v>6488</v>
      </c>
      <c r="G1695" s="58" t="s">
        <v>18485</v>
      </c>
      <c r="H1695" s="58" t="s">
        <v>14364</v>
      </c>
      <c r="I1695" s="58">
        <v>731.95</v>
      </c>
      <c r="J1695" s="58"/>
      <c r="K1695" s="58" t="s">
        <v>14365</v>
      </c>
      <c r="L1695" s="58" t="s">
        <v>8586</v>
      </c>
      <c r="M1695" s="58">
        <v>672.72</v>
      </c>
      <c r="N1695" s="58"/>
      <c r="O1695" s="58">
        <v>731.95</v>
      </c>
      <c r="P1695" s="58" t="s">
        <v>14444</v>
      </c>
    </row>
    <row r="1696" spans="1:16" s="69" customFormat="1" ht="10.199999999999999" x14ac:dyDescent="0.2">
      <c r="A1696" s="57">
        <v>1716</v>
      </c>
      <c r="B1696" s="57" t="s">
        <v>5219</v>
      </c>
      <c r="C1696" s="58" t="s">
        <v>5219</v>
      </c>
      <c r="D1696" s="58" t="s">
        <v>8586</v>
      </c>
      <c r="E1696" s="58" t="s">
        <v>18486</v>
      </c>
      <c r="F1696" s="58" t="s">
        <v>5220</v>
      </c>
      <c r="G1696" s="58" t="s">
        <v>18487</v>
      </c>
      <c r="H1696" s="58" t="s">
        <v>14364</v>
      </c>
      <c r="I1696" s="58">
        <v>970.7</v>
      </c>
      <c r="J1696" s="58"/>
      <c r="K1696" s="58" t="s">
        <v>14365</v>
      </c>
      <c r="L1696" s="58" t="s">
        <v>8586</v>
      </c>
      <c r="M1696" s="58">
        <v>892.15</v>
      </c>
      <c r="N1696" s="58">
        <v>54</v>
      </c>
      <c r="O1696" s="58">
        <v>820.97</v>
      </c>
      <c r="P1696" s="58">
        <v>52</v>
      </c>
    </row>
    <row r="1697" spans="1:16" s="69" customFormat="1" ht="10.199999999999999" x14ac:dyDescent="0.2">
      <c r="A1697" s="57">
        <v>1717</v>
      </c>
      <c r="B1697" s="57" t="s">
        <v>3837</v>
      </c>
      <c r="C1697" s="58" t="s">
        <v>3837</v>
      </c>
      <c r="D1697" s="67" t="s">
        <v>178</v>
      </c>
      <c r="E1697" s="58" t="s">
        <v>18488</v>
      </c>
      <c r="F1697" s="58" t="s">
        <v>3838</v>
      </c>
      <c r="G1697" s="58" t="s">
        <v>18489</v>
      </c>
      <c r="H1697" s="58" t="s">
        <v>14364</v>
      </c>
      <c r="I1697" s="58">
        <v>58.13</v>
      </c>
      <c r="J1697" s="58"/>
      <c r="K1697" s="58" t="s">
        <v>14365</v>
      </c>
      <c r="L1697" s="58" t="s">
        <v>178</v>
      </c>
      <c r="M1697" s="58">
        <v>53.65</v>
      </c>
      <c r="N1697" s="58"/>
      <c r="O1697" s="58">
        <v>25</v>
      </c>
      <c r="P1697" s="58" t="s">
        <v>14444</v>
      </c>
    </row>
    <row r="1698" spans="1:16" s="69" customFormat="1" ht="10.199999999999999" x14ac:dyDescent="0.2">
      <c r="A1698" s="57">
        <v>1718</v>
      </c>
      <c r="B1698" s="57" t="s">
        <v>8012</v>
      </c>
      <c r="C1698" s="58" t="s">
        <v>8012</v>
      </c>
      <c r="D1698" s="67" t="s">
        <v>178</v>
      </c>
      <c r="E1698" s="58" t="s">
        <v>18490</v>
      </c>
      <c r="F1698" s="58" t="s">
        <v>18491</v>
      </c>
      <c r="G1698" s="58" t="s">
        <v>18492</v>
      </c>
      <c r="H1698" s="58" t="s">
        <v>14364</v>
      </c>
      <c r="I1698" s="58">
        <v>87.5</v>
      </c>
      <c r="J1698" s="58"/>
      <c r="K1698" s="58" t="s">
        <v>14365</v>
      </c>
      <c r="L1698" s="58" t="s">
        <v>178</v>
      </c>
      <c r="M1698" s="58">
        <v>0</v>
      </c>
      <c r="N1698" s="58"/>
      <c r="O1698" s="58">
        <v>87.5</v>
      </c>
      <c r="P1698" s="58" t="s">
        <v>14444</v>
      </c>
    </row>
    <row r="1699" spans="1:16" s="69" customFormat="1" ht="10.199999999999999" x14ac:dyDescent="0.2">
      <c r="A1699" s="57">
        <v>1719</v>
      </c>
      <c r="B1699" s="57" t="s">
        <v>3864</v>
      </c>
      <c r="C1699" s="58" t="s">
        <v>3864</v>
      </c>
      <c r="D1699" s="67" t="s">
        <v>178</v>
      </c>
      <c r="E1699" s="58" t="s">
        <v>18493</v>
      </c>
      <c r="F1699" s="58" t="s">
        <v>18494</v>
      </c>
      <c r="G1699" s="58" t="s">
        <v>18495</v>
      </c>
      <c r="H1699" s="58" t="s">
        <v>14364</v>
      </c>
      <c r="I1699" s="58">
        <v>489.64</v>
      </c>
      <c r="J1699" s="58"/>
      <c r="K1699" s="58" t="s">
        <v>14365</v>
      </c>
      <c r="L1699" s="58" t="s">
        <v>178</v>
      </c>
      <c r="M1699" s="58">
        <v>414.75</v>
      </c>
      <c r="N1699" s="58"/>
      <c r="O1699" s="58">
        <v>548.61</v>
      </c>
      <c r="P1699" s="58" t="s">
        <v>14444</v>
      </c>
    </row>
    <row r="1700" spans="1:16" s="69" customFormat="1" ht="10.199999999999999" x14ac:dyDescent="0.2">
      <c r="A1700" s="57">
        <v>1720</v>
      </c>
      <c r="B1700" s="57" t="s">
        <v>18496</v>
      </c>
      <c r="C1700" s="58"/>
      <c r="D1700" s="67" t="s">
        <v>178</v>
      </c>
      <c r="E1700" s="58" t="s">
        <v>18496</v>
      </c>
      <c r="F1700" s="58" t="s">
        <v>18497</v>
      </c>
      <c r="G1700" s="58" t="s">
        <v>18498</v>
      </c>
      <c r="H1700" s="58" t="s">
        <v>14364</v>
      </c>
      <c r="I1700" s="58">
        <v>2400</v>
      </c>
      <c r="J1700" s="58"/>
      <c r="K1700" s="58" t="s">
        <v>14365</v>
      </c>
      <c r="L1700" s="58" t="s">
        <v>178</v>
      </c>
      <c r="M1700" s="58">
        <v>2068.9699999999998</v>
      </c>
      <c r="N1700" s="58"/>
      <c r="O1700" s="58">
        <v>2400</v>
      </c>
      <c r="P1700" s="58" t="s">
        <v>14444</v>
      </c>
    </row>
    <row r="1701" spans="1:16" s="69" customFormat="1" ht="10.199999999999999" x14ac:dyDescent="0.2">
      <c r="A1701" s="57">
        <v>1721</v>
      </c>
      <c r="B1701" s="57" t="s">
        <v>18499</v>
      </c>
      <c r="C1701" s="58"/>
      <c r="D1701" s="67" t="s">
        <v>178</v>
      </c>
      <c r="E1701" s="58" t="s">
        <v>18499</v>
      </c>
      <c r="F1701" s="58" t="s">
        <v>18500</v>
      </c>
      <c r="G1701" s="58" t="s">
        <v>18501</v>
      </c>
      <c r="H1701" s="58" t="s">
        <v>14364</v>
      </c>
      <c r="I1701" s="58">
        <v>113.69</v>
      </c>
      <c r="J1701" s="58"/>
      <c r="K1701" s="58" t="s">
        <v>14365</v>
      </c>
      <c r="L1701" s="58" t="s">
        <v>178</v>
      </c>
      <c r="M1701" s="58">
        <v>105.88</v>
      </c>
      <c r="N1701" s="58">
        <v>1</v>
      </c>
      <c r="O1701" s="58">
        <v>113.69</v>
      </c>
      <c r="P1701" s="58">
        <v>1</v>
      </c>
    </row>
    <row r="1702" spans="1:16" s="69" customFormat="1" ht="10.199999999999999" x14ac:dyDescent="0.2">
      <c r="A1702" s="57">
        <v>1722</v>
      </c>
      <c r="B1702" s="57" t="s">
        <v>7929</v>
      </c>
      <c r="C1702" s="58" t="s">
        <v>7929</v>
      </c>
      <c r="D1702" s="58" t="s">
        <v>8586</v>
      </c>
      <c r="E1702" s="58" t="s">
        <v>18502</v>
      </c>
      <c r="F1702" s="58" t="s">
        <v>7930</v>
      </c>
      <c r="G1702" s="58" t="s">
        <v>18503</v>
      </c>
      <c r="H1702" s="58" t="s">
        <v>14364</v>
      </c>
      <c r="I1702" s="58">
        <v>2666.65</v>
      </c>
      <c r="J1702" s="58"/>
      <c r="K1702" s="58" t="s">
        <v>14365</v>
      </c>
      <c r="L1702" s="58" t="s">
        <v>8586</v>
      </c>
      <c r="M1702" s="58">
        <v>2298.84</v>
      </c>
      <c r="N1702" s="58"/>
      <c r="O1702" s="58">
        <v>2666.65</v>
      </c>
      <c r="P1702" s="58" t="s">
        <v>14444</v>
      </c>
    </row>
    <row r="1703" spans="1:16" s="69" customFormat="1" ht="10.199999999999999" x14ac:dyDescent="0.2">
      <c r="A1703" s="57">
        <v>1723</v>
      </c>
      <c r="B1703" s="57" t="s">
        <v>2906</v>
      </c>
      <c r="C1703" s="58" t="s">
        <v>2906</v>
      </c>
      <c r="D1703" s="67" t="s">
        <v>178</v>
      </c>
      <c r="E1703" s="58" t="s">
        <v>18504</v>
      </c>
      <c r="F1703" s="58" t="s">
        <v>2907</v>
      </c>
      <c r="G1703" s="58" t="s">
        <v>18505</v>
      </c>
      <c r="H1703" s="58" t="s">
        <v>14364</v>
      </c>
      <c r="I1703" s="58">
        <v>65.67</v>
      </c>
      <c r="J1703" s="58"/>
      <c r="K1703" s="58" t="s">
        <v>14365</v>
      </c>
      <c r="L1703" s="58" t="s">
        <v>178</v>
      </c>
      <c r="M1703" s="58">
        <v>60.62</v>
      </c>
      <c r="N1703" s="58"/>
      <c r="O1703" s="58">
        <v>65.28</v>
      </c>
      <c r="P1703" s="58" t="s">
        <v>14444</v>
      </c>
    </row>
    <row r="1704" spans="1:16" s="69" customFormat="1" ht="10.199999999999999" x14ac:dyDescent="0.2">
      <c r="A1704" s="57">
        <v>1724</v>
      </c>
      <c r="B1704" s="57" t="s">
        <v>4496</v>
      </c>
      <c r="C1704" s="58" t="s">
        <v>4496</v>
      </c>
      <c r="D1704" s="67" t="s">
        <v>178</v>
      </c>
      <c r="E1704" s="58" t="s">
        <v>18506</v>
      </c>
      <c r="F1704" s="58" t="s">
        <v>4497</v>
      </c>
      <c r="G1704" s="58" t="s">
        <v>18507</v>
      </c>
      <c r="H1704" s="58" t="s">
        <v>14364</v>
      </c>
      <c r="I1704" s="58">
        <v>221.57</v>
      </c>
      <c r="J1704" s="58"/>
      <c r="K1704" s="58" t="s">
        <v>14365</v>
      </c>
      <c r="L1704" s="58" t="s">
        <v>178</v>
      </c>
      <c r="M1704" s="58">
        <v>187.68</v>
      </c>
      <c r="N1704" s="58"/>
      <c r="O1704" s="58">
        <v>216.67</v>
      </c>
      <c r="P1704" s="58" t="s">
        <v>14444</v>
      </c>
    </row>
    <row r="1705" spans="1:16" s="69" customFormat="1" ht="10.199999999999999" x14ac:dyDescent="0.2">
      <c r="A1705" s="57">
        <v>1725</v>
      </c>
      <c r="B1705" s="57" t="s">
        <v>8222</v>
      </c>
      <c r="C1705" s="58" t="s">
        <v>8222</v>
      </c>
      <c r="D1705" s="58" t="s">
        <v>8586</v>
      </c>
      <c r="E1705" s="58" t="s">
        <v>18508</v>
      </c>
      <c r="F1705" s="58" t="s">
        <v>8223</v>
      </c>
      <c r="G1705" s="58" t="s">
        <v>18509</v>
      </c>
      <c r="H1705" s="58" t="s">
        <v>14364</v>
      </c>
      <c r="I1705" s="58">
        <v>1686.67</v>
      </c>
      <c r="J1705" s="58"/>
      <c r="K1705" s="58" t="s">
        <v>14365</v>
      </c>
      <c r="L1705" s="58" t="s">
        <v>8586</v>
      </c>
      <c r="M1705" s="58">
        <v>1601.27</v>
      </c>
      <c r="N1705" s="58">
        <v>28</v>
      </c>
      <c r="O1705" s="58">
        <v>1079.55</v>
      </c>
      <c r="P1705" s="58">
        <v>19</v>
      </c>
    </row>
    <row r="1706" spans="1:16" s="69" customFormat="1" ht="10.199999999999999" x14ac:dyDescent="0.2">
      <c r="A1706" s="57">
        <v>1726</v>
      </c>
      <c r="B1706" s="57" t="s">
        <v>3846</v>
      </c>
      <c r="C1706" s="58" t="s">
        <v>3846</v>
      </c>
      <c r="D1706" s="67" t="s">
        <v>178</v>
      </c>
      <c r="E1706" s="58" t="s">
        <v>18510</v>
      </c>
      <c r="F1706" s="58" t="s">
        <v>3847</v>
      </c>
      <c r="G1706" s="58" t="s">
        <v>18511</v>
      </c>
      <c r="H1706" s="58" t="s">
        <v>14364</v>
      </c>
      <c r="I1706" s="58">
        <v>71.44</v>
      </c>
      <c r="J1706" s="58"/>
      <c r="K1706" s="58" t="s">
        <v>14365</v>
      </c>
      <c r="L1706" s="58" t="s">
        <v>178</v>
      </c>
      <c r="M1706" s="58">
        <v>65.95</v>
      </c>
      <c r="N1706" s="58">
        <v>33</v>
      </c>
      <c r="O1706" s="58">
        <v>79.17</v>
      </c>
      <c r="P1706" s="58">
        <v>24</v>
      </c>
    </row>
    <row r="1707" spans="1:16" s="69" customFormat="1" ht="10.199999999999999" x14ac:dyDescent="0.2">
      <c r="A1707" s="57">
        <v>1727</v>
      </c>
      <c r="B1707" s="57" t="s">
        <v>3843</v>
      </c>
      <c r="C1707" s="58" t="s">
        <v>3843</v>
      </c>
      <c r="D1707" s="67" t="s">
        <v>178</v>
      </c>
      <c r="E1707" s="58" t="s">
        <v>18512</v>
      </c>
      <c r="F1707" s="58" t="s">
        <v>3844</v>
      </c>
      <c r="G1707" s="58" t="s">
        <v>18513</v>
      </c>
      <c r="H1707" s="58" t="s">
        <v>14364</v>
      </c>
      <c r="I1707" s="58">
        <v>145.83000000000001</v>
      </c>
      <c r="J1707" s="58"/>
      <c r="K1707" s="58" t="s">
        <v>14365</v>
      </c>
      <c r="L1707" s="58" t="s">
        <v>178</v>
      </c>
      <c r="M1707" s="58">
        <v>134.62</v>
      </c>
      <c r="N1707" s="58">
        <v>2</v>
      </c>
      <c r="O1707" s="58">
        <v>184.72</v>
      </c>
      <c r="P1707" s="58">
        <v>2</v>
      </c>
    </row>
    <row r="1708" spans="1:16" s="69" customFormat="1" ht="10.199999999999999" x14ac:dyDescent="0.2">
      <c r="A1708" s="57">
        <v>1728</v>
      </c>
      <c r="B1708" s="57" t="s">
        <v>18514</v>
      </c>
      <c r="C1708" s="58" t="s">
        <v>3840</v>
      </c>
      <c r="D1708" s="67" t="s">
        <v>178</v>
      </c>
      <c r="E1708" s="58" t="s">
        <v>18514</v>
      </c>
      <c r="F1708" s="58" t="s">
        <v>3841</v>
      </c>
      <c r="G1708" s="58" t="s">
        <v>18515</v>
      </c>
      <c r="H1708" s="58" t="s">
        <v>14364</v>
      </c>
      <c r="I1708" s="58">
        <v>6.94</v>
      </c>
      <c r="J1708" s="58"/>
      <c r="K1708" s="58" t="s">
        <v>14365</v>
      </c>
      <c r="L1708" s="58" t="s">
        <v>178</v>
      </c>
      <c r="M1708" s="58">
        <v>6.41</v>
      </c>
      <c r="N1708" s="58">
        <v>2</v>
      </c>
      <c r="O1708" s="58">
        <v>6.94</v>
      </c>
      <c r="P1708" s="58">
        <v>2</v>
      </c>
    </row>
    <row r="1709" spans="1:16" s="69" customFormat="1" ht="10.199999999999999" x14ac:dyDescent="0.2">
      <c r="A1709" s="57">
        <v>1729</v>
      </c>
      <c r="B1709" s="57" t="s">
        <v>18516</v>
      </c>
      <c r="C1709" s="58"/>
      <c r="D1709" s="58" t="s">
        <v>8586</v>
      </c>
      <c r="E1709" s="58" t="s">
        <v>18516</v>
      </c>
      <c r="F1709" s="58" t="s">
        <v>18517</v>
      </c>
      <c r="G1709" s="58" t="s">
        <v>18518</v>
      </c>
      <c r="H1709" s="58" t="s">
        <v>14364</v>
      </c>
      <c r="I1709" s="58">
        <v>2150.64</v>
      </c>
      <c r="J1709" s="58"/>
      <c r="K1709" s="58" t="s">
        <v>14365</v>
      </c>
      <c r="L1709" s="58" t="s">
        <v>8586</v>
      </c>
      <c r="M1709" s="58">
        <v>1852.29</v>
      </c>
      <c r="N1709" s="58">
        <v>159</v>
      </c>
      <c r="O1709" s="58">
        <v>2150.64</v>
      </c>
      <c r="P1709" s="58">
        <v>158</v>
      </c>
    </row>
    <row r="1710" spans="1:16" s="69" customFormat="1" ht="10.199999999999999" x14ac:dyDescent="0.2">
      <c r="A1710" s="57">
        <v>1730</v>
      </c>
      <c r="B1710" s="57" t="s">
        <v>7980</v>
      </c>
      <c r="C1710" s="58" t="s">
        <v>7980</v>
      </c>
      <c r="D1710" s="58" t="s">
        <v>8586</v>
      </c>
      <c r="E1710" s="58" t="s">
        <v>25657</v>
      </c>
      <c r="F1710" s="58" t="s">
        <v>7981</v>
      </c>
      <c r="G1710" s="58" t="s">
        <v>18519</v>
      </c>
      <c r="H1710" s="58" t="s">
        <v>14364</v>
      </c>
      <c r="I1710" s="58">
        <v>2446.85</v>
      </c>
      <c r="J1710" s="58"/>
      <c r="K1710" s="58" t="s">
        <v>14365</v>
      </c>
      <c r="L1710" s="58" t="s">
        <v>8586</v>
      </c>
      <c r="M1710" s="58">
        <v>2107.4</v>
      </c>
      <c r="N1710" s="58"/>
      <c r="O1710" s="58">
        <v>1518.73</v>
      </c>
      <c r="P1710" s="58">
        <v>2</v>
      </c>
    </row>
    <row r="1711" spans="1:16" s="69" customFormat="1" ht="10.199999999999999" x14ac:dyDescent="0.2">
      <c r="A1711" s="57">
        <v>1742</v>
      </c>
      <c r="B1711" s="57" t="s">
        <v>6518</v>
      </c>
      <c r="C1711" s="58" t="s">
        <v>6518</v>
      </c>
      <c r="D1711" s="58" t="s">
        <v>8586</v>
      </c>
      <c r="E1711" s="58" t="s">
        <v>18524</v>
      </c>
      <c r="F1711" s="58" t="s">
        <v>6519</v>
      </c>
      <c r="G1711" s="58" t="s">
        <v>18525</v>
      </c>
      <c r="H1711" s="58" t="s">
        <v>14364</v>
      </c>
      <c r="I1711" s="58">
        <v>775.46</v>
      </c>
      <c r="J1711" s="58"/>
      <c r="K1711" s="58" t="s">
        <v>14365</v>
      </c>
      <c r="L1711" s="58" t="s">
        <v>8586</v>
      </c>
      <c r="M1711" s="58">
        <v>733.55</v>
      </c>
      <c r="N1711" s="58">
        <v>4</v>
      </c>
      <c r="O1711" s="58">
        <v>775.46</v>
      </c>
      <c r="P1711" s="58">
        <v>1</v>
      </c>
    </row>
    <row r="1712" spans="1:16" s="69" customFormat="1" ht="10.199999999999999" x14ac:dyDescent="0.2">
      <c r="A1712" s="57">
        <v>1743</v>
      </c>
      <c r="B1712" s="57" t="s">
        <v>6454</v>
      </c>
      <c r="C1712" s="58" t="s">
        <v>6454</v>
      </c>
      <c r="D1712" s="58" t="s">
        <v>8586</v>
      </c>
      <c r="E1712" s="58" t="s">
        <v>18526</v>
      </c>
      <c r="F1712" s="58" t="s">
        <v>6455</v>
      </c>
      <c r="G1712" s="58" t="s">
        <v>18527</v>
      </c>
      <c r="H1712" s="58" t="s">
        <v>14364</v>
      </c>
      <c r="I1712" s="58">
        <v>558.47</v>
      </c>
      <c r="J1712" s="58"/>
      <c r="K1712" s="58" t="s">
        <v>14365</v>
      </c>
      <c r="L1712" s="58" t="s">
        <v>8586</v>
      </c>
      <c r="M1712" s="58">
        <v>528.28</v>
      </c>
      <c r="N1712" s="58"/>
      <c r="O1712" s="58">
        <v>558.47</v>
      </c>
      <c r="P1712" s="58" t="s">
        <v>14444</v>
      </c>
    </row>
    <row r="1713" spans="1:16" s="69" customFormat="1" ht="10.199999999999999" x14ac:dyDescent="0.2">
      <c r="A1713" s="57">
        <v>1744</v>
      </c>
      <c r="B1713" s="57" t="s">
        <v>18528</v>
      </c>
      <c r="C1713" s="58"/>
      <c r="D1713" s="67" t="s">
        <v>178</v>
      </c>
      <c r="E1713" s="58" t="s">
        <v>18528</v>
      </c>
      <c r="F1713" s="58" t="s">
        <v>18529</v>
      </c>
      <c r="G1713" s="58" t="s">
        <v>18530</v>
      </c>
      <c r="H1713" s="58" t="s">
        <v>14364</v>
      </c>
      <c r="I1713" s="58">
        <v>32.4</v>
      </c>
      <c r="J1713" s="58"/>
      <c r="K1713" s="58" t="s">
        <v>14365</v>
      </c>
      <c r="L1713" s="58" t="s">
        <v>178</v>
      </c>
      <c r="M1713" s="58">
        <v>27.93</v>
      </c>
      <c r="N1713" s="58"/>
      <c r="O1713" s="58">
        <v>32.4</v>
      </c>
      <c r="P1713" s="58" t="s">
        <v>14444</v>
      </c>
    </row>
    <row r="1714" spans="1:16" s="69" customFormat="1" ht="10.199999999999999" x14ac:dyDescent="0.2">
      <c r="A1714" s="57">
        <v>1745</v>
      </c>
      <c r="B1714" s="57" t="s">
        <v>7382</v>
      </c>
      <c r="C1714" s="58" t="s">
        <v>7382</v>
      </c>
      <c r="D1714" s="67" t="s">
        <v>178</v>
      </c>
      <c r="E1714" s="58" t="s">
        <v>18531</v>
      </c>
      <c r="F1714" s="58" t="s">
        <v>7383</v>
      </c>
      <c r="G1714" s="58" t="s">
        <v>18532</v>
      </c>
      <c r="H1714" s="58" t="s">
        <v>14364</v>
      </c>
      <c r="I1714" s="58">
        <v>1766.67</v>
      </c>
      <c r="J1714" s="58"/>
      <c r="K1714" s="58" t="s">
        <v>14365</v>
      </c>
      <c r="L1714" s="58" t="s">
        <v>178</v>
      </c>
      <c r="M1714" s="58">
        <v>1522.99</v>
      </c>
      <c r="N1714" s="58"/>
      <c r="O1714" s="58">
        <v>1766.67</v>
      </c>
      <c r="P1714" s="58" t="s">
        <v>14444</v>
      </c>
    </row>
    <row r="1715" spans="1:16" s="69" customFormat="1" ht="10.199999999999999" x14ac:dyDescent="0.2">
      <c r="A1715" s="57">
        <v>1746</v>
      </c>
      <c r="B1715" s="57" t="s">
        <v>7385</v>
      </c>
      <c r="C1715" s="58" t="s">
        <v>7385</v>
      </c>
      <c r="D1715" s="67" t="s">
        <v>178</v>
      </c>
      <c r="E1715" s="58" t="s">
        <v>18533</v>
      </c>
      <c r="F1715" s="58" t="s">
        <v>18534</v>
      </c>
      <c r="G1715" s="58" t="s">
        <v>18535</v>
      </c>
      <c r="H1715" s="58" t="s">
        <v>14364</v>
      </c>
      <c r="I1715" s="58">
        <v>2506.67</v>
      </c>
      <c r="J1715" s="58"/>
      <c r="K1715" s="58" t="s">
        <v>14365</v>
      </c>
      <c r="L1715" s="58" t="s">
        <v>178</v>
      </c>
      <c r="M1715" s="58">
        <v>2160.92</v>
      </c>
      <c r="N1715" s="58"/>
      <c r="O1715" s="58">
        <v>2506.67</v>
      </c>
      <c r="P1715" s="58" t="s">
        <v>14444</v>
      </c>
    </row>
    <row r="1716" spans="1:16" s="69" customFormat="1" ht="10.199999999999999" x14ac:dyDescent="0.2">
      <c r="A1716" s="57">
        <v>1747</v>
      </c>
      <c r="B1716" s="57" t="s">
        <v>7983</v>
      </c>
      <c r="C1716" s="58" t="s">
        <v>7983</v>
      </c>
      <c r="D1716" s="67" t="s">
        <v>178</v>
      </c>
      <c r="E1716" s="58" t="s">
        <v>18536</v>
      </c>
      <c r="F1716" s="58" t="s">
        <v>7984</v>
      </c>
      <c r="G1716" s="58" t="s">
        <v>18537</v>
      </c>
      <c r="H1716" s="58" t="s">
        <v>14364</v>
      </c>
      <c r="I1716" s="58">
        <v>32</v>
      </c>
      <c r="J1716" s="58"/>
      <c r="K1716" s="58" t="s">
        <v>14365</v>
      </c>
      <c r="L1716" s="58" t="s">
        <v>178</v>
      </c>
      <c r="M1716" s="58">
        <v>30.56</v>
      </c>
      <c r="N1716" s="58">
        <v>4306</v>
      </c>
      <c r="O1716" s="58">
        <v>32</v>
      </c>
      <c r="P1716" s="58">
        <v>805</v>
      </c>
    </row>
    <row r="1717" spans="1:16" s="69" customFormat="1" ht="10.199999999999999" x14ac:dyDescent="0.2">
      <c r="A1717" s="57">
        <v>1748</v>
      </c>
      <c r="B1717" s="57" t="s">
        <v>7372</v>
      </c>
      <c r="C1717" s="58" t="s">
        <v>7372</v>
      </c>
      <c r="D1717" s="67" t="s">
        <v>178</v>
      </c>
      <c r="E1717" s="58" t="s">
        <v>18538</v>
      </c>
      <c r="F1717" s="58" t="s">
        <v>7373</v>
      </c>
      <c r="G1717" s="58" t="s">
        <v>18539</v>
      </c>
      <c r="H1717" s="58" t="s">
        <v>14364</v>
      </c>
      <c r="I1717" s="58">
        <v>2506.67</v>
      </c>
      <c r="J1717" s="58"/>
      <c r="K1717" s="58" t="s">
        <v>14365</v>
      </c>
      <c r="L1717" s="58" t="s">
        <v>178</v>
      </c>
      <c r="M1717" s="58">
        <v>2160.92</v>
      </c>
      <c r="N1717" s="58"/>
      <c r="O1717" s="58">
        <v>2506.67</v>
      </c>
      <c r="P1717" s="58" t="s">
        <v>14444</v>
      </c>
    </row>
    <row r="1718" spans="1:16" s="69" customFormat="1" ht="10.199999999999999" x14ac:dyDescent="0.2">
      <c r="A1718" s="57">
        <v>1749</v>
      </c>
      <c r="B1718" s="57" t="s">
        <v>8203</v>
      </c>
      <c r="C1718" s="58" t="s">
        <v>8203</v>
      </c>
      <c r="D1718" s="67" t="s">
        <v>178</v>
      </c>
      <c r="E1718" s="58" t="s">
        <v>18540</v>
      </c>
      <c r="F1718" s="58">
        <v>415002</v>
      </c>
      <c r="G1718" s="58" t="s">
        <v>18541</v>
      </c>
      <c r="H1718" s="58" t="s">
        <v>14364</v>
      </c>
      <c r="I1718" s="58">
        <v>27.65</v>
      </c>
      <c r="J1718" s="58"/>
      <c r="K1718" s="58" t="s">
        <v>14365</v>
      </c>
      <c r="L1718" s="58" t="s">
        <v>178</v>
      </c>
      <c r="M1718" s="58">
        <v>26.4</v>
      </c>
      <c r="N1718" s="58">
        <v>2548</v>
      </c>
      <c r="O1718" s="58">
        <v>27.65</v>
      </c>
      <c r="P1718" s="58">
        <v>3945</v>
      </c>
    </row>
    <row r="1719" spans="1:16" s="69" customFormat="1" ht="10.199999999999999" x14ac:dyDescent="0.2">
      <c r="A1719" s="57">
        <v>1750</v>
      </c>
      <c r="B1719" s="57" t="s">
        <v>7369</v>
      </c>
      <c r="C1719" s="58" t="s">
        <v>7369</v>
      </c>
      <c r="D1719" s="67" t="s">
        <v>178</v>
      </c>
      <c r="E1719" s="58" t="s">
        <v>18542</v>
      </c>
      <c r="F1719" s="58" t="s">
        <v>18543</v>
      </c>
      <c r="G1719" s="58" t="s">
        <v>18544</v>
      </c>
      <c r="H1719" s="58" t="s">
        <v>14364</v>
      </c>
      <c r="I1719" s="58">
        <v>2306.67</v>
      </c>
      <c r="J1719" s="58"/>
      <c r="K1719" s="58" t="s">
        <v>14365</v>
      </c>
      <c r="L1719" s="58" t="s">
        <v>178</v>
      </c>
      <c r="M1719" s="58">
        <v>1988.51</v>
      </c>
      <c r="N1719" s="58"/>
      <c r="O1719" s="58">
        <v>2306.67</v>
      </c>
      <c r="P1719" s="58" t="s">
        <v>14444</v>
      </c>
    </row>
    <row r="1720" spans="1:16" s="69" customFormat="1" ht="10.199999999999999" x14ac:dyDescent="0.2">
      <c r="A1720" s="57">
        <v>1751</v>
      </c>
      <c r="B1720" s="57" t="s">
        <v>274</v>
      </c>
      <c r="C1720" s="58" t="s">
        <v>274</v>
      </c>
      <c r="D1720" s="58" t="s">
        <v>8586</v>
      </c>
      <c r="E1720" s="58" t="s">
        <v>18545</v>
      </c>
      <c r="F1720" s="58" t="s">
        <v>275</v>
      </c>
      <c r="G1720" s="58" t="s">
        <v>18546</v>
      </c>
      <c r="H1720" s="58" t="s">
        <v>14364</v>
      </c>
      <c r="I1720" s="58">
        <v>2150.64</v>
      </c>
      <c r="J1720" s="58"/>
      <c r="K1720" s="58" t="s">
        <v>14365</v>
      </c>
      <c r="L1720" s="58" t="s">
        <v>8586</v>
      </c>
      <c r="M1720" s="58">
        <v>1841.64</v>
      </c>
      <c r="N1720" s="58">
        <v>43</v>
      </c>
      <c r="O1720" s="58">
        <v>1704.5</v>
      </c>
      <c r="P1720" s="58">
        <v>21</v>
      </c>
    </row>
    <row r="1721" spans="1:16" s="69" customFormat="1" ht="10.199999999999999" x14ac:dyDescent="0.2">
      <c r="A1721" s="57">
        <v>1752</v>
      </c>
      <c r="B1721" s="57" t="s">
        <v>6441</v>
      </c>
      <c r="C1721" s="58" t="s">
        <v>6441</v>
      </c>
      <c r="D1721" s="58" t="s">
        <v>8586</v>
      </c>
      <c r="E1721" s="58" t="s">
        <v>18547</v>
      </c>
      <c r="F1721" s="58" t="s">
        <v>6442</v>
      </c>
      <c r="G1721" s="58" t="s">
        <v>18548</v>
      </c>
      <c r="H1721" s="58" t="s">
        <v>14364</v>
      </c>
      <c r="I1721" s="58">
        <v>2446.85</v>
      </c>
      <c r="J1721" s="58"/>
      <c r="K1721" s="58" t="s">
        <v>14365</v>
      </c>
      <c r="L1721" s="58" t="s">
        <v>8586</v>
      </c>
      <c r="M1721" s="58">
        <v>2095.29</v>
      </c>
      <c r="N1721" s="58"/>
      <c r="O1721" s="58">
        <v>2446.85</v>
      </c>
      <c r="P1721" s="58" t="s">
        <v>14444</v>
      </c>
    </row>
    <row r="1722" spans="1:16" s="69" customFormat="1" ht="10.199999999999999" x14ac:dyDescent="0.2">
      <c r="A1722" s="57">
        <v>1753</v>
      </c>
      <c r="B1722" s="57" t="s">
        <v>8034</v>
      </c>
      <c r="C1722" s="58" t="s">
        <v>8034</v>
      </c>
      <c r="D1722" s="58" t="s">
        <v>8586</v>
      </c>
      <c r="E1722" s="58" t="s">
        <v>18549</v>
      </c>
      <c r="F1722" s="58" t="s">
        <v>18550</v>
      </c>
      <c r="G1722" s="58" t="s">
        <v>18551</v>
      </c>
      <c r="H1722" s="58" t="s">
        <v>14364</v>
      </c>
      <c r="I1722" s="58">
        <v>2000</v>
      </c>
      <c r="J1722" s="58"/>
      <c r="K1722" s="58" t="s">
        <v>14365</v>
      </c>
      <c r="L1722" s="58" t="s">
        <v>8586</v>
      </c>
      <c r="M1722" s="58">
        <v>1898.73</v>
      </c>
      <c r="N1722" s="58">
        <v>3</v>
      </c>
      <c r="O1722" s="58">
        <v>2000</v>
      </c>
      <c r="P1722" s="58">
        <v>2</v>
      </c>
    </row>
    <row r="1723" spans="1:16" s="69" customFormat="1" ht="10.199999999999999" x14ac:dyDescent="0.2">
      <c r="A1723" s="57">
        <v>1754</v>
      </c>
      <c r="B1723" s="57" t="s">
        <v>5335</v>
      </c>
      <c r="C1723" s="58" t="s">
        <v>5335</v>
      </c>
      <c r="D1723" s="58" t="s">
        <v>8586</v>
      </c>
      <c r="E1723" s="58" t="s">
        <v>18552</v>
      </c>
      <c r="F1723" s="58" t="s">
        <v>18553</v>
      </c>
      <c r="G1723" s="58" t="s">
        <v>18554</v>
      </c>
      <c r="H1723" s="58" t="s">
        <v>14364</v>
      </c>
      <c r="I1723" s="58">
        <v>80</v>
      </c>
      <c r="J1723" s="58"/>
      <c r="K1723" s="58" t="s">
        <v>14365</v>
      </c>
      <c r="L1723" s="58" t="s">
        <v>8586</v>
      </c>
      <c r="M1723" s="58">
        <v>75.95</v>
      </c>
      <c r="N1723" s="58">
        <v>11</v>
      </c>
      <c r="O1723" s="58">
        <v>80</v>
      </c>
      <c r="P1723" s="58">
        <v>5</v>
      </c>
    </row>
    <row r="1724" spans="1:16" s="69" customFormat="1" ht="10.199999999999999" x14ac:dyDescent="0.2">
      <c r="A1724" s="57">
        <v>1755</v>
      </c>
      <c r="B1724" s="57" t="s">
        <v>5567</v>
      </c>
      <c r="C1724" s="58" t="s">
        <v>5567</v>
      </c>
      <c r="D1724" s="58" t="s">
        <v>8586</v>
      </c>
      <c r="E1724" s="58" t="s">
        <v>18555</v>
      </c>
      <c r="F1724" s="58" t="s">
        <v>5568</v>
      </c>
      <c r="G1724" s="58" t="s">
        <v>18556</v>
      </c>
      <c r="H1724" s="58" t="s">
        <v>14364</v>
      </c>
      <c r="I1724" s="58">
        <v>40.26</v>
      </c>
      <c r="J1724" s="58"/>
      <c r="K1724" s="58" t="s">
        <v>14365</v>
      </c>
      <c r="L1724" s="58" t="s">
        <v>8586</v>
      </c>
      <c r="M1724" s="58">
        <v>39.76</v>
      </c>
      <c r="N1724" s="58">
        <v>267</v>
      </c>
      <c r="O1724" s="58">
        <v>40.26</v>
      </c>
      <c r="P1724" s="58">
        <v>197</v>
      </c>
    </row>
    <row r="1725" spans="1:16" s="69" customFormat="1" ht="10.199999999999999" x14ac:dyDescent="0.2">
      <c r="A1725" s="57">
        <v>1756</v>
      </c>
      <c r="B1725" s="57" t="s">
        <v>18557</v>
      </c>
      <c r="C1725" s="58"/>
      <c r="D1725" s="67" t="s">
        <v>178</v>
      </c>
      <c r="E1725" s="58" t="s">
        <v>18557</v>
      </c>
      <c r="F1725" s="58">
        <v>446101</v>
      </c>
      <c r="G1725" s="58" t="s">
        <v>18558</v>
      </c>
      <c r="H1725" s="58" t="s">
        <v>14364</v>
      </c>
      <c r="I1725" s="58">
        <v>43.53</v>
      </c>
      <c r="J1725" s="58"/>
      <c r="K1725" s="58" t="s">
        <v>14365</v>
      </c>
      <c r="L1725" s="58" t="s">
        <v>178</v>
      </c>
      <c r="M1725" s="58">
        <v>41.57</v>
      </c>
      <c r="N1725" s="58">
        <v>732</v>
      </c>
      <c r="O1725" s="58">
        <v>43.53</v>
      </c>
      <c r="P1725" s="58">
        <v>10</v>
      </c>
    </row>
    <row r="1726" spans="1:16" s="69" customFormat="1" ht="10.199999999999999" x14ac:dyDescent="0.2">
      <c r="A1726" s="57">
        <v>1757</v>
      </c>
      <c r="B1726" s="57" t="s">
        <v>7521</v>
      </c>
      <c r="C1726" s="58" t="s">
        <v>7521</v>
      </c>
      <c r="D1726" s="58" t="s">
        <v>8586</v>
      </c>
      <c r="E1726" s="58" t="s">
        <v>18559</v>
      </c>
      <c r="F1726" s="58" t="s">
        <v>18560</v>
      </c>
      <c r="G1726" s="58" t="s">
        <v>18561</v>
      </c>
      <c r="H1726" s="58" t="s">
        <v>14364</v>
      </c>
      <c r="I1726" s="58">
        <v>2094.67</v>
      </c>
      <c r="J1726" s="58"/>
      <c r="K1726" s="58" t="s">
        <v>14365</v>
      </c>
      <c r="L1726" s="58" t="s">
        <v>8586</v>
      </c>
      <c r="M1726" s="58">
        <v>1988.61</v>
      </c>
      <c r="N1726" s="58">
        <v>247</v>
      </c>
      <c r="O1726" s="58">
        <v>1619.32</v>
      </c>
      <c r="P1726" s="58">
        <v>97</v>
      </c>
    </row>
    <row r="1727" spans="1:16" s="69" customFormat="1" ht="10.199999999999999" x14ac:dyDescent="0.2">
      <c r="A1727" s="57">
        <v>1758</v>
      </c>
      <c r="B1727" s="57" t="s">
        <v>18562</v>
      </c>
      <c r="C1727" s="58" t="s">
        <v>5222</v>
      </c>
      <c r="D1727" s="58" t="s">
        <v>8586</v>
      </c>
      <c r="E1727" s="58" t="s">
        <v>18562</v>
      </c>
      <c r="F1727" s="58" t="s">
        <v>5223</v>
      </c>
      <c r="G1727" s="58" t="s">
        <v>18563</v>
      </c>
      <c r="H1727" s="58" t="s">
        <v>14364</v>
      </c>
      <c r="I1727" s="58">
        <v>40.450000000000003</v>
      </c>
      <c r="J1727" s="58"/>
      <c r="K1727" s="58" t="s">
        <v>14365</v>
      </c>
      <c r="L1727" s="58" t="s">
        <v>8586</v>
      </c>
      <c r="M1727" s="58">
        <v>37.18</v>
      </c>
      <c r="N1727" s="58"/>
      <c r="O1727" s="58">
        <v>40.450000000000003</v>
      </c>
      <c r="P1727" s="58" t="s">
        <v>14444</v>
      </c>
    </row>
    <row r="1728" spans="1:16" s="69" customFormat="1" ht="10.199999999999999" x14ac:dyDescent="0.2">
      <c r="A1728" s="57">
        <v>1759</v>
      </c>
      <c r="B1728" s="57" t="s">
        <v>6477</v>
      </c>
      <c r="C1728" s="58" t="s">
        <v>6477</v>
      </c>
      <c r="D1728" s="58" t="s">
        <v>8586</v>
      </c>
      <c r="E1728" s="58" t="s">
        <v>18564</v>
      </c>
      <c r="F1728" s="58" t="s">
        <v>18565</v>
      </c>
      <c r="G1728" s="58" t="s">
        <v>18566</v>
      </c>
      <c r="H1728" s="58" t="s">
        <v>14364</v>
      </c>
      <c r="I1728" s="58">
        <v>2347.7600000000002</v>
      </c>
      <c r="J1728" s="58"/>
      <c r="K1728" s="58" t="s">
        <v>14365</v>
      </c>
      <c r="L1728" s="58" t="s">
        <v>8586</v>
      </c>
      <c r="M1728" s="58">
        <v>2208.84</v>
      </c>
      <c r="N1728" s="58">
        <v>1</v>
      </c>
      <c r="O1728" s="58">
        <v>2347.7600000000002</v>
      </c>
      <c r="P1728" s="58">
        <v>1</v>
      </c>
    </row>
    <row r="1729" spans="1:16" s="69" customFormat="1" ht="10.199999999999999" x14ac:dyDescent="0.2">
      <c r="A1729" s="57">
        <v>1760</v>
      </c>
      <c r="B1729" s="57" t="s">
        <v>6334</v>
      </c>
      <c r="C1729" s="58" t="s">
        <v>6334</v>
      </c>
      <c r="D1729" s="58" t="s">
        <v>82</v>
      </c>
      <c r="E1729" s="58" t="s">
        <v>18567</v>
      </c>
      <c r="F1729" s="58" t="s">
        <v>6335</v>
      </c>
      <c r="G1729" s="58" t="s">
        <v>18568</v>
      </c>
      <c r="H1729" s="58" t="s">
        <v>14364</v>
      </c>
      <c r="I1729" s="58">
        <v>8.42</v>
      </c>
      <c r="J1729" s="58"/>
      <c r="K1729" s="58" t="s">
        <v>14365</v>
      </c>
      <c r="L1729" s="58" t="s">
        <v>82</v>
      </c>
      <c r="M1729" s="58">
        <v>7.94</v>
      </c>
      <c r="N1729" s="58">
        <v>930</v>
      </c>
      <c r="O1729" s="58">
        <v>8.42</v>
      </c>
      <c r="P1729" s="58">
        <v>422</v>
      </c>
    </row>
    <row r="1730" spans="1:16" s="69" customFormat="1" ht="10.199999999999999" x14ac:dyDescent="0.2">
      <c r="A1730" s="57">
        <v>1761</v>
      </c>
      <c r="B1730" s="57" t="s">
        <v>18569</v>
      </c>
      <c r="C1730" s="58"/>
      <c r="D1730" s="67" t="s">
        <v>178</v>
      </c>
      <c r="E1730" s="58" t="s">
        <v>18569</v>
      </c>
      <c r="F1730" s="58" t="s">
        <v>18570</v>
      </c>
      <c r="G1730" s="58" t="s">
        <v>18571</v>
      </c>
      <c r="H1730" s="58" t="s">
        <v>14364</v>
      </c>
      <c r="I1730" s="58">
        <v>1.21</v>
      </c>
      <c r="J1730" s="58"/>
      <c r="K1730" s="58" t="s">
        <v>14365</v>
      </c>
      <c r="L1730" s="58" t="s">
        <v>178</v>
      </c>
      <c r="M1730" s="58">
        <v>0.93</v>
      </c>
      <c r="N1730" s="58">
        <v>88</v>
      </c>
      <c r="O1730" s="58">
        <v>1.21</v>
      </c>
      <c r="P1730" s="58">
        <v>90</v>
      </c>
    </row>
    <row r="1731" spans="1:16" s="69" customFormat="1" ht="10.199999999999999" x14ac:dyDescent="0.2">
      <c r="A1731" s="57">
        <v>1762</v>
      </c>
      <c r="B1731" s="57" t="s">
        <v>5859</v>
      </c>
      <c r="C1731" s="58" t="s">
        <v>5859</v>
      </c>
      <c r="D1731" s="58" t="s">
        <v>82</v>
      </c>
      <c r="E1731" s="58" t="s">
        <v>18572</v>
      </c>
      <c r="F1731" s="58" t="s">
        <v>5860</v>
      </c>
      <c r="G1731" s="58" t="s">
        <v>18573</v>
      </c>
      <c r="H1731" s="58" t="s">
        <v>14364</v>
      </c>
      <c r="I1731" s="58">
        <v>6.08</v>
      </c>
      <c r="J1731" s="58"/>
      <c r="K1731" s="58" t="s">
        <v>14365</v>
      </c>
      <c r="L1731" s="58" t="s">
        <v>82</v>
      </c>
      <c r="M1731" s="58">
        <v>6</v>
      </c>
      <c r="N1731" s="58">
        <v>15</v>
      </c>
      <c r="O1731" s="58">
        <v>6.08</v>
      </c>
      <c r="P1731" s="58">
        <v>14</v>
      </c>
    </row>
    <row r="1732" spans="1:16" s="69" customFormat="1" ht="10.199999999999999" x14ac:dyDescent="0.2">
      <c r="A1732" s="57">
        <v>1763</v>
      </c>
      <c r="B1732" s="57" t="s">
        <v>2976</v>
      </c>
      <c r="C1732" s="58" t="s">
        <v>2976</v>
      </c>
      <c r="D1732" s="58" t="s">
        <v>82</v>
      </c>
      <c r="E1732" s="58" t="s">
        <v>18574</v>
      </c>
      <c r="F1732" s="58" t="s">
        <v>2977</v>
      </c>
      <c r="G1732" s="58" t="s">
        <v>18575</v>
      </c>
      <c r="H1732" s="58" t="s">
        <v>14364</v>
      </c>
      <c r="I1732" s="58">
        <v>1.01</v>
      </c>
      <c r="J1732" s="58"/>
      <c r="K1732" s="58" t="s">
        <v>14365</v>
      </c>
      <c r="L1732" s="58" t="s">
        <v>82</v>
      </c>
      <c r="M1732" s="58">
        <v>0.95</v>
      </c>
      <c r="N1732" s="58">
        <v>418</v>
      </c>
      <c r="O1732" s="58">
        <v>1.01</v>
      </c>
      <c r="P1732" s="58">
        <v>447</v>
      </c>
    </row>
    <row r="1733" spans="1:16" s="69" customFormat="1" ht="10.199999999999999" x14ac:dyDescent="0.2">
      <c r="A1733" s="57">
        <v>1764</v>
      </c>
      <c r="B1733" s="57" t="s">
        <v>18576</v>
      </c>
      <c r="C1733" s="67"/>
      <c r="D1733" s="67" t="s">
        <v>82</v>
      </c>
      <c r="E1733" s="67" t="s">
        <v>18576</v>
      </c>
      <c r="F1733" s="58" t="s">
        <v>18577</v>
      </c>
      <c r="G1733" s="67" t="s">
        <v>18578</v>
      </c>
      <c r="H1733" s="67" t="s">
        <v>14364</v>
      </c>
      <c r="I1733" s="67">
        <v>2.91</v>
      </c>
      <c r="J1733" s="67" t="s">
        <v>14444</v>
      </c>
      <c r="K1733" s="67" t="s">
        <v>14365</v>
      </c>
      <c r="L1733" s="67" t="s">
        <v>82</v>
      </c>
      <c r="M1733" s="67">
        <v>2.37</v>
      </c>
      <c r="N1733" s="67" t="s">
        <v>14444</v>
      </c>
      <c r="O1733" s="58">
        <v>2.91</v>
      </c>
      <c r="P1733" s="58" t="s">
        <v>14444</v>
      </c>
    </row>
    <row r="1734" spans="1:16" s="69" customFormat="1" ht="10.199999999999999" x14ac:dyDescent="0.2">
      <c r="A1734" s="57">
        <v>1765</v>
      </c>
      <c r="B1734" s="57" t="s">
        <v>4707</v>
      </c>
      <c r="C1734" s="58" t="s">
        <v>4707</v>
      </c>
      <c r="D1734" s="58" t="s">
        <v>82</v>
      </c>
      <c r="E1734" s="58" t="s">
        <v>18579</v>
      </c>
      <c r="F1734" s="58" t="s">
        <v>18580</v>
      </c>
      <c r="G1734" s="58" t="s">
        <v>18581</v>
      </c>
      <c r="H1734" s="58" t="s">
        <v>14364</v>
      </c>
      <c r="I1734" s="58">
        <v>4.5</v>
      </c>
      <c r="J1734" s="58"/>
      <c r="K1734" s="58" t="s">
        <v>14365</v>
      </c>
      <c r="L1734" s="58" t="s">
        <v>82</v>
      </c>
      <c r="M1734" s="58">
        <v>4.1500000000000004</v>
      </c>
      <c r="N1734" s="58">
        <v>50</v>
      </c>
      <c r="O1734" s="58">
        <v>4.5</v>
      </c>
      <c r="P1734" s="58">
        <v>44</v>
      </c>
    </row>
    <row r="1735" spans="1:16" s="69" customFormat="1" ht="10.199999999999999" x14ac:dyDescent="0.2">
      <c r="A1735" s="57">
        <v>1766</v>
      </c>
      <c r="B1735" s="57" t="s">
        <v>4698</v>
      </c>
      <c r="C1735" s="58" t="s">
        <v>4698</v>
      </c>
      <c r="D1735" s="58" t="s">
        <v>82</v>
      </c>
      <c r="E1735" s="58" t="s">
        <v>18582</v>
      </c>
      <c r="F1735" s="58" t="s">
        <v>4699</v>
      </c>
      <c r="G1735" s="58" t="s">
        <v>18583</v>
      </c>
      <c r="H1735" s="58" t="s">
        <v>14364</v>
      </c>
      <c r="I1735" s="58">
        <v>1.99</v>
      </c>
      <c r="J1735" s="58"/>
      <c r="K1735" s="58" t="s">
        <v>14365</v>
      </c>
      <c r="L1735" s="58" t="s">
        <v>82</v>
      </c>
      <c r="M1735" s="58">
        <v>1.83</v>
      </c>
      <c r="N1735" s="58"/>
      <c r="O1735" s="58">
        <v>1.99</v>
      </c>
      <c r="P1735" s="58" t="s">
        <v>14444</v>
      </c>
    </row>
    <row r="1736" spans="1:16" s="69" customFormat="1" ht="10.199999999999999" x14ac:dyDescent="0.2">
      <c r="A1736" s="57">
        <v>1767</v>
      </c>
      <c r="B1736" s="57" t="s">
        <v>7153</v>
      </c>
      <c r="C1736" s="58" t="s">
        <v>7153</v>
      </c>
      <c r="D1736" s="58" t="s">
        <v>82</v>
      </c>
      <c r="E1736" s="58" t="s">
        <v>18584</v>
      </c>
      <c r="F1736" s="58" t="s">
        <v>7154</v>
      </c>
      <c r="G1736" s="58" t="s">
        <v>18585</v>
      </c>
      <c r="H1736" s="58" t="s">
        <v>14364</v>
      </c>
      <c r="I1736" s="58">
        <v>2.4</v>
      </c>
      <c r="J1736" s="58"/>
      <c r="K1736" s="58" t="s">
        <v>14365</v>
      </c>
      <c r="L1736" s="58" t="s">
        <v>82</v>
      </c>
      <c r="M1736" s="58">
        <v>1.83</v>
      </c>
      <c r="N1736" s="58">
        <v>21871</v>
      </c>
      <c r="O1736" s="58">
        <v>2.4</v>
      </c>
      <c r="P1736" s="58">
        <v>14721</v>
      </c>
    </row>
    <row r="1737" spans="1:16" s="69" customFormat="1" ht="10.199999999999999" x14ac:dyDescent="0.2">
      <c r="A1737" s="57">
        <v>1768</v>
      </c>
      <c r="B1737" s="57" t="s">
        <v>7135</v>
      </c>
      <c r="C1737" s="58" t="s">
        <v>7135</v>
      </c>
      <c r="D1737" s="58" t="s">
        <v>82</v>
      </c>
      <c r="E1737" s="58" t="s">
        <v>18586</v>
      </c>
      <c r="F1737" s="58" t="s">
        <v>7136</v>
      </c>
      <c r="G1737" s="58" t="s">
        <v>18587</v>
      </c>
      <c r="H1737" s="58" t="s">
        <v>14364</v>
      </c>
      <c r="I1737" s="58">
        <v>1.97</v>
      </c>
      <c r="J1737" s="58"/>
      <c r="K1737" s="58" t="s">
        <v>14365</v>
      </c>
      <c r="L1737" s="58" t="s">
        <v>82</v>
      </c>
      <c r="M1737" s="58">
        <v>1.69</v>
      </c>
      <c r="N1737" s="58">
        <v>72642</v>
      </c>
      <c r="O1737" s="58">
        <v>1.97</v>
      </c>
      <c r="P1737" s="58">
        <v>47061</v>
      </c>
    </row>
    <row r="1738" spans="1:16" s="69" customFormat="1" ht="10.199999999999999" x14ac:dyDescent="0.2">
      <c r="A1738" s="57">
        <v>1769</v>
      </c>
      <c r="B1738" s="57" t="s">
        <v>7707</v>
      </c>
      <c r="C1738" s="58" t="s">
        <v>7707</v>
      </c>
      <c r="D1738" s="58" t="s">
        <v>82</v>
      </c>
      <c r="E1738" s="58" t="s">
        <v>18588</v>
      </c>
      <c r="F1738" s="58" t="s">
        <v>7708</v>
      </c>
      <c r="G1738" s="58" t="s">
        <v>18589</v>
      </c>
      <c r="H1738" s="58" t="s">
        <v>14364</v>
      </c>
      <c r="I1738" s="58">
        <v>5.77</v>
      </c>
      <c r="J1738" s="58"/>
      <c r="K1738" s="58" t="s">
        <v>14365</v>
      </c>
      <c r="L1738" s="58" t="s">
        <v>82</v>
      </c>
      <c r="M1738" s="58">
        <v>4.95</v>
      </c>
      <c r="N1738" s="58">
        <v>92985</v>
      </c>
      <c r="O1738" s="58">
        <v>5.85</v>
      </c>
      <c r="P1738" s="58">
        <v>59800</v>
      </c>
    </row>
    <row r="1739" spans="1:16" s="69" customFormat="1" ht="10.199999999999999" x14ac:dyDescent="0.2">
      <c r="A1739" s="57">
        <v>1770</v>
      </c>
      <c r="B1739" s="57" t="s">
        <v>6054</v>
      </c>
      <c r="C1739" s="58" t="s">
        <v>6054</v>
      </c>
      <c r="D1739" s="58" t="s">
        <v>82</v>
      </c>
      <c r="E1739" s="58" t="s">
        <v>18590</v>
      </c>
      <c r="F1739" s="58" t="s">
        <v>6055</v>
      </c>
      <c r="G1739" s="58" t="s">
        <v>18591</v>
      </c>
      <c r="H1739" s="58" t="s">
        <v>14364</v>
      </c>
      <c r="I1739" s="58">
        <v>3.59</v>
      </c>
      <c r="J1739" s="58"/>
      <c r="K1739" s="58" t="s">
        <v>14365</v>
      </c>
      <c r="L1739" s="58" t="s">
        <v>82</v>
      </c>
      <c r="M1739" s="58">
        <v>3.3</v>
      </c>
      <c r="N1739" s="58">
        <v>73</v>
      </c>
      <c r="O1739" s="58">
        <v>3.59</v>
      </c>
      <c r="P1739" s="58">
        <v>69</v>
      </c>
    </row>
    <row r="1740" spans="1:16" s="69" customFormat="1" ht="10.199999999999999" x14ac:dyDescent="0.2">
      <c r="A1740" s="57">
        <v>1771</v>
      </c>
      <c r="B1740" s="57" t="s">
        <v>5686</v>
      </c>
      <c r="C1740" s="58" t="s">
        <v>5686</v>
      </c>
      <c r="D1740" s="58" t="s">
        <v>82</v>
      </c>
      <c r="E1740" s="58" t="s">
        <v>18592</v>
      </c>
      <c r="F1740" s="58" t="s">
        <v>5687</v>
      </c>
      <c r="G1740" s="58" t="s">
        <v>18593</v>
      </c>
      <c r="H1740" s="58" t="s">
        <v>14364</v>
      </c>
      <c r="I1740" s="58">
        <v>3.47</v>
      </c>
      <c r="J1740" s="58"/>
      <c r="K1740" s="58" t="s">
        <v>14365</v>
      </c>
      <c r="L1740" s="58" t="s">
        <v>82</v>
      </c>
      <c r="M1740" s="58">
        <v>3.2</v>
      </c>
      <c r="N1740" s="58">
        <v>209</v>
      </c>
      <c r="O1740" s="58">
        <v>3.64</v>
      </c>
      <c r="P1740" s="58">
        <v>3414</v>
      </c>
    </row>
    <row r="1741" spans="1:16" s="69" customFormat="1" ht="10.199999999999999" x14ac:dyDescent="0.2">
      <c r="A1741" s="57">
        <v>1772</v>
      </c>
      <c r="B1741" s="57" t="s">
        <v>6074</v>
      </c>
      <c r="C1741" s="58" t="s">
        <v>6074</v>
      </c>
      <c r="D1741" s="58" t="s">
        <v>82</v>
      </c>
      <c r="E1741" s="58" t="s">
        <v>18594</v>
      </c>
      <c r="F1741" s="58" t="s">
        <v>6075</v>
      </c>
      <c r="G1741" s="58" t="s">
        <v>18595</v>
      </c>
      <c r="H1741" s="58" t="s">
        <v>14364</v>
      </c>
      <c r="I1741" s="58">
        <v>7.99</v>
      </c>
      <c r="J1741" s="58"/>
      <c r="K1741" s="58" t="s">
        <v>14365</v>
      </c>
      <c r="L1741" s="58" t="s">
        <v>82</v>
      </c>
      <c r="M1741" s="58">
        <v>7.35</v>
      </c>
      <c r="N1741" s="58">
        <v>406</v>
      </c>
      <c r="O1741" s="58">
        <v>7.99</v>
      </c>
      <c r="P1741" s="58">
        <v>300</v>
      </c>
    </row>
    <row r="1742" spans="1:16" s="69" customFormat="1" ht="10.199999999999999" x14ac:dyDescent="0.2">
      <c r="A1742" s="57">
        <v>1773</v>
      </c>
      <c r="B1742" s="57" t="s">
        <v>7774</v>
      </c>
      <c r="C1742" s="58" t="s">
        <v>7774</v>
      </c>
      <c r="D1742" s="58" t="s">
        <v>82</v>
      </c>
      <c r="E1742" s="58" t="s">
        <v>18596</v>
      </c>
      <c r="F1742" s="58" t="s">
        <v>7775</v>
      </c>
      <c r="G1742" s="58" t="s">
        <v>18597</v>
      </c>
      <c r="H1742" s="58" t="s">
        <v>14364</v>
      </c>
      <c r="I1742" s="58">
        <v>4.8600000000000003</v>
      </c>
      <c r="J1742" s="58"/>
      <c r="K1742" s="58" t="s">
        <v>14365</v>
      </c>
      <c r="L1742" s="58" t="s">
        <v>82</v>
      </c>
      <c r="M1742" s="58">
        <v>4.4800000000000004</v>
      </c>
      <c r="N1742" s="58">
        <v>366</v>
      </c>
      <c r="O1742" s="58">
        <v>4.8600000000000003</v>
      </c>
      <c r="P1742" s="58">
        <v>93</v>
      </c>
    </row>
    <row r="1743" spans="1:16" s="69" customFormat="1" ht="10.199999999999999" x14ac:dyDescent="0.2">
      <c r="A1743" s="57">
        <v>1774</v>
      </c>
      <c r="B1743" s="57" t="s">
        <v>5615</v>
      </c>
      <c r="C1743" s="58" t="s">
        <v>5615</v>
      </c>
      <c r="D1743" s="58" t="s">
        <v>82</v>
      </c>
      <c r="E1743" s="58" t="s">
        <v>18598</v>
      </c>
      <c r="F1743" s="58" t="s">
        <v>5616</v>
      </c>
      <c r="G1743" s="58" t="s">
        <v>18599</v>
      </c>
      <c r="H1743" s="58" t="s">
        <v>14364</v>
      </c>
      <c r="I1743" s="58">
        <v>0.37</v>
      </c>
      <c r="J1743" s="58"/>
      <c r="K1743" s="58" t="s">
        <v>14365</v>
      </c>
      <c r="L1743" s="58" t="s">
        <v>82</v>
      </c>
      <c r="M1743" s="58">
        <v>0.35</v>
      </c>
      <c r="N1743" s="58">
        <v>50</v>
      </c>
      <c r="O1743" s="58">
        <v>0.37</v>
      </c>
      <c r="P1743" s="58">
        <v>50</v>
      </c>
    </row>
    <row r="1744" spans="1:16" s="69" customFormat="1" ht="10.199999999999999" x14ac:dyDescent="0.2">
      <c r="A1744" s="57">
        <v>1775</v>
      </c>
      <c r="B1744" s="57" t="s">
        <v>18600</v>
      </c>
      <c r="C1744" s="58"/>
      <c r="D1744" s="58" t="s">
        <v>82</v>
      </c>
      <c r="E1744" s="58" t="s">
        <v>18600</v>
      </c>
      <c r="F1744" s="58" t="s">
        <v>18601</v>
      </c>
      <c r="G1744" s="58" t="s">
        <v>18602</v>
      </c>
      <c r="H1744" s="58" t="s">
        <v>14364</v>
      </c>
      <c r="I1744" s="58">
        <v>2.35</v>
      </c>
      <c r="J1744" s="58"/>
      <c r="K1744" s="58" t="s">
        <v>14365</v>
      </c>
      <c r="L1744" s="58" t="s">
        <v>82</v>
      </c>
      <c r="M1744" s="58">
        <v>2.2200000000000002</v>
      </c>
      <c r="N1744" s="58">
        <v>5</v>
      </c>
      <c r="O1744" s="58">
        <v>2.35</v>
      </c>
      <c r="P1744" s="58">
        <v>5</v>
      </c>
    </row>
    <row r="1745" spans="1:16" s="69" customFormat="1" ht="10.199999999999999" x14ac:dyDescent="0.2">
      <c r="A1745" s="57">
        <v>1776</v>
      </c>
      <c r="B1745" s="57" t="s">
        <v>18603</v>
      </c>
      <c r="C1745" s="58"/>
      <c r="D1745" s="58" t="s">
        <v>82</v>
      </c>
      <c r="E1745" s="58" t="s">
        <v>18603</v>
      </c>
      <c r="F1745" s="58" t="s">
        <v>18604</v>
      </c>
      <c r="G1745" s="58" t="s">
        <v>18605</v>
      </c>
      <c r="H1745" s="58" t="s">
        <v>14364</v>
      </c>
      <c r="I1745" s="58">
        <v>5.42</v>
      </c>
      <c r="J1745" s="58"/>
      <c r="K1745" s="58" t="s">
        <v>14365</v>
      </c>
      <c r="L1745" s="58" t="s">
        <v>82</v>
      </c>
      <c r="M1745" s="58">
        <v>5.12</v>
      </c>
      <c r="N1745" s="58">
        <v>158</v>
      </c>
      <c r="O1745" s="58">
        <v>5.42</v>
      </c>
      <c r="P1745" s="58">
        <v>47</v>
      </c>
    </row>
    <row r="1746" spans="1:16" s="69" customFormat="1" ht="10.199999999999999" x14ac:dyDescent="0.2">
      <c r="A1746" s="57">
        <v>1777</v>
      </c>
      <c r="B1746" s="57" t="s">
        <v>5767</v>
      </c>
      <c r="C1746" s="58" t="s">
        <v>5767</v>
      </c>
      <c r="D1746" s="58" t="s">
        <v>82</v>
      </c>
      <c r="E1746" s="58" t="s">
        <v>18606</v>
      </c>
      <c r="F1746" s="58" t="s">
        <v>5768</v>
      </c>
      <c r="G1746" s="58" t="s">
        <v>18607</v>
      </c>
      <c r="H1746" s="58" t="s">
        <v>14364</v>
      </c>
      <c r="I1746" s="58">
        <v>0.37</v>
      </c>
      <c r="J1746" s="58"/>
      <c r="K1746" s="58" t="s">
        <v>14365</v>
      </c>
      <c r="L1746" s="58" t="s">
        <v>82</v>
      </c>
      <c r="M1746" s="58">
        <v>0.35</v>
      </c>
      <c r="N1746" s="58"/>
      <c r="O1746" s="58">
        <v>0.37</v>
      </c>
      <c r="P1746" s="58" t="s">
        <v>14444</v>
      </c>
    </row>
    <row r="1747" spans="1:16" s="69" customFormat="1" ht="10.199999999999999" x14ac:dyDescent="0.2">
      <c r="A1747" s="57">
        <v>1778</v>
      </c>
      <c r="B1747" s="57" t="s">
        <v>7095</v>
      </c>
      <c r="C1747" s="58" t="s">
        <v>7095</v>
      </c>
      <c r="D1747" s="58" t="s">
        <v>82</v>
      </c>
      <c r="E1747" s="58" t="s">
        <v>18608</v>
      </c>
      <c r="F1747" s="58" t="s">
        <v>7096</v>
      </c>
      <c r="G1747" s="58" t="s">
        <v>18609</v>
      </c>
      <c r="H1747" s="58" t="s">
        <v>14364</v>
      </c>
      <c r="I1747" s="58">
        <v>30.38</v>
      </c>
      <c r="J1747" s="58"/>
      <c r="K1747" s="58" t="s">
        <v>14365</v>
      </c>
      <c r="L1747" s="58" t="s">
        <v>82</v>
      </c>
      <c r="M1747" s="58">
        <v>30</v>
      </c>
      <c r="N1747" s="58">
        <v>172</v>
      </c>
      <c r="O1747" s="58">
        <v>30.38</v>
      </c>
      <c r="P1747" s="58">
        <v>283</v>
      </c>
    </row>
    <row r="1748" spans="1:16" s="69" customFormat="1" ht="10.199999999999999" x14ac:dyDescent="0.2">
      <c r="A1748" s="57">
        <v>1779</v>
      </c>
      <c r="B1748" s="57" t="s">
        <v>18610</v>
      </c>
      <c r="C1748" s="58"/>
      <c r="D1748" s="58" t="s">
        <v>82</v>
      </c>
      <c r="E1748" s="58" t="s">
        <v>18610</v>
      </c>
      <c r="F1748" s="58" t="s">
        <v>6478</v>
      </c>
      <c r="G1748" s="58" t="s">
        <v>18611</v>
      </c>
      <c r="H1748" s="58" t="s">
        <v>14364</v>
      </c>
      <c r="I1748" s="58">
        <v>4.41</v>
      </c>
      <c r="J1748" s="58"/>
      <c r="K1748" s="58" t="s">
        <v>14365</v>
      </c>
      <c r="L1748" s="58" t="s">
        <v>82</v>
      </c>
      <c r="M1748" s="58">
        <v>4.3499999999999996</v>
      </c>
      <c r="N1748" s="58">
        <v>173</v>
      </c>
      <c r="O1748" s="58">
        <v>4.41</v>
      </c>
      <c r="P1748" s="58">
        <v>179</v>
      </c>
    </row>
    <row r="1749" spans="1:16" s="69" customFormat="1" ht="10.199999999999999" x14ac:dyDescent="0.2">
      <c r="A1749" s="57">
        <v>1780</v>
      </c>
      <c r="B1749" s="57" t="s">
        <v>18612</v>
      </c>
      <c r="C1749" s="58"/>
      <c r="D1749" s="58" t="s">
        <v>82</v>
      </c>
      <c r="E1749" s="58" t="s">
        <v>18612</v>
      </c>
      <c r="F1749" s="58" t="s">
        <v>18613</v>
      </c>
      <c r="G1749" s="58" t="s">
        <v>18614</v>
      </c>
      <c r="H1749" s="58" t="s">
        <v>14364</v>
      </c>
      <c r="I1749" s="58">
        <v>3.04</v>
      </c>
      <c r="J1749" s="58"/>
      <c r="K1749" s="58" t="s">
        <v>14365</v>
      </c>
      <c r="L1749" s="58" t="s">
        <v>82</v>
      </c>
      <c r="M1749" s="58">
        <v>3</v>
      </c>
      <c r="N1749" s="58">
        <v>4484</v>
      </c>
      <c r="O1749" s="58">
        <v>3.04</v>
      </c>
      <c r="P1749" s="58">
        <v>4012</v>
      </c>
    </row>
    <row r="1750" spans="1:16" s="69" customFormat="1" ht="10.199999999999999" x14ac:dyDescent="0.2">
      <c r="A1750" s="57">
        <v>1781</v>
      </c>
      <c r="B1750" s="57" t="s">
        <v>18615</v>
      </c>
      <c r="C1750" s="58"/>
      <c r="D1750" s="58" t="s">
        <v>82</v>
      </c>
      <c r="E1750" s="58" t="s">
        <v>18615</v>
      </c>
      <c r="F1750" s="58" t="s">
        <v>18616</v>
      </c>
      <c r="G1750" s="58" t="s">
        <v>18617</v>
      </c>
      <c r="H1750" s="58" t="s">
        <v>14364</v>
      </c>
      <c r="I1750" s="58">
        <v>4.62</v>
      </c>
      <c r="J1750" s="58"/>
      <c r="K1750" s="58" t="s">
        <v>14365</v>
      </c>
      <c r="L1750" s="58" t="s">
        <v>82</v>
      </c>
      <c r="M1750" s="58">
        <v>4.5599999999999996</v>
      </c>
      <c r="N1750" s="58">
        <v>285</v>
      </c>
      <c r="O1750" s="58">
        <v>4.62</v>
      </c>
      <c r="P1750" s="58">
        <v>252</v>
      </c>
    </row>
    <row r="1751" spans="1:16" s="69" customFormat="1" ht="10.199999999999999" x14ac:dyDescent="0.2">
      <c r="A1751" s="57">
        <v>1782</v>
      </c>
      <c r="B1751" s="57" t="s">
        <v>18618</v>
      </c>
      <c r="C1751" s="58"/>
      <c r="D1751" s="58" t="s">
        <v>82</v>
      </c>
      <c r="E1751" s="58" t="s">
        <v>18618</v>
      </c>
      <c r="F1751" s="58" t="s">
        <v>18619</v>
      </c>
      <c r="G1751" s="58" t="s">
        <v>18620</v>
      </c>
      <c r="H1751" s="58" t="s">
        <v>14364</v>
      </c>
      <c r="I1751" s="58">
        <v>4.62</v>
      </c>
      <c r="J1751" s="58"/>
      <c r="K1751" s="58" t="s">
        <v>14365</v>
      </c>
      <c r="L1751" s="58" t="s">
        <v>82</v>
      </c>
      <c r="M1751" s="58">
        <v>4.5599999999999996</v>
      </c>
      <c r="N1751" s="58">
        <v>2883</v>
      </c>
      <c r="O1751" s="58">
        <v>4.62</v>
      </c>
      <c r="P1751" s="58">
        <v>2773</v>
      </c>
    </row>
    <row r="1752" spans="1:16" s="69" customFormat="1" ht="10.199999999999999" x14ac:dyDescent="0.2">
      <c r="A1752" s="57">
        <v>1783</v>
      </c>
      <c r="B1752" s="57" t="s">
        <v>7771</v>
      </c>
      <c r="C1752" s="58" t="s">
        <v>7771</v>
      </c>
      <c r="D1752" s="58" t="s">
        <v>82</v>
      </c>
      <c r="E1752" s="58" t="s">
        <v>18621</v>
      </c>
      <c r="F1752" s="58" t="s">
        <v>7772</v>
      </c>
      <c r="G1752" s="58" t="s">
        <v>18622</v>
      </c>
      <c r="H1752" s="58" t="s">
        <v>14364</v>
      </c>
      <c r="I1752" s="58">
        <v>5.2</v>
      </c>
      <c r="J1752" s="58"/>
      <c r="K1752" s="58" t="s">
        <v>14365</v>
      </c>
      <c r="L1752" s="58" t="s">
        <v>82</v>
      </c>
      <c r="M1752" s="58">
        <v>4.51</v>
      </c>
      <c r="N1752" s="58"/>
      <c r="O1752" s="58">
        <v>5.2</v>
      </c>
      <c r="P1752" s="58">
        <v>462</v>
      </c>
    </row>
    <row r="1753" spans="1:16" s="69" customFormat="1" ht="10.199999999999999" x14ac:dyDescent="0.2">
      <c r="A1753" s="57">
        <v>1784</v>
      </c>
      <c r="B1753" s="57" t="s">
        <v>18623</v>
      </c>
      <c r="C1753" s="58"/>
      <c r="D1753" s="58" t="s">
        <v>82</v>
      </c>
      <c r="E1753" s="58" t="s">
        <v>18623</v>
      </c>
      <c r="F1753" s="58" t="s">
        <v>18624</v>
      </c>
      <c r="G1753" s="58" t="s">
        <v>18625</v>
      </c>
      <c r="H1753" s="58" t="s">
        <v>14364</v>
      </c>
      <c r="I1753" s="58">
        <v>4.87</v>
      </c>
      <c r="J1753" s="58"/>
      <c r="K1753" s="58" t="s">
        <v>14365</v>
      </c>
      <c r="L1753" s="58" t="s">
        <v>82</v>
      </c>
      <c r="M1753" s="58">
        <v>4.8099999999999996</v>
      </c>
      <c r="N1753" s="58"/>
      <c r="O1753" s="58">
        <v>4.87</v>
      </c>
      <c r="P1753" s="58">
        <v>2078</v>
      </c>
    </row>
    <row r="1754" spans="1:16" s="69" customFormat="1" ht="10.199999999999999" x14ac:dyDescent="0.2">
      <c r="A1754" s="57">
        <v>1813</v>
      </c>
      <c r="B1754" s="57" t="s">
        <v>18626</v>
      </c>
      <c r="C1754" s="58"/>
      <c r="D1754" s="58" t="s">
        <v>82</v>
      </c>
      <c r="E1754" s="58" t="s">
        <v>18626</v>
      </c>
      <c r="F1754" s="58"/>
      <c r="G1754" s="58" t="s">
        <v>18627</v>
      </c>
      <c r="H1754" s="58" t="s">
        <v>14364</v>
      </c>
      <c r="I1754" s="58">
        <v>0.13</v>
      </c>
      <c r="J1754" s="58"/>
      <c r="K1754" s="58" t="s">
        <v>14365</v>
      </c>
      <c r="L1754" s="58" t="s">
        <v>82</v>
      </c>
      <c r="M1754" s="58">
        <v>0.13</v>
      </c>
      <c r="N1754" s="58"/>
      <c r="O1754" s="58">
        <v>0.13</v>
      </c>
      <c r="P1754" s="58" t="s">
        <v>14444</v>
      </c>
    </row>
    <row r="1755" spans="1:16" s="69" customFormat="1" ht="10.199999999999999" x14ac:dyDescent="0.2">
      <c r="A1755" s="57">
        <v>1823</v>
      </c>
      <c r="B1755" s="57" t="s">
        <v>6282</v>
      </c>
      <c r="C1755" s="58" t="s">
        <v>6282</v>
      </c>
      <c r="D1755" s="58" t="s">
        <v>8586</v>
      </c>
      <c r="E1755" s="58" t="s">
        <v>18628</v>
      </c>
      <c r="F1755" s="58" t="s">
        <v>18629</v>
      </c>
      <c r="G1755" s="58" t="s">
        <v>18630</v>
      </c>
      <c r="H1755" s="58" t="s">
        <v>14364</v>
      </c>
      <c r="I1755" s="58">
        <v>248.67</v>
      </c>
      <c r="J1755" s="58"/>
      <c r="K1755" s="58" t="s">
        <v>14365</v>
      </c>
      <c r="L1755" s="58" t="s">
        <v>8586</v>
      </c>
      <c r="M1755" s="58">
        <v>216.86</v>
      </c>
      <c r="N1755" s="58">
        <v>34</v>
      </c>
      <c r="O1755" s="58">
        <v>248.67</v>
      </c>
      <c r="P1755" s="58">
        <v>34</v>
      </c>
    </row>
    <row r="1756" spans="1:16" s="69" customFormat="1" ht="10.199999999999999" x14ac:dyDescent="0.2">
      <c r="A1756" s="57">
        <v>1824</v>
      </c>
      <c r="B1756" s="57" t="s">
        <v>18631</v>
      </c>
      <c r="C1756" s="58"/>
      <c r="D1756" s="58" t="s">
        <v>8586</v>
      </c>
      <c r="E1756" s="58" t="s">
        <v>18631</v>
      </c>
      <c r="F1756" s="58" t="s">
        <v>18632</v>
      </c>
      <c r="G1756" s="58" t="s">
        <v>18633</v>
      </c>
      <c r="H1756" s="58" t="s">
        <v>14364</v>
      </c>
      <c r="I1756" s="58">
        <v>136.76</v>
      </c>
      <c r="J1756" s="58"/>
      <c r="K1756" s="58" t="s">
        <v>14365</v>
      </c>
      <c r="L1756" s="58" t="s">
        <v>8586</v>
      </c>
      <c r="M1756" s="58">
        <v>128.21</v>
      </c>
      <c r="N1756" s="58">
        <v>12</v>
      </c>
      <c r="O1756" s="58">
        <v>136.76</v>
      </c>
      <c r="P1756" s="58">
        <v>11</v>
      </c>
    </row>
    <row r="1757" spans="1:16" s="69" customFormat="1" ht="10.199999999999999" x14ac:dyDescent="0.2">
      <c r="A1757" s="57">
        <v>1825</v>
      </c>
      <c r="B1757" s="57" t="s">
        <v>18634</v>
      </c>
      <c r="C1757" s="58"/>
      <c r="D1757" s="67" t="s">
        <v>178</v>
      </c>
      <c r="E1757" s="58" t="s">
        <v>18634</v>
      </c>
      <c r="F1757" s="58">
        <v>411000</v>
      </c>
      <c r="G1757" s="58" t="s">
        <v>18635</v>
      </c>
      <c r="H1757" s="58" t="s">
        <v>14364</v>
      </c>
      <c r="I1757" s="58">
        <v>250.67</v>
      </c>
      <c r="J1757" s="58"/>
      <c r="K1757" s="58" t="s">
        <v>14365</v>
      </c>
      <c r="L1757" s="58" t="s">
        <v>178</v>
      </c>
      <c r="M1757" s="58">
        <v>218.6</v>
      </c>
      <c r="N1757" s="58">
        <v>15</v>
      </c>
      <c r="O1757" s="58">
        <v>250.67</v>
      </c>
      <c r="P1757" s="58">
        <v>7</v>
      </c>
    </row>
    <row r="1758" spans="1:16" s="69" customFormat="1" ht="10.199999999999999" x14ac:dyDescent="0.2">
      <c r="A1758" s="57">
        <v>1826</v>
      </c>
      <c r="B1758" s="57" t="s">
        <v>7978</v>
      </c>
      <c r="C1758" s="58" t="s">
        <v>7978</v>
      </c>
      <c r="D1758" s="58" t="s">
        <v>8586</v>
      </c>
      <c r="E1758" s="58" t="s">
        <v>18636</v>
      </c>
      <c r="F1758" s="58" t="s">
        <v>18637</v>
      </c>
      <c r="G1758" s="58" t="s">
        <v>18638</v>
      </c>
      <c r="H1758" s="58" t="s">
        <v>14364</v>
      </c>
      <c r="I1758" s="58">
        <v>93.42</v>
      </c>
      <c r="J1758" s="58"/>
      <c r="K1758" s="58" t="s">
        <v>14365</v>
      </c>
      <c r="L1758" s="58" t="s">
        <v>8586</v>
      </c>
      <c r="M1758" s="58">
        <v>88.47</v>
      </c>
      <c r="N1758" s="58">
        <v>29</v>
      </c>
      <c r="O1758" s="58">
        <v>93.42</v>
      </c>
      <c r="P1758" s="58">
        <v>28</v>
      </c>
    </row>
    <row r="1759" spans="1:16" s="69" customFormat="1" ht="10.199999999999999" x14ac:dyDescent="0.2">
      <c r="A1759" s="57">
        <v>1827</v>
      </c>
      <c r="B1759" s="57" t="s">
        <v>18639</v>
      </c>
      <c r="C1759" s="58"/>
      <c r="D1759" s="58" t="s">
        <v>82</v>
      </c>
      <c r="E1759" s="58" t="s">
        <v>18639</v>
      </c>
      <c r="F1759" s="58" t="s">
        <v>18640</v>
      </c>
      <c r="G1759" s="58" t="s">
        <v>18641</v>
      </c>
      <c r="H1759" s="58" t="s">
        <v>14364</v>
      </c>
      <c r="I1759" s="58">
        <v>846.36</v>
      </c>
      <c r="J1759" s="58"/>
      <c r="K1759" s="58" t="s">
        <v>14365</v>
      </c>
      <c r="L1759" s="58" t="s">
        <v>82</v>
      </c>
      <c r="M1759" s="58">
        <v>798.75</v>
      </c>
      <c r="N1759" s="58"/>
      <c r="O1759" s="58">
        <v>846.36</v>
      </c>
      <c r="P1759" s="58" t="s">
        <v>14444</v>
      </c>
    </row>
    <row r="1760" spans="1:16" s="69" customFormat="1" ht="10.199999999999999" x14ac:dyDescent="0.2">
      <c r="A1760" s="57">
        <v>1828</v>
      </c>
      <c r="B1760" s="57" t="s">
        <v>18642</v>
      </c>
      <c r="C1760" s="58"/>
      <c r="D1760" s="58" t="s">
        <v>82</v>
      </c>
      <c r="E1760" s="58" t="s">
        <v>18642</v>
      </c>
      <c r="F1760" s="58" t="s">
        <v>18643</v>
      </c>
      <c r="G1760" s="58" t="s">
        <v>18644</v>
      </c>
      <c r="H1760" s="58" t="s">
        <v>14364</v>
      </c>
      <c r="I1760" s="58">
        <v>846.36</v>
      </c>
      <c r="J1760" s="58"/>
      <c r="K1760" s="58" t="s">
        <v>14365</v>
      </c>
      <c r="L1760" s="58" t="s">
        <v>82</v>
      </c>
      <c r="M1760" s="58">
        <v>798.75</v>
      </c>
      <c r="N1760" s="58"/>
      <c r="O1760" s="58">
        <v>846.36</v>
      </c>
      <c r="P1760" s="58" t="s">
        <v>14444</v>
      </c>
    </row>
    <row r="1761" spans="1:16" s="69" customFormat="1" ht="10.199999999999999" x14ac:dyDescent="0.2">
      <c r="A1761" s="57">
        <v>1829</v>
      </c>
      <c r="B1761" s="57" t="s">
        <v>18645</v>
      </c>
      <c r="C1761" s="58"/>
      <c r="D1761" s="58" t="s">
        <v>82</v>
      </c>
      <c r="E1761" s="58" t="s">
        <v>18645</v>
      </c>
      <c r="F1761" s="58" t="s">
        <v>18646</v>
      </c>
      <c r="G1761" s="58" t="s">
        <v>18647</v>
      </c>
      <c r="H1761" s="58" t="s">
        <v>14364</v>
      </c>
      <c r="I1761" s="58">
        <v>846.36</v>
      </c>
      <c r="J1761" s="58"/>
      <c r="K1761" s="58" t="s">
        <v>14365</v>
      </c>
      <c r="L1761" s="58" t="s">
        <v>82</v>
      </c>
      <c r="M1761" s="58">
        <v>798.75</v>
      </c>
      <c r="N1761" s="58"/>
      <c r="O1761" s="58">
        <v>846.36</v>
      </c>
      <c r="P1761" s="58" t="s">
        <v>14444</v>
      </c>
    </row>
    <row r="1762" spans="1:16" s="69" customFormat="1" ht="10.199999999999999" x14ac:dyDescent="0.2">
      <c r="A1762" s="57">
        <v>1830</v>
      </c>
      <c r="B1762" s="57" t="s">
        <v>18648</v>
      </c>
      <c r="C1762" s="58"/>
      <c r="D1762" s="58" t="s">
        <v>82</v>
      </c>
      <c r="E1762" s="58" t="s">
        <v>18648</v>
      </c>
      <c r="F1762" s="58" t="s">
        <v>18649</v>
      </c>
      <c r="G1762" s="58" t="s">
        <v>18650</v>
      </c>
      <c r="H1762" s="58" t="s">
        <v>14364</v>
      </c>
      <c r="I1762" s="58">
        <v>894.04</v>
      </c>
      <c r="J1762" s="58"/>
      <c r="K1762" s="58" t="s">
        <v>14365</v>
      </c>
      <c r="L1762" s="58" t="s">
        <v>82</v>
      </c>
      <c r="M1762" s="58">
        <v>843.75</v>
      </c>
      <c r="N1762" s="58"/>
      <c r="O1762" s="58">
        <v>894.04</v>
      </c>
      <c r="P1762" s="58" t="s">
        <v>14444</v>
      </c>
    </row>
    <row r="1763" spans="1:16" s="69" customFormat="1" ht="10.199999999999999" x14ac:dyDescent="0.2">
      <c r="A1763" s="57">
        <v>1831</v>
      </c>
      <c r="B1763" s="57" t="s">
        <v>18651</v>
      </c>
      <c r="C1763" s="58"/>
      <c r="D1763" s="58" t="s">
        <v>82</v>
      </c>
      <c r="E1763" s="58" t="s">
        <v>18651</v>
      </c>
      <c r="F1763" s="58" t="s">
        <v>18652</v>
      </c>
      <c r="G1763" s="58" t="s">
        <v>18653</v>
      </c>
      <c r="H1763" s="58" t="s">
        <v>14364</v>
      </c>
      <c r="I1763" s="58">
        <v>894.04</v>
      </c>
      <c r="J1763" s="58"/>
      <c r="K1763" s="58" t="s">
        <v>14365</v>
      </c>
      <c r="L1763" s="58" t="s">
        <v>82</v>
      </c>
      <c r="M1763" s="58">
        <v>843.75</v>
      </c>
      <c r="N1763" s="58"/>
      <c r="O1763" s="58">
        <v>894.04</v>
      </c>
      <c r="P1763" s="58" t="s">
        <v>14444</v>
      </c>
    </row>
    <row r="1764" spans="1:16" s="69" customFormat="1" ht="10.199999999999999" x14ac:dyDescent="0.2">
      <c r="A1764" s="57">
        <v>1832</v>
      </c>
      <c r="B1764" s="57" t="s">
        <v>18654</v>
      </c>
      <c r="C1764" s="58"/>
      <c r="D1764" s="58" t="s">
        <v>82</v>
      </c>
      <c r="E1764" s="58" t="s">
        <v>18654</v>
      </c>
      <c r="F1764" s="58" t="s">
        <v>18655</v>
      </c>
      <c r="G1764" s="58" t="s">
        <v>18656</v>
      </c>
      <c r="H1764" s="58" t="s">
        <v>14364</v>
      </c>
      <c r="I1764" s="58">
        <v>894.04</v>
      </c>
      <c r="J1764" s="58"/>
      <c r="K1764" s="58" t="s">
        <v>14365</v>
      </c>
      <c r="L1764" s="58" t="s">
        <v>82</v>
      </c>
      <c r="M1764" s="58">
        <v>843.75</v>
      </c>
      <c r="N1764" s="58"/>
      <c r="O1764" s="58">
        <v>894.04</v>
      </c>
      <c r="P1764" s="58" t="s">
        <v>14444</v>
      </c>
    </row>
    <row r="1765" spans="1:16" s="69" customFormat="1" ht="10.199999999999999" x14ac:dyDescent="0.2">
      <c r="A1765" s="57">
        <v>1835</v>
      </c>
      <c r="B1765" s="57" t="s">
        <v>18657</v>
      </c>
      <c r="C1765" s="58"/>
      <c r="D1765" s="67" t="s">
        <v>178</v>
      </c>
      <c r="E1765" s="58" t="s">
        <v>18657</v>
      </c>
      <c r="F1765" s="58" t="s">
        <v>18658</v>
      </c>
      <c r="G1765" s="58" t="s">
        <v>18659</v>
      </c>
      <c r="H1765" s="58" t="s">
        <v>14364</v>
      </c>
      <c r="I1765" s="58">
        <v>57.55</v>
      </c>
      <c r="J1765" s="58">
        <v>340</v>
      </c>
      <c r="K1765" s="58" t="s">
        <v>14365</v>
      </c>
      <c r="L1765" s="58" t="s">
        <v>178</v>
      </c>
      <c r="M1765" s="58">
        <v>55.2</v>
      </c>
      <c r="N1765" s="58">
        <v>4</v>
      </c>
      <c r="O1765" s="58">
        <v>57.55</v>
      </c>
      <c r="P1765" s="58">
        <v>4</v>
      </c>
    </row>
    <row r="1766" spans="1:16" s="69" customFormat="1" ht="10.199999999999999" x14ac:dyDescent="0.2">
      <c r="A1766" s="57">
        <v>1836</v>
      </c>
      <c r="B1766" s="57" t="s">
        <v>18660</v>
      </c>
      <c r="C1766" s="58" t="s">
        <v>6949</v>
      </c>
      <c r="D1766" s="67" t="s">
        <v>178</v>
      </c>
      <c r="E1766" s="58" t="s">
        <v>18660</v>
      </c>
      <c r="F1766" s="58" t="s">
        <v>6950</v>
      </c>
      <c r="G1766" s="58" t="s">
        <v>18661</v>
      </c>
      <c r="H1766" s="58" t="s">
        <v>14364</v>
      </c>
      <c r="I1766" s="58">
        <v>2010.57</v>
      </c>
      <c r="J1766" s="58">
        <v>10000</v>
      </c>
      <c r="K1766" s="58" t="s">
        <v>14365</v>
      </c>
      <c r="L1766" s="58" t="s">
        <v>178</v>
      </c>
      <c r="M1766" s="58">
        <v>1928.51</v>
      </c>
      <c r="N1766" s="58">
        <v>1</v>
      </c>
      <c r="O1766" s="58">
        <v>2010.57</v>
      </c>
      <c r="P1766" s="58">
        <v>1</v>
      </c>
    </row>
    <row r="1767" spans="1:16" s="69" customFormat="1" ht="10.199999999999999" x14ac:dyDescent="0.2">
      <c r="A1767" s="57">
        <v>1837</v>
      </c>
      <c r="B1767" s="57" t="s">
        <v>18662</v>
      </c>
      <c r="C1767" s="58"/>
      <c r="D1767" s="67" t="s">
        <v>82</v>
      </c>
      <c r="E1767" s="58" t="s">
        <v>18662</v>
      </c>
      <c r="F1767" s="58" t="s">
        <v>18663</v>
      </c>
      <c r="G1767" s="58" t="s">
        <v>18664</v>
      </c>
      <c r="H1767" s="58" t="s">
        <v>14364</v>
      </c>
      <c r="I1767" s="58">
        <v>36.630000000000003</v>
      </c>
      <c r="J1767" s="58"/>
      <c r="K1767" s="58" t="s">
        <v>14365</v>
      </c>
      <c r="L1767" s="58" t="s">
        <v>82</v>
      </c>
      <c r="M1767" s="58">
        <v>33.65</v>
      </c>
      <c r="N1767" s="58" t="s">
        <v>14444</v>
      </c>
      <c r="O1767" s="58">
        <v>36.630000000000003</v>
      </c>
      <c r="P1767" s="58" t="s">
        <v>14444</v>
      </c>
    </row>
    <row r="1768" spans="1:16" s="69" customFormat="1" ht="10.199999999999999" x14ac:dyDescent="0.2">
      <c r="A1768" s="57">
        <v>1838</v>
      </c>
      <c r="B1768" s="57" t="s">
        <v>18665</v>
      </c>
      <c r="C1768" s="58"/>
      <c r="D1768" s="67" t="s">
        <v>82</v>
      </c>
      <c r="E1768" s="58" t="s">
        <v>18665</v>
      </c>
      <c r="F1768" s="58"/>
      <c r="G1768" s="58" t="s">
        <v>18666</v>
      </c>
      <c r="H1768" s="58" t="s">
        <v>14364</v>
      </c>
      <c r="I1768" s="58">
        <v>21.19</v>
      </c>
      <c r="J1768" s="58"/>
      <c r="K1768" s="58" t="s">
        <v>14365</v>
      </c>
      <c r="L1768" s="58" t="s">
        <v>82</v>
      </c>
      <c r="M1768" s="58">
        <v>19.510000000000002</v>
      </c>
      <c r="N1768" s="58" t="s">
        <v>14444</v>
      </c>
      <c r="O1768" s="58">
        <v>21.19</v>
      </c>
      <c r="P1768" s="58" t="s">
        <v>14444</v>
      </c>
    </row>
    <row r="1769" spans="1:16" s="69" customFormat="1" ht="10.199999999999999" x14ac:dyDescent="0.2">
      <c r="A1769" s="57">
        <v>1839</v>
      </c>
      <c r="B1769" s="57" t="s">
        <v>18667</v>
      </c>
      <c r="C1769" s="58"/>
      <c r="D1769" s="67" t="s">
        <v>8586</v>
      </c>
      <c r="E1769" s="58" t="s">
        <v>18667</v>
      </c>
      <c r="F1769" s="58"/>
      <c r="G1769" s="58" t="s">
        <v>25654</v>
      </c>
      <c r="H1769" s="58" t="s">
        <v>14606</v>
      </c>
      <c r="I1769" s="58">
        <v>0.01</v>
      </c>
      <c r="J1769" s="58"/>
      <c r="K1769" s="58" t="s">
        <v>14365</v>
      </c>
      <c r="L1769" s="58" t="s">
        <v>8586</v>
      </c>
      <c r="M1769" s="58">
        <v>0</v>
      </c>
      <c r="N1769" s="58" t="s">
        <v>14444</v>
      </c>
      <c r="O1769" s="58">
        <v>10725.33</v>
      </c>
      <c r="P1769" s="58" t="s">
        <v>14444</v>
      </c>
    </row>
    <row r="1770" spans="1:16" s="69" customFormat="1" ht="10.199999999999999" x14ac:dyDescent="0.2">
      <c r="A1770" s="57">
        <v>1840</v>
      </c>
      <c r="B1770" s="57" t="s">
        <v>18668</v>
      </c>
      <c r="C1770" s="58" t="s">
        <v>6412</v>
      </c>
      <c r="D1770" s="67" t="s">
        <v>8586</v>
      </c>
      <c r="E1770" s="57" t="s">
        <v>18668</v>
      </c>
      <c r="F1770" s="58" t="s">
        <v>18669</v>
      </c>
      <c r="G1770" s="58" t="s">
        <v>6413</v>
      </c>
      <c r="H1770" s="58" t="s">
        <v>14606</v>
      </c>
      <c r="I1770" s="58">
        <v>675.68</v>
      </c>
      <c r="J1770" s="58"/>
      <c r="K1770" s="58"/>
      <c r="L1770" s="58" t="s">
        <v>8586</v>
      </c>
      <c r="M1770" s="58"/>
      <c r="N1770" s="58"/>
      <c r="O1770" s="58">
        <v>675.68</v>
      </c>
      <c r="P1770" s="58">
        <v>21</v>
      </c>
    </row>
    <row r="1771" spans="1:16" s="69" customFormat="1" ht="10.199999999999999" x14ac:dyDescent="0.2">
      <c r="A1771" s="57">
        <v>1841</v>
      </c>
      <c r="B1771" s="57" t="s">
        <v>18670</v>
      </c>
      <c r="C1771" s="58" t="s">
        <v>6415</v>
      </c>
      <c r="D1771" s="67" t="s">
        <v>8586</v>
      </c>
      <c r="E1771" s="57" t="s">
        <v>18670</v>
      </c>
      <c r="F1771" s="58" t="s">
        <v>6416</v>
      </c>
      <c r="G1771" s="58" t="s">
        <v>6417</v>
      </c>
      <c r="H1771" s="58"/>
      <c r="I1771" s="58">
        <v>162.16</v>
      </c>
      <c r="J1771" s="58"/>
      <c r="K1771" s="58"/>
      <c r="L1771" s="58" t="s">
        <v>8586</v>
      </c>
      <c r="M1771" s="58"/>
      <c r="N1771" s="58"/>
      <c r="O1771" s="58">
        <v>162.16</v>
      </c>
      <c r="P1771" s="58" t="s">
        <v>14444</v>
      </c>
    </row>
  </sheetData>
  <sheetProtection selectLockedCells="1" selectUnlockedCells="1"/>
  <conditionalFormatting sqref="B152">
    <cfRule type="duplicateValues" dxfId="75" priority="22"/>
  </conditionalFormatting>
  <conditionalFormatting sqref="B607">
    <cfRule type="duplicateValues" dxfId="74" priority="21"/>
  </conditionalFormatting>
  <conditionalFormatting sqref="B669">
    <cfRule type="duplicateValues" dxfId="73" priority="10"/>
  </conditionalFormatting>
  <conditionalFormatting sqref="B1164">
    <cfRule type="duplicateValues" dxfId="72" priority="11"/>
  </conditionalFormatting>
  <conditionalFormatting sqref="B1612">
    <cfRule type="duplicateValues" dxfId="71" priority="18"/>
  </conditionalFormatting>
  <conditionalFormatting sqref="B1613:B1771 B608:B668 B2:B151 B153:B606 B1165:B1611 B670:B1163">
    <cfRule type="duplicateValues" dxfId="70" priority="7297"/>
  </conditionalFormatting>
  <conditionalFormatting sqref="C577">
    <cfRule type="duplicateValues" dxfId="69" priority="13"/>
  </conditionalFormatting>
  <conditionalFormatting sqref="C930">
    <cfRule type="duplicateValues" dxfId="68" priority="12"/>
  </conditionalFormatting>
  <conditionalFormatting sqref="C931:C1012 C578:C929 C2:C576 C1014:C1048576">
    <cfRule type="duplicateValues" dxfId="67" priority="131"/>
  </conditionalFormatting>
  <conditionalFormatting sqref="C931:C1048576 C578:C929 C1:C576">
    <cfRule type="duplicateValues" dxfId="66" priority="17"/>
    <cfRule type="duplicateValues" dxfId="65" priority="19"/>
    <cfRule type="duplicateValues" dxfId="64" priority="20"/>
  </conditionalFormatting>
  <conditionalFormatting sqref="C1013">
    <cfRule type="duplicateValues" dxfId="63" priority="155"/>
    <cfRule type="duplicateValues" dxfId="62" priority="156"/>
    <cfRule type="duplicateValues" dxfId="61" priority="157"/>
  </conditionalFormatting>
  <conditionalFormatting sqref="E1770:E1771">
    <cfRule type="duplicateValues" dxfId="60" priority="7171"/>
  </conditionalFormatting>
  <conditionalFormatting sqref="E1772:E1048576 E1:E1769">
    <cfRule type="duplicateValues" dxfId="59" priority="7172"/>
  </conditionalFormatting>
  <conditionalFormatting sqref="F2:F1540">
    <cfRule type="duplicateValues" dxfId="58" priority="7790"/>
  </conditionalFormatting>
  <conditionalFormatting sqref="F1082">
    <cfRule type="duplicateValues" dxfId="57" priority="65"/>
  </conditionalFormatting>
  <conditionalFormatting sqref="F1083">
    <cfRule type="duplicateValues" dxfId="56" priority="64"/>
  </conditionalFormatting>
  <conditionalFormatting sqref="F1596:F1602 F1554:F1594 F1544:F1551 F1542">
    <cfRule type="duplicateValues" dxfId="55" priority="15"/>
  </conditionalFormatting>
  <conditionalFormatting sqref="F1596:F1602">
    <cfRule type="duplicateValues" dxfId="54" priority="16"/>
  </conditionalFormatting>
  <conditionalFormatting sqref="F1604:F1048576 F2:F1540">
    <cfRule type="duplicateValues" dxfId="53" priority="1509"/>
  </conditionalFormatting>
  <conditionalFormatting sqref="G1770:G1771">
    <cfRule type="duplicateValues" dxfId="52" priority="25"/>
  </conditionalFormatting>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D892A-9F5C-49A9-ABB3-2470D3F81ACE}">
  <dimension ref="A1:L2560"/>
  <sheetViews>
    <sheetView topLeftCell="D1" zoomScaleNormal="100" workbookViewId="0">
      <selection activeCell="D1" sqref="D1:D1048576"/>
    </sheetView>
  </sheetViews>
  <sheetFormatPr defaultColWidth="8.77734375" defaultRowHeight="13.2" x14ac:dyDescent="0.25"/>
  <cols>
    <col min="1" max="1" width="4.77734375" style="21" bestFit="1" customWidth="1"/>
    <col min="2" max="2" width="16.77734375" style="22" bestFit="1" customWidth="1"/>
    <col min="3" max="3" width="26.109375" style="22" bestFit="1" customWidth="1"/>
    <col min="4" max="4" width="21.77734375" style="22" bestFit="1" customWidth="1"/>
    <col min="5" max="5" width="9.33203125" style="21" bestFit="1" customWidth="1"/>
    <col min="6" max="6" width="45.109375" style="22" customWidth="1"/>
    <col min="7" max="7" width="6.44140625" style="22" bestFit="1" customWidth="1"/>
    <col min="8" max="8" width="10.44140625" style="22" customWidth="1"/>
    <col min="9" max="9" width="62.6640625" style="22" bestFit="1" customWidth="1"/>
    <col min="10" max="10" width="10.44140625" style="22" customWidth="1"/>
    <col min="11" max="11" width="13.44140625" style="22" customWidth="1"/>
    <col min="12" max="16384" width="8.77734375" style="22"/>
  </cols>
  <sheetData>
    <row r="1" spans="1:12" s="53" customFormat="1" ht="22.2" customHeight="1" x14ac:dyDescent="0.25">
      <c r="A1" s="25" t="s">
        <v>14236</v>
      </c>
      <c r="B1" s="26" t="s">
        <v>8578</v>
      </c>
      <c r="C1" s="25" t="s">
        <v>18671</v>
      </c>
      <c r="D1" s="25" t="s">
        <v>18672</v>
      </c>
      <c r="E1" s="25" t="s">
        <v>18673</v>
      </c>
      <c r="F1" s="25" t="s">
        <v>14238</v>
      </c>
      <c r="G1" s="25" t="s">
        <v>18673</v>
      </c>
      <c r="H1" s="25" t="s">
        <v>18674</v>
      </c>
      <c r="I1" s="25" t="s">
        <v>18675</v>
      </c>
      <c r="J1" s="26" t="s">
        <v>10</v>
      </c>
      <c r="K1" s="25" t="s">
        <v>18676</v>
      </c>
      <c r="L1" s="26" t="s">
        <v>26336</v>
      </c>
    </row>
    <row r="2" spans="1:12" s="20" customFormat="1" ht="12" x14ac:dyDescent="0.25">
      <c r="A2" s="17">
        <v>1</v>
      </c>
      <c r="B2" s="18" t="s">
        <v>5561</v>
      </c>
      <c r="C2" s="18" t="s">
        <v>18677</v>
      </c>
      <c r="D2" s="18" t="s">
        <v>5562</v>
      </c>
      <c r="E2" s="17">
        <v>1</v>
      </c>
      <c r="F2" s="18" t="s">
        <v>18678</v>
      </c>
      <c r="G2" s="17">
        <v>1</v>
      </c>
      <c r="H2" s="19">
        <v>255.43</v>
      </c>
      <c r="I2" s="18" t="s">
        <v>18679</v>
      </c>
      <c r="J2" s="19" t="s">
        <v>14102</v>
      </c>
      <c r="K2" s="18"/>
      <c r="L2" s="18">
        <v>261.11</v>
      </c>
    </row>
    <row r="3" spans="1:12" s="20" customFormat="1" ht="12" x14ac:dyDescent="0.25">
      <c r="A3" s="71">
        <v>2</v>
      </c>
      <c r="B3" s="18" t="s">
        <v>5558</v>
      </c>
      <c r="C3" s="18" t="s">
        <v>18677</v>
      </c>
      <c r="D3" s="18" t="s">
        <v>5559</v>
      </c>
      <c r="E3" s="17">
        <v>1</v>
      </c>
      <c r="F3" s="18" t="s">
        <v>5560</v>
      </c>
      <c r="G3" s="17">
        <v>1</v>
      </c>
      <c r="H3" s="19">
        <v>20.65</v>
      </c>
      <c r="I3" s="18" t="s">
        <v>18679</v>
      </c>
      <c r="J3" s="19" t="s">
        <v>14102</v>
      </c>
      <c r="K3" s="18"/>
      <c r="L3" s="18">
        <v>21.11</v>
      </c>
    </row>
    <row r="4" spans="1:12" s="20" customFormat="1" ht="12" x14ac:dyDescent="0.25">
      <c r="A4" s="71">
        <v>3</v>
      </c>
      <c r="B4" s="18" t="s">
        <v>5555</v>
      </c>
      <c r="C4" s="18" t="s">
        <v>18677</v>
      </c>
      <c r="D4" s="18" t="s">
        <v>18680</v>
      </c>
      <c r="E4" s="17">
        <v>1</v>
      </c>
      <c r="F4" s="18" t="s">
        <v>18681</v>
      </c>
      <c r="G4" s="17">
        <v>1</v>
      </c>
      <c r="H4" s="19">
        <v>25</v>
      </c>
      <c r="I4" s="18" t="s">
        <v>18682</v>
      </c>
      <c r="J4" s="19" t="s">
        <v>14102</v>
      </c>
      <c r="K4" s="18"/>
      <c r="L4" s="18">
        <v>25.56</v>
      </c>
    </row>
    <row r="5" spans="1:12" s="20" customFormat="1" ht="12" x14ac:dyDescent="0.25">
      <c r="A5" s="71">
        <v>4</v>
      </c>
      <c r="B5" s="18"/>
      <c r="C5" s="18" t="s">
        <v>18677</v>
      </c>
      <c r="D5" s="18" t="s">
        <v>18683</v>
      </c>
      <c r="E5" s="17">
        <v>1</v>
      </c>
      <c r="F5" s="18" t="s">
        <v>18684</v>
      </c>
      <c r="G5" s="17">
        <v>1</v>
      </c>
      <c r="H5" s="19">
        <v>32.61</v>
      </c>
      <c r="I5" s="18" t="s">
        <v>18685</v>
      </c>
      <c r="J5" s="19" t="s">
        <v>14070</v>
      </c>
      <c r="K5" s="18"/>
      <c r="L5" s="18">
        <v>33.33</v>
      </c>
    </row>
    <row r="6" spans="1:12" s="20" customFormat="1" ht="12" x14ac:dyDescent="0.25">
      <c r="A6" s="71">
        <v>5</v>
      </c>
      <c r="B6" s="18"/>
      <c r="C6" s="18" t="s">
        <v>18677</v>
      </c>
      <c r="D6" s="18" t="s">
        <v>18686</v>
      </c>
      <c r="E6" s="17">
        <v>1</v>
      </c>
      <c r="F6" s="18" t="s">
        <v>588</v>
      </c>
      <c r="G6" s="17">
        <v>1</v>
      </c>
      <c r="H6" s="19">
        <v>38.04</v>
      </c>
      <c r="I6" s="18" t="s">
        <v>18685</v>
      </c>
      <c r="J6" s="19" t="s">
        <v>14070</v>
      </c>
      <c r="K6" s="18"/>
      <c r="L6" s="18">
        <v>38.89</v>
      </c>
    </row>
    <row r="7" spans="1:12" s="20" customFormat="1" ht="12" x14ac:dyDescent="0.25">
      <c r="A7" s="71">
        <v>6</v>
      </c>
      <c r="B7" s="18" t="s">
        <v>8215</v>
      </c>
      <c r="C7" s="18" t="s">
        <v>18677</v>
      </c>
      <c r="D7" s="18" t="s">
        <v>18687</v>
      </c>
      <c r="E7" s="17">
        <v>1</v>
      </c>
      <c r="F7" s="18" t="s">
        <v>18688</v>
      </c>
      <c r="G7" s="17">
        <v>1</v>
      </c>
      <c r="H7" s="19">
        <v>8.6999999999999993</v>
      </c>
      <c r="I7" s="18" t="s">
        <v>18679</v>
      </c>
      <c r="J7" s="19" t="s">
        <v>14102</v>
      </c>
      <c r="K7" s="18"/>
      <c r="L7" s="18">
        <v>8.6999999999999993</v>
      </c>
    </row>
    <row r="8" spans="1:12" s="20" customFormat="1" ht="12" x14ac:dyDescent="0.25">
      <c r="A8" s="71">
        <v>7</v>
      </c>
      <c r="B8" s="18" t="s">
        <v>8211</v>
      </c>
      <c r="C8" s="18" t="s">
        <v>18677</v>
      </c>
      <c r="D8" s="18" t="s">
        <v>18689</v>
      </c>
      <c r="E8" s="17">
        <v>1</v>
      </c>
      <c r="F8" s="18" t="s">
        <v>18690</v>
      </c>
      <c r="G8" s="17">
        <v>1</v>
      </c>
      <c r="H8" s="19">
        <v>3.26</v>
      </c>
      <c r="I8" s="18" t="s">
        <v>18679</v>
      </c>
      <c r="J8" s="19" t="s">
        <v>14102</v>
      </c>
      <c r="K8" s="18"/>
      <c r="L8" s="18">
        <v>3.26</v>
      </c>
    </row>
    <row r="9" spans="1:12" s="20" customFormat="1" ht="12" x14ac:dyDescent="0.25">
      <c r="A9" s="71">
        <v>8</v>
      </c>
      <c r="B9" s="18" t="s">
        <v>8213</v>
      </c>
      <c r="C9" s="18" t="s">
        <v>18677</v>
      </c>
      <c r="D9" s="18" t="s">
        <v>18691</v>
      </c>
      <c r="E9" s="17">
        <v>1</v>
      </c>
      <c r="F9" s="18" t="s">
        <v>18692</v>
      </c>
      <c r="G9" s="17">
        <v>1</v>
      </c>
      <c r="H9" s="19">
        <v>3.26</v>
      </c>
      <c r="I9" s="18" t="s">
        <v>18679</v>
      </c>
      <c r="J9" s="19" t="s">
        <v>14102</v>
      </c>
      <c r="K9" s="18"/>
      <c r="L9" s="18">
        <v>3.26</v>
      </c>
    </row>
    <row r="10" spans="1:12" s="20" customFormat="1" ht="12" x14ac:dyDescent="0.25">
      <c r="A10" s="71">
        <v>9</v>
      </c>
      <c r="B10" s="18" t="s">
        <v>8262</v>
      </c>
      <c r="C10" s="18" t="s">
        <v>18677</v>
      </c>
      <c r="D10" s="18" t="s">
        <v>18693</v>
      </c>
      <c r="E10" s="17">
        <v>1</v>
      </c>
      <c r="F10" s="18" t="s">
        <v>18694</v>
      </c>
      <c r="G10" s="17">
        <v>1</v>
      </c>
      <c r="H10" s="19">
        <v>157.30000000000001</v>
      </c>
      <c r="I10" s="18" t="s">
        <v>18679</v>
      </c>
      <c r="J10" s="19" t="s">
        <v>14102</v>
      </c>
      <c r="K10" s="18"/>
      <c r="L10" s="18">
        <v>155.56</v>
      </c>
    </row>
    <row r="11" spans="1:12" s="20" customFormat="1" ht="12" x14ac:dyDescent="0.25">
      <c r="A11" s="71">
        <v>10</v>
      </c>
      <c r="B11" s="18" t="s">
        <v>7060</v>
      </c>
      <c r="C11" s="18" t="s">
        <v>18677</v>
      </c>
      <c r="D11" s="18" t="s">
        <v>7061</v>
      </c>
      <c r="E11" s="17">
        <v>1</v>
      </c>
      <c r="F11" s="18" t="s">
        <v>18695</v>
      </c>
      <c r="G11" s="17">
        <v>1</v>
      </c>
      <c r="H11" s="19">
        <v>163.47999999999999</v>
      </c>
      <c r="I11" s="18" t="s">
        <v>18679</v>
      </c>
      <c r="J11" s="19" t="s">
        <v>14102</v>
      </c>
      <c r="K11" s="18"/>
      <c r="L11" s="18">
        <v>161.66999999999999</v>
      </c>
    </row>
    <row r="12" spans="1:12" s="20" customFormat="1" ht="12" x14ac:dyDescent="0.25">
      <c r="A12" s="71">
        <v>11</v>
      </c>
      <c r="B12" s="18" t="s">
        <v>5552</v>
      </c>
      <c r="C12" s="18" t="s">
        <v>18677</v>
      </c>
      <c r="D12" s="18" t="s">
        <v>5553</v>
      </c>
      <c r="E12" s="17">
        <v>1</v>
      </c>
      <c r="F12" s="18" t="s">
        <v>18696</v>
      </c>
      <c r="G12" s="17">
        <v>1</v>
      </c>
      <c r="H12" s="19">
        <v>294.44</v>
      </c>
      <c r="I12" s="18" t="s">
        <v>18679</v>
      </c>
      <c r="J12" s="19" t="s">
        <v>14102</v>
      </c>
      <c r="K12" s="18"/>
      <c r="L12" s="18">
        <v>294.44</v>
      </c>
    </row>
    <row r="13" spans="1:12" s="20" customFormat="1" ht="12" x14ac:dyDescent="0.25">
      <c r="A13" s="71">
        <v>12</v>
      </c>
      <c r="B13" s="18" t="s">
        <v>5549</v>
      </c>
      <c r="C13" s="18" t="s">
        <v>18677</v>
      </c>
      <c r="D13" s="18" t="s">
        <v>18697</v>
      </c>
      <c r="E13" s="17">
        <v>1</v>
      </c>
      <c r="F13" s="18" t="s">
        <v>18698</v>
      </c>
      <c r="G13" s="17">
        <v>1</v>
      </c>
      <c r="H13" s="19">
        <v>316.67</v>
      </c>
      <c r="I13" s="18" t="s">
        <v>18679</v>
      </c>
      <c r="J13" s="19" t="s">
        <v>14102</v>
      </c>
      <c r="K13" s="18"/>
      <c r="L13" s="18">
        <v>316.67</v>
      </c>
    </row>
    <row r="14" spans="1:12" s="20" customFormat="1" ht="12" x14ac:dyDescent="0.25">
      <c r="A14" s="71">
        <v>13</v>
      </c>
      <c r="B14" s="18" t="s">
        <v>7236</v>
      </c>
      <c r="C14" s="18" t="s">
        <v>18677</v>
      </c>
      <c r="D14" s="18" t="s">
        <v>7237</v>
      </c>
      <c r="E14" s="17">
        <v>1</v>
      </c>
      <c r="F14" s="18" t="s">
        <v>18699</v>
      </c>
      <c r="G14" s="17">
        <v>1</v>
      </c>
      <c r="H14" s="19">
        <v>216.3</v>
      </c>
      <c r="I14" s="18" t="s">
        <v>18679</v>
      </c>
      <c r="J14" s="19" t="s">
        <v>14102</v>
      </c>
      <c r="K14" s="18"/>
      <c r="L14" s="18">
        <v>221.11</v>
      </c>
    </row>
    <row r="15" spans="1:12" s="20" customFormat="1" ht="12" x14ac:dyDescent="0.25">
      <c r="A15" s="71">
        <v>14</v>
      </c>
      <c r="B15" s="18" t="s">
        <v>5540</v>
      </c>
      <c r="C15" s="18" t="s">
        <v>18677</v>
      </c>
      <c r="D15" s="18" t="s">
        <v>5541</v>
      </c>
      <c r="E15" s="17">
        <v>1</v>
      </c>
      <c r="F15" s="18" t="s">
        <v>18700</v>
      </c>
      <c r="G15" s="17">
        <v>1</v>
      </c>
      <c r="H15" s="19">
        <v>346.74</v>
      </c>
      <c r="I15" s="18" t="s">
        <v>18679</v>
      </c>
      <c r="J15" s="19" t="s">
        <v>14102</v>
      </c>
      <c r="K15" s="18"/>
      <c r="L15" s="18">
        <v>354.44</v>
      </c>
    </row>
    <row r="16" spans="1:12" s="20" customFormat="1" ht="12" x14ac:dyDescent="0.25">
      <c r="A16" s="71">
        <v>15</v>
      </c>
      <c r="B16" s="18" t="s">
        <v>7448</v>
      </c>
      <c r="C16" s="18" t="s">
        <v>18677</v>
      </c>
      <c r="D16" s="18" t="s">
        <v>7449</v>
      </c>
      <c r="E16" s="17">
        <v>1</v>
      </c>
      <c r="F16" s="18" t="s">
        <v>18701</v>
      </c>
      <c r="G16" s="17">
        <v>1</v>
      </c>
      <c r="H16" s="19">
        <v>2.29</v>
      </c>
      <c r="I16" s="18" t="s">
        <v>18679</v>
      </c>
      <c r="J16" s="19" t="s">
        <v>14102</v>
      </c>
      <c r="K16" s="18"/>
      <c r="L16" s="18">
        <v>2.34</v>
      </c>
    </row>
    <row r="17" spans="1:12" s="20" customFormat="1" ht="12" x14ac:dyDescent="0.25">
      <c r="A17" s="71">
        <v>16</v>
      </c>
      <c r="B17" s="18" t="s">
        <v>8203</v>
      </c>
      <c r="C17" s="18"/>
      <c r="D17" s="18" t="s">
        <v>8204</v>
      </c>
      <c r="E17" s="17">
        <v>1</v>
      </c>
      <c r="F17" s="18" t="s">
        <v>18702</v>
      </c>
      <c r="G17" s="17">
        <v>1</v>
      </c>
      <c r="H17" s="19">
        <v>23.88</v>
      </c>
      <c r="I17" s="18" t="s">
        <v>18679</v>
      </c>
      <c r="J17" s="19" t="s">
        <v>14102</v>
      </c>
      <c r="K17" s="18"/>
      <c r="L17" s="18">
        <v>23.61</v>
      </c>
    </row>
    <row r="18" spans="1:12" s="20" customFormat="1" ht="12" x14ac:dyDescent="0.25">
      <c r="A18" s="71">
        <v>17</v>
      </c>
      <c r="B18" s="18" t="s">
        <v>5537</v>
      </c>
      <c r="C18" s="18"/>
      <c r="D18" s="18" t="s">
        <v>5538</v>
      </c>
      <c r="E18" s="17">
        <v>1</v>
      </c>
      <c r="F18" s="18" t="s">
        <v>18703</v>
      </c>
      <c r="G18" s="17">
        <v>1</v>
      </c>
      <c r="H18" s="19">
        <v>41.57</v>
      </c>
      <c r="I18" s="18" t="s">
        <v>18679</v>
      </c>
      <c r="J18" s="19" t="s">
        <v>14102</v>
      </c>
      <c r="K18" s="18"/>
      <c r="L18" s="18">
        <v>41.11</v>
      </c>
    </row>
    <row r="19" spans="1:12" s="20" customFormat="1" ht="12" x14ac:dyDescent="0.25">
      <c r="A19" s="71">
        <v>18</v>
      </c>
      <c r="B19" s="18" t="s">
        <v>5535</v>
      </c>
      <c r="C19" s="18"/>
      <c r="D19" s="18">
        <v>406001</v>
      </c>
      <c r="E19" s="17">
        <v>1</v>
      </c>
      <c r="F19" s="18" t="s">
        <v>18704</v>
      </c>
      <c r="G19" s="17">
        <v>1</v>
      </c>
      <c r="H19" s="19">
        <v>29.1</v>
      </c>
      <c r="I19" s="18" t="s">
        <v>18679</v>
      </c>
      <c r="J19" s="19" t="s">
        <v>14102</v>
      </c>
      <c r="K19" s="18"/>
      <c r="L19" s="18">
        <v>28.78</v>
      </c>
    </row>
    <row r="20" spans="1:12" s="20" customFormat="1" ht="12" x14ac:dyDescent="0.25">
      <c r="A20" s="71">
        <v>19</v>
      </c>
      <c r="B20" s="18" t="s">
        <v>5533</v>
      </c>
      <c r="C20" s="18"/>
      <c r="D20" s="18">
        <v>406000</v>
      </c>
      <c r="E20" s="17">
        <v>1</v>
      </c>
      <c r="F20" s="18" t="s">
        <v>18705</v>
      </c>
      <c r="G20" s="17">
        <v>1</v>
      </c>
      <c r="H20" s="19">
        <v>33.15</v>
      </c>
      <c r="I20" s="18" t="s">
        <v>18679</v>
      </c>
      <c r="J20" s="19" t="s">
        <v>14102</v>
      </c>
      <c r="K20" s="18"/>
      <c r="L20" s="18">
        <v>32.78</v>
      </c>
    </row>
    <row r="21" spans="1:12" s="20" customFormat="1" ht="12" x14ac:dyDescent="0.25">
      <c r="A21" s="71">
        <v>20</v>
      </c>
      <c r="B21" s="18" t="s">
        <v>5531</v>
      </c>
      <c r="C21" s="18"/>
      <c r="D21" s="18">
        <v>408006</v>
      </c>
      <c r="E21" s="17">
        <v>1</v>
      </c>
      <c r="F21" s="18" t="s">
        <v>18706</v>
      </c>
      <c r="G21" s="17">
        <v>1</v>
      </c>
      <c r="H21" s="19">
        <v>101.24</v>
      </c>
      <c r="I21" s="18" t="s">
        <v>18679</v>
      </c>
      <c r="J21" s="19" t="s">
        <v>14102</v>
      </c>
      <c r="K21" s="18"/>
      <c r="L21" s="18">
        <v>100.11</v>
      </c>
    </row>
    <row r="22" spans="1:12" s="20" customFormat="1" ht="12" x14ac:dyDescent="0.25">
      <c r="A22" s="71">
        <v>21</v>
      </c>
      <c r="B22" s="18" t="s">
        <v>5529</v>
      </c>
      <c r="C22" s="18"/>
      <c r="D22" s="18">
        <v>408005</v>
      </c>
      <c r="E22" s="17">
        <v>1</v>
      </c>
      <c r="F22" s="18" t="s">
        <v>5530</v>
      </c>
      <c r="G22" s="17">
        <v>1</v>
      </c>
      <c r="H22" s="19">
        <v>134.04</v>
      </c>
      <c r="I22" s="18" t="s">
        <v>18679</v>
      </c>
      <c r="J22" s="19" t="s">
        <v>14102</v>
      </c>
      <c r="K22" s="18"/>
      <c r="L22" s="18">
        <v>132.56</v>
      </c>
    </row>
    <row r="23" spans="1:12" s="20" customFormat="1" ht="12" x14ac:dyDescent="0.25">
      <c r="A23" s="71">
        <v>22</v>
      </c>
      <c r="B23" s="18" t="s">
        <v>5525</v>
      </c>
      <c r="C23" s="18"/>
      <c r="D23" s="18" t="s">
        <v>18707</v>
      </c>
      <c r="E23" s="17">
        <v>1</v>
      </c>
      <c r="F23" s="18" t="s">
        <v>5528</v>
      </c>
      <c r="G23" s="17">
        <v>1</v>
      </c>
      <c r="H23" s="19">
        <v>676.57</v>
      </c>
      <c r="I23" s="18" t="s">
        <v>18679</v>
      </c>
      <c r="J23" s="19" t="s">
        <v>14102</v>
      </c>
      <c r="K23" s="18"/>
      <c r="L23" s="18">
        <v>676.57</v>
      </c>
    </row>
    <row r="24" spans="1:12" s="20" customFormat="1" ht="12" x14ac:dyDescent="0.25">
      <c r="A24" s="71">
        <v>23</v>
      </c>
      <c r="B24" s="18" t="s">
        <v>5522</v>
      </c>
      <c r="C24" s="18"/>
      <c r="D24" s="18" t="s">
        <v>18708</v>
      </c>
      <c r="E24" s="17">
        <v>1</v>
      </c>
      <c r="F24" s="18" t="s">
        <v>18709</v>
      </c>
      <c r="G24" s="17">
        <v>1</v>
      </c>
      <c r="H24" s="19">
        <v>1805.71</v>
      </c>
      <c r="I24" s="18" t="s">
        <v>18679</v>
      </c>
      <c r="J24" s="19" t="s">
        <v>14102</v>
      </c>
      <c r="K24" s="18"/>
      <c r="L24" s="18">
        <v>1805.71</v>
      </c>
    </row>
    <row r="25" spans="1:12" s="20" customFormat="1" ht="12" x14ac:dyDescent="0.25">
      <c r="A25" s="71">
        <v>24</v>
      </c>
      <c r="B25" s="18" t="s">
        <v>5519</v>
      </c>
      <c r="C25" s="18"/>
      <c r="D25" s="18" t="s">
        <v>5520</v>
      </c>
      <c r="E25" s="17">
        <v>1</v>
      </c>
      <c r="F25" s="18" t="s">
        <v>18710</v>
      </c>
      <c r="G25" s="17">
        <v>1</v>
      </c>
      <c r="H25" s="19">
        <v>6093.71</v>
      </c>
      <c r="I25" s="18" t="s">
        <v>18679</v>
      </c>
      <c r="J25" s="19" t="s">
        <v>14102</v>
      </c>
      <c r="K25" s="18"/>
      <c r="L25" s="18">
        <v>6093.71</v>
      </c>
    </row>
    <row r="26" spans="1:12" s="20" customFormat="1" ht="12" x14ac:dyDescent="0.25">
      <c r="A26" s="71">
        <v>25</v>
      </c>
      <c r="B26" s="18" t="s">
        <v>5487</v>
      </c>
      <c r="C26" s="18"/>
      <c r="D26" s="18" t="s">
        <v>5488</v>
      </c>
      <c r="E26" s="17">
        <v>1</v>
      </c>
      <c r="F26" s="18" t="s">
        <v>18711</v>
      </c>
      <c r="G26" s="17">
        <v>1</v>
      </c>
      <c r="H26" s="19">
        <v>7899.43</v>
      </c>
      <c r="I26" s="18" t="s">
        <v>18679</v>
      </c>
      <c r="J26" s="19" t="s">
        <v>14102</v>
      </c>
      <c r="K26" s="18"/>
      <c r="L26" s="18">
        <v>7899.43</v>
      </c>
    </row>
    <row r="27" spans="1:12" s="20" customFormat="1" ht="12" x14ac:dyDescent="0.25">
      <c r="A27" s="71">
        <v>26</v>
      </c>
      <c r="B27" s="18" t="s">
        <v>5510</v>
      </c>
      <c r="C27" s="18"/>
      <c r="D27" s="18" t="s">
        <v>5511</v>
      </c>
      <c r="E27" s="17">
        <v>1</v>
      </c>
      <c r="F27" s="18" t="s">
        <v>18712</v>
      </c>
      <c r="G27" s="17">
        <v>1</v>
      </c>
      <c r="H27" s="19">
        <v>9705.14</v>
      </c>
      <c r="I27" s="18" t="s">
        <v>18679</v>
      </c>
      <c r="J27" s="19" t="s">
        <v>14102</v>
      </c>
      <c r="K27" s="18"/>
      <c r="L27" s="18">
        <v>9705.14</v>
      </c>
    </row>
    <row r="28" spans="1:12" s="20" customFormat="1" ht="12" x14ac:dyDescent="0.25">
      <c r="A28" s="71">
        <v>27</v>
      </c>
      <c r="B28" s="18" t="s">
        <v>5490</v>
      </c>
      <c r="C28" s="18"/>
      <c r="D28" s="18" t="s">
        <v>5491</v>
      </c>
      <c r="E28" s="17">
        <v>1</v>
      </c>
      <c r="F28" s="18" t="s">
        <v>18713</v>
      </c>
      <c r="G28" s="17">
        <v>1</v>
      </c>
      <c r="H28" s="19">
        <v>11510.86</v>
      </c>
      <c r="I28" s="18" t="s">
        <v>18679</v>
      </c>
      <c r="J28" s="19" t="s">
        <v>14102</v>
      </c>
      <c r="K28" s="18"/>
      <c r="L28" s="18">
        <v>11510.86</v>
      </c>
    </row>
    <row r="29" spans="1:12" s="20" customFormat="1" ht="12" x14ac:dyDescent="0.25">
      <c r="A29" s="71">
        <v>28</v>
      </c>
      <c r="B29" s="18" t="s">
        <v>5484</v>
      </c>
      <c r="C29" s="18"/>
      <c r="D29" s="18" t="s">
        <v>5485</v>
      </c>
      <c r="E29" s="17">
        <v>1</v>
      </c>
      <c r="F29" s="18" t="s">
        <v>18714</v>
      </c>
      <c r="G29" s="17">
        <v>1</v>
      </c>
      <c r="H29" s="19">
        <v>13316.57</v>
      </c>
      <c r="I29" s="18" t="s">
        <v>18679</v>
      </c>
      <c r="J29" s="19" t="s">
        <v>14102</v>
      </c>
      <c r="K29" s="18"/>
      <c r="L29" s="18">
        <v>13316.57</v>
      </c>
    </row>
    <row r="30" spans="1:12" s="20" customFormat="1" ht="12" x14ac:dyDescent="0.25">
      <c r="A30" s="71">
        <v>29</v>
      </c>
      <c r="B30" s="18" t="s">
        <v>5477</v>
      </c>
      <c r="C30" s="18"/>
      <c r="D30" s="18" t="s">
        <v>5478</v>
      </c>
      <c r="E30" s="17">
        <v>1</v>
      </c>
      <c r="F30" s="18" t="s">
        <v>18715</v>
      </c>
      <c r="G30" s="17">
        <v>1</v>
      </c>
      <c r="H30" s="19">
        <v>15122.29</v>
      </c>
      <c r="I30" s="18" t="s">
        <v>18679</v>
      </c>
      <c r="J30" s="19" t="s">
        <v>14102</v>
      </c>
      <c r="K30" s="18"/>
      <c r="L30" s="18">
        <v>15122.29</v>
      </c>
    </row>
    <row r="31" spans="1:12" s="20" customFormat="1" ht="12" x14ac:dyDescent="0.25">
      <c r="A31" s="71">
        <v>30</v>
      </c>
      <c r="B31" s="18" t="s">
        <v>5474</v>
      </c>
      <c r="C31" s="18" t="s">
        <v>178</v>
      </c>
      <c r="D31" s="18" t="s">
        <v>18716</v>
      </c>
      <c r="E31" s="17">
        <v>1</v>
      </c>
      <c r="F31" s="18" t="s">
        <v>18717</v>
      </c>
      <c r="G31" s="17">
        <v>1</v>
      </c>
      <c r="H31" s="19">
        <v>6685.71</v>
      </c>
      <c r="I31" s="18" t="s">
        <v>18679</v>
      </c>
      <c r="J31" s="19" t="s">
        <v>14102</v>
      </c>
      <c r="K31" s="18"/>
      <c r="L31" s="18">
        <v>6685.71</v>
      </c>
    </row>
    <row r="32" spans="1:12" s="20" customFormat="1" ht="12" x14ac:dyDescent="0.25">
      <c r="A32" s="71">
        <v>31</v>
      </c>
      <c r="B32" s="18" t="s">
        <v>5471</v>
      </c>
      <c r="C32" s="18" t="s">
        <v>178</v>
      </c>
      <c r="D32" s="18" t="s">
        <v>18718</v>
      </c>
      <c r="E32" s="17">
        <v>1</v>
      </c>
      <c r="F32" s="18" t="s">
        <v>18719</v>
      </c>
      <c r="G32" s="17">
        <v>1</v>
      </c>
      <c r="H32" s="19">
        <v>6571.43</v>
      </c>
      <c r="I32" s="18" t="s">
        <v>18679</v>
      </c>
      <c r="J32" s="19" t="s">
        <v>14102</v>
      </c>
      <c r="K32" s="18"/>
      <c r="L32" s="18">
        <v>6571.43</v>
      </c>
    </row>
    <row r="33" spans="1:12" s="20" customFormat="1" ht="12" x14ac:dyDescent="0.25">
      <c r="A33" s="71">
        <v>32</v>
      </c>
      <c r="B33" s="18" t="s">
        <v>5468</v>
      </c>
      <c r="C33" s="18" t="s">
        <v>178</v>
      </c>
      <c r="D33" s="18" t="s">
        <v>18720</v>
      </c>
      <c r="E33" s="17">
        <v>1</v>
      </c>
      <c r="F33" s="18" t="s">
        <v>18721</v>
      </c>
      <c r="G33" s="17">
        <v>1</v>
      </c>
      <c r="H33" s="19">
        <v>6628.57</v>
      </c>
      <c r="I33" s="18" t="s">
        <v>18679</v>
      </c>
      <c r="J33" s="19" t="s">
        <v>14102</v>
      </c>
      <c r="K33" s="18"/>
      <c r="L33" s="18">
        <v>6628.57</v>
      </c>
    </row>
    <row r="34" spans="1:12" s="20" customFormat="1" ht="12" x14ac:dyDescent="0.25">
      <c r="A34" s="71">
        <v>33</v>
      </c>
      <c r="B34" s="18" t="s">
        <v>5462</v>
      </c>
      <c r="C34" s="18" t="s">
        <v>178</v>
      </c>
      <c r="D34" s="18" t="s">
        <v>18722</v>
      </c>
      <c r="E34" s="17">
        <v>1</v>
      </c>
      <c r="F34" s="18" t="s">
        <v>18723</v>
      </c>
      <c r="G34" s="17">
        <v>1</v>
      </c>
      <c r="H34" s="19">
        <v>6857.14</v>
      </c>
      <c r="I34" s="18" t="s">
        <v>18679</v>
      </c>
      <c r="J34" s="19" t="s">
        <v>14102</v>
      </c>
      <c r="K34" s="18"/>
      <c r="L34" s="18">
        <v>6857.14</v>
      </c>
    </row>
    <row r="35" spans="1:12" s="20" customFormat="1" ht="12" x14ac:dyDescent="0.25">
      <c r="A35" s="71">
        <v>34</v>
      </c>
      <c r="B35" s="18" t="s">
        <v>5465</v>
      </c>
      <c r="C35" s="18" t="s">
        <v>178</v>
      </c>
      <c r="D35" s="18" t="s">
        <v>18724</v>
      </c>
      <c r="E35" s="17">
        <v>1</v>
      </c>
      <c r="F35" s="18" t="s">
        <v>18725</v>
      </c>
      <c r="G35" s="17">
        <v>1</v>
      </c>
      <c r="H35" s="19">
        <v>6514.29</v>
      </c>
      <c r="I35" s="18" t="s">
        <v>18679</v>
      </c>
      <c r="J35" s="19" t="s">
        <v>14102</v>
      </c>
      <c r="K35" s="18"/>
      <c r="L35" s="18">
        <v>6514.29</v>
      </c>
    </row>
    <row r="36" spans="1:12" s="20" customFormat="1" ht="12" x14ac:dyDescent="0.25">
      <c r="A36" s="71">
        <v>35</v>
      </c>
      <c r="B36" s="18" t="s">
        <v>5459</v>
      </c>
      <c r="C36" s="18" t="s">
        <v>178</v>
      </c>
      <c r="D36" s="18" t="s">
        <v>18726</v>
      </c>
      <c r="E36" s="17">
        <v>1</v>
      </c>
      <c r="F36" s="18" t="s">
        <v>18727</v>
      </c>
      <c r="G36" s="17">
        <v>1</v>
      </c>
      <c r="H36" s="19">
        <v>6742.86</v>
      </c>
      <c r="I36" s="18" t="s">
        <v>18679</v>
      </c>
      <c r="J36" s="19" t="s">
        <v>14102</v>
      </c>
      <c r="K36" s="18"/>
      <c r="L36" s="18">
        <v>6742.86</v>
      </c>
    </row>
    <row r="37" spans="1:12" s="20" customFormat="1" ht="12" x14ac:dyDescent="0.25">
      <c r="A37" s="71">
        <v>36</v>
      </c>
      <c r="B37" s="18" t="s">
        <v>3822</v>
      </c>
      <c r="C37" s="18" t="s">
        <v>178</v>
      </c>
      <c r="D37" s="18" t="s">
        <v>3823</v>
      </c>
      <c r="E37" s="17">
        <v>1</v>
      </c>
      <c r="F37" s="18" t="s">
        <v>18728</v>
      </c>
      <c r="G37" s="17">
        <v>1</v>
      </c>
      <c r="H37" s="19">
        <v>9428.57</v>
      </c>
      <c r="I37" s="18" t="s">
        <v>18679</v>
      </c>
      <c r="J37" s="19" t="s">
        <v>14102</v>
      </c>
      <c r="K37" s="18"/>
      <c r="L37" s="18">
        <v>9428.57</v>
      </c>
    </row>
    <row r="38" spans="1:12" s="20" customFormat="1" ht="12" x14ac:dyDescent="0.25">
      <c r="A38" s="71">
        <v>37</v>
      </c>
      <c r="B38" s="18" t="s">
        <v>5444</v>
      </c>
      <c r="C38" s="18" t="s">
        <v>178</v>
      </c>
      <c r="D38" s="18" t="s">
        <v>5445</v>
      </c>
      <c r="E38" s="17">
        <v>1</v>
      </c>
      <c r="F38" s="18" t="s">
        <v>18729</v>
      </c>
      <c r="G38" s="17">
        <v>1</v>
      </c>
      <c r="H38" s="19">
        <v>4514.29</v>
      </c>
      <c r="I38" s="18" t="s">
        <v>18679</v>
      </c>
      <c r="J38" s="19" t="s">
        <v>14102</v>
      </c>
      <c r="K38" s="18"/>
      <c r="L38" s="18">
        <v>4514.29</v>
      </c>
    </row>
    <row r="39" spans="1:12" s="20" customFormat="1" ht="12" x14ac:dyDescent="0.25">
      <c r="A39" s="71">
        <v>38</v>
      </c>
      <c r="B39" s="18" t="s">
        <v>5438</v>
      </c>
      <c r="C39" s="18" t="s">
        <v>178</v>
      </c>
      <c r="D39" s="18" t="s">
        <v>5439</v>
      </c>
      <c r="E39" s="17">
        <v>1</v>
      </c>
      <c r="F39" s="18" t="s">
        <v>18730</v>
      </c>
      <c r="G39" s="17">
        <v>1</v>
      </c>
      <c r="H39" s="19">
        <v>4514.29</v>
      </c>
      <c r="I39" s="18" t="s">
        <v>18679</v>
      </c>
      <c r="J39" s="19" t="s">
        <v>14102</v>
      </c>
      <c r="K39" s="18"/>
      <c r="L39" s="18">
        <v>4514.29</v>
      </c>
    </row>
    <row r="40" spans="1:12" s="20" customFormat="1" ht="12" x14ac:dyDescent="0.25">
      <c r="A40" s="71">
        <v>39</v>
      </c>
      <c r="B40" s="18" t="s">
        <v>5435</v>
      </c>
      <c r="C40" s="18" t="s">
        <v>178</v>
      </c>
      <c r="D40" s="18" t="s">
        <v>5436</v>
      </c>
      <c r="E40" s="17">
        <v>1</v>
      </c>
      <c r="F40" s="18" t="s">
        <v>18731</v>
      </c>
      <c r="G40" s="17">
        <v>2</v>
      </c>
      <c r="H40" s="19">
        <v>4685.71</v>
      </c>
      <c r="I40" s="18" t="s">
        <v>18679</v>
      </c>
      <c r="J40" s="19" t="s">
        <v>14102</v>
      </c>
      <c r="K40" s="18"/>
      <c r="L40" s="18">
        <v>4685.71</v>
      </c>
    </row>
    <row r="41" spans="1:12" s="20" customFormat="1" ht="12" x14ac:dyDescent="0.25">
      <c r="A41" s="71">
        <v>40</v>
      </c>
      <c r="B41" s="18" t="s">
        <v>5432</v>
      </c>
      <c r="C41" s="18" t="s">
        <v>178</v>
      </c>
      <c r="D41" s="18" t="s">
        <v>5433</v>
      </c>
      <c r="E41" s="17">
        <v>1</v>
      </c>
      <c r="F41" s="18" t="s">
        <v>18731</v>
      </c>
      <c r="G41" s="17">
        <v>2</v>
      </c>
      <c r="H41" s="19">
        <v>4685.71</v>
      </c>
      <c r="I41" s="18" t="s">
        <v>18679</v>
      </c>
      <c r="J41" s="19" t="s">
        <v>14102</v>
      </c>
      <c r="K41" s="18"/>
      <c r="L41" s="18">
        <v>4685.71</v>
      </c>
    </row>
    <row r="42" spans="1:12" s="20" customFormat="1" ht="12" x14ac:dyDescent="0.25">
      <c r="A42" s="71">
        <v>41</v>
      </c>
      <c r="B42" s="18" t="s">
        <v>5429</v>
      </c>
      <c r="C42" s="18" t="s">
        <v>178</v>
      </c>
      <c r="D42" s="18" t="s">
        <v>18732</v>
      </c>
      <c r="E42" s="17">
        <v>1</v>
      </c>
      <c r="F42" s="18" t="s">
        <v>18733</v>
      </c>
      <c r="G42" s="17">
        <v>2</v>
      </c>
      <c r="H42" s="19">
        <v>4742.8599999999997</v>
      </c>
      <c r="I42" s="18" t="s">
        <v>18679</v>
      </c>
      <c r="J42" s="19" t="s">
        <v>14102</v>
      </c>
      <c r="K42" s="18"/>
      <c r="L42" s="18">
        <v>4742.8599999999997</v>
      </c>
    </row>
    <row r="43" spans="1:12" s="20" customFormat="1" ht="12" x14ac:dyDescent="0.25">
      <c r="A43" s="71">
        <v>42</v>
      </c>
      <c r="B43" s="18" t="s">
        <v>5426</v>
      </c>
      <c r="C43" s="18" t="s">
        <v>178</v>
      </c>
      <c r="D43" s="18" t="s">
        <v>5427</v>
      </c>
      <c r="E43" s="17">
        <v>1</v>
      </c>
      <c r="F43" s="18" t="s">
        <v>18733</v>
      </c>
      <c r="G43" s="17">
        <v>2</v>
      </c>
      <c r="H43" s="19">
        <v>4742.8599999999997</v>
      </c>
      <c r="I43" s="18" t="s">
        <v>18679</v>
      </c>
      <c r="J43" s="19" t="s">
        <v>14102</v>
      </c>
      <c r="K43" s="18"/>
      <c r="L43" s="18">
        <v>4742.8599999999997</v>
      </c>
    </row>
    <row r="44" spans="1:12" s="20" customFormat="1" ht="12" x14ac:dyDescent="0.25">
      <c r="A44" s="71">
        <v>43</v>
      </c>
      <c r="B44" s="18" t="s">
        <v>5423</v>
      </c>
      <c r="C44" s="18" t="s">
        <v>178</v>
      </c>
      <c r="D44" s="18" t="s">
        <v>18734</v>
      </c>
      <c r="E44" s="17">
        <v>1</v>
      </c>
      <c r="F44" s="18" t="s">
        <v>18735</v>
      </c>
      <c r="G44" s="17">
        <v>1</v>
      </c>
      <c r="H44" s="19">
        <v>4000</v>
      </c>
      <c r="I44" s="18" t="s">
        <v>18736</v>
      </c>
      <c r="J44" s="19" t="s">
        <v>14102</v>
      </c>
      <c r="K44" s="18"/>
      <c r="L44" s="18">
        <v>4000</v>
      </c>
    </row>
    <row r="45" spans="1:12" s="20" customFormat="1" ht="12" x14ac:dyDescent="0.25">
      <c r="A45" s="71">
        <v>44</v>
      </c>
      <c r="B45" s="18" t="s">
        <v>5420</v>
      </c>
      <c r="C45" s="18" t="s">
        <v>178</v>
      </c>
      <c r="D45" s="18" t="s">
        <v>5421</v>
      </c>
      <c r="E45" s="17">
        <v>1</v>
      </c>
      <c r="F45" s="18" t="s">
        <v>18737</v>
      </c>
      <c r="G45" s="17">
        <v>1</v>
      </c>
      <c r="H45" s="19">
        <v>2400</v>
      </c>
      <c r="I45" s="18" t="s">
        <v>18679</v>
      </c>
      <c r="J45" s="19" t="s">
        <v>14102</v>
      </c>
      <c r="K45" s="18"/>
      <c r="L45" s="18">
        <v>2400</v>
      </c>
    </row>
    <row r="46" spans="1:12" s="20" customFormat="1" ht="12" x14ac:dyDescent="0.25">
      <c r="A46" s="71">
        <v>45</v>
      </c>
      <c r="B46" s="18" t="s">
        <v>5417</v>
      </c>
      <c r="C46" s="18" t="s">
        <v>178</v>
      </c>
      <c r="D46" s="18" t="s">
        <v>18738</v>
      </c>
      <c r="E46" s="17">
        <v>1</v>
      </c>
      <c r="F46" s="18" t="s">
        <v>18739</v>
      </c>
      <c r="G46" s="17">
        <v>1</v>
      </c>
      <c r="H46" s="19">
        <v>2400</v>
      </c>
      <c r="I46" s="18" t="s">
        <v>18736</v>
      </c>
      <c r="J46" s="19" t="s">
        <v>14102</v>
      </c>
      <c r="K46" s="18"/>
      <c r="L46" s="18">
        <v>2400</v>
      </c>
    </row>
    <row r="47" spans="1:12" s="20" customFormat="1" ht="12" x14ac:dyDescent="0.25">
      <c r="A47" s="71">
        <v>46</v>
      </c>
      <c r="B47" s="18" t="s">
        <v>5411</v>
      </c>
      <c r="C47" s="18" t="s">
        <v>178</v>
      </c>
      <c r="D47" s="18" t="s">
        <v>5412</v>
      </c>
      <c r="E47" s="17">
        <v>1</v>
      </c>
      <c r="F47" s="18" t="s">
        <v>18740</v>
      </c>
      <c r="G47" s="17">
        <v>1</v>
      </c>
      <c r="H47" s="19">
        <v>4171.43</v>
      </c>
      <c r="I47" s="18" t="s">
        <v>18679</v>
      </c>
      <c r="J47" s="19" t="s">
        <v>14102</v>
      </c>
      <c r="K47" s="18"/>
      <c r="L47" s="18">
        <v>4171.43</v>
      </c>
    </row>
    <row r="48" spans="1:12" s="20" customFormat="1" ht="12" x14ac:dyDescent="0.25">
      <c r="A48" s="71">
        <v>47</v>
      </c>
      <c r="B48" s="18" t="s">
        <v>5405</v>
      </c>
      <c r="C48" s="18" t="s">
        <v>178</v>
      </c>
      <c r="D48" s="18" t="s">
        <v>5406</v>
      </c>
      <c r="E48" s="17">
        <v>1</v>
      </c>
      <c r="F48" s="18" t="s">
        <v>18741</v>
      </c>
      <c r="G48" s="17">
        <v>1</v>
      </c>
      <c r="H48" s="19">
        <v>4171.43</v>
      </c>
      <c r="I48" s="18" t="s">
        <v>18679</v>
      </c>
      <c r="J48" s="19" t="s">
        <v>14102</v>
      </c>
      <c r="K48" s="18"/>
      <c r="L48" s="18">
        <v>4526.4799999999996</v>
      </c>
    </row>
    <row r="49" spans="1:12" s="20" customFormat="1" ht="12" x14ac:dyDescent="0.25">
      <c r="A49" s="71">
        <v>48</v>
      </c>
      <c r="B49" s="18" t="s">
        <v>5402</v>
      </c>
      <c r="C49" s="18" t="s">
        <v>18742</v>
      </c>
      <c r="D49" s="18" t="s">
        <v>5403</v>
      </c>
      <c r="E49" s="17">
        <v>1</v>
      </c>
      <c r="F49" s="18" t="s">
        <v>18743</v>
      </c>
      <c r="G49" s="17">
        <v>1</v>
      </c>
      <c r="H49" s="19">
        <v>2400</v>
      </c>
      <c r="I49" s="18" t="s">
        <v>18679</v>
      </c>
      <c r="J49" s="19" t="s">
        <v>14102</v>
      </c>
      <c r="K49" s="18"/>
      <c r="L49" s="18">
        <v>2400</v>
      </c>
    </row>
    <row r="50" spans="1:12" s="20" customFormat="1" ht="12" x14ac:dyDescent="0.25">
      <c r="A50" s="71">
        <v>49</v>
      </c>
      <c r="B50" s="18"/>
      <c r="C50" s="18" t="s">
        <v>18744</v>
      </c>
      <c r="D50" s="18" t="s">
        <v>18745</v>
      </c>
      <c r="E50" s="17">
        <v>1</v>
      </c>
      <c r="F50" s="18" t="s">
        <v>18746</v>
      </c>
      <c r="G50" s="17">
        <v>1</v>
      </c>
      <c r="H50" s="19">
        <v>1000</v>
      </c>
      <c r="I50" s="18" t="s">
        <v>18685</v>
      </c>
      <c r="J50" s="19" t="s">
        <v>14070</v>
      </c>
      <c r="K50" s="18"/>
      <c r="L50" s="18">
        <v>1000</v>
      </c>
    </row>
    <row r="51" spans="1:12" s="20" customFormat="1" ht="12" x14ac:dyDescent="0.25">
      <c r="A51" s="71">
        <v>50</v>
      </c>
      <c r="B51" s="18"/>
      <c r="C51" s="18" t="s">
        <v>18744</v>
      </c>
      <c r="D51" s="18" t="s">
        <v>18747</v>
      </c>
      <c r="E51" s="17">
        <v>1</v>
      </c>
      <c r="F51" s="18" t="s">
        <v>18748</v>
      </c>
      <c r="G51" s="17">
        <v>1</v>
      </c>
      <c r="H51" s="19">
        <v>2114.29</v>
      </c>
      <c r="I51" s="18" t="s">
        <v>18685</v>
      </c>
      <c r="J51" s="19" t="s">
        <v>14070</v>
      </c>
      <c r="K51" s="18"/>
      <c r="L51" s="18">
        <v>2114.29</v>
      </c>
    </row>
    <row r="52" spans="1:12" s="20" customFormat="1" ht="12" x14ac:dyDescent="0.25">
      <c r="A52" s="71">
        <v>51</v>
      </c>
      <c r="B52" s="18"/>
      <c r="C52" s="18" t="s">
        <v>18744</v>
      </c>
      <c r="D52" s="18" t="s">
        <v>18749</v>
      </c>
      <c r="E52" s="17">
        <v>1</v>
      </c>
      <c r="F52" s="18" t="s">
        <v>18750</v>
      </c>
      <c r="G52" s="17">
        <v>1</v>
      </c>
      <c r="H52" s="19">
        <v>3314.29</v>
      </c>
      <c r="I52" s="18" t="s">
        <v>18685</v>
      </c>
      <c r="J52" s="19" t="s">
        <v>14070</v>
      </c>
      <c r="K52" s="18"/>
      <c r="L52" s="18">
        <v>3314.29</v>
      </c>
    </row>
    <row r="53" spans="1:12" s="20" customFormat="1" ht="12" x14ac:dyDescent="0.25">
      <c r="A53" s="71">
        <v>52</v>
      </c>
      <c r="B53" s="18" t="s">
        <v>5447</v>
      </c>
      <c r="C53" s="18" t="s">
        <v>18744</v>
      </c>
      <c r="D53" s="18" t="s">
        <v>5448</v>
      </c>
      <c r="E53" s="17">
        <v>1</v>
      </c>
      <c r="F53" s="18" t="s">
        <v>18751</v>
      </c>
      <c r="G53" s="17">
        <v>1</v>
      </c>
      <c r="H53" s="19">
        <v>3657.14</v>
      </c>
      <c r="I53" s="18" t="s">
        <v>18679</v>
      </c>
      <c r="J53" s="19" t="s">
        <v>14102</v>
      </c>
      <c r="K53" s="18"/>
      <c r="L53" s="18">
        <v>3657.14</v>
      </c>
    </row>
    <row r="54" spans="1:12" s="20" customFormat="1" ht="12" x14ac:dyDescent="0.25">
      <c r="A54" s="71">
        <v>53</v>
      </c>
      <c r="B54" s="18" t="s">
        <v>5441</v>
      </c>
      <c r="C54" s="18" t="s">
        <v>18744</v>
      </c>
      <c r="D54" s="18" t="s">
        <v>5442</v>
      </c>
      <c r="E54" s="17">
        <v>1</v>
      </c>
      <c r="F54" s="18" t="s">
        <v>18752</v>
      </c>
      <c r="G54" s="17">
        <v>1</v>
      </c>
      <c r="H54" s="19">
        <v>4685.71</v>
      </c>
      <c r="I54" s="18" t="s">
        <v>18679</v>
      </c>
      <c r="J54" s="19" t="s">
        <v>14102</v>
      </c>
      <c r="K54" s="18"/>
      <c r="L54" s="18">
        <v>4685.71</v>
      </c>
    </row>
    <row r="55" spans="1:12" s="20" customFormat="1" ht="12" x14ac:dyDescent="0.25">
      <c r="A55" s="71">
        <v>54</v>
      </c>
      <c r="B55" s="18"/>
      <c r="C55" s="18" t="s">
        <v>18744</v>
      </c>
      <c r="D55" s="18" t="s">
        <v>18753</v>
      </c>
      <c r="E55" s="17">
        <v>1</v>
      </c>
      <c r="F55" s="18" t="s">
        <v>18754</v>
      </c>
      <c r="G55" s="17">
        <v>1</v>
      </c>
      <c r="H55" s="19">
        <v>1542.86</v>
      </c>
      <c r="I55" s="18" t="s">
        <v>18685</v>
      </c>
      <c r="J55" s="19" t="s">
        <v>14070</v>
      </c>
      <c r="K55" s="18"/>
      <c r="L55" s="18">
        <v>1542.86</v>
      </c>
    </row>
    <row r="56" spans="1:12" s="20" customFormat="1" ht="12" x14ac:dyDescent="0.25">
      <c r="A56" s="71">
        <v>55</v>
      </c>
      <c r="B56" s="18" t="s">
        <v>7873</v>
      </c>
      <c r="C56" s="18" t="s">
        <v>18744</v>
      </c>
      <c r="D56" s="18" t="s">
        <v>7874</v>
      </c>
      <c r="E56" s="17">
        <v>1</v>
      </c>
      <c r="F56" s="18" t="s">
        <v>18755</v>
      </c>
      <c r="G56" s="17">
        <v>1</v>
      </c>
      <c r="H56" s="19">
        <v>22.96</v>
      </c>
      <c r="I56" s="18" t="s">
        <v>18679</v>
      </c>
      <c r="J56" s="19" t="s">
        <v>14102</v>
      </c>
      <c r="K56" s="18"/>
      <c r="L56" s="18">
        <v>22.96</v>
      </c>
    </row>
    <row r="57" spans="1:12" s="20" customFormat="1" ht="12" x14ac:dyDescent="0.25">
      <c r="A57" s="71">
        <v>56</v>
      </c>
      <c r="B57" s="18" t="s">
        <v>7281</v>
      </c>
      <c r="C57" s="18" t="s">
        <v>18744</v>
      </c>
      <c r="D57" s="18" t="s">
        <v>7282</v>
      </c>
      <c r="E57" s="17">
        <v>1</v>
      </c>
      <c r="F57" s="18" t="s">
        <v>18756</v>
      </c>
      <c r="G57" s="17">
        <v>1</v>
      </c>
      <c r="H57" s="19">
        <v>119.15</v>
      </c>
      <c r="I57" s="18" t="s">
        <v>18679</v>
      </c>
      <c r="J57" s="19" t="s">
        <v>14102</v>
      </c>
      <c r="K57" s="18"/>
      <c r="L57" s="18">
        <v>119.15</v>
      </c>
    </row>
    <row r="58" spans="1:12" s="20" customFormat="1" ht="12" x14ac:dyDescent="0.25">
      <c r="A58" s="71">
        <v>57</v>
      </c>
      <c r="B58" s="18" t="s">
        <v>7275</v>
      </c>
      <c r="C58" s="18" t="s">
        <v>18744</v>
      </c>
      <c r="D58" s="18" t="s">
        <v>7276</v>
      </c>
      <c r="E58" s="17">
        <v>1</v>
      </c>
      <c r="F58" s="18" t="s">
        <v>18757</v>
      </c>
      <c r="G58" s="17">
        <v>1</v>
      </c>
      <c r="H58" s="19">
        <v>367.23</v>
      </c>
      <c r="I58" s="18" t="s">
        <v>18679</v>
      </c>
      <c r="J58" s="19" t="s">
        <v>14102</v>
      </c>
      <c r="K58" s="18"/>
      <c r="L58" s="18">
        <v>367.23</v>
      </c>
    </row>
    <row r="59" spans="1:12" s="20" customFormat="1" ht="12" x14ac:dyDescent="0.25">
      <c r="A59" s="71">
        <v>58</v>
      </c>
      <c r="B59" s="18" t="s">
        <v>7871</v>
      </c>
      <c r="C59" s="18" t="s">
        <v>18744</v>
      </c>
      <c r="D59" s="18" t="s">
        <v>18758</v>
      </c>
      <c r="E59" s="17">
        <v>1</v>
      </c>
      <c r="F59" s="18" t="s">
        <v>18759</v>
      </c>
      <c r="G59" s="17">
        <v>1</v>
      </c>
      <c r="H59" s="19">
        <v>472.55</v>
      </c>
      <c r="I59" s="18" t="s">
        <v>18679</v>
      </c>
      <c r="J59" s="19" t="s">
        <v>14102</v>
      </c>
      <c r="K59" s="18"/>
      <c r="L59" s="18">
        <v>472.55</v>
      </c>
    </row>
    <row r="60" spans="1:12" s="20" customFormat="1" ht="12" x14ac:dyDescent="0.25">
      <c r="A60" s="71">
        <v>59</v>
      </c>
      <c r="B60" s="18" t="s">
        <v>5383</v>
      </c>
      <c r="C60" s="18" t="s">
        <v>18744</v>
      </c>
      <c r="D60" s="18" t="s">
        <v>5384</v>
      </c>
      <c r="E60" s="17">
        <v>1</v>
      </c>
      <c r="F60" s="18" t="s">
        <v>18760</v>
      </c>
      <c r="G60" s="17" t="e">
        <v>#VALUE!</v>
      </c>
      <c r="H60" s="19">
        <v>541.09</v>
      </c>
      <c r="I60" s="18" t="s">
        <v>18679</v>
      </c>
      <c r="J60" s="19" t="s">
        <v>14102</v>
      </c>
      <c r="K60" s="18"/>
      <c r="L60" s="18">
        <v>541.09</v>
      </c>
    </row>
    <row r="61" spans="1:12" s="20" customFormat="1" ht="12" x14ac:dyDescent="0.25">
      <c r="A61" s="71">
        <v>60</v>
      </c>
      <c r="B61" s="18" t="s">
        <v>5380</v>
      </c>
      <c r="C61" s="18" t="s">
        <v>18744</v>
      </c>
      <c r="D61" s="18" t="s">
        <v>5381</v>
      </c>
      <c r="E61" s="17">
        <v>1</v>
      </c>
      <c r="F61" s="18" t="s">
        <v>18761</v>
      </c>
      <c r="G61" s="17" t="e">
        <v>#VALUE!</v>
      </c>
      <c r="H61" s="19">
        <v>2234.75</v>
      </c>
      <c r="I61" s="18" t="s">
        <v>18679</v>
      </c>
      <c r="J61" s="19" t="s">
        <v>14102</v>
      </c>
      <c r="K61" s="18"/>
      <c r="L61" s="18">
        <v>2234.75</v>
      </c>
    </row>
    <row r="62" spans="1:12" s="20" customFormat="1" ht="12" x14ac:dyDescent="0.25">
      <c r="A62" s="71">
        <v>61</v>
      </c>
      <c r="B62" s="18" t="s">
        <v>8039</v>
      </c>
      <c r="C62" s="18" t="s">
        <v>18744</v>
      </c>
      <c r="D62" s="18" t="s">
        <v>8040</v>
      </c>
      <c r="E62" s="17">
        <v>1</v>
      </c>
      <c r="F62" s="18" t="s">
        <v>18762</v>
      </c>
      <c r="G62" s="17">
        <v>1</v>
      </c>
      <c r="H62" s="19">
        <v>2415.91</v>
      </c>
      <c r="I62" s="18" t="s">
        <v>18679</v>
      </c>
      <c r="J62" s="19" t="s">
        <v>14102</v>
      </c>
      <c r="K62" s="18"/>
      <c r="L62" s="18">
        <v>2415.91</v>
      </c>
    </row>
    <row r="63" spans="1:12" s="20" customFormat="1" ht="12" x14ac:dyDescent="0.25">
      <c r="A63" s="71">
        <v>62</v>
      </c>
      <c r="B63" s="18" t="s">
        <v>6356</v>
      </c>
      <c r="C63" s="18" t="s">
        <v>18744</v>
      </c>
      <c r="D63" s="18" t="s">
        <v>6357</v>
      </c>
      <c r="E63" s="17">
        <v>1</v>
      </c>
      <c r="F63" s="18" t="s">
        <v>18763</v>
      </c>
      <c r="G63" s="17">
        <v>1</v>
      </c>
      <c r="H63" s="19">
        <v>181.16</v>
      </c>
      <c r="I63" s="18" t="s">
        <v>18679</v>
      </c>
      <c r="J63" s="19" t="s">
        <v>14102</v>
      </c>
      <c r="K63" s="18"/>
      <c r="L63" s="18">
        <v>181.16</v>
      </c>
    </row>
    <row r="64" spans="1:12" s="20" customFormat="1" ht="12" x14ac:dyDescent="0.25">
      <c r="A64" s="71">
        <v>63</v>
      </c>
      <c r="B64" s="18" t="s">
        <v>8028</v>
      </c>
      <c r="C64" s="18"/>
      <c r="D64" s="18" t="s">
        <v>8029</v>
      </c>
      <c r="E64" s="17">
        <v>1</v>
      </c>
      <c r="F64" s="18" t="s">
        <v>18764</v>
      </c>
      <c r="G64" s="17">
        <v>1</v>
      </c>
      <c r="H64" s="19">
        <v>22.47</v>
      </c>
      <c r="I64" s="18" t="s">
        <v>18679</v>
      </c>
      <c r="J64" s="19" t="s">
        <v>14102</v>
      </c>
      <c r="K64" s="18"/>
      <c r="L64" s="18">
        <v>22.47</v>
      </c>
    </row>
    <row r="65" spans="1:12" s="20" customFormat="1" ht="12" x14ac:dyDescent="0.25">
      <c r="A65" s="71">
        <v>64</v>
      </c>
      <c r="B65" s="18" t="s">
        <v>7876</v>
      </c>
      <c r="C65" s="18"/>
      <c r="D65" s="18" t="s">
        <v>7877</v>
      </c>
      <c r="E65" s="17">
        <v>1</v>
      </c>
      <c r="F65" s="18" t="s">
        <v>18765</v>
      </c>
      <c r="G65" s="17">
        <v>1</v>
      </c>
      <c r="H65" s="19">
        <v>480.83</v>
      </c>
      <c r="I65" s="18" t="s">
        <v>18679</v>
      </c>
      <c r="J65" s="19" t="s">
        <v>14102</v>
      </c>
      <c r="K65" s="18"/>
      <c r="L65" s="18">
        <v>480.83</v>
      </c>
    </row>
    <row r="66" spans="1:12" s="20" customFormat="1" ht="12" x14ac:dyDescent="0.25">
      <c r="A66" s="71">
        <v>65</v>
      </c>
      <c r="B66" s="18" t="s">
        <v>7213</v>
      </c>
      <c r="C66" s="18"/>
      <c r="D66" s="18" t="s">
        <v>7214</v>
      </c>
      <c r="E66" s="17">
        <v>1</v>
      </c>
      <c r="F66" s="18" t="s">
        <v>18766</v>
      </c>
      <c r="G66" s="17">
        <v>1</v>
      </c>
      <c r="H66" s="19">
        <v>800.27</v>
      </c>
      <c r="I66" s="18" t="s">
        <v>18679</v>
      </c>
      <c r="J66" s="19" t="s">
        <v>14102</v>
      </c>
      <c r="K66" s="18"/>
      <c r="L66" s="18">
        <v>800.27</v>
      </c>
    </row>
    <row r="67" spans="1:12" s="20" customFormat="1" ht="12" x14ac:dyDescent="0.25">
      <c r="A67" s="71">
        <v>66</v>
      </c>
      <c r="B67" s="18" t="s">
        <v>7521</v>
      </c>
      <c r="C67" s="18"/>
      <c r="D67" s="18" t="s">
        <v>7522</v>
      </c>
      <c r="E67" s="17">
        <v>1</v>
      </c>
      <c r="F67" s="18" t="s">
        <v>18767</v>
      </c>
      <c r="G67" s="17" t="e">
        <v>#VALUE!</v>
      </c>
      <c r="H67" s="19">
        <v>1826.28</v>
      </c>
      <c r="I67" s="18" t="s">
        <v>18679</v>
      </c>
      <c r="J67" s="19" t="s">
        <v>14102</v>
      </c>
      <c r="K67" s="18"/>
      <c r="L67" s="18">
        <v>1826.28</v>
      </c>
    </row>
    <row r="68" spans="1:12" s="20" customFormat="1" ht="12" x14ac:dyDescent="0.25">
      <c r="A68" s="71">
        <v>67</v>
      </c>
      <c r="B68" s="18" t="s">
        <v>5335</v>
      </c>
      <c r="C68" s="18"/>
      <c r="D68" s="18" t="s">
        <v>5336</v>
      </c>
      <c r="E68" s="17">
        <v>1</v>
      </c>
      <c r="F68" s="18" t="s">
        <v>18768</v>
      </c>
      <c r="G68" s="17" t="e">
        <v>#VALUE!</v>
      </c>
      <c r="H68" s="19">
        <v>72.47</v>
      </c>
      <c r="I68" s="18" t="s">
        <v>18679</v>
      </c>
      <c r="J68" s="19" t="s">
        <v>14102</v>
      </c>
      <c r="K68" s="18"/>
      <c r="L68" s="18">
        <v>72.47</v>
      </c>
    </row>
    <row r="69" spans="1:12" s="20" customFormat="1" ht="12" x14ac:dyDescent="0.25">
      <c r="A69" s="71">
        <v>68</v>
      </c>
      <c r="B69" s="18" t="s">
        <v>8036</v>
      </c>
      <c r="C69" s="18"/>
      <c r="D69" s="18" t="s">
        <v>18769</v>
      </c>
      <c r="E69" s="17">
        <v>1</v>
      </c>
      <c r="F69" s="18" t="s">
        <v>18770</v>
      </c>
      <c r="G69" s="17">
        <v>1</v>
      </c>
      <c r="H69" s="19">
        <v>487.09</v>
      </c>
      <c r="I69" s="18" t="s">
        <v>18679</v>
      </c>
      <c r="J69" s="19" t="s">
        <v>14102</v>
      </c>
      <c r="K69" s="18"/>
      <c r="L69" s="18">
        <v>487.09</v>
      </c>
    </row>
    <row r="70" spans="1:12" s="20" customFormat="1" ht="12" x14ac:dyDescent="0.25">
      <c r="A70" s="71">
        <v>69</v>
      </c>
      <c r="B70" s="18" t="s">
        <v>7109</v>
      </c>
      <c r="C70" s="18"/>
      <c r="D70" s="18" t="s">
        <v>7110</v>
      </c>
      <c r="E70" s="17">
        <v>1</v>
      </c>
      <c r="F70" s="18" t="s">
        <v>18771</v>
      </c>
      <c r="G70" s="17">
        <v>1</v>
      </c>
      <c r="H70" s="19">
        <v>177.96</v>
      </c>
      <c r="I70" s="18" t="s">
        <v>18679</v>
      </c>
      <c r="J70" s="19" t="s">
        <v>14102</v>
      </c>
      <c r="K70" s="18"/>
      <c r="L70" s="18">
        <v>177.96</v>
      </c>
    </row>
    <row r="71" spans="1:12" s="20" customFormat="1" ht="12" x14ac:dyDescent="0.25">
      <c r="A71" s="71">
        <v>70</v>
      </c>
      <c r="B71" s="18" t="s">
        <v>7893</v>
      </c>
      <c r="C71" s="18"/>
      <c r="D71" s="18" t="s">
        <v>7894</v>
      </c>
      <c r="E71" s="17">
        <v>1</v>
      </c>
      <c r="F71" s="18" t="s">
        <v>18772</v>
      </c>
      <c r="G71" s="17">
        <v>1</v>
      </c>
      <c r="H71" s="19">
        <v>147.83000000000001</v>
      </c>
      <c r="I71" s="18" t="s">
        <v>18679</v>
      </c>
      <c r="J71" s="19" t="s">
        <v>14102</v>
      </c>
      <c r="K71" s="18"/>
      <c r="L71" s="18">
        <v>147.83000000000001</v>
      </c>
    </row>
    <row r="72" spans="1:12" s="20" customFormat="1" ht="12" x14ac:dyDescent="0.25">
      <c r="A72" s="71">
        <v>71</v>
      </c>
      <c r="B72" s="18" t="s">
        <v>7115</v>
      </c>
      <c r="C72" s="18"/>
      <c r="D72" s="18" t="s">
        <v>7116</v>
      </c>
      <c r="E72" s="17">
        <v>1</v>
      </c>
      <c r="F72" s="18" t="s">
        <v>18773</v>
      </c>
      <c r="G72" s="17">
        <v>1</v>
      </c>
      <c r="H72" s="19">
        <v>165.83</v>
      </c>
      <c r="I72" s="18" t="s">
        <v>18679</v>
      </c>
      <c r="J72" s="19" t="s">
        <v>14102</v>
      </c>
      <c r="K72" s="18"/>
      <c r="L72" s="18">
        <v>165.83</v>
      </c>
    </row>
    <row r="73" spans="1:12" s="20" customFormat="1" ht="12" x14ac:dyDescent="0.25">
      <c r="A73" s="71">
        <v>72</v>
      </c>
      <c r="B73" s="18" t="s">
        <v>7063</v>
      </c>
      <c r="C73" s="18"/>
      <c r="D73" s="18" t="s">
        <v>7064</v>
      </c>
      <c r="E73" s="17">
        <v>1</v>
      </c>
      <c r="F73" s="18" t="s">
        <v>18774</v>
      </c>
      <c r="G73" s="17">
        <v>1</v>
      </c>
      <c r="H73" s="19">
        <v>193.72</v>
      </c>
      <c r="I73" s="18" t="s">
        <v>18679</v>
      </c>
      <c r="J73" s="19" t="s">
        <v>14102</v>
      </c>
      <c r="K73" s="18"/>
      <c r="L73" s="18">
        <v>193.72</v>
      </c>
    </row>
    <row r="74" spans="1:12" s="20" customFormat="1" ht="12" x14ac:dyDescent="0.25">
      <c r="A74" s="71">
        <v>73</v>
      </c>
      <c r="B74" s="18" t="s">
        <v>7881</v>
      </c>
      <c r="C74" s="18"/>
      <c r="D74" s="18" t="s">
        <v>7882</v>
      </c>
      <c r="E74" s="17">
        <v>1</v>
      </c>
      <c r="F74" s="18" t="s">
        <v>18775</v>
      </c>
      <c r="G74" s="17">
        <v>1</v>
      </c>
      <c r="H74" s="19">
        <v>15.5</v>
      </c>
      <c r="I74" s="18" t="s">
        <v>18679</v>
      </c>
      <c r="J74" s="19" t="s">
        <v>14102</v>
      </c>
      <c r="K74" s="18"/>
      <c r="L74" s="18">
        <v>15.5</v>
      </c>
    </row>
    <row r="75" spans="1:12" s="20" customFormat="1" ht="12" x14ac:dyDescent="0.25">
      <c r="A75" s="71">
        <v>74</v>
      </c>
      <c r="B75" s="18" t="s">
        <v>7884</v>
      </c>
      <c r="C75" s="18"/>
      <c r="D75" s="18" t="s">
        <v>7885</v>
      </c>
      <c r="E75" s="17">
        <v>1</v>
      </c>
      <c r="F75" s="18" t="s">
        <v>18776</v>
      </c>
      <c r="G75" s="17">
        <v>1</v>
      </c>
      <c r="H75" s="19">
        <v>18.23</v>
      </c>
      <c r="I75" s="18" t="s">
        <v>18679</v>
      </c>
      <c r="J75" s="19" t="s">
        <v>14102</v>
      </c>
      <c r="K75" s="18"/>
      <c r="L75" s="18">
        <v>18.23</v>
      </c>
    </row>
    <row r="76" spans="1:12" s="20" customFormat="1" ht="12" x14ac:dyDescent="0.25">
      <c r="A76" s="71">
        <v>75</v>
      </c>
      <c r="B76" s="18" t="s">
        <v>7462</v>
      </c>
      <c r="C76" s="18"/>
      <c r="D76" s="18" t="s">
        <v>7463</v>
      </c>
      <c r="E76" s="17">
        <v>1</v>
      </c>
      <c r="F76" s="18" t="s">
        <v>18777</v>
      </c>
      <c r="G76" s="17">
        <v>1</v>
      </c>
      <c r="H76" s="19">
        <v>27.32</v>
      </c>
      <c r="I76" s="18" t="s">
        <v>18679</v>
      </c>
      <c r="J76" s="19" t="s">
        <v>14102</v>
      </c>
      <c r="K76" s="18"/>
      <c r="L76" s="18">
        <v>27.32</v>
      </c>
    </row>
    <row r="77" spans="1:12" s="20" customFormat="1" ht="12" x14ac:dyDescent="0.25">
      <c r="A77" s="71">
        <v>76</v>
      </c>
      <c r="B77" s="18" t="s">
        <v>5332</v>
      </c>
      <c r="C77" s="18"/>
      <c r="D77" s="18" t="s">
        <v>5333</v>
      </c>
      <c r="E77" s="17">
        <v>1</v>
      </c>
      <c r="F77" s="18" t="s">
        <v>18778</v>
      </c>
      <c r="G77" s="17">
        <v>1</v>
      </c>
      <c r="H77" s="19">
        <v>1241.27</v>
      </c>
      <c r="I77" s="18" t="s">
        <v>18679</v>
      </c>
      <c r="J77" s="19" t="s">
        <v>14102</v>
      </c>
      <c r="K77" s="18"/>
      <c r="L77" s="18">
        <v>1241.27</v>
      </c>
    </row>
    <row r="78" spans="1:12" s="20" customFormat="1" ht="12" x14ac:dyDescent="0.25">
      <c r="A78" s="71">
        <v>77</v>
      </c>
      <c r="B78" s="18" t="s">
        <v>5330</v>
      </c>
      <c r="C78" s="18"/>
      <c r="D78" s="18" t="s">
        <v>17922</v>
      </c>
      <c r="E78" s="17">
        <v>1</v>
      </c>
      <c r="F78" s="18" t="s">
        <v>18779</v>
      </c>
      <c r="G78" s="17">
        <v>1</v>
      </c>
      <c r="H78" s="19">
        <v>37.99</v>
      </c>
      <c r="I78" s="18" t="s">
        <v>18679</v>
      </c>
      <c r="J78" s="19" t="s">
        <v>14102</v>
      </c>
      <c r="K78" s="18"/>
      <c r="L78" s="18">
        <v>37.99</v>
      </c>
    </row>
    <row r="79" spans="1:12" s="20" customFormat="1" ht="12" x14ac:dyDescent="0.25">
      <c r="A79" s="71">
        <v>78</v>
      </c>
      <c r="B79" s="18" t="s">
        <v>7513</v>
      </c>
      <c r="C79" s="18"/>
      <c r="D79" s="18" t="s">
        <v>7514</v>
      </c>
      <c r="E79" s="17">
        <v>1</v>
      </c>
      <c r="F79" s="18" t="s">
        <v>18780</v>
      </c>
      <c r="G79" s="17">
        <v>1</v>
      </c>
      <c r="H79" s="19">
        <v>111.15</v>
      </c>
      <c r="I79" s="18" t="s">
        <v>18679</v>
      </c>
      <c r="J79" s="19" t="s">
        <v>14102</v>
      </c>
      <c r="K79" s="18"/>
      <c r="L79" s="18">
        <v>111.15</v>
      </c>
    </row>
    <row r="80" spans="1:12" s="20" customFormat="1" ht="12" x14ac:dyDescent="0.25">
      <c r="A80" s="71">
        <v>79</v>
      </c>
      <c r="B80" s="18" t="s">
        <v>7516</v>
      </c>
      <c r="C80" s="18"/>
      <c r="D80" s="18" t="s">
        <v>7517</v>
      </c>
      <c r="E80" s="17">
        <v>1</v>
      </c>
      <c r="F80" s="18" t="s">
        <v>18781</v>
      </c>
      <c r="G80" s="17">
        <v>1</v>
      </c>
      <c r="H80" s="19">
        <v>111.15</v>
      </c>
      <c r="I80" s="18" t="s">
        <v>18679</v>
      </c>
      <c r="J80" s="19" t="s">
        <v>14102</v>
      </c>
      <c r="K80" s="18"/>
      <c r="L80" s="18">
        <v>111.15</v>
      </c>
    </row>
    <row r="81" spans="1:12" s="20" customFormat="1" ht="12" x14ac:dyDescent="0.25">
      <c r="A81" s="71">
        <v>80</v>
      </c>
      <c r="B81" s="18" t="s">
        <v>5306</v>
      </c>
      <c r="C81" s="18"/>
      <c r="D81" s="18" t="s">
        <v>5307</v>
      </c>
      <c r="E81" s="17">
        <v>1</v>
      </c>
      <c r="F81" s="18" t="s">
        <v>18782</v>
      </c>
      <c r="G81" s="17">
        <v>1</v>
      </c>
      <c r="H81" s="19">
        <v>2.61</v>
      </c>
      <c r="I81" s="18" t="s">
        <v>18679</v>
      </c>
      <c r="J81" s="19" t="s">
        <v>14102</v>
      </c>
      <c r="K81" s="18"/>
      <c r="L81" s="18">
        <v>2.61</v>
      </c>
    </row>
    <row r="82" spans="1:12" s="20" customFormat="1" ht="12" x14ac:dyDescent="0.25">
      <c r="A82" s="71">
        <v>81</v>
      </c>
      <c r="B82" s="18" t="s">
        <v>5298</v>
      </c>
      <c r="C82" s="18"/>
      <c r="D82" s="18" t="s">
        <v>5299</v>
      </c>
      <c r="E82" s="17">
        <v>1</v>
      </c>
      <c r="F82" s="18" t="s">
        <v>18783</v>
      </c>
      <c r="G82" s="17">
        <v>1</v>
      </c>
      <c r="H82" s="19">
        <v>18.23</v>
      </c>
      <c r="I82" s="18" t="s">
        <v>18679</v>
      </c>
      <c r="J82" s="19" t="s">
        <v>14102</v>
      </c>
      <c r="K82" s="18"/>
      <c r="L82" s="18">
        <v>18.23</v>
      </c>
    </row>
    <row r="83" spans="1:12" s="20" customFormat="1" ht="12" x14ac:dyDescent="0.25">
      <c r="A83" s="71">
        <v>82</v>
      </c>
      <c r="B83" s="18" t="s">
        <v>5289</v>
      </c>
      <c r="C83" s="18"/>
      <c r="D83" s="18" t="s">
        <v>5290</v>
      </c>
      <c r="E83" s="17">
        <v>1</v>
      </c>
      <c r="F83" s="18" t="s">
        <v>18784</v>
      </c>
      <c r="G83" s="17">
        <v>1</v>
      </c>
      <c r="H83" s="19">
        <v>15.5</v>
      </c>
      <c r="I83" s="18" t="s">
        <v>18679</v>
      </c>
      <c r="J83" s="19" t="s">
        <v>14102</v>
      </c>
      <c r="K83" s="18"/>
      <c r="L83" s="18">
        <v>15.5</v>
      </c>
    </row>
    <row r="84" spans="1:12" s="20" customFormat="1" ht="12" x14ac:dyDescent="0.25">
      <c r="A84" s="71">
        <v>83</v>
      </c>
      <c r="B84" s="18" t="s">
        <v>7456</v>
      </c>
      <c r="C84" s="18"/>
      <c r="D84" s="18" t="s">
        <v>7457</v>
      </c>
      <c r="E84" s="17">
        <v>1</v>
      </c>
      <c r="F84" s="18" t="s">
        <v>18785</v>
      </c>
      <c r="G84" s="17">
        <v>1</v>
      </c>
      <c r="H84" s="19">
        <v>9.4600000000000009</v>
      </c>
      <c r="I84" s="18" t="s">
        <v>18679</v>
      </c>
      <c r="J84" s="19" t="s">
        <v>14102</v>
      </c>
      <c r="K84" s="18"/>
      <c r="L84" s="18">
        <v>9.4600000000000009</v>
      </c>
    </row>
    <row r="85" spans="1:12" s="20" customFormat="1" ht="12" x14ac:dyDescent="0.25">
      <c r="A85" s="71">
        <v>84</v>
      </c>
      <c r="B85" s="18" t="s">
        <v>7887</v>
      </c>
      <c r="C85" s="18"/>
      <c r="D85" s="18" t="s">
        <v>17194</v>
      </c>
      <c r="E85" s="17">
        <v>1</v>
      </c>
      <c r="F85" s="18" t="s">
        <v>18786</v>
      </c>
      <c r="G85" s="17">
        <v>1</v>
      </c>
      <c r="H85" s="19">
        <v>3.25</v>
      </c>
      <c r="I85" s="18" t="s">
        <v>18679</v>
      </c>
      <c r="J85" s="19" t="s">
        <v>14102</v>
      </c>
      <c r="K85" s="18"/>
      <c r="L85" s="18">
        <v>3.25</v>
      </c>
    </row>
    <row r="86" spans="1:12" s="20" customFormat="1" ht="12" x14ac:dyDescent="0.25">
      <c r="A86" s="71">
        <v>85</v>
      </c>
      <c r="B86" s="18" t="s">
        <v>5386</v>
      </c>
      <c r="C86" s="18"/>
      <c r="D86" s="18" t="s">
        <v>5387</v>
      </c>
      <c r="E86" s="17">
        <v>1</v>
      </c>
      <c r="F86" s="18" t="s">
        <v>18787</v>
      </c>
      <c r="G86" s="17">
        <v>1</v>
      </c>
      <c r="H86" s="19">
        <v>877.51</v>
      </c>
      <c r="I86" s="18" t="s">
        <v>18679</v>
      </c>
      <c r="J86" s="19" t="s">
        <v>14102</v>
      </c>
      <c r="K86" s="18"/>
      <c r="L86" s="18">
        <v>877.51</v>
      </c>
    </row>
    <row r="87" spans="1:12" s="20" customFormat="1" ht="12" x14ac:dyDescent="0.25">
      <c r="A87" s="71">
        <v>86</v>
      </c>
      <c r="B87" s="18" t="s">
        <v>5377</v>
      </c>
      <c r="C87" s="18"/>
      <c r="D87" s="18" t="s">
        <v>5378</v>
      </c>
      <c r="E87" s="17">
        <v>1</v>
      </c>
      <c r="F87" s="18" t="s">
        <v>18788</v>
      </c>
      <c r="G87" s="17">
        <v>1</v>
      </c>
      <c r="H87" s="19">
        <v>379.37</v>
      </c>
      <c r="I87" s="18" t="s">
        <v>18679</v>
      </c>
      <c r="J87" s="19" t="s">
        <v>14102</v>
      </c>
      <c r="K87" s="18"/>
      <c r="L87" s="18">
        <v>379.37</v>
      </c>
    </row>
    <row r="88" spans="1:12" s="20" customFormat="1" ht="12" x14ac:dyDescent="0.25">
      <c r="A88" s="71">
        <v>87</v>
      </c>
      <c r="B88" s="18" t="s">
        <v>5374</v>
      </c>
      <c r="C88" s="18"/>
      <c r="D88" s="18" t="s">
        <v>18789</v>
      </c>
      <c r="E88" s="17">
        <v>1</v>
      </c>
      <c r="F88" s="18" t="s">
        <v>18790</v>
      </c>
      <c r="G88" s="17">
        <v>1</v>
      </c>
      <c r="H88" s="19">
        <v>3.25</v>
      </c>
      <c r="I88" s="18" t="s">
        <v>18679</v>
      </c>
      <c r="J88" s="19" t="s">
        <v>14102</v>
      </c>
      <c r="K88" s="18"/>
      <c r="L88" s="18">
        <v>3.25</v>
      </c>
    </row>
    <row r="89" spans="1:12" s="20" customFormat="1" ht="12" x14ac:dyDescent="0.25">
      <c r="A89" s="71">
        <v>88</v>
      </c>
      <c r="B89" s="18" t="s">
        <v>7519</v>
      </c>
      <c r="C89" s="18"/>
      <c r="D89" s="18" t="s">
        <v>14125</v>
      </c>
      <c r="E89" s="17">
        <v>1</v>
      </c>
      <c r="F89" s="18" t="s">
        <v>18791</v>
      </c>
      <c r="G89" s="17">
        <v>1</v>
      </c>
      <c r="H89" s="19">
        <v>16.350000000000001</v>
      </c>
      <c r="I89" s="18" t="s">
        <v>18679</v>
      </c>
      <c r="J89" s="19" t="s">
        <v>14102</v>
      </c>
      <c r="K89" s="18"/>
      <c r="L89" s="18">
        <v>16.350000000000001</v>
      </c>
    </row>
    <row r="90" spans="1:12" s="20" customFormat="1" ht="12" x14ac:dyDescent="0.25">
      <c r="A90" s="71">
        <v>89</v>
      </c>
      <c r="B90" s="18" t="s">
        <v>5371</v>
      </c>
      <c r="C90" s="18"/>
      <c r="D90" s="18" t="s">
        <v>5372</v>
      </c>
      <c r="E90" s="17">
        <v>1</v>
      </c>
      <c r="F90" s="18" t="s">
        <v>18792</v>
      </c>
      <c r="G90" s="17">
        <v>1</v>
      </c>
      <c r="H90" s="19">
        <v>631.57000000000005</v>
      </c>
      <c r="I90" s="18" t="s">
        <v>18679</v>
      </c>
      <c r="J90" s="19" t="s">
        <v>14102</v>
      </c>
      <c r="K90" s="18"/>
      <c r="L90" s="18">
        <v>631.57000000000005</v>
      </c>
    </row>
    <row r="91" spans="1:12" s="20" customFormat="1" ht="12" x14ac:dyDescent="0.25">
      <c r="A91" s="71">
        <v>90</v>
      </c>
      <c r="B91" s="18" t="s">
        <v>7292</v>
      </c>
      <c r="C91" s="18"/>
      <c r="D91" s="18" t="s">
        <v>18793</v>
      </c>
      <c r="E91" s="17">
        <v>1</v>
      </c>
      <c r="F91" s="18" t="s">
        <v>18794</v>
      </c>
      <c r="G91" s="17">
        <v>1</v>
      </c>
      <c r="H91" s="19">
        <v>631.57000000000005</v>
      </c>
      <c r="I91" s="18" t="s">
        <v>18685</v>
      </c>
      <c r="J91" s="19" t="s">
        <v>14070</v>
      </c>
      <c r="K91" s="18"/>
      <c r="L91" s="18">
        <v>631.57000000000005</v>
      </c>
    </row>
    <row r="92" spans="1:12" s="20" customFormat="1" ht="12" x14ac:dyDescent="0.25">
      <c r="A92" s="71">
        <v>91</v>
      </c>
      <c r="B92" s="18" t="s">
        <v>5370</v>
      </c>
      <c r="C92" s="18"/>
      <c r="D92" s="18" t="s">
        <v>18795</v>
      </c>
      <c r="E92" s="17">
        <v>1</v>
      </c>
      <c r="F92" s="18" t="s">
        <v>18796</v>
      </c>
      <c r="G92" s="17" t="e">
        <v>#VALUE!</v>
      </c>
      <c r="H92" s="19">
        <v>988.8</v>
      </c>
      <c r="I92" s="18" t="s">
        <v>18679</v>
      </c>
      <c r="J92" s="19" t="s">
        <v>14102</v>
      </c>
      <c r="K92" s="18"/>
      <c r="L92" s="18">
        <v>988.8</v>
      </c>
    </row>
    <row r="93" spans="1:12" s="20" customFormat="1" ht="12" x14ac:dyDescent="0.25">
      <c r="A93" s="71">
        <v>92</v>
      </c>
      <c r="B93" s="18" t="s">
        <v>5367</v>
      </c>
      <c r="C93" s="18"/>
      <c r="D93" s="18" t="s">
        <v>5368</v>
      </c>
      <c r="E93" s="17">
        <v>1</v>
      </c>
      <c r="F93" s="18" t="s">
        <v>18797</v>
      </c>
      <c r="G93" s="17">
        <v>1</v>
      </c>
      <c r="H93" s="19">
        <v>479.53</v>
      </c>
      <c r="I93" s="18" t="s">
        <v>18679</v>
      </c>
      <c r="J93" s="19" t="s">
        <v>14102</v>
      </c>
      <c r="K93" s="18"/>
      <c r="L93" s="18">
        <v>479.53</v>
      </c>
    </row>
    <row r="94" spans="1:12" s="20" customFormat="1" ht="12" x14ac:dyDescent="0.25">
      <c r="A94" s="71">
        <v>93</v>
      </c>
      <c r="B94" s="18" t="s">
        <v>5364</v>
      </c>
      <c r="C94" s="18"/>
      <c r="D94" s="18" t="s">
        <v>5365</v>
      </c>
      <c r="E94" s="17">
        <v>1</v>
      </c>
      <c r="F94" s="18" t="s">
        <v>18798</v>
      </c>
      <c r="G94" s="17">
        <v>1</v>
      </c>
      <c r="H94" s="19">
        <v>39.270000000000003</v>
      </c>
      <c r="I94" s="18" t="s">
        <v>18679</v>
      </c>
      <c r="J94" s="19" t="s">
        <v>14102</v>
      </c>
      <c r="K94" s="18"/>
      <c r="L94" s="18">
        <v>39.04</v>
      </c>
    </row>
    <row r="95" spans="1:12" s="20" customFormat="1" ht="12" x14ac:dyDescent="0.25">
      <c r="A95" s="71">
        <v>94</v>
      </c>
      <c r="B95" s="18" t="s">
        <v>5360</v>
      </c>
      <c r="C95" s="18"/>
      <c r="D95" s="18" t="s">
        <v>5361</v>
      </c>
      <c r="E95" s="17">
        <v>1</v>
      </c>
      <c r="F95" s="18" t="s">
        <v>18799</v>
      </c>
      <c r="G95" s="17">
        <v>1</v>
      </c>
      <c r="H95" s="19">
        <v>41.7</v>
      </c>
      <c r="I95" s="18" t="s">
        <v>18679</v>
      </c>
      <c r="J95" s="19" t="s">
        <v>14102</v>
      </c>
      <c r="K95" s="18"/>
      <c r="L95" s="18">
        <v>41.45</v>
      </c>
    </row>
    <row r="96" spans="1:12" s="20" customFormat="1" ht="12" x14ac:dyDescent="0.25">
      <c r="A96" s="71">
        <v>95</v>
      </c>
      <c r="B96" s="18" t="s">
        <v>6747</v>
      </c>
      <c r="C96" s="18"/>
      <c r="D96" s="18" t="s">
        <v>6748</v>
      </c>
      <c r="E96" s="17">
        <v>1</v>
      </c>
      <c r="F96" s="18" t="s">
        <v>18800</v>
      </c>
      <c r="G96" s="17" t="e">
        <v>#VALUE!</v>
      </c>
      <c r="H96" s="19">
        <v>8800</v>
      </c>
      <c r="I96" s="18" t="s">
        <v>18679</v>
      </c>
      <c r="J96" s="19" t="s">
        <v>14102</v>
      </c>
      <c r="K96" s="18"/>
      <c r="L96" s="18">
        <v>8800</v>
      </c>
    </row>
    <row r="97" spans="1:12" s="20" customFormat="1" ht="12" x14ac:dyDescent="0.25">
      <c r="A97" s="71">
        <v>96</v>
      </c>
      <c r="B97" s="18" t="s">
        <v>8231</v>
      </c>
      <c r="C97" s="18"/>
      <c r="D97" s="18" t="s">
        <v>18801</v>
      </c>
      <c r="E97" s="17">
        <v>1</v>
      </c>
      <c r="F97" s="18" t="s">
        <v>18802</v>
      </c>
      <c r="G97" s="17" t="e">
        <v>#VALUE!</v>
      </c>
      <c r="H97" s="19">
        <v>2800</v>
      </c>
      <c r="I97" s="18" t="s">
        <v>18679</v>
      </c>
      <c r="J97" s="19" t="s">
        <v>14102</v>
      </c>
      <c r="K97" s="18"/>
      <c r="L97" s="18">
        <v>2742.86</v>
      </c>
    </row>
    <row r="98" spans="1:12" s="20" customFormat="1" ht="12" x14ac:dyDescent="0.25">
      <c r="A98" s="71">
        <v>97</v>
      </c>
      <c r="B98" s="18" t="s">
        <v>536</v>
      </c>
      <c r="C98" s="18"/>
      <c r="D98" s="18" t="s">
        <v>18803</v>
      </c>
      <c r="E98" s="17">
        <v>1</v>
      </c>
      <c r="F98" s="18" t="s">
        <v>18804</v>
      </c>
      <c r="G98" s="17">
        <v>1</v>
      </c>
      <c r="H98" s="19">
        <v>891.43</v>
      </c>
      <c r="I98" s="18" t="s">
        <v>18805</v>
      </c>
      <c r="J98" s="19" t="s">
        <v>14102</v>
      </c>
      <c r="K98" s="18"/>
      <c r="L98" s="18">
        <v>891.43</v>
      </c>
    </row>
    <row r="99" spans="1:12" s="20" customFormat="1" ht="12" x14ac:dyDescent="0.25">
      <c r="A99" s="71">
        <v>98</v>
      </c>
      <c r="B99" s="18" t="s">
        <v>532</v>
      </c>
      <c r="C99" s="18"/>
      <c r="D99" s="18" t="s">
        <v>533</v>
      </c>
      <c r="E99" s="17">
        <v>1</v>
      </c>
      <c r="F99" s="18" t="s">
        <v>18806</v>
      </c>
      <c r="G99" s="17">
        <v>1</v>
      </c>
      <c r="H99" s="19">
        <v>891.43</v>
      </c>
      <c r="I99" s="18" t="s">
        <v>18679</v>
      </c>
      <c r="J99" s="19" t="s">
        <v>14102</v>
      </c>
      <c r="K99" s="18"/>
      <c r="L99" s="18">
        <v>960</v>
      </c>
    </row>
    <row r="100" spans="1:12" s="20" customFormat="1" ht="12" x14ac:dyDescent="0.25">
      <c r="A100" s="71">
        <v>99</v>
      </c>
      <c r="B100" s="18" t="s">
        <v>5357</v>
      </c>
      <c r="C100" s="18"/>
      <c r="D100" s="18" t="s">
        <v>5358</v>
      </c>
      <c r="E100" s="17">
        <v>1</v>
      </c>
      <c r="F100" s="18" t="s">
        <v>18807</v>
      </c>
      <c r="G100" s="17">
        <v>1</v>
      </c>
      <c r="H100" s="19">
        <v>285.70999999999998</v>
      </c>
      <c r="I100" s="18" t="s">
        <v>18679</v>
      </c>
      <c r="J100" s="19" t="s">
        <v>14102</v>
      </c>
      <c r="K100" s="18"/>
      <c r="L100" s="18">
        <v>285.70999999999998</v>
      </c>
    </row>
    <row r="101" spans="1:12" s="20" customFormat="1" ht="12" x14ac:dyDescent="0.25">
      <c r="A101" s="71">
        <v>100</v>
      </c>
      <c r="B101" s="18"/>
      <c r="C101" s="18"/>
      <c r="D101" s="18" t="s">
        <v>18808</v>
      </c>
      <c r="E101" s="17">
        <v>1</v>
      </c>
      <c r="F101" s="18" t="s">
        <v>18809</v>
      </c>
      <c r="G101" s="17">
        <v>1</v>
      </c>
      <c r="H101" s="19">
        <v>6000</v>
      </c>
      <c r="I101" s="18" t="s">
        <v>18685</v>
      </c>
      <c r="J101" s="19" t="s">
        <v>14070</v>
      </c>
      <c r="K101" s="18"/>
      <c r="L101" s="18">
        <v>5314.29</v>
      </c>
    </row>
    <row r="102" spans="1:12" s="20" customFormat="1" ht="12" x14ac:dyDescent="0.25">
      <c r="A102" s="71">
        <v>101</v>
      </c>
      <c r="B102" s="18" t="s">
        <v>5354</v>
      </c>
      <c r="C102" s="18"/>
      <c r="D102" s="18" t="s">
        <v>5355</v>
      </c>
      <c r="E102" s="17">
        <v>1</v>
      </c>
      <c r="F102" s="18" t="s">
        <v>18810</v>
      </c>
      <c r="G102" s="17">
        <v>1</v>
      </c>
      <c r="H102" s="19">
        <v>8571.43</v>
      </c>
      <c r="I102" s="18" t="s">
        <v>18679</v>
      </c>
      <c r="J102" s="19" t="s">
        <v>14102</v>
      </c>
      <c r="K102" s="18"/>
      <c r="L102" s="18">
        <v>8571.43</v>
      </c>
    </row>
    <row r="103" spans="1:12" s="20" customFormat="1" ht="12" x14ac:dyDescent="0.25">
      <c r="A103" s="71">
        <v>102</v>
      </c>
      <c r="B103" s="18" t="s">
        <v>5351</v>
      </c>
      <c r="C103" s="18"/>
      <c r="D103" s="18" t="s">
        <v>5352</v>
      </c>
      <c r="E103" s="17">
        <v>1</v>
      </c>
      <c r="F103" s="18" t="s">
        <v>18811</v>
      </c>
      <c r="G103" s="17">
        <v>1</v>
      </c>
      <c r="H103" s="19">
        <v>1371.43</v>
      </c>
      <c r="I103" s="18" t="s">
        <v>18679</v>
      </c>
      <c r="J103" s="19" t="s">
        <v>14102</v>
      </c>
      <c r="K103" s="18"/>
      <c r="L103" s="18">
        <v>1371.43</v>
      </c>
    </row>
    <row r="104" spans="1:12" s="20" customFormat="1" ht="12" x14ac:dyDescent="0.25">
      <c r="A104" s="71">
        <v>103</v>
      </c>
      <c r="B104" s="18"/>
      <c r="C104" s="18"/>
      <c r="D104" s="18" t="s">
        <v>18812</v>
      </c>
      <c r="E104" s="17">
        <v>1</v>
      </c>
      <c r="F104" s="18" t="s">
        <v>18813</v>
      </c>
      <c r="G104" s="17">
        <v>1</v>
      </c>
      <c r="H104" s="19">
        <v>457.14</v>
      </c>
      <c r="I104" s="18" t="s">
        <v>18685</v>
      </c>
      <c r="J104" s="19" t="s">
        <v>14070</v>
      </c>
      <c r="K104" s="18"/>
      <c r="L104" s="18">
        <v>457.14</v>
      </c>
    </row>
    <row r="105" spans="1:12" s="20" customFormat="1" ht="12" x14ac:dyDescent="0.25">
      <c r="A105" s="71">
        <v>104</v>
      </c>
      <c r="B105" s="18" t="s">
        <v>5347</v>
      </c>
      <c r="C105" s="18"/>
      <c r="D105" s="18" t="s">
        <v>5348</v>
      </c>
      <c r="E105" s="17">
        <v>1</v>
      </c>
      <c r="F105" s="18" t="s">
        <v>18814</v>
      </c>
      <c r="G105" s="17">
        <v>1</v>
      </c>
      <c r="H105" s="19">
        <v>228.57</v>
      </c>
      <c r="I105" s="18" t="s">
        <v>18679</v>
      </c>
      <c r="J105" s="19" t="s">
        <v>14102</v>
      </c>
      <c r="K105" s="18"/>
      <c r="L105" s="18">
        <v>228.57</v>
      </c>
    </row>
    <row r="106" spans="1:12" s="20" customFormat="1" ht="12" x14ac:dyDescent="0.25">
      <c r="A106" s="71">
        <v>105</v>
      </c>
      <c r="B106" s="18"/>
      <c r="C106" s="18"/>
      <c r="D106" s="18" t="s">
        <v>18815</v>
      </c>
      <c r="E106" s="17">
        <v>1</v>
      </c>
      <c r="F106" s="18" t="s">
        <v>18816</v>
      </c>
      <c r="G106" s="17">
        <v>1</v>
      </c>
      <c r="H106" s="19">
        <v>457.14</v>
      </c>
      <c r="I106" s="18" t="s">
        <v>18685</v>
      </c>
      <c r="J106" s="19" t="s">
        <v>14070</v>
      </c>
      <c r="K106" s="18"/>
      <c r="L106" s="18">
        <v>457.14</v>
      </c>
    </row>
    <row r="107" spans="1:12" s="20" customFormat="1" ht="12" x14ac:dyDescent="0.25">
      <c r="A107" s="71">
        <v>106</v>
      </c>
      <c r="B107" s="18" t="s">
        <v>5344</v>
      </c>
      <c r="C107" s="18" t="s">
        <v>18817</v>
      </c>
      <c r="D107" s="18">
        <v>4210064801</v>
      </c>
      <c r="E107" s="17">
        <v>1</v>
      </c>
      <c r="F107" s="18" t="s">
        <v>18818</v>
      </c>
      <c r="G107" s="17">
        <v>1</v>
      </c>
      <c r="H107" s="19">
        <v>977.5</v>
      </c>
      <c r="I107" s="18" t="s">
        <v>18736</v>
      </c>
      <c r="J107" s="19" t="s">
        <v>14102</v>
      </c>
      <c r="K107" s="18"/>
      <c r="L107" s="18">
        <v>988.48</v>
      </c>
    </row>
    <row r="108" spans="1:12" s="20" customFormat="1" ht="12" x14ac:dyDescent="0.25">
      <c r="A108" s="71">
        <v>107</v>
      </c>
      <c r="B108" s="18" t="s">
        <v>5341</v>
      </c>
      <c r="C108" s="18" t="s">
        <v>18817</v>
      </c>
      <c r="D108" s="18">
        <v>4210063801</v>
      </c>
      <c r="E108" s="17">
        <v>1</v>
      </c>
      <c r="F108" s="18" t="s">
        <v>18819</v>
      </c>
      <c r="G108" s="17">
        <v>1</v>
      </c>
      <c r="H108" s="19">
        <v>1051.8599999999999</v>
      </c>
      <c r="I108" s="18" t="s">
        <v>18736</v>
      </c>
      <c r="J108" s="19" t="s">
        <v>14102</v>
      </c>
      <c r="K108" s="18"/>
      <c r="L108" s="18">
        <v>1063.67</v>
      </c>
    </row>
    <row r="109" spans="1:12" s="20" customFormat="1" ht="12" x14ac:dyDescent="0.25">
      <c r="A109" s="71">
        <v>108</v>
      </c>
      <c r="B109" s="18" t="s">
        <v>5338</v>
      </c>
      <c r="C109" s="18" t="s">
        <v>18817</v>
      </c>
      <c r="D109" s="18">
        <v>4210062801</v>
      </c>
      <c r="E109" s="17">
        <v>1</v>
      </c>
      <c r="F109" s="18" t="s">
        <v>18820</v>
      </c>
      <c r="G109" s="17">
        <v>1</v>
      </c>
      <c r="H109" s="19">
        <v>1138</v>
      </c>
      <c r="I109" s="18" t="s">
        <v>18736</v>
      </c>
      <c r="J109" s="19" t="s">
        <v>14102</v>
      </c>
      <c r="K109" s="18"/>
      <c r="L109" s="18">
        <v>1150.79</v>
      </c>
    </row>
    <row r="110" spans="1:12" s="20" customFormat="1" ht="12" x14ac:dyDescent="0.25">
      <c r="A110" s="71">
        <v>109</v>
      </c>
      <c r="B110" s="18"/>
      <c r="C110" s="18" t="s">
        <v>18817</v>
      </c>
      <c r="D110" s="18">
        <v>4210061801</v>
      </c>
      <c r="E110" s="17">
        <v>1</v>
      </c>
      <c r="F110" s="18" t="s">
        <v>18821</v>
      </c>
      <c r="G110" s="17">
        <v>1</v>
      </c>
      <c r="H110" s="19">
        <v>1404.58</v>
      </c>
      <c r="I110" s="18" t="s">
        <v>18685</v>
      </c>
      <c r="J110" s="19" t="s">
        <v>14070</v>
      </c>
      <c r="K110" s="18"/>
      <c r="L110" s="18">
        <v>1420.36</v>
      </c>
    </row>
    <row r="111" spans="1:12" s="20" customFormat="1" ht="12" x14ac:dyDescent="0.25">
      <c r="A111" s="71">
        <v>110</v>
      </c>
      <c r="B111" s="18" t="s">
        <v>5327</v>
      </c>
      <c r="C111" s="18" t="s">
        <v>18817</v>
      </c>
      <c r="D111" s="18">
        <v>4210060801</v>
      </c>
      <c r="E111" s="17">
        <v>1</v>
      </c>
      <c r="F111" s="18" t="s">
        <v>18822</v>
      </c>
      <c r="G111" s="17">
        <v>1</v>
      </c>
      <c r="H111" s="19">
        <v>1494.36</v>
      </c>
      <c r="I111" s="18" t="s">
        <v>18736</v>
      </c>
      <c r="J111" s="19" t="s">
        <v>14102</v>
      </c>
      <c r="K111" s="18"/>
      <c r="L111" s="18">
        <v>1511.15</v>
      </c>
    </row>
    <row r="112" spans="1:12" s="20" customFormat="1" ht="12" x14ac:dyDescent="0.25">
      <c r="A112" s="71">
        <v>111</v>
      </c>
      <c r="B112" s="18" t="s">
        <v>5324</v>
      </c>
      <c r="C112" s="18" t="s">
        <v>18817</v>
      </c>
      <c r="D112" s="18">
        <v>4210075801</v>
      </c>
      <c r="E112" s="17">
        <v>1</v>
      </c>
      <c r="F112" s="18" t="s">
        <v>18823</v>
      </c>
      <c r="G112" s="17">
        <v>1</v>
      </c>
      <c r="H112" s="19">
        <v>1991.32</v>
      </c>
      <c r="I112" s="18" t="s">
        <v>18736</v>
      </c>
      <c r="J112" s="19" t="s">
        <v>14102</v>
      </c>
      <c r="K112" s="18"/>
      <c r="L112" s="18">
        <v>2013.7</v>
      </c>
    </row>
    <row r="113" spans="1:12" s="20" customFormat="1" ht="12" x14ac:dyDescent="0.25">
      <c r="A113" s="71">
        <v>112</v>
      </c>
      <c r="B113" s="18" t="s">
        <v>3626</v>
      </c>
      <c r="C113" s="18" t="s">
        <v>18817</v>
      </c>
      <c r="D113" s="18">
        <v>4210076801</v>
      </c>
      <c r="E113" s="17">
        <v>1</v>
      </c>
      <c r="F113" s="18" t="s">
        <v>18824</v>
      </c>
      <c r="G113" s="17">
        <v>1</v>
      </c>
      <c r="H113" s="19">
        <v>2230.21</v>
      </c>
      <c r="I113" s="18" t="s">
        <v>18736</v>
      </c>
      <c r="J113" s="19" t="s">
        <v>14102</v>
      </c>
      <c r="K113" s="18"/>
      <c r="L113" s="18">
        <v>2255.27</v>
      </c>
    </row>
    <row r="114" spans="1:12" s="20" customFormat="1" ht="12" x14ac:dyDescent="0.25">
      <c r="A114" s="71">
        <v>113</v>
      </c>
      <c r="B114" s="18" t="s">
        <v>3623</v>
      </c>
      <c r="C114" s="18" t="s">
        <v>18817</v>
      </c>
      <c r="D114" s="18">
        <v>4210077801</v>
      </c>
      <c r="E114" s="17">
        <v>1</v>
      </c>
      <c r="F114" s="18" t="s">
        <v>18825</v>
      </c>
      <c r="G114" s="17">
        <v>1</v>
      </c>
      <c r="H114" s="19">
        <v>2363.0300000000002</v>
      </c>
      <c r="I114" s="18" t="s">
        <v>18736</v>
      </c>
      <c r="J114" s="19" t="s">
        <v>14102</v>
      </c>
      <c r="K114" s="18"/>
      <c r="L114" s="18">
        <v>2389.58</v>
      </c>
    </row>
    <row r="115" spans="1:12" s="20" customFormat="1" ht="12" x14ac:dyDescent="0.25">
      <c r="A115" s="71">
        <v>114</v>
      </c>
      <c r="B115" s="18" t="s">
        <v>5321</v>
      </c>
      <c r="C115" s="18" t="s">
        <v>18817</v>
      </c>
      <c r="D115" s="18">
        <v>4210078801</v>
      </c>
      <c r="E115" s="17">
        <v>1</v>
      </c>
      <c r="F115" s="18" t="s">
        <v>18826</v>
      </c>
      <c r="G115" s="17">
        <v>1</v>
      </c>
      <c r="H115" s="19">
        <v>2788.24</v>
      </c>
      <c r="I115" s="18" t="s">
        <v>18736</v>
      </c>
      <c r="J115" s="19" t="s">
        <v>14102</v>
      </c>
      <c r="K115" s="18"/>
      <c r="L115" s="18">
        <v>2819.57</v>
      </c>
    </row>
    <row r="116" spans="1:12" s="20" customFormat="1" ht="12" x14ac:dyDescent="0.25">
      <c r="A116" s="71">
        <v>115</v>
      </c>
      <c r="B116" s="18" t="s">
        <v>8253</v>
      </c>
      <c r="C116" s="18" t="s">
        <v>18827</v>
      </c>
      <c r="D116" s="18">
        <v>4240153</v>
      </c>
      <c r="E116" s="17">
        <v>1</v>
      </c>
      <c r="F116" s="18" t="s">
        <v>18828</v>
      </c>
      <c r="G116" s="17">
        <v>1</v>
      </c>
      <c r="H116" s="19">
        <v>133.78</v>
      </c>
      <c r="I116" s="18" t="s">
        <v>18679</v>
      </c>
      <c r="J116" s="19" t="s">
        <v>14102</v>
      </c>
      <c r="K116" s="18"/>
      <c r="L116" s="18">
        <v>132.28</v>
      </c>
    </row>
    <row r="117" spans="1:12" s="20" customFormat="1" ht="12" x14ac:dyDescent="0.25">
      <c r="A117" s="71">
        <v>116</v>
      </c>
      <c r="B117" s="18" t="s">
        <v>8250</v>
      </c>
      <c r="C117" s="18" t="s">
        <v>18827</v>
      </c>
      <c r="D117" s="18">
        <v>4240154</v>
      </c>
      <c r="E117" s="17">
        <v>1</v>
      </c>
      <c r="F117" s="18" t="s">
        <v>18829</v>
      </c>
      <c r="G117" s="17">
        <v>1</v>
      </c>
      <c r="H117" s="19">
        <v>225.28</v>
      </c>
      <c r="I117" s="18" t="s">
        <v>18679</v>
      </c>
      <c r="J117" s="19" t="s">
        <v>14102</v>
      </c>
      <c r="K117" s="18"/>
      <c r="L117" s="18">
        <v>222.75</v>
      </c>
    </row>
    <row r="118" spans="1:12" s="20" customFormat="1" ht="12" x14ac:dyDescent="0.25">
      <c r="A118" s="71">
        <v>117</v>
      </c>
      <c r="B118" s="18"/>
      <c r="C118" s="18" t="s">
        <v>18827</v>
      </c>
      <c r="D118" s="18" t="s">
        <v>18830</v>
      </c>
      <c r="E118" s="17">
        <v>1</v>
      </c>
      <c r="F118" s="18" t="s">
        <v>18831</v>
      </c>
      <c r="G118" s="17">
        <v>1</v>
      </c>
      <c r="H118" s="19">
        <v>282.95</v>
      </c>
      <c r="I118" s="18" t="s">
        <v>18685</v>
      </c>
      <c r="J118" s="19" t="s">
        <v>14070</v>
      </c>
      <c r="K118" s="18"/>
      <c r="L118" s="18">
        <v>279.77999999999997</v>
      </c>
    </row>
    <row r="119" spans="1:12" s="20" customFormat="1" ht="12" x14ac:dyDescent="0.25">
      <c r="A119" s="71">
        <v>118</v>
      </c>
      <c r="B119" s="18" t="s">
        <v>8256</v>
      </c>
      <c r="C119" s="18" t="s">
        <v>18832</v>
      </c>
      <c r="D119" s="18" t="s">
        <v>8257</v>
      </c>
      <c r="E119" s="17">
        <v>1</v>
      </c>
      <c r="F119" s="18" t="s">
        <v>18833</v>
      </c>
      <c r="G119" s="17">
        <v>1</v>
      </c>
      <c r="H119" s="19">
        <v>282.95</v>
      </c>
      <c r="I119" s="18" t="s">
        <v>18679</v>
      </c>
      <c r="J119" s="19" t="s">
        <v>14102</v>
      </c>
      <c r="K119" s="18"/>
      <c r="L119" s="18">
        <v>279.77999999999997</v>
      </c>
    </row>
    <row r="120" spans="1:12" s="20" customFormat="1" ht="12" x14ac:dyDescent="0.25">
      <c r="A120" s="71">
        <v>119</v>
      </c>
      <c r="B120" s="18" t="s">
        <v>5317</v>
      </c>
      <c r="C120" s="18" t="s">
        <v>18832</v>
      </c>
      <c r="D120" s="18">
        <v>4300013529</v>
      </c>
      <c r="E120" s="17">
        <v>1</v>
      </c>
      <c r="F120" s="18" t="s">
        <v>18834</v>
      </c>
      <c r="G120" s="17">
        <v>1</v>
      </c>
      <c r="H120" s="19">
        <v>248.86</v>
      </c>
      <c r="I120" s="18" t="s">
        <v>18679</v>
      </c>
      <c r="J120" s="19" t="s">
        <v>14102</v>
      </c>
      <c r="K120" s="18"/>
      <c r="L120" s="18">
        <v>246.07</v>
      </c>
    </row>
    <row r="121" spans="1:12" s="20" customFormat="1" ht="12" x14ac:dyDescent="0.25">
      <c r="A121" s="71">
        <v>120</v>
      </c>
      <c r="B121" s="18" t="s">
        <v>8265</v>
      </c>
      <c r="C121" s="18" t="s">
        <v>18835</v>
      </c>
      <c r="D121" s="18">
        <v>4210090801</v>
      </c>
      <c r="E121" s="17">
        <v>1</v>
      </c>
      <c r="F121" s="18" t="s">
        <v>18836</v>
      </c>
      <c r="G121" s="17">
        <v>1</v>
      </c>
      <c r="H121" s="19">
        <v>2506.91</v>
      </c>
      <c r="I121" s="18" t="s">
        <v>18736</v>
      </c>
      <c r="J121" s="19" t="s">
        <v>14102</v>
      </c>
      <c r="K121" s="18"/>
      <c r="L121" s="18">
        <v>2506.91</v>
      </c>
    </row>
    <row r="122" spans="1:12" s="20" customFormat="1" ht="12" x14ac:dyDescent="0.25">
      <c r="A122" s="71">
        <v>121</v>
      </c>
      <c r="B122" s="18" t="s">
        <v>5315</v>
      </c>
      <c r="C122" s="18" t="s">
        <v>18835</v>
      </c>
      <c r="D122" s="18">
        <v>4210091801</v>
      </c>
      <c r="E122" s="17">
        <v>1</v>
      </c>
      <c r="F122" s="18" t="s">
        <v>18837</v>
      </c>
      <c r="G122" s="17">
        <v>1</v>
      </c>
      <c r="H122" s="19">
        <v>2812.54</v>
      </c>
      <c r="I122" s="18" t="s">
        <v>18679</v>
      </c>
      <c r="J122" s="19" t="s">
        <v>14102</v>
      </c>
      <c r="K122" s="18"/>
      <c r="L122" s="18">
        <v>2812.54</v>
      </c>
    </row>
    <row r="123" spans="1:12" s="20" customFormat="1" ht="12" x14ac:dyDescent="0.25">
      <c r="A123" s="71">
        <v>122</v>
      </c>
      <c r="B123" s="18" t="s">
        <v>5312</v>
      </c>
      <c r="C123" s="18" t="s">
        <v>18835</v>
      </c>
      <c r="D123" s="18">
        <v>4210052841</v>
      </c>
      <c r="E123" s="17">
        <v>1</v>
      </c>
      <c r="F123" s="18" t="s">
        <v>18838</v>
      </c>
      <c r="G123" s="17">
        <v>1</v>
      </c>
      <c r="H123" s="19">
        <v>2421.98</v>
      </c>
      <c r="I123" s="18" t="s">
        <v>18736</v>
      </c>
      <c r="J123" s="19" t="s">
        <v>14102</v>
      </c>
      <c r="K123" s="18"/>
      <c r="L123" s="18">
        <v>2421.98</v>
      </c>
    </row>
    <row r="124" spans="1:12" s="20" customFormat="1" ht="12" x14ac:dyDescent="0.25">
      <c r="A124" s="71">
        <v>123</v>
      </c>
      <c r="B124" s="18" t="s">
        <v>5309</v>
      </c>
      <c r="C124" s="18" t="s">
        <v>18835</v>
      </c>
      <c r="D124" s="18">
        <v>4210092801</v>
      </c>
      <c r="E124" s="17">
        <v>1</v>
      </c>
      <c r="F124" s="18" t="s">
        <v>18839</v>
      </c>
      <c r="G124" s="17">
        <v>1</v>
      </c>
      <c r="H124" s="19">
        <v>2572.2199999999998</v>
      </c>
      <c r="I124" s="18" t="s">
        <v>18736</v>
      </c>
      <c r="J124" s="19" t="s">
        <v>14102</v>
      </c>
      <c r="K124" s="18"/>
      <c r="L124" s="18">
        <v>2572.2199999999998</v>
      </c>
    </row>
    <row r="125" spans="1:12" s="20" customFormat="1" ht="12" x14ac:dyDescent="0.25">
      <c r="A125" s="71">
        <v>124</v>
      </c>
      <c r="B125" s="18" t="s">
        <v>526</v>
      </c>
      <c r="C125" s="18" t="s">
        <v>18835</v>
      </c>
      <c r="D125" s="18">
        <v>4210093801</v>
      </c>
      <c r="E125" s="17">
        <v>1</v>
      </c>
      <c r="F125" s="18" t="s">
        <v>18840</v>
      </c>
      <c r="G125" s="17">
        <v>1</v>
      </c>
      <c r="H125" s="19">
        <v>2653.2</v>
      </c>
      <c r="I125" s="18" t="s">
        <v>18736</v>
      </c>
      <c r="J125" s="19" t="s">
        <v>14102</v>
      </c>
      <c r="K125" s="18"/>
      <c r="L125" s="18">
        <v>2653.2</v>
      </c>
    </row>
    <row r="126" spans="1:12" s="20" customFormat="1" ht="12" x14ac:dyDescent="0.25">
      <c r="A126" s="71">
        <v>125</v>
      </c>
      <c r="B126" s="18" t="s">
        <v>5303</v>
      </c>
      <c r="C126" s="18" t="s">
        <v>18835</v>
      </c>
      <c r="D126" s="18">
        <v>4210094801</v>
      </c>
      <c r="E126" s="17">
        <v>1</v>
      </c>
      <c r="F126" s="18" t="s">
        <v>18841</v>
      </c>
      <c r="G126" s="17">
        <v>1</v>
      </c>
      <c r="H126" s="19">
        <v>2691.1</v>
      </c>
      <c r="I126" s="18" t="s">
        <v>18736</v>
      </c>
      <c r="J126" s="19" t="s">
        <v>14102</v>
      </c>
      <c r="K126" s="18"/>
      <c r="L126" s="18">
        <v>2691.1</v>
      </c>
    </row>
    <row r="127" spans="1:12" s="20" customFormat="1" ht="12" x14ac:dyDescent="0.25">
      <c r="A127" s="71">
        <v>126</v>
      </c>
      <c r="B127" s="18" t="s">
        <v>3620</v>
      </c>
      <c r="C127" s="18" t="s">
        <v>18835</v>
      </c>
      <c r="D127" s="18">
        <v>4210095801</v>
      </c>
      <c r="E127" s="17">
        <v>1</v>
      </c>
      <c r="F127" s="18" t="s">
        <v>18842</v>
      </c>
      <c r="G127" s="17">
        <v>1</v>
      </c>
      <c r="H127" s="19">
        <v>2758.28</v>
      </c>
      <c r="I127" s="18" t="s">
        <v>18736</v>
      </c>
      <c r="J127" s="19" t="s">
        <v>14102</v>
      </c>
      <c r="K127" s="18"/>
      <c r="L127" s="18">
        <v>2758.28</v>
      </c>
    </row>
    <row r="128" spans="1:12" s="20" customFormat="1" ht="12" x14ac:dyDescent="0.25">
      <c r="A128" s="71">
        <v>127</v>
      </c>
      <c r="B128" s="18" t="s">
        <v>5301</v>
      </c>
      <c r="C128" s="18" t="s">
        <v>18843</v>
      </c>
      <c r="D128" s="18">
        <v>4300045998</v>
      </c>
      <c r="E128" s="17">
        <v>1</v>
      </c>
      <c r="F128" s="18" t="s">
        <v>18844</v>
      </c>
      <c r="G128" s="17">
        <v>1</v>
      </c>
      <c r="H128" s="19">
        <v>40.229999999999997</v>
      </c>
      <c r="I128" s="18" t="s">
        <v>18679</v>
      </c>
      <c r="J128" s="19" t="s">
        <v>14102</v>
      </c>
      <c r="K128" s="18"/>
      <c r="L128" s="18">
        <v>39.78</v>
      </c>
    </row>
    <row r="129" spans="1:12" s="20" customFormat="1" ht="12" x14ac:dyDescent="0.25">
      <c r="A129" s="71">
        <v>128</v>
      </c>
      <c r="B129" s="18" t="s">
        <v>5295</v>
      </c>
      <c r="C129" s="18" t="s">
        <v>18843</v>
      </c>
      <c r="D129" s="18" t="s">
        <v>5296</v>
      </c>
      <c r="E129" s="17">
        <v>1</v>
      </c>
      <c r="F129" s="18" t="s">
        <v>18845</v>
      </c>
      <c r="G129" s="17">
        <v>1</v>
      </c>
      <c r="H129" s="19">
        <v>79.11</v>
      </c>
      <c r="I129" s="18" t="s">
        <v>18679</v>
      </c>
      <c r="J129" s="19" t="s">
        <v>14102</v>
      </c>
      <c r="K129" s="18"/>
      <c r="L129" s="18">
        <v>78.22</v>
      </c>
    </row>
    <row r="130" spans="1:12" s="20" customFormat="1" ht="12" x14ac:dyDescent="0.25">
      <c r="A130" s="71">
        <v>129</v>
      </c>
      <c r="B130" s="18" t="s">
        <v>8248</v>
      </c>
      <c r="C130" s="18" t="s">
        <v>18843</v>
      </c>
      <c r="D130" s="18">
        <v>4202014479</v>
      </c>
      <c r="E130" s="17">
        <v>1</v>
      </c>
      <c r="F130" s="18" t="s">
        <v>18846</v>
      </c>
      <c r="G130" s="17">
        <v>1</v>
      </c>
      <c r="H130" s="19">
        <v>22.25</v>
      </c>
      <c r="I130" s="18" t="s">
        <v>18679</v>
      </c>
      <c r="J130" s="19" t="s">
        <v>14102</v>
      </c>
      <c r="K130" s="18"/>
      <c r="L130" s="18">
        <v>22</v>
      </c>
    </row>
    <row r="131" spans="1:12" s="20" customFormat="1" ht="12" x14ac:dyDescent="0.25">
      <c r="A131" s="71">
        <v>130</v>
      </c>
      <c r="B131" s="18" t="s">
        <v>8246</v>
      </c>
      <c r="C131" s="18" t="s">
        <v>18843</v>
      </c>
      <c r="D131" s="18">
        <v>4202014480</v>
      </c>
      <c r="E131" s="17">
        <v>1</v>
      </c>
      <c r="F131" s="18" t="s">
        <v>18847</v>
      </c>
      <c r="G131" s="17">
        <v>1</v>
      </c>
      <c r="H131" s="19">
        <v>22.25</v>
      </c>
      <c r="I131" s="18" t="s">
        <v>18679</v>
      </c>
      <c r="J131" s="19" t="s">
        <v>14102</v>
      </c>
      <c r="K131" s="18"/>
      <c r="L131" s="18">
        <v>22</v>
      </c>
    </row>
    <row r="132" spans="1:12" s="20" customFormat="1" ht="12" x14ac:dyDescent="0.25">
      <c r="A132" s="71">
        <v>131</v>
      </c>
      <c r="B132" s="18" t="s">
        <v>6909</v>
      </c>
      <c r="C132" s="18"/>
      <c r="D132" s="18" t="s">
        <v>6910</v>
      </c>
      <c r="E132" s="17">
        <v>1</v>
      </c>
      <c r="F132" s="18" t="s">
        <v>18848</v>
      </c>
      <c r="G132" s="17">
        <v>1</v>
      </c>
      <c r="H132" s="19">
        <v>2940.04</v>
      </c>
      <c r="I132" s="18" t="s">
        <v>18679</v>
      </c>
      <c r="J132" s="19" t="s">
        <v>14102</v>
      </c>
      <c r="K132" s="18"/>
      <c r="L132" s="18">
        <v>2973.08</v>
      </c>
    </row>
    <row r="133" spans="1:12" s="20" customFormat="1" ht="12" x14ac:dyDescent="0.25">
      <c r="A133" s="71">
        <v>132</v>
      </c>
      <c r="B133" s="18" t="s">
        <v>5292</v>
      </c>
      <c r="C133" s="18"/>
      <c r="D133" s="18" t="s">
        <v>5293</v>
      </c>
      <c r="E133" s="17">
        <v>1</v>
      </c>
      <c r="F133" s="18" t="s">
        <v>18849</v>
      </c>
      <c r="G133" s="17">
        <v>1</v>
      </c>
      <c r="H133" s="19">
        <v>4186.24</v>
      </c>
      <c r="I133" s="18" t="s">
        <v>18679</v>
      </c>
      <c r="J133" s="19" t="s">
        <v>14102</v>
      </c>
      <c r="K133" s="18"/>
      <c r="L133" s="18">
        <v>4233.28</v>
      </c>
    </row>
    <row r="134" spans="1:12" s="20" customFormat="1" ht="12" x14ac:dyDescent="0.25">
      <c r="A134" s="71">
        <v>133</v>
      </c>
      <c r="B134" s="18" t="s">
        <v>5286</v>
      </c>
      <c r="C134" s="18"/>
      <c r="D134" s="18" t="s">
        <v>5287</v>
      </c>
      <c r="E134" s="17">
        <v>1</v>
      </c>
      <c r="F134" s="18" t="s">
        <v>18850</v>
      </c>
      <c r="G134" s="17">
        <v>1</v>
      </c>
      <c r="H134" s="19">
        <v>1666.63</v>
      </c>
      <c r="I134" s="18" t="s">
        <v>18679</v>
      </c>
      <c r="J134" s="19" t="s">
        <v>14102</v>
      </c>
      <c r="K134" s="18"/>
      <c r="L134" s="18">
        <v>1685.36</v>
      </c>
    </row>
    <row r="135" spans="1:12" s="20" customFormat="1" ht="12" x14ac:dyDescent="0.25">
      <c r="A135" s="71">
        <v>134</v>
      </c>
      <c r="B135" s="18" t="s">
        <v>5283</v>
      </c>
      <c r="C135" s="18"/>
      <c r="D135" s="18" t="s">
        <v>5284</v>
      </c>
      <c r="E135" s="17">
        <v>1</v>
      </c>
      <c r="F135" s="18" t="s">
        <v>18851</v>
      </c>
      <c r="G135" s="17">
        <v>1</v>
      </c>
      <c r="H135" s="19">
        <v>1666.63</v>
      </c>
      <c r="I135" s="18" t="s">
        <v>18679</v>
      </c>
      <c r="J135" s="19" t="s">
        <v>14102</v>
      </c>
      <c r="K135" s="18"/>
      <c r="L135" s="18">
        <v>1685.36</v>
      </c>
    </row>
    <row r="136" spans="1:12" s="20" customFormat="1" ht="12" x14ac:dyDescent="0.25">
      <c r="A136" s="71">
        <v>135</v>
      </c>
      <c r="B136" s="18" t="s">
        <v>6480</v>
      </c>
      <c r="C136" s="18"/>
      <c r="D136" s="18">
        <v>8009</v>
      </c>
      <c r="E136" s="17">
        <v>1</v>
      </c>
      <c r="F136" s="18" t="s">
        <v>18852</v>
      </c>
      <c r="G136" s="17">
        <v>1</v>
      </c>
      <c r="H136" s="19">
        <v>878.44</v>
      </c>
      <c r="I136" s="18" t="s">
        <v>18679</v>
      </c>
      <c r="J136" s="19" t="s">
        <v>14102</v>
      </c>
      <c r="K136" s="18"/>
      <c r="L136" s="18">
        <v>888.31</v>
      </c>
    </row>
    <row r="137" spans="1:12" s="20" customFormat="1" ht="12" x14ac:dyDescent="0.25">
      <c r="A137" s="71">
        <v>136</v>
      </c>
      <c r="B137" s="18" t="s">
        <v>5277</v>
      </c>
      <c r="C137" s="18"/>
      <c r="D137" s="18" t="s">
        <v>5278</v>
      </c>
      <c r="E137" s="17">
        <v>1</v>
      </c>
      <c r="F137" s="18" t="s">
        <v>18853</v>
      </c>
      <c r="G137" s="17">
        <v>1</v>
      </c>
      <c r="H137" s="19">
        <v>2520.5300000000002</v>
      </c>
      <c r="I137" s="18" t="s">
        <v>18679</v>
      </c>
      <c r="J137" s="19" t="s">
        <v>14102</v>
      </c>
      <c r="K137" s="18"/>
      <c r="L137" s="18">
        <v>2548.85</v>
      </c>
    </row>
    <row r="138" spans="1:12" s="20" customFormat="1" ht="12" x14ac:dyDescent="0.25">
      <c r="A138" s="71">
        <v>137</v>
      </c>
      <c r="B138" s="18" t="s">
        <v>5274</v>
      </c>
      <c r="C138" s="18"/>
      <c r="D138" s="18" t="s">
        <v>5275</v>
      </c>
      <c r="E138" s="17">
        <v>1</v>
      </c>
      <c r="F138" s="18" t="s">
        <v>18854</v>
      </c>
      <c r="G138" s="17">
        <v>1</v>
      </c>
      <c r="H138" s="19">
        <v>97.38</v>
      </c>
      <c r="I138" s="18" t="s">
        <v>18679</v>
      </c>
      <c r="J138" s="19" t="s">
        <v>14102</v>
      </c>
      <c r="K138" s="18"/>
      <c r="L138" s="18">
        <v>98.47</v>
      </c>
    </row>
    <row r="139" spans="1:12" s="20" customFormat="1" ht="12" x14ac:dyDescent="0.25">
      <c r="A139" s="71">
        <v>138</v>
      </c>
      <c r="B139" s="18" t="s">
        <v>5272</v>
      </c>
      <c r="C139" s="18"/>
      <c r="D139" s="18">
        <v>8005</v>
      </c>
      <c r="E139" s="17">
        <v>1</v>
      </c>
      <c r="F139" s="18" t="s">
        <v>18855</v>
      </c>
      <c r="G139" s="17">
        <v>1</v>
      </c>
      <c r="H139" s="19">
        <v>5716.6</v>
      </c>
      <c r="I139" s="18" t="s">
        <v>18679</v>
      </c>
      <c r="J139" s="19" t="s">
        <v>14102</v>
      </c>
      <c r="K139" s="18"/>
      <c r="L139" s="18">
        <v>5780.83</v>
      </c>
    </row>
    <row r="140" spans="1:12" s="20" customFormat="1" ht="12" x14ac:dyDescent="0.25">
      <c r="A140" s="71">
        <v>139</v>
      </c>
      <c r="B140" s="18" t="s">
        <v>5270</v>
      </c>
      <c r="C140" s="18"/>
      <c r="D140" s="18">
        <v>8006</v>
      </c>
      <c r="E140" s="17">
        <v>1</v>
      </c>
      <c r="F140" s="18" t="s">
        <v>18856</v>
      </c>
      <c r="G140" s="17">
        <v>1</v>
      </c>
      <c r="H140" s="19">
        <v>135.16999999999999</v>
      </c>
      <c r="I140" s="18" t="s">
        <v>18679</v>
      </c>
      <c r="J140" s="19" t="s">
        <v>14102</v>
      </c>
      <c r="K140" s="18"/>
      <c r="L140" s="18">
        <v>136.69</v>
      </c>
    </row>
    <row r="141" spans="1:12" s="20" customFormat="1" ht="12" x14ac:dyDescent="0.25">
      <c r="A141" s="71">
        <v>140</v>
      </c>
      <c r="B141" s="18" t="s">
        <v>5567</v>
      </c>
      <c r="C141" s="18"/>
      <c r="D141" s="18" t="s">
        <v>5568</v>
      </c>
      <c r="E141" s="17">
        <v>1</v>
      </c>
      <c r="F141" s="18" t="s">
        <v>18857</v>
      </c>
      <c r="G141" s="17">
        <v>1</v>
      </c>
      <c r="H141" s="19">
        <v>35.57</v>
      </c>
      <c r="I141" s="18" t="s">
        <v>18679</v>
      </c>
      <c r="J141" s="19" t="s">
        <v>14102</v>
      </c>
      <c r="K141" s="18"/>
      <c r="L141" s="18">
        <v>35.97</v>
      </c>
    </row>
    <row r="142" spans="1:12" s="20" customFormat="1" ht="12" x14ac:dyDescent="0.25">
      <c r="A142" s="71">
        <v>141</v>
      </c>
      <c r="B142" s="18" t="s">
        <v>8081</v>
      </c>
      <c r="C142" s="18"/>
      <c r="D142" s="18" t="s">
        <v>8082</v>
      </c>
      <c r="E142" s="17">
        <v>1</v>
      </c>
      <c r="F142" s="18" t="s">
        <v>18858</v>
      </c>
      <c r="G142" s="17">
        <v>1</v>
      </c>
      <c r="H142" s="19">
        <v>102.33</v>
      </c>
      <c r="I142" s="18" t="s">
        <v>18679</v>
      </c>
      <c r="J142" s="19" t="s">
        <v>14102</v>
      </c>
      <c r="K142" s="18"/>
      <c r="L142" s="18">
        <v>103.48</v>
      </c>
    </row>
    <row r="143" spans="1:12" s="20" customFormat="1" ht="12" x14ac:dyDescent="0.25">
      <c r="A143" s="71">
        <v>142</v>
      </c>
      <c r="B143" s="18" t="s">
        <v>8078</v>
      </c>
      <c r="C143" s="18"/>
      <c r="D143" s="18" t="s">
        <v>8079</v>
      </c>
      <c r="E143" s="17">
        <v>1</v>
      </c>
      <c r="F143" s="18" t="s">
        <v>18859</v>
      </c>
      <c r="G143" s="17">
        <v>1</v>
      </c>
      <c r="H143" s="19">
        <v>135.16999999999999</v>
      </c>
      <c r="I143" s="18" t="s">
        <v>18679</v>
      </c>
      <c r="J143" s="19" t="s">
        <v>14102</v>
      </c>
      <c r="K143" s="18"/>
      <c r="L143" s="18">
        <v>136.69</v>
      </c>
    </row>
    <row r="144" spans="1:12" s="20" customFormat="1" ht="12" x14ac:dyDescent="0.25">
      <c r="A144" s="71">
        <v>143</v>
      </c>
      <c r="B144" s="18" t="s">
        <v>7510</v>
      </c>
      <c r="C144" s="18"/>
      <c r="D144" s="18" t="s">
        <v>7511</v>
      </c>
      <c r="E144" s="17">
        <v>1</v>
      </c>
      <c r="F144" s="18" t="s">
        <v>18860</v>
      </c>
      <c r="G144" s="17">
        <v>1</v>
      </c>
      <c r="H144" s="19">
        <v>473.67</v>
      </c>
      <c r="I144" s="18" t="s">
        <v>18679</v>
      </c>
      <c r="J144" s="19" t="s">
        <v>14102</v>
      </c>
      <c r="K144" s="18"/>
      <c r="L144" s="18">
        <v>478.99</v>
      </c>
    </row>
    <row r="145" spans="1:12" s="20" customFormat="1" ht="12" x14ac:dyDescent="0.25">
      <c r="A145" s="71">
        <v>144</v>
      </c>
      <c r="B145" s="18" t="s">
        <v>5225</v>
      </c>
      <c r="C145" s="18"/>
      <c r="D145" s="18" t="s">
        <v>5226</v>
      </c>
      <c r="E145" s="17">
        <v>1</v>
      </c>
      <c r="F145" s="18" t="s">
        <v>18861</v>
      </c>
      <c r="G145" s="17">
        <v>1</v>
      </c>
      <c r="H145" s="19">
        <v>207.09</v>
      </c>
      <c r="I145" s="18" t="s">
        <v>18679</v>
      </c>
      <c r="J145" s="19" t="s">
        <v>14102</v>
      </c>
      <c r="K145" s="18"/>
      <c r="L145" s="18">
        <v>207.09</v>
      </c>
    </row>
    <row r="146" spans="1:12" s="20" customFormat="1" ht="12" x14ac:dyDescent="0.25">
      <c r="A146" s="71">
        <v>145</v>
      </c>
      <c r="B146" s="18" t="s">
        <v>6465</v>
      </c>
      <c r="C146" s="18"/>
      <c r="D146" s="18" t="s">
        <v>6466</v>
      </c>
      <c r="E146" s="17">
        <v>1</v>
      </c>
      <c r="F146" s="18" t="s">
        <v>18862</v>
      </c>
      <c r="G146" s="17">
        <v>1</v>
      </c>
      <c r="H146" s="19">
        <v>102.33</v>
      </c>
      <c r="I146" s="18" t="s">
        <v>18679</v>
      </c>
      <c r="J146" s="19" t="s">
        <v>14102</v>
      </c>
      <c r="K146" s="18"/>
      <c r="L146" s="18">
        <v>102.33</v>
      </c>
    </row>
    <row r="147" spans="1:12" s="20" customFormat="1" ht="12" x14ac:dyDescent="0.25">
      <c r="A147" s="71">
        <v>146</v>
      </c>
      <c r="B147" s="18" t="s">
        <v>5222</v>
      </c>
      <c r="C147" s="18"/>
      <c r="D147" s="18" t="s">
        <v>5223</v>
      </c>
      <c r="E147" s="17">
        <v>1</v>
      </c>
      <c r="F147" s="18" t="s">
        <v>18863</v>
      </c>
      <c r="G147" s="17">
        <v>2</v>
      </c>
      <c r="H147" s="19">
        <v>40.93</v>
      </c>
      <c r="I147" s="18" t="s">
        <v>18679</v>
      </c>
      <c r="J147" s="19" t="s">
        <v>14102</v>
      </c>
      <c r="K147" s="18"/>
      <c r="L147" s="18">
        <v>40.93</v>
      </c>
    </row>
    <row r="148" spans="1:12" s="20" customFormat="1" ht="12" x14ac:dyDescent="0.25">
      <c r="A148" s="71">
        <v>147</v>
      </c>
      <c r="B148" s="18"/>
      <c r="C148" s="18"/>
      <c r="D148" s="18" t="s">
        <v>18864</v>
      </c>
      <c r="E148" s="17">
        <v>1</v>
      </c>
      <c r="F148" s="18" t="s">
        <v>18863</v>
      </c>
      <c r="G148" s="17">
        <v>2</v>
      </c>
      <c r="H148" s="19">
        <v>586.25</v>
      </c>
      <c r="I148" s="18"/>
      <c r="J148" s="19"/>
      <c r="K148" s="18"/>
      <c r="L148" s="18">
        <v>586.25</v>
      </c>
    </row>
    <row r="149" spans="1:12" s="20" customFormat="1" ht="12" x14ac:dyDescent="0.25">
      <c r="A149" s="71">
        <v>148</v>
      </c>
      <c r="B149" s="18"/>
      <c r="C149" s="18"/>
      <c r="D149" s="18">
        <v>8007</v>
      </c>
      <c r="E149" s="17">
        <v>1</v>
      </c>
      <c r="F149" s="18" t="s">
        <v>18865</v>
      </c>
      <c r="G149" s="17">
        <v>1</v>
      </c>
      <c r="H149" s="19">
        <v>328.38</v>
      </c>
      <c r="I149" s="18" t="s">
        <v>18685</v>
      </c>
      <c r="J149" s="19" t="s">
        <v>14070</v>
      </c>
      <c r="K149" s="18"/>
      <c r="L149" s="18">
        <v>332.07</v>
      </c>
    </row>
    <row r="150" spans="1:12" s="20" customFormat="1" ht="12" x14ac:dyDescent="0.25">
      <c r="A150" s="71">
        <v>149</v>
      </c>
      <c r="B150" s="18"/>
      <c r="C150" s="18"/>
      <c r="D150" s="18">
        <v>8008</v>
      </c>
      <c r="E150" s="17">
        <v>1</v>
      </c>
      <c r="F150" s="18" t="s">
        <v>18866</v>
      </c>
      <c r="G150" s="17">
        <v>1</v>
      </c>
      <c r="H150" s="19">
        <v>328.38</v>
      </c>
      <c r="I150" s="18" t="s">
        <v>18685</v>
      </c>
      <c r="J150" s="19" t="s">
        <v>14070</v>
      </c>
      <c r="K150" s="18"/>
      <c r="L150" s="18">
        <v>332.07</v>
      </c>
    </row>
    <row r="151" spans="1:12" s="20" customFormat="1" ht="12" x14ac:dyDescent="0.25">
      <c r="A151" s="71">
        <v>150</v>
      </c>
      <c r="B151" s="18"/>
      <c r="C151" s="18"/>
      <c r="D151" s="18" t="s">
        <v>18867</v>
      </c>
      <c r="E151" s="17">
        <v>1</v>
      </c>
      <c r="F151" s="18" t="s">
        <v>18868</v>
      </c>
      <c r="G151" s="17">
        <v>1</v>
      </c>
      <c r="H151" s="19">
        <v>656.8</v>
      </c>
      <c r="I151" s="18" t="s">
        <v>18685</v>
      </c>
      <c r="J151" s="19" t="s">
        <v>14070</v>
      </c>
      <c r="K151" s="18"/>
      <c r="L151" s="18">
        <v>664.18</v>
      </c>
    </row>
    <row r="152" spans="1:12" s="20" customFormat="1" ht="12" x14ac:dyDescent="0.25">
      <c r="A152" s="71">
        <v>151</v>
      </c>
      <c r="B152" s="18"/>
      <c r="C152" s="18"/>
      <c r="D152" s="18" t="s">
        <v>18869</v>
      </c>
      <c r="E152" s="17">
        <v>1</v>
      </c>
      <c r="F152" s="18" t="s">
        <v>18870</v>
      </c>
      <c r="G152" s="17">
        <v>1</v>
      </c>
      <c r="H152" s="19">
        <v>1143.17</v>
      </c>
      <c r="I152" s="18" t="s">
        <v>18685</v>
      </c>
      <c r="J152" s="19" t="s">
        <v>14070</v>
      </c>
      <c r="K152" s="18"/>
      <c r="L152" s="18">
        <v>1156.01</v>
      </c>
    </row>
    <row r="153" spans="1:12" s="20" customFormat="1" ht="12" x14ac:dyDescent="0.25">
      <c r="A153" s="71">
        <v>152</v>
      </c>
      <c r="B153" s="18" t="s">
        <v>6487</v>
      </c>
      <c r="C153" s="18"/>
      <c r="D153" s="18" t="s">
        <v>6488</v>
      </c>
      <c r="E153" s="17">
        <v>1</v>
      </c>
      <c r="F153" s="18" t="s">
        <v>18871</v>
      </c>
      <c r="G153" s="17">
        <v>1</v>
      </c>
      <c r="H153" s="19">
        <v>665.17</v>
      </c>
      <c r="I153" s="18" t="s">
        <v>18679</v>
      </c>
      <c r="J153" s="19" t="s">
        <v>14102</v>
      </c>
      <c r="K153" s="18"/>
      <c r="L153" s="18">
        <v>672.64</v>
      </c>
    </row>
    <row r="154" spans="1:12" s="20" customFormat="1" ht="12" x14ac:dyDescent="0.25">
      <c r="A154" s="71">
        <v>153</v>
      </c>
      <c r="B154" s="18" t="s">
        <v>5219</v>
      </c>
      <c r="C154" s="18"/>
      <c r="D154" s="18" t="s">
        <v>5220</v>
      </c>
      <c r="E154" s="17">
        <v>1</v>
      </c>
      <c r="F154" s="18" t="s">
        <v>18872</v>
      </c>
      <c r="G154" s="17">
        <v>1</v>
      </c>
      <c r="H154" s="19">
        <v>876.07</v>
      </c>
      <c r="I154" s="18" t="s">
        <v>18679</v>
      </c>
      <c r="J154" s="19" t="s">
        <v>14102</v>
      </c>
      <c r="K154" s="18"/>
      <c r="L154" s="18">
        <v>885.91</v>
      </c>
    </row>
    <row r="155" spans="1:12" s="20" customFormat="1" ht="12" x14ac:dyDescent="0.25">
      <c r="A155" s="71">
        <v>154</v>
      </c>
      <c r="B155" s="18" t="s">
        <v>5215</v>
      </c>
      <c r="C155" s="18"/>
      <c r="D155" s="18" t="s">
        <v>5216</v>
      </c>
      <c r="E155" s="17">
        <v>1</v>
      </c>
      <c r="F155" s="18" t="s">
        <v>18873</v>
      </c>
      <c r="G155" s="17">
        <v>1</v>
      </c>
      <c r="H155" s="19">
        <v>491.3</v>
      </c>
      <c r="I155" s="18" t="s">
        <v>18679</v>
      </c>
      <c r="J155" s="19" t="s">
        <v>14102</v>
      </c>
      <c r="K155" s="18"/>
      <c r="L155" s="18">
        <v>496.82</v>
      </c>
    </row>
    <row r="156" spans="1:12" s="20" customFormat="1" ht="12" x14ac:dyDescent="0.25">
      <c r="A156" s="71">
        <v>155</v>
      </c>
      <c r="B156" s="18" t="s">
        <v>6485</v>
      </c>
      <c r="C156" s="18"/>
      <c r="D156" s="18">
        <v>7000</v>
      </c>
      <c r="E156" s="17">
        <v>1</v>
      </c>
      <c r="F156" s="18" t="s">
        <v>18874</v>
      </c>
      <c r="G156" s="17">
        <v>1</v>
      </c>
      <c r="H156" s="19">
        <v>128.04</v>
      </c>
      <c r="I156" s="18" t="s">
        <v>18736</v>
      </c>
      <c r="J156" s="19" t="s">
        <v>14102</v>
      </c>
      <c r="K156" s="18"/>
      <c r="L156" s="18">
        <v>129.47999999999999</v>
      </c>
    </row>
    <row r="157" spans="1:12" s="20" customFormat="1" ht="12" x14ac:dyDescent="0.25">
      <c r="A157" s="71">
        <v>156</v>
      </c>
      <c r="B157" s="18" t="s">
        <v>6468</v>
      </c>
      <c r="C157" s="18"/>
      <c r="D157" s="18">
        <v>7006</v>
      </c>
      <c r="E157" s="17">
        <v>1</v>
      </c>
      <c r="F157" s="18" t="s">
        <v>18875</v>
      </c>
      <c r="G157" s="17">
        <v>1</v>
      </c>
      <c r="H157" s="19">
        <v>244.74</v>
      </c>
      <c r="I157" s="18" t="s">
        <v>18736</v>
      </c>
      <c r="J157" s="19" t="s">
        <v>14102</v>
      </c>
      <c r="K157" s="18"/>
      <c r="L157" s="18">
        <v>247.49</v>
      </c>
    </row>
    <row r="158" spans="1:12" s="20" customFormat="1" ht="12" x14ac:dyDescent="0.25">
      <c r="A158" s="71">
        <v>157</v>
      </c>
      <c r="B158" s="18" t="s">
        <v>5280</v>
      </c>
      <c r="C158" s="18"/>
      <c r="D158" s="18" t="s">
        <v>5281</v>
      </c>
      <c r="E158" s="17">
        <v>1</v>
      </c>
      <c r="F158" s="18" t="s">
        <v>18876</v>
      </c>
      <c r="G158" s="17">
        <v>1</v>
      </c>
      <c r="H158" s="19">
        <v>471.83</v>
      </c>
      <c r="I158" s="18" t="s">
        <v>18679</v>
      </c>
      <c r="J158" s="19" t="s">
        <v>14102</v>
      </c>
      <c r="K158" s="18"/>
      <c r="L158" s="18">
        <v>471.83</v>
      </c>
    </row>
    <row r="159" spans="1:12" s="20" customFormat="1" ht="12" x14ac:dyDescent="0.25">
      <c r="A159" s="71">
        <v>158</v>
      </c>
      <c r="B159" s="18" t="s">
        <v>5267</v>
      </c>
      <c r="C159" s="18" t="s">
        <v>18877</v>
      </c>
      <c r="D159" s="18" t="s">
        <v>5268</v>
      </c>
      <c r="E159" s="17">
        <v>1</v>
      </c>
      <c r="F159" s="18" t="s">
        <v>18878</v>
      </c>
      <c r="G159" s="17">
        <v>1</v>
      </c>
      <c r="H159" s="19">
        <v>2377.27</v>
      </c>
      <c r="I159" s="18" t="s">
        <v>18679</v>
      </c>
      <c r="J159" s="19" t="s">
        <v>14102</v>
      </c>
      <c r="K159" s="18"/>
      <c r="L159" s="18">
        <v>2377.27</v>
      </c>
    </row>
    <row r="160" spans="1:12" s="20" customFormat="1" ht="12" x14ac:dyDescent="0.25">
      <c r="A160" s="71">
        <v>159</v>
      </c>
      <c r="B160" s="18" t="s">
        <v>5264</v>
      </c>
      <c r="C160" s="18" t="s">
        <v>18877</v>
      </c>
      <c r="D160" s="18" t="s">
        <v>5265</v>
      </c>
      <c r="E160" s="17">
        <v>1</v>
      </c>
      <c r="F160" s="18" t="s">
        <v>18879</v>
      </c>
      <c r="G160" s="17">
        <v>1</v>
      </c>
      <c r="H160" s="19">
        <v>2517.0500000000002</v>
      </c>
      <c r="I160" s="18" t="s">
        <v>18679</v>
      </c>
      <c r="J160" s="19" t="s">
        <v>14102</v>
      </c>
      <c r="K160" s="18"/>
      <c r="L160" s="18">
        <v>2517.0500000000002</v>
      </c>
    </row>
    <row r="161" spans="1:12" s="20" customFormat="1" ht="12" x14ac:dyDescent="0.25">
      <c r="A161" s="71">
        <v>160</v>
      </c>
      <c r="B161" s="18" t="s">
        <v>5261</v>
      </c>
      <c r="C161" s="18" t="s">
        <v>18877</v>
      </c>
      <c r="D161" s="18" t="s">
        <v>5262</v>
      </c>
      <c r="E161" s="17">
        <v>1</v>
      </c>
      <c r="F161" s="18" t="s">
        <v>18880</v>
      </c>
      <c r="G161" s="17">
        <v>1</v>
      </c>
      <c r="H161" s="19">
        <v>2680.68</v>
      </c>
      <c r="I161" s="18" t="s">
        <v>18679</v>
      </c>
      <c r="J161" s="19" t="s">
        <v>14102</v>
      </c>
      <c r="K161" s="18"/>
      <c r="L161" s="18">
        <v>2680.68</v>
      </c>
    </row>
    <row r="162" spans="1:12" s="20" customFormat="1" ht="12" x14ac:dyDescent="0.25">
      <c r="A162" s="71">
        <v>161</v>
      </c>
      <c r="B162" s="18" t="s">
        <v>5258</v>
      </c>
      <c r="C162" s="18" t="s">
        <v>18877</v>
      </c>
      <c r="D162" s="18" t="s">
        <v>5259</v>
      </c>
      <c r="E162" s="17">
        <v>1</v>
      </c>
      <c r="F162" s="18" t="s">
        <v>18881</v>
      </c>
      <c r="G162" s="17">
        <v>1</v>
      </c>
      <c r="H162" s="19">
        <v>2856.82</v>
      </c>
      <c r="I162" s="18" t="s">
        <v>18679</v>
      </c>
      <c r="J162" s="19" t="s">
        <v>14102</v>
      </c>
      <c r="K162" s="18"/>
      <c r="L162" s="18">
        <v>2856.82</v>
      </c>
    </row>
    <row r="163" spans="1:12" s="20" customFormat="1" ht="12" x14ac:dyDescent="0.25">
      <c r="A163" s="71">
        <v>162</v>
      </c>
      <c r="B163" s="18" t="s">
        <v>5252</v>
      </c>
      <c r="C163" s="18" t="s">
        <v>18877</v>
      </c>
      <c r="D163" s="18" t="s">
        <v>5253</v>
      </c>
      <c r="E163" s="17">
        <v>1</v>
      </c>
      <c r="F163" s="18" t="s">
        <v>18882</v>
      </c>
      <c r="G163" s="17">
        <v>1</v>
      </c>
      <c r="H163" s="19">
        <v>3031.82</v>
      </c>
      <c r="I163" s="18" t="s">
        <v>18679</v>
      </c>
      <c r="J163" s="19" t="s">
        <v>14102</v>
      </c>
      <c r="K163" s="18"/>
      <c r="L163" s="18">
        <v>3031.82</v>
      </c>
    </row>
    <row r="164" spans="1:12" s="20" customFormat="1" ht="12" x14ac:dyDescent="0.25">
      <c r="A164" s="71">
        <v>163</v>
      </c>
      <c r="B164" s="18" t="s">
        <v>5249</v>
      </c>
      <c r="C164" s="18" t="s">
        <v>18877</v>
      </c>
      <c r="D164" s="18" t="s">
        <v>5250</v>
      </c>
      <c r="E164" s="17">
        <v>1</v>
      </c>
      <c r="F164" s="18" t="s">
        <v>18883</v>
      </c>
      <c r="G164" s="17">
        <v>1</v>
      </c>
      <c r="H164" s="19">
        <v>3261.36</v>
      </c>
      <c r="I164" s="18" t="s">
        <v>18679</v>
      </c>
      <c r="J164" s="19" t="s">
        <v>14102</v>
      </c>
      <c r="K164" s="18"/>
      <c r="L164" s="18">
        <v>3261.36</v>
      </c>
    </row>
    <row r="165" spans="1:12" s="20" customFormat="1" ht="12" x14ac:dyDescent="0.25">
      <c r="A165" s="71">
        <v>164</v>
      </c>
      <c r="B165" s="18" t="s">
        <v>5246</v>
      </c>
      <c r="C165" s="18" t="s">
        <v>18884</v>
      </c>
      <c r="D165" s="18" t="s">
        <v>5247</v>
      </c>
      <c r="E165" s="17">
        <v>1</v>
      </c>
      <c r="F165" s="18" t="s">
        <v>18885</v>
      </c>
      <c r="G165" s="17">
        <v>1</v>
      </c>
      <c r="H165" s="19">
        <v>2161.36</v>
      </c>
      <c r="I165" s="18" t="s">
        <v>18679</v>
      </c>
      <c r="J165" s="19" t="s">
        <v>14102</v>
      </c>
      <c r="K165" s="18"/>
      <c r="L165" s="18">
        <v>2161.36</v>
      </c>
    </row>
    <row r="166" spans="1:12" s="20" customFormat="1" ht="12" x14ac:dyDescent="0.25">
      <c r="A166" s="71">
        <v>165</v>
      </c>
      <c r="B166" s="18" t="s">
        <v>5240</v>
      </c>
      <c r="C166" s="18" t="s">
        <v>18884</v>
      </c>
      <c r="D166" s="18" t="s">
        <v>5241</v>
      </c>
      <c r="E166" s="17">
        <v>1</v>
      </c>
      <c r="F166" s="18" t="s">
        <v>18886</v>
      </c>
      <c r="G166" s="17">
        <v>1</v>
      </c>
      <c r="H166" s="19">
        <v>2297.73</v>
      </c>
      <c r="I166" s="18" t="s">
        <v>18679</v>
      </c>
      <c r="J166" s="19" t="s">
        <v>14102</v>
      </c>
      <c r="K166" s="18"/>
      <c r="L166" s="18">
        <v>2297.73</v>
      </c>
    </row>
    <row r="167" spans="1:12" s="20" customFormat="1" ht="12" x14ac:dyDescent="0.25">
      <c r="A167" s="71">
        <v>166</v>
      </c>
      <c r="B167" s="18" t="s">
        <v>5237</v>
      </c>
      <c r="C167" s="18" t="s">
        <v>18884</v>
      </c>
      <c r="D167" s="18" t="s">
        <v>5238</v>
      </c>
      <c r="E167" s="17">
        <v>1</v>
      </c>
      <c r="F167" s="18" t="s">
        <v>18887</v>
      </c>
      <c r="G167" s="17">
        <v>1</v>
      </c>
      <c r="H167" s="19">
        <v>2456.8200000000002</v>
      </c>
      <c r="I167" s="18" t="s">
        <v>18679</v>
      </c>
      <c r="J167" s="19" t="s">
        <v>14102</v>
      </c>
      <c r="K167" s="18"/>
      <c r="L167" s="18">
        <v>2456.8200000000002</v>
      </c>
    </row>
    <row r="168" spans="1:12" s="20" customFormat="1" ht="12" x14ac:dyDescent="0.25">
      <c r="A168" s="71">
        <v>167</v>
      </c>
      <c r="B168" s="18" t="s">
        <v>5234</v>
      </c>
      <c r="C168" s="18" t="s">
        <v>18884</v>
      </c>
      <c r="D168" s="18" t="s">
        <v>5235</v>
      </c>
      <c r="E168" s="17">
        <v>1</v>
      </c>
      <c r="F168" s="18" t="s">
        <v>18888</v>
      </c>
      <c r="G168" s="17">
        <v>1</v>
      </c>
      <c r="H168" s="19">
        <v>2626.14</v>
      </c>
      <c r="I168" s="18" t="s">
        <v>18679</v>
      </c>
      <c r="J168" s="19" t="s">
        <v>14102</v>
      </c>
      <c r="K168" s="18"/>
      <c r="L168" s="18">
        <v>2626.14</v>
      </c>
    </row>
    <row r="169" spans="1:12" s="20" customFormat="1" ht="12" x14ac:dyDescent="0.25">
      <c r="A169" s="71">
        <v>168</v>
      </c>
      <c r="B169" s="18" t="s">
        <v>5231</v>
      </c>
      <c r="C169" s="18" t="s">
        <v>18884</v>
      </c>
      <c r="D169" s="18" t="s">
        <v>5232</v>
      </c>
      <c r="E169" s="17">
        <v>1</v>
      </c>
      <c r="F169" s="18" t="s">
        <v>18889</v>
      </c>
      <c r="G169" s="17">
        <v>1</v>
      </c>
      <c r="H169" s="19">
        <v>2796.59</v>
      </c>
      <c r="I169" s="18" t="s">
        <v>18679</v>
      </c>
      <c r="J169" s="19" t="s">
        <v>14102</v>
      </c>
      <c r="K169" s="18"/>
      <c r="L169" s="18">
        <v>2796.59</v>
      </c>
    </row>
    <row r="170" spans="1:12" s="20" customFormat="1" ht="12" x14ac:dyDescent="0.25">
      <c r="A170" s="71">
        <v>169</v>
      </c>
      <c r="B170" s="18" t="s">
        <v>5194</v>
      </c>
      <c r="C170" s="18" t="s">
        <v>18884</v>
      </c>
      <c r="D170" s="18" t="s">
        <v>5195</v>
      </c>
      <c r="E170" s="17">
        <v>1</v>
      </c>
      <c r="F170" s="18" t="s">
        <v>18890</v>
      </c>
      <c r="G170" s="17">
        <v>1</v>
      </c>
      <c r="H170" s="19">
        <v>3019.32</v>
      </c>
      <c r="I170" s="18" t="s">
        <v>18679</v>
      </c>
      <c r="J170" s="19" t="s">
        <v>14102</v>
      </c>
      <c r="K170" s="18"/>
      <c r="L170" s="18">
        <v>3019.32</v>
      </c>
    </row>
    <row r="171" spans="1:12" s="20" customFormat="1" ht="12" x14ac:dyDescent="0.25">
      <c r="A171" s="71">
        <v>170</v>
      </c>
      <c r="B171" s="18" t="s">
        <v>5190</v>
      </c>
      <c r="C171" s="18" t="s">
        <v>18891</v>
      </c>
      <c r="D171" s="18" t="s">
        <v>5191</v>
      </c>
      <c r="E171" s="17">
        <v>1</v>
      </c>
      <c r="F171" s="18" t="s">
        <v>18892</v>
      </c>
      <c r="G171" s="17">
        <v>1</v>
      </c>
      <c r="H171" s="19">
        <v>278.41000000000003</v>
      </c>
      <c r="I171" s="18" t="s">
        <v>18679</v>
      </c>
      <c r="J171" s="19" t="s">
        <v>14102</v>
      </c>
      <c r="K171" s="18"/>
      <c r="L171" s="18">
        <v>278.41000000000003</v>
      </c>
    </row>
    <row r="172" spans="1:12" s="20" customFormat="1" ht="12" x14ac:dyDescent="0.25">
      <c r="A172" s="71">
        <v>171</v>
      </c>
      <c r="B172" s="18"/>
      <c r="C172" s="18" t="s">
        <v>18891</v>
      </c>
      <c r="D172" s="18" t="s">
        <v>18893</v>
      </c>
      <c r="E172" s="17">
        <v>1</v>
      </c>
      <c r="F172" s="18" t="s">
        <v>18894</v>
      </c>
      <c r="G172" s="17">
        <v>1</v>
      </c>
      <c r="H172" s="19">
        <v>139.77000000000001</v>
      </c>
      <c r="I172" s="18" t="s">
        <v>18685</v>
      </c>
      <c r="J172" s="19" t="s">
        <v>14070</v>
      </c>
      <c r="K172" s="18"/>
      <c r="L172" s="18">
        <v>139.77000000000001</v>
      </c>
    </row>
    <row r="173" spans="1:12" s="20" customFormat="1" ht="12" x14ac:dyDescent="0.25">
      <c r="A173" s="71">
        <v>172</v>
      </c>
      <c r="B173" s="18" t="s">
        <v>5187</v>
      </c>
      <c r="C173" s="18"/>
      <c r="D173" s="18" t="s">
        <v>5188</v>
      </c>
      <c r="E173" s="17">
        <v>1</v>
      </c>
      <c r="F173" s="18" t="s">
        <v>18895</v>
      </c>
      <c r="G173" s="17">
        <v>1</v>
      </c>
      <c r="H173" s="19">
        <v>15.53</v>
      </c>
      <c r="I173" s="18" t="s">
        <v>18679</v>
      </c>
      <c r="J173" s="19" t="s">
        <v>14102</v>
      </c>
      <c r="K173" s="18"/>
      <c r="L173" s="18">
        <v>15.53</v>
      </c>
    </row>
    <row r="174" spans="1:12" s="20" customFormat="1" ht="12" x14ac:dyDescent="0.25">
      <c r="A174" s="71">
        <v>173</v>
      </c>
      <c r="B174" s="18"/>
      <c r="C174" s="18"/>
      <c r="D174" s="18" t="s">
        <v>18896</v>
      </c>
      <c r="E174" s="17">
        <v>1</v>
      </c>
      <c r="F174" s="18" t="s">
        <v>18897</v>
      </c>
      <c r="G174" s="17">
        <v>1</v>
      </c>
      <c r="H174" s="19">
        <v>15.53</v>
      </c>
      <c r="I174" s="18" t="s">
        <v>18685</v>
      </c>
      <c r="J174" s="19" t="s">
        <v>14070</v>
      </c>
      <c r="K174" s="18" t="s">
        <v>502</v>
      </c>
      <c r="L174" s="18">
        <v>15.53</v>
      </c>
    </row>
    <row r="175" spans="1:12" s="20" customFormat="1" ht="12" x14ac:dyDescent="0.25">
      <c r="A175" s="71">
        <v>174</v>
      </c>
      <c r="B175" s="18" t="s">
        <v>5184</v>
      </c>
      <c r="C175" s="18"/>
      <c r="D175" s="18" t="s">
        <v>5185</v>
      </c>
      <c r="E175" s="17">
        <v>1</v>
      </c>
      <c r="F175" s="18" t="s">
        <v>18898</v>
      </c>
      <c r="G175" s="17">
        <v>1</v>
      </c>
      <c r="H175" s="19">
        <v>15.53</v>
      </c>
      <c r="I175" s="18" t="s">
        <v>18679</v>
      </c>
      <c r="J175" s="19" t="s">
        <v>14102</v>
      </c>
      <c r="K175" s="18"/>
      <c r="L175" s="18">
        <v>15.53</v>
      </c>
    </row>
    <row r="176" spans="1:12" s="20" customFormat="1" ht="12" x14ac:dyDescent="0.25">
      <c r="A176" s="71">
        <v>175</v>
      </c>
      <c r="B176" s="18" t="s">
        <v>5181</v>
      </c>
      <c r="C176" s="18"/>
      <c r="D176" s="18" t="s">
        <v>5182</v>
      </c>
      <c r="E176" s="17">
        <v>1</v>
      </c>
      <c r="F176" s="18" t="s">
        <v>18899</v>
      </c>
      <c r="G176" s="17">
        <v>1</v>
      </c>
      <c r="H176" s="19">
        <v>5.09</v>
      </c>
      <c r="I176" s="18" t="s">
        <v>18679</v>
      </c>
      <c r="J176" s="19" t="s">
        <v>14102</v>
      </c>
      <c r="K176" s="18"/>
      <c r="L176" s="18">
        <v>5.09</v>
      </c>
    </row>
    <row r="177" spans="1:12" s="20" customFormat="1" ht="12" x14ac:dyDescent="0.25">
      <c r="A177" s="71">
        <v>176</v>
      </c>
      <c r="B177" s="18" t="s">
        <v>5178</v>
      </c>
      <c r="C177" s="18"/>
      <c r="D177" s="18" t="s">
        <v>5179</v>
      </c>
      <c r="E177" s="17">
        <v>1</v>
      </c>
      <c r="F177" s="18" t="s">
        <v>18900</v>
      </c>
      <c r="G177" s="17">
        <v>1</v>
      </c>
      <c r="H177" s="19">
        <v>22.56</v>
      </c>
      <c r="I177" s="18" t="s">
        <v>18679</v>
      </c>
      <c r="J177" s="19" t="s">
        <v>14102</v>
      </c>
      <c r="K177" s="18"/>
      <c r="L177" s="18">
        <v>22.56</v>
      </c>
    </row>
    <row r="178" spans="1:12" s="20" customFormat="1" ht="12" x14ac:dyDescent="0.25">
      <c r="A178" s="71">
        <v>177</v>
      </c>
      <c r="B178" s="18" t="s">
        <v>5175</v>
      </c>
      <c r="C178" s="18"/>
      <c r="D178" s="18" t="s">
        <v>5176</v>
      </c>
      <c r="E178" s="17">
        <v>1</v>
      </c>
      <c r="F178" s="18" t="s">
        <v>18901</v>
      </c>
      <c r="G178" s="17">
        <v>1</v>
      </c>
      <c r="H178" s="19">
        <v>43.19</v>
      </c>
      <c r="I178" s="18" t="s">
        <v>18679</v>
      </c>
      <c r="J178" s="19" t="s">
        <v>14102</v>
      </c>
      <c r="K178" s="18"/>
      <c r="L178" s="18">
        <v>43.19</v>
      </c>
    </row>
    <row r="179" spans="1:12" s="20" customFormat="1" ht="12" x14ac:dyDescent="0.25">
      <c r="A179" s="71">
        <v>178</v>
      </c>
      <c r="B179" s="18" t="s">
        <v>5166</v>
      </c>
      <c r="C179" s="18"/>
      <c r="D179" s="18" t="s">
        <v>5167</v>
      </c>
      <c r="E179" s="17">
        <v>1</v>
      </c>
      <c r="F179" s="18" t="s">
        <v>18902</v>
      </c>
      <c r="G179" s="17">
        <v>1</v>
      </c>
      <c r="H179" s="19">
        <v>65.02</v>
      </c>
      <c r="I179" s="18" t="s">
        <v>18679</v>
      </c>
      <c r="J179" s="19" t="s">
        <v>14102</v>
      </c>
      <c r="K179" s="18"/>
      <c r="L179" s="18">
        <v>65.02</v>
      </c>
    </row>
    <row r="180" spans="1:12" s="20" customFormat="1" ht="12" x14ac:dyDescent="0.25">
      <c r="A180" s="71">
        <v>179</v>
      </c>
      <c r="B180" s="18" t="s">
        <v>5163</v>
      </c>
      <c r="C180" s="18"/>
      <c r="D180" s="18" t="s">
        <v>5164</v>
      </c>
      <c r="E180" s="17">
        <v>1</v>
      </c>
      <c r="F180" s="18" t="s">
        <v>18903</v>
      </c>
      <c r="G180" s="17">
        <v>1</v>
      </c>
      <c r="H180" s="19">
        <v>42.94</v>
      </c>
      <c r="I180" s="18" t="s">
        <v>18679</v>
      </c>
      <c r="J180" s="19" t="s">
        <v>14102</v>
      </c>
      <c r="K180" s="18"/>
      <c r="L180" s="18">
        <v>42.94</v>
      </c>
    </row>
    <row r="181" spans="1:12" s="20" customFormat="1" ht="12" x14ac:dyDescent="0.25">
      <c r="A181" s="71">
        <v>180</v>
      </c>
      <c r="B181" s="18" t="s">
        <v>5160</v>
      </c>
      <c r="C181" s="18"/>
      <c r="D181" s="18" t="s">
        <v>5161</v>
      </c>
      <c r="E181" s="17">
        <v>1</v>
      </c>
      <c r="F181" s="18" t="s">
        <v>18904</v>
      </c>
      <c r="G181" s="17">
        <v>1</v>
      </c>
      <c r="H181" s="19">
        <v>51.56</v>
      </c>
      <c r="I181" s="18" t="s">
        <v>18679</v>
      </c>
      <c r="J181" s="19" t="s">
        <v>14102</v>
      </c>
      <c r="K181" s="18"/>
      <c r="L181" s="18">
        <v>51.56</v>
      </c>
    </row>
    <row r="182" spans="1:12" s="20" customFormat="1" ht="12" x14ac:dyDescent="0.25">
      <c r="A182" s="71">
        <v>181</v>
      </c>
      <c r="B182" s="18"/>
      <c r="C182" s="18"/>
      <c r="D182" s="18" t="s">
        <v>17392</v>
      </c>
      <c r="E182" s="17">
        <v>1</v>
      </c>
      <c r="F182" s="18" t="s">
        <v>18905</v>
      </c>
      <c r="G182" s="17">
        <v>1</v>
      </c>
      <c r="H182" s="19">
        <v>1416</v>
      </c>
      <c r="I182" s="18" t="s">
        <v>18685</v>
      </c>
      <c r="J182" s="19" t="s">
        <v>14070</v>
      </c>
      <c r="K182" s="18"/>
      <c r="L182" s="18">
        <v>1416</v>
      </c>
    </row>
    <row r="183" spans="1:12" s="20" customFormat="1" ht="12" x14ac:dyDescent="0.25">
      <c r="A183" s="71">
        <v>182</v>
      </c>
      <c r="B183" s="18"/>
      <c r="C183" s="18"/>
      <c r="D183" s="18" t="s">
        <v>17485</v>
      </c>
      <c r="E183" s="17">
        <v>1</v>
      </c>
      <c r="F183" s="18" t="s">
        <v>18906</v>
      </c>
      <c r="G183" s="17">
        <v>1</v>
      </c>
      <c r="H183" s="19">
        <v>2422.86</v>
      </c>
      <c r="I183" s="18" t="s">
        <v>18685</v>
      </c>
      <c r="J183" s="19" t="s">
        <v>14070</v>
      </c>
      <c r="K183" s="18"/>
      <c r="L183" s="18">
        <v>2422.86</v>
      </c>
    </row>
    <row r="184" spans="1:12" s="20" customFormat="1" ht="12" x14ac:dyDescent="0.25">
      <c r="A184" s="71">
        <v>183</v>
      </c>
      <c r="B184" s="18" t="s">
        <v>5154</v>
      </c>
      <c r="C184" s="18" t="s">
        <v>18907</v>
      </c>
      <c r="D184" s="18" t="s">
        <v>5155</v>
      </c>
      <c r="E184" s="17">
        <v>1</v>
      </c>
      <c r="F184" s="18" t="s">
        <v>18908</v>
      </c>
      <c r="G184" s="17">
        <v>1</v>
      </c>
      <c r="H184" s="19">
        <v>6261.71</v>
      </c>
      <c r="I184" s="18" t="s">
        <v>18679</v>
      </c>
      <c r="J184" s="19" t="s">
        <v>14102</v>
      </c>
      <c r="K184" s="18"/>
      <c r="L184" s="18">
        <v>6261.71</v>
      </c>
    </row>
    <row r="185" spans="1:12" s="20" customFormat="1" ht="12" x14ac:dyDescent="0.25">
      <c r="A185" s="71">
        <v>184</v>
      </c>
      <c r="B185" s="18" t="s">
        <v>5151</v>
      </c>
      <c r="C185" s="18" t="s">
        <v>18907</v>
      </c>
      <c r="D185" s="18" t="s">
        <v>5152</v>
      </c>
      <c r="E185" s="17">
        <v>1</v>
      </c>
      <c r="F185" s="18" t="s">
        <v>18909</v>
      </c>
      <c r="G185" s="17">
        <v>1</v>
      </c>
      <c r="H185" s="19">
        <v>8684.57</v>
      </c>
      <c r="I185" s="18" t="s">
        <v>18679</v>
      </c>
      <c r="J185" s="19" t="s">
        <v>14102</v>
      </c>
      <c r="K185" s="18"/>
      <c r="L185" s="18">
        <v>8684.57</v>
      </c>
    </row>
    <row r="186" spans="1:12" s="20" customFormat="1" ht="12" x14ac:dyDescent="0.25">
      <c r="A186" s="71">
        <v>185</v>
      </c>
      <c r="B186" s="18" t="s">
        <v>5117</v>
      </c>
      <c r="C186" s="18" t="s">
        <v>18907</v>
      </c>
      <c r="D186" s="18" t="s">
        <v>5118</v>
      </c>
      <c r="E186" s="17">
        <v>1</v>
      </c>
      <c r="F186" s="18" t="s">
        <v>5119</v>
      </c>
      <c r="G186" s="17">
        <v>1</v>
      </c>
      <c r="H186" s="19">
        <v>11107.43</v>
      </c>
      <c r="I186" s="18" t="s">
        <v>18679</v>
      </c>
      <c r="J186" s="19" t="s">
        <v>14102</v>
      </c>
      <c r="K186" s="18"/>
      <c r="L186" s="18">
        <v>11107.43</v>
      </c>
    </row>
    <row r="187" spans="1:12" s="20" customFormat="1" ht="12" x14ac:dyDescent="0.25">
      <c r="A187" s="71">
        <v>186</v>
      </c>
      <c r="B187" s="18"/>
      <c r="C187" s="18" t="s">
        <v>18907</v>
      </c>
      <c r="D187" s="18" t="s">
        <v>18910</v>
      </c>
      <c r="E187" s="17">
        <v>1</v>
      </c>
      <c r="F187" s="18" t="s">
        <v>18911</v>
      </c>
      <c r="G187" s="17">
        <v>1</v>
      </c>
      <c r="H187" s="19">
        <v>13530.29</v>
      </c>
      <c r="I187" s="18" t="s">
        <v>18685</v>
      </c>
      <c r="J187" s="19" t="s">
        <v>14070</v>
      </c>
      <c r="K187" s="18"/>
      <c r="L187" s="18">
        <v>13530.29</v>
      </c>
    </row>
    <row r="188" spans="1:12" s="20" customFormat="1" ht="12" x14ac:dyDescent="0.25">
      <c r="A188" s="71">
        <v>187</v>
      </c>
      <c r="B188" s="18" t="s">
        <v>5109</v>
      </c>
      <c r="C188" s="18" t="s">
        <v>18907</v>
      </c>
      <c r="D188" s="18" t="s">
        <v>5110</v>
      </c>
      <c r="E188" s="17">
        <v>1</v>
      </c>
      <c r="F188" s="18" t="s">
        <v>18912</v>
      </c>
      <c r="G188" s="17">
        <v>1</v>
      </c>
      <c r="H188" s="19">
        <v>15953.14</v>
      </c>
      <c r="I188" s="18" t="s">
        <v>18679</v>
      </c>
      <c r="J188" s="19" t="s">
        <v>14102</v>
      </c>
      <c r="K188" s="18"/>
      <c r="L188" s="18">
        <v>15953.14</v>
      </c>
    </row>
    <row r="189" spans="1:12" s="20" customFormat="1" ht="12" x14ac:dyDescent="0.25">
      <c r="A189" s="71">
        <v>188</v>
      </c>
      <c r="B189" s="18" t="s">
        <v>3506</v>
      </c>
      <c r="C189" s="18" t="s">
        <v>18907</v>
      </c>
      <c r="D189" s="18" t="s">
        <v>18913</v>
      </c>
      <c r="E189" s="17">
        <v>1</v>
      </c>
      <c r="F189" s="18" t="s">
        <v>3508</v>
      </c>
      <c r="G189" s="17">
        <v>1</v>
      </c>
      <c r="H189" s="19">
        <v>18376</v>
      </c>
      <c r="I189" s="18" t="s">
        <v>18679</v>
      </c>
      <c r="J189" s="19" t="s">
        <v>14102</v>
      </c>
      <c r="K189" s="18"/>
      <c r="L189" s="18">
        <v>18376</v>
      </c>
    </row>
    <row r="190" spans="1:12" s="20" customFormat="1" ht="12" x14ac:dyDescent="0.25">
      <c r="A190" s="71">
        <v>189</v>
      </c>
      <c r="B190" s="18"/>
      <c r="C190" s="18" t="s">
        <v>18907</v>
      </c>
      <c r="D190" s="18" t="s">
        <v>18914</v>
      </c>
      <c r="E190" s="17">
        <v>1</v>
      </c>
      <c r="F190" s="18" t="s">
        <v>18915</v>
      </c>
      <c r="G190" s="17">
        <v>1</v>
      </c>
      <c r="H190" s="19">
        <v>20798.86</v>
      </c>
      <c r="I190" s="18" t="s">
        <v>18685</v>
      </c>
      <c r="J190" s="19" t="s">
        <v>14070</v>
      </c>
      <c r="K190" s="18"/>
      <c r="L190" s="18">
        <v>20798.86</v>
      </c>
    </row>
    <row r="191" spans="1:12" s="20" customFormat="1" ht="12" x14ac:dyDescent="0.25">
      <c r="A191" s="71">
        <v>190</v>
      </c>
      <c r="B191" s="18" t="s">
        <v>3503</v>
      </c>
      <c r="C191" s="18" t="s">
        <v>18916</v>
      </c>
      <c r="D191" s="18" t="s">
        <v>3504</v>
      </c>
      <c r="E191" s="17">
        <v>1</v>
      </c>
      <c r="F191" s="18" t="s">
        <v>18917</v>
      </c>
      <c r="G191" s="17">
        <v>1</v>
      </c>
      <c r="H191" s="19">
        <v>1458.29</v>
      </c>
      <c r="I191" s="18" t="s">
        <v>18736</v>
      </c>
      <c r="J191" s="19" t="s">
        <v>14102</v>
      </c>
      <c r="K191" s="18"/>
      <c r="L191" s="18">
        <v>1458.29</v>
      </c>
    </row>
    <row r="192" spans="1:12" s="20" customFormat="1" ht="12" x14ac:dyDescent="0.25">
      <c r="A192" s="71">
        <v>191</v>
      </c>
      <c r="B192" s="18" t="s">
        <v>3499</v>
      </c>
      <c r="C192" s="18" t="s">
        <v>18916</v>
      </c>
      <c r="D192" s="18" t="s">
        <v>3500</v>
      </c>
      <c r="E192" s="17">
        <v>1</v>
      </c>
      <c r="F192" s="18" t="s">
        <v>18918</v>
      </c>
      <c r="G192" s="17">
        <v>1</v>
      </c>
      <c r="H192" s="19">
        <v>2549.71</v>
      </c>
      <c r="I192" s="18" t="s">
        <v>18736</v>
      </c>
      <c r="J192" s="19" t="s">
        <v>14102</v>
      </c>
      <c r="K192" s="18"/>
      <c r="L192" s="18">
        <v>2549.71</v>
      </c>
    </row>
    <row r="193" spans="1:12" s="20" customFormat="1" ht="12" x14ac:dyDescent="0.25">
      <c r="A193" s="71">
        <v>192</v>
      </c>
      <c r="B193" s="18"/>
      <c r="C193" s="18" t="s">
        <v>18916</v>
      </c>
      <c r="D193" s="18" t="s">
        <v>18919</v>
      </c>
      <c r="E193" s="17">
        <v>1</v>
      </c>
      <c r="F193" s="18" t="s">
        <v>18920</v>
      </c>
      <c r="G193" s="17">
        <v>1</v>
      </c>
      <c r="H193" s="19">
        <v>2592</v>
      </c>
      <c r="I193" s="18" t="s">
        <v>18685</v>
      </c>
      <c r="J193" s="19" t="s">
        <v>14070</v>
      </c>
      <c r="K193" s="18"/>
      <c r="L193" s="18">
        <v>2592</v>
      </c>
    </row>
    <row r="194" spans="1:12" s="20" customFormat="1" ht="12" x14ac:dyDescent="0.25">
      <c r="A194" s="71">
        <v>193</v>
      </c>
      <c r="B194" s="18" t="s">
        <v>5083</v>
      </c>
      <c r="C194" s="18" t="s">
        <v>18916</v>
      </c>
      <c r="D194" s="18" t="s">
        <v>5084</v>
      </c>
      <c r="E194" s="17">
        <v>1</v>
      </c>
      <c r="F194" s="18" t="s">
        <v>18921</v>
      </c>
      <c r="G194" s="17">
        <v>1</v>
      </c>
      <c r="H194" s="19">
        <v>2828.57</v>
      </c>
      <c r="I194" s="18" t="s">
        <v>18679</v>
      </c>
      <c r="J194" s="19" t="s">
        <v>14102</v>
      </c>
      <c r="K194" s="18"/>
      <c r="L194" s="18">
        <v>2828.57</v>
      </c>
    </row>
    <row r="195" spans="1:12" s="20" customFormat="1" ht="12" x14ac:dyDescent="0.25">
      <c r="A195" s="71">
        <v>194</v>
      </c>
      <c r="B195" s="18" t="s">
        <v>5068</v>
      </c>
      <c r="C195" s="18" t="s">
        <v>18922</v>
      </c>
      <c r="D195" s="18" t="s">
        <v>5069</v>
      </c>
      <c r="E195" s="17">
        <v>1</v>
      </c>
      <c r="F195" s="18" t="s">
        <v>18923</v>
      </c>
      <c r="G195" s="17">
        <v>1</v>
      </c>
      <c r="H195" s="19">
        <v>1269.71</v>
      </c>
      <c r="I195" s="18" t="s">
        <v>18679</v>
      </c>
      <c r="J195" s="19" t="s">
        <v>14102</v>
      </c>
      <c r="K195" s="18"/>
      <c r="L195" s="18">
        <v>1269.71</v>
      </c>
    </row>
    <row r="196" spans="1:12" s="20" customFormat="1" ht="12" x14ac:dyDescent="0.25">
      <c r="A196" s="71">
        <v>195</v>
      </c>
      <c r="B196" s="18" t="s">
        <v>5059</v>
      </c>
      <c r="C196" s="18" t="s">
        <v>18922</v>
      </c>
      <c r="D196" s="18" t="s">
        <v>5060</v>
      </c>
      <c r="E196" s="17">
        <v>1</v>
      </c>
      <c r="F196" s="18" t="s">
        <v>18924</v>
      </c>
      <c r="G196" s="17">
        <v>1</v>
      </c>
      <c r="H196" s="19">
        <v>15294.86</v>
      </c>
      <c r="I196" s="18" t="s">
        <v>18679</v>
      </c>
      <c r="J196" s="19" t="s">
        <v>14102</v>
      </c>
      <c r="K196" s="18"/>
      <c r="L196" s="18">
        <v>15294.86</v>
      </c>
    </row>
    <row r="197" spans="1:12" s="20" customFormat="1" ht="12" x14ac:dyDescent="0.25">
      <c r="A197" s="71">
        <v>196</v>
      </c>
      <c r="B197" s="18"/>
      <c r="C197" s="18" t="s">
        <v>18925</v>
      </c>
      <c r="D197" s="18" t="s">
        <v>18926</v>
      </c>
      <c r="E197" s="17">
        <v>1</v>
      </c>
      <c r="F197" s="18" t="s">
        <v>18927</v>
      </c>
      <c r="G197" s="17">
        <v>1</v>
      </c>
      <c r="H197" s="19">
        <v>45.71</v>
      </c>
      <c r="I197" s="18" t="s">
        <v>18685</v>
      </c>
      <c r="J197" s="19" t="s">
        <v>14070</v>
      </c>
      <c r="K197" s="18"/>
      <c r="L197" s="18">
        <v>45.71</v>
      </c>
    </row>
    <row r="198" spans="1:12" s="20" customFormat="1" ht="12" x14ac:dyDescent="0.25">
      <c r="A198" s="71">
        <v>197</v>
      </c>
      <c r="B198" s="18" t="s">
        <v>6906</v>
      </c>
      <c r="C198" s="18"/>
      <c r="D198" s="18" t="s">
        <v>6907</v>
      </c>
      <c r="E198" s="17">
        <v>1</v>
      </c>
      <c r="F198" s="18" t="s">
        <v>18928</v>
      </c>
      <c r="G198" s="17">
        <v>1</v>
      </c>
      <c r="H198" s="19">
        <v>33.590000000000003</v>
      </c>
      <c r="I198" s="18" t="s">
        <v>18679</v>
      </c>
      <c r="J198" s="19" t="s">
        <v>14102</v>
      </c>
      <c r="K198" s="18"/>
      <c r="L198" s="18">
        <v>33.590000000000003</v>
      </c>
    </row>
    <row r="199" spans="1:12" s="20" customFormat="1" ht="12" x14ac:dyDescent="0.25">
      <c r="A199" s="71">
        <v>198</v>
      </c>
      <c r="B199" s="18" t="s">
        <v>7038</v>
      </c>
      <c r="C199" s="18"/>
      <c r="D199" s="18" t="s">
        <v>7039</v>
      </c>
      <c r="E199" s="17">
        <v>1</v>
      </c>
      <c r="F199" s="18" t="s">
        <v>18929</v>
      </c>
      <c r="G199" s="17">
        <v>1</v>
      </c>
      <c r="H199" s="19">
        <v>37.15</v>
      </c>
      <c r="I199" s="18" t="s">
        <v>18679</v>
      </c>
      <c r="J199" s="19" t="s">
        <v>14102</v>
      </c>
      <c r="K199" s="18"/>
      <c r="L199" s="18">
        <v>37.15</v>
      </c>
    </row>
    <row r="200" spans="1:12" s="20" customFormat="1" ht="12" x14ac:dyDescent="0.25">
      <c r="A200" s="71">
        <v>199</v>
      </c>
      <c r="B200" s="18" t="s">
        <v>7250</v>
      </c>
      <c r="C200" s="18"/>
      <c r="D200" s="18" t="s">
        <v>7251</v>
      </c>
      <c r="E200" s="17">
        <v>1</v>
      </c>
      <c r="F200" s="18" t="s">
        <v>18930</v>
      </c>
      <c r="G200" s="17">
        <v>1</v>
      </c>
      <c r="H200" s="19">
        <v>40.74</v>
      </c>
      <c r="I200" s="18" t="s">
        <v>18679</v>
      </c>
      <c r="J200" s="19" t="s">
        <v>14102</v>
      </c>
      <c r="K200" s="18"/>
      <c r="L200" s="18">
        <v>40.74</v>
      </c>
    </row>
    <row r="201" spans="1:12" s="20" customFormat="1" ht="12" x14ac:dyDescent="0.25">
      <c r="A201" s="71">
        <v>200</v>
      </c>
      <c r="B201" s="18" t="s">
        <v>6182</v>
      </c>
      <c r="C201" s="18"/>
      <c r="D201" s="18" t="s">
        <v>6183</v>
      </c>
      <c r="E201" s="17">
        <v>1</v>
      </c>
      <c r="F201" s="18" t="s">
        <v>18931</v>
      </c>
      <c r="G201" s="17">
        <v>1</v>
      </c>
      <c r="H201" s="19">
        <v>45.08</v>
      </c>
      <c r="I201" s="18" t="s">
        <v>18679</v>
      </c>
      <c r="J201" s="19" t="s">
        <v>14102</v>
      </c>
      <c r="K201" s="18"/>
      <c r="L201" s="18">
        <v>45.08</v>
      </c>
    </row>
    <row r="202" spans="1:12" s="20" customFormat="1" ht="12" x14ac:dyDescent="0.25">
      <c r="A202" s="71">
        <v>201</v>
      </c>
      <c r="B202" s="18" t="s">
        <v>7318</v>
      </c>
      <c r="C202" s="18"/>
      <c r="D202" s="18" t="s">
        <v>7319</v>
      </c>
      <c r="E202" s="17">
        <v>1</v>
      </c>
      <c r="F202" s="18" t="s">
        <v>18932</v>
      </c>
      <c r="G202" s="17">
        <v>1</v>
      </c>
      <c r="H202" s="19">
        <v>46.99</v>
      </c>
      <c r="I202" s="18" t="s">
        <v>18679</v>
      </c>
      <c r="J202" s="19" t="s">
        <v>14102</v>
      </c>
      <c r="K202" s="18"/>
      <c r="L202" s="18">
        <v>46.99</v>
      </c>
    </row>
    <row r="203" spans="1:12" s="20" customFormat="1" ht="12" x14ac:dyDescent="0.25">
      <c r="A203" s="71">
        <v>202</v>
      </c>
      <c r="B203" s="18" t="s">
        <v>7306</v>
      </c>
      <c r="C203" s="18"/>
      <c r="D203" s="18" t="s">
        <v>7307</v>
      </c>
      <c r="E203" s="17">
        <v>1</v>
      </c>
      <c r="F203" s="18" t="s">
        <v>18933</v>
      </c>
      <c r="G203" s="17">
        <v>1</v>
      </c>
      <c r="H203" s="19">
        <v>50.78</v>
      </c>
      <c r="I203" s="18" t="s">
        <v>18679</v>
      </c>
      <c r="J203" s="19" t="s">
        <v>14102</v>
      </c>
      <c r="K203" s="18"/>
      <c r="L203" s="18">
        <v>50.78</v>
      </c>
    </row>
    <row r="204" spans="1:12" s="20" customFormat="1" ht="12" x14ac:dyDescent="0.25">
      <c r="A204" s="71">
        <v>203</v>
      </c>
      <c r="B204" s="18" t="s">
        <v>7256</v>
      </c>
      <c r="C204" s="18"/>
      <c r="D204" s="18" t="s">
        <v>7257</v>
      </c>
      <c r="E204" s="17">
        <v>1</v>
      </c>
      <c r="F204" s="18" t="s">
        <v>18934</v>
      </c>
      <c r="G204" s="17">
        <v>1</v>
      </c>
      <c r="H204" s="19">
        <v>57.05</v>
      </c>
      <c r="I204" s="18" t="s">
        <v>18679</v>
      </c>
      <c r="J204" s="19" t="s">
        <v>14102</v>
      </c>
      <c r="K204" s="18"/>
      <c r="L204" s="18">
        <v>57.05</v>
      </c>
    </row>
    <row r="205" spans="1:12" s="20" customFormat="1" ht="12" x14ac:dyDescent="0.25">
      <c r="A205" s="71">
        <v>204</v>
      </c>
      <c r="B205" s="18" t="s">
        <v>7330</v>
      </c>
      <c r="C205" s="18"/>
      <c r="D205" s="18" t="s">
        <v>7331</v>
      </c>
      <c r="E205" s="17">
        <v>1</v>
      </c>
      <c r="F205" s="18" t="s">
        <v>18935</v>
      </c>
      <c r="G205" s="17">
        <v>1</v>
      </c>
      <c r="H205" s="19">
        <v>61.7</v>
      </c>
      <c r="I205" s="18" t="s">
        <v>18679</v>
      </c>
      <c r="J205" s="19" t="s">
        <v>14102</v>
      </c>
      <c r="K205" s="18"/>
      <c r="L205" s="18">
        <v>61.7</v>
      </c>
    </row>
    <row r="206" spans="1:12" s="20" customFormat="1" ht="12" x14ac:dyDescent="0.25">
      <c r="A206" s="71">
        <v>205</v>
      </c>
      <c r="B206" s="18" t="s">
        <v>7339</v>
      </c>
      <c r="C206" s="18"/>
      <c r="D206" s="18" t="s">
        <v>7340</v>
      </c>
      <c r="E206" s="17">
        <v>1</v>
      </c>
      <c r="F206" s="18" t="s">
        <v>18936</v>
      </c>
      <c r="G206" s="17">
        <v>1</v>
      </c>
      <c r="H206" s="19">
        <v>74.14</v>
      </c>
      <c r="I206" s="18" t="s">
        <v>18679</v>
      </c>
      <c r="J206" s="19" t="s">
        <v>14102</v>
      </c>
      <c r="K206" s="18"/>
      <c r="L206" s="18">
        <v>74.14</v>
      </c>
    </row>
    <row r="207" spans="1:12" s="20" customFormat="1" ht="12" x14ac:dyDescent="0.25">
      <c r="A207" s="71">
        <v>206</v>
      </c>
      <c r="B207" s="18" t="s">
        <v>7312</v>
      </c>
      <c r="C207" s="18"/>
      <c r="D207" s="18" t="s">
        <v>7313</v>
      </c>
      <c r="E207" s="17">
        <v>1</v>
      </c>
      <c r="F207" s="18" t="s">
        <v>18937</v>
      </c>
      <c r="G207" s="17">
        <v>1</v>
      </c>
      <c r="H207" s="19">
        <v>89.86</v>
      </c>
      <c r="I207" s="18" t="s">
        <v>18679</v>
      </c>
      <c r="J207" s="19" t="s">
        <v>14102</v>
      </c>
      <c r="K207" s="18"/>
      <c r="L207" s="18">
        <v>89.86</v>
      </c>
    </row>
    <row r="208" spans="1:12" s="20" customFormat="1" ht="12" x14ac:dyDescent="0.25">
      <c r="A208" s="71">
        <v>207</v>
      </c>
      <c r="B208" s="18" t="s">
        <v>5212</v>
      </c>
      <c r="C208" s="18"/>
      <c r="D208" s="18" t="s">
        <v>5213</v>
      </c>
      <c r="E208" s="17">
        <v>1</v>
      </c>
      <c r="F208" s="18" t="s">
        <v>18938</v>
      </c>
      <c r="G208" s="17">
        <v>1</v>
      </c>
      <c r="H208" s="19">
        <v>5.26</v>
      </c>
      <c r="I208" s="18" t="s">
        <v>18939</v>
      </c>
      <c r="J208" s="19" t="s">
        <v>14102</v>
      </c>
      <c r="K208" s="18"/>
      <c r="L208" s="18">
        <v>5.26</v>
      </c>
    </row>
    <row r="209" spans="1:12" s="20" customFormat="1" ht="12" x14ac:dyDescent="0.25">
      <c r="A209" s="71">
        <v>208</v>
      </c>
      <c r="B209" s="18" t="s">
        <v>6783</v>
      </c>
      <c r="C209" s="18"/>
      <c r="D209" s="18" t="s">
        <v>6784</v>
      </c>
      <c r="E209" s="17">
        <v>1</v>
      </c>
      <c r="F209" s="18" t="s">
        <v>18940</v>
      </c>
      <c r="G209" s="17">
        <v>1</v>
      </c>
      <c r="H209" s="19">
        <v>5.4</v>
      </c>
      <c r="I209" s="18" t="s">
        <v>18679</v>
      </c>
      <c r="J209" s="19" t="s">
        <v>14102</v>
      </c>
      <c r="K209" s="18"/>
      <c r="L209" s="18">
        <v>5.4</v>
      </c>
    </row>
    <row r="210" spans="1:12" s="20" customFormat="1" ht="12" x14ac:dyDescent="0.25">
      <c r="A210" s="71">
        <v>209</v>
      </c>
      <c r="B210" s="18" t="s">
        <v>7208</v>
      </c>
      <c r="C210" s="18"/>
      <c r="D210" s="18" t="s">
        <v>7209</v>
      </c>
      <c r="E210" s="17">
        <v>1</v>
      </c>
      <c r="F210" s="18" t="s">
        <v>18941</v>
      </c>
      <c r="G210" s="17">
        <v>1</v>
      </c>
      <c r="H210" s="19">
        <v>6.19</v>
      </c>
      <c r="I210" s="18" t="s">
        <v>18679</v>
      </c>
      <c r="J210" s="19" t="s">
        <v>14102</v>
      </c>
      <c r="K210" s="18"/>
      <c r="L210" s="18">
        <v>6.19</v>
      </c>
    </row>
    <row r="211" spans="1:12" s="20" customFormat="1" ht="12" x14ac:dyDescent="0.25">
      <c r="A211" s="71">
        <v>210</v>
      </c>
      <c r="B211" s="18" t="s">
        <v>5835</v>
      </c>
      <c r="C211" s="18"/>
      <c r="D211" s="18" t="s">
        <v>5836</v>
      </c>
      <c r="E211" s="17">
        <v>1</v>
      </c>
      <c r="F211" s="18" t="s">
        <v>18942</v>
      </c>
      <c r="G211" s="17">
        <v>1</v>
      </c>
      <c r="H211" s="19">
        <v>10.69</v>
      </c>
      <c r="I211" s="18" t="s">
        <v>18679</v>
      </c>
      <c r="J211" s="19" t="s">
        <v>14102</v>
      </c>
      <c r="K211" s="18"/>
      <c r="L211" s="18">
        <v>10.69</v>
      </c>
    </row>
    <row r="212" spans="1:12" s="20" customFormat="1" ht="12" x14ac:dyDescent="0.25">
      <c r="A212" s="71">
        <v>211</v>
      </c>
      <c r="B212" s="18" t="s">
        <v>6504</v>
      </c>
      <c r="C212" s="18"/>
      <c r="D212" s="18" t="s">
        <v>6505</v>
      </c>
      <c r="E212" s="17">
        <v>1</v>
      </c>
      <c r="F212" s="18" t="s">
        <v>18943</v>
      </c>
      <c r="G212" s="17">
        <v>1</v>
      </c>
      <c r="H212" s="19">
        <v>10.69</v>
      </c>
      <c r="I212" s="18" t="s">
        <v>18679</v>
      </c>
      <c r="J212" s="19" t="s">
        <v>14102</v>
      </c>
      <c r="K212" s="18"/>
      <c r="L212" s="18">
        <v>10.69</v>
      </c>
    </row>
    <row r="213" spans="1:12" s="20" customFormat="1" ht="12" x14ac:dyDescent="0.25">
      <c r="A213" s="71">
        <v>212</v>
      </c>
      <c r="B213" s="18" t="s">
        <v>6501</v>
      </c>
      <c r="C213" s="18"/>
      <c r="D213" s="18" t="s">
        <v>6502</v>
      </c>
      <c r="E213" s="17">
        <v>1</v>
      </c>
      <c r="F213" s="18" t="s">
        <v>18944</v>
      </c>
      <c r="G213" s="17">
        <v>1</v>
      </c>
      <c r="H213" s="19">
        <v>11.46</v>
      </c>
      <c r="I213" s="18" t="s">
        <v>18679</v>
      </c>
      <c r="J213" s="19" t="s">
        <v>14102</v>
      </c>
      <c r="K213" s="18"/>
      <c r="L213" s="18">
        <v>11.46</v>
      </c>
    </row>
    <row r="214" spans="1:12" s="20" customFormat="1" ht="12" x14ac:dyDescent="0.25">
      <c r="A214" s="71">
        <v>213</v>
      </c>
      <c r="B214" s="18" t="s">
        <v>7200</v>
      </c>
      <c r="C214" s="18"/>
      <c r="D214" s="18" t="s">
        <v>7201</v>
      </c>
      <c r="E214" s="17">
        <v>1</v>
      </c>
      <c r="F214" s="18" t="s">
        <v>18945</v>
      </c>
      <c r="G214" s="17">
        <v>1</v>
      </c>
      <c r="H214" s="19">
        <v>5.26</v>
      </c>
      <c r="I214" s="18" t="s">
        <v>18679</v>
      </c>
      <c r="J214" s="19" t="s">
        <v>14102</v>
      </c>
      <c r="K214" s="18"/>
      <c r="L214" s="18">
        <v>5.26</v>
      </c>
    </row>
    <row r="215" spans="1:12" s="20" customFormat="1" ht="12" x14ac:dyDescent="0.25">
      <c r="A215" s="71">
        <v>214</v>
      </c>
      <c r="B215" s="18" t="s">
        <v>7716</v>
      </c>
      <c r="C215" s="18"/>
      <c r="D215" s="18" t="s">
        <v>7717</v>
      </c>
      <c r="E215" s="17">
        <v>1</v>
      </c>
      <c r="F215" s="18" t="s">
        <v>18946</v>
      </c>
      <c r="G215" s="17">
        <v>1</v>
      </c>
      <c r="H215" s="19">
        <v>2.61</v>
      </c>
      <c r="I215" s="18" t="s">
        <v>18679</v>
      </c>
      <c r="J215" s="19" t="s">
        <v>14102</v>
      </c>
      <c r="K215" s="18"/>
      <c r="L215" s="18">
        <v>2.61</v>
      </c>
    </row>
    <row r="216" spans="1:12" s="20" customFormat="1" ht="12" x14ac:dyDescent="0.25">
      <c r="A216" s="71">
        <v>215</v>
      </c>
      <c r="B216" s="18" t="s">
        <v>7713</v>
      </c>
      <c r="C216" s="18"/>
      <c r="D216" s="18" t="s">
        <v>7714</v>
      </c>
      <c r="E216" s="17">
        <v>1</v>
      </c>
      <c r="F216" s="18" t="s">
        <v>18947</v>
      </c>
      <c r="G216" s="17">
        <v>1</v>
      </c>
      <c r="H216" s="19">
        <v>2.83</v>
      </c>
      <c r="I216" s="18" t="s">
        <v>18679</v>
      </c>
      <c r="J216" s="19" t="s">
        <v>14102</v>
      </c>
      <c r="K216" s="18"/>
      <c r="L216" s="18">
        <v>2.83</v>
      </c>
    </row>
    <row r="217" spans="1:12" s="20" customFormat="1" ht="12" x14ac:dyDescent="0.25">
      <c r="A217" s="71">
        <v>216</v>
      </c>
      <c r="B217" s="18" t="s">
        <v>5974</v>
      </c>
      <c r="C217" s="18"/>
      <c r="D217" s="18" t="s">
        <v>5975</v>
      </c>
      <c r="E217" s="17">
        <v>1</v>
      </c>
      <c r="F217" s="18" t="s">
        <v>18948</v>
      </c>
      <c r="G217" s="17">
        <v>1</v>
      </c>
      <c r="H217" s="19">
        <v>0.46</v>
      </c>
      <c r="I217" s="18" t="s">
        <v>18679</v>
      </c>
      <c r="J217" s="19" t="s">
        <v>14102</v>
      </c>
      <c r="K217" s="18"/>
      <c r="L217" s="18">
        <v>0.46</v>
      </c>
    </row>
    <row r="218" spans="1:12" s="20" customFormat="1" ht="12" x14ac:dyDescent="0.25">
      <c r="A218" s="71">
        <v>217</v>
      </c>
      <c r="B218" s="18" t="s">
        <v>6004</v>
      </c>
      <c r="C218" s="18"/>
      <c r="D218" s="18" t="s">
        <v>6005</v>
      </c>
      <c r="E218" s="17">
        <v>1</v>
      </c>
      <c r="F218" s="18" t="s">
        <v>18949</v>
      </c>
      <c r="G218" s="17">
        <v>1</v>
      </c>
      <c r="H218" s="19">
        <v>0.48</v>
      </c>
      <c r="I218" s="18" t="s">
        <v>18679</v>
      </c>
      <c r="J218" s="19" t="s">
        <v>14102</v>
      </c>
      <c r="K218" s="18"/>
      <c r="L218" s="18">
        <v>0.48</v>
      </c>
    </row>
    <row r="219" spans="1:12" s="20" customFormat="1" ht="12" x14ac:dyDescent="0.25">
      <c r="A219" s="71">
        <v>218</v>
      </c>
      <c r="B219" s="18" t="s">
        <v>5643</v>
      </c>
      <c r="C219" s="18"/>
      <c r="D219" s="18" t="s">
        <v>5644</v>
      </c>
      <c r="E219" s="17">
        <v>1</v>
      </c>
      <c r="F219" s="18" t="s">
        <v>18950</v>
      </c>
      <c r="G219" s="17">
        <v>1</v>
      </c>
      <c r="H219" s="19">
        <v>0.46</v>
      </c>
      <c r="I219" s="18" t="s">
        <v>18679</v>
      </c>
      <c r="J219" s="19" t="s">
        <v>14102</v>
      </c>
      <c r="K219" s="18"/>
      <c r="L219" s="18">
        <v>0.46</v>
      </c>
    </row>
    <row r="220" spans="1:12" s="20" customFormat="1" ht="12" x14ac:dyDescent="0.25">
      <c r="A220" s="71">
        <v>219</v>
      </c>
      <c r="B220" s="18" t="s">
        <v>6164</v>
      </c>
      <c r="C220" s="18"/>
      <c r="D220" s="18" t="s">
        <v>6165</v>
      </c>
      <c r="E220" s="17">
        <v>1</v>
      </c>
      <c r="F220" s="18" t="s">
        <v>18951</v>
      </c>
      <c r="G220" s="17">
        <v>1</v>
      </c>
      <c r="H220" s="19">
        <v>0.48</v>
      </c>
      <c r="I220" s="18" t="s">
        <v>18679</v>
      </c>
      <c r="J220" s="19" t="s">
        <v>14102</v>
      </c>
      <c r="K220" s="18"/>
      <c r="L220" s="18">
        <v>0.48</v>
      </c>
    </row>
    <row r="221" spans="1:12" s="20" customFormat="1" ht="12" x14ac:dyDescent="0.25">
      <c r="A221" s="71">
        <v>220</v>
      </c>
      <c r="B221" s="18" t="s">
        <v>5206</v>
      </c>
      <c r="C221" s="18"/>
      <c r="D221" s="18" t="s">
        <v>5207</v>
      </c>
      <c r="E221" s="17">
        <v>1</v>
      </c>
      <c r="F221" s="18" t="s">
        <v>18952</v>
      </c>
      <c r="G221" s="17">
        <v>1</v>
      </c>
      <c r="H221" s="19">
        <v>0.46</v>
      </c>
      <c r="I221" s="18" t="s">
        <v>18679</v>
      </c>
      <c r="J221" s="19" t="s">
        <v>14102</v>
      </c>
      <c r="K221" s="18"/>
      <c r="L221" s="18">
        <v>0.46</v>
      </c>
    </row>
    <row r="222" spans="1:12" s="20" customFormat="1" ht="12" x14ac:dyDescent="0.25">
      <c r="A222" s="71">
        <v>221</v>
      </c>
      <c r="B222" s="18" t="s">
        <v>5938</v>
      </c>
      <c r="C222" s="18"/>
      <c r="D222" s="18" t="s">
        <v>5939</v>
      </c>
      <c r="E222" s="17">
        <v>1</v>
      </c>
      <c r="F222" s="18" t="s">
        <v>18953</v>
      </c>
      <c r="G222" s="17">
        <v>1</v>
      </c>
      <c r="H222" s="19">
        <v>0.49</v>
      </c>
      <c r="I222" s="18" t="s">
        <v>18679</v>
      </c>
      <c r="J222" s="19" t="s">
        <v>14102</v>
      </c>
      <c r="K222" s="18"/>
      <c r="L222" s="18">
        <v>0.49</v>
      </c>
    </row>
    <row r="223" spans="1:12" s="20" customFormat="1" ht="12" x14ac:dyDescent="0.25">
      <c r="A223" s="71">
        <v>222</v>
      </c>
      <c r="B223" s="18" t="s">
        <v>6515</v>
      </c>
      <c r="C223" s="18"/>
      <c r="D223" s="18" t="s">
        <v>6516</v>
      </c>
      <c r="E223" s="17">
        <v>1</v>
      </c>
      <c r="F223" s="18" t="s">
        <v>18954</v>
      </c>
      <c r="G223" s="17">
        <v>1</v>
      </c>
      <c r="H223" s="19">
        <v>0.46</v>
      </c>
      <c r="I223" s="18" t="s">
        <v>18679</v>
      </c>
      <c r="J223" s="19" t="s">
        <v>14102</v>
      </c>
      <c r="K223" s="18"/>
      <c r="L223" s="18">
        <v>0.46</v>
      </c>
    </row>
    <row r="224" spans="1:12" s="20" customFormat="1" ht="12" x14ac:dyDescent="0.25">
      <c r="A224" s="71">
        <v>223</v>
      </c>
      <c r="B224" s="18" t="s">
        <v>6656</v>
      </c>
      <c r="C224" s="18"/>
      <c r="D224" s="18" t="s">
        <v>6657</v>
      </c>
      <c r="E224" s="17">
        <v>1</v>
      </c>
      <c r="F224" s="18" t="s">
        <v>18955</v>
      </c>
      <c r="G224" s="17">
        <v>1</v>
      </c>
      <c r="H224" s="19">
        <v>0.48</v>
      </c>
      <c r="I224" s="18" t="s">
        <v>18679</v>
      </c>
      <c r="J224" s="19" t="s">
        <v>14102</v>
      </c>
      <c r="K224" s="18"/>
      <c r="L224" s="18">
        <v>0.48</v>
      </c>
    </row>
    <row r="225" spans="1:12" s="20" customFormat="1" ht="12" x14ac:dyDescent="0.25">
      <c r="A225" s="71">
        <v>224</v>
      </c>
      <c r="B225" s="18" t="s">
        <v>5941</v>
      </c>
      <c r="C225" s="18"/>
      <c r="D225" s="18" t="s">
        <v>5942</v>
      </c>
      <c r="E225" s="17">
        <v>1</v>
      </c>
      <c r="F225" s="18" t="s">
        <v>18956</v>
      </c>
      <c r="G225" s="17">
        <v>1</v>
      </c>
      <c r="H225" s="19">
        <v>0.46</v>
      </c>
      <c r="I225" s="18" t="s">
        <v>18679</v>
      </c>
      <c r="J225" s="19" t="s">
        <v>14102</v>
      </c>
      <c r="K225" s="18"/>
      <c r="L225" s="18">
        <v>0.46</v>
      </c>
    </row>
    <row r="226" spans="1:12" s="20" customFormat="1" ht="12" x14ac:dyDescent="0.25">
      <c r="A226" s="71">
        <v>225</v>
      </c>
      <c r="B226" s="18" t="s">
        <v>5783</v>
      </c>
      <c r="C226" s="18"/>
      <c r="D226" s="18" t="s">
        <v>5784</v>
      </c>
      <c r="E226" s="17">
        <v>1</v>
      </c>
      <c r="F226" s="18" t="s">
        <v>18957</v>
      </c>
      <c r="G226" s="17">
        <v>1</v>
      </c>
      <c r="H226" s="19">
        <v>0.49</v>
      </c>
      <c r="I226" s="18" t="s">
        <v>18679</v>
      </c>
      <c r="J226" s="19" t="s">
        <v>14102</v>
      </c>
      <c r="K226" s="18"/>
      <c r="L226" s="18">
        <v>0.49</v>
      </c>
    </row>
    <row r="227" spans="1:12" s="20" customFormat="1" ht="12" x14ac:dyDescent="0.25">
      <c r="A227" s="71">
        <v>226</v>
      </c>
      <c r="B227" s="18" t="s">
        <v>5847</v>
      </c>
      <c r="C227" s="18"/>
      <c r="D227" s="18" t="s">
        <v>5848</v>
      </c>
      <c r="E227" s="17">
        <v>1</v>
      </c>
      <c r="F227" s="18" t="s">
        <v>18958</v>
      </c>
      <c r="G227" s="17">
        <v>1</v>
      </c>
      <c r="H227" s="19">
        <v>0.46</v>
      </c>
      <c r="I227" s="18" t="s">
        <v>18679</v>
      </c>
      <c r="J227" s="19" t="s">
        <v>14102</v>
      </c>
      <c r="K227" s="18"/>
      <c r="L227" s="18">
        <v>0.46</v>
      </c>
    </row>
    <row r="228" spans="1:12" s="20" customFormat="1" ht="12" x14ac:dyDescent="0.25">
      <c r="A228" s="71">
        <v>227</v>
      </c>
      <c r="B228" s="18" t="s">
        <v>6250</v>
      </c>
      <c r="C228" s="18"/>
      <c r="D228" s="18" t="s">
        <v>6251</v>
      </c>
      <c r="E228" s="17">
        <v>1</v>
      </c>
      <c r="F228" s="18" t="s">
        <v>18959</v>
      </c>
      <c r="G228" s="17">
        <v>1</v>
      </c>
      <c r="H228" s="19">
        <v>0.48</v>
      </c>
      <c r="I228" s="18" t="s">
        <v>18679</v>
      </c>
      <c r="J228" s="19" t="s">
        <v>14102</v>
      </c>
      <c r="K228" s="18"/>
      <c r="L228" s="18">
        <v>0.48</v>
      </c>
    </row>
    <row r="229" spans="1:12" s="20" customFormat="1" ht="12" x14ac:dyDescent="0.25">
      <c r="A229" s="71">
        <v>228</v>
      </c>
      <c r="B229" s="18" t="s">
        <v>5203</v>
      </c>
      <c r="C229" s="18"/>
      <c r="D229" s="18" t="s">
        <v>5204</v>
      </c>
      <c r="E229" s="17">
        <v>1</v>
      </c>
      <c r="F229" s="18" t="s">
        <v>18960</v>
      </c>
      <c r="G229" s="17">
        <v>1</v>
      </c>
      <c r="H229" s="19">
        <v>0.3</v>
      </c>
      <c r="I229" s="18" t="s">
        <v>18939</v>
      </c>
      <c r="J229" s="19" t="s">
        <v>14102</v>
      </c>
      <c r="K229" s="18"/>
      <c r="L229" s="18">
        <v>0.3</v>
      </c>
    </row>
    <row r="230" spans="1:12" s="20" customFormat="1" ht="12" x14ac:dyDescent="0.25">
      <c r="A230" s="71">
        <v>229</v>
      </c>
      <c r="B230" s="18" t="s">
        <v>5200</v>
      </c>
      <c r="C230" s="18"/>
      <c r="D230" s="18" t="s">
        <v>5201</v>
      </c>
      <c r="E230" s="17">
        <v>1</v>
      </c>
      <c r="F230" s="18" t="s">
        <v>18961</v>
      </c>
      <c r="G230" s="17">
        <v>1</v>
      </c>
      <c r="H230" s="19">
        <v>0.33</v>
      </c>
      <c r="I230" s="18" t="s">
        <v>18939</v>
      </c>
      <c r="J230" s="19" t="s">
        <v>14102</v>
      </c>
      <c r="K230" s="18"/>
      <c r="L230" s="18">
        <v>0.33</v>
      </c>
    </row>
    <row r="231" spans="1:12" s="20" customFormat="1" ht="12" x14ac:dyDescent="0.25">
      <c r="A231" s="71">
        <v>230</v>
      </c>
      <c r="B231" s="18" t="s">
        <v>5634</v>
      </c>
      <c r="C231" s="18"/>
      <c r="D231" s="18" t="s">
        <v>5635</v>
      </c>
      <c r="E231" s="17">
        <v>1</v>
      </c>
      <c r="F231" s="18" t="s">
        <v>18962</v>
      </c>
      <c r="G231" s="17">
        <v>1</v>
      </c>
      <c r="H231" s="19">
        <v>0.48</v>
      </c>
      <c r="I231" s="18" t="s">
        <v>18679</v>
      </c>
      <c r="J231" s="19" t="s">
        <v>14102</v>
      </c>
      <c r="K231" s="18"/>
      <c r="L231" s="18">
        <v>0.48</v>
      </c>
    </row>
    <row r="232" spans="1:12" s="20" customFormat="1" ht="12" x14ac:dyDescent="0.25">
      <c r="A232" s="71">
        <v>231</v>
      </c>
      <c r="B232" s="18" t="s">
        <v>5197</v>
      </c>
      <c r="C232" s="18"/>
      <c r="D232" s="18" t="s">
        <v>5198</v>
      </c>
      <c r="E232" s="17">
        <v>1</v>
      </c>
      <c r="F232" s="18" t="s">
        <v>18963</v>
      </c>
      <c r="G232" s="17">
        <v>1</v>
      </c>
      <c r="H232" s="19">
        <v>0.53</v>
      </c>
      <c r="I232" s="18" t="s">
        <v>18679</v>
      </c>
      <c r="J232" s="19" t="s">
        <v>14102</v>
      </c>
      <c r="K232" s="18"/>
      <c r="L232" s="18">
        <v>0.53</v>
      </c>
    </row>
    <row r="233" spans="1:12" s="20" customFormat="1" ht="12" x14ac:dyDescent="0.25">
      <c r="A233" s="71">
        <v>232</v>
      </c>
      <c r="B233" s="18" t="s">
        <v>7144</v>
      </c>
      <c r="C233" s="18"/>
      <c r="D233" s="18" t="s">
        <v>7145</v>
      </c>
      <c r="E233" s="17">
        <v>1</v>
      </c>
      <c r="F233" s="18" t="s">
        <v>18964</v>
      </c>
      <c r="G233" s="17">
        <v>1</v>
      </c>
      <c r="H233" s="19">
        <v>2.0499999999999998</v>
      </c>
      <c r="I233" s="18" t="s">
        <v>18679</v>
      </c>
      <c r="J233" s="19" t="s">
        <v>14102</v>
      </c>
      <c r="K233" s="18"/>
      <c r="L233" s="18">
        <v>2.0499999999999998</v>
      </c>
    </row>
    <row r="234" spans="1:12" s="20" customFormat="1" ht="12" x14ac:dyDescent="0.25">
      <c r="A234" s="71">
        <v>233</v>
      </c>
      <c r="B234" s="18" t="s">
        <v>6321</v>
      </c>
      <c r="C234" s="18"/>
      <c r="D234" s="18" t="s">
        <v>6322</v>
      </c>
      <c r="E234" s="17">
        <v>1</v>
      </c>
      <c r="F234" s="18" t="s">
        <v>18965</v>
      </c>
      <c r="G234" s="17">
        <v>1</v>
      </c>
      <c r="H234" s="19">
        <v>2.2799999999999998</v>
      </c>
      <c r="I234" s="18" t="s">
        <v>18679</v>
      </c>
      <c r="J234" s="19" t="s">
        <v>14102</v>
      </c>
      <c r="K234" s="18"/>
      <c r="L234" s="18">
        <v>2.2799999999999998</v>
      </c>
    </row>
    <row r="235" spans="1:12" s="20" customFormat="1" ht="12" x14ac:dyDescent="0.25">
      <c r="A235" s="71">
        <v>234</v>
      </c>
      <c r="B235" s="18" t="s">
        <v>6994</v>
      </c>
      <c r="C235" s="18"/>
      <c r="D235" s="18" t="s">
        <v>6995</v>
      </c>
      <c r="E235" s="17">
        <v>1</v>
      </c>
      <c r="F235" s="18" t="s">
        <v>18966</v>
      </c>
      <c r="G235" s="17">
        <v>1</v>
      </c>
      <c r="H235" s="19">
        <v>8.09</v>
      </c>
      <c r="I235" s="18" t="s">
        <v>18679</v>
      </c>
      <c r="J235" s="19" t="s">
        <v>14102</v>
      </c>
      <c r="K235" s="18"/>
      <c r="L235" s="18">
        <v>8.09</v>
      </c>
    </row>
    <row r="236" spans="1:12" s="20" customFormat="1" ht="12" x14ac:dyDescent="0.25">
      <c r="A236" s="71">
        <v>235</v>
      </c>
      <c r="B236" s="18" t="s">
        <v>7264</v>
      </c>
      <c r="C236" s="18"/>
      <c r="D236" s="18" t="s">
        <v>7265</v>
      </c>
      <c r="E236" s="17">
        <v>1</v>
      </c>
      <c r="F236" s="18" t="s">
        <v>18967</v>
      </c>
      <c r="G236" s="17">
        <v>1</v>
      </c>
      <c r="H236" s="19">
        <v>8.68</v>
      </c>
      <c r="I236" s="18" t="s">
        <v>18679</v>
      </c>
      <c r="J236" s="19" t="s">
        <v>14102</v>
      </c>
      <c r="K236" s="18"/>
      <c r="L236" s="18">
        <v>8.68</v>
      </c>
    </row>
    <row r="237" spans="1:12" s="20" customFormat="1" ht="12" x14ac:dyDescent="0.25">
      <c r="A237" s="71">
        <v>236</v>
      </c>
      <c r="B237" s="18" t="s">
        <v>6102</v>
      </c>
      <c r="C237" s="18"/>
      <c r="D237" s="18" t="s">
        <v>6103</v>
      </c>
      <c r="E237" s="17">
        <v>1</v>
      </c>
      <c r="F237" s="18" t="s">
        <v>18968</v>
      </c>
      <c r="G237" s="17">
        <v>1</v>
      </c>
      <c r="H237" s="19">
        <v>3.59</v>
      </c>
      <c r="I237" s="18" t="s">
        <v>18679</v>
      </c>
      <c r="J237" s="19" t="s">
        <v>14102</v>
      </c>
      <c r="K237" s="18"/>
      <c r="L237" s="18">
        <v>3.59</v>
      </c>
    </row>
    <row r="238" spans="1:12" s="20" customFormat="1" ht="12" x14ac:dyDescent="0.25">
      <c r="A238" s="71">
        <v>237</v>
      </c>
      <c r="B238" s="18" t="s">
        <v>7297</v>
      </c>
      <c r="C238" s="18"/>
      <c r="D238" s="18" t="s">
        <v>7298</v>
      </c>
      <c r="E238" s="17">
        <v>1</v>
      </c>
      <c r="F238" s="18" t="s">
        <v>18969</v>
      </c>
      <c r="G238" s="17">
        <v>1</v>
      </c>
      <c r="H238" s="19">
        <v>12.36</v>
      </c>
      <c r="I238" s="18" t="s">
        <v>18679</v>
      </c>
      <c r="J238" s="19" t="s">
        <v>14102</v>
      </c>
      <c r="K238" s="18"/>
      <c r="L238" s="18">
        <v>12.36</v>
      </c>
    </row>
    <row r="239" spans="1:12" s="20" customFormat="1" ht="12" x14ac:dyDescent="0.25">
      <c r="A239" s="71">
        <v>238</v>
      </c>
      <c r="B239" s="18" t="s">
        <v>7303</v>
      </c>
      <c r="C239" s="18"/>
      <c r="D239" s="18" t="s">
        <v>7304</v>
      </c>
      <c r="E239" s="17">
        <v>1</v>
      </c>
      <c r="F239" s="18" t="s">
        <v>18970</v>
      </c>
      <c r="G239" s="17">
        <v>1</v>
      </c>
      <c r="H239" s="19">
        <v>13</v>
      </c>
      <c r="I239" s="18" t="s">
        <v>18679</v>
      </c>
      <c r="J239" s="19" t="s">
        <v>14102</v>
      </c>
      <c r="K239" s="18"/>
      <c r="L239" s="18">
        <v>13</v>
      </c>
    </row>
    <row r="240" spans="1:12" s="20" customFormat="1" ht="12" x14ac:dyDescent="0.25">
      <c r="A240" s="71">
        <v>239</v>
      </c>
      <c r="B240" s="18" t="s">
        <v>5139</v>
      </c>
      <c r="C240" s="18"/>
      <c r="D240" s="18" t="s">
        <v>5140</v>
      </c>
      <c r="E240" s="17">
        <v>1</v>
      </c>
      <c r="F240" s="18" t="s">
        <v>18971</v>
      </c>
      <c r="G240" s="17">
        <v>1</v>
      </c>
      <c r="H240" s="19">
        <v>11.56</v>
      </c>
      <c r="I240" s="18" t="s">
        <v>18679</v>
      </c>
      <c r="J240" s="19" t="s">
        <v>14102</v>
      </c>
      <c r="K240" s="18"/>
      <c r="L240" s="18">
        <v>11.56</v>
      </c>
    </row>
    <row r="241" spans="1:12" s="20" customFormat="1" ht="12" x14ac:dyDescent="0.25">
      <c r="A241" s="71">
        <v>240</v>
      </c>
      <c r="B241" s="18" t="s">
        <v>5136</v>
      </c>
      <c r="C241" s="18"/>
      <c r="D241" s="18" t="s">
        <v>5137</v>
      </c>
      <c r="E241" s="17">
        <v>1</v>
      </c>
      <c r="F241" s="18" t="s">
        <v>18972</v>
      </c>
      <c r="G241" s="17">
        <v>1</v>
      </c>
      <c r="H241" s="19">
        <v>13</v>
      </c>
      <c r="I241" s="18" t="s">
        <v>18679</v>
      </c>
      <c r="J241" s="19" t="s">
        <v>14102</v>
      </c>
      <c r="K241" s="18"/>
      <c r="L241" s="18">
        <v>13</v>
      </c>
    </row>
    <row r="242" spans="1:12" s="20" customFormat="1" ht="12" x14ac:dyDescent="0.25">
      <c r="A242" s="71">
        <v>241</v>
      </c>
      <c r="B242" s="18" t="s">
        <v>6841</v>
      </c>
      <c r="C242" s="18"/>
      <c r="D242" s="18" t="s">
        <v>6842</v>
      </c>
      <c r="E242" s="17">
        <v>1</v>
      </c>
      <c r="F242" s="18" t="s">
        <v>18973</v>
      </c>
      <c r="G242" s="17">
        <v>1</v>
      </c>
      <c r="H242" s="19">
        <v>8.69</v>
      </c>
      <c r="I242" s="18" t="s">
        <v>18679</v>
      </c>
      <c r="J242" s="19" t="s">
        <v>14102</v>
      </c>
      <c r="K242" s="18"/>
      <c r="L242" s="18">
        <v>8.69</v>
      </c>
    </row>
    <row r="243" spans="1:12" s="20" customFormat="1" ht="12" x14ac:dyDescent="0.25">
      <c r="A243" s="71">
        <v>242</v>
      </c>
      <c r="B243" s="18" t="s">
        <v>6117</v>
      </c>
      <c r="C243" s="18"/>
      <c r="D243" s="18" t="s">
        <v>6118</v>
      </c>
      <c r="E243" s="17">
        <v>1</v>
      </c>
      <c r="F243" s="18" t="s">
        <v>18974</v>
      </c>
      <c r="G243" s="17">
        <v>1</v>
      </c>
      <c r="H243" s="19">
        <v>2.4</v>
      </c>
      <c r="I243" s="18" t="s">
        <v>18679</v>
      </c>
      <c r="J243" s="19" t="s">
        <v>14102</v>
      </c>
      <c r="K243" s="18"/>
      <c r="L243" s="18">
        <v>2.4</v>
      </c>
    </row>
    <row r="244" spans="1:12" s="20" customFormat="1" ht="12" x14ac:dyDescent="0.25">
      <c r="A244" s="71">
        <v>243</v>
      </c>
      <c r="B244" s="18" t="s">
        <v>7153</v>
      </c>
      <c r="C244" s="18"/>
      <c r="D244" s="18" t="s">
        <v>7154</v>
      </c>
      <c r="E244" s="17">
        <v>1</v>
      </c>
      <c r="F244" s="18" t="s">
        <v>18975</v>
      </c>
      <c r="G244" s="17">
        <v>1</v>
      </c>
      <c r="H244" s="19">
        <v>1.51</v>
      </c>
      <c r="I244" s="18" t="s">
        <v>18679</v>
      </c>
      <c r="J244" s="19" t="s">
        <v>14102</v>
      </c>
      <c r="K244" s="18"/>
      <c r="L244" s="18">
        <v>1.51</v>
      </c>
    </row>
    <row r="245" spans="1:12" s="20" customFormat="1" ht="12" x14ac:dyDescent="0.25">
      <c r="A245" s="71">
        <v>244</v>
      </c>
      <c r="B245" s="18" t="s">
        <v>7135</v>
      </c>
      <c r="C245" s="18"/>
      <c r="D245" s="18" t="s">
        <v>7136</v>
      </c>
      <c r="E245" s="17">
        <v>1</v>
      </c>
      <c r="F245" s="18" t="s">
        <v>18976</v>
      </c>
      <c r="G245" s="17">
        <v>1</v>
      </c>
      <c r="H245" s="19">
        <v>1.75</v>
      </c>
      <c r="I245" s="18" t="s">
        <v>18679</v>
      </c>
      <c r="J245" s="19" t="s">
        <v>14102</v>
      </c>
      <c r="K245" s="18"/>
      <c r="L245" s="18">
        <v>1.75</v>
      </c>
    </row>
    <row r="246" spans="1:12" s="20" customFormat="1" ht="12" x14ac:dyDescent="0.25">
      <c r="A246" s="71">
        <v>245</v>
      </c>
      <c r="B246" s="18" t="s">
        <v>7124</v>
      </c>
      <c r="C246" s="18"/>
      <c r="D246" s="18" t="s">
        <v>7125</v>
      </c>
      <c r="E246" s="17">
        <v>1</v>
      </c>
      <c r="F246" s="18" t="s">
        <v>18977</v>
      </c>
      <c r="G246" s="17">
        <v>1</v>
      </c>
      <c r="H246" s="19">
        <v>1.1499999999999999</v>
      </c>
      <c r="I246" s="18" t="s">
        <v>18679</v>
      </c>
      <c r="J246" s="19" t="s">
        <v>14102</v>
      </c>
      <c r="K246" s="18"/>
      <c r="L246" s="18">
        <v>1.1499999999999999</v>
      </c>
    </row>
    <row r="247" spans="1:12" s="20" customFormat="1" ht="12" x14ac:dyDescent="0.25">
      <c r="A247" s="71">
        <v>246</v>
      </c>
      <c r="B247" s="18" t="s">
        <v>7707</v>
      </c>
      <c r="C247" s="18"/>
      <c r="D247" s="18" t="s">
        <v>7708</v>
      </c>
      <c r="E247" s="17">
        <v>1</v>
      </c>
      <c r="F247" s="18" t="s">
        <v>18978</v>
      </c>
      <c r="G247" s="17">
        <v>1</v>
      </c>
      <c r="H247" s="19">
        <v>5.1100000000000003</v>
      </c>
      <c r="I247" s="18" t="s">
        <v>18679</v>
      </c>
      <c r="J247" s="19" t="s">
        <v>14102</v>
      </c>
      <c r="K247" s="18"/>
      <c r="L247" s="18">
        <v>5.1100000000000003</v>
      </c>
    </row>
    <row r="248" spans="1:12" s="20" customFormat="1" ht="12" x14ac:dyDescent="0.25">
      <c r="A248" s="71">
        <v>247</v>
      </c>
      <c r="B248" s="18" t="s">
        <v>5893</v>
      </c>
      <c r="C248" s="18"/>
      <c r="D248" s="18" t="s">
        <v>5894</v>
      </c>
      <c r="E248" s="17">
        <v>1</v>
      </c>
      <c r="F248" s="18" t="s">
        <v>18979</v>
      </c>
      <c r="G248" s="17">
        <v>1</v>
      </c>
      <c r="H248" s="19">
        <v>56.65</v>
      </c>
      <c r="I248" s="18" t="s">
        <v>18679</v>
      </c>
      <c r="J248" s="19" t="s">
        <v>14102</v>
      </c>
      <c r="K248" s="18"/>
      <c r="L248" s="18">
        <v>56.65</v>
      </c>
    </row>
    <row r="249" spans="1:12" s="20" customFormat="1" ht="12" x14ac:dyDescent="0.25">
      <c r="A249" s="71">
        <v>248</v>
      </c>
      <c r="B249" s="18" t="s">
        <v>6054</v>
      </c>
      <c r="C249" s="18"/>
      <c r="D249" s="18" t="s">
        <v>6055</v>
      </c>
      <c r="E249" s="17">
        <v>1</v>
      </c>
      <c r="F249" s="18" t="s">
        <v>18980</v>
      </c>
      <c r="G249" s="17">
        <v>1</v>
      </c>
      <c r="H249" s="19">
        <v>3.65</v>
      </c>
      <c r="I249" s="18" t="s">
        <v>18679</v>
      </c>
      <c r="J249" s="19" t="s">
        <v>14102</v>
      </c>
      <c r="K249" s="18"/>
      <c r="L249" s="18">
        <v>3.65</v>
      </c>
    </row>
    <row r="250" spans="1:12" s="20" customFormat="1" ht="12" x14ac:dyDescent="0.25">
      <c r="A250" s="71">
        <v>249</v>
      </c>
      <c r="B250" s="18" t="s">
        <v>5132</v>
      </c>
      <c r="C250" s="18"/>
      <c r="D250" s="18" t="s">
        <v>5133</v>
      </c>
      <c r="E250" s="17">
        <v>1</v>
      </c>
      <c r="F250" s="18" t="s">
        <v>5135</v>
      </c>
      <c r="G250" s="17">
        <v>1</v>
      </c>
      <c r="H250" s="19">
        <v>9.61</v>
      </c>
      <c r="I250" s="18" t="s">
        <v>18679</v>
      </c>
      <c r="J250" s="19" t="s">
        <v>14102</v>
      </c>
      <c r="K250" s="18"/>
      <c r="L250" s="18">
        <v>9.61</v>
      </c>
    </row>
    <row r="251" spans="1:12" s="20" customFormat="1" ht="12" x14ac:dyDescent="0.25">
      <c r="A251" s="71">
        <v>250</v>
      </c>
      <c r="B251" s="18" t="s">
        <v>6057</v>
      </c>
      <c r="C251" s="18"/>
      <c r="D251" s="18" t="s">
        <v>6058</v>
      </c>
      <c r="E251" s="17">
        <v>1</v>
      </c>
      <c r="F251" s="18" t="s">
        <v>18981</v>
      </c>
      <c r="G251" s="17">
        <v>1</v>
      </c>
      <c r="H251" s="19">
        <v>10.71</v>
      </c>
      <c r="I251" s="18" t="s">
        <v>18679</v>
      </c>
      <c r="J251" s="19" t="s">
        <v>14102</v>
      </c>
      <c r="K251" s="18"/>
      <c r="L251" s="18">
        <v>10.71</v>
      </c>
    </row>
    <row r="252" spans="1:12" s="20" customFormat="1" ht="12" x14ac:dyDescent="0.25">
      <c r="A252" s="71">
        <v>251</v>
      </c>
      <c r="B252" s="18" t="s">
        <v>7150</v>
      </c>
      <c r="C252" s="18"/>
      <c r="D252" s="18" t="s">
        <v>7151</v>
      </c>
      <c r="E252" s="17">
        <v>1</v>
      </c>
      <c r="F252" s="18" t="s">
        <v>18982</v>
      </c>
      <c r="G252" s="17">
        <v>1</v>
      </c>
      <c r="H252" s="19">
        <v>32.14</v>
      </c>
      <c r="I252" s="18" t="s">
        <v>18679</v>
      </c>
      <c r="J252" s="19" t="s">
        <v>14102</v>
      </c>
      <c r="K252" s="18"/>
      <c r="L252" s="18">
        <v>32.14</v>
      </c>
    </row>
    <row r="253" spans="1:12" s="20" customFormat="1" ht="12" x14ac:dyDescent="0.25">
      <c r="A253" s="71">
        <v>252</v>
      </c>
      <c r="B253" s="18" t="s">
        <v>6001</v>
      </c>
      <c r="C253" s="18"/>
      <c r="D253" s="18" t="s">
        <v>6002</v>
      </c>
      <c r="E253" s="17">
        <v>1</v>
      </c>
      <c r="F253" s="18" t="s">
        <v>18983</v>
      </c>
      <c r="G253" s="17">
        <v>1</v>
      </c>
      <c r="H253" s="19">
        <v>13.9</v>
      </c>
      <c r="I253" s="18" t="s">
        <v>18679</v>
      </c>
      <c r="J253" s="19" t="s">
        <v>14102</v>
      </c>
      <c r="K253" s="18"/>
      <c r="L253" s="18">
        <v>13.9</v>
      </c>
    </row>
    <row r="254" spans="1:12" s="20" customFormat="1" ht="12" x14ac:dyDescent="0.25">
      <c r="A254" s="71">
        <v>253</v>
      </c>
      <c r="B254" s="18" t="s">
        <v>6316</v>
      </c>
      <c r="C254" s="18"/>
      <c r="D254" s="18" t="s">
        <v>6317</v>
      </c>
      <c r="E254" s="17">
        <v>1</v>
      </c>
      <c r="F254" s="18" t="s">
        <v>18984</v>
      </c>
      <c r="G254" s="17">
        <v>1</v>
      </c>
      <c r="H254" s="19">
        <v>13.9</v>
      </c>
      <c r="I254" s="18" t="s">
        <v>18679</v>
      </c>
      <c r="J254" s="19" t="s">
        <v>14102</v>
      </c>
      <c r="K254" s="18"/>
      <c r="L254" s="18">
        <v>13.9</v>
      </c>
    </row>
    <row r="255" spans="1:12" s="20" customFormat="1" ht="12" x14ac:dyDescent="0.25">
      <c r="A255" s="71">
        <v>254</v>
      </c>
      <c r="B255" s="18" t="s">
        <v>5126</v>
      </c>
      <c r="C255" s="18"/>
      <c r="D255" s="18" t="s">
        <v>5127</v>
      </c>
      <c r="E255" s="17">
        <v>1</v>
      </c>
      <c r="F255" s="18" t="s">
        <v>18985</v>
      </c>
      <c r="G255" s="17">
        <v>1</v>
      </c>
      <c r="H255" s="19">
        <v>13.9</v>
      </c>
      <c r="I255" s="18" t="s">
        <v>18679</v>
      </c>
      <c r="J255" s="19" t="s">
        <v>14102</v>
      </c>
      <c r="K255" s="18"/>
      <c r="L255" s="18">
        <v>13.9</v>
      </c>
    </row>
    <row r="256" spans="1:12" s="20" customFormat="1" ht="12" x14ac:dyDescent="0.25">
      <c r="A256" s="71">
        <v>255</v>
      </c>
      <c r="B256" s="18" t="s">
        <v>5998</v>
      </c>
      <c r="C256" s="18"/>
      <c r="D256" s="18" t="s">
        <v>5999</v>
      </c>
      <c r="E256" s="17">
        <v>1</v>
      </c>
      <c r="F256" s="18" t="s">
        <v>18986</v>
      </c>
      <c r="G256" s="17">
        <v>1</v>
      </c>
      <c r="H256" s="19">
        <v>13.9</v>
      </c>
      <c r="I256" s="18" t="s">
        <v>18679</v>
      </c>
      <c r="J256" s="19" t="s">
        <v>14102</v>
      </c>
      <c r="K256" s="18"/>
      <c r="L256" s="18">
        <v>13.9</v>
      </c>
    </row>
    <row r="257" spans="1:12" s="20" customFormat="1" ht="12" x14ac:dyDescent="0.25">
      <c r="A257" s="71">
        <v>256</v>
      </c>
      <c r="B257" s="18" t="s">
        <v>6051</v>
      </c>
      <c r="C257" s="18"/>
      <c r="D257" s="18" t="s">
        <v>6052</v>
      </c>
      <c r="E257" s="17">
        <v>1</v>
      </c>
      <c r="F257" s="18" t="s">
        <v>18987</v>
      </c>
      <c r="G257" s="17">
        <v>1</v>
      </c>
      <c r="H257" s="19">
        <v>12.16</v>
      </c>
      <c r="I257" s="18" t="s">
        <v>18679</v>
      </c>
      <c r="J257" s="19" t="s">
        <v>14102</v>
      </c>
      <c r="K257" s="18"/>
      <c r="L257" s="18">
        <v>12.16</v>
      </c>
    </row>
    <row r="258" spans="1:12" s="20" customFormat="1" ht="12" x14ac:dyDescent="0.25">
      <c r="A258" s="71">
        <v>257</v>
      </c>
      <c r="B258" s="18" t="s">
        <v>6729</v>
      </c>
      <c r="C258" s="18"/>
      <c r="D258" s="18" t="s">
        <v>6730</v>
      </c>
      <c r="E258" s="17">
        <v>1</v>
      </c>
      <c r="F258" s="18" t="s">
        <v>18988</v>
      </c>
      <c r="G258" s="17">
        <v>1</v>
      </c>
      <c r="H258" s="19">
        <v>12.16</v>
      </c>
      <c r="I258" s="18" t="s">
        <v>18679</v>
      </c>
      <c r="J258" s="19" t="s">
        <v>14102</v>
      </c>
      <c r="K258" s="18"/>
      <c r="L258" s="18">
        <v>12.16</v>
      </c>
    </row>
    <row r="259" spans="1:12" s="20" customFormat="1" ht="12" x14ac:dyDescent="0.25">
      <c r="A259" s="71">
        <v>258</v>
      </c>
      <c r="B259" s="18" t="s">
        <v>7075</v>
      </c>
      <c r="C259" s="18"/>
      <c r="D259" s="18" t="s">
        <v>7076</v>
      </c>
      <c r="E259" s="17">
        <v>1</v>
      </c>
      <c r="F259" s="18" t="s">
        <v>18989</v>
      </c>
      <c r="G259" s="17">
        <v>1</v>
      </c>
      <c r="H259" s="19">
        <v>12.16</v>
      </c>
      <c r="I259" s="18" t="s">
        <v>18679</v>
      </c>
      <c r="J259" s="19" t="s">
        <v>14102</v>
      </c>
      <c r="K259" s="18"/>
      <c r="L259" s="18">
        <v>12.16</v>
      </c>
    </row>
    <row r="260" spans="1:12" s="20" customFormat="1" ht="12" x14ac:dyDescent="0.25">
      <c r="A260" s="71">
        <v>259</v>
      </c>
      <c r="B260" s="18" t="s">
        <v>5129</v>
      </c>
      <c r="C260" s="18"/>
      <c r="D260" s="18" t="s">
        <v>5130</v>
      </c>
      <c r="E260" s="17">
        <v>1</v>
      </c>
      <c r="F260" s="18" t="s">
        <v>18990</v>
      </c>
      <c r="G260" s="17">
        <v>1</v>
      </c>
      <c r="H260" s="19">
        <v>12.16</v>
      </c>
      <c r="I260" s="18" t="s">
        <v>18679</v>
      </c>
      <c r="J260" s="19" t="s">
        <v>14102</v>
      </c>
      <c r="K260" s="18"/>
      <c r="L260" s="18">
        <v>12.16</v>
      </c>
    </row>
    <row r="261" spans="1:12" s="20" customFormat="1" ht="12" x14ac:dyDescent="0.25">
      <c r="A261" s="71">
        <v>260</v>
      </c>
      <c r="B261" s="18" t="s">
        <v>5120</v>
      </c>
      <c r="C261" s="18"/>
      <c r="D261" s="18" t="s">
        <v>5121</v>
      </c>
      <c r="E261" s="17">
        <v>1</v>
      </c>
      <c r="F261" s="18" t="s">
        <v>18991</v>
      </c>
      <c r="G261" s="17">
        <v>1</v>
      </c>
      <c r="H261" s="19">
        <v>12.16</v>
      </c>
      <c r="I261" s="18" t="s">
        <v>18679</v>
      </c>
      <c r="J261" s="19" t="s">
        <v>14102</v>
      </c>
      <c r="K261" s="18"/>
      <c r="L261" s="18">
        <v>12.16</v>
      </c>
    </row>
    <row r="262" spans="1:12" s="20" customFormat="1" ht="12" x14ac:dyDescent="0.25">
      <c r="A262" s="71">
        <v>261</v>
      </c>
      <c r="B262" s="18" t="s">
        <v>6741</v>
      </c>
      <c r="C262" s="18"/>
      <c r="D262" s="18" t="s">
        <v>6742</v>
      </c>
      <c r="E262" s="17">
        <v>1</v>
      </c>
      <c r="F262" s="18" t="s">
        <v>18992</v>
      </c>
      <c r="G262" s="17">
        <v>1</v>
      </c>
      <c r="H262" s="19">
        <v>12.68</v>
      </c>
      <c r="I262" s="18" t="s">
        <v>18679</v>
      </c>
      <c r="J262" s="19" t="s">
        <v>14102</v>
      </c>
      <c r="K262" s="18"/>
      <c r="L262" s="18">
        <v>12.68</v>
      </c>
    </row>
    <row r="263" spans="1:12" s="20" customFormat="1" ht="12" x14ac:dyDescent="0.25">
      <c r="A263" s="71">
        <v>262</v>
      </c>
      <c r="B263" s="18" t="s">
        <v>5123</v>
      </c>
      <c r="C263" s="18"/>
      <c r="D263" s="18" t="s">
        <v>5124</v>
      </c>
      <c r="E263" s="17">
        <v>1</v>
      </c>
      <c r="F263" s="18" t="s">
        <v>18993</v>
      </c>
      <c r="G263" s="17">
        <v>1</v>
      </c>
      <c r="H263" s="19">
        <v>11.85</v>
      </c>
      <c r="I263" s="18" t="s">
        <v>18679</v>
      </c>
      <c r="J263" s="19" t="s">
        <v>14102</v>
      </c>
      <c r="K263" s="18"/>
      <c r="L263" s="18">
        <v>11.85</v>
      </c>
    </row>
    <row r="264" spans="1:12" s="20" customFormat="1" ht="12" x14ac:dyDescent="0.25">
      <c r="A264" s="71">
        <v>263</v>
      </c>
      <c r="B264" s="18" t="s">
        <v>6667</v>
      </c>
      <c r="C264" s="18"/>
      <c r="D264" s="18" t="s">
        <v>6668</v>
      </c>
      <c r="E264" s="17">
        <v>1</v>
      </c>
      <c r="F264" s="18" t="s">
        <v>18994</v>
      </c>
      <c r="G264" s="17">
        <v>1</v>
      </c>
      <c r="H264" s="19">
        <v>11.85</v>
      </c>
      <c r="I264" s="18" t="s">
        <v>18679</v>
      </c>
      <c r="J264" s="19" t="s">
        <v>14102</v>
      </c>
      <c r="K264" s="18"/>
      <c r="L264" s="18">
        <v>11.85</v>
      </c>
    </row>
    <row r="265" spans="1:12" s="20" customFormat="1" ht="12" x14ac:dyDescent="0.25">
      <c r="A265" s="71">
        <v>264</v>
      </c>
      <c r="B265" s="18" t="s">
        <v>5988</v>
      </c>
      <c r="C265" s="18"/>
      <c r="D265" s="18" t="s">
        <v>5989</v>
      </c>
      <c r="E265" s="17">
        <v>1</v>
      </c>
      <c r="F265" s="18" t="s">
        <v>18995</v>
      </c>
      <c r="G265" s="17">
        <v>1</v>
      </c>
      <c r="H265" s="19">
        <v>11.94</v>
      </c>
      <c r="I265" s="18" t="s">
        <v>18679</v>
      </c>
      <c r="J265" s="19" t="s">
        <v>14102</v>
      </c>
      <c r="K265" s="18"/>
      <c r="L265" s="18">
        <v>11.94</v>
      </c>
    </row>
    <row r="266" spans="1:12" s="20" customFormat="1" ht="12" x14ac:dyDescent="0.25">
      <c r="A266" s="71">
        <v>265</v>
      </c>
      <c r="B266" s="18" t="s">
        <v>5985</v>
      </c>
      <c r="C266" s="18"/>
      <c r="D266" s="18" t="s">
        <v>5986</v>
      </c>
      <c r="E266" s="17">
        <v>1</v>
      </c>
      <c r="F266" s="18" t="s">
        <v>18996</v>
      </c>
      <c r="G266" s="17">
        <v>1</v>
      </c>
      <c r="H266" s="19">
        <v>11.94</v>
      </c>
      <c r="I266" s="18" t="s">
        <v>18679</v>
      </c>
      <c r="J266" s="19" t="s">
        <v>14102</v>
      </c>
      <c r="K266" s="18"/>
      <c r="L266" s="18">
        <v>11.94</v>
      </c>
    </row>
    <row r="267" spans="1:12" s="20" customFormat="1" ht="12" x14ac:dyDescent="0.25">
      <c r="A267" s="71">
        <v>266</v>
      </c>
      <c r="B267" s="18" t="s">
        <v>5106</v>
      </c>
      <c r="C267" s="18"/>
      <c r="D267" s="18" t="s">
        <v>5107</v>
      </c>
      <c r="E267" s="17">
        <v>1</v>
      </c>
      <c r="F267" s="18" t="s">
        <v>18997</v>
      </c>
      <c r="G267" s="17">
        <v>1</v>
      </c>
      <c r="H267" s="19">
        <v>24.88</v>
      </c>
      <c r="I267" s="18" t="s">
        <v>18679</v>
      </c>
      <c r="J267" s="19" t="s">
        <v>14102</v>
      </c>
      <c r="K267" s="18"/>
      <c r="L267" s="18">
        <v>24.88</v>
      </c>
    </row>
    <row r="268" spans="1:12" s="20" customFormat="1" ht="12" x14ac:dyDescent="0.25">
      <c r="A268" s="71">
        <v>267</v>
      </c>
      <c r="B268" s="18" t="s">
        <v>5103</v>
      </c>
      <c r="C268" s="18"/>
      <c r="D268" s="18" t="s">
        <v>5104</v>
      </c>
      <c r="E268" s="17">
        <v>1</v>
      </c>
      <c r="F268" s="18" t="s">
        <v>18998</v>
      </c>
      <c r="G268" s="17">
        <v>1</v>
      </c>
      <c r="H268" s="19">
        <v>26.39</v>
      </c>
      <c r="I268" s="18" t="s">
        <v>18679</v>
      </c>
      <c r="J268" s="19" t="s">
        <v>14102</v>
      </c>
      <c r="K268" s="18"/>
      <c r="L268" s="18">
        <v>26.39</v>
      </c>
    </row>
    <row r="269" spans="1:12" s="20" customFormat="1" ht="12" x14ac:dyDescent="0.25">
      <c r="A269" s="71">
        <v>268</v>
      </c>
      <c r="B269" s="18" t="s">
        <v>5100</v>
      </c>
      <c r="C269" s="18"/>
      <c r="D269" s="18" t="s">
        <v>5101</v>
      </c>
      <c r="E269" s="17">
        <v>1</v>
      </c>
      <c r="F269" s="18" t="s">
        <v>18999</v>
      </c>
      <c r="G269" s="17">
        <v>1</v>
      </c>
      <c r="H269" s="19">
        <v>28.24</v>
      </c>
      <c r="I269" s="18" t="s">
        <v>18679</v>
      </c>
      <c r="J269" s="19" t="s">
        <v>14102</v>
      </c>
      <c r="K269" s="18"/>
      <c r="L269" s="18">
        <v>28.24</v>
      </c>
    </row>
    <row r="270" spans="1:12" s="20" customFormat="1" ht="12" x14ac:dyDescent="0.25">
      <c r="A270" s="71">
        <v>269</v>
      </c>
      <c r="B270" s="18" t="s">
        <v>5692</v>
      </c>
      <c r="C270" s="18"/>
      <c r="D270" s="18" t="s">
        <v>5693</v>
      </c>
      <c r="E270" s="17">
        <v>1</v>
      </c>
      <c r="F270" s="18" t="s">
        <v>19000</v>
      </c>
      <c r="G270" s="17">
        <v>1</v>
      </c>
      <c r="H270" s="19">
        <v>29.74</v>
      </c>
      <c r="I270" s="18" t="s">
        <v>18679</v>
      </c>
      <c r="J270" s="19" t="s">
        <v>14102</v>
      </c>
      <c r="K270" s="18"/>
      <c r="L270" s="18">
        <v>29.74</v>
      </c>
    </row>
    <row r="271" spans="1:12" s="20" customFormat="1" ht="12" x14ac:dyDescent="0.25">
      <c r="A271" s="71">
        <v>270</v>
      </c>
      <c r="B271" s="18" t="s">
        <v>166</v>
      </c>
      <c r="C271" s="18"/>
      <c r="D271" s="18" t="s">
        <v>167</v>
      </c>
      <c r="E271" s="17">
        <v>1</v>
      </c>
      <c r="F271" s="18" t="s">
        <v>19001</v>
      </c>
      <c r="G271" s="17">
        <v>1</v>
      </c>
      <c r="H271" s="19">
        <v>31.25</v>
      </c>
      <c r="I271" s="18" t="s">
        <v>18679</v>
      </c>
      <c r="J271" s="19" t="s">
        <v>14102</v>
      </c>
      <c r="K271" s="18" t="s">
        <v>166</v>
      </c>
      <c r="L271" s="18">
        <v>31.25</v>
      </c>
    </row>
    <row r="272" spans="1:12" s="20" customFormat="1" ht="12" x14ac:dyDescent="0.25">
      <c r="A272" s="71">
        <v>271</v>
      </c>
      <c r="B272" s="18" t="s">
        <v>5056</v>
      </c>
      <c r="C272" s="18"/>
      <c r="D272" s="18" t="s">
        <v>5057</v>
      </c>
      <c r="E272" s="17">
        <v>1</v>
      </c>
      <c r="F272" s="18" t="s">
        <v>19002</v>
      </c>
      <c r="G272" s="17">
        <v>1</v>
      </c>
      <c r="H272" s="19">
        <v>9.99</v>
      </c>
      <c r="I272" s="18" t="s">
        <v>18679</v>
      </c>
      <c r="J272" s="19" t="s">
        <v>14102</v>
      </c>
      <c r="K272" s="18"/>
      <c r="L272" s="18">
        <v>9.99</v>
      </c>
    </row>
    <row r="273" spans="1:12" s="20" customFormat="1" ht="12" x14ac:dyDescent="0.25">
      <c r="A273" s="71">
        <v>272</v>
      </c>
      <c r="B273" s="18" t="s">
        <v>7710</v>
      </c>
      <c r="C273" s="18"/>
      <c r="D273" s="18" t="s">
        <v>7711</v>
      </c>
      <c r="E273" s="17">
        <v>1</v>
      </c>
      <c r="F273" s="18" t="s">
        <v>19003</v>
      </c>
      <c r="G273" s="17">
        <v>1</v>
      </c>
      <c r="H273" s="19">
        <v>13.25</v>
      </c>
      <c r="I273" s="18" t="s">
        <v>18679</v>
      </c>
      <c r="J273" s="19" t="s">
        <v>14102</v>
      </c>
      <c r="K273" s="18"/>
      <c r="L273" s="18">
        <v>13.25</v>
      </c>
    </row>
    <row r="274" spans="1:12" s="20" customFormat="1" ht="12" x14ac:dyDescent="0.25">
      <c r="A274" s="71">
        <v>273</v>
      </c>
      <c r="B274" s="18" t="s">
        <v>7278</v>
      </c>
      <c r="C274" s="18"/>
      <c r="D274" s="18" t="s">
        <v>15199</v>
      </c>
      <c r="E274" s="17">
        <v>1</v>
      </c>
      <c r="F274" s="18" t="s">
        <v>19004</v>
      </c>
      <c r="G274" s="17">
        <v>1</v>
      </c>
      <c r="H274" s="19">
        <v>13.25</v>
      </c>
      <c r="I274" s="18" t="s">
        <v>18679</v>
      </c>
      <c r="J274" s="19" t="s">
        <v>14102</v>
      </c>
      <c r="K274" s="18"/>
      <c r="L274" s="18">
        <v>13.25</v>
      </c>
    </row>
    <row r="275" spans="1:12" s="20" customFormat="1" ht="12" x14ac:dyDescent="0.25">
      <c r="A275" s="71">
        <v>274</v>
      </c>
      <c r="B275" s="18" t="s">
        <v>6659</v>
      </c>
      <c r="C275" s="18"/>
      <c r="D275" s="18" t="s">
        <v>6660</v>
      </c>
      <c r="E275" s="17">
        <v>1</v>
      </c>
      <c r="F275" s="18" t="s">
        <v>19005</v>
      </c>
      <c r="G275" s="17">
        <v>1</v>
      </c>
      <c r="H275" s="19">
        <v>1.79</v>
      </c>
      <c r="I275" s="18" t="s">
        <v>18679</v>
      </c>
      <c r="J275" s="19" t="s">
        <v>14102</v>
      </c>
      <c r="K275" s="18"/>
      <c r="L275" s="18">
        <v>1.79</v>
      </c>
    </row>
    <row r="276" spans="1:12" s="20" customFormat="1" ht="12" x14ac:dyDescent="0.25">
      <c r="A276" s="71">
        <v>275</v>
      </c>
      <c r="B276" s="18" t="s">
        <v>5716</v>
      </c>
      <c r="C276" s="18"/>
      <c r="D276" s="18" t="s">
        <v>5717</v>
      </c>
      <c r="E276" s="17">
        <v>1</v>
      </c>
      <c r="F276" s="18" t="s">
        <v>19006</v>
      </c>
      <c r="G276" s="17">
        <v>1</v>
      </c>
      <c r="H276" s="19">
        <v>139.44999999999999</v>
      </c>
      <c r="I276" s="18" t="s">
        <v>18939</v>
      </c>
      <c r="J276" s="19" t="s">
        <v>14102</v>
      </c>
      <c r="K276" s="18"/>
      <c r="L276" s="18">
        <v>139.44999999999999</v>
      </c>
    </row>
    <row r="277" spans="1:12" s="20" customFormat="1" ht="12" x14ac:dyDescent="0.25">
      <c r="A277" s="71">
        <v>276</v>
      </c>
      <c r="B277" s="18" t="s">
        <v>5097</v>
      </c>
      <c r="C277" s="18"/>
      <c r="D277" s="18" t="s">
        <v>5098</v>
      </c>
      <c r="E277" s="17">
        <v>1</v>
      </c>
      <c r="F277" s="18" t="s">
        <v>19007</v>
      </c>
      <c r="G277" s="17">
        <v>1</v>
      </c>
      <c r="H277" s="19">
        <v>176.15</v>
      </c>
      <c r="I277" s="18" t="s">
        <v>18939</v>
      </c>
      <c r="J277" s="19" t="s">
        <v>14102</v>
      </c>
      <c r="K277" s="18"/>
      <c r="L277" s="18">
        <v>176.15</v>
      </c>
    </row>
    <row r="278" spans="1:12" s="20" customFormat="1" ht="12" x14ac:dyDescent="0.25">
      <c r="A278" s="71">
        <v>277</v>
      </c>
      <c r="B278" s="18" t="s">
        <v>7294</v>
      </c>
      <c r="C278" s="18"/>
      <c r="D278" s="18" t="s">
        <v>7295</v>
      </c>
      <c r="E278" s="17">
        <v>1</v>
      </c>
      <c r="F278" s="18" t="s">
        <v>19008</v>
      </c>
      <c r="G278" s="17">
        <v>1</v>
      </c>
      <c r="H278" s="19">
        <v>36.840000000000003</v>
      </c>
      <c r="I278" s="18" t="s">
        <v>18679</v>
      </c>
      <c r="J278" s="19" t="s">
        <v>14102</v>
      </c>
      <c r="K278" s="18"/>
      <c r="L278" s="18">
        <v>36.840000000000003</v>
      </c>
    </row>
    <row r="279" spans="1:12" s="20" customFormat="1" ht="12" x14ac:dyDescent="0.25">
      <c r="A279" s="71">
        <v>278</v>
      </c>
      <c r="B279" s="18" t="s">
        <v>7289</v>
      </c>
      <c r="C279" s="18"/>
      <c r="D279" s="18" t="s">
        <v>15122</v>
      </c>
      <c r="E279" s="17">
        <v>1</v>
      </c>
      <c r="F279" s="18" t="s">
        <v>19009</v>
      </c>
      <c r="G279" s="17">
        <v>1</v>
      </c>
      <c r="H279" s="19">
        <v>47.89</v>
      </c>
      <c r="I279" s="18" t="s">
        <v>18736</v>
      </c>
      <c r="J279" s="19" t="s">
        <v>14102</v>
      </c>
      <c r="K279" s="18"/>
      <c r="L279" s="18">
        <v>47.89</v>
      </c>
    </row>
    <row r="280" spans="1:12" s="20" customFormat="1" ht="12" x14ac:dyDescent="0.25">
      <c r="A280" s="71">
        <v>279</v>
      </c>
      <c r="B280" s="18" t="s">
        <v>7003</v>
      </c>
      <c r="C280" s="18"/>
      <c r="D280" s="18" t="s">
        <v>7004</v>
      </c>
      <c r="E280" s="17">
        <v>1</v>
      </c>
      <c r="F280" s="18" t="s">
        <v>19010</v>
      </c>
      <c r="G280" s="17">
        <v>1</v>
      </c>
      <c r="H280" s="19">
        <v>161.47999999999999</v>
      </c>
      <c r="I280" s="18" t="s">
        <v>18939</v>
      </c>
      <c r="J280" s="19" t="s">
        <v>14102</v>
      </c>
      <c r="K280" s="18"/>
      <c r="L280" s="18">
        <v>161.47999999999999</v>
      </c>
    </row>
    <row r="281" spans="1:12" s="20" customFormat="1" ht="12" x14ac:dyDescent="0.25">
      <c r="A281" s="71">
        <v>280</v>
      </c>
      <c r="B281" s="18" t="s">
        <v>5752</v>
      </c>
      <c r="C281" s="18"/>
      <c r="D281" s="18" t="s">
        <v>5753</v>
      </c>
      <c r="E281" s="17">
        <v>1</v>
      </c>
      <c r="F281" s="18" t="s">
        <v>19011</v>
      </c>
      <c r="G281" s="17">
        <v>1</v>
      </c>
      <c r="H281" s="19">
        <v>209.18</v>
      </c>
      <c r="I281" s="18" t="s">
        <v>18939</v>
      </c>
      <c r="J281" s="19" t="s">
        <v>14102</v>
      </c>
      <c r="K281" s="18"/>
      <c r="L281" s="18">
        <v>209.18</v>
      </c>
    </row>
    <row r="282" spans="1:12" s="20" customFormat="1" ht="12" x14ac:dyDescent="0.25">
      <c r="A282" s="71">
        <v>281</v>
      </c>
      <c r="B282" s="18" t="s">
        <v>5089</v>
      </c>
      <c r="C282" s="18"/>
      <c r="D282" s="18" t="s">
        <v>5090</v>
      </c>
      <c r="E282" s="17">
        <v>1</v>
      </c>
      <c r="F282" s="18" t="s">
        <v>19012</v>
      </c>
      <c r="G282" s="17">
        <v>1</v>
      </c>
      <c r="H282" s="19">
        <v>20.43</v>
      </c>
      <c r="I282" s="18" t="s">
        <v>18679</v>
      </c>
      <c r="J282" s="19" t="s">
        <v>14102</v>
      </c>
      <c r="K282" s="18"/>
      <c r="L282" s="18">
        <v>20.43</v>
      </c>
    </row>
    <row r="283" spans="1:12" s="20" customFormat="1" ht="12" x14ac:dyDescent="0.25">
      <c r="A283" s="71">
        <v>282</v>
      </c>
      <c r="B283" s="18" t="s">
        <v>5077</v>
      </c>
      <c r="C283" s="18"/>
      <c r="D283" s="18" t="s">
        <v>5078</v>
      </c>
      <c r="E283" s="17">
        <v>1</v>
      </c>
      <c r="F283" s="18" t="s">
        <v>19013</v>
      </c>
      <c r="G283" s="17">
        <v>1</v>
      </c>
      <c r="H283" s="19">
        <v>79.55</v>
      </c>
      <c r="I283" s="18" t="s">
        <v>18679</v>
      </c>
      <c r="J283" s="19" t="s">
        <v>14102</v>
      </c>
      <c r="K283" s="18"/>
      <c r="L283" s="18">
        <v>79.55</v>
      </c>
    </row>
    <row r="284" spans="1:12" s="20" customFormat="1" ht="12" x14ac:dyDescent="0.25">
      <c r="A284" s="71">
        <v>283</v>
      </c>
      <c r="B284" s="18" t="s">
        <v>5071</v>
      </c>
      <c r="C284" s="18"/>
      <c r="D284" s="18" t="s">
        <v>5072</v>
      </c>
      <c r="E284" s="17">
        <v>1</v>
      </c>
      <c r="F284" s="18" t="s">
        <v>19014</v>
      </c>
      <c r="G284" s="17">
        <v>1</v>
      </c>
      <c r="H284" s="19">
        <v>114.16</v>
      </c>
      <c r="I284" s="18" t="s">
        <v>18679</v>
      </c>
      <c r="J284" s="19" t="s">
        <v>14102</v>
      </c>
      <c r="K284" s="18"/>
      <c r="L284" s="18">
        <v>114.16</v>
      </c>
    </row>
    <row r="285" spans="1:12" s="20" customFormat="1" ht="12" x14ac:dyDescent="0.25">
      <c r="A285" s="71">
        <v>284</v>
      </c>
      <c r="B285" s="18" t="s">
        <v>5065</v>
      </c>
      <c r="C285" s="18"/>
      <c r="D285" s="18" t="s">
        <v>15140</v>
      </c>
      <c r="E285" s="17">
        <v>1</v>
      </c>
      <c r="F285" s="18" t="s">
        <v>19015</v>
      </c>
      <c r="G285" s="17">
        <v>1</v>
      </c>
      <c r="H285" s="19">
        <v>23.11</v>
      </c>
      <c r="I285" s="18" t="s">
        <v>18679</v>
      </c>
      <c r="J285" s="19" t="s">
        <v>14102</v>
      </c>
      <c r="K285" s="18"/>
      <c r="L285" s="18">
        <v>23.11</v>
      </c>
    </row>
    <row r="286" spans="1:12" s="20" customFormat="1" ht="12" x14ac:dyDescent="0.25">
      <c r="A286" s="71">
        <v>285</v>
      </c>
      <c r="B286" s="18" t="s">
        <v>5062</v>
      </c>
      <c r="C286" s="18"/>
      <c r="D286" s="18" t="s">
        <v>5063</v>
      </c>
      <c r="E286" s="17">
        <v>1</v>
      </c>
      <c r="F286" s="18" t="s">
        <v>19016</v>
      </c>
      <c r="G286" s="17">
        <v>1</v>
      </c>
      <c r="H286" s="19">
        <v>95.09</v>
      </c>
      <c r="I286" s="18" t="s">
        <v>18679</v>
      </c>
      <c r="J286" s="19" t="s">
        <v>14102</v>
      </c>
      <c r="K286" s="18"/>
      <c r="L286" s="18">
        <v>95.09</v>
      </c>
    </row>
    <row r="287" spans="1:12" s="20" customFormat="1" ht="12" x14ac:dyDescent="0.25">
      <c r="A287" s="71">
        <v>286</v>
      </c>
      <c r="B287" s="18" t="s">
        <v>5255</v>
      </c>
      <c r="C287" s="18"/>
      <c r="D287" s="18" t="s">
        <v>5256</v>
      </c>
      <c r="E287" s="17">
        <v>1</v>
      </c>
      <c r="F287" s="18" t="s">
        <v>19017</v>
      </c>
      <c r="G287" s="17">
        <v>1</v>
      </c>
      <c r="H287" s="19">
        <v>139.68</v>
      </c>
      <c r="I287" s="18" t="s">
        <v>18679</v>
      </c>
      <c r="J287" s="19" t="s">
        <v>14102</v>
      </c>
      <c r="K287" s="18"/>
      <c r="L287" s="18">
        <v>139.68</v>
      </c>
    </row>
    <row r="288" spans="1:12" s="20" customFormat="1" ht="12" x14ac:dyDescent="0.25">
      <c r="A288" s="71">
        <v>287</v>
      </c>
      <c r="B288" s="18" t="s">
        <v>10288</v>
      </c>
      <c r="C288" s="18"/>
      <c r="D288" s="18" t="s">
        <v>5244</v>
      </c>
      <c r="E288" s="17">
        <v>1</v>
      </c>
      <c r="F288" s="18" t="s">
        <v>19018</v>
      </c>
      <c r="G288" s="17">
        <v>1</v>
      </c>
      <c r="H288" s="19">
        <v>9.68</v>
      </c>
      <c r="I288" s="18" t="s">
        <v>18736</v>
      </c>
      <c r="J288" s="19" t="s">
        <v>14102</v>
      </c>
      <c r="K288" s="18" t="s">
        <v>5243</v>
      </c>
      <c r="L288" s="18">
        <v>9.68</v>
      </c>
    </row>
    <row r="289" spans="1:12" s="20" customFormat="1" ht="12" x14ac:dyDescent="0.25">
      <c r="A289" s="71">
        <v>288</v>
      </c>
      <c r="B289" s="18" t="s">
        <v>6048</v>
      </c>
      <c r="C289" s="18"/>
      <c r="D289" s="18" t="s">
        <v>6049</v>
      </c>
      <c r="E289" s="17">
        <v>1</v>
      </c>
      <c r="F289" s="18" t="s">
        <v>19019</v>
      </c>
      <c r="G289" s="17">
        <v>1</v>
      </c>
      <c r="H289" s="19">
        <v>2.0299999999999998</v>
      </c>
      <c r="I289" s="18" t="s">
        <v>18679</v>
      </c>
      <c r="J289" s="19" t="s">
        <v>14102</v>
      </c>
      <c r="K289" s="18"/>
      <c r="L289" s="18">
        <v>2.0299999999999998</v>
      </c>
    </row>
    <row r="290" spans="1:12" s="20" customFormat="1" ht="12" x14ac:dyDescent="0.25">
      <c r="A290" s="71">
        <v>289</v>
      </c>
      <c r="B290" s="18" t="s">
        <v>5228</v>
      </c>
      <c r="C290" s="18"/>
      <c r="D290" s="18" t="s">
        <v>14756</v>
      </c>
      <c r="E290" s="17">
        <v>1</v>
      </c>
      <c r="F290" s="18" t="s">
        <v>19020</v>
      </c>
      <c r="G290" s="17">
        <v>1</v>
      </c>
      <c r="H290" s="19">
        <v>2.31</v>
      </c>
      <c r="I290" s="18" t="s">
        <v>18736</v>
      </c>
      <c r="J290" s="19" t="s">
        <v>14102</v>
      </c>
      <c r="K290" s="18"/>
      <c r="L290" s="18">
        <v>2.31</v>
      </c>
    </row>
    <row r="291" spans="1:12" s="20" customFormat="1" ht="12" x14ac:dyDescent="0.25">
      <c r="A291" s="71">
        <v>290</v>
      </c>
      <c r="B291" s="18" t="s">
        <v>5172</v>
      </c>
      <c r="C291" s="18"/>
      <c r="D291" s="18" t="s">
        <v>5173</v>
      </c>
      <c r="E291" s="17">
        <v>1</v>
      </c>
      <c r="F291" s="18" t="s">
        <v>19021</v>
      </c>
      <c r="G291" s="17">
        <v>1</v>
      </c>
      <c r="H291" s="19">
        <v>2.31</v>
      </c>
      <c r="I291" s="18" t="s">
        <v>18679</v>
      </c>
      <c r="J291" s="19" t="s">
        <v>14102</v>
      </c>
      <c r="K291" s="18"/>
      <c r="L291" s="18">
        <v>2.31</v>
      </c>
    </row>
    <row r="292" spans="1:12" s="20" customFormat="1" ht="12" x14ac:dyDescent="0.25">
      <c r="A292" s="71">
        <v>291</v>
      </c>
      <c r="B292" s="18" t="s">
        <v>7069</v>
      </c>
      <c r="C292" s="18"/>
      <c r="D292" s="18" t="s">
        <v>7070</v>
      </c>
      <c r="E292" s="17">
        <v>1</v>
      </c>
      <c r="F292" s="18" t="s">
        <v>19022</v>
      </c>
      <c r="G292" s="17">
        <v>1</v>
      </c>
      <c r="H292" s="19">
        <v>6.76</v>
      </c>
      <c r="I292" s="18" t="s">
        <v>18679</v>
      </c>
      <c r="J292" s="19" t="s">
        <v>14102</v>
      </c>
      <c r="K292" s="18"/>
      <c r="L292" s="18">
        <v>6.76</v>
      </c>
    </row>
    <row r="293" spans="1:12" s="20" customFormat="1" ht="12" x14ac:dyDescent="0.25">
      <c r="A293" s="71">
        <v>292</v>
      </c>
      <c r="B293" s="18" t="s">
        <v>7147</v>
      </c>
      <c r="C293" s="18"/>
      <c r="D293" s="18" t="s">
        <v>16299</v>
      </c>
      <c r="E293" s="17">
        <v>1</v>
      </c>
      <c r="F293" s="18" t="s">
        <v>19023</v>
      </c>
      <c r="G293" s="17">
        <v>1</v>
      </c>
      <c r="H293" s="19">
        <v>7.56</v>
      </c>
      <c r="I293" s="18" t="s">
        <v>18679</v>
      </c>
      <c r="J293" s="19" t="s">
        <v>14102</v>
      </c>
      <c r="K293" s="18"/>
      <c r="L293" s="18">
        <v>7.56</v>
      </c>
    </row>
    <row r="294" spans="1:12" s="20" customFormat="1" ht="12" x14ac:dyDescent="0.25">
      <c r="A294" s="71">
        <v>293</v>
      </c>
      <c r="B294" s="18" t="s">
        <v>6967</v>
      </c>
      <c r="C294" s="18"/>
      <c r="D294" s="18" t="s">
        <v>6968</v>
      </c>
      <c r="E294" s="17">
        <v>1</v>
      </c>
      <c r="F294" s="18" t="s">
        <v>19024</v>
      </c>
      <c r="G294" s="17">
        <v>1</v>
      </c>
      <c r="H294" s="19">
        <v>7.56</v>
      </c>
      <c r="I294" s="18" t="s">
        <v>18679</v>
      </c>
      <c r="J294" s="19" t="s">
        <v>14102</v>
      </c>
      <c r="K294" s="18"/>
      <c r="L294" s="18">
        <v>7.56</v>
      </c>
    </row>
    <row r="295" spans="1:12" s="20" customFormat="1" ht="12" x14ac:dyDescent="0.25">
      <c r="A295" s="71">
        <v>294</v>
      </c>
      <c r="B295" s="18" t="s">
        <v>6245</v>
      </c>
      <c r="C295" s="18"/>
      <c r="D295" s="18" t="s">
        <v>6246</v>
      </c>
      <c r="E295" s="17">
        <v>1</v>
      </c>
      <c r="F295" s="18" t="s">
        <v>19025</v>
      </c>
      <c r="G295" s="17">
        <v>1</v>
      </c>
      <c r="H295" s="19">
        <v>5.38</v>
      </c>
      <c r="I295" s="18" t="s">
        <v>18679</v>
      </c>
      <c r="J295" s="19" t="s">
        <v>14102</v>
      </c>
      <c r="K295" s="18"/>
      <c r="L295" s="18">
        <v>5.38</v>
      </c>
    </row>
    <row r="296" spans="1:12" s="20" customFormat="1" ht="12" x14ac:dyDescent="0.25">
      <c r="A296" s="71">
        <v>295</v>
      </c>
      <c r="B296" s="18" t="s">
        <v>7081</v>
      </c>
      <c r="C296" s="18"/>
      <c r="D296" s="18" t="s">
        <v>16276</v>
      </c>
      <c r="E296" s="17">
        <v>1</v>
      </c>
      <c r="F296" s="18" t="s">
        <v>19026</v>
      </c>
      <c r="G296" s="17">
        <v>1</v>
      </c>
      <c r="H296" s="19">
        <v>9.7899999999999991</v>
      </c>
      <c r="I296" s="18" t="s">
        <v>18679</v>
      </c>
      <c r="J296" s="19" t="s">
        <v>14102</v>
      </c>
      <c r="K296" s="18"/>
      <c r="L296" s="18">
        <v>9.7899999999999991</v>
      </c>
    </row>
    <row r="297" spans="1:12" s="20" customFormat="1" ht="12" x14ac:dyDescent="0.25">
      <c r="A297" s="71">
        <v>296</v>
      </c>
      <c r="B297" s="18" t="s">
        <v>3462</v>
      </c>
      <c r="C297" s="18"/>
      <c r="D297" s="18" t="s">
        <v>14765</v>
      </c>
      <c r="E297" s="17">
        <v>1</v>
      </c>
      <c r="F297" s="18" t="s">
        <v>19027</v>
      </c>
      <c r="G297" s="17">
        <v>1</v>
      </c>
      <c r="H297" s="19">
        <v>3.51</v>
      </c>
      <c r="I297" s="18" t="s">
        <v>18679</v>
      </c>
      <c r="J297" s="19" t="s">
        <v>14102</v>
      </c>
      <c r="K297" s="18"/>
      <c r="L297" s="18">
        <v>3.51</v>
      </c>
    </row>
    <row r="298" spans="1:12" s="20" customFormat="1" ht="12" x14ac:dyDescent="0.25">
      <c r="A298" s="71">
        <v>297</v>
      </c>
      <c r="B298" s="18" t="s">
        <v>2411</v>
      </c>
      <c r="C298" s="18"/>
      <c r="D298" s="18" t="s">
        <v>2412</v>
      </c>
      <c r="E298" s="17">
        <v>1</v>
      </c>
      <c r="F298" s="18" t="s">
        <v>19028</v>
      </c>
      <c r="G298" s="17">
        <v>1</v>
      </c>
      <c r="H298" s="19">
        <v>4</v>
      </c>
      <c r="I298" s="18" t="s">
        <v>18736</v>
      </c>
      <c r="J298" s="19" t="s">
        <v>14102</v>
      </c>
      <c r="K298" s="18"/>
      <c r="L298" s="18">
        <v>4</v>
      </c>
    </row>
    <row r="299" spans="1:12" s="20" customFormat="1" ht="12" x14ac:dyDescent="0.25">
      <c r="A299" s="71">
        <v>298</v>
      </c>
      <c r="B299" s="18" t="s">
        <v>2423</v>
      </c>
      <c r="C299" s="18"/>
      <c r="D299" s="18" t="s">
        <v>14770</v>
      </c>
      <c r="E299" s="17">
        <v>1</v>
      </c>
      <c r="F299" s="18" t="s">
        <v>19029</v>
      </c>
      <c r="G299" s="17">
        <v>1</v>
      </c>
      <c r="H299" s="19">
        <v>4.75</v>
      </c>
      <c r="I299" s="18" t="s">
        <v>18736</v>
      </c>
      <c r="J299" s="19" t="s">
        <v>14102</v>
      </c>
      <c r="K299" s="18"/>
      <c r="L299" s="18">
        <v>4.75</v>
      </c>
    </row>
    <row r="300" spans="1:12" s="20" customFormat="1" ht="12" x14ac:dyDescent="0.25">
      <c r="A300" s="71">
        <v>299</v>
      </c>
      <c r="B300" s="18" t="s">
        <v>6265</v>
      </c>
      <c r="C300" s="18"/>
      <c r="D300" s="18" t="s">
        <v>6266</v>
      </c>
      <c r="E300" s="17">
        <v>1</v>
      </c>
      <c r="F300" s="18" t="s">
        <v>19030</v>
      </c>
      <c r="G300" s="17">
        <v>1</v>
      </c>
      <c r="H300" s="19">
        <v>6.28</v>
      </c>
      <c r="I300" s="18" t="s">
        <v>18679</v>
      </c>
      <c r="J300" s="19" t="s">
        <v>14102</v>
      </c>
      <c r="K300" s="18"/>
      <c r="L300" s="18">
        <v>6.28</v>
      </c>
    </row>
    <row r="301" spans="1:12" s="20" customFormat="1" ht="12" x14ac:dyDescent="0.25">
      <c r="A301" s="71">
        <v>300</v>
      </c>
      <c r="B301" s="18" t="s">
        <v>6107</v>
      </c>
      <c r="C301" s="18"/>
      <c r="D301" s="18" t="s">
        <v>6108</v>
      </c>
      <c r="E301" s="17">
        <v>1</v>
      </c>
      <c r="F301" s="18" t="s">
        <v>19031</v>
      </c>
      <c r="G301" s="17">
        <v>1</v>
      </c>
      <c r="H301" s="19">
        <v>6.54</v>
      </c>
      <c r="I301" s="18" t="s">
        <v>18679</v>
      </c>
      <c r="J301" s="19" t="s">
        <v>14102</v>
      </c>
      <c r="K301" s="18"/>
      <c r="L301" s="18">
        <v>6.54</v>
      </c>
    </row>
    <row r="302" spans="1:12" s="20" customFormat="1" ht="12" x14ac:dyDescent="0.25">
      <c r="A302" s="71">
        <v>301</v>
      </c>
      <c r="B302" s="18" t="s">
        <v>5838</v>
      </c>
      <c r="C302" s="18"/>
      <c r="D302" s="18" t="s">
        <v>5839</v>
      </c>
      <c r="E302" s="17">
        <v>1</v>
      </c>
      <c r="F302" s="18" t="s">
        <v>19032</v>
      </c>
      <c r="G302" s="17">
        <v>1</v>
      </c>
      <c r="H302" s="19">
        <v>6.78</v>
      </c>
      <c r="I302" s="18" t="s">
        <v>18736</v>
      </c>
      <c r="J302" s="19" t="s">
        <v>14102</v>
      </c>
      <c r="K302" s="18"/>
      <c r="L302" s="18">
        <v>6.78</v>
      </c>
    </row>
    <row r="303" spans="1:12" s="20" customFormat="1" ht="12" x14ac:dyDescent="0.25">
      <c r="A303" s="71">
        <v>302</v>
      </c>
      <c r="B303" s="18" t="s">
        <v>3496</v>
      </c>
      <c r="C303" s="18"/>
      <c r="D303" s="18" t="s">
        <v>3497</v>
      </c>
      <c r="E303" s="17">
        <v>1</v>
      </c>
      <c r="F303" s="18" t="s">
        <v>19033</v>
      </c>
      <c r="G303" s="17">
        <v>1</v>
      </c>
      <c r="H303" s="19">
        <v>7.54</v>
      </c>
      <c r="I303" s="18" t="s">
        <v>18679</v>
      </c>
      <c r="J303" s="19" t="s">
        <v>14102</v>
      </c>
      <c r="K303" s="18" t="s">
        <v>3496</v>
      </c>
      <c r="L303" s="18">
        <v>7.54</v>
      </c>
    </row>
    <row r="304" spans="1:12" s="20" customFormat="1" ht="12" x14ac:dyDescent="0.25">
      <c r="A304" s="71">
        <v>303</v>
      </c>
      <c r="B304" s="18" t="s">
        <v>6279</v>
      </c>
      <c r="C304" s="18"/>
      <c r="D304" s="18" t="s">
        <v>6280</v>
      </c>
      <c r="E304" s="17">
        <v>1</v>
      </c>
      <c r="F304" s="18" t="s">
        <v>19034</v>
      </c>
      <c r="G304" s="17">
        <v>1</v>
      </c>
      <c r="H304" s="19">
        <v>10.56</v>
      </c>
      <c r="I304" s="18" t="s">
        <v>18679</v>
      </c>
      <c r="J304" s="19" t="s">
        <v>14102</v>
      </c>
      <c r="K304" s="18"/>
      <c r="L304" s="18">
        <v>10.56</v>
      </c>
    </row>
    <row r="305" spans="1:12" s="20" customFormat="1" ht="12" x14ac:dyDescent="0.25">
      <c r="A305" s="71">
        <v>304</v>
      </c>
      <c r="B305" s="18" t="s">
        <v>5145</v>
      </c>
      <c r="C305" s="18"/>
      <c r="D305" s="18" t="s">
        <v>5146</v>
      </c>
      <c r="E305" s="17">
        <v>1</v>
      </c>
      <c r="F305" s="18" t="s">
        <v>5147</v>
      </c>
      <c r="G305" s="17">
        <v>1</v>
      </c>
      <c r="H305" s="19">
        <v>9.6</v>
      </c>
      <c r="I305" s="18" t="s">
        <v>18679</v>
      </c>
      <c r="J305" s="19" t="s">
        <v>14102</v>
      </c>
      <c r="K305" s="18"/>
      <c r="L305" s="18">
        <v>9.6</v>
      </c>
    </row>
    <row r="306" spans="1:12" s="20" customFormat="1" ht="12" x14ac:dyDescent="0.25">
      <c r="A306" s="71">
        <v>305</v>
      </c>
      <c r="B306" s="18" t="s">
        <v>5142</v>
      </c>
      <c r="C306" s="18"/>
      <c r="D306" s="18" t="s">
        <v>5143</v>
      </c>
      <c r="E306" s="17">
        <v>1</v>
      </c>
      <c r="F306" s="18" t="s">
        <v>19035</v>
      </c>
      <c r="G306" s="17">
        <v>1</v>
      </c>
      <c r="H306" s="19">
        <v>3.09</v>
      </c>
      <c r="I306" s="18" t="s">
        <v>18679</v>
      </c>
      <c r="J306" s="19" t="s">
        <v>14102</v>
      </c>
      <c r="K306" s="18"/>
      <c r="L306" s="18">
        <v>3.09</v>
      </c>
    </row>
    <row r="307" spans="1:12" s="20" customFormat="1" ht="12" x14ac:dyDescent="0.25">
      <c r="A307" s="71">
        <v>306</v>
      </c>
      <c r="B307" s="18" t="s">
        <v>5092</v>
      </c>
      <c r="C307" s="18"/>
      <c r="D307" s="18" t="s">
        <v>5093</v>
      </c>
      <c r="E307" s="17">
        <v>1</v>
      </c>
      <c r="F307" s="18" t="s">
        <v>19036</v>
      </c>
      <c r="G307" s="17">
        <v>1</v>
      </c>
      <c r="H307" s="19">
        <v>5.96</v>
      </c>
      <c r="I307" s="18" t="s">
        <v>18679</v>
      </c>
      <c r="J307" s="19" t="s">
        <v>14102</v>
      </c>
      <c r="K307" s="18"/>
      <c r="L307" s="18">
        <v>5.96</v>
      </c>
    </row>
    <row r="308" spans="1:12" s="20" customFormat="1" ht="12" x14ac:dyDescent="0.25">
      <c r="A308" s="71">
        <v>307</v>
      </c>
      <c r="B308" s="18" t="s">
        <v>5080</v>
      </c>
      <c r="C308" s="18"/>
      <c r="D308" s="18" t="s">
        <v>5081</v>
      </c>
      <c r="E308" s="17">
        <v>1</v>
      </c>
      <c r="F308" s="18" t="s">
        <v>19037</v>
      </c>
      <c r="G308" s="17">
        <v>1</v>
      </c>
      <c r="H308" s="19">
        <v>28.65</v>
      </c>
      <c r="I308" s="18" t="s">
        <v>18679</v>
      </c>
      <c r="J308" s="19" t="s">
        <v>14102</v>
      </c>
      <c r="K308" s="18"/>
      <c r="L308" s="18">
        <v>28.65</v>
      </c>
    </row>
    <row r="309" spans="1:12" s="20" customFormat="1" ht="12" x14ac:dyDescent="0.25">
      <c r="A309" s="71">
        <v>308</v>
      </c>
      <c r="B309" s="18" t="s">
        <v>5053</v>
      </c>
      <c r="C309" s="18"/>
      <c r="D309" s="18" t="s">
        <v>5054</v>
      </c>
      <c r="E309" s="17">
        <v>1</v>
      </c>
      <c r="F309" s="18" t="s">
        <v>19038</v>
      </c>
      <c r="G309" s="17">
        <v>1</v>
      </c>
      <c r="H309" s="19">
        <v>28.65</v>
      </c>
      <c r="I309" s="18" t="s">
        <v>18679</v>
      </c>
      <c r="J309" s="19" t="s">
        <v>14102</v>
      </c>
      <c r="K309" s="18"/>
      <c r="L309" s="18">
        <v>28.65</v>
      </c>
    </row>
    <row r="310" spans="1:12" s="20" customFormat="1" ht="12" x14ac:dyDescent="0.25">
      <c r="A310" s="71">
        <v>309</v>
      </c>
      <c r="B310" s="18" t="s">
        <v>5050</v>
      </c>
      <c r="C310" s="18"/>
      <c r="D310" s="18" t="s">
        <v>5051</v>
      </c>
      <c r="E310" s="17">
        <v>1</v>
      </c>
      <c r="F310" s="18" t="s">
        <v>19039</v>
      </c>
      <c r="G310" s="17">
        <v>1</v>
      </c>
      <c r="H310" s="19">
        <v>1.91</v>
      </c>
      <c r="I310" s="18" t="s">
        <v>18679</v>
      </c>
      <c r="J310" s="19" t="s">
        <v>14102</v>
      </c>
      <c r="K310" s="18"/>
      <c r="L310" s="18">
        <v>1.91</v>
      </c>
    </row>
    <row r="311" spans="1:12" s="20" customFormat="1" ht="12" x14ac:dyDescent="0.25">
      <c r="A311" s="71">
        <v>310</v>
      </c>
      <c r="B311" s="18" t="s">
        <v>5047</v>
      </c>
      <c r="C311" s="18"/>
      <c r="D311" s="18" t="s">
        <v>5048</v>
      </c>
      <c r="E311" s="17">
        <v>1</v>
      </c>
      <c r="F311" s="18" t="s">
        <v>19040</v>
      </c>
      <c r="G311" s="17">
        <v>1</v>
      </c>
      <c r="H311" s="19">
        <v>31.23</v>
      </c>
      <c r="I311" s="18" t="s">
        <v>18679</v>
      </c>
      <c r="J311" s="19" t="s">
        <v>14102</v>
      </c>
      <c r="K311" s="18"/>
      <c r="L311" s="18">
        <v>31.23</v>
      </c>
    </row>
    <row r="312" spans="1:12" s="20" customFormat="1" ht="12" x14ac:dyDescent="0.25">
      <c r="A312" s="71">
        <v>311</v>
      </c>
      <c r="B312" s="18" t="s">
        <v>7855</v>
      </c>
      <c r="C312" s="18" t="s">
        <v>19041</v>
      </c>
      <c r="D312" s="18" t="s">
        <v>7856</v>
      </c>
      <c r="E312" s="17">
        <v>1</v>
      </c>
      <c r="F312" s="18" t="s">
        <v>19042</v>
      </c>
      <c r="G312" s="17">
        <v>1</v>
      </c>
      <c r="H312" s="19">
        <v>40.840000000000003</v>
      </c>
      <c r="I312" s="18" t="s">
        <v>18679</v>
      </c>
      <c r="J312" s="19" t="s">
        <v>14102</v>
      </c>
      <c r="K312" s="18"/>
      <c r="L312" s="18">
        <v>44.93</v>
      </c>
    </row>
    <row r="313" spans="1:12" s="20" customFormat="1" ht="12" x14ac:dyDescent="0.25">
      <c r="A313" s="71">
        <v>312</v>
      </c>
      <c r="B313" s="18" t="s">
        <v>7742</v>
      </c>
      <c r="C313" s="18" t="s">
        <v>19041</v>
      </c>
      <c r="D313" s="18" t="s">
        <v>7743</v>
      </c>
      <c r="E313" s="17">
        <v>1</v>
      </c>
      <c r="F313" s="18" t="s">
        <v>19043</v>
      </c>
      <c r="G313" s="17">
        <v>1</v>
      </c>
      <c r="H313" s="19">
        <v>40.840000000000003</v>
      </c>
      <c r="I313" s="18" t="s">
        <v>18679</v>
      </c>
      <c r="J313" s="19" t="s">
        <v>14102</v>
      </c>
      <c r="K313" s="18"/>
      <c r="L313" s="18">
        <v>44.93</v>
      </c>
    </row>
    <row r="314" spans="1:12" s="20" customFormat="1" ht="12" x14ac:dyDescent="0.25">
      <c r="A314" s="71">
        <v>313</v>
      </c>
      <c r="B314" s="18" t="s">
        <v>7835</v>
      </c>
      <c r="C314" s="18" t="s">
        <v>19041</v>
      </c>
      <c r="D314" s="18" t="s">
        <v>7836</v>
      </c>
      <c r="E314" s="17">
        <v>1</v>
      </c>
      <c r="F314" s="18" t="s">
        <v>19044</v>
      </c>
      <c r="G314" s="17">
        <v>1</v>
      </c>
      <c r="H314" s="19">
        <v>1.1299999999999999</v>
      </c>
      <c r="I314" s="18" t="s">
        <v>18679</v>
      </c>
      <c r="J314" s="19" t="s">
        <v>14102</v>
      </c>
      <c r="K314" s="18"/>
      <c r="L314" s="18">
        <v>1.19</v>
      </c>
    </row>
    <row r="315" spans="1:12" s="20" customFormat="1" ht="12" x14ac:dyDescent="0.25">
      <c r="A315" s="71">
        <v>314</v>
      </c>
      <c r="B315" s="18" t="s">
        <v>7811</v>
      </c>
      <c r="C315" s="18" t="s">
        <v>19041</v>
      </c>
      <c r="D315" s="18" t="s">
        <v>7812</v>
      </c>
      <c r="E315" s="17">
        <v>1</v>
      </c>
      <c r="F315" s="18" t="s">
        <v>19045</v>
      </c>
      <c r="G315" s="17">
        <v>1</v>
      </c>
      <c r="H315" s="19">
        <v>1.1299999999999999</v>
      </c>
      <c r="I315" s="18" t="s">
        <v>18679</v>
      </c>
      <c r="J315" s="19" t="s">
        <v>14102</v>
      </c>
      <c r="K315" s="18"/>
      <c r="L315" s="18">
        <v>1.19</v>
      </c>
    </row>
    <row r="316" spans="1:12" s="20" customFormat="1" ht="12" x14ac:dyDescent="0.25">
      <c r="A316" s="71">
        <v>315</v>
      </c>
      <c r="B316" s="18" t="s">
        <v>4944</v>
      </c>
      <c r="C316" s="18" t="s">
        <v>19041</v>
      </c>
      <c r="D316" s="18" t="s">
        <v>4945</v>
      </c>
      <c r="E316" s="17">
        <v>1</v>
      </c>
      <c r="F316" s="18" t="s">
        <v>19046</v>
      </c>
      <c r="G316" s="17">
        <v>1</v>
      </c>
      <c r="H316" s="19">
        <v>1.1299999999999999</v>
      </c>
      <c r="I316" s="18" t="s">
        <v>18679</v>
      </c>
      <c r="J316" s="19" t="s">
        <v>14102</v>
      </c>
      <c r="K316" s="18"/>
      <c r="L316" s="18">
        <v>1.19</v>
      </c>
    </row>
    <row r="317" spans="1:12" s="20" customFormat="1" ht="12" x14ac:dyDescent="0.25">
      <c r="A317" s="71">
        <v>316</v>
      </c>
      <c r="B317" s="18" t="s">
        <v>7808</v>
      </c>
      <c r="C317" s="18" t="s">
        <v>19041</v>
      </c>
      <c r="D317" s="18" t="s">
        <v>7809</v>
      </c>
      <c r="E317" s="17">
        <v>1</v>
      </c>
      <c r="F317" s="18" t="s">
        <v>19047</v>
      </c>
      <c r="G317" s="17">
        <v>1</v>
      </c>
      <c r="H317" s="19">
        <v>1.1299999999999999</v>
      </c>
      <c r="I317" s="18" t="s">
        <v>18679</v>
      </c>
      <c r="J317" s="19" t="s">
        <v>14102</v>
      </c>
      <c r="K317" s="18"/>
      <c r="L317" s="18">
        <v>1.19</v>
      </c>
    </row>
    <row r="318" spans="1:12" s="20" customFormat="1" ht="12" x14ac:dyDescent="0.25">
      <c r="A318" s="71">
        <v>317</v>
      </c>
      <c r="B318" s="18" t="s">
        <v>6080</v>
      </c>
      <c r="C318" s="18" t="s">
        <v>19041</v>
      </c>
      <c r="D318" s="18" t="s">
        <v>6081</v>
      </c>
      <c r="E318" s="17">
        <v>1</v>
      </c>
      <c r="F318" s="18" t="s">
        <v>19048</v>
      </c>
      <c r="G318" s="17">
        <v>1</v>
      </c>
      <c r="H318" s="19">
        <v>1.1299999999999999</v>
      </c>
      <c r="I318" s="18" t="s">
        <v>18679</v>
      </c>
      <c r="J318" s="19" t="s">
        <v>14102</v>
      </c>
      <c r="K318" s="18"/>
      <c r="L318" s="18">
        <v>1.19</v>
      </c>
    </row>
    <row r="319" spans="1:12" s="20" customFormat="1" ht="12" x14ac:dyDescent="0.25">
      <c r="A319" s="71">
        <v>318</v>
      </c>
      <c r="B319" s="18" t="s">
        <v>7805</v>
      </c>
      <c r="C319" s="18" t="s">
        <v>19041</v>
      </c>
      <c r="D319" s="18" t="s">
        <v>7806</v>
      </c>
      <c r="E319" s="17">
        <v>1</v>
      </c>
      <c r="F319" s="18" t="s">
        <v>19049</v>
      </c>
      <c r="G319" s="17">
        <v>1</v>
      </c>
      <c r="H319" s="19">
        <v>1.1299999999999999</v>
      </c>
      <c r="I319" s="18" t="s">
        <v>18679</v>
      </c>
      <c r="J319" s="19" t="s">
        <v>14102</v>
      </c>
      <c r="K319" s="18"/>
      <c r="L319" s="18">
        <v>1.19</v>
      </c>
    </row>
    <row r="320" spans="1:12" s="20" customFormat="1" ht="12" x14ac:dyDescent="0.25">
      <c r="A320" s="71">
        <v>319</v>
      </c>
      <c r="B320" s="18" t="s">
        <v>6077</v>
      </c>
      <c r="C320" s="18" t="s">
        <v>19041</v>
      </c>
      <c r="D320" s="18" t="s">
        <v>6078</v>
      </c>
      <c r="E320" s="17">
        <v>1</v>
      </c>
      <c r="F320" s="18" t="s">
        <v>19050</v>
      </c>
      <c r="G320" s="17">
        <v>1</v>
      </c>
      <c r="H320" s="19">
        <v>1.1299999999999999</v>
      </c>
      <c r="I320" s="18" t="s">
        <v>18679</v>
      </c>
      <c r="J320" s="19" t="s">
        <v>14102</v>
      </c>
      <c r="K320" s="18"/>
      <c r="L320" s="18">
        <v>1.19</v>
      </c>
    </row>
    <row r="321" spans="1:12" s="20" customFormat="1" ht="12" x14ac:dyDescent="0.25">
      <c r="A321" s="71">
        <v>320</v>
      </c>
      <c r="B321" s="18" t="s">
        <v>7784</v>
      </c>
      <c r="C321" s="18" t="s">
        <v>19041</v>
      </c>
      <c r="D321" s="18" t="s">
        <v>7785</v>
      </c>
      <c r="E321" s="17">
        <v>1</v>
      </c>
      <c r="F321" s="18" t="s">
        <v>19051</v>
      </c>
      <c r="G321" s="17">
        <v>1</v>
      </c>
      <c r="H321" s="19">
        <v>1.41</v>
      </c>
      <c r="I321" s="18" t="s">
        <v>18679</v>
      </c>
      <c r="J321" s="19" t="s">
        <v>14102</v>
      </c>
      <c r="K321" s="18"/>
      <c r="L321" s="18">
        <v>1.48</v>
      </c>
    </row>
    <row r="322" spans="1:12" s="20" customFormat="1" ht="12" x14ac:dyDescent="0.25">
      <c r="A322" s="71">
        <v>321</v>
      </c>
      <c r="B322" s="18" t="s">
        <v>5686</v>
      </c>
      <c r="C322" s="18" t="s">
        <v>19041</v>
      </c>
      <c r="D322" s="18" t="s">
        <v>5687</v>
      </c>
      <c r="E322" s="17">
        <v>1</v>
      </c>
      <c r="F322" s="18" t="s">
        <v>19052</v>
      </c>
      <c r="G322" s="17">
        <v>1</v>
      </c>
      <c r="H322" s="19">
        <v>3.53</v>
      </c>
      <c r="I322" s="18" t="s">
        <v>18679</v>
      </c>
      <c r="J322" s="19" t="s">
        <v>14102</v>
      </c>
      <c r="K322" s="18"/>
      <c r="L322" s="18">
        <v>3.7</v>
      </c>
    </row>
    <row r="323" spans="1:12" s="20" customFormat="1" ht="12" x14ac:dyDescent="0.25">
      <c r="A323" s="71">
        <v>322</v>
      </c>
      <c r="B323" s="18" t="s">
        <v>6074</v>
      </c>
      <c r="C323" s="18" t="s">
        <v>19041</v>
      </c>
      <c r="D323" s="18" t="s">
        <v>6075</v>
      </c>
      <c r="E323" s="17">
        <v>1</v>
      </c>
      <c r="F323" s="18" t="s">
        <v>19053</v>
      </c>
      <c r="G323" s="17">
        <v>1</v>
      </c>
      <c r="H323" s="19">
        <v>8.1</v>
      </c>
      <c r="I323" s="18" t="s">
        <v>18679</v>
      </c>
      <c r="J323" s="19" t="s">
        <v>14102</v>
      </c>
      <c r="K323" s="18"/>
      <c r="L323" s="18">
        <v>8.5</v>
      </c>
    </row>
    <row r="324" spans="1:12" s="20" customFormat="1" ht="12" x14ac:dyDescent="0.25">
      <c r="A324" s="71">
        <v>323</v>
      </c>
      <c r="B324" s="18" t="s">
        <v>7774</v>
      </c>
      <c r="C324" s="18" t="s">
        <v>19041</v>
      </c>
      <c r="D324" s="18" t="s">
        <v>7775</v>
      </c>
      <c r="E324" s="17">
        <v>1</v>
      </c>
      <c r="F324" s="18" t="s">
        <v>19054</v>
      </c>
      <c r="G324" s="17">
        <v>1</v>
      </c>
      <c r="H324" s="19">
        <v>4.9400000000000004</v>
      </c>
      <c r="I324" s="18" t="s">
        <v>18679</v>
      </c>
      <c r="J324" s="19" t="s">
        <v>14102</v>
      </c>
      <c r="K324" s="18"/>
      <c r="L324" s="18">
        <v>5.19</v>
      </c>
    </row>
    <row r="325" spans="1:12" s="20" customFormat="1" ht="12" x14ac:dyDescent="0.25">
      <c r="A325" s="71">
        <v>324</v>
      </c>
      <c r="B325" s="18" t="s">
        <v>7790</v>
      </c>
      <c r="C325" s="18" t="s">
        <v>19041</v>
      </c>
      <c r="D325" s="18" t="s">
        <v>7791</v>
      </c>
      <c r="E325" s="17">
        <v>1</v>
      </c>
      <c r="F325" s="18" t="s">
        <v>19055</v>
      </c>
      <c r="G325" s="17">
        <v>1</v>
      </c>
      <c r="H325" s="19">
        <v>77.45</v>
      </c>
      <c r="I325" s="18" t="s">
        <v>18679</v>
      </c>
      <c r="J325" s="19" t="s">
        <v>14102</v>
      </c>
      <c r="K325" s="18"/>
      <c r="L325" s="18">
        <v>85.2</v>
      </c>
    </row>
    <row r="326" spans="1:12" s="20" customFormat="1" ht="12" x14ac:dyDescent="0.25">
      <c r="A326" s="71">
        <v>325</v>
      </c>
      <c r="B326" s="18" t="s">
        <v>7787</v>
      </c>
      <c r="C326" s="18" t="s">
        <v>19041</v>
      </c>
      <c r="D326" s="18" t="s">
        <v>7788</v>
      </c>
      <c r="E326" s="17">
        <v>1</v>
      </c>
      <c r="F326" s="18" t="s">
        <v>19056</v>
      </c>
      <c r="G326" s="17">
        <v>1</v>
      </c>
      <c r="H326" s="19">
        <v>1.24</v>
      </c>
      <c r="I326" s="18" t="s">
        <v>18679</v>
      </c>
      <c r="J326" s="19" t="s">
        <v>14102</v>
      </c>
      <c r="K326" s="18"/>
      <c r="L326" s="18">
        <v>1.3</v>
      </c>
    </row>
    <row r="327" spans="1:12" s="20" customFormat="1" ht="12" x14ac:dyDescent="0.25">
      <c r="A327" s="71">
        <v>326</v>
      </c>
      <c r="B327" s="18" t="s">
        <v>7793</v>
      </c>
      <c r="C327" s="18" t="s">
        <v>19041</v>
      </c>
      <c r="D327" s="18" t="s">
        <v>7794</v>
      </c>
      <c r="E327" s="17">
        <v>1</v>
      </c>
      <c r="F327" s="18" t="s">
        <v>19057</v>
      </c>
      <c r="G327" s="17">
        <v>1</v>
      </c>
      <c r="H327" s="19">
        <v>0.35</v>
      </c>
      <c r="I327" s="18" t="s">
        <v>18679</v>
      </c>
      <c r="J327" s="19" t="s">
        <v>14102</v>
      </c>
      <c r="K327" s="18"/>
      <c r="L327" s="18">
        <v>10.86</v>
      </c>
    </row>
    <row r="328" spans="1:12" s="20" customFormat="1" ht="12" x14ac:dyDescent="0.25">
      <c r="A328" s="71">
        <v>327</v>
      </c>
      <c r="B328" s="18" t="s">
        <v>7779</v>
      </c>
      <c r="C328" s="18" t="s">
        <v>19041</v>
      </c>
      <c r="D328" s="18" t="s">
        <v>7780</v>
      </c>
      <c r="E328" s="17">
        <v>1</v>
      </c>
      <c r="F328" s="18" t="s">
        <v>19058</v>
      </c>
      <c r="G328" s="17">
        <v>1</v>
      </c>
      <c r="H328" s="19">
        <v>0.7</v>
      </c>
      <c r="I328" s="18" t="s">
        <v>18679</v>
      </c>
      <c r="J328" s="19" t="s">
        <v>14102</v>
      </c>
      <c r="K328" s="18"/>
      <c r="L328" s="18">
        <v>0.74</v>
      </c>
    </row>
    <row r="329" spans="1:12" s="20" customFormat="1" ht="12" x14ac:dyDescent="0.25">
      <c r="A329" s="71">
        <v>328</v>
      </c>
      <c r="B329" s="18" t="s">
        <v>7762</v>
      </c>
      <c r="C329" s="18" t="s">
        <v>19041</v>
      </c>
      <c r="D329" s="18" t="s">
        <v>7763</v>
      </c>
      <c r="E329" s="17">
        <v>1</v>
      </c>
      <c r="F329" s="18" t="s">
        <v>19059</v>
      </c>
      <c r="G329" s="17">
        <v>1</v>
      </c>
      <c r="H329" s="19">
        <v>0.14000000000000001</v>
      </c>
      <c r="I329" s="18" t="s">
        <v>18679</v>
      </c>
      <c r="J329" s="19" t="s">
        <v>14102</v>
      </c>
      <c r="K329" s="18"/>
      <c r="L329" s="18">
        <v>0.15</v>
      </c>
    </row>
    <row r="330" spans="1:12" s="20" customFormat="1" ht="12" x14ac:dyDescent="0.25">
      <c r="A330" s="71">
        <v>329</v>
      </c>
      <c r="B330" s="18" t="s">
        <v>4911</v>
      </c>
      <c r="C330" s="18" t="s">
        <v>19060</v>
      </c>
      <c r="D330" s="18" t="s">
        <v>4912</v>
      </c>
      <c r="E330" s="17">
        <v>1</v>
      </c>
      <c r="F330" s="18" t="s">
        <v>19061</v>
      </c>
      <c r="G330" s="17">
        <v>1</v>
      </c>
      <c r="H330" s="19">
        <v>28.24</v>
      </c>
      <c r="I330" s="18" t="s">
        <v>18679</v>
      </c>
      <c r="J330" s="19" t="s">
        <v>14102</v>
      </c>
      <c r="K330" s="18"/>
      <c r="L330" s="18">
        <v>28.24</v>
      </c>
    </row>
    <row r="331" spans="1:12" s="20" customFormat="1" ht="12" x14ac:dyDescent="0.25">
      <c r="A331" s="71">
        <v>330</v>
      </c>
      <c r="B331" s="18" t="s">
        <v>5935</v>
      </c>
      <c r="C331" s="18" t="s">
        <v>19060</v>
      </c>
      <c r="D331" s="18" t="s">
        <v>5936</v>
      </c>
      <c r="E331" s="17">
        <v>1</v>
      </c>
      <c r="F331" s="18" t="s">
        <v>19062</v>
      </c>
      <c r="G331" s="17">
        <v>1</v>
      </c>
      <c r="H331" s="19">
        <v>36.74</v>
      </c>
      <c r="I331" s="18" t="s">
        <v>18679</v>
      </c>
      <c r="J331" s="19" t="s">
        <v>14102</v>
      </c>
      <c r="K331" s="18"/>
      <c r="L331" s="18">
        <v>36.74</v>
      </c>
    </row>
    <row r="332" spans="1:12" s="20" customFormat="1" ht="12" x14ac:dyDescent="0.25">
      <c r="A332" s="71">
        <v>331</v>
      </c>
      <c r="B332" s="18" t="s">
        <v>4887</v>
      </c>
      <c r="C332" s="18" t="s">
        <v>19060</v>
      </c>
      <c r="D332" s="18" t="s">
        <v>4888</v>
      </c>
      <c r="E332" s="17">
        <v>1</v>
      </c>
      <c r="F332" s="18" t="s">
        <v>19063</v>
      </c>
      <c r="G332" s="17">
        <v>1</v>
      </c>
      <c r="H332" s="19">
        <v>35.659999999999997</v>
      </c>
      <c r="I332" s="18" t="s">
        <v>18679</v>
      </c>
      <c r="J332" s="19" t="s">
        <v>14102</v>
      </c>
      <c r="K332" s="18"/>
      <c r="L332" s="18">
        <v>35.659999999999997</v>
      </c>
    </row>
    <row r="333" spans="1:12" s="20" customFormat="1" ht="12" x14ac:dyDescent="0.25">
      <c r="A333" s="71">
        <v>332</v>
      </c>
      <c r="B333" s="18" t="s">
        <v>4878</v>
      </c>
      <c r="C333" s="18" t="s">
        <v>19060</v>
      </c>
      <c r="D333" s="18" t="s">
        <v>4879</v>
      </c>
      <c r="E333" s="17">
        <v>1</v>
      </c>
      <c r="F333" s="18" t="s">
        <v>19064</v>
      </c>
      <c r="G333" s="17">
        <v>1</v>
      </c>
      <c r="H333" s="19">
        <v>49.68</v>
      </c>
      <c r="I333" s="18" t="s">
        <v>18679</v>
      </c>
      <c r="J333" s="19" t="s">
        <v>14102</v>
      </c>
      <c r="K333" s="18"/>
      <c r="L333" s="18">
        <v>49.68</v>
      </c>
    </row>
    <row r="334" spans="1:12" s="20" customFormat="1" ht="12" x14ac:dyDescent="0.25">
      <c r="A334" s="71">
        <v>333</v>
      </c>
      <c r="B334" s="18" t="s">
        <v>4827</v>
      </c>
      <c r="C334" s="18" t="s">
        <v>19060</v>
      </c>
      <c r="D334" s="18" t="s">
        <v>4828</v>
      </c>
      <c r="E334" s="17">
        <v>1</v>
      </c>
      <c r="F334" s="18" t="s">
        <v>19065</v>
      </c>
      <c r="G334" s="17">
        <v>1</v>
      </c>
      <c r="H334" s="19">
        <v>69.8</v>
      </c>
      <c r="I334" s="18" t="s">
        <v>18679</v>
      </c>
      <c r="J334" s="19" t="s">
        <v>14102</v>
      </c>
      <c r="K334" s="18"/>
      <c r="L334" s="18">
        <v>69.8</v>
      </c>
    </row>
    <row r="335" spans="1:12" s="20" customFormat="1" ht="12" x14ac:dyDescent="0.25">
      <c r="A335" s="71">
        <v>334</v>
      </c>
      <c r="B335" s="18" t="s">
        <v>4824</v>
      </c>
      <c r="C335" s="18" t="s">
        <v>19060</v>
      </c>
      <c r="D335" s="18" t="s">
        <v>4825</v>
      </c>
      <c r="E335" s="17">
        <v>1</v>
      </c>
      <c r="F335" s="18" t="s">
        <v>19066</v>
      </c>
      <c r="G335" s="17">
        <v>1</v>
      </c>
      <c r="H335" s="19">
        <v>2.1800000000000002</v>
      </c>
      <c r="I335" s="18" t="s">
        <v>18679</v>
      </c>
      <c r="J335" s="19" t="s">
        <v>14102</v>
      </c>
      <c r="K335" s="18"/>
      <c r="L335" s="18">
        <v>2.1800000000000002</v>
      </c>
    </row>
    <row r="336" spans="1:12" s="20" customFormat="1" ht="12" x14ac:dyDescent="0.25">
      <c r="A336" s="71">
        <v>335</v>
      </c>
      <c r="B336" s="18" t="s">
        <v>4821</v>
      </c>
      <c r="C336" s="18" t="s">
        <v>19060</v>
      </c>
      <c r="D336" s="18" t="s">
        <v>4822</v>
      </c>
      <c r="E336" s="17">
        <v>1</v>
      </c>
      <c r="F336" s="18" t="s">
        <v>19067</v>
      </c>
      <c r="G336" s="17">
        <v>1</v>
      </c>
      <c r="H336" s="19">
        <v>15.84</v>
      </c>
      <c r="I336" s="18" t="s">
        <v>18679</v>
      </c>
      <c r="J336" s="19" t="s">
        <v>14102</v>
      </c>
      <c r="K336" s="18"/>
      <c r="L336" s="18">
        <v>15.84</v>
      </c>
    </row>
    <row r="337" spans="1:12" s="20" customFormat="1" ht="12" x14ac:dyDescent="0.25">
      <c r="A337" s="71">
        <v>336</v>
      </c>
      <c r="B337" s="18" t="s">
        <v>3768</v>
      </c>
      <c r="C337" s="18" t="s">
        <v>19060</v>
      </c>
      <c r="D337" s="18" t="s">
        <v>3769</v>
      </c>
      <c r="E337" s="17">
        <v>1</v>
      </c>
      <c r="F337" s="18" t="s">
        <v>19068</v>
      </c>
      <c r="G337" s="17">
        <v>1</v>
      </c>
      <c r="H337" s="19">
        <v>5.03</v>
      </c>
      <c r="I337" s="18" t="s">
        <v>18679</v>
      </c>
      <c r="J337" s="19" t="s">
        <v>14102</v>
      </c>
      <c r="K337" s="18"/>
      <c r="L337" s="18">
        <v>5.03</v>
      </c>
    </row>
    <row r="338" spans="1:12" s="20" customFormat="1" ht="12" x14ac:dyDescent="0.25">
      <c r="A338" s="71">
        <v>337</v>
      </c>
      <c r="B338" s="18" t="s">
        <v>5850</v>
      </c>
      <c r="C338" s="18" t="s">
        <v>19060</v>
      </c>
      <c r="D338" s="18" t="s">
        <v>5851</v>
      </c>
      <c r="E338" s="17">
        <v>1</v>
      </c>
      <c r="F338" s="18" t="s">
        <v>19069</v>
      </c>
      <c r="G338" s="17">
        <v>1</v>
      </c>
      <c r="H338" s="19">
        <v>5.76</v>
      </c>
      <c r="I338" s="18" t="s">
        <v>18679</v>
      </c>
      <c r="J338" s="19" t="s">
        <v>14102</v>
      </c>
      <c r="K338" s="18"/>
      <c r="L338" s="18">
        <v>5.76</v>
      </c>
    </row>
    <row r="339" spans="1:12" s="20" customFormat="1" ht="12" x14ac:dyDescent="0.25">
      <c r="A339" s="71">
        <v>338</v>
      </c>
      <c r="B339" s="18" t="s">
        <v>5673</v>
      </c>
      <c r="C339" s="18" t="s">
        <v>19060</v>
      </c>
      <c r="D339" s="18" t="s">
        <v>5674</v>
      </c>
      <c r="E339" s="17">
        <v>1</v>
      </c>
      <c r="F339" s="18" t="s">
        <v>19070</v>
      </c>
      <c r="G339" s="17">
        <v>1</v>
      </c>
      <c r="H339" s="19">
        <v>1.0900000000000001</v>
      </c>
      <c r="I339" s="18" t="s">
        <v>18679</v>
      </c>
      <c r="J339" s="19" t="s">
        <v>14102</v>
      </c>
      <c r="K339" s="18"/>
      <c r="L339" s="18">
        <v>1.0900000000000001</v>
      </c>
    </row>
    <row r="340" spans="1:12" s="20" customFormat="1" ht="12" x14ac:dyDescent="0.25">
      <c r="A340" s="71">
        <v>339</v>
      </c>
      <c r="B340" s="18" t="s">
        <v>5169</v>
      </c>
      <c r="C340" s="18" t="s">
        <v>19060</v>
      </c>
      <c r="D340" s="18" t="s">
        <v>5170</v>
      </c>
      <c r="E340" s="17">
        <v>1</v>
      </c>
      <c r="F340" s="18" t="s">
        <v>19071</v>
      </c>
      <c r="G340" s="17">
        <v>1</v>
      </c>
      <c r="H340" s="19">
        <v>1.24</v>
      </c>
      <c r="I340" s="18" t="s">
        <v>18679</v>
      </c>
      <c r="J340" s="19" t="s">
        <v>14102</v>
      </c>
      <c r="K340" s="18"/>
      <c r="L340" s="18">
        <v>1.24</v>
      </c>
    </row>
    <row r="341" spans="1:12" s="20" customFormat="1" ht="12" x14ac:dyDescent="0.25">
      <c r="A341" s="71">
        <v>340</v>
      </c>
      <c r="B341" s="18" t="s">
        <v>4899</v>
      </c>
      <c r="C341" s="18" t="s">
        <v>19060</v>
      </c>
      <c r="D341" s="18" t="s">
        <v>4900</v>
      </c>
      <c r="E341" s="17">
        <v>1</v>
      </c>
      <c r="F341" s="18" t="s">
        <v>19072</v>
      </c>
      <c r="G341" s="17">
        <v>1</v>
      </c>
      <c r="H341" s="19">
        <v>2.5099999999999998</v>
      </c>
      <c r="I341" s="18" t="s">
        <v>18679</v>
      </c>
      <c r="J341" s="19" t="s">
        <v>14102</v>
      </c>
      <c r="K341" s="18"/>
      <c r="L341" s="18">
        <v>2.5099999999999998</v>
      </c>
    </row>
    <row r="342" spans="1:12" s="20" customFormat="1" ht="12" x14ac:dyDescent="0.25">
      <c r="A342" s="71">
        <v>341</v>
      </c>
      <c r="B342" s="18" t="s">
        <v>5148</v>
      </c>
      <c r="C342" s="18" t="s">
        <v>19060</v>
      </c>
      <c r="D342" s="18" t="s">
        <v>5149</v>
      </c>
      <c r="E342" s="17">
        <v>1</v>
      </c>
      <c r="F342" s="18" t="s">
        <v>19073</v>
      </c>
      <c r="G342" s="17">
        <v>1</v>
      </c>
      <c r="H342" s="19">
        <v>2.64</v>
      </c>
      <c r="I342" s="18" t="s">
        <v>18679</v>
      </c>
      <c r="J342" s="19" t="s">
        <v>14102</v>
      </c>
      <c r="K342" s="18"/>
      <c r="L342" s="18">
        <v>2.64</v>
      </c>
    </row>
    <row r="343" spans="1:12" s="20" customFormat="1" ht="12" x14ac:dyDescent="0.25">
      <c r="A343" s="71">
        <v>342</v>
      </c>
      <c r="B343" s="18" t="s">
        <v>4896</v>
      </c>
      <c r="C343" s="18" t="s">
        <v>19060</v>
      </c>
      <c r="D343" s="18" t="s">
        <v>4897</v>
      </c>
      <c r="E343" s="17">
        <v>1</v>
      </c>
      <c r="F343" s="18" t="s">
        <v>19074</v>
      </c>
      <c r="G343" s="17">
        <v>1</v>
      </c>
      <c r="H343" s="19">
        <v>2.54</v>
      </c>
      <c r="I343" s="18" t="s">
        <v>18679</v>
      </c>
      <c r="J343" s="19" t="s">
        <v>14102</v>
      </c>
      <c r="K343" s="18"/>
      <c r="L343" s="18">
        <v>2.54</v>
      </c>
    </row>
    <row r="344" spans="1:12" s="20" customFormat="1" ht="12" x14ac:dyDescent="0.25">
      <c r="A344" s="71">
        <v>343</v>
      </c>
      <c r="B344" s="18" t="s">
        <v>5991</v>
      </c>
      <c r="C344" s="18" t="s">
        <v>19060</v>
      </c>
      <c r="D344" s="18" t="s">
        <v>5992</v>
      </c>
      <c r="E344" s="17">
        <v>1</v>
      </c>
      <c r="F344" s="18" t="s">
        <v>19075</v>
      </c>
      <c r="G344" s="17">
        <v>1</v>
      </c>
      <c r="H344" s="19">
        <v>2.68</v>
      </c>
      <c r="I344" s="18" t="s">
        <v>18679</v>
      </c>
      <c r="J344" s="19" t="s">
        <v>14102</v>
      </c>
      <c r="K344" s="18"/>
      <c r="L344" s="18">
        <v>2.68</v>
      </c>
    </row>
    <row r="345" spans="1:12" s="20" customFormat="1" ht="12" x14ac:dyDescent="0.25">
      <c r="A345" s="71">
        <v>344</v>
      </c>
      <c r="B345" s="18" t="s">
        <v>4890</v>
      </c>
      <c r="C345" s="18" t="s">
        <v>19060</v>
      </c>
      <c r="D345" s="18" t="s">
        <v>4891</v>
      </c>
      <c r="E345" s="17">
        <v>1</v>
      </c>
      <c r="F345" s="18" t="s">
        <v>19076</v>
      </c>
      <c r="G345" s="17">
        <v>1</v>
      </c>
      <c r="H345" s="19">
        <v>3.59</v>
      </c>
      <c r="I345" s="18" t="s">
        <v>18679</v>
      </c>
      <c r="J345" s="19" t="s">
        <v>14102</v>
      </c>
      <c r="K345" s="18" t="s">
        <v>5115</v>
      </c>
      <c r="L345" s="18">
        <v>3.59</v>
      </c>
    </row>
    <row r="346" spans="1:12" s="20" customFormat="1" ht="12" x14ac:dyDescent="0.25">
      <c r="A346" s="71">
        <v>345</v>
      </c>
      <c r="B346" s="18" t="s">
        <v>4884</v>
      </c>
      <c r="C346" s="18" t="s">
        <v>19060</v>
      </c>
      <c r="D346" s="18" t="s">
        <v>4885</v>
      </c>
      <c r="E346" s="17">
        <v>1</v>
      </c>
      <c r="F346" s="18" t="s">
        <v>19077</v>
      </c>
      <c r="G346" s="17">
        <v>1</v>
      </c>
      <c r="H346" s="19">
        <v>2.09</v>
      </c>
      <c r="I346" s="18" t="s">
        <v>18679</v>
      </c>
      <c r="J346" s="19" t="s">
        <v>14102</v>
      </c>
      <c r="K346" s="18"/>
      <c r="L346" s="18">
        <v>2.09</v>
      </c>
    </row>
    <row r="347" spans="1:12" s="20" customFormat="1" ht="12" x14ac:dyDescent="0.25">
      <c r="A347" s="71">
        <v>346</v>
      </c>
      <c r="B347" s="18" t="s">
        <v>4881</v>
      </c>
      <c r="C347" s="18" t="s">
        <v>19060</v>
      </c>
      <c r="D347" s="18" t="s">
        <v>4882</v>
      </c>
      <c r="E347" s="17">
        <v>1</v>
      </c>
      <c r="F347" s="18" t="s">
        <v>19078</v>
      </c>
      <c r="G347" s="17">
        <v>1</v>
      </c>
      <c r="H347" s="19">
        <v>2.2000000000000002</v>
      </c>
      <c r="I347" s="18" t="s">
        <v>18679</v>
      </c>
      <c r="J347" s="19" t="s">
        <v>14102</v>
      </c>
      <c r="K347" s="18" t="s">
        <v>5095</v>
      </c>
      <c r="L347" s="18">
        <v>2.2000000000000002</v>
      </c>
    </row>
    <row r="348" spans="1:12" s="20" customFormat="1" ht="12" x14ac:dyDescent="0.25">
      <c r="A348" s="71">
        <v>347</v>
      </c>
      <c r="B348" s="18" t="s">
        <v>4875</v>
      </c>
      <c r="C348" s="18" t="s">
        <v>19079</v>
      </c>
      <c r="D348" s="18" t="s">
        <v>4876</v>
      </c>
      <c r="E348" s="17">
        <v>1</v>
      </c>
      <c r="F348" s="18" t="s">
        <v>19080</v>
      </c>
      <c r="G348" s="17">
        <v>1</v>
      </c>
      <c r="H348" s="19">
        <v>22.8</v>
      </c>
      <c r="I348" s="18" t="s">
        <v>18679</v>
      </c>
      <c r="J348" s="19" t="s">
        <v>14102</v>
      </c>
      <c r="K348" s="18"/>
      <c r="L348" s="18">
        <v>22.8</v>
      </c>
    </row>
    <row r="349" spans="1:12" s="20" customFormat="1" ht="12" x14ac:dyDescent="0.25">
      <c r="A349" s="71">
        <v>348</v>
      </c>
      <c r="B349" s="18" t="s">
        <v>5086</v>
      </c>
      <c r="C349" s="18" t="s">
        <v>19079</v>
      </c>
      <c r="D349" s="18" t="s">
        <v>5087</v>
      </c>
      <c r="E349" s="17">
        <v>1</v>
      </c>
      <c r="F349" s="18" t="s">
        <v>19081</v>
      </c>
      <c r="G349" s="17">
        <v>1</v>
      </c>
      <c r="H349" s="19">
        <v>14.55</v>
      </c>
      <c r="I349" s="18" t="s">
        <v>18679</v>
      </c>
      <c r="J349" s="19" t="s">
        <v>14102</v>
      </c>
      <c r="K349" s="18"/>
      <c r="L349" s="18">
        <v>14.55</v>
      </c>
    </row>
    <row r="350" spans="1:12" s="20" customFormat="1" ht="12" x14ac:dyDescent="0.25">
      <c r="A350" s="71">
        <v>349</v>
      </c>
      <c r="B350" s="18" t="s">
        <v>4869</v>
      </c>
      <c r="C350" s="18" t="s">
        <v>19079</v>
      </c>
      <c r="D350" s="18" t="s">
        <v>4870</v>
      </c>
      <c r="E350" s="17">
        <v>1</v>
      </c>
      <c r="F350" s="18" t="s">
        <v>19082</v>
      </c>
      <c r="G350" s="17">
        <v>1</v>
      </c>
      <c r="H350" s="19">
        <v>30.83</v>
      </c>
      <c r="I350" s="18" t="s">
        <v>18679</v>
      </c>
      <c r="J350" s="19" t="s">
        <v>14102</v>
      </c>
      <c r="K350" s="18"/>
      <c r="L350" s="18">
        <v>30.83</v>
      </c>
    </row>
    <row r="351" spans="1:12" s="20" customFormat="1" ht="12" x14ac:dyDescent="0.25">
      <c r="A351" s="71">
        <v>350</v>
      </c>
      <c r="B351" s="18" t="s">
        <v>4866</v>
      </c>
      <c r="C351" s="18" t="s">
        <v>19079</v>
      </c>
      <c r="D351" s="18" t="s">
        <v>4867</v>
      </c>
      <c r="E351" s="17">
        <v>1</v>
      </c>
      <c r="F351" s="18" t="s">
        <v>19083</v>
      </c>
      <c r="G351" s="17">
        <v>1</v>
      </c>
      <c r="H351" s="19">
        <v>33.1</v>
      </c>
      <c r="I351" s="18" t="s">
        <v>18679</v>
      </c>
      <c r="J351" s="19" t="s">
        <v>14102</v>
      </c>
      <c r="K351" s="18"/>
      <c r="L351" s="18">
        <v>33.1</v>
      </c>
    </row>
    <row r="352" spans="1:12" s="20" customFormat="1" ht="12" x14ac:dyDescent="0.25">
      <c r="A352" s="71">
        <v>351</v>
      </c>
      <c r="B352" s="18" t="s">
        <v>5044</v>
      </c>
      <c r="C352" s="18" t="s">
        <v>19079</v>
      </c>
      <c r="D352" s="18" t="s">
        <v>5045</v>
      </c>
      <c r="E352" s="17">
        <v>1</v>
      </c>
      <c r="F352" s="18" t="s">
        <v>19084</v>
      </c>
      <c r="G352" s="17">
        <v>1</v>
      </c>
      <c r="H352" s="19">
        <v>12.76</v>
      </c>
      <c r="I352" s="18" t="s">
        <v>18679</v>
      </c>
      <c r="J352" s="19" t="s">
        <v>14102</v>
      </c>
      <c r="K352" s="18"/>
      <c r="L352" s="18">
        <v>12.76</v>
      </c>
    </row>
    <row r="353" spans="1:12" s="20" customFormat="1" ht="12" x14ac:dyDescent="0.25">
      <c r="A353" s="71">
        <v>352</v>
      </c>
      <c r="B353" s="18" t="s">
        <v>16049</v>
      </c>
      <c r="C353" s="18" t="s">
        <v>19079</v>
      </c>
      <c r="D353" s="18" t="s">
        <v>4864</v>
      </c>
      <c r="E353" s="17">
        <v>1</v>
      </c>
      <c r="F353" s="18" t="s">
        <v>19085</v>
      </c>
      <c r="G353" s="17">
        <v>1</v>
      </c>
      <c r="H353" s="19">
        <v>12.76</v>
      </c>
      <c r="I353" s="18" t="s">
        <v>18679</v>
      </c>
      <c r="J353" s="19" t="s">
        <v>14102</v>
      </c>
      <c r="K353" s="18"/>
      <c r="L353" s="18">
        <v>12.76</v>
      </c>
    </row>
    <row r="354" spans="1:12" s="20" customFormat="1" ht="12" x14ac:dyDescent="0.25">
      <c r="A354" s="71">
        <v>353</v>
      </c>
      <c r="B354" s="18" t="s">
        <v>4860</v>
      </c>
      <c r="C354" s="18" t="s">
        <v>19079</v>
      </c>
      <c r="D354" s="18" t="s">
        <v>4861</v>
      </c>
      <c r="E354" s="17">
        <v>1</v>
      </c>
      <c r="F354" s="18" t="s">
        <v>19086</v>
      </c>
      <c r="G354" s="17">
        <v>1</v>
      </c>
      <c r="H354" s="19">
        <v>30.91</v>
      </c>
      <c r="I354" s="18" t="s">
        <v>18679</v>
      </c>
      <c r="J354" s="19" t="s">
        <v>14102</v>
      </c>
      <c r="K354" s="18"/>
      <c r="L354" s="18">
        <v>30.91</v>
      </c>
    </row>
    <row r="355" spans="1:12" s="20" customFormat="1" ht="12" x14ac:dyDescent="0.25">
      <c r="A355" s="71">
        <v>354</v>
      </c>
      <c r="B355" s="18" t="s">
        <v>4854</v>
      </c>
      <c r="C355" s="18" t="s">
        <v>19079</v>
      </c>
      <c r="D355" s="18" t="s">
        <v>4855</v>
      </c>
      <c r="E355" s="17">
        <v>1</v>
      </c>
      <c r="F355" s="18" t="s">
        <v>19087</v>
      </c>
      <c r="G355" s="17">
        <v>1</v>
      </c>
      <c r="H355" s="19">
        <v>15.26</v>
      </c>
      <c r="I355" s="18" t="s">
        <v>18679</v>
      </c>
      <c r="J355" s="19" t="s">
        <v>14102</v>
      </c>
      <c r="K355" s="18"/>
      <c r="L355" s="18">
        <v>15.26</v>
      </c>
    </row>
    <row r="356" spans="1:12" s="20" customFormat="1" ht="12" x14ac:dyDescent="0.25">
      <c r="A356" s="71">
        <v>355</v>
      </c>
      <c r="B356" s="18" t="s">
        <v>4848</v>
      </c>
      <c r="C356" s="18" t="s">
        <v>19079</v>
      </c>
      <c r="D356" s="18" t="s">
        <v>4849</v>
      </c>
      <c r="E356" s="17">
        <v>1</v>
      </c>
      <c r="F356" s="18" t="s">
        <v>19088</v>
      </c>
      <c r="G356" s="17">
        <v>1</v>
      </c>
      <c r="H356" s="19">
        <v>11.76</v>
      </c>
      <c r="I356" s="18" t="s">
        <v>18679</v>
      </c>
      <c r="J356" s="19" t="s">
        <v>14102</v>
      </c>
      <c r="K356" s="18"/>
      <c r="L356" s="18">
        <v>11.76</v>
      </c>
    </row>
    <row r="357" spans="1:12" s="20" customFormat="1" ht="12" x14ac:dyDescent="0.25">
      <c r="A357" s="71">
        <v>356</v>
      </c>
      <c r="B357" s="18" t="s">
        <v>4845</v>
      </c>
      <c r="C357" s="18" t="s">
        <v>19079</v>
      </c>
      <c r="D357" s="18" t="s">
        <v>4846</v>
      </c>
      <c r="E357" s="17">
        <v>1</v>
      </c>
      <c r="F357" s="18" t="s">
        <v>19089</v>
      </c>
      <c r="G357" s="17">
        <v>1</v>
      </c>
      <c r="H357" s="19">
        <v>12.16</v>
      </c>
      <c r="I357" s="18" t="s">
        <v>18679</v>
      </c>
      <c r="J357" s="19" t="s">
        <v>14102</v>
      </c>
      <c r="K357" s="18" t="s">
        <v>5021</v>
      </c>
      <c r="L357" s="18">
        <v>12.16</v>
      </c>
    </row>
    <row r="358" spans="1:12" s="20" customFormat="1" ht="12" x14ac:dyDescent="0.25">
      <c r="A358" s="71">
        <v>357</v>
      </c>
      <c r="B358" s="18" t="s">
        <v>4842</v>
      </c>
      <c r="C358" s="18" t="s">
        <v>19079</v>
      </c>
      <c r="D358" s="18" t="s">
        <v>4843</v>
      </c>
      <c r="E358" s="17">
        <v>1</v>
      </c>
      <c r="F358" s="18" t="s">
        <v>19090</v>
      </c>
      <c r="G358" s="17">
        <v>1</v>
      </c>
      <c r="H358" s="19">
        <v>11.76</v>
      </c>
      <c r="I358" s="18" t="s">
        <v>18679</v>
      </c>
      <c r="J358" s="19" t="s">
        <v>14102</v>
      </c>
      <c r="K358" s="18"/>
      <c r="L358" s="18">
        <v>11.76</v>
      </c>
    </row>
    <row r="359" spans="1:12" s="20" customFormat="1" ht="12" x14ac:dyDescent="0.25">
      <c r="A359" s="71">
        <v>358</v>
      </c>
      <c r="B359" s="18" t="s">
        <v>5947</v>
      </c>
      <c r="C359" s="18" t="s">
        <v>19079</v>
      </c>
      <c r="D359" s="18" t="s">
        <v>5948</v>
      </c>
      <c r="E359" s="17">
        <v>1</v>
      </c>
      <c r="F359" s="18" t="s">
        <v>19091</v>
      </c>
      <c r="G359" s="17">
        <v>1</v>
      </c>
      <c r="H359" s="19">
        <v>12.16</v>
      </c>
      <c r="I359" s="18" t="s">
        <v>18679</v>
      </c>
      <c r="J359" s="19" t="s">
        <v>14102</v>
      </c>
      <c r="K359" s="18"/>
      <c r="L359" s="18">
        <v>12.16</v>
      </c>
    </row>
    <row r="360" spans="1:12" s="20" customFormat="1" ht="12" x14ac:dyDescent="0.25">
      <c r="A360" s="71">
        <v>359</v>
      </c>
      <c r="B360" s="18" t="s">
        <v>4836</v>
      </c>
      <c r="C360" s="18" t="s">
        <v>19079</v>
      </c>
      <c r="D360" s="18" t="s">
        <v>4837</v>
      </c>
      <c r="E360" s="17">
        <v>1</v>
      </c>
      <c r="F360" s="18" t="s">
        <v>19092</v>
      </c>
      <c r="G360" s="17">
        <v>1</v>
      </c>
      <c r="H360" s="19">
        <v>11.76</v>
      </c>
      <c r="I360" s="18" t="s">
        <v>18679</v>
      </c>
      <c r="J360" s="19" t="s">
        <v>14102</v>
      </c>
      <c r="K360" s="18"/>
      <c r="L360" s="18">
        <v>11.76</v>
      </c>
    </row>
    <row r="361" spans="1:12" s="20" customFormat="1" ht="12" x14ac:dyDescent="0.25">
      <c r="A361" s="71">
        <v>360</v>
      </c>
      <c r="B361" s="18" t="s">
        <v>4833</v>
      </c>
      <c r="C361" s="18" t="s">
        <v>19079</v>
      </c>
      <c r="D361" s="18" t="s">
        <v>4834</v>
      </c>
      <c r="E361" s="17">
        <v>1</v>
      </c>
      <c r="F361" s="18" t="s">
        <v>19093</v>
      </c>
      <c r="G361" s="17">
        <v>1</v>
      </c>
      <c r="H361" s="19">
        <v>12.16</v>
      </c>
      <c r="I361" s="18" t="s">
        <v>18679</v>
      </c>
      <c r="J361" s="19" t="s">
        <v>14102</v>
      </c>
      <c r="K361" s="18"/>
      <c r="L361" s="18">
        <v>12.16</v>
      </c>
    </row>
    <row r="362" spans="1:12" s="20" customFormat="1" ht="12" x14ac:dyDescent="0.25">
      <c r="A362" s="71">
        <v>361</v>
      </c>
      <c r="B362" s="18" t="s">
        <v>5896</v>
      </c>
      <c r="C362" s="18" t="s">
        <v>19079</v>
      </c>
      <c r="D362" s="18" t="s">
        <v>5897</v>
      </c>
      <c r="E362" s="17">
        <v>1</v>
      </c>
      <c r="F362" s="18" t="s">
        <v>19094</v>
      </c>
      <c r="G362" s="17">
        <v>1</v>
      </c>
      <c r="H362" s="19">
        <v>7.18</v>
      </c>
      <c r="I362" s="18" t="s">
        <v>18679</v>
      </c>
      <c r="J362" s="19" t="s">
        <v>14102</v>
      </c>
      <c r="K362" s="18"/>
      <c r="L362" s="18">
        <v>7.18</v>
      </c>
    </row>
    <row r="363" spans="1:12" s="20" customFormat="1" ht="12" x14ac:dyDescent="0.25">
      <c r="A363" s="71">
        <v>362</v>
      </c>
      <c r="B363" s="18" t="s">
        <v>4776</v>
      </c>
      <c r="C363" s="18" t="s">
        <v>19079</v>
      </c>
      <c r="D363" s="18" t="s">
        <v>4777</v>
      </c>
      <c r="E363" s="17">
        <v>1</v>
      </c>
      <c r="F363" s="18" t="s">
        <v>19095</v>
      </c>
      <c r="G363" s="17">
        <v>1</v>
      </c>
      <c r="H363" s="19">
        <v>7.18</v>
      </c>
      <c r="I363" s="18" t="s">
        <v>18679</v>
      </c>
      <c r="J363" s="19" t="s">
        <v>14102</v>
      </c>
      <c r="K363" s="18"/>
      <c r="L363" s="18">
        <v>7.18</v>
      </c>
    </row>
    <row r="364" spans="1:12" s="20" customFormat="1" ht="12" x14ac:dyDescent="0.25">
      <c r="A364" s="71">
        <v>363</v>
      </c>
      <c r="B364" s="18" t="s">
        <v>4767</v>
      </c>
      <c r="C364" s="18" t="s">
        <v>19079</v>
      </c>
      <c r="D364" s="18" t="s">
        <v>4768</v>
      </c>
      <c r="E364" s="17">
        <v>1</v>
      </c>
      <c r="F364" s="18" t="s">
        <v>19096</v>
      </c>
      <c r="G364" s="17">
        <v>1</v>
      </c>
      <c r="H364" s="19">
        <v>7.18</v>
      </c>
      <c r="I364" s="18" t="s">
        <v>18679</v>
      </c>
      <c r="J364" s="19" t="s">
        <v>14102</v>
      </c>
      <c r="K364" s="18" t="s">
        <v>19097</v>
      </c>
      <c r="L364" s="18">
        <v>7.18</v>
      </c>
    </row>
    <row r="365" spans="1:12" s="20" customFormat="1" ht="12" x14ac:dyDescent="0.25">
      <c r="A365" s="71">
        <v>364</v>
      </c>
      <c r="B365" s="18" t="s">
        <v>4950</v>
      </c>
      <c r="C365" s="18" t="s">
        <v>19079</v>
      </c>
      <c r="D365" s="18" t="s">
        <v>4951</v>
      </c>
      <c r="E365" s="17">
        <v>1</v>
      </c>
      <c r="F365" s="18" t="s">
        <v>19098</v>
      </c>
      <c r="G365" s="17">
        <v>1</v>
      </c>
      <c r="H365" s="19">
        <v>7.14</v>
      </c>
      <c r="I365" s="18" t="s">
        <v>18679</v>
      </c>
      <c r="J365" s="19" t="s">
        <v>14102</v>
      </c>
      <c r="K365" s="18"/>
      <c r="L365" s="18">
        <v>7.14</v>
      </c>
    </row>
    <row r="366" spans="1:12" s="20" customFormat="1" ht="12" x14ac:dyDescent="0.25">
      <c r="A366" s="71">
        <v>365</v>
      </c>
      <c r="B366" s="18" t="s">
        <v>4935</v>
      </c>
      <c r="C366" s="18" t="s">
        <v>19079</v>
      </c>
      <c r="D366" s="18" t="s">
        <v>4936</v>
      </c>
      <c r="E366" s="17">
        <v>1</v>
      </c>
      <c r="F366" s="18" t="s">
        <v>19099</v>
      </c>
      <c r="G366" s="17">
        <v>1</v>
      </c>
      <c r="H366" s="19">
        <v>10.98</v>
      </c>
      <c r="I366" s="18" t="s">
        <v>18679</v>
      </c>
      <c r="J366" s="19" t="s">
        <v>14102</v>
      </c>
      <c r="K366" s="18"/>
      <c r="L366" s="18">
        <v>10.98</v>
      </c>
    </row>
    <row r="367" spans="1:12" s="20" customFormat="1" ht="12" x14ac:dyDescent="0.25">
      <c r="A367" s="71">
        <v>366</v>
      </c>
      <c r="B367" s="18" t="s">
        <v>4932</v>
      </c>
      <c r="C367" s="18" t="s">
        <v>19079</v>
      </c>
      <c r="D367" s="18" t="s">
        <v>4933</v>
      </c>
      <c r="E367" s="17">
        <v>1</v>
      </c>
      <c r="F367" s="18" t="s">
        <v>19100</v>
      </c>
      <c r="G367" s="17">
        <v>1</v>
      </c>
      <c r="H367" s="19">
        <v>15.34</v>
      </c>
      <c r="I367" s="18" t="s">
        <v>18679</v>
      </c>
      <c r="J367" s="19" t="s">
        <v>14102</v>
      </c>
      <c r="K367" s="18"/>
      <c r="L367" s="18">
        <v>15.34</v>
      </c>
    </row>
    <row r="368" spans="1:12" s="20" customFormat="1" ht="12" x14ac:dyDescent="0.25">
      <c r="A368" s="71">
        <v>367</v>
      </c>
      <c r="B368" s="18" t="s">
        <v>4758</v>
      </c>
      <c r="C368" s="18" t="s">
        <v>19079</v>
      </c>
      <c r="D368" s="18" t="s">
        <v>4759</v>
      </c>
      <c r="E368" s="17">
        <v>1</v>
      </c>
      <c r="F368" s="18" t="s">
        <v>19101</v>
      </c>
      <c r="G368" s="17">
        <v>1</v>
      </c>
      <c r="H368" s="19">
        <v>9.41</v>
      </c>
      <c r="I368" s="18" t="s">
        <v>18679</v>
      </c>
      <c r="J368" s="19" t="s">
        <v>14102</v>
      </c>
      <c r="K368" s="18"/>
      <c r="L368" s="18">
        <v>9.41</v>
      </c>
    </row>
    <row r="369" spans="1:12" s="20" customFormat="1" ht="12" x14ac:dyDescent="0.25">
      <c r="A369" s="71">
        <v>368</v>
      </c>
      <c r="B369" s="18" t="s">
        <v>6893</v>
      </c>
      <c r="C369" s="18" t="s">
        <v>19079</v>
      </c>
      <c r="D369" s="18" t="s">
        <v>6894</v>
      </c>
      <c r="E369" s="17">
        <v>1</v>
      </c>
      <c r="F369" s="18" t="s">
        <v>19102</v>
      </c>
      <c r="G369" s="17">
        <v>1</v>
      </c>
      <c r="H369" s="19">
        <v>6.75</v>
      </c>
      <c r="I369" s="18" t="s">
        <v>18679</v>
      </c>
      <c r="J369" s="19" t="s">
        <v>14102</v>
      </c>
      <c r="K369" s="18"/>
      <c r="L369" s="18">
        <v>6.75</v>
      </c>
    </row>
    <row r="370" spans="1:12" s="20" customFormat="1" ht="12" x14ac:dyDescent="0.25">
      <c r="A370" s="71">
        <v>369</v>
      </c>
      <c r="B370" s="18" t="s">
        <v>4917</v>
      </c>
      <c r="C370" s="18" t="s">
        <v>19079</v>
      </c>
      <c r="D370" s="18" t="s">
        <v>4918</v>
      </c>
      <c r="E370" s="17">
        <v>1</v>
      </c>
      <c r="F370" s="18" t="s">
        <v>19103</v>
      </c>
      <c r="G370" s="17">
        <v>1</v>
      </c>
      <c r="H370" s="19">
        <v>12.06</v>
      </c>
      <c r="I370" s="18" t="s">
        <v>18679</v>
      </c>
      <c r="J370" s="19" t="s">
        <v>14102</v>
      </c>
      <c r="K370" s="18"/>
      <c r="L370" s="18">
        <v>12.06</v>
      </c>
    </row>
    <row r="371" spans="1:12" s="20" customFormat="1" ht="12" x14ac:dyDescent="0.25">
      <c r="A371" s="71">
        <v>370</v>
      </c>
      <c r="B371" s="18" t="s">
        <v>4725</v>
      </c>
      <c r="C371" s="18" t="s">
        <v>19079</v>
      </c>
      <c r="D371" s="18" t="s">
        <v>4726</v>
      </c>
      <c r="E371" s="17">
        <v>1</v>
      </c>
      <c r="F371" s="18" t="s">
        <v>19104</v>
      </c>
      <c r="G371" s="17">
        <v>1</v>
      </c>
      <c r="H371" s="19">
        <v>20.25</v>
      </c>
      <c r="I371" s="18" t="s">
        <v>18679</v>
      </c>
      <c r="J371" s="19" t="s">
        <v>14102</v>
      </c>
      <c r="K371" s="18" t="s">
        <v>5856</v>
      </c>
      <c r="L371" s="18">
        <v>20.25</v>
      </c>
    </row>
    <row r="372" spans="1:12" s="20" customFormat="1" ht="12" x14ac:dyDescent="0.25">
      <c r="A372" s="71">
        <v>371</v>
      </c>
      <c r="B372" s="18" t="s">
        <v>7095</v>
      </c>
      <c r="C372" s="18" t="s">
        <v>19079</v>
      </c>
      <c r="D372" s="18" t="s">
        <v>7096</v>
      </c>
      <c r="E372" s="17">
        <v>1</v>
      </c>
      <c r="F372" s="18" t="s">
        <v>19105</v>
      </c>
      <c r="G372" s="17">
        <v>1</v>
      </c>
      <c r="H372" s="19">
        <v>0.65</v>
      </c>
      <c r="I372" s="18" t="s">
        <v>18736</v>
      </c>
      <c r="J372" s="19" t="s">
        <v>14102</v>
      </c>
      <c r="K372" s="18"/>
      <c r="L372" s="18">
        <v>0.65</v>
      </c>
    </row>
    <row r="373" spans="1:12" s="20" customFormat="1" ht="12" x14ac:dyDescent="0.25">
      <c r="A373" s="71">
        <v>372</v>
      </c>
      <c r="B373" s="18" t="s">
        <v>4707</v>
      </c>
      <c r="C373" s="18" t="s">
        <v>19079</v>
      </c>
      <c r="D373" s="18" t="s">
        <v>4708</v>
      </c>
      <c r="E373" s="17">
        <v>1</v>
      </c>
      <c r="F373" s="18" t="s">
        <v>19106</v>
      </c>
      <c r="G373" s="17">
        <v>1</v>
      </c>
      <c r="H373" s="19">
        <v>4.5599999999999996</v>
      </c>
      <c r="I373" s="18" t="s">
        <v>18679</v>
      </c>
      <c r="J373" s="19" t="s">
        <v>14102</v>
      </c>
      <c r="K373" s="18"/>
      <c r="L373" s="18">
        <v>4.5599999999999996</v>
      </c>
    </row>
    <row r="374" spans="1:12" s="20" customFormat="1" ht="12" x14ac:dyDescent="0.25">
      <c r="A374" s="71">
        <v>373</v>
      </c>
      <c r="B374" s="18" t="s">
        <v>4698</v>
      </c>
      <c r="C374" s="18" t="s">
        <v>19079</v>
      </c>
      <c r="D374" s="18" t="s">
        <v>4699</v>
      </c>
      <c r="E374" s="17">
        <v>1</v>
      </c>
      <c r="F374" s="18" t="s">
        <v>19107</v>
      </c>
      <c r="G374" s="17">
        <v>1</v>
      </c>
      <c r="H374" s="19">
        <v>2.0099999999999998</v>
      </c>
      <c r="I374" s="18" t="s">
        <v>18679</v>
      </c>
      <c r="J374" s="19" t="s">
        <v>14102</v>
      </c>
      <c r="K374" s="18"/>
      <c r="L374" s="18">
        <v>2.0099999999999998</v>
      </c>
    </row>
    <row r="375" spans="1:12" s="20" customFormat="1" ht="12" x14ac:dyDescent="0.25">
      <c r="A375" s="71">
        <v>374</v>
      </c>
      <c r="B375" s="18" t="s">
        <v>5654</v>
      </c>
      <c r="C375" s="18" t="s">
        <v>19079</v>
      </c>
      <c r="D375" s="18" t="s">
        <v>5655</v>
      </c>
      <c r="E375" s="17">
        <v>1</v>
      </c>
      <c r="F375" s="18" t="s">
        <v>19108</v>
      </c>
      <c r="G375" s="17">
        <v>1</v>
      </c>
      <c r="H375" s="19">
        <v>0.28000000000000003</v>
      </c>
      <c r="I375" s="18" t="s">
        <v>18679</v>
      </c>
      <c r="J375" s="19" t="s">
        <v>14102</v>
      </c>
      <c r="K375" s="18" t="s">
        <v>4689</v>
      </c>
      <c r="L375" s="18">
        <v>0.28000000000000003</v>
      </c>
    </row>
    <row r="376" spans="1:12" s="20" customFormat="1" ht="12" x14ac:dyDescent="0.25">
      <c r="A376" s="71">
        <v>375</v>
      </c>
      <c r="B376" s="18" t="s">
        <v>7112</v>
      </c>
      <c r="C376" s="18" t="s">
        <v>19079</v>
      </c>
      <c r="D376" s="18" t="s">
        <v>7113</v>
      </c>
      <c r="E376" s="17">
        <v>1</v>
      </c>
      <c r="F376" s="18" t="s">
        <v>19109</v>
      </c>
      <c r="G376" s="17">
        <v>1</v>
      </c>
      <c r="H376" s="19">
        <v>4.93</v>
      </c>
      <c r="I376" s="18" t="s">
        <v>18679</v>
      </c>
      <c r="J376" s="19" t="s">
        <v>14102</v>
      </c>
      <c r="K376" s="18"/>
      <c r="L376" s="18">
        <v>4.93</v>
      </c>
    </row>
    <row r="377" spans="1:12" s="20" customFormat="1" ht="12" x14ac:dyDescent="0.25">
      <c r="A377" s="71">
        <v>376</v>
      </c>
      <c r="B377" s="18" t="s">
        <v>3456</v>
      </c>
      <c r="C377" s="18" t="s">
        <v>19110</v>
      </c>
      <c r="D377" s="18" t="s">
        <v>3457</v>
      </c>
      <c r="E377" s="17">
        <v>1</v>
      </c>
      <c r="F377" s="18" t="s">
        <v>19111</v>
      </c>
      <c r="G377" s="17">
        <v>1</v>
      </c>
      <c r="H377" s="19">
        <v>53.45</v>
      </c>
      <c r="I377" s="18" t="s">
        <v>18679</v>
      </c>
      <c r="J377" s="19" t="s">
        <v>14102</v>
      </c>
      <c r="K377" s="18"/>
      <c r="L377" s="18">
        <v>53.45</v>
      </c>
    </row>
    <row r="378" spans="1:12" s="20" customFormat="1" ht="12" x14ac:dyDescent="0.25">
      <c r="A378" s="71">
        <v>377</v>
      </c>
      <c r="B378" s="18" t="s">
        <v>5944</v>
      </c>
      <c r="C378" s="18" t="s">
        <v>19110</v>
      </c>
      <c r="D378" s="18" t="s">
        <v>5945</v>
      </c>
      <c r="E378" s="17">
        <v>1</v>
      </c>
      <c r="F378" s="18" t="s">
        <v>19112</v>
      </c>
      <c r="G378" s="17">
        <v>1</v>
      </c>
      <c r="H378" s="19">
        <v>37.130000000000003</v>
      </c>
      <c r="I378" s="18" t="s">
        <v>18679</v>
      </c>
      <c r="J378" s="19" t="s">
        <v>14102</v>
      </c>
      <c r="K378" s="18"/>
      <c r="L378" s="18">
        <v>37.130000000000003</v>
      </c>
    </row>
    <row r="379" spans="1:12" s="20" customFormat="1" ht="12" x14ac:dyDescent="0.25">
      <c r="A379" s="71">
        <v>378</v>
      </c>
      <c r="B379" s="18"/>
      <c r="C379" s="18"/>
      <c r="D379" s="18" t="s">
        <v>18520</v>
      </c>
      <c r="E379" s="17">
        <v>1</v>
      </c>
      <c r="F379" s="18" t="s">
        <v>19113</v>
      </c>
      <c r="G379" s="17">
        <v>1</v>
      </c>
      <c r="H379" s="19">
        <v>47.33</v>
      </c>
      <c r="I379" s="18" t="s">
        <v>18685</v>
      </c>
      <c r="J379" s="19" t="s">
        <v>14070</v>
      </c>
      <c r="K379" s="18"/>
      <c r="L379" s="18">
        <v>47.33</v>
      </c>
    </row>
    <row r="380" spans="1:12" s="20" customFormat="1" ht="12" x14ac:dyDescent="0.25">
      <c r="A380" s="71">
        <v>379</v>
      </c>
      <c r="B380" s="18"/>
      <c r="C380" s="18"/>
      <c r="D380" s="18" t="s">
        <v>18521</v>
      </c>
      <c r="E380" s="17">
        <v>1</v>
      </c>
      <c r="F380" s="18" t="s">
        <v>19114</v>
      </c>
      <c r="G380" s="17">
        <v>1</v>
      </c>
      <c r="H380" s="19">
        <v>108.49</v>
      </c>
      <c r="I380" s="18" t="s">
        <v>18685</v>
      </c>
      <c r="J380" s="19" t="s">
        <v>14070</v>
      </c>
      <c r="K380" s="18"/>
      <c r="L380" s="18">
        <v>108.49</v>
      </c>
    </row>
    <row r="381" spans="1:12" s="20" customFormat="1" ht="12" x14ac:dyDescent="0.25">
      <c r="A381" s="71">
        <v>380</v>
      </c>
      <c r="B381" s="18" t="s">
        <v>5041</v>
      </c>
      <c r="C381" s="18"/>
      <c r="D381" s="18" t="s">
        <v>5042</v>
      </c>
      <c r="E381" s="17">
        <v>1</v>
      </c>
      <c r="F381" s="18" t="s">
        <v>19115</v>
      </c>
      <c r="G381" s="17">
        <v>1</v>
      </c>
      <c r="H381" s="19">
        <v>135.76</v>
      </c>
      <c r="I381" s="18" t="s">
        <v>18679</v>
      </c>
      <c r="J381" s="19" t="s">
        <v>14102</v>
      </c>
      <c r="K381" s="18"/>
      <c r="L381" s="18">
        <v>135.76</v>
      </c>
    </row>
    <row r="382" spans="1:12" s="20" customFormat="1" ht="12" x14ac:dyDescent="0.25">
      <c r="A382" s="71">
        <v>381</v>
      </c>
      <c r="B382" s="18"/>
      <c r="C382" s="18"/>
      <c r="D382" s="18" t="s">
        <v>18522</v>
      </c>
      <c r="E382" s="17">
        <v>1</v>
      </c>
      <c r="F382" s="18" t="s">
        <v>19116</v>
      </c>
      <c r="G382" s="17">
        <v>1</v>
      </c>
      <c r="H382" s="19">
        <v>312.26</v>
      </c>
      <c r="I382" s="18" t="s">
        <v>18685</v>
      </c>
      <c r="J382" s="19" t="s">
        <v>14070</v>
      </c>
      <c r="K382" s="18"/>
      <c r="L382" s="18">
        <v>312.26</v>
      </c>
    </row>
    <row r="383" spans="1:12" s="20" customFormat="1" ht="12" x14ac:dyDescent="0.25">
      <c r="A383" s="71">
        <v>382</v>
      </c>
      <c r="B383" s="18" t="s">
        <v>5038</v>
      </c>
      <c r="C383" s="18"/>
      <c r="D383" s="18" t="s">
        <v>5039</v>
      </c>
      <c r="E383" s="17">
        <v>1</v>
      </c>
      <c r="F383" s="18" t="s">
        <v>19117</v>
      </c>
      <c r="G383" s="17">
        <v>1</v>
      </c>
      <c r="H383" s="19">
        <v>28.31</v>
      </c>
      <c r="I383" s="18" t="s">
        <v>18679</v>
      </c>
      <c r="J383" s="19" t="s">
        <v>14102</v>
      </c>
      <c r="K383" s="18"/>
      <c r="L383" s="18">
        <v>28.31</v>
      </c>
    </row>
    <row r="384" spans="1:12" s="20" customFormat="1" ht="12" x14ac:dyDescent="0.25">
      <c r="A384" s="71">
        <v>383</v>
      </c>
      <c r="B384" s="18" t="s">
        <v>5035</v>
      </c>
      <c r="C384" s="18"/>
      <c r="D384" s="18" t="s">
        <v>5036</v>
      </c>
      <c r="E384" s="17">
        <v>1</v>
      </c>
      <c r="F384" s="18" t="s">
        <v>19118</v>
      </c>
      <c r="G384" s="17">
        <v>1</v>
      </c>
      <c r="H384" s="19">
        <v>89.16</v>
      </c>
      <c r="I384" s="18" t="s">
        <v>18679</v>
      </c>
      <c r="J384" s="19" t="s">
        <v>14102</v>
      </c>
      <c r="K384" s="18"/>
      <c r="L384" s="18">
        <v>89.16</v>
      </c>
    </row>
    <row r="385" spans="1:12" s="20" customFormat="1" ht="12" x14ac:dyDescent="0.25">
      <c r="A385" s="71">
        <v>384</v>
      </c>
      <c r="B385" s="18" t="s">
        <v>5032</v>
      </c>
      <c r="C385" s="18"/>
      <c r="D385" s="18" t="s">
        <v>5033</v>
      </c>
      <c r="E385" s="17">
        <v>1</v>
      </c>
      <c r="F385" s="18" t="s">
        <v>19119</v>
      </c>
      <c r="G385" s="17">
        <v>1</v>
      </c>
      <c r="H385" s="19">
        <v>4.24</v>
      </c>
      <c r="I385" s="18" t="s">
        <v>18679</v>
      </c>
      <c r="J385" s="19" t="s">
        <v>14102</v>
      </c>
      <c r="K385" s="18"/>
      <c r="L385" s="18">
        <v>4.24</v>
      </c>
    </row>
    <row r="386" spans="1:12" s="20" customFormat="1" ht="12" x14ac:dyDescent="0.25">
      <c r="A386" s="71">
        <v>385</v>
      </c>
      <c r="B386" s="18"/>
      <c r="C386" s="18"/>
      <c r="D386" s="18" t="s">
        <v>18523</v>
      </c>
      <c r="E386" s="17">
        <v>1</v>
      </c>
      <c r="F386" s="18" t="s">
        <v>19120</v>
      </c>
      <c r="G386" s="17">
        <v>1</v>
      </c>
      <c r="H386" s="19">
        <v>147.06</v>
      </c>
      <c r="I386" s="18" t="s">
        <v>18685</v>
      </c>
      <c r="J386" s="19" t="s">
        <v>14070</v>
      </c>
      <c r="K386" s="18"/>
      <c r="L386" s="18">
        <v>147.06</v>
      </c>
    </row>
    <row r="387" spans="1:12" s="20" customFormat="1" ht="12" x14ac:dyDescent="0.25">
      <c r="A387" s="71">
        <v>386</v>
      </c>
      <c r="B387" s="18" t="s">
        <v>5029</v>
      </c>
      <c r="C387" s="18"/>
      <c r="D387" s="18" t="s">
        <v>5030</v>
      </c>
      <c r="E387" s="17">
        <v>1</v>
      </c>
      <c r="F387" s="18" t="s">
        <v>19121</v>
      </c>
      <c r="G387" s="17">
        <v>1</v>
      </c>
      <c r="H387" s="19">
        <v>145.11000000000001</v>
      </c>
      <c r="I387" s="18" t="s">
        <v>18679</v>
      </c>
      <c r="J387" s="19" t="s">
        <v>14102</v>
      </c>
      <c r="K387" s="18"/>
      <c r="L387" s="18">
        <v>145.11000000000001</v>
      </c>
    </row>
    <row r="388" spans="1:12" s="20" customFormat="1" ht="12" x14ac:dyDescent="0.25">
      <c r="A388" s="71">
        <v>387</v>
      </c>
      <c r="B388" s="18" t="s">
        <v>5026</v>
      </c>
      <c r="C388" s="18"/>
      <c r="D388" s="18" t="s">
        <v>5027</v>
      </c>
      <c r="E388" s="17">
        <v>1</v>
      </c>
      <c r="F388" s="18" t="s">
        <v>19122</v>
      </c>
      <c r="G388" s="17">
        <v>1</v>
      </c>
      <c r="H388" s="19">
        <v>26.54</v>
      </c>
      <c r="I388" s="18" t="s">
        <v>18679</v>
      </c>
      <c r="J388" s="19" t="s">
        <v>14102</v>
      </c>
      <c r="K388" s="18"/>
      <c r="L388" s="18">
        <v>26.54</v>
      </c>
    </row>
    <row r="389" spans="1:12" s="20" customFormat="1" ht="12" x14ac:dyDescent="0.25">
      <c r="A389" s="71">
        <v>388</v>
      </c>
      <c r="B389" s="18" t="s">
        <v>4991</v>
      </c>
      <c r="C389" s="18"/>
      <c r="D389" s="18" t="s">
        <v>4992</v>
      </c>
      <c r="E389" s="17">
        <v>1</v>
      </c>
      <c r="F389" s="18" t="s">
        <v>19123</v>
      </c>
      <c r="G389" s="17">
        <v>1</v>
      </c>
      <c r="H389" s="19">
        <v>52.01</v>
      </c>
      <c r="I389" s="18" t="s">
        <v>18679</v>
      </c>
      <c r="J389" s="19" t="s">
        <v>14102</v>
      </c>
      <c r="K389" s="18"/>
      <c r="L389" s="18">
        <v>52.01</v>
      </c>
    </row>
    <row r="390" spans="1:12" s="20" customFormat="1" ht="12" x14ac:dyDescent="0.25">
      <c r="A390" s="71">
        <v>389</v>
      </c>
      <c r="B390" s="18" t="s">
        <v>4985</v>
      </c>
      <c r="C390" s="18"/>
      <c r="D390" s="18" t="s">
        <v>4986</v>
      </c>
      <c r="E390" s="17">
        <v>1</v>
      </c>
      <c r="F390" s="18" t="s">
        <v>19124</v>
      </c>
      <c r="G390" s="17">
        <v>1</v>
      </c>
      <c r="H390" s="19">
        <v>51.33</v>
      </c>
      <c r="I390" s="18" t="s">
        <v>18679</v>
      </c>
      <c r="J390" s="19" t="s">
        <v>14102</v>
      </c>
      <c r="K390" s="18"/>
      <c r="L390" s="18">
        <v>51.33</v>
      </c>
    </row>
    <row r="391" spans="1:12" s="20" customFormat="1" ht="12" x14ac:dyDescent="0.25">
      <c r="A391" s="71">
        <v>390</v>
      </c>
      <c r="B391" s="18" t="s">
        <v>4976</v>
      </c>
      <c r="C391" s="18"/>
      <c r="D391" s="18" t="s">
        <v>4977</v>
      </c>
      <c r="E391" s="17">
        <v>1</v>
      </c>
      <c r="F391" s="18" t="s">
        <v>19125</v>
      </c>
      <c r="G391" s="17">
        <v>1</v>
      </c>
      <c r="H391" s="19">
        <v>213.69</v>
      </c>
      <c r="I391" s="18" t="s">
        <v>18679</v>
      </c>
      <c r="J391" s="19" t="s">
        <v>14102</v>
      </c>
      <c r="K391" s="18"/>
      <c r="L391" s="18">
        <v>213.69</v>
      </c>
    </row>
    <row r="392" spans="1:12" s="20" customFormat="1" ht="12" x14ac:dyDescent="0.25">
      <c r="A392" s="71">
        <v>391</v>
      </c>
      <c r="B392" s="18" t="s">
        <v>4970</v>
      </c>
      <c r="C392" s="18"/>
      <c r="D392" s="18" t="s">
        <v>4971</v>
      </c>
      <c r="E392" s="17">
        <v>1</v>
      </c>
      <c r="F392" s="18" t="s">
        <v>19126</v>
      </c>
      <c r="G392" s="17">
        <v>1</v>
      </c>
      <c r="H392" s="19">
        <v>486.91</v>
      </c>
      <c r="I392" s="18" t="s">
        <v>18679</v>
      </c>
      <c r="J392" s="19" t="s">
        <v>14102</v>
      </c>
      <c r="K392" s="18"/>
      <c r="L392" s="18">
        <v>486.91</v>
      </c>
    </row>
    <row r="393" spans="1:12" s="20" customFormat="1" ht="12" x14ac:dyDescent="0.25">
      <c r="A393" s="71">
        <v>392</v>
      </c>
      <c r="B393" s="18" t="s">
        <v>6391</v>
      </c>
      <c r="C393" s="18" t="s">
        <v>19127</v>
      </c>
      <c r="D393" s="18" t="s">
        <v>6392</v>
      </c>
      <c r="E393" s="17">
        <v>1</v>
      </c>
      <c r="F393" s="18" t="s">
        <v>19128</v>
      </c>
      <c r="G393" s="17">
        <v>1</v>
      </c>
      <c r="H393" s="19">
        <v>502.23</v>
      </c>
      <c r="I393" s="18" t="s">
        <v>18679</v>
      </c>
      <c r="J393" s="19" t="s">
        <v>14102</v>
      </c>
      <c r="K393" s="18"/>
      <c r="L393" s="18">
        <v>499.38</v>
      </c>
    </row>
    <row r="394" spans="1:12" s="20" customFormat="1" ht="12" x14ac:dyDescent="0.25">
      <c r="A394" s="71">
        <v>393</v>
      </c>
      <c r="B394" s="18" t="s">
        <v>6388</v>
      </c>
      <c r="C394" s="18" t="s">
        <v>19127</v>
      </c>
      <c r="D394" s="18" t="s">
        <v>6389</v>
      </c>
      <c r="E394" s="17">
        <v>1</v>
      </c>
      <c r="F394" s="18" t="s">
        <v>19129</v>
      </c>
      <c r="G394" s="17">
        <v>1</v>
      </c>
      <c r="H394" s="19">
        <v>707.14</v>
      </c>
      <c r="I394" s="18" t="s">
        <v>18679</v>
      </c>
      <c r="J394" s="19" t="s">
        <v>14102</v>
      </c>
      <c r="K394" s="18"/>
      <c r="L394" s="18">
        <v>703.13</v>
      </c>
    </row>
    <row r="395" spans="1:12" s="20" customFormat="1" ht="12" x14ac:dyDescent="0.25">
      <c r="A395" s="71">
        <v>394</v>
      </c>
      <c r="B395" s="18" t="s">
        <v>4938</v>
      </c>
      <c r="C395" s="18" t="s">
        <v>19127</v>
      </c>
      <c r="D395" s="18" t="s">
        <v>4939</v>
      </c>
      <c r="E395" s="17">
        <v>1</v>
      </c>
      <c r="F395" s="18" t="s">
        <v>19130</v>
      </c>
      <c r="G395" s="17">
        <v>1</v>
      </c>
      <c r="H395" s="19">
        <v>82.97</v>
      </c>
      <c r="I395" s="18" t="s">
        <v>18679</v>
      </c>
      <c r="J395" s="19" t="s">
        <v>14102</v>
      </c>
      <c r="K395" s="18"/>
      <c r="L395" s="18">
        <v>82.5</v>
      </c>
    </row>
    <row r="396" spans="1:12" s="20" customFormat="1" ht="12" x14ac:dyDescent="0.25">
      <c r="A396" s="71">
        <v>395</v>
      </c>
      <c r="B396" s="18" t="s">
        <v>4929</v>
      </c>
      <c r="C396" s="18" t="s">
        <v>19127</v>
      </c>
      <c r="D396" s="18" t="s">
        <v>4930</v>
      </c>
      <c r="E396" s="17">
        <v>1</v>
      </c>
      <c r="F396" s="18" t="s">
        <v>19131</v>
      </c>
      <c r="G396" s="17">
        <v>1</v>
      </c>
      <c r="H396" s="19">
        <v>7.54</v>
      </c>
      <c r="I396" s="18" t="s">
        <v>18679</v>
      </c>
      <c r="J396" s="19" t="s">
        <v>14102</v>
      </c>
      <c r="K396" s="18"/>
      <c r="L396" s="18">
        <v>7.5</v>
      </c>
    </row>
    <row r="397" spans="1:12" s="20" customFormat="1" ht="12" x14ac:dyDescent="0.25">
      <c r="A397" s="71">
        <v>396</v>
      </c>
      <c r="B397" s="18" t="s">
        <v>4926</v>
      </c>
      <c r="C397" s="18" t="s">
        <v>19132</v>
      </c>
      <c r="D397" s="18" t="s">
        <v>4927</v>
      </c>
      <c r="E397" s="17">
        <v>1</v>
      </c>
      <c r="F397" s="18" t="s">
        <v>19133</v>
      </c>
      <c r="G397" s="17">
        <v>1</v>
      </c>
      <c r="H397" s="19">
        <v>31.43</v>
      </c>
      <c r="I397" s="18" t="s">
        <v>18679</v>
      </c>
      <c r="J397" s="19" t="s">
        <v>14102</v>
      </c>
      <c r="K397" s="18"/>
      <c r="L397" s="18">
        <v>31.25</v>
      </c>
    </row>
    <row r="398" spans="1:12" s="20" customFormat="1" ht="12" x14ac:dyDescent="0.25">
      <c r="A398" s="71">
        <v>397</v>
      </c>
      <c r="B398" s="18" t="s">
        <v>4923</v>
      </c>
      <c r="C398" s="18" t="s">
        <v>19132</v>
      </c>
      <c r="D398" s="18" t="s">
        <v>4924</v>
      </c>
      <c r="E398" s="17">
        <v>1</v>
      </c>
      <c r="F398" s="18" t="s">
        <v>19134</v>
      </c>
      <c r="G398" s="17">
        <v>1</v>
      </c>
      <c r="H398" s="19">
        <v>712.8</v>
      </c>
      <c r="I398" s="18" t="s">
        <v>18679</v>
      </c>
      <c r="J398" s="19" t="s">
        <v>14102</v>
      </c>
      <c r="K398" s="18"/>
      <c r="L398" s="18">
        <v>708.75</v>
      </c>
    </row>
    <row r="399" spans="1:12" s="20" customFormat="1" ht="12" x14ac:dyDescent="0.25">
      <c r="A399" s="71">
        <v>398</v>
      </c>
      <c r="B399" s="18" t="s">
        <v>4920</v>
      </c>
      <c r="C399" s="18" t="s">
        <v>19132</v>
      </c>
      <c r="D399" s="18" t="s">
        <v>4921</v>
      </c>
      <c r="E399" s="17">
        <v>1</v>
      </c>
      <c r="F399" s="18" t="s">
        <v>19135</v>
      </c>
      <c r="G399" s="17">
        <v>1</v>
      </c>
      <c r="H399" s="19">
        <v>712.8</v>
      </c>
      <c r="I399" s="18" t="s">
        <v>18679</v>
      </c>
      <c r="J399" s="19" t="s">
        <v>14102</v>
      </c>
      <c r="K399" s="18"/>
      <c r="L399" s="18">
        <v>708.75</v>
      </c>
    </row>
    <row r="400" spans="1:12" s="20" customFormat="1" ht="12" x14ac:dyDescent="0.25">
      <c r="A400" s="71">
        <v>399</v>
      </c>
      <c r="B400" s="18" t="s">
        <v>4914</v>
      </c>
      <c r="C400" s="18" t="s">
        <v>19132</v>
      </c>
      <c r="D400" s="18" t="s">
        <v>4915</v>
      </c>
      <c r="E400" s="17">
        <v>1</v>
      </c>
      <c r="F400" s="18" t="s">
        <v>19136</v>
      </c>
      <c r="G400" s="17">
        <v>1</v>
      </c>
      <c r="H400" s="19">
        <v>142.69</v>
      </c>
      <c r="I400" s="18" t="s">
        <v>18679</v>
      </c>
      <c r="J400" s="19" t="s">
        <v>14102</v>
      </c>
      <c r="K400" s="18"/>
      <c r="L400" s="18">
        <v>141.88</v>
      </c>
    </row>
    <row r="401" spans="1:12" s="20" customFormat="1" ht="12" x14ac:dyDescent="0.25">
      <c r="A401" s="71">
        <v>400</v>
      </c>
      <c r="B401" s="18" t="s">
        <v>4908</v>
      </c>
      <c r="C401" s="18" t="s">
        <v>19132</v>
      </c>
      <c r="D401" s="18" t="s">
        <v>4909</v>
      </c>
      <c r="E401" s="17">
        <v>1</v>
      </c>
      <c r="F401" s="18" t="s">
        <v>19137</v>
      </c>
      <c r="G401" s="17">
        <v>1</v>
      </c>
      <c r="H401" s="19">
        <v>9.43</v>
      </c>
      <c r="I401" s="18" t="s">
        <v>18679</v>
      </c>
      <c r="J401" s="19" t="s">
        <v>14102</v>
      </c>
      <c r="K401" s="18"/>
      <c r="L401" s="18">
        <v>9.3800000000000008</v>
      </c>
    </row>
    <row r="402" spans="1:12" s="20" customFormat="1" ht="12" x14ac:dyDescent="0.25">
      <c r="A402" s="71">
        <v>401</v>
      </c>
      <c r="B402" s="18" t="s">
        <v>4902</v>
      </c>
      <c r="C402" s="18" t="s">
        <v>19138</v>
      </c>
      <c r="D402" s="18" t="s">
        <v>4903</v>
      </c>
      <c r="E402" s="17">
        <v>1</v>
      </c>
      <c r="F402" s="18" t="s">
        <v>19139</v>
      </c>
      <c r="G402" s="17">
        <v>1</v>
      </c>
      <c r="H402" s="19">
        <v>55.31</v>
      </c>
      <c r="I402" s="18" t="s">
        <v>18679</v>
      </c>
      <c r="J402" s="19" t="s">
        <v>14102</v>
      </c>
      <c r="K402" s="18"/>
      <c r="L402" s="18">
        <v>55</v>
      </c>
    </row>
    <row r="403" spans="1:12" s="20" customFormat="1" ht="12" x14ac:dyDescent="0.25">
      <c r="A403" s="71">
        <v>402</v>
      </c>
      <c r="B403" s="18" t="s">
        <v>4893</v>
      </c>
      <c r="C403" s="18" t="s">
        <v>19138</v>
      </c>
      <c r="D403" s="18" t="s">
        <v>4894</v>
      </c>
      <c r="E403" s="17">
        <v>1</v>
      </c>
      <c r="F403" s="18" t="s">
        <v>19140</v>
      </c>
      <c r="G403" s="17">
        <v>1</v>
      </c>
      <c r="H403" s="19">
        <v>55.31</v>
      </c>
      <c r="I403" s="18" t="s">
        <v>18679</v>
      </c>
      <c r="J403" s="19" t="s">
        <v>14102</v>
      </c>
      <c r="K403" s="18"/>
      <c r="L403" s="18">
        <v>55</v>
      </c>
    </row>
    <row r="404" spans="1:12" s="20" customFormat="1" ht="12" x14ac:dyDescent="0.25">
      <c r="A404" s="71">
        <v>403</v>
      </c>
      <c r="B404" s="18" t="s">
        <v>4872</v>
      </c>
      <c r="C404" s="18" t="s">
        <v>19138</v>
      </c>
      <c r="D404" s="18" t="s">
        <v>4873</v>
      </c>
      <c r="E404" s="17">
        <v>1</v>
      </c>
      <c r="F404" s="18" t="s">
        <v>19141</v>
      </c>
      <c r="G404" s="17">
        <v>1</v>
      </c>
      <c r="H404" s="19">
        <v>103.71</v>
      </c>
      <c r="I404" s="18" t="s">
        <v>18679</v>
      </c>
      <c r="J404" s="19" t="s">
        <v>14102</v>
      </c>
      <c r="K404" s="18"/>
      <c r="L404" s="18">
        <v>103.13</v>
      </c>
    </row>
    <row r="405" spans="1:12" s="20" customFormat="1" ht="12" x14ac:dyDescent="0.25">
      <c r="A405" s="71">
        <v>404</v>
      </c>
      <c r="B405" s="18" t="s">
        <v>4857</v>
      </c>
      <c r="C405" s="18" t="s">
        <v>19138</v>
      </c>
      <c r="D405" s="18" t="s">
        <v>4858</v>
      </c>
      <c r="E405" s="17">
        <v>1</v>
      </c>
      <c r="F405" s="18" t="s">
        <v>19142</v>
      </c>
      <c r="G405" s="17">
        <v>1</v>
      </c>
      <c r="H405" s="19">
        <v>16.97</v>
      </c>
      <c r="I405" s="18" t="s">
        <v>18679</v>
      </c>
      <c r="J405" s="19" t="s">
        <v>14102</v>
      </c>
      <c r="K405" s="18"/>
      <c r="L405" s="18">
        <v>16.88</v>
      </c>
    </row>
    <row r="406" spans="1:12" s="20" customFormat="1" ht="12" x14ac:dyDescent="0.25">
      <c r="A406" s="71">
        <v>405</v>
      </c>
      <c r="B406" s="18" t="s">
        <v>4851</v>
      </c>
      <c r="C406" s="18" t="s">
        <v>19138</v>
      </c>
      <c r="D406" s="18" t="s">
        <v>4852</v>
      </c>
      <c r="E406" s="17">
        <v>1</v>
      </c>
      <c r="F406" s="18" t="s">
        <v>19143</v>
      </c>
      <c r="G406" s="17">
        <v>1</v>
      </c>
      <c r="H406" s="19">
        <v>16.97</v>
      </c>
      <c r="I406" s="18" t="s">
        <v>18679</v>
      </c>
      <c r="J406" s="19" t="s">
        <v>14102</v>
      </c>
      <c r="K406" s="18"/>
      <c r="L406" s="18">
        <v>16.88</v>
      </c>
    </row>
    <row r="407" spans="1:12" s="20" customFormat="1" ht="12" x14ac:dyDescent="0.25">
      <c r="A407" s="71">
        <v>406</v>
      </c>
      <c r="B407" s="18" t="s">
        <v>4839</v>
      </c>
      <c r="C407" s="18" t="s">
        <v>19138</v>
      </c>
      <c r="D407" s="18" t="s">
        <v>4840</v>
      </c>
      <c r="E407" s="17">
        <v>1</v>
      </c>
      <c r="F407" s="18" t="s">
        <v>19144</v>
      </c>
      <c r="G407" s="17">
        <v>1</v>
      </c>
      <c r="H407" s="19">
        <v>16.97</v>
      </c>
      <c r="I407" s="18" t="s">
        <v>18679</v>
      </c>
      <c r="J407" s="19" t="s">
        <v>14102</v>
      </c>
      <c r="K407" s="18"/>
      <c r="L407" s="18">
        <v>16.88</v>
      </c>
    </row>
    <row r="408" spans="1:12" s="20" customFormat="1" ht="12" x14ac:dyDescent="0.25">
      <c r="A408" s="71">
        <v>407</v>
      </c>
      <c r="B408" s="18" t="s">
        <v>4830</v>
      </c>
      <c r="C408" s="18" t="s">
        <v>19138</v>
      </c>
      <c r="D408" s="18" t="s">
        <v>4831</v>
      </c>
      <c r="E408" s="17">
        <v>1</v>
      </c>
      <c r="F408" s="18" t="s">
        <v>19145</v>
      </c>
      <c r="G408" s="17">
        <v>1</v>
      </c>
      <c r="H408" s="19">
        <v>16.97</v>
      </c>
      <c r="I408" s="18" t="s">
        <v>18679</v>
      </c>
      <c r="J408" s="19" t="s">
        <v>14102</v>
      </c>
      <c r="K408" s="18"/>
      <c r="L408" s="18">
        <v>16.88</v>
      </c>
    </row>
    <row r="409" spans="1:12" s="20" customFormat="1" ht="12" x14ac:dyDescent="0.25">
      <c r="A409" s="71">
        <v>408</v>
      </c>
      <c r="B409" s="18" t="s">
        <v>4761</v>
      </c>
      <c r="C409" s="18" t="s">
        <v>19138</v>
      </c>
      <c r="D409" s="18" t="s">
        <v>4762</v>
      </c>
      <c r="E409" s="17">
        <v>1</v>
      </c>
      <c r="F409" s="18" t="s">
        <v>19146</v>
      </c>
      <c r="G409" s="17">
        <v>1</v>
      </c>
      <c r="H409" s="19">
        <v>16.97</v>
      </c>
      <c r="I409" s="18" t="s">
        <v>18679</v>
      </c>
      <c r="J409" s="19" t="s">
        <v>14102</v>
      </c>
      <c r="K409" s="18"/>
      <c r="L409" s="18">
        <v>16.88</v>
      </c>
    </row>
    <row r="410" spans="1:12" s="20" customFormat="1" ht="12" x14ac:dyDescent="0.25">
      <c r="A410" s="71">
        <v>409</v>
      </c>
      <c r="B410" s="18" t="s">
        <v>4748</v>
      </c>
      <c r="C410" s="18" t="s">
        <v>19138</v>
      </c>
      <c r="D410" s="18" t="s">
        <v>4749</v>
      </c>
      <c r="E410" s="17">
        <v>1</v>
      </c>
      <c r="F410" s="18" t="s">
        <v>19147</v>
      </c>
      <c r="G410" s="17">
        <v>1</v>
      </c>
      <c r="H410" s="19">
        <v>16.97</v>
      </c>
      <c r="I410" s="18" t="s">
        <v>18679</v>
      </c>
      <c r="J410" s="19" t="s">
        <v>14102</v>
      </c>
      <c r="K410" s="18"/>
      <c r="L410" s="18">
        <v>16.88</v>
      </c>
    </row>
    <row r="411" spans="1:12" s="20" customFormat="1" ht="12" x14ac:dyDescent="0.25">
      <c r="A411" s="71">
        <v>410</v>
      </c>
      <c r="B411" s="18" t="s">
        <v>4742</v>
      </c>
      <c r="C411" s="18" t="s">
        <v>19138</v>
      </c>
      <c r="D411" s="18" t="s">
        <v>4743</v>
      </c>
      <c r="E411" s="17">
        <v>1</v>
      </c>
      <c r="F411" s="18" t="s">
        <v>19148</v>
      </c>
      <c r="G411" s="17">
        <v>1</v>
      </c>
      <c r="H411" s="19">
        <v>16.97</v>
      </c>
      <c r="I411" s="18" t="s">
        <v>18679</v>
      </c>
      <c r="J411" s="19" t="s">
        <v>14102</v>
      </c>
      <c r="K411" s="18"/>
      <c r="L411" s="18">
        <v>16.88</v>
      </c>
    </row>
    <row r="412" spans="1:12" s="20" customFormat="1" ht="12" x14ac:dyDescent="0.25">
      <c r="A412" s="71">
        <v>411</v>
      </c>
      <c r="B412" s="18" t="s">
        <v>4739</v>
      </c>
      <c r="C412" s="18" t="s">
        <v>19138</v>
      </c>
      <c r="D412" s="18" t="s">
        <v>4740</v>
      </c>
      <c r="E412" s="17">
        <v>1</v>
      </c>
      <c r="F412" s="18" t="s">
        <v>19149</v>
      </c>
      <c r="G412" s="17">
        <v>1</v>
      </c>
      <c r="H412" s="19">
        <v>16.97</v>
      </c>
      <c r="I412" s="18" t="s">
        <v>18679</v>
      </c>
      <c r="J412" s="19" t="s">
        <v>14102</v>
      </c>
      <c r="K412" s="18"/>
      <c r="L412" s="18">
        <v>16.88</v>
      </c>
    </row>
    <row r="413" spans="1:12" s="20" customFormat="1" ht="12" x14ac:dyDescent="0.25">
      <c r="A413" s="71">
        <v>412</v>
      </c>
      <c r="B413" s="18" t="s">
        <v>4736</v>
      </c>
      <c r="C413" s="18" t="s">
        <v>19138</v>
      </c>
      <c r="D413" s="18" t="s">
        <v>4737</v>
      </c>
      <c r="E413" s="17">
        <v>1</v>
      </c>
      <c r="F413" s="18" t="s">
        <v>19150</v>
      </c>
      <c r="G413" s="17">
        <v>1</v>
      </c>
      <c r="H413" s="19">
        <v>16.97</v>
      </c>
      <c r="I413" s="18" t="s">
        <v>18679</v>
      </c>
      <c r="J413" s="19" t="s">
        <v>14102</v>
      </c>
      <c r="K413" s="18"/>
      <c r="L413" s="18">
        <v>16.88</v>
      </c>
    </row>
    <row r="414" spans="1:12" s="20" customFormat="1" ht="12" x14ac:dyDescent="0.25">
      <c r="A414" s="71">
        <v>413</v>
      </c>
      <c r="B414" s="18" t="s">
        <v>4733</v>
      </c>
      <c r="C414" s="18" t="s">
        <v>19138</v>
      </c>
      <c r="D414" s="18" t="s">
        <v>4734</v>
      </c>
      <c r="E414" s="17">
        <v>1</v>
      </c>
      <c r="F414" s="18" t="s">
        <v>19151</v>
      </c>
      <c r="G414" s="17">
        <v>1</v>
      </c>
      <c r="H414" s="19">
        <v>16.97</v>
      </c>
      <c r="I414" s="18" t="s">
        <v>18679</v>
      </c>
      <c r="J414" s="19" t="s">
        <v>14102</v>
      </c>
      <c r="K414" s="18"/>
      <c r="L414" s="18">
        <v>16.88</v>
      </c>
    </row>
    <row r="415" spans="1:12" s="20" customFormat="1" ht="12" x14ac:dyDescent="0.25">
      <c r="A415" s="71">
        <v>414</v>
      </c>
      <c r="B415" s="18" t="s">
        <v>4730</v>
      </c>
      <c r="C415" s="18" t="s">
        <v>19138</v>
      </c>
      <c r="D415" s="18" t="s">
        <v>4731</v>
      </c>
      <c r="E415" s="17">
        <v>1</v>
      </c>
      <c r="F415" s="18" t="s">
        <v>19152</v>
      </c>
      <c r="G415" s="17">
        <v>1</v>
      </c>
      <c r="H415" s="19">
        <v>16.97</v>
      </c>
      <c r="I415" s="18" t="s">
        <v>18679</v>
      </c>
      <c r="J415" s="19" t="s">
        <v>14102</v>
      </c>
      <c r="K415" s="18"/>
      <c r="L415" s="18">
        <v>16.88</v>
      </c>
    </row>
    <row r="416" spans="1:12" s="20" customFormat="1" ht="12" x14ac:dyDescent="0.25">
      <c r="A416" s="71">
        <v>415</v>
      </c>
      <c r="B416" s="18" t="s">
        <v>4728</v>
      </c>
      <c r="C416" s="18" t="s">
        <v>19138</v>
      </c>
      <c r="D416" s="18" t="s">
        <v>19153</v>
      </c>
      <c r="E416" s="17">
        <v>1</v>
      </c>
      <c r="F416" s="18" t="s">
        <v>19154</v>
      </c>
      <c r="G416" s="17">
        <v>1</v>
      </c>
      <c r="H416" s="19">
        <v>89.26</v>
      </c>
      <c r="I416" s="18" t="s">
        <v>18679</v>
      </c>
      <c r="J416" s="19" t="s">
        <v>14102</v>
      </c>
      <c r="K416" s="18"/>
      <c r="L416" s="18">
        <v>88.75</v>
      </c>
    </row>
    <row r="417" spans="1:12" s="20" customFormat="1" ht="12" x14ac:dyDescent="0.25">
      <c r="A417" s="71">
        <v>416</v>
      </c>
      <c r="B417" s="18" t="s">
        <v>4722</v>
      </c>
      <c r="C417" s="18" t="s">
        <v>19138</v>
      </c>
      <c r="D417" s="18" t="s">
        <v>4723</v>
      </c>
      <c r="E417" s="17">
        <v>1</v>
      </c>
      <c r="F417" s="18" t="s">
        <v>19155</v>
      </c>
      <c r="G417" s="17">
        <v>1</v>
      </c>
      <c r="H417" s="19">
        <v>89.26</v>
      </c>
      <c r="I417" s="18" t="s">
        <v>18679</v>
      </c>
      <c r="J417" s="19" t="s">
        <v>14102</v>
      </c>
      <c r="K417" s="18"/>
      <c r="L417" s="18">
        <v>88.75</v>
      </c>
    </row>
    <row r="418" spans="1:12" s="20" customFormat="1" ht="12" x14ac:dyDescent="0.25">
      <c r="A418" s="71">
        <v>417</v>
      </c>
      <c r="B418" s="18" t="s">
        <v>4719</v>
      </c>
      <c r="C418" s="18" t="s">
        <v>19138</v>
      </c>
      <c r="D418" s="18" t="s">
        <v>4720</v>
      </c>
      <c r="E418" s="17">
        <v>1</v>
      </c>
      <c r="F418" s="18" t="s">
        <v>19156</v>
      </c>
      <c r="G418" s="17">
        <v>1</v>
      </c>
      <c r="H418" s="19">
        <v>33.94</v>
      </c>
      <c r="I418" s="18" t="s">
        <v>18679</v>
      </c>
      <c r="J418" s="19" t="s">
        <v>14102</v>
      </c>
      <c r="K418" s="18"/>
      <c r="L418" s="18">
        <v>33.75</v>
      </c>
    </row>
    <row r="419" spans="1:12" s="20" customFormat="1" ht="12" x14ac:dyDescent="0.25">
      <c r="A419" s="71">
        <v>418</v>
      </c>
      <c r="B419" s="18" t="s">
        <v>4716</v>
      </c>
      <c r="C419" s="18" t="s">
        <v>19138</v>
      </c>
      <c r="D419" s="18" t="s">
        <v>4717</v>
      </c>
      <c r="E419" s="17">
        <v>1</v>
      </c>
      <c r="F419" s="18" t="s">
        <v>19157</v>
      </c>
      <c r="G419" s="17">
        <v>1</v>
      </c>
      <c r="H419" s="19">
        <v>33.94</v>
      </c>
      <c r="I419" s="18" t="s">
        <v>18679</v>
      </c>
      <c r="J419" s="19" t="s">
        <v>14102</v>
      </c>
      <c r="K419" s="18"/>
      <c r="L419" s="18">
        <v>33.75</v>
      </c>
    </row>
    <row r="420" spans="1:12" s="20" customFormat="1" ht="12" x14ac:dyDescent="0.25">
      <c r="A420" s="71">
        <v>419</v>
      </c>
      <c r="B420" s="18" t="s">
        <v>4713</v>
      </c>
      <c r="C420" s="18" t="s">
        <v>19138</v>
      </c>
      <c r="D420" s="18" t="s">
        <v>4714</v>
      </c>
      <c r="E420" s="17">
        <v>1</v>
      </c>
      <c r="F420" s="18" t="s">
        <v>19158</v>
      </c>
      <c r="G420" s="17">
        <v>1</v>
      </c>
      <c r="H420" s="19">
        <v>33.94</v>
      </c>
      <c r="I420" s="18" t="s">
        <v>18679</v>
      </c>
      <c r="J420" s="19" t="s">
        <v>14102</v>
      </c>
      <c r="K420" s="18"/>
      <c r="L420" s="18">
        <v>33.75</v>
      </c>
    </row>
    <row r="421" spans="1:12" s="20" customFormat="1" ht="12" x14ac:dyDescent="0.25">
      <c r="A421" s="71">
        <v>420</v>
      </c>
      <c r="B421" s="18" t="s">
        <v>4704</v>
      </c>
      <c r="C421" s="18" t="s">
        <v>19138</v>
      </c>
      <c r="D421" s="18" t="s">
        <v>4705</v>
      </c>
      <c r="E421" s="17">
        <v>1</v>
      </c>
      <c r="F421" s="18" t="s">
        <v>19159</v>
      </c>
      <c r="G421" s="17">
        <v>1</v>
      </c>
      <c r="H421" s="19">
        <v>44</v>
      </c>
      <c r="I421" s="18" t="s">
        <v>18679</v>
      </c>
      <c r="J421" s="19" t="s">
        <v>14102</v>
      </c>
      <c r="K421" s="18"/>
      <c r="L421" s="18">
        <v>43.75</v>
      </c>
    </row>
    <row r="422" spans="1:12" s="20" customFormat="1" ht="12" x14ac:dyDescent="0.25">
      <c r="A422" s="71">
        <v>421</v>
      </c>
      <c r="B422" s="18" t="s">
        <v>4695</v>
      </c>
      <c r="C422" s="18" t="s">
        <v>19138</v>
      </c>
      <c r="D422" s="18" t="s">
        <v>4696</v>
      </c>
      <c r="E422" s="17">
        <v>1</v>
      </c>
      <c r="F422" s="18" t="s">
        <v>19160</v>
      </c>
      <c r="G422" s="17">
        <v>1</v>
      </c>
      <c r="H422" s="19">
        <v>110</v>
      </c>
      <c r="I422" s="18" t="s">
        <v>18679</v>
      </c>
      <c r="J422" s="19" t="s">
        <v>14102</v>
      </c>
      <c r="K422" s="18"/>
      <c r="L422" s="18">
        <v>109.38</v>
      </c>
    </row>
    <row r="423" spans="1:12" s="20" customFormat="1" ht="12" x14ac:dyDescent="0.25">
      <c r="A423" s="71">
        <v>422</v>
      </c>
      <c r="B423" s="18" t="s">
        <v>4692</v>
      </c>
      <c r="C423" s="18" t="s">
        <v>19138</v>
      </c>
      <c r="D423" s="18" t="s">
        <v>4693</v>
      </c>
      <c r="E423" s="17">
        <v>1</v>
      </c>
      <c r="F423" s="18" t="s">
        <v>19161</v>
      </c>
      <c r="G423" s="17">
        <v>1</v>
      </c>
      <c r="H423" s="19">
        <v>110</v>
      </c>
      <c r="I423" s="18" t="s">
        <v>18679</v>
      </c>
      <c r="J423" s="19" t="s">
        <v>14102</v>
      </c>
      <c r="K423" s="18"/>
      <c r="L423" s="18">
        <v>109.38</v>
      </c>
    </row>
    <row r="424" spans="1:12" s="20" customFormat="1" ht="12" x14ac:dyDescent="0.25">
      <c r="A424" s="71">
        <v>423</v>
      </c>
      <c r="B424" s="18" t="s">
        <v>4686</v>
      </c>
      <c r="C424" s="18" t="s">
        <v>19162</v>
      </c>
      <c r="D424" s="18" t="s">
        <v>4687</v>
      </c>
      <c r="E424" s="17">
        <v>1</v>
      </c>
      <c r="F424" s="18" t="s">
        <v>19163</v>
      </c>
      <c r="G424" s="17">
        <v>1</v>
      </c>
      <c r="H424" s="19">
        <v>12.57</v>
      </c>
      <c r="I424" s="18" t="s">
        <v>18679</v>
      </c>
      <c r="J424" s="19" t="s">
        <v>14102</v>
      </c>
      <c r="K424" s="18"/>
      <c r="L424" s="18">
        <v>12.5</v>
      </c>
    </row>
    <row r="425" spans="1:12" s="20" customFormat="1" ht="12" x14ac:dyDescent="0.25">
      <c r="A425" s="71">
        <v>424</v>
      </c>
      <c r="B425" s="18" t="s">
        <v>4683</v>
      </c>
      <c r="C425" s="18" t="s">
        <v>19162</v>
      </c>
      <c r="D425" s="18" t="s">
        <v>4684</v>
      </c>
      <c r="E425" s="17">
        <v>1</v>
      </c>
      <c r="F425" s="18" t="s">
        <v>19164</v>
      </c>
      <c r="G425" s="17">
        <v>1</v>
      </c>
      <c r="H425" s="19">
        <v>12.57</v>
      </c>
      <c r="I425" s="18" t="s">
        <v>18679</v>
      </c>
      <c r="J425" s="19" t="s">
        <v>14102</v>
      </c>
      <c r="K425" s="18"/>
      <c r="L425" s="18">
        <v>12.5</v>
      </c>
    </row>
    <row r="426" spans="1:12" s="20" customFormat="1" ht="12" x14ac:dyDescent="0.25">
      <c r="A426" s="71">
        <v>425</v>
      </c>
      <c r="B426" s="18" t="s">
        <v>4680</v>
      </c>
      <c r="C426" s="18" t="s">
        <v>19162</v>
      </c>
      <c r="D426" s="18" t="s">
        <v>4681</v>
      </c>
      <c r="E426" s="17">
        <v>1</v>
      </c>
      <c r="F426" s="18" t="s">
        <v>19165</v>
      </c>
      <c r="G426" s="17">
        <v>1</v>
      </c>
      <c r="H426" s="19">
        <v>12.57</v>
      </c>
      <c r="I426" s="18" t="s">
        <v>18679</v>
      </c>
      <c r="J426" s="19" t="s">
        <v>14102</v>
      </c>
      <c r="K426" s="18"/>
      <c r="L426" s="18">
        <v>12.5</v>
      </c>
    </row>
    <row r="427" spans="1:12" s="20" customFormat="1" ht="12" x14ac:dyDescent="0.25">
      <c r="A427" s="71">
        <v>426</v>
      </c>
      <c r="B427" s="18" t="s">
        <v>4677</v>
      </c>
      <c r="C427" s="18" t="s">
        <v>19162</v>
      </c>
      <c r="D427" s="18" t="s">
        <v>4678</v>
      </c>
      <c r="E427" s="17">
        <v>1</v>
      </c>
      <c r="F427" s="18" t="s">
        <v>19166</v>
      </c>
      <c r="G427" s="17">
        <v>1</v>
      </c>
      <c r="H427" s="19">
        <v>12.57</v>
      </c>
      <c r="I427" s="18" t="s">
        <v>18679</v>
      </c>
      <c r="J427" s="19" t="s">
        <v>14102</v>
      </c>
      <c r="K427" s="18"/>
      <c r="L427" s="18">
        <v>12.5</v>
      </c>
    </row>
    <row r="428" spans="1:12" s="20" customFormat="1" ht="12" x14ac:dyDescent="0.25">
      <c r="A428" s="71">
        <v>427</v>
      </c>
      <c r="B428" s="18" t="s">
        <v>4674</v>
      </c>
      <c r="C428" s="18" t="s">
        <v>19162</v>
      </c>
      <c r="D428" s="18" t="s">
        <v>4675</v>
      </c>
      <c r="E428" s="17">
        <v>1</v>
      </c>
      <c r="F428" s="18" t="s">
        <v>19167</v>
      </c>
      <c r="G428" s="17">
        <v>1</v>
      </c>
      <c r="H428" s="19">
        <v>12.57</v>
      </c>
      <c r="I428" s="18" t="s">
        <v>18679</v>
      </c>
      <c r="J428" s="19" t="s">
        <v>14102</v>
      </c>
      <c r="K428" s="18"/>
      <c r="L428" s="18">
        <v>12.5</v>
      </c>
    </row>
    <row r="429" spans="1:12" s="20" customFormat="1" ht="12" x14ac:dyDescent="0.25">
      <c r="A429" s="71">
        <v>428</v>
      </c>
      <c r="B429" s="18" t="s">
        <v>4671</v>
      </c>
      <c r="C429" s="18" t="s">
        <v>19162</v>
      </c>
      <c r="D429" s="18" t="s">
        <v>4672</v>
      </c>
      <c r="E429" s="17">
        <v>1</v>
      </c>
      <c r="F429" s="18" t="s">
        <v>19168</v>
      </c>
      <c r="G429" s="17">
        <v>1</v>
      </c>
      <c r="H429" s="19">
        <v>12.57</v>
      </c>
      <c r="I429" s="18" t="s">
        <v>18679</v>
      </c>
      <c r="J429" s="19" t="s">
        <v>14102</v>
      </c>
      <c r="K429" s="18"/>
      <c r="L429" s="18">
        <v>12.5</v>
      </c>
    </row>
    <row r="430" spans="1:12" s="20" customFormat="1" ht="12" x14ac:dyDescent="0.25">
      <c r="A430" s="71">
        <v>429</v>
      </c>
      <c r="B430" s="18" t="s">
        <v>4668</v>
      </c>
      <c r="C430" s="18" t="s">
        <v>19162</v>
      </c>
      <c r="D430" s="18" t="s">
        <v>4669</v>
      </c>
      <c r="E430" s="17">
        <v>1</v>
      </c>
      <c r="F430" s="18" t="s">
        <v>19169</v>
      </c>
      <c r="G430" s="17">
        <v>1</v>
      </c>
      <c r="H430" s="19">
        <v>12.57</v>
      </c>
      <c r="I430" s="18" t="s">
        <v>18679</v>
      </c>
      <c r="J430" s="19" t="s">
        <v>14102</v>
      </c>
      <c r="K430" s="18"/>
      <c r="L430" s="18">
        <v>12.5</v>
      </c>
    </row>
    <row r="431" spans="1:12" s="20" customFormat="1" ht="12" x14ac:dyDescent="0.25">
      <c r="A431" s="71">
        <v>430</v>
      </c>
      <c r="B431" s="18" t="s">
        <v>4665</v>
      </c>
      <c r="C431" s="18" t="s">
        <v>19162</v>
      </c>
      <c r="D431" s="18" t="s">
        <v>4666</v>
      </c>
      <c r="E431" s="17">
        <v>1</v>
      </c>
      <c r="F431" s="18" t="s">
        <v>19170</v>
      </c>
      <c r="G431" s="17">
        <v>1</v>
      </c>
      <c r="H431" s="19">
        <v>12.57</v>
      </c>
      <c r="I431" s="18" t="s">
        <v>18679</v>
      </c>
      <c r="J431" s="19" t="s">
        <v>14102</v>
      </c>
      <c r="K431" s="18"/>
      <c r="L431" s="18">
        <v>12.5</v>
      </c>
    </row>
    <row r="432" spans="1:12" s="20" customFormat="1" ht="12" x14ac:dyDescent="0.25">
      <c r="A432" s="71">
        <v>431</v>
      </c>
      <c r="B432" s="18" t="s">
        <v>4662</v>
      </c>
      <c r="C432" s="18" t="s">
        <v>19162</v>
      </c>
      <c r="D432" s="18" t="s">
        <v>4663</v>
      </c>
      <c r="E432" s="17">
        <v>1</v>
      </c>
      <c r="F432" s="18" t="s">
        <v>19171</v>
      </c>
      <c r="G432" s="17">
        <v>1</v>
      </c>
      <c r="H432" s="19">
        <v>12.57</v>
      </c>
      <c r="I432" s="18" t="s">
        <v>18679</v>
      </c>
      <c r="J432" s="19" t="s">
        <v>14102</v>
      </c>
      <c r="K432" s="18"/>
      <c r="L432" s="18">
        <v>12.5</v>
      </c>
    </row>
    <row r="433" spans="1:12" s="20" customFormat="1" ht="12" x14ac:dyDescent="0.25">
      <c r="A433" s="71">
        <v>432</v>
      </c>
      <c r="B433" s="18" t="s">
        <v>4659</v>
      </c>
      <c r="C433" s="18" t="s">
        <v>19162</v>
      </c>
      <c r="D433" s="18" t="s">
        <v>4660</v>
      </c>
      <c r="E433" s="17">
        <v>1</v>
      </c>
      <c r="F433" s="18" t="s">
        <v>19172</v>
      </c>
      <c r="G433" s="17">
        <v>1</v>
      </c>
      <c r="H433" s="19">
        <v>12.57</v>
      </c>
      <c r="I433" s="18" t="s">
        <v>18679</v>
      </c>
      <c r="J433" s="19" t="s">
        <v>14102</v>
      </c>
      <c r="K433" s="18"/>
      <c r="L433" s="18">
        <v>12.5</v>
      </c>
    </row>
    <row r="434" spans="1:12" s="20" customFormat="1" ht="12" x14ac:dyDescent="0.25">
      <c r="A434" s="71">
        <v>433</v>
      </c>
      <c r="B434" s="18" t="s">
        <v>4656</v>
      </c>
      <c r="C434" s="18" t="s">
        <v>19162</v>
      </c>
      <c r="D434" s="18" t="s">
        <v>4657</v>
      </c>
      <c r="E434" s="17">
        <v>1</v>
      </c>
      <c r="F434" s="18" t="s">
        <v>19173</v>
      </c>
      <c r="G434" s="17">
        <v>1</v>
      </c>
      <c r="H434" s="19">
        <v>12.57</v>
      </c>
      <c r="I434" s="18" t="s">
        <v>18679</v>
      </c>
      <c r="J434" s="19" t="s">
        <v>14102</v>
      </c>
      <c r="K434" s="18"/>
      <c r="L434" s="18">
        <v>12.5</v>
      </c>
    </row>
    <row r="435" spans="1:12" s="20" customFormat="1" ht="12" x14ac:dyDescent="0.25">
      <c r="A435" s="71">
        <v>434</v>
      </c>
      <c r="B435" s="18" t="s">
        <v>4653</v>
      </c>
      <c r="C435" s="18" t="s">
        <v>19162</v>
      </c>
      <c r="D435" s="18" t="s">
        <v>4654</v>
      </c>
      <c r="E435" s="17">
        <v>1</v>
      </c>
      <c r="F435" s="18" t="s">
        <v>19174</v>
      </c>
      <c r="G435" s="17">
        <v>1</v>
      </c>
      <c r="H435" s="19">
        <v>12.57</v>
      </c>
      <c r="I435" s="18" t="s">
        <v>18679</v>
      </c>
      <c r="J435" s="19" t="s">
        <v>14102</v>
      </c>
      <c r="K435" s="18"/>
      <c r="L435" s="18">
        <v>12.5</v>
      </c>
    </row>
    <row r="436" spans="1:12" s="20" customFormat="1" ht="12" x14ac:dyDescent="0.25">
      <c r="A436" s="71">
        <v>435</v>
      </c>
      <c r="B436" s="18" t="s">
        <v>4650</v>
      </c>
      <c r="C436" s="18" t="s">
        <v>19162</v>
      </c>
      <c r="D436" s="18" t="s">
        <v>4651</v>
      </c>
      <c r="E436" s="17">
        <v>1</v>
      </c>
      <c r="F436" s="18" t="s">
        <v>19175</v>
      </c>
      <c r="G436" s="17">
        <v>1</v>
      </c>
      <c r="H436" s="19">
        <v>12.57</v>
      </c>
      <c r="I436" s="18" t="s">
        <v>18679</v>
      </c>
      <c r="J436" s="19" t="s">
        <v>14102</v>
      </c>
      <c r="K436" s="18"/>
      <c r="L436" s="18">
        <v>12.5</v>
      </c>
    </row>
    <row r="437" spans="1:12" s="20" customFormat="1" ht="12" x14ac:dyDescent="0.25">
      <c r="A437" s="71">
        <v>436</v>
      </c>
      <c r="B437" s="18" t="s">
        <v>4647</v>
      </c>
      <c r="C437" s="18" t="s">
        <v>19162</v>
      </c>
      <c r="D437" s="18" t="s">
        <v>4648</v>
      </c>
      <c r="E437" s="17">
        <v>1</v>
      </c>
      <c r="F437" s="18" t="s">
        <v>19176</v>
      </c>
      <c r="G437" s="17">
        <v>1</v>
      </c>
      <c r="H437" s="19">
        <v>12.57</v>
      </c>
      <c r="I437" s="18" t="s">
        <v>18679</v>
      </c>
      <c r="J437" s="19" t="s">
        <v>14102</v>
      </c>
      <c r="K437" s="18"/>
      <c r="L437" s="18">
        <v>12.5</v>
      </c>
    </row>
    <row r="438" spans="1:12" s="20" customFormat="1" ht="12" x14ac:dyDescent="0.25">
      <c r="A438" s="71">
        <v>437</v>
      </c>
      <c r="B438" s="18" t="s">
        <v>4644</v>
      </c>
      <c r="C438" s="18" t="s">
        <v>19162</v>
      </c>
      <c r="D438" s="18" t="s">
        <v>4645</v>
      </c>
      <c r="E438" s="17">
        <v>1</v>
      </c>
      <c r="F438" s="18" t="s">
        <v>19177</v>
      </c>
      <c r="G438" s="17">
        <v>1</v>
      </c>
      <c r="H438" s="19">
        <v>12.57</v>
      </c>
      <c r="I438" s="18" t="s">
        <v>18679</v>
      </c>
      <c r="J438" s="19" t="s">
        <v>14102</v>
      </c>
      <c r="K438" s="18"/>
      <c r="L438" s="18">
        <v>12.5</v>
      </c>
    </row>
    <row r="439" spans="1:12" s="20" customFormat="1" ht="12" x14ac:dyDescent="0.25">
      <c r="A439" s="71">
        <v>438</v>
      </c>
      <c r="B439" s="18" t="s">
        <v>4641</v>
      </c>
      <c r="C439" s="18" t="s">
        <v>19162</v>
      </c>
      <c r="D439" s="18" t="s">
        <v>4642</v>
      </c>
      <c r="E439" s="17">
        <v>1</v>
      </c>
      <c r="F439" s="18" t="s">
        <v>19178</v>
      </c>
      <c r="G439" s="17">
        <v>1</v>
      </c>
      <c r="H439" s="19">
        <v>12.57</v>
      </c>
      <c r="I439" s="18" t="s">
        <v>18679</v>
      </c>
      <c r="J439" s="19" t="s">
        <v>14102</v>
      </c>
      <c r="K439" s="18"/>
      <c r="L439" s="18">
        <v>12.5</v>
      </c>
    </row>
    <row r="440" spans="1:12" s="20" customFormat="1" ht="12" x14ac:dyDescent="0.25">
      <c r="A440" s="71">
        <v>439</v>
      </c>
      <c r="B440" s="18" t="s">
        <v>4638</v>
      </c>
      <c r="C440" s="18" t="s">
        <v>19162</v>
      </c>
      <c r="D440" s="18" t="s">
        <v>4639</v>
      </c>
      <c r="E440" s="17">
        <v>1</v>
      </c>
      <c r="F440" s="18" t="s">
        <v>19179</v>
      </c>
      <c r="G440" s="17">
        <v>1</v>
      </c>
      <c r="H440" s="19">
        <v>12.57</v>
      </c>
      <c r="I440" s="18" t="s">
        <v>18679</v>
      </c>
      <c r="J440" s="19" t="s">
        <v>14102</v>
      </c>
      <c r="K440" s="18"/>
      <c r="L440" s="18">
        <v>12.5</v>
      </c>
    </row>
    <row r="441" spans="1:12" s="20" customFormat="1" ht="12" x14ac:dyDescent="0.25">
      <c r="A441" s="71">
        <v>440</v>
      </c>
      <c r="B441" s="18" t="s">
        <v>4635</v>
      </c>
      <c r="C441" s="18" t="s">
        <v>19162</v>
      </c>
      <c r="D441" s="18" t="s">
        <v>4636</v>
      </c>
      <c r="E441" s="17">
        <v>1</v>
      </c>
      <c r="F441" s="18" t="s">
        <v>19180</v>
      </c>
      <c r="G441" s="17">
        <v>1</v>
      </c>
      <c r="H441" s="19">
        <v>40.86</v>
      </c>
      <c r="I441" s="18" t="s">
        <v>18679</v>
      </c>
      <c r="J441" s="19" t="s">
        <v>14102</v>
      </c>
      <c r="K441" s="18"/>
      <c r="L441" s="18">
        <v>40.630000000000003</v>
      </c>
    </row>
    <row r="442" spans="1:12" s="20" customFormat="1" ht="12" x14ac:dyDescent="0.25">
      <c r="A442" s="71">
        <v>441</v>
      </c>
      <c r="B442" s="18" t="s">
        <v>4632</v>
      </c>
      <c r="C442" s="18" t="s">
        <v>19162</v>
      </c>
      <c r="D442" s="18" t="s">
        <v>4633</v>
      </c>
      <c r="E442" s="17">
        <v>1</v>
      </c>
      <c r="F442" s="18" t="s">
        <v>19181</v>
      </c>
      <c r="G442" s="17">
        <v>1</v>
      </c>
      <c r="H442" s="19">
        <v>40.86</v>
      </c>
      <c r="I442" s="18" t="s">
        <v>18679</v>
      </c>
      <c r="J442" s="19" t="s">
        <v>14102</v>
      </c>
      <c r="K442" s="18"/>
      <c r="L442" s="18">
        <v>40.630000000000003</v>
      </c>
    </row>
    <row r="443" spans="1:12" s="20" customFormat="1" ht="12" x14ac:dyDescent="0.25">
      <c r="A443" s="71">
        <v>442</v>
      </c>
      <c r="B443" s="18" t="s">
        <v>4629</v>
      </c>
      <c r="C443" s="18" t="s">
        <v>19162</v>
      </c>
      <c r="D443" s="18" t="s">
        <v>4630</v>
      </c>
      <c r="E443" s="17">
        <v>1</v>
      </c>
      <c r="F443" s="18" t="s">
        <v>19182</v>
      </c>
      <c r="G443" s="17">
        <v>1</v>
      </c>
      <c r="H443" s="19">
        <v>28.91</v>
      </c>
      <c r="I443" s="18" t="s">
        <v>18679</v>
      </c>
      <c r="J443" s="19" t="s">
        <v>14102</v>
      </c>
      <c r="K443" s="18"/>
      <c r="L443" s="18">
        <v>28.75</v>
      </c>
    </row>
    <row r="444" spans="1:12" s="20" customFormat="1" ht="12" x14ac:dyDescent="0.25">
      <c r="A444" s="71">
        <v>443</v>
      </c>
      <c r="B444" s="18" t="s">
        <v>4626</v>
      </c>
      <c r="C444" s="18" t="s">
        <v>19162</v>
      </c>
      <c r="D444" s="18" t="s">
        <v>4627</v>
      </c>
      <c r="E444" s="17">
        <v>1</v>
      </c>
      <c r="F444" s="18" t="s">
        <v>19183</v>
      </c>
      <c r="G444" s="17">
        <v>1</v>
      </c>
      <c r="H444" s="19">
        <v>28.91</v>
      </c>
      <c r="I444" s="18" t="s">
        <v>18679</v>
      </c>
      <c r="J444" s="19" t="s">
        <v>14102</v>
      </c>
      <c r="K444" s="18"/>
      <c r="L444" s="18">
        <v>28.75</v>
      </c>
    </row>
    <row r="445" spans="1:12" s="20" customFormat="1" ht="12" x14ac:dyDescent="0.25">
      <c r="A445" s="71">
        <v>444</v>
      </c>
      <c r="B445" s="18" t="s">
        <v>4623</v>
      </c>
      <c r="C445" s="18" t="s">
        <v>19162</v>
      </c>
      <c r="D445" s="18" t="s">
        <v>4624</v>
      </c>
      <c r="E445" s="17">
        <v>1</v>
      </c>
      <c r="F445" s="18" t="s">
        <v>19184</v>
      </c>
      <c r="G445" s="17">
        <v>1</v>
      </c>
      <c r="H445" s="19">
        <v>28.91</v>
      </c>
      <c r="I445" s="18" t="s">
        <v>18679</v>
      </c>
      <c r="J445" s="19" t="s">
        <v>14102</v>
      </c>
      <c r="K445" s="18"/>
      <c r="L445" s="18">
        <v>28.75</v>
      </c>
    </row>
    <row r="446" spans="1:12" s="20" customFormat="1" ht="12" x14ac:dyDescent="0.25">
      <c r="A446" s="71">
        <v>445</v>
      </c>
      <c r="B446" s="18" t="s">
        <v>4620</v>
      </c>
      <c r="C446" s="18" t="s">
        <v>19162</v>
      </c>
      <c r="D446" s="18" t="s">
        <v>4621</v>
      </c>
      <c r="E446" s="17">
        <v>1</v>
      </c>
      <c r="F446" s="18" t="s">
        <v>19185</v>
      </c>
      <c r="G446" s="17">
        <v>1</v>
      </c>
      <c r="H446" s="19">
        <v>28.91</v>
      </c>
      <c r="I446" s="18" t="s">
        <v>18679</v>
      </c>
      <c r="J446" s="19" t="s">
        <v>14102</v>
      </c>
      <c r="K446" s="18"/>
      <c r="L446" s="18">
        <v>28.75</v>
      </c>
    </row>
    <row r="447" spans="1:12" s="20" customFormat="1" ht="12" x14ac:dyDescent="0.25">
      <c r="A447" s="71">
        <v>446</v>
      </c>
      <c r="B447" s="18" t="s">
        <v>4601</v>
      </c>
      <c r="C447" s="18" t="s">
        <v>19162</v>
      </c>
      <c r="D447" s="18" t="s">
        <v>4602</v>
      </c>
      <c r="E447" s="17">
        <v>1</v>
      </c>
      <c r="F447" s="18" t="s">
        <v>19186</v>
      </c>
      <c r="G447" s="17">
        <v>1</v>
      </c>
      <c r="H447" s="19">
        <v>28.91</v>
      </c>
      <c r="I447" s="18" t="s">
        <v>18679</v>
      </c>
      <c r="J447" s="19" t="s">
        <v>14102</v>
      </c>
      <c r="K447" s="18"/>
      <c r="L447" s="18">
        <v>28.75</v>
      </c>
    </row>
    <row r="448" spans="1:12" s="20" customFormat="1" ht="12" x14ac:dyDescent="0.25">
      <c r="A448" s="71">
        <v>447</v>
      </c>
      <c r="B448" s="18" t="s">
        <v>4592</v>
      </c>
      <c r="C448" s="18" t="s">
        <v>19162</v>
      </c>
      <c r="D448" s="18" t="s">
        <v>4593</v>
      </c>
      <c r="E448" s="17">
        <v>1</v>
      </c>
      <c r="F448" s="18" t="s">
        <v>19187</v>
      </c>
      <c r="G448" s="17">
        <v>1</v>
      </c>
      <c r="H448" s="19">
        <v>28.91</v>
      </c>
      <c r="I448" s="18" t="s">
        <v>18679</v>
      </c>
      <c r="J448" s="19" t="s">
        <v>14102</v>
      </c>
      <c r="K448" s="18"/>
      <c r="L448" s="18">
        <v>28.75</v>
      </c>
    </row>
    <row r="449" spans="1:12" s="20" customFormat="1" ht="12" x14ac:dyDescent="0.25">
      <c r="A449" s="71">
        <v>448</v>
      </c>
      <c r="B449" s="18" t="s">
        <v>4586</v>
      </c>
      <c r="C449" s="18" t="s">
        <v>19162</v>
      </c>
      <c r="D449" s="18" t="s">
        <v>4587</v>
      </c>
      <c r="E449" s="17">
        <v>1</v>
      </c>
      <c r="F449" s="18" t="s">
        <v>19188</v>
      </c>
      <c r="G449" s="17">
        <v>1</v>
      </c>
      <c r="H449" s="19">
        <v>28.91</v>
      </c>
      <c r="I449" s="18" t="s">
        <v>18679</v>
      </c>
      <c r="J449" s="19" t="s">
        <v>14102</v>
      </c>
      <c r="K449" s="18"/>
      <c r="L449" s="18">
        <v>28.75</v>
      </c>
    </row>
    <row r="450" spans="1:12" s="20" customFormat="1" ht="12" x14ac:dyDescent="0.25">
      <c r="A450" s="71">
        <v>449</v>
      </c>
      <c r="B450" s="18" t="s">
        <v>4583</v>
      </c>
      <c r="C450" s="18" t="s">
        <v>19162</v>
      </c>
      <c r="D450" s="18" t="s">
        <v>4584</v>
      </c>
      <c r="E450" s="17">
        <v>1</v>
      </c>
      <c r="F450" s="18" t="s">
        <v>19189</v>
      </c>
      <c r="G450" s="17">
        <v>2</v>
      </c>
      <c r="H450" s="19">
        <v>95.54</v>
      </c>
      <c r="I450" s="18" t="s">
        <v>18679</v>
      </c>
      <c r="J450" s="19" t="s">
        <v>14102</v>
      </c>
      <c r="K450" s="18"/>
      <c r="L450" s="18">
        <v>95</v>
      </c>
    </row>
    <row r="451" spans="1:12" s="20" customFormat="1" ht="12" x14ac:dyDescent="0.25">
      <c r="A451" s="71">
        <v>450</v>
      </c>
      <c r="B451" s="18" t="s">
        <v>4580</v>
      </c>
      <c r="C451" s="18" t="s">
        <v>19162</v>
      </c>
      <c r="D451" s="18" t="s">
        <v>4581</v>
      </c>
      <c r="E451" s="17">
        <v>1</v>
      </c>
      <c r="F451" s="18" t="s">
        <v>19189</v>
      </c>
      <c r="G451" s="17">
        <v>2</v>
      </c>
      <c r="H451" s="19">
        <v>95.54</v>
      </c>
      <c r="I451" s="18" t="s">
        <v>18679</v>
      </c>
      <c r="J451" s="19" t="s">
        <v>14102</v>
      </c>
      <c r="K451" s="18"/>
      <c r="L451" s="18">
        <v>95</v>
      </c>
    </row>
    <row r="452" spans="1:12" s="20" customFormat="1" ht="12" x14ac:dyDescent="0.25">
      <c r="A452" s="71">
        <v>451</v>
      </c>
      <c r="B452" s="18" t="s">
        <v>4574</v>
      </c>
      <c r="C452" s="18" t="s">
        <v>19162</v>
      </c>
      <c r="D452" s="18" t="s">
        <v>19190</v>
      </c>
      <c r="E452" s="17">
        <v>1</v>
      </c>
      <c r="F452" s="18" t="s">
        <v>19191</v>
      </c>
      <c r="G452" s="17">
        <v>1</v>
      </c>
      <c r="H452" s="19">
        <v>28.61</v>
      </c>
      <c r="I452" s="18" t="s">
        <v>18736</v>
      </c>
      <c r="J452" s="19" t="s">
        <v>14102</v>
      </c>
      <c r="K452" s="18"/>
      <c r="L452" s="18">
        <v>28.44</v>
      </c>
    </row>
    <row r="453" spans="1:12" s="20" customFormat="1" ht="12" x14ac:dyDescent="0.25">
      <c r="A453" s="71">
        <v>452</v>
      </c>
      <c r="B453" s="18" t="s">
        <v>4568</v>
      </c>
      <c r="C453" s="18" t="s">
        <v>19162</v>
      </c>
      <c r="D453" s="18" t="s">
        <v>4569</v>
      </c>
      <c r="E453" s="17">
        <v>1</v>
      </c>
      <c r="F453" s="18" t="s">
        <v>19192</v>
      </c>
      <c r="G453" s="17">
        <v>1</v>
      </c>
      <c r="H453" s="19">
        <v>13.67</v>
      </c>
      <c r="I453" s="18" t="s">
        <v>18679</v>
      </c>
      <c r="J453" s="19" t="s">
        <v>14102</v>
      </c>
      <c r="K453" s="18"/>
      <c r="L453" s="18">
        <v>13.59</v>
      </c>
    </row>
    <row r="454" spans="1:12" s="20" customFormat="1" ht="12" x14ac:dyDescent="0.25">
      <c r="A454" s="71">
        <v>453</v>
      </c>
      <c r="B454" s="18" t="s">
        <v>4562</v>
      </c>
      <c r="C454" s="18" t="s">
        <v>19162</v>
      </c>
      <c r="D454" s="18" t="s">
        <v>4563</v>
      </c>
      <c r="E454" s="17">
        <v>1</v>
      </c>
      <c r="F454" s="18" t="s">
        <v>19193</v>
      </c>
      <c r="G454" s="17">
        <v>1</v>
      </c>
      <c r="H454" s="19">
        <v>13.67</v>
      </c>
      <c r="I454" s="18" t="s">
        <v>18679</v>
      </c>
      <c r="J454" s="19" t="s">
        <v>14102</v>
      </c>
      <c r="K454" s="18"/>
      <c r="L454" s="18">
        <v>13.59</v>
      </c>
    </row>
    <row r="455" spans="1:12" s="20" customFormat="1" ht="12" x14ac:dyDescent="0.25">
      <c r="A455" s="71">
        <v>454</v>
      </c>
      <c r="B455" s="18"/>
      <c r="C455" s="18" t="s">
        <v>19162</v>
      </c>
      <c r="D455" s="18" t="s">
        <v>19194</v>
      </c>
      <c r="E455" s="17">
        <v>1</v>
      </c>
      <c r="F455" s="18" t="s">
        <v>19195</v>
      </c>
      <c r="G455" s="17">
        <v>1</v>
      </c>
      <c r="H455" s="19">
        <v>13.67</v>
      </c>
      <c r="I455" s="18" t="s">
        <v>18685</v>
      </c>
      <c r="J455" s="19" t="s">
        <v>14070</v>
      </c>
      <c r="K455" s="18"/>
      <c r="L455" s="18">
        <v>13.59</v>
      </c>
    </row>
    <row r="456" spans="1:12" s="20" customFormat="1" ht="12" x14ac:dyDescent="0.25">
      <c r="A456" s="71">
        <v>455</v>
      </c>
      <c r="B456" s="18" t="s">
        <v>3825</v>
      </c>
      <c r="C456" s="18" t="s">
        <v>19162</v>
      </c>
      <c r="D456" s="18" t="s">
        <v>3826</v>
      </c>
      <c r="E456" s="17">
        <v>1</v>
      </c>
      <c r="F456" s="18" t="s">
        <v>19196</v>
      </c>
      <c r="G456" s="17">
        <v>1</v>
      </c>
      <c r="H456" s="19">
        <v>13.67</v>
      </c>
      <c r="I456" s="18" t="s">
        <v>18679</v>
      </c>
      <c r="J456" s="19" t="s">
        <v>14102</v>
      </c>
      <c r="K456" s="18"/>
      <c r="L456" s="18">
        <v>13.59</v>
      </c>
    </row>
    <row r="457" spans="1:12" s="20" customFormat="1" ht="12" x14ac:dyDescent="0.25">
      <c r="A457" s="71">
        <v>456</v>
      </c>
      <c r="B457" s="18" t="s">
        <v>3765</v>
      </c>
      <c r="C457" s="18" t="s">
        <v>19162</v>
      </c>
      <c r="D457" s="18" t="s">
        <v>3766</v>
      </c>
      <c r="E457" s="17">
        <v>1</v>
      </c>
      <c r="F457" s="18" t="s">
        <v>19197</v>
      </c>
      <c r="G457" s="17">
        <v>1</v>
      </c>
      <c r="H457" s="19">
        <v>13.67</v>
      </c>
      <c r="I457" s="18" t="s">
        <v>18679</v>
      </c>
      <c r="J457" s="19" t="s">
        <v>14102</v>
      </c>
      <c r="K457" s="18"/>
      <c r="L457" s="18">
        <v>13.59</v>
      </c>
    </row>
    <row r="458" spans="1:12" s="20" customFormat="1" ht="12" x14ac:dyDescent="0.25">
      <c r="A458" s="71">
        <v>457</v>
      </c>
      <c r="B458" s="18" t="s">
        <v>3762</v>
      </c>
      <c r="C458" s="18" t="s">
        <v>19162</v>
      </c>
      <c r="D458" s="18" t="s">
        <v>3763</v>
      </c>
      <c r="E458" s="17">
        <v>1</v>
      </c>
      <c r="F458" s="18" t="s">
        <v>19198</v>
      </c>
      <c r="G458" s="17">
        <v>1</v>
      </c>
      <c r="H458" s="19">
        <v>13.67</v>
      </c>
      <c r="I458" s="18" t="s">
        <v>18679</v>
      </c>
      <c r="J458" s="19" t="s">
        <v>14102</v>
      </c>
      <c r="K458" s="18"/>
      <c r="L458" s="18">
        <v>13.59</v>
      </c>
    </row>
    <row r="459" spans="1:12" s="20" customFormat="1" ht="12" x14ac:dyDescent="0.25">
      <c r="A459" s="71">
        <v>458</v>
      </c>
      <c r="B459" s="18" t="s">
        <v>3759</v>
      </c>
      <c r="C459" s="18" t="s">
        <v>19162</v>
      </c>
      <c r="D459" s="18" t="s">
        <v>3760</v>
      </c>
      <c r="E459" s="17">
        <v>1</v>
      </c>
      <c r="F459" s="18" t="s">
        <v>19199</v>
      </c>
      <c r="G459" s="17">
        <v>1</v>
      </c>
      <c r="H459" s="19">
        <v>13.67</v>
      </c>
      <c r="I459" s="18" t="s">
        <v>18679</v>
      </c>
      <c r="J459" s="19" t="s">
        <v>14102</v>
      </c>
      <c r="K459" s="18"/>
      <c r="L459" s="18">
        <v>13.59</v>
      </c>
    </row>
    <row r="460" spans="1:12" s="20" customFormat="1" ht="12" x14ac:dyDescent="0.25">
      <c r="A460" s="71">
        <v>459</v>
      </c>
      <c r="B460" s="18" t="s">
        <v>3756</v>
      </c>
      <c r="C460" s="18" t="s">
        <v>19162</v>
      </c>
      <c r="D460" s="18" t="s">
        <v>3757</v>
      </c>
      <c r="E460" s="17">
        <v>1</v>
      </c>
      <c r="F460" s="18" t="s">
        <v>19200</v>
      </c>
      <c r="G460" s="17">
        <v>1</v>
      </c>
      <c r="H460" s="19">
        <v>13.67</v>
      </c>
      <c r="I460" s="18" t="s">
        <v>18679</v>
      </c>
      <c r="J460" s="19" t="s">
        <v>14102</v>
      </c>
      <c r="K460" s="18"/>
      <c r="L460" s="18">
        <v>13.59</v>
      </c>
    </row>
    <row r="461" spans="1:12" s="20" customFormat="1" ht="12" x14ac:dyDescent="0.25">
      <c r="A461" s="71">
        <v>460</v>
      </c>
      <c r="B461" s="18" t="s">
        <v>3723</v>
      </c>
      <c r="C461" s="18" t="s">
        <v>19162</v>
      </c>
      <c r="D461" s="18" t="s">
        <v>3724</v>
      </c>
      <c r="E461" s="17">
        <v>1</v>
      </c>
      <c r="F461" s="18" t="s">
        <v>19201</v>
      </c>
      <c r="G461" s="17">
        <v>1</v>
      </c>
      <c r="H461" s="19">
        <v>13.67</v>
      </c>
      <c r="I461" s="18" t="s">
        <v>18679</v>
      </c>
      <c r="J461" s="19" t="s">
        <v>14102</v>
      </c>
      <c r="K461" s="18"/>
      <c r="L461" s="18">
        <v>13.59</v>
      </c>
    </row>
    <row r="462" spans="1:12" s="20" customFormat="1" ht="12" x14ac:dyDescent="0.25">
      <c r="A462" s="71">
        <v>461</v>
      </c>
      <c r="B462" s="18" t="s">
        <v>4556</v>
      </c>
      <c r="C462" s="18" t="s">
        <v>19162</v>
      </c>
      <c r="D462" s="18" t="s">
        <v>4557</v>
      </c>
      <c r="E462" s="17">
        <v>1</v>
      </c>
      <c r="F462" s="18" t="s">
        <v>19202</v>
      </c>
      <c r="G462" s="17">
        <v>1</v>
      </c>
      <c r="H462" s="19">
        <v>28.61</v>
      </c>
      <c r="I462" s="18" t="s">
        <v>18679</v>
      </c>
      <c r="J462" s="19" t="s">
        <v>14102</v>
      </c>
      <c r="K462" s="18"/>
      <c r="L462" s="18">
        <v>28.44</v>
      </c>
    </row>
    <row r="463" spans="1:12" s="20" customFormat="1" ht="12" x14ac:dyDescent="0.25">
      <c r="A463" s="71">
        <v>462</v>
      </c>
      <c r="B463" s="18" t="s">
        <v>3720</v>
      </c>
      <c r="C463" s="18" t="s">
        <v>19162</v>
      </c>
      <c r="D463" s="18" t="s">
        <v>3721</v>
      </c>
      <c r="E463" s="17">
        <v>1</v>
      </c>
      <c r="F463" s="18" t="s">
        <v>19203</v>
      </c>
      <c r="G463" s="17">
        <v>1</v>
      </c>
      <c r="H463" s="19">
        <v>28.61</v>
      </c>
      <c r="I463" s="18" t="s">
        <v>18679</v>
      </c>
      <c r="J463" s="19" t="s">
        <v>14102</v>
      </c>
      <c r="K463" s="18"/>
      <c r="L463" s="18">
        <v>28.44</v>
      </c>
    </row>
    <row r="464" spans="1:12" s="20" customFormat="1" ht="12" x14ac:dyDescent="0.25">
      <c r="A464" s="71">
        <v>463</v>
      </c>
      <c r="B464" s="18" t="s">
        <v>3753</v>
      </c>
      <c r="C464" s="18" t="s">
        <v>19162</v>
      </c>
      <c r="D464" s="18" t="s">
        <v>3754</v>
      </c>
      <c r="E464" s="17">
        <v>1</v>
      </c>
      <c r="F464" s="18" t="s">
        <v>19204</v>
      </c>
      <c r="G464" s="17">
        <v>1</v>
      </c>
      <c r="H464" s="19">
        <v>28.61</v>
      </c>
      <c r="I464" s="18" t="s">
        <v>18679</v>
      </c>
      <c r="J464" s="19" t="s">
        <v>14102</v>
      </c>
      <c r="K464" s="18"/>
      <c r="L464" s="18">
        <v>28.44</v>
      </c>
    </row>
    <row r="465" spans="1:12" s="20" customFormat="1" ht="12" x14ac:dyDescent="0.25">
      <c r="A465" s="71">
        <v>464</v>
      </c>
      <c r="B465" s="18" t="s">
        <v>3750</v>
      </c>
      <c r="C465" s="18" t="s">
        <v>19162</v>
      </c>
      <c r="D465" s="18" t="s">
        <v>3751</v>
      </c>
      <c r="E465" s="17">
        <v>1</v>
      </c>
      <c r="F465" s="18" t="s">
        <v>19205</v>
      </c>
      <c r="G465" s="17">
        <v>1</v>
      </c>
      <c r="H465" s="19">
        <v>28.61</v>
      </c>
      <c r="I465" s="18" t="s">
        <v>18679</v>
      </c>
      <c r="J465" s="19" t="s">
        <v>14102</v>
      </c>
      <c r="K465" s="18"/>
      <c r="L465" s="18">
        <v>28.44</v>
      </c>
    </row>
    <row r="466" spans="1:12" s="20" customFormat="1" ht="12" x14ac:dyDescent="0.25">
      <c r="A466" s="71">
        <v>465</v>
      </c>
      <c r="B466" s="18" t="s">
        <v>4382</v>
      </c>
      <c r="C466" s="18" t="s">
        <v>19162</v>
      </c>
      <c r="D466" s="18" t="s">
        <v>19206</v>
      </c>
      <c r="E466" s="17">
        <v>1</v>
      </c>
      <c r="F466" s="18" t="s">
        <v>19207</v>
      </c>
      <c r="G466" s="17">
        <v>1</v>
      </c>
      <c r="H466" s="19">
        <v>28.61</v>
      </c>
      <c r="I466" s="18" t="s">
        <v>18679</v>
      </c>
      <c r="J466" s="19" t="s">
        <v>14102</v>
      </c>
      <c r="K466" s="18"/>
      <c r="L466" s="18">
        <v>28.44</v>
      </c>
    </row>
    <row r="467" spans="1:12" s="20" customFormat="1" ht="12" x14ac:dyDescent="0.25">
      <c r="A467" s="71">
        <v>466</v>
      </c>
      <c r="B467" s="18" t="s">
        <v>3744</v>
      </c>
      <c r="C467" s="18" t="s">
        <v>19162</v>
      </c>
      <c r="D467" s="18" t="s">
        <v>3745</v>
      </c>
      <c r="E467" s="17">
        <v>1</v>
      </c>
      <c r="F467" s="18" t="s">
        <v>19208</v>
      </c>
      <c r="G467" s="17">
        <v>1</v>
      </c>
      <c r="H467" s="19">
        <v>28.61</v>
      </c>
      <c r="I467" s="18" t="s">
        <v>18679</v>
      </c>
      <c r="J467" s="19" t="s">
        <v>14102</v>
      </c>
      <c r="K467" s="18"/>
      <c r="L467" s="18">
        <v>28.44</v>
      </c>
    </row>
    <row r="468" spans="1:12" s="20" customFormat="1" ht="12" x14ac:dyDescent="0.25">
      <c r="A468" s="71">
        <v>467</v>
      </c>
      <c r="B468" s="18" t="s">
        <v>3741</v>
      </c>
      <c r="C468" s="18" t="s">
        <v>19162</v>
      </c>
      <c r="D468" s="18" t="s">
        <v>3742</v>
      </c>
      <c r="E468" s="17">
        <v>1</v>
      </c>
      <c r="F468" s="18" t="s">
        <v>19209</v>
      </c>
      <c r="G468" s="17">
        <v>1</v>
      </c>
      <c r="H468" s="19">
        <v>28.61</v>
      </c>
      <c r="I468" s="18" t="s">
        <v>18679</v>
      </c>
      <c r="J468" s="19" t="s">
        <v>14102</v>
      </c>
      <c r="K468" s="18"/>
      <c r="L468" s="18">
        <v>28.44</v>
      </c>
    </row>
    <row r="469" spans="1:12" s="20" customFormat="1" ht="12" x14ac:dyDescent="0.25">
      <c r="A469" s="71">
        <v>468</v>
      </c>
      <c r="B469" s="18" t="s">
        <v>3738</v>
      </c>
      <c r="C469" s="18" t="s">
        <v>19162</v>
      </c>
      <c r="D469" s="18" t="s">
        <v>3739</v>
      </c>
      <c r="E469" s="17">
        <v>1</v>
      </c>
      <c r="F469" s="18" t="s">
        <v>19210</v>
      </c>
      <c r="G469" s="17">
        <v>1</v>
      </c>
      <c r="H469" s="19">
        <v>28.61</v>
      </c>
      <c r="I469" s="18" t="s">
        <v>18679</v>
      </c>
      <c r="J469" s="19" t="s">
        <v>14102</v>
      </c>
      <c r="K469" s="18"/>
      <c r="L469" s="18">
        <v>28.44</v>
      </c>
    </row>
    <row r="470" spans="1:12" s="20" customFormat="1" ht="12" x14ac:dyDescent="0.25">
      <c r="A470" s="71">
        <v>469</v>
      </c>
      <c r="B470" s="18" t="s">
        <v>3453</v>
      </c>
      <c r="C470" s="18" t="s">
        <v>19162</v>
      </c>
      <c r="D470" s="18" t="s">
        <v>3454</v>
      </c>
      <c r="E470" s="17">
        <v>1</v>
      </c>
      <c r="F470" s="18" t="s">
        <v>19211</v>
      </c>
      <c r="G470" s="17">
        <v>1</v>
      </c>
      <c r="H470" s="19">
        <v>21.06</v>
      </c>
      <c r="I470" s="18" t="s">
        <v>18679</v>
      </c>
      <c r="J470" s="19" t="s">
        <v>14102</v>
      </c>
      <c r="K470" s="18"/>
      <c r="L470" s="18">
        <v>20.94</v>
      </c>
    </row>
    <row r="471" spans="1:12" s="20" customFormat="1" ht="12" x14ac:dyDescent="0.25">
      <c r="A471" s="71">
        <v>470</v>
      </c>
      <c r="B471" s="18"/>
      <c r="C471" s="18" t="s">
        <v>19162</v>
      </c>
      <c r="D471" s="18" t="s">
        <v>19212</v>
      </c>
      <c r="E471" s="17">
        <v>1</v>
      </c>
      <c r="F471" s="18" t="s">
        <v>19213</v>
      </c>
      <c r="G471" s="17">
        <v>1</v>
      </c>
      <c r="H471" s="19">
        <v>4.53</v>
      </c>
      <c r="I471" s="18" t="s">
        <v>19214</v>
      </c>
      <c r="J471" s="19" t="s">
        <v>14070</v>
      </c>
      <c r="K471" s="18"/>
      <c r="L471" s="18">
        <v>4.5</v>
      </c>
    </row>
    <row r="472" spans="1:12" s="20" customFormat="1" ht="12" x14ac:dyDescent="0.25">
      <c r="A472" s="71">
        <v>471</v>
      </c>
      <c r="B472" s="18" t="s">
        <v>4574</v>
      </c>
      <c r="C472" s="18" t="s">
        <v>19162</v>
      </c>
      <c r="D472" s="18" t="s">
        <v>4575</v>
      </c>
      <c r="E472" s="17">
        <v>1</v>
      </c>
      <c r="F472" s="18" t="s">
        <v>19215</v>
      </c>
      <c r="G472" s="17">
        <v>1</v>
      </c>
      <c r="H472" s="19">
        <v>13.67</v>
      </c>
      <c r="I472" s="18" t="s">
        <v>18685</v>
      </c>
      <c r="J472" s="19" t="s">
        <v>14070</v>
      </c>
      <c r="K472" s="18"/>
      <c r="L472" s="18">
        <v>13.59</v>
      </c>
    </row>
    <row r="473" spans="1:12" s="20" customFormat="1" ht="12" x14ac:dyDescent="0.25">
      <c r="A473" s="71">
        <v>472</v>
      </c>
      <c r="B473" s="18" t="s">
        <v>3450</v>
      </c>
      <c r="C473" s="18" t="s">
        <v>19162</v>
      </c>
      <c r="D473" s="18" t="s">
        <v>3451</v>
      </c>
      <c r="E473" s="17">
        <v>1</v>
      </c>
      <c r="F473" s="18" t="s">
        <v>19216</v>
      </c>
      <c r="G473" s="17">
        <v>1</v>
      </c>
      <c r="H473" s="19">
        <v>15.71</v>
      </c>
      <c r="I473" s="18" t="s">
        <v>18679</v>
      </c>
      <c r="J473" s="19" t="s">
        <v>14102</v>
      </c>
      <c r="K473" s="18"/>
      <c r="L473" s="18">
        <v>15.63</v>
      </c>
    </row>
    <row r="474" spans="1:12" s="20" customFormat="1" ht="12" x14ac:dyDescent="0.25">
      <c r="A474" s="71">
        <v>473</v>
      </c>
      <c r="B474" s="18" t="s">
        <v>980</v>
      </c>
      <c r="C474" s="18" t="s">
        <v>19162</v>
      </c>
      <c r="D474" s="18" t="s">
        <v>981</v>
      </c>
      <c r="E474" s="17">
        <v>1</v>
      </c>
      <c r="F474" s="18" t="s">
        <v>19217</v>
      </c>
      <c r="G474" s="17">
        <v>1</v>
      </c>
      <c r="H474" s="19">
        <v>62.23</v>
      </c>
      <c r="I474" s="18" t="s">
        <v>18679</v>
      </c>
      <c r="J474" s="19" t="s">
        <v>14102</v>
      </c>
      <c r="K474" s="18"/>
      <c r="L474" s="18">
        <v>61.88</v>
      </c>
    </row>
    <row r="475" spans="1:12" s="20" customFormat="1" ht="12" x14ac:dyDescent="0.25">
      <c r="A475" s="71">
        <v>474</v>
      </c>
      <c r="B475" s="18" t="s">
        <v>5003</v>
      </c>
      <c r="C475" s="18" t="s">
        <v>19162</v>
      </c>
      <c r="D475" s="18" t="s">
        <v>5004</v>
      </c>
      <c r="E475" s="17">
        <v>1</v>
      </c>
      <c r="F475" s="18" t="s">
        <v>19218</v>
      </c>
      <c r="G475" s="17">
        <v>1</v>
      </c>
      <c r="H475" s="19">
        <v>16.34</v>
      </c>
      <c r="I475" s="18" t="s">
        <v>18679</v>
      </c>
      <c r="J475" s="19" t="s">
        <v>14102</v>
      </c>
      <c r="K475" s="18"/>
      <c r="L475" s="18">
        <v>16.25</v>
      </c>
    </row>
    <row r="476" spans="1:12" s="20" customFormat="1" ht="12" x14ac:dyDescent="0.25">
      <c r="A476" s="71">
        <v>475</v>
      </c>
      <c r="B476" s="18" t="s">
        <v>3360</v>
      </c>
      <c r="C476" s="18" t="s">
        <v>19162</v>
      </c>
      <c r="D476" s="18" t="s">
        <v>3361</v>
      </c>
      <c r="E476" s="17">
        <v>1</v>
      </c>
      <c r="F476" s="18" t="s">
        <v>19219</v>
      </c>
      <c r="G476" s="17">
        <v>1</v>
      </c>
      <c r="H476" s="19">
        <v>33.94</v>
      </c>
      <c r="I476" s="18" t="s">
        <v>18679</v>
      </c>
      <c r="J476" s="19" t="s">
        <v>14102</v>
      </c>
      <c r="K476" s="18"/>
      <c r="L476" s="18">
        <v>33.75</v>
      </c>
    </row>
    <row r="477" spans="1:12" s="20" customFormat="1" ht="12" x14ac:dyDescent="0.25">
      <c r="A477" s="71">
        <v>476</v>
      </c>
      <c r="B477" s="18" t="s">
        <v>5018</v>
      </c>
      <c r="C477" s="18" t="s">
        <v>19162</v>
      </c>
      <c r="D477" s="18" t="s">
        <v>5019</v>
      </c>
      <c r="E477" s="17">
        <v>1</v>
      </c>
      <c r="F477" s="18" t="s">
        <v>19220</v>
      </c>
      <c r="G477" s="17">
        <v>1</v>
      </c>
      <c r="H477" s="19">
        <v>21.37</v>
      </c>
      <c r="I477" s="18" t="s">
        <v>18679</v>
      </c>
      <c r="J477" s="19" t="s">
        <v>14102</v>
      </c>
      <c r="K477" s="18"/>
      <c r="L477" s="18">
        <v>21.25</v>
      </c>
    </row>
    <row r="478" spans="1:12" s="20" customFormat="1" ht="12" x14ac:dyDescent="0.25">
      <c r="A478" s="71">
        <v>477</v>
      </c>
      <c r="B478" s="18" t="s">
        <v>5015</v>
      </c>
      <c r="C478" s="18" t="s">
        <v>19162</v>
      </c>
      <c r="D478" s="18" t="s">
        <v>5016</v>
      </c>
      <c r="E478" s="17">
        <v>1</v>
      </c>
      <c r="F478" s="18" t="s">
        <v>19221</v>
      </c>
      <c r="G478" s="17">
        <v>1</v>
      </c>
      <c r="H478" s="19">
        <v>67.89</v>
      </c>
      <c r="I478" s="18" t="s">
        <v>18679</v>
      </c>
      <c r="J478" s="19" t="s">
        <v>14102</v>
      </c>
      <c r="K478" s="18"/>
      <c r="L478" s="18">
        <v>67.5</v>
      </c>
    </row>
    <row r="479" spans="1:12" s="20" customFormat="1" ht="12" x14ac:dyDescent="0.25">
      <c r="A479" s="71">
        <v>478</v>
      </c>
      <c r="B479" s="18" t="s">
        <v>5012</v>
      </c>
      <c r="C479" s="18" t="s">
        <v>19162</v>
      </c>
      <c r="D479" s="18" t="s">
        <v>5013</v>
      </c>
      <c r="E479" s="17">
        <v>1</v>
      </c>
      <c r="F479" s="18" t="s">
        <v>19222</v>
      </c>
      <c r="G479" s="17">
        <v>1</v>
      </c>
      <c r="H479" s="19">
        <v>19.489999999999998</v>
      </c>
      <c r="I479" s="18" t="s">
        <v>18679</v>
      </c>
      <c r="J479" s="19" t="s">
        <v>14102</v>
      </c>
      <c r="K479" s="18"/>
      <c r="L479" s="18">
        <v>19.38</v>
      </c>
    </row>
    <row r="480" spans="1:12" s="20" customFormat="1" ht="12" x14ac:dyDescent="0.25">
      <c r="A480" s="71">
        <v>479</v>
      </c>
      <c r="B480" s="18" t="s">
        <v>5009</v>
      </c>
      <c r="C480" s="18" t="s">
        <v>19162</v>
      </c>
      <c r="D480" s="18" t="s">
        <v>5010</v>
      </c>
      <c r="E480" s="17">
        <v>1</v>
      </c>
      <c r="F480" s="18" t="s">
        <v>19223</v>
      </c>
      <c r="G480" s="17">
        <v>1</v>
      </c>
      <c r="H480" s="19">
        <v>20.11</v>
      </c>
      <c r="I480" s="18" t="s">
        <v>18679</v>
      </c>
      <c r="J480" s="19" t="s">
        <v>14102</v>
      </c>
      <c r="K480" s="18"/>
      <c r="L480" s="18">
        <v>20</v>
      </c>
    </row>
    <row r="481" spans="1:12" s="20" customFormat="1" ht="12" x14ac:dyDescent="0.25">
      <c r="A481" s="71">
        <v>480</v>
      </c>
      <c r="B481" s="18" t="s">
        <v>5006</v>
      </c>
      <c r="C481" s="18" t="s">
        <v>19162</v>
      </c>
      <c r="D481" s="18" t="s">
        <v>5007</v>
      </c>
      <c r="E481" s="17">
        <v>1</v>
      </c>
      <c r="F481" s="18" t="s">
        <v>19224</v>
      </c>
      <c r="G481" s="17">
        <v>1</v>
      </c>
      <c r="H481" s="19">
        <v>10.06</v>
      </c>
      <c r="I481" s="18" t="s">
        <v>18679</v>
      </c>
      <c r="J481" s="19" t="s">
        <v>14102</v>
      </c>
      <c r="K481" s="18"/>
      <c r="L481" s="18">
        <v>10</v>
      </c>
    </row>
    <row r="482" spans="1:12" s="20" customFormat="1" ht="12" x14ac:dyDescent="0.25">
      <c r="A482" s="71">
        <v>481</v>
      </c>
      <c r="B482" s="18" t="s">
        <v>3632</v>
      </c>
      <c r="C482" s="18" t="s">
        <v>19162</v>
      </c>
      <c r="D482" s="18" t="s">
        <v>3633</v>
      </c>
      <c r="E482" s="17">
        <v>1</v>
      </c>
      <c r="F482" s="18" t="s">
        <v>19225</v>
      </c>
      <c r="G482" s="17">
        <v>1</v>
      </c>
      <c r="H482" s="19">
        <v>16.34</v>
      </c>
      <c r="I482" s="18" t="s">
        <v>18679</v>
      </c>
      <c r="J482" s="19" t="s">
        <v>14102</v>
      </c>
      <c r="K482" s="18"/>
      <c r="L482" s="18">
        <v>16.25</v>
      </c>
    </row>
    <row r="483" spans="1:12" s="20" customFormat="1" ht="12" x14ac:dyDescent="0.25">
      <c r="A483" s="71">
        <v>482</v>
      </c>
      <c r="B483" s="18" t="s">
        <v>5000</v>
      </c>
      <c r="C483" s="18" t="s">
        <v>19162</v>
      </c>
      <c r="D483" s="18" t="s">
        <v>5001</v>
      </c>
      <c r="E483" s="17">
        <v>1</v>
      </c>
      <c r="F483" s="18" t="s">
        <v>19226</v>
      </c>
      <c r="G483" s="17">
        <v>1</v>
      </c>
      <c r="H483" s="19">
        <v>16.34</v>
      </c>
      <c r="I483" s="18" t="s">
        <v>18679</v>
      </c>
      <c r="J483" s="19" t="s">
        <v>14102</v>
      </c>
      <c r="K483" s="18"/>
      <c r="L483" s="18">
        <v>16.25</v>
      </c>
    </row>
    <row r="484" spans="1:12" s="20" customFormat="1" ht="12" x14ac:dyDescent="0.25">
      <c r="A484" s="71">
        <v>483</v>
      </c>
      <c r="B484" s="18" t="s">
        <v>4997</v>
      </c>
      <c r="C484" s="18" t="s">
        <v>19162</v>
      </c>
      <c r="D484" s="18" t="s">
        <v>19227</v>
      </c>
      <c r="E484" s="17">
        <v>1</v>
      </c>
      <c r="F484" s="18" t="s">
        <v>19228</v>
      </c>
      <c r="G484" s="17">
        <v>1</v>
      </c>
      <c r="H484" s="19">
        <v>16.34</v>
      </c>
      <c r="I484" s="18" t="s">
        <v>18679</v>
      </c>
      <c r="J484" s="19" t="s">
        <v>14102</v>
      </c>
      <c r="K484" s="18"/>
      <c r="L484" s="18">
        <v>16.25</v>
      </c>
    </row>
    <row r="485" spans="1:12" s="20" customFormat="1" ht="12" x14ac:dyDescent="0.25">
      <c r="A485" s="71">
        <v>484</v>
      </c>
      <c r="B485" s="18" t="s">
        <v>3354</v>
      </c>
      <c r="C485" s="18" t="s">
        <v>19162</v>
      </c>
      <c r="D485" s="18" t="s">
        <v>3355</v>
      </c>
      <c r="E485" s="17">
        <v>1</v>
      </c>
      <c r="F485" s="18" t="s">
        <v>19229</v>
      </c>
      <c r="G485" s="17">
        <v>1</v>
      </c>
      <c r="H485" s="19">
        <v>14.46</v>
      </c>
      <c r="I485" s="18" t="s">
        <v>18679</v>
      </c>
      <c r="J485" s="19" t="s">
        <v>14102</v>
      </c>
      <c r="K485" s="18"/>
      <c r="L485" s="18">
        <v>14.38</v>
      </c>
    </row>
    <row r="486" spans="1:12" s="20" customFormat="1" ht="12" x14ac:dyDescent="0.25">
      <c r="A486" s="71">
        <v>485</v>
      </c>
      <c r="B486" s="18" t="s">
        <v>3447</v>
      </c>
      <c r="C486" s="18" t="s">
        <v>19162</v>
      </c>
      <c r="D486" s="18" t="s">
        <v>3448</v>
      </c>
      <c r="E486" s="17">
        <v>1</v>
      </c>
      <c r="F486" s="18" t="s">
        <v>19230</v>
      </c>
      <c r="G486" s="17">
        <v>1</v>
      </c>
      <c r="H486" s="19">
        <v>14.46</v>
      </c>
      <c r="I486" s="18" t="s">
        <v>18679</v>
      </c>
      <c r="J486" s="19" t="s">
        <v>14102</v>
      </c>
      <c r="K486" s="18"/>
      <c r="L486" s="18">
        <v>14.38</v>
      </c>
    </row>
    <row r="487" spans="1:12" s="20" customFormat="1" ht="12" x14ac:dyDescent="0.25">
      <c r="A487" s="71">
        <v>486</v>
      </c>
      <c r="B487" s="18" t="s">
        <v>3444</v>
      </c>
      <c r="C487" s="18" t="s">
        <v>19162</v>
      </c>
      <c r="D487" s="18" t="s">
        <v>3445</v>
      </c>
      <c r="E487" s="17">
        <v>1</v>
      </c>
      <c r="F487" s="18" t="s">
        <v>19231</v>
      </c>
      <c r="G487" s="17">
        <v>1</v>
      </c>
      <c r="H487" s="19">
        <v>14.46</v>
      </c>
      <c r="I487" s="18" t="s">
        <v>18679</v>
      </c>
      <c r="J487" s="19" t="s">
        <v>14102</v>
      </c>
      <c r="K487" s="18"/>
      <c r="L487" s="18">
        <v>14.38</v>
      </c>
    </row>
    <row r="488" spans="1:12" s="20" customFormat="1" ht="12" x14ac:dyDescent="0.25">
      <c r="A488" s="71">
        <v>487</v>
      </c>
      <c r="B488" s="18" t="s">
        <v>3441</v>
      </c>
      <c r="C488" s="18" t="s">
        <v>19162</v>
      </c>
      <c r="D488" s="18" t="s">
        <v>3442</v>
      </c>
      <c r="E488" s="17">
        <v>1</v>
      </c>
      <c r="F488" s="18" t="s">
        <v>19232</v>
      </c>
      <c r="G488" s="17">
        <v>1</v>
      </c>
      <c r="H488" s="19">
        <v>14.46</v>
      </c>
      <c r="I488" s="18" t="s">
        <v>18679</v>
      </c>
      <c r="J488" s="19" t="s">
        <v>14102</v>
      </c>
      <c r="K488" s="18"/>
      <c r="L488" s="18">
        <v>14.38</v>
      </c>
    </row>
    <row r="489" spans="1:12" s="20" customFormat="1" ht="12" x14ac:dyDescent="0.25">
      <c r="A489" s="71">
        <v>488</v>
      </c>
      <c r="B489" s="18"/>
      <c r="C489" s="18"/>
      <c r="D489" s="18" t="s">
        <v>19233</v>
      </c>
      <c r="E489" s="17">
        <v>1</v>
      </c>
      <c r="F489" s="18" t="s">
        <v>19234</v>
      </c>
      <c r="G489" s="17">
        <v>9</v>
      </c>
      <c r="H489" s="19">
        <v>2.0499999999999998</v>
      </c>
      <c r="I489" s="18" t="s">
        <v>19214</v>
      </c>
      <c r="J489" s="19" t="s">
        <v>14070</v>
      </c>
      <c r="K489" s="18"/>
      <c r="L489" s="18">
        <v>2.0299999999999998</v>
      </c>
    </row>
    <row r="490" spans="1:12" s="20" customFormat="1" ht="12" x14ac:dyDescent="0.25">
      <c r="A490" s="71">
        <v>489</v>
      </c>
      <c r="B490" s="18" t="s">
        <v>3345</v>
      </c>
      <c r="C490" s="18"/>
      <c r="D490" s="18" t="s">
        <v>3346</v>
      </c>
      <c r="E490" s="17">
        <v>1</v>
      </c>
      <c r="F490" s="18" t="s">
        <v>19234</v>
      </c>
      <c r="G490" s="17">
        <v>9</v>
      </c>
      <c r="H490" s="19">
        <v>2.0499999999999998</v>
      </c>
      <c r="I490" s="18" t="s">
        <v>18679</v>
      </c>
      <c r="J490" s="19" t="s">
        <v>14102</v>
      </c>
      <c r="K490" s="18"/>
      <c r="L490" s="18">
        <v>2.0299999999999998</v>
      </c>
    </row>
    <row r="491" spans="1:12" s="20" customFormat="1" ht="12" x14ac:dyDescent="0.25">
      <c r="A491" s="71">
        <v>490</v>
      </c>
      <c r="B491" s="18" t="s">
        <v>3330</v>
      </c>
      <c r="C491" s="18"/>
      <c r="D491" s="18" t="s">
        <v>3331</v>
      </c>
      <c r="E491" s="17">
        <v>1</v>
      </c>
      <c r="F491" s="18" t="s">
        <v>19234</v>
      </c>
      <c r="G491" s="17">
        <v>9</v>
      </c>
      <c r="H491" s="19">
        <v>2.0499999999999998</v>
      </c>
      <c r="I491" s="18" t="s">
        <v>18679</v>
      </c>
      <c r="J491" s="19" t="s">
        <v>14102</v>
      </c>
      <c r="K491" s="18"/>
      <c r="L491" s="18">
        <v>2.0299999999999998</v>
      </c>
    </row>
    <row r="492" spans="1:12" s="20" customFormat="1" ht="12" x14ac:dyDescent="0.25">
      <c r="A492" s="71">
        <v>491</v>
      </c>
      <c r="B492" s="18" t="s">
        <v>3324</v>
      </c>
      <c r="C492" s="18"/>
      <c r="D492" s="18" t="s">
        <v>3325</v>
      </c>
      <c r="E492" s="17">
        <v>1</v>
      </c>
      <c r="F492" s="18" t="s">
        <v>19234</v>
      </c>
      <c r="G492" s="17">
        <v>9</v>
      </c>
      <c r="H492" s="19">
        <v>2.0499999999999998</v>
      </c>
      <c r="I492" s="18" t="s">
        <v>18679</v>
      </c>
      <c r="J492" s="19" t="s">
        <v>14102</v>
      </c>
      <c r="K492" s="18"/>
      <c r="L492" s="18">
        <v>2.0299999999999998</v>
      </c>
    </row>
    <row r="493" spans="1:12" s="20" customFormat="1" ht="12" x14ac:dyDescent="0.25">
      <c r="A493" s="71">
        <v>492</v>
      </c>
      <c r="B493" s="18" t="s">
        <v>3313</v>
      </c>
      <c r="C493" s="18"/>
      <c r="D493" s="18" t="s">
        <v>3314</v>
      </c>
      <c r="E493" s="17">
        <v>1</v>
      </c>
      <c r="F493" s="18" t="s">
        <v>19234</v>
      </c>
      <c r="G493" s="17">
        <v>9</v>
      </c>
      <c r="H493" s="19">
        <v>2.0499999999999998</v>
      </c>
      <c r="I493" s="18" t="s">
        <v>18679</v>
      </c>
      <c r="J493" s="19" t="s">
        <v>14102</v>
      </c>
      <c r="K493" s="18"/>
      <c r="L493" s="18">
        <v>2.0299999999999998</v>
      </c>
    </row>
    <row r="494" spans="1:12" s="20" customFormat="1" ht="12" x14ac:dyDescent="0.25">
      <c r="A494" s="71">
        <v>493</v>
      </c>
      <c r="B494" s="18" t="s">
        <v>3308</v>
      </c>
      <c r="C494" s="18"/>
      <c r="D494" s="18" t="s">
        <v>3309</v>
      </c>
      <c r="E494" s="17">
        <v>1</v>
      </c>
      <c r="F494" s="18" t="s">
        <v>19234</v>
      </c>
      <c r="G494" s="17">
        <v>9</v>
      </c>
      <c r="H494" s="19">
        <v>2.0499999999999998</v>
      </c>
      <c r="I494" s="18" t="s">
        <v>18679</v>
      </c>
      <c r="J494" s="19" t="s">
        <v>14102</v>
      </c>
      <c r="K494" s="18"/>
      <c r="L494" s="18">
        <v>2.0299999999999998</v>
      </c>
    </row>
    <row r="495" spans="1:12" s="20" customFormat="1" ht="12" x14ac:dyDescent="0.25">
      <c r="A495" s="71">
        <v>494</v>
      </c>
      <c r="B495" s="18" t="s">
        <v>3302</v>
      </c>
      <c r="C495" s="18"/>
      <c r="D495" s="18" t="s">
        <v>3303</v>
      </c>
      <c r="E495" s="17">
        <v>1</v>
      </c>
      <c r="F495" s="18" t="s">
        <v>19234</v>
      </c>
      <c r="G495" s="17">
        <v>9</v>
      </c>
      <c r="H495" s="19">
        <v>2.0499999999999998</v>
      </c>
      <c r="I495" s="18" t="s">
        <v>18679</v>
      </c>
      <c r="J495" s="19" t="s">
        <v>14102</v>
      </c>
      <c r="K495" s="18"/>
      <c r="L495" s="18">
        <v>2.0299999999999998</v>
      </c>
    </row>
    <row r="496" spans="1:12" s="20" customFormat="1" ht="12" x14ac:dyDescent="0.25">
      <c r="A496" s="71">
        <v>495</v>
      </c>
      <c r="B496" s="18" t="s">
        <v>3290</v>
      </c>
      <c r="C496" s="18"/>
      <c r="D496" s="18" t="s">
        <v>3291</v>
      </c>
      <c r="E496" s="17">
        <v>1</v>
      </c>
      <c r="F496" s="18" t="s">
        <v>19234</v>
      </c>
      <c r="G496" s="17">
        <v>9</v>
      </c>
      <c r="H496" s="19">
        <v>2.0499999999999998</v>
      </c>
      <c r="I496" s="18" t="s">
        <v>18679</v>
      </c>
      <c r="J496" s="19" t="s">
        <v>14102</v>
      </c>
      <c r="K496" s="18"/>
      <c r="L496" s="18">
        <v>2.0299999999999998</v>
      </c>
    </row>
    <row r="497" spans="1:12" s="20" customFormat="1" ht="12" x14ac:dyDescent="0.25">
      <c r="A497" s="71">
        <v>496</v>
      </c>
      <c r="B497" s="18" t="s">
        <v>3284</v>
      </c>
      <c r="C497" s="18"/>
      <c r="D497" s="18" t="s">
        <v>3285</v>
      </c>
      <c r="E497" s="17">
        <v>1</v>
      </c>
      <c r="F497" s="18" t="s">
        <v>19234</v>
      </c>
      <c r="G497" s="17">
        <v>9</v>
      </c>
      <c r="H497" s="19">
        <v>2.0499999999999998</v>
      </c>
      <c r="I497" s="18" t="s">
        <v>18679</v>
      </c>
      <c r="J497" s="19" t="s">
        <v>14102</v>
      </c>
      <c r="K497" s="18"/>
      <c r="L497" s="18">
        <v>2.0299999999999998</v>
      </c>
    </row>
    <row r="498" spans="1:12" s="20" customFormat="1" ht="12" x14ac:dyDescent="0.25">
      <c r="A498" s="71">
        <v>497</v>
      </c>
      <c r="B498" s="18" t="s">
        <v>4547</v>
      </c>
      <c r="C498" s="18" t="s">
        <v>19235</v>
      </c>
      <c r="D498" s="18" t="s">
        <v>4548</v>
      </c>
      <c r="E498" s="17">
        <v>1</v>
      </c>
      <c r="F498" s="18" t="s">
        <v>19236</v>
      </c>
      <c r="G498" s="17">
        <v>1</v>
      </c>
      <c r="H498" s="19">
        <v>88</v>
      </c>
      <c r="I498" s="18" t="s">
        <v>18679</v>
      </c>
      <c r="J498" s="19" t="s">
        <v>14102</v>
      </c>
      <c r="K498" s="18"/>
      <c r="L498" s="18">
        <v>87.5</v>
      </c>
    </row>
    <row r="499" spans="1:12" s="20" customFormat="1" ht="12" x14ac:dyDescent="0.25">
      <c r="A499" s="71">
        <v>498</v>
      </c>
      <c r="B499" s="18" t="s">
        <v>4544</v>
      </c>
      <c r="C499" s="18" t="s">
        <v>19235</v>
      </c>
      <c r="D499" s="18" t="s">
        <v>4545</v>
      </c>
      <c r="E499" s="17">
        <v>1</v>
      </c>
      <c r="F499" s="18" t="s">
        <v>19237</v>
      </c>
      <c r="G499" s="17">
        <v>1</v>
      </c>
      <c r="H499" s="19">
        <v>197.06</v>
      </c>
      <c r="I499" s="18" t="s">
        <v>18679</v>
      </c>
      <c r="J499" s="19" t="s">
        <v>14102</v>
      </c>
      <c r="K499" s="18"/>
      <c r="L499" s="18">
        <v>195.94</v>
      </c>
    </row>
    <row r="500" spans="1:12" s="20" customFormat="1" ht="12" x14ac:dyDescent="0.25">
      <c r="A500" s="71">
        <v>499</v>
      </c>
      <c r="B500" s="18" t="s">
        <v>7609</v>
      </c>
      <c r="C500" s="18" t="s">
        <v>19235</v>
      </c>
      <c r="D500" s="18" t="s">
        <v>17787</v>
      </c>
      <c r="E500" s="17">
        <v>1</v>
      </c>
      <c r="F500" s="18" t="s">
        <v>19238</v>
      </c>
      <c r="G500" s="17">
        <v>1</v>
      </c>
      <c r="H500" s="19">
        <v>581.42999999999995</v>
      </c>
      <c r="I500" s="18" t="s">
        <v>18736</v>
      </c>
      <c r="J500" s="19" t="s">
        <v>14102</v>
      </c>
      <c r="K500" s="18"/>
      <c r="L500" s="18">
        <v>578.13</v>
      </c>
    </row>
    <row r="501" spans="1:12" s="20" customFormat="1" ht="12" x14ac:dyDescent="0.25">
      <c r="A501" s="71">
        <v>500</v>
      </c>
      <c r="B501" s="18" t="s">
        <v>4542</v>
      </c>
      <c r="C501" s="18" t="s">
        <v>19235</v>
      </c>
      <c r="D501" s="18" t="s">
        <v>19239</v>
      </c>
      <c r="E501" s="17">
        <v>1</v>
      </c>
      <c r="F501" s="18" t="s">
        <v>19240</v>
      </c>
      <c r="G501" s="17">
        <v>1</v>
      </c>
      <c r="H501" s="19">
        <v>521.71</v>
      </c>
      <c r="I501" s="18" t="s">
        <v>18679</v>
      </c>
      <c r="J501" s="19" t="s">
        <v>14102</v>
      </c>
      <c r="K501" s="18"/>
      <c r="L501" s="18">
        <v>518.75</v>
      </c>
    </row>
    <row r="502" spans="1:12" s="20" customFormat="1" ht="12" x14ac:dyDescent="0.25">
      <c r="A502" s="71">
        <v>501</v>
      </c>
      <c r="B502" s="18" t="s">
        <v>4539</v>
      </c>
      <c r="C502" s="18" t="s">
        <v>19235</v>
      </c>
      <c r="D502" s="18" t="s">
        <v>17790</v>
      </c>
      <c r="E502" s="17">
        <v>1</v>
      </c>
      <c r="F502" s="18" t="s">
        <v>19241</v>
      </c>
      <c r="G502" s="17">
        <v>1</v>
      </c>
      <c r="H502" s="19">
        <v>581.42999999999995</v>
      </c>
      <c r="I502" s="18" t="s">
        <v>18679</v>
      </c>
      <c r="J502" s="19" t="s">
        <v>14102</v>
      </c>
      <c r="K502" s="18"/>
      <c r="L502" s="18">
        <v>578.13</v>
      </c>
    </row>
    <row r="503" spans="1:12" s="20" customFormat="1" ht="12" x14ac:dyDescent="0.25">
      <c r="A503" s="71">
        <v>502</v>
      </c>
      <c r="B503" s="18" t="s">
        <v>4536</v>
      </c>
      <c r="C503" s="18" t="s">
        <v>19235</v>
      </c>
      <c r="D503" s="18" t="s">
        <v>19242</v>
      </c>
      <c r="E503" s="17">
        <v>1</v>
      </c>
      <c r="F503" s="18" t="s">
        <v>19243</v>
      </c>
      <c r="G503" s="17">
        <v>1</v>
      </c>
      <c r="H503" s="19">
        <v>528</v>
      </c>
      <c r="I503" s="18" t="s">
        <v>18679</v>
      </c>
      <c r="J503" s="19" t="s">
        <v>14102</v>
      </c>
      <c r="K503" s="18"/>
      <c r="L503" s="18">
        <v>525</v>
      </c>
    </row>
    <row r="504" spans="1:12" s="20" customFormat="1" ht="12" x14ac:dyDescent="0.25">
      <c r="A504" s="71">
        <v>503</v>
      </c>
      <c r="B504" s="18" t="s">
        <v>7446</v>
      </c>
      <c r="C504" s="18" t="s">
        <v>19235</v>
      </c>
      <c r="D504" s="18" t="s">
        <v>17793</v>
      </c>
      <c r="E504" s="17">
        <v>1</v>
      </c>
      <c r="F504" s="18" t="s">
        <v>19244</v>
      </c>
      <c r="G504" s="17">
        <v>1</v>
      </c>
      <c r="H504" s="19">
        <v>660</v>
      </c>
      <c r="I504" s="18" t="s">
        <v>18679</v>
      </c>
      <c r="J504" s="19" t="s">
        <v>14102</v>
      </c>
      <c r="K504" s="18"/>
      <c r="L504" s="18">
        <v>656.25</v>
      </c>
    </row>
    <row r="505" spans="1:12" s="20" customFormat="1" ht="12" x14ac:dyDescent="0.25">
      <c r="A505" s="71">
        <v>504</v>
      </c>
      <c r="B505" s="18" t="s">
        <v>4550</v>
      </c>
      <c r="C505" s="18" t="s">
        <v>19235</v>
      </c>
      <c r="D505" s="18" t="s">
        <v>19245</v>
      </c>
      <c r="E505" s="17">
        <v>1</v>
      </c>
      <c r="F505" s="18" t="s">
        <v>19246</v>
      </c>
      <c r="G505" s="17">
        <v>1</v>
      </c>
      <c r="H505" s="19">
        <v>627.94000000000005</v>
      </c>
      <c r="I505" s="18" t="s">
        <v>18679</v>
      </c>
      <c r="J505" s="19" t="s">
        <v>14102</v>
      </c>
      <c r="K505" s="18"/>
      <c r="L505" s="18">
        <v>624.38</v>
      </c>
    </row>
    <row r="506" spans="1:12" s="20" customFormat="1" ht="12" x14ac:dyDescent="0.25">
      <c r="A506" s="71">
        <v>505</v>
      </c>
      <c r="B506" s="18" t="s">
        <v>4534</v>
      </c>
      <c r="C506" s="18" t="s">
        <v>19235</v>
      </c>
      <c r="D506" s="18" t="s">
        <v>19247</v>
      </c>
      <c r="E506" s="17">
        <v>1</v>
      </c>
      <c r="F506" s="18" t="s">
        <v>19248</v>
      </c>
      <c r="G506" s="17">
        <v>1</v>
      </c>
      <c r="H506" s="19">
        <v>141.43</v>
      </c>
      <c r="I506" s="18" t="s">
        <v>18679</v>
      </c>
      <c r="J506" s="19" t="s">
        <v>14102</v>
      </c>
      <c r="K506" s="18"/>
      <c r="L506" s="18">
        <v>140.63</v>
      </c>
    </row>
    <row r="507" spans="1:12" s="20" customFormat="1" ht="12" x14ac:dyDescent="0.25">
      <c r="A507" s="71">
        <v>506</v>
      </c>
      <c r="B507" s="18" t="s">
        <v>7613</v>
      </c>
      <c r="C507" s="18" t="s">
        <v>19235</v>
      </c>
      <c r="D507" s="18" t="s">
        <v>17796</v>
      </c>
      <c r="E507" s="17">
        <v>1</v>
      </c>
      <c r="F507" s="18" t="s">
        <v>19249</v>
      </c>
      <c r="G507" s="17">
        <v>1</v>
      </c>
      <c r="H507" s="19">
        <v>275.94</v>
      </c>
      <c r="I507" s="18" t="s">
        <v>18679</v>
      </c>
      <c r="J507" s="19" t="s">
        <v>14102</v>
      </c>
      <c r="K507" s="18"/>
      <c r="L507" s="18">
        <v>274.38</v>
      </c>
    </row>
    <row r="508" spans="1:12" s="20" customFormat="1" ht="12" x14ac:dyDescent="0.25">
      <c r="A508" s="71">
        <v>507</v>
      </c>
      <c r="B508" s="18"/>
      <c r="C508" s="18" t="s">
        <v>19235</v>
      </c>
      <c r="D508" s="18" t="s">
        <v>19250</v>
      </c>
      <c r="E508" s="17">
        <v>1</v>
      </c>
      <c r="F508" s="18" t="s">
        <v>19251</v>
      </c>
      <c r="G508" s="17">
        <v>1</v>
      </c>
      <c r="H508" s="19">
        <v>313.66000000000003</v>
      </c>
      <c r="I508" s="18" t="s">
        <v>19214</v>
      </c>
      <c r="J508" s="19" t="s">
        <v>14070</v>
      </c>
      <c r="K508" s="18"/>
      <c r="L508" s="18">
        <v>311.88</v>
      </c>
    </row>
    <row r="509" spans="1:12" s="20" customFormat="1" ht="12" x14ac:dyDescent="0.25">
      <c r="A509" s="71">
        <v>508</v>
      </c>
      <c r="B509" s="18" t="s">
        <v>4531</v>
      </c>
      <c r="C509" s="18" t="s">
        <v>19235</v>
      </c>
      <c r="D509" s="18" t="s">
        <v>4532</v>
      </c>
      <c r="E509" s="17">
        <v>1</v>
      </c>
      <c r="F509" s="18" t="s">
        <v>19252</v>
      </c>
      <c r="G509" s="17">
        <v>1</v>
      </c>
      <c r="H509" s="19">
        <v>275.94</v>
      </c>
      <c r="I509" s="18" t="s">
        <v>18679</v>
      </c>
      <c r="J509" s="19" t="s">
        <v>14102</v>
      </c>
      <c r="K509" s="18"/>
      <c r="L509" s="18">
        <v>274.38</v>
      </c>
    </row>
    <row r="510" spans="1:12" s="20" customFormat="1" ht="12" x14ac:dyDescent="0.25">
      <c r="A510" s="71">
        <v>509</v>
      </c>
      <c r="B510" s="18" t="s">
        <v>4528</v>
      </c>
      <c r="C510" s="18" t="s">
        <v>19235</v>
      </c>
      <c r="D510" s="18" t="s">
        <v>4529</v>
      </c>
      <c r="E510" s="17">
        <v>1</v>
      </c>
      <c r="F510" s="18" t="s">
        <v>19253</v>
      </c>
      <c r="G510" s="17">
        <v>1</v>
      </c>
      <c r="H510" s="19">
        <v>313.66000000000003</v>
      </c>
      <c r="I510" s="18" t="s">
        <v>18679</v>
      </c>
      <c r="J510" s="19" t="s">
        <v>14102</v>
      </c>
      <c r="K510" s="18"/>
      <c r="L510" s="18">
        <v>311.88</v>
      </c>
    </row>
    <row r="511" spans="1:12" s="20" customFormat="1" ht="12" x14ac:dyDescent="0.25">
      <c r="A511" s="71">
        <v>510</v>
      </c>
      <c r="B511" s="18" t="s">
        <v>4525</v>
      </c>
      <c r="C511" s="18" t="s">
        <v>19235</v>
      </c>
      <c r="D511" s="18" t="s">
        <v>4526</v>
      </c>
      <c r="E511" s="17">
        <v>1</v>
      </c>
      <c r="F511" s="18" t="s">
        <v>19254</v>
      </c>
      <c r="G511" s="17">
        <v>1</v>
      </c>
      <c r="H511" s="19">
        <v>616</v>
      </c>
      <c r="I511" s="18" t="s">
        <v>18679</v>
      </c>
      <c r="J511" s="19" t="s">
        <v>14102</v>
      </c>
      <c r="K511" s="18"/>
      <c r="L511" s="18">
        <v>616</v>
      </c>
    </row>
    <row r="512" spans="1:12" s="20" customFormat="1" ht="12" x14ac:dyDescent="0.25">
      <c r="A512" s="71">
        <v>511</v>
      </c>
      <c r="B512" s="18" t="s">
        <v>4502</v>
      </c>
      <c r="C512" s="18" t="s">
        <v>19235</v>
      </c>
      <c r="D512" s="18" t="s">
        <v>4503</v>
      </c>
      <c r="E512" s="17">
        <v>1</v>
      </c>
      <c r="F512" s="18" t="s">
        <v>19255</v>
      </c>
      <c r="G512" s="17">
        <v>1</v>
      </c>
      <c r="H512" s="19">
        <v>50.91</v>
      </c>
      <c r="I512" s="18" t="s">
        <v>18679</v>
      </c>
      <c r="J512" s="19" t="s">
        <v>14102</v>
      </c>
      <c r="K512" s="18"/>
      <c r="L512" s="18">
        <v>50.63</v>
      </c>
    </row>
    <row r="513" spans="1:12" s="20" customFormat="1" ht="12" x14ac:dyDescent="0.25">
      <c r="A513" s="71">
        <v>512</v>
      </c>
      <c r="B513" s="18" t="s">
        <v>4493</v>
      </c>
      <c r="C513" s="18" t="s">
        <v>19235</v>
      </c>
      <c r="D513" s="18" t="s">
        <v>4494</v>
      </c>
      <c r="E513" s="17">
        <v>1</v>
      </c>
      <c r="F513" s="18" t="s">
        <v>19256</v>
      </c>
      <c r="G513" s="17">
        <v>1</v>
      </c>
      <c r="H513" s="19">
        <v>20.43</v>
      </c>
      <c r="I513" s="18" t="s">
        <v>18679</v>
      </c>
      <c r="J513" s="19" t="s">
        <v>14102</v>
      </c>
      <c r="K513" s="18"/>
      <c r="L513" s="18">
        <v>20.32</v>
      </c>
    </row>
    <row r="514" spans="1:12" s="20" customFormat="1" ht="12" x14ac:dyDescent="0.25">
      <c r="A514" s="71">
        <v>513</v>
      </c>
      <c r="B514" s="18" t="s">
        <v>4469</v>
      </c>
      <c r="C514" s="18" t="s">
        <v>19235</v>
      </c>
      <c r="D514" s="18" t="s">
        <v>4470</v>
      </c>
      <c r="E514" s="17">
        <v>1</v>
      </c>
      <c r="F514" s="18" t="s">
        <v>19257</v>
      </c>
      <c r="G514" s="17">
        <v>1</v>
      </c>
      <c r="H514" s="19">
        <v>12.57</v>
      </c>
      <c r="I514" s="18" t="s">
        <v>18679</v>
      </c>
      <c r="J514" s="19" t="s">
        <v>14102</v>
      </c>
      <c r="K514" s="18"/>
      <c r="L514" s="18">
        <v>12.5</v>
      </c>
    </row>
    <row r="515" spans="1:12" s="20" customFormat="1" ht="12" x14ac:dyDescent="0.25">
      <c r="A515" s="71">
        <v>514</v>
      </c>
      <c r="B515" s="18" t="s">
        <v>4466</v>
      </c>
      <c r="C515" s="18" t="s">
        <v>19235</v>
      </c>
      <c r="D515" s="18" t="s">
        <v>4467</v>
      </c>
      <c r="E515" s="17">
        <v>1</v>
      </c>
      <c r="F515" s="18" t="s">
        <v>19258</v>
      </c>
      <c r="G515" s="17">
        <v>1</v>
      </c>
      <c r="H515" s="19">
        <v>62.23</v>
      </c>
      <c r="I515" s="18" t="s">
        <v>18679</v>
      </c>
      <c r="J515" s="19" t="s">
        <v>14102</v>
      </c>
      <c r="K515" s="18"/>
      <c r="L515" s="18">
        <v>61.88</v>
      </c>
    </row>
    <row r="516" spans="1:12" s="20" customFormat="1" ht="12" x14ac:dyDescent="0.25">
      <c r="A516" s="71">
        <v>515</v>
      </c>
      <c r="B516" s="18" t="s">
        <v>4463</v>
      </c>
      <c r="C516" s="18" t="s">
        <v>19235</v>
      </c>
      <c r="D516" s="18" t="s">
        <v>4464</v>
      </c>
      <c r="E516" s="17">
        <v>1</v>
      </c>
      <c r="F516" s="18" t="s">
        <v>19259</v>
      </c>
      <c r="G516" s="17">
        <v>1</v>
      </c>
      <c r="H516" s="19">
        <v>62.23</v>
      </c>
      <c r="I516" s="18" t="s">
        <v>18679</v>
      </c>
      <c r="J516" s="19" t="s">
        <v>14102</v>
      </c>
      <c r="K516" s="18"/>
      <c r="L516" s="18">
        <v>61.88</v>
      </c>
    </row>
    <row r="517" spans="1:12" s="20" customFormat="1" ht="12" x14ac:dyDescent="0.25">
      <c r="A517" s="71">
        <v>516</v>
      </c>
      <c r="B517" s="18" t="s">
        <v>4461</v>
      </c>
      <c r="C517" s="18" t="s">
        <v>19235</v>
      </c>
      <c r="D517" s="18" t="s">
        <v>19260</v>
      </c>
      <c r="E517" s="17">
        <v>1</v>
      </c>
      <c r="F517" s="18" t="s">
        <v>19261</v>
      </c>
      <c r="G517" s="17">
        <v>1</v>
      </c>
      <c r="H517" s="19">
        <v>41.49</v>
      </c>
      <c r="I517" s="18" t="s">
        <v>18679</v>
      </c>
      <c r="J517" s="19" t="s">
        <v>14102</v>
      </c>
      <c r="K517" s="18"/>
      <c r="L517" s="18">
        <v>41.25</v>
      </c>
    </row>
    <row r="518" spans="1:12" s="20" customFormat="1" ht="12" x14ac:dyDescent="0.25">
      <c r="A518" s="71">
        <v>517</v>
      </c>
      <c r="B518" s="18" t="s">
        <v>4459</v>
      </c>
      <c r="C518" s="18" t="s">
        <v>19235</v>
      </c>
      <c r="D518" s="18" t="s">
        <v>19262</v>
      </c>
      <c r="E518" s="17">
        <v>1</v>
      </c>
      <c r="F518" s="18" t="s">
        <v>19263</v>
      </c>
      <c r="G518" s="17">
        <v>1</v>
      </c>
      <c r="H518" s="19">
        <v>41.49</v>
      </c>
      <c r="I518" s="18" t="s">
        <v>18679</v>
      </c>
      <c r="J518" s="19" t="s">
        <v>14102</v>
      </c>
      <c r="K518" s="18"/>
      <c r="L518" s="18">
        <v>41.25</v>
      </c>
    </row>
    <row r="519" spans="1:12" s="20" customFormat="1" ht="12" x14ac:dyDescent="0.25">
      <c r="A519" s="71">
        <v>518</v>
      </c>
      <c r="B519" s="18" t="s">
        <v>4438</v>
      </c>
      <c r="C519" s="18" t="s">
        <v>19235</v>
      </c>
      <c r="D519" s="18" t="s">
        <v>4439</v>
      </c>
      <c r="E519" s="17">
        <v>1</v>
      </c>
      <c r="F519" s="18" t="s">
        <v>19264</v>
      </c>
      <c r="G519" s="17">
        <v>1</v>
      </c>
      <c r="H519" s="19">
        <v>31.43</v>
      </c>
      <c r="I519" s="18" t="s">
        <v>18679</v>
      </c>
      <c r="J519" s="19" t="s">
        <v>14102</v>
      </c>
      <c r="K519" s="18"/>
      <c r="L519" s="18">
        <v>31.25</v>
      </c>
    </row>
    <row r="520" spans="1:12" s="20" customFormat="1" ht="12" x14ac:dyDescent="0.25">
      <c r="A520" s="71">
        <v>519</v>
      </c>
      <c r="B520" s="18" t="s">
        <v>4441</v>
      </c>
      <c r="C520" s="18" t="s">
        <v>19235</v>
      </c>
      <c r="D520" s="18" t="s">
        <v>4442</v>
      </c>
      <c r="E520" s="17">
        <v>1</v>
      </c>
      <c r="F520" s="18" t="s">
        <v>19265</v>
      </c>
      <c r="G520" s="17">
        <v>1</v>
      </c>
      <c r="H520" s="19">
        <v>49.66</v>
      </c>
      <c r="I520" s="18" t="s">
        <v>18679</v>
      </c>
      <c r="J520" s="19" t="s">
        <v>14102</v>
      </c>
      <c r="K520" s="18"/>
      <c r="L520" s="18">
        <v>49.38</v>
      </c>
    </row>
    <row r="521" spans="1:12" s="20" customFormat="1" ht="12" x14ac:dyDescent="0.25">
      <c r="A521" s="71">
        <v>520</v>
      </c>
      <c r="B521" s="18" t="s">
        <v>4453</v>
      </c>
      <c r="C521" s="18" t="s">
        <v>19235</v>
      </c>
      <c r="D521" s="18" t="s">
        <v>4454</v>
      </c>
      <c r="E521" s="17">
        <v>1</v>
      </c>
      <c r="F521" s="18" t="s">
        <v>19266</v>
      </c>
      <c r="G521" s="17">
        <v>1</v>
      </c>
      <c r="H521" s="19">
        <v>72.290000000000006</v>
      </c>
      <c r="I521" s="18" t="s">
        <v>18679</v>
      </c>
      <c r="J521" s="19" t="s">
        <v>14102</v>
      </c>
      <c r="K521" s="18"/>
      <c r="L521" s="18">
        <v>71.88</v>
      </c>
    </row>
    <row r="522" spans="1:12" s="20" customFormat="1" ht="12" x14ac:dyDescent="0.25">
      <c r="A522" s="71">
        <v>521</v>
      </c>
      <c r="B522" s="18" t="s">
        <v>4432</v>
      </c>
      <c r="C522" s="18" t="s">
        <v>19235</v>
      </c>
      <c r="D522" s="18" t="s">
        <v>4433</v>
      </c>
      <c r="E522" s="17">
        <v>1</v>
      </c>
      <c r="F522" s="18" t="s">
        <v>19267</v>
      </c>
      <c r="G522" s="17">
        <v>1</v>
      </c>
      <c r="H522" s="19">
        <v>81.709999999999994</v>
      </c>
      <c r="I522" s="18" t="s">
        <v>18679</v>
      </c>
      <c r="J522" s="19" t="s">
        <v>14102</v>
      </c>
      <c r="K522" s="18"/>
      <c r="L522" s="18">
        <v>81.25</v>
      </c>
    </row>
    <row r="523" spans="1:12" s="20" customFormat="1" ht="12" x14ac:dyDescent="0.25">
      <c r="A523" s="71">
        <v>522</v>
      </c>
      <c r="B523" s="18" t="s">
        <v>4423</v>
      </c>
      <c r="C523" s="18" t="s">
        <v>19235</v>
      </c>
      <c r="D523" s="18" t="s">
        <v>4424</v>
      </c>
      <c r="E523" s="17">
        <v>1</v>
      </c>
      <c r="F523" s="18" t="s">
        <v>19268</v>
      </c>
      <c r="G523" s="17">
        <v>1</v>
      </c>
      <c r="H523" s="19">
        <v>94.29</v>
      </c>
      <c r="I523" s="18" t="s">
        <v>18679</v>
      </c>
      <c r="J523" s="19" t="s">
        <v>14102</v>
      </c>
      <c r="K523" s="18"/>
      <c r="L523" s="18">
        <v>93.75</v>
      </c>
    </row>
    <row r="524" spans="1:12" s="20" customFormat="1" ht="12" x14ac:dyDescent="0.25">
      <c r="A524" s="71">
        <v>523</v>
      </c>
      <c r="B524" s="18" t="s">
        <v>4420</v>
      </c>
      <c r="C524" s="18" t="s">
        <v>19235</v>
      </c>
      <c r="D524" s="18" t="s">
        <v>4421</v>
      </c>
      <c r="E524" s="17">
        <v>1</v>
      </c>
      <c r="F524" s="18" t="s">
        <v>19269</v>
      </c>
      <c r="G524" s="17">
        <v>1</v>
      </c>
      <c r="H524" s="19">
        <v>94.29</v>
      </c>
      <c r="I524" s="18" t="s">
        <v>18679</v>
      </c>
      <c r="J524" s="19" t="s">
        <v>14102</v>
      </c>
      <c r="K524" s="18"/>
      <c r="L524" s="18">
        <v>93.75</v>
      </c>
    </row>
    <row r="525" spans="1:12" s="20" customFormat="1" ht="12" x14ac:dyDescent="0.25">
      <c r="A525" s="71">
        <v>524</v>
      </c>
      <c r="B525" s="18" t="s">
        <v>4417</v>
      </c>
      <c r="C525" s="18" t="s">
        <v>19235</v>
      </c>
      <c r="D525" s="18" t="s">
        <v>4418</v>
      </c>
      <c r="E525" s="17">
        <v>1</v>
      </c>
      <c r="F525" s="18" t="s">
        <v>19270</v>
      </c>
      <c r="G525" s="17">
        <v>1</v>
      </c>
      <c r="H525" s="19">
        <v>27.03</v>
      </c>
      <c r="I525" s="18" t="s">
        <v>18679</v>
      </c>
      <c r="J525" s="19" t="s">
        <v>14102</v>
      </c>
      <c r="K525" s="18"/>
      <c r="L525" s="18">
        <v>26.88</v>
      </c>
    </row>
    <row r="526" spans="1:12" s="20" customFormat="1" ht="12" x14ac:dyDescent="0.25">
      <c r="A526" s="71">
        <v>525</v>
      </c>
      <c r="B526" s="18" t="s">
        <v>4414</v>
      </c>
      <c r="C526" s="18" t="s">
        <v>19235</v>
      </c>
      <c r="D526" s="18" t="s">
        <v>4415</v>
      </c>
      <c r="E526" s="17">
        <v>1</v>
      </c>
      <c r="F526" s="18" t="s">
        <v>19271</v>
      </c>
      <c r="G526" s="17">
        <v>1</v>
      </c>
      <c r="H526" s="19">
        <v>6.75</v>
      </c>
      <c r="I526" s="18" t="s">
        <v>18679</v>
      </c>
      <c r="J526" s="19" t="s">
        <v>14102</v>
      </c>
      <c r="K526" s="18"/>
      <c r="L526" s="18">
        <v>6.72</v>
      </c>
    </row>
    <row r="527" spans="1:12" s="20" customFormat="1" ht="12" x14ac:dyDescent="0.25">
      <c r="A527" s="71">
        <v>526</v>
      </c>
      <c r="B527" s="18" t="s">
        <v>4411</v>
      </c>
      <c r="C527" s="18" t="s">
        <v>19235</v>
      </c>
      <c r="D527" s="18" t="s">
        <v>4412</v>
      </c>
      <c r="E527" s="17">
        <v>1</v>
      </c>
      <c r="F527" s="18" t="s">
        <v>19272</v>
      </c>
      <c r="G527" s="17">
        <v>1</v>
      </c>
      <c r="H527" s="19">
        <v>3.77</v>
      </c>
      <c r="I527" s="18" t="s">
        <v>18679</v>
      </c>
      <c r="J527" s="19" t="s">
        <v>14102</v>
      </c>
      <c r="K527" s="18"/>
      <c r="L527" s="18">
        <v>3.75</v>
      </c>
    </row>
    <row r="528" spans="1:12" s="20" customFormat="1" ht="12" x14ac:dyDescent="0.25">
      <c r="A528" s="71">
        <v>527</v>
      </c>
      <c r="B528" s="18" t="s">
        <v>4407</v>
      </c>
      <c r="C528" s="18" t="s">
        <v>19235</v>
      </c>
      <c r="D528" s="18" t="s">
        <v>4408</v>
      </c>
      <c r="E528" s="17">
        <v>1</v>
      </c>
      <c r="F528" s="18" t="s">
        <v>19273</v>
      </c>
      <c r="G528" s="17">
        <v>1</v>
      </c>
      <c r="H528" s="19">
        <v>19.489999999999998</v>
      </c>
      <c r="I528" s="18" t="s">
        <v>18679</v>
      </c>
      <c r="J528" s="19" t="s">
        <v>14102</v>
      </c>
      <c r="K528" s="18"/>
      <c r="L528" s="18">
        <v>19.38</v>
      </c>
    </row>
    <row r="529" spans="1:12" s="20" customFormat="1" ht="12" x14ac:dyDescent="0.25">
      <c r="A529" s="71">
        <v>528</v>
      </c>
      <c r="B529" s="18" t="s">
        <v>4404</v>
      </c>
      <c r="C529" s="18" t="s">
        <v>19235</v>
      </c>
      <c r="D529" s="18" t="s">
        <v>4405</v>
      </c>
      <c r="E529" s="17">
        <v>1</v>
      </c>
      <c r="F529" s="18" t="s">
        <v>19274</v>
      </c>
      <c r="G529" s="17">
        <v>1</v>
      </c>
      <c r="H529" s="19">
        <v>0.94</v>
      </c>
      <c r="I529" s="18" t="s">
        <v>18679</v>
      </c>
      <c r="J529" s="19" t="s">
        <v>14102</v>
      </c>
      <c r="K529" s="18"/>
      <c r="L529" s="18">
        <v>0.94</v>
      </c>
    </row>
    <row r="530" spans="1:12" s="20" customFormat="1" ht="12" x14ac:dyDescent="0.25">
      <c r="A530" s="71">
        <v>529</v>
      </c>
      <c r="B530" s="18" t="s">
        <v>4401</v>
      </c>
      <c r="C530" s="18" t="s">
        <v>19235</v>
      </c>
      <c r="D530" s="18" t="s">
        <v>4402</v>
      </c>
      <c r="E530" s="17">
        <v>1</v>
      </c>
      <c r="F530" s="18" t="s">
        <v>19275</v>
      </c>
      <c r="G530" s="17">
        <v>1</v>
      </c>
      <c r="H530" s="19">
        <v>1.87</v>
      </c>
      <c r="I530" s="18" t="s">
        <v>18679</v>
      </c>
      <c r="J530" s="19" t="s">
        <v>14102</v>
      </c>
      <c r="K530" s="18"/>
      <c r="L530" s="18">
        <v>1.86</v>
      </c>
    </row>
    <row r="531" spans="1:12" s="20" customFormat="1" ht="12" x14ac:dyDescent="0.25">
      <c r="A531" s="71">
        <v>530</v>
      </c>
      <c r="B531" s="18" t="s">
        <v>4398</v>
      </c>
      <c r="C531" s="18" t="s">
        <v>19235</v>
      </c>
      <c r="D531" s="18" t="s">
        <v>4399</v>
      </c>
      <c r="E531" s="17">
        <v>1</v>
      </c>
      <c r="F531" s="18" t="s">
        <v>19276</v>
      </c>
      <c r="G531" s="17">
        <v>1</v>
      </c>
      <c r="H531" s="19">
        <v>91.77</v>
      </c>
      <c r="I531" s="18" t="s">
        <v>18679</v>
      </c>
      <c r="J531" s="19" t="s">
        <v>14102</v>
      </c>
      <c r="K531" s="18"/>
      <c r="L531" s="18">
        <v>91.25</v>
      </c>
    </row>
    <row r="532" spans="1:12" s="20" customFormat="1" ht="12" x14ac:dyDescent="0.25">
      <c r="A532" s="71">
        <v>531</v>
      </c>
      <c r="B532" s="18" t="s">
        <v>4395</v>
      </c>
      <c r="C532" s="18" t="s">
        <v>19277</v>
      </c>
      <c r="D532" s="18" t="s">
        <v>4396</v>
      </c>
      <c r="E532" s="17">
        <v>1</v>
      </c>
      <c r="F532" s="18" t="s">
        <v>19278</v>
      </c>
      <c r="G532" s="17">
        <v>1</v>
      </c>
      <c r="H532" s="19">
        <v>96.8</v>
      </c>
      <c r="I532" s="18" t="s">
        <v>18679</v>
      </c>
      <c r="J532" s="19" t="s">
        <v>14102</v>
      </c>
      <c r="K532" s="18"/>
      <c r="L532" s="18">
        <v>96.25</v>
      </c>
    </row>
    <row r="533" spans="1:12" s="20" customFormat="1" ht="12" x14ac:dyDescent="0.25">
      <c r="A533" s="71">
        <v>532</v>
      </c>
      <c r="B533" s="18"/>
      <c r="C533" s="18" t="s">
        <v>19277</v>
      </c>
      <c r="D533" s="18" t="s">
        <v>4410</v>
      </c>
      <c r="E533" s="17">
        <v>1</v>
      </c>
      <c r="F533" s="18" t="s">
        <v>19279</v>
      </c>
      <c r="G533" s="17">
        <v>1</v>
      </c>
      <c r="H533" s="19">
        <v>120.06</v>
      </c>
      <c r="I533" s="18" t="s">
        <v>19214</v>
      </c>
      <c r="J533" s="19" t="s">
        <v>14070</v>
      </c>
      <c r="K533" s="18"/>
      <c r="L533" s="18">
        <v>119.38</v>
      </c>
    </row>
    <row r="534" spans="1:12" s="20" customFormat="1" ht="12" x14ac:dyDescent="0.25">
      <c r="A534" s="71">
        <v>533</v>
      </c>
      <c r="B534" s="18" t="s">
        <v>4392</v>
      </c>
      <c r="C534" s="18" t="s">
        <v>19277</v>
      </c>
      <c r="D534" s="18" t="s">
        <v>4393</v>
      </c>
      <c r="E534" s="17">
        <v>1</v>
      </c>
      <c r="F534" s="18" t="s">
        <v>19280</v>
      </c>
      <c r="G534" s="17">
        <v>1</v>
      </c>
      <c r="H534" s="19">
        <v>128.86000000000001</v>
      </c>
      <c r="I534" s="18" t="s">
        <v>18679</v>
      </c>
      <c r="J534" s="19" t="s">
        <v>14102</v>
      </c>
      <c r="K534" s="18"/>
      <c r="L534" s="18">
        <v>128.13</v>
      </c>
    </row>
    <row r="535" spans="1:12" s="20" customFormat="1" ht="12" x14ac:dyDescent="0.25">
      <c r="A535" s="71">
        <v>534</v>
      </c>
      <c r="B535" s="18" t="s">
        <v>4388</v>
      </c>
      <c r="C535" s="18" t="s">
        <v>19277</v>
      </c>
      <c r="D535" s="18" t="s">
        <v>4391</v>
      </c>
      <c r="E535" s="17">
        <v>1</v>
      </c>
      <c r="F535" s="18" t="s">
        <v>19281</v>
      </c>
      <c r="G535" s="17">
        <v>1</v>
      </c>
      <c r="H535" s="19">
        <v>214.97</v>
      </c>
      <c r="I535" s="18" t="s">
        <v>18679</v>
      </c>
      <c r="J535" s="19" t="s">
        <v>14102</v>
      </c>
      <c r="K535" s="18"/>
      <c r="L535" s="18">
        <v>213.75</v>
      </c>
    </row>
    <row r="536" spans="1:12" s="20" customFormat="1" ht="12" x14ac:dyDescent="0.25">
      <c r="A536" s="71">
        <v>535</v>
      </c>
      <c r="B536" s="18" t="s">
        <v>4385</v>
      </c>
      <c r="C536" s="18" t="s">
        <v>19277</v>
      </c>
      <c r="D536" s="18" t="s">
        <v>4386</v>
      </c>
      <c r="E536" s="17">
        <v>1</v>
      </c>
      <c r="F536" s="18" t="s">
        <v>19282</v>
      </c>
      <c r="G536" s="17">
        <v>1</v>
      </c>
      <c r="H536" s="19">
        <v>271.54000000000002</v>
      </c>
      <c r="I536" s="18" t="s">
        <v>18679</v>
      </c>
      <c r="J536" s="19" t="s">
        <v>14102</v>
      </c>
      <c r="K536" s="18"/>
      <c r="L536" s="18">
        <v>270</v>
      </c>
    </row>
    <row r="537" spans="1:12" s="20" customFormat="1" ht="12" x14ac:dyDescent="0.25">
      <c r="A537" s="71">
        <v>536</v>
      </c>
      <c r="B537" s="18" t="s">
        <v>6430</v>
      </c>
      <c r="C537" s="18" t="s">
        <v>19277</v>
      </c>
      <c r="D537" s="18" t="s">
        <v>19283</v>
      </c>
      <c r="E537" s="17">
        <v>1</v>
      </c>
      <c r="F537" s="18" t="s">
        <v>19284</v>
      </c>
      <c r="G537" s="17">
        <v>1</v>
      </c>
      <c r="H537" s="19">
        <v>401.66</v>
      </c>
      <c r="I537" s="18" t="s">
        <v>18736</v>
      </c>
      <c r="J537" s="19" t="s">
        <v>14102</v>
      </c>
      <c r="K537" s="18"/>
      <c r="L537" s="18">
        <v>399.38</v>
      </c>
    </row>
    <row r="538" spans="1:12" s="20" customFormat="1" ht="12" x14ac:dyDescent="0.25">
      <c r="A538" s="71">
        <v>537</v>
      </c>
      <c r="B538" s="18" t="s">
        <v>4343</v>
      </c>
      <c r="C538" s="18" t="s">
        <v>19277</v>
      </c>
      <c r="D538" s="18" t="s">
        <v>4344</v>
      </c>
      <c r="E538" s="17">
        <v>1</v>
      </c>
      <c r="F538" s="18" t="s">
        <v>19285</v>
      </c>
      <c r="G538" s="17">
        <v>1</v>
      </c>
      <c r="H538" s="19">
        <v>141.43</v>
      </c>
      <c r="I538" s="18" t="s">
        <v>18679</v>
      </c>
      <c r="J538" s="19" t="s">
        <v>14102</v>
      </c>
      <c r="K538" s="18"/>
      <c r="L538" s="18">
        <v>140.63</v>
      </c>
    </row>
    <row r="539" spans="1:12" s="20" customFormat="1" ht="12" x14ac:dyDescent="0.25">
      <c r="A539" s="71">
        <v>538</v>
      </c>
      <c r="B539" s="18" t="s">
        <v>4337</v>
      </c>
      <c r="C539" s="18" t="s">
        <v>19277</v>
      </c>
      <c r="D539" s="18" t="s">
        <v>4338</v>
      </c>
      <c r="E539" s="17">
        <v>1</v>
      </c>
      <c r="F539" s="18" t="s">
        <v>19286</v>
      </c>
      <c r="G539" s="17">
        <v>1</v>
      </c>
      <c r="H539" s="19">
        <v>213.71</v>
      </c>
      <c r="I539" s="18" t="s">
        <v>18679</v>
      </c>
      <c r="J539" s="19" t="s">
        <v>14102</v>
      </c>
      <c r="K539" s="18"/>
      <c r="L539" s="18">
        <v>212.5</v>
      </c>
    </row>
    <row r="540" spans="1:12" s="20" customFormat="1" ht="12" x14ac:dyDescent="0.25">
      <c r="A540" s="71">
        <v>539</v>
      </c>
      <c r="B540" s="18" t="s">
        <v>4334</v>
      </c>
      <c r="C540" s="18" t="s">
        <v>19277</v>
      </c>
      <c r="D540" s="18" t="s">
        <v>4335</v>
      </c>
      <c r="E540" s="17">
        <v>1</v>
      </c>
      <c r="F540" s="18" t="s">
        <v>19287</v>
      </c>
      <c r="G540" s="17">
        <v>1</v>
      </c>
      <c r="H540" s="19">
        <v>235.71</v>
      </c>
      <c r="I540" s="18" t="s">
        <v>18736</v>
      </c>
      <c r="J540" s="19" t="s">
        <v>14102</v>
      </c>
      <c r="K540" s="18"/>
      <c r="L540" s="18">
        <v>234.38</v>
      </c>
    </row>
    <row r="541" spans="1:12" s="20" customFormat="1" ht="12" x14ac:dyDescent="0.25">
      <c r="A541" s="71">
        <v>540</v>
      </c>
      <c r="B541" s="18" t="s">
        <v>4328</v>
      </c>
      <c r="C541" s="18" t="s">
        <v>19277</v>
      </c>
      <c r="D541" s="18" t="s">
        <v>4329</v>
      </c>
      <c r="E541" s="17">
        <v>1</v>
      </c>
      <c r="F541" s="18" t="s">
        <v>19288</v>
      </c>
      <c r="G541" s="17">
        <v>1</v>
      </c>
      <c r="H541" s="19">
        <v>210.57</v>
      </c>
      <c r="I541" s="18" t="s">
        <v>18679</v>
      </c>
      <c r="J541" s="19" t="s">
        <v>14102</v>
      </c>
      <c r="K541" s="18"/>
      <c r="L541" s="18">
        <v>209.38</v>
      </c>
    </row>
    <row r="542" spans="1:12" s="20" customFormat="1" ht="12" x14ac:dyDescent="0.25">
      <c r="A542" s="71">
        <v>541</v>
      </c>
      <c r="B542" s="18" t="s">
        <v>4325</v>
      </c>
      <c r="C542" s="18" t="s">
        <v>19277</v>
      </c>
      <c r="D542" s="18" t="s">
        <v>4326</v>
      </c>
      <c r="E542" s="17">
        <v>1</v>
      </c>
      <c r="F542" s="18" t="s">
        <v>19289</v>
      </c>
      <c r="G542" s="17">
        <v>1</v>
      </c>
      <c r="H542" s="19">
        <v>248.91</v>
      </c>
      <c r="I542" s="18" t="s">
        <v>18679</v>
      </c>
      <c r="J542" s="19" t="s">
        <v>14102</v>
      </c>
      <c r="K542" s="18"/>
      <c r="L542" s="18">
        <v>247.5</v>
      </c>
    </row>
    <row r="543" spans="1:12" s="20" customFormat="1" ht="12" x14ac:dyDescent="0.25">
      <c r="A543" s="71">
        <v>542</v>
      </c>
      <c r="B543" s="18" t="s">
        <v>4322</v>
      </c>
      <c r="C543" s="18" t="s">
        <v>19277</v>
      </c>
      <c r="D543" s="18" t="s">
        <v>4323</v>
      </c>
      <c r="E543" s="17">
        <v>1</v>
      </c>
      <c r="F543" s="18" t="s">
        <v>19290</v>
      </c>
      <c r="G543" s="17">
        <v>1</v>
      </c>
      <c r="H543" s="19">
        <v>449.43</v>
      </c>
      <c r="I543" s="18" t="s">
        <v>18679</v>
      </c>
      <c r="J543" s="19" t="s">
        <v>14102</v>
      </c>
      <c r="K543" s="18"/>
      <c r="L543" s="18">
        <v>446.88</v>
      </c>
    </row>
    <row r="544" spans="1:12" s="20" customFormat="1" ht="12" x14ac:dyDescent="0.25">
      <c r="A544" s="71">
        <v>543</v>
      </c>
      <c r="B544" s="18" t="s">
        <v>4319</v>
      </c>
      <c r="C544" s="18" t="s">
        <v>19277</v>
      </c>
      <c r="D544" s="18" t="s">
        <v>19291</v>
      </c>
      <c r="E544" s="17">
        <v>1</v>
      </c>
      <c r="F544" s="18" t="s">
        <v>19292</v>
      </c>
      <c r="G544" s="17">
        <v>1</v>
      </c>
      <c r="H544" s="19">
        <v>517.94000000000005</v>
      </c>
      <c r="I544" s="18" t="s">
        <v>18679</v>
      </c>
      <c r="J544" s="19" t="s">
        <v>14102</v>
      </c>
      <c r="K544" s="18"/>
      <c r="L544" s="18">
        <v>515</v>
      </c>
    </row>
    <row r="545" spans="1:12" s="20" customFormat="1" ht="12" x14ac:dyDescent="0.25">
      <c r="A545" s="71">
        <v>544</v>
      </c>
      <c r="B545" s="18" t="s">
        <v>4316</v>
      </c>
      <c r="C545" s="18" t="s">
        <v>19277</v>
      </c>
      <c r="D545" s="18" t="s">
        <v>4317</v>
      </c>
      <c r="E545" s="17">
        <v>1</v>
      </c>
      <c r="F545" s="18" t="s">
        <v>19293</v>
      </c>
      <c r="G545" s="17">
        <v>1</v>
      </c>
      <c r="H545" s="19">
        <v>144.57</v>
      </c>
      <c r="I545" s="18" t="s">
        <v>18939</v>
      </c>
      <c r="J545" s="19" t="s">
        <v>14102</v>
      </c>
      <c r="K545" s="18"/>
      <c r="L545" s="18">
        <v>143.75</v>
      </c>
    </row>
    <row r="546" spans="1:12" s="20" customFormat="1" ht="12" x14ac:dyDescent="0.25">
      <c r="A546" s="71">
        <v>545</v>
      </c>
      <c r="B546" s="18"/>
      <c r="C546" s="18" t="s">
        <v>19294</v>
      </c>
      <c r="D546" s="18" t="s">
        <v>19295</v>
      </c>
      <c r="E546" s="17">
        <v>1</v>
      </c>
      <c r="F546" s="18" t="s">
        <v>19296</v>
      </c>
      <c r="G546" s="17">
        <v>1</v>
      </c>
      <c r="H546" s="19">
        <v>2.36</v>
      </c>
      <c r="I546" s="18" t="s">
        <v>18939</v>
      </c>
      <c r="J546" s="19" t="s">
        <v>14070</v>
      </c>
      <c r="K546" s="18"/>
      <c r="L546" s="18">
        <v>2.36</v>
      </c>
    </row>
    <row r="547" spans="1:12" s="20" customFormat="1" ht="12" x14ac:dyDescent="0.25">
      <c r="A547" s="71">
        <v>546</v>
      </c>
      <c r="B547" s="18" t="s">
        <v>4313</v>
      </c>
      <c r="C547" s="18" t="s">
        <v>19294</v>
      </c>
      <c r="D547" s="18" t="s">
        <v>4314</v>
      </c>
      <c r="E547" s="17">
        <v>1</v>
      </c>
      <c r="F547" s="18" t="s">
        <v>19297</v>
      </c>
      <c r="G547" s="17">
        <v>1</v>
      </c>
      <c r="H547" s="19">
        <v>3.18</v>
      </c>
      <c r="I547" s="18" t="s">
        <v>18679</v>
      </c>
      <c r="J547" s="19" t="s">
        <v>14102</v>
      </c>
      <c r="K547" s="18"/>
      <c r="L547" s="18">
        <v>3.16</v>
      </c>
    </row>
    <row r="548" spans="1:12" s="20" customFormat="1" ht="12" x14ac:dyDescent="0.25">
      <c r="A548" s="71">
        <v>547</v>
      </c>
      <c r="B548" s="18" t="s">
        <v>4310</v>
      </c>
      <c r="C548" s="18" t="s">
        <v>19294</v>
      </c>
      <c r="D548" s="18" t="s">
        <v>4311</v>
      </c>
      <c r="E548" s="17">
        <v>1</v>
      </c>
      <c r="F548" s="18" t="s">
        <v>19298</v>
      </c>
      <c r="G548" s="17">
        <v>1</v>
      </c>
      <c r="H548" s="19">
        <v>3.18</v>
      </c>
      <c r="I548" s="18" t="s">
        <v>18679</v>
      </c>
      <c r="J548" s="19" t="s">
        <v>14102</v>
      </c>
      <c r="K548" s="18"/>
      <c r="L548" s="18">
        <v>3.16</v>
      </c>
    </row>
    <row r="549" spans="1:12" s="20" customFormat="1" ht="12" x14ac:dyDescent="0.25">
      <c r="A549" s="71">
        <v>548</v>
      </c>
      <c r="B549" s="18" t="s">
        <v>4307</v>
      </c>
      <c r="C549" s="18" t="s">
        <v>19294</v>
      </c>
      <c r="D549" s="18" t="s">
        <v>4308</v>
      </c>
      <c r="E549" s="17">
        <v>1</v>
      </c>
      <c r="F549" s="18" t="s">
        <v>19299</v>
      </c>
      <c r="G549" s="17">
        <v>1</v>
      </c>
      <c r="H549" s="19">
        <v>3.18</v>
      </c>
      <c r="I549" s="18" t="s">
        <v>18679</v>
      </c>
      <c r="J549" s="19" t="s">
        <v>14102</v>
      </c>
      <c r="K549" s="18"/>
      <c r="L549" s="18">
        <v>3.16</v>
      </c>
    </row>
    <row r="550" spans="1:12" s="20" customFormat="1" ht="12" x14ac:dyDescent="0.25">
      <c r="A550" s="71">
        <v>549</v>
      </c>
      <c r="B550" s="18" t="s">
        <v>4304</v>
      </c>
      <c r="C550" s="18" t="s">
        <v>19294</v>
      </c>
      <c r="D550" s="18" t="s">
        <v>4305</v>
      </c>
      <c r="E550" s="17">
        <v>1</v>
      </c>
      <c r="F550" s="18" t="s">
        <v>19300</v>
      </c>
      <c r="G550" s="17">
        <v>1</v>
      </c>
      <c r="H550" s="19">
        <v>3.18</v>
      </c>
      <c r="I550" s="18" t="s">
        <v>18679</v>
      </c>
      <c r="J550" s="19" t="s">
        <v>14102</v>
      </c>
      <c r="K550" s="18"/>
      <c r="L550" s="18">
        <v>3.16</v>
      </c>
    </row>
    <row r="551" spans="1:12" s="20" customFormat="1" ht="12" x14ac:dyDescent="0.25">
      <c r="A551" s="71">
        <v>550</v>
      </c>
      <c r="B551" s="18" t="s">
        <v>4301</v>
      </c>
      <c r="C551" s="18" t="s">
        <v>19294</v>
      </c>
      <c r="D551" s="18" t="s">
        <v>4302</v>
      </c>
      <c r="E551" s="17">
        <v>1</v>
      </c>
      <c r="F551" s="18" t="s">
        <v>19301</v>
      </c>
      <c r="G551" s="17">
        <v>1</v>
      </c>
      <c r="H551" s="19">
        <v>3.18</v>
      </c>
      <c r="I551" s="18" t="s">
        <v>18679</v>
      </c>
      <c r="J551" s="19" t="s">
        <v>14102</v>
      </c>
      <c r="K551" s="18"/>
      <c r="L551" s="18">
        <v>3.16</v>
      </c>
    </row>
    <row r="552" spans="1:12" s="20" customFormat="1" ht="12" x14ac:dyDescent="0.25">
      <c r="A552" s="71">
        <v>551</v>
      </c>
      <c r="B552" s="18" t="s">
        <v>4298</v>
      </c>
      <c r="C552" s="18" t="s">
        <v>19294</v>
      </c>
      <c r="D552" s="18" t="s">
        <v>4299</v>
      </c>
      <c r="E552" s="17">
        <v>1</v>
      </c>
      <c r="F552" s="18" t="s">
        <v>19302</v>
      </c>
      <c r="G552" s="17">
        <v>1</v>
      </c>
      <c r="H552" s="19">
        <v>3.18</v>
      </c>
      <c r="I552" s="18" t="s">
        <v>18679</v>
      </c>
      <c r="J552" s="19" t="s">
        <v>14102</v>
      </c>
      <c r="K552" s="18"/>
      <c r="L552" s="18">
        <v>3.16</v>
      </c>
    </row>
    <row r="553" spans="1:12" s="20" customFormat="1" ht="12" x14ac:dyDescent="0.25">
      <c r="A553" s="71">
        <v>552</v>
      </c>
      <c r="B553" s="18" t="s">
        <v>4295</v>
      </c>
      <c r="C553" s="18" t="s">
        <v>19294</v>
      </c>
      <c r="D553" s="18" t="s">
        <v>4296</v>
      </c>
      <c r="E553" s="17">
        <v>1</v>
      </c>
      <c r="F553" s="18" t="s">
        <v>19303</v>
      </c>
      <c r="G553" s="17">
        <v>1</v>
      </c>
      <c r="H553" s="19">
        <v>3.18</v>
      </c>
      <c r="I553" s="18" t="s">
        <v>18679</v>
      </c>
      <c r="J553" s="19" t="s">
        <v>14102</v>
      </c>
      <c r="K553" s="18"/>
      <c r="L553" s="18">
        <v>3.16</v>
      </c>
    </row>
    <row r="554" spans="1:12" s="20" customFormat="1" ht="12" x14ac:dyDescent="0.25">
      <c r="A554" s="71">
        <v>553</v>
      </c>
      <c r="B554" s="18"/>
      <c r="C554" s="18" t="s">
        <v>19294</v>
      </c>
      <c r="D554" s="18" t="s">
        <v>19304</v>
      </c>
      <c r="E554" s="17">
        <v>1</v>
      </c>
      <c r="F554" s="18" t="s">
        <v>19305</v>
      </c>
      <c r="G554" s="17">
        <v>1</v>
      </c>
      <c r="H554" s="19">
        <v>4.4000000000000004</v>
      </c>
      <c r="I554" s="18" t="s">
        <v>19214</v>
      </c>
      <c r="J554" s="19" t="s">
        <v>14070</v>
      </c>
      <c r="K554" s="18"/>
      <c r="L554" s="18">
        <v>4.38</v>
      </c>
    </row>
    <row r="555" spans="1:12" s="20" customFormat="1" ht="12" x14ac:dyDescent="0.25">
      <c r="A555" s="71">
        <v>554</v>
      </c>
      <c r="B555" s="18" t="s">
        <v>3275</v>
      </c>
      <c r="C555" s="18" t="s">
        <v>19294</v>
      </c>
      <c r="D555" s="18" t="s">
        <v>3276</v>
      </c>
      <c r="E555" s="17">
        <v>1</v>
      </c>
      <c r="F555" s="18" t="s">
        <v>19306</v>
      </c>
      <c r="G555" s="17">
        <v>1</v>
      </c>
      <c r="H555" s="19">
        <v>2.83</v>
      </c>
      <c r="I555" s="18" t="s">
        <v>18679</v>
      </c>
      <c r="J555" s="19" t="s">
        <v>14102</v>
      </c>
      <c r="K555" s="18"/>
      <c r="L555" s="18">
        <v>2.82</v>
      </c>
    </row>
    <row r="556" spans="1:12" s="20" customFormat="1" ht="12" x14ac:dyDescent="0.25">
      <c r="A556" s="71">
        <v>555</v>
      </c>
      <c r="B556" s="18" t="s">
        <v>3266</v>
      </c>
      <c r="C556" s="18" t="s">
        <v>19307</v>
      </c>
      <c r="D556" s="18" t="s">
        <v>3267</v>
      </c>
      <c r="E556" s="17">
        <v>1</v>
      </c>
      <c r="F556" s="18" t="s">
        <v>19308</v>
      </c>
      <c r="G556" s="17">
        <v>1</v>
      </c>
      <c r="H556" s="19">
        <v>267.14</v>
      </c>
      <c r="I556" s="18" t="s">
        <v>18679</v>
      </c>
      <c r="J556" s="19" t="s">
        <v>14102</v>
      </c>
      <c r="K556" s="18"/>
      <c r="L556" s="18">
        <v>265.63</v>
      </c>
    </row>
    <row r="557" spans="1:12" s="20" customFormat="1" ht="12" x14ac:dyDescent="0.25">
      <c r="A557" s="71">
        <v>556</v>
      </c>
      <c r="B557" s="18" t="s">
        <v>3254</v>
      </c>
      <c r="C557" s="18" t="s">
        <v>19307</v>
      </c>
      <c r="D557" s="18" t="s">
        <v>3255</v>
      </c>
      <c r="E557" s="17">
        <v>1</v>
      </c>
      <c r="F557" s="18" t="s">
        <v>19309</v>
      </c>
      <c r="G557" s="17">
        <v>1</v>
      </c>
      <c r="H557" s="19">
        <v>194.86</v>
      </c>
      <c r="I557" s="18" t="s">
        <v>18679</v>
      </c>
      <c r="J557" s="19" t="s">
        <v>14102</v>
      </c>
      <c r="K557" s="18"/>
      <c r="L557" s="18">
        <v>193.75</v>
      </c>
    </row>
    <row r="558" spans="1:12" s="20" customFormat="1" ht="12" x14ac:dyDescent="0.25">
      <c r="A558" s="71">
        <v>557</v>
      </c>
      <c r="B558" s="18" t="s">
        <v>3251</v>
      </c>
      <c r="C558" s="18" t="s">
        <v>19307</v>
      </c>
      <c r="D558" s="18" t="s">
        <v>3252</v>
      </c>
      <c r="E558" s="17">
        <v>1</v>
      </c>
      <c r="F558" s="18" t="s">
        <v>19310</v>
      </c>
      <c r="G558" s="17">
        <v>1</v>
      </c>
      <c r="H558" s="19">
        <v>226.29</v>
      </c>
      <c r="I558" s="18" t="s">
        <v>18679</v>
      </c>
      <c r="J558" s="19" t="s">
        <v>14102</v>
      </c>
      <c r="K558" s="18"/>
      <c r="L558" s="18">
        <v>225</v>
      </c>
    </row>
    <row r="559" spans="1:12" s="20" customFormat="1" ht="12" x14ac:dyDescent="0.25">
      <c r="A559" s="71">
        <v>558</v>
      </c>
      <c r="B559" s="18"/>
      <c r="C559" s="18" t="s">
        <v>19307</v>
      </c>
      <c r="D559" s="18" t="s">
        <v>19311</v>
      </c>
      <c r="E559" s="17">
        <v>1</v>
      </c>
      <c r="F559" s="18" t="s">
        <v>19312</v>
      </c>
      <c r="G559" s="17">
        <v>1</v>
      </c>
      <c r="H559" s="19">
        <v>226.29</v>
      </c>
      <c r="I559" s="18" t="s">
        <v>19214</v>
      </c>
      <c r="J559" s="19" t="s">
        <v>14070</v>
      </c>
      <c r="K559" s="18"/>
      <c r="L559" s="18">
        <v>225</v>
      </c>
    </row>
    <row r="560" spans="1:12" s="20" customFormat="1" ht="12" x14ac:dyDescent="0.25">
      <c r="A560" s="71">
        <v>559</v>
      </c>
      <c r="B560" s="18" t="s">
        <v>3248</v>
      </c>
      <c r="C560" s="18" t="s">
        <v>19307</v>
      </c>
      <c r="D560" s="18" t="s">
        <v>3249</v>
      </c>
      <c r="E560" s="17">
        <v>1</v>
      </c>
      <c r="F560" s="18" t="s">
        <v>3250</v>
      </c>
      <c r="G560" s="17">
        <v>1</v>
      </c>
      <c r="H560" s="19">
        <v>465.14</v>
      </c>
      <c r="I560" s="18" t="s">
        <v>18679</v>
      </c>
      <c r="J560" s="19" t="s">
        <v>14102</v>
      </c>
      <c r="K560" s="18"/>
      <c r="L560" s="18">
        <v>462.5</v>
      </c>
    </row>
    <row r="561" spans="1:12" s="20" customFormat="1" ht="12" x14ac:dyDescent="0.25">
      <c r="A561" s="71">
        <v>560</v>
      </c>
      <c r="B561" s="18" t="s">
        <v>3233</v>
      </c>
      <c r="C561" s="18" t="s">
        <v>19307</v>
      </c>
      <c r="D561" s="18" t="s">
        <v>3234</v>
      </c>
      <c r="E561" s="17">
        <v>1</v>
      </c>
      <c r="F561" s="18" t="s">
        <v>19313</v>
      </c>
      <c r="G561" s="17">
        <v>1</v>
      </c>
      <c r="H561" s="19">
        <v>238.86</v>
      </c>
      <c r="I561" s="18" t="s">
        <v>18679</v>
      </c>
      <c r="J561" s="19" t="s">
        <v>14102</v>
      </c>
      <c r="K561" s="18"/>
      <c r="L561" s="18">
        <v>237.5</v>
      </c>
    </row>
    <row r="562" spans="1:12" s="20" customFormat="1" ht="12" x14ac:dyDescent="0.25">
      <c r="A562" s="71">
        <v>561</v>
      </c>
      <c r="B562" s="18" t="s">
        <v>3230</v>
      </c>
      <c r="C562" s="18" t="s">
        <v>19307</v>
      </c>
      <c r="D562" s="18" t="s">
        <v>3231</v>
      </c>
      <c r="E562" s="17">
        <v>1</v>
      </c>
      <c r="F562" s="18" t="s">
        <v>19314</v>
      </c>
      <c r="G562" s="17">
        <v>1</v>
      </c>
      <c r="H562" s="19">
        <v>267.14</v>
      </c>
      <c r="I562" s="18" t="s">
        <v>18679</v>
      </c>
      <c r="J562" s="19" t="s">
        <v>14102</v>
      </c>
      <c r="K562" s="18"/>
      <c r="L562" s="18">
        <v>265.63</v>
      </c>
    </row>
    <row r="563" spans="1:12" s="20" customFormat="1" ht="12" x14ac:dyDescent="0.25">
      <c r="A563" s="71">
        <v>562</v>
      </c>
      <c r="B563" s="18"/>
      <c r="C563" s="18" t="s">
        <v>19307</v>
      </c>
      <c r="D563" s="18" t="s">
        <v>19315</v>
      </c>
      <c r="E563" s="17">
        <v>1</v>
      </c>
      <c r="F563" s="18" t="s">
        <v>19316</v>
      </c>
      <c r="G563" s="17">
        <v>1</v>
      </c>
      <c r="H563" s="19">
        <v>267.14</v>
      </c>
      <c r="I563" s="18" t="s">
        <v>19214</v>
      </c>
      <c r="J563" s="19" t="s">
        <v>14070</v>
      </c>
      <c r="K563" s="18"/>
      <c r="L563" s="18">
        <v>265.63</v>
      </c>
    </row>
    <row r="564" spans="1:12" s="20" customFormat="1" ht="12" x14ac:dyDescent="0.25">
      <c r="A564" s="71">
        <v>563</v>
      </c>
      <c r="B564" s="18" t="s">
        <v>3227</v>
      </c>
      <c r="C564" s="18" t="s">
        <v>19307</v>
      </c>
      <c r="D564" s="18" t="s">
        <v>3228</v>
      </c>
      <c r="E564" s="17">
        <v>1</v>
      </c>
      <c r="F564" s="18" t="s">
        <v>19317</v>
      </c>
      <c r="G564" s="17">
        <v>1</v>
      </c>
      <c r="H564" s="19">
        <v>37.090000000000003</v>
      </c>
      <c r="I564" s="18" t="s">
        <v>18679</v>
      </c>
      <c r="J564" s="19" t="s">
        <v>14102</v>
      </c>
      <c r="K564" s="18"/>
      <c r="L564" s="18">
        <v>36.880000000000003</v>
      </c>
    </row>
    <row r="565" spans="1:12" s="20" customFormat="1" ht="12" x14ac:dyDescent="0.25">
      <c r="A565" s="71">
        <v>564</v>
      </c>
      <c r="B565" s="18" t="s">
        <v>3224</v>
      </c>
      <c r="C565" s="18" t="s">
        <v>19307</v>
      </c>
      <c r="D565" s="18" t="s">
        <v>3225</v>
      </c>
      <c r="E565" s="17">
        <v>1</v>
      </c>
      <c r="F565" s="18" t="s">
        <v>19318</v>
      </c>
      <c r="G565" s="17">
        <v>1</v>
      </c>
      <c r="H565" s="19">
        <v>44.63</v>
      </c>
      <c r="I565" s="18" t="s">
        <v>18679</v>
      </c>
      <c r="J565" s="19" t="s">
        <v>14102</v>
      </c>
      <c r="K565" s="18"/>
      <c r="L565" s="18">
        <v>44.38</v>
      </c>
    </row>
    <row r="566" spans="1:12" s="20" customFormat="1" ht="12" x14ac:dyDescent="0.25">
      <c r="A566" s="71">
        <v>565</v>
      </c>
      <c r="B566" s="18" t="s">
        <v>3221</v>
      </c>
      <c r="C566" s="18" t="s">
        <v>19307</v>
      </c>
      <c r="D566" s="18" t="s">
        <v>3222</v>
      </c>
      <c r="E566" s="17">
        <v>1</v>
      </c>
      <c r="F566" s="18" t="s">
        <v>19319</v>
      </c>
      <c r="G566" s="17">
        <v>1</v>
      </c>
      <c r="H566" s="19">
        <v>57.83</v>
      </c>
      <c r="I566" s="18" t="s">
        <v>18679</v>
      </c>
      <c r="J566" s="19" t="s">
        <v>14102</v>
      </c>
      <c r="K566" s="18"/>
      <c r="L566" s="18">
        <v>57.83</v>
      </c>
    </row>
    <row r="567" spans="1:12" s="20" customFormat="1" ht="12" x14ac:dyDescent="0.25">
      <c r="A567" s="71">
        <v>566</v>
      </c>
      <c r="B567" s="18" t="s">
        <v>3218</v>
      </c>
      <c r="C567" s="18" t="s">
        <v>19320</v>
      </c>
      <c r="D567" s="18" t="s">
        <v>3219</v>
      </c>
      <c r="E567" s="17">
        <v>1</v>
      </c>
      <c r="F567" s="18" t="s">
        <v>19321</v>
      </c>
      <c r="G567" s="17">
        <v>1</v>
      </c>
      <c r="H567" s="19">
        <v>78.569999999999993</v>
      </c>
      <c r="I567" s="18" t="s">
        <v>18679</v>
      </c>
      <c r="J567" s="19" t="s">
        <v>14102</v>
      </c>
      <c r="K567" s="18"/>
      <c r="L567" s="18">
        <v>78.13</v>
      </c>
    </row>
    <row r="568" spans="1:12" s="20" customFormat="1" ht="12" x14ac:dyDescent="0.25">
      <c r="A568" s="71">
        <v>567</v>
      </c>
      <c r="B568" s="18" t="s">
        <v>3215</v>
      </c>
      <c r="C568" s="18" t="s">
        <v>19320</v>
      </c>
      <c r="D568" s="18" t="s">
        <v>3216</v>
      </c>
      <c r="E568" s="17">
        <v>1</v>
      </c>
      <c r="F568" s="18" t="s">
        <v>19322</v>
      </c>
      <c r="G568" s="17">
        <v>1</v>
      </c>
      <c r="H568" s="19">
        <v>78.569999999999993</v>
      </c>
      <c r="I568" s="18" t="s">
        <v>18679</v>
      </c>
      <c r="J568" s="19" t="s">
        <v>14102</v>
      </c>
      <c r="K568" s="18"/>
      <c r="L568" s="18">
        <v>78.13</v>
      </c>
    </row>
    <row r="569" spans="1:12" s="20" customFormat="1" ht="12" x14ac:dyDescent="0.25">
      <c r="A569" s="71">
        <v>568</v>
      </c>
      <c r="B569" s="18" t="s">
        <v>3212</v>
      </c>
      <c r="C569" s="18" t="s">
        <v>19320</v>
      </c>
      <c r="D569" s="18" t="s">
        <v>19323</v>
      </c>
      <c r="E569" s="17">
        <v>1</v>
      </c>
      <c r="F569" s="18" t="s">
        <v>19324</v>
      </c>
      <c r="G569" s="17">
        <v>1</v>
      </c>
      <c r="H569" s="19">
        <v>78.569999999999993</v>
      </c>
      <c r="I569" s="18" t="s">
        <v>18679</v>
      </c>
      <c r="J569" s="19" t="s">
        <v>14102</v>
      </c>
      <c r="K569" s="18"/>
      <c r="L569" s="18">
        <v>78.13</v>
      </c>
    </row>
    <row r="570" spans="1:12" s="20" customFormat="1" ht="12" x14ac:dyDescent="0.25">
      <c r="A570" s="71">
        <v>569</v>
      </c>
      <c r="B570" s="18" t="s">
        <v>3209</v>
      </c>
      <c r="C570" s="18" t="s">
        <v>19320</v>
      </c>
      <c r="D570" s="18" t="s">
        <v>3210</v>
      </c>
      <c r="E570" s="17">
        <v>1</v>
      </c>
      <c r="F570" s="18" t="s">
        <v>19325</v>
      </c>
      <c r="G570" s="17">
        <v>1</v>
      </c>
      <c r="H570" s="19">
        <v>78.569999999999993</v>
      </c>
      <c r="I570" s="18" t="s">
        <v>18679</v>
      </c>
      <c r="J570" s="19" t="s">
        <v>14102</v>
      </c>
      <c r="K570" s="18"/>
      <c r="L570" s="18">
        <v>78.13</v>
      </c>
    </row>
    <row r="571" spans="1:12" s="20" customFormat="1" ht="12" x14ac:dyDescent="0.25">
      <c r="A571" s="71">
        <v>570</v>
      </c>
      <c r="B571" s="18" t="s">
        <v>3206</v>
      </c>
      <c r="C571" s="18" t="s">
        <v>19320</v>
      </c>
      <c r="D571" s="18" t="s">
        <v>3207</v>
      </c>
      <c r="E571" s="17">
        <v>1</v>
      </c>
      <c r="F571" s="18" t="s">
        <v>19326</v>
      </c>
      <c r="G571" s="17">
        <v>1</v>
      </c>
      <c r="H571" s="19">
        <v>125.09</v>
      </c>
      <c r="I571" s="18" t="s">
        <v>18679</v>
      </c>
      <c r="J571" s="19" t="s">
        <v>14102</v>
      </c>
      <c r="K571" s="18"/>
      <c r="L571" s="18">
        <v>124.38</v>
      </c>
    </row>
    <row r="572" spans="1:12" s="20" customFormat="1" ht="12" x14ac:dyDescent="0.25">
      <c r="A572" s="71">
        <v>571</v>
      </c>
      <c r="B572" s="18" t="s">
        <v>3203</v>
      </c>
      <c r="C572" s="18" t="s">
        <v>19320</v>
      </c>
      <c r="D572" s="18" t="s">
        <v>3204</v>
      </c>
      <c r="E572" s="17">
        <v>1</v>
      </c>
      <c r="F572" s="18" t="s">
        <v>3205</v>
      </c>
      <c r="G572" s="17">
        <v>1</v>
      </c>
      <c r="H572" s="19">
        <v>62.23</v>
      </c>
      <c r="I572" s="18" t="s">
        <v>18679</v>
      </c>
      <c r="J572" s="19" t="s">
        <v>14102</v>
      </c>
      <c r="K572" s="18"/>
      <c r="L572" s="18">
        <v>61.88</v>
      </c>
    </row>
    <row r="573" spans="1:12" s="20" customFormat="1" ht="12" x14ac:dyDescent="0.25">
      <c r="A573" s="71">
        <v>572</v>
      </c>
      <c r="B573" s="18" t="s">
        <v>3200</v>
      </c>
      <c r="C573" s="18" t="s">
        <v>19327</v>
      </c>
      <c r="D573" s="18" t="s">
        <v>3201</v>
      </c>
      <c r="E573" s="17">
        <v>1</v>
      </c>
      <c r="F573" s="18" t="s">
        <v>19328</v>
      </c>
      <c r="G573" s="17">
        <v>1</v>
      </c>
      <c r="H573" s="19">
        <v>622.29</v>
      </c>
      <c r="I573" s="18" t="s">
        <v>18679</v>
      </c>
      <c r="J573" s="19" t="s">
        <v>14102</v>
      </c>
      <c r="K573" s="18"/>
      <c r="L573" s="18">
        <v>618.75</v>
      </c>
    </row>
    <row r="574" spans="1:12" s="20" customFormat="1" ht="12" x14ac:dyDescent="0.25">
      <c r="A574" s="71">
        <v>573</v>
      </c>
      <c r="B574" s="18" t="s">
        <v>3197</v>
      </c>
      <c r="C574" s="18" t="s">
        <v>19329</v>
      </c>
      <c r="D574" s="18" t="s">
        <v>3198</v>
      </c>
      <c r="E574" s="17">
        <v>1</v>
      </c>
      <c r="F574" s="18" t="s">
        <v>19330</v>
      </c>
      <c r="G574" s="17">
        <v>1</v>
      </c>
      <c r="H574" s="19">
        <v>150.86000000000001</v>
      </c>
      <c r="I574" s="18" t="s">
        <v>18679</v>
      </c>
      <c r="J574" s="19" t="s">
        <v>14102</v>
      </c>
      <c r="K574" s="18"/>
      <c r="L574" s="18">
        <v>150</v>
      </c>
    </row>
    <row r="575" spans="1:12" s="20" customFormat="1" ht="12" x14ac:dyDescent="0.25">
      <c r="A575" s="71">
        <v>574</v>
      </c>
      <c r="B575" s="18" t="s">
        <v>3194</v>
      </c>
      <c r="C575" s="18" t="s">
        <v>19329</v>
      </c>
      <c r="D575" s="18" t="s">
        <v>3195</v>
      </c>
      <c r="E575" s="17">
        <v>1</v>
      </c>
      <c r="F575" s="18" t="s">
        <v>19331</v>
      </c>
      <c r="G575" s="17">
        <v>1</v>
      </c>
      <c r="H575" s="19">
        <v>150.86000000000001</v>
      </c>
      <c r="I575" s="18" t="s">
        <v>18679</v>
      </c>
      <c r="J575" s="19" t="s">
        <v>14102</v>
      </c>
      <c r="K575" s="18"/>
      <c r="L575" s="18">
        <v>150</v>
      </c>
    </row>
    <row r="576" spans="1:12" s="20" customFormat="1" ht="12" x14ac:dyDescent="0.25">
      <c r="A576" s="71">
        <v>575</v>
      </c>
      <c r="B576" s="18" t="s">
        <v>436</v>
      </c>
      <c r="C576" s="18" t="s">
        <v>19332</v>
      </c>
      <c r="D576" s="18" t="s">
        <v>437</v>
      </c>
      <c r="E576" s="17">
        <v>1</v>
      </c>
      <c r="F576" s="18" t="s">
        <v>19333</v>
      </c>
      <c r="G576" s="17">
        <v>1</v>
      </c>
      <c r="H576" s="19">
        <v>1590.29</v>
      </c>
      <c r="I576" s="18" t="s">
        <v>18679</v>
      </c>
      <c r="J576" s="19" t="s">
        <v>14102</v>
      </c>
      <c r="K576" s="18"/>
      <c r="L576" s="18">
        <v>1581.25</v>
      </c>
    </row>
    <row r="577" spans="1:12" s="20" customFormat="1" ht="12" x14ac:dyDescent="0.25">
      <c r="A577" s="71">
        <v>576</v>
      </c>
      <c r="B577" s="18" t="s">
        <v>3191</v>
      </c>
      <c r="C577" s="18" t="s">
        <v>19332</v>
      </c>
      <c r="D577" s="18" t="s">
        <v>3192</v>
      </c>
      <c r="E577" s="17">
        <v>1</v>
      </c>
      <c r="F577" s="18" t="s">
        <v>19334</v>
      </c>
      <c r="G577" s="17">
        <v>1</v>
      </c>
      <c r="H577" s="19">
        <v>1675.14</v>
      </c>
      <c r="I577" s="18" t="s">
        <v>18679</v>
      </c>
      <c r="J577" s="19" t="s">
        <v>14102</v>
      </c>
      <c r="K577" s="18"/>
      <c r="L577" s="18">
        <v>1665.63</v>
      </c>
    </row>
    <row r="578" spans="1:12" s="20" customFormat="1" ht="12" x14ac:dyDescent="0.25">
      <c r="A578" s="71">
        <v>577</v>
      </c>
      <c r="B578" s="18" t="s">
        <v>3188</v>
      </c>
      <c r="C578" s="18" t="s">
        <v>19335</v>
      </c>
      <c r="D578" s="18" t="s">
        <v>3189</v>
      </c>
      <c r="E578" s="17">
        <v>1</v>
      </c>
      <c r="F578" s="18" t="s">
        <v>19336</v>
      </c>
      <c r="G578" s="17">
        <v>1</v>
      </c>
      <c r="H578" s="19">
        <v>535.54</v>
      </c>
      <c r="I578" s="18" t="s">
        <v>18679</v>
      </c>
      <c r="J578" s="19" t="s">
        <v>14102</v>
      </c>
      <c r="K578" s="18"/>
      <c r="L578" s="18">
        <v>532.5</v>
      </c>
    </row>
    <row r="579" spans="1:12" s="20" customFormat="1" ht="12" x14ac:dyDescent="0.25">
      <c r="A579" s="71">
        <v>578</v>
      </c>
      <c r="B579" s="18" t="s">
        <v>3185</v>
      </c>
      <c r="C579" s="18" t="s">
        <v>19335</v>
      </c>
      <c r="D579" s="18" t="s">
        <v>3186</v>
      </c>
      <c r="E579" s="17">
        <v>1</v>
      </c>
      <c r="F579" s="18" t="s">
        <v>3187</v>
      </c>
      <c r="G579" s="17">
        <v>1</v>
      </c>
      <c r="H579" s="19">
        <v>182.91</v>
      </c>
      <c r="I579" s="18" t="s">
        <v>18679</v>
      </c>
      <c r="J579" s="19" t="s">
        <v>14102</v>
      </c>
      <c r="K579" s="18"/>
      <c r="L579" s="18">
        <v>181.88</v>
      </c>
    </row>
    <row r="580" spans="1:12" s="20" customFormat="1" ht="12" x14ac:dyDescent="0.25">
      <c r="A580" s="71">
        <v>579</v>
      </c>
      <c r="B580" s="18" t="s">
        <v>3182</v>
      </c>
      <c r="C580" s="18"/>
      <c r="D580" s="18" t="s">
        <v>3183</v>
      </c>
      <c r="E580" s="17">
        <v>1</v>
      </c>
      <c r="F580" s="18" t="s">
        <v>19337</v>
      </c>
      <c r="G580" s="17">
        <v>1</v>
      </c>
      <c r="H580" s="19">
        <v>434.34</v>
      </c>
      <c r="I580" s="18" t="s">
        <v>18679</v>
      </c>
      <c r="J580" s="19" t="s">
        <v>14102</v>
      </c>
      <c r="K580" s="18"/>
      <c r="L580" s="18">
        <v>431.88</v>
      </c>
    </row>
    <row r="581" spans="1:12" s="20" customFormat="1" ht="12" x14ac:dyDescent="0.25">
      <c r="A581" s="71">
        <v>580</v>
      </c>
      <c r="B581" s="18" t="s">
        <v>3179</v>
      </c>
      <c r="C581" s="18"/>
      <c r="D581" s="18" t="s">
        <v>3180</v>
      </c>
      <c r="E581" s="17">
        <v>1</v>
      </c>
      <c r="F581" s="18" t="s">
        <v>19338</v>
      </c>
      <c r="G581" s="17">
        <v>1</v>
      </c>
      <c r="H581" s="19">
        <v>434.34</v>
      </c>
      <c r="I581" s="18" t="s">
        <v>18679</v>
      </c>
      <c r="J581" s="19" t="s">
        <v>14102</v>
      </c>
      <c r="K581" s="18"/>
      <c r="L581" s="18">
        <v>431.88</v>
      </c>
    </row>
    <row r="582" spans="1:12" s="20" customFormat="1" ht="12" x14ac:dyDescent="0.25">
      <c r="A582" s="71">
        <v>581</v>
      </c>
      <c r="B582" s="18" t="s">
        <v>3176</v>
      </c>
      <c r="C582" s="18"/>
      <c r="D582" s="18" t="s">
        <v>3177</v>
      </c>
      <c r="E582" s="17">
        <v>1</v>
      </c>
      <c r="F582" s="18" t="s">
        <v>19339</v>
      </c>
      <c r="G582" s="17">
        <v>1</v>
      </c>
      <c r="H582" s="19">
        <v>609.71</v>
      </c>
      <c r="I582" s="18" t="s">
        <v>18679</v>
      </c>
      <c r="J582" s="19" t="s">
        <v>14102</v>
      </c>
      <c r="K582" s="18"/>
      <c r="L582" s="18">
        <v>606.25</v>
      </c>
    </row>
    <row r="583" spans="1:12" s="20" customFormat="1" ht="12" x14ac:dyDescent="0.25">
      <c r="A583" s="71">
        <v>582</v>
      </c>
      <c r="B583" s="18"/>
      <c r="C583" s="18"/>
      <c r="D583" s="18" t="s">
        <v>19340</v>
      </c>
      <c r="E583" s="17">
        <v>1</v>
      </c>
      <c r="F583" s="18" t="s">
        <v>19341</v>
      </c>
      <c r="G583" s="17">
        <v>1</v>
      </c>
      <c r="H583" s="19">
        <v>149.6</v>
      </c>
      <c r="I583" s="18" t="s">
        <v>19214</v>
      </c>
      <c r="J583" s="19" t="s">
        <v>14070</v>
      </c>
      <c r="K583" s="18"/>
      <c r="L583" s="18">
        <v>148.75</v>
      </c>
    </row>
    <row r="584" spans="1:12" s="20" customFormat="1" ht="12" x14ac:dyDescent="0.25">
      <c r="A584" s="71">
        <v>583</v>
      </c>
      <c r="B584" s="18" t="s">
        <v>3173</v>
      </c>
      <c r="C584" s="18"/>
      <c r="D584" s="18" t="s">
        <v>3174</v>
      </c>
      <c r="E584" s="17">
        <v>1</v>
      </c>
      <c r="F584" s="18" t="s">
        <v>19342</v>
      </c>
      <c r="G584" s="17">
        <v>1</v>
      </c>
      <c r="H584" s="19">
        <v>559.42999999999995</v>
      </c>
      <c r="I584" s="18" t="s">
        <v>18679</v>
      </c>
      <c r="J584" s="19" t="s">
        <v>14102</v>
      </c>
      <c r="K584" s="18"/>
      <c r="L584" s="18">
        <v>556.25</v>
      </c>
    </row>
    <row r="585" spans="1:12" s="20" customFormat="1" ht="12" x14ac:dyDescent="0.25">
      <c r="A585" s="71">
        <v>584</v>
      </c>
      <c r="B585" s="18" t="s">
        <v>3170</v>
      </c>
      <c r="C585" s="18"/>
      <c r="D585" s="18" t="s">
        <v>3171</v>
      </c>
      <c r="E585" s="17">
        <v>1</v>
      </c>
      <c r="F585" s="18" t="s">
        <v>19343</v>
      </c>
      <c r="G585" s="17">
        <v>1</v>
      </c>
      <c r="H585" s="19">
        <v>451.94</v>
      </c>
      <c r="I585" s="18" t="s">
        <v>18679</v>
      </c>
      <c r="J585" s="19" t="s">
        <v>14102</v>
      </c>
      <c r="K585" s="18"/>
      <c r="L585" s="18">
        <v>449.38</v>
      </c>
    </row>
    <row r="586" spans="1:12" s="20" customFormat="1" ht="12" x14ac:dyDescent="0.25">
      <c r="A586" s="71">
        <v>585</v>
      </c>
      <c r="B586" s="18" t="s">
        <v>6989</v>
      </c>
      <c r="C586" s="18" t="s">
        <v>19344</v>
      </c>
      <c r="D586" s="18" t="s">
        <v>6990</v>
      </c>
      <c r="E586" s="17">
        <v>1</v>
      </c>
      <c r="F586" s="18" t="s">
        <v>19345</v>
      </c>
      <c r="G586" s="17">
        <v>1</v>
      </c>
      <c r="H586" s="19">
        <v>4868.29</v>
      </c>
      <c r="I586" s="18" t="s">
        <v>18679</v>
      </c>
      <c r="J586" s="19" t="s">
        <v>14102</v>
      </c>
      <c r="K586" s="18"/>
      <c r="L586" s="18">
        <v>4840.63</v>
      </c>
    </row>
    <row r="587" spans="1:12" s="20" customFormat="1" ht="12" x14ac:dyDescent="0.25">
      <c r="A587" s="71">
        <v>586</v>
      </c>
      <c r="B587" s="18" t="s">
        <v>7591</v>
      </c>
      <c r="C587" s="18" t="s">
        <v>19344</v>
      </c>
      <c r="D587" s="18" t="s">
        <v>7592</v>
      </c>
      <c r="E587" s="17">
        <v>1</v>
      </c>
      <c r="F587" s="18" t="s">
        <v>19346</v>
      </c>
      <c r="G587" s="17">
        <v>1</v>
      </c>
      <c r="H587" s="19">
        <v>783.2</v>
      </c>
      <c r="I587" s="18" t="s">
        <v>18679</v>
      </c>
      <c r="J587" s="19" t="s">
        <v>14102</v>
      </c>
      <c r="K587" s="18"/>
      <c r="L587" s="18">
        <v>778.75</v>
      </c>
    </row>
    <row r="588" spans="1:12" s="20" customFormat="1" ht="12" x14ac:dyDescent="0.25">
      <c r="A588" s="71">
        <v>587</v>
      </c>
      <c r="B588" s="18" t="s">
        <v>3101</v>
      </c>
      <c r="C588" s="18" t="s">
        <v>19344</v>
      </c>
      <c r="D588" s="18" t="s">
        <v>3102</v>
      </c>
      <c r="E588" s="17">
        <v>1</v>
      </c>
      <c r="F588" s="18" t="s">
        <v>19347</v>
      </c>
      <c r="G588" s="17">
        <v>1</v>
      </c>
      <c r="H588" s="19">
        <v>3991.43</v>
      </c>
      <c r="I588" s="18" t="s">
        <v>18679</v>
      </c>
      <c r="J588" s="19" t="s">
        <v>14102</v>
      </c>
      <c r="K588" s="18"/>
      <c r="L588" s="18">
        <v>3968.75</v>
      </c>
    </row>
    <row r="589" spans="1:12" s="20" customFormat="1" ht="12" x14ac:dyDescent="0.25">
      <c r="A589" s="71">
        <v>588</v>
      </c>
      <c r="B589" s="18" t="s">
        <v>3095</v>
      </c>
      <c r="C589" s="18" t="s">
        <v>19344</v>
      </c>
      <c r="D589" s="18" t="s">
        <v>3096</v>
      </c>
      <c r="E589" s="17">
        <v>1</v>
      </c>
      <c r="F589" s="18" t="s">
        <v>19348</v>
      </c>
      <c r="G589" s="17">
        <v>1</v>
      </c>
      <c r="H589" s="19">
        <v>4164.29</v>
      </c>
      <c r="I589" s="18" t="s">
        <v>18679</v>
      </c>
      <c r="J589" s="19" t="s">
        <v>14102</v>
      </c>
      <c r="K589" s="18"/>
      <c r="L589" s="18">
        <v>4140.63</v>
      </c>
    </row>
    <row r="590" spans="1:12" s="20" customFormat="1" ht="12" x14ac:dyDescent="0.25">
      <c r="A590" s="71">
        <v>589</v>
      </c>
      <c r="B590" s="18" t="s">
        <v>3089</v>
      </c>
      <c r="C590" s="18" t="s">
        <v>19344</v>
      </c>
      <c r="D590" s="18" t="s">
        <v>3090</v>
      </c>
      <c r="E590" s="17">
        <v>1</v>
      </c>
      <c r="F590" s="18" t="s">
        <v>19349</v>
      </c>
      <c r="G590" s="17">
        <v>1</v>
      </c>
      <c r="H590" s="19">
        <v>4556.51</v>
      </c>
      <c r="I590" s="18" t="s">
        <v>18679</v>
      </c>
      <c r="J590" s="19" t="s">
        <v>14102</v>
      </c>
      <c r="K590" s="18"/>
      <c r="L590" s="18">
        <v>4530.63</v>
      </c>
    </row>
    <row r="591" spans="1:12" s="20" customFormat="1" ht="12" x14ac:dyDescent="0.25">
      <c r="A591" s="71">
        <v>590</v>
      </c>
      <c r="B591" s="18" t="s">
        <v>3086</v>
      </c>
      <c r="C591" s="18" t="s">
        <v>19344</v>
      </c>
      <c r="D591" s="18" t="s">
        <v>3087</v>
      </c>
      <c r="E591" s="17">
        <v>1</v>
      </c>
      <c r="F591" s="18" t="s">
        <v>19350</v>
      </c>
      <c r="G591" s="17">
        <v>3</v>
      </c>
      <c r="H591" s="19">
        <v>4572.8599999999997</v>
      </c>
      <c r="I591" s="18" t="s">
        <v>18679</v>
      </c>
      <c r="J591" s="19" t="s">
        <v>14102</v>
      </c>
      <c r="K591" s="18"/>
      <c r="L591" s="18">
        <v>4546.88</v>
      </c>
    </row>
    <row r="592" spans="1:12" s="20" customFormat="1" ht="12" x14ac:dyDescent="0.25">
      <c r="A592" s="71">
        <v>591</v>
      </c>
      <c r="B592" s="18" t="s">
        <v>3071</v>
      </c>
      <c r="C592" s="18" t="s">
        <v>19344</v>
      </c>
      <c r="D592" s="18" t="s">
        <v>3072</v>
      </c>
      <c r="E592" s="17">
        <v>1</v>
      </c>
      <c r="F592" s="18" t="s">
        <v>19351</v>
      </c>
      <c r="G592" s="17">
        <v>3</v>
      </c>
      <c r="H592" s="19">
        <v>4723.71</v>
      </c>
      <c r="I592" s="18" t="s">
        <v>18679</v>
      </c>
      <c r="J592" s="19" t="s">
        <v>14102</v>
      </c>
      <c r="K592" s="18"/>
      <c r="L592" s="18">
        <v>4696.88</v>
      </c>
    </row>
    <row r="593" spans="1:12" s="20" customFormat="1" ht="12" x14ac:dyDescent="0.25">
      <c r="A593" s="71">
        <v>592</v>
      </c>
      <c r="B593" s="18" t="s">
        <v>3068</v>
      </c>
      <c r="C593" s="18" t="s">
        <v>19344</v>
      </c>
      <c r="D593" s="18" t="s">
        <v>3069</v>
      </c>
      <c r="E593" s="17">
        <v>1</v>
      </c>
      <c r="F593" s="18" t="s">
        <v>19352</v>
      </c>
      <c r="G593" s="17">
        <v>1</v>
      </c>
      <c r="H593" s="19">
        <v>4726.8599999999997</v>
      </c>
      <c r="I593" s="18" t="s">
        <v>18679</v>
      </c>
      <c r="J593" s="19" t="s">
        <v>14102</v>
      </c>
      <c r="K593" s="18"/>
      <c r="L593" s="18">
        <v>4700</v>
      </c>
    </row>
    <row r="594" spans="1:12" s="20" customFormat="1" ht="12" x14ac:dyDescent="0.25">
      <c r="A594" s="71">
        <v>593</v>
      </c>
      <c r="B594" s="18" t="s">
        <v>3065</v>
      </c>
      <c r="C594" s="18" t="s">
        <v>19344</v>
      </c>
      <c r="D594" s="18" t="s">
        <v>3066</v>
      </c>
      <c r="E594" s="17">
        <v>1</v>
      </c>
      <c r="F594" s="18" t="s">
        <v>19350</v>
      </c>
      <c r="G594" s="17">
        <v>3</v>
      </c>
      <c r="H594" s="19">
        <v>4739.43</v>
      </c>
      <c r="I594" s="18" t="s">
        <v>18679</v>
      </c>
      <c r="J594" s="19" t="s">
        <v>14102</v>
      </c>
      <c r="K594" s="18"/>
      <c r="L594" s="18">
        <v>4712.5</v>
      </c>
    </row>
    <row r="595" spans="1:12" s="20" customFormat="1" ht="12" x14ac:dyDescent="0.25">
      <c r="A595" s="71">
        <v>594</v>
      </c>
      <c r="B595" s="18" t="s">
        <v>3062</v>
      </c>
      <c r="C595" s="18" t="s">
        <v>19344</v>
      </c>
      <c r="D595" s="18" t="s">
        <v>3063</v>
      </c>
      <c r="E595" s="17">
        <v>1</v>
      </c>
      <c r="F595" s="18" t="s">
        <v>19351</v>
      </c>
      <c r="G595" s="17">
        <v>3</v>
      </c>
      <c r="H595" s="19">
        <v>4739.43</v>
      </c>
      <c r="I595" s="18" t="s">
        <v>18679</v>
      </c>
      <c r="J595" s="19" t="s">
        <v>14102</v>
      </c>
      <c r="K595" s="18"/>
      <c r="L595" s="18">
        <v>4712.5</v>
      </c>
    </row>
    <row r="596" spans="1:12" s="20" customFormat="1" ht="12" x14ac:dyDescent="0.25">
      <c r="A596" s="71">
        <v>595</v>
      </c>
      <c r="B596" s="18" t="s">
        <v>3059</v>
      </c>
      <c r="C596" s="18" t="s">
        <v>19344</v>
      </c>
      <c r="D596" s="18" t="s">
        <v>3060</v>
      </c>
      <c r="E596" s="17">
        <v>1</v>
      </c>
      <c r="F596" s="18" t="s">
        <v>19353</v>
      </c>
      <c r="G596" s="17">
        <v>1</v>
      </c>
      <c r="H596" s="19">
        <v>7448.57</v>
      </c>
      <c r="I596" s="18" t="s">
        <v>18679</v>
      </c>
      <c r="J596" s="19" t="s">
        <v>14102</v>
      </c>
      <c r="K596" s="18"/>
      <c r="L596" s="18">
        <v>7406.25</v>
      </c>
    </row>
    <row r="597" spans="1:12" s="20" customFormat="1" ht="12" x14ac:dyDescent="0.25">
      <c r="A597" s="71">
        <v>596</v>
      </c>
      <c r="B597" s="18" t="s">
        <v>3056</v>
      </c>
      <c r="C597" s="18" t="s">
        <v>19344</v>
      </c>
      <c r="D597" s="18" t="s">
        <v>3057</v>
      </c>
      <c r="E597" s="17">
        <v>1</v>
      </c>
      <c r="F597" s="18" t="s">
        <v>19350</v>
      </c>
      <c r="G597" s="17">
        <v>3</v>
      </c>
      <c r="H597" s="19">
        <v>7464.29</v>
      </c>
      <c r="I597" s="18" t="s">
        <v>18679</v>
      </c>
      <c r="J597" s="19" t="s">
        <v>14102</v>
      </c>
      <c r="K597" s="18"/>
      <c r="L597" s="18">
        <v>7421.88</v>
      </c>
    </row>
    <row r="598" spans="1:12" s="20" customFormat="1" ht="12" x14ac:dyDescent="0.25">
      <c r="A598" s="71">
        <v>597</v>
      </c>
      <c r="B598" s="18" t="s">
        <v>3053</v>
      </c>
      <c r="C598" s="18" t="s">
        <v>19344</v>
      </c>
      <c r="D598" s="18" t="s">
        <v>3054</v>
      </c>
      <c r="E598" s="17">
        <v>1</v>
      </c>
      <c r="F598" s="18" t="s">
        <v>19351</v>
      </c>
      <c r="G598" s="17">
        <v>3</v>
      </c>
      <c r="H598" s="19">
        <v>7618.29</v>
      </c>
      <c r="I598" s="18" t="s">
        <v>18679</v>
      </c>
      <c r="J598" s="19" t="s">
        <v>14102</v>
      </c>
      <c r="K598" s="18"/>
      <c r="L598" s="18">
        <v>7575</v>
      </c>
    </row>
    <row r="599" spans="1:12" s="20" customFormat="1" ht="12" x14ac:dyDescent="0.25">
      <c r="A599" s="71">
        <v>598</v>
      </c>
      <c r="B599" s="18" t="s">
        <v>3050</v>
      </c>
      <c r="C599" s="18" t="s">
        <v>19344</v>
      </c>
      <c r="D599" s="18" t="s">
        <v>3051</v>
      </c>
      <c r="E599" s="17">
        <v>1</v>
      </c>
      <c r="F599" s="18" t="s">
        <v>19354</v>
      </c>
      <c r="G599" s="17">
        <v>1</v>
      </c>
      <c r="H599" s="19">
        <v>8272</v>
      </c>
      <c r="I599" s="18" t="s">
        <v>18679</v>
      </c>
      <c r="J599" s="19" t="s">
        <v>14102</v>
      </c>
      <c r="K599" s="18"/>
      <c r="L599" s="18">
        <v>8225</v>
      </c>
    </row>
    <row r="600" spans="1:12" s="20" customFormat="1" ht="12" x14ac:dyDescent="0.25">
      <c r="A600" s="71">
        <v>599</v>
      </c>
      <c r="B600" s="18" t="s">
        <v>3047</v>
      </c>
      <c r="C600" s="18" t="s">
        <v>19344</v>
      </c>
      <c r="D600" s="18" t="s">
        <v>3048</v>
      </c>
      <c r="E600" s="17">
        <v>1</v>
      </c>
      <c r="F600" s="18" t="s">
        <v>19355</v>
      </c>
      <c r="G600" s="17">
        <v>1</v>
      </c>
      <c r="H600" s="19">
        <v>8303.43</v>
      </c>
      <c r="I600" s="18" t="s">
        <v>18679</v>
      </c>
      <c r="J600" s="19" t="s">
        <v>14102</v>
      </c>
      <c r="K600" s="18"/>
      <c r="L600" s="18">
        <v>8256.25</v>
      </c>
    </row>
    <row r="601" spans="1:12" s="20" customFormat="1" ht="12" x14ac:dyDescent="0.25">
      <c r="A601" s="71">
        <v>600</v>
      </c>
      <c r="B601" s="18" t="s">
        <v>3044</v>
      </c>
      <c r="C601" s="18" t="s">
        <v>19344</v>
      </c>
      <c r="D601" s="18" t="s">
        <v>3045</v>
      </c>
      <c r="E601" s="17">
        <v>1</v>
      </c>
      <c r="F601" s="18" t="s">
        <v>19356</v>
      </c>
      <c r="G601" s="17">
        <v>1</v>
      </c>
      <c r="H601" s="19">
        <v>8598.86</v>
      </c>
      <c r="I601" s="18" t="s">
        <v>18679</v>
      </c>
      <c r="J601" s="19" t="s">
        <v>14102</v>
      </c>
      <c r="K601" s="18"/>
      <c r="L601" s="18">
        <v>8550</v>
      </c>
    </row>
    <row r="602" spans="1:12" s="20" customFormat="1" ht="12" x14ac:dyDescent="0.25">
      <c r="A602" s="71">
        <v>601</v>
      </c>
      <c r="B602" s="18" t="s">
        <v>3041</v>
      </c>
      <c r="C602" s="18" t="s">
        <v>19344</v>
      </c>
      <c r="D602" s="18" t="s">
        <v>3042</v>
      </c>
      <c r="E602" s="17">
        <v>1</v>
      </c>
      <c r="F602" s="18" t="s">
        <v>19357</v>
      </c>
      <c r="G602" s="17">
        <v>1</v>
      </c>
      <c r="H602" s="19">
        <v>8272</v>
      </c>
      <c r="I602" s="18" t="s">
        <v>18679</v>
      </c>
      <c r="J602" s="19" t="s">
        <v>14102</v>
      </c>
      <c r="K602" s="18"/>
      <c r="L602" s="18">
        <v>8225</v>
      </c>
    </row>
    <row r="603" spans="1:12" s="20" customFormat="1" ht="12" x14ac:dyDescent="0.25">
      <c r="A603" s="71">
        <v>602</v>
      </c>
      <c r="B603" s="18" t="s">
        <v>3038</v>
      </c>
      <c r="C603" s="18" t="s">
        <v>19344</v>
      </c>
      <c r="D603" s="18" t="s">
        <v>3039</v>
      </c>
      <c r="E603" s="17">
        <v>1</v>
      </c>
      <c r="F603" s="18" t="s">
        <v>19358</v>
      </c>
      <c r="G603" s="17">
        <v>1</v>
      </c>
      <c r="H603" s="19">
        <v>8303.43</v>
      </c>
      <c r="I603" s="18" t="s">
        <v>18679</v>
      </c>
      <c r="J603" s="19" t="s">
        <v>14102</v>
      </c>
      <c r="K603" s="18"/>
      <c r="L603" s="18">
        <v>8256.25</v>
      </c>
    </row>
    <row r="604" spans="1:12" s="20" customFormat="1" ht="12" x14ac:dyDescent="0.25">
      <c r="A604" s="71">
        <v>603</v>
      </c>
      <c r="B604" s="18" t="s">
        <v>3036</v>
      </c>
      <c r="C604" s="18" t="s">
        <v>19344</v>
      </c>
      <c r="D604" s="18" t="s">
        <v>19359</v>
      </c>
      <c r="E604" s="17">
        <v>1</v>
      </c>
      <c r="F604" s="18" t="s">
        <v>19360</v>
      </c>
      <c r="G604" s="17">
        <v>1</v>
      </c>
      <c r="H604" s="19">
        <v>8598.86</v>
      </c>
      <c r="I604" s="18" t="s">
        <v>19361</v>
      </c>
      <c r="J604" s="19" t="s">
        <v>14070</v>
      </c>
      <c r="K604" s="18"/>
      <c r="L604" s="18">
        <v>8550</v>
      </c>
    </row>
    <row r="605" spans="1:12" s="20" customFormat="1" ht="12" x14ac:dyDescent="0.25">
      <c r="A605" s="71">
        <v>604</v>
      </c>
      <c r="B605" s="18" t="s">
        <v>3033</v>
      </c>
      <c r="C605" s="18" t="s">
        <v>19344</v>
      </c>
      <c r="D605" s="18" t="s">
        <v>3034</v>
      </c>
      <c r="E605" s="17">
        <v>1</v>
      </c>
      <c r="F605" s="18" t="s">
        <v>19362</v>
      </c>
      <c r="G605" s="17">
        <v>1</v>
      </c>
      <c r="H605" s="19">
        <v>15224</v>
      </c>
      <c r="I605" s="18" t="s">
        <v>18679</v>
      </c>
      <c r="J605" s="19" t="s">
        <v>14102</v>
      </c>
      <c r="K605" s="18"/>
      <c r="L605" s="18">
        <v>15137.5</v>
      </c>
    </row>
    <row r="606" spans="1:12" s="20" customFormat="1" ht="12" x14ac:dyDescent="0.25">
      <c r="A606" s="71">
        <v>605</v>
      </c>
      <c r="B606" s="18" t="s">
        <v>3030</v>
      </c>
      <c r="C606" s="18" t="s">
        <v>19344</v>
      </c>
      <c r="D606" s="18" t="s">
        <v>3031</v>
      </c>
      <c r="E606" s="17">
        <v>1</v>
      </c>
      <c r="F606" s="18" t="s">
        <v>19363</v>
      </c>
      <c r="G606" s="17">
        <v>1</v>
      </c>
      <c r="H606" s="19">
        <v>15368.57</v>
      </c>
      <c r="I606" s="18" t="s">
        <v>18679</v>
      </c>
      <c r="J606" s="19" t="s">
        <v>14102</v>
      </c>
      <c r="K606" s="18"/>
      <c r="L606" s="18">
        <v>15281.25</v>
      </c>
    </row>
    <row r="607" spans="1:12" s="20" customFormat="1" ht="12" x14ac:dyDescent="0.25">
      <c r="A607" s="71">
        <v>606</v>
      </c>
      <c r="B607" s="18" t="s">
        <v>3027</v>
      </c>
      <c r="C607" s="18" t="s">
        <v>19344</v>
      </c>
      <c r="D607" s="18" t="s">
        <v>3028</v>
      </c>
      <c r="E607" s="17">
        <v>1</v>
      </c>
      <c r="F607" s="18" t="s">
        <v>19364</v>
      </c>
      <c r="G607" s="17">
        <v>1</v>
      </c>
      <c r="H607" s="19">
        <v>15818</v>
      </c>
      <c r="I607" s="18" t="s">
        <v>18679</v>
      </c>
      <c r="J607" s="19" t="s">
        <v>14102</v>
      </c>
      <c r="K607" s="18"/>
      <c r="L607" s="18">
        <v>15728.13</v>
      </c>
    </row>
    <row r="608" spans="1:12" s="20" customFormat="1" ht="12" x14ac:dyDescent="0.25">
      <c r="A608" s="71">
        <v>607</v>
      </c>
      <c r="B608" s="18" t="s">
        <v>3024</v>
      </c>
      <c r="C608" s="18" t="s">
        <v>19365</v>
      </c>
      <c r="D608" s="18" t="s">
        <v>3025</v>
      </c>
      <c r="E608" s="17">
        <v>1</v>
      </c>
      <c r="F608" s="18" t="s">
        <v>19366</v>
      </c>
      <c r="G608" s="17">
        <v>1</v>
      </c>
      <c r="H608" s="19">
        <v>16047.43</v>
      </c>
      <c r="I608" s="18" t="s">
        <v>18679</v>
      </c>
      <c r="J608" s="19" t="s">
        <v>14102</v>
      </c>
      <c r="K608" s="18"/>
      <c r="L608" s="18">
        <v>15956.25</v>
      </c>
    </row>
    <row r="609" spans="1:12" s="20" customFormat="1" ht="12" x14ac:dyDescent="0.25">
      <c r="A609" s="71">
        <v>608</v>
      </c>
      <c r="B609" s="18" t="s">
        <v>3021</v>
      </c>
      <c r="C609" s="18" t="s">
        <v>19365</v>
      </c>
      <c r="D609" s="18" t="s">
        <v>3022</v>
      </c>
      <c r="E609" s="17">
        <v>1</v>
      </c>
      <c r="F609" s="18" t="s">
        <v>19367</v>
      </c>
      <c r="G609" s="17">
        <v>1</v>
      </c>
      <c r="H609" s="19">
        <v>16204.57</v>
      </c>
      <c r="I609" s="18" t="s">
        <v>18679</v>
      </c>
      <c r="J609" s="19" t="s">
        <v>14102</v>
      </c>
      <c r="K609" s="18"/>
      <c r="L609" s="18">
        <v>16112.5</v>
      </c>
    </row>
    <row r="610" spans="1:12" s="20" customFormat="1" ht="12" x14ac:dyDescent="0.25">
      <c r="A610" s="71">
        <v>609</v>
      </c>
      <c r="B610" s="18" t="s">
        <v>3018</v>
      </c>
      <c r="C610" s="18" t="s">
        <v>19365</v>
      </c>
      <c r="D610" s="18" t="s">
        <v>3019</v>
      </c>
      <c r="E610" s="17">
        <v>1</v>
      </c>
      <c r="F610" s="18" t="s">
        <v>19368</v>
      </c>
      <c r="G610" s="17">
        <v>1</v>
      </c>
      <c r="H610" s="19">
        <v>16801.71</v>
      </c>
      <c r="I610" s="18" t="s">
        <v>18679</v>
      </c>
      <c r="J610" s="19" t="s">
        <v>14102</v>
      </c>
      <c r="K610" s="18"/>
      <c r="L610" s="18">
        <v>16706.25</v>
      </c>
    </row>
    <row r="611" spans="1:12" s="20" customFormat="1" ht="12" x14ac:dyDescent="0.25">
      <c r="A611" s="71">
        <v>610</v>
      </c>
      <c r="B611" s="18" t="s">
        <v>3015</v>
      </c>
      <c r="C611" s="18" t="s">
        <v>19365</v>
      </c>
      <c r="D611" s="18" t="s">
        <v>3016</v>
      </c>
      <c r="E611" s="17">
        <v>1</v>
      </c>
      <c r="F611" s="18" t="s">
        <v>3017</v>
      </c>
      <c r="G611" s="17">
        <v>1</v>
      </c>
      <c r="H611" s="19">
        <v>220</v>
      </c>
      <c r="I611" s="18" t="s">
        <v>18679</v>
      </c>
      <c r="J611" s="19" t="s">
        <v>14102</v>
      </c>
      <c r="K611" s="18"/>
      <c r="L611" s="18">
        <v>218.75</v>
      </c>
    </row>
    <row r="612" spans="1:12" s="20" customFormat="1" ht="12" x14ac:dyDescent="0.25">
      <c r="A612" s="71">
        <v>611</v>
      </c>
      <c r="B612" s="18" t="s">
        <v>3012</v>
      </c>
      <c r="C612" s="18" t="s">
        <v>19365</v>
      </c>
      <c r="D612" s="18" t="s">
        <v>3013</v>
      </c>
      <c r="E612" s="17">
        <v>1</v>
      </c>
      <c r="F612" s="18" t="s">
        <v>3014</v>
      </c>
      <c r="G612" s="17">
        <v>1</v>
      </c>
      <c r="H612" s="19">
        <v>220</v>
      </c>
      <c r="I612" s="18" t="s">
        <v>18679</v>
      </c>
      <c r="J612" s="19" t="s">
        <v>14102</v>
      </c>
      <c r="K612" s="18"/>
      <c r="L612" s="18">
        <v>218.75</v>
      </c>
    </row>
    <row r="613" spans="1:12" s="20" customFormat="1" ht="12" x14ac:dyDescent="0.25">
      <c r="A613" s="71">
        <v>612</v>
      </c>
      <c r="B613" s="18" t="s">
        <v>3009</v>
      </c>
      <c r="C613" s="18" t="s">
        <v>19365</v>
      </c>
      <c r="D613" s="18" t="s">
        <v>3010</v>
      </c>
      <c r="E613" s="17">
        <v>1</v>
      </c>
      <c r="F613" s="18" t="s">
        <v>3011</v>
      </c>
      <c r="G613" s="17">
        <v>1</v>
      </c>
      <c r="H613" s="19">
        <v>59.09</v>
      </c>
      <c r="I613" s="18" t="s">
        <v>18679</v>
      </c>
      <c r="J613" s="19" t="s">
        <v>14102</v>
      </c>
      <c r="K613" s="18"/>
      <c r="L613" s="18">
        <v>58.75</v>
      </c>
    </row>
    <row r="614" spans="1:12" s="20" customFormat="1" ht="12" x14ac:dyDescent="0.25">
      <c r="A614" s="71">
        <v>613</v>
      </c>
      <c r="B614" s="18" t="s">
        <v>19369</v>
      </c>
      <c r="C614" s="18" t="s">
        <v>19365</v>
      </c>
      <c r="D614" s="18" t="s">
        <v>19370</v>
      </c>
      <c r="E614" s="17">
        <v>1</v>
      </c>
      <c r="F614" s="18" t="s">
        <v>19371</v>
      </c>
      <c r="G614" s="17">
        <v>1</v>
      </c>
      <c r="H614" s="19">
        <v>43.37</v>
      </c>
      <c r="I614" s="18" t="s">
        <v>18679</v>
      </c>
      <c r="J614" s="19" t="s">
        <v>14102</v>
      </c>
      <c r="K614" s="18"/>
      <c r="L614" s="18">
        <v>43.13</v>
      </c>
    </row>
    <row r="615" spans="1:12" s="20" customFormat="1" ht="12" x14ac:dyDescent="0.25">
      <c r="A615" s="71">
        <v>614</v>
      </c>
      <c r="B615" s="18" t="s">
        <v>7028</v>
      </c>
      <c r="C615" s="18" t="s">
        <v>19372</v>
      </c>
      <c r="D615" s="18" t="s">
        <v>7029</v>
      </c>
      <c r="E615" s="17">
        <v>1</v>
      </c>
      <c r="F615" s="18" t="s">
        <v>19373</v>
      </c>
      <c r="G615" s="17">
        <v>1</v>
      </c>
      <c r="H615" s="19">
        <v>5036.67</v>
      </c>
      <c r="I615" s="18" t="s">
        <v>18679</v>
      </c>
      <c r="J615" s="19" t="s">
        <v>14102</v>
      </c>
      <c r="K615" s="18"/>
      <c r="L615" s="18">
        <v>4569.66</v>
      </c>
    </row>
    <row r="616" spans="1:12" s="20" customFormat="1" ht="12" x14ac:dyDescent="0.25">
      <c r="A616" s="71">
        <v>615</v>
      </c>
      <c r="B616" s="18" t="s">
        <v>6975</v>
      </c>
      <c r="C616" s="18" t="s">
        <v>19372</v>
      </c>
      <c r="D616" s="18" t="s">
        <v>6976</v>
      </c>
      <c r="E616" s="17">
        <v>1</v>
      </c>
      <c r="F616" s="18" t="s">
        <v>19374</v>
      </c>
      <c r="G616" s="17" t="e">
        <v>#VALUE!</v>
      </c>
      <c r="H616" s="19">
        <v>5536.67</v>
      </c>
      <c r="I616" s="18" t="s">
        <v>18679</v>
      </c>
      <c r="J616" s="19" t="s">
        <v>14102</v>
      </c>
      <c r="K616" s="18"/>
      <c r="L616" s="18">
        <v>4955.0600000000004</v>
      </c>
    </row>
    <row r="617" spans="1:12" s="20" customFormat="1" ht="12" x14ac:dyDescent="0.25">
      <c r="A617" s="71">
        <v>616</v>
      </c>
      <c r="B617" s="18" t="s">
        <v>7009</v>
      </c>
      <c r="C617" s="18" t="s">
        <v>19372</v>
      </c>
      <c r="D617" s="18" t="s">
        <v>7010</v>
      </c>
      <c r="E617" s="17">
        <v>1</v>
      </c>
      <c r="F617" s="18" t="s">
        <v>19375</v>
      </c>
      <c r="G617" s="17">
        <v>1</v>
      </c>
      <c r="H617" s="19">
        <v>6823.33</v>
      </c>
      <c r="I617" s="18" t="s">
        <v>18679</v>
      </c>
      <c r="J617" s="19" t="s">
        <v>14102</v>
      </c>
      <c r="K617" s="18"/>
      <c r="L617" s="18">
        <v>6900</v>
      </c>
    </row>
    <row r="618" spans="1:12" s="20" customFormat="1" ht="12" x14ac:dyDescent="0.25">
      <c r="A618" s="71">
        <v>617</v>
      </c>
      <c r="B618" s="18" t="s">
        <v>7012</v>
      </c>
      <c r="C618" s="18" t="s">
        <v>19372</v>
      </c>
      <c r="D618" s="18" t="s">
        <v>7013</v>
      </c>
      <c r="E618" s="17">
        <v>1</v>
      </c>
      <c r="F618" s="18" t="s">
        <v>19376</v>
      </c>
      <c r="G618" s="17" t="e">
        <v>#VALUE!</v>
      </c>
      <c r="H618" s="19">
        <v>7021.11</v>
      </c>
      <c r="I618" s="18" t="s">
        <v>18679</v>
      </c>
      <c r="J618" s="19" t="s">
        <v>14102</v>
      </c>
      <c r="K618" s="18"/>
      <c r="L618" s="18">
        <v>7115.73</v>
      </c>
    </row>
    <row r="619" spans="1:12" s="20" customFormat="1" ht="12" x14ac:dyDescent="0.25">
      <c r="A619" s="71">
        <v>618</v>
      </c>
      <c r="B619" s="18" t="s">
        <v>6982</v>
      </c>
      <c r="C619" s="18" t="s">
        <v>19372</v>
      </c>
      <c r="D619" s="18" t="s">
        <v>6983</v>
      </c>
      <c r="E619" s="17">
        <v>1</v>
      </c>
      <c r="F619" s="18" t="s">
        <v>19377</v>
      </c>
      <c r="G619" s="17" t="e">
        <v>#VALUE!</v>
      </c>
      <c r="H619" s="19">
        <v>3756.67</v>
      </c>
      <c r="I619" s="18" t="s">
        <v>18679</v>
      </c>
      <c r="J619" s="19" t="s">
        <v>14102</v>
      </c>
      <c r="K619" s="18"/>
      <c r="L619" s="18">
        <v>7407.87</v>
      </c>
    </row>
    <row r="620" spans="1:12" s="20" customFormat="1" ht="12" x14ac:dyDescent="0.25">
      <c r="A620" s="71">
        <v>619</v>
      </c>
      <c r="B620" s="18" t="s">
        <v>4994</v>
      </c>
      <c r="C620" s="18" t="s">
        <v>19372</v>
      </c>
      <c r="D620" s="18" t="s">
        <v>4995</v>
      </c>
      <c r="E620" s="17">
        <v>1</v>
      </c>
      <c r="F620" s="18" t="s">
        <v>19378</v>
      </c>
      <c r="G620" s="17">
        <v>1</v>
      </c>
      <c r="H620" s="19">
        <v>3886.67</v>
      </c>
      <c r="I620" s="18" t="s">
        <v>18679</v>
      </c>
      <c r="J620" s="19" t="s">
        <v>14102</v>
      </c>
      <c r="K620" s="18"/>
      <c r="L620" s="18">
        <v>3806.74</v>
      </c>
    </row>
    <row r="621" spans="1:12" s="20" customFormat="1" ht="12" x14ac:dyDescent="0.25">
      <c r="A621" s="71">
        <v>620</v>
      </c>
      <c r="B621" s="18" t="s">
        <v>7006</v>
      </c>
      <c r="C621" s="18" t="s">
        <v>19372</v>
      </c>
      <c r="D621" s="18" t="s">
        <v>7007</v>
      </c>
      <c r="E621" s="17">
        <v>1</v>
      </c>
      <c r="F621" s="18" t="s">
        <v>19379</v>
      </c>
      <c r="G621" s="17" t="e">
        <v>#VALUE!</v>
      </c>
      <c r="H621" s="19">
        <v>12315.56</v>
      </c>
      <c r="I621" s="18" t="s">
        <v>18679</v>
      </c>
      <c r="J621" s="19" t="s">
        <v>14102</v>
      </c>
      <c r="K621" s="18"/>
      <c r="L621" s="18">
        <v>3941.57</v>
      </c>
    </row>
    <row r="622" spans="1:12" s="20" customFormat="1" ht="12" x14ac:dyDescent="0.25">
      <c r="A622" s="71">
        <v>621</v>
      </c>
      <c r="B622" s="18" t="s">
        <v>4988</v>
      </c>
      <c r="C622" s="18" t="s">
        <v>19380</v>
      </c>
      <c r="D622" s="18" t="s">
        <v>4989</v>
      </c>
      <c r="E622" s="17">
        <v>1</v>
      </c>
      <c r="F622" s="18" t="s">
        <v>19381</v>
      </c>
      <c r="G622" s="17" t="e">
        <v>#VALUE!</v>
      </c>
      <c r="H622" s="19">
        <v>12315.56</v>
      </c>
      <c r="I622" s="18" t="s">
        <v>18679</v>
      </c>
      <c r="J622" s="19" t="s">
        <v>14102</v>
      </c>
      <c r="K622" s="18"/>
      <c r="L622" s="18">
        <v>12568.54</v>
      </c>
    </row>
    <row r="623" spans="1:12" s="20" customFormat="1" ht="12" x14ac:dyDescent="0.25">
      <c r="A623" s="71">
        <v>622</v>
      </c>
      <c r="B623" s="18" t="s">
        <v>4982</v>
      </c>
      <c r="C623" s="18" t="s">
        <v>19380</v>
      </c>
      <c r="D623" s="18" t="s">
        <v>4983</v>
      </c>
      <c r="E623" s="17">
        <v>1</v>
      </c>
      <c r="F623" s="18" t="s">
        <v>19382</v>
      </c>
      <c r="G623" s="17" t="e">
        <v>#VALUE!</v>
      </c>
      <c r="H623" s="19">
        <v>12877.78</v>
      </c>
      <c r="I623" s="18" t="s">
        <v>18679</v>
      </c>
      <c r="J623" s="19" t="s">
        <v>14102</v>
      </c>
      <c r="K623" s="18"/>
      <c r="L623" s="18">
        <v>13147.19</v>
      </c>
    </row>
    <row r="624" spans="1:12" s="20" customFormat="1" ht="12" x14ac:dyDescent="0.25">
      <c r="A624" s="71">
        <v>623</v>
      </c>
      <c r="B624" s="18" t="s">
        <v>4973</v>
      </c>
      <c r="C624" s="18" t="s">
        <v>19380</v>
      </c>
      <c r="D624" s="18" t="s">
        <v>4974</v>
      </c>
      <c r="E624" s="17">
        <v>1</v>
      </c>
      <c r="F624" s="18" t="s">
        <v>19383</v>
      </c>
      <c r="G624" s="17" t="e">
        <v>#VALUE!</v>
      </c>
      <c r="H624" s="19">
        <v>14492.22</v>
      </c>
      <c r="I624" s="18" t="s">
        <v>18679</v>
      </c>
      <c r="J624" s="19" t="s">
        <v>14102</v>
      </c>
      <c r="K624" s="18"/>
      <c r="L624" s="18">
        <v>14492.22</v>
      </c>
    </row>
    <row r="625" spans="1:12" s="20" customFormat="1" ht="12" x14ac:dyDescent="0.25">
      <c r="A625" s="71">
        <v>624</v>
      </c>
      <c r="B625" s="18" t="s">
        <v>4967</v>
      </c>
      <c r="C625" s="18" t="s">
        <v>19380</v>
      </c>
      <c r="D625" s="18" t="s">
        <v>4968</v>
      </c>
      <c r="E625" s="17">
        <v>1</v>
      </c>
      <c r="F625" s="18" t="s">
        <v>19384</v>
      </c>
      <c r="G625" s="17" t="e">
        <v>#VALUE!</v>
      </c>
      <c r="H625" s="19">
        <v>15134.44</v>
      </c>
      <c r="I625" s="18" t="s">
        <v>18679</v>
      </c>
      <c r="J625" s="19" t="s">
        <v>14102</v>
      </c>
      <c r="K625" s="18"/>
      <c r="L625" s="18">
        <v>15134.44</v>
      </c>
    </row>
    <row r="626" spans="1:12" s="20" customFormat="1" ht="12" x14ac:dyDescent="0.25">
      <c r="A626" s="71">
        <v>625</v>
      </c>
      <c r="B626" s="18" t="s">
        <v>4964</v>
      </c>
      <c r="C626" s="18" t="s">
        <v>19380</v>
      </c>
      <c r="D626" s="18" t="s">
        <v>4965</v>
      </c>
      <c r="E626" s="17">
        <v>1</v>
      </c>
      <c r="F626" s="18" t="s">
        <v>19385</v>
      </c>
      <c r="G626" s="17">
        <v>1</v>
      </c>
      <c r="H626" s="19">
        <v>3951.11</v>
      </c>
      <c r="I626" s="18" t="s">
        <v>18679</v>
      </c>
      <c r="J626" s="19" t="s">
        <v>14102</v>
      </c>
      <c r="K626" s="18"/>
      <c r="L626" s="18">
        <v>3951.11</v>
      </c>
    </row>
    <row r="627" spans="1:12" s="20" customFormat="1" ht="12" x14ac:dyDescent="0.25">
      <c r="A627" s="71">
        <v>626</v>
      </c>
      <c r="B627" s="18" t="s">
        <v>4961</v>
      </c>
      <c r="C627" s="18" t="s">
        <v>19380</v>
      </c>
      <c r="D627" s="18" t="s">
        <v>4962</v>
      </c>
      <c r="E627" s="17">
        <v>1</v>
      </c>
      <c r="F627" s="18" t="s">
        <v>19386</v>
      </c>
      <c r="G627" s="17" t="e">
        <v>#VALUE!</v>
      </c>
      <c r="H627" s="19">
        <v>7200</v>
      </c>
      <c r="I627" s="18" t="s">
        <v>18679</v>
      </c>
      <c r="J627" s="19" t="s">
        <v>14102</v>
      </c>
      <c r="K627" s="18"/>
      <c r="L627" s="18">
        <v>7200</v>
      </c>
    </row>
    <row r="628" spans="1:12" s="20" customFormat="1" ht="12" x14ac:dyDescent="0.25">
      <c r="A628" s="71">
        <v>627</v>
      </c>
      <c r="B628" s="18" t="s">
        <v>4958</v>
      </c>
      <c r="C628" s="18" t="s">
        <v>19380</v>
      </c>
      <c r="D628" s="18" t="s">
        <v>4959</v>
      </c>
      <c r="E628" s="17">
        <v>1</v>
      </c>
      <c r="F628" s="18" t="s">
        <v>19387</v>
      </c>
      <c r="G628" s="17" t="e">
        <v>#VALUE!</v>
      </c>
      <c r="H628" s="19">
        <v>12626.67</v>
      </c>
      <c r="I628" s="18" t="s">
        <v>18679</v>
      </c>
      <c r="J628" s="19" t="s">
        <v>14102</v>
      </c>
      <c r="K628" s="18"/>
      <c r="L628" s="18">
        <v>12626.67</v>
      </c>
    </row>
    <row r="629" spans="1:12" s="20" customFormat="1" ht="12" x14ac:dyDescent="0.25">
      <c r="A629" s="71">
        <v>628</v>
      </c>
      <c r="B629" s="18" t="s">
        <v>3006</v>
      </c>
      <c r="C629" s="18" t="s">
        <v>19380</v>
      </c>
      <c r="D629" s="18" t="s">
        <v>3007</v>
      </c>
      <c r="E629" s="17">
        <v>1</v>
      </c>
      <c r="F629" s="18" t="s">
        <v>19388</v>
      </c>
      <c r="G629" s="17" t="e">
        <v>#VALUE!</v>
      </c>
      <c r="H629" s="19">
        <v>13135.56</v>
      </c>
      <c r="I629" s="18" t="s">
        <v>18679</v>
      </c>
      <c r="J629" s="19" t="s">
        <v>14102</v>
      </c>
      <c r="K629" s="18"/>
      <c r="L629" s="18">
        <v>13443.82</v>
      </c>
    </row>
    <row r="630" spans="1:12" s="20" customFormat="1" ht="12" x14ac:dyDescent="0.25">
      <c r="A630" s="71">
        <v>629</v>
      </c>
      <c r="B630" s="18" t="s">
        <v>3003</v>
      </c>
      <c r="C630" s="18" t="s">
        <v>19380</v>
      </c>
      <c r="D630" s="18" t="s">
        <v>3004</v>
      </c>
      <c r="E630" s="17">
        <v>1</v>
      </c>
      <c r="F630" s="18" t="s">
        <v>19389</v>
      </c>
      <c r="G630" s="17" t="e">
        <v>#VALUE!</v>
      </c>
      <c r="H630" s="19">
        <v>15050</v>
      </c>
      <c r="I630" s="18" t="s">
        <v>18679</v>
      </c>
      <c r="J630" s="19" t="s">
        <v>14102</v>
      </c>
      <c r="K630" s="18"/>
      <c r="L630" s="18">
        <v>15408.99</v>
      </c>
    </row>
    <row r="631" spans="1:12" s="20" customFormat="1" ht="12" x14ac:dyDescent="0.25">
      <c r="A631" s="71">
        <v>630</v>
      </c>
      <c r="B631" s="18" t="s">
        <v>4956</v>
      </c>
      <c r="C631" s="18" t="s">
        <v>19380</v>
      </c>
      <c r="D631" s="18" t="s">
        <v>16976</v>
      </c>
      <c r="E631" s="17">
        <v>1</v>
      </c>
      <c r="F631" s="18" t="s">
        <v>19390</v>
      </c>
      <c r="G631" s="17" t="e">
        <v>#VALUE!</v>
      </c>
      <c r="H631" s="19">
        <v>12626.67</v>
      </c>
      <c r="I631" s="18" t="s">
        <v>18679</v>
      </c>
      <c r="J631" s="19" t="s">
        <v>14102</v>
      </c>
      <c r="K631" s="18" t="s">
        <v>4956</v>
      </c>
      <c r="L631" s="18">
        <v>11477.53</v>
      </c>
    </row>
    <row r="632" spans="1:12" s="20" customFormat="1" ht="12" x14ac:dyDescent="0.25">
      <c r="A632" s="71">
        <v>631</v>
      </c>
      <c r="B632" s="18" t="s">
        <v>4953</v>
      </c>
      <c r="C632" s="18" t="s">
        <v>19380</v>
      </c>
      <c r="D632" s="18" t="s">
        <v>4954</v>
      </c>
      <c r="E632" s="17">
        <v>1</v>
      </c>
      <c r="F632" s="18" t="s">
        <v>19391</v>
      </c>
      <c r="G632" s="17" t="e">
        <v>#VALUE!</v>
      </c>
      <c r="H632" s="19">
        <v>16687.78</v>
      </c>
      <c r="I632" s="18" t="s">
        <v>18679</v>
      </c>
      <c r="J632" s="19" t="s">
        <v>14102</v>
      </c>
      <c r="K632" s="18"/>
      <c r="L632" s="18">
        <v>17066.29</v>
      </c>
    </row>
    <row r="633" spans="1:12" s="20" customFormat="1" ht="12" x14ac:dyDescent="0.25">
      <c r="A633" s="71">
        <v>632</v>
      </c>
      <c r="B633" s="18" t="s">
        <v>4947</v>
      </c>
      <c r="C633" s="18" t="s">
        <v>19380</v>
      </c>
      <c r="D633" s="18" t="s">
        <v>4948</v>
      </c>
      <c r="E633" s="17">
        <v>1</v>
      </c>
      <c r="F633" s="18" t="s">
        <v>19392</v>
      </c>
      <c r="G633" s="17" t="e">
        <v>#VALUE!</v>
      </c>
      <c r="H633" s="19">
        <v>12567.78</v>
      </c>
      <c r="I633" s="18" t="s">
        <v>18679</v>
      </c>
      <c r="J633" s="19" t="s">
        <v>14102</v>
      </c>
      <c r="K633" s="18"/>
      <c r="L633" s="18">
        <v>12567.78</v>
      </c>
    </row>
    <row r="634" spans="1:12" s="20" customFormat="1" ht="12" x14ac:dyDescent="0.25">
      <c r="A634" s="71">
        <v>633</v>
      </c>
      <c r="B634" s="18" t="s">
        <v>4941</v>
      </c>
      <c r="C634" s="18" t="s">
        <v>19380</v>
      </c>
      <c r="D634" s="18" t="s">
        <v>4942</v>
      </c>
      <c r="E634" s="17">
        <v>1</v>
      </c>
      <c r="F634" s="18" t="s">
        <v>19393</v>
      </c>
      <c r="G634" s="17" t="e">
        <v>#VALUE!</v>
      </c>
      <c r="H634" s="19">
        <v>17322.22</v>
      </c>
      <c r="I634" s="18" t="s">
        <v>18679</v>
      </c>
      <c r="J634" s="19" t="s">
        <v>14102</v>
      </c>
      <c r="K634" s="18"/>
      <c r="L634" s="18">
        <v>17322.22</v>
      </c>
    </row>
    <row r="635" spans="1:12" s="20" customFormat="1" ht="12" x14ac:dyDescent="0.25">
      <c r="A635" s="71">
        <v>634</v>
      </c>
      <c r="B635" s="18" t="s">
        <v>4818</v>
      </c>
      <c r="C635" s="18" t="s">
        <v>19380</v>
      </c>
      <c r="D635" s="18" t="s">
        <v>4819</v>
      </c>
      <c r="E635" s="17">
        <v>1</v>
      </c>
      <c r="F635" s="18" t="s">
        <v>19394</v>
      </c>
      <c r="G635" s="17" t="e">
        <v>#VALUE!</v>
      </c>
      <c r="H635" s="19">
        <v>27497.78</v>
      </c>
      <c r="I635" s="18" t="s">
        <v>18679</v>
      </c>
      <c r="J635" s="19" t="s">
        <v>14102</v>
      </c>
      <c r="K635" s="18"/>
      <c r="L635" s="18">
        <v>27497.78</v>
      </c>
    </row>
    <row r="636" spans="1:12" s="20" customFormat="1" ht="12" x14ac:dyDescent="0.25">
      <c r="A636" s="71">
        <v>635</v>
      </c>
      <c r="B636" s="18" t="s">
        <v>4815</v>
      </c>
      <c r="C636" s="18" t="s">
        <v>19395</v>
      </c>
      <c r="D636" s="18" t="s">
        <v>4816</v>
      </c>
      <c r="E636" s="17">
        <v>1</v>
      </c>
      <c r="F636" s="18" t="s">
        <v>19396</v>
      </c>
      <c r="G636" s="17" t="e">
        <v>#VALUE!</v>
      </c>
      <c r="H636" s="19">
        <v>3803.33</v>
      </c>
      <c r="I636" s="18" t="s">
        <v>18679</v>
      </c>
      <c r="J636" s="19" t="s">
        <v>14102</v>
      </c>
      <c r="K636" s="18"/>
      <c r="L636" s="18">
        <v>3855.06</v>
      </c>
    </row>
    <row r="637" spans="1:12" s="20" customFormat="1" ht="12" x14ac:dyDescent="0.25">
      <c r="A637" s="71">
        <v>636</v>
      </c>
      <c r="B637" s="18" t="s">
        <v>7000</v>
      </c>
      <c r="C637" s="18" t="s">
        <v>19395</v>
      </c>
      <c r="D637" s="18" t="s">
        <v>7001</v>
      </c>
      <c r="E637" s="17">
        <v>1</v>
      </c>
      <c r="F637" s="18" t="s">
        <v>19397</v>
      </c>
      <c r="G637" s="17">
        <v>1</v>
      </c>
      <c r="H637" s="19">
        <v>3931.11</v>
      </c>
      <c r="I637" s="18" t="s">
        <v>18679</v>
      </c>
      <c r="J637" s="19" t="s">
        <v>14102</v>
      </c>
      <c r="K637" s="18"/>
      <c r="L637" s="18">
        <v>3986.52</v>
      </c>
    </row>
    <row r="638" spans="1:12" s="20" customFormat="1" ht="12" x14ac:dyDescent="0.25">
      <c r="A638" s="71">
        <v>637</v>
      </c>
      <c r="B638" s="18" t="s">
        <v>4812</v>
      </c>
      <c r="C638" s="18" t="s">
        <v>19395</v>
      </c>
      <c r="D638" s="18" t="s">
        <v>4813</v>
      </c>
      <c r="E638" s="17">
        <v>1</v>
      </c>
      <c r="F638" s="18" t="s">
        <v>19398</v>
      </c>
      <c r="G638" s="17" t="e">
        <v>#VALUE!</v>
      </c>
      <c r="H638" s="19">
        <v>6887.78</v>
      </c>
      <c r="I638" s="18" t="s">
        <v>18679</v>
      </c>
      <c r="J638" s="19" t="s">
        <v>14102</v>
      </c>
      <c r="K638" s="18"/>
      <c r="L638" s="18">
        <v>7035.96</v>
      </c>
    </row>
    <row r="639" spans="1:12" s="20" customFormat="1" ht="12" x14ac:dyDescent="0.25">
      <c r="A639" s="71">
        <v>638</v>
      </c>
      <c r="B639" s="18" t="s">
        <v>3493</v>
      </c>
      <c r="C639" s="18" t="s">
        <v>19395</v>
      </c>
      <c r="D639" s="18" t="s">
        <v>3494</v>
      </c>
      <c r="E639" s="17">
        <v>1</v>
      </c>
      <c r="F639" s="18" t="s">
        <v>19399</v>
      </c>
      <c r="G639" s="17" t="e">
        <v>#VALUE!</v>
      </c>
      <c r="H639" s="19">
        <v>7175.56</v>
      </c>
      <c r="I639" s="18" t="s">
        <v>18679</v>
      </c>
      <c r="J639" s="19" t="s">
        <v>14102</v>
      </c>
      <c r="K639" s="18" t="s">
        <v>3493</v>
      </c>
      <c r="L639" s="18">
        <v>7301.12</v>
      </c>
    </row>
    <row r="640" spans="1:12" s="20" customFormat="1" ht="12" x14ac:dyDescent="0.25">
      <c r="A640" s="71">
        <v>639</v>
      </c>
      <c r="B640" s="18" t="s">
        <v>4809</v>
      </c>
      <c r="C640" s="18" t="s">
        <v>19395</v>
      </c>
      <c r="D640" s="18" t="s">
        <v>4810</v>
      </c>
      <c r="E640" s="17">
        <v>1</v>
      </c>
      <c r="F640" s="18" t="s">
        <v>19400</v>
      </c>
      <c r="G640" s="17">
        <v>1</v>
      </c>
      <c r="H640" s="19">
        <v>4204.4399999999996</v>
      </c>
      <c r="I640" s="18" t="s">
        <v>18679</v>
      </c>
      <c r="J640" s="19" t="s">
        <v>14102</v>
      </c>
      <c r="K640" s="18"/>
      <c r="L640" s="18">
        <v>4253.93</v>
      </c>
    </row>
    <row r="641" spans="1:12" s="20" customFormat="1" ht="12" x14ac:dyDescent="0.25">
      <c r="A641" s="71">
        <v>640</v>
      </c>
      <c r="B641" s="18" t="s">
        <v>4806</v>
      </c>
      <c r="C641" s="18" t="s">
        <v>19401</v>
      </c>
      <c r="D641" s="18" t="s">
        <v>4807</v>
      </c>
      <c r="E641" s="17">
        <v>1</v>
      </c>
      <c r="F641" s="18" t="s">
        <v>19402</v>
      </c>
      <c r="G641" s="17" t="e">
        <v>#VALUE!</v>
      </c>
      <c r="H641" s="19">
        <v>4204.4399999999996</v>
      </c>
      <c r="I641" s="18" t="s">
        <v>18679</v>
      </c>
      <c r="J641" s="19" t="s">
        <v>14102</v>
      </c>
      <c r="K641" s="18"/>
      <c r="L641" s="18">
        <v>4204.4399999999996</v>
      </c>
    </row>
    <row r="642" spans="1:12" s="20" customFormat="1" ht="12" x14ac:dyDescent="0.25">
      <c r="A642" s="71">
        <v>641</v>
      </c>
      <c r="B642" s="18" t="s">
        <v>4803</v>
      </c>
      <c r="C642" s="18" t="s">
        <v>19401</v>
      </c>
      <c r="D642" s="18" t="s">
        <v>4804</v>
      </c>
      <c r="E642" s="17">
        <v>1</v>
      </c>
      <c r="F642" s="18" t="s">
        <v>19403</v>
      </c>
      <c r="G642" s="17" t="e">
        <v>#VALUE!</v>
      </c>
      <c r="H642" s="19">
        <v>7535.56</v>
      </c>
      <c r="I642" s="18" t="s">
        <v>18679</v>
      </c>
      <c r="J642" s="19" t="s">
        <v>14102</v>
      </c>
      <c r="K642" s="18"/>
      <c r="L642" s="18">
        <v>7535.56</v>
      </c>
    </row>
    <row r="643" spans="1:12" s="20" customFormat="1" ht="12" x14ac:dyDescent="0.25">
      <c r="A643" s="71">
        <v>642</v>
      </c>
      <c r="B643" s="18" t="s">
        <v>4800</v>
      </c>
      <c r="C643" s="18" t="s">
        <v>19401</v>
      </c>
      <c r="D643" s="18" t="s">
        <v>4801</v>
      </c>
      <c r="E643" s="17">
        <v>1</v>
      </c>
      <c r="F643" s="18" t="s">
        <v>19404</v>
      </c>
      <c r="G643" s="17" t="e">
        <v>#VALUE!</v>
      </c>
      <c r="H643" s="19">
        <v>13257.78</v>
      </c>
      <c r="I643" s="18" t="s">
        <v>18679</v>
      </c>
      <c r="J643" s="19" t="s">
        <v>14102</v>
      </c>
      <c r="K643" s="18"/>
      <c r="L643" s="18">
        <v>13604.49</v>
      </c>
    </row>
    <row r="644" spans="1:12" s="20" customFormat="1" ht="12" x14ac:dyDescent="0.25">
      <c r="A644" s="71">
        <v>643</v>
      </c>
      <c r="B644" s="18" t="s">
        <v>4797</v>
      </c>
      <c r="C644" s="18" t="s">
        <v>19405</v>
      </c>
      <c r="D644" s="18" t="s">
        <v>4798</v>
      </c>
      <c r="E644" s="17">
        <v>1</v>
      </c>
      <c r="F644" s="18" t="s">
        <v>19406</v>
      </c>
      <c r="G644" s="17">
        <v>1</v>
      </c>
      <c r="H644" s="19">
        <v>1531.11</v>
      </c>
      <c r="I644" s="18" t="s">
        <v>18679</v>
      </c>
      <c r="J644" s="19" t="s">
        <v>14102</v>
      </c>
      <c r="K644" s="18"/>
      <c r="L644" s="18">
        <v>1548.31</v>
      </c>
    </row>
    <row r="645" spans="1:12" s="20" customFormat="1" ht="12" x14ac:dyDescent="0.25">
      <c r="A645" s="71">
        <v>644</v>
      </c>
      <c r="B645" s="18" t="s">
        <v>7588</v>
      </c>
      <c r="C645" s="18" t="s">
        <v>19405</v>
      </c>
      <c r="D645" s="18" t="s">
        <v>7589</v>
      </c>
      <c r="E645" s="17">
        <v>1</v>
      </c>
      <c r="F645" s="18" t="s">
        <v>19407</v>
      </c>
      <c r="G645" s="17">
        <v>1</v>
      </c>
      <c r="H645" s="19">
        <v>1672.22</v>
      </c>
      <c r="I645" s="18" t="s">
        <v>18679</v>
      </c>
      <c r="J645" s="19" t="s">
        <v>14102</v>
      </c>
      <c r="K645" s="18"/>
      <c r="L645" s="18">
        <v>1695.51</v>
      </c>
    </row>
    <row r="646" spans="1:12" s="20" customFormat="1" ht="12" x14ac:dyDescent="0.25">
      <c r="A646" s="71">
        <v>645</v>
      </c>
      <c r="B646" s="18" t="s">
        <v>4794</v>
      </c>
      <c r="C646" s="18" t="s">
        <v>19405</v>
      </c>
      <c r="D646" s="18" t="s">
        <v>4795</v>
      </c>
      <c r="E646" s="17">
        <v>1</v>
      </c>
      <c r="F646" s="18" t="s">
        <v>19408</v>
      </c>
      <c r="G646" s="17">
        <v>1</v>
      </c>
      <c r="H646" s="19">
        <v>1482.22</v>
      </c>
      <c r="I646" s="18" t="s">
        <v>18679</v>
      </c>
      <c r="J646" s="19" t="s">
        <v>14102</v>
      </c>
      <c r="K646" s="18"/>
      <c r="L646" s="18">
        <v>1275.28</v>
      </c>
    </row>
    <row r="647" spans="1:12" s="20" customFormat="1" ht="12" x14ac:dyDescent="0.25">
      <c r="A647" s="71">
        <v>646</v>
      </c>
      <c r="B647" s="18" t="s">
        <v>4791</v>
      </c>
      <c r="C647" s="18" t="s">
        <v>19405</v>
      </c>
      <c r="D647" s="18" t="s">
        <v>4792</v>
      </c>
      <c r="E647" s="17">
        <v>1</v>
      </c>
      <c r="F647" s="18" t="s">
        <v>19409</v>
      </c>
      <c r="G647" s="17">
        <v>1</v>
      </c>
      <c r="H647" s="19">
        <v>1558.89</v>
      </c>
      <c r="I647" s="18" t="s">
        <v>18679</v>
      </c>
      <c r="J647" s="19" t="s">
        <v>14102</v>
      </c>
      <c r="K647" s="18"/>
      <c r="L647" s="18">
        <v>1579.78</v>
      </c>
    </row>
    <row r="648" spans="1:12" s="20" customFormat="1" ht="12" x14ac:dyDescent="0.25">
      <c r="A648" s="71">
        <v>647</v>
      </c>
      <c r="B648" s="18" t="s">
        <v>3732</v>
      </c>
      <c r="C648" s="18" t="s">
        <v>19410</v>
      </c>
      <c r="D648" s="18" t="s">
        <v>3733</v>
      </c>
      <c r="E648" s="17">
        <v>1</v>
      </c>
      <c r="F648" s="18" t="s">
        <v>19411</v>
      </c>
      <c r="G648" s="17">
        <v>2</v>
      </c>
      <c r="H648" s="19">
        <v>1570</v>
      </c>
      <c r="I648" s="18" t="s">
        <v>18679</v>
      </c>
      <c r="J648" s="19" t="s">
        <v>14102</v>
      </c>
      <c r="K648" s="18"/>
      <c r="L648" s="18">
        <v>1588.76</v>
      </c>
    </row>
    <row r="649" spans="1:12" s="20" customFormat="1" ht="12" x14ac:dyDescent="0.25">
      <c r="A649" s="71">
        <v>648</v>
      </c>
      <c r="B649" s="18" t="s">
        <v>3735</v>
      </c>
      <c r="C649" s="18" t="s">
        <v>19410</v>
      </c>
      <c r="D649" s="18" t="s">
        <v>3736</v>
      </c>
      <c r="E649" s="17">
        <v>1</v>
      </c>
      <c r="F649" s="18" t="s">
        <v>19412</v>
      </c>
      <c r="G649" s="17">
        <v>1</v>
      </c>
      <c r="H649" s="19">
        <v>1714.44</v>
      </c>
      <c r="I649" s="18" t="s">
        <v>18679</v>
      </c>
      <c r="J649" s="19" t="s">
        <v>14102</v>
      </c>
      <c r="K649" s="18"/>
      <c r="L649" s="18">
        <v>1739.33</v>
      </c>
    </row>
    <row r="650" spans="1:12" s="20" customFormat="1" ht="12" x14ac:dyDescent="0.25">
      <c r="A650" s="71">
        <v>649</v>
      </c>
      <c r="B650" s="18" t="s">
        <v>3647</v>
      </c>
      <c r="C650" s="18" t="s">
        <v>19410</v>
      </c>
      <c r="D650" s="18" t="s">
        <v>3648</v>
      </c>
      <c r="E650" s="17">
        <v>1</v>
      </c>
      <c r="F650" s="18" t="s">
        <v>19413</v>
      </c>
      <c r="G650" s="17">
        <v>1</v>
      </c>
      <c r="H650" s="19">
        <v>1487.78</v>
      </c>
      <c r="I650" s="18" t="s">
        <v>18679</v>
      </c>
      <c r="J650" s="19" t="s">
        <v>14102</v>
      </c>
      <c r="K650" s="18"/>
      <c r="L650" s="18">
        <v>1505.62</v>
      </c>
    </row>
    <row r="651" spans="1:12" s="20" customFormat="1" ht="12" x14ac:dyDescent="0.25">
      <c r="A651" s="71">
        <v>650</v>
      </c>
      <c r="B651" s="18" t="s">
        <v>3747</v>
      </c>
      <c r="C651" s="18" t="s">
        <v>19410</v>
      </c>
      <c r="D651" s="18" t="s">
        <v>3748</v>
      </c>
      <c r="E651" s="17">
        <v>1</v>
      </c>
      <c r="F651" s="18" t="s">
        <v>19414</v>
      </c>
      <c r="G651" s="17">
        <v>1</v>
      </c>
      <c r="H651" s="19">
        <v>1564.44</v>
      </c>
      <c r="I651" s="18" t="s">
        <v>18679</v>
      </c>
      <c r="J651" s="19" t="s">
        <v>14102</v>
      </c>
      <c r="K651" s="18"/>
      <c r="L651" s="18">
        <v>1586.52</v>
      </c>
    </row>
    <row r="652" spans="1:12" s="20" customFormat="1" ht="12" x14ac:dyDescent="0.25">
      <c r="A652" s="71">
        <v>651</v>
      </c>
      <c r="B652" s="18" t="s">
        <v>3644</v>
      </c>
      <c r="C652" s="18" t="s">
        <v>19415</v>
      </c>
      <c r="D652" s="18" t="s">
        <v>3645</v>
      </c>
      <c r="E652" s="17">
        <v>1</v>
      </c>
      <c r="F652" s="18" t="s">
        <v>19416</v>
      </c>
      <c r="G652" s="17">
        <v>1</v>
      </c>
      <c r="H652" s="19">
        <v>1520</v>
      </c>
      <c r="I652" s="18" t="s">
        <v>18679</v>
      </c>
      <c r="J652" s="19" t="s">
        <v>14102</v>
      </c>
      <c r="K652" s="18"/>
      <c r="L652" s="18">
        <v>1538.2</v>
      </c>
    </row>
    <row r="653" spans="1:12" s="20" customFormat="1" ht="12" x14ac:dyDescent="0.25">
      <c r="A653" s="71">
        <v>652</v>
      </c>
      <c r="B653" s="18" t="s">
        <v>8557</v>
      </c>
      <c r="C653" s="18" t="s">
        <v>19415</v>
      </c>
      <c r="D653" s="18" t="s">
        <v>8558</v>
      </c>
      <c r="E653" s="17">
        <v>1</v>
      </c>
      <c r="F653" s="18" t="s">
        <v>19411</v>
      </c>
      <c r="G653" s="17">
        <v>2</v>
      </c>
      <c r="H653" s="19">
        <v>1661.11</v>
      </c>
      <c r="I653" s="18" t="s">
        <v>18679</v>
      </c>
      <c r="J653" s="19" t="s">
        <v>14102</v>
      </c>
      <c r="K653" s="18"/>
      <c r="L653" s="18">
        <v>1684.27</v>
      </c>
    </row>
    <row r="654" spans="1:12" s="20" customFormat="1" ht="12" x14ac:dyDescent="0.25">
      <c r="A654" s="71">
        <v>653</v>
      </c>
      <c r="B654" s="18" t="s">
        <v>3641</v>
      </c>
      <c r="C654" s="18" t="s">
        <v>19415</v>
      </c>
      <c r="D654" s="18" t="s">
        <v>3642</v>
      </c>
      <c r="E654" s="17">
        <v>1</v>
      </c>
      <c r="F654" s="18" t="s">
        <v>19417</v>
      </c>
      <c r="G654" s="17">
        <v>1</v>
      </c>
      <c r="H654" s="19">
        <v>1475.56</v>
      </c>
      <c r="I654" s="18" t="s">
        <v>18679</v>
      </c>
      <c r="J654" s="19" t="s">
        <v>14102</v>
      </c>
      <c r="K654" s="18"/>
      <c r="L654" s="18">
        <v>1493.26</v>
      </c>
    </row>
    <row r="655" spans="1:12" s="20" customFormat="1" ht="12" x14ac:dyDescent="0.25">
      <c r="A655" s="71">
        <v>654</v>
      </c>
      <c r="B655" s="18"/>
      <c r="C655" s="18" t="s">
        <v>19415</v>
      </c>
      <c r="D655" s="18" t="s">
        <v>19418</v>
      </c>
      <c r="E655" s="17">
        <v>1</v>
      </c>
      <c r="F655" s="18" t="s">
        <v>19419</v>
      </c>
      <c r="G655" s="17">
        <v>1</v>
      </c>
      <c r="H655" s="19">
        <v>1486.67</v>
      </c>
      <c r="I655" s="18" t="s">
        <v>19214</v>
      </c>
      <c r="J655" s="19" t="s">
        <v>14070</v>
      </c>
      <c r="K655" s="18"/>
      <c r="L655" s="18">
        <v>1506.74</v>
      </c>
    </row>
    <row r="656" spans="1:12" s="20" customFormat="1" ht="12" x14ac:dyDescent="0.25">
      <c r="A656" s="71">
        <v>655</v>
      </c>
      <c r="B656" s="18" t="s">
        <v>3726</v>
      </c>
      <c r="C656" s="18" t="s">
        <v>19415</v>
      </c>
      <c r="D656" s="18" t="s">
        <v>3727</v>
      </c>
      <c r="E656" s="17">
        <v>1</v>
      </c>
      <c r="F656" s="18" t="s">
        <v>19420</v>
      </c>
      <c r="G656" s="17">
        <v>1</v>
      </c>
      <c r="H656" s="19">
        <v>2170</v>
      </c>
      <c r="I656" s="18" t="s">
        <v>18679</v>
      </c>
      <c r="J656" s="19" t="s">
        <v>14102</v>
      </c>
      <c r="K656" s="18"/>
      <c r="L656" s="18">
        <v>2194.38</v>
      </c>
    </row>
    <row r="657" spans="1:12" s="20" customFormat="1" ht="12" x14ac:dyDescent="0.25">
      <c r="A657" s="71">
        <v>656</v>
      </c>
      <c r="B657" s="18" t="s">
        <v>4788</v>
      </c>
      <c r="C657" s="18" t="s">
        <v>19415</v>
      </c>
      <c r="D657" s="18" t="s">
        <v>4789</v>
      </c>
      <c r="E657" s="17">
        <v>1</v>
      </c>
      <c r="F657" s="18" t="s">
        <v>19421</v>
      </c>
      <c r="G657" s="17" t="e">
        <v>#VALUE!</v>
      </c>
      <c r="H657" s="19">
        <v>3793.33</v>
      </c>
      <c r="I657" s="18" t="s">
        <v>18679</v>
      </c>
      <c r="J657" s="19" t="s">
        <v>14102</v>
      </c>
      <c r="K657" s="18"/>
      <c r="L657" s="18">
        <v>3611.24</v>
      </c>
    </row>
    <row r="658" spans="1:12" s="20" customFormat="1" ht="12" x14ac:dyDescent="0.25">
      <c r="A658" s="71">
        <v>657</v>
      </c>
      <c r="B658" s="18" t="s">
        <v>7611</v>
      </c>
      <c r="C658" s="18" t="s">
        <v>19422</v>
      </c>
      <c r="D658" s="18" t="s">
        <v>16614</v>
      </c>
      <c r="E658" s="17">
        <v>1</v>
      </c>
      <c r="F658" s="18" t="s">
        <v>19423</v>
      </c>
      <c r="G658" s="17">
        <v>1</v>
      </c>
      <c r="H658" s="19">
        <v>3600</v>
      </c>
      <c r="I658" s="18" t="s">
        <v>18736</v>
      </c>
      <c r="J658" s="19" t="s">
        <v>14102</v>
      </c>
      <c r="K658" s="18"/>
      <c r="L658" s="18">
        <v>3640.45</v>
      </c>
    </row>
    <row r="659" spans="1:12" s="20" customFormat="1" ht="12" x14ac:dyDescent="0.25">
      <c r="A659" s="71">
        <v>658</v>
      </c>
      <c r="B659" s="18" t="s">
        <v>4785</v>
      </c>
      <c r="C659" s="18" t="s">
        <v>19422</v>
      </c>
      <c r="D659" s="18" t="s">
        <v>4786</v>
      </c>
      <c r="E659" s="17">
        <v>1</v>
      </c>
      <c r="F659" s="18" t="s">
        <v>19424</v>
      </c>
      <c r="G659" s="17" t="e">
        <v>#VALUE!</v>
      </c>
      <c r="H659" s="19">
        <v>5141.79</v>
      </c>
      <c r="I659" s="18" t="s">
        <v>18679</v>
      </c>
      <c r="J659" s="19" t="s">
        <v>14102</v>
      </c>
      <c r="K659" s="18"/>
      <c r="L659" s="18">
        <v>4888.76</v>
      </c>
    </row>
    <row r="660" spans="1:12" s="20" customFormat="1" ht="12" x14ac:dyDescent="0.25">
      <c r="A660" s="71">
        <v>659</v>
      </c>
      <c r="B660" s="18" t="s">
        <v>4782</v>
      </c>
      <c r="C660" s="18" t="s">
        <v>19422</v>
      </c>
      <c r="D660" s="18" t="s">
        <v>4783</v>
      </c>
      <c r="E660" s="17">
        <v>1</v>
      </c>
      <c r="F660" s="18" t="s">
        <v>19425</v>
      </c>
      <c r="G660" s="17">
        <v>1</v>
      </c>
      <c r="H660" s="19">
        <v>2180</v>
      </c>
      <c r="I660" s="18" t="s">
        <v>18679</v>
      </c>
      <c r="J660" s="19" t="s">
        <v>14102</v>
      </c>
      <c r="K660" s="18"/>
      <c r="L660" s="18">
        <v>2286.52</v>
      </c>
    </row>
    <row r="661" spans="1:12" s="20" customFormat="1" ht="12" x14ac:dyDescent="0.25">
      <c r="A661" s="71">
        <v>660</v>
      </c>
      <c r="B661" s="18" t="s">
        <v>4779</v>
      </c>
      <c r="C661" s="18" t="s">
        <v>19422</v>
      </c>
      <c r="D661" s="18" t="s">
        <v>4780</v>
      </c>
      <c r="E661" s="17">
        <v>1</v>
      </c>
      <c r="F661" s="18" t="s">
        <v>19426</v>
      </c>
      <c r="G661" s="17">
        <v>1</v>
      </c>
      <c r="H661" s="19">
        <v>3881.11</v>
      </c>
      <c r="I661" s="18" t="s">
        <v>18679</v>
      </c>
      <c r="J661" s="19" t="s">
        <v>14102</v>
      </c>
      <c r="K661" s="18"/>
      <c r="L661" s="18">
        <v>4034.83</v>
      </c>
    </row>
    <row r="662" spans="1:12" s="20" customFormat="1" ht="12" x14ac:dyDescent="0.25">
      <c r="A662" s="71">
        <v>661</v>
      </c>
      <c r="B662" s="18" t="s">
        <v>7603</v>
      </c>
      <c r="C662" s="18" t="s">
        <v>19427</v>
      </c>
      <c r="D662" s="18" t="s">
        <v>7604</v>
      </c>
      <c r="E662" s="17">
        <v>1</v>
      </c>
      <c r="F662" s="18" t="s">
        <v>19428</v>
      </c>
      <c r="G662" s="17">
        <v>1</v>
      </c>
      <c r="H662" s="19">
        <v>397.78</v>
      </c>
      <c r="I662" s="18" t="s">
        <v>18679</v>
      </c>
      <c r="J662" s="19" t="s">
        <v>14102</v>
      </c>
      <c r="K662" s="18"/>
      <c r="L662" s="18">
        <v>395.51</v>
      </c>
    </row>
    <row r="663" spans="1:12" s="20" customFormat="1" ht="12" x14ac:dyDescent="0.25">
      <c r="A663" s="71">
        <v>662</v>
      </c>
      <c r="B663" s="18" t="s">
        <v>7660</v>
      </c>
      <c r="C663" s="18" t="s">
        <v>19427</v>
      </c>
      <c r="D663" s="18" t="s">
        <v>7661</v>
      </c>
      <c r="E663" s="17">
        <v>1</v>
      </c>
      <c r="F663" s="18" t="s">
        <v>19429</v>
      </c>
      <c r="G663" s="17">
        <v>1</v>
      </c>
      <c r="H663" s="19">
        <v>447.78</v>
      </c>
      <c r="I663" s="18" t="s">
        <v>18679</v>
      </c>
      <c r="J663" s="19" t="s">
        <v>14102</v>
      </c>
      <c r="K663" s="18"/>
      <c r="L663" s="18">
        <v>444.94</v>
      </c>
    </row>
    <row r="664" spans="1:12" s="20" customFormat="1" ht="12" x14ac:dyDescent="0.25">
      <c r="A664" s="71">
        <v>663</v>
      </c>
      <c r="B664" s="18" t="s">
        <v>7663</v>
      </c>
      <c r="C664" s="18" t="s">
        <v>19427</v>
      </c>
      <c r="D664" s="18" t="s">
        <v>7664</v>
      </c>
      <c r="E664" s="17">
        <v>1</v>
      </c>
      <c r="F664" s="18" t="s">
        <v>19430</v>
      </c>
      <c r="G664" s="17">
        <v>1</v>
      </c>
      <c r="H664" s="19">
        <v>1171.1099999999999</v>
      </c>
      <c r="I664" s="18" t="s">
        <v>18679</v>
      </c>
      <c r="J664" s="19" t="s">
        <v>14102</v>
      </c>
      <c r="K664" s="18"/>
      <c r="L664" s="18">
        <v>1184.27</v>
      </c>
    </row>
    <row r="665" spans="1:12" s="20" customFormat="1" ht="12" x14ac:dyDescent="0.25">
      <c r="A665" s="71">
        <v>664</v>
      </c>
      <c r="B665" s="18" t="s">
        <v>4773</v>
      </c>
      <c r="C665" s="18" t="s">
        <v>19431</v>
      </c>
      <c r="D665" s="18" t="s">
        <v>4774</v>
      </c>
      <c r="E665" s="17">
        <v>1</v>
      </c>
      <c r="F665" s="18" t="s">
        <v>19432</v>
      </c>
      <c r="G665" s="17">
        <v>1</v>
      </c>
      <c r="H665" s="19">
        <v>190</v>
      </c>
      <c r="I665" s="18" t="s">
        <v>18679</v>
      </c>
      <c r="J665" s="19" t="s">
        <v>14102</v>
      </c>
      <c r="K665" s="18"/>
      <c r="L665" s="18">
        <v>192.13</v>
      </c>
    </row>
    <row r="666" spans="1:12" s="20" customFormat="1" ht="12" x14ac:dyDescent="0.25">
      <c r="A666" s="71">
        <v>665</v>
      </c>
      <c r="B666" s="18" t="s">
        <v>4770</v>
      </c>
      <c r="C666" s="18" t="s">
        <v>19431</v>
      </c>
      <c r="D666" s="18" t="s">
        <v>4771</v>
      </c>
      <c r="E666" s="17">
        <v>1</v>
      </c>
      <c r="F666" s="18" t="s">
        <v>19433</v>
      </c>
      <c r="G666" s="17">
        <v>1</v>
      </c>
      <c r="H666" s="19">
        <v>391.11</v>
      </c>
      <c r="I666" s="18" t="s">
        <v>18679</v>
      </c>
      <c r="J666" s="19" t="s">
        <v>14102</v>
      </c>
      <c r="K666" s="18"/>
      <c r="L666" s="18">
        <v>395.51</v>
      </c>
    </row>
    <row r="667" spans="1:12" s="20" customFormat="1" ht="12" x14ac:dyDescent="0.25">
      <c r="A667" s="71">
        <v>666</v>
      </c>
      <c r="B667" s="18" t="s">
        <v>4764</v>
      </c>
      <c r="C667" s="18" t="s">
        <v>19434</v>
      </c>
      <c r="D667" s="18" t="s">
        <v>4765</v>
      </c>
      <c r="E667" s="17">
        <v>1</v>
      </c>
      <c r="F667" s="18" t="s">
        <v>19435</v>
      </c>
      <c r="G667" s="17">
        <v>1</v>
      </c>
      <c r="H667" s="19">
        <v>450</v>
      </c>
      <c r="I667" s="18" t="s">
        <v>18679</v>
      </c>
      <c r="J667" s="19" t="s">
        <v>14102</v>
      </c>
      <c r="K667" s="18"/>
      <c r="L667" s="18">
        <v>450</v>
      </c>
    </row>
    <row r="668" spans="1:12" s="20" customFormat="1" ht="12" x14ac:dyDescent="0.25">
      <c r="A668" s="71">
        <v>667</v>
      </c>
      <c r="B668" s="18" t="s">
        <v>4754</v>
      </c>
      <c r="C668" s="18" t="s">
        <v>19436</v>
      </c>
      <c r="D668" s="18" t="s">
        <v>17258</v>
      </c>
      <c r="E668" s="17">
        <v>1</v>
      </c>
      <c r="F668" s="18" t="s">
        <v>19437</v>
      </c>
      <c r="G668" s="17">
        <v>1</v>
      </c>
      <c r="H668" s="19">
        <v>248.89</v>
      </c>
      <c r="I668" s="18" t="s">
        <v>18736</v>
      </c>
      <c r="J668" s="19" t="s">
        <v>14102</v>
      </c>
      <c r="K668" s="18"/>
      <c r="L668" s="18">
        <v>251.69</v>
      </c>
    </row>
    <row r="669" spans="1:12" s="20" customFormat="1" ht="12" x14ac:dyDescent="0.25">
      <c r="A669" s="71">
        <v>668</v>
      </c>
      <c r="B669" s="18" t="s">
        <v>4751</v>
      </c>
      <c r="C669" s="18" t="s">
        <v>19436</v>
      </c>
      <c r="D669" s="18" t="s">
        <v>4752</v>
      </c>
      <c r="E669" s="17">
        <v>1</v>
      </c>
      <c r="F669" s="18" t="s">
        <v>19438</v>
      </c>
      <c r="G669" s="17">
        <v>1</v>
      </c>
      <c r="H669" s="19">
        <v>300</v>
      </c>
      <c r="I669" s="18" t="s">
        <v>18679</v>
      </c>
      <c r="J669" s="19" t="s">
        <v>14102</v>
      </c>
      <c r="K669" s="18"/>
      <c r="L669" s="18">
        <v>303.37</v>
      </c>
    </row>
    <row r="670" spans="1:12" s="20" customFormat="1" ht="12" x14ac:dyDescent="0.25">
      <c r="A670" s="71">
        <v>669</v>
      </c>
      <c r="B670" s="18" t="s">
        <v>4745</v>
      </c>
      <c r="C670" s="18" t="s">
        <v>19436</v>
      </c>
      <c r="D670" s="18" t="s">
        <v>4746</v>
      </c>
      <c r="E670" s="17">
        <v>1</v>
      </c>
      <c r="F670" s="18" t="s">
        <v>19439</v>
      </c>
      <c r="G670" s="17">
        <v>1</v>
      </c>
      <c r="H670" s="19">
        <v>405.56</v>
      </c>
      <c r="I670" s="18" t="s">
        <v>18679</v>
      </c>
      <c r="J670" s="19" t="s">
        <v>14102</v>
      </c>
      <c r="K670" s="18"/>
      <c r="L670" s="18">
        <v>410.11</v>
      </c>
    </row>
    <row r="671" spans="1:12" s="20" customFormat="1" ht="12" x14ac:dyDescent="0.25">
      <c r="A671" s="71">
        <v>670</v>
      </c>
      <c r="B671" s="18" t="s">
        <v>4617</v>
      </c>
      <c r="C671" s="18" t="s">
        <v>19436</v>
      </c>
      <c r="D671" s="18" t="s">
        <v>4618</v>
      </c>
      <c r="E671" s="17">
        <v>1</v>
      </c>
      <c r="F671" s="18" t="s">
        <v>19440</v>
      </c>
      <c r="G671" s="17">
        <v>1</v>
      </c>
      <c r="H671" s="19">
        <v>422.22</v>
      </c>
      <c r="I671" s="18" t="s">
        <v>18679</v>
      </c>
      <c r="J671" s="19" t="s">
        <v>14102</v>
      </c>
      <c r="K671" s="18"/>
      <c r="L671" s="18">
        <v>426.97</v>
      </c>
    </row>
    <row r="672" spans="1:12" s="20" customFormat="1" ht="12" x14ac:dyDescent="0.25">
      <c r="A672" s="71">
        <v>671</v>
      </c>
      <c r="B672" s="18" t="s">
        <v>6688</v>
      </c>
      <c r="C672" s="18" t="s">
        <v>19436</v>
      </c>
      <c r="D672" s="18" t="s">
        <v>6689</v>
      </c>
      <c r="E672" s="17">
        <v>1</v>
      </c>
      <c r="F672" s="18" t="s">
        <v>19441</v>
      </c>
      <c r="G672" s="17">
        <v>1</v>
      </c>
      <c r="H672" s="19">
        <v>457.78</v>
      </c>
      <c r="I672" s="18" t="s">
        <v>18679</v>
      </c>
      <c r="J672" s="19" t="s">
        <v>14102</v>
      </c>
      <c r="K672" s="18"/>
      <c r="L672" s="18">
        <v>462.92</v>
      </c>
    </row>
    <row r="673" spans="1:12" s="20" customFormat="1" ht="12" x14ac:dyDescent="0.25">
      <c r="A673" s="71">
        <v>672</v>
      </c>
      <c r="B673" s="18" t="s">
        <v>6607</v>
      </c>
      <c r="C673" s="18" t="s">
        <v>19442</v>
      </c>
      <c r="D673" s="18" t="s">
        <v>6608</v>
      </c>
      <c r="E673" s="17">
        <v>1</v>
      </c>
      <c r="F673" s="18" t="s">
        <v>19443</v>
      </c>
      <c r="G673" s="17">
        <v>1</v>
      </c>
      <c r="H673" s="19">
        <v>16665.560000000001</v>
      </c>
      <c r="I673" s="18" t="s">
        <v>18679</v>
      </c>
      <c r="J673" s="19" t="s">
        <v>14102</v>
      </c>
      <c r="K673" s="18"/>
      <c r="L673" s="18">
        <v>17976.400000000001</v>
      </c>
    </row>
    <row r="674" spans="1:12" s="20" customFormat="1" ht="12" x14ac:dyDescent="0.25">
      <c r="A674" s="71">
        <v>673</v>
      </c>
      <c r="B674" s="18" t="s">
        <v>3729</v>
      </c>
      <c r="C674" s="18" t="s">
        <v>19442</v>
      </c>
      <c r="D674" s="18" t="s">
        <v>3730</v>
      </c>
      <c r="E674" s="17">
        <v>1</v>
      </c>
      <c r="F674" s="18" t="s">
        <v>19444</v>
      </c>
      <c r="G674" s="17">
        <v>1</v>
      </c>
      <c r="H674" s="19">
        <v>5935.56</v>
      </c>
      <c r="I674" s="18" t="s">
        <v>18679</v>
      </c>
      <c r="J674" s="19" t="s">
        <v>14102</v>
      </c>
      <c r="K674" s="18"/>
      <c r="L674" s="18">
        <v>6002.25</v>
      </c>
    </row>
    <row r="675" spans="1:12" s="20" customFormat="1" ht="12" x14ac:dyDescent="0.25">
      <c r="A675" s="71">
        <v>674</v>
      </c>
      <c r="B675" s="18"/>
      <c r="C675" s="18" t="s">
        <v>19442</v>
      </c>
      <c r="D675" s="18" t="s">
        <v>17279</v>
      </c>
      <c r="E675" s="17">
        <v>1</v>
      </c>
      <c r="F675" s="18" t="s">
        <v>19445</v>
      </c>
      <c r="G675" s="17">
        <v>1</v>
      </c>
      <c r="H675" s="19">
        <v>8952.2199999999993</v>
      </c>
      <c r="I675" s="18" t="s">
        <v>19214</v>
      </c>
      <c r="J675" s="19" t="s">
        <v>14070</v>
      </c>
      <c r="K675" s="18"/>
      <c r="L675" s="18">
        <v>9052.81</v>
      </c>
    </row>
    <row r="676" spans="1:12" s="20" customFormat="1" ht="12" x14ac:dyDescent="0.25">
      <c r="A676" s="71">
        <v>675</v>
      </c>
      <c r="B676" s="18" t="s">
        <v>3000</v>
      </c>
      <c r="C676" s="18" t="s">
        <v>19442</v>
      </c>
      <c r="D676" s="18" t="s">
        <v>3001</v>
      </c>
      <c r="E676" s="17">
        <v>1</v>
      </c>
      <c r="F676" s="18" t="s">
        <v>19446</v>
      </c>
      <c r="G676" s="17">
        <v>1</v>
      </c>
      <c r="H676" s="19">
        <v>10232.219999999999</v>
      </c>
      <c r="I676" s="18" t="s">
        <v>18679</v>
      </c>
      <c r="J676" s="19" t="s">
        <v>14102</v>
      </c>
      <c r="K676" s="18"/>
      <c r="L676" s="18">
        <v>10347.19</v>
      </c>
    </row>
    <row r="677" spans="1:12" s="20" customFormat="1" ht="12" x14ac:dyDescent="0.25">
      <c r="A677" s="71">
        <v>676</v>
      </c>
      <c r="B677" s="18" t="s">
        <v>2997</v>
      </c>
      <c r="C677" s="18" t="s">
        <v>19447</v>
      </c>
      <c r="D677" s="18" t="s">
        <v>2998</v>
      </c>
      <c r="E677" s="17">
        <v>1</v>
      </c>
      <c r="F677" s="18" t="s">
        <v>19448</v>
      </c>
      <c r="G677" s="17">
        <v>1</v>
      </c>
      <c r="H677" s="19">
        <v>11653.33</v>
      </c>
      <c r="I677" s="18" t="s">
        <v>18679</v>
      </c>
      <c r="J677" s="19" t="s">
        <v>14102</v>
      </c>
      <c r="K677" s="18"/>
      <c r="L677" s="18">
        <v>11784.27</v>
      </c>
    </row>
    <row r="678" spans="1:12" s="20" customFormat="1" ht="12" x14ac:dyDescent="0.25">
      <c r="A678" s="71">
        <v>677</v>
      </c>
      <c r="B678" s="18" t="s">
        <v>2994</v>
      </c>
      <c r="C678" s="18" t="s">
        <v>19447</v>
      </c>
      <c r="D678" s="18" t="s">
        <v>2995</v>
      </c>
      <c r="E678" s="17">
        <v>1</v>
      </c>
      <c r="F678" s="18" t="s">
        <v>19449</v>
      </c>
      <c r="G678" s="17">
        <v>1</v>
      </c>
      <c r="H678" s="19">
        <v>14541.11</v>
      </c>
      <c r="I678" s="18" t="s">
        <v>18679</v>
      </c>
      <c r="J678" s="19" t="s">
        <v>14102</v>
      </c>
      <c r="K678" s="18"/>
      <c r="L678" s="18">
        <v>14704.49</v>
      </c>
    </row>
    <row r="679" spans="1:12" s="20" customFormat="1" ht="12" x14ac:dyDescent="0.25">
      <c r="A679" s="71">
        <v>678</v>
      </c>
      <c r="B679" s="18"/>
      <c r="C679" s="18" t="s">
        <v>19447</v>
      </c>
      <c r="D679" s="18" t="s">
        <v>19450</v>
      </c>
      <c r="E679" s="17">
        <v>1</v>
      </c>
      <c r="F679" s="18" t="s">
        <v>19451</v>
      </c>
      <c r="G679" s="17">
        <v>1</v>
      </c>
      <c r="H679" s="19">
        <v>15667.78</v>
      </c>
      <c r="I679" s="18" t="s">
        <v>19214</v>
      </c>
      <c r="J679" s="19" t="s">
        <v>14070</v>
      </c>
      <c r="K679" s="18"/>
      <c r="L679" s="18">
        <v>15843.82</v>
      </c>
    </row>
    <row r="680" spans="1:12" s="20" customFormat="1" ht="12" x14ac:dyDescent="0.25">
      <c r="A680" s="71">
        <v>679</v>
      </c>
      <c r="B680" s="18" t="s">
        <v>2991</v>
      </c>
      <c r="C680" s="18" t="s">
        <v>19447</v>
      </c>
      <c r="D680" s="18" t="s">
        <v>2992</v>
      </c>
      <c r="E680" s="17">
        <v>1</v>
      </c>
      <c r="F680" s="18" t="s">
        <v>19452</v>
      </c>
      <c r="G680" s="17">
        <v>1</v>
      </c>
      <c r="H680" s="19">
        <v>19140</v>
      </c>
      <c r="I680" s="18" t="s">
        <v>18679</v>
      </c>
      <c r="J680" s="19" t="s">
        <v>14102</v>
      </c>
      <c r="K680" s="18"/>
      <c r="L680" s="18">
        <v>19355.060000000001</v>
      </c>
    </row>
    <row r="681" spans="1:12" s="20" customFormat="1" ht="12" x14ac:dyDescent="0.25">
      <c r="A681" s="71">
        <v>680</v>
      </c>
      <c r="B681" s="18" t="s">
        <v>4614</v>
      </c>
      <c r="C681" s="18" t="s">
        <v>19447</v>
      </c>
      <c r="D681" s="18" t="s">
        <v>4615</v>
      </c>
      <c r="E681" s="17">
        <v>1</v>
      </c>
      <c r="F681" s="18" t="s">
        <v>19453</v>
      </c>
      <c r="G681" s="17">
        <v>1</v>
      </c>
      <c r="H681" s="19">
        <v>12134.44</v>
      </c>
      <c r="I681" s="18" t="s">
        <v>18679</v>
      </c>
      <c r="J681" s="19" t="s">
        <v>14102</v>
      </c>
      <c r="K681" s="18"/>
      <c r="L681" s="18">
        <v>12270.79</v>
      </c>
    </row>
    <row r="682" spans="1:12" s="20" customFormat="1" ht="12" x14ac:dyDescent="0.25">
      <c r="A682" s="71">
        <v>681</v>
      </c>
      <c r="B682" s="18" t="s">
        <v>4611</v>
      </c>
      <c r="C682" s="18" t="s">
        <v>19447</v>
      </c>
      <c r="D682" s="18" t="s">
        <v>4612</v>
      </c>
      <c r="E682" s="17">
        <v>1</v>
      </c>
      <c r="F682" s="18" t="s">
        <v>19454</v>
      </c>
      <c r="G682" s="17">
        <v>1</v>
      </c>
      <c r="H682" s="19">
        <v>18622.22</v>
      </c>
      <c r="I682" s="18" t="s">
        <v>18679</v>
      </c>
      <c r="J682" s="19" t="s">
        <v>14102</v>
      </c>
      <c r="K682" s="18"/>
      <c r="L682" s="18">
        <v>18831.46</v>
      </c>
    </row>
    <row r="683" spans="1:12" s="20" customFormat="1" ht="12" x14ac:dyDescent="0.25">
      <c r="A683" s="71">
        <v>682</v>
      </c>
      <c r="B683" s="18" t="s">
        <v>4607</v>
      </c>
      <c r="C683" s="18" t="s">
        <v>19447</v>
      </c>
      <c r="D683" s="18" t="s">
        <v>4608</v>
      </c>
      <c r="E683" s="17">
        <v>1</v>
      </c>
      <c r="F683" s="18" t="s">
        <v>19455</v>
      </c>
      <c r="G683" s="17">
        <v>1</v>
      </c>
      <c r="H683" s="19">
        <v>21593.33</v>
      </c>
      <c r="I683" s="18" t="s">
        <v>18679</v>
      </c>
      <c r="J683" s="19" t="s">
        <v>14102</v>
      </c>
      <c r="K683" s="18"/>
      <c r="L683" s="18">
        <v>21835.96</v>
      </c>
    </row>
    <row r="684" spans="1:12" s="20" customFormat="1" ht="12" x14ac:dyDescent="0.25">
      <c r="A684" s="71">
        <v>683</v>
      </c>
      <c r="B684" s="18" t="s">
        <v>4604</v>
      </c>
      <c r="C684" s="18" t="s">
        <v>19447</v>
      </c>
      <c r="D684" s="18" t="s">
        <v>4605</v>
      </c>
      <c r="E684" s="17">
        <v>1</v>
      </c>
      <c r="F684" s="18" t="s">
        <v>19456</v>
      </c>
      <c r="G684" s="17">
        <v>1</v>
      </c>
      <c r="H684" s="19">
        <v>24455.56</v>
      </c>
      <c r="I684" s="18" t="s">
        <v>18679</v>
      </c>
      <c r="J684" s="19" t="s">
        <v>14102</v>
      </c>
      <c r="K684" s="18"/>
      <c r="L684" s="18">
        <v>24730.34</v>
      </c>
    </row>
    <row r="685" spans="1:12" s="20" customFormat="1" ht="12" x14ac:dyDescent="0.25">
      <c r="A685" s="71">
        <v>684</v>
      </c>
      <c r="B685" s="18" t="s">
        <v>4598</v>
      </c>
      <c r="C685" s="18" t="s">
        <v>19447</v>
      </c>
      <c r="D685" s="18" t="s">
        <v>4599</v>
      </c>
      <c r="E685" s="17">
        <v>1</v>
      </c>
      <c r="F685" s="18" t="s">
        <v>19457</v>
      </c>
      <c r="G685" s="17">
        <v>1</v>
      </c>
      <c r="H685" s="19">
        <v>30492.22</v>
      </c>
      <c r="I685" s="18" t="s">
        <v>18679</v>
      </c>
      <c r="J685" s="19" t="s">
        <v>14102</v>
      </c>
      <c r="K685" s="18"/>
      <c r="L685" s="18">
        <v>30834.83</v>
      </c>
    </row>
    <row r="686" spans="1:12" s="20" customFormat="1" ht="12" x14ac:dyDescent="0.25">
      <c r="A686" s="71">
        <v>685</v>
      </c>
      <c r="B686" s="18" t="s">
        <v>4595</v>
      </c>
      <c r="C686" s="18" t="s">
        <v>19447</v>
      </c>
      <c r="D686" s="18" t="s">
        <v>4596</v>
      </c>
      <c r="E686" s="17">
        <v>1</v>
      </c>
      <c r="F686" s="18" t="s">
        <v>19458</v>
      </c>
      <c r="G686" s="17">
        <v>1</v>
      </c>
      <c r="H686" s="19">
        <v>32188.89</v>
      </c>
      <c r="I686" s="18" t="s">
        <v>18679</v>
      </c>
      <c r="J686" s="19" t="s">
        <v>14102</v>
      </c>
      <c r="K686" s="18"/>
      <c r="L686" s="18">
        <v>32550.560000000001</v>
      </c>
    </row>
    <row r="687" spans="1:12" s="20" customFormat="1" ht="12" x14ac:dyDescent="0.25">
      <c r="A687" s="71">
        <v>686</v>
      </c>
      <c r="B687" s="18" t="s">
        <v>4589</v>
      </c>
      <c r="C687" s="18" t="s">
        <v>19447</v>
      </c>
      <c r="D687" s="18" t="s">
        <v>4590</v>
      </c>
      <c r="E687" s="17">
        <v>1</v>
      </c>
      <c r="F687" s="18" t="s">
        <v>19459</v>
      </c>
      <c r="G687" s="17">
        <v>1</v>
      </c>
      <c r="H687" s="19">
        <v>36487.78</v>
      </c>
      <c r="I687" s="18" t="s">
        <v>18679</v>
      </c>
      <c r="J687" s="19" t="s">
        <v>14102</v>
      </c>
      <c r="K687" s="18"/>
      <c r="L687" s="18">
        <v>36897.75</v>
      </c>
    </row>
    <row r="688" spans="1:12" s="20" customFormat="1" ht="12" x14ac:dyDescent="0.25">
      <c r="A688" s="71">
        <v>687</v>
      </c>
      <c r="B688" s="18" t="s">
        <v>6424</v>
      </c>
      <c r="C688" s="18" t="s">
        <v>19460</v>
      </c>
      <c r="D688" s="18" t="s">
        <v>6425</v>
      </c>
      <c r="E688" s="17">
        <v>1</v>
      </c>
      <c r="F688" s="18" t="s">
        <v>19461</v>
      </c>
      <c r="G688" s="17">
        <v>1</v>
      </c>
      <c r="H688" s="19">
        <v>1441.11</v>
      </c>
      <c r="I688" s="18" t="s">
        <v>18679</v>
      </c>
      <c r="J688" s="19" t="s">
        <v>14102</v>
      </c>
      <c r="K688" s="18"/>
      <c r="L688" s="18">
        <v>1228.0899999999999</v>
      </c>
    </row>
    <row r="689" spans="1:12" s="20" customFormat="1" ht="12" x14ac:dyDescent="0.25">
      <c r="A689" s="71">
        <v>688</v>
      </c>
      <c r="B689" s="18" t="s">
        <v>6302</v>
      </c>
      <c r="C689" s="18" t="s">
        <v>19460</v>
      </c>
      <c r="D689" s="18" t="s">
        <v>6303</v>
      </c>
      <c r="E689" s="17">
        <v>1</v>
      </c>
      <c r="F689" s="18" t="s">
        <v>19462</v>
      </c>
      <c r="G689" s="17">
        <v>1</v>
      </c>
      <c r="H689" s="19">
        <v>1982.22</v>
      </c>
      <c r="I689" s="18" t="s">
        <v>18679</v>
      </c>
      <c r="J689" s="19" t="s">
        <v>14102</v>
      </c>
      <c r="K689" s="18"/>
      <c r="L689" s="18">
        <v>2361.8000000000002</v>
      </c>
    </row>
    <row r="690" spans="1:12" s="20" customFormat="1" ht="12" x14ac:dyDescent="0.25">
      <c r="A690" s="71">
        <v>689</v>
      </c>
      <c r="B690" s="18"/>
      <c r="C690" s="18" t="s">
        <v>19463</v>
      </c>
      <c r="D690" s="18" t="s">
        <v>16915</v>
      </c>
      <c r="E690" s="17">
        <v>1</v>
      </c>
      <c r="F690" s="18" t="s">
        <v>19464</v>
      </c>
      <c r="G690" s="17">
        <v>1</v>
      </c>
      <c r="H690" s="19">
        <v>650</v>
      </c>
      <c r="I690" s="18" t="s">
        <v>19214</v>
      </c>
      <c r="J690" s="19" t="s">
        <v>14070</v>
      </c>
      <c r="K690" s="18"/>
      <c r="L690" s="18">
        <v>657.3</v>
      </c>
    </row>
    <row r="691" spans="1:12" s="20" customFormat="1" ht="12" x14ac:dyDescent="0.25">
      <c r="A691" s="71">
        <v>690</v>
      </c>
      <c r="B691" s="18" t="s">
        <v>4577</v>
      </c>
      <c r="C691" s="18" t="s">
        <v>19463</v>
      </c>
      <c r="D691" s="18" t="s">
        <v>4578</v>
      </c>
      <c r="E691" s="17">
        <v>1</v>
      </c>
      <c r="F691" s="18" t="s">
        <v>19465</v>
      </c>
      <c r="G691" s="17">
        <v>1</v>
      </c>
      <c r="H691" s="19">
        <v>1087.78</v>
      </c>
      <c r="I691" s="18" t="s">
        <v>18679</v>
      </c>
      <c r="J691" s="19" t="s">
        <v>14102</v>
      </c>
      <c r="K691" s="18"/>
      <c r="L691" s="18">
        <v>1162.92</v>
      </c>
    </row>
    <row r="692" spans="1:12" s="20" customFormat="1" ht="12" x14ac:dyDescent="0.25">
      <c r="A692" s="71">
        <v>691</v>
      </c>
      <c r="B692" s="18" t="s">
        <v>4571</v>
      </c>
      <c r="C692" s="18" t="s">
        <v>19463</v>
      </c>
      <c r="D692" s="18" t="s">
        <v>4572</v>
      </c>
      <c r="E692" s="17">
        <v>1</v>
      </c>
      <c r="F692" s="18" t="s">
        <v>19466</v>
      </c>
      <c r="G692" s="17">
        <v>1</v>
      </c>
      <c r="H692" s="19">
        <v>1388.89</v>
      </c>
      <c r="I692" s="18" t="s">
        <v>18679</v>
      </c>
      <c r="J692" s="19" t="s">
        <v>14102</v>
      </c>
      <c r="K692" s="18"/>
      <c r="L692" s="18">
        <v>1404.49</v>
      </c>
    </row>
    <row r="693" spans="1:12" s="20" customFormat="1" ht="12" x14ac:dyDescent="0.25">
      <c r="A693" s="71">
        <v>692</v>
      </c>
      <c r="B693" s="18" t="s">
        <v>4565</v>
      </c>
      <c r="C693" s="18" t="s">
        <v>19463</v>
      </c>
      <c r="D693" s="18" t="s">
        <v>4566</v>
      </c>
      <c r="E693" s="17">
        <v>1</v>
      </c>
      <c r="F693" s="18" t="s">
        <v>19467</v>
      </c>
      <c r="G693" s="17">
        <v>1</v>
      </c>
      <c r="H693" s="19">
        <v>1622.22</v>
      </c>
      <c r="I693" s="18" t="s">
        <v>18679</v>
      </c>
      <c r="J693" s="19" t="s">
        <v>14102</v>
      </c>
      <c r="K693" s="18"/>
      <c r="L693" s="18">
        <v>1376.4</v>
      </c>
    </row>
    <row r="694" spans="1:12" s="20" customFormat="1" ht="12" x14ac:dyDescent="0.25">
      <c r="A694" s="71">
        <v>693</v>
      </c>
      <c r="B694" s="18" t="s">
        <v>4559</v>
      </c>
      <c r="C694" s="18" t="s">
        <v>19463</v>
      </c>
      <c r="D694" s="18" t="s">
        <v>4560</v>
      </c>
      <c r="E694" s="17">
        <v>1</v>
      </c>
      <c r="F694" s="18" t="s">
        <v>19468</v>
      </c>
      <c r="G694" s="17">
        <v>2</v>
      </c>
      <c r="H694" s="19">
        <v>1277.78</v>
      </c>
      <c r="I694" s="18" t="s">
        <v>18679</v>
      </c>
      <c r="J694" s="19" t="s">
        <v>14102</v>
      </c>
      <c r="K694" s="18"/>
      <c r="L694" s="18">
        <v>1292.1300000000001</v>
      </c>
    </row>
    <row r="695" spans="1:12" s="20" customFormat="1" ht="12" x14ac:dyDescent="0.25">
      <c r="A695" s="71">
        <v>694</v>
      </c>
      <c r="B695" s="18" t="s">
        <v>4553</v>
      </c>
      <c r="C695" s="18" t="s">
        <v>19463</v>
      </c>
      <c r="D695" s="18" t="s">
        <v>4554</v>
      </c>
      <c r="E695" s="17">
        <v>1</v>
      </c>
      <c r="F695" s="18" t="s">
        <v>19469</v>
      </c>
      <c r="G695" s="17">
        <v>1</v>
      </c>
      <c r="H695" s="19">
        <v>1404.44</v>
      </c>
      <c r="I695" s="18" t="s">
        <v>18679</v>
      </c>
      <c r="J695" s="19" t="s">
        <v>14102</v>
      </c>
      <c r="K695" s="18"/>
      <c r="L695" s="18">
        <v>1473.03</v>
      </c>
    </row>
    <row r="696" spans="1:12" s="20" customFormat="1" ht="12" x14ac:dyDescent="0.25">
      <c r="A696" s="71">
        <v>695</v>
      </c>
      <c r="B696" s="18" t="s">
        <v>4522</v>
      </c>
      <c r="C696" s="18" t="s">
        <v>19470</v>
      </c>
      <c r="D696" s="18" t="s">
        <v>4523</v>
      </c>
      <c r="E696" s="17">
        <v>1</v>
      </c>
      <c r="F696" s="18" t="s">
        <v>19471</v>
      </c>
      <c r="G696" s="17">
        <v>1</v>
      </c>
      <c r="H696" s="19">
        <v>1558.89</v>
      </c>
      <c r="I696" s="18" t="s">
        <v>18679</v>
      </c>
      <c r="J696" s="19" t="s">
        <v>14102</v>
      </c>
      <c r="K696" s="18"/>
      <c r="L696" s="18">
        <v>1650.56</v>
      </c>
    </row>
    <row r="697" spans="1:12" s="20" customFormat="1" ht="12" x14ac:dyDescent="0.25">
      <c r="A697" s="71">
        <v>696</v>
      </c>
      <c r="B697" s="18" t="s">
        <v>4519</v>
      </c>
      <c r="C697" s="18" t="s">
        <v>19470</v>
      </c>
      <c r="D697" s="18" t="s">
        <v>4520</v>
      </c>
      <c r="E697" s="17">
        <v>1</v>
      </c>
      <c r="F697" s="18" t="s">
        <v>19472</v>
      </c>
      <c r="G697" s="17">
        <v>1</v>
      </c>
      <c r="H697" s="19">
        <v>1428.89</v>
      </c>
      <c r="I697" s="18" t="s">
        <v>18679</v>
      </c>
      <c r="J697" s="19" t="s">
        <v>14102</v>
      </c>
      <c r="K697" s="18"/>
      <c r="L697" s="18">
        <v>1428.89</v>
      </c>
    </row>
    <row r="698" spans="1:12" s="20" customFormat="1" ht="12" x14ac:dyDescent="0.25">
      <c r="A698" s="71">
        <v>697</v>
      </c>
      <c r="B698" s="18" t="s">
        <v>4516</v>
      </c>
      <c r="C698" s="18" t="s">
        <v>19470</v>
      </c>
      <c r="D698" s="18" t="s">
        <v>4517</v>
      </c>
      <c r="E698" s="17">
        <v>1</v>
      </c>
      <c r="F698" s="18" t="s">
        <v>19473</v>
      </c>
      <c r="G698" s="17">
        <v>1</v>
      </c>
      <c r="H698" s="19">
        <v>1125.56</v>
      </c>
      <c r="I698" s="18" t="s">
        <v>18679</v>
      </c>
      <c r="J698" s="19" t="s">
        <v>14102</v>
      </c>
      <c r="K698" s="18"/>
      <c r="L698" s="18">
        <v>1226.97</v>
      </c>
    </row>
    <row r="699" spans="1:12" s="20" customFormat="1" ht="12" x14ac:dyDescent="0.25">
      <c r="A699" s="71">
        <v>698</v>
      </c>
      <c r="B699" s="18" t="s">
        <v>4514</v>
      </c>
      <c r="C699" s="18" t="s">
        <v>19470</v>
      </c>
      <c r="D699" s="18" t="s">
        <v>4515</v>
      </c>
      <c r="E699" s="17">
        <v>1</v>
      </c>
      <c r="F699" s="18" t="s">
        <v>19474</v>
      </c>
      <c r="G699" s="17">
        <v>1</v>
      </c>
      <c r="H699" s="19">
        <v>1381.11</v>
      </c>
      <c r="I699" s="18" t="s">
        <v>18679</v>
      </c>
      <c r="J699" s="19" t="s">
        <v>14102</v>
      </c>
      <c r="K699" s="18"/>
      <c r="L699" s="18">
        <v>1471.91</v>
      </c>
    </row>
    <row r="700" spans="1:12" s="20" customFormat="1" ht="12" x14ac:dyDescent="0.25">
      <c r="A700" s="71">
        <v>699</v>
      </c>
      <c r="B700" s="18" t="s">
        <v>4511</v>
      </c>
      <c r="C700" s="18" t="s">
        <v>19470</v>
      </c>
      <c r="D700" s="18" t="s">
        <v>4512</v>
      </c>
      <c r="E700" s="17">
        <v>1</v>
      </c>
      <c r="F700" s="18" t="s">
        <v>19468</v>
      </c>
      <c r="G700" s="17">
        <v>2</v>
      </c>
      <c r="H700" s="19">
        <v>1313.33</v>
      </c>
      <c r="I700" s="18" t="s">
        <v>18679</v>
      </c>
      <c r="J700" s="19" t="s">
        <v>14102</v>
      </c>
      <c r="K700" s="18"/>
      <c r="L700" s="18">
        <v>1400</v>
      </c>
    </row>
    <row r="701" spans="1:12" s="20" customFormat="1" ht="12" x14ac:dyDescent="0.25">
      <c r="A701" s="71">
        <v>700</v>
      </c>
      <c r="B701" s="18" t="s">
        <v>4508</v>
      </c>
      <c r="C701" s="18" t="s">
        <v>19470</v>
      </c>
      <c r="D701" s="18" t="s">
        <v>4509</v>
      </c>
      <c r="E701" s="17">
        <v>1</v>
      </c>
      <c r="F701" s="18" t="s">
        <v>19475</v>
      </c>
      <c r="G701" s="17">
        <v>1</v>
      </c>
      <c r="H701" s="19">
        <v>257.77999999999997</v>
      </c>
      <c r="I701" s="18" t="s">
        <v>18679</v>
      </c>
      <c r="J701" s="19" t="s">
        <v>14102</v>
      </c>
      <c r="K701" s="18"/>
      <c r="L701" s="18">
        <v>274.16000000000003</v>
      </c>
    </row>
    <row r="702" spans="1:12" s="20" customFormat="1" ht="12" x14ac:dyDescent="0.25">
      <c r="A702" s="71">
        <v>701</v>
      </c>
      <c r="B702" s="18" t="s">
        <v>4505</v>
      </c>
      <c r="C702" s="18" t="s">
        <v>19470</v>
      </c>
      <c r="D702" s="18" t="s">
        <v>4506</v>
      </c>
      <c r="E702" s="17">
        <v>1</v>
      </c>
      <c r="F702" s="18" t="s">
        <v>19476</v>
      </c>
      <c r="G702" s="17">
        <v>1</v>
      </c>
      <c r="H702" s="19">
        <v>223.33</v>
      </c>
      <c r="I702" s="18" t="s">
        <v>18679</v>
      </c>
      <c r="J702" s="19" t="s">
        <v>14102</v>
      </c>
      <c r="K702" s="18"/>
      <c r="L702" s="18">
        <v>219.1</v>
      </c>
    </row>
    <row r="703" spans="1:12" s="20" customFormat="1" ht="12" x14ac:dyDescent="0.25">
      <c r="A703" s="71">
        <v>702</v>
      </c>
      <c r="B703" s="18" t="s">
        <v>4499</v>
      </c>
      <c r="C703" s="18" t="s">
        <v>19470</v>
      </c>
      <c r="D703" s="18" t="s">
        <v>4500</v>
      </c>
      <c r="E703" s="17">
        <v>1</v>
      </c>
      <c r="F703" s="18" t="s">
        <v>19477</v>
      </c>
      <c r="G703" s="17">
        <v>1</v>
      </c>
      <c r="H703" s="19">
        <v>18.89</v>
      </c>
      <c r="I703" s="18" t="s">
        <v>18679</v>
      </c>
      <c r="J703" s="19" t="s">
        <v>14102</v>
      </c>
      <c r="K703" s="18"/>
      <c r="L703" s="18">
        <v>19.100000000000001</v>
      </c>
    </row>
    <row r="704" spans="1:12" s="20" customFormat="1" ht="12" x14ac:dyDescent="0.25">
      <c r="A704" s="71">
        <v>703</v>
      </c>
      <c r="B704" s="18" t="s">
        <v>4496</v>
      </c>
      <c r="C704" s="18" t="s">
        <v>19470</v>
      </c>
      <c r="D704" s="18" t="s">
        <v>4497</v>
      </c>
      <c r="E704" s="17">
        <v>1</v>
      </c>
      <c r="F704" s="18" t="s">
        <v>19478</v>
      </c>
      <c r="G704" s="17">
        <v>1</v>
      </c>
      <c r="H704" s="19">
        <v>177.78</v>
      </c>
      <c r="I704" s="18" t="s">
        <v>18679</v>
      </c>
      <c r="J704" s="19" t="s">
        <v>14102</v>
      </c>
      <c r="K704" s="18"/>
      <c r="L704" s="18">
        <v>175.28</v>
      </c>
    </row>
    <row r="705" spans="1:12" s="20" customFormat="1" ht="12" x14ac:dyDescent="0.25">
      <c r="A705" s="71">
        <v>704</v>
      </c>
      <c r="B705" s="18" t="s">
        <v>4490</v>
      </c>
      <c r="C705" s="18" t="s">
        <v>19470</v>
      </c>
      <c r="D705" s="18" t="s">
        <v>4491</v>
      </c>
      <c r="E705" s="17">
        <v>1</v>
      </c>
      <c r="F705" s="18" t="s">
        <v>19479</v>
      </c>
      <c r="G705" s="17">
        <v>1</v>
      </c>
      <c r="H705" s="19">
        <v>42.22</v>
      </c>
      <c r="I705" s="18" t="s">
        <v>18679</v>
      </c>
      <c r="J705" s="19" t="s">
        <v>14102</v>
      </c>
      <c r="K705" s="18"/>
      <c r="L705" s="18">
        <v>42.7</v>
      </c>
    </row>
    <row r="706" spans="1:12" s="20" customFormat="1" ht="12" x14ac:dyDescent="0.25">
      <c r="A706" s="71">
        <v>705</v>
      </c>
      <c r="B706" s="18" t="s">
        <v>4487</v>
      </c>
      <c r="C706" s="18" t="s">
        <v>19470</v>
      </c>
      <c r="D706" s="18" t="s">
        <v>4488</v>
      </c>
      <c r="E706" s="17">
        <v>1</v>
      </c>
      <c r="F706" s="18" t="s">
        <v>19480</v>
      </c>
      <c r="G706" s="17">
        <v>1</v>
      </c>
      <c r="H706" s="19">
        <v>34.44</v>
      </c>
      <c r="I706" s="18" t="s">
        <v>18679</v>
      </c>
      <c r="J706" s="19" t="s">
        <v>14102</v>
      </c>
      <c r="K706" s="18"/>
      <c r="L706" s="18">
        <v>23.6</v>
      </c>
    </row>
    <row r="707" spans="1:12" s="20" customFormat="1" ht="12" x14ac:dyDescent="0.25">
      <c r="A707" s="71">
        <v>706</v>
      </c>
      <c r="B707" s="18" t="s">
        <v>4484</v>
      </c>
      <c r="C707" s="18" t="s">
        <v>19470</v>
      </c>
      <c r="D707" s="18" t="s">
        <v>4485</v>
      </c>
      <c r="E707" s="17">
        <v>1</v>
      </c>
      <c r="F707" s="18" t="s">
        <v>19481</v>
      </c>
      <c r="G707" s="17">
        <v>1</v>
      </c>
      <c r="H707" s="19">
        <v>14.44</v>
      </c>
      <c r="I707" s="18" t="s">
        <v>18679</v>
      </c>
      <c r="J707" s="19" t="s">
        <v>14102</v>
      </c>
      <c r="K707" s="18"/>
      <c r="L707" s="18">
        <v>14.61</v>
      </c>
    </row>
    <row r="708" spans="1:12" s="20" customFormat="1" ht="12" x14ac:dyDescent="0.25">
      <c r="A708" s="71">
        <v>707</v>
      </c>
      <c r="B708" s="18" t="s">
        <v>4481</v>
      </c>
      <c r="C708" s="18" t="s">
        <v>19470</v>
      </c>
      <c r="D708" s="18" t="s">
        <v>4482</v>
      </c>
      <c r="E708" s="17">
        <v>1</v>
      </c>
      <c r="F708" s="18" t="s">
        <v>19482</v>
      </c>
      <c r="G708" s="17">
        <v>1</v>
      </c>
      <c r="H708" s="19">
        <v>15.56</v>
      </c>
      <c r="I708" s="18" t="s">
        <v>18679</v>
      </c>
      <c r="J708" s="19" t="s">
        <v>14102</v>
      </c>
      <c r="K708" s="18"/>
      <c r="L708" s="18">
        <v>16.850000000000001</v>
      </c>
    </row>
    <row r="709" spans="1:12" s="20" customFormat="1" ht="12" x14ac:dyDescent="0.25">
      <c r="A709" s="71">
        <v>708</v>
      </c>
      <c r="B709" s="18" t="s">
        <v>4478</v>
      </c>
      <c r="C709" s="18" t="s">
        <v>19470</v>
      </c>
      <c r="D709" s="18" t="s">
        <v>4479</v>
      </c>
      <c r="E709" s="17">
        <v>1</v>
      </c>
      <c r="F709" s="18" t="s">
        <v>19483</v>
      </c>
      <c r="G709" s="17">
        <v>1</v>
      </c>
      <c r="H709" s="19">
        <v>15.56</v>
      </c>
      <c r="I709" s="18" t="s">
        <v>18679</v>
      </c>
      <c r="J709" s="19" t="s">
        <v>14102</v>
      </c>
      <c r="K709" s="18"/>
      <c r="L709" s="18">
        <v>15.73</v>
      </c>
    </row>
    <row r="710" spans="1:12" s="20" customFormat="1" ht="12" x14ac:dyDescent="0.25">
      <c r="A710" s="71">
        <v>709</v>
      </c>
      <c r="B710" s="18" t="s">
        <v>4475</v>
      </c>
      <c r="C710" s="18" t="s">
        <v>19470</v>
      </c>
      <c r="D710" s="18" t="s">
        <v>4476</v>
      </c>
      <c r="E710" s="17">
        <v>1</v>
      </c>
      <c r="F710" s="18" t="s">
        <v>19484</v>
      </c>
      <c r="G710" s="17">
        <v>1</v>
      </c>
      <c r="H710" s="19">
        <v>15.56</v>
      </c>
      <c r="I710" s="18" t="s">
        <v>18679</v>
      </c>
      <c r="J710" s="19" t="s">
        <v>14102</v>
      </c>
      <c r="K710" s="18"/>
      <c r="L710" s="18">
        <v>15.73</v>
      </c>
    </row>
    <row r="711" spans="1:12" s="20" customFormat="1" ht="12" x14ac:dyDescent="0.25">
      <c r="A711" s="71">
        <v>710</v>
      </c>
      <c r="B711" s="18" t="s">
        <v>4472</v>
      </c>
      <c r="C711" s="18" t="s">
        <v>19470</v>
      </c>
      <c r="D711" s="18" t="s">
        <v>4473</v>
      </c>
      <c r="E711" s="17">
        <v>1</v>
      </c>
      <c r="F711" s="18" t="s">
        <v>19485</v>
      </c>
      <c r="G711" s="17">
        <v>1</v>
      </c>
      <c r="H711" s="19">
        <v>18.89</v>
      </c>
      <c r="I711" s="18" t="s">
        <v>18679</v>
      </c>
      <c r="J711" s="19" t="s">
        <v>14102</v>
      </c>
      <c r="K711" s="18"/>
      <c r="L711" s="18">
        <v>15.73</v>
      </c>
    </row>
    <row r="712" spans="1:12" s="20" customFormat="1" ht="12" x14ac:dyDescent="0.25">
      <c r="A712" s="71">
        <v>711</v>
      </c>
      <c r="B712" s="18" t="s">
        <v>4456</v>
      </c>
      <c r="C712" s="18" t="s">
        <v>19470</v>
      </c>
      <c r="D712" s="18" t="s">
        <v>4457</v>
      </c>
      <c r="E712" s="17">
        <v>1</v>
      </c>
      <c r="F712" s="18" t="s">
        <v>19486</v>
      </c>
      <c r="G712" s="17">
        <v>1</v>
      </c>
      <c r="H712" s="19">
        <v>18.89</v>
      </c>
      <c r="I712" s="18" t="s">
        <v>18679</v>
      </c>
      <c r="J712" s="19" t="s">
        <v>14102</v>
      </c>
      <c r="K712" s="18"/>
      <c r="L712" s="18">
        <v>17.98</v>
      </c>
    </row>
    <row r="713" spans="1:12" s="20" customFormat="1" ht="12" x14ac:dyDescent="0.25">
      <c r="A713" s="71">
        <v>712</v>
      </c>
      <c r="B713" s="18" t="s">
        <v>4450</v>
      </c>
      <c r="C713" s="18" t="s">
        <v>19487</v>
      </c>
      <c r="D713" s="18" t="s">
        <v>4451</v>
      </c>
      <c r="E713" s="17">
        <v>1</v>
      </c>
      <c r="F713" s="18" t="s">
        <v>4452</v>
      </c>
      <c r="G713" s="17">
        <v>1</v>
      </c>
      <c r="H713" s="19">
        <v>236.67</v>
      </c>
      <c r="I713" s="18" t="s">
        <v>18679</v>
      </c>
      <c r="J713" s="19" t="s">
        <v>14102</v>
      </c>
      <c r="K713" s="18"/>
      <c r="L713" s="18">
        <v>239.33</v>
      </c>
    </row>
    <row r="714" spans="1:12" s="20" customFormat="1" ht="12" x14ac:dyDescent="0.25">
      <c r="A714" s="71">
        <v>713</v>
      </c>
      <c r="B714" s="18" t="s">
        <v>4447</v>
      </c>
      <c r="C714" s="18" t="s">
        <v>19487</v>
      </c>
      <c r="D714" s="18" t="s">
        <v>4448</v>
      </c>
      <c r="E714" s="17">
        <v>1</v>
      </c>
      <c r="F714" s="18" t="s">
        <v>19488</v>
      </c>
      <c r="G714" s="17">
        <v>1</v>
      </c>
      <c r="H714" s="19">
        <v>236.67</v>
      </c>
      <c r="I714" s="18" t="s">
        <v>18679</v>
      </c>
      <c r="J714" s="19" t="s">
        <v>14102</v>
      </c>
      <c r="K714" s="18"/>
      <c r="L714" s="18">
        <v>239.33</v>
      </c>
    </row>
    <row r="715" spans="1:12" s="20" customFormat="1" ht="12" x14ac:dyDescent="0.25">
      <c r="A715" s="71">
        <v>714</v>
      </c>
      <c r="B715" s="18" t="s">
        <v>4444</v>
      </c>
      <c r="C715" s="18" t="s">
        <v>19487</v>
      </c>
      <c r="D715" s="18" t="s">
        <v>4445</v>
      </c>
      <c r="E715" s="17">
        <v>1</v>
      </c>
      <c r="F715" s="18" t="s">
        <v>19489</v>
      </c>
      <c r="G715" s="17">
        <v>1</v>
      </c>
      <c r="H715" s="19">
        <v>416.67</v>
      </c>
      <c r="I715" s="18" t="s">
        <v>18679</v>
      </c>
      <c r="J715" s="19" t="s">
        <v>14102</v>
      </c>
      <c r="K715" s="18"/>
      <c r="L715" s="18">
        <v>421.35</v>
      </c>
    </row>
    <row r="716" spans="1:12" s="20" customFormat="1" ht="12" x14ac:dyDescent="0.25">
      <c r="A716" s="71">
        <v>715</v>
      </c>
      <c r="B716" s="18" t="s">
        <v>4435</v>
      </c>
      <c r="C716" s="18" t="s">
        <v>19487</v>
      </c>
      <c r="D716" s="18" t="s">
        <v>4436</v>
      </c>
      <c r="E716" s="17">
        <v>1</v>
      </c>
      <c r="F716" s="18" t="s">
        <v>19490</v>
      </c>
      <c r="G716" s="17">
        <v>1</v>
      </c>
      <c r="H716" s="19">
        <v>270</v>
      </c>
      <c r="I716" s="18" t="s">
        <v>18679</v>
      </c>
      <c r="J716" s="19" t="s">
        <v>14102</v>
      </c>
      <c r="K716" s="18"/>
      <c r="L716" s="18">
        <v>273.02999999999997</v>
      </c>
    </row>
    <row r="717" spans="1:12" s="20" customFormat="1" ht="12" x14ac:dyDescent="0.25">
      <c r="A717" s="71">
        <v>716</v>
      </c>
      <c r="B717" s="18" t="s">
        <v>4429</v>
      </c>
      <c r="C717" s="18" t="s">
        <v>19487</v>
      </c>
      <c r="D717" s="18" t="s">
        <v>4430</v>
      </c>
      <c r="E717" s="17">
        <v>1</v>
      </c>
      <c r="F717" s="18" t="s">
        <v>19491</v>
      </c>
      <c r="G717" s="17">
        <v>1</v>
      </c>
      <c r="H717" s="19">
        <v>25.24</v>
      </c>
      <c r="I717" s="18" t="s">
        <v>18679</v>
      </c>
      <c r="J717" s="19" t="s">
        <v>14102</v>
      </c>
      <c r="K717" s="18"/>
      <c r="L717" s="18">
        <v>25.53</v>
      </c>
    </row>
    <row r="718" spans="1:12" s="20" customFormat="1" ht="12" x14ac:dyDescent="0.25">
      <c r="A718" s="71">
        <v>717</v>
      </c>
      <c r="B718" s="18" t="s">
        <v>4426</v>
      </c>
      <c r="C718" s="18" t="s">
        <v>19487</v>
      </c>
      <c r="D718" s="18" t="s">
        <v>4427</v>
      </c>
      <c r="E718" s="17">
        <v>1</v>
      </c>
      <c r="F718" s="18" t="s">
        <v>19492</v>
      </c>
      <c r="G718" s="17">
        <v>1</v>
      </c>
      <c r="H718" s="19">
        <v>164.44</v>
      </c>
      <c r="I718" s="18" t="s">
        <v>18679</v>
      </c>
      <c r="J718" s="19" t="s">
        <v>14102</v>
      </c>
      <c r="K718" s="18"/>
      <c r="L718" s="18">
        <v>164.04</v>
      </c>
    </row>
    <row r="719" spans="1:12" s="20" customFormat="1" ht="12" x14ac:dyDescent="0.25">
      <c r="A719" s="71">
        <v>718</v>
      </c>
      <c r="B719" s="18" t="s">
        <v>4379</v>
      </c>
      <c r="C719" s="18" t="s">
        <v>19487</v>
      </c>
      <c r="D719" s="18" t="s">
        <v>4380</v>
      </c>
      <c r="E719" s="17">
        <v>1</v>
      </c>
      <c r="F719" s="18" t="s">
        <v>19493</v>
      </c>
      <c r="G719" s="17">
        <v>1</v>
      </c>
      <c r="H719" s="19">
        <v>307.77999999999997</v>
      </c>
      <c r="I719" s="18" t="s">
        <v>18679</v>
      </c>
      <c r="J719" s="19" t="s">
        <v>14102</v>
      </c>
      <c r="K719" s="18"/>
      <c r="L719" s="18">
        <v>306.74</v>
      </c>
    </row>
    <row r="720" spans="1:12" s="20" customFormat="1" ht="12" x14ac:dyDescent="0.25">
      <c r="A720" s="71">
        <v>719</v>
      </c>
      <c r="B720" s="18" t="s">
        <v>4376</v>
      </c>
      <c r="C720" s="18" t="s">
        <v>19487</v>
      </c>
      <c r="D720" s="18" t="s">
        <v>4377</v>
      </c>
      <c r="E720" s="17">
        <v>1</v>
      </c>
      <c r="F720" s="18" t="s">
        <v>19494</v>
      </c>
      <c r="G720" s="17">
        <v>1</v>
      </c>
      <c r="H720" s="19">
        <v>321.11</v>
      </c>
      <c r="I720" s="18" t="s">
        <v>18679</v>
      </c>
      <c r="J720" s="19" t="s">
        <v>14102</v>
      </c>
      <c r="K720" s="18"/>
      <c r="L720" s="18">
        <v>346.07</v>
      </c>
    </row>
    <row r="721" spans="1:12" s="20" customFormat="1" ht="12" x14ac:dyDescent="0.25">
      <c r="A721" s="71">
        <v>720</v>
      </c>
      <c r="B721" s="18" t="s">
        <v>4373</v>
      </c>
      <c r="C721" s="18" t="s">
        <v>19495</v>
      </c>
      <c r="D721" s="18" t="s">
        <v>4374</v>
      </c>
      <c r="E721" s="17">
        <v>1</v>
      </c>
      <c r="F721" s="18" t="s">
        <v>19496</v>
      </c>
      <c r="G721" s="17">
        <v>1</v>
      </c>
      <c r="H721" s="19">
        <v>330</v>
      </c>
      <c r="I721" s="18" t="s">
        <v>18679</v>
      </c>
      <c r="J721" s="19" t="s">
        <v>14102</v>
      </c>
      <c r="K721" s="18"/>
      <c r="L721" s="18">
        <v>326.97000000000003</v>
      </c>
    </row>
    <row r="722" spans="1:12" s="20" customFormat="1" ht="12" x14ac:dyDescent="0.25">
      <c r="A722" s="71">
        <v>721</v>
      </c>
      <c r="B722" s="18" t="s">
        <v>4370</v>
      </c>
      <c r="C722" s="18" t="s">
        <v>19497</v>
      </c>
      <c r="D722" s="18" t="s">
        <v>4371</v>
      </c>
      <c r="E722" s="17">
        <v>1</v>
      </c>
      <c r="F722" s="18" t="s">
        <v>19498</v>
      </c>
      <c r="G722" s="17">
        <v>1</v>
      </c>
      <c r="H722" s="19">
        <v>325.56</v>
      </c>
      <c r="I722" s="18" t="s">
        <v>18679</v>
      </c>
      <c r="J722" s="19" t="s">
        <v>14102</v>
      </c>
      <c r="K722" s="18"/>
      <c r="L722" s="18">
        <v>324.72000000000003</v>
      </c>
    </row>
    <row r="723" spans="1:12" s="20" customFormat="1" ht="12" x14ac:dyDescent="0.25">
      <c r="A723" s="71">
        <v>722</v>
      </c>
      <c r="B723" s="18" t="s">
        <v>4367</v>
      </c>
      <c r="C723" s="18" t="s">
        <v>19497</v>
      </c>
      <c r="D723" s="18" t="s">
        <v>4368</v>
      </c>
      <c r="E723" s="17">
        <v>1</v>
      </c>
      <c r="F723" s="18" t="s">
        <v>19499</v>
      </c>
      <c r="G723" s="17">
        <v>1</v>
      </c>
      <c r="H723" s="19">
        <v>41.11</v>
      </c>
      <c r="I723" s="18" t="s">
        <v>18679</v>
      </c>
      <c r="J723" s="19" t="s">
        <v>14102</v>
      </c>
      <c r="K723" s="18"/>
      <c r="L723" s="18">
        <v>41.57</v>
      </c>
    </row>
    <row r="724" spans="1:12" s="20" customFormat="1" ht="12" x14ac:dyDescent="0.25">
      <c r="A724" s="71">
        <v>723</v>
      </c>
      <c r="B724" s="18" t="s">
        <v>4364</v>
      </c>
      <c r="C724" s="18" t="s">
        <v>19497</v>
      </c>
      <c r="D724" s="18" t="s">
        <v>4365</v>
      </c>
      <c r="E724" s="17">
        <v>1</v>
      </c>
      <c r="F724" s="18" t="s">
        <v>19500</v>
      </c>
      <c r="G724" s="17">
        <v>1</v>
      </c>
      <c r="H724" s="19">
        <v>73.33</v>
      </c>
      <c r="I724" s="18" t="s">
        <v>18679</v>
      </c>
      <c r="J724" s="19" t="s">
        <v>14102</v>
      </c>
      <c r="K724" s="18"/>
      <c r="L724" s="18">
        <v>74.16</v>
      </c>
    </row>
    <row r="725" spans="1:12" s="20" customFormat="1" ht="12" x14ac:dyDescent="0.25">
      <c r="A725" s="71">
        <v>724</v>
      </c>
      <c r="B725" s="18" t="s">
        <v>4361</v>
      </c>
      <c r="C725" s="18" t="s">
        <v>19497</v>
      </c>
      <c r="D725" s="18" t="s">
        <v>4362</v>
      </c>
      <c r="E725" s="17">
        <v>1</v>
      </c>
      <c r="F725" s="18" t="s">
        <v>19501</v>
      </c>
      <c r="G725" s="17">
        <v>1</v>
      </c>
      <c r="H725" s="19">
        <v>64.44</v>
      </c>
      <c r="I725" s="18" t="s">
        <v>18679</v>
      </c>
      <c r="J725" s="19" t="s">
        <v>14102</v>
      </c>
      <c r="K725" s="18"/>
      <c r="L725" s="18">
        <v>66.290000000000006</v>
      </c>
    </row>
    <row r="726" spans="1:12" s="20" customFormat="1" ht="12" x14ac:dyDescent="0.25">
      <c r="A726" s="71">
        <v>725</v>
      </c>
      <c r="B726" s="18" t="s">
        <v>4358</v>
      </c>
      <c r="C726" s="18" t="s">
        <v>19497</v>
      </c>
      <c r="D726" s="18" t="s">
        <v>4359</v>
      </c>
      <c r="E726" s="17">
        <v>1</v>
      </c>
      <c r="F726" s="18" t="s">
        <v>19502</v>
      </c>
      <c r="G726" s="17">
        <v>1</v>
      </c>
      <c r="H726" s="19">
        <v>33.33</v>
      </c>
      <c r="I726" s="18" t="s">
        <v>18679</v>
      </c>
      <c r="J726" s="19" t="s">
        <v>14102</v>
      </c>
      <c r="K726" s="18"/>
      <c r="L726" s="18">
        <v>33.71</v>
      </c>
    </row>
    <row r="727" spans="1:12" s="20" customFormat="1" ht="12" x14ac:dyDescent="0.25">
      <c r="A727" s="71">
        <v>726</v>
      </c>
      <c r="B727" s="18" t="s">
        <v>4355</v>
      </c>
      <c r="C727" s="18" t="s">
        <v>19497</v>
      </c>
      <c r="D727" s="18" t="s">
        <v>4356</v>
      </c>
      <c r="E727" s="17">
        <v>1</v>
      </c>
      <c r="F727" s="18" t="s">
        <v>19503</v>
      </c>
      <c r="G727" s="17">
        <v>1</v>
      </c>
      <c r="H727" s="19">
        <v>28.89</v>
      </c>
      <c r="I727" s="18" t="s">
        <v>18679</v>
      </c>
      <c r="J727" s="19" t="s">
        <v>14102</v>
      </c>
      <c r="K727" s="18"/>
      <c r="L727" s="18">
        <v>29.21</v>
      </c>
    </row>
    <row r="728" spans="1:12" s="20" customFormat="1" ht="12" x14ac:dyDescent="0.25">
      <c r="A728" s="71">
        <v>727</v>
      </c>
      <c r="B728" s="18" t="s">
        <v>4352</v>
      </c>
      <c r="C728" s="18" t="s">
        <v>19497</v>
      </c>
      <c r="D728" s="18" t="s">
        <v>4353</v>
      </c>
      <c r="E728" s="17">
        <v>1</v>
      </c>
      <c r="F728" s="18" t="s">
        <v>19504</v>
      </c>
      <c r="G728" s="17">
        <v>1</v>
      </c>
      <c r="H728" s="19">
        <v>38.89</v>
      </c>
      <c r="I728" s="18" t="s">
        <v>18679</v>
      </c>
      <c r="J728" s="19" t="s">
        <v>14102</v>
      </c>
      <c r="K728" s="18"/>
      <c r="L728" s="18">
        <v>39.33</v>
      </c>
    </row>
    <row r="729" spans="1:12" s="20" customFormat="1" ht="12" x14ac:dyDescent="0.25">
      <c r="A729" s="71">
        <v>728</v>
      </c>
      <c r="B729" s="18" t="s">
        <v>4349</v>
      </c>
      <c r="C729" s="18" t="s">
        <v>19497</v>
      </c>
      <c r="D729" s="18" t="s">
        <v>4350</v>
      </c>
      <c r="E729" s="17">
        <v>1</v>
      </c>
      <c r="F729" s="18" t="s">
        <v>19505</v>
      </c>
      <c r="G729" s="17">
        <v>1</v>
      </c>
      <c r="H729" s="19">
        <v>72.22</v>
      </c>
      <c r="I729" s="18" t="s">
        <v>18679</v>
      </c>
      <c r="J729" s="19" t="s">
        <v>14102</v>
      </c>
      <c r="K729" s="18"/>
      <c r="L729" s="18">
        <v>70.790000000000006</v>
      </c>
    </row>
    <row r="730" spans="1:12" s="20" customFormat="1" ht="12" x14ac:dyDescent="0.25">
      <c r="A730" s="71">
        <v>729</v>
      </c>
      <c r="B730" s="18" t="s">
        <v>4346</v>
      </c>
      <c r="C730" s="18" t="s">
        <v>19497</v>
      </c>
      <c r="D730" s="18" t="s">
        <v>4347</v>
      </c>
      <c r="E730" s="17">
        <v>1</v>
      </c>
      <c r="F730" s="18" t="s">
        <v>19506</v>
      </c>
      <c r="G730" s="17">
        <v>1</v>
      </c>
      <c r="H730" s="19">
        <v>30</v>
      </c>
      <c r="I730" s="18" t="s">
        <v>18679</v>
      </c>
      <c r="J730" s="19" t="s">
        <v>14102</v>
      </c>
      <c r="K730" s="18"/>
      <c r="L730" s="18">
        <v>31.46</v>
      </c>
    </row>
    <row r="731" spans="1:12" s="20" customFormat="1" ht="12" x14ac:dyDescent="0.25">
      <c r="A731" s="71">
        <v>730</v>
      </c>
      <c r="B731" s="18" t="s">
        <v>4340</v>
      </c>
      <c r="C731" s="18" t="s">
        <v>19507</v>
      </c>
      <c r="D731" s="18" t="s">
        <v>4341</v>
      </c>
      <c r="E731" s="17">
        <v>1</v>
      </c>
      <c r="F731" s="18" t="s">
        <v>19508</v>
      </c>
      <c r="G731" s="17">
        <v>1</v>
      </c>
      <c r="H731" s="19">
        <v>206.67</v>
      </c>
      <c r="I731" s="18" t="s">
        <v>18679</v>
      </c>
      <c r="J731" s="19" t="s">
        <v>14102</v>
      </c>
      <c r="K731" s="18"/>
      <c r="L731" s="18">
        <v>193.26</v>
      </c>
    </row>
    <row r="732" spans="1:12" s="20" customFormat="1" ht="12" x14ac:dyDescent="0.25">
      <c r="A732" s="71">
        <v>731</v>
      </c>
      <c r="B732" s="18" t="s">
        <v>4331</v>
      </c>
      <c r="C732" s="18" t="s">
        <v>19507</v>
      </c>
      <c r="D732" s="18" t="s">
        <v>4332</v>
      </c>
      <c r="E732" s="17">
        <v>1</v>
      </c>
      <c r="F732" s="18" t="s">
        <v>19509</v>
      </c>
      <c r="G732" s="17">
        <v>1</v>
      </c>
      <c r="H732" s="19">
        <v>52.22</v>
      </c>
      <c r="I732" s="18" t="s">
        <v>18679</v>
      </c>
      <c r="J732" s="19" t="s">
        <v>14102</v>
      </c>
      <c r="K732" s="18"/>
      <c r="L732" s="18">
        <v>52.81</v>
      </c>
    </row>
    <row r="733" spans="1:12" s="20" customFormat="1" ht="12" x14ac:dyDescent="0.25">
      <c r="A733" s="71">
        <v>732</v>
      </c>
      <c r="B733" s="18" t="s">
        <v>4292</v>
      </c>
      <c r="C733" s="18" t="s">
        <v>19507</v>
      </c>
      <c r="D733" s="18" t="s">
        <v>4293</v>
      </c>
      <c r="E733" s="17">
        <v>1</v>
      </c>
      <c r="F733" s="18" t="s">
        <v>19510</v>
      </c>
      <c r="G733" s="17">
        <v>1</v>
      </c>
      <c r="H733" s="19">
        <v>43.33</v>
      </c>
      <c r="I733" s="18" t="s">
        <v>18679</v>
      </c>
      <c r="J733" s="19" t="s">
        <v>14102</v>
      </c>
      <c r="K733" s="18"/>
      <c r="L733" s="18">
        <v>43.33</v>
      </c>
    </row>
    <row r="734" spans="1:12" s="20" customFormat="1" ht="12" x14ac:dyDescent="0.25">
      <c r="A734" s="71">
        <v>733</v>
      </c>
      <c r="B734" s="18" t="s">
        <v>4289</v>
      </c>
      <c r="C734" s="18" t="s">
        <v>19507</v>
      </c>
      <c r="D734" s="18" t="s">
        <v>4290</v>
      </c>
      <c r="E734" s="17">
        <v>1</v>
      </c>
      <c r="F734" s="18" t="s">
        <v>19511</v>
      </c>
      <c r="G734" s="17">
        <v>1</v>
      </c>
      <c r="H734" s="19">
        <v>26.67</v>
      </c>
      <c r="I734" s="18" t="s">
        <v>18679</v>
      </c>
      <c r="J734" s="19" t="s">
        <v>14102</v>
      </c>
      <c r="K734" s="18"/>
      <c r="L734" s="18">
        <v>26.97</v>
      </c>
    </row>
    <row r="735" spans="1:12" s="20" customFormat="1" ht="12" x14ac:dyDescent="0.25">
      <c r="A735" s="71">
        <v>734</v>
      </c>
      <c r="B735" s="18" t="s">
        <v>4286</v>
      </c>
      <c r="C735" s="18" t="s">
        <v>19507</v>
      </c>
      <c r="D735" s="18" t="s">
        <v>4287</v>
      </c>
      <c r="E735" s="17">
        <v>1</v>
      </c>
      <c r="F735" s="18" t="s">
        <v>19512</v>
      </c>
      <c r="G735" s="17">
        <v>1</v>
      </c>
      <c r="H735" s="19">
        <v>27.78</v>
      </c>
      <c r="I735" s="18" t="s">
        <v>18679</v>
      </c>
      <c r="J735" s="19" t="s">
        <v>14102</v>
      </c>
      <c r="K735" s="18"/>
      <c r="L735" s="18">
        <v>28.09</v>
      </c>
    </row>
    <row r="736" spans="1:12" s="20" customFormat="1" ht="12" x14ac:dyDescent="0.25">
      <c r="A736" s="71">
        <v>735</v>
      </c>
      <c r="B736" s="18" t="s">
        <v>4283</v>
      </c>
      <c r="C736" s="18" t="s">
        <v>19507</v>
      </c>
      <c r="D736" s="18" t="s">
        <v>4284</v>
      </c>
      <c r="E736" s="17">
        <v>1</v>
      </c>
      <c r="F736" s="18" t="s">
        <v>19513</v>
      </c>
      <c r="G736" s="17">
        <v>1</v>
      </c>
      <c r="H736" s="19">
        <v>44.44</v>
      </c>
      <c r="I736" s="18" t="s">
        <v>18679</v>
      </c>
      <c r="J736" s="19" t="s">
        <v>14102</v>
      </c>
      <c r="K736" s="18"/>
      <c r="L736" s="18">
        <v>28.09</v>
      </c>
    </row>
    <row r="737" spans="1:12" s="20" customFormat="1" ht="12" x14ac:dyDescent="0.25">
      <c r="A737" s="71">
        <v>736</v>
      </c>
      <c r="B737" s="18" t="s">
        <v>4280</v>
      </c>
      <c r="C737" s="18" t="s">
        <v>19507</v>
      </c>
      <c r="D737" s="18" t="s">
        <v>4281</v>
      </c>
      <c r="E737" s="17">
        <v>1</v>
      </c>
      <c r="F737" s="18" t="s">
        <v>19514</v>
      </c>
      <c r="G737" s="17">
        <v>1</v>
      </c>
      <c r="H737" s="19">
        <v>26.67</v>
      </c>
      <c r="I737" s="18" t="s">
        <v>18679</v>
      </c>
      <c r="J737" s="19" t="s">
        <v>14102</v>
      </c>
      <c r="K737" s="18"/>
      <c r="L737" s="18">
        <v>26.97</v>
      </c>
    </row>
    <row r="738" spans="1:12" s="20" customFormat="1" ht="12" x14ac:dyDescent="0.25">
      <c r="A738" s="71">
        <v>737</v>
      </c>
      <c r="B738" s="18" t="s">
        <v>4277</v>
      </c>
      <c r="C738" s="18" t="s">
        <v>19507</v>
      </c>
      <c r="D738" s="18" t="s">
        <v>4278</v>
      </c>
      <c r="E738" s="17">
        <v>1</v>
      </c>
      <c r="F738" s="18" t="s">
        <v>19515</v>
      </c>
      <c r="G738" s="17">
        <v>1</v>
      </c>
      <c r="H738" s="19">
        <v>64.44</v>
      </c>
      <c r="I738" s="18" t="s">
        <v>18679</v>
      </c>
      <c r="J738" s="19" t="s">
        <v>14102</v>
      </c>
      <c r="K738" s="18"/>
      <c r="L738" s="18">
        <v>65.17</v>
      </c>
    </row>
    <row r="739" spans="1:12" s="20" customFormat="1" ht="12" x14ac:dyDescent="0.25">
      <c r="A739" s="71">
        <v>738</v>
      </c>
      <c r="B739" s="18" t="s">
        <v>4274</v>
      </c>
      <c r="C739" s="18" t="s">
        <v>19507</v>
      </c>
      <c r="D739" s="18" t="s">
        <v>4275</v>
      </c>
      <c r="E739" s="17">
        <v>1</v>
      </c>
      <c r="F739" s="18" t="s">
        <v>19516</v>
      </c>
      <c r="G739" s="17">
        <v>1</v>
      </c>
      <c r="H739" s="19">
        <v>54.44</v>
      </c>
      <c r="I739" s="18" t="s">
        <v>18679</v>
      </c>
      <c r="J739" s="19" t="s">
        <v>14102</v>
      </c>
      <c r="K739" s="18"/>
      <c r="L739" s="18">
        <v>55.06</v>
      </c>
    </row>
    <row r="740" spans="1:12" s="20" customFormat="1" ht="12" x14ac:dyDescent="0.25">
      <c r="A740" s="71">
        <v>739</v>
      </c>
      <c r="B740" s="18" t="s">
        <v>4271</v>
      </c>
      <c r="C740" s="18" t="s">
        <v>19507</v>
      </c>
      <c r="D740" s="18" t="s">
        <v>4272</v>
      </c>
      <c r="E740" s="17">
        <v>1</v>
      </c>
      <c r="F740" s="18" t="s">
        <v>19517</v>
      </c>
      <c r="G740" s="17">
        <v>1</v>
      </c>
      <c r="H740" s="19">
        <v>475.56</v>
      </c>
      <c r="I740" s="18" t="s">
        <v>18679</v>
      </c>
      <c r="J740" s="19" t="s">
        <v>14102</v>
      </c>
      <c r="K740" s="18"/>
      <c r="L740" s="18">
        <v>470.79</v>
      </c>
    </row>
    <row r="741" spans="1:12" s="20" customFormat="1" ht="12" x14ac:dyDescent="0.25">
      <c r="A741" s="71">
        <v>740</v>
      </c>
      <c r="B741" s="18" t="s">
        <v>4268</v>
      </c>
      <c r="C741" s="18" t="s">
        <v>19507</v>
      </c>
      <c r="D741" s="18" t="s">
        <v>4269</v>
      </c>
      <c r="E741" s="17">
        <v>1</v>
      </c>
      <c r="F741" s="18" t="s">
        <v>19518</v>
      </c>
      <c r="G741" s="17">
        <v>1</v>
      </c>
      <c r="H741" s="19">
        <v>42.22</v>
      </c>
      <c r="I741" s="18" t="s">
        <v>18679</v>
      </c>
      <c r="J741" s="19" t="s">
        <v>14102</v>
      </c>
      <c r="K741" s="18"/>
      <c r="L741" s="18">
        <v>42.7</v>
      </c>
    </row>
    <row r="742" spans="1:12" s="20" customFormat="1" ht="12" x14ac:dyDescent="0.25">
      <c r="A742" s="71">
        <v>741</v>
      </c>
      <c r="B742" s="18" t="s">
        <v>4265</v>
      </c>
      <c r="C742" s="18" t="s">
        <v>19507</v>
      </c>
      <c r="D742" s="18" t="s">
        <v>4266</v>
      </c>
      <c r="E742" s="17">
        <v>1</v>
      </c>
      <c r="F742" s="18" t="s">
        <v>19519</v>
      </c>
      <c r="G742" s="17">
        <v>1</v>
      </c>
      <c r="H742" s="19">
        <v>593.33000000000004</v>
      </c>
      <c r="I742" s="18" t="s">
        <v>18679</v>
      </c>
      <c r="J742" s="19" t="s">
        <v>14102</v>
      </c>
      <c r="K742" s="18"/>
      <c r="L742" s="18">
        <v>600</v>
      </c>
    </row>
    <row r="743" spans="1:12" s="20" customFormat="1" ht="12" x14ac:dyDescent="0.25">
      <c r="A743" s="71">
        <v>742</v>
      </c>
      <c r="B743" s="18" t="s">
        <v>4262</v>
      </c>
      <c r="C743" s="18" t="s">
        <v>19507</v>
      </c>
      <c r="D743" s="18" t="s">
        <v>4263</v>
      </c>
      <c r="E743" s="17">
        <v>1</v>
      </c>
      <c r="F743" s="18" t="s">
        <v>19520</v>
      </c>
      <c r="G743" s="17">
        <v>1</v>
      </c>
      <c r="H743" s="19">
        <v>630</v>
      </c>
      <c r="I743" s="18" t="s">
        <v>18679</v>
      </c>
      <c r="J743" s="19" t="s">
        <v>14102</v>
      </c>
      <c r="K743" s="18"/>
      <c r="L743" s="18">
        <v>637.08000000000004</v>
      </c>
    </row>
    <row r="744" spans="1:12" s="20" customFormat="1" ht="12" x14ac:dyDescent="0.25">
      <c r="A744" s="71">
        <v>743</v>
      </c>
      <c r="B744" s="18" t="s">
        <v>4259</v>
      </c>
      <c r="C744" s="18" t="s">
        <v>19507</v>
      </c>
      <c r="D744" s="18" t="s">
        <v>4260</v>
      </c>
      <c r="E744" s="17">
        <v>1</v>
      </c>
      <c r="F744" s="18" t="s">
        <v>19521</v>
      </c>
      <c r="G744" s="17">
        <v>1</v>
      </c>
      <c r="H744" s="19">
        <v>14.44</v>
      </c>
      <c r="I744" s="18" t="s">
        <v>18679</v>
      </c>
      <c r="J744" s="19" t="s">
        <v>14102</v>
      </c>
      <c r="K744" s="18"/>
      <c r="L744" s="18">
        <v>13.48</v>
      </c>
    </row>
    <row r="745" spans="1:12" s="20" customFormat="1" ht="12" x14ac:dyDescent="0.25">
      <c r="A745" s="71">
        <v>744</v>
      </c>
      <c r="B745" s="18" t="s">
        <v>4256</v>
      </c>
      <c r="C745" s="18" t="s">
        <v>19507</v>
      </c>
      <c r="D745" s="18" t="s">
        <v>4257</v>
      </c>
      <c r="E745" s="17">
        <v>1</v>
      </c>
      <c r="F745" s="18" t="s">
        <v>19522</v>
      </c>
      <c r="G745" s="17">
        <v>1</v>
      </c>
      <c r="H745" s="19">
        <v>17.78</v>
      </c>
      <c r="I745" s="18" t="s">
        <v>18679</v>
      </c>
      <c r="J745" s="19" t="s">
        <v>14102</v>
      </c>
      <c r="K745" s="18"/>
      <c r="L745" s="18">
        <v>17.98</v>
      </c>
    </row>
    <row r="746" spans="1:12" s="20" customFormat="1" ht="12" x14ac:dyDescent="0.25">
      <c r="A746" s="71">
        <v>745</v>
      </c>
      <c r="B746" s="18" t="s">
        <v>4253</v>
      </c>
      <c r="C746" s="18" t="s">
        <v>19507</v>
      </c>
      <c r="D746" s="18" t="s">
        <v>4254</v>
      </c>
      <c r="E746" s="17">
        <v>1</v>
      </c>
      <c r="F746" s="18" t="s">
        <v>19523</v>
      </c>
      <c r="G746" s="17">
        <v>1</v>
      </c>
      <c r="H746" s="19">
        <v>21.11</v>
      </c>
      <c r="I746" s="18" t="s">
        <v>18679</v>
      </c>
      <c r="J746" s="19" t="s">
        <v>14102</v>
      </c>
      <c r="K746" s="18"/>
      <c r="L746" s="18">
        <v>21.35</v>
      </c>
    </row>
    <row r="747" spans="1:12" s="20" customFormat="1" ht="12" x14ac:dyDescent="0.25">
      <c r="A747" s="71">
        <v>746</v>
      </c>
      <c r="B747" s="18" t="s">
        <v>4250</v>
      </c>
      <c r="C747" s="18" t="s">
        <v>19507</v>
      </c>
      <c r="D747" s="18" t="s">
        <v>4251</v>
      </c>
      <c r="E747" s="17">
        <v>1</v>
      </c>
      <c r="F747" s="18" t="s">
        <v>19524</v>
      </c>
      <c r="G747" s="17">
        <v>1</v>
      </c>
      <c r="H747" s="19">
        <v>17.78</v>
      </c>
      <c r="I747" s="18" t="s">
        <v>18679</v>
      </c>
      <c r="J747" s="19" t="s">
        <v>14102</v>
      </c>
      <c r="K747" s="18"/>
      <c r="L747" s="18">
        <v>17.98</v>
      </c>
    </row>
    <row r="748" spans="1:12" s="20" customFormat="1" ht="12" x14ac:dyDescent="0.25">
      <c r="A748" s="71">
        <v>747</v>
      </c>
      <c r="B748" s="18" t="s">
        <v>4247</v>
      </c>
      <c r="C748" s="18" t="s">
        <v>19507</v>
      </c>
      <c r="D748" s="18" t="s">
        <v>4248</v>
      </c>
      <c r="E748" s="17">
        <v>1</v>
      </c>
      <c r="F748" s="18" t="s">
        <v>19525</v>
      </c>
      <c r="G748" s="17">
        <v>1</v>
      </c>
      <c r="H748" s="19">
        <v>17.78</v>
      </c>
      <c r="I748" s="18" t="s">
        <v>18679</v>
      </c>
      <c r="J748" s="19" t="s">
        <v>14102</v>
      </c>
      <c r="K748" s="18"/>
      <c r="L748" s="18">
        <v>17.98</v>
      </c>
    </row>
    <row r="749" spans="1:12" s="20" customFormat="1" ht="12" x14ac:dyDescent="0.25">
      <c r="A749" s="71">
        <v>748</v>
      </c>
      <c r="B749" s="18" t="s">
        <v>4244</v>
      </c>
      <c r="C749" s="18" t="s">
        <v>19507</v>
      </c>
      <c r="D749" s="18" t="s">
        <v>4245</v>
      </c>
      <c r="E749" s="17">
        <v>1</v>
      </c>
      <c r="F749" s="18" t="s">
        <v>19526</v>
      </c>
      <c r="G749" s="17">
        <v>1</v>
      </c>
      <c r="H749" s="19">
        <v>18.89</v>
      </c>
      <c r="I749" s="18" t="s">
        <v>18679</v>
      </c>
      <c r="J749" s="19" t="s">
        <v>14102</v>
      </c>
      <c r="K749" s="18"/>
      <c r="L749" s="18">
        <v>19.100000000000001</v>
      </c>
    </row>
    <row r="750" spans="1:12" s="20" customFormat="1" ht="12" x14ac:dyDescent="0.25">
      <c r="A750" s="71">
        <v>749</v>
      </c>
      <c r="B750" s="18" t="s">
        <v>4241</v>
      </c>
      <c r="C750" s="18" t="s">
        <v>19507</v>
      </c>
      <c r="D750" s="18" t="s">
        <v>4242</v>
      </c>
      <c r="E750" s="17">
        <v>1</v>
      </c>
      <c r="F750" s="18" t="s">
        <v>19527</v>
      </c>
      <c r="G750" s="17">
        <v>1</v>
      </c>
      <c r="H750" s="19">
        <v>66.67</v>
      </c>
      <c r="I750" s="18" t="s">
        <v>18679</v>
      </c>
      <c r="J750" s="19" t="s">
        <v>14102</v>
      </c>
      <c r="K750" s="18"/>
      <c r="L750" s="18">
        <v>70.790000000000006</v>
      </c>
    </row>
    <row r="751" spans="1:12" s="20" customFormat="1" ht="12" x14ac:dyDescent="0.25">
      <c r="A751" s="71">
        <v>750</v>
      </c>
      <c r="B751" s="18" t="s">
        <v>4238</v>
      </c>
      <c r="C751" s="18" t="s">
        <v>19507</v>
      </c>
      <c r="D751" s="18" t="s">
        <v>4239</v>
      </c>
      <c r="E751" s="17">
        <v>1</v>
      </c>
      <c r="F751" s="18" t="s">
        <v>19528</v>
      </c>
      <c r="G751" s="17">
        <v>1</v>
      </c>
      <c r="H751" s="19">
        <v>106.67</v>
      </c>
      <c r="I751" s="18" t="s">
        <v>18679</v>
      </c>
      <c r="J751" s="19" t="s">
        <v>14102</v>
      </c>
      <c r="K751" s="18"/>
      <c r="L751" s="18">
        <v>105.62</v>
      </c>
    </row>
    <row r="752" spans="1:12" s="20" customFormat="1" ht="12" x14ac:dyDescent="0.25">
      <c r="A752" s="71">
        <v>751</v>
      </c>
      <c r="B752" s="18" t="s">
        <v>4235</v>
      </c>
      <c r="C752" s="18" t="s">
        <v>19507</v>
      </c>
      <c r="D752" s="18" t="s">
        <v>4236</v>
      </c>
      <c r="E752" s="17">
        <v>1</v>
      </c>
      <c r="F752" s="18" t="s">
        <v>19529</v>
      </c>
      <c r="G752" s="17">
        <v>1</v>
      </c>
      <c r="H752" s="19">
        <v>53.33</v>
      </c>
      <c r="I752" s="18" t="s">
        <v>18679</v>
      </c>
      <c r="J752" s="19" t="s">
        <v>14102</v>
      </c>
      <c r="K752" s="18"/>
      <c r="L752" s="18">
        <v>53.93</v>
      </c>
    </row>
    <row r="753" spans="1:12" s="20" customFormat="1" ht="12" x14ac:dyDescent="0.25">
      <c r="A753" s="71">
        <v>752</v>
      </c>
      <c r="B753" s="18" t="s">
        <v>4232</v>
      </c>
      <c r="C753" s="18" t="s">
        <v>19507</v>
      </c>
      <c r="D753" s="18" t="s">
        <v>4233</v>
      </c>
      <c r="E753" s="17">
        <v>1</v>
      </c>
      <c r="F753" s="18" t="s">
        <v>19530</v>
      </c>
      <c r="G753" s="17">
        <v>1</v>
      </c>
      <c r="H753" s="19">
        <v>33.33</v>
      </c>
      <c r="I753" s="18" t="s">
        <v>18679</v>
      </c>
      <c r="J753" s="19" t="s">
        <v>14102</v>
      </c>
      <c r="K753" s="18"/>
      <c r="L753" s="18">
        <v>32.58</v>
      </c>
    </row>
    <row r="754" spans="1:12" s="20" customFormat="1" ht="12" x14ac:dyDescent="0.25">
      <c r="A754" s="71">
        <v>753</v>
      </c>
      <c r="B754" s="18" t="s">
        <v>4229</v>
      </c>
      <c r="C754" s="18" t="s">
        <v>19531</v>
      </c>
      <c r="D754" s="18" t="s">
        <v>4230</v>
      </c>
      <c r="E754" s="17">
        <v>1</v>
      </c>
      <c r="F754" s="18" t="s">
        <v>19532</v>
      </c>
      <c r="G754" s="17">
        <v>1</v>
      </c>
      <c r="H754" s="19">
        <v>171.11</v>
      </c>
      <c r="I754" s="18" t="s">
        <v>18679</v>
      </c>
      <c r="J754" s="19" t="s">
        <v>14102</v>
      </c>
      <c r="K754" s="18"/>
      <c r="L754" s="18">
        <v>168.54</v>
      </c>
    </row>
    <row r="755" spans="1:12" s="20" customFormat="1" ht="12" x14ac:dyDescent="0.25">
      <c r="A755" s="71">
        <v>754</v>
      </c>
      <c r="B755" s="18" t="s">
        <v>2988</v>
      </c>
      <c r="C755" s="18" t="s">
        <v>19531</v>
      </c>
      <c r="D755" s="18" t="s">
        <v>2989</v>
      </c>
      <c r="E755" s="17">
        <v>1</v>
      </c>
      <c r="F755" s="18" t="s">
        <v>19533</v>
      </c>
      <c r="G755" s="17">
        <v>1</v>
      </c>
      <c r="H755" s="19">
        <v>123.33</v>
      </c>
      <c r="I755" s="18" t="s">
        <v>18679</v>
      </c>
      <c r="J755" s="19" t="s">
        <v>14102</v>
      </c>
      <c r="K755" s="18"/>
      <c r="L755" s="18">
        <v>122.47</v>
      </c>
    </row>
    <row r="756" spans="1:12" s="20" customFormat="1" ht="12" x14ac:dyDescent="0.25">
      <c r="A756" s="71">
        <v>755</v>
      </c>
      <c r="B756" s="18" t="s">
        <v>4226</v>
      </c>
      <c r="C756" s="18" t="s">
        <v>19531</v>
      </c>
      <c r="D756" s="18" t="s">
        <v>4227</v>
      </c>
      <c r="E756" s="17">
        <v>1</v>
      </c>
      <c r="F756" s="18" t="s">
        <v>19534</v>
      </c>
      <c r="G756" s="17" t="e">
        <v>#VALUE!</v>
      </c>
      <c r="H756" s="19">
        <v>197.78</v>
      </c>
      <c r="I756" s="18" t="s">
        <v>18679</v>
      </c>
      <c r="J756" s="19" t="s">
        <v>14102</v>
      </c>
      <c r="K756" s="18"/>
      <c r="L756" s="18">
        <v>140.44999999999999</v>
      </c>
    </row>
    <row r="757" spans="1:12" s="20" customFormat="1" ht="12" x14ac:dyDescent="0.25">
      <c r="A757" s="71">
        <v>756</v>
      </c>
      <c r="B757" s="18" t="s">
        <v>4223</v>
      </c>
      <c r="C757" s="18" t="s">
        <v>19531</v>
      </c>
      <c r="D757" s="18" t="s">
        <v>4224</v>
      </c>
      <c r="E757" s="17">
        <v>1</v>
      </c>
      <c r="F757" s="18" t="s">
        <v>19535</v>
      </c>
      <c r="G757" s="17" t="e">
        <v>#VALUE!</v>
      </c>
      <c r="H757" s="19">
        <v>318.89</v>
      </c>
      <c r="I757" s="18" t="s">
        <v>18679</v>
      </c>
      <c r="J757" s="19" t="s">
        <v>14102</v>
      </c>
      <c r="K757" s="18"/>
      <c r="L757" s="18">
        <v>353.93</v>
      </c>
    </row>
    <row r="758" spans="1:12" s="20" customFormat="1" ht="12" x14ac:dyDescent="0.25">
      <c r="A758" s="71">
        <v>757</v>
      </c>
      <c r="B758" s="18" t="s">
        <v>4220</v>
      </c>
      <c r="C758" s="18" t="s">
        <v>19531</v>
      </c>
      <c r="D758" s="18" t="s">
        <v>4221</v>
      </c>
      <c r="E758" s="17">
        <v>1</v>
      </c>
      <c r="F758" s="18" t="s">
        <v>19536</v>
      </c>
      <c r="G758" s="17" t="e">
        <v>#VALUE!</v>
      </c>
      <c r="H758" s="19">
        <v>317.77999999999997</v>
      </c>
      <c r="I758" s="18" t="s">
        <v>18679</v>
      </c>
      <c r="J758" s="19" t="s">
        <v>14102</v>
      </c>
      <c r="K758" s="18"/>
      <c r="L758" s="18">
        <v>348.31</v>
      </c>
    </row>
    <row r="759" spans="1:12" s="20" customFormat="1" ht="12" x14ac:dyDescent="0.25">
      <c r="A759" s="71">
        <v>758</v>
      </c>
      <c r="B759" s="18" t="s">
        <v>4217</v>
      </c>
      <c r="C759" s="18"/>
      <c r="D759" s="18" t="s">
        <v>4218</v>
      </c>
      <c r="E759" s="17">
        <v>1</v>
      </c>
      <c r="F759" s="18" t="s">
        <v>19537</v>
      </c>
      <c r="G759" s="17" t="e">
        <v>#VALUE!</v>
      </c>
      <c r="H759" s="19">
        <v>528.89</v>
      </c>
      <c r="I759" s="18" t="s">
        <v>18679</v>
      </c>
      <c r="J759" s="19" t="s">
        <v>14102</v>
      </c>
      <c r="K759" s="18"/>
      <c r="L759" s="18">
        <v>580.9</v>
      </c>
    </row>
    <row r="760" spans="1:12" s="20" customFormat="1" ht="12" x14ac:dyDescent="0.25">
      <c r="A760" s="71">
        <v>759</v>
      </c>
      <c r="B760" s="18" t="s">
        <v>4214</v>
      </c>
      <c r="C760" s="18"/>
      <c r="D760" s="18" t="s">
        <v>4215</v>
      </c>
      <c r="E760" s="17">
        <v>1</v>
      </c>
      <c r="F760" s="18" t="s">
        <v>19538</v>
      </c>
      <c r="G760" s="17" t="e">
        <v>#VALUE!</v>
      </c>
      <c r="H760" s="19">
        <v>690</v>
      </c>
      <c r="I760" s="18" t="s">
        <v>18679</v>
      </c>
      <c r="J760" s="19" t="s">
        <v>14102</v>
      </c>
      <c r="K760" s="18"/>
      <c r="L760" s="18">
        <v>835.96</v>
      </c>
    </row>
    <row r="761" spans="1:12" s="20" customFormat="1" ht="12" x14ac:dyDescent="0.25">
      <c r="A761" s="71">
        <v>760</v>
      </c>
      <c r="B761" s="18" t="s">
        <v>4211</v>
      </c>
      <c r="C761" s="18"/>
      <c r="D761" s="18" t="s">
        <v>4212</v>
      </c>
      <c r="E761" s="17">
        <v>1</v>
      </c>
      <c r="F761" s="18" t="s">
        <v>19539</v>
      </c>
      <c r="G761" s="17">
        <v>1</v>
      </c>
      <c r="H761" s="19">
        <v>132.22</v>
      </c>
      <c r="I761" s="18" t="s">
        <v>18679</v>
      </c>
      <c r="J761" s="19" t="s">
        <v>14102</v>
      </c>
      <c r="K761" s="18"/>
      <c r="L761" s="18">
        <v>146.07</v>
      </c>
    </row>
    <row r="762" spans="1:12" s="20" customFormat="1" ht="12" x14ac:dyDescent="0.25">
      <c r="A762" s="71">
        <v>761</v>
      </c>
      <c r="B762" s="18" t="s">
        <v>4208</v>
      </c>
      <c r="C762" s="18"/>
      <c r="D762" s="18" t="s">
        <v>4209</v>
      </c>
      <c r="E762" s="17">
        <v>1</v>
      </c>
      <c r="F762" s="18" t="s">
        <v>19540</v>
      </c>
      <c r="G762" s="17">
        <v>1</v>
      </c>
      <c r="H762" s="19">
        <v>142.22</v>
      </c>
      <c r="I762" s="18" t="s">
        <v>18679</v>
      </c>
      <c r="J762" s="19" t="s">
        <v>14102</v>
      </c>
      <c r="K762" s="18"/>
      <c r="L762" s="18">
        <v>141.57</v>
      </c>
    </row>
    <row r="763" spans="1:12" s="20" customFormat="1" ht="12" x14ac:dyDescent="0.25">
      <c r="A763" s="71">
        <v>762</v>
      </c>
      <c r="B763" s="18" t="s">
        <v>4204</v>
      </c>
      <c r="C763" s="18"/>
      <c r="D763" s="18" t="s">
        <v>4205</v>
      </c>
      <c r="E763" s="17">
        <v>1</v>
      </c>
      <c r="F763" s="18" t="s">
        <v>19541</v>
      </c>
      <c r="G763" s="17">
        <v>1</v>
      </c>
      <c r="H763" s="19">
        <v>344.44</v>
      </c>
      <c r="I763" s="18" t="s">
        <v>18679</v>
      </c>
      <c r="J763" s="19" t="s">
        <v>14102</v>
      </c>
      <c r="K763" s="18"/>
      <c r="L763" s="18">
        <v>344.44</v>
      </c>
    </row>
    <row r="764" spans="1:12" s="20" customFormat="1" ht="12" x14ac:dyDescent="0.25">
      <c r="A764" s="71">
        <v>763</v>
      </c>
      <c r="B764" s="18" t="s">
        <v>4201</v>
      </c>
      <c r="C764" s="18"/>
      <c r="D764" s="18" t="s">
        <v>4202</v>
      </c>
      <c r="E764" s="17">
        <v>1</v>
      </c>
      <c r="F764" s="18" t="s">
        <v>19542</v>
      </c>
      <c r="G764" s="17">
        <v>1</v>
      </c>
      <c r="H764" s="19">
        <v>254.44</v>
      </c>
      <c r="I764" s="18" t="s">
        <v>18679</v>
      </c>
      <c r="J764" s="19" t="s">
        <v>14102</v>
      </c>
      <c r="K764" s="18"/>
      <c r="L764" s="18">
        <v>254.44</v>
      </c>
    </row>
    <row r="765" spans="1:12" s="20" customFormat="1" ht="12" x14ac:dyDescent="0.25">
      <c r="A765" s="71">
        <v>764</v>
      </c>
      <c r="B765" s="18" t="s">
        <v>4198</v>
      </c>
      <c r="C765" s="18"/>
      <c r="D765" s="18" t="s">
        <v>4199</v>
      </c>
      <c r="E765" s="17">
        <v>1</v>
      </c>
      <c r="F765" s="18" t="s">
        <v>19543</v>
      </c>
      <c r="G765" s="17">
        <v>1</v>
      </c>
      <c r="H765" s="19">
        <v>290</v>
      </c>
      <c r="I765" s="18" t="s">
        <v>18679</v>
      </c>
      <c r="J765" s="19" t="s">
        <v>14102</v>
      </c>
      <c r="K765" s="18"/>
      <c r="L765" s="18">
        <v>290</v>
      </c>
    </row>
    <row r="766" spans="1:12" s="20" customFormat="1" ht="12" x14ac:dyDescent="0.25">
      <c r="A766" s="71">
        <v>765</v>
      </c>
      <c r="B766" s="18" t="s">
        <v>4195</v>
      </c>
      <c r="C766" s="18"/>
      <c r="D766" s="18" t="s">
        <v>4196</v>
      </c>
      <c r="E766" s="17">
        <v>1</v>
      </c>
      <c r="F766" s="18" t="s">
        <v>19544</v>
      </c>
      <c r="G766" s="17">
        <v>1</v>
      </c>
      <c r="H766" s="19">
        <v>480</v>
      </c>
      <c r="I766" s="18" t="s">
        <v>18679</v>
      </c>
      <c r="J766" s="19" t="s">
        <v>14102</v>
      </c>
      <c r="K766" s="18"/>
      <c r="L766" s="18">
        <v>480</v>
      </c>
    </row>
    <row r="767" spans="1:12" s="20" customFormat="1" ht="12" x14ac:dyDescent="0.25">
      <c r="A767" s="71">
        <v>766</v>
      </c>
      <c r="B767" s="18" t="s">
        <v>4192</v>
      </c>
      <c r="C767" s="18"/>
      <c r="D767" s="18" t="s">
        <v>4193</v>
      </c>
      <c r="E767" s="17">
        <v>1</v>
      </c>
      <c r="F767" s="18" t="s">
        <v>19545</v>
      </c>
      <c r="G767" s="17">
        <v>1</v>
      </c>
      <c r="H767" s="19">
        <v>425.56</v>
      </c>
      <c r="I767" s="18" t="s">
        <v>18679</v>
      </c>
      <c r="J767" s="19" t="s">
        <v>14102</v>
      </c>
      <c r="K767" s="18"/>
      <c r="L767" s="18">
        <v>425.56</v>
      </c>
    </row>
    <row r="768" spans="1:12" s="20" customFormat="1" ht="12" x14ac:dyDescent="0.25">
      <c r="A768" s="71">
        <v>767</v>
      </c>
      <c r="B768" s="18" t="s">
        <v>4189</v>
      </c>
      <c r="C768" s="18"/>
      <c r="D768" s="18" t="s">
        <v>4190</v>
      </c>
      <c r="E768" s="17">
        <v>1</v>
      </c>
      <c r="F768" s="18" t="s">
        <v>19546</v>
      </c>
      <c r="G768" s="17">
        <v>1</v>
      </c>
      <c r="H768" s="19">
        <v>563.33000000000004</v>
      </c>
      <c r="I768" s="18" t="s">
        <v>18679</v>
      </c>
      <c r="J768" s="19" t="s">
        <v>14102</v>
      </c>
      <c r="K768" s="18"/>
      <c r="L768" s="18">
        <v>563.33000000000004</v>
      </c>
    </row>
    <row r="769" spans="1:12" s="20" customFormat="1" ht="12" x14ac:dyDescent="0.25">
      <c r="A769" s="71">
        <v>768</v>
      </c>
      <c r="B769" s="18" t="s">
        <v>4186</v>
      </c>
      <c r="C769" s="18" t="s">
        <v>19547</v>
      </c>
      <c r="D769" s="18" t="s">
        <v>4187</v>
      </c>
      <c r="E769" s="17">
        <v>1</v>
      </c>
      <c r="F769" s="18" t="s">
        <v>19548</v>
      </c>
      <c r="G769" s="17">
        <v>1</v>
      </c>
      <c r="H769" s="19">
        <v>535.55999999999995</v>
      </c>
      <c r="I769" s="18" t="s">
        <v>18679</v>
      </c>
      <c r="J769" s="19" t="s">
        <v>14102</v>
      </c>
      <c r="K769" s="18"/>
      <c r="L769" s="18">
        <v>535.55999999999995</v>
      </c>
    </row>
    <row r="770" spans="1:12" s="20" customFormat="1" ht="12" x14ac:dyDescent="0.25">
      <c r="A770" s="71">
        <v>769</v>
      </c>
      <c r="B770" s="18" t="s">
        <v>4183</v>
      </c>
      <c r="C770" s="18" t="s">
        <v>19547</v>
      </c>
      <c r="D770" s="18" t="s">
        <v>4184</v>
      </c>
      <c r="E770" s="17">
        <v>1</v>
      </c>
      <c r="F770" s="18" t="s">
        <v>19549</v>
      </c>
      <c r="G770" s="17">
        <v>1</v>
      </c>
      <c r="H770" s="19">
        <v>146.66999999999999</v>
      </c>
      <c r="I770" s="18" t="s">
        <v>18679</v>
      </c>
      <c r="J770" s="19" t="s">
        <v>14102</v>
      </c>
      <c r="K770" s="18"/>
      <c r="L770" s="18">
        <v>152.81</v>
      </c>
    </row>
    <row r="771" spans="1:12" s="20" customFormat="1" ht="12" x14ac:dyDescent="0.25">
      <c r="A771" s="71">
        <v>770</v>
      </c>
      <c r="B771" s="18" t="s">
        <v>4180</v>
      </c>
      <c r="C771" s="18" t="s">
        <v>19547</v>
      </c>
      <c r="D771" s="18" t="s">
        <v>4181</v>
      </c>
      <c r="E771" s="17">
        <v>1</v>
      </c>
      <c r="F771" s="18" t="s">
        <v>19550</v>
      </c>
      <c r="G771" s="17">
        <v>1</v>
      </c>
      <c r="H771" s="19">
        <v>147.78</v>
      </c>
      <c r="I771" s="18" t="s">
        <v>18679</v>
      </c>
      <c r="J771" s="19" t="s">
        <v>14102</v>
      </c>
      <c r="K771" s="18"/>
      <c r="L771" s="18">
        <v>155.06</v>
      </c>
    </row>
    <row r="772" spans="1:12" s="20" customFormat="1" ht="12" x14ac:dyDescent="0.25">
      <c r="A772" s="71">
        <v>771</v>
      </c>
      <c r="B772" s="18" t="s">
        <v>4177</v>
      </c>
      <c r="C772" s="18" t="s">
        <v>19547</v>
      </c>
      <c r="D772" s="18" t="s">
        <v>4178</v>
      </c>
      <c r="E772" s="17">
        <v>1</v>
      </c>
      <c r="F772" s="18" t="s">
        <v>19551</v>
      </c>
      <c r="G772" s="17">
        <v>1</v>
      </c>
      <c r="H772" s="19">
        <v>108.89</v>
      </c>
      <c r="I772" s="18" t="s">
        <v>18679</v>
      </c>
      <c r="J772" s="19" t="s">
        <v>14102</v>
      </c>
      <c r="K772" s="18"/>
      <c r="L772" s="18">
        <v>111.24</v>
      </c>
    </row>
    <row r="773" spans="1:12" s="20" customFormat="1" ht="12" x14ac:dyDescent="0.25">
      <c r="A773" s="71">
        <v>772</v>
      </c>
      <c r="B773" s="18" t="s">
        <v>2985</v>
      </c>
      <c r="C773" s="18" t="s">
        <v>19547</v>
      </c>
      <c r="D773" s="18" t="s">
        <v>2986</v>
      </c>
      <c r="E773" s="17">
        <v>1</v>
      </c>
      <c r="F773" s="18" t="s">
        <v>19552</v>
      </c>
      <c r="G773" s="17">
        <v>1</v>
      </c>
      <c r="H773" s="19">
        <v>16.670000000000002</v>
      </c>
      <c r="I773" s="18" t="s">
        <v>18679</v>
      </c>
      <c r="J773" s="19" t="s">
        <v>14102</v>
      </c>
      <c r="K773" s="18"/>
      <c r="L773" s="18">
        <v>37.08</v>
      </c>
    </row>
    <row r="774" spans="1:12" s="20" customFormat="1" ht="12" x14ac:dyDescent="0.25">
      <c r="A774" s="71">
        <v>773</v>
      </c>
      <c r="B774" s="18" t="s">
        <v>4174</v>
      </c>
      <c r="C774" s="18" t="s">
        <v>19547</v>
      </c>
      <c r="D774" s="18" t="s">
        <v>4175</v>
      </c>
      <c r="E774" s="17">
        <v>1</v>
      </c>
      <c r="F774" s="18" t="s">
        <v>19553</v>
      </c>
      <c r="G774" s="17">
        <v>1</v>
      </c>
      <c r="H774" s="19">
        <v>22.22</v>
      </c>
      <c r="I774" s="18" t="s">
        <v>18679</v>
      </c>
      <c r="J774" s="19" t="s">
        <v>14102</v>
      </c>
      <c r="K774" s="18"/>
      <c r="L774" s="18">
        <v>22.47</v>
      </c>
    </row>
    <row r="775" spans="1:12" s="20" customFormat="1" ht="12" x14ac:dyDescent="0.25">
      <c r="A775" s="71">
        <v>774</v>
      </c>
      <c r="B775" s="18" t="s">
        <v>4171</v>
      </c>
      <c r="C775" s="18" t="s">
        <v>19547</v>
      </c>
      <c r="D775" s="18" t="s">
        <v>4172</v>
      </c>
      <c r="E775" s="17">
        <v>1</v>
      </c>
      <c r="F775" s="18" t="s">
        <v>19554</v>
      </c>
      <c r="G775" s="17">
        <v>1</v>
      </c>
      <c r="H775" s="19">
        <v>21.11</v>
      </c>
      <c r="I775" s="18" t="s">
        <v>18679</v>
      </c>
      <c r="J775" s="19" t="s">
        <v>14102</v>
      </c>
      <c r="K775" s="18"/>
      <c r="L775" s="18">
        <v>24.72</v>
      </c>
    </row>
    <row r="776" spans="1:12" s="20" customFormat="1" ht="12" x14ac:dyDescent="0.25">
      <c r="A776" s="71">
        <v>775</v>
      </c>
      <c r="B776" s="18"/>
      <c r="C776" s="18" t="s">
        <v>19547</v>
      </c>
      <c r="D776" s="18" t="s">
        <v>19555</v>
      </c>
      <c r="E776" s="17">
        <v>1</v>
      </c>
      <c r="F776" s="18" t="s">
        <v>19556</v>
      </c>
      <c r="G776" s="17">
        <v>1</v>
      </c>
      <c r="H776" s="19">
        <v>46.67</v>
      </c>
      <c r="I776" s="18" t="s">
        <v>19214</v>
      </c>
      <c r="J776" s="19" t="s">
        <v>14070</v>
      </c>
      <c r="K776" s="18"/>
      <c r="L776" s="18">
        <v>83.15</v>
      </c>
    </row>
    <row r="777" spans="1:12" s="20" customFormat="1" ht="12" x14ac:dyDescent="0.25">
      <c r="A777" s="71">
        <v>776</v>
      </c>
      <c r="B777" s="18" t="s">
        <v>506</v>
      </c>
      <c r="C777" s="18" t="s">
        <v>19547</v>
      </c>
      <c r="D777" s="18" t="s">
        <v>507</v>
      </c>
      <c r="E777" s="17">
        <v>1</v>
      </c>
      <c r="F777" s="18" t="s">
        <v>19557</v>
      </c>
      <c r="G777" s="17">
        <v>1</v>
      </c>
      <c r="H777" s="19">
        <v>30</v>
      </c>
      <c r="I777" s="18" t="s">
        <v>18679</v>
      </c>
      <c r="J777" s="19" t="s">
        <v>14102</v>
      </c>
      <c r="K777" s="18"/>
      <c r="L777" s="18">
        <v>24.72</v>
      </c>
    </row>
    <row r="778" spans="1:12" s="20" customFormat="1" ht="12" x14ac:dyDescent="0.25">
      <c r="A778" s="71">
        <v>777</v>
      </c>
      <c r="B778" s="18" t="s">
        <v>4168</v>
      </c>
      <c r="C778" s="18" t="s">
        <v>19547</v>
      </c>
      <c r="D778" s="18" t="s">
        <v>4169</v>
      </c>
      <c r="E778" s="17">
        <v>1</v>
      </c>
      <c r="F778" s="18" t="s">
        <v>19558</v>
      </c>
      <c r="G778" s="17">
        <v>1</v>
      </c>
      <c r="H778" s="19">
        <v>25.56</v>
      </c>
      <c r="I778" s="18" t="s">
        <v>18679</v>
      </c>
      <c r="J778" s="19" t="s">
        <v>14102</v>
      </c>
      <c r="K778" s="18"/>
      <c r="L778" s="18">
        <v>24.72</v>
      </c>
    </row>
    <row r="779" spans="1:12" s="20" customFormat="1" ht="12" x14ac:dyDescent="0.25">
      <c r="A779" s="71">
        <v>778</v>
      </c>
      <c r="B779" s="18" t="s">
        <v>2982</v>
      </c>
      <c r="C779" s="18" t="s">
        <v>19547</v>
      </c>
      <c r="D779" s="18" t="s">
        <v>2983</v>
      </c>
      <c r="E779" s="17">
        <v>1</v>
      </c>
      <c r="F779" s="18" t="s">
        <v>19559</v>
      </c>
      <c r="G779" s="17">
        <v>1</v>
      </c>
      <c r="H779" s="19">
        <v>7.78</v>
      </c>
      <c r="I779" s="18" t="s">
        <v>18679</v>
      </c>
      <c r="J779" s="19" t="s">
        <v>14102</v>
      </c>
      <c r="K779" s="18"/>
      <c r="L779" s="18">
        <v>6.74</v>
      </c>
    </row>
    <row r="780" spans="1:12" s="20" customFormat="1" ht="12" x14ac:dyDescent="0.25">
      <c r="A780" s="71">
        <v>779</v>
      </c>
      <c r="B780" s="18" t="s">
        <v>4165</v>
      </c>
      <c r="C780" s="18" t="s">
        <v>19547</v>
      </c>
      <c r="D780" s="18" t="s">
        <v>4166</v>
      </c>
      <c r="E780" s="17">
        <v>1</v>
      </c>
      <c r="F780" s="18" t="s">
        <v>19560</v>
      </c>
      <c r="G780" s="17">
        <v>1</v>
      </c>
      <c r="H780" s="19">
        <v>20</v>
      </c>
      <c r="I780" s="18" t="s">
        <v>18679</v>
      </c>
      <c r="J780" s="19" t="s">
        <v>14102</v>
      </c>
      <c r="K780" s="18"/>
      <c r="L780" s="18">
        <v>23.6</v>
      </c>
    </row>
    <row r="781" spans="1:12" s="20" customFormat="1" ht="12" x14ac:dyDescent="0.25">
      <c r="A781" s="71">
        <v>780</v>
      </c>
      <c r="B781" s="18" t="s">
        <v>2979</v>
      </c>
      <c r="C781" s="18" t="s">
        <v>19547</v>
      </c>
      <c r="D781" s="18" t="s">
        <v>2980</v>
      </c>
      <c r="E781" s="17">
        <v>1</v>
      </c>
      <c r="F781" s="18" t="s">
        <v>19561</v>
      </c>
      <c r="G781" s="17">
        <v>1</v>
      </c>
      <c r="H781" s="19">
        <v>16.670000000000002</v>
      </c>
      <c r="I781" s="18" t="s">
        <v>18679</v>
      </c>
      <c r="J781" s="19" t="s">
        <v>14102</v>
      </c>
      <c r="K781" s="18"/>
      <c r="L781" s="18">
        <v>15.73</v>
      </c>
    </row>
    <row r="782" spans="1:12" s="20" customFormat="1" ht="12" x14ac:dyDescent="0.25">
      <c r="A782" s="71">
        <v>781</v>
      </c>
      <c r="B782" s="18" t="s">
        <v>4162</v>
      </c>
      <c r="C782" s="18" t="s">
        <v>19547</v>
      </c>
      <c r="D782" s="18" t="s">
        <v>4163</v>
      </c>
      <c r="E782" s="17">
        <v>1</v>
      </c>
      <c r="F782" s="18" t="s">
        <v>19562</v>
      </c>
      <c r="G782" s="17">
        <v>1</v>
      </c>
      <c r="H782" s="19">
        <v>16.670000000000002</v>
      </c>
      <c r="I782" s="18" t="s">
        <v>18679</v>
      </c>
      <c r="J782" s="19" t="s">
        <v>14102</v>
      </c>
      <c r="K782" s="18"/>
      <c r="L782" s="18">
        <v>15.73</v>
      </c>
    </row>
    <row r="783" spans="1:12" s="20" customFormat="1" ht="12" x14ac:dyDescent="0.25">
      <c r="A783" s="71">
        <v>782</v>
      </c>
      <c r="B783" s="18" t="s">
        <v>4159</v>
      </c>
      <c r="C783" s="18" t="s">
        <v>19547</v>
      </c>
      <c r="D783" s="18" t="s">
        <v>4160</v>
      </c>
      <c r="E783" s="17">
        <v>1</v>
      </c>
      <c r="F783" s="18" t="s">
        <v>19563</v>
      </c>
      <c r="G783" s="17">
        <v>1</v>
      </c>
      <c r="H783" s="19">
        <v>25.56</v>
      </c>
      <c r="I783" s="18" t="s">
        <v>18679</v>
      </c>
      <c r="J783" s="19" t="s">
        <v>14102</v>
      </c>
      <c r="K783" s="18"/>
      <c r="L783" s="18">
        <v>25.84</v>
      </c>
    </row>
    <row r="784" spans="1:12" s="20" customFormat="1" ht="12" x14ac:dyDescent="0.25">
      <c r="A784" s="71">
        <v>783</v>
      </c>
      <c r="B784" s="18" t="s">
        <v>4156</v>
      </c>
      <c r="C784" s="18" t="s">
        <v>19547</v>
      </c>
      <c r="D784" s="18" t="s">
        <v>4157</v>
      </c>
      <c r="E784" s="17">
        <v>1</v>
      </c>
      <c r="F784" s="18" t="s">
        <v>19564</v>
      </c>
      <c r="G784" s="17">
        <v>1</v>
      </c>
      <c r="H784" s="19">
        <v>26.67</v>
      </c>
      <c r="I784" s="18" t="s">
        <v>18679</v>
      </c>
      <c r="J784" s="19" t="s">
        <v>14102</v>
      </c>
      <c r="K784" s="18"/>
      <c r="L784" s="18">
        <v>25.84</v>
      </c>
    </row>
    <row r="785" spans="1:12" s="20" customFormat="1" ht="12" x14ac:dyDescent="0.25">
      <c r="A785" s="71">
        <v>784</v>
      </c>
      <c r="B785" s="18" t="s">
        <v>4153</v>
      </c>
      <c r="C785" s="18" t="s">
        <v>19547</v>
      </c>
      <c r="D785" s="18" t="s">
        <v>4154</v>
      </c>
      <c r="E785" s="17">
        <v>1</v>
      </c>
      <c r="F785" s="18" t="s">
        <v>19565</v>
      </c>
      <c r="G785" s="17">
        <v>1</v>
      </c>
      <c r="H785" s="19">
        <v>25.56</v>
      </c>
      <c r="I785" s="18" t="s">
        <v>18679</v>
      </c>
      <c r="J785" s="19" t="s">
        <v>14102</v>
      </c>
      <c r="K785" s="18"/>
      <c r="L785" s="18">
        <v>24.72</v>
      </c>
    </row>
    <row r="786" spans="1:12" s="20" customFormat="1" ht="12" x14ac:dyDescent="0.25">
      <c r="A786" s="71">
        <v>785</v>
      </c>
      <c r="B786" s="18" t="s">
        <v>4150</v>
      </c>
      <c r="C786" s="18" t="s">
        <v>19547</v>
      </c>
      <c r="D786" s="18" t="s">
        <v>4151</v>
      </c>
      <c r="E786" s="17">
        <v>1</v>
      </c>
      <c r="F786" s="18" t="s">
        <v>19566</v>
      </c>
      <c r="G786" s="17">
        <v>1</v>
      </c>
      <c r="H786" s="19">
        <v>18.89</v>
      </c>
      <c r="I786" s="18" t="s">
        <v>18679</v>
      </c>
      <c r="J786" s="19" t="s">
        <v>14102</v>
      </c>
      <c r="K786" s="18"/>
      <c r="L786" s="18">
        <v>17.98</v>
      </c>
    </row>
    <row r="787" spans="1:12" s="20" customFormat="1" ht="12" x14ac:dyDescent="0.25">
      <c r="A787" s="71">
        <v>786</v>
      </c>
      <c r="B787" s="18" t="s">
        <v>4147</v>
      </c>
      <c r="C787" s="18" t="s">
        <v>19547</v>
      </c>
      <c r="D787" s="18" t="s">
        <v>4148</v>
      </c>
      <c r="E787" s="17">
        <v>1</v>
      </c>
      <c r="F787" s="18" t="s">
        <v>19567</v>
      </c>
      <c r="G787" s="17">
        <v>1</v>
      </c>
      <c r="H787" s="19">
        <v>18.89</v>
      </c>
      <c r="I787" s="18" t="s">
        <v>18679</v>
      </c>
      <c r="J787" s="19" t="s">
        <v>14102</v>
      </c>
      <c r="K787" s="18"/>
      <c r="L787" s="18">
        <v>15.73</v>
      </c>
    </row>
    <row r="788" spans="1:12" s="20" customFormat="1" ht="12" x14ac:dyDescent="0.25">
      <c r="A788" s="71">
        <v>787</v>
      </c>
      <c r="B788" s="18" t="s">
        <v>4144</v>
      </c>
      <c r="C788" s="18" t="s">
        <v>19547</v>
      </c>
      <c r="D788" s="18" t="s">
        <v>4145</v>
      </c>
      <c r="E788" s="17">
        <v>1</v>
      </c>
      <c r="F788" s="18" t="s">
        <v>19568</v>
      </c>
      <c r="G788" s="17">
        <v>1</v>
      </c>
      <c r="H788" s="19">
        <v>20</v>
      </c>
      <c r="I788" s="18" t="s">
        <v>18679</v>
      </c>
      <c r="J788" s="19" t="s">
        <v>14102</v>
      </c>
      <c r="K788" s="18"/>
      <c r="L788" s="18">
        <v>15.73</v>
      </c>
    </row>
    <row r="789" spans="1:12" s="20" customFormat="1" ht="12" x14ac:dyDescent="0.25">
      <c r="A789" s="71">
        <v>788</v>
      </c>
      <c r="B789" s="18" t="s">
        <v>4141</v>
      </c>
      <c r="C789" s="18" t="s">
        <v>19547</v>
      </c>
      <c r="D789" s="18" t="s">
        <v>4142</v>
      </c>
      <c r="E789" s="17">
        <v>1</v>
      </c>
      <c r="F789" s="18" t="s">
        <v>19569</v>
      </c>
      <c r="G789" s="17">
        <v>1</v>
      </c>
      <c r="H789" s="19">
        <v>20</v>
      </c>
      <c r="I789" s="18" t="s">
        <v>18679</v>
      </c>
      <c r="J789" s="19" t="s">
        <v>14102</v>
      </c>
      <c r="K789" s="18"/>
      <c r="L789" s="18">
        <v>20.22</v>
      </c>
    </row>
    <row r="790" spans="1:12" s="20" customFormat="1" ht="12" x14ac:dyDescent="0.25">
      <c r="A790" s="71">
        <v>789</v>
      </c>
      <c r="B790" s="18" t="s">
        <v>4138</v>
      </c>
      <c r="C790" s="18" t="s">
        <v>19547</v>
      </c>
      <c r="D790" s="18" t="s">
        <v>4139</v>
      </c>
      <c r="E790" s="17">
        <v>1</v>
      </c>
      <c r="F790" s="18" t="s">
        <v>19570</v>
      </c>
      <c r="G790" s="17">
        <v>1</v>
      </c>
      <c r="H790" s="19">
        <v>20</v>
      </c>
      <c r="I790" s="18" t="s">
        <v>18679</v>
      </c>
      <c r="J790" s="19" t="s">
        <v>14102</v>
      </c>
      <c r="K790" s="18"/>
      <c r="L790" s="18">
        <v>20.22</v>
      </c>
    </row>
    <row r="791" spans="1:12" s="20" customFormat="1" ht="12" x14ac:dyDescent="0.25">
      <c r="A791" s="71">
        <v>790</v>
      </c>
      <c r="B791" s="18" t="s">
        <v>4135</v>
      </c>
      <c r="C791" s="18" t="s">
        <v>19547</v>
      </c>
      <c r="D791" s="18" t="s">
        <v>4136</v>
      </c>
      <c r="E791" s="17">
        <v>1</v>
      </c>
      <c r="F791" s="18" t="s">
        <v>19571</v>
      </c>
      <c r="G791" s="17">
        <v>1</v>
      </c>
      <c r="H791" s="19">
        <v>20</v>
      </c>
      <c r="I791" s="18" t="s">
        <v>18679</v>
      </c>
      <c r="J791" s="19" t="s">
        <v>14102</v>
      </c>
      <c r="K791" s="18"/>
      <c r="L791" s="18">
        <v>20.22</v>
      </c>
    </row>
    <row r="792" spans="1:12" s="20" customFormat="1" ht="12" x14ac:dyDescent="0.25">
      <c r="A792" s="71">
        <v>791</v>
      </c>
      <c r="B792" s="18" t="s">
        <v>4132</v>
      </c>
      <c r="C792" s="18" t="s">
        <v>19547</v>
      </c>
      <c r="D792" s="18" t="s">
        <v>4133</v>
      </c>
      <c r="E792" s="17">
        <v>1</v>
      </c>
      <c r="F792" s="18" t="s">
        <v>19572</v>
      </c>
      <c r="G792" s="17">
        <v>1</v>
      </c>
      <c r="H792" s="19">
        <v>20</v>
      </c>
      <c r="I792" s="18" t="s">
        <v>18679</v>
      </c>
      <c r="J792" s="19" t="s">
        <v>14102</v>
      </c>
      <c r="K792" s="18"/>
      <c r="L792" s="18">
        <v>20.22</v>
      </c>
    </row>
    <row r="793" spans="1:12" s="20" customFormat="1" ht="12" x14ac:dyDescent="0.25">
      <c r="A793" s="71">
        <v>792</v>
      </c>
      <c r="B793" s="18" t="s">
        <v>4129</v>
      </c>
      <c r="C793" s="18" t="s">
        <v>19547</v>
      </c>
      <c r="D793" s="18" t="s">
        <v>4130</v>
      </c>
      <c r="E793" s="17">
        <v>1</v>
      </c>
      <c r="F793" s="18" t="s">
        <v>19573</v>
      </c>
      <c r="G793" s="17">
        <v>1</v>
      </c>
      <c r="H793" s="19">
        <v>21.11</v>
      </c>
      <c r="I793" s="18" t="s">
        <v>18679</v>
      </c>
      <c r="J793" s="19" t="s">
        <v>14102</v>
      </c>
      <c r="K793" s="18"/>
      <c r="L793" s="18">
        <v>21.35</v>
      </c>
    </row>
    <row r="794" spans="1:12" s="20" customFormat="1" ht="12" x14ac:dyDescent="0.25">
      <c r="A794" s="71">
        <v>793</v>
      </c>
      <c r="B794" s="18" t="s">
        <v>4126</v>
      </c>
      <c r="C794" s="18" t="s">
        <v>19547</v>
      </c>
      <c r="D794" s="18" t="s">
        <v>4127</v>
      </c>
      <c r="E794" s="17">
        <v>1</v>
      </c>
      <c r="F794" s="18" t="s">
        <v>19574</v>
      </c>
      <c r="G794" s="17">
        <v>1</v>
      </c>
      <c r="H794" s="19">
        <v>20</v>
      </c>
      <c r="I794" s="18" t="s">
        <v>18679</v>
      </c>
      <c r="J794" s="19" t="s">
        <v>14102</v>
      </c>
      <c r="K794" s="18"/>
      <c r="L794" s="18">
        <v>20.22</v>
      </c>
    </row>
    <row r="795" spans="1:12" s="20" customFormat="1" ht="12" x14ac:dyDescent="0.25">
      <c r="A795" s="71">
        <v>794</v>
      </c>
      <c r="B795" s="18" t="s">
        <v>4121</v>
      </c>
      <c r="C795" s="18" t="s">
        <v>19547</v>
      </c>
      <c r="D795" s="18" t="s">
        <v>4122</v>
      </c>
      <c r="E795" s="17">
        <v>1</v>
      </c>
      <c r="F795" s="18" t="s">
        <v>19575</v>
      </c>
      <c r="G795" s="17">
        <v>1</v>
      </c>
      <c r="H795" s="19">
        <v>33.33</v>
      </c>
      <c r="I795" s="18" t="s">
        <v>18679</v>
      </c>
      <c r="J795" s="19" t="s">
        <v>14102</v>
      </c>
      <c r="K795" s="18"/>
      <c r="L795" s="18">
        <v>35.96</v>
      </c>
    </row>
    <row r="796" spans="1:12" s="20" customFormat="1" ht="12" x14ac:dyDescent="0.25">
      <c r="A796" s="71">
        <v>795</v>
      </c>
      <c r="B796" s="18" t="s">
        <v>4118</v>
      </c>
      <c r="C796" s="18" t="s">
        <v>19547</v>
      </c>
      <c r="D796" s="18" t="s">
        <v>4119</v>
      </c>
      <c r="E796" s="17">
        <v>1</v>
      </c>
      <c r="F796" s="18" t="s">
        <v>19576</v>
      </c>
      <c r="G796" s="17">
        <v>1</v>
      </c>
      <c r="H796" s="19">
        <v>20</v>
      </c>
      <c r="I796" s="18" t="s">
        <v>18679</v>
      </c>
      <c r="J796" s="19" t="s">
        <v>14102</v>
      </c>
      <c r="K796" s="18"/>
      <c r="L796" s="18">
        <v>20.22</v>
      </c>
    </row>
    <row r="797" spans="1:12" s="20" customFormat="1" ht="12" x14ac:dyDescent="0.25">
      <c r="A797" s="71">
        <v>796</v>
      </c>
      <c r="B797" s="18" t="s">
        <v>4115</v>
      </c>
      <c r="C797" s="18" t="s">
        <v>19547</v>
      </c>
      <c r="D797" s="18" t="s">
        <v>4116</v>
      </c>
      <c r="E797" s="17">
        <v>1</v>
      </c>
      <c r="F797" s="18" t="s">
        <v>19577</v>
      </c>
      <c r="G797" s="17">
        <v>1</v>
      </c>
      <c r="H797" s="19">
        <v>35.56</v>
      </c>
      <c r="I797" s="18" t="s">
        <v>18679</v>
      </c>
      <c r="J797" s="19" t="s">
        <v>14102</v>
      </c>
      <c r="K797" s="18"/>
      <c r="L797" s="18">
        <v>35.96</v>
      </c>
    </row>
    <row r="798" spans="1:12" s="20" customFormat="1" ht="12" x14ac:dyDescent="0.25">
      <c r="A798" s="71">
        <v>797</v>
      </c>
      <c r="B798" s="18" t="s">
        <v>4112</v>
      </c>
      <c r="C798" s="18" t="s">
        <v>19547</v>
      </c>
      <c r="D798" s="18" t="s">
        <v>4113</v>
      </c>
      <c r="E798" s="17">
        <v>1</v>
      </c>
      <c r="F798" s="18" t="s">
        <v>19578</v>
      </c>
      <c r="G798" s="17">
        <v>1</v>
      </c>
      <c r="H798" s="19">
        <v>35.56</v>
      </c>
      <c r="I798" s="18" t="s">
        <v>18679</v>
      </c>
      <c r="J798" s="19" t="s">
        <v>14102</v>
      </c>
      <c r="K798" s="18"/>
      <c r="L798" s="18">
        <v>35.96</v>
      </c>
    </row>
    <row r="799" spans="1:12" s="20" customFormat="1" ht="12" x14ac:dyDescent="0.25">
      <c r="A799" s="71">
        <v>798</v>
      </c>
      <c r="B799" s="18" t="s">
        <v>4073</v>
      </c>
      <c r="C799" s="18" t="s">
        <v>19547</v>
      </c>
      <c r="D799" s="18" t="s">
        <v>4074</v>
      </c>
      <c r="E799" s="17">
        <v>1</v>
      </c>
      <c r="F799" s="18" t="s">
        <v>19579</v>
      </c>
      <c r="G799" s="17">
        <v>1</v>
      </c>
      <c r="H799" s="19">
        <v>20</v>
      </c>
      <c r="I799" s="18" t="s">
        <v>18679</v>
      </c>
      <c r="J799" s="19" t="s">
        <v>14102</v>
      </c>
      <c r="K799" s="18"/>
      <c r="L799" s="18">
        <v>20.22</v>
      </c>
    </row>
    <row r="800" spans="1:12" s="20" customFormat="1" ht="12" x14ac:dyDescent="0.25">
      <c r="A800" s="71">
        <v>799</v>
      </c>
      <c r="B800" s="18" t="s">
        <v>4070</v>
      </c>
      <c r="C800" s="18" t="s">
        <v>19547</v>
      </c>
      <c r="D800" s="18" t="s">
        <v>4071</v>
      </c>
      <c r="E800" s="17">
        <v>1</v>
      </c>
      <c r="F800" s="18" t="s">
        <v>19580</v>
      </c>
      <c r="G800" s="17">
        <v>1</v>
      </c>
      <c r="H800" s="19">
        <v>18.89</v>
      </c>
      <c r="I800" s="18" t="s">
        <v>18679</v>
      </c>
      <c r="J800" s="19" t="s">
        <v>14102</v>
      </c>
      <c r="K800" s="18"/>
      <c r="L800" s="18">
        <v>19.100000000000001</v>
      </c>
    </row>
    <row r="801" spans="1:12" s="20" customFormat="1" ht="12" x14ac:dyDescent="0.25">
      <c r="A801" s="71">
        <v>800</v>
      </c>
      <c r="B801" s="18" t="s">
        <v>4067</v>
      </c>
      <c r="C801" s="18" t="s">
        <v>19547</v>
      </c>
      <c r="D801" s="18" t="s">
        <v>4068</v>
      </c>
      <c r="E801" s="17">
        <v>1</v>
      </c>
      <c r="F801" s="18" t="s">
        <v>19581</v>
      </c>
      <c r="G801" s="17">
        <v>1</v>
      </c>
      <c r="H801" s="19">
        <v>20</v>
      </c>
      <c r="I801" s="18" t="s">
        <v>18679</v>
      </c>
      <c r="J801" s="19" t="s">
        <v>14102</v>
      </c>
      <c r="K801" s="18"/>
      <c r="L801" s="18">
        <v>20.22</v>
      </c>
    </row>
    <row r="802" spans="1:12" s="20" customFormat="1" ht="12" x14ac:dyDescent="0.25">
      <c r="A802" s="71">
        <v>801</v>
      </c>
      <c r="B802" s="18" t="s">
        <v>4064</v>
      </c>
      <c r="C802" s="18" t="s">
        <v>19547</v>
      </c>
      <c r="D802" s="18" t="s">
        <v>4065</v>
      </c>
      <c r="E802" s="17">
        <v>1</v>
      </c>
      <c r="F802" s="18" t="s">
        <v>19582</v>
      </c>
      <c r="G802" s="17">
        <v>1</v>
      </c>
      <c r="H802" s="19">
        <v>35.56</v>
      </c>
      <c r="I802" s="18" t="s">
        <v>18679</v>
      </c>
      <c r="J802" s="19" t="s">
        <v>14102</v>
      </c>
      <c r="K802" s="18"/>
      <c r="L802" s="18">
        <v>35.96</v>
      </c>
    </row>
    <row r="803" spans="1:12" s="20" customFormat="1" ht="12" x14ac:dyDescent="0.25">
      <c r="A803" s="71">
        <v>802</v>
      </c>
      <c r="B803" s="18" t="s">
        <v>4061</v>
      </c>
      <c r="C803" s="18" t="s">
        <v>19547</v>
      </c>
      <c r="D803" s="18" t="s">
        <v>4062</v>
      </c>
      <c r="E803" s="17">
        <v>1</v>
      </c>
      <c r="F803" s="18" t="s">
        <v>19583</v>
      </c>
      <c r="G803" s="17">
        <v>1</v>
      </c>
      <c r="H803" s="19">
        <v>50</v>
      </c>
      <c r="I803" s="18" t="s">
        <v>18679</v>
      </c>
      <c r="J803" s="19" t="s">
        <v>14102</v>
      </c>
      <c r="K803" s="18"/>
      <c r="L803" s="18">
        <v>49.44</v>
      </c>
    </row>
    <row r="804" spans="1:12" s="20" customFormat="1" ht="12" x14ac:dyDescent="0.25">
      <c r="A804" s="71">
        <v>803</v>
      </c>
      <c r="B804" s="18" t="s">
        <v>4058</v>
      </c>
      <c r="C804" s="18" t="s">
        <v>19547</v>
      </c>
      <c r="D804" s="18" t="s">
        <v>4059</v>
      </c>
      <c r="E804" s="17">
        <v>1</v>
      </c>
      <c r="F804" s="18" t="s">
        <v>19584</v>
      </c>
      <c r="G804" s="17">
        <v>1</v>
      </c>
      <c r="H804" s="19">
        <v>18.89</v>
      </c>
      <c r="I804" s="18" t="s">
        <v>18679</v>
      </c>
      <c r="J804" s="19" t="s">
        <v>14102</v>
      </c>
      <c r="K804" s="18"/>
      <c r="L804" s="18">
        <v>19.100000000000001</v>
      </c>
    </row>
    <row r="805" spans="1:12" s="20" customFormat="1" ht="12" x14ac:dyDescent="0.25">
      <c r="A805" s="71">
        <v>804</v>
      </c>
      <c r="B805" s="18" t="s">
        <v>4055</v>
      </c>
      <c r="C805" s="18" t="s">
        <v>19547</v>
      </c>
      <c r="D805" s="18" t="s">
        <v>4056</v>
      </c>
      <c r="E805" s="17">
        <v>1</v>
      </c>
      <c r="F805" s="18" t="s">
        <v>19585</v>
      </c>
      <c r="G805" s="17">
        <v>1</v>
      </c>
      <c r="H805" s="19">
        <v>37.78</v>
      </c>
      <c r="I805" s="18" t="s">
        <v>18679</v>
      </c>
      <c r="J805" s="19" t="s">
        <v>14102</v>
      </c>
      <c r="K805" s="18"/>
      <c r="L805" s="18">
        <v>37.08</v>
      </c>
    </row>
    <row r="806" spans="1:12" s="20" customFormat="1" ht="12" x14ac:dyDescent="0.25">
      <c r="A806" s="71">
        <v>805</v>
      </c>
      <c r="B806" s="18" t="s">
        <v>4052</v>
      </c>
      <c r="C806" s="18" t="s">
        <v>19547</v>
      </c>
      <c r="D806" s="18" t="s">
        <v>4053</v>
      </c>
      <c r="E806" s="17">
        <v>1</v>
      </c>
      <c r="F806" s="18" t="s">
        <v>19586</v>
      </c>
      <c r="G806" s="17">
        <v>1</v>
      </c>
      <c r="H806" s="19">
        <v>50</v>
      </c>
      <c r="I806" s="18" t="s">
        <v>18679</v>
      </c>
      <c r="J806" s="19" t="s">
        <v>14102</v>
      </c>
      <c r="K806" s="18"/>
      <c r="L806" s="18">
        <v>49.44</v>
      </c>
    </row>
    <row r="807" spans="1:12" s="20" customFormat="1" ht="12" x14ac:dyDescent="0.25">
      <c r="A807" s="71">
        <v>806</v>
      </c>
      <c r="B807" s="18" t="s">
        <v>4049</v>
      </c>
      <c r="C807" s="18" t="s">
        <v>19547</v>
      </c>
      <c r="D807" s="18" t="s">
        <v>4050</v>
      </c>
      <c r="E807" s="17">
        <v>1</v>
      </c>
      <c r="F807" s="18" t="s">
        <v>19587</v>
      </c>
      <c r="G807" s="17">
        <v>1</v>
      </c>
      <c r="H807" s="19">
        <v>23.33</v>
      </c>
      <c r="I807" s="18" t="s">
        <v>18679</v>
      </c>
      <c r="J807" s="19" t="s">
        <v>14102</v>
      </c>
      <c r="K807" s="18"/>
      <c r="L807" s="18">
        <v>22.47</v>
      </c>
    </row>
    <row r="808" spans="1:12" s="20" customFormat="1" ht="12" x14ac:dyDescent="0.25">
      <c r="A808" s="71">
        <v>807</v>
      </c>
      <c r="B808" s="18" t="s">
        <v>4046</v>
      </c>
      <c r="C808" s="18" t="s">
        <v>19547</v>
      </c>
      <c r="D808" s="18" t="s">
        <v>4047</v>
      </c>
      <c r="E808" s="17">
        <v>1</v>
      </c>
      <c r="F808" s="18" t="s">
        <v>19588</v>
      </c>
      <c r="G808" s="17">
        <v>1</v>
      </c>
      <c r="H808" s="19">
        <v>38.89</v>
      </c>
      <c r="I808" s="18" t="s">
        <v>18679</v>
      </c>
      <c r="J808" s="19" t="s">
        <v>14102</v>
      </c>
      <c r="K808" s="18"/>
      <c r="L808" s="18">
        <v>39.33</v>
      </c>
    </row>
    <row r="809" spans="1:12" s="20" customFormat="1" ht="12" x14ac:dyDescent="0.25">
      <c r="A809" s="71">
        <v>808</v>
      </c>
      <c r="B809" s="18" t="s">
        <v>4043</v>
      </c>
      <c r="C809" s="18" t="s">
        <v>19547</v>
      </c>
      <c r="D809" s="18" t="s">
        <v>4044</v>
      </c>
      <c r="E809" s="17">
        <v>1</v>
      </c>
      <c r="F809" s="18" t="s">
        <v>19589</v>
      </c>
      <c r="G809" s="17">
        <v>1</v>
      </c>
      <c r="H809" s="19">
        <v>14.44</v>
      </c>
      <c r="I809" s="18" t="s">
        <v>18679</v>
      </c>
      <c r="J809" s="19" t="s">
        <v>14102</v>
      </c>
      <c r="K809" s="18"/>
      <c r="L809" s="18">
        <v>14.61</v>
      </c>
    </row>
    <row r="810" spans="1:12" s="20" customFormat="1" ht="12" x14ac:dyDescent="0.25">
      <c r="A810" s="71">
        <v>809</v>
      </c>
      <c r="B810" s="18" t="s">
        <v>4040</v>
      </c>
      <c r="C810" s="18" t="s">
        <v>19547</v>
      </c>
      <c r="D810" s="18" t="s">
        <v>4041</v>
      </c>
      <c r="E810" s="17">
        <v>1</v>
      </c>
      <c r="F810" s="18" t="s">
        <v>19590</v>
      </c>
      <c r="G810" s="17">
        <v>1</v>
      </c>
      <c r="H810" s="19">
        <v>14.44</v>
      </c>
      <c r="I810" s="18" t="s">
        <v>18679</v>
      </c>
      <c r="J810" s="19" t="s">
        <v>14102</v>
      </c>
      <c r="K810" s="18"/>
      <c r="L810" s="18">
        <v>14.61</v>
      </c>
    </row>
    <row r="811" spans="1:12" s="20" customFormat="1" ht="12" x14ac:dyDescent="0.25">
      <c r="A811" s="71">
        <v>810</v>
      </c>
      <c r="B811" s="18" t="s">
        <v>4037</v>
      </c>
      <c r="C811" s="18" t="s">
        <v>19547</v>
      </c>
      <c r="D811" s="18" t="s">
        <v>4038</v>
      </c>
      <c r="E811" s="17">
        <v>1</v>
      </c>
      <c r="F811" s="18" t="s">
        <v>19591</v>
      </c>
      <c r="G811" s="17">
        <v>1</v>
      </c>
      <c r="H811" s="19">
        <v>14.44</v>
      </c>
      <c r="I811" s="18" t="s">
        <v>18679</v>
      </c>
      <c r="J811" s="19" t="s">
        <v>14102</v>
      </c>
      <c r="K811" s="18"/>
      <c r="L811" s="18">
        <v>14.61</v>
      </c>
    </row>
    <row r="812" spans="1:12" s="20" customFormat="1" ht="12" x14ac:dyDescent="0.25">
      <c r="A812" s="71">
        <v>811</v>
      </c>
      <c r="B812" s="18" t="s">
        <v>4034</v>
      </c>
      <c r="C812" s="18" t="s">
        <v>19547</v>
      </c>
      <c r="D812" s="18" t="s">
        <v>4035</v>
      </c>
      <c r="E812" s="17">
        <v>1</v>
      </c>
      <c r="F812" s="18" t="s">
        <v>19592</v>
      </c>
      <c r="G812" s="17">
        <v>1</v>
      </c>
      <c r="H812" s="19">
        <v>14.44</v>
      </c>
      <c r="I812" s="18" t="s">
        <v>18679</v>
      </c>
      <c r="J812" s="19" t="s">
        <v>14102</v>
      </c>
      <c r="K812" s="18"/>
      <c r="L812" s="18">
        <v>14.61</v>
      </c>
    </row>
    <row r="813" spans="1:12" s="20" customFormat="1" ht="12" x14ac:dyDescent="0.25">
      <c r="A813" s="71">
        <v>812</v>
      </c>
      <c r="B813" s="18" t="s">
        <v>4031</v>
      </c>
      <c r="C813" s="18" t="s">
        <v>19547</v>
      </c>
      <c r="D813" s="18" t="s">
        <v>4032</v>
      </c>
      <c r="E813" s="17">
        <v>1</v>
      </c>
      <c r="F813" s="18" t="s">
        <v>19593</v>
      </c>
      <c r="G813" s="17">
        <v>1</v>
      </c>
      <c r="H813" s="19">
        <v>14.44</v>
      </c>
      <c r="I813" s="18" t="s">
        <v>18679</v>
      </c>
      <c r="J813" s="19" t="s">
        <v>14102</v>
      </c>
      <c r="K813" s="18"/>
      <c r="L813" s="18">
        <v>15.73</v>
      </c>
    </row>
    <row r="814" spans="1:12" s="20" customFormat="1" ht="12" x14ac:dyDescent="0.25">
      <c r="A814" s="71">
        <v>813</v>
      </c>
      <c r="B814" s="18" t="s">
        <v>4028</v>
      </c>
      <c r="C814" s="18" t="s">
        <v>19547</v>
      </c>
      <c r="D814" s="18" t="s">
        <v>4029</v>
      </c>
      <c r="E814" s="17">
        <v>1</v>
      </c>
      <c r="F814" s="18" t="s">
        <v>19594</v>
      </c>
      <c r="G814" s="17">
        <v>1</v>
      </c>
      <c r="H814" s="19">
        <v>14.44</v>
      </c>
      <c r="I814" s="18" t="s">
        <v>18679</v>
      </c>
      <c r="J814" s="19" t="s">
        <v>14102</v>
      </c>
      <c r="K814" s="18"/>
      <c r="L814" s="18">
        <v>14.61</v>
      </c>
    </row>
    <row r="815" spans="1:12" s="20" customFormat="1" ht="12" x14ac:dyDescent="0.25">
      <c r="A815" s="71">
        <v>814</v>
      </c>
      <c r="B815" s="18" t="s">
        <v>4025</v>
      </c>
      <c r="C815" s="18" t="s">
        <v>19547</v>
      </c>
      <c r="D815" s="18" t="s">
        <v>4026</v>
      </c>
      <c r="E815" s="17">
        <v>1</v>
      </c>
      <c r="F815" s="18" t="s">
        <v>19595</v>
      </c>
      <c r="G815" s="17">
        <v>1</v>
      </c>
      <c r="H815" s="19">
        <v>21.11</v>
      </c>
      <c r="I815" s="18" t="s">
        <v>18679</v>
      </c>
      <c r="J815" s="19" t="s">
        <v>14102</v>
      </c>
      <c r="K815" s="18"/>
      <c r="L815" s="18">
        <v>21.35</v>
      </c>
    </row>
    <row r="816" spans="1:12" s="20" customFormat="1" ht="12" x14ac:dyDescent="0.25">
      <c r="A816" s="71">
        <v>815</v>
      </c>
      <c r="B816" s="18" t="s">
        <v>4022</v>
      </c>
      <c r="C816" s="18" t="s">
        <v>19547</v>
      </c>
      <c r="D816" s="18" t="s">
        <v>4023</v>
      </c>
      <c r="E816" s="17">
        <v>1</v>
      </c>
      <c r="F816" s="18" t="s">
        <v>19596</v>
      </c>
      <c r="G816" s="17">
        <v>1</v>
      </c>
      <c r="H816" s="19">
        <v>14.44</v>
      </c>
      <c r="I816" s="18" t="s">
        <v>18679</v>
      </c>
      <c r="J816" s="19" t="s">
        <v>14102</v>
      </c>
      <c r="K816" s="18"/>
      <c r="L816" s="18">
        <v>14.61</v>
      </c>
    </row>
    <row r="817" spans="1:12" s="20" customFormat="1" ht="12" x14ac:dyDescent="0.25">
      <c r="A817" s="71">
        <v>816</v>
      </c>
      <c r="B817" s="18" t="s">
        <v>4019</v>
      </c>
      <c r="C817" s="18" t="s">
        <v>19547</v>
      </c>
      <c r="D817" s="18" t="s">
        <v>4020</v>
      </c>
      <c r="E817" s="17">
        <v>1</v>
      </c>
      <c r="F817" s="18" t="s">
        <v>19597</v>
      </c>
      <c r="G817" s="17">
        <v>1</v>
      </c>
      <c r="H817" s="19">
        <v>44.44</v>
      </c>
      <c r="I817" s="18" t="s">
        <v>18679</v>
      </c>
      <c r="J817" s="19" t="s">
        <v>14102</v>
      </c>
      <c r="K817" s="18"/>
      <c r="L817" s="18">
        <v>48.31</v>
      </c>
    </row>
    <row r="818" spans="1:12" s="20" customFormat="1" ht="12" x14ac:dyDescent="0.25">
      <c r="A818" s="71">
        <v>817</v>
      </c>
      <c r="B818" s="18" t="s">
        <v>4016</v>
      </c>
      <c r="C818" s="18" t="s">
        <v>19547</v>
      </c>
      <c r="D818" s="18" t="s">
        <v>4017</v>
      </c>
      <c r="E818" s="17">
        <v>1</v>
      </c>
      <c r="F818" s="18" t="s">
        <v>19598</v>
      </c>
      <c r="G818" s="17">
        <v>1</v>
      </c>
      <c r="H818" s="19">
        <v>56.67</v>
      </c>
      <c r="I818" s="18" t="s">
        <v>18679</v>
      </c>
      <c r="J818" s="19" t="s">
        <v>14102</v>
      </c>
      <c r="K818" s="18"/>
      <c r="L818" s="18">
        <v>57.3</v>
      </c>
    </row>
    <row r="819" spans="1:12" s="20" customFormat="1" ht="12" x14ac:dyDescent="0.25">
      <c r="A819" s="71">
        <v>818</v>
      </c>
      <c r="B819" s="18" t="s">
        <v>4013</v>
      </c>
      <c r="C819" s="18" t="s">
        <v>19547</v>
      </c>
      <c r="D819" s="18" t="s">
        <v>4014</v>
      </c>
      <c r="E819" s="17">
        <v>1</v>
      </c>
      <c r="F819" s="18" t="s">
        <v>19599</v>
      </c>
      <c r="G819" s="17">
        <v>1</v>
      </c>
      <c r="H819" s="19">
        <v>14.44</v>
      </c>
      <c r="I819" s="18" t="s">
        <v>18679</v>
      </c>
      <c r="J819" s="19" t="s">
        <v>14102</v>
      </c>
      <c r="K819" s="18"/>
      <c r="L819" s="18">
        <v>14.61</v>
      </c>
    </row>
    <row r="820" spans="1:12" s="20" customFormat="1" ht="12" x14ac:dyDescent="0.25">
      <c r="A820" s="71">
        <v>819</v>
      </c>
      <c r="B820" s="18" t="s">
        <v>4010</v>
      </c>
      <c r="C820" s="18" t="s">
        <v>19547</v>
      </c>
      <c r="D820" s="18" t="s">
        <v>4011</v>
      </c>
      <c r="E820" s="17">
        <v>1</v>
      </c>
      <c r="F820" s="18" t="s">
        <v>19600</v>
      </c>
      <c r="G820" s="17">
        <v>1</v>
      </c>
      <c r="H820" s="19">
        <v>14.44</v>
      </c>
      <c r="I820" s="18" t="s">
        <v>18679</v>
      </c>
      <c r="J820" s="19" t="s">
        <v>14102</v>
      </c>
      <c r="K820" s="18"/>
      <c r="L820" s="18">
        <v>15.73</v>
      </c>
    </row>
    <row r="821" spans="1:12" s="20" customFormat="1" ht="12" x14ac:dyDescent="0.25">
      <c r="A821" s="71">
        <v>820</v>
      </c>
      <c r="B821" s="18" t="s">
        <v>4007</v>
      </c>
      <c r="C821" s="18" t="s">
        <v>19547</v>
      </c>
      <c r="D821" s="18" t="s">
        <v>4008</v>
      </c>
      <c r="E821" s="17">
        <v>1</v>
      </c>
      <c r="F821" s="18" t="s">
        <v>19601</v>
      </c>
      <c r="G821" s="17">
        <v>1</v>
      </c>
      <c r="H821" s="19">
        <v>44.44</v>
      </c>
      <c r="I821" s="18" t="s">
        <v>18679</v>
      </c>
      <c r="J821" s="19" t="s">
        <v>14102</v>
      </c>
      <c r="K821" s="18"/>
      <c r="L821" s="18">
        <v>40.450000000000003</v>
      </c>
    </row>
    <row r="822" spans="1:12" s="20" customFormat="1" ht="12" x14ac:dyDescent="0.25">
      <c r="A822" s="71">
        <v>821</v>
      </c>
      <c r="B822" s="18" t="s">
        <v>4004</v>
      </c>
      <c r="C822" s="18" t="s">
        <v>19547</v>
      </c>
      <c r="D822" s="18" t="s">
        <v>4005</v>
      </c>
      <c r="E822" s="17">
        <v>1</v>
      </c>
      <c r="F822" s="18" t="s">
        <v>19602</v>
      </c>
      <c r="G822" s="17">
        <v>1</v>
      </c>
      <c r="H822" s="19">
        <v>61.11</v>
      </c>
      <c r="I822" s="18" t="s">
        <v>18679</v>
      </c>
      <c r="J822" s="19" t="s">
        <v>14102</v>
      </c>
      <c r="K822" s="18"/>
      <c r="L822" s="18">
        <v>61.8</v>
      </c>
    </row>
    <row r="823" spans="1:12" s="20" customFormat="1" ht="12" x14ac:dyDescent="0.25">
      <c r="A823" s="71">
        <v>822</v>
      </c>
      <c r="B823" s="18" t="s">
        <v>4001</v>
      </c>
      <c r="C823" s="18" t="s">
        <v>19547</v>
      </c>
      <c r="D823" s="18" t="s">
        <v>4002</v>
      </c>
      <c r="E823" s="17">
        <v>1</v>
      </c>
      <c r="F823" s="18" t="s">
        <v>19603</v>
      </c>
      <c r="G823" s="17">
        <v>1</v>
      </c>
      <c r="H823" s="19">
        <v>14.44</v>
      </c>
      <c r="I823" s="18" t="s">
        <v>18679</v>
      </c>
      <c r="J823" s="19" t="s">
        <v>14102</v>
      </c>
      <c r="K823" s="18"/>
      <c r="L823" s="18">
        <v>14.61</v>
      </c>
    </row>
    <row r="824" spans="1:12" s="20" customFormat="1" ht="12" x14ac:dyDescent="0.25">
      <c r="A824" s="71">
        <v>823</v>
      </c>
      <c r="B824" s="18" t="s">
        <v>3998</v>
      </c>
      <c r="C824" s="18" t="s">
        <v>19547</v>
      </c>
      <c r="D824" s="18" t="s">
        <v>3999</v>
      </c>
      <c r="E824" s="17">
        <v>1</v>
      </c>
      <c r="F824" s="18" t="s">
        <v>19604</v>
      </c>
      <c r="G824" s="17">
        <v>1</v>
      </c>
      <c r="H824" s="19">
        <v>44.44</v>
      </c>
      <c r="I824" s="18" t="s">
        <v>18679</v>
      </c>
      <c r="J824" s="19" t="s">
        <v>14102</v>
      </c>
      <c r="K824" s="18"/>
      <c r="L824" s="18">
        <v>44.94</v>
      </c>
    </row>
    <row r="825" spans="1:12" s="20" customFormat="1" ht="12" x14ac:dyDescent="0.25">
      <c r="A825" s="71">
        <v>824</v>
      </c>
      <c r="B825" s="18" t="s">
        <v>3995</v>
      </c>
      <c r="C825" s="18" t="s">
        <v>19547</v>
      </c>
      <c r="D825" s="18" t="s">
        <v>3996</v>
      </c>
      <c r="E825" s="17">
        <v>1</v>
      </c>
      <c r="F825" s="18" t="s">
        <v>19605</v>
      </c>
      <c r="G825" s="17">
        <v>1</v>
      </c>
      <c r="H825" s="19">
        <v>65.56</v>
      </c>
      <c r="I825" s="18" t="s">
        <v>18679</v>
      </c>
      <c r="J825" s="19" t="s">
        <v>14102</v>
      </c>
      <c r="K825" s="18"/>
      <c r="L825" s="18">
        <v>65.17</v>
      </c>
    </row>
    <row r="826" spans="1:12" s="20" customFormat="1" ht="12" x14ac:dyDescent="0.25">
      <c r="A826" s="71">
        <v>825</v>
      </c>
      <c r="B826" s="18" t="s">
        <v>3992</v>
      </c>
      <c r="C826" s="18" t="s">
        <v>19547</v>
      </c>
      <c r="D826" s="18" t="s">
        <v>3993</v>
      </c>
      <c r="E826" s="17">
        <v>1</v>
      </c>
      <c r="F826" s="18" t="s">
        <v>19606</v>
      </c>
      <c r="G826" s="17">
        <v>1</v>
      </c>
      <c r="H826" s="19">
        <v>44.44</v>
      </c>
      <c r="I826" s="18" t="s">
        <v>18679</v>
      </c>
      <c r="J826" s="19" t="s">
        <v>14102</v>
      </c>
      <c r="K826" s="18"/>
      <c r="L826" s="18">
        <v>44.94</v>
      </c>
    </row>
    <row r="827" spans="1:12" s="20" customFormat="1" ht="12" x14ac:dyDescent="0.25">
      <c r="A827" s="71">
        <v>826</v>
      </c>
      <c r="B827" s="18" t="s">
        <v>3989</v>
      </c>
      <c r="C827" s="18" t="s">
        <v>19547</v>
      </c>
      <c r="D827" s="18" t="s">
        <v>3990</v>
      </c>
      <c r="E827" s="17">
        <v>1</v>
      </c>
      <c r="F827" s="18" t="s">
        <v>19607</v>
      </c>
      <c r="G827" s="17">
        <v>1</v>
      </c>
      <c r="H827" s="19">
        <v>44.44</v>
      </c>
      <c r="I827" s="18" t="s">
        <v>18679</v>
      </c>
      <c r="J827" s="19" t="s">
        <v>14102</v>
      </c>
      <c r="K827" s="18"/>
      <c r="L827" s="18">
        <v>44.94</v>
      </c>
    </row>
    <row r="828" spans="1:12" s="20" customFormat="1" ht="12" x14ac:dyDescent="0.25">
      <c r="A828" s="71">
        <v>827</v>
      </c>
      <c r="B828" s="18" t="s">
        <v>3986</v>
      </c>
      <c r="C828" s="18" t="s">
        <v>19547</v>
      </c>
      <c r="D828" s="18" t="s">
        <v>3987</v>
      </c>
      <c r="E828" s="17">
        <v>1</v>
      </c>
      <c r="F828" s="18" t="s">
        <v>19608</v>
      </c>
      <c r="G828" s="17">
        <v>1</v>
      </c>
      <c r="H828" s="19">
        <v>47.78</v>
      </c>
      <c r="I828" s="18" t="s">
        <v>18679</v>
      </c>
      <c r="J828" s="19" t="s">
        <v>14102</v>
      </c>
      <c r="K828" s="18"/>
      <c r="L828" s="18">
        <v>48.31</v>
      </c>
    </row>
    <row r="829" spans="1:12" s="20" customFormat="1" ht="12" x14ac:dyDescent="0.25">
      <c r="A829" s="71">
        <v>828</v>
      </c>
      <c r="B829" s="18" t="s">
        <v>3983</v>
      </c>
      <c r="C829" s="18" t="s">
        <v>19547</v>
      </c>
      <c r="D829" s="18" t="s">
        <v>3984</v>
      </c>
      <c r="E829" s="17">
        <v>1</v>
      </c>
      <c r="F829" s="18" t="s">
        <v>19609</v>
      </c>
      <c r="G829" s="17">
        <v>1</v>
      </c>
      <c r="H829" s="19">
        <v>44.44</v>
      </c>
      <c r="I829" s="18" t="s">
        <v>18679</v>
      </c>
      <c r="J829" s="19" t="s">
        <v>14102</v>
      </c>
      <c r="K829" s="18"/>
      <c r="L829" s="18">
        <v>48.31</v>
      </c>
    </row>
    <row r="830" spans="1:12" s="20" customFormat="1" ht="12" x14ac:dyDescent="0.25">
      <c r="A830" s="71">
        <v>829</v>
      </c>
      <c r="B830" s="18" t="s">
        <v>3980</v>
      </c>
      <c r="C830" s="18" t="s">
        <v>19547</v>
      </c>
      <c r="D830" s="18" t="s">
        <v>3981</v>
      </c>
      <c r="E830" s="17">
        <v>1</v>
      </c>
      <c r="F830" s="18" t="s">
        <v>19610</v>
      </c>
      <c r="G830" s="17">
        <v>1</v>
      </c>
      <c r="H830" s="19">
        <v>81.11</v>
      </c>
      <c r="I830" s="18" t="s">
        <v>18679</v>
      </c>
      <c r="J830" s="19" t="s">
        <v>14102</v>
      </c>
      <c r="K830" s="18"/>
      <c r="L830" s="18">
        <v>82.02</v>
      </c>
    </row>
    <row r="831" spans="1:12" s="20" customFormat="1" ht="12" x14ac:dyDescent="0.25">
      <c r="A831" s="71">
        <v>830</v>
      </c>
      <c r="B831" s="18" t="s">
        <v>3977</v>
      </c>
      <c r="C831" s="18" t="s">
        <v>19547</v>
      </c>
      <c r="D831" s="18" t="s">
        <v>3978</v>
      </c>
      <c r="E831" s="17">
        <v>1</v>
      </c>
      <c r="F831" s="18" t="s">
        <v>19611</v>
      </c>
      <c r="G831" s="17">
        <v>1</v>
      </c>
      <c r="H831" s="19">
        <v>84.44</v>
      </c>
      <c r="I831" s="18" t="s">
        <v>18679</v>
      </c>
      <c r="J831" s="19" t="s">
        <v>14102</v>
      </c>
      <c r="K831" s="18"/>
      <c r="L831" s="18">
        <v>85.39</v>
      </c>
    </row>
    <row r="832" spans="1:12" s="20" customFormat="1" ht="12" x14ac:dyDescent="0.25">
      <c r="A832" s="71">
        <v>831</v>
      </c>
      <c r="B832" s="18" t="s">
        <v>3974</v>
      </c>
      <c r="C832" s="18" t="s">
        <v>19547</v>
      </c>
      <c r="D832" s="18" t="s">
        <v>3975</v>
      </c>
      <c r="E832" s="17">
        <v>1</v>
      </c>
      <c r="F832" s="18" t="s">
        <v>19612</v>
      </c>
      <c r="G832" s="17">
        <v>1</v>
      </c>
      <c r="H832" s="19">
        <v>68.89</v>
      </c>
      <c r="I832" s="18" t="s">
        <v>18679</v>
      </c>
      <c r="J832" s="19" t="s">
        <v>14102</v>
      </c>
      <c r="K832" s="18"/>
      <c r="L832" s="18">
        <v>69.66</v>
      </c>
    </row>
    <row r="833" spans="1:12" s="20" customFormat="1" ht="12" x14ac:dyDescent="0.25">
      <c r="A833" s="71">
        <v>832</v>
      </c>
      <c r="B833" s="18" t="s">
        <v>3971</v>
      </c>
      <c r="C833" s="18" t="s">
        <v>19547</v>
      </c>
      <c r="D833" s="18" t="s">
        <v>3972</v>
      </c>
      <c r="E833" s="17">
        <v>1</v>
      </c>
      <c r="F833" s="18" t="s">
        <v>19613</v>
      </c>
      <c r="G833" s="17">
        <v>1</v>
      </c>
      <c r="H833" s="19">
        <v>83.33</v>
      </c>
      <c r="I833" s="18" t="s">
        <v>18679</v>
      </c>
      <c r="J833" s="19" t="s">
        <v>14102</v>
      </c>
      <c r="K833" s="18"/>
      <c r="L833" s="18">
        <v>94.38</v>
      </c>
    </row>
    <row r="834" spans="1:12" s="20" customFormat="1" ht="12" x14ac:dyDescent="0.25">
      <c r="A834" s="71">
        <v>833</v>
      </c>
      <c r="B834" s="18" t="s">
        <v>3968</v>
      </c>
      <c r="C834" s="18" t="s">
        <v>19547</v>
      </c>
      <c r="D834" s="18" t="s">
        <v>3969</v>
      </c>
      <c r="E834" s="17">
        <v>1</v>
      </c>
      <c r="F834" s="18" t="s">
        <v>19614</v>
      </c>
      <c r="G834" s="17">
        <v>1</v>
      </c>
      <c r="H834" s="19">
        <v>118.89</v>
      </c>
      <c r="I834" s="18" t="s">
        <v>18679</v>
      </c>
      <c r="J834" s="19" t="s">
        <v>14102</v>
      </c>
      <c r="K834" s="18"/>
      <c r="L834" s="18">
        <v>120.22</v>
      </c>
    </row>
    <row r="835" spans="1:12" s="20" customFormat="1" ht="12" x14ac:dyDescent="0.25">
      <c r="A835" s="71">
        <v>834</v>
      </c>
      <c r="B835" s="18" t="s">
        <v>3959</v>
      </c>
      <c r="C835" s="18" t="s">
        <v>19547</v>
      </c>
      <c r="D835" s="18" t="s">
        <v>3960</v>
      </c>
      <c r="E835" s="17">
        <v>1</v>
      </c>
      <c r="F835" s="18" t="s">
        <v>19615</v>
      </c>
      <c r="G835" s="17">
        <v>1</v>
      </c>
      <c r="H835" s="19">
        <v>63.33</v>
      </c>
      <c r="I835" s="18" t="s">
        <v>18679</v>
      </c>
      <c r="J835" s="19" t="s">
        <v>14102</v>
      </c>
      <c r="K835" s="18"/>
      <c r="L835" s="18">
        <v>62.92</v>
      </c>
    </row>
    <row r="836" spans="1:12" s="20" customFormat="1" ht="12" x14ac:dyDescent="0.25">
      <c r="A836" s="71">
        <v>835</v>
      </c>
      <c r="B836" s="18" t="s">
        <v>3956</v>
      </c>
      <c r="C836" s="18" t="s">
        <v>19547</v>
      </c>
      <c r="D836" s="18" t="s">
        <v>3957</v>
      </c>
      <c r="E836" s="17">
        <v>1</v>
      </c>
      <c r="F836" s="18" t="s">
        <v>19616</v>
      </c>
      <c r="G836" s="17">
        <v>1</v>
      </c>
      <c r="H836" s="19">
        <v>63.33</v>
      </c>
      <c r="I836" s="18" t="s">
        <v>18679</v>
      </c>
      <c r="J836" s="19" t="s">
        <v>14102</v>
      </c>
      <c r="K836" s="18"/>
      <c r="L836" s="18">
        <v>64.040000000000006</v>
      </c>
    </row>
    <row r="837" spans="1:12" s="20" customFormat="1" ht="12" x14ac:dyDescent="0.25">
      <c r="A837" s="71">
        <v>836</v>
      </c>
      <c r="B837" s="18" t="s">
        <v>3953</v>
      </c>
      <c r="C837" s="18" t="s">
        <v>19617</v>
      </c>
      <c r="D837" s="18" t="s">
        <v>3954</v>
      </c>
      <c r="E837" s="17">
        <v>1</v>
      </c>
      <c r="F837" s="18" t="s">
        <v>19618</v>
      </c>
      <c r="G837" s="17">
        <v>1</v>
      </c>
      <c r="H837" s="19">
        <v>27.78</v>
      </c>
      <c r="I837" s="18" t="s">
        <v>18679</v>
      </c>
      <c r="J837" s="19" t="s">
        <v>14102</v>
      </c>
      <c r="K837" s="18"/>
      <c r="L837" s="18">
        <v>28.09</v>
      </c>
    </row>
    <row r="838" spans="1:12" s="20" customFormat="1" ht="12" x14ac:dyDescent="0.25">
      <c r="A838" s="71">
        <v>837</v>
      </c>
      <c r="B838" s="18" t="s">
        <v>3950</v>
      </c>
      <c r="C838" s="18" t="s">
        <v>19617</v>
      </c>
      <c r="D838" s="18" t="s">
        <v>3951</v>
      </c>
      <c r="E838" s="17">
        <v>1</v>
      </c>
      <c r="F838" s="18" t="s">
        <v>19619</v>
      </c>
      <c r="G838" s="17">
        <v>2</v>
      </c>
      <c r="H838" s="19">
        <v>54.44</v>
      </c>
      <c r="I838" s="18" t="s">
        <v>18679</v>
      </c>
      <c r="J838" s="19" t="s">
        <v>14102</v>
      </c>
      <c r="K838" s="18"/>
      <c r="L838" s="18">
        <v>76.400000000000006</v>
      </c>
    </row>
    <row r="839" spans="1:12" s="20" customFormat="1" ht="12" x14ac:dyDescent="0.25">
      <c r="A839" s="71">
        <v>838</v>
      </c>
      <c r="B839" s="18" t="s">
        <v>3947</v>
      </c>
      <c r="C839" s="18" t="s">
        <v>19617</v>
      </c>
      <c r="D839" s="18" t="s">
        <v>3948</v>
      </c>
      <c r="E839" s="17">
        <v>1</v>
      </c>
      <c r="F839" s="18" t="s">
        <v>19619</v>
      </c>
      <c r="G839" s="17">
        <v>2</v>
      </c>
      <c r="H839" s="19">
        <v>56.67</v>
      </c>
      <c r="I839" s="18" t="s">
        <v>18679</v>
      </c>
      <c r="J839" s="19" t="s">
        <v>14102</v>
      </c>
      <c r="K839" s="18"/>
      <c r="L839" s="18">
        <v>56.18</v>
      </c>
    </row>
    <row r="840" spans="1:12" s="20" customFormat="1" ht="12" x14ac:dyDescent="0.25">
      <c r="A840" s="71">
        <v>839</v>
      </c>
      <c r="B840" s="18" t="s">
        <v>3944</v>
      </c>
      <c r="C840" s="18" t="s">
        <v>19617</v>
      </c>
      <c r="D840" s="18" t="s">
        <v>3945</v>
      </c>
      <c r="E840" s="17">
        <v>1</v>
      </c>
      <c r="F840" s="18" t="s">
        <v>19620</v>
      </c>
      <c r="G840" s="17">
        <v>1</v>
      </c>
      <c r="H840" s="19">
        <v>96.67</v>
      </c>
      <c r="I840" s="18" t="s">
        <v>18679</v>
      </c>
      <c r="J840" s="19" t="s">
        <v>14102</v>
      </c>
      <c r="K840" s="18"/>
      <c r="L840" s="18">
        <v>95.51</v>
      </c>
    </row>
    <row r="841" spans="1:12" s="20" customFormat="1" ht="12" x14ac:dyDescent="0.25">
      <c r="A841" s="71">
        <v>840</v>
      </c>
      <c r="B841" s="18" t="s">
        <v>3941</v>
      </c>
      <c r="C841" s="18" t="s">
        <v>19617</v>
      </c>
      <c r="D841" s="18" t="s">
        <v>3942</v>
      </c>
      <c r="E841" s="17">
        <v>1</v>
      </c>
      <c r="F841" s="18" t="s">
        <v>19621</v>
      </c>
      <c r="G841" s="17">
        <v>1</v>
      </c>
      <c r="H841" s="19">
        <v>96.67</v>
      </c>
      <c r="I841" s="18" t="s">
        <v>18679</v>
      </c>
      <c r="J841" s="19" t="s">
        <v>14102</v>
      </c>
      <c r="K841" s="18"/>
      <c r="L841" s="18">
        <v>95.51</v>
      </c>
    </row>
    <row r="842" spans="1:12" s="20" customFormat="1" ht="12" x14ac:dyDescent="0.25">
      <c r="A842" s="71">
        <v>841</v>
      </c>
      <c r="B842" s="18" t="s">
        <v>3938</v>
      </c>
      <c r="C842" s="18" t="s">
        <v>19617</v>
      </c>
      <c r="D842" s="18" t="s">
        <v>3939</v>
      </c>
      <c r="E842" s="17">
        <v>1</v>
      </c>
      <c r="F842" s="18" t="s">
        <v>19622</v>
      </c>
      <c r="G842" s="17">
        <v>1</v>
      </c>
      <c r="H842" s="19">
        <v>53.33</v>
      </c>
      <c r="I842" s="18" t="s">
        <v>18679</v>
      </c>
      <c r="J842" s="19" t="s">
        <v>14102</v>
      </c>
      <c r="K842" s="18"/>
      <c r="L842" s="18">
        <v>74.16</v>
      </c>
    </row>
    <row r="843" spans="1:12" s="20" customFormat="1" ht="12" x14ac:dyDescent="0.25">
      <c r="A843" s="71">
        <v>842</v>
      </c>
      <c r="B843" s="18" t="s">
        <v>3935</v>
      </c>
      <c r="C843" s="18" t="s">
        <v>19617</v>
      </c>
      <c r="D843" s="18" t="s">
        <v>3936</v>
      </c>
      <c r="E843" s="17">
        <v>1</v>
      </c>
      <c r="F843" s="18" t="s">
        <v>19623</v>
      </c>
      <c r="G843" s="17">
        <v>2</v>
      </c>
      <c r="H843" s="19">
        <v>74.44</v>
      </c>
      <c r="I843" s="18" t="s">
        <v>18679</v>
      </c>
      <c r="J843" s="19" t="s">
        <v>14102</v>
      </c>
      <c r="K843" s="18"/>
      <c r="L843" s="18">
        <v>116.85</v>
      </c>
    </row>
    <row r="844" spans="1:12" s="20" customFormat="1" ht="12" x14ac:dyDescent="0.25">
      <c r="A844" s="71">
        <v>843</v>
      </c>
      <c r="B844" s="18" t="s">
        <v>3932</v>
      </c>
      <c r="C844" s="18" t="s">
        <v>19617</v>
      </c>
      <c r="D844" s="18" t="s">
        <v>3933</v>
      </c>
      <c r="E844" s="17">
        <v>1</v>
      </c>
      <c r="F844" s="18" t="s">
        <v>19623</v>
      </c>
      <c r="G844" s="17">
        <v>2</v>
      </c>
      <c r="H844" s="19">
        <v>70</v>
      </c>
      <c r="I844" s="18" t="s">
        <v>18679</v>
      </c>
      <c r="J844" s="19" t="s">
        <v>14102</v>
      </c>
      <c r="K844" s="18"/>
      <c r="L844" s="18">
        <v>69.66</v>
      </c>
    </row>
    <row r="845" spans="1:12" s="20" customFormat="1" ht="12" x14ac:dyDescent="0.25">
      <c r="A845" s="71">
        <v>844</v>
      </c>
      <c r="B845" s="18" t="s">
        <v>3929</v>
      </c>
      <c r="C845" s="18" t="s">
        <v>19617</v>
      </c>
      <c r="D845" s="18" t="s">
        <v>3930</v>
      </c>
      <c r="E845" s="17">
        <v>1</v>
      </c>
      <c r="F845" s="18" t="s">
        <v>19624</v>
      </c>
      <c r="G845" s="17">
        <v>1</v>
      </c>
      <c r="H845" s="19">
        <v>7.78</v>
      </c>
      <c r="I845" s="18" t="s">
        <v>18679</v>
      </c>
      <c r="J845" s="19" t="s">
        <v>14102</v>
      </c>
      <c r="K845" s="18"/>
      <c r="L845" s="18">
        <v>7.87</v>
      </c>
    </row>
    <row r="846" spans="1:12" s="20" customFormat="1" ht="12" x14ac:dyDescent="0.25">
      <c r="A846" s="71">
        <v>845</v>
      </c>
      <c r="B846" s="18" t="s">
        <v>3926</v>
      </c>
      <c r="C846" s="18" t="s">
        <v>19617</v>
      </c>
      <c r="D846" s="18" t="s">
        <v>3927</v>
      </c>
      <c r="E846" s="17">
        <v>1</v>
      </c>
      <c r="F846" s="18" t="s">
        <v>19625</v>
      </c>
      <c r="G846" s="17">
        <v>1</v>
      </c>
      <c r="H846" s="19">
        <v>10</v>
      </c>
      <c r="I846" s="18" t="s">
        <v>18679</v>
      </c>
      <c r="J846" s="19" t="s">
        <v>14102</v>
      </c>
      <c r="K846" s="18"/>
      <c r="L846" s="18">
        <v>10.11</v>
      </c>
    </row>
    <row r="847" spans="1:12" s="20" customFormat="1" ht="12" x14ac:dyDescent="0.25">
      <c r="A847" s="71">
        <v>846</v>
      </c>
      <c r="B847" s="18" t="s">
        <v>3923</v>
      </c>
      <c r="C847" s="18" t="s">
        <v>19617</v>
      </c>
      <c r="D847" s="18" t="s">
        <v>3924</v>
      </c>
      <c r="E847" s="17">
        <v>1</v>
      </c>
      <c r="F847" s="18" t="s">
        <v>19626</v>
      </c>
      <c r="G847" s="17">
        <v>1</v>
      </c>
      <c r="H847" s="19">
        <v>13.33</v>
      </c>
      <c r="I847" s="18" t="s">
        <v>18679</v>
      </c>
      <c r="J847" s="19" t="s">
        <v>14102</v>
      </c>
      <c r="K847" s="18"/>
      <c r="L847" s="18">
        <v>13.48</v>
      </c>
    </row>
    <row r="848" spans="1:12" s="20" customFormat="1" ht="12" x14ac:dyDescent="0.25">
      <c r="A848" s="71">
        <v>847</v>
      </c>
      <c r="B848" s="18" t="s">
        <v>3920</v>
      </c>
      <c r="C848" s="18" t="s">
        <v>19617</v>
      </c>
      <c r="D848" s="18" t="s">
        <v>3921</v>
      </c>
      <c r="E848" s="17">
        <v>1</v>
      </c>
      <c r="F848" s="18" t="s">
        <v>19627</v>
      </c>
      <c r="G848" s="17">
        <v>1</v>
      </c>
      <c r="H848" s="19">
        <v>41.11</v>
      </c>
      <c r="I848" s="18" t="s">
        <v>18679</v>
      </c>
      <c r="J848" s="19" t="s">
        <v>14102</v>
      </c>
      <c r="K848" s="18"/>
      <c r="L848" s="18">
        <v>41.57</v>
      </c>
    </row>
    <row r="849" spans="1:12" s="20" customFormat="1" ht="12" x14ac:dyDescent="0.25">
      <c r="A849" s="71">
        <v>848</v>
      </c>
      <c r="B849" s="18" t="s">
        <v>3917</v>
      </c>
      <c r="C849" s="18" t="s">
        <v>19628</v>
      </c>
      <c r="D849" s="18" t="s">
        <v>3918</v>
      </c>
      <c r="E849" s="17">
        <v>1</v>
      </c>
      <c r="F849" s="18" t="s">
        <v>19629</v>
      </c>
      <c r="G849" s="17" t="e">
        <v>#VALUE!</v>
      </c>
      <c r="H849" s="19">
        <v>170</v>
      </c>
      <c r="I849" s="18" t="s">
        <v>18679</v>
      </c>
      <c r="J849" s="19" t="s">
        <v>14102</v>
      </c>
      <c r="K849" s="18"/>
      <c r="L849" s="18">
        <v>171.91</v>
      </c>
    </row>
    <row r="850" spans="1:12" s="20" customFormat="1" ht="12" x14ac:dyDescent="0.25">
      <c r="A850" s="71">
        <v>849</v>
      </c>
      <c r="B850" s="18" t="s">
        <v>3914</v>
      </c>
      <c r="C850" s="18" t="s">
        <v>19628</v>
      </c>
      <c r="D850" s="18" t="s">
        <v>3915</v>
      </c>
      <c r="E850" s="17">
        <v>1</v>
      </c>
      <c r="F850" s="18" t="s">
        <v>19630</v>
      </c>
      <c r="G850" s="17">
        <v>1</v>
      </c>
      <c r="H850" s="19">
        <v>242.22</v>
      </c>
      <c r="I850" s="18" t="s">
        <v>18679</v>
      </c>
      <c r="J850" s="19" t="s">
        <v>14102</v>
      </c>
      <c r="K850" s="18"/>
      <c r="L850" s="18">
        <v>244.94</v>
      </c>
    </row>
    <row r="851" spans="1:12" s="20" customFormat="1" ht="12" x14ac:dyDescent="0.25">
      <c r="A851" s="71">
        <v>850</v>
      </c>
      <c r="B851" s="18" t="s">
        <v>3911</v>
      </c>
      <c r="C851" s="18" t="s">
        <v>19628</v>
      </c>
      <c r="D851" s="18" t="s">
        <v>3912</v>
      </c>
      <c r="E851" s="17">
        <v>1</v>
      </c>
      <c r="F851" s="18" t="s">
        <v>19631</v>
      </c>
      <c r="G851" s="17">
        <v>1</v>
      </c>
      <c r="H851" s="19">
        <v>253.33</v>
      </c>
      <c r="I851" s="18" t="s">
        <v>18679</v>
      </c>
      <c r="J851" s="19" t="s">
        <v>14102</v>
      </c>
      <c r="K851" s="18"/>
      <c r="L851" s="18">
        <v>224.72</v>
      </c>
    </row>
    <row r="852" spans="1:12" s="20" customFormat="1" ht="12" x14ac:dyDescent="0.25">
      <c r="A852" s="71">
        <v>851</v>
      </c>
      <c r="B852" s="18" t="s">
        <v>2911</v>
      </c>
      <c r="C852" s="18" t="s">
        <v>19628</v>
      </c>
      <c r="D852" s="18" t="s">
        <v>2912</v>
      </c>
      <c r="E852" s="17">
        <v>1</v>
      </c>
      <c r="F852" s="18" t="s">
        <v>19632</v>
      </c>
      <c r="G852" s="17">
        <v>1</v>
      </c>
      <c r="H852" s="19">
        <v>10</v>
      </c>
      <c r="I852" s="18" t="s">
        <v>18679</v>
      </c>
      <c r="J852" s="19" t="s">
        <v>14102</v>
      </c>
      <c r="K852" s="18"/>
      <c r="L852" s="18">
        <v>10.11</v>
      </c>
    </row>
    <row r="853" spans="1:12" s="20" customFormat="1" ht="12" x14ac:dyDescent="0.25">
      <c r="A853" s="71">
        <v>852</v>
      </c>
      <c r="B853" s="18" t="s">
        <v>3908</v>
      </c>
      <c r="C853" s="18" t="s">
        <v>19628</v>
      </c>
      <c r="D853" s="18" t="s">
        <v>3909</v>
      </c>
      <c r="E853" s="17">
        <v>1</v>
      </c>
      <c r="F853" s="18" t="s">
        <v>19633</v>
      </c>
      <c r="G853" s="17">
        <v>1</v>
      </c>
      <c r="H853" s="19">
        <v>224.44</v>
      </c>
      <c r="I853" s="18" t="s">
        <v>18679</v>
      </c>
      <c r="J853" s="19" t="s">
        <v>14102</v>
      </c>
      <c r="K853" s="18"/>
      <c r="L853" s="18">
        <v>228.09</v>
      </c>
    </row>
    <row r="854" spans="1:12" s="20" customFormat="1" ht="12" x14ac:dyDescent="0.25">
      <c r="A854" s="71">
        <v>853</v>
      </c>
      <c r="B854" s="18" t="s">
        <v>3905</v>
      </c>
      <c r="C854" s="18" t="s">
        <v>19628</v>
      </c>
      <c r="D854" s="18" t="s">
        <v>3906</v>
      </c>
      <c r="E854" s="17">
        <v>1</v>
      </c>
      <c r="F854" s="18" t="s">
        <v>19634</v>
      </c>
      <c r="G854" s="17" t="e">
        <v>#VALUE!</v>
      </c>
      <c r="H854" s="19">
        <v>270</v>
      </c>
      <c r="I854" s="18" t="s">
        <v>18679</v>
      </c>
      <c r="J854" s="19" t="s">
        <v>14102</v>
      </c>
      <c r="K854" s="18"/>
      <c r="L854" s="18">
        <v>274.16000000000003</v>
      </c>
    </row>
    <row r="855" spans="1:12" s="20" customFormat="1" ht="12" x14ac:dyDescent="0.25">
      <c r="A855" s="71">
        <v>854</v>
      </c>
      <c r="B855" s="18" t="s">
        <v>3902</v>
      </c>
      <c r="C855" s="18" t="s">
        <v>19635</v>
      </c>
      <c r="D855" s="18" t="s">
        <v>3903</v>
      </c>
      <c r="E855" s="17">
        <v>1</v>
      </c>
      <c r="F855" s="18" t="s">
        <v>19636</v>
      </c>
      <c r="G855" s="17">
        <v>1</v>
      </c>
      <c r="H855" s="19">
        <v>1516.67</v>
      </c>
      <c r="I855" s="18" t="s">
        <v>18679</v>
      </c>
      <c r="J855" s="19" t="s">
        <v>14102</v>
      </c>
      <c r="K855" s="18"/>
      <c r="L855" s="18">
        <v>1616.85</v>
      </c>
    </row>
    <row r="856" spans="1:12" s="20" customFormat="1" ht="12" x14ac:dyDescent="0.25">
      <c r="A856" s="71">
        <v>855</v>
      </c>
      <c r="B856" s="18" t="s">
        <v>3899</v>
      </c>
      <c r="C856" s="18" t="s">
        <v>19635</v>
      </c>
      <c r="D856" s="18" t="s">
        <v>3900</v>
      </c>
      <c r="E856" s="17">
        <v>1</v>
      </c>
      <c r="F856" s="18" t="s">
        <v>19637</v>
      </c>
      <c r="G856" s="17">
        <v>1</v>
      </c>
      <c r="H856" s="19">
        <v>1650</v>
      </c>
      <c r="I856" s="18" t="s">
        <v>18679</v>
      </c>
      <c r="J856" s="19" t="s">
        <v>14102</v>
      </c>
      <c r="K856" s="18"/>
      <c r="L856" s="18">
        <v>1778.65</v>
      </c>
    </row>
    <row r="857" spans="1:12" s="20" customFormat="1" ht="12" x14ac:dyDescent="0.25">
      <c r="A857" s="71">
        <v>856</v>
      </c>
      <c r="B857" s="18" t="s">
        <v>3896</v>
      </c>
      <c r="C857" s="18" t="s">
        <v>19635</v>
      </c>
      <c r="D857" s="18" t="s">
        <v>3897</v>
      </c>
      <c r="E857" s="17">
        <v>1</v>
      </c>
      <c r="F857" s="18" t="s">
        <v>19638</v>
      </c>
      <c r="G857" s="17">
        <v>1</v>
      </c>
      <c r="H857" s="19">
        <v>1490</v>
      </c>
      <c r="I857" s="18" t="s">
        <v>18679</v>
      </c>
      <c r="J857" s="19" t="s">
        <v>14102</v>
      </c>
      <c r="K857" s="18"/>
      <c r="L857" s="18">
        <v>1583.15</v>
      </c>
    </row>
    <row r="858" spans="1:12" s="20" customFormat="1" ht="12" x14ac:dyDescent="0.25">
      <c r="A858" s="71">
        <v>857</v>
      </c>
      <c r="B858" s="18" t="s">
        <v>3893</v>
      </c>
      <c r="C858" s="18" t="s">
        <v>19635</v>
      </c>
      <c r="D858" s="18" t="s">
        <v>3894</v>
      </c>
      <c r="E858" s="17">
        <v>1</v>
      </c>
      <c r="F858" s="18" t="s">
        <v>19639</v>
      </c>
      <c r="G858" s="17">
        <v>1</v>
      </c>
      <c r="H858" s="19">
        <v>1587.78</v>
      </c>
      <c r="I858" s="18" t="s">
        <v>18679</v>
      </c>
      <c r="J858" s="19" t="s">
        <v>14102</v>
      </c>
      <c r="K858" s="18"/>
      <c r="L858" s="18">
        <v>1691.01</v>
      </c>
    </row>
    <row r="859" spans="1:12" s="20" customFormat="1" ht="12" x14ac:dyDescent="0.25">
      <c r="A859" s="71">
        <v>858</v>
      </c>
      <c r="B859" s="18" t="s">
        <v>3891</v>
      </c>
      <c r="C859" s="18" t="s">
        <v>19635</v>
      </c>
      <c r="D859" s="18" t="s">
        <v>16682</v>
      </c>
      <c r="E859" s="17">
        <v>1</v>
      </c>
      <c r="F859" s="18" t="s">
        <v>19640</v>
      </c>
      <c r="G859" s="17">
        <v>1</v>
      </c>
      <c r="H859" s="19">
        <v>1728.89</v>
      </c>
      <c r="I859" s="18" t="s">
        <v>18679</v>
      </c>
      <c r="J859" s="19" t="s">
        <v>14102</v>
      </c>
      <c r="K859" s="18"/>
      <c r="L859" s="18">
        <v>1869.66</v>
      </c>
    </row>
    <row r="860" spans="1:12" s="20" customFormat="1" ht="12" x14ac:dyDescent="0.25">
      <c r="A860" s="71">
        <v>859</v>
      </c>
      <c r="B860" s="18" t="s">
        <v>3888</v>
      </c>
      <c r="C860" s="18" t="s">
        <v>19635</v>
      </c>
      <c r="D860" s="18" t="s">
        <v>3889</v>
      </c>
      <c r="E860" s="17">
        <v>1</v>
      </c>
      <c r="F860" s="18" t="s">
        <v>19641</v>
      </c>
      <c r="G860" s="17">
        <v>1</v>
      </c>
      <c r="H860" s="19">
        <v>1454.44</v>
      </c>
      <c r="I860" s="18" t="s">
        <v>18679</v>
      </c>
      <c r="J860" s="19" t="s">
        <v>14102</v>
      </c>
      <c r="K860" s="18"/>
      <c r="L860" s="18">
        <v>1548.31</v>
      </c>
    </row>
    <row r="861" spans="1:12" s="20" customFormat="1" ht="12" x14ac:dyDescent="0.25">
      <c r="A861" s="71">
        <v>860</v>
      </c>
      <c r="B861" s="18" t="s">
        <v>3885</v>
      </c>
      <c r="C861" s="18" t="s">
        <v>19635</v>
      </c>
      <c r="D861" s="18" t="s">
        <v>3886</v>
      </c>
      <c r="E861" s="17">
        <v>1</v>
      </c>
      <c r="F861" s="18" t="s">
        <v>19642</v>
      </c>
      <c r="G861" s="17">
        <v>1</v>
      </c>
      <c r="H861" s="19">
        <v>1667.78</v>
      </c>
      <c r="I861" s="18" t="s">
        <v>18679</v>
      </c>
      <c r="J861" s="19" t="s">
        <v>14102</v>
      </c>
      <c r="K861" s="18"/>
      <c r="L861" s="18">
        <v>1686.52</v>
      </c>
    </row>
    <row r="862" spans="1:12" s="20" customFormat="1" ht="12" x14ac:dyDescent="0.25">
      <c r="A862" s="71">
        <v>861</v>
      </c>
      <c r="B862" s="18" t="s">
        <v>3882</v>
      </c>
      <c r="C862" s="18" t="s">
        <v>19635</v>
      </c>
      <c r="D862" s="18" t="s">
        <v>3883</v>
      </c>
      <c r="E862" s="17">
        <v>1</v>
      </c>
      <c r="F862" s="18" t="s">
        <v>19643</v>
      </c>
      <c r="G862" s="17">
        <v>1</v>
      </c>
      <c r="H862" s="19">
        <v>1436.67</v>
      </c>
      <c r="I862" s="18" t="s">
        <v>18679</v>
      </c>
      <c r="J862" s="19" t="s">
        <v>14102</v>
      </c>
      <c r="K862" s="18"/>
      <c r="L862" s="18">
        <v>1522.47</v>
      </c>
    </row>
    <row r="863" spans="1:12" s="20" customFormat="1" ht="12" x14ac:dyDescent="0.25">
      <c r="A863" s="71">
        <v>862</v>
      </c>
      <c r="B863" s="18" t="s">
        <v>3879</v>
      </c>
      <c r="C863" s="18" t="s">
        <v>19644</v>
      </c>
      <c r="D863" s="18" t="s">
        <v>3880</v>
      </c>
      <c r="E863" s="17">
        <v>1</v>
      </c>
      <c r="F863" s="18" t="s">
        <v>19645</v>
      </c>
      <c r="G863" s="17">
        <v>1</v>
      </c>
      <c r="H863" s="19">
        <v>1534.44</v>
      </c>
      <c r="I863" s="18" t="s">
        <v>18679</v>
      </c>
      <c r="J863" s="19" t="s">
        <v>14102</v>
      </c>
      <c r="K863" s="18"/>
      <c r="L863" s="18">
        <v>1551.69</v>
      </c>
    </row>
    <row r="864" spans="1:12" s="20" customFormat="1" ht="12" x14ac:dyDescent="0.25">
      <c r="A864" s="71">
        <v>863</v>
      </c>
      <c r="B864" s="18" t="s">
        <v>3876</v>
      </c>
      <c r="C864" s="18" t="s">
        <v>19644</v>
      </c>
      <c r="D864" s="18" t="s">
        <v>3877</v>
      </c>
      <c r="E864" s="17">
        <v>1</v>
      </c>
      <c r="F864" s="18" t="s">
        <v>19646</v>
      </c>
      <c r="G864" s="17">
        <v>1</v>
      </c>
      <c r="H864" s="19">
        <v>1505.56</v>
      </c>
      <c r="I864" s="18" t="s">
        <v>18679</v>
      </c>
      <c r="J864" s="19" t="s">
        <v>14102</v>
      </c>
      <c r="K864" s="18"/>
      <c r="L864" s="18">
        <v>1621.35</v>
      </c>
    </row>
    <row r="865" spans="1:12" s="20" customFormat="1" ht="12" x14ac:dyDescent="0.25">
      <c r="A865" s="71">
        <v>864</v>
      </c>
      <c r="B865" s="18" t="s">
        <v>3873</v>
      </c>
      <c r="C865" s="18" t="s">
        <v>19644</v>
      </c>
      <c r="D865" s="18" t="s">
        <v>3874</v>
      </c>
      <c r="E865" s="17">
        <v>1</v>
      </c>
      <c r="F865" s="18" t="s">
        <v>19647</v>
      </c>
      <c r="G865" s="17">
        <v>1</v>
      </c>
      <c r="H865" s="19">
        <v>1461.11</v>
      </c>
      <c r="I865" s="18" t="s">
        <v>18679</v>
      </c>
      <c r="J865" s="19" t="s">
        <v>14102</v>
      </c>
      <c r="K865" s="18"/>
      <c r="L865" s="18">
        <v>1575.28</v>
      </c>
    </row>
    <row r="866" spans="1:12" s="20" customFormat="1" ht="12" x14ac:dyDescent="0.25">
      <c r="A866" s="71">
        <v>865</v>
      </c>
      <c r="B866" s="18" t="s">
        <v>3870</v>
      </c>
      <c r="C866" s="18" t="s">
        <v>19644</v>
      </c>
      <c r="D866" s="18" t="s">
        <v>3871</v>
      </c>
      <c r="E866" s="17">
        <v>1</v>
      </c>
      <c r="F866" s="18" t="s">
        <v>19648</v>
      </c>
      <c r="G866" s="17">
        <v>1</v>
      </c>
      <c r="H866" s="19">
        <v>1440</v>
      </c>
      <c r="I866" s="18" t="s">
        <v>18679</v>
      </c>
      <c r="J866" s="19" t="s">
        <v>14102</v>
      </c>
      <c r="K866" s="18"/>
      <c r="L866" s="18">
        <v>1544.94</v>
      </c>
    </row>
    <row r="867" spans="1:12" s="20" customFormat="1" ht="12" x14ac:dyDescent="0.25">
      <c r="A867" s="71">
        <v>866</v>
      </c>
      <c r="B867" s="18" t="s">
        <v>3867</v>
      </c>
      <c r="C867" s="18" t="s">
        <v>19649</v>
      </c>
      <c r="D867" s="18" t="s">
        <v>3868</v>
      </c>
      <c r="E867" s="17">
        <v>1</v>
      </c>
      <c r="F867" s="18" t="s">
        <v>19650</v>
      </c>
      <c r="G867" s="17" t="e">
        <v>#VALUE!</v>
      </c>
      <c r="H867" s="19">
        <v>1243.33</v>
      </c>
      <c r="I867" s="18" t="s">
        <v>18679</v>
      </c>
      <c r="J867" s="19" t="s">
        <v>14102</v>
      </c>
      <c r="K867" s="18"/>
      <c r="L867" s="18">
        <v>813.48</v>
      </c>
    </row>
    <row r="868" spans="1:12" s="20" customFormat="1" ht="12" x14ac:dyDescent="0.25">
      <c r="A868" s="71">
        <v>867</v>
      </c>
      <c r="B868" s="18" t="s">
        <v>3864</v>
      </c>
      <c r="C868" s="18" t="s">
        <v>19649</v>
      </c>
      <c r="D868" s="18" t="s">
        <v>18494</v>
      </c>
      <c r="E868" s="17">
        <v>1</v>
      </c>
      <c r="F868" s="18" t="s">
        <v>19651</v>
      </c>
      <c r="G868" s="17">
        <v>1</v>
      </c>
      <c r="H868" s="19">
        <v>392.22</v>
      </c>
      <c r="I868" s="18" t="s">
        <v>18679</v>
      </c>
      <c r="J868" s="19" t="s">
        <v>14102</v>
      </c>
      <c r="K868" s="18"/>
      <c r="L868" s="18">
        <v>396.63</v>
      </c>
    </row>
    <row r="869" spans="1:12" s="20" customFormat="1" ht="12" x14ac:dyDescent="0.25">
      <c r="A869" s="71">
        <v>868</v>
      </c>
      <c r="B869" s="18" t="s">
        <v>3861</v>
      </c>
      <c r="C869" s="18" t="s">
        <v>19649</v>
      </c>
      <c r="D869" s="18" t="s">
        <v>3862</v>
      </c>
      <c r="E869" s="17">
        <v>1</v>
      </c>
      <c r="F869" s="18" t="s">
        <v>19652</v>
      </c>
      <c r="G869" s="17">
        <v>1</v>
      </c>
      <c r="H869" s="19">
        <v>684.44</v>
      </c>
      <c r="I869" s="18" t="s">
        <v>18679</v>
      </c>
      <c r="J869" s="19" t="s">
        <v>14102</v>
      </c>
      <c r="K869" s="18"/>
      <c r="L869" s="18">
        <v>340.45</v>
      </c>
    </row>
    <row r="870" spans="1:12" s="20" customFormat="1" ht="12" x14ac:dyDescent="0.25">
      <c r="A870" s="71">
        <v>869</v>
      </c>
      <c r="B870" s="18" t="s">
        <v>3858</v>
      </c>
      <c r="C870" s="18" t="s">
        <v>19649</v>
      </c>
      <c r="D870" s="18" t="s">
        <v>3859</v>
      </c>
      <c r="E870" s="17">
        <v>1</v>
      </c>
      <c r="F870" s="18" t="s">
        <v>19653</v>
      </c>
      <c r="G870" s="17">
        <v>1</v>
      </c>
      <c r="H870" s="19">
        <v>62.22</v>
      </c>
      <c r="I870" s="18" t="s">
        <v>18679</v>
      </c>
      <c r="J870" s="19" t="s">
        <v>14102</v>
      </c>
      <c r="K870" s="18"/>
      <c r="L870" s="18">
        <v>62.92</v>
      </c>
    </row>
    <row r="871" spans="1:12" s="20" customFormat="1" ht="12" x14ac:dyDescent="0.25">
      <c r="A871" s="71">
        <v>870</v>
      </c>
      <c r="B871" s="18" t="s">
        <v>3855</v>
      </c>
      <c r="C871" s="18" t="s">
        <v>19649</v>
      </c>
      <c r="D871" s="18" t="s">
        <v>3856</v>
      </c>
      <c r="E871" s="17">
        <v>1</v>
      </c>
      <c r="F871" s="18" t="s">
        <v>19654</v>
      </c>
      <c r="G871" s="17">
        <v>1</v>
      </c>
      <c r="H871" s="19">
        <v>111.11</v>
      </c>
      <c r="I871" s="18" t="s">
        <v>18679</v>
      </c>
      <c r="J871" s="19" t="s">
        <v>14102</v>
      </c>
      <c r="K871" s="18"/>
      <c r="L871" s="18">
        <v>114.61</v>
      </c>
    </row>
    <row r="872" spans="1:12" s="20" customFormat="1" ht="12" x14ac:dyDescent="0.25">
      <c r="A872" s="71">
        <v>871</v>
      </c>
      <c r="B872" s="18" t="s">
        <v>3852</v>
      </c>
      <c r="C872" s="18" t="s">
        <v>19649</v>
      </c>
      <c r="D872" s="18" t="s">
        <v>3853</v>
      </c>
      <c r="E872" s="17">
        <v>1</v>
      </c>
      <c r="F872" s="18" t="s">
        <v>19655</v>
      </c>
      <c r="G872" s="17">
        <v>1</v>
      </c>
      <c r="H872" s="19">
        <v>187.78</v>
      </c>
      <c r="I872" s="18" t="s">
        <v>18679</v>
      </c>
      <c r="J872" s="19" t="s">
        <v>14102</v>
      </c>
      <c r="K872" s="18"/>
      <c r="L872" s="18">
        <v>189.89</v>
      </c>
    </row>
    <row r="873" spans="1:12" s="20" customFormat="1" ht="12" x14ac:dyDescent="0.25">
      <c r="A873" s="71">
        <v>872</v>
      </c>
      <c r="B873" s="18" t="s">
        <v>2906</v>
      </c>
      <c r="C873" s="18" t="s">
        <v>19649</v>
      </c>
      <c r="D873" s="18" t="s">
        <v>2907</v>
      </c>
      <c r="E873" s="17">
        <v>1</v>
      </c>
      <c r="F873" s="18" t="s">
        <v>19656</v>
      </c>
      <c r="G873" s="17">
        <v>1</v>
      </c>
      <c r="H873" s="19">
        <v>52.22</v>
      </c>
      <c r="I873" s="18" t="s">
        <v>18679</v>
      </c>
      <c r="J873" s="19" t="s">
        <v>14102</v>
      </c>
      <c r="K873" s="18"/>
      <c r="L873" s="18">
        <v>52.81</v>
      </c>
    </row>
    <row r="874" spans="1:12" s="20" customFormat="1" ht="12" x14ac:dyDescent="0.25">
      <c r="A874" s="71">
        <v>873</v>
      </c>
      <c r="B874" s="18" t="s">
        <v>3849</v>
      </c>
      <c r="C874" s="18" t="s">
        <v>19649</v>
      </c>
      <c r="D874" s="18" t="s">
        <v>3850</v>
      </c>
      <c r="E874" s="17">
        <v>1</v>
      </c>
      <c r="F874" s="18" t="s">
        <v>19657</v>
      </c>
      <c r="G874" s="17">
        <v>1</v>
      </c>
      <c r="H874" s="19">
        <v>7.78</v>
      </c>
      <c r="I874" s="18" t="s">
        <v>18679</v>
      </c>
      <c r="J874" s="19" t="s">
        <v>14102</v>
      </c>
      <c r="K874" s="18"/>
      <c r="L874" s="18">
        <v>7.87</v>
      </c>
    </row>
    <row r="875" spans="1:12" s="20" customFormat="1" ht="12" x14ac:dyDescent="0.25">
      <c r="A875" s="71">
        <v>874</v>
      </c>
      <c r="B875" s="18" t="s">
        <v>3846</v>
      </c>
      <c r="C875" s="18" t="s">
        <v>19658</v>
      </c>
      <c r="D875" s="18" t="s">
        <v>3847</v>
      </c>
      <c r="E875" s="17">
        <v>1</v>
      </c>
      <c r="F875" s="18" t="s">
        <v>19659</v>
      </c>
      <c r="G875" s="17">
        <v>1</v>
      </c>
      <c r="H875" s="19">
        <v>56.67</v>
      </c>
      <c r="I875" s="18" t="s">
        <v>18679</v>
      </c>
      <c r="J875" s="19" t="s">
        <v>14102</v>
      </c>
      <c r="K875" s="18"/>
      <c r="L875" s="18">
        <v>64.040000000000006</v>
      </c>
    </row>
    <row r="876" spans="1:12" s="20" customFormat="1" ht="12" x14ac:dyDescent="0.25">
      <c r="A876" s="71">
        <v>875</v>
      </c>
      <c r="B876" s="18" t="s">
        <v>3843</v>
      </c>
      <c r="C876" s="18" t="s">
        <v>19658</v>
      </c>
      <c r="D876" s="18" t="s">
        <v>3844</v>
      </c>
      <c r="E876" s="17">
        <v>1</v>
      </c>
      <c r="F876" s="18" t="s">
        <v>19660</v>
      </c>
      <c r="G876" s="17">
        <v>1</v>
      </c>
      <c r="H876" s="19">
        <v>116.67</v>
      </c>
      <c r="I876" s="18" t="s">
        <v>18679</v>
      </c>
      <c r="J876" s="19" t="s">
        <v>14102</v>
      </c>
      <c r="K876" s="18"/>
      <c r="L876" s="18">
        <v>146.07</v>
      </c>
    </row>
    <row r="877" spans="1:12" s="20" customFormat="1" ht="12" x14ac:dyDescent="0.25">
      <c r="A877" s="71">
        <v>876</v>
      </c>
      <c r="B877" s="18" t="s">
        <v>3840</v>
      </c>
      <c r="C877" s="18" t="s">
        <v>19658</v>
      </c>
      <c r="D877" s="18" t="s">
        <v>3841</v>
      </c>
      <c r="E877" s="17">
        <v>1</v>
      </c>
      <c r="F877" s="18" t="s">
        <v>19661</v>
      </c>
      <c r="G877" s="17">
        <v>1</v>
      </c>
      <c r="H877" s="19">
        <v>5.56</v>
      </c>
      <c r="I877" s="18" t="s">
        <v>18679</v>
      </c>
      <c r="J877" s="19" t="s">
        <v>14102</v>
      </c>
      <c r="K877" s="18"/>
      <c r="L877" s="18">
        <v>5.62</v>
      </c>
    </row>
    <row r="878" spans="1:12" s="20" customFormat="1" ht="12" x14ac:dyDescent="0.25">
      <c r="A878" s="71">
        <v>877</v>
      </c>
      <c r="B878" s="18" t="s">
        <v>3837</v>
      </c>
      <c r="C878" s="18" t="s">
        <v>19658</v>
      </c>
      <c r="D878" s="18" t="s">
        <v>3838</v>
      </c>
      <c r="E878" s="17">
        <v>1</v>
      </c>
      <c r="F878" s="18" t="s">
        <v>19662</v>
      </c>
      <c r="G878" s="17">
        <v>1</v>
      </c>
      <c r="H878" s="19">
        <v>46.67</v>
      </c>
      <c r="I878" s="18" t="s">
        <v>18679</v>
      </c>
      <c r="J878" s="19" t="s">
        <v>14102</v>
      </c>
      <c r="K878" s="18"/>
      <c r="L878" s="18">
        <v>20.22</v>
      </c>
    </row>
    <row r="879" spans="1:12" s="20" customFormat="1" ht="12" x14ac:dyDescent="0.25">
      <c r="A879" s="71">
        <v>878</v>
      </c>
      <c r="B879" s="18" t="s">
        <v>3834</v>
      </c>
      <c r="C879" s="18" t="s">
        <v>19663</v>
      </c>
      <c r="D879" s="18" t="s">
        <v>3835</v>
      </c>
      <c r="E879" s="17">
        <v>1</v>
      </c>
      <c r="F879" s="18" t="s">
        <v>19664</v>
      </c>
      <c r="G879" s="17">
        <v>1</v>
      </c>
      <c r="H879" s="19">
        <v>261.11</v>
      </c>
      <c r="I879" s="18" t="s">
        <v>18679</v>
      </c>
      <c r="J879" s="19" t="s">
        <v>14102</v>
      </c>
      <c r="K879" s="18"/>
      <c r="L879" s="18">
        <v>259.55</v>
      </c>
    </row>
    <row r="880" spans="1:12" s="20" customFormat="1" ht="12" x14ac:dyDescent="0.25">
      <c r="A880" s="71">
        <v>879</v>
      </c>
      <c r="B880" s="18" t="s">
        <v>3828</v>
      </c>
      <c r="C880" s="18" t="s">
        <v>19663</v>
      </c>
      <c r="D880" s="18" t="s">
        <v>3829</v>
      </c>
      <c r="E880" s="17">
        <v>1</v>
      </c>
      <c r="F880" s="18" t="s">
        <v>19665</v>
      </c>
      <c r="G880" s="17">
        <v>1</v>
      </c>
      <c r="H880" s="19">
        <v>218.89</v>
      </c>
      <c r="I880" s="18" t="s">
        <v>18679</v>
      </c>
      <c r="J880" s="19" t="s">
        <v>14102</v>
      </c>
      <c r="K880" s="18"/>
      <c r="L880" s="18">
        <v>216.85</v>
      </c>
    </row>
    <row r="881" spans="1:12" s="20" customFormat="1" ht="12" x14ac:dyDescent="0.25">
      <c r="A881" s="71">
        <v>880</v>
      </c>
      <c r="B881" s="18" t="s">
        <v>3864</v>
      </c>
      <c r="C881" s="18" t="s">
        <v>19663</v>
      </c>
      <c r="D881" s="18" t="s">
        <v>3865</v>
      </c>
      <c r="E881" s="17">
        <v>1</v>
      </c>
      <c r="F881" s="18" t="s">
        <v>19666</v>
      </c>
      <c r="G881" s="17">
        <v>1</v>
      </c>
      <c r="H881" s="19">
        <v>392.22</v>
      </c>
      <c r="I881" s="18" t="s">
        <v>19667</v>
      </c>
      <c r="J881" s="19" t="s">
        <v>14070</v>
      </c>
      <c r="K881" s="18"/>
      <c r="L881" s="18">
        <v>392.22</v>
      </c>
    </row>
    <row r="882" spans="1:12" s="20" customFormat="1" ht="12" x14ac:dyDescent="0.25">
      <c r="A882" s="71">
        <v>881</v>
      </c>
      <c r="B882" s="18" t="s">
        <v>6780</v>
      </c>
      <c r="C882" s="18" t="s">
        <v>19668</v>
      </c>
      <c r="D882" s="18" t="s">
        <v>6781</v>
      </c>
      <c r="E882" s="17">
        <v>1</v>
      </c>
      <c r="F882" s="18" t="s">
        <v>19669</v>
      </c>
      <c r="G882" s="17">
        <v>1</v>
      </c>
      <c r="H882" s="19">
        <v>13327.78</v>
      </c>
      <c r="I882" s="18" t="s">
        <v>18679</v>
      </c>
      <c r="J882" s="19" t="s">
        <v>14102</v>
      </c>
      <c r="K882" s="18"/>
      <c r="L882" s="18">
        <v>9800</v>
      </c>
    </row>
    <row r="883" spans="1:12" s="20" customFormat="1" ht="12" x14ac:dyDescent="0.25">
      <c r="A883" s="71">
        <v>882</v>
      </c>
      <c r="B883" s="18" t="s">
        <v>3819</v>
      </c>
      <c r="C883" s="18" t="s">
        <v>19668</v>
      </c>
      <c r="D883" s="18" t="s">
        <v>3820</v>
      </c>
      <c r="E883" s="17">
        <v>1</v>
      </c>
      <c r="F883" s="18" t="s">
        <v>19670</v>
      </c>
      <c r="G883" s="17" t="e">
        <v>#VALUE!</v>
      </c>
      <c r="H883" s="19">
        <v>4555.5600000000004</v>
      </c>
      <c r="I883" s="18" t="s">
        <v>18679</v>
      </c>
      <c r="J883" s="19" t="s">
        <v>14102</v>
      </c>
      <c r="K883" s="18"/>
      <c r="L883" s="18">
        <v>3083.15</v>
      </c>
    </row>
    <row r="884" spans="1:12" s="20" customFormat="1" ht="12" x14ac:dyDescent="0.25">
      <c r="A884" s="71">
        <v>883</v>
      </c>
      <c r="B884" s="18" t="s">
        <v>2901</v>
      </c>
      <c r="C884" s="18" t="s">
        <v>19668</v>
      </c>
      <c r="D884" s="18" t="s">
        <v>2902</v>
      </c>
      <c r="E884" s="17">
        <v>1</v>
      </c>
      <c r="F884" s="18" t="s">
        <v>19671</v>
      </c>
      <c r="G884" s="17">
        <v>1</v>
      </c>
      <c r="H884" s="19">
        <v>822.22</v>
      </c>
      <c r="I884" s="18" t="s">
        <v>18679</v>
      </c>
      <c r="J884" s="19" t="s">
        <v>14102</v>
      </c>
      <c r="K884" s="18"/>
      <c r="L884" s="18">
        <v>879.78</v>
      </c>
    </row>
    <row r="885" spans="1:12" s="20" customFormat="1" ht="12" x14ac:dyDescent="0.25">
      <c r="A885" s="71">
        <v>884</v>
      </c>
      <c r="B885" s="18" t="s">
        <v>2894</v>
      </c>
      <c r="C885" s="18" t="s">
        <v>19668</v>
      </c>
      <c r="D885" s="18" t="s">
        <v>2895</v>
      </c>
      <c r="E885" s="17">
        <v>1</v>
      </c>
      <c r="F885" s="18" t="s">
        <v>19672</v>
      </c>
      <c r="G885" s="17">
        <v>1</v>
      </c>
      <c r="H885" s="19">
        <v>1773.33</v>
      </c>
      <c r="I885" s="18" t="s">
        <v>18679</v>
      </c>
      <c r="J885" s="19" t="s">
        <v>14102</v>
      </c>
      <c r="K885" s="18"/>
      <c r="L885" s="18">
        <v>1761.8</v>
      </c>
    </row>
    <row r="886" spans="1:12" s="20" customFormat="1" ht="12" x14ac:dyDescent="0.25">
      <c r="A886" s="71">
        <v>885</v>
      </c>
      <c r="B886" s="18" t="s">
        <v>2891</v>
      </c>
      <c r="C886" s="18" t="s">
        <v>19668</v>
      </c>
      <c r="D886" s="18" t="s">
        <v>2892</v>
      </c>
      <c r="E886" s="17">
        <v>1</v>
      </c>
      <c r="F886" s="18" t="s">
        <v>19673</v>
      </c>
      <c r="G886" s="17">
        <v>1</v>
      </c>
      <c r="H886" s="19">
        <v>718.89</v>
      </c>
      <c r="I886" s="18" t="s">
        <v>18679</v>
      </c>
      <c r="J886" s="19" t="s">
        <v>14102</v>
      </c>
      <c r="K886" s="18"/>
      <c r="L886" s="18">
        <v>712.36</v>
      </c>
    </row>
    <row r="887" spans="1:12" s="20" customFormat="1" ht="12" x14ac:dyDescent="0.25">
      <c r="A887" s="71">
        <v>886</v>
      </c>
      <c r="B887" s="18" t="s">
        <v>2886</v>
      </c>
      <c r="C887" s="18" t="s">
        <v>19668</v>
      </c>
      <c r="D887" s="18" t="s">
        <v>2887</v>
      </c>
      <c r="E887" s="17">
        <v>1</v>
      </c>
      <c r="F887" s="18" t="s">
        <v>19674</v>
      </c>
      <c r="G887" s="17">
        <v>1</v>
      </c>
      <c r="H887" s="19">
        <v>617.78</v>
      </c>
      <c r="I887" s="18" t="s">
        <v>18679</v>
      </c>
      <c r="J887" s="19" t="s">
        <v>14102</v>
      </c>
      <c r="K887" s="18"/>
      <c r="L887" s="18">
        <v>303.37</v>
      </c>
    </row>
    <row r="888" spans="1:12" s="20" customFormat="1" ht="12" x14ac:dyDescent="0.25">
      <c r="A888" s="71">
        <v>887</v>
      </c>
      <c r="B888" s="18" t="s">
        <v>2881</v>
      </c>
      <c r="C888" s="18" t="s">
        <v>19668</v>
      </c>
      <c r="D888" s="18" t="s">
        <v>2882</v>
      </c>
      <c r="E888" s="17">
        <v>1</v>
      </c>
      <c r="F888" s="18" t="s">
        <v>19675</v>
      </c>
      <c r="G888" s="17">
        <v>1</v>
      </c>
      <c r="H888" s="19">
        <v>92.22</v>
      </c>
      <c r="I888" s="18" t="s">
        <v>18679</v>
      </c>
      <c r="J888" s="19" t="s">
        <v>14102</v>
      </c>
      <c r="K888" s="18"/>
      <c r="L888" s="18">
        <v>104.49</v>
      </c>
    </row>
    <row r="889" spans="1:12" s="20" customFormat="1" ht="12" x14ac:dyDescent="0.25">
      <c r="A889" s="71">
        <v>888</v>
      </c>
      <c r="B889" s="18" t="s">
        <v>2873</v>
      </c>
      <c r="C889" s="18" t="s">
        <v>19668</v>
      </c>
      <c r="D889" s="18" t="s">
        <v>2874</v>
      </c>
      <c r="E889" s="17">
        <v>1</v>
      </c>
      <c r="F889" s="18" t="s">
        <v>19676</v>
      </c>
      <c r="G889" s="17">
        <v>1</v>
      </c>
      <c r="H889" s="19">
        <v>27.78</v>
      </c>
      <c r="I889" s="18" t="s">
        <v>18679</v>
      </c>
      <c r="J889" s="19" t="s">
        <v>14102</v>
      </c>
      <c r="K889" s="18"/>
      <c r="L889" s="18">
        <v>28.09</v>
      </c>
    </row>
    <row r="890" spans="1:12" s="20" customFormat="1" ht="12" x14ac:dyDescent="0.25">
      <c r="A890" s="71">
        <v>889</v>
      </c>
      <c r="B890" s="18" t="s">
        <v>2867</v>
      </c>
      <c r="C890" s="18" t="s">
        <v>19668</v>
      </c>
      <c r="D890" s="18" t="s">
        <v>2868</v>
      </c>
      <c r="E890" s="17">
        <v>1</v>
      </c>
      <c r="F890" s="18" t="s">
        <v>19677</v>
      </c>
      <c r="G890" s="17">
        <v>1</v>
      </c>
      <c r="H890" s="19">
        <v>107.78</v>
      </c>
      <c r="I890" s="18" t="s">
        <v>18679</v>
      </c>
      <c r="J890" s="19" t="s">
        <v>14102</v>
      </c>
      <c r="K890" s="18"/>
      <c r="L890" s="18">
        <v>34.83</v>
      </c>
    </row>
    <row r="891" spans="1:12" s="20" customFormat="1" ht="12" x14ac:dyDescent="0.25">
      <c r="A891" s="71">
        <v>890</v>
      </c>
      <c r="B891" s="18" t="s">
        <v>2861</v>
      </c>
      <c r="C891" s="18" t="s">
        <v>19668</v>
      </c>
      <c r="D891" s="18" t="s">
        <v>2862</v>
      </c>
      <c r="E891" s="17">
        <v>1</v>
      </c>
      <c r="F891" s="18" t="s">
        <v>19678</v>
      </c>
      <c r="G891" s="17">
        <v>1</v>
      </c>
      <c r="H891" s="19">
        <v>45.56</v>
      </c>
      <c r="I891" s="18" t="s">
        <v>18679</v>
      </c>
      <c r="J891" s="19" t="s">
        <v>14102</v>
      </c>
      <c r="K891" s="18"/>
      <c r="L891" s="18">
        <v>40.450000000000003</v>
      </c>
    </row>
    <row r="892" spans="1:12" s="20" customFormat="1" ht="12" x14ac:dyDescent="0.25">
      <c r="A892" s="71">
        <v>891</v>
      </c>
      <c r="B892" s="18" t="s">
        <v>2855</v>
      </c>
      <c r="C892" s="18" t="s">
        <v>19668</v>
      </c>
      <c r="D892" s="18" t="s">
        <v>2856</v>
      </c>
      <c r="E892" s="17">
        <v>1</v>
      </c>
      <c r="F892" s="18" t="s">
        <v>19679</v>
      </c>
      <c r="G892" s="17">
        <v>1</v>
      </c>
      <c r="H892" s="19">
        <v>857.78</v>
      </c>
      <c r="I892" s="18" t="s">
        <v>18679</v>
      </c>
      <c r="J892" s="19" t="s">
        <v>14102</v>
      </c>
      <c r="K892" s="18"/>
      <c r="L892" s="18">
        <v>432.58</v>
      </c>
    </row>
    <row r="893" spans="1:12" s="20" customFormat="1" ht="12" x14ac:dyDescent="0.25">
      <c r="A893" s="71">
        <v>892</v>
      </c>
      <c r="B893" s="18" t="s">
        <v>2852</v>
      </c>
      <c r="C893" s="18" t="s">
        <v>19668</v>
      </c>
      <c r="D893" s="18" t="s">
        <v>2853</v>
      </c>
      <c r="E893" s="17">
        <v>1</v>
      </c>
      <c r="F893" s="18" t="s">
        <v>19680</v>
      </c>
      <c r="G893" s="17">
        <v>1</v>
      </c>
      <c r="H893" s="19">
        <v>243.33</v>
      </c>
      <c r="I893" s="18" t="s">
        <v>18679</v>
      </c>
      <c r="J893" s="19" t="s">
        <v>14102</v>
      </c>
      <c r="K893" s="18"/>
      <c r="L893" s="18">
        <v>144.94</v>
      </c>
    </row>
    <row r="894" spans="1:12" s="20" customFormat="1" ht="12" x14ac:dyDescent="0.25">
      <c r="A894" s="71">
        <v>893</v>
      </c>
      <c r="B894" s="18" t="s">
        <v>2848</v>
      </c>
      <c r="C894" s="18" t="s">
        <v>19668</v>
      </c>
      <c r="D894" s="18" t="s">
        <v>2849</v>
      </c>
      <c r="E894" s="17">
        <v>1</v>
      </c>
      <c r="F894" s="18" t="s">
        <v>19681</v>
      </c>
      <c r="G894" s="17">
        <v>1</v>
      </c>
      <c r="H894" s="19">
        <v>58.89</v>
      </c>
      <c r="I894" s="18" t="s">
        <v>18679</v>
      </c>
      <c r="J894" s="19" t="s">
        <v>14102</v>
      </c>
      <c r="K894" s="18"/>
      <c r="L894" s="18">
        <v>58.43</v>
      </c>
    </row>
    <row r="895" spans="1:12" s="20" customFormat="1" ht="12" x14ac:dyDescent="0.25">
      <c r="A895" s="71">
        <v>894</v>
      </c>
      <c r="B895" s="18" t="s">
        <v>3816</v>
      </c>
      <c r="C895" s="18" t="s">
        <v>19682</v>
      </c>
      <c r="D895" s="18" t="s">
        <v>3817</v>
      </c>
      <c r="E895" s="17">
        <v>1</v>
      </c>
      <c r="F895" s="18" t="s">
        <v>19683</v>
      </c>
      <c r="G895" s="17">
        <v>1</v>
      </c>
      <c r="H895" s="19">
        <v>335.56</v>
      </c>
      <c r="I895" s="18" t="s">
        <v>18679</v>
      </c>
      <c r="J895" s="19" t="s">
        <v>14102</v>
      </c>
      <c r="K895" s="18"/>
      <c r="L895" s="18">
        <v>201.12</v>
      </c>
    </row>
    <row r="896" spans="1:12" s="20" customFormat="1" ht="12" x14ac:dyDescent="0.25">
      <c r="A896" s="71">
        <v>895</v>
      </c>
      <c r="B896" s="18" t="s">
        <v>3813</v>
      </c>
      <c r="C896" s="18" t="s">
        <v>19682</v>
      </c>
      <c r="D896" s="18" t="s">
        <v>3814</v>
      </c>
      <c r="E896" s="17">
        <v>1</v>
      </c>
      <c r="F896" s="18" t="s">
        <v>19684</v>
      </c>
      <c r="G896" s="17">
        <v>1</v>
      </c>
      <c r="H896" s="19">
        <v>444.44</v>
      </c>
      <c r="I896" s="18" t="s">
        <v>18679</v>
      </c>
      <c r="J896" s="19" t="s">
        <v>14102</v>
      </c>
      <c r="K896" s="18"/>
      <c r="L896" s="18">
        <v>435.96</v>
      </c>
    </row>
    <row r="897" spans="1:12" s="20" customFormat="1" ht="12" x14ac:dyDescent="0.25">
      <c r="A897" s="71">
        <v>896</v>
      </c>
      <c r="B897" s="18" t="s">
        <v>3810</v>
      </c>
      <c r="C897" s="18" t="s">
        <v>19682</v>
      </c>
      <c r="D897" s="18" t="s">
        <v>3811</v>
      </c>
      <c r="E897" s="17">
        <v>1</v>
      </c>
      <c r="F897" s="18" t="s">
        <v>19685</v>
      </c>
      <c r="G897" s="17">
        <v>1</v>
      </c>
      <c r="H897" s="19">
        <v>340</v>
      </c>
      <c r="I897" s="18" t="s">
        <v>18679</v>
      </c>
      <c r="J897" s="19" t="s">
        <v>14102</v>
      </c>
      <c r="K897" s="18"/>
      <c r="L897" s="18">
        <v>302.25</v>
      </c>
    </row>
    <row r="898" spans="1:12" s="20" customFormat="1" ht="12" x14ac:dyDescent="0.25">
      <c r="A898" s="71">
        <v>897</v>
      </c>
      <c r="B898" s="18" t="s">
        <v>3807</v>
      </c>
      <c r="C898" s="18" t="s">
        <v>19682</v>
      </c>
      <c r="D898" s="18" t="s">
        <v>3808</v>
      </c>
      <c r="E898" s="17">
        <v>1</v>
      </c>
      <c r="F898" s="18" t="s">
        <v>19686</v>
      </c>
      <c r="G898" s="17">
        <v>1</v>
      </c>
      <c r="H898" s="19">
        <v>25.56</v>
      </c>
      <c r="I898" s="18" t="s">
        <v>18679</v>
      </c>
      <c r="J898" s="19" t="s">
        <v>14102</v>
      </c>
      <c r="K898" s="18"/>
      <c r="L898" s="18">
        <v>24.72</v>
      </c>
    </row>
    <row r="899" spans="1:12" s="20" customFormat="1" ht="12" x14ac:dyDescent="0.25">
      <c r="A899" s="71">
        <v>898</v>
      </c>
      <c r="B899" s="18" t="s">
        <v>3804</v>
      </c>
      <c r="C899" s="18" t="s">
        <v>19682</v>
      </c>
      <c r="D899" s="18" t="s">
        <v>3805</v>
      </c>
      <c r="E899" s="17">
        <v>1</v>
      </c>
      <c r="F899" s="18" t="s">
        <v>19687</v>
      </c>
      <c r="G899" s="17">
        <v>1</v>
      </c>
      <c r="H899" s="19">
        <v>27.78</v>
      </c>
      <c r="I899" s="18" t="s">
        <v>18679</v>
      </c>
      <c r="J899" s="19" t="s">
        <v>14102</v>
      </c>
      <c r="K899" s="18"/>
      <c r="L899" s="18">
        <v>29.21</v>
      </c>
    </row>
    <row r="900" spans="1:12" s="20" customFormat="1" ht="12" x14ac:dyDescent="0.25">
      <c r="A900" s="71">
        <v>899</v>
      </c>
      <c r="B900" s="18" t="s">
        <v>3801</v>
      </c>
      <c r="C900" s="18" t="s">
        <v>19682</v>
      </c>
      <c r="D900" s="18" t="s">
        <v>3802</v>
      </c>
      <c r="E900" s="17">
        <v>1</v>
      </c>
      <c r="F900" s="18" t="s">
        <v>19688</v>
      </c>
      <c r="G900" s="17">
        <v>1</v>
      </c>
      <c r="H900" s="19">
        <v>35.56</v>
      </c>
      <c r="I900" s="18" t="s">
        <v>18679</v>
      </c>
      <c r="J900" s="19" t="s">
        <v>14102</v>
      </c>
      <c r="K900" s="18"/>
      <c r="L900" s="18">
        <v>35.96</v>
      </c>
    </row>
    <row r="901" spans="1:12" s="20" customFormat="1" ht="12" x14ac:dyDescent="0.25">
      <c r="A901" s="71">
        <v>900</v>
      </c>
      <c r="B901" s="18" t="s">
        <v>3798</v>
      </c>
      <c r="C901" s="18" t="s">
        <v>19682</v>
      </c>
      <c r="D901" s="18" t="s">
        <v>3799</v>
      </c>
      <c r="E901" s="17">
        <v>1</v>
      </c>
      <c r="F901" s="18" t="s">
        <v>19689</v>
      </c>
      <c r="G901" s="17">
        <v>1</v>
      </c>
      <c r="H901" s="19">
        <v>144.44</v>
      </c>
      <c r="I901" s="18" t="s">
        <v>18679</v>
      </c>
      <c r="J901" s="19" t="s">
        <v>14102</v>
      </c>
      <c r="K901" s="18"/>
      <c r="L901" s="18">
        <v>142.69999999999999</v>
      </c>
    </row>
    <row r="902" spans="1:12" s="20" customFormat="1" ht="12" x14ac:dyDescent="0.25">
      <c r="A902" s="71">
        <v>901</v>
      </c>
      <c r="B902" s="18" t="s">
        <v>3795</v>
      </c>
      <c r="C902" s="18" t="s">
        <v>19682</v>
      </c>
      <c r="D902" s="18" t="s">
        <v>3796</v>
      </c>
      <c r="E902" s="17">
        <v>1</v>
      </c>
      <c r="F902" s="18" t="s">
        <v>19690</v>
      </c>
      <c r="G902" s="17">
        <v>1</v>
      </c>
      <c r="H902" s="19">
        <v>375.56</v>
      </c>
      <c r="I902" s="18" t="s">
        <v>18679</v>
      </c>
      <c r="J902" s="19" t="s">
        <v>14102</v>
      </c>
      <c r="K902" s="18"/>
      <c r="L902" s="18">
        <v>371.91</v>
      </c>
    </row>
    <row r="903" spans="1:12" s="20" customFormat="1" ht="12" x14ac:dyDescent="0.25">
      <c r="A903" s="71">
        <v>902</v>
      </c>
      <c r="B903" s="18" t="s">
        <v>3792</v>
      </c>
      <c r="C903" s="18" t="s">
        <v>19682</v>
      </c>
      <c r="D903" s="18" t="s">
        <v>3793</v>
      </c>
      <c r="E903" s="17">
        <v>1</v>
      </c>
      <c r="F903" s="18" t="s">
        <v>19691</v>
      </c>
      <c r="G903" s="17">
        <v>1</v>
      </c>
      <c r="H903" s="19">
        <v>124.44</v>
      </c>
      <c r="I903" s="18" t="s">
        <v>18679</v>
      </c>
      <c r="J903" s="19" t="s">
        <v>14102</v>
      </c>
      <c r="K903" s="18"/>
      <c r="L903" s="18">
        <v>122.47</v>
      </c>
    </row>
    <row r="904" spans="1:12" s="20" customFormat="1" ht="12" x14ac:dyDescent="0.25">
      <c r="A904" s="71">
        <v>903</v>
      </c>
      <c r="B904" s="18" t="s">
        <v>3789</v>
      </c>
      <c r="C904" s="18" t="s">
        <v>19682</v>
      </c>
      <c r="D904" s="18" t="s">
        <v>3790</v>
      </c>
      <c r="E904" s="17">
        <v>1</v>
      </c>
      <c r="F904" s="18" t="s">
        <v>19692</v>
      </c>
      <c r="G904" s="17">
        <v>1</v>
      </c>
      <c r="H904" s="19">
        <v>124.44</v>
      </c>
      <c r="I904" s="18" t="s">
        <v>18679</v>
      </c>
      <c r="J904" s="19" t="s">
        <v>14102</v>
      </c>
      <c r="K904" s="18"/>
      <c r="L904" s="18">
        <v>122.47</v>
      </c>
    </row>
    <row r="905" spans="1:12" s="20" customFormat="1" ht="12" x14ac:dyDescent="0.25">
      <c r="A905" s="71">
        <v>904</v>
      </c>
      <c r="B905" s="18" t="s">
        <v>3786</v>
      </c>
      <c r="C905" s="18" t="s">
        <v>19682</v>
      </c>
      <c r="D905" s="18" t="s">
        <v>3787</v>
      </c>
      <c r="E905" s="17">
        <v>1</v>
      </c>
      <c r="F905" s="18" t="s">
        <v>19693</v>
      </c>
      <c r="G905" s="17">
        <v>1</v>
      </c>
      <c r="H905" s="19">
        <v>17.78</v>
      </c>
      <c r="I905" s="18" t="s">
        <v>18679</v>
      </c>
      <c r="J905" s="19" t="s">
        <v>14102</v>
      </c>
      <c r="K905" s="18"/>
      <c r="L905" s="18">
        <v>16.850000000000001</v>
      </c>
    </row>
    <row r="906" spans="1:12" s="20" customFormat="1" ht="12" x14ac:dyDescent="0.25">
      <c r="A906" s="71">
        <v>905</v>
      </c>
      <c r="B906" s="18" t="s">
        <v>3783</v>
      </c>
      <c r="C906" s="18" t="s">
        <v>19682</v>
      </c>
      <c r="D906" s="18" t="s">
        <v>3784</v>
      </c>
      <c r="E906" s="17">
        <v>1</v>
      </c>
      <c r="F906" s="18" t="s">
        <v>19694</v>
      </c>
      <c r="G906" s="17">
        <v>1</v>
      </c>
      <c r="H906" s="19">
        <v>17.78</v>
      </c>
      <c r="I906" s="18" t="s">
        <v>18679</v>
      </c>
      <c r="J906" s="19" t="s">
        <v>14102</v>
      </c>
      <c r="K906" s="18"/>
      <c r="L906" s="18">
        <v>16.850000000000001</v>
      </c>
    </row>
    <row r="907" spans="1:12" s="20" customFormat="1" ht="12" x14ac:dyDescent="0.25">
      <c r="A907" s="71">
        <v>906</v>
      </c>
      <c r="B907" s="18" t="s">
        <v>2839</v>
      </c>
      <c r="C907" s="18" t="s">
        <v>19682</v>
      </c>
      <c r="D907" s="18" t="s">
        <v>2840</v>
      </c>
      <c r="E907" s="17">
        <v>1</v>
      </c>
      <c r="F907" s="18" t="s">
        <v>19695</v>
      </c>
      <c r="G907" s="17">
        <v>1</v>
      </c>
      <c r="H907" s="19">
        <v>77.78</v>
      </c>
      <c r="I907" s="18" t="s">
        <v>18679</v>
      </c>
      <c r="J907" s="19" t="s">
        <v>14102</v>
      </c>
      <c r="K907" s="18"/>
      <c r="L907" s="18">
        <v>77.53</v>
      </c>
    </row>
    <row r="908" spans="1:12" s="20" customFormat="1" ht="12" x14ac:dyDescent="0.25">
      <c r="A908" s="71">
        <v>907</v>
      </c>
      <c r="B908" s="18" t="s">
        <v>2836</v>
      </c>
      <c r="C908" s="18" t="s">
        <v>19682</v>
      </c>
      <c r="D908" s="18" t="s">
        <v>2837</v>
      </c>
      <c r="E908" s="17">
        <v>1</v>
      </c>
      <c r="F908" s="18" t="s">
        <v>19696</v>
      </c>
      <c r="G908" s="17">
        <v>1</v>
      </c>
      <c r="H908" s="19">
        <v>156.66999999999999</v>
      </c>
      <c r="I908" s="18" t="s">
        <v>18679</v>
      </c>
      <c r="J908" s="19" t="s">
        <v>14102</v>
      </c>
      <c r="K908" s="18"/>
      <c r="L908" s="18">
        <v>884.27</v>
      </c>
    </row>
    <row r="909" spans="1:12" s="20" customFormat="1" ht="12" x14ac:dyDescent="0.25">
      <c r="A909" s="71">
        <v>908</v>
      </c>
      <c r="B909" s="18" t="s">
        <v>3780</v>
      </c>
      <c r="C909" s="18" t="s">
        <v>19682</v>
      </c>
      <c r="D909" s="18" t="s">
        <v>3781</v>
      </c>
      <c r="E909" s="17">
        <v>1</v>
      </c>
      <c r="F909" s="18" t="s">
        <v>19697</v>
      </c>
      <c r="G909" s="17">
        <v>1</v>
      </c>
      <c r="H909" s="19">
        <v>237.78</v>
      </c>
      <c r="I909" s="18" t="s">
        <v>18679</v>
      </c>
      <c r="J909" s="19" t="s">
        <v>14102</v>
      </c>
      <c r="K909" s="18"/>
      <c r="L909" s="18">
        <v>229.21</v>
      </c>
    </row>
    <row r="910" spans="1:12" s="20" customFormat="1" ht="12" x14ac:dyDescent="0.25">
      <c r="A910" s="71">
        <v>909</v>
      </c>
      <c r="B910" s="18" t="s">
        <v>3777</v>
      </c>
      <c r="C910" s="18" t="s">
        <v>19682</v>
      </c>
      <c r="D910" s="18" t="s">
        <v>3778</v>
      </c>
      <c r="E910" s="17">
        <v>1</v>
      </c>
      <c r="F910" s="18" t="s">
        <v>19698</v>
      </c>
      <c r="G910" s="17">
        <v>1</v>
      </c>
      <c r="H910" s="19">
        <v>237.78</v>
      </c>
      <c r="I910" s="18" t="s">
        <v>18679</v>
      </c>
      <c r="J910" s="19" t="s">
        <v>14102</v>
      </c>
      <c r="K910" s="18"/>
      <c r="L910" s="18">
        <v>229.21</v>
      </c>
    </row>
    <row r="911" spans="1:12" s="20" customFormat="1" ht="12" x14ac:dyDescent="0.25">
      <c r="A911" s="71">
        <v>910</v>
      </c>
      <c r="B911" s="18" t="s">
        <v>3774</v>
      </c>
      <c r="C911" s="18" t="s">
        <v>19682</v>
      </c>
      <c r="D911" s="18" t="s">
        <v>3775</v>
      </c>
      <c r="E911" s="17">
        <v>1</v>
      </c>
      <c r="F911" s="18" t="s">
        <v>19699</v>
      </c>
      <c r="G911" s="17">
        <v>1</v>
      </c>
      <c r="H911" s="19">
        <v>237.78</v>
      </c>
      <c r="I911" s="18" t="s">
        <v>18679</v>
      </c>
      <c r="J911" s="19" t="s">
        <v>14102</v>
      </c>
      <c r="K911" s="18"/>
      <c r="L911" s="18">
        <v>229.21</v>
      </c>
    </row>
    <row r="912" spans="1:12" s="20" customFormat="1" ht="12" x14ac:dyDescent="0.25">
      <c r="A912" s="71">
        <v>911</v>
      </c>
      <c r="B912" s="18" t="s">
        <v>3771</v>
      </c>
      <c r="C912" s="18" t="s">
        <v>19682</v>
      </c>
      <c r="D912" s="18" t="s">
        <v>3772</v>
      </c>
      <c r="E912" s="17">
        <v>1</v>
      </c>
      <c r="F912" s="18" t="s">
        <v>19700</v>
      </c>
      <c r="G912" s="17">
        <v>1</v>
      </c>
      <c r="H912" s="19">
        <v>237.78</v>
      </c>
      <c r="I912" s="18" t="s">
        <v>18679</v>
      </c>
      <c r="J912" s="19" t="s">
        <v>14102</v>
      </c>
      <c r="K912" s="18"/>
      <c r="L912" s="18">
        <v>229.21</v>
      </c>
    </row>
    <row r="913" spans="1:12" s="20" customFormat="1" ht="12" x14ac:dyDescent="0.25">
      <c r="A913" s="71">
        <v>912</v>
      </c>
      <c r="B913" s="18" t="s">
        <v>3717</v>
      </c>
      <c r="C913" s="18" t="s">
        <v>19682</v>
      </c>
      <c r="D913" s="18" t="s">
        <v>3718</v>
      </c>
      <c r="E913" s="17">
        <v>1</v>
      </c>
      <c r="F913" s="18" t="s">
        <v>19701</v>
      </c>
      <c r="G913" s="17">
        <v>1</v>
      </c>
      <c r="H913" s="19">
        <v>237.78</v>
      </c>
      <c r="I913" s="18" t="s">
        <v>18679</v>
      </c>
      <c r="J913" s="19" t="s">
        <v>14102</v>
      </c>
      <c r="K913" s="18"/>
      <c r="L913" s="18">
        <v>231.46</v>
      </c>
    </row>
    <row r="914" spans="1:12" s="20" customFormat="1" ht="12" x14ac:dyDescent="0.25">
      <c r="A914" s="71">
        <v>913</v>
      </c>
      <c r="B914" s="18" t="s">
        <v>3714</v>
      </c>
      <c r="C914" s="18" t="s">
        <v>19682</v>
      </c>
      <c r="D914" s="18" t="s">
        <v>3715</v>
      </c>
      <c r="E914" s="17">
        <v>1</v>
      </c>
      <c r="F914" s="18" t="s">
        <v>19702</v>
      </c>
      <c r="G914" s="17">
        <v>1</v>
      </c>
      <c r="H914" s="19">
        <v>237.78</v>
      </c>
      <c r="I914" s="18" t="s">
        <v>18679</v>
      </c>
      <c r="J914" s="19" t="s">
        <v>14102</v>
      </c>
      <c r="K914" s="18"/>
      <c r="L914" s="18">
        <v>231.46</v>
      </c>
    </row>
    <row r="915" spans="1:12" s="20" customFormat="1" ht="12" x14ac:dyDescent="0.25">
      <c r="A915" s="71">
        <v>914</v>
      </c>
      <c r="B915" s="18" t="s">
        <v>3711</v>
      </c>
      <c r="C915" s="18" t="s">
        <v>19682</v>
      </c>
      <c r="D915" s="18" t="s">
        <v>3712</v>
      </c>
      <c r="E915" s="17">
        <v>1</v>
      </c>
      <c r="F915" s="18" t="s">
        <v>19703</v>
      </c>
      <c r="G915" s="17">
        <v>1</v>
      </c>
      <c r="H915" s="19">
        <v>241.11</v>
      </c>
      <c r="I915" s="18" t="s">
        <v>18679</v>
      </c>
      <c r="J915" s="19" t="s">
        <v>14102</v>
      </c>
      <c r="K915" s="18"/>
      <c r="L915" s="18">
        <v>234.83</v>
      </c>
    </row>
    <row r="916" spans="1:12" s="20" customFormat="1" ht="12" x14ac:dyDescent="0.25">
      <c r="A916" s="71">
        <v>915</v>
      </c>
      <c r="B916" s="18" t="s">
        <v>3708</v>
      </c>
      <c r="C916" s="18" t="s">
        <v>19682</v>
      </c>
      <c r="D916" s="18" t="s">
        <v>3709</v>
      </c>
      <c r="E916" s="17">
        <v>1</v>
      </c>
      <c r="F916" s="18" t="s">
        <v>19704</v>
      </c>
      <c r="G916" s="17">
        <v>1</v>
      </c>
      <c r="H916" s="19">
        <v>246.67</v>
      </c>
      <c r="I916" s="18" t="s">
        <v>18679</v>
      </c>
      <c r="J916" s="19" t="s">
        <v>14102</v>
      </c>
      <c r="K916" s="18"/>
      <c r="L916" s="18">
        <v>241.57</v>
      </c>
    </row>
    <row r="917" spans="1:12" s="20" customFormat="1" ht="12" x14ac:dyDescent="0.25">
      <c r="A917" s="71">
        <v>916</v>
      </c>
      <c r="B917" s="18" t="s">
        <v>3705</v>
      </c>
      <c r="C917" s="18" t="s">
        <v>19682</v>
      </c>
      <c r="D917" s="18" t="s">
        <v>3706</v>
      </c>
      <c r="E917" s="17">
        <v>1</v>
      </c>
      <c r="F917" s="18" t="s">
        <v>19705</v>
      </c>
      <c r="G917" s="17">
        <v>1</v>
      </c>
      <c r="H917" s="19">
        <v>566.66999999999996</v>
      </c>
      <c r="I917" s="18" t="s">
        <v>18679</v>
      </c>
      <c r="J917" s="19" t="s">
        <v>14102</v>
      </c>
      <c r="K917" s="18"/>
      <c r="L917" s="18">
        <v>538.20000000000005</v>
      </c>
    </row>
    <row r="918" spans="1:12" s="20" customFormat="1" ht="12" x14ac:dyDescent="0.25">
      <c r="A918" s="71">
        <v>917</v>
      </c>
      <c r="B918" s="18" t="s">
        <v>3702</v>
      </c>
      <c r="C918" s="18" t="s">
        <v>19706</v>
      </c>
      <c r="D918" s="18" t="s">
        <v>3703</v>
      </c>
      <c r="E918" s="17">
        <v>1</v>
      </c>
      <c r="F918" s="18" t="s">
        <v>19707</v>
      </c>
      <c r="G918" s="17">
        <v>1</v>
      </c>
      <c r="H918" s="19">
        <v>556.66999999999996</v>
      </c>
      <c r="I918" s="18" t="s">
        <v>18679</v>
      </c>
      <c r="J918" s="19" t="s">
        <v>14102</v>
      </c>
      <c r="K918" s="18"/>
      <c r="L918" s="18">
        <v>555.05999999999995</v>
      </c>
    </row>
    <row r="919" spans="1:12" s="20" customFormat="1" ht="12" x14ac:dyDescent="0.25">
      <c r="A919" s="71">
        <v>918</v>
      </c>
      <c r="B919" s="18" t="s">
        <v>3699</v>
      </c>
      <c r="C919" s="18" t="s">
        <v>19706</v>
      </c>
      <c r="D919" s="18" t="s">
        <v>3700</v>
      </c>
      <c r="E919" s="17">
        <v>1</v>
      </c>
      <c r="F919" s="18" t="s">
        <v>19708</v>
      </c>
      <c r="G919" s="17">
        <v>1</v>
      </c>
      <c r="H919" s="19">
        <v>556.66999999999996</v>
      </c>
      <c r="I919" s="18" t="s">
        <v>18679</v>
      </c>
      <c r="J919" s="19" t="s">
        <v>14102</v>
      </c>
      <c r="K919" s="18"/>
      <c r="L919" s="18">
        <v>553.92999999999995</v>
      </c>
    </row>
    <row r="920" spans="1:12" s="20" customFormat="1" ht="12" x14ac:dyDescent="0.25">
      <c r="A920" s="71">
        <v>919</v>
      </c>
      <c r="B920" s="18" t="s">
        <v>2833</v>
      </c>
      <c r="C920" s="18" t="s">
        <v>19706</v>
      </c>
      <c r="D920" s="18" t="s">
        <v>2834</v>
      </c>
      <c r="E920" s="17">
        <v>1</v>
      </c>
      <c r="F920" s="18" t="s">
        <v>19709</v>
      </c>
      <c r="G920" s="17">
        <v>1</v>
      </c>
      <c r="H920" s="19">
        <v>1871.11</v>
      </c>
      <c r="I920" s="18" t="s">
        <v>18679</v>
      </c>
      <c r="J920" s="19" t="s">
        <v>14102</v>
      </c>
      <c r="K920" s="18"/>
      <c r="L920" s="18">
        <v>1933.71</v>
      </c>
    </row>
    <row r="921" spans="1:12" s="20" customFormat="1" ht="12" x14ac:dyDescent="0.25">
      <c r="A921" s="71">
        <v>920</v>
      </c>
      <c r="B921" s="18" t="s">
        <v>2827</v>
      </c>
      <c r="C921" s="18" t="s">
        <v>19706</v>
      </c>
      <c r="D921" s="18" t="s">
        <v>2828</v>
      </c>
      <c r="E921" s="17">
        <v>1</v>
      </c>
      <c r="F921" s="18" t="s">
        <v>19710</v>
      </c>
      <c r="G921" s="17">
        <v>1</v>
      </c>
      <c r="H921" s="19">
        <v>1591.11</v>
      </c>
      <c r="I921" s="18" t="s">
        <v>18679</v>
      </c>
      <c r="J921" s="19" t="s">
        <v>14102</v>
      </c>
      <c r="K921" s="18"/>
      <c r="L921" s="18">
        <v>1587.64</v>
      </c>
    </row>
    <row r="922" spans="1:12" s="20" customFormat="1" ht="12" x14ac:dyDescent="0.25">
      <c r="A922" s="71">
        <v>921</v>
      </c>
      <c r="B922" s="18" t="s">
        <v>3696</v>
      </c>
      <c r="C922" s="18" t="s">
        <v>19706</v>
      </c>
      <c r="D922" s="18" t="s">
        <v>3697</v>
      </c>
      <c r="E922" s="17">
        <v>1</v>
      </c>
      <c r="F922" s="18" t="s">
        <v>19711</v>
      </c>
      <c r="G922" s="17">
        <v>1</v>
      </c>
      <c r="H922" s="19">
        <v>1783.33</v>
      </c>
      <c r="I922" s="18" t="s">
        <v>18679</v>
      </c>
      <c r="J922" s="19" t="s">
        <v>14102</v>
      </c>
      <c r="K922" s="18"/>
      <c r="L922" s="18">
        <v>1840.45</v>
      </c>
    </row>
    <row r="923" spans="1:12" s="20" customFormat="1" ht="12" x14ac:dyDescent="0.25">
      <c r="A923" s="71">
        <v>922</v>
      </c>
      <c r="B923" s="18" t="s">
        <v>2824</v>
      </c>
      <c r="C923" s="18" t="s">
        <v>19706</v>
      </c>
      <c r="D923" s="18" t="s">
        <v>2825</v>
      </c>
      <c r="E923" s="17">
        <v>1</v>
      </c>
      <c r="F923" s="18" t="s">
        <v>19712</v>
      </c>
      <c r="G923" s="17">
        <v>1</v>
      </c>
      <c r="H923" s="19">
        <v>1545.56</v>
      </c>
      <c r="I923" s="18" t="s">
        <v>18679</v>
      </c>
      <c r="J923" s="19" t="s">
        <v>14102</v>
      </c>
      <c r="K923" s="18"/>
      <c r="L923" s="18">
        <v>1548.31</v>
      </c>
    </row>
    <row r="924" spans="1:12" s="20" customFormat="1" ht="12" x14ac:dyDescent="0.25">
      <c r="A924" s="71">
        <v>923</v>
      </c>
      <c r="B924" s="18" t="s">
        <v>3693</v>
      </c>
      <c r="C924" s="18" t="s">
        <v>19706</v>
      </c>
      <c r="D924" s="18" t="s">
        <v>3694</v>
      </c>
      <c r="E924" s="17">
        <v>1</v>
      </c>
      <c r="F924" s="18" t="s">
        <v>19713</v>
      </c>
      <c r="G924" s="17">
        <v>1</v>
      </c>
      <c r="H924" s="19">
        <v>153.33000000000001</v>
      </c>
      <c r="I924" s="18" t="s">
        <v>18679</v>
      </c>
      <c r="J924" s="19" t="s">
        <v>14102</v>
      </c>
      <c r="K924" s="18"/>
      <c r="L924" s="18">
        <v>148.31</v>
      </c>
    </row>
    <row r="925" spans="1:12" s="20" customFormat="1" ht="12" x14ac:dyDescent="0.25">
      <c r="A925" s="71">
        <v>924</v>
      </c>
      <c r="B925" s="18"/>
      <c r="C925" s="18" t="s">
        <v>19706</v>
      </c>
      <c r="D925" s="18" t="s">
        <v>19714</v>
      </c>
      <c r="E925" s="17">
        <v>1</v>
      </c>
      <c r="F925" s="18" t="s">
        <v>19715</v>
      </c>
      <c r="G925" s="17">
        <v>1</v>
      </c>
      <c r="H925" s="19">
        <v>23.33</v>
      </c>
      <c r="I925" s="18" t="s">
        <v>19214</v>
      </c>
      <c r="J925" s="19" t="s">
        <v>14070</v>
      </c>
      <c r="K925" s="18"/>
      <c r="L925" s="18">
        <v>23.6</v>
      </c>
    </row>
    <row r="926" spans="1:12" s="20" customFormat="1" ht="12" x14ac:dyDescent="0.25">
      <c r="A926" s="71">
        <v>925</v>
      </c>
      <c r="B926" s="18"/>
      <c r="C926" s="18" t="s">
        <v>19706</v>
      </c>
      <c r="D926" s="18" t="s">
        <v>19716</v>
      </c>
      <c r="E926" s="17">
        <v>1</v>
      </c>
      <c r="F926" s="18" t="s">
        <v>19717</v>
      </c>
      <c r="G926" s="17">
        <v>1</v>
      </c>
      <c r="H926" s="19">
        <v>20</v>
      </c>
      <c r="I926" s="18" t="s">
        <v>19214</v>
      </c>
      <c r="J926" s="19" t="s">
        <v>14070</v>
      </c>
      <c r="K926" s="18"/>
      <c r="L926" s="18">
        <v>20.22</v>
      </c>
    </row>
    <row r="927" spans="1:12" s="20" customFormat="1" ht="12" x14ac:dyDescent="0.25">
      <c r="A927" s="71">
        <v>926</v>
      </c>
      <c r="B927" s="18" t="s">
        <v>2821</v>
      </c>
      <c r="C927" s="18" t="s">
        <v>19706</v>
      </c>
      <c r="D927" s="18" t="s">
        <v>2822</v>
      </c>
      <c r="E927" s="17">
        <v>1</v>
      </c>
      <c r="F927" s="18" t="s">
        <v>19718</v>
      </c>
      <c r="G927" s="17">
        <v>1</v>
      </c>
      <c r="H927" s="19">
        <v>228.89</v>
      </c>
      <c r="I927" s="18" t="s">
        <v>18679</v>
      </c>
      <c r="J927" s="19" t="s">
        <v>14102</v>
      </c>
      <c r="K927" s="18"/>
      <c r="L927" s="18">
        <v>226.97</v>
      </c>
    </row>
    <row r="928" spans="1:12" s="20" customFormat="1" ht="12" x14ac:dyDescent="0.25">
      <c r="A928" s="71">
        <v>927</v>
      </c>
      <c r="B928" s="18" t="s">
        <v>2818</v>
      </c>
      <c r="C928" s="18" t="s">
        <v>19706</v>
      </c>
      <c r="D928" s="18" t="s">
        <v>2819</v>
      </c>
      <c r="E928" s="17">
        <v>1</v>
      </c>
      <c r="F928" s="18" t="s">
        <v>19719</v>
      </c>
      <c r="G928" s="17">
        <v>1</v>
      </c>
      <c r="H928" s="19">
        <v>280</v>
      </c>
      <c r="I928" s="18" t="s">
        <v>18679</v>
      </c>
      <c r="J928" s="19" t="s">
        <v>14102</v>
      </c>
      <c r="K928" s="18"/>
      <c r="L928" s="18">
        <v>284.27</v>
      </c>
    </row>
    <row r="929" spans="1:12" s="20" customFormat="1" ht="12" x14ac:dyDescent="0.25">
      <c r="A929" s="71">
        <v>928</v>
      </c>
      <c r="B929" s="18" t="s">
        <v>2815</v>
      </c>
      <c r="C929" s="18" t="s">
        <v>19706</v>
      </c>
      <c r="D929" s="18" t="s">
        <v>2816</v>
      </c>
      <c r="E929" s="17">
        <v>1</v>
      </c>
      <c r="F929" s="18" t="s">
        <v>19720</v>
      </c>
      <c r="G929" s="17">
        <v>1</v>
      </c>
      <c r="H929" s="19">
        <v>85.56</v>
      </c>
      <c r="I929" s="18" t="s">
        <v>18679</v>
      </c>
      <c r="J929" s="19" t="s">
        <v>14102</v>
      </c>
      <c r="K929" s="18"/>
      <c r="L929" s="18">
        <v>84.27</v>
      </c>
    </row>
    <row r="930" spans="1:12" s="20" customFormat="1" ht="12" x14ac:dyDescent="0.25">
      <c r="A930" s="71">
        <v>929</v>
      </c>
      <c r="B930" s="18" t="s">
        <v>2812</v>
      </c>
      <c r="C930" s="18" t="s">
        <v>19706</v>
      </c>
      <c r="D930" s="18" t="s">
        <v>2813</v>
      </c>
      <c r="E930" s="17">
        <v>1</v>
      </c>
      <c r="F930" s="18" t="s">
        <v>19721</v>
      </c>
      <c r="G930" s="17">
        <v>1</v>
      </c>
      <c r="H930" s="19">
        <v>881.11</v>
      </c>
      <c r="I930" s="18" t="s">
        <v>18679</v>
      </c>
      <c r="J930" s="19" t="s">
        <v>14102</v>
      </c>
      <c r="K930" s="18"/>
      <c r="L930" s="18">
        <v>903.37</v>
      </c>
    </row>
    <row r="931" spans="1:12" s="20" customFormat="1" ht="12" x14ac:dyDescent="0.25">
      <c r="A931" s="71">
        <v>930</v>
      </c>
      <c r="B931" s="18" t="s">
        <v>432</v>
      </c>
      <c r="C931" s="18" t="s">
        <v>19706</v>
      </c>
      <c r="D931" s="18" t="s">
        <v>433</v>
      </c>
      <c r="E931" s="17">
        <v>1</v>
      </c>
      <c r="F931" s="18" t="s">
        <v>19722</v>
      </c>
      <c r="G931" s="17">
        <v>1</v>
      </c>
      <c r="H931" s="19">
        <v>81.11</v>
      </c>
      <c r="I931" s="18" t="s">
        <v>18679</v>
      </c>
      <c r="J931" s="19" t="s">
        <v>14102</v>
      </c>
      <c r="K931" s="18"/>
      <c r="L931" s="18">
        <v>75.28</v>
      </c>
    </row>
    <row r="932" spans="1:12" s="20" customFormat="1" ht="12" x14ac:dyDescent="0.25">
      <c r="A932" s="71">
        <v>931</v>
      </c>
      <c r="B932" s="18" t="s">
        <v>2809</v>
      </c>
      <c r="C932" s="18" t="s">
        <v>19706</v>
      </c>
      <c r="D932" s="18" t="s">
        <v>2810</v>
      </c>
      <c r="E932" s="17">
        <v>1</v>
      </c>
      <c r="F932" s="18" t="s">
        <v>19723</v>
      </c>
      <c r="G932" s="17">
        <v>1</v>
      </c>
      <c r="H932" s="19">
        <v>64.44</v>
      </c>
      <c r="I932" s="18" t="s">
        <v>18679</v>
      </c>
      <c r="J932" s="19" t="s">
        <v>14102</v>
      </c>
      <c r="K932" s="18"/>
      <c r="L932" s="18">
        <v>67.42</v>
      </c>
    </row>
    <row r="933" spans="1:12" s="20" customFormat="1" ht="12" x14ac:dyDescent="0.25">
      <c r="A933" s="71">
        <v>932</v>
      </c>
      <c r="B933" s="18" t="s">
        <v>5493</v>
      </c>
      <c r="C933" s="18" t="s">
        <v>19724</v>
      </c>
      <c r="D933" s="18" t="s">
        <v>19725</v>
      </c>
      <c r="E933" s="17">
        <v>1</v>
      </c>
      <c r="F933" s="18" t="s">
        <v>19726</v>
      </c>
      <c r="G933" s="17">
        <v>1</v>
      </c>
      <c r="H933" s="19">
        <v>1600</v>
      </c>
      <c r="I933" s="18" t="s">
        <v>18679</v>
      </c>
      <c r="J933" s="19" t="s">
        <v>14102</v>
      </c>
      <c r="K933" s="18"/>
      <c r="L933" s="18">
        <v>1600</v>
      </c>
    </row>
    <row r="934" spans="1:12" s="20" customFormat="1" ht="12" x14ac:dyDescent="0.25">
      <c r="A934" s="71">
        <v>933</v>
      </c>
      <c r="B934" s="18" t="s">
        <v>2803</v>
      </c>
      <c r="C934" s="18" t="s">
        <v>19727</v>
      </c>
      <c r="D934" s="18" t="s">
        <v>2804</v>
      </c>
      <c r="E934" s="17">
        <v>1</v>
      </c>
      <c r="F934" s="18" t="s">
        <v>19728</v>
      </c>
      <c r="G934" s="17">
        <v>1</v>
      </c>
      <c r="H934" s="19">
        <v>1622.86</v>
      </c>
      <c r="I934" s="18" t="s">
        <v>18679</v>
      </c>
      <c r="J934" s="19" t="s">
        <v>14102</v>
      </c>
      <c r="K934" s="18"/>
      <c r="L934" s="18">
        <v>1622.86</v>
      </c>
    </row>
    <row r="935" spans="1:12" s="20" customFormat="1" ht="12" x14ac:dyDescent="0.25">
      <c r="A935" s="71">
        <v>934</v>
      </c>
      <c r="B935" s="18" t="s">
        <v>3690</v>
      </c>
      <c r="C935" s="18" t="s">
        <v>19727</v>
      </c>
      <c r="D935" s="18" t="s">
        <v>19729</v>
      </c>
      <c r="E935" s="17">
        <v>1</v>
      </c>
      <c r="F935" s="18" t="s">
        <v>19730</v>
      </c>
      <c r="G935" s="17">
        <v>1</v>
      </c>
      <c r="H935" s="19">
        <v>934.86</v>
      </c>
      <c r="I935" s="18" t="s">
        <v>19214</v>
      </c>
      <c r="J935" s="19" t="s">
        <v>14102</v>
      </c>
      <c r="K935" s="18"/>
      <c r="L935" s="18">
        <v>934.86</v>
      </c>
    </row>
    <row r="936" spans="1:12" s="20" customFormat="1" ht="12" x14ac:dyDescent="0.25">
      <c r="A936" s="71">
        <v>935</v>
      </c>
      <c r="B936" s="18" t="s">
        <v>2800</v>
      </c>
      <c r="C936" s="18" t="s">
        <v>19727</v>
      </c>
      <c r="D936" s="18" t="s">
        <v>2801</v>
      </c>
      <c r="E936" s="17">
        <v>1</v>
      </c>
      <c r="F936" s="18" t="s">
        <v>19731</v>
      </c>
      <c r="G936" s="17">
        <v>1</v>
      </c>
      <c r="H936" s="19">
        <v>570.29</v>
      </c>
      <c r="I936" s="18" t="s">
        <v>18679</v>
      </c>
      <c r="J936" s="19" t="s">
        <v>14102</v>
      </c>
      <c r="K936" s="18"/>
      <c r="L936" s="18">
        <v>570.29</v>
      </c>
    </row>
    <row r="937" spans="1:12" s="20" customFormat="1" ht="12" x14ac:dyDescent="0.25">
      <c r="A937" s="71">
        <v>936</v>
      </c>
      <c r="B937" s="18" t="s">
        <v>3687</v>
      </c>
      <c r="C937" s="18" t="s">
        <v>19727</v>
      </c>
      <c r="D937" s="18" t="s">
        <v>3688</v>
      </c>
      <c r="E937" s="17">
        <v>1</v>
      </c>
      <c r="F937" s="18" t="s">
        <v>19732</v>
      </c>
      <c r="G937" s="17">
        <v>1</v>
      </c>
      <c r="H937" s="19">
        <v>341.71</v>
      </c>
      <c r="I937" s="18" t="s">
        <v>18679</v>
      </c>
      <c r="J937" s="19" t="s">
        <v>14102</v>
      </c>
      <c r="K937" s="18"/>
      <c r="L937" s="18">
        <v>341.71</v>
      </c>
    </row>
    <row r="938" spans="1:12" s="20" customFormat="1" ht="12" x14ac:dyDescent="0.25">
      <c r="A938" s="71">
        <v>937</v>
      </c>
      <c r="B938" s="18" t="s">
        <v>5414</v>
      </c>
      <c r="C938" s="18" t="s">
        <v>19727</v>
      </c>
      <c r="D938" s="18" t="s">
        <v>19733</v>
      </c>
      <c r="E938" s="17">
        <v>1</v>
      </c>
      <c r="F938" s="18" t="s">
        <v>19734</v>
      </c>
      <c r="G938" s="17">
        <v>1</v>
      </c>
      <c r="H938" s="19">
        <v>514.29</v>
      </c>
      <c r="I938" s="18" t="s">
        <v>18736</v>
      </c>
      <c r="J938" s="19" t="s">
        <v>14102</v>
      </c>
      <c r="K938" s="18"/>
      <c r="L938" s="18">
        <v>514.29</v>
      </c>
    </row>
    <row r="939" spans="1:12" s="20" customFormat="1" ht="12" x14ac:dyDescent="0.25">
      <c r="A939" s="71">
        <v>938</v>
      </c>
      <c r="B939" s="18" t="s">
        <v>2797</v>
      </c>
      <c r="C939" s="18" t="s">
        <v>19727</v>
      </c>
      <c r="D939" s="18" t="s">
        <v>2798</v>
      </c>
      <c r="E939" s="17">
        <v>1</v>
      </c>
      <c r="F939" s="18" t="s">
        <v>19735</v>
      </c>
      <c r="G939" s="17">
        <v>1</v>
      </c>
      <c r="H939" s="19">
        <v>43.43</v>
      </c>
      <c r="I939" s="18" t="s">
        <v>18679</v>
      </c>
      <c r="J939" s="19" t="s">
        <v>14102</v>
      </c>
      <c r="K939" s="18"/>
      <c r="L939" s="18">
        <v>43.43</v>
      </c>
    </row>
    <row r="940" spans="1:12" s="20" customFormat="1" ht="12" x14ac:dyDescent="0.25">
      <c r="A940" s="71">
        <v>939</v>
      </c>
      <c r="B940" s="18" t="s">
        <v>5396</v>
      </c>
      <c r="C940" s="18" t="s">
        <v>19727</v>
      </c>
      <c r="D940" s="18" t="s">
        <v>19736</v>
      </c>
      <c r="E940" s="17">
        <v>1</v>
      </c>
      <c r="F940" s="18" t="s">
        <v>19737</v>
      </c>
      <c r="G940" s="17">
        <v>1</v>
      </c>
      <c r="H940" s="19">
        <v>4.57</v>
      </c>
      <c r="I940" s="18" t="s">
        <v>18736</v>
      </c>
      <c r="J940" s="19" t="s">
        <v>14102</v>
      </c>
      <c r="K940" s="18"/>
      <c r="L940" s="18">
        <v>4.57</v>
      </c>
    </row>
    <row r="941" spans="1:12" s="20" customFormat="1" ht="12" x14ac:dyDescent="0.25">
      <c r="A941" s="71">
        <v>940</v>
      </c>
      <c r="B941" s="18"/>
      <c r="C941" s="18" t="s">
        <v>19727</v>
      </c>
      <c r="D941" s="18" t="s">
        <v>19738</v>
      </c>
      <c r="E941" s="17">
        <v>1</v>
      </c>
      <c r="F941" s="18" t="s">
        <v>19739</v>
      </c>
      <c r="G941" s="17">
        <v>1</v>
      </c>
      <c r="H941" s="19">
        <v>62.86</v>
      </c>
      <c r="I941" s="18" t="s">
        <v>19214</v>
      </c>
      <c r="J941" s="19" t="s">
        <v>14070</v>
      </c>
      <c r="K941" s="18"/>
      <c r="L941" s="18">
        <v>62.86</v>
      </c>
    </row>
    <row r="942" spans="1:12" s="20" customFormat="1" ht="12" x14ac:dyDescent="0.25">
      <c r="A942" s="71">
        <v>941</v>
      </c>
      <c r="B942" s="18" t="s">
        <v>5393</v>
      </c>
      <c r="C942" s="18" t="s">
        <v>19727</v>
      </c>
      <c r="D942" s="18" t="s">
        <v>19740</v>
      </c>
      <c r="E942" s="17">
        <v>1</v>
      </c>
      <c r="F942" s="18" t="s">
        <v>19741</v>
      </c>
      <c r="G942" s="17">
        <v>1</v>
      </c>
      <c r="H942" s="19">
        <v>114.29</v>
      </c>
      <c r="I942" s="18" t="s">
        <v>18679</v>
      </c>
      <c r="J942" s="19" t="s">
        <v>14102</v>
      </c>
      <c r="K942" s="18"/>
      <c r="L942" s="18">
        <v>114.29</v>
      </c>
    </row>
    <row r="943" spans="1:12" s="20" customFormat="1" ht="12" x14ac:dyDescent="0.25">
      <c r="A943" s="71">
        <v>942</v>
      </c>
      <c r="B943" s="18" t="s">
        <v>2793</v>
      </c>
      <c r="C943" s="18" t="s">
        <v>19727</v>
      </c>
      <c r="D943" s="18" t="s">
        <v>2794</v>
      </c>
      <c r="E943" s="17">
        <v>1</v>
      </c>
      <c r="F943" s="18" t="s">
        <v>19742</v>
      </c>
      <c r="G943" s="17">
        <v>1</v>
      </c>
      <c r="H943" s="19">
        <v>80</v>
      </c>
      <c r="I943" s="18" t="s">
        <v>18679</v>
      </c>
      <c r="J943" s="19" t="s">
        <v>14102</v>
      </c>
      <c r="K943" s="18"/>
      <c r="L943" s="18">
        <v>80</v>
      </c>
    </row>
    <row r="944" spans="1:12" s="20" customFormat="1" ht="12" x14ac:dyDescent="0.25">
      <c r="A944" s="71">
        <v>943</v>
      </c>
      <c r="B944" s="18" t="s">
        <v>5399</v>
      </c>
      <c r="C944" s="18" t="s">
        <v>19727</v>
      </c>
      <c r="D944" s="18" t="s">
        <v>19743</v>
      </c>
      <c r="E944" s="17">
        <v>1</v>
      </c>
      <c r="F944" s="18" t="s">
        <v>19744</v>
      </c>
      <c r="G944" s="17">
        <v>1</v>
      </c>
      <c r="H944" s="19">
        <v>42.29</v>
      </c>
      <c r="I944" s="18" t="s">
        <v>18736</v>
      </c>
      <c r="J944" s="19" t="s">
        <v>14102</v>
      </c>
      <c r="K944" s="18"/>
      <c r="L944" s="18">
        <v>42.29</v>
      </c>
    </row>
    <row r="945" spans="1:12" s="20" customFormat="1" ht="12" x14ac:dyDescent="0.25">
      <c r="A945" s="71">
        <v>944</v>
      </c>
      <c r="B945" s="18" t="s">
        <v>19745</v>
      </c>
      <c r="C945" s="18"/>
      <c r="D945" s="18" t="s">
        <v>6891</v>
      </c>
      <c r="E945" s="17">
        <v>1</v>
      </c>
      <c r="F945" s="18" t="s">
        <v>6891</v>
      </c>
      <c r="G945" s="17">
        <v>1</v>
      </c>
      <c r="H945" s="19">
        <v>8.32</v>
      </c>
      <c r="I945" s="18" t="s">
        <v>18679</v>
      </c>
      <c r="J945" s="19" t="s">
        <v>14102</v>
      </c>
      <c r="K945" s="18"/>
      <c r="L945" s="18">
        <v>8.32</v>
      </c>
    </row>
    <row r="946" spans="1:12" s="20" customFormat="1" ht="12" x14ac:dyDescent="0.25">
      <c r="A946" s="71">
        <v>945</v>
      </c>
      <c r="B946" s="18" t="s">
        <v>3684</v>
      </c>
      <c r="C946" s="18"/>
      <c r="D946" s="18" t="s">
        <v>3685</v>
      </c>
      <c r="E946" s="17">
        <v>1</v>
      </c>
      <c r="F946" s="18" t="s">
        <v>3685</v>
      </c>
      <c r="G946" s="17">
        <v>1</v>
      </c>
      <c r="H946" s="19">
        <v>6.26</v>
      </c>
      <c r="I946" s="18" t="s">
        <v>18679</v>
      </c>
      <c r="J946" s="19" t="s">
        <v>14102</v>
      </c>
      <c r="K946" s="18"/>
      <c r="L946" s="18">
        <v>6.02</v>
      </c>
    </row>
    <row r="947" spans="1:12" s="20" customFormat="1" ht="12" x14ac:dyDescent="0.25">
      <c r="A947" s="71">
        <v>946</v>
      </c>
      <c r="B947" s="18" t="s">
        <v>3681</v>
      </c>
      <c r="C947" s="18"/>
      <c r="D947" s="18" t="s">
        <v>3682</v>
      </c>
      <c r="E947" s="17">
        <v>1</v>
      </c>
      <c r="F947" s="18" t="s">
        <v>19746</v>
      </c>
      <c r="G947" s="17">
        <v>1</v>
      </c>
      <c r="H947" s="19">
        <v>6.02</v>
      </c>
      <c r="I947" s="18" t="s">
        <v>18679</v>
      </c>
      <c r="J947" s="19" t="s">
        <v>14102</v>
      </c>
      <c r="K947" s="18"/>
      <c r="L947" s="18">
        <v>6.02</v>
      </c>
    </row>
    <row r="948" spans="1:12" s="20" customFormat="1" ht="12" x14ac:dyDescent="0.25">
      <c r="A948" s="71">
        <v>947</v>
      </c>
      <c r="B948" s="18" t="s">
        <v>3678</v>
      </c>
      <c r="C948" s="18"/>
      <c r="D948" s="18" t="s">
        <v>3679</v>
      </c>
      <c r="E948" s="17">
        <v>1</v>
      </c>
      <c r="F948" s="18" t="s">
        <v>3679</v>
      </c>
      <c r="G948" s="17">
        <v>1</v>
      </c>
      <c r="H948" s="19">
        <v>6.65</v>
      </c>
      <c r="I948" s="18" t="s">
        <v>18679</v>
      </c>
      <c r="J948" s="19" t="s">
        <v>14102</v>
      </c>
      <c r="K948" s="18"/>
      <c r="L948" s="18">
        <v>8.1199999999999992</v>
      </c>
    </row>
    <row r="949" spans="1:12" s="20" customFormat="1" ht="12" x14ac:dyDescent="0.25">
      <c r="A949" s="71">
        <v>948</v>
      </c>
      <c r="B949" s="18" t="s">
        <v>2790</v>
      </c>
      <c r="C949" s="18"/>
      <c r="D949" s="18" t="s">
        <v>2791</v>
      </c>
      <c r="E949" s="17">
        <v>1</v>
      </c>
      <c r="F949" s="18" t="s">
        <v>2791</v>
      </c>
      <c r="G949" s="17">
        <v>1</v>
      </c>
      <c r="H949" s="19">
        <v>11.04</v>
      </c>
      <c r="I949" s="18" t="s">
        <v>18679</v>
      </c>
      <c r="J949" s="19" t="s">
        <v>14102</v>
      </c>
      <c r="K949" s="18"/>
      <c r="L949" s="18">
        <v>11.04</v>
      </c>
    </row>
    <row r="950" spans="1:12" s="20" customFormat="1" ht="12" x14ac:dyDescent="0.25">
      <c r="A950" s="71">
        <v>949</v>
      </c>
      <c r="B950" s="18" t="s">
        <v>3675</v>
      </c>
      <c r="C950" s="18"/>
      <c r="D950" s="18" t="s">
        <v>3676</v>
      </c>
      <c r="E950" s="17">
        <v>1</v>
      </c>
      <c r="F950" s="18" t="s">
        <v>19747</v>
      </c>
      <c r="G950" s="17">
        <v>1</v>
      </c>
      <c r="H950" s="19">
        <v>8.1199999999999992</v>
      </c>
      <c r="I950" s="18" t="s">
        <v>18679</v>
      </c>
      <c r="J950" s="19" t="s">
        <v>14102</v>
      </c>
      <c r="K950" s="18"/>
      <c r="L950" s="18">
        <v>5.07</v>
      </c>
    </row>
    <row r="951" spans="1:12" s="20" customFormat="1" ht="12" x14ac:dyDescent="0.25">
      <c r="A951" s="71">
        <v>950</v>
      </c>
      <c r="B951" s="18" t="s">
        <v>3672</v>
      </c>
      <c r="C951" s="18"/>
      <c r="D951" s="18" t="s">
        <v>3673</v>
      </c>
      <c r="E951" s="17">
        <v>1</v>
      </c>
      <c r="F951" s="18" t="s">
        <v>3673</v>
      </c>
      <c r="G951" s="17">
        <v>1</v>
      </c>
      <c r="H951" s="19">
        <v>5.07</v>
      </c>
      <c r="I951" s="18" t="s">
        <v>18679</v>
      </c>
      <c r="J951" s="19" t="s">
        <v>14102</v>
      </c>
      <c r="K951" s="18"/>
      <c r="L951" s="18">
        <v>3.14</v>
      </c>
    </row>
    <row r="952" spans="1:12" s="20" customFormat="1" ht="12" x14ac:dyDescent="0.25">
      <c r="A952" s="71">
        <v>951</v>
      </c>
      <c r="B952" s="18" t="s">
        <v>3669</v>
      </c>
      <c r="C952" s="18"/>
      <c r="D952" s="18" t="s">
        <v>3670</v>
      </c>
      <c r="E952" s="17">
        <v>1</v>
      </c>
      <c r="F952" s="18" t="s">
        <v>19748</v>
      </c>
      <c r="G952" s="17">
        <v>1</v>
      </c>
      <c r="H952" s="19">
        <v>3.14</v>
      </c>
      <c r="I952" s="18" t="s">
        <v>18679</v>
      </c>
      <c r="J952" s="19" t="s">
        <v>14102</v>
      </c>
      <c r="K952" s="18"/>
      <c r="L952" s="18">
        <v>4.29</v>
      </c>
    </row>
    <row r="953" spans="1:12" s="20" customFormat="1" ht="12" x14ac:dyDescent="0.25">
      <c r="A953" s="71">
        <v>952</v>
      </c>
      <c r="B953" s="18" t="s">
        <v>6870</v>
      </c>
      <c r="C953" s="18"/>
      <c r="D953" s="18" t="s">
        <v>19749</v>
      </c>
      <c r="E953" s="17">
        <v>1</v>
      </c>
      <c r="F953" s="18" t="s">
        <v>19749</v>
      </c>
      <c r="G953" s="17">
        <v>1</v>
      </c>
      <c r="H953" s="19">
        <v>4.29</v>
      </c>
      <c r="I953" s="18" t="s">
        <v>18736</v>
      </c>
      <c r="J953" s="19" t="s">
        <v>14102</v>
      </c>
      <c r="K953" s="18"/>
      <c r="L953" s="18">
        <v>4.59</v>
      </c>
    </row>
    <row r="954" spans="1:12" s="20" customFormat="1" ht="12" x14ac:dyDescent="0.25">
      <c r="A954" s="71">
        <v>953</v>
      </c>
      <c r="B954" s="18" t="s">
        <v>3663</v>
      </c>
      <c r="C954" s="18" t="s">
        <v>19750</v>
      </c>
      <c r="D954" s="18" t="s">
        <v>3664</v>
      </c>
      <c r="E954" s="17">
        <v>1</v>
      </c>
      <c r="F954" s="18" t="s">
        <v>3664</v>
      </c>
      <c r="G954" s="17">
        <v>1</v>
      </c>
      <c r="H954" s="19">
        <v>8.61</v>
      </c>
      <c r="I954" s="18" t="s">
        <v>18679</v>
      </c>
      <c r="J954" s="19" t="s">
        <v>14102</v>
      </c>
      <c r="K954" s="18"/>
      <c r="L954" s="18">
        <v>8.61</v>
      </c>
    </row>
    <row r="955" spans="1:12" s="20" customFormat="1" ht="12" x14ac:dyDescent="0.25">
      <c r="A955" s="71">
        <v>954</v>
      </c>
      <c r="B955" s="18" t="s">
        <v>3659</v>
      </c>
      <c r="C955" s="18" t="s">
        <v>19750</v>
      </c>
      <c r="D955" s="18" t="s">
        <v>19751</v>
      </c>
      <c r="E955" s="17">
        <v>1</v>
      </c>
      <c r="F955" s="18" t="s">
        <v>19752</v>
      </c>
      <c r="G955" s="17">
        <v>1</v>
      </c>
      <c r="H955" s="19">
        <v>10.18</v>
      </c>
      <c r="I955" s="18" t="s">
        <v>18736</v>
      </c>
      <c r="J955" s="19" t="s">
        <v>14102</v>
      </c>
      <c r="K955" s="18"/>
      <c r="L955" s="18">
        <v>10.18</v>
      </c>
    </row>
    <row r="956" spans="1:12" s="20" customFormat="1" ht="12" x14ac:dyDescent="0.25">
      <c r="A956" s="71">
        <v>955</v>
      </c>
      <c r="B956" s="18" t="s">
        <v>3656</v>
      </c>
      <c r="C956" s="18" t="s">
        <v>19750</v>
      </c>
      <c r="D956" s="18" t="s">
        <v>3657</v>
      </c>
      <c r="E956" s="17">
        <v>1</v>
      </c>
      <c r="F956" s="18" t="s">
        <v>3657</v>
      </c>
      <c r="G956" s="17">
        <v>1</v>
      </c>
      <c r="H956" s="19">
        <v>8.61</v>
      </c>
      <c r="I956" s="18" t="s">
        <v>18679</v>
      </c>
      <c r="J956" s="19" t="s">
        <v>14102</v>
      </c>
      <c r="K956" s="18"/>
      <c r="L956" s="18">
        <v>8.61</v>
      </c>
    </row>
    <row r="957" spans="1:12" s="20" customFormat="1" ht="12" x14ac:dyDescent="0.25">
      <c r="A957" s="71">
        <v>956</v>
      </c>
      <c r="B957" s="18" t="s">
        <v>3653</v>
      </c>
      <c r="C957" s="18" t="s">
        <v>19750</v>
      </c>
      <c r="D957" s="18" t="s">
        <v>19753</v>
      </c>
      <c r="E957" s="17">
        <v>1</v>
      </c>
      <c r="F957" s="18" t="s">
        <v>19754</v>
      </c>
      <c r="G957" s="17">
        <v>1</v>
      </c>
      <c r="H957" s="19">
        <v>10.16</v>
      </c>
      <c r="I957" s="18" t="s">
        <v>18679</v>
      </c>
      <c r="J957" s="19" t="s">
        <v>14102</v>
      </c>
      <c r="K957" s="18"/>
      <c r="L957" s="18">
        <v>10.16</v>
      </c>
    </row>
    <row r="958" spans="1:12" s="20" customFormat="1" ht="12" x14ac:dyDescent="0.25">
      <c r="A958" s="71">
        <v>957</v>
      </c>
      <c r="B958" s="18" t="s">
        <v>3650</v>
      </c>
      <c r="C958" s="18" t="s">
        <v>19755</v>
      </c>
      <c r="D958" s="18" t="s">
        <v>3651</v>
      </c>
      <c r="E958" s="17">
        <v>1</v>
      </c>
      <c r="F958" s="18" t="s">
        <v>19756</v>
      </c>
      <c r="G958" s="17">
        <v>1</v>
      </c>
      <c r="H958" s="19">
        <v>22.62</v>
      </c>
      <c r="I958" s="18" t="s">
        <v>18679</v>
      </c>
      <c r="J958" s="19" t="s">
        <v>14102</v>
      </c>
      <c r="K958" s="18"/>
      <c r="L958" s="18">
        <v>22.62</v>
      </c>
    </row>
    <row r="959" spans="1:12" s="20" customFormat="1" ht="12" x14ac:dyDescent="0.25">
      <c r="A959" s="71">
        <v>958</v>
      </c>
      <c r="B959" s="18" t="s">
        <v>2787</v>
      </c>
      <c r="C959" s="18" t="s">
        <v>19755</v>
      </c>
      <c r="D959" s="18" t="s">
        <v>2788</v>
      </c>
      <c r="E959" s="17">
        <v>1</v>
      </c>
      <c r="F959" s="18" t="s">
        <v>2788</v>
      </c>
      <c r="G959" s="17">
        <v>1</v>
      </c>
      <c r="H959" s="19">
        <v>16.34</v>
      </c>
      <c r="I959" s="18" t="s">
        <v>18679</v>
      </c>
      <c r="J959" s="19" t="s">
        <v>14102</v>
      </c>
      <c r="K959" s="18"/>
      <c r="L959" s="18">
        <v>16.34</v>
      </c>
    </row>
    <row r="960" spans="1:12" s="20" customFormat="1" ht="12" x14ac:dyDescent="0.25">
      <c r="A960" s="71">
        <v>959</v>
      </c>
      <c r="B960" s="18" t="s">
        <v>2784</v>
      </c>
      <c r="C960" s="18" t="s">
        <v>19755</v>
      </c>
      <c r="D960" s="18" t="s">
        <v>2785</v>
      </c>
      <c r="E960" s="17">
        <v>1</v>
      </c>
      <c r="F960" s="18" t="s">
        <v>19757</v>
      </c>
      <c r="G960" s="17">
        <v>1</v>
      </c>
      <c r="H960" s="19">
        <v>5.64</v>
      </c>
      <c r="I960" s="18" t="s">
        <v>18679</v>
      </c>
      <c r="J960" s="19" t="s">
        <v>14102</v>
      </c>
      <c r="K960" s="18"/>
      <c r="L960" s="18">
        <v>5.64</v>
      </c>
    </row>
    <row r="961" spans="1:12" s="20" customFormat="1" ht="12" x14ac:dyDescent="0.25">
      <c r="A961" s="71">
        <v>960</v>
      </c>
      <c r="B961" s="18" t="s">
        <v>3465</v>
      </c>
      <c r="C961" s="18" t="s">
        <v>19755</v>
      </c>
      <c r="D961" s="18" t="s">
        <v>3466</v>
      </c>
      <c r="E961" s="17">
        <v>1</v>
      </c>
      <c r="F961" s="18" t="s">
        <v>19758</v>
      </c>
      <c r="G961" s="17">
        <v>1</v>
      </c>
      <c r="H961" s="19">
        <v>4</v>
      </c>
      <c r="I961" s="18" t="s">
        <v>18679</v>
      </c>
      <c r="J961" s="19" t="s">
        <v>14102</v>
      </c>
      <c r="K961" s="18"/>
      <c r="L961" s="18">
        <v>4</v>
      </c>
    </row>
    <row r="962" spans="1:12" s="20" customFormat="1" ht="12" x14ac:dyDescent="0.25">
      <c r="A962" s="71">
        <v>961</v>
      </c>
      <c r="B962" s="18" t="s">
        <v>6046</v>
      </c>
      <c r="C962" s="18" t="s">
        <v>19755</v>
      </c>
      <c r="D962" s="18" t="s">
        <v>19759</v>
      </c>
      <c r="E962" s="17">
        <v>1</v>
      </c>
      <c r="F962" s="18" t="s">
        <v>19759</v>
      </c>
      <c r="G962" s="17">
        <v>1</v>
      </c>
      <c r="H962" s="19">
        <v>12.49</v>
      </c>
      <c r="I962" s="18" t="s">
        <v>19760</v>
      </c>
      <c r="J962" s="19" t="s">
        <v>14102</v>
      </c>
      <c r="K962" s="18"/>
      <c r="L962" s="18">
        <v>12.49</v>
      </c>
    </row>
    <row r="963" spans="1:12" s="20" customFormat="1" ht="12" x14ac:dyDescent="0.25">
      <c r="A963" s="71">
        <v>962</v>
      </c>
      <c r="B963" s="18" t="s">
        <v>6090</v>
      </c>
      <c r="C963" s="18" t="s">
        <v>19755</v>
      </c>
      <c r="D963" s="18" t="s">
        <v>15802</v>
      </c>
      <c r="E963" s="17">
        <v>1</v>
      </c>
      <c r="F963" s="18" t="s">
        <v>19761</v>
      </c>
      <c r="G963" s="17">
        <v>1</v>
      </c>
      <c r="H963" s="19">
        <v>9.26</v>
      </c>
      <c r="I963" s="18" t="s">
        <v>18736</v>
      </c>
      <c r="J963" s="19" t="s">
        <v>14102</v>
      </c>
      <c r="K963" s="18"/>
      <c r="L963" s="18">
        <v>9.26</v>
      </c>
    </row>
    <row r="964" spans="1:12" s="20" customFormat="1" ht="12" x14ac:dyDescent="0.25">
      <c r="A964" s="71">
        <v>963</v>
      </c>
      <c r="B964" s="18" t="s">
        <v>6094</v>
      </c>
      <c r="C964" s="18" t="s">
        <v>19755</v>
      </c>
      <c r="D964" s="18" t="s">
        <v>15793</v>
      </c>
      <c r="E964" s="17">
        <v>1</v>
      </c>
      <c r="F964" s="18" t="s">
        <v>19762</v>
      </c>
      <c r="G964" s="17">
        <v>1</v>
      </c>
      <c r="H964" s="19">
        <v>7.27</v>
      </c>
      <c r="I964" s="18" t="s">
        <v>19760</v>
      </c>
      <c r="J964" s="19" t="s">
        <v>14102</v>
      </c>
      <c r="K964" s="18"/>
      <c r="L964" s="18">
        <v>7.27</v>
      </c>
    </row>
    <row r="965" spans="1:12" s="20" customFormat="1" ht="12" x14ac:dyDescent="0.25">
      <c r="A965" s="71">
        <v>964</v>
      </c>
      <c r="B965" s="18"/>
      <c r="C965" s="18" t="s">
        <v>19755</v>
      </c>
      <c r="D965" s="18" t="s">
        <v>19763</v>
      </c>
      <c r="E965" s="17">
        <v>1</v>
      </c>
      <c r="F965" s="18" t="s">
        <v>19764</v>
      </c>
      <c r="G965" s="17">
        <v>1</v>
      </c>
      <c r="H965" s="19">
        <v>4.66</v>
      </c>
      <c r="I965" s="18" t="s">
        <v>19214</v>
      </c>
      <c r="J965" s="19" t="s">
        <v>14070</v>
      </c>
      <c r="K965" s="18"/>
      <c r="L965" s="18">
        <v>4.66</v>
      </c>
    </row>
    <row r="966" spans="1:12" s="20" customFormat="1" ht="12" x14ac:dyDescent="0.25">
      <c r="A966" s="71">
        <v>965</v>
      </c>
      <c r="B966" s="18" t="s">
        <v>2781</v>
      </c>
      <c r="C966" s="18" t="s">
        <v>19755</v>
      </c>
      <c r="D966" s="18" t="s">
        <v>2782</v>
      </c>
      <c r="E966" s="17">
        <v>1</v>
      </c>
      <c r="F966" s="18" t="s">
        <v>2782</v>
      </c>
      <c r="G966" s="17">
        <v>1</v>
      </c>
      <c r="H966" s="19">
        <v>9.33</v>
      </c>
      <c r="I966" s="18" t="s">
        <v>18679</v>
      </c>
      <c r="J966" s="19" t="s">
        <v>14102</v>
      </c>
      <c r="K966" s="18"/>
      <c r="L966" s="18">
        <v>9.33</v>
      </c>
    </row>
    <row r="967" spans="1:12" s="20" customFormat="1" ht="12" x14ac:dyDescent="0.25">
      <c r="A967" s="71">
        <v>966</v>
      </c>
      <c r="B967" s="18" t="s">
        <v>2778</v>
      </c>
      <c r="C967" s="18" t="s">
        <v>19755</v>
      </c>
      <c r="D967" s="18" t="s">
        <v>2779</v>
      </c>
      <c r="E967" s="17">
        <v>1</v>
      </c>
      <c r="F967" s="18" t="s">
        <v>2779</v>
      </c>
      <c r="G967" s="17">
        <v>1</v>
      </c>
      <c r="H967" s="19">
        <v>2.67</v>
      </c>
      <c r="I967" s="18" t="s">
        <v>18679</v>
      </c>
      <c r="J967" s="19" t="s">
        <v>14102</v>
      </c>
      <c r="K967" s="18"/>
      <c r="L967" s="18">
        <v>2.67</v>
      </c>
    </row>
    <row r="968" spans="1:12" s="20" customFormat="1" ht="12" x14ac:dyDescent="0.25">
      <c r="A968" s="71">
        <v>967</v>
      </c>
      <c r="B968" s="18" t="s">
        <v>2775</v>
      </c>
      <c r="C968" s="18" t="s">
        <v>19755</v>
      </c>
      <c r="D968" s="18" t="s">
        <v>2776</v>
      </c>
      <c r="E968" s="17">
        <v>1</v>
      </c>
      <c r="F968" s="18" t="s">
        <v>2776</v>
      </c>
      <c r="G968" s="17">
        <v>1</v>
      </c>
      <c r="H968" s="19">
        <v>2.67</v>
      </c>
      <c r="I968" s="18" t="s">
        <v>18679</v>
      </c>
      <c r="J968" s="19" t="s">
        <v>14102</v>
      </c>
      <c r="K968" s="18"/>
      <c r="L968" s="18">
        <v>2.67</v>
      </c>
    </row>
    <row r="969" spans="1:12" s="20" customFormat="1" ht="12" x14ac:dyDescent="0.25">
      <c r="A969" s="71">
        <v>968</v>
      </c>
      <c r="B969" s="18"/>
      <c r="C969" s="18" t="s">
        <v>19755</v>
      </c>
      <c r="D969" s="18" t="s">
        <v>19765</v>
      </c>
      <c r="E969" s="17">
        <v>1</v>
      </c>
      <c r="F969" s="18" t="s">
        <v>19766</v>
      </c>
      <c r="G969" s="17">
        <v>1</v>
      </c>
      <c r="H969" s="19">
        <v>6.76</v>
      </c>
      <c r="I969" s="18" t="s">
        <v>19214</v>
      </c>
      <c r="J969" s="19" t="s">
        <v>14070</v>
      </c>
      <c r="K969" s="18"/>
      <c r="L969" s="18">
        <v>6.76</v>
      </c>
    </row>
    <row r="970" spans="1:12" s="20" customFormat="1" ht="12" x14ac:dyDescent="0.25">
      <c r="A970" s="71">
        <v>969</v>
      </c>
      <c r="B970" s="18" t="s">
        <v>6744</v>
      </c>
      <c r="C970" s="18" t="s">
        <v>19755</v>
      </c>
      <c r="D970" s="18" t="s">
        <v>6745</v>
      </c>
      <c r="E970" s="17">
        <v>1</v>
      </c>
      <c r="F970" s="18" t="s">
        <v>19767</v>
      </c>
      <c r="G970" s="17">
        <v>1</v>
      </c>
      <c r="H970" s="19">
        <v>5.95</v>
      </c>
      <c r="I970" s="18" t="s">
        <v>18679</v>
      </c>
      <c r="J970" s="19" t="s">
        <v>14102</v>
      </c>
      <c r="K970" s="18"/>
      <c r="L970" s="18">
        <v>5.95</v>
      </c>
    </row>
    <row r="971" spans="1:12" s="20" customFormat="1" ht="12" x14ac:dyDescent="0.25">
      <c r="A971" s="71">
        <v>970</v>
      </c>
      <c r="B971" s="18" t="s">
        <v>7015</v>
      </c>
      <c r="C971" s="18" t="s">
        <v>19755</v>
      </c>
      <c r="D971" s="18" t="s">
        <v>7016</v>
      </c>
      <c r="E971" s="17">
        <v>1</v>
      </c>
      <c r="F971" s="18" t="s">
        <v>7016</v>
      </c>
      <c r="G971" s="17">
        <v>1</v>
      </c>
      <c r="H971" s="19">
        <v>6.76</v>
      </c>
      <c r="I971" s="18" t="s">
        <v>18679</v>
      </c>
      <c r="J971" s="19" t="s">
        <v>14102</v>
      </c>
      <c r="K971" s="18"/>
      <c r="L971" s="18">
        <v>6.76</v>
      </c>
    </row>
    <row r="972" spans="1:12" s="20" customFormat="1" ht="12" x14ac:dyDescent="0.25">
      <c r="A972" s="71">
        <v>971</v>
      </c>
      <c r="B972" s="18" t="s">
        <v>2772</v>
      </c>
      <c r="C972" s="18" t="s">
        <v>19755</v>
      </c>
      <c r="D972" s="18" t="s">
        <v>2773</v>
      </c>
      <c r="E972" s="17">
        <v>1</v>
      </c>
      <c r="F972" s="18" t="s">
        <v>19768</v>
      </c>
      <c r="G972" s="17">
        <v>1</v>
      </c>
      <c r="H972" s="19">
        <v>5.95</v>
      </c>
      <c r="I972" s="18" t="s">
        <v>18679</v>
      </c>
      <c r="J972" s="19" t="s">
        <v>14102</v>
      </c>
      <c r="K972" s="18"/>
      <c r="L972" s="18">
        <v>5.95</v>
      </c>
    </row>
    <row r="973" spans="1:12" s="20" customFormat="1" ht="12" x14ac:dyDescent="0.25">
      <c r="A973" s="71">
        <v>972</v>
      </c>
      <c r="B973" s="18"/>
      <c r="C973" s="18" t="s">
        <v>19755</v>
      </c>
      <c r="D973" s="18" t="s">
        <v>15666</v>
      </c>
      <c r="E973" s="17">
        <v>1</v>
      </c>
      <c r="F973" s="18" t="s">
        <v>19769</v>
      </c>
      <c r="G973" s="17">
        <v>1</v>
      </c>
      <c r="H973" s="19">
        <v>14.18</v>
      </c>
      <c r="I973" s="18" t="s">
        <v>19214</v>
      </c>
      <c r="J973" s="19" t="s">
        <v>14070</v>
      </c>
      <c r="K973" s="18"/>
      <c r="L973" s="18">
        <v>14.18</v>
      </c>
    </row>
    <row r="974" spans="1:12" s="20" customFormat="1" ht="12" x14ac:dyDescent="0.25">
      <c r="A974" s="71">
        <v>973</v>
      </c>
      <c r="B974" s="18"/>
      <c r="C974" s="18" t="s">
        <v>19755</v>
      </c>
      <c r="D974" s="18" t="s">
        <v>19770</v>
      </c>
      <c r="E974" s="17">
        <v>1</v>
      </c>
      <c r="F974" s="18" t="s">
        <v>19771</v>
      </c>
      <c r="G974" s="17">
        <v>1</v>
      </c>
      <c r="H974" s="19">
        <v>8.48</v>
      </c>
      <c r="I974" s="18" t="s">
        <v>19214</v>
      </c>
      <c r="J974" s="19" t="s">
        <v>14070</v>
      </c>
      <c r="K974" s="18"/>
      <c r="L974" s="18">
        <v>8.48</v>
      </c>
    </row>
    <row r="975" spans="1:12" s="20" customFormat="1" ht="12" x14ac:dyDescent="0.25">
      <c r="A975" s="71">
        <v>974</v>
      </c>
      <c r="B975" s="18" t="s">
        <v>2769</v>
      </c>
      <c r="C975" s="18" t="s">
        <v>19755</v>
      </c>
      <c r="D975" s="18" t="s">
        <v>2770</v>
      </c>
      <c r="E975" s="17">
        <v>1</v>
      </c>
      <c r="F975" s="18" t="s">
        <v>19772</v>
      </c>
      <c r="G975" s="17">
        <v>1</v>
      </c>
      <c r="H975" s="19">
        <v>11.04</v>
      </c>
      <c r="I975" s="18" t="s">
        <v>18679</v>
      </c>
      <c r="J975" s="19" t="s">
        <v>14102</v>
      </c>
      <c r="K975" s="18"/>
      <c r="L975" s="18">
        <v>11.04</v>
      </c>
    </row>
    <row r="976" spans="1:12" s="20" customFormat="1" ht="12" x14ac:dyDescent="0.25">
      <c r="A976" s="71">
        <v>975</v>
      </c>
      <c r="B976" s="18"/>
      <c r="C976" s="18" t="s">
        <v>19755</v>
      </c>
      <c r="D976" s="18" t="s">
        <v>19773</v>
      </c>
      <c r="E976" s="17">
        <v>1</v>
      </c>
      <c r="F976" s="18" t="s">
        <v>19773</v>
      </c>
      <c r="G976" s="17">
        <v>1</v>
      </c>
      <c r="H976" s="19">
        <v>6.98</v>
      </c>
      <c r="I976" s="18" t="s">
        <v>19214</v>
      </c>
      <c r="J976" s="19" t="s">
        <v>14070</v>
      </c>
      <c r="K976" s="18"/>
      <c r="L976" s="18">
        <v>6.98</v>
      </c>
    </row>
    <row r="977" spans="1:12" s="20" customFormat="1" ht="12" x14ac:dyDescent="0.25">
      <c r="A977" s="71">
        <v>976</v>
      </c>
      <c r="B977" s="18" t="s">
        <v>6900</v>
      </c>
      <c r="C977" s="18" t="s">
        <v>19755</v>
      </c>
      <c r="D977" s="18" t="s">
        <v>19774</v>
      </c>
      <c r="E977" s="17">
        <v>1</v>
      </c>
      <c r="F977" s="18" t="s">
        <v>19774</v>
      </c>
      <c r="G977" s="17">
        <v>1</v>
      </c>
      <c r="H977" s="19">
        <v>4.41</v>
      </c>
      <c r="I977" s="18" t="s">
        <v>18679</v>
      </c>
      <c r="J977" s="19" t="s">
        <v>14102</v>
      </c>
      <c r="K977" s="18"/>
      <c r="L977" s="18">
        <v>4.41</v>
      </c>
    </row>
    <row r="978" spans="1:12" s="20" customFormat="1" ht="12" x14ac:dyDescent="0.25">
      <c r="A978" s="71">
        <v>977</v>
      </c>
      <c r="B978" s="18" t="s">
        <v>2766</v>
      </c>
      <c r="C978" s="18" t="s">
        <v>19755</v>
      </c>
      <c r="D978" s="18" t="s">
        <v>2767</v>
      </c>
      <c r="E978" s="17">
        <v>1</v>
      </c>
      <c r="F978" s="18" t="s">
        <v>19775</v>
      </c>
      <c r="G978" s="17">
        <v>1</v>
      </c>
      <c r="H978" s="19">
        <v>9.06</v>
      </c>
      <c r="I978" s="18" t="s">
        <v>18679</v>
      </c>
      <c r="J978" s="19" t="s">
        <v>14102</v>
      </c>
      <c r="K978" s="18"/>
      <c r="L978" s="18">
        <v>9.06</v>
      </c>
    </row>
    <row r="979" spans="1:12" s="20" customFormat="1" ht="12" x14ac:dyDescent="0.25">
      <c r="A979" s="71">
        <v>978</v>
      </c>
      <c r="B979" s="18" t="s">
        <v>2763</v>
      </c>
      <c r="C979" s="18" t="s">
        <v>19755</v>
      </c>
      <c r="D979" s="18" t="s">
        <v>2764</v>
      </c>
      <c r="E979" s="17">
        <v>1</v>
      </c>
      <c r="F979" s="18" t="s">
        <v>19776</v>
      </c>
      <c r="G979" s="17">
        <v>1</v>
      </c>
      <c r="H979" s="19">
        <v>7.67</v>
      </c>
      <c r="I979" s="18" t="s">
        <v>18679</v>
      </c>
      <c r="J979" s="19" t="s">
        <v>14102</v>
      </c>
      <c r="K979" s="18"/>
      <c r="L979" s="18">
        <v>7.67</v>
      </c>
    </row>
    <row r="980" spans="1:12" s="20" customFormat="1" ht="12" x14ac:dyDescent="0.25">
      <c r="A980" s="71">
        <v>979</v>
      </c>
      <c r="B980" s="18" t="s">
        <v>7098</v>
      </c>
      <c r="C980" s="18" t="s">
        <v>19755</v>
      </c>
      <c r="D980" s="18" t="s">
        <v>19777</v>
      </c>
      <c r="E980" s="17">
        <v>1</v>
      </c>
      <c r="F980" s="18" t="s">
        <v>19777</v>
      </c>
      <c r="G980" s="17">
        <v>1</v>
      </c>
      <c r="H980" s="19">
        <v>7.86</v>
      </c>
      <c r="I980" s="18" t="s">
        <v>18736</v>
      </c>
      <c r="J980" s="19" t="s">
        <v>14102</v>
      </c>
      <c r="K980" s="18"/>
      <c r="L980" s="18">
        <v>7.86</v>
      </c>
    </row>
    <row r="981" spans="1:12" s="20" customFormat="1" ht="12" x14ac:dyDescent="0.25">
      <c r="A981" s="71">
        <v>980</v>
      </c>
      <c r="B981" s="18" t="s">
        <v>6086</v>
      </c>
      <c r="C981" s="18" t="s">
        <v>19755</v>
      </c>
      <c r="D981" s="18" t="s">
        <v>19778</v>
      </c>
      <c r="E981" s="17">
        <v>1</v>
      </c>
      <c r="F981" s="18" t="s">
        <v>19778</v>
      </c>
      <c r="G981" s="17">
        <v>1</v>
      </c>
      <c r="H981" s="19">
        <v>5.14</v>
      </c>
      <c r="I981" s="18" t="s">
        <v>18736</v>
      </c>
      <c r="J981" s="19" t="s">
        <v>14102</v>
      </c>
      <c r="K981" s="18"/>
      <c r="L981" s="18">
        <v>5.14</v>
      </c>
    </row>
    <row r="982" spans="1:12" s="20" customFormat="1" ht="12" x14ac:dyDescent="0.25">
      <c r="A982" s="71">
        <v>981</v>
      </c>
      <c r="B982" s="18" t="s">
        <v>6092</v>
      </c>
      <c r="C982" s="18" t="s">
        <v>19755</v>
      </c>
      <c r="D982" s="18" t="s">
        <v>19779</v>
      </c>
      <c r="E982" s="17">
        <v>1</v>
      </c>
      <c r="F982" s="18" t="s">
        <v>19779</v>
      </c>
      <c r="G982" s="17">
        <v>1</v>
      </c>
      <c r="H982" s="19">
        <v>6.98</v>
      </c>
      <c r="I982" s="18" t="s">
        <v>19760</v>
      </c>
      <c r="J982" s="19" t="s">
        <v>14102</v>
      </c>
      <c r="K982" s="18"/>
      <c r="L982" s="18">
        <v>6.98</v>
      </c>
    </row>
    <row r="983" spans="1:12" s="20" customFormat="1" ht="12" x14ac:dyDescent="0.25">
      <c r="A983" s="71">
        <v>982</v>
      </c>
      <c r="B983" s="18"/>
      <c r="C983" s="18" t="s">
        <v>19755</v>
      </c>
      <c r="D983" s="18" t="s">
        <v>15825</v>
      </c>
      <c r="E983" s="17">
        <v>1</v>
      </c>
      <c r="F983" s="18" t="s">
        <v>19780</v>
      </c>
      <c r="G983" s="17">
        <v>1</v>
      </c>
      <c r="H983" s="19">
        <v>4.41</v>
      </c>
      <c r="I983" s="18" t="s">
        <v>19214</v>
      </c>
      <c r="J983" s="19" t="s">
        <v>14070</v>
      </c>
      <c r="K983" s="18"/>
      <c r="L983" s="18">
        <v>4.41</v>
      </c>
    </row>
    <row r="984" spans="1:12" s="20" customFormat="1" ht="12" x14ac:dyDescent="0.25">
      <c r="A984" s="71">
        <v>983</v>
      </c>
      <c r="B984" s="18"/>
      <c r="C984" s="18" t="s">
        <v>19755</v>
      </c>
      <c r="D984" s="18" t="s">
        <v>15615</v>
      </c>
      <c r="E984" s="17">
        <v>1</v>
      </c>
      <c r="F984" s="18" t="s">
        <v>19781</v>
      </c>
      <c r="G984" s="17">
        <v>1</v>
      </c>
      <c r="H984" s="19">
        <v>9.36</v>
      </c>
      <c r="I984" s="18" t="s">
        <v>19214</v>
      </c>
      <c r="J984" s="19" t="s">
        <v>14070</v>
      </c>
      <c r="K984" s="18"/>
      <c r="L984" s="18">
        <v>9.36</v>
      </c>
    </row>
    <row r="985" spans="1:12" s="20" customFormat="1" ht="12" x14ac:dyDescent="0.25">
      <c r="A985" s="71">
        <v>984</v>
      </c>
      <c r="B985" s="18"/>
      <c r="C985" s="18" t="s">
        <v>19755</v>
      </c>
      <c r="D985" s="18" t="s">
        <v>19782</v>
      </c>
      <c r="E985" s="17">
        <v>1</v>
      </c>
      <c r="F985" s="18" t="s">
        <v>19782</v>
      </c>
      <c r="G985" s="17">
        <v>1</v>
      </c>
      <c r="H985" s="19">
        <v>7.95</v>
      </c>
      <c r="I985" s="18" t="s">
        <v>19214</v>
      </c>
      <c r="J985" s="19" t="s">
        <v>14070</v>
      </c>
      <c r="K985" s="18"/>
      <c r="L985" s="18">
        <v>7.95</v>
      </c>
    </row>
    <row r="986" spans="1:12" s="20" customFormat="1" ht="12" x14ac:dyDescent="0.25">
      <c r="A986" s="71">
        <v>985</v>
      </c>
      <c r="B986" s="18"/>
      <c r="C986" s="18" t="s">
        <v>89</v>
      </c>
      <c r="D986" s="18" t="s">
        <v>19783</v>
      </c>
      <c r="E986" s="17">
        <v>1</v>
      </c>
      <c r="F986" s="18" t="s">
        <v>19783</v>
      </c>
      <c r="G986" s="17">
        <v>1</v>
      </c>
      <c r="H986" s="19">
        <v>0.35</v>
      </c>
      <c r="I986" s="18" t="s">
        <v>19214</v>
      </c>
      <c r="J986" s="19" t="s">
        <v>14070</v>
      </c>
      <c r="K986" s="18"/>
      <c r="L986" s="18">
        <v>0.35</v>
      </c>
    </row>
    <row r="987" spans="1:12" s="20" customFormat="1" ht="12" x14ac:dyDescent="0.25">
      <c r="A987" s="71">
        <v>986</v>
      </c>
      <c r="B987" s="18" t="s">
        <v>2760</v>
      </c>
      <c r="C987" s="18" t="s">
        <v>89</v>
      </c>
      <c r="D987" s="18" t="s">
        <v>2761</v>
      </c>
      <c r="E987" s="17">
        <v>1</v>
      </c>
      <c r="F987" s="18" t="s">
        <v>2761</v>
      </c>
      <c r="G987" s="17">
        <v>1</v>
      </c>
      <c r="H987" s="19">
        <v>0.45</v>
      </c>
      <c r="I987" s="18" t="s">
        <v>18679</v>
      </c>
      <c r="J987" s="19" t="s">
        <v>14102</v>
      </c>
      <c r="K987" s="18"/>
      <c r="L987" s="18">
        <v>0.45</v>
      </c>
    </row>
    <row r="988" spans="1:12" s="20" customFormat="1" ht="12" x14ac:dyDescent="0.25">
      <c r="A988" s="71">
        <v>987</v>
      </c>
      <c r="B988" s="18" t="s">
        <v>2757</v>
      </c>
      <c r="C988" s="18" t="s">
        <v>89</v>
      </c>
      <c r="D988" s="18" t="s">
        <v>2758</v>
      </c>
      <c r="E988" s="17">
        <v>1</v>
      </c>
      <c r="F988" s="18" t="s">
        <v>2758</v>
      </c>
      <c r="G988" s="17">
        <v>1</v>
      </c>
      <c r="H988" s="19">
        <v>0.88</v>
      </c>
      <c r="I988" s="18" t="s">
        <v>18679</v>
      </c>
      <c r="J988" s="19" t="s">
        <v>14102</v>
      </c>
      <c r="K988" s="18"/>
      <c r="L988" s="18">
        <v>0.88</v>
      </c>
    </row>
    <row r="989" spans="1:12" s="20" customFormat="1" ht="12" x14ac:dyDescent="0.25">
      <c r="A989" s="71">
        <v>988</v>
      </c>
      <c r="B989" s="18" t="s">
        <v>2754</v>
      </c>
      <c r="C989" s="18" t="s">
        <v>89</v>
      </c>
      <c r="D989" s="18" t="s">
        <v>2755</v>
      </c>
      <c r="E989" s="17">
        <v>1</v>
      </c>
      <c r="F989" s="18" t="s">
        <v>2755</v>
      </c>
      <c r="G989" s="17">
        <v>1</v>
      </c>
      <c r="H989" s="19">
        <v>0.59</v>
      </c>
      <c r="I989" s="18" t="s">
        <v>18679</v>
      </c>
      <c r="J989" s="19" t="s">
        <v>14102</v>
      </c>
      <c r="K989" s="18"/>
      <c r="L989" s="18">
        <v>0.59</v>
      </c>
    </row>
    <row r="990" spans="1:12" s="20" customFormat="1" ht="12" x14ac:dyDescent="0.25">
      <c r="A990" s="71">
        <v>989</v>
      </c>
      <c r="B990" s="18" t="s">
        <v>2751</v>
      </c>
      <c r="C990" s="18" t="s">
        <v>89</v>
      </c>
      <c r="D990" s="18" t="s">
        <v>2752</v>
      </c>
      <c r="E990" s="17">
        <v>1</v>
      </c>
      <c r="F990" s="18" t="s">
        <v>2752</v>
      </c>
      <c r="G990" s="17">
        <v>1</v>
      </c>
      <c r="H990" s="19">
        <v>4.92</v>
      </c>
      <c r="I990" s="18" t="s">
        <v>18679</v>
      </c>
      <c r="J990" s="19" t="s">
        <v>14102</v>
      </c>
      <c r="K990" s="18"/>
      <c r="L990" s="18">
        <v>4.92</v>
      </c>
    </row>
    <row r="991" spans="1:12" s="20" customFormat="1" ht="12" x14ac:dyDescent="0.25">
      <c r="A991" s="71">
        <v>990</v>
      </c>
      <c r="B991" s="18" t="s">
        <v>2748</v>
      </c>
      <c r="C991" s="18" t="s">
        <v>89</v>
      </c>
      <c r="D991" s="18" t="s">
        <v>2749</v>
      </c>
      <c r="E991" s="17">
        <v>1</v>
      </c>
      <c r="F991" s="18" t="s">
        <v>19784</v>
      </c>
      <c r="G991" s="17">
        <v>1</v>
      </c>
      <c r="H991" s="19">
        <v>1.33</v>
      </c>
      <c r="I991" s="18" t="s">
        <v>18679</v>
      </c>
      <c r="J991" s="19" t="s">
        <v>14102</v>
      </c>
      <c r="K991" s="18"/>
      <c r="L991" s="18">
        <v>1.33</v>
      </c>
    </row>
    <row r="992" spans="1:12" s="20" customFormat="1" ht="12" x14ac:dyDescent="0.25">
      <c r="A992" s="71">
        <v>991</v>
      </c>
      <c r="B992" s="18" t="s">
        <v>2745</v>
      </c>
      <c r="C992" s="18" t="s">
        <v>89</v>
      </c>
      <c r="D992" s="18" t="s">
        <v>2746</v>
      </c>
      <c r="E992" s="17">
        <v>1</v>
      </c>
      <c r="F992" s="18" t="s">
        <v>19785</v>
      </c>
      <c r="G992" s="17">
        <v>1</v>
      </c>
      <c r="H992" s="19">
        <v>1.32</v>
      </c>
      <c r="I992" s="18" t="s">
        <v>18679</v>
      </c>
      <c r="J992" s="19" t="s">
        <v>14102</v>
      </c>
      <c r="K992" s="18"/>
      <c r="L992" s="18">
        <v>1.32</v>
      </c>
    </row>
    <row r="993" spans="1:12" s="20" customFormat="1" ht="12" x14ac:dyDescent="0.25">
      <c r="A993" s="71">
        <v>992</v>
      </c>
      <c r="B993" s="18" t="s">
        <v>2742</v>
      </c>
      <c r="C993" s="18" t="s">
        <v>89</v>
      </c>
      <c r="D993" s="18" t="s">
        <v>2743</v>
      </c>
      <c r="E993" s="17">
        <v>1</v>
      </c>
      <c r="F993" s="18" t="s">
        <v>19786</v>
      </c>
      <c r="G993" s="17">
        <v>1</v>
      </c>
      <c r="H993" s="19">
        <v>1.1200000000000001</v>
      </c>
      <c r="I993" s="18" t="s">
        <v>18679</v>
      </c>
      <c r="J993" s="19" t="s">
        <v>14102</v>
      </c>
      <c r="K993" s="18"/>
      <c r="L993" s="18">
        <v>1.1200000000000001</v>
      </c>
    </row>
    <row r="994" spans="1:12" s="20" customFormat="1" ht="12" x14ac:dyDescent="0.25">
      <c r="A994" s="71">
        <v>993</v>
      </c>
      <c r="B994" s="18" t="s">
        <v>2739</v>
      </c>
      <c r="C994" s="18" t="s">
        <v>89</v>
      </c>
      <c r="D994" s="18" t="s">
        <v>2740</v>
      </c>
      <c r="E994" s="17">
        <v>1</v>
      </c>
      <c r="F994" s="18" t="s">
        <v>2740</v>
      </c>
      <c r="G994" s="17">
        <v>1</v>
      </c>
      <c r="H994" s="19">
        <v>0.35</v>
      </c>
      <c r="I994" s="18" t="s">
        <v>18679</v>
      </c>
      <c r="J994" s="19" t="s">
        <v>14102</v>
      </c>
      <c r="K994" s="18"/>
      <c r="L994" s="18">
        <v>0.35</v>
      </c>
    </row>
    <row r="995" spans="1:12" s="20" customFormat="1" ht="12" x14ac:dyDescent="0.25">
      <c r="A995" s="71">
        <v>994</v>
      </c>
      <c r="B995" s="18" t="s">
        <v>2735</v>
      </c>
      <c r="C995" s="18" t="s">
        <v>89</v>
      </c>
      <c r="D995" s="18" t="s">
        <v>2736</v>
      </c>
      <c r="E995" s="17">
        <v>1</v>
      </c>
      <c r="F995" s="18" t="s">
        <v>19787</v>
      </c>
      <c r="G995" s="17">
        <v>1</v>
      </c>
      <c r="H995" s="19">
        <v>0.35</v>
      </c>
      <c r="I995" s="18" t="s">
        <v>18679</v>
      </c>
      <c r="J995" s="19" t="s">
        <v>14102</v>
      </c>
      <c r="K995" s="18"/>
      <c r="L995" s="18">
        <v>0.35</v>
      </c>
    </row>
    <row r="996" spans="1:12" s="20" customFormat="1" ht="12" x14ac:dyDescent="0.25">
      <c r="A996" s="71">
        <v>995</v>
      </c>
      <c r="B996" s="18" t="s">
        <v>2732</v>
      </c>
      <c r="C996" s="18" t="s">
        <v>19788</v>
      </c>
      <c r="D996" s="18" t="s">
        <v>2733</v>
      </c>
      <c r="E996" s="17">
        <v>1</v>
      </c>
      <c r="F996" s="18" t="s">
        <v>19789</v>
      </c>
      <c r="G996" s="17">
        <v>1</v>
      </c>
      <c r="H996" s="19">
        <v>3270.53</v>
      </c>
      <c r="I996" s="18" t="s">
        <v>18679</v>
      </c>
      <c r="J996" s="19" t="s">
        <v>14102</v>
      </c>
      <c r="K996" s="18"/>
      <c r="L996" s="18">
        <v>3270.54</v>
      </c>
    </row>
    <row r="997" spans="1:12" s="20" customFormat="1" ht="12" x14ac:dyDescent="0.25">
      <c r="A997" s="71">
        <v>996</v>
      </c>
      <c r="B997" s="18" t="s">
        <v>2729</v>
      </c>
      <c r="C997" s="18" t="s">
        <v>19790</v>
      </c>
      <c r="D997" s="18" t="s">
        <v>2730</v>
      </c>
      <c r="E997" s="17">
        <v>1</v>
      </c>
      <c r="F997" s="18" t="s">
        <v>19791</v>
      </c>
      <c r="G997" s="17">
        <v>1</v>
      </c>
      <c r="H997" s="19">
        <v>1401.49</v>
      </c>
      <c r="I997" s="18" t="s">
        <v>18679</v>
      </c>
      <c r="J997" s="19" t="s">
        <v>14102</v>
      </c>
      <c r="K997" s="18"/>
      <c r="L997" s="18">
        <v>1401.48</v>
      </c>
    </row>
    <row r="998" spans="1:12" s="20" customFormat="1" ht="12" x14ac:dyDescent="0.25">
      <c r="A998" s="71">
        <v>997</v>
      </c>
      <c r="B998" s="18" t="s">
        <v>2726</v>
      </c>
      <c r="C998" s="18" t="s">
        <v>19790</v>
      </c>
      <c r="D998" s="18" t="s">
        <v>2727</v>
      </c>
      <c r="E998" s="17">
        <v>1</v>
      </c>
      <c r="F998" s="18" t="s">
        <v>19792</v>
      </c>
      <c r="G998" s="17">
        <v>1</v>
      </c>
      <c r="H998" s="19">
        <v>1479.41</v>
      </c>
      <c r="I998" s="18" t="s">
        <v>18679</v>
      </c>
      <c r="J998" s="19" t="s">
        <v>14102</v>
      </c>
      <c r="K998" s="18"/>
      <c r="L998" s="18">
        <v>1479.42</v>
      </c>
    </row>
    <row r="999" spans="1:12" s="20" customFormat="1" ht="12" x14ac:dyDescent="0.25">
      <c r="A999" s="71">
        <v>998</v>
      </c>
      <c r="B999" s="18" t="s">
        <v>2723</v>
      </c>
      <c r="C999" s="18" t="s">
        <v>19793</v>
      </c>
      <c r="D999" s="18" t="s">
        <v>2724</v>
      </c>
      <c r="E999" s="17">
        <v>1</v>
      </c>
      <c r="F999" s="18" t="s">
        <v>19794</v>
      </c>
      <c r="G999" s="17">
        <v>1</v>
      </c>
      <c r="H999" s="19">
        <v>550.28</v>
      </c>
      <c r="I999" s="18" t="s">
        <v>18679</v>
      </c>
      <c r="J999" s="19" t="s">
        <v>14102</v>
      </c>
      <c r="K999" s="18"/>
      <c r="L999" s="18">
        <v>550.28</v>
      </c>
    </row>
    <row r="1000" spans="1:12" s="20" customFormat="1" ht="12" x14ac:dyDescent="0.25">
      <c r="A1000" s="71">
        <v>999</v>
      </c>
      <c r="B1000" s="18" t="s">
        <v>2720</v>
      </c>
      <c r="C1000" s="18" t="s">
        <v>19793</v>
      </c>
      <c r="D1000" s="18" t="s">
        <v>2721</v>
      </c>
      <c r="E1000" s="17">
        <v>1</v>
      </c>
      <c r="F1000" s="18" t="s">
        <v>19795</v>
      </c>
      <c r="G1000" s="17">
        <v>1</v>
      </c>
      <c r="H1000" s="19">
        <v>1113.76</v>
      </c>
      <c r="I1000" s="18" t="s">
        <v>18679</v>
      </c>
      <c r="J1000" s="19" t="s">
        <v>14102</v>
      </c>
      <c r="K1000" s="18"/>
      <c r="L1000" s="18">
        <v>1113.75</v>
      </c>
    </row>
    <row r="1001" spans="1:12" s="20" customFormat="1" ht="12" x14ac:dyDescent="0.25">
      <c r="A1001" s="71">
        <v>1000</v>
      </c>
      <c r="B1001" s="18" t="s">
        <v>2717</v>
      </c>
      <c r="C1001" s="18" t="s">
        <v>19793</v>
      </c>
      <c r="D1001" s="18" t="s">
        <v>2718</v>
      </c>
      <c r="E1001" s="17">
        <v>1</v>
      </c>
      <c r="F1001" s="18" t="s">
        <v>19796</v>
      </c>
      <c r="G1001" s="17">
        <v>1</v>
      </c>
      <c r="H1001" s="19">
        <v>1269.01</v>
      </c>
      <c r="I1001" s="18" t="s">
        <v>18679</v>
      </c>
      <c r="J1001" s="19" t="s">
        <v>14102</v>
      </c>
      <c r="K1001" s="18"/>
      <c r="L1001" s="18">
        <v>1269.01</v>
      </c>
    </row>
    <row r="1002" spans="1:12" s="20" customFormat="1" ht="12" x14ac:dyDescent="0.25">
      <c r="A1002" s="71">
        <v>1001</v>
      </c>
      <c r="B1002" s="18" t="s">
        <v>2714</v>
      </c>
      <c r="C1002" s="18" t="s">
        <v>19793</v>
      </c>
      <c r="D1002" s="18" t="s">
        <v>2715</v>
      </c>
      <c r="E1002" s="17">
        <v>1</v>
      </c>
      <c r="F1002" s="18" t="s">
        <v>19797</v>
      </c>
      <c r="G1002" s="17">
        <v>1</v>
      </c>
      <c r="H1002" s="19">
        <v>683.96</v>
      </c>
      <c r="I1002" s="18" t="s">
        <v>18679</v>
      </c>
      <c r="J1002" s="19" t="s">
        <v>14102</v>
      </c>
      <c r="K1002" s="18"/>
      <c r="L1002" s="18">
        <v>683.96</v>
      </c>
    </row>
    <row r="1003" spans="1:12" s="20" customFormat="1" ht="12" x14ac:dyDescent="0.25">
      <c r="A1003" s="71">
        <v>1002</v>
      </c>
      <c r="B1003" s="18" t="s">
        <v>2711</v>
      </c>
      <c r="C1003" s="18" t="s">
        <v>19793</v>
      </c>
      <c r="D1003" s="18" t="s">
        <v>2712</v>
      </c>
      <c r="E1003" s="17">
        <v>1</v>
      </c>
      <c r="F1003" s="18" t="s">
        <v>19798</v>
      </c>
      <c r="G1003" s="17">
        <v>1</v>
      </c>
      <c r="H1003" s="19">
        <v>62.34</v>
      </c>
      <c r="I1003" s="18" t="s">
        <v>18679</v>
      </c>
      <c r="J1003" s="19" t="s">
        <v>14102</v>
      </c>
      <c r="K1003" s="18"/>
      <c r="L1003" s="18">
        <v>62.34</v>
      </c>
    </row>
    <row r="1004" spans="1:12" s="20" customFormat="1" ht="12" x14ac:dyDescent="0.25">
      <c r="A1004" s="71">
        <v>1003</v>
      </c>
      <c r="B1004" s="18" t="s">
        <v>2708</v>
      </c>
      <c r="C1004" s="18" t="s">
        <v>19799</v>
      </c>
      <c r="D1004" s="18" t="s">
        <v>2709</v>
      </c>
      <c r="E1004" s="17">
        <v>1</v>
      </c>
      <c r="F1004" s="18" t="s">
        <v>19800</v>
      </c>
      <c r="G1004" s="17">
        <v>1</v>
      </c>
      <c r="H1004" s="19">
        <v>607.23</v>
      </c>
      <c r="I1004" s="18" t="s">
        <v>18679</v>
      </c>
      <c r="J1004" s="19" t="s">
        <v>14102</v>
      </c>
      <c r="K1004" s="18"/>
      <c r="L1004" s="18">
        <v>607.24</v>
      </c>
    </row>
    <row r="1005" spans="1:12" s="20" customFormat="1" ht="12" x14ac:dyDescent="0.25">
      <c r="A1005" s="71">
        <v>1004</v>
      </c>
      <c r="B1005" s="18" t="s">
        <v>2705</v>
      </c>
      <c r="C1005" s="18" t="s">
        <v>19799</v>
      </c>
      <c r="D1005" s="18" t="s">
        <v>2706</v>
      </c>
      <c r="E1005" s="17">
        <v>1</v>
      </c>
      <c r="F1005" s="18" t="s">
        <v>19801</v>
      </c>
      <c r="G1005" s="17">
        <v>1</v>
      </c>
      <c r="H1005" s="19">
        <v>832.02</v>
      </c>
      <c r="I1005" s="18" t="s">
        <v>18679</v>
      </c>
      <c r="J1005" s="19" t="s">
        <v>14102</v>
      </c>
      <c r="K1005" s="18"/>
      <c r="L1005" s="18">
        <v>832.02</v>
      </c>
    </row>
    <row r="1006" spans="1:12" s="20" customFormat="1" ht="12" x14ac:dyDescent="0.25">
      <c r="A1006" s="71">
        <v>1005</v>
      </c>
      <c r="B1006" s="18" t="s">
        <v>2702</v>
      </c>
      <c r="C1006" s="18" t="s">
        <v>19799</v>
      </c>
      <c r="D1006" s="18" t="s">
        <v>2703</v>
      </c>
      <c r="E1006" s="17">
        <v>1</v>
      </c>
      <c r="F1006" s="18" t="s">
        <v>19802</v>
      </c>
      <c r="G1006" s="17">
        <v>1</v>
      </c>
      <c r="H1006" s="19">
        <v>1103.57</v>
      </c>
      <c r="I1006" s="18" t="s">
        <v>18679</v>
      </c>
      <c r="J1006" s="19" t="s">
        <v>14102</v>
      </c>
      <c r="K1006" s="18"/>
      <c r="L1006" s="18">
        <v>1103.56</v>
      </c>
    </row>
    <row r="1007" spans="1:12" s="20" customFormat="1" ht="12" x14ac:dyDescent="0.25">
      <c r="A1007" s="71">
        <v>1006</v>
      </c>
      <c r="B1007" s="18" t="s">
        <v>2699</v>
      </c>
      <c r="C1007" s="18" t="s">
        <v>19799</v>
      </c>
      <c r="D1007" s="18" t="s">
        <v>2700</v>
      </c>
      <c r="E1007" s="17">
        <v>1</v>
      </c>
      <c r="F1007" s="18" t="s">
        <v>19803</v>
      </c>
      <c r="G1007" s="17">
        <v>1</v>
      </c>
      <c r="H1007" s="19">
        <v>116.29</v>
      </c>
      <c r="I1007" s="18" t="s">
        <v>18679</v>
      </c>
      <c r="J1007" s="19" t="s">
        <v>14102</v>
      </c>
      <c r="K1007" s="18"/>
      <c r="L1007" s="18">
        <v>116.29</v>
      </c>
    </row>
    <row r="1008" spans="1:12" s="20" customFormat="1" ht="12" x14ac:dyDescent="0.25">
      <c r="A1008" s="71">
        <v>1007</v>
      </c>
      <c r="B1008" s="18" t="s">
        <v>7508</v>
      </c>
      <c r="C1008" s="18" t="s">
        <v>19799</v>
      </c>
      <c r="D1008" s="18" t="s">
        <v>2697</v>
      </c>
      <c r="E1008" s="17">
        <v>1</v>
      </c>
      <c r="F1008" s="18" t="s">
        <v>19804</v>
      </c>
      <c r="G1008" s="17">
        <v>1</v>
      </c>
      <c r="H1008" s="19">
        <v>607.23</v>
      </c>
      <c r="I1008" s="18" t="s">
        <v>18679</v>
      </c>
      <c r="J1008" s="19" t="s">
        <v>14102</v>
      </c>
      <c r="K1008" s="18"/>
      <c r="L1008" s="18">
        <v>607.24</v>
      </c>
    </row>
    <row r="1009" spans="1:12" s="20" customFormat="1" ht="12" x14ac:dyDescent="0.25">
      <c r="A1009" s="71">
        <v>1008</v>
      </c>
      <c r="B1009" s="18"/>
      <c r="C1009" s="18" t="s">
        <v>19799</v>
      </c>
      <c r="D1009" s="18" t="s">
        <v>19805</v>
      </c>
      <c r="E1009" s="17">
        <v>1</v>
      </c>
      <c r="F1009" s="18" t="s">
        <v>19806</v>
      </c>
      <c r="G1009" s="17">
        <v>1</v>
      </c>
      <c r="H1009" s="19">
        <v>147.13</v>
      </c>
      <c r="I1009" s="18" t="s">
        <v>18939</v>
      </c>
      <c r="J1009" s="19" t="s">
        <v>14070</v>
      </c>
      <c r="K1009" s="18"/>
      <c r="L1009" s="18">
        <v>147.13</v>
      </c>
    </row>
    <row r="1010" spans="1:12" s="20" customFormat="1" ht="12" x14ac:dyDescent="0.25">
      <c r="A1010" s="71">
        <v>1009</v>
      </c>
      <c r="B1010" s="18" t="s">
        <v>2693</v>
      </c>
      <c r="C1010" s="18" t="s">
        <v>19799</v>
      </c>
      <c r="D1010" s="18" t="s">
        <v>2694</v>
      </c>
      <c r="E1010" s="17">
        <v>1</v>
      </c>
      <c r="F1010" s="18" t="s">
        <v>19807</v>
      </c>
      <c r="G1010" s="17">
        <v>1</v>
      </c>
      <c r="H1010" s="19">
        <v>169.64</v>
      </c>
      <c r="I1010" s="18" t="s">
        <v>18679</v>
      </c>
      <c r="J1010" s="19" t="s">
        <v>14102</v>
      </c>
      <c r="K1010" s="18"/>
      <c r="L1010" s="18">
        <v>169.64</v>
      </c>
    </row>
    <row r="1011" spans="1:12" s="20" customFormat="1" ht="12" x14ac:dyDescent="0.25">
      <c r="A1011" s="71">
        <v>1010</v>
      </c>
      <c r="B1011" s="18" t="s">
        <v>2690</v>
      </c>
      <c r="C1011" s="18" t="s">
        <v>19799</v>
      </c>
      <c r="D1011" s="18" t="s">
        <v>2691</v>
      </c>
      <c r="E1011" s="17">
        <v>1</v>
      </c>
      <c r="F1011" s="18" t="s">
        <v>19808</v>
      </c>
      <c r="G1011" s="17">
        <v>1</v>
      </c>
      <c r="H1011" s="19">
        <v>257.16000000000003</v>
      </c>
      <c r="I1011" s="18" t="s">
        <v>18679</v>
      </c>
      <c r="J1011" s="19" t="s">
        <v>14102</v>
      </c>
      <c r="K1011" s="18"/>
      <c r="L1011" s="18">
        <v>257.16000000000003</v>
      </c>
    </row>
    <row r="1012" spans="1:12" s="20" customFormat="1" ht="12" x14ac:dyDescent="0.25">
      <c r="A1012" s="71">
        <v>1011</v>
      </c>
      <c r="B1012" s="18" t="s">
        <v>2687</v>
      </c>
      <c r="C1012" s="18" t="s">
        <v>19799</v>
      </c>
      <c r="D1012" s="18" t="s">
        <v>2688</v>
      </c>
      <c r="E1012" s="17">
        <v>1</v>
      </c>
      <c r="F1012" s="18" t="s">
        <v>19809</v>
      </c>
      <c r="G1012" s="17">
        <v>1</v>
      </c>
      <c r="H1012" s="19">
        <v>44.96</v>
      </c>
      <c r="I1012" s="18" t="s">
        <v>18679</v>
      </c>
      <c r="J1012" s="19" t="s">
        <v>14102</v>
      </c>
      <c r="K1012" s="18"/>
      <c r="L1012" s="18">
        <v>44.96</v>
      </c>
    </row>
    <row r="1013" spans="1:12" s="20" customFormat="1" ht="12" x14ac:dyDescent="0.25">
      <c r="A1013" s="71">
        <v>1012</v>
      </c>
      <c r="B1013" s="18" t="s">
        <v>2684</v>
      </c>
      <c r="C1013" s="18" t="s">
        <v>19799</v>
      </c>
      <c r="D1013" s="18" t="s">
        <v>2685</v>
      </c>
      <c r="E1013" s="17">
        <v>1</v>
      </c>
      <c r="F1013" s="18" t="s">
        <v>19810</v>
      </c>
      <c r="G1013" s="17">
        <v>1</v>
      </c>
      <c r="H1013" s="19">
        <v>44.96</v>
      </c>
      <c r="I1013" s="18" t="s">
        <v>18679</v>
      </c>
      <c r="J1013" s="19" t="s">
        <v>14102</v>
      </c>
      <c r="K1013" s="18"/>
      <c r="L1013" s="18">
        <v>44.96</v>
      </c>
    </row>
    <row r="1014" spans="1:12" s="20" customFormat="1" ht="12" x14ac:dyDescent="0.25">
      <c r="A1014" s="71">
        <v>1013</v>
      </c>
      <c r="B1014" s="18" t="s">
        <v>2681</v>
      </c>
      <c r="C1014" s="18" t="s">
        <v>19799</v>
      </c>
      <c r="D1014" s="18" t="s">
        <v>2682</v>
      </c>
      <c r="E1014" s="17">
        <v>1</v>
      </c>
      <c r="F1014" s="18" t="s">
        <v>19811</v>
      </c>
      <c r="G1014" s="17">
        <v>1</v>
      </c>
      <c r="H1014" s="19">
        <v>51.55</v>
      </c>
      <c r="I1014" s="18" t="s">
        <v>18679</v>
      </c>
      <c r="J1014" s="19" t="s">
        <v>14102</v>
      </c>
      <c r="K1014" s="18"/>
      <c r="L1014" s="18">
        <v>51.55</v>
      </c>
    </row>
    <row r="1015" spans="1:12" s="20" customFormat="1" ht="12" x14ac:dyDescent="0.25">
      <c r="A1015" s="71">
        <v>1014</v>
      </c>
      <c r="B1015" s="18" t="s">
        <v>2678</v>
      </c>
      <c r="C1015" s="18" t="s">
        <v>19799</v>
      </c>
      <c r="D1015" s="18" t="s">
        <v>2679</v>
      </c>
      <c r="E1015" s="17">
        <v>1</v>
      </c>
      <c r="F1015" s="18" t="s">
        <v>19812</v>
      </c>
      <c r="G1015" s="17">
        <v>1</v>
      </c>
      <c r="H1015" s="19">
        <v>51.55</v>
      </c>
      <c r="I1015" s="18" t="s">
        <v>18679</v>
      </c>
      <c r="J1015" s="19" t="s">
        <v>14102</v>
      </c>
      <c r="K1015" s="18"/>
      <c r="L1015" s="18">
        <v>51.55</v>
      </c>
    </row>
    <row r="1016" spans="1:12" s="20" customFormat="1" ht="12" x14ac:dyDescent="0.25">
      <c r="A1016" s="71">
        <v>1015</v>
      </c>
      <c r="B1016" s="18" t="s">
        <v>2675</v>
      </c>
      <c r="C1016" s="18" t="s">
        <v>19799</v>
      </c>
      <c r="D1016" s="18" t="s">
        <v>2676</v>
      </c>
      <c r="E1016" s="17">
        <v>1</v>
      </c>
      <c r="F1016" s="18" t="s">
        <v>19813</v>
      </c>
      <c r="G1016" s="17">
        <v>1</v>
      </c>
      <c r="H1016" s="19">
        <v>107.3</v>
      </c>
      <c r="I1016" s="18" t="s">
        <v>18679</v>
      </c>
      <c r="J1016" s="19" t="s">
        <v>14102</v>
      </c>
      <c r="K1016" s="18"/>
      <c r="L1016" s="18">
        <v>107.3</v>
      </c>
    </row>
    <row r="1017" spans="1:12" s="20" customFormat="1" ht="12" x14ac:dyDescent="0.25">
      <c r="A1017" s="71">
        <v>1016</v>
      </c>
      <c r="B1017" s="18" t="s">
        <v>4101</v>
      </c>
      <c r="C1017" s="18" t="s">
        <v>19814</v>
      </c>
      <c r="D1017" s="18" t="s">
        <v>2673</v>
      </c>
      <c r="E1017" s="17">
        <v>1</v>
      </c>
      <c r="F1017" s="18" t="s">
        <v>19815</v>
      </c>
      <c r="G1017" s="17">
        <v>1</v>
      </c>
      <c r="H1017" s="19">
        <v>351.87</v>
      </c>
      <c r="I1017" s="18" t="s">
        <v>18679</v>
      </c>
      <c r="J1017" s="19" t="s">
        <v>14102</v>
      </c>
      <c r="K1017" s="18"/>
      <c r="L1017" s="18">
        <v>351.87</v>
      </c>
    </row>
    <row r="1018" spans="1:12" s="20" customFormat="1" ht="12" x14ac:dyDescent="0.25">
      <c r="A1018" s="71">
        <v>1017</v>
      </c>
      <c r="B1018" s="18" t="s">
        <v>4099</v>
      </c>
      <c r="C1018" s="18" t="s">
        <v>19814</v>
      </c>
      <c r="D1018" s="18" t="s">
        <v>2670</v>
      </c>
      <c r="E1018" s="17">
        <v>1</v>
      </c>
      <c r="F1018" s="18" t="s">
        <v>19816</v>
      </c>
      <c r="G1018" s="17">
        <v>1</v>
      </c>
      <c r="H1018" s="19">
        <v>479.55</v>
      </c>
      <c r="I1018" s="18" t="s">
        <v>18679</v>
      </c>
      <c r="J1018" s="19" t="s">
        <v>14102</v>
      </c>
      <c r="K1018" s="18"/>
      <c r="L1018" s="18">
        <v>479.55</v>
      </c>
    </row>
    <row r="1019" spans="1:12" s="20" customFormat="1" ht="12" x14ac:dyDescent="0.25">
      <c r="A1019" s="71">
        <v>1018</v>
      </c>
      <c r="B1019" s="18" t="s">
        <v>2666</v>
      </c>
      <c r="C1019" s="18" t="s">
        <v>19817</v>
      </c>
      <c r="D1019" s="18" t="s">
        <v>2667</v>
      </c>
      <c r="E1019" s="17">
        <v>1</v>
      </c>
      <c r="F1019" s="18" t="s">
        <v>19818</v>
      </c>
      <c r="G1019" s="17">
        <v>1</v>
      </c>
      <c r="H1019" s="19">
        <v>534.70000000000005</v>
      </c>
      <c r="I1019" s="18" t="s">
        <v>18679</v>
      </c>
      <c r="J1019" s="19" t="s">
        <v>14102</v>
      </c>
      <c r="K1019" s="18"/>
      <c r="L1019" s="18">
        <v>534.70000000000005</v>
      </c>
    </row>
    <row r="1020" spans="1:12" s="20" customFormat="1" ht="12" x14ac:dyDescent="0.25">
      <c r="A1020" s="71">
        <v>1019</v>
      </c>
      <c r="B1020" s="18"/>
      <c r="C1020" s="18" t="s">
        <v>19817</v>
      </c>
      <c r="D1020" s="18" t="s">
        <v>19819</v>
      </c>
      <c r="E1020" s="17">
        <v>1</v>
      </c>
      <c r="F1020" s="18" t="s">
        <v>19820</v>
      </c>
      <c r="G1020" s="17">
        <v>1</v>
      </c>
      <c r="H1020" s="19">
        <v>387.99</v>
      </c>
      <c r="I1020" s="18" t="s">
        <v>18939</v>
      </c>
      <c r="J1020" s="19" t="s">
        <v>14070</v>
      </c>
      <c r="K1020" s="18"/>
      <c r="L1020" s="18">
        <v>387.99</v>
      </c>
    </row>
    <row r="1021" spans="1:12" s="20" customFormat="1" ht="12" x14ac:dyDescent="0.25">
      <c r="A1021" s="71">
        <v>1020</v>
      </c>
      <c r="B1021" s="18" t="s">
        <v>2663</v>
      </c>
      <c r="C1021" s="18" t="s">
        <v>19817</v>
      </c>
      <c r="D1021" s="18" t="s">
        <v>2664</v>
      </c>
      <c r="E1021" s="17">
        <v>1</v>
      </c>
      <c r="F1021" s="18" t="s">
        <v>19821</v>
      </c>
      <c r="G1021" s="17">
        <v>1</v>
      </c>
      <c r="H1021" s="19">
        <v>168.44</v>
      </c>
      <c r="I1021" s="18" t="s">
        <v>18679</v>
      </c>
      <c r="J1021" s="19" t="s">
        <v>14102</v>
      </c>
      <c r="K1021" s="18"/>
      <c r="L1021" s="18">
        <v>168.44</v>
      </c>
    </row>
    <row r="1022" spans="1:12" s="20" customFormat="1" ht="12" x14ac:dyDescent="0.25">
      <c r="A1022" s="71">
        <v>1021</v>
      </c>
      <c r="B1022" s="18" t="s">
        <v>2660</v>
      </c>
      <c r="C1022" s="18" t="s">
        <v>19817</v>
      </c>
      <c r="D1022" s="18" t="s">
        <v>2661</v>
      </c>
      <c r="E1022" s="17">
        <v>1</v>
      </c>
      <c r="F1022" s="18" t="s">
        <v>19822</v>
      </c>
      <c r="G1022" s="17">
        <v>1</v>
      </c>
      <c r="H1022" s="19">
        <v>570.66999999999996</v>
      </c>
      <c r="I1022" s="18" t="s">
        <v>18679</v>
      </c>
      <c r="J1022" s="19" t="s">
        <v>14102</v>
      </c>
      <c r="K1022" s="18"/>
      <c r="L1022" s="18">
        <v>570.66</v>
      </c>
    </row>
    <row r="1023" spans="1:12" s="20" customFormat="1" ht="12" x14ac:dyDescent="0.25">
      <c r="A1023" s="71">
        <v>1022</v>
      </c>
      <c r="B1023" s="18"/>
      <c r="C1023" s="18" t="s">
        <v>19817</v>
      </c>
      <c r="D1023" s="18" t="s">
        <v>19823</v>
      </c>
      <c r="E1023" s="17">
        <v>1</v>
      </c>
      <c r="F1023" s="18" t="s">
        <v>19824</v>
      </c>
      <c r="G1023" s="17">
        <v>1</v>
      </c>
      <c r="H1023" s="19">
        <v>393.21</v>
      </c>
      <c r="I1023" s="18" t="s">
        <v>18939</v>
      </c>
      <c r="J1023" s="19" t="s">
        <v>14070</v>
      </c>
      <c r="K1023" s="18"/>
      <c r="L1023" s="18">
        <v>393.21</v>
      </c>
    </row>
    <row r="1024" spans="1:12" s="20" customFormat="1" ht="12" x14ac:dyDescent="0.25">
      <c r="A1024" s="71">
        <v>1023</v>
      </c>
      <c r="B1024" s="18" t="s">
        <v>2657</v>
      </c>
      <c r="C1024" s="18" t="s">
        <v>18925</v>
      </c>
      <c r="D1024" s="18" t="s">
        <v>2658</v>
      </c>
      <c r="E1024" s="17">
        <v>1</v>
      </c>
      <c r="F1024" s="18" t="s">
        <v>19825</v>
      </c>
      <c r="G1024" s="17">
        <v>1</v>
      </c>
      <c r="H1024" s="19">
        <v>342.88</v>
      </c>
      <c r="I1024" s="18" t="s">
        <v>18679</v>
      </c>
      <c r="J1024" s="19" t="s">
        <v>14102</v>
      </c>
      <c r="K1024" s="18"/>
      <c r="L1024" s="18">
        <v>342.88</v>
      </c>
    </row>
    <row r="1025" spans="1:12" s="20" customFormat="1" ht="12" x14ac:dyDescent="0.25">
      <c r="A1025" s="71">
        <v>1024</v>
      </c>
      <c r="B1025" s="18" t="s">
        <v>2653</v>
      </c>
      <c r="C1025" s="18" t="s">
        <v>18925</v>
      </c>
      <c r="D1025" s="18" t="s">
        <v>2654</v>
      </c>
      <c r="E1025" s="17">
        <v>1</v>
      </c>
      <c r="F1025" s="18" t="s">
        <v>19826</v>
      </c>
      <c r="G1025" s="17">
        <v>1</v>
      </c>
      <c r="H1025" s="19">
        <v>653.99</v>
      </c>
      <c r="I1025" s="18" t="s">
        <v>18679</v>
      </c>
      <c r="J1025" s="19" t="s">
        <v>14102</v>
      </c>
      <c r="K1025" s="18"/>
      <c r="L1025" s="18">
        <v>653.99</v>
      </c>
    </row>
    <row r="1026" spans="1:12" s="20" customFormat="1" ht="12" x14ac:dyDescent="0.25">
      <c r="A1026" s="71">
        <v>1025</v>
      </c>
      <c r="B1026" s="18" t="s">
        <v>6601</v>
      </c>
      <c r="C1026" s="18" t="s">
        <v>19827</v>
      </c>
      <c r="D1026" s="18" t="s">
        <v>17440</v>
      </c>
      <c r="E1026" s="17">
        <v>1</v>
      </c>
      <c r="F1026" s="18" t="s">
        <v>19828</v>
      </c>
      <c r="G1026" s="17">
        <v>1</v>
      </c>
      <c r="H1026" s="19">
        <v>2657.14</v>
      </c>
      <c r="I1026" s="18" t="s">
        <v>18679</v>
      </c>
      <c r="J1026" s="19" t="s">
        <v>14102</v>
      </c>
      <c r="K1026" s="18"/>
      <c r="L1026" s="18">
        <v>2612.36</v>
      </c>
    </row>
    <row r="1027" spans="1:12" s="20" customFormat="1" ht="12" x14ac:dyDescent="0.25">
      <c r="A1027" s="71">
        <v>1026</v>
      </c>
      <c r="B1027" s="18" t="s">
        <v>2650</v>
      </c>
      <c r="C1027" s="18" t="s">
        <v>19827</v>
      </c>
      <c r="D1027" s="18" t="s">
        <v>2651</v>
      </c>
      <c r="E1027" s="17">
        <v>1</v>
      </c>
      <c r="F1027" s="18" t="s">
        <v>19829</v>
      </c>
      <c r="G1027" s="17">
        <v>1</v>
      </c>
      <c r="H1027" s="19">
        <v>2171.4299999999998</v>
      </c>
      <c r="I1027" s="18" t="s">
        <v>18679</v>
      </c>
      <c r="J1027" s="19" t="s">
        <v>14102</v>
      </c>
      <c r="K1027" s="18"/>
      <c r="L1027" s="18">
        <v>2134.83</v>
      </c>
    </row>
    <row r="1028" spans="1:12" s="20" customFormat="1" ht="12" x14ac:dyDescent="0.25">
      <c r="A1028" s="71">
        <v>1027</v>
      </c>
      <c r="B1028" s="18" t="s">
        <v>2647</v>
      </c>
      <c r="C1028" s="18" t="s">
        <v>19827</v>
      </c>
      <c r="D1028" s="18" t="s">
        <v>2648</v>
      </c>
      <c r="E1028" s="17">
        <v>1</v>
      </c>
      <c r="F1028" s="18" t="s">
        <v>19830</v>
      </c>
      <c r="G1028" s="17">
        <v>1</v>
      </c>
      <c r="H1028" s="19">
        <v>2171.4299999999998</v>
      </c>
      <c r="I1028" s="18" t="s">
        <v>18679</v>
      </c>
      <c r="J1028" s="19" t="s">
        <v>14102</v>
      </c>
      <c r="K1028" s="18"/>
      <c r="L1028" s="18">
        <v>2134.83</v>
      </c>
    </row>
    <row r="1029" spans="1:12" s="20" customFormat="1" ht="12" x14ac:dyDescent="0.25">
      <c r="A1029" s="71">
        <v>1028</v>
      </c>
      <c r="B1029" s="18" t="s">
        <v>2644</v>
      </c>
      <c r="C1029" s="18" t="s">
        <v>19827</v>
      </c>
      <c r="D1029" s="18" t="s">
        <v>2645</v>
      </c>
      <c r="E1029" s="17">
        <v>1</v>
      </c>
      <c r="F1029" s="18" t="s">
        <v>19831</v>
      </c>
      <c r="G1029" s="17">
        <v>1</v>
      </c>
      <c r="H1029" s="19">
        <v>1000</v>
      </c>
      <c r="I1029" s="18" t="s">
        <v>18679</v>
      </c>
      <c r="J1029" s="19" t="s">
        <v>14102</v>
      </c>
      <c r="K1029" s="18"/>
      <c r="L1029" s="18">
        <v>983.15</v>
      </c>
    </row>
    <row r="1030" spans="1:12" s="20" customFormat="1" ht="12" x14ac:dyDescent="0.25">
      <c r="A1030" s="71">
        <v>1029</v>
      </c>
      <c r="B1030" s="18" t="s">
        <v>2641</v>
      </c>
      <c r="C1030" s="18" t="s">
        <v>19827</v>
      </c>
      <c r="D1030" s="18" t="s">
        <v>2642</v>
      </c>
      <c r="E1030" s="17">
        <v>1</v>
      </c>
      <c r="F1030" s="18" t="s">
        <v>19832</v>
      </c>
      <c r="G1030" s="17">
        <v>1</v>
      </c>
      <c r="H1030" s="19">
        <v>1000</v>
      </c>
      <c r="I1030" s="18" t="s">
        <v>18679</v>
      </c>
      <c r="J1030" s="19" t="s">
        <v>14102</v>
      </c>
      <c r="K1030" s="18"/>
      <c r="L1030" s="18">
        <v>983.15</v>
      </c>
    </row>
    <row r="1031" spans="1:12" s="20" customFormat="1" ht="12" x14ac:dyDescent="0.25">
      <c r="A1031" s="71">
        <v>1030</v>
      </c>
      <c r="B1031" s="18" t="s">
        <v>2577</v>
      </c>
      <c r="C1031" s="18" t="s">
        <v>19827</v>
      </c>
      <c r="D1031" s="18" t="s">
        <v>2578</v>
      </c>
      <c r="E1031" s="17">
        <v>1</v>
      </c>
      <c r="F1031" s="18" t="s">
        <v>19833</v>
      </c>
      <c r="G1031" s="17">
        <v>1</v>
      </c>
      <c r="H1031" s="19">
        <v>714.29</v>
      </c>
      <c r="I1031" s="18" t="s">
        <v>18679</v>
      </c>
      <c r="J1031" s="19" t="s">
        <v>14102</v>
      </c>
      <c r="K1031" s="18"/>
      <c r="L1031" s="18">
        <v>702.25</v>
      </c>
    </row>
    <row r="1032" spans="1:12" s="20" customFormat="1" ht="12" x14ac:dyDescent="0.25">
      <c r="A1032" s="71">
        <v>1031</v>
      </c>
      <c r="B1032" s="18" t="s">
        <v>2559</v>
      </c>
      <c r="C1032" s="18" t="s">
        <v>19827</v>
      </c>
      <c r="D1032" s="18" t="s">
        <v>2560</v>
      </c>
      <c r="E1032" s="17">
        <v>1</v>
      </c>
      <c r="F1032" s="18" t="s">
        <v>19834</v>
      </c>
      <c r="G1032" s="17">
        <v>1</v>
      </c>
      <c r="H1032" s="19">
        <v>714.29</v>
      </c>
      <c r="I1032" s="18" t="s">
        <v>18679</v>
      </c>
      <c r="J1032" s="19" t="s">
        <v>14102</v>
      </c>
      <c r="K1032" s="18"/>
      <c r="L1032" s="18">
        <v>702.25</v>
      </c>
    </row>
    <row r="1033" spans="1:12" s="20" customFormat="1" ht="12" x14ac:dyDescent="0.25">
      <c r="A1033" s="71">
        <v>1032</v>
      </c>
      <c r="B1033" s="18" t="s">
        <v>2547</v>
      </c>
      <c r="C1033" s="18" t="s">
        <v>19835</v>
      </c>
      <c r="D1033" s="18" t="s">
        <v>2548</v>
      </c>
      <c r="E1033" s="17">
        <v>1</v>
      </c>
      <c r="F1033" s="18" t="s">
        <v>19836</v>
      </c>
      <c r="G1033" s="17">
        <v>1</v>
      </c>
      <c r="H1033" s="19">
        <v>10868.57</v>
      </c>
      <c r="I1033" s="18" t="s">
        <v>18679</v>
      </c>
      <c r="J1033" s="19" t="s">
        <v>14102</v>
      </c>
      <c r="K1033" s="18"/>
      <c r="L1033" s="18">
        <v>10685.39</v>
      </c>
    </row>
    <row r="1034" spans="1:12" s="20" customFormat="1" ht="12" x14ac:dyDescent="0.25">
      <c r="A1034" s="71">
        <v>1033</v>
      </c>
      <c r="B1034" s="18" t="s">
        <v>2541</v>
      </c>
      <c r="C1034" s="18" t="s">
        <v>19835</v>
      </c>
      <c r="D1034" s="18" t="s">
        <v>2542</v>
      </c>
      <c r="E1034" s="17">
        <v>1</v>
      </c>
      <c r="F1034" s="18" t="s">
        <v>19837</v>
      </c>
      <c r="G1034" s="17">
        <v>1</v>
      </c>
      <c r="H1034" s="19">
        <v>14816</v>
      </c>
      <c r="I1034" s="18" t="s">
        <v>18679</v>
      </c>
      <c r="J1034" s="19" t="s">
        <v>14102</v>
      </c>
      <c r="K1034" s="18"/>
      <c r="L1034" s="18">
        <v>14566.29</v>
      </c>
    </row>
    <row r="1035" spans="1:12" s="20" customFormat="1" ht="12" x14ac:dyDescent="0.25">
      <c r="A1035" s="71">
        <v>1034</v>
      </c>
      <c r="B1035" s="18" t="s">
        <v>2535</v>
      </c>
      <c r="C1035" s="18" t="s">
        <v>19835</v>
      </c>
      <c r="D1035" s="18" t="s">
        <v>2536</v>
      </c>
      <c r="E1035" s="17">
        <v>1</v>
      </c>
      <c r="F1035" s="18" t="s">
        <v>19838</v>
      </c>
      <c r="G1035" s="17">
        <v>1</v>
      </c>
      <c r="H1035" s="19">
        <v>18763.43</v>
      </c>
      <c r="I1035" s="18" t="s">
        <v>18679</v>
      </c>
      <c r="J1035" s="19" t="s">
        <v>14102</v>
      </c>
      <c r="K1035" s="18"/>
      <c r="L1035" s="18">
        <v>18447.189999999999</v>
      </c>
    </row>
    <row r="1036" spans="1:12" s="20" customFormat="1" ht="12" x14ac:dyDescent="0.25">
      <c r="A1036" s="71">
        <v>1035</v>
      </c>
      <c r="B1036" s="18" t="s">
        <v>2526</v>
      </c>
      <c r="C1036" s="18" t="s">
        <v>19835</v>
      </c>
      <c r="D1036" s="18" t="s">
        <v>2527</v>
      </c>
      <c r="E1036" s="17">
        <v>1</v>
      </c>
      <c r="F1036" s="18" t="s">
        <v>19839</v>
      </c>
      <c r="G1036" s="17">
        <v>1</v>
      </c>
      <c r="H1036" s="19">
        <v>22709.71</v>
      </c>
      <c r="I1036" s="18" t="s">
        <v>18679</v>
      </c>
      <c r="J1036" s="19" t="s">
        <v>14102</v>
      </c>
      <c r="K1036" s="18"/>
      <c r="L1036" s="18">
        <v>22326.97</v>
      </c>
    </row>
    <row r="1037" spans="1:12" s="20" customFormat="1" ht="12" x14ac:dyDescent="0.25">
      <c r="A1037" s="71">
        <v>1036</v>
      </c>
      <c r="B1037" s="18" t="s">
        <v>2505</v>
      </c>
      <c r="C1037" s="18" t="s">
        <v>19835</v>
      </c>
      <c r="D1037" s="18" t="s">
        <v>2506</v>
      </c>
      <c r="E1037" s="17">
        <v>1</v>
      </c>
      <c r="F1037" s="18" t="s">
        <v>19840</v>
      </c>
      <c r="G1037" s="17">
        <v>1</v>
      </c>
      <c r="H1037" s="19">
        <v>21738.29</v>
      </c>
      <c r="I1037" s="18" t="s">
        <v>18679</v>
      </c>
      <c r="J1037" s="19" t="s">
        <v>14102</v>
      </c>
      <c r="K1037" s="18"/>
      <c r="L1037" s="18">
        <v>21371.91</v>
      </c>
    </row>
    <row r="1038" spans="1:12" s="20" customFormat="1" ht="12" x14ac:dyDescent="0.25">
      <c r="A1038" s="71">
        <v>1037</v>
      </c>
      <c r="B1038" s="18" t="s">
        <v>2493</v>
      </c>
      <c r="C1038" s="18" t="s">
        <v>19835</v>
      </c>
      <c r="D1038" s="18" t="s">
        <v>2494</v>
      </c>
      <c r="E1038" s="17">
        <v>1</v>
      </c>
      <c r="F1038" s="18" t="s">
        <v>19841</v>
      </c>
      <c r="G1038" s="17">
        <v>1</v>
      </c>
      <c r="H1038" s="19">
        <v>25684.57</v>
      </c>
      <c r="I1038" s="18" t="s">
        <v>18679</v>
      </c>
      <c r="J1038" s="19" t="s">
        <v>14102</v>
      </c>
      <c r="K1038" s="18"/>
      <c r="L1038" s="18">
        <v>25251.69</v>
      </c>
    </row>
    <row r="1039" spans="1:12" s="20" customFormat="1" ht="12" x14ac:dyDescent="0.25">
      <c r="A1039" s="71">
        <v>1038</v>
      </c>
      <c r="B1039" s="18" t="s">
        <v>2490</v>
      </c>
      <c r="C1039" s="18" t="s">
        <v>19835</v>
      </c>
      <c r="D1039" s="18" t="s">
        <v>2491</v>
      </c>
      <c r="E1039" s="17">
        <v>1</v>
      </c>
      <c r="F1039" s="18" t="s">
        <v>19842</v>
      </c>
      <c r="G1039" s="17">
        <v>1</v>
      </c>
      <c r="H1039" s="19">
        <v>29632</v>
      </c>
      <c r="I1039" s="18" t="s">
        <v>18679</v>
      </c>
      <c r="J1039" s="19" t="s">
        <v>14102</v>
      </c>
      <c r="K1039" s="18"/>
      <c r="L1039" s="18">
        <v>29132.58</v>
      </c>
    </row>
    <row r="1040" spans="1:12" s="20" customFormat="1" ht="12" x14ac:dyDescent="0.25">
      <c r="A1040" s="71">
        <v>1039</v>
      </c>
      <c r="B1040" s="18" t="s">
        <v>2487</v>
      </c>
      <c r="C1040" s="18" t="s">
        <v>19843</v>
      </c>
      <c r="D1040" s="18" t="s">
        <v>2488</v>
      </c>
      <c r="E1040" s="17">
        <v>1</v>
      </c>
      <c r="F1040" s="18" t="s">
        <v>19844</v>
      </c>
      <c r="G1040" s="17">
        <v>1</v>
      </c>
      <c r="H1040" s="19">
        <v>32606.86</v>
      </c>
      <c r="I1040" s="18" t="s">
        <v>18679</v>
      </c>
      <c r="J1040" s="19" t="s">
        <v>14102</v>
      </c>
      <c r="K1040" s="18"/>
      <c r="L1040" s="18">
        <v>32057.3</v>
      </c>
    </row>
    <row r="1041" spans="1:12" s="20" customFormat="1" ht="12" x14ac:dyDescent="0.25">
      <c r="A1041" s="71">
        <v>1040</v>
      </c>
      <c r="B1041" s="18" t="s">
        <v>2483</v>
      </c>
      <c r="C1041" s="18" t="s">
        <v>19843</v>
      </c>
      <c r="D1041" s="18" t="s">
        <v>2484</v>
      </c>
      <c r="E1041" s="17">
        <v>1</v>
      </c>
      <c r="F1041" s="18" t="s">
        <v>19845</v>
      </c>
      <c r="G1041" s="17">
        <v>1</v>
      </c>
      <c r="H1041" s="19">
        <v>40500.57</v>
      </c>
      <c r="I1041" s="18" t="s">
        <v>18679</v>
      </c>
      <c r="J1041" s="19" t="s">
        <v>14102</v>
      </c>
      <c r="K1041" s="18"/>
      <c r="L1041" s="18">
        <v>39817.980000000003</v>
      </c>
    </row>
    <row r="1042" spans="1:12" s="20" customFormat="1" ht="12" x14ac:dyDescent="0.25">
      <c r="A1042" s="71">
        <v>1041</v>
      </c>
      <c r="B1042" s="18" t="s">
        <v>2480</v>
      </c>
      <c r="C1042" s="18" t="s">
        <v>19846</v>
      </c>
      <c r="D1042" s="18" t="s">
        <v>2481</v>
      </c>
      <c r="E1042" s="17">
        <v>1</v>
      </c>
      <c r="F1042" s="18" t="s">
        <v>19847</v>
      </c>
      <c r="G1042" s="17">
        <v>1</v>
      </c>
      <c r="H1042" s="19">
        <v>93.71</v>
      </c>
      <c r="I1042" s="18" t="s">
        <v>18679</v>
      </c>
      <c r="J1042" s="19" t="s">
        <v>14102</v>
      </c>
      <c r="K1042" s="18"/>
      <c r="L1042" s="18">
        <v>92.13</v>
      </c>
    </row>
    <row r="1043" spans="1:12" s="20" customFormat="1" ht="12" x14ac:dyDescent="0.25">
      <c r="A1043" s="71">
        <v>1042</v>
      </c>
      <c r="B1043" s="18" t="s">
        <v>2477</v>
      </c>
      <c r="C1043" s="18" t="s">
        <v>19846</v>
      </c>
      <c r="D1043" s="18" t="s">
        <v>2478</v>
      </c>
      <c r="E1043" s="17">
        <v>1</v>
      </c>
      <c r="F1043" s="18" t="s">
        <v>19848</v>
      </c>
      <c r="G1043" s="17">
        <v>1</v>
      </c>
      <c r="H1043" s="19">
        <v>885.71</v>
      </c>
      <c r="I1043" s="18" t="s">
        <v>18679</v>
      </c>
      <c r="J1043" s="19" t="s">
        <v>14102</v>
      </c>
      <c r="K1043" s="18"/>
      <c r="L1043" s="18">
        <v>870.79</v>
      </c>
    </row>
    <row r="1044" spans="1:12" s="20" customFormat="1" ht="12" x14ac:dyDescent="0.25">
      <c r="A1044" s="71">
        <v>1043</v>
      </c>
      <c r="B1044" s="18" t="s">
        <v>7573</v>
      </c>
      <c r="C1044" s="18" t="s">
        <v>19849</v>
      </c>
      <c r="D1044" s="18" t="s">
        <v>7574</v>
      </c>
      <c r="E1044" s="17">
        <v>1</v>
      </c>
      <c r="F1044" s="18" t="s">
        <v>19850</v>
      </c>
      <c r="G1044" s="17">
        <v>1</v>
      </c>
      <c r="H1044" s="19">
        <v>2974.86</v>
      </c>
      <c r="I1044" s="18" t="s">
        <v>18679</v>
      </c>
      <c r="J1044" s="19" t="s">
        <v>14102</v>
      </c>
      <c r="K1044" s="18"/>
      <c r="L1044" s="18">
        <v>2924.72</v>
      </c>
    </row>
    <row r="1045" spans="1:12" s="20" customFormat="1" ht="12" x14ac:dyDescent="0.25">
      <c r="A1045" s="71">
        <v>1044</v>
      </c>
      <c r="B1045" s="18" t="s">
        <v>2468</v>
      </c>
      <c r="C1045" s="18" t="s">
        <v>19849</v>
      </c>
      <c r="D1045" s="18" t="s">
        <v>2469</v>
      </c>
      <c r="E1045" s="17">
        <v>1</v>
      </c>
      <c r="F1045" s="18" t="s">
        <v>19851</v>
      </c>
      <c r="G1045" s="17">
        <v>1</v>
      </c>
      <c r="H1045" s="19">
        <v>3947.43</v>
      </c>
      <c r="I1045" s="18" t="s">
        <v>18679</v>
      </c>
      <c r="J1045" s="19" t="s">
        <v>14102</v>
      </c>
      <c r="K1045" s="18"/>
      <c r="L1045" s="18">
        <v>3880.9</v>
      </c>
    </row>
    <row r="1046" spans="1:12" s="20" customFormat="1" ht="12" x14ac:dyDescent="0.25">
      <c r="A1046" s="71">
        <v>1045</v>
      </c>
      <c r="B1046" s="18" t="s">
        <v>2462</v>
      </c>
      <c r="C1046" s="18" t="s">
        <v>19852</v>
      </c>
      <c r="D1046" s="18" t="s">
        <v>2463</v>
      </c>
      <c r="E1046" s="17">
        <v>1</v>
      </c>
      <c r="F1046" s="18" t="s">
        <v>19853</v>
      </c>
      <c r="G1046" s="17">
        <v>1</v>
      </c>
      <c r="H1046" s="19">
        <v>20285.71</v>
      </c>
      <c r="I1046" s="18" t="s">
        <v>18679</v>
      </c>
      <c r="J1046" s="19" t="s">
        <v>14102</v>
      </c>
      <c r="K1046" s="18" t="s">
        <v>6768</v>
      </c>
      <c r="L1046" s="18">
        <v>19943.82</v>
      </c>
    </row>
    <row r="1047" spans="1:12" s="20" customFormat="1" ht="12" x14ac:dyDescent="0.25">
      <c r="A1047" s="71">
        <v>1046</v>
      </c>
      <c r="B1047" s="18" t="s">
        <v>6762</v>
      </c>
      <c r="C1047" s="18" t="s">
        <v>19852</v>
      </c>
      <c r="D1047" s="18" t="s">
        <v>16955</v>
      </c>
      <c r="E1047" s="17">
        <v>1</v>
      </c>
      <c r="F1047" s="18" t="s">
        <v>19854</v>
      </c>
      <c r="G1047" s="17">
        <v>1</v>
      </c>
      <c r="H1047" s="19">
        <v>22571.43</v>
      </c>
      <c r="I1047" s="18" t="s">
        <v>18736</v>
      </c>
      <c r="J1047" s="19" t="s">
        <v>14102</v>
      </c>
      <c r="K1047" s="18"/>
      <c r="L1047" s="18">
        <v>24438.2</v>
      </c>
    </row>
    <row r="1048" spans="1:12" s="20" customFormat="1" ht="12" x14ac:dyDescent="0.25">
      <c r="A1048" s="71">
        <v>1047</v>
      </c>
      <c r="B1048" s="18" t="s">
        <v>2456</v>
      </c>
      <c r="C1048" s="18" t="s">
        <v>19852</v>
      </c>
      <c r="D1048" s="18" t="s">
        <v>2457</v>
      </c>
      <c r="E1048" s="17">
        <v>1</v>
      </c>
      <c r="F1048" s="18" t="s">
        <v>19855</v>
      </c>
      <c r="G1048" s="17">
        <v>1</v>
      </c>
      <c r="H1048" s="19">
        <v>24857.14</v>
      </c>
      <c r="I1048" s="18" t="s">
        <v>18679</v>
      </c>
      <c r="J1048" s="19" t="s">
        <v>14102</v>
      </c>
      <c r="K1048" s="18"/>
      <c r="L1048" s="18">
        <v>28932.58</v>
      </c>
    </row>
    <row r="1049" spans="1:12" s="20" customFormat="1" ht="12" x14ac:dyDescent="0.25">
      <c r="A1049" s="71">
        <v>1048</v>
      </c>
      <c r="B1049" s="18" t="s">
        <v>2450</v>
      </c>
      <c r="C1049" s="18" t="s">
        <v>19856</v>
      </c>
      <c r="D1049" s="18" t="s">
        <v>2451</v>
      </c>
      <c r="E1049" s="17">
        <v>1</v>
      </c>
      <c r="F1049" s="18" t="s">
        <v>19857</v>
      </c>
      <c r="G1049" s="17">
        <v>1</v>
      </c>
      <c r="H1049" s="19">
        <v>16651.43</v>
      </c>
      <c r="I1049" s="18" t="s">
        <v>18679</v>
      </c>
      <c r="J1049" s="19" t="s">
        <v>14102</v>
      </c>
      <c r="K1049" s="18"/>
      <c r="L1049" s="18">
        <v>16651.43</v>
      </c>
    </row>
    <row r="1050" spans="1:12" s="20" customFormat="1" ht="12" x14ac:dyDescent="0.25">
      <c r="A1050" s="71">
        <v>1049</v>
      </c>
      <c r="B1050" s="18" t="s">
        <v>2441</v>
      </c>
      <c r="C1050" s="18" t="s">
        <v>19856</v>
      </c>
      <c r="D1050" s="18" t="s">
        <v>2442</v>
      </c>
      <c r="E1050" s="17">
        <v>1</v>
      </c>
      <c r="F1050" s="18" t="s">
        <v>19858</v>
      </c>
      <c r="G1050" s="17">
        <v>1</v>
      </c>
      <c r="H1050" s="19">
        <v>15314.29</v>
      </c>
      <c r="I1050" s="18" t="s">
        <v>18679</v>
      </c>
      <c r="J1050" s="19" t="s">
        <v>14102</v>
      </c>
      <c r="K1050" s="18"/>
      <c r="L1050" s="18">
        <v>15314.29</v>
      </c>
    </row>
    <row r="1051" spans="1:12" s="20" customFormat="1" ht="12" x14ac:dyDescent="0.25">
      <c r="A1051" s="71">
        <v>1050</v>
      </c>
      <c r="B1051" s="18" t="s">
        <v>2438</v>
      </c>
      <c r="C1051" s="18" t="s">
        <v>19859</v>
      </c>
      <c r="D1051" s="18" t="s">
        <v>2439</v>
      </c>
      <c r="E1051" s="17">
        <v>1</v>
      </c>
      <c r="F1051" s="18" t="s">
        <v>19860</v>
      </c>
      <c r="G1051" s="17">
        <v>1</v>
      </c>
      <c r="H1051" s="19">
        <v>17200</v>
      </c>
      <c r="I1051" s="18" t="s">
        <v>18679</v>
      </c>
      <c r="J1051" s="19" t="s">
        <v>14102</v>
      </c>
      <c r="K1051" s="18"/>
      <c r="L1051" s="18">
        <v>16910.11</v>
      </c>
    </row>
    <row r="1052" spans="1:12" s="20" customFormat="1" ht="12" x14ac:dyDescent="0.25">
      <c r="A1052" s="71">
        <v>1051</v>
      </c>
      <c r="B1052" s="18" t="s">
        <v>2435</v>
      </c>
      <c r="C1052" s="18" t="s">
        <v>19859</v>
      </c>
      <c r="D1052" s="18" t="s">
        <v>2436</v>
      </c>
      <c r="E1052" s="17">
        <v>1</v>
      </c>
      <c r="F1052" s="18" t="s">
        <v>19861</v>
      </c>
      <c r="G1052" s="17">
        <v>1</v>
      </c>
      <c r="H1052" s="19">
        <v>15862.86</v>
      </c>
      <c r="I1052" s="18" t="s">
        <v>18679</v>
      </c>
      <c r="J1052" s="19" t="s">
        <v>14102</v>
      </c>
      <c r="K1052" s="18"/>
      <c r="L1052" s="18">
        <v>15595.51</v>
      </c>
    </row>
    <row r="1053" spans="1:12" s="20" customFormat="1" ht="12" x14ac:dyDescent="0.25">
      <c r="A1053" s="71">
        <v>1052</v>
      </c>
      <c r="B1053" s="18" t="s">
        <v>2432</v>
      </c>
      <c r="C1053" s="18" t="s">
        <v>19862</v>
      </c>
      <c r="D1053" s="18" t="s">
        <v>2433</v>
      </c>
      <c r="E1053" s="17">
        <v>1</v>
      </c>
      <c r="F1053" s="18" t="s">
        <v>19863</v>
      </c>
      <c r="G1053" s="17">
        <v>1</v>
      </c>
      <c r="H1053" s="19">
        <v>537.14</v>
      </c>
      <c r="I1053" s="18" t="s">
        <v>18679</v>
      </c>
      <c r="J1053" s="19" t="s">
        <v>14102</v>
      </c>
      <c r="K1053" s="18"/>
      <c r="L1053" s="18">
        <v>528.09</v>
      </c>
    </row>
    <row r="1054" spans="1:12" s="20" customFormat="1" ht="12" x14ac:dyDescent="0.25">
      <c r="A1054" s="71">
        <v>1053</v>
      </c>
      <c r="B1054" s="18" t="s">
        <v>2426</v>
      </c>
      <c r="C1054" s="18" t="s">
        <v>19862</v>
      </c>
      <c r="D1054" s="18" t="s">
        <v>2427</v>
      </c>
      <c r="E1054" s="17">
        <v>1</v>
      </c>
      <c r="F1054" s="18" t="s">
        <v>19864</v>
      </c>
      <c r="G1054" s="17">
        <v>1</v>
      </c>
      <c r="H1054" s="19">
        <v>222.86</v>
      </c>
      <c r="I1054" s="18" t="s">
        <v>18679</v>
      </c>
      <c r="J1054" s="19" t="s">
        <v>14102</v>
      </c>
      <c r="K1054" s="18"/>
      <c r="L1054" s="18">
        <v>219.1</v>
      </c>
    </row>
    <row r="1055" spans="1:12" s="20" customFormat="1" ht="12" x14ac:dyDescent="0.25">
      <c r="A1055" s="71">
        <v>1054</v>
      </c>
      <c r="B1055" s="18" t="s">
        <v>2420</v>
      </c>
      <c r="C1055" s="18" t="s">
        <v>19865</v>
      </c>
      <c r="D1055" s="18" t="s">
        <v>2421</v>
      </c>
      <c r="E1055" s="17">
        <v>1</v>
      </c>
      <c r="F1055" s="18" t="s">
        <v>19866</v>
      </c>
      <c r="G1055" s="17">
        <v>1</v>
      </c>
      <c r="H1055" s="19">
        <v>4114.29</v>
      </c>
      <c r="I1055" s="18" t="s">
        <v>18679</v>
      </c>
      <c r="J1055" s="19" t="s">
        <v>14102</v>
      </c>
      <c r="K1055" s="18"/>
      <c r="L1055" s="18">
        <v>4044.94</v>
      </c>
    </row>
    <row r="1056" spans="1:12" s="20" customFormat="1" ht="12" x14ac:dyDescent="0.25">
      <c r="A1056" s="71">
        <v>1055</v>
      </c>
      <c r="B1056" s="18" t="s">
        <v>2417</v>
      </c>
      <c r="C1056" s="18" t="s">
        <v>19865</v>
      </c>
      <c r="D1056" s="18" t="s">
        <v>2418</v>
      </c>
      <c r="E1056" s="17">
        <v>1</v>
      </c>
      <c r="F1056" s="18" t="s">
        <v>19867</v>
      </c>
      <c r="G1056" s="17">
        <v>1</v>
      </c>
      <c r="H1056" s="19">
        <v>240</v>
      </c>
      <c r="I1056" s="18" t="s">
        <v>18679</v>
      </c>
      <c r="J1056" s="19" t="s">
        <v>14102</v>
      </c>
      <c r="K1056" s="18"/>
      <c r="L1056" s="18">
        <v>235.96</v>
      </c>
    </row>
    <row r="1057" spans="1:12" s="20" customFormat="1" ht="12" x14ac:dyDescent="0.25">
      <c r="A1057" s="71">
        <v>1056</v>
      </c>
      <c r="B1057" s="18" t="s">
        <v>2414</v>
      </c>
      <c r="C1057" s="18" t="s">
        <v>19865</v>
      </c>
      <c r="D1057" s="18" t="s">
        <v>2415</v>
      </c>
      <c r="E1057" s="17">
        <v>1</v>
      </c>
      <c r="F1057" s="18" t="s">
        <v>19868</v>
      </c>
      <c r="G1057" s="17">
        <v>1</v>
      </c>
      <c r="H1057" s="19">
        <v>320</v>
      </c>
      <c r="I1057" s="18" t="s">
        <v>18679</v>
      </c>
      <c r="J1057" s="19" t="s">
        <v>14102</v>
      </c>
      <c r="K1057" s="18"/>
      <c r="L1057" s="18">
        <v>314.61</v>
      </c>
    </row>
    <row r="1058" spans="1:12" s="20" customFormat="1" ht="12" x14ac:dyDescent="0.25">
      <c r="A1058" s="71">
        <v>1057</v>
      </c>
      <c r="B1058" s="18" t="s">
        <v>19869</v>
      </c>
      <c r="C1058" s="18" t="s">
        <v>19865</v>
      </c>
      <c r="D1058" s="18" t="s">
        <v>19870</v>
      </c>
      <c r="E1058" s="17">
        <v>1</v>
      </c>
      <c r="F1058" s="18" t="s">
        <v>19871</v>
      </c>
      <c r="G1058" s="17">
        <v>2</v>
      </c>
      <c r="H1058" s="19">
        <v>2480</v>
      </c>
      <c r="I1058" s="18" t="s">
        <v>19872</v>
      </c>
      <c r="J1058" s="19" t="s">
        <v>14102</v>
      </c>
      <c r="K1058" s="18"/>
      <c r="L1058" s="18">
        <v>2438.1999999999998</v>
      </c>
    </row>
    <row r="1059" spans="1:12" s="20" customFormat="1" ht="12" x14ac:dyDescent="0.25">
      <c r="A1059" s="71">
        <v>1058</v>
      </c>
      <c r="B1059" s="18" t="s">
        <v>2408</v>
      </c>
      <c r="C1059" s="18" t="s">
        <v>19865</v>
      </c>
      <c r="D1059" s="18" t="s">
        <v>2409</v>
      </c>
      <c r="E1059" s="17">
        <v>1</v>
      </c>
      <c r="F1059" s="18" t="s">
        <v>19871</v>
      </c>
      <c r="G1059" s="17">
        <v>2</v>
      </c>
      <c r="H1059" s="19">
        <v>188.57</v>
      </c>
      <c r="I1059" s="18" t="s">
        <v>18679</v>
      </c>
      <c r="J1059" s="19" t="s">
        <v>14102</v>
      </c>
      <c r="K1059" s="18"/>
      <c r="L1059" s="18">
        <v>185.39</v>
      </c>
    </row>
    <row r="1060" spans="1:12" s="20" customFormat="1" ht="12" x14ac:dyDescent="0.25">
      <c r="A1060" s="71">
        <v>1059</v>
      </c>
      <c r="B1060" s="18" t="s">
        <v>2402</v>
      </c>
      <c r="C1060" s="18" t="s">
        <v>19865</v>
      </c>
      <c r="D1060" s="18" t="s">
        <v>2403</v>
      </c>
      <c r="E1060" s="17">
        <v>1</v>
      </c>
      <c r="F1060" s="18" t="s">
        <v>19873</v>
      </c>
      <c r="G1060" s="17">
        <v>1</v>
      </c>
      <c r="H1060" s="19">
        <v>268.57</v>
      </c>
      <c r="I1060" s="18" t="s">
        <v>18679</v>
      </c>
      <c r="J1060" s="19" t="s">
        <v>14102</v>
      </c>
      <c r="K1060" s="18"/>
      <c r="L1060" s="18">
        <v>264.04000000000002</v>
      </c>
    </row>
    <row r="1061" spans="1:12" s="20" customFormat="1" ht="12" x14ac:dyDescent="0.25">
      <c r="A1061" s="71">
        <v>1060</v>
      </c>
      <c r="B1061" s="18" t="s">
        <v>2399</v>
      </c>
      <c r="C1061" s="18" t="s">
        <v>19874</v>
      </c>
      <c r="D1061" s="18" t="s">
        <v>2400</v>
      </c>
      <c r="E1061" s="17">
        <v>1</v>
      </c>
      <c r="F1061" s="18" t="s">
        <v>19875</v>
      </c>
      <c r="G1061" s="17">
        <v>1</v>
      </c>
      <c r="H1061" s="19">
        <v>160</v>
      </c>
      <c r="I1061" s="18" t="s">
        <v>18679</v>
      </c>
      <c r="J1061" s="19" t="s">
        <v>14102</v>
      </c>
      <c r="K1061" s="18"/>
      <c r="L1061" s="18">
        <v>157.30000000000001</v>
      </c>
    </row>
    <row r="1062" spans="1:12" s="20" customFormat="1" ht="12" x14ac:dyDescent="0.25">
      <c r="A1062" s="71">
        <v>1061</v>
      </c>
      <c r="B1062" s="18" t="s">
        <v>6331</v>
      </c>
      <c r="C1062" s="18" t="s">
        <v>19874</v>
      </c>
      <c r="D1062" s="18" t="s">
        <v>6332</v>
      </c>
      <c r="E1062" s="17">
        <v>1</v>
      </c>
      <c r="F1062" s="18" t="s">
        <v>19876</v>
      </c>
      <c r="G1062" s="17">
        <v>1</v>
      </c>
      <c r="H1062" s="19">
        <v>154.29</v>
      </c>
      <c r="I1062" s="18" t="s">
        <v>18679</v>
      </c>
      <c r="J1062" s="19" t="s">
        <v>14102</v>
      </c>
      <c r="K1062" s="18"/>
      <c r="L1062" s="18">
        <v>151.69</v>
      </c>
    </row>
    <row r="1063" spans="1:12" s="20" customFormat="1" ht="12" x14ac:dyDescent="0.25">
      <c r="A1063" s="71">
        <v>1062</v>
      </c>
      <c r="B1063" s="18" t="s">
        <v>2396</v>
      </c>
      <c r="C1063" s="18" t="s">
        <v>19874</v>
      </c>
      <c r="D1063" s="18" t="s">
        <v>2397</v>
      </c>
      <c r="E1063" s="17">
        <v>1</v>
      </c>
      <c r="F1063" s="18" t="s">
        <v>19877</v>
      </c>
      <c r="G1063" s="17">
        <v>1</v>
      </c>
      <c r="H1063" s="19">
        <v>2212.5700000000002</v>
      </c>
      <c r="I1063" s="18" t="s">
        <v>18679</v>
      </c>
      <c r="J1063" s="19" t="s">
        <v>14102</v>
      </c>
      <c r="K1063" s="18"/>
      <c r="L1063" s="18">
        <v>2175.2800000000002</v>
      </c>
    </row>
    <row r="1064" spans="1:12" s="20" customFormat="1" ht="12" x14ac:dyDescent="0.25">
      <c r="A1064" s="71">
        <v>1063</v>
      </c>
      <c r="B1064" s="18" t="s">
        <v>2393</v>
      </c>
      <c r="C1064" s="18" t="s">
        <v>19874</v>
      </c>
      <c r="D1064" s="18" t="s">
        <v>2394</v>
      </c>
      <c r="E1064" s="17">
        <v>1</v>
      </c>
      <c r="F1064" s="18" t="s">
        <v>19878</v>
      </c>
      <c r="G1064" s="17">
        <v>1</v>
      </c>
      <c r="H1064" s="19">
        <v>2741.71</v>
      </c>
      <c r="I1064" s="18" t="s">
        <v>18679</v>
      </c>
      <c r="J1064" s="19" t="s">
        <v>14102</v>
      </c>
      <c r="K1064" s="18"/>
      <c r="L1064" s="18">
        <v>2695.51</v>
      </c>
    </row>
    <row r="1065" spans="1:12" s="20" customFormat="1" ht="12" x14ac:dyDescent="0.25">
      <c r="A1065" s="71">
        <v>1064</v>
      </c>
      <c r="B1065" s="18" t="s">
        <v>2390</v>
      </c>
      <c r="C1065" s="18" t="s">
        <v>19874</v>
      </c>
      <c r="D1065" s="18" t="s">
        <v>2391</v>
      </c>
      <c r="E1065" s="17">
        <v>1</v>
      </c>
      <c r="F1065" s="18" t="s">
        <v>19879</v>
      </c>
      <c r="G1065" s="17">
        <v>1</v>
      </c>
      <c r="H1065" s="19">
        <v>970.29</v>
      </c>
      <c r="I1065" s="18" t="s">
        <v>18679</v>
      </c>
      <c r="J1065" s="19" t="s">
        <v>14102</v>
      </c>
      <c r="K1065" s="18"/>
      <c r="L1065" s="18">
        <v>953.93</v>
      </c>
    </row>
    <row r="1066" spans="1:12" s="20" customFormat="1" ht="12" x14ac:dyDescent="0.25">
      <c r="A1066" s="71">
        <v>1065</v>
      </c>
      <c r="B1066" s="18" t="s">
        <v>2387</v>
      </c>
      <c r="C1066" s="18" t="s">
        <v>19874</v>
      </c>
      <c r="D1066" s="18" t="s">
        <v>2388</v>
      </c>
      <c r="E1066" s="17">
        <v>1</v>
      </c>
      <c r="F1066" s="18" t="s">
        <v>19880</v>
      </c>
      <c r="G1066" s="17">
        <v>1</v>
      </c>
      <c r="H1066" s="19">
        <v>1369.14</v>
      </c>
      <c r="I1066" s="18" t="s">
        <v>18679</v>
      </c>
      <c r="J1066" s="19" t="s">
        <v>14102</v>
      </c>
      <c r="K1066" s="18"/>
      <c r="L1066" s="18">
        <v>1346.07</v>
      </c>
    </row>
    <row r="1067" spans="1:12" s="20" customFormat="1" ht="12" x14ac:dyDescent="0.25">
      <c r="A1067" s="71">
        <v>1066</v>
      </c>
      <c r="B1067" s="18" t="s">
        <v>2384</v>
      </c>
      <c r="C1067" s="18" t="s">
        <v>19874</v>
      </c>
      <c r="D1067" s="18" t="s">
        <v>2385</v>
      </c>
      <c r="E1067" s="17">
        <v>1</v>
      </c>
      <c r="F1067" s="18" t="s">
        <v>19881</v>
      </c>
      <c r="G1067" s="17">
        <v>1</v>
      </c>
      <c r="H1067" s="19">
        <v>114.29</v>
      </c>
      <c r="I1067" s="18" t="s">
        <v>18679</v>
      </c>
      <c r="J1067" s="19" t="s">
        <v>14102</v>
      </c>
      <c r="K1067" s="18"/>
      <c r="L1067" s="18">
        <v>112.36</v>
      </c>
    </row>
    <row r="1068" spans="1:12" s="20" customFormat="1" ht="12" x14ac:dyDescent="0.25">
      <c r="A1068" s="71">
        <v>1067</v>
      </c>
      <c r="B1068" s="18" t="s">
        <v>7222</v>
      </c>
      <c r="C1068" s="18" t="s">
        <v>19882</v>
      </c>
      <c r="D1068" s="18" t="s">
        <v>18196</v>
      </c>
      <c r="E1068" s="17">
        <v>1</v>
      </c>
      <c r="F1068" s="18" t="s">
        <v>19883</v>
      </c>
      <c r="G1068" s="17">
        <v>1</v>
      </c>
      <c r="H1068" s="19">
        <v>72.14</v>
      </c>
      <c r="I1068" s="18" t="s">
        <v>18679</v>
      </c>
      <c r="J1068" s="19" t="s">
        <v>14102</v>
      </c>
      <c r="K1068" s="18"/>
      <c r="L1068" s="18">
        <v>72.14</v>
      </c>
    </row>
    <row r="1069" spans="1:12" s="20" customFormat="1" ht="12" x14ac:dyDescent="0.25">
      <c r="A1069" s="71">
        <v>1068</v>
      </c>
      <c r="B1069" s="18" t="s">
        <v>7983</v>
      </c>
      <c r="C1069" s="18" t="s">
        <v>19884</v>
      </c>
      <c r="D1069" s="18" t="s">
        <v>7984</v>
      </c>
      <c r="E1069" s="17">
        <v>1</v>
      </c>
      <c r="F1069" s="18" t="s">
        <v>19885</v>
      </c>
      <c r="G1069" s="17">
        <v>1</v>
      </c>
      <c r="H1069" s="19">
        <v>30.22</v>
      </c>
      <c r="I1069" s="18" t="s">
        <v>18679</v>
      </c>
      <c r="J1069" s="19" t="s">
        <v>14102</v>
      </c>
      <c r="K1069" s="18"/>
      <c r="L1069" s="18">
        <v>30.22</v>
      </c>
    </row>
    <row r="1070" spans="1:12" s="20" customFormat="1" ht="12" x14ac:dyDescent="0.25">
      <c r="A1070" s="71">
        <v>1069</v>
      </c>
      <c r="B1070" s="18" t="s">
        <v>8197</v>
      </c>
      <c r="C1070" s="18" t="s">
        <v>19886</v>
      </c>
      <c r="D1070" s="18" t="s">
        <v>19887</v>
      </c>
      <c r="E1070" s="17">
        <v>1</v>
      </c>
      <c r="F1070" s="18" t="s">
        <v>19888</v>
      </c>
      <c r="G1070" s="17">
        <v>1</v>
      </c>
      <c r="H1070" s="19">
        <v>1398.76</v>
      </c>
      <c r="I1070" s="18" t="s">
        <v>18736</v>
      </c>
      <c r="J1070" s="19" t="s">
        <v>14102</v>
      </c>
      <c r="K1070" s="18"/>
      <c r="L1070" s="18">
        <v>1398.76</v>
      </c>
    </row>
    <row r="1071" spans="1:12" s="20" customFormat="1" ht="12" x14ac:dyDescent="0.25">
      <c r="A1071" s="71">
        <v>1070</v>
      </c>
      <c r="B1071" s="18" t="s">
        <v>2357</v>
      </c>
      <c r="C1071" s="18" t="s">
        <v>19886</v>
      </c>
      <c r="D1071" s="18" t="s">
        <v>19889</v>
      </c>
      <c r="E1071" s="17">
        <v>1</v>
      </c>
      <c r="F1071" s="18" t="s">
        <v>19890</v>
      </c>
      <c r="G1071" s="17">
        <v>1</v>
      </c>
      <c r="H1071" s="19">
        <v>1495.92</v>
      </c>
      <c r="I1071" s="18" t="s">
        <v>18736</v>
      </c>
      <c r="J1071" s="19" t="s">
        <v>14102</v>
      </c>
      <c r="K1071" s="18"/>
      <c r="L1071" s="18">
        <v>1495.92</v>
      </c>
    </row>
    <row r="1072" spans="1:12" s="20" customFormat="1" ht="12" x14ac:dyDescent="0.25">
      <c r="A1072" s="71">
        <v>1071</v>
      </c>
      <c r="B1072" s="18" t="s">
        <v>2348</v>
      </c>
      <c r="C1072" s="18"/>
      <c r="D1072" s="18" t="s">
        <v>2349</v>
      </c>
      <c r="E1072" s="17">
        <v>1</v>
      </c>
      <c r="F1072" s="18" t="s">
        <v>19891</v>
      </c>
      <c r="G1072" s="17">
        <v>1</v>
      </c>
      <c r="H1072" s="19">
        <v>46.28</v>
      </c>
      <c r="I1072" s="18" t="s">
        <v>18679</v>
      </c>
      <c r="J1072" s="19" t="s">
        <v>14102</v>
      </c>
      <c r="K1072" s="18"/>
      <c r="L1072" s="18">
        <v>46.28</v>
      </c>
    </row>
    <row r="1073" spans="1:12" s="20" customFormat="1" ht="12" x14ac:dyDescent="0.25">
      <c r="A1073" s="71">
        <v>1072</v>
      </c>
      <c r="B1073" s="18" t="s">
        <v>2342</v>
      </c>
      <c r="C1073" s="18"/>
      <c r="D1073" s="18" t="s">
        <v>2343</v>
      </c>
      <c r="E1073" s="17">
        <v>1</v>
      </c>
      <c r="F1073" s="18" t="s">
        <v>19892</v>
      </c>
      <c r="G1073" s="17">
        <v>1</v>
      </c>
      <c r="H1073" s="19">
        <v>136.08000000000001</v>
      </c>
      <c r="I1073" s="18" t="s">
        <v>18679</v>
      </c>
      <c r="J1073" s="19" t="s">
        <v>14102</v>
      </c>
      <c r="K1073" s="18"/>
      <c r="L1073" s="18">
        <v>136.08000000000001</v>
      </c>
    </row>
    <row r="1074" spans="1:12" s="20" customFormat="1" ht="12" x14ac:dyDescent="0.25">
      <c r="A1074" s="71">
        <v>1073</v>
      </c>
      <c r="B1074" s="18" t="s">
        <v>2336</v>
      </c>
      <c r="C1074" s="18"/>
      <c r="D1074" s="18" t="s">
        <v>2337</v>
      </c>
      <c r="E1074" s="17">
        <v>1</v>
      </c>
      <c r="F1074" s="18" t="s">
        <v>19893</v>
      </c>
      <c r="G1074" s="17">
        <v>1</v>
      </c>
      <c r="H1074" s="19">
        <v>238.04</v>
      </c>
      <c r="I1074" s="18" t="s">
        <v>18679</v>
      </c>
      <c r="J1074" s="19" t="s">
        <v>14102</v>
      </c>
      <c r="K1074" s="18"/>
      <c r="L1074" s="18">
        <v>238.04</v>
      </c>
    </row>
    <row r="1075" spans="1:12" s="20" customFormat="1" ht="12" x14ac:dyDescent="0.25">
      <c r="A1075" s="71">
        <v>1074</v>
      </c>
      <c r="B1075" s="18" t="s">
        <v>2297</v>
      </c>
      <c r="C1075" s="18"/>
      <c r="D1075" s="18" t="s">
        <v>2298</v>
      </c>
      <c r="E1075" s="17">
        <v>1</v>
      </c>
      <c r="F1075" s="18" t="s">
        <v>19894</v>
      </c>
      <c r="G1075" s="17">
        <v>1</v>
      </c>
      <c r="H1075" s="19">
        <v>208.18</v>
      </c>
      <c r="I1075" s="18" t="s">
        <v>18679</v>
      </c>
      <c r="J1075" s="19" t="s">
        <v>14102</v>
      </c>
      <c r="K1075" s="18"/>
      <c r="L1075" s="18">
        <v>208.18</v>
      </c>
    </row>
    <row r="1076" spans="1:12" s="20" customFormat="1" ht="12" x14ac:dyDescent="0.25">
      <c r="A1076" s="71">
        <v>1075</v>
      </c>
      <c r="B1076" s="18" t="s">
        <v>8003</v>
      </c>
      <c r="C1076" s="18"/>
      <c r="D1076" s="18" t="s">
        <v>8004</v>
      </c>
      <c r="E1076" s="17">
        <v>1</v>
      </c>
      <c r="F1076" s="18" t="s">
        <v>19895</v>
      </c>
      <c r="G1076" s="17">
        <v>1</v>
      </c>
      <c r="H1076" s="19">
        <v>249.81</v>
      </c>
      <c r="I1076" s="18" t="s">
        <v>18679</v>
      </c>
      <c r="J1076" s="19" t="s">
        <v>14102</v>
      </c>
      <c r="K1076" s="18" t="s">
        <v>7211</v>
      </c>
      <c r="L1076" s="18">
        <v>249.81</v>
      </c>
    </row>
    <row r="1077" spans="1:12" s="20" customFormat="1" ht="12" x14ac:dyDescent="0.25">
      <c r="A1077" s="71">
        <v>1076</v>
      </c>
      <c r="B1077" s="18" t="s">
        <v>7576</v>
      </c>
      <c r="C1077" s="18" t="s">
        <v>19896</v>
      </c>
      <c r="D1077" s="18" t="s">
        <v>7577</v>
      </c>
      <c r="E1077" s="17">
        <v>1</v>
      </c>
      <c r="F1077" s="18" t="s">
        <v>19897</v>
      </c>
      <c r="G1077" s="17">
        <v>1</v>
      </c>
      <c r="H1077" s="19">
        <v>1866.67</v>
      </c>
      <c r="I1077" s="18" t="s">
        <v>18679</v>
      </c>
      <c r="J1077" s="19" t="s">
        <v>14102</v>
      </c>
      <c r="K1077" s="18"/>
      <c r="L1077" s="18">
        <v>1887.64</v>
      </c>
    </row>
    <row r="1078" spans="1:12" s="20" customFormat="1" ht="12" x14ac:dyDescent="0.25">
      <c r="A1078" s="71">
        <v>1077</v>
      </c>
      <c r="B1078" s="18" t="s">
        <v>8217</v>
      </c>
      <c r="C1078" s="18" t="s">
        <v>19896</v>
      </c>
      <c r="D1078" s="18" t="s">
        <v>8218</v>
      </c>
      <c r="E1078" s="17">
        <v>1</v>
      </c>
      <c r="F1078" s="18" t="s">
        <v>19898</v>
      </c>
      <c r="G1078" s="17">
        <v>1</v>
      </c>
      <c r="H1078" s="19">
        <v>2044.44</v>
      </c>
      <c r="I1078" s="18" t="s">
        <v>18679</v>
      </c>
      <c r="J1078" s="19" t="s">
        <v>14102</v>
      </c>
      <c r="K1078" s="18"/>
      <c r="L1078" s="18">
        <v>2067.42</v>
      </c>
    </row>
    <row r="1079" spans="1:12" s="20" customFormat="1" ht="12" x14ac:dyDescent="0.25">
      <c r="A1079" s="71">
        <v>1078</v>
      </c>
      <c r="B1079" s="18" t="s">
        <v>7929</v>
      </c>
      <c r="C1079" s="18" t="s">
        <v>19896</v>
      </c>
      <c r="D1079" s="18" t="s">
        <v>7930</v>
      </c>
      <c r="E1079" s="17">
        <v>1</v>
      </c>
      <c r="F1079" s="18" t="s">
        <v>19899</v>
      </c>
      <c r="G1079" s="17">
        <v>1</v>
      </c>
      <c r="H1079" s="19">
        <v>2222.21</v>
      </c>
      <c r="I1079" s="18" t="s">
        <v>18679</v>
      </c>
      <c r="J1079" s="19" t="s">
        <v>14102</v>
      </c>
      <c r="K1079" s="18"/>
      <c r="L1079" s="18">
        <v>2247.1799999999998</v>
      </c>
    </row>
    <row r="1080" spans="1:12" s="20" customFormat="1" ht="12" x14ac:dyDescent="0.25">
      <c r="A1080" s="71">
        <v>1079</v>
      </c>
      <c r="B1080" s="18" t="s">
        <v>6756</v>
      </c>
      <c r="C1080" s="18" t="s">
        <v>19896</v>
      </c>
      <c r="D1080" s="18" t="s">
        <v>6757</v>
      </c>
      <c r="E1080" s="17">
        <v>1</v>
      </c>
      <c r="F1080" s="18" t="s">
        <v>19900</v>
      </c>
      <c r="G1080" s="17">
        <v>1</v>
      </c>
      <c r="H1080" s="19">
        <v>10216.51</v>
      </c>
      <c r="I1080" s="18" t="s">
        <v>18679</v>
      </c>
      <c r="J1080" s="19" t="s">
        <v>14102</v>
      </c>
      <c r="K1080" s="18"/>
      <c r="L1080" s="18">
        <v>10331.299999999999</v>
      </c>
    </row>
    <row r="1081" spans="1:12" s="20" customFormat="1" ht="12" x14ac:dyDescent="0.25">
      <c r="A1081" s="71">
        <v>1080</v>
      </c>
      <c r="B1081" s="18"/>
      <c r="C1081" s="18" t="s">
        <v>19896</v>
      </c>
      <c r="D1081" s="18" t="s">
        <v>16778</v>
      </c>
      <c r="E1081" s="17">
        <v>1</v>
      </c>
      <c r="F1081" s="18" t="s">
        <v>19901</v>
      </c>
      <c r="G1081" s="17">
        <v>1</v>
      </c>
      <c r="H1081" s="19">
        <v>3442.22</v>
      </c>
      <c r="I1081" s="18" t="s">
        <v>19214</v>
      </c>
      <c r="J1081" s="19" t="s">
        <v>14070</v>
      </c>
      <c r="K1081" s="18"/>
      <c r="L1081" s="18">
        <v>3480.9</v>
      </c>
    </row>
    <row r="1082" spans="1:12" s="20" customFormat="1" ht="12" x14ac:dyDescent="0.25">
      <c r="A1082" s="71">
        <v>1081</v>
      </c>
      <c r="B1082" s="18"/>
      <c r="C1082" s="18" t="s">
        <v>19896</v>
      </c>
      <c r="D1082" s="18" t="s">
        <v>16781</v>
      </c>
      <c r="E1082" s="17">
        <v>1</v>
      </c>
      <c r="F1082" s="18" t="s">
        <v>19902</v>
      </c>
      <c r="G1082" s="17">
        <v>1</v>
      </c>
      <c r="H1082" s="19">
        <v>3616.67</v>
      </c>
      <c r="I1082" s="18" t="s">
        <v>19214</v>
      </c>
      <c r="J1082" s="19" t="s">
        <v>14070</v>
      </c>
      <c r="K1082" s="18"/>
      <c r="L1082" s="18">
        <v>3657.3</v>
      </c>
    </row>
    <row r="1083" spans="1:12" s="20" customFormat="1" ht="12" x14ac:dyDescent="0.25">
      <c r="A1083" s="71">
        <v>1082</v>
      </c>
      <c r="B1083" s="18"/>
      <c r="C1083" s="18" t="s">
        <v>19896</v>
      </c>
      <c r="D1083" s="18" t="s">
        <v>16784</v>
      </c>
      <c r="E1083" s="17">
        <v>1</v>
      </c>
      <c r="F1083" s="18" t="s">
        <v>19903</v>
      </c>
      <c r="G1083" s="17">
        <v>1</v>
      </c>
      <c r="H1083" s="19">
        <v>3850</v>
      </c>
      <c r="I1083" s="18" t="s">
        <v>19214</v>
      </c>
      <c r="J1083" s="19" t="s">
        <v>14070</v>
      </c>
      <c r="K1083" s="18"/>
      <c r="L1083" s="18">
        <v>3893.26</v>
      </c>
    </row>
    <row r="1084" spans="1:12" s="20" customFormat="1" ht="12" x14ac:dyDescent="0.25">
      <c r="A1084" s="71">
        <v>1083</v>
      </c>
      <c r="B1084" s="18" t="s">
        <v>8017</v>
      </c>
      <c r="C1084" s="18" t="s">
        <v>19896</v>
      </c>
      <c r="D1084" s="18" t="s">
        <v>8018</v>
      </c>
      <c r="E1084" s="17">
        <v>1</v>
      </c>
      <c r="F1084" s="18" t="s">
        <v>19904</v>
      </c>
      <c r="G1084" s="17">
        <v>1</v>
      </c>
      <c r="H1084" s="19">
        <v>5540.7</v>
      </c>
      <c r="I1084" s="18" t="s">
        <v>18679</v>
      </c>
      <c r="J1084" s="19" t="s">
        <v>14102</v>
      </c>
      <c r="K1084" s="18"/>
      <c r="L1084" s="18">
        <v>5602.96</v>
      </c>
    </row>
    <row r="1085" spans="1:12" s="20" customFormat="1" ht="12" x14ac:dyDescent="0.25">
      <c r="A1085" s="71">
        <v>1084</v>
      </c>
      <c r="B1085" s="18" t="s">
        <v>8014</v>
      </c>
      <c r="C1085" s="18" t="s">
        <v>19896</v>
      </c>
      <c r="D1085" s="18" t="s">
        <v>8015</v>
      </c>
      <c r="E1085" s="17">
        <v>1</v>
      </c>
      <c r="F1085" s="18" t="s">
        <v>19905</v>
      </c>
      <c r="G1085" s="17">
        <v>1</v>
      </c>
      <c r="H1085" s="19">
        <v>5655.28</v>
      </c>
      <c r="I1085" s="18" t="s">
        <v>18679</v>
      </c>
      <c r="J1085" s="19" t="s">
        <v>14102</v>
      </c>
      <c r="K1085" s="18"/>
      <c r="L1085" s="18">
        <v>5718.82</v>
      </c>
    </row>
    <row r="1086" spans="1:12" s="20" customFormat="1" ht="12" x14ac:dyDescent="0.25">
      <c r="A1086" s="71">
        <v>1085</v>
      </c>
      <c r="B1086" s="18" t="s">
        <v>2294</v>
      </c>
      <c r="C1086" s="18" t="s">
        <v>19896</v>
      </c>
      <c r="D1086" s="18" t="s">
        <v>2295</v>
      </c>
      <c r="E1086" s="17">
        <v>1</v>
      </c>
      <c r="F1086" s="18" t="s">
        <v>19906</v>
      </c>
      <c r="G1086" s="17">
        <v>1</v>
      </c>
      <c r="H1086" s="19">
        <v>9445</v>
      </c>
      <c r="I1086" s="18" t="s">
        <v>18679</v>
      </c>
      <c r="J1086" s="19" t="s">
        <v>14102</v>
      </c>
      <c r="K1086" s="18"/>
      <c r="L1086" s="18">
        <v>9445</v>
      </c>
    </row>
    <row r="1087" spans="1:12" s="20" customFormat="1" ht="12" x14ac:dyDescent="0.25">
      <c r="A1087" s="71">
        <v>1086</v>
      </c>
      <c r="B1087" s="18" t="s">
        <v>2291</v>
      </c>
      <c r="C1087" s="18" t="s">
        <v>19896</v>
      </c>
      <c r="D1087" s="18" t="s">
        <v>2292</v>
      </c>
      <c r="E1087" s="17">
        <v>1</v>
      </c>
      <c r="F1087" s="18" t="s">
        <v>19907</v>
      </c>
      <c r="G1087" s="17">
        <v>1</v>
      </c>
      <c r="H1087" s="19">
        <v>9583.33</v>
      </c>
      <c r="I1087" s="18" t="s">
        <v>18679</v>
      </c>
      <c r="J1087" s="19" t="s">
        <v>14102</v>
      </c>
      <c r="K1087" s="18"/>
      <c r="L1087" s="18">
        <v>9583.33</v>
      </c>
    </row>
    <row r="1088" spans="1:12" s="20" customFormat="1" ht="12" x14ac:dyDescent="0.25">
      <c r="A1088" s="71">
        <v>1087</v>
      </c>
      <c r="B1088" s="18" t="s">
        <v>7998</v>
      </c>
      <c r="C1088" s="18" t="s">
        <v>19896</v>
      </c>
      <c r="D1088" s="18" t="s">
        <v>7999</v>
      </c>
      <c r="E1088" s="17">
        <v>1</v>
      </c>
      <c r="F1088" s="18" t="s">
        <v>19908</v>
      </c>
      <c r="G1088" s="17">
        <v>1</v>
      </c>
      <c r="H1088" s="19">
        <v>829.08</v>
      </c>
      <c r="I1088" s="18" t="s">
        <v>18679</v>
      </c>
      <c r="J1088" s="19" t="s">
        <v>14102</v>
      </c>
      <c r="K1088" s="18"/>
      <c r="L1088" s="18">
        <v>829.08</v>
      </c>
    </row>
    <row r="1089" spans="1:12" s="20" customFormat="1" ht="12" x14ac:dyDescent="0.25">
      <c r="A1089" s="71">
        <v>1088</v>
      </c>
      <c r="B1089" s="18"/>
      <c r="C1089" s="18" t="s">
        <v>19896</v>
      </c>
      <c r="D1089" s="18" t="s">
        <v>19909</v>
      </c>
      <c r="E1089" s="17">
        <v>1</v>
      </c>
      <c r="F1089" s="18" t="s">
        <v>19910</v>
      </c>
      <c r="G1089" s="17">
        <v>1</v>
      </c>
      <c r="H1089" s="19">
        <v>356.4</v>
      </c>
      <c r="I1089" s="18" t="s">
        <v>19214</v>
      </c>
      <c r="J1089" s="19" t="s">
        <v>14070</v>
      </c>
      <c r="K1089" s="18"/>
      <c r="L1089" s="18">
        <v>356.4</v>
      </c>
    </row>
    <row r="1090" spans="1:12" s="20" customFormat="1" ht="12" x14ac:dyDescent="0.25">
      <c r="A1090" s="71">
        <v>1089</v>
      </c>
      <c r="B1090" s="18"/>
      <c r="C1090" s="18" t="s">
        <v>19896</v>
      </c>
      <c r="D1090" s="18" t="s">
        <v>17665</v>
      </c>
      <c r="E1090" s="17">
        <v>1</v>
      </c>
      <c r="F1090" s="18" t="s">
        <v>19911</v>
      </c>
      <c r="G1090" s="17">
        <v>1</v>
      </c>
      <c r="H1090" s="19">
        <v>36.799999999999997</v>
      </c>
      <c r="I1090" s="18" t="s">
        <v>19214</v>
      </c>
      <c r="J1090" s="19" t="s">
        <v>14070</v>
      </c>
      <c r="K1090" s="18"/>
      <c r="L1090" s="18">
        <v>36.799999999999997</v>
      </c>
    </row>
    <row r="1091" spans="1:12" s="20" customFormat="1" ht="12" x14ac:dyDescent="0.25">
      <c r="A1091" s="71">
        <v>1090</v>
      </c>
      <c r="B1091" s="18" t="s">
        <v>7423</v>
      </c>
      <c r="C1091" s="18" t="s">
        <v>19896</v>
      </c>
      <c r="D1091" s="18" t="s">
        <v>17668</v>
      </c>
      <c r="E1091" s="17">
        <v>1</v>
      </c>
      <c r="F1091" s="18" t="s">
        <v>19912</v>
      </c>
      <c r="G1091" s="17">
        <v>1</v>
      </c>
      <c r="H1091" s="19">
        <v>70.53</v>
      </c>
      <c r="I1091" s="18" t="s">
        <v>18736</v>
      </c>
      <c r="J1091" s="19" t="s">
        <v>14102</v>
      </c>
      <c r="K1091" s="18"/>
      <c r="L1091" s="18">
        <v>70.53</v>
      </c>
    </row>
    <row r="1092" spans="1:12" s="20" customFormat="1" ht="12" x14ac:dyDescent="0.25">
      <c r="A1092" s="71">
        <v>1091</v>
      </c>
      <c r="B1092" s="18" t="s">
        <v>8009</v>
      </c>
      <c r="C1092" s="18" t="s">
        <v>19896</v>
      </c>
      <c r="D1092" s="18" t="s">
        <v>19913</v>
      </c>
      <c r="E1092" s="17">
        <v>1</v>
      </c>
      <c r="F1092" s="18" t="s">
        <v>19914</v>
      </c>
      <c r="G1092" s="17">
        <v>1</v>
      </c>
      <c r="H1092" s="19">
        <v>55.2</v>
      </c>
      <c r="I1092" s="18" t="s">
        <v>18679</v>
      </c>
      <c r="J1092" s="19" t="s">
        <v>14102</v>
      </c>
      <c r="K1092" s="18"/>
      <c r="L1092" s="18">
        <v>55.2</v>
      </c>
    </row>
    <row r="1093" spans="1:12" s="20" customFormat="1" ht="12" x14ac:dyDescent="0.25">
      <c r="A1093" s="71">
        <v>1092</v>
      </c>
      <c r="B1093" s="18" t="s">
        <v>8006</v>
      </c>
      <c r="C1093" s="18" t="s">
        <v>19896</v>
      </c>
      <c r="D1093" s="18" t="s">
        <v>8007</v>
      </c>
      <c r="E1093" s="17">
        <v>1</v>
      </c>
      <c r="F1093" s="18" t="s">
        <v>19915</v>
      </c>
      <c r="G1093" s="17">
        <v>1</v>
      </c>
      <c r="H1093" s="19">
        <v>122.67</v>
      </c>
      <c r="I1093" s="18" t="s">
        <v>18679</v>
      </c>
      <c r="J1093" s="19" t="s">
        <v>14102</v>
      </c>
      <c r="K1093" s="18"/>
      <c r="L1093" s="18">
        <v>122.67</v>
      </c>
    </row>
    <row r="1094" spans="1:12" s="20" customFormat="1" ht="12" x14ac:dyDescent="0.25">
      <c r="A1094" s="71">
        <v>1093</v>
      </c>
      <c r="B1094" s="18" t="s">
        <v>7345</v>
      </c>
      <c r="C1094" s="18" t="s">
        <v>19896</v>
      </c>
      <c r="D1094" s="18" t="s">
        <v>7346</v>
      </c>
      <c r="E1094" s="17">
        <v>1</v>
      </c>
      <c r="F1094" s="18" t="s">
        <v>19916</v>
      </c>
      <c r="G1094" s="17">
        <v>1</v>
      </c>
      <c r="H1094" s="19">
        <v>153.33000000000001</v>
      </c>
      <c r="I1094" s="18" t="s">
        <v>18679</v>
      </c>
      <c r="J1094" s="19" t="s">
        <v>14102</v>
      </c>
      <c r="K1094" s="18"/>
      <c r="L1094" s="18">
        <v>153.33000000000001</v>
      </c>
    </row>
    <row r="1095" spans="1:12" s="20" customFormat="1" ht="12" x14ac:dyDescent="0.25">
      <c r="A1095" s="71">
        <v>1094</v>
      </c>
      <c r="B1095" s="18" t="s">
        <v>2285</v>
      </c>
      <c r="C1095" s="18" t="s">
        <v>19917</v>
      </c>
      <c r="D1095" s="18" t="s">
        <v>19918</v>
      </c>
      <c r="E1095" s="17">
        <v>1</v>
      </c>
      <c r="F1095" s="18" t="s">
        <v>19919</v>
      </c>
      <c r="G1095" s="17">
        <v>1</v>
      </c>
      <c r="H1095" s="19">
        <v>149.36000000000001</v>
      </c>
      <c r="I1095" s="18" t="s">
        <v>18679</v>
      </c>
      <c r="J1095" s="19" t="s">
        <v>14102</v>
      </c>
      <c r="K1095" s="18"/>
      <c r="L1095" s="18">
        <v>149.36000000000001</v>
      </c>
    </row>
    <row r="1096" spans="1:12" s="20" customFormat="1" ht="12" x14ac:dyDescent="0.25">
      <c r="A1096" s="71">
        <v>1095</v>
      </c>
      <c r="B1096" s="18" t="s">
        <v>7189</v>
      </c>
      <c r="C1096" s="18" t="s">
        <v>19917</v>
      </c>
      <c r="D1096" s="18" t="s">
        <v>7190</v>
      </c>
      <c r="E1096" s="17">
        <v>1</v>
      </c>
      <c r="F1096" s="18" t="s">
        <v>19920</v>
      </c>
      <c r="G1096" s="17">
        <v>1</v>
      </c>
      <c r="H1096" s="19">
        <v>101.77</v>
      </c>
      <c r="I1096" s="18" t="s">
        <v>18736</v>
      </c>
      <c r="J1096" s="19" t="s">
        <v>14102</v>
      </c>
      <c r="K1096" s="18"/>
      <c r="L1096" s="18">
        <v>101.77</v>
      </c>
    </row>
    <row r="1097" spans="1:12" s="20" customFormat="1" ht="12" x14ac:dyDescent="0.25">
      <c r="A1097" s="71">
        <v>1096</v>
      </c>
      <c r="B1097" s="18" t="s">
        <v>7273</v>
      </c>
      <c r="C1097" s="18" t="s">
        <v>19917</v>
      </c>
      <c r="D1097" s="18" t="s">
        <v>18165</v>
      </c>
      <c r="E1097" s="17">
        <v>1</v>
      </c>
      <c r="F1097" s="18" t="s">
        <v>19921</v>
      </c>
      <c r="G1097" s="17">
        <v>1</v>
      </c>
      <c r="H1097" s="19">
        <v>142</v>
      </c>
      <c r="I1097" s="18" t="s">
        <v>18736</v>
      </c>
      <c r="J1097" s="19" t="s">
        <v>14102</v>
      </c>
      <c r="K1097" s="18"/>
      <c r="L1097" s="18">
        <v>142</v>
      </c>
    </row>
    <row r="1098" spans="1:12" s="20" customFormat="1" ht="12" x14ac:dyDescent="0.25">
      <c r="A1098" s="71">
        <v>1097</v>
      </c>
      <c r="B1098" s="18" t="s">
        <v>7195</v>
      </c>
      <c r="C1098" s="18" t="s">
        <v>19917</v>
      </c>
      <c r="D1098" s="18" t="s">
        <v>7196</v>
      </c>
      <c r="E1098" s="17">
        <v>1</v>
      </c>
      <c r="F1098" s="18" t="s">
        <v>19922</v>
      </c>
      <c r="G1098" s="17">
        <v>1</v>
      </c>
      <c r="H1098" s="19">
        <v>93.1</v>
      </c>
      <c r="I1098" s="18" t="s">
        <v>18679</v>
      </c>
      <c r="J1098" s="19" t="s">
        <v>14102</v>
      </c>
      <c r="K1098" s="18"/>
      <c r="L1098" s="18">
        <v>93.1</v>
      </c>
    </row>
    <row r="1099" spans="1:12" s="20" customFormat="1" ht="12" x14ac:dyDescent="0.25">
      <c r="A1099" s="71">
        <v>1098</v>
      </c>
      <c r="B1099" s="18"/>
      <c r="C1099" s="18" t="s">
        <v>19923</v>
      </c>
      <c r="D1099" s="18" t="s">
        <v>19924</v>
      </c>
      <c r="E1099" s="17">
        <v>1</v>
      </c>
      <c r="F1099" s="18" t="s">
        <v>19925</v>
      </c>
      <c r="G1099" s="17">
        <v>1</v>
      </c>
      <c r="H1099" s="19">
        <v>3185.56</v>
      </c>
      <c r="I1099" s="18" t="s">
        <v>19214</v>
      </c>
      <c r="J1099" s="19" t="s">
        <v>14070</v>
      </c>
      <c r="K1099" s="18"/>
      <c r="L1099" s="18">
        <v>3185.56</v>
      </c>
    </row>
    <row r="1100" spans="1:12" s="20" customFormat="1" ht="12" x14ac:dyDescent="0.25">
      <c r="A1100" s="71">
        <v>1099</v>
      </c>
      <c r="B1100" s="18" t="s">
        <v>8031</v>
      </c>
      <c r="C1100" s="18" t="s">
        <v>19923</v>
      </c>
      <c r="D1100" s="18" t="s">
        <v>8032</v>
      </c>
      <c r="E1100" s="17">
        <v>1</v>
      </c>
      <c r="F1100" s="18" t="s">
        <v>19926</v>
      </c>
      <c r="G1100" s="17">
        <v>1</v>
      </c>
      <c r="H1100" s="19">
        <v>2888.89</v>
      </c>
      <c r="I1100" s="18" t="s">
        <v>18679</v>
      </c>
      <c r="J1100" s="19" t="s">
        <v>14102</v>
      </c>
      <c r="K1100" s="18"/>
      <c r="L1100" s="18">
        <v>2888.89</v>
      </c>
    </row>
    <row r="1101" spans="1:12" s="20" customFormat="1" ht="12" x14ac:dyDescent="0.25">
      <c r="A1101" s="71">
        <v>1100</v>
      </c>
      <c r="B1101" s="18" t="s">
        <v>2276</v>
      </c>
      <c r="C1101" s="18" t="s">
        <v>19923</v>
      </c>
      <c r="D1101" s="18" t="s">
        <v>2277</v>
      </c>
      <c r="E1101" s="17">
        <v>1</v>
      </c>
      <c r="F1101" s="18" t="s">
        <v>19927</v>
      </c>
      <c r="G1101" s="17" t="e">
        <v>#VALUE!</v>
      </c>
      <c r="H1101" s="19">
        <v>17777.78</v>
      </c>
      <c r="I1101" s="18" t="s">
        <v>18679</v>
      </c>
      <c r="J1101" s="19" t="s">
        <v>14102</v>
      </c>
      <c r="K1101" s="18"/>
      <c r="L1101" s="18">
        <v>17777.78</v>
      </c>
    </row>
    <row r="1102" spans="1:12" s="20" customFormat="1" ht="12" x14ac:dyDescent="0.25">
      <c r="A1102" s="71">
        <v>1101</v>
      </c>
      <c r="B1102" s="18" t="s">
        <v>7253</v>
      </c>
      <c r="C1102" s="18" t="s">
        <v>19923</v>
      </c>
      <c r="D1102" s="18" t="s">
        <v>7254</v>
      </c>
      <c r="E1102" s="17">
        <v>1</v>
      </c>
      <c r="F1102" s="18" t="s">
        <v>19928</v>
      </c>
      <c r="G1102" s="17">
        <v>1</v>
      </c>
      <c r="H1102" s="19">
        <v>234.42</v>
      </c>
      <c r="I1102" s="18" t="s">
        <v>18679</v>
      </c>
      <c r="J1102" s="19" t="s">
        <v>14102</v>
      </c>
      <c r="K1102" s="18"/>
      <c r="L1102" s="18">
        <v>234.42</v>
      </c>
    </row>
    <row r="1103" spans="1:12" s="20" customFormat="1" ht="12" x14ac:dyDescent="0.25">
      <c r="A1103" s="71">
        <v>1102</v>
      </c>
      <c r="B1103" s="18" t="s">
        <v>2231</v>
      </c>
      <c r="C1103" s="18"/>
      <c r="D1103" s="18" t="s">
        <v>19929</v>
      </c>
      <c r="E1103" s="17">
        <v>1</v>
      </c>
      <c r="F1103" s="18" t="s">
        <v>19930</v>
      </c>
      <c r="G1103" s="17">
        <v>1</v>
      </c>
      <c r="H1103" s="19">
        <v>2808.99</v>
      </c>
      <c r="I1103" s="18" t="s">
        <v>18679</v>
      </c>
      <c r="J1103" s="19" t="s">
        <v>14102</v>
      </c>
      <c r="K1103" s="18"/>
      <c r="L1103" s="18">
        <v>2415.73</v>
      </c>
    </row>
    <row r="1104" spans="1:12" s="20" customFormat="1" ht="12" x14ac:dyDescent="0.25">
      <c r="A1104" s="71">
        <v>1103</v>
      </c>
      <c r="B1104" s="18" t="s">
        <v>2225</v>
      </c>
      <c r="C1104" s="18"/>
      <c r="D1104" s="18" t="s">
        <v>2226</v>
      </c>
      <c r="E1104" s="17">
        <v>1</v>
      </c>
      <c r="F1104" s="18" t="s">
        <v>19931</v>
      </c>
      <c r="G1104" s="17">
        <v>1</v>
      </c>
      <c r="H1104" s="19">
        <v>4943.82</v>
      </c>
      <c r="I1104" s="18" t="s">
        <v>18679</v>
      </c>
      <c r="J1104" s="19" t="s">
        <v>14102</v>
      </c>
      <c r="K1104" s="18"/>
      <c r="L1104" s="18">
        <v>4943.82</v>
      </c>
    </row>
    <row r="1105" spans="1:12" s="20" customFormat="1" ht="12" x14ac:dyDescent="0.25">
      <c r="A1105" s="71">
        <v>1104</v>
      </c>
      <c r="B1105" s="18" t="s">
        <v>2219</v>
      </c>
      <c r="C1105" s="18"/>
      <c r="D1105" s="18" t="s">
        <v>2220</v>
      </c>
      <c r="E1105" s="17">
        <v>1</v>
      </c>
      <c r="F1105" s="18" t="s">
        <v>19932</v>
      </c>
      <c r="G1105" s="17">
        <v>1</v>
      </c>
      <c r="H1105" s="19">
        <v>5505.62</v>
      </c>
      <c r="I1105" s="18" t="s">
        <v>18679</v>
      </c>
      <c r="J1105" s="19" t="s">
        <v>14102</v>
      </c>
      <c r="K1105" s="18"/>
      <c r="L1105" s="18">
        <v>5505.62</v>
      </c>
    </row>
    <row r="1106" spans="1:12" s="20" customFormat="1" ht="12" x14ac:dyDescent="0.25">
      <c r="A1106" s="71">
        <v>1105</v>
      </c>
      <c r="B1106" s="18" t="s">
        <v>7932</v>
      </c>
      <c r="C1106" s="18"/>
      <c r="D1106" s="18" t="s">
        <v>19933</v>
      </c>
      <c r="E1106" s="17">
        <v>1</v>
      </c>
      <c r="F1106" s="18" t="s">
        <v>19934</v>
      </c>
      <c r="G1106" s="17">
        <v>1</v>
      </c>
      <c r="H1106" s="19">
        <v>5674.16</v>
      </c>
      <c r="I1106" s="18" t="s">
        <v>18736</v>
      </c>
      <c r="J1106" s="19" t="s">
        <v>14102</v>
      </c>
      <c r="K1106" s="18"/>
      <c r="L1106" s="18">
        <v>4269.66</v>
      </c>
    </row>
    <row r="1107" spans="1:12" s="20" customFormat="1" ht="12" x14ac:dyDescent="0.25">
      <c r="A1107" s="71">
        <v>1106</v>
      </c>
      <c r="B1107" s="18" t="s">
        <v>2213</v>
      </c>
      <c r="C1107" s="18"/>
      <c r="D1107" s="18" t="s">
        <v>2214</v>
      </c>
      <c r="E1107" s="17">
        <v>1</v>
      </c>
      <c r="F1107" s="18" t="s">
        <v>19935</v>
      </c>
      <c r="G1107" s="17">
        <v>1</v>
      </c>
      <c r="H1107" s="19">
        <v>6910.11</v>
      </c>
      <c r="I1107" s="18" t="s">
        <v>18736</v>
      </c>
      <c r="J1107" s="19" t="s">
        <v>14102</v>
      </c>
      <c r="K1107" s="18"/>
      <c r="L1107" s="18">
        <v>5561.8</v>
      </c>
    </row>
    <row r="1108" spans="1:12" s="20" customFormat="1" ht="12" x14ac:dyDescent="0.25">
      <c r="A1108" s="71">
        <v>1107</v>
      </c>
      <c r="B1108" s="18" t="s">
        <v>2204</v>
      </c>
      <c r="C1108" s="18"/>
      <c r="D1108" s="18" t="s">
        <v>2205</v>
      </c>
      <c r="E1108" s="17">
        <v>1</v>
      </c>
      <c r="F1108" s="18" t="s">
        <v>19936</v>
      </c>
      <c r="G1108" s="17">
        <v>2</v>
      </c>
      <c r="H1108" s="19">
        <v>6629.21</v>
      </c>
      <c r="I1108" s="18" t="s">
        <v>18679</v>
      </c>
      <c r="J1108" s="19" t="s">
        <v>14102</v>
      </c>
      <c r="K1108" s="18"/>
      <c r="L1108" s="18">
        <v>5730.34</v>
      </c>
    </row>
    <row r="1109" spans="1:12" s="20" customFormat="1" ht="12" x14ac:dyDescent="0.25">
      <c r="A1109" s="71">
        <v>1108</v>
      </c>
      <c r="B1109" s="18" t="s">
        <v>2201</v>
      </c>
      <c r="C1109" s="18"/>
      <c r="D1109" s="18" t="s">
        <v>2202</v>
      </c>
      <c r="E1109" s="17">
        <v>1</v>
      </c>
      <c r="F1109" s="18" t="s">
        <v>19936</v>
      </c>
      <c r="G1109" s="17">
        <v>2</v>
      </c>
      <c r="H1109" s="19">
        <v>7359.55</v>
      </c>
      <c r="I1109" s="18" t="s">
        <v>18679</v>
      </c>
      <c r="J1109" s="19" t="s">
        <v>14102</v>
      </c>
      <c r="K1109" s="18"/>
      <c r="L1109" s="18">
        <v>5955.06</v>
      </c>
    </row>
    <row r="1110" spans="1:12" s="20" customFormat="1" ht="12" x14ac:dyDescent="0.25">
      <c r="A1110" s="71">
        <v>1109</v>
      </c>
      <c r="B1110" s="18" t="s">
        <v>19937</v>
      </c>
      <c r="C1110" s="18"/>
      <c r="D1110" s="18" t="s">
        <v>19938</v>
      </c>
      <c r="E1110" s="17">
        <v>1</v>
      </c>
      <c r="F1110" s="18" t="s">
        <v>19939</v>
      </c>
      <c r="G1110" s="17">
        <v>1</v>
      </c>
      <c r="H1110" s="19">
        <v>9157.2999999999993</v>
      </c>
      <c r="I1110" s="18" t="s">
        <v>18736</v>
      </c>
      <c r="J1110" s="19" t="s">
        <v>14102</v>
      </c>
      <c r="K1110" s="18"/>
      <c r="L1110" s="18">
        <v>7808.99</v>
      </c>
    </row>
    <row r="1111" spans="1:12" s="20" customFormat="1" ht="12" x14ac:dyDescent="0.25">
      <c r="A1111" s="71">
        <v>1110</v>
      </c>
      <c r="B1111" s="18" t="s">
        <v>2198</v>
      </c>
      <c r="C1111" s="18"/>
      <c r="D1111" s="18" t="s">
        <v>2199</v>
      </c>
      <c r="E1111" s="17">
        <v>1</v>
      </c>
      <c r="F1111" s="18" t="s">
        <v>19940</v>
      </c>
      <c r="G1111" s="17">
        <v>1</v>
      </c>
      <c r="H1111" s="19">
        <v>12022.47</v>
      </c>
      <c r="I1111" s="18" t="s">
        <v>18679</v>
      </c>
      <c r="J1111" s="19" t="s">
        <v>14102</v>
      </c>
      <c r="K1111" s="18"/>
      <c r="L1111" s="18">
        <v>12022.47</v>
      </c>
    </row>
    <row r="1112" spans="1:12" s="20" customFormat="1" ht="12" x14ac:dyDescent="0.25">
      <c r="A1112" s="71">
        <v>1111</v>
      </c>
      <c r="B1112" s="18" t="s">
        <v>2195</v>
      </c>
      <c r="C1112" s="18"/>
      <c r="D1112" s="18" t="s">
        <v>2196</v>
      </c>
      <c r="E1112" s="17">
        <v>1</v>
      </c>
      <c r="F1112" s="18" t="s">
        <v>19941</v>
      </c>
      <c r="G1112" s="17">
        <v>1</v>
      </c>
      <c r="H1112" s="19">
        <v>16292.13</v>
      </c>
      <c r="I1112" s="18" t="s">
        <v>18679</v>
      </c>
      <c r="J1112" s="19" t="s">
        <v>14102</v>
      </c>
      <c r="K1112" s="18"/>
      <c r="L1112" s="18">
        <v>16292.13</v>
      </c>
    </row>
    <row r="1113" spans="1:12" s="20" customFormat="1" ht="12" x14ac:dyDescent="0.25">
      <c r="A1113" s="71">
        <v>1112</v>
      </c>
      <c r="B1113" s="18" t="s">
        <v>2189</v>
      </c>
      <c r="C1113" s="18"/>
      <c r="D1113" s="18" t="s">
        <v>2190</v>
      </c>
      <c r="E1113" s="17">
        <v>1</v>
      </c>
      <c r="F1113" s="18" t="s">
        <v>19942</v>
      </c>
      <c r="G1113" s="17">
        <v>1</v>
      </c>
      <c r="H1113" s="19">
        <v>89.89</v>
      </c>
      <c r="I1113" s="18" t="s">
        <v>18679</v>
      </c>
      <c r="J1113" s="19" t="s">
        <v>14102</v>
      </c>
      <c r="K1113" s="18"/>
      <c r="L1113" s="18">
        <v>112.36</v>
      </c>
    </row>
    <row r="1114" spans="1:12" s="20" customFormat="1" ht="12" x14ac:dyDescent="0.25">
      <c r="A1114" s="71">
        <v>1113</v>
      </c>
      <c r="B1114" s="18" t="s">
        <v>2185</v>
      </c>
      <c r="C1114" s="18"/>
      <c r="D1114" s="18" t="s">
        <v>2186</v>
      </c>
      <c r="E1114" s="17">
        <v>1</v>
      </c>
      <c r="F1114" s="18" t="s">
        <v>19943</v>
      </c>
      <c r="G1114" s="17">
        <v>1</v>
      </c>
      <c r="H1114" s="19">
        <v>112.36</v>
      </c>
      <c r="I1114" s="18" t="s">
        <v>18679</v>
      </c>
      <c r="J1114" s="19" t="s">
        <v>14102</v>
      </c>
      <c r="K1114" s="18"/>
      <c r="L1114" s="18">
        <v>112.36</v>
      </c>
    </row>
    <row r="1115" spans="1:12" s="20" customFormat="1" ht="12" x14ac:dyDescent="0.25">
      <c r="A1115" s="71">
        <v>1114</v>
      </c>
      <c r="B1115" s="18" t="s">
        <v>19944</v>
      </c>
      <c r="C1115" s="18"/>
      <c r="D1115" s="18" t="s">
        <v>18264</v>
      </c>
      <c r="E1115" s="17">
        <v>1</v>
      </c>
      <c r="F1115" s="18" t="s">
        <v>19945</v>
      </c>
      <c r="G1115" s="17">
        <v>1</v>
      </c>
      <c r="H1115" s="19">
        <v>224.72</v>
      </c>
      <c r="I1115" s="18" t="s">
        <v>18679</v>
      </c>
      <c r="J1115" s="19" t="s">
        <v>14102</v>
      </c>
      <c r="K1115" s="18"/>
      <c r="L1115" s="18">
        <v>449.44</v>
      </c>
    </row>
    <row r="1116" spans="1:12" s="20" customFormat="1" ht="12" x14ac:dyDescent="0.25">
      <c r="A1116" s="71">
        <v>1115</v>
      </c>
      <c r="B1116" s="18" t="s">
        <v>2182</v>
      </c>
      <c r="C1116" s="18" t="s">
        <v>19946</v>
      </c>
      <c r="D1116" s="18" t="s">
        <v>2183</v>
      </c>
      <c r="E1116" s="17">
        <v>1</v>
      </c>
      <c r="F1116" s="18" t="s">
        <v>19947</v>
      </c>
      <c r="G1116" s="17">
        <v>2</v>
      </c>
      <c r="H1116" s="19">
        <v>1077.53</v>
      </c>
      <c r="I1116" s="18" t="s">
        <v>18679</v>
      </c>
      <c r="J1116" s="19" t="s">
        <v>14102</v>
      </c>
      <c r="K1116" s="18"/>
      <c r="L1116" s="18">
        <v>1077.53</v>
      </c>
    </row>
    <row r="1117" spans="1:12" s="20" customFormat="1" ht="12" x14ac:dyDescent="0.25">
      <c r="A1117" s="71">
        <v>1116</v>
      </c>
      <c r="B1117" s="18" t="s">
        <v>2179</v>
      </c>
      <c r="C1117" s="18" t="s">
        <v>19946</v>
      </c>
      <c r="D1117" s="18" t="s">
        <v>2180</v>
      </c>
      <c r="E1117" s="17">
        <v>1</v>
      </c>
      <c r="F1117" s="18" t="s">
        <v>19948</v>
      </c>
      <c r="G1117" s="17">
        <v>2</v>
      </c>
      <c r="H1117" s="19">
        <v>1077.53</v>
      </c>
      <c r="I1117" s="18" t="s">
        <v>18679</v>
      </c>
      <c r="J1117" s="19" t="s">
        <v>14102</v>
      </c>
      <c r="K1117" s="18"/>
      <c r="L1117" s="18">
        <v>1077.53</v>
      </c>
    </row>
    <row r="1118" spans="1:12" s="20" customFormat="1" ht="12" x14ac:dyDescent="0.25">
      <c r="A1118" s="71">
        <v>1117</v>
      </c>
      <c r="B1118" s="18" t="s">
        <v>2176</v>
      </c>
      <c r="C1118" s="18" t="s">
        <v>19946</v>
      </c>
      <c r="D1118" s="18" t="s">
        <v>2177</v>
      </c>
      <c r="E1118" s="17">
        <v>1</v>
      </c>
      <c r="F1118" s="18" t="s">
        <v>19949</v>
      </c>
      <c r="G1118" s="17">
        <v>2</v>
      </c>
      <c r="H1118" s="19">
        <v>1094.3800000000001</v>
      </c>
      <c r="I1118" s="18" t="s">
        <v>18679</v>
      </c>
      <c r="J1118" s="19" t="s">
        <v>14102</v>
      </c>
      <c r="K1118" s="18"/>
      <c r="L1118" s="18">
        <v>1094.3800000000001</v>
      </c>
    </row>
    <row r="1119" spans="1:12" s="20" customFormat="1" ht="12" x14ac:dyDescent="0.25">
      <c r="A1119" s="71">
        <v>1118</v>
      </c>
      <c r="B1119" s="18" t="s">
        <v>2173</v>
      </c>
      <c r="C1119" s="18" t="s">
        <v>19946</v>
      </c>
      <c r="D1119" s="18" t="s">
        <v>2174</v>
      </c>
      <c r="E1119" s="17">
        <v>1</v>
      </c>
      <c r="F1119" s="18" t="s">
        <v>19950</v>
      </c>
      <c r="G1119" s="17">
        <v>2</v>
      </c>
      <c r="H1119" s="19">
        <v>1144.94</v>
      </c>
      <c r="I1119" s="18" t="s">
        <v>18679</v>
      </c>
      <c r="J1119" s="19" t="s">
        <v>14102</v>
      </c>
      <c r="K1119" s="18"/>
      <c r="L1119" s="18">
        <v>1144.94</v>
      </c>
    </row>
    <row r="1120" spans="1:12" s="20" customFormat="1" ht="12" x14ac:dyDescent="0.25">
      <c r="A1120" s="71">
        <v>1119</v>
      </c>
      <c r="B1120" s="18" t="s">
        <v>2170</v>
      </c>
      <c r="C1120" s="18" t="s">
        <v>19946</v>
      </c>
      <c r="D1120" s="18" t="s">
        <v>2171</v>
      </c>
      <c r="E1120" s="17">
        <v>1</v>
      </c>
      <c r="F1120" s="18" t="s">
        <v>19951</v>
      </c>
      <c r="G1120" s="17">
        <v>2</v>
      </c>
      <c r="H1120" s="19">
        <v>1160.67</v>
      </c>
      <c r="I1120" s="18" t="s">
        <v>18679</v>
      </c>
      <c r="J1120" s="19" t="s">
        <v>14102</v>
      </c>
      <c r="K1120" s="18"/>
      <c r="L1120" s="18">
        <v>1160.67</v>
      </c>
    </row>
    <row r="1121" spans="1:12" s="20" customFormat="1" ht="12" x14ac:dyDescent="0.25">
      <c r="A1121" s="71">
        <v>1120</v>
      </c>
      <c r="B1121" s="18" t="s">
        <v>2167</v>
      </c>
      <c r="C1121" s="18" t="s">
        <v>19946</v>
      </c>
      <c r="D1121" s="18" t="s">
        <v>2168</v>
      </c>
      <c r="E1121" s="17">
        <v>1</v>
      </c>
      <c r="F1121" s="18" t="s">
        <v>19952</v>
      </c>
      <c r="G1121" s="17">
        <v>2</v>
      </c>
      <c r="H1121" s="19">
        <v>1178.6500000000001</v>
      </c>
      <c r="I1121" s="18" t="s">
        <v>18679</v>
      </c>
      <c r="J1121" s="19" t="s">
        <v>14102</v>
      </c>
      <c r="K1121" s="18"/>
      <c r="L1121" s="18">
        <v>1178.6500000000001</v>
      </c>
    </row>
    <row r="1122" spans="1:12" s="20" customFormat="1" ht="12" x14ac:dyDescent="0.25">
      <c r="A1122" s="71">
        <v>1121</v>
      </c>
      <c r="B1122" s="18" t="s">
        <v>2164</v>
      </c>
      <c r="C1122" s="18" t="s">
        <v>19946</v>
      </c>
      <c r="D1122" s="18" t="s">
        <v>2165</v>
      </c>
      <c r="E1122" s="17">
        <v>1</v>
      </c>
      <c r="F1122" s="18" t="s">
        <v>19953</v>
      </c>
      <c r="G1122" s="17">
        <v>2</v>
      </c>
      <c r="H1122" s="19">
        <v>1315.73</v>
      </c>
      <c r="I1122" s="18" t="s">
        <v>18679</v>
      </c>
      <c r="J1122" s="19" t="s">
        <v>14102</v>
      </c>
      <c r="K1122" s="18"/>
      <c r="L1122" s="18">
        <v>1315.73</v>
      </c>
    </row>
    <row r="1123" spans="1:12" s="20" customFormat="1" ht="12" x14ac:dyDescent="0.25">
      <c r="A1123" s="71">
        <v>1122</v>
      </c>
      <c r="B1123" s="18" t="s">
        <v>2161</v>
      </c>
      <c r="C1123" s="18" t="s">
        <v>19946</v>
      </c>
      <c r="D1123" s="18" t="s">
        <v>2162</v>
      </c>
      <c r="E1123" s="17">
        <v>1</v>
      </c>
      <c r="F1123" s="18" t="s">
        <v>2112</v>
      </c>
      <c r="G1123" s="17">
        <v>2</v>
      </c>
      <c r="H1123" s="19">
        <v>1413.48</v>
      </c>
      <c r="I1123" s="18" t="s">
        <v>18679</v>
      </c>
      <c r="J1123" s="19" t="s">
        <v>14102</v>
      </c>
      <c r="K1123" s="18"/>
      <c r="L1123" s="18">
        <v>1235.96</v>
      </c>
    </row>
    <row r="1124" spans="1:12" s="20" customFormat="1" ht="12" x14ac:dyDescent="0.25">
      <c r="A1124" s="71">
        <v>1123</v>
      </c>
      <c r="B1124" s="18" t="s">
        <v>2158</v>
      </c>
      <c r="C1124" s="18" t="s">
        <v>19946</v>
      </c>
      <c r="D1124" s="18" t="s">
        <v>2159</v>
      </c>
      <c r="E1124" s="17">
        <v>1</v>
      </c>
      <c r="F1124" s="18" t="s">
        <v>19954</v>
      </c>
      <c r="G1124" s="17">
        <v>2</v>
      </c>
      <c r="H1124" s="19">
        <v>1462.92</v>
      </c>
      <c r="I1124" s="18" t="s">
        <v>18679</v>
      </c>
      <c r="J1124" s="19" t="s">
        <v>14102</v>
      </c>
      <c r="K1124" s="18"/>
      <c r="L1124" s="18">
        <v>1462.92</v>
      </c>
    </row>
    <row r="1125" spans="1:12" s="20" customFormat="1" ht="12" x14ac:dyDescent="0.25">
      <c r="A1125" s="71">
        <v>1124</v>
      </c>
      <c r="B1125" s="18" t="s">
        <v>2155</v>
      </c>
      <c r="C1125" s="18" t="s">
        <v>19946</v>
      </c>
      <c r="D1125" s="18" t="s">
        <v>2156</v>
      </c>
      <c r="E1125" s="17">
        <v>1</v>
      </c>
      <c r="F1125" s="18" t="s">
        <v>19955</v>
      </c>
      <c r="G1125" s="17">
        <v>2</v>
      </c>
      <c r="H1125" s="19">
        <v>1480.9</v>
      </c>
      <c r="I1125" s="18" t="s">
        <v>18679</v>
      </c>
      <c r="J1125" s="19" t="s">
        <v>14102</v>
      </c>
      <c r="K1125" s="18"/>
      <c r="L1125" s="18">
        <v>1344.94</v>
      </c>
    </row>
    <row r="1126" spans="1:12" s="20" customFormat="1" ht="12" x14ac:dyDescent="0.25">
      <c r="A1126" s="71">
        <v>1125</v>
      </c>
      <c r="B1126" s="18" t="s">
        <v>2146</v>
      </c>
      <c r="C1126" s="18" t="s">
        <v>19946</v>
      </c>
      <c r="D1126" s="18" t="s">
        <v>2147</v>
      </c>
      <c r="E1126" s="17">
        <v>1</v>
      </c>
      <c r="F1126" s="18" t="s">
        <v>19956</v>
      </c>
      <c r="G1126" s="17">
        <v>2</v>
      </c>
      <c r="H1126" s="19">
        <v>1565.17</v>
      </c>
      <c r="I1126" s="18" t="s">
        <v>18679</v>
      </c>
      <c r="J1126" s="19" t="s">
        <v>14102</v>
      </c>
      <c r="K1126" s="18"/>
      <c r="L1126" s="18">
        <v>1565.17</v>
      </c>
    </row>
    <row r="1127" spans="1:12" s="20" customFormat="1" ht="12" x14ac:dyDescent="0.25">
      <c r="A1127" s="71">
        <v>1126</v>
      </c>
      <c r="B1127" s="18" t="s">
        <v>2143</v>
      </c>
      <c r="C1127" s="18" t="s">
        <v>19946</v>
      </c>
      <c r="D1127" s="18" t="s">
        <v>2144</v>
      </c>
      <c r="E1127" s="17">
        <v>1</v>
      </c>
      <c r="F1127" s="18" t="s">
        <v>19957</v>
      </c>
      <c r="G1127" s="17">
        <v>2</v>
      </c>
      <c r="H1127" s="19">
        <v>1624.72</v>
      </c>
      <c r="I1127" s="18" t="s">
        <v>18679</v>
      </c>
      <c r="J1127" s="19" t="s">
        <v>14102</v>
      </c>
      <c r="K1127" s="18"/>
      <c r="L1127" s="18">
        <v>1624.72</v>
      </c>
    </row>
    <row r="1128" spans="1:12" s="20" customFormat="1" ht="12" x14ac:dyDescent="0.25">
      <c r="A1128" s="71">
        <v>1127</v>
      </c>
      <c r="B1128" s="18" t="s">
        <v>2140</v>
      </c>
      <c r="C1128" s="18" t="s">
        <v>19946</v>
      </c>
      <c r="D1128" s="18" t="s">
        <v>2141</v>
      </c>
      <c r="E1128" s="17">
        <v>1</v>
      </c>
      <c r="F1128" s="18" t="s">
        <v>19958</v>
      </c>
      <c r="G1128" s="17">
        <v>2</v>
      </c>
      <c r="H1128" s="19">
        <v>1667.42</v>
      </c>
      <c r="I1128" s="18" t="s">
        <v>18679</v>
      </c>
      <c r="J1128" s="19" t="s">
        <v>14102</v>
      </c>
      <c r="K1128" s="18"/>
      <c r="L1128" s="18">
        <v>1667.42</v>
      </c>
    </row>
    <row r="1129" spans="1:12" s="20" customFormat="1" ht="12" x14ac:dyDescent="0.25">
      <c r="A1129" s="71">
        <v>1128</v>
      </c>
      <c r="B1129" s="18" t="s">
        <v>2137</v>
      </c>
      <c r="C1129" s="18" t="s">
        <v>19946</v>
      </c>
      <c r="D1129" s="18" t="s">
        <v>2138</v>
      </c>
      <c r="E1129" s="17">
        <v>1</v>
      </c>
      <c r="F1129" s="18" t="s">
        <v>19947</v>
      </c>
      <c r="G1129" s="17">
        <v>2</v>
      </c>
      <c r="H1129" s="19">
        <v>979.78</v>
      </c>
      <c r="I1129" s="18" t="s">
        <v>18679</v>
      </c>
      <c r="J1129" s="19" t="s">
        <v>14102</v>
      </c>
      <c r="K1129" s="18"/>
      <c r="L1129" s="18">
        <v>979.78</v>
      </c>
    </row>
    <row r="1130" spans="1:12" s="20" customFormat="1" ht="12" x14ac:dyDescent="0.25">
      <c r="A1130" s="71">
        <v>1129</v>
      </c>
      <c r="B1130" s="18" t="s">
        <v>2131</v>
      </c>
      <c r="C1130" s="18" t="s">
        <v>19946</v>
      </c>
      <c r="D1130" s="18" t="s">
        <v>2132</v>
      </c>
      <c r="E1130" s="17">
        <v>1</v>
      </c>
      <c r="F1130" s="18" t="s">
        <v>19948</v>
      </c>
      <c r="G1130" s="17">
        <v>2</v>
      </c>
      <c r="H1130" s="19">
        <v>979.78</v>
      </c>
      <c r="I1130" s="18" t="s">
        <v>18679</v>
      </c>
      <c r="J1130" s="19" t="s">
        <v>14102</v>
      </c>
      <c r="K1130" s="18"/>
      <c r="L1130" s="18">
        <v>979.78</v>
      </c>
    </row>
    <row r="1131" spans="1:12" s="20" customFormat="1" ht="12" x14ac:dyDescent="0.25">
      <c r="A1131" s="71">
        <v>1130</v>
      </c>
      <c r="B1131" s="18" t="s">
        <v>2128</v>
      </c>
      <c r="C1131" s="18" t="s">
        <v>19946</v>
      </c>
      <c r="D1131" s="18" t="s">
        <v>2129</v>
      </c>
      <c r="E1131" s="17">
        <v>1</v>
      </c>
      <c r="F1131" s="18" t="s">
        <v>19949</v>
      </c>
      <c r="G1131" s="17">
        <v>2</v>
      </c>
      <c r="H1131" s="19">
        <v>996.63</v>
      </c>
      <c r="I1131" s="18" t="s">
        <v>18679</v>
      </c>
      <c r="J1131" s="19" t="s">
        <v>14102</v>
      </c>
      <c r="K1131" s="18"/>
      <c r="L1131" s="18">
        <v>996.63</v>
      </c>
    </row>
    <row r="1132" spans="1:12" s="20" customFormat="1" ht="12" x14ac:dyDescent="0.25">
      <c r="A1132" s="71">
        <v>1131</v>
      </c>
      <c r="B1132" s="18" t="s">
        <v>2125</v>
      </c>
      <c r="C1132" s="18" t="s">
        <v>19946</v>
      </c>
      <c r="D1132" s="18" t="s">
        <v>2126</v>
      </c>
      <c r="E1132" s="17">
        <v>1</v>
      </c>
      <c r="F1132" s="18" t="s">
        <v>19950</v>
      </c>
      <c r="G1132" s="17">
        <v>2</v>
      </c>
      <c r="H1132" s="19">
        <v>1047.19</v>
      </c>
      <c r="I1132" s="18" t="s">
        <v>18679</v>
      </c>
      <c r="J1132" s="19" t="s">
        <v>14102</v>
      </c>
      <c r="K1132" s="18"/>
      <c r="L1132" s="18">
        <v>1047.19</v>
      </c>
    </row>
    <row r="1133" spans="1:12" s="20" customFormat="1" ht="12" x14ac:dyDescent="0.25">
      <c r="A1133" s="71">
        <v>1132</v>
      </c>
      <c r="B1133" s="18" t="s">
        <v>2122</v>
      </c>
      <c r="C1133" s="18" t="s">
        <v>19946</v>
      </c>
      <c r="D1133" s="18" t="s">
        <v>2123</v>
      </c>
      <c r="E1133" s="17">
        <v>1</v>
      </c>
      <c r="F1133" s="18" t="s">
        <v>19951</v>
      </c>
      <c r="G1133" s="17">
        <v>2</v>
      </c>
      <c r="H1133" s="19">
        <v>1062.92</v>
      </c>
      <c r="I1133" s="18" t="s">
        <v>18679</v>
      </c>
      <c r="J1133" s="19" t="s">
        <v>14102</v>
      </c>
      <c r="K1133" s="18"/>
      <c r="L1133" s="18">
        <v>1062.92</v>
      </c>
    </row>
    <row r="1134" spans="1:12" s="20" customFormat="1" ht="12" x14ac:dyDescent="0.25">
      <c r="A1134" s="71">
        <v>1133</v>
      </c>
      <c r="B1134" s="18" t="s">
        <v>2116</v>
      </c>
      <c r="C1134" s="18" t="s">
        <v>19946</v>
      </c>
      <c r="D1134" s="18" t="s">
        <v>2117</v>
      </c>
      <c r="E1134" s="17">
        <v>1</v>
      </c>
      <c r="F1134" s="18" t="s">
        <v>19952</v>
      </c>
      <c r="G1134" s="17">
        <v>2</v>
      </c>
      <c r="H1134" s="19">
        <v>1079.78</v>
      </c>
      <c r="I1134" s="18" t="s">
        <v>18679</v>
      </c>
      <c r="J1134" s="19" t="s">
        <v>14102</v>
      </c>
      <c r="K1134" s="18"/>
      <c r="L1134" s="18">
        <v>1079.78</v>
      </c>
    </row>
    <row r="1135" spans="1:12" s="20" customFormat="1" ht="12" x14ac:dyDescent="0.25">
      <c r="A1135" s="71">
        <v>1134</v>
      </c>
      <c r="B1135" s="18" t="s">
        <v>2113</v>
      </c>
      <c r="C1135" s="18" t="s">
        <v>19946</v>
      </c>
      <c r="D1135" s="18" t="s">
        <v>2114</v>
      </c>
      <c r="E1135" s="17">
        <v>1</v>
      </c>
      <c r="F1135" s="18" t="s">
        <v>19953</v>
      </c>
      <c r="G1135" s="17">
        <v>2</v>
      </c>
      <c r="H1135" s="19">
        <v>1216.8499999999999</v>
      </c>
      <c r="I1135" s="18" t="s">
        <v>18679</v>
      </c>
      <c r="J1135" s="19" t="s">
        <v>14102</v>
      </c>
      <c r="K1135" s="18"/>
      <c r="L1135" s="18">
        <v>1216.8499999999999</v>
      </c>
    </row>
    <row r="1136" spans="1:12" s="20" customFormat="1" ht="12" x14ac:dyDescent="0.25">
      <c r="A1136" s="71">
        <v>1135</v>
      </c>
      <c r="B1136" s="18" t="s">
        <v>2110</v>
      </c>
      <c r="C1136" s="18" t="s">
        <v>19946</v>
      </c>
      <c r="D1136" s="18" t="s">
        <v>2111</v>
      </c>
      <c r="E1136" s="17">
        <v>1</v>
      </c>
      <c r="F1136" s="18" t="s">
        <v>2112</v>
      </c>
      <c r="G1136" s="17">
        <v>2</v>
      </c>
      <c r="H1136" s="19">
        <v>1315.73</v>
      </c>
      <c r="I1136" s="18" t="s">
        <v>18679</v>
      </c>
      <c r="J1136" s="19" t="s">
        <v>14102</v>
      </c>
      <c r="K1136" s="18"/>
      <c r="L1136" s="18">
        <v>1138.2</v>
      </c>
    </row>
    <row r="1137" spans="1:12" s="20" customFormat="1" ht="12" x14ac:dyDescent="0.25">
      <c r="A1137" s="71">
        <v>1136</v>
      </c>
      <c r="B1137" s="18" t="s">
        <v>2107</v>
      </c>
      <c r="C1137" s="18" t="s">
        <v>19946</v>
      </c>
      <c r="D1137" s="18" t="s">
        <v>2108</v>
      </c>
      <c r="E1137" s="17">
        <v>1</v>
      </c>
      <c r="F1137" s="18" t="s">
        <v>19954</v>
      </c>
      <c r="G1137" s="17">
        <v>2</v>
      </c>
      <c r="H1137" s="19">
        <v>1365.17</v>
      </c>
      <c r="I1137" s="18" t="s">
        <v>18679</v>
      </c>
      <c r="J1137" s="19" t="s">
        <v>14102</v>
      </c>
      <c r="K1137" s="18"/>
      <c r="L1137" s="18">
        <v>1365.17</v>
      </c>
    </row>
    <row r="1138" spans="1:12" s="20" customFormat="1" ht="12" x14ac:dyDescent="0.25">
      <c r="A1138" s="71">
        <v>1137</v>
      </c>
      <c r="B1138" s="18" t="s">
        <v>8128</v>
      </c>
      <c r="C1138" s="18" t="s">
        <v>19946</v>
      </c>
      <c r="D1138" s="18" t="s">
        <v>19959</v>
      </c>
      <c r="E1138" s="17">
        <v>1</v>
      </c>
      <c r="F1138" s="18" t="s">
        <v>19955</v>
      </c>
      <c r="G1138" s="17">
        <v>2</v>
      </c>
      <c r="H1138" s="19">
        <v>1382.02</v>
      </c>
      <c r="I1138" s="18" t="s">
        <v>18736</v>
      </c>
      <c r="J1138" s="19" t="s">
        <v>14102</v>
      </c>
      <c r="K1138" s="18"/>
      <c r="L1138" s="18">
        <v>1247.19</v>
      </c>
    </row>
    <row r="1139" spans="1:12" s="20" customFormat="1" ht="12" x14ac:dyDescent="0.25">
      <c r="A1139" s="71">
        <v>1138</v>
      </c>
      <c r="B1139" s="18" t="s">
        <v>2104</v>
      </c>
      <c r="C1139" s="18" t="s">
        <v>19946</v>
      </c>
      <c r="D1139" s="18" t="s">
        <v>2105</v>
      </c>
      <c r="E1139" s="17">
        <v>1</v>
      </c>
      <c r="F1139" s="18" t="s">
        <v>19956</v>
      </c>
      <c r="G1139" s="17">
        <v>2</v>
      </c>
      <c r="H1139" s="19">
        <v>1467.42</v>
      </c>
      <c r="I1139" s="18" t="s">
        <v>18679</v>
      </c>
      <c r="J1139" s="19" t="s">
        <v>14102</v>
      </c>
      <c r="K1139" s="18"/>
      <c r="L1139" s="18">
        <v>1467.42</v>
      </c>
    </row>
    <row r="1140" spans="1:12" s="20" customFormat="1" ht="12" x14ac:dyDescent="0.25">
      <c r="A1140" s="71">
        <v>1139</v>
      </c>
      <c r="B1140" s="18" t="s">
        <v>2101</v>
      </c>
      <c r="C1140" s="18" t="s">
        <v>19946</v>
      </c>
      <c r="D1140" s="18" t="s">
        <v>2102</v>
      </c>
      <c r="E1140" s="17">
        <v>1</v>
      </c>
      <c r="F1140" s="18" t="s">
        <v>19957</v>
      </c>
      <c r="G1140" s="17">
        <v>2</v>
      </c>
      <c r="H1140" s="19">
        <v>1525.84</v>
      </c>
      <c r="I1140" s="18" t="s">
        <v>18679</v>
      </c>
      <c r="J1140" s="19" t="s">
        <v>14102</v>
      </c>
      <c r="K1140" s="18"/>
      <c r="L1140" s="18">
        <v>1525.84</v>
      </c>
    </row>
    <row r="1141" spans="1:12" s="20" customFormat="1" ht="12" x14ac:dyDescent="0.25">
      <c r="A1141" s="71">
        <v>1140</v>
      </c>
      <c r="B1141" s="18" t="s">
        <v>8125</v>
      </c>
      <c r="C1141" s="18" t="s">
        <v>19946</v>
      </c>
      <c r="D1141" s="18" t="s">
        <v>19960</v>
      </c>
      <c r="E1141" s="17">
        <v>1</v>
      </c>
      <c r="F1141" s="18" t="s">
        <v>19958</v>
      </c>
      <c r="G1141" s="17">
        <v>2</v>
      </c>
      <c r="H1141" s="19">
        <v>1569.66</v>
      </c>
      <c r="I1141" s="18" t="s">
        <v>18736</v>
      </c>
      <c r="J1141" s="19" t="s">
        <v>14102</v>
      </c>
      <c r="K1141" s="18"/>
      <c r="L1141" s="18">
        <v>1569.66</v>
      </c>
    </row>
    <row r="1142" spans="1:12" s="20" customFormat="1" ht="12" x14ac:dyDescent="0.25">
      <c r="A1142" s="71">
        <v>1141</v>
      </c>
      <c r="B1142" s="18" t="s">
        <v>209</v>
      </c>
      <c r="C1142" s="18" t="s">
        <v>19961</v>
      </c>
      <c r="D1142" s="18" t="s">
        <v>210</v>
      </c>
      <c r="E1142" s="17">
        <v>1</v>
      </c>
      <c r="F1142" s="18" t="s">
        <v>19962</v>
      </c>
      <c r="G1142" s="17">
        <v>1</v>
      </c>
      <c r="H1142" s="19">
        <v>1458.43</v>
      </c>
      <c r="I1142" s="18" t="s">
        <v>18679</v>
      </c>
      <c r="J1142" s="19" t="s">
        <v>14102</v>
      </c>
      <c r="K1142" s="18"/>
      <c r="L1142" s="18">
        <v>1458.43</v>
      </c>
    </row>
    <row r="1143" spans="1:12" s="20" customFormat="1" ht="12" x14ac:dyDescent="0.25">
      <c r="A1143" s="71">
        <v>1142</v>
      </c>
      <c r="B1143" s="18" t="s">
        <v>203</v>
      </c>
      <c r="C1143" s="18" t="s">
        <v>19961</v>
      </c>
      <c r="D1143" s="18" t="s">
        <v>204</v>
      </c>
      <c r="E1143" s="17">
        <v>1</v>
      </c>
      <c r="F1143" s="18" t="s">
        <v>19963</v>
      </c>
      <c r="G1143" s="17">
        <v>1</v>
      </c>
      <c r="H1143" s="19">
        <v>1534.83</v>
      </c>
      <c r="I1143" s="18" t="s">
        <v>18679</v>
      </c>
      <c r="J1143" s="19" t="s">
        <v>14102</v>
      </c>
      <c r="K1143" s="18"/>
      <c r="L1143" s="18">
        <v>1534.83</v>
      </c>
    </row>
    <row r="1144" spans="1:12" s="20" customFormat="1" ht="12" x14ac:dyDescent="0.25">
      <c r="A1144" s="71">
        <v>1143</v>
      </c>
      <c r="B1144" s="18" t="s">
        <v>1975</v>
      </c>
      <c r="C1144" s="18" t="s">
        <v>19961</v>
      </c>
      <c r="D1144" s="18" t="s">
        <v>1976</v>
      </c>
      <c r="E1144" s="17">
        <v>1</v>
      </c>
      <c r="F1144" s="18" t="s">
        <v>19964</v>
      </c>
      <c r="G1144" s="17">
        <v>1</v>
      </c>
      <c r="H1144" s="19">
        <v>549.44000000000005</v>
      </c>
      <c r="I1144" s="18" t="s">
        <v>18679</v>
      </c>
      <c r="J1144" s="19" t="s">
        <v>14102</v>
      </c>
      <c r="K1144" s="18"/>
      <c r="L1144" s="18">
        <v>549.44000000000005</v>
      </c>
    </row>
    <row r="1145" spans="1:12" s="20" customFormat="1" ht="12" x14ac:dyDescent="0.25">
      <c r="A1145" s="71">
        <v>1144</v>
      </c>
      <c r="B1145" s="18" t="s">
        <v>2089</v>
      </c>
      <c r="C1145" s="18" t="s">
        <v>19965</v>
      </c>
      <c r="D1145" s="18" t="s">
        <v>2090</v>
      </c>
      <c r="E1145" s="17">
        <v>1</v>
      </c>
      <c r="F1145" s="18" t="s">
        <v>19966</v>
      </c>
      <c r="G1145" s="17">
        <v>1</v>
      </c>
      <c r="H1145" s="19">
        <v>1241.57</v>
      </c>
      <c r="I1145" s="18" t="s">
        <v>18679</v>
      </c>
      <c r="J1145" s="19" t="s">
        <v>14102</v>
      </c>
      <c r="K1145" s="18"/>
      <c r="L1145" s="18">
        <v>1241.57</v>
      </c>
    </row>
    <row r="1146" spans="1:12" s="20" customFormat="1" ht="12" x14ac:dyDescent="0.25">
      <c r="A1146" s="71">
        <v>1145</v>
      </c>
      <c r="B1146" s="18" t="s">
        <v>2086</v>
      </c>
      <c r="C1146" s="18" t="s">
        <v>19965</v>
      </c>
      <c r="D1146" s="18" t="s">
        <v>2087</v>
      </c>
      <c r="E1146" s="17">
        <v>1</v>
      </c>
      <c r="F1146" s="18" t="s">
        <v>19967</v>
      </c>
      <c r="G1146" s="17">
        <v>1</v>
      </c>
      <c r="H1146" s="19">
        <v>1508.99</v>
      </c>
      <c r="I1146" s="18" t="s">
        <v>18679</v>
      </c>
      <c r="J1146" s="19" t="s">
        <v>14102</v>
      </c>
      <c r="K1146" s="18"/>
      <c r="L1146" s="18">
        <v>1508.99</v>
      </c>
    </row>
    <row r="1147" spans="1:12" s="20" customFormat="1" ht="12" x14ac:dyDescent="0.25">
      <c r="A1147" s="71">
        <v>1146</v>
      </c>
      <c r="B1147" s="18" t="s">
        <v>2083</v>
      </c>
      <c r="C1147" s="18" t="s">
        <v>19965</v>
      </c>
      <c r="D1147" s="18" t="s">
        <v>2084</v>
      </c>
      <c r="E1147" s="17">
        <v>1</v>
      </c>
      <c r="F1147" s="18" t="s">
        <v>19968</v>
      </c>
      <c r="G1147" s="17">
        <v>1</v>
      </c>
      <c r="H1147" s="19">
        <v>1565.17</v>
      </c>
      <c r="I1147" s="18" t="s">
        <v>18679</v>
      </c>
      <c r="J1147" s="19" t="s">
        <v>14102</v>
      </c>
      <c r="K1147" s="18"/>
      <c r="L1147" s="18">
        <v>1565.17</v>
      </c>
    </row>
    <row r="1148" spans="1:12" s="20" customFormat="1" ht="12" x14ac:dyDescent="0.25">
      <c r="A1148" s="71">
        <v>1147</v>
      </c>
      <c r="B1148" s="18" t="s">
        <v>2005</v>
      </c>
      <c r="C1148" s="18" t="s">
        <v>19965</v>
      </c>
      <c r="D1148" s="18" t="s">
        <v>2006</v>
      </c>
      <c r="E1148" s="17">
        <v>1</v>
      </c>
      <c r="F1148" s="18" t="s">
        <v>19969</v>
      </c>
      <c r="G1148" s="17">
        <v>1</v>
      </c>
      <c r="H1148" s="19">
        <v>1585.39</v>
      </c>
      <c r="I1148" s="18" t="s">
        <v>18679</v>
      </c>
      <c r="J1148" s="19" t="s">
        <v>14102</v>
      </c>
      <c r="K1148" s="18"/>
      <c r="L1148" s="18">
        <v>1585.39</v>
      </c>
    </row>
    <row r="1149" spans="1:12" s="20" customFormat="1" ht="12" x14ac:dyDescent="0.25">
      <c r="A1149" s="71">
        <v>1148</v>
      </c>
      <c r="B1149" s="18" t="s">
        <v>1999</v>
      </c>
      <c r="C1149" s="18" t="s">
        <v>19965</v>
      </c>
      <c r="D1149" s="18" t="s">
        <v>2000</v>
      </c>
      <c r="E1149" s="17">
        <v>1</v>
      </c>
      <c r="F1149" s="18" t="s">
        <v>19970</v>
      </c>
      <c r="G1149" s="17">
        <v>1</v>
      </c>
      <c r="H1149" s="19">
        <v>1679.78</v>
      </c>
      <c r="I1149" s="18" t="s">
        <v>18679</v>
      </c>
      <c r="J1149" s="19" t="s">
        <v>14102</v>
      </c>
      <c r="K1149" s="18"/>
      <c r="L1149" s="18">
        <v>1679.78</v>
      </c>
    </row>
    <row r="1150" spans="1:12" s="20" customFormat="1" ht="12" x14ac:dyDescent="0.25">
      <c r="A1150" s="71">
        <v>1149</v>
      </c>
      <c r="B1150" s="18" t="s">
        <v>1993</v>
      </c>
      <c r="C1150" s="18" t="s">
        <v>19965</v>
      </c>
      <c r="D1150" s="18" t="s">
        <v>1994</v>
      </c>
      <c r="E1150" s="17">
        <v>1</v>
      </c>
      <c r="F1150" s="18" t="s">
        <v>19971</v>
      </c>
      <c r="G1150" s="17">
        <v>1</v>
      </c>
      <c r="H1150" s="19">
        <v>1747.19</v>
      </c>
      <c r="I1150" s="18" t="s">
        <v>18679</v>
      </c>
      <c r="J1150" s="19" t="s">
        <v>14102</v>
      </c>
      <c r="K1150" s="18"/>
      <c r="L1150" s="18">
        <v>1747.19</v>
      </c>
    </row>
    <row r="1151" spans="1:12" s="20" customFormat="1" ht="12" x14ac:dyDescent="0.25">
      <c r="A1151" s="71">
        <v>1150</v>
      </c>
      <c r="B1151" s="18" t="s">
        <v>1987</v>
      </c>
      <c r="C1151" s="18" t="s">
        <v>19965</v>
      </c>
      <c r="D1151" s="18" t="s">
        <v>1988</v>
      </c>
      <c r="E1151" s="17">
        <v>1</v>
      </c>
      <c r="F1151" s="18" t="s">
        <v>19972</v>
      </c>
      <c r="G1151" s="17">
        <v>1</v>
      </c>
      <c r="H1151" s="19">
        <v>1786.52</v>
      </c>
      <c r="I1151" s="18" t="s">
        <v>18679</v>
      </c>
      <c r="J1151" s="19" t="s">
        <v>14102</v>
      </c>
      <c r="K1151" s="18"/>
      <c r="L1151" s="18">
        <v>1786.52</v>
      </c>
    </row>
    <row r="1152" spans="1:12" s="20" customFormat="1" ht="12" x14ac:dyDescent="0.25">
      <c r="A1152" s="71">
        <v>1151</v>
      </c>
      <c r="B1152" s="18" t="s">
        <v>1969</v>
      </c>
      <c r="C1152" s="18" t="s">
        <v>19973</v>
      </c>
      <c r="D1152" s="18" t="s">
        <v>1970</v>
      </c>
      <c r="E1152" s="17">
        <v>1</v>
      </c>
      <c r="F1152" s="18" t="s">
        <v>19974</v>
      </c>
      <c r="G1152" s="17">
        <v>1</v>
      </c>
      <c r="H1152" s="19">
        <v>1720.22</v>
      </c>
      <c r="I1152" s="18" t="s">
        <v>18679</v>
      </c>
      <c r="J1152" s="19" t="s">
        <v>14102</v>
      </c>
      <c r="K1152" s="18"/>
      <c r="L1152" s="18">
        <v>1720.22</v>
      </c>
    </row>
    <row r="1153" spans="1:12" s="20" customFormat="1" ht="12" x14ac:dyDescent="0.25">
      <c r="A1153" s="71">
        <v>1152</v>
      </c>
      <c r="B1153" s="18" t="s">
        <v>1963</v>
      </c>
      <c r="C1153" s="18" t="s">
        <v>19973</v>
      </c>
      <c r="D1153" s="18" t="s">
        <v>1964</v>
      </c>
      <c r="E1153" s="17">
        <v>1</v>
      </c>
      <c r="F1153" s="18" t="s">
        <v>19975</v>
      </c>
      <c r="G1153" s="17">
        <v>1</v>
      </c>
      <c r="H1153" s="19">
        <v>1720.22</v>
      </c>
      <c r="I1153" s="18" t="s">
        <v>18679</v>
      </c>
      <c r="J1153" s="19" t="s">
        <v>14102</v>
      </c>
      <c r="K1153" s="18"/>
      <c r="L1153" s="18">
        <v>1720.22</v>
      </c>
    </row>
    <row r="1154" spans="1:12" s="20" customFormat="1" ht="12" x14ac:dyDescent="0.25">
      <c r="A1154" s="71">
        <v>1153</v>
      </c>
      <c r="B1154" s="18" t="s">
        <v>1951</v>
      </c>
      <c r="C1154" s="18" t="s">
        <v>19973</v>
      </c>
      <c r="D1154" s="18" t="s">
        <v>1952</v>
      </c>
      <c r="E1154" s="17">
        <v>1</v>
      </c>
      <c r="F1154" s="18" t="s">
        <v>19976</v>
      </c>
      <c r="G1154" s="17">
        <v>1</v>
      </c>
      <c r="H1154" s="19">
        <v>1739.77</v>
      </c>
      <c r="I1154" s="18" t="s">
        <v>18679</v>
      </c>
      <c r="J1154" s="19" t="s">
        <v>14102</v>
      </c>
      <c r="K1154" s="18"/>
      <c r="L1154" s="18">
        <v>1739.77</v>
      </c>
    </row>
    <row r="1155" spans="1:12" s="20" customFormat="1" ht="12" x14ac:dyDescent="0.25">
      <c r="A1155" s="71">
        <v>1154</v>
      </c>
      <c r="B1155" s="18" t="s">
        <v>1948</v>
      </c>
      <c r="C1155" s="18" t="s">
        <v>19973</v>
      </c>
      <c r="D1155" s="18" t="s">
        <v>1949</v>
      </c>
      <c r="E1155" s="17">
        <v>1</v>
      </c>
      <c r="F1155" s="18" t="s">
        <v>19977</v>
      </c>
      <c r="G1155" s="17">
        <v>1</v>
      </c>
      <c r="H1155" s="19">
        <v>1763.64</v>
      </c>
      <c r="I1155" s="18" t="s">
        <v>18679</v>
      </c>
      <c r="J1155" s="19" t="s">
        <v>14102</v>
      </c>
      <c r="K1155" s="18"/>
      <c r="L1155" s="18">
        <v>1743.82</v>
      </c>
    </row>
    <row r="1156" spans="1:12" s="20" customFormat="1" ht="12" x14ac:dyDescent="0.25">
      <c r="A1156" s="71">
        <v>1155</v>
      </c>
      <c r="B1156" s="18" t="s">
        <v>1939</v>
      </c>
      <c r="C1156" s="18" t="s">
        <v>19973</v>
      </c>
      <c r="D1156" s="18" t="s">
        <v>1940</v>
      </c>
      <c r="E1156" s="17">
        <v>1</v>
      </c>
      <c r="F1156" s="18" t="s">
        <v>19978</v>
      </c>
      <c r="G1156" s="17">
        <v>1</v>
      </c>
      <c r="H1156" s="19">
        <v>1918.18</v>
      </c>
      <c r="I1156" s="18" t="s">
        <v>18679</v>
      </c>
      <c r="J1156" s="19" t="s">
        <v>14102</v>
      </c>
      <c r="K1156" s="18"/>
      <c r="L1156" s="18">
        <v>1896.63</v>
      </c>
    </row>
    <row r="1157" spans="1:12" s="20" customFormat="1" ht="12" x14ac:dyDescent="0.25">
      <c r="A1157" s="71">
        <v>1156</v>
      </c>
      <c r="B1157" s="18" t="s">
        <v>1936</v>
      </c>
      <c r="C1157" s="18" t="s">
        <v>19973</v>
      </c>
      <c r="D1157" s="18" t="s">
        <v>1937</v>
      </c>
      <c r="E1157" s="17">
        <v>1</v>
      </c>
      <c r="F1157" s="18" t="s">
        <v>19979</v>
      </c>
      <c r="G1157" s="17">
        <v>1</v>
      </c>
      <c r="H1157" s="19">
        <v>1965.91</v>
      </c>
      <c r="I1157" s="18" t="s">
        <v>18679</v>
      </c>
      <c r="J1157" s="19" t="s">
        <v>14102</v>
      </c>
      <c r="K1157" s="18"/>
      <c r="L1157" s="18">
        <v>1943.82</v>
      </c>
    </row>
    <row r="1158" spans="1:12" s="20" customFormat="1" ht="12" x14ac:dyDescent="0.25">
      <c r="A1158" s="71">
        <v>1157</v>
      </c>
      <c r="B1158" s="18" t="s">
        <v>1933</v>
      </c>
      <c r="C1158" s="18" t="s">
        <v>19980</v>
      </c>
      <c r="D1158" s="18" t="s">
        <v>1934</v>
      </c>
      <c r="E1158" s="17">
        <v>1</v>
      </c>
      <c r="F1158" s="18" t="s">
        <v>19981</v>
      </c>
      <c r="G1158" s="17">
        <v>1</v>
      </c>
      <c r="H1158" s="19">
        <v>1779.78</v>
      </c>
      <c r="I1158" s="18" t="s">
        <v>18679</v>
      </c>
      <c r="J1158" s="19" t="s">
        <v>14102</v>
      </c>
      <c r="K1158" s="18"/>
      <c r="L1158" s="18">
        <v>1779.78</v>
      </c>
    </row>
    <row r="1159" spans="1:12" s="20" customFormat="1" ht="12" x14ac:dyDescent="0.25">
      <c r="A1159" s="71">
        <v>1158</v>
      </c>
      <c r="B1159" s="18" t="s">
        <v>1930</v>
      </c>
      <c r="C1159" s="18" t="s">
        <v>19980</v>
      </c>
      <c r="D1159" s="18" t="s">
        <v>1931</v>
      </c>
      <c r="E1159" s="17">
        <v>1</v>
      </c>
      <c r="F1159" s="18" t="s">
        <v>19982</v>
      </c>
      <c r="G1159" s="17">
        <v>1</v>
      </c>
      <c r="H1159" s="19">
        <v>1779.78</v>
      </c>
      <c r="I1159" s="18" t="s">
        <v>18679</v>
      </c>
      <c r="J1159" s="19" t="s">
        <v>14102</v>
      </c>
      <c r="K1159" s="18"/>
      <c r="L1159" s="18">
        <v>1779.78</v>
      </c>
    </row>
    <row r="1160" spans="1:12" s="20" customFormat="1" ht="12" x14ac:dyDescent="0.25">
      <c r="A1160" s="71">
        <v>1159</v>
      </c>
      <c r="B1160" s="18" t="s">
        <v>1924</v>
      </c>
      <c r="C1160" s="18" t="s">
        <v>19980</v>
      </c>
      <c r="D1160" s="18" t="s">
        <v>1925</v>
      </c>
      <c r="E1160" s="17">
        <v>1</v>
      </c>
      <c r="F1160" s="18" t="s">
        <v>19983</v>
      </c>
      <c r="G1160" s="17">
        <v>1</v>
      </c>
      <c r="H1160" s="19">
        <v>1800</v>
      </c>
      <c r="I1160" s="18" t="s">
        <v>18679</v>
      </c>
      <c r="J1160" s="19" t="s">
        <v>14102</v>
      </c>
      <c r="K1160" s="18"/>
      <c r="L1160" s="18">
        <v>1800</v>
      </c>
    </row>
    <row r="1161" spans="1:12" s="20" customFormat="1" ht="12" x14ac:dyDescent="0.25">
      <c r="A1161" s="71">
        <v>1160</v>
      </c>
      <c r="B1161" s="18" t="s">
        <v>1918</v>
      </c>
      <c r="C1161" s="18" t="s">
        <v>19980</v>
      </c>
      <c r="D1161" s="18" t="s">
        <v>1919</v>
      </c>
      <c r="E1161" s="17">
        <v>1</v>
      </c>
      <c r="F1161" s="18" t="s">
        <v>19984</v>
      </c>
      <c r="G1161" s="17">
        <v>1</v>
      </c>
      <c r="H1161" s="19">
        <v>1823.86</v>
      </c>
      <c r="I1161" s="18" t="s">
        <v>18679</v>
      </c>
      <c r="J1161" s="19" t="s">
        <v>14102</v>
      </c>
      <c r="K1161" s="18"/>
      <c r="L1161" s="18">
        <v>1803.37</v>
      </c>
    </row>
    <row r="1162" spans="1:12" s="20" customFormat="1" ht="12" x14ac:dyDescent="0.25">
      <c r="A1162" s="71">
        <v>1161</v>
      </c>
      <c r="B1162" s="18" t="s">
        <v>1900</v>
      </c>
      <c r="C1162" s="18" t="s">
        <v>19980</v>
      </c>
      <c r="D1162" s="18" t="s">
        <v>1901</v>
      </c>
      <c r="E1162" s="17">
        <v>1</v>
      </c>
      <c r="F1162" s="18" t="s">
        <v>19985</v>
      </c>
      <c r="G1162" s="17">
        <v>1</v>
      </c>
      <c r="H1162" s="19">
        <v>1978.41</v>
      </c>
      <c r="I1162" s="18" t="s">
        <v>18679</v>
      </c>
      <c r="J1162" s="19" t="s">
        <v>14102</v>
      </c>
      <c r="K1162" s="18"/>
      <c r="L1162" s="18">
        <v>1956.18</v>
      </c>
    </row>
    <row r="1163" spans="1:12" s="20" customFormat="1" ht="12" x14ac:dyDescent="0.25">
      <c r="A1163" s="71">
        <v>1162</v>
      </c>
      <c r="B1163" s="18" t="s">
        <v>1894</v>
      </c>
      <c r="C1163" s="18" t="s">
        <v>19980</v>
      </c>
      <c r="D1163" s="18" t="s">
        <v>1895</v>
      </c>
      <c r="E1163" s="17">
        <v>1</v>
      </c>
      <c r="F1163" s="18" t="s">
        <v>19986</v>
      </c>
      <c r="G1163" s="17">
        <v>1</v>
      </c>
      <c r="H1163" s="19">
        <v>2027.27</v>
      </c>
      <c r="I1163" s="18" t="s">
        <v>18679</v>
      </c>
      <c r="J1163" s="19" t="s">
        <v>14102</v>
      </c>
      <c r="K1163" s="18"/>
      <c r="L1163" s="18">
        <v>2004.49</v>
      </c>
    </row>
    <row r="1164" spans="1:12" s="20" customFormat="1" ht="12" x14ac:dyDescent="0.25">
      <c r="A1164" s="71">
        <v>1163</v>
      </c>
      <c r="B1164" s="18" t="s">
        <v>1888</v>
      </c>
      <c r="C1164" s="18" t="s">
        <v>18925</v>
      </c>
      <c r="D1164" s="18" t="s">
        <v>1889</v>
      </c>
      <c r="E1164" s="17">
        <v>1</v>
      </c>
      <c r="F1164" s="18" t="s">
        <v>19987</v>
      </c>
      <c r="G1164" s="17">
        <v>1</v>
      </c>
      <c r="H1164" s="19">
        <v>55.06</v>
      </c>
      <c r="I1164" s="18" t="s">
        <v>18679</v>
      </c>
      <c r="J1164" s="19" t="s">
        <v>14102</v>
      </c>
      <c r="K1164" s="18"/>
      <c r="L1164" s="18">
        <v>53.93</v>
      </c>
    </row>
    <row r="1165" spans="1:12" s="20" customFormat="1" ht="12" x14ac:dyDescent="0.25">
      <c r="A1165" s="71">
        <v>1164</v>
      </c>
      <c r="B1165" s="18" t="s">
        <v>1885</v>
      </c>
      <c r="C1165" s="18" t="s">
        <v>18925</v>
      </c>
      <c r="D1165" s="18" t="s">
        <v>1886</v>
      </c>
      <c r="E1165" s="17">
        <v>1</v>
      </c>
      <c r="F1165" s="18" t="s">
        <v>19988</v>
      </c>
      <c r="G1165" s="17">
        <v>1</v>
      </c>
      <c r="H1165" s="19">
        <v>55.06</v>
      </c>
      <c r="I1165" s="18" t="s">
        <v>18679</v>
      </c>
      <c r="J1165" s="19" t="s">
        <v>14102</v>
      </c>
      <c r="K1165" s="18"/>
      <c r="L1165" s="18">
        <v>53.93</v>
      </c>
    </row>
    <row r="1166" spans="1:12" s="20" customFormat="1" ht="12" x14ac:dyDescent="0.25">
      <c r="A1166" s="71">
        <v>1165</v>
      </c>
      <c r="B1166" s="18" t="s">
        <v>5573</v>
      </c>
      <c r="C1166" s="18" t="s">
        <v>18925</v>
      </c>
      <c r="D1166" s="18" t="s">
        <v>19989</v>
      </c>
      <c r="E1166" s="17">
        <v>1</v>
      </c>
      <c r="F1166" s="18" t="s">
        <v>19990</v>
      </c>
      <c r="G1166" s="17">
        <v>1</v>
      </c>
      <c r="H1166" s="19">
        <v>55.06</v>
      </c>
      <c r="I1166" s="18" t="s">
        <v>18679</v>
      </c>
      <c r="J1166" s="19" t="s">
        <v>14102</v>
      </c>
      <c r="K1166" s="18"/>
      <c r="L1166" s="18">
        <v>55.06</v>
      </c>
    </row>
    <row r="1167" spans="1:12" s="20" customFormat="1" ht="12" x14ac:dyDescent="0.25">
      <c r="A1167" s="71">
        <v>1166</v>
      </c>
      <c r="B1167" s="18" t="s">
        <v>8042</v>
      </c>
      <c r="C1167" s="18" t="s">
        <v>18925</v>
      </c>
      <c r="D1167" s="18" t="s">
        <v>8043</v>
      </c>
      <c r="E1167" s="17">
        <v>1</v>
      </c>
      <c r="F1167" s="18" t="s">
        <v>19991</v>
      </c>
      <c r="G1167" s="17">
        <v>1</v>
      </c>
      <c r="H1167" s="19">
        <v>164.04</v>
      </c>
      <c r="I1167" s="18" t="s">
        <v>18679</v>
      </c>
      <c r="J1167" s="19" t="s">
        <v>14102</v>
      </c>
      <c r="K1167" s="18"/>
      <c r="L1167" s="18">
        <v>164.04</v>
      </c>
    </row>
    <row r="1168" spans="1:12" s="20" customFormat="1" ht="12" x14ac:dyDescent="0.25">
      <c r="A1168" s="71">
        <v>1167</v>
      </c>
      <c r="B1168" s="18" t="s">
        <v>1882</v>
      </c>
      <c r="C1168" s="18" t="s">
        <v>18925</v>
      </c>
      <c r="D1168" s="18" t="s">
        <v>1883</v>
      </c>
      <c r="E1168" s="17">
        <v>1</v>
      </c>
      <c r="F1168" s="18" t="s">
        <v>19992</v>
      </c>
      <c r="G1168" s="17">
        <v>1</v>
      </c>
      <c r="H1168" s="19">
        <v>107.87</v>
      </c>
      <c r="I1168" s="18" t="s">
        <v>18679</v>
      </c>
      <c r="J1168" s="19" t="s">
        <v>14102</v>
      </c>
      <c r="K1168" s="18"/>
      <c r="L1168" s="18">
        <v>107.87</v>
      </c>
    </row>
    <row r="1169" spans="1:12" s="20" customFormat="1" ht="12" x14ac:dyDescent="0.25">
      <c r="A1169" s="71">
        <v>1168</v>
      </c>
      <c r="B1169" s="18" t="s">
        <v>1879</v>
      </c>
      <c r="C1169" s="18" t="s">
        <v>18925</v>
      </c>
      <c r="D1169" s="18" t="s">
        <v>1880</v>
      </c>
      <c r="E1169" s="17">
        <v>1</v>
      </c>
      <c r="F1169" s="18" t="s">
        <v>19993</v>
      </c>
      <c r="G1169" s="17">
        <v>1</v>
      </c>
      <c r="H1169" s="19">
        <v>338.2</v>
      </c>
      <c r="I1169" s="18" t="s">
        <v>18679</v>
      </c>
      <c r="J1169" s="19" t="s">
        <v>14102</v>
      </c>
      <c r="K1169" s="18"/>
      <c r="L1169" s="18">
        <v>338.2</v>
      </c>
    </row>
    <row r="1170" spans="1:12" s="20" customFormat="1" ht="12" x14ac:dyDescent="0.25">
      <c r="A1170" s="71">
        <v>1169</v>
      </c>
      <c r="B1170" s="18" t="s">
        <v>1876</v>
      </c>
      <c r="C1170" s="18" t="s">
        <v>18925</v>
      </c>
      <c r="D1170" s="18" t="s">
        <v>1877</v>
      </c>
      <c r="E1170" s="17">
        <v>1</v>
      </c>
      <c r="F1170" s="18" t="s">
        <v>19994</v>
      </c>
      <c r="G1170" s="17">
        <v>1</v>
      </c>
      <c r="H1170" s="19">
        <v>1352.81</v>
      </c>
      <c r="I1170" s="18" t="s">
        <v>18679</v>
      </c>
      <c r="J1170" s="19" t="s">
        <v>14102</v>
      </c>
      <c r="K1170" s="18"/>
      <c r="L1170" s="18">
        <v>1352.81</v>
      </c>
    </row>
    <row r="1171" spans="1:12" s="20" customFormat="1" ht="12" x14ac:dyDescent="0.25">
      <c r="A1171" s="71">
        <v>1170</v>
      </c>
      <c r="B1171" s="18"/>
      <c r="C1171" s="18" t="s">
        <v>18925</v>
      </c>
      <c r="D1171" s="18" t="s">
        <v>19995</v>
      </c>
      <c r="E1171" s="17">
        <v>1</v>
      </c>
      <c r="F1171" s="18" t="s">
        <v>19996</v>
      </c>
      <c r="G1171" s="17">
        <v>1</v>
      </c>
      <c r="H1171" s="19">
        <v>1352.81</v>
      </c>
      <c r="I1171" s="18" t="s">
        <v>19214</v>
      </c>
      <c r="J1171" s="19" t="s">
        <v>14070</v>
      </c>
      <c r="K1171" s="18"/>
      <c r="L1171" s="18">
        <v>1352.81</v>
      </c>
    </row>
    <row r="1172" spans="1:12" s="20" customFormat="1" ht="12" x14ac:dyDescent="0.25">
      <c r="A1172" s="71">
        <v>1171</v>
      </c>
      <c r="B1172" s="18"/>
      <c r="C1172" s="18" t="s">
        <v>18925</v>
      </c>
      <c r="D1172" s="18" t="s">
        <v>19997</v>
      </c>
      <c r="E1172" s="17">
        <v>1</v>
      </c>
      <c r="F1172" s="18" t="s">
        <v>19998</v>
      </c>
      <c r="G1172" s="17">
        <v>1</v>
      </c>
      <c r="H1172" s="19">
        <v>33.71</v>
      </c>
      <c r="I1172" s="18" t="s">
        <v>19214</v>
      </c>
      <c r="J1172" s="19" t="s">
        <v>14070</v>
      </c>
      <c r="K1172" s="18"/>
      <c r="L1172" s="18">
        <v>33.71</v>
      </c>
    </row>
    <row r="1173" spans="1:12" s="20" customFormat="1" ht="12" x14ac:dyDescent="0.25">
      <c r="A1173" s="71">
        <v>1172</v>
      </c>
      <c r="B1173" s="18"/>
      <c r="C1173" s="18" t="s">
        <v>18925</v>
      </c>
      <c r="D1173" s="18" t="s">
        <v>19999</v>
      </c>
      <c r="E1173" s="17">
        <v>1</v>
      </c>
      <c r="F1173" s="18" t="s">
        <v>20000</v>
      </c>
      <c r="G1173" s="17">
        <v>1</v>
      </c>
      <c r="H1173" s="19">
        <v>67.42</v>
      </c>
      <c r="I1173" s="18" t="s">
        <v>19214</v>
      </c>
      <c r="J1173" s="19" t="s">
        <v>14070</v>
      </c>
      <c r="K1173" s="18"/>
      <c r="L1173" s="18">
        <v>67.42</v>
      </c>
    </row>
    <row r="1174" spans="1:12" s="20" customFormat="1" ht="12" x14ac:dyDescent="0.25">
      <c r="A1174" s="71">
        <v>1173</v>
      </c>
      <c r="B1174" s="18" t="s">
        <v>8122</v>
      </c>
      <c r="C1174" s="18" t="s">
        <v>20001</v>
      </c>
      <c r="D1174" s="18" t="s">
        <v>20002</v>
      </c>
      <c r="E1174" s="17">
        <v>1</v>
      </c>
      <c r="F1174" s="18" t="s">
        <v>20003</v>
      </c>
      <c r="G1174" s="17">
        <v>2</v>
      </c>
      <c r="H1174" s="19">
        <v>2200</v>
      </c>
      <c r="I1174" s="18" t="s">
        <v>18736</v>
      </c>
      <c r="J1174" s="19" t="s">
        <v>14102</v>
      </c>
      <c r="K1174" s="18"/>
      <c r="L1174" s="18">
        <v>2200</v>
      </c>
    </row>
    <row r="1175" spans="1:12" s="20" customFormat="1" ht="12" x14ac:dyDescent="0.25">
      <c r="A1175" s="71">
        <v>1174</v>
      </c>
      <c r="B1175" s="18" t="s">
        <v>8119</v>
      </c>
      <c r="C1175" s="18" t="s">
        <v>20001</v>
      </c>
      <c r="D1175" s="18" t="s">
        <v>8120</v>
      </c>
      <c r="E1175" s="17">
        <v>1</v>
      </c>
      <c r="F1175" s="18" t="s">
        <v>20004</v>
      </c>
      <c r="G1175" s="17">
        <v>2</v>
      </c>
      <c r="H1175" s="19">
        <v>2865.17</v>
      </c>
      <c r="I1175" s="18" t="s">
        <v>18679</v>
      </c>
      <c r="J1175" s="19" t="s">
        <v>14102</v>
      </c>
      <c r="K1175" s="18"/>
      <c r="L1175" s="18">
        <v>2865.17</v>
      </c>
    </row>
    <row r="1176" spans="1:12" s="20" customFormat="1" ht="12" x14ac:dyDescent="0.25">
      <c r="A1176" s="71">
        <v>1175</v>
      </c>
      <c r="B1176" s="18" t="s">
        <v>1873</v>
      </c>
      <c r="C1176" s="18" t="s">
        <v>20001</v>
      </c>
      <c r="D1176" s="18" t="s">
        <v>1874</v>
      </c>
      <c r="E1176" s="17">
        <v>1</v>
      </c>
      <c r="F1176" s="18" t="s">
        <v>20005</v>
      </c>
      <c r="G1176" s="17">
        <v>2</v>
      </c>
      <c r="H1176" s="19">
        <v>3206.74</v>
      </c>
      <c r="I1176" s="18" t="s">
        <v>18679</v>
      </c>
      <c r="J1176" s="19" t="s">
        <v>14102</v>
      </c>
      <c r="K1176" s="18"/>
      <c r="L1176" s="18">
        <v>3206.74</v>
      </c>
    </row>
    <row r="1177" spans="1:12" s="20" customFormat="1" ht="12" x14ac:dyDescent="0.25">
      <c r="A1177" s="71">
        <v>1176</v>
      </c>
      <c r="B1177" s="18" t="s">
        <v>1870</v>
      </c>
      <c r="C1177" s="18" t="s">
        <v>20001</v>
      </c>
      <c r="D1177" s="18" t="s">
        <v>1871</v>
      </c>
      <c r="E1177" s="17">
        <v>1</v>
      </c>
      <c r="F1177" s="18" t="s">
        <v>20006</v>
      </c>
      <c r="G1177" s="17">
        <v>1</v>
      </c>
      <c r="H1177" s="19">
        <v>2921.35</v>
      </c>
      <c r="I1177" s="18" t="s">
        <v>18679</v>
      </c>
      <c r="J1177" s="19" t="s">
        <v>14102</v>
      </c>
      <c r="K1177" s="18"/>
      <c r="L1177" s="18">
        <v>2921.35</v>
      </c>
    </row>
    <row r="1178" spans="1:12" s="20" customFormat="1" ht="12" x14ac:dyDescent="0.25">
      <c r="A1178" s="71">
        <v>1177</v>
      </c>
      <c r="B1178" s="18" t="s">
        <v>1867</v>
      </c>
      <c r="C1178" s="18" t="s">
        <v>20001</v>
      </c>
      <c r="D1178" s="18" t="s">
        <v>1868</v>
      </c>
      <c r="E1178" s="17">
        <v>1</v>
      </c>
      <c r="F1178" s="18" t="s">
        <v>20007</v>
      </c>
      <c r="G1178" s="17">
        <v>2</v>
      </c>
      <c r="H1178" s="19">
        <v>3206.74</v>
      </c>
      <c r="I1178" s="18" t="s">
        <v>18679</v>
      </c>
      <c r="J1178" s="19" t="s">
        <v>14102</v>
      </c>
      <c r="K1178" s="18"/>
      <c r="L1178" s="18">
        <v>3206.74</v>
      </c>
    </row>
    <row r="1179" spans="1:12" s="20" customFormat="1" ht="12" x14ac:dyDescent="0.25">
      <c r="A1179" s="71">
        <v>1178</v>
      </c>
      <c r="B1179" s="18" t="s">
        <v>1864</v>
      </c>
      <c r="C1179" s="18" t="s">
        <v>20001</v>
      </c>
      <c r="D1179" s="18" t="s">
        <v>1865</v>
      </c>
      <c r="E1179" s="17">
        <v>1</v>
      </c>
      <c r="F1179" s="18" t="s">
        <v>20008</v>
      </c>
      <c r="G1179" s="17">
        <v>2</v>
      </c>
      <c r="H1179" s="19">
        <v>3356.85</v>
      </c>
      <c r="I1179" s="18" t="s">
        <v>18679</v>
      </c>
      <c r="J1179" s="19" t="s">
        <v>14102</v>
      </c>
      <c r="K1179" s="18"/>
      <c r="L1179" s="18">
        <v>3356.85</v>
      </c>
    </row>
    <row r="1180" spans="1:12" s="20" customFormat="1" ht="12" x14ac:dyDescent="0.25">
      <c r="A1180" s="71">
        <v>1179</v>
      </c>
      <c r="B1180" s="18" t="s">
        <v>8116</v>
      </c>
      <c r="C1180" s="18" t="s">
        <v>20001</v>
      </c>
      <c r="D1180" s="18" t="s">
        <v>8117</v>
      </c>
      <c r="E1180" s="17">
        <v>1</v>
      </c>
      <c r="F1180" s="18" t="s">
        <v>20009</v>
      </c>
      <c r="G1180" s="17">
        <v>2</v>
      </c>
      <c r="H1180" s="19">
        <v>3433.71</v>
      </c>
      <c r="I1180" s="18" t="s">
        <v>18679</v>
      </c>
      <c r="J1180" s="19" t="s">
        <v>14102</v>
      </c>
      <c r="K1180" s="18"/>
      <c r="L1180" s="18">
        <v>3433.71</v>
      </c>
    </row>
    <row r="1181" spans="1:12" s="20" customFormat="1" ht="12" x14ac:dyDescent="0.25">
      <c r="A1181" s="71">
        <v>1180</v>
      </c>
      <c r="B1181" s="18" t="s">
        <v>8113</v>
      </c>
      <c r="C1181" s="18" t="s">
        <v>20001</v>
      </c>
      <c r="D1181" s="18" t="s">
        <v>8114</v>
      </c>
      <c r="E1181" s="17">
        <v>1</v>
      </c>
      <c r="F1181" s="18" t="s">
        <v>20010</v>
      </c>
      <c r="G1181" s="17">
        <v>2</v>
      </c>
      <c r="H1181" s="19">
        <v>4101.1400000000003</v>
      </c>
      <c r="I1181" s="18" t="s">
        <v>18679</v>
      </c>
      <c r="J1181" s="19" t="s">
        <v>14102</v>
      </c>
      <c r="K1181" s="18"/>
      <c r="L1181" s="18">
        <v>4101.1400000000003</v>
      </c>
    </row>
    <row r="1182" spans="1:12" s="20" customFormat="1" ht="12" x14ac:dyDescent="0.25">
      <c r="A1182" s="71">
        <v>1181</v>
      </c>
      <c r="B1182" s="18" t="s">
        <v>8110</v>
      </c>
      <c r="C1182" s="18" t="s">
        <v>20001</v>
      </c>
      <c r="D1182" s="18" t="s">
        <v>8111</v>
      </c>
      <c r="E1182" s="17">
        <v>1</v>
      </c>
      <c r="F1182" s="18" t="s">
        <v>20011</v>
      </c>
      <c r="G1182" s="17">
        <v>2</v>
      </c>
      <c r="H1182" s="19">
        <v>4280.8999999999996</v>
      </c>
      <c r="I1182" s="18" t="s">
        <v>18679</v>
      </c>
      <c r="J1182" s="19" t="s">
        <v>14102</v>
      </c>
      <c r="K1182" s="18"/>
      <c r="L1182" s="18">
        <v>4280.8999999999996</v>
      </c>
    </row>
    <row r="1183" spans="1:12" s="20" customFormat="1" ht="12" x14ac:dyDescent="0.25">
      <c r="A1183" s="71">
        <v>1182</v>
      </c>
      <c r="B1183" s="18" t="s">
        <v>8107</v>
      </c>
      <c r="C1183" s="18" t="s">
        <v>20001</v>
      </c>
      <c r="D1183" s="18" t="s">
        <v>8108</v>
      </c>
      <c r="E1183" s="17">
        <v>1</v>
      </c>
      <c r="F1183" s="18" t="s">
        <v>20012</v>
      </c>
      <c r="G1183" s="17">
        <v>2</v>
      </c>
      <c r="H1183" s="19">
        <v>4367.42</v>
      </c>
      <c r="I1183" s="18" t="s">
        <v>18679</v>
      </c>
      <c r="J1183" s="19" t="s">
        <v>14102</v>
      </c>
      <c r="K1183" s="18"/>
      <c r="L1183" s="18">
        <v>4367.42</v>
      </c>
    </row>
    <row r="1184" spans="1:12" s="20" customFormat="1" ht="12" x14ac:dyDescent="0.25">
      <c r="A1184" s="71">
        <v>1183</v>
      </c>
      <c r="B1184" s="18" t="s">
        <v>3412</v>
      </c>
      <c r="C1184" s="18" t="s">
        <v>20013</v>
      </c>
      <c r="D1184" s="18" t="s">
        <v>3413</v>
      </c>
      <c r="E1184" s="17">
        <v>1</v>
      </c>
      <c r="F1184" s="18" t="s">
        <v>20014</v>
      </c>
      <c r="G1184" s="17">
        <v>1</v>
      </c>
      <c r="H1184" s="19">
        <v>4487.6400000000003</v>
      </c>
      <c r="I1184" s="18" t="s">
        <v>18679</v>
      </c>
      <c r="J1184" s="19" t="s">
        <v>14102</v>
      </c>
      <c r="K1184" s="18"/>
      <c r="L1184" s="18">
        <v>4487.6400000000003</v>
      </c>
    </row>
    <row r="1185" spans="1:12" s="20" customFormat="1" ht="12" x14ac:dyDescent="0.25">
      <c r="A1185" s="71">
        <v>1184</v>
      </c>
      <c r="B1185" s="18" t="s">
        <v>3409</v>
      </c>
      <c r="C1185" s="18" t="s">
        <v>20013</v>
      </c>
      <c r="D1185" s="18" t="s">
        <v>3410</v>
      </c>
      <c r="E1185" s="17">
        <v>1</v>
      </c>
      <c r="F1185" s="18" t="s">
        <v>20015</v>
      </c>
      <c r="G1185" s="17">
        <v>1</v>
      </c>
      <c r="H1185" s="19">
        <v>4659.55</v>
      </c>
      <c r="I1185" s="18" t="s">
        <v>18679</v>
      </c>
      <c r="J1185" s="19" t="s">
        <v>14102</v>
      </c>
      <c r="K1185" s="18"/>
      <c r="L1185" s="18">
        <v>4659.55</v>
      </c>
    </row>
    <row r="1186" spans="1:12" s="20" customFormat="1" ht="12" x14ac:dyDescent="0.25">
      <c r="A1186" s="71">
        <v>1185</v>
      </c>
      <c r="B1186" s="18" t="s">
        <v>3406</v>
      </c>
      <c r="C1186" s="18" t="s">
        <v>20013</v>
      </c>
      <c r="D1186" s="18" t="s">
        <v>3407</v>
      </c>
      <c r="E1186" s="17">
        <v>1</v>
      </c>
      <c r="F1186" s="18" t="s">
        <v>20016</v>
      </c>
      <c r="G1186" s="17">
        <v>1</v>
      </c>
      <c r="H1186" s="19">
        <v>5238.2</v>
      </c>
      <c r="I1186" s="18" t="s">
        <v>18679</v>
      </c>
      <c r="J1186" s="19" t="s">
        <v>14102</v>
      </c>
      <c r="K1186" s="18"/>
      <c r="L1186" s="18">
        <v>5238.2</v>
      </c>
    </row>
    <row r="1187" spans="1:12" s="20" customFormat="1" ht="12" x14ac:dyDescent="0.25">
      <c r="A1187" s="71">
        <v>1186</v>
      </c>
      <c r="B1187" s="18" t="s">
        <v>789</v>
      </c>
      <c r="C1187" s="18" t="s">
        <v>20013</v>
      </c>
      <c r="D1187" s="18" t="s">
        <v>790</v>
      </c>
      <c r="E1187" s="17">
        <v>1</v>
      </c>
      <c r="F1187" s="18" t="s">
        <v>20017</v>
      </c>
      <c r="G1187" s="17">
        <v>1</v>
      </c>
      <c r="H1187" s="19">
        <v>5826.97</v>
      </c>
      <c r="I1187" s="18" t="s">
        <v>18679</v>
      </c>
      <c r="J1187" s="19" t="s">
        <v>14102</v>
      </c>
      <c r="K1187" s="18"/>
      <c r="L1187" s="18">
        <v>5826.97</v>
      </c>
    </row>
    <row r="1188" spans="1:12" s="20" customFormat="1" ht="12" x14ac:dyDescent="0.25">
      <c r="A1188" s="71">
        <v>1187</v>
      </c>
      <c r="B1188" s="18" t="s">
        <v>777</v>
      </c>
      <c r="C1188" s="18" t="s">
        <v>20018</v>
      </c>
      <c r="D1188" s="18" t="s">
        <v>778</v>
      </c>
      <c r="E1188" s="17">
        <v>1</v>
      </c>
      <c r="F1188" s="18" t="s">
        <v>20019</v>
      </c>
      <c r="G1188" s="17">
        <v>1</v>
      </c>
      <c r="H1188" s="19">
        <v>4531.46</v>
      </c>
      <c r="I1188" s="18" t="s">
        <v>18679</v>
      </c>
      <c r="J1188" s="19" t="s">
        <v>14102</v>
      </c>
      <c r="K1188" s="18"/>
      <c r="L1188" s="18">
        <v>4531.46</v>
      </c>
    </row>
    <row r="1189" spans="1:12" s="20" customFormat="1" ht="12" x14ac:dyDescent="0.25">
      <c r="A1189" s="71">
        <v>1188</v>
      </c>
      <c r="B1189" s="18" t="s">
        <v>768</v>
      </c>
      <c r="C1189" s="18" t="s">
        <v>20018</v>
      </c>
      <c r="D1189" s="18" t="s">
        <v>769</v>
      </c>
      <c r="E1189" s="17">
        <v>1</v>
      </c>
      <c r="F1189" s="18" t="s">
        <v>20020</v>
      </c>
      <c r="G1189" s="17">
        <v>1</v>
      </c>
      <c r="H1189" s="19">
        <v>4703.37</v>
      </c>
      <c r="I1189" s="18" t="s">
        <v>18679</v>
      </c>
      <c r="J1189" s="19" t="s">
        <v>14102</v>
      </c>
      <c r="K1189" s="18"/>
      <c r="L1189" s="18">
        <v>4703.37</v>
      </c>
    </row>
    <row r="1190" spans="1:12" s="20" customFormat="1" ht="12" x14ac:dyDescent="0.25">
      <c r="A1190" s="71">
        <v>1189</v>
      </c>
      <c r="B1190" s="18" t="s">
        <v>762</v>
      </c>
      <c r="C1190" s="18" t="s">
        <v>20018</v>
      </c>
      <c r="D1190" s="18" t="s">
        <v>763</v>
      </c>
      <c r="E1190" s="17">
        <v>1</v>
      </c>
      <c r="F1190" s="18" t="s">
        <v>20021</v>
      </c>
      <c r="G1190" s="17">
        <v>1</v>
      </c>
      <c r="H1190" s="19">
        <v>5283.15</v>
      </c>
      <c r="I1190" s="18" t="s">
        <v>18679</v>
      </c>
      <c r="J1190" s="19" t="s">
        <v>14102</v>
      </c>
      <c r="K1190" s="18"/>
      <c r="L1190" s="18">
        <v>5283.15</v>
      </c>
    </row>
    <row r="1191" spans="1:12" s="20" customFormat="1" ht="12" x14ac:dyDescent="0.25">
      <c r="A1191" s="71">
        <v>1190</v>
      </c>
      <c r="B1191" s="18" t="s">
        <v>753</v>
      </c>
      <c r="C1191" s="18" t="s">
        <v>20018</v>
      </c>
      <c r="D1191" s="18" t="s">
        <v>754</v>
      </c>
      <c r="E1191" s="17">
        <v>1</v>
      </c>
      <c r="F1191" s="18" t="s">
        <v>20022</v>
      </c>
      <c r="G1191" s="17">
        <v>1</v>
      </c>
      <c r="H1191" s="19">
        <v>5871.91</v>
      </c>
      <c r="I1191" s="18" t="s">
        <v>18679</v>
      </c>
      <c r="J1191" s="19" t="s">
        <v>14102</v>
      </c>
      <c r="K1191" s="18"/>
      <c r="L1191" s="18">
        <v>5871.91</v>
      </c>
    </row>
    <row r="1192" spans="1:12" s="20" customFormat="1" ht="12" x14ac:dyDescent="0.25">
      <c r="A1192" s="71">
        <v>1191</v>
      </c>
      <c r="B1192" s="18" t="s">
        <v>3403</v>
      </c>
      <c r="C1192" s="18" t="s">
        <v>20023</v>
      </c>
      <c r="D1192" s="18" t="s">
        <v>3404</v>
      </c>
      <c r="E1192" s="17">
        <v>1</v>
      </c>
      <c r="F1192" s="18" t="s">
        <v>20024</v>
      </c>
      <c r="G1192" s="17">
        <v>1</v>
      </c>
      <c r="H1192" s="19">
        <v>4444.9399999999996</v>
      </c>
      <c r="I1192" s="18" t="s">
        <v>18679</v>
      </c>
      <c r="J1192" s="19" t="s">
        <v>14102</v>
      </c>
      <c r="K1192" s="18"/>
      <c r="L1192" s="18">
        <v>4444.9399999999996</v>
      </c>
    </row>
    <row r="1193" spans="1:12" s="20" customFormat="1" ht="12" x14ac:dyDescent="0.25">
      <c r="A1193" s="71">
        <v>1192</v>
      </c>
      <c r="B1193" s="18" t="s">
        <v>3400</v>
      </c>
      <c r="C1193" s="18" t="s">
        <v>20023</v>
      </c>
      <c r="D1193" s="18" t="s">
        <v>3401</v>
      </c>
      <c r="E1193" s="17">
        <v>1</v>
      </c>
      <c r="F1193" s="18" t="s">
        <v>20025</v>
      </c>
      <c r="G1193" s="17">
        <v>1</v>
      </c>
      <c r="H1193" s="19">
        <v>4617.9799999999996</v>
      </c>
      <c r="I1193" s="18" t="s">
        <v>18679</v>
      </c>
      <c r="J1193" s="19" t="s">
        <v>14102</v>
      </c>
      <c r="K1193" s="18"/>
      <c r="L1193" s="18">
        <v>4617.9799999999996</v>
      </c>
    </row>
    <row r="1194" spans="1:12" s="20" customFormat="1" ht="12" x14ac:dyDescent="0.25">
      <c r="A1194" s="71">
        <v>1193</v>
      </c>
      <c r="B1194" s="18" t="s">
        <v>3397</v>
      </c>
      <c r="C1194" s="18" t="s">
        <v>20023</v>
      </c>
      <c r="D1194" s="18" t="s">
        <v>3398</v>
      </c>
      <c r="E1194" s="17">
        <v>1</v>
      </c>
      <c r="F1194" s="18" t="s">
        <v>20026</v>
      </c>
      <c r="G1194" s="17">
        <v>1</v>
      </c>
      <c r="H1194" s="19">
        <v>5196.63</v>
      </c>
      <c r="I1194" s="18" t="s">
        <v>18679</v>
      </c>
      <c r="J1194" s="19" t="s">
        <v>14102</v>
      </c>
      <c r="K1194" s="18"/>
      <c r="L1194" s="18">
        <v>5196.63</v>
      </c>
    </row>
    <row r="1195" spans="1:12" s="20" customFormat="1" ht="12" x14ac:dyDescent="0.25">
      <c r="A1195" s="71">
        <v>1194</v>
      </c>
      <c r="B1195" s="18" t="s">
        <v>3394</v>
      </c>
      <c r="C1195" s="18" t="s">
        <v>20023</v>
      </c>
      <c r="D1195" s="18" t="s">
        <v>3395</v>
      </c>
      <c r="E1195" s="17">
        <v>1</v>
      </c>
      <c r="F1195" s="18" t="s">
        <v>20027</v>
      </c>
      <c r="G1195" s="17">
        <v>1</v>
      </c>
      <c r="H1195" s="19">
        <v>5785.39</v>
      </c>
      <c r="I1195" s="18" t="s">
        <v>18679</v>
      </c>
      <c r="J1195" s="19" t="s">
        <v>14102</v>
      </c>
      <c r="K1195" s="18"/>
      <c r="L1195" s="18">
        <v>5785.39</v>
      </c>
    </row>
    <row r="1196" spans="1:12" s="20" customFormat="1" ht="12" x14ac:dyDescent="0.25">
      <c r="A1196" s="71">
        <v>1195</v>
      </c>
      <c r="B1196" s="18"/>
      <c r="C1196" s="18" t="s">
        <v>20028</v>
      </c>
      <c r="D1196" s="18" t="s">
        <v>20029</v>
      </c>
      <c r="E1196" s="17">
        <v>1</v>
      </c>
      <c r="F1196" s="18" t="s">
        <v>20003</v>
      </c>
      <c r="G1196" s="17">
        <v>2</v>
      </c>
      <c r="H1196" s="19">
        <v>2285.39</v>
      </c>
      <c r="I1196" s="18" t="s">
        <v>19214</v>
      </c>
      <c r="J1196" s="19" t="s">
        <v>14070</v>
      </c>
      <c r="K1196" s="18"/>
      <c r="L1196" s="18">
        <v>2285.39</v>
      </c>
    </row>
    <row r="1197" spans="1:12" s="20" customFormat="1" ht="12" x14ac:dyDescent="0.25">
      <c r="A1197" s="71">
        <v>1196</v>
      </c>
      <c r="B1197" s="18" t="s">
        <v>747</v>
      </c>
      <c r="C1197" s="18" t="s">
        <v>20028</v>
      </c>
      <c r="D1197" s="18" t="s">
        <v>748</v>
      </c>
      <c r="E1197" s="17">
        <v>1</v>
      </c>
      <c r="F1197" s="18" t="s">
        <v>20030</v>
      </c>
      <c r="G1197" s="17">
        <v>1</v>
      </c>
      <c r="H1197" s="19">
        <v>2285.39</v>
      </c>
      <c r="I1197" s="18" t="s">
        <v>18679</v>
      </c>
      <c r="J1197" s="19" t="s">
        <v>14102</v>
      </c>
      <c r="K1197" s="18"/>
      <c r="L1197" s="18">
        <v>2285.39</v>
      </c>
    </row>
    <row r="1198" spans="1:12" s="20" customFormat="1" ht="12" x14ac:dyDescent="0.25">
      <c r="A1198" s="71">
        <v>1197</v>
      </c>
      <c r="B1198" s="18" t="s">
        <v>3391</v>
      </c>
      <c r="C1198" s="18" t="s">
        <v>20028</v>
      </c>
      <c r="D1198" s="18" t="s">
        <v>3392</v>
      </c>
      <c r="E1198" s="17">
        <v>1</v>
      </c>
      <c r="F1198" s="18" t="s">
        <v>20004</v>
      </c>
      <c r="G1198" s="17">
        <v>2</v>
      </c>
      <c r="H1198" s="19">
        <v>2951.69</v>
      </c>
      <c r="I1198" s="18" t="s">
        <v>18679</v>
      </c>
      <c r="J1198" s="19" t="s">
        <v>14102</v>
      </c>
      <c r="K1198" s="18"/>
      <c r="L1198" s="18">
        <v>2951.69</v>
      </c>
    </row>
    <row r="1199" spans="1:12" s="20" customFormat="1" ht="12" x14ac:dyDescent="0.25">
      <c r="A1199" s="71">
        <v>1198</v>
      </c>
      <c r="B1199" s="18" t="s">
        <v>3381</v>
      </c>
      <c r="C1199" s="18" t="s">
        <v>20028</v>
      </c>
      <c r="D1199" s="18" t="s">
        <v>3382</v>
      </c>
      <c r="E1199" s="17">
        <v>1</v>
      </c>
      <c r="F1199" s="18" t="s">
        <v>20005</v>
      </c>
      <c r="G1199" s="17">
        <v>2</v>
      </c>
      <c r="H1199" s="19">
        <v>3292.13</v>
      </c>
      <c r="I1199" s="18" t="s">
        <v>18679</v>
      </c>
      <c r="J1199" s="19" t="s">
        <v>14102</v>
      </c>
      <c r="K1199" s="18"/>
      <c r="L1199" s="18">
        <v>3292.13</v>
      </c>
    </row>
    <row r="1200" spans="1:12" s="20" customFormat="1" ht="12" x14ac:dyDescent="0.25">
      <c r="A1200" s="71">
        <v>1199</v>
      </c>
      <c r="B1200" s="18" t="s">
        <v>741</v>
      </c>
      <c r="C1200" s="18" t="s">
        <v>20028</v>
      </c>
      <c r="D1200" s="18" t="s">
        <v>742</v>
      </c>
      <c r="E1200" s="17">
        <v>1</v>
      </c>
      <c r="F1200" s="18" t="s">
        <v>20007</v>
      </c>
      <c r="G1200" s="17">
        <v>2</v>
      </c>
      <c r="H1200" s="19">
        <v>3292.13</v>
      </c>
      <c r="I1200" s="18" t="s">
        <v>18679</v>
      </c>
      <c r="J1200" s="19" t="s">
        <v>14102</v>
      </c>
      <c r="K1200" s="18"/>
      <c r="L1200" s="18">
        <v>3292.13</v>
      </c>
    </row>
    <row r="1201" spans="1:12" s="20" customFormat="1" ht="12" x14ac:dyDescent="0.25">
      <c r="A1201" s="71">
        <v>1200</v>
      </c>
      <c r="B1201" s="18" t="s">
        <v>3378</v>
      </c>
      <c r="C1201" s="18" t="s">
        <v>20028</v>
      </c>
      <c r="D1201" s="18" t="s">
        <v>3379</v>
      </c>
      <c r="E1201" s="17">
        <v>1</v>
      </c>
      <c r="F1201" s="18" t="s">
        <v>20008</v>
      </c>
      <c r="G1201" s="17">
        <v>2</v>
      </c>
      <c r="H1201" s="19">
        <v>3396.18</v>
      </c>
      <c r="I1201" s="18" t="s">
        <v>18679</v>
      </c>
      <c r="J1201" s="19" t="s">
        <v>14102</v>
      </c>
      <c r="K1201" s="18"/>
      <c r="L1201" s="18">
        <v>3396.18</v>
      </c>
    </row>
    <row r="1202" spans="1:12" s="20" customFormat="1" ht="12" x14ac:dyDescent="0.25">
      <c r="A1202" s="71">
        <v>1201</v>
      </c>
      <c r="B1202" s="18" t="s">
        <v>735</v>
      </c>
      <c r="C1202" s="18" t="s">
        <v>20028</v>
      </c>
      <c r="D1202" s="18" t="s">
        <v>736</v>
      </c>
      <c r="E1202" s="17">
        <v>1</v>
      </c>
      <c r="F1202" s="18" t="s">
        <v>20009</v>
      </c>
      <c r="G1202" s="17">
        <v>2</v>
      </c>
      <c r="H1202" s="19">
        <v>3520.22</v>
      </c>
      <c r="I1202" s="18" t="s">
        <v>18679</v>
      </c>
      <c r="J1202" s="19" t="s">
        <v>14102</v>
      </c>
      <c r="K1202" s="18"/>
      <c r="L1202" s="18">
        <v>3520.22</v>
      </c>
    </row>
    <row r="1203" spans="1:12" s="20" customFormat="1" ht="12" x14ac:dyDescent="0.25">
      <c r="A1203" s="71">
        <v>1202</v>
      </c>
      <c r="B1203" s="18" t="s">
        <v>729</v>
      </c>
      <c r="C1203" s="18" t="s">
        <v>20028</v>
      </c>
      <c r="D1203" s="18" t="s">
        <v>730</v>
      </c>
      <c r="E1203" s="17">
        <v>1</v>
      </c>
      <c r="F1203" s="18" t="s">
        <v>20010</v>
      </c>
      <c r="G1203" s="17">
        <v>2</v>
      </c>
      <c r="H1203" s="19">
        <v>4140.45</v>
      </c>
      <c r="I1203" s="18" t="s">
        <v>18679</v>
      </c>
      <c r="J1203" s="19" t="s">
        <v>14102</v>
      </c>
      <c r="K1203" s="18"/>
      <c r="L1203" s="18">
        <v>4140.45</v>
      </c>
    </row>
    <row r="1204" spans="1:12" s="20" customFormat="1" ht="12" x14ac:dyDescent="0.25">
      <c r="A1204" s="71">
        <v>1203</v>
      </c>
      <c r="B1204" s="18" t="s">
        <v>726</v>
      </c>
      <c r="C1204" s="18" t="s">
        <v>20028</v>
      </c>
      <c r="D1204" s="18" t="s">
        <v>727</v>
      </c>
      <c r="E1204" s="17">
        <v>1</v>
      </c>
      <c r="F1204" s="18" t="s">
        <v>20011</v>
      </c>
      <c r="G1204" s="17">
        <v>2</v>
      </c>
      <c r="H1204" s="19">
        <v>4367.42</v>
      </c>
      <c r="I1204" s="18" t="s">
        <v>18679</v>
      </c>
      <c r="J1204" s="19" t="s">
        <v>14102</v>
      </c>
      <c r="K1204" s="18"/>
      <c r="L1204" s="18">
        <v>4367.42</v>
      </c>
    </row>
    <row r="1205" spans="1:12" s="20" customFormat="1" ht="12" x14ac:dyDescent="0.25">
      <c r="A1205" s="71">
        <v>1204</v>
      </c>
      <c r="B1205" s="18" t="s">
        <v>723</v>
      </c>
      <c r="C1205" s="18" t="s">
        <v>20028</v>
      </c>
      <c r="D1205" s="18" t="s">
        <v>724</v>
      </c>
      <c r="E1205" s="17">
        <v>1</v>
      </c>
      <c r="F1205" s="18" t="s">
        <v>20012</v>
      </c>
      <c r="G1205" s="17">
        <v>2</v>
      </c>
      <c r="H1205" s="19">
        <v>4452.8100000000004</v>
      </c>
      <c r="I1205" s="18" t="s">
        <v>18679</v>
      </c>
      <c r="J1205" s="19" t="s">
        <v>14102</v>
      </c>
      <c r="K1205" s="18"/>
      <c r="L1205" s="18">
        <v>4452.8100000000004</v>
      </c>
    </row>
    <row r="1206" spans="1:12" s="20" customFormat="1" ht="12" x14ac:dyDescent="0.25">
      <c r="A1206" s="71">
        <v>1205</v>
      </c>
      <c r="B1206" s="18" t="s">
        <v>705</v>
      </c>
      <c r="C1206" s="18" t="s">
        <v>20028</v>
      </c>
      <c r="D1206" s="18" t="s">
        <v>706</v>
      </c>
      <c r="E1206" s="17">
        <v>1</v>
      </c>
      <c r="F1206" s="18" t="s">
        <v>20031</v>
      </c>
      <c r="G1206" s="17">
        <v>1</v>
      </c>
      <c r="H1206" s="19">
        <v>3933.26</v>
      </c>
      <c r="I1206" s="18" t="s">
        <v>18679</v>
      </c>
      <c r="J1206" s="19" t="s">
        <v>14102</v>
      </c>
      <c r="K1206" s="18"/>
      <c r="L1206" s="18">
        <v>3933.26</v>
      </c>
    </row>
    <row r="1207" spans="1:12" s="20" customFormat="1" ht="12" x14ac:dyDescent="0.25">
      <c r="A1207" s="71">
        <v>1206</v>
      </c>
      <c r="B1207" s="18" t="s">
        <v>3375</v>
      </c>
      <c r="C1207" s="18" t="s">
        <v>20028</v>
      </c>
      <c r="D1207" s="18" t="s">
        <v>3376</v>
      </c>
      <c r="E1207" s="17">
        <v>1</v>
      </c>
      <c r="F1207" s="18" t="s">
        <v>20032</v>
      </c>
      <c r="G1207" s="17">
        <v>1</v>
      </c>
      <c r="H1207" s="19">
        <v>5871.91</v>
      </c>
      <c r="I1207" s="18" t="s">
        <v>18679</v>
      </c>
      <c r="J1207" s="19" t="s">
        <v>14102</v>
      </c>
      <c r="K1207" s="18"/>
      <c r="L1207" s="18">
        <v>5871.91</v>
      </c>
    </row>
    <row r="1208" spans="1:12" s="20" customFormat="1" ht="12" x14ac:dyDescent="0.25">
      <c r="A1208" s="71">
        <v>1207</v>
      </c>
      <c r="B1208" s="18" t="s">
        <v>699</v>
      </c>
      <c r="C1208" s="18" t="s">
        <v>20028</v>
      </c>
      <c r="D1208" s="18" t="s">
        <v>700</v>
      </c>
      <c r="E1208" s="17">
        <v>1</v>
      </c>
      <c r="F1208" s="18" t="s">
        <v>20033</v>
      </c>
      <c r="G1208" s="17">
        <v>1</v>
      </c>
      <c r="H1208" s="19">
        <v>5826.97</v>
      </c>
      <c r="I1208" s="18" t="s">
        <v>18679</v>
      </c>
      <c r="J1208" s="19" t="s">
        <v>14102</v>
      </c>
      <c r="K1208" s="18"/>
      <c r="L1208" s="18">
        <v>5826.97</v>
      </c>
    </row>
    <row r="1209" spans="1:12" s="20" customFormat="1" ht="12" x14ac:dyDescent="0.25">
      <c r="A1209" s="71">
        <v>1208</v>
      </c>
      <c r="B1209" s="18" t="s">
        <v>3351</v>
      </c>
      <c r="C1209" s="18" t="s">
        <v>20034</v>
      </c>
      <c r="D1209" s="18" t="s">
        <v>20035</v>
      </c>
      <c r="E1209" s="17">
        <v>1</v>
      </c>
      <c r="F1209" s="18" t="s">
        <v>20036</v>
      </c>
      <c r="G1209" s="17">
        <v>1</v>
      </c>
      <c r="H1209" s="19">
        <v>6184.27</v>
      </c>
      <c r="I1209" s="18" t="s">
        <v>18679</v>
      </c>
      <c r="J1209" s="19" t="s">
        <v>14102</v>
      </c>
      <c r="K1209" s="18"/>
      <c r="L1209" s="18">
        <v>6184.27</v>
      </c>
    </row>
    <row r="1210" spans="1:12" s="20" customFormat="1" ht="12" x14ac:dyDescent="0.25">
      <c r="A1210" s="71">
        <v>1209</v>
      </c>
      <c r="B1210" s="18" t="s">
        <v>3348</v>
      </c>
      <c r="C1210" s="18" t="s">
        <v>20034</v>
      </c>
      <c r="D1210" s="18" t="s">
        <v>3349</v>
      </c>
      <c r="E1210" s="17">
        <v>1</v>
      </c>
      <c r="F1210" s="18" t="s">
        <v>20037</v>
      </c>
      <c r="G1210" s="17">
        <v>1</v>
      </c>
      <c r="H1210" s="19">
        <v>6802.25</v>
      </c>
      <c r="I1210" s="18" t="s">
        <v>18736</v>
      </c>
      <c r="J1210" s="19" t="s">
        <v>14102</v>
      </c>
      <c r="K1210" s="18"/>
      <c r="L1210" s="18">
        <v>6802.25</v>
      </c>
    </row>
    <row r="1211" spans="1:12" s="20" customFormat="1" ht="12" x14ac:dyDescent="0.25">
      <c r="A1211" s="71">
        <v>1210</v>
      </c>
      <c r="B1211" s="18" t="s">
        <v>20038</v>
      </c>
      <c r="C1211" s="18" t="s">
        <v>20034</v>
      </c>
      <c r="D1211" s="18" t="s">
        <v>3343</v>
      </c>
      <c r="E1211" s="17">
        <v>1</v>
      </c>
      <c r="F1211" s="18" t="s">
        <v>20039</v>
      </c>
      <c r="G1211" s="17">
        <v>1</v>
      </c>
      <c r="H1211" s="19">
        <v>8859.5499999999993</v>
      </c>
      <c r="I1211" s="18" t="s">
        <v>18679</v>
      </c>
      <c r="J1211" s="19" t="s">
        <v>14102</v>
      </c>
      <c r="K1211" s="18"/>
      <c r="L1211" s="18">
        <v>8859.5499999999993</v>
      </c>
    </row>
    <row r="1212" spans="1:12" s="20" customFormat="1" ht="12" x14ac:dyDescent="0.25">
      <c r="A1212" s="71">
        <v>1211</v>
      </c>
      <c r="B1212" s="18" t="s">
        <v>3342</v>
      </c>
      <c r="C1212" s="18" t="s">
        <v>20034</v>
      </c>
      <c r="D1212" s="18" t="s">
        <v>20040</v>
      </c>
      <c r="E1212" s="17">
        <v>1</v>
      </c>
      <c r="F1212" s="18" t="s">
        <v>20041</v>
      </c>
      <c r="G1212" s="17">
        <v>1</v>
      </c>
      <c r="H1212" s="19">
        <v>9632.58</v>
      </c>
      <c r="I1212" s="18" t="s">
        <v>18736</v>
      </c>
      <c r="J1212" s="19" t="s">
        <v>14102</v>
      </c>
      <c r="K1212" s="18"/>
      <c r="L1212" s="18">
        <v>9632.58</v>
      </c>
    </row>
    <row r="1213" spans="1:12" s="20" customFormat="1" ht="12" x14ac:dyDescent="0.25">
      <c r="A1213" s="71">
        <v>1212</v>
      </c>
      <c r="B1213" s="18" t="s">
        <v>3339</v>
      </c>
      <c r="C1213" s="18" t="s">
        <v>20034</v>
      </c>
      <c r="D1213" s="18" t="s">
        <v>3340</v>
      </c>
      <c r="E1213" s="17">
        <v>1</v>
      </c>
      <c r="F1213" s="18" t="s">
        <v>20042</v>
      </c>
      <c r="G1213" s="17">
        <v>1</v>
      </c>
      <c r="H1213" s="19">
        <v>9395.51</v>
      </c>
      <c r="I1213" s="18" t="s">
        <v>18679</v>
      </c>
      <c r="J1213" s="19" t="s">
        <v>14102</v>
      </c>
      <c r="K1213" s="18"/>
      <c r="L1213" s="18">
        <v>9395.51</v>
      </c>
    </row>
    <row r="1214" spans="1:12" s="20" customFormat="1" ht="12" x14ac:dyDescent="0.25">
      <c r="A1214" s="71">
        <v>1213</v>
      </c>
      <c r="B1214" s="18" t="s">
        <v>20043</v>
      </c>
      <c r="C1214" s="18" t="s">
        <v>20034</v>
      </c>
      <c r="D1214" s="18" t="s">
        <v>20044</v>
      </c>
      <c r="E1214" s="17">
        <v>1</v>
      </c>
      <c r="F1214" s="18" t="s">
        <v>20045</v>
      </c>
      <c r="G1214" s="17">
        <v>1</v>
      </c>
      <c r="H1214" s="19">
        <v>10331.459999999999</v>
      </c>
      <c r="I1214" s="18" t="s">
        <v>18679</v>
      </c>
      <c r="J1214" s="19" t="s">
        <v>14102</v>
      </c>
      <c r="K1214" s="18"/>
      <c r="L1214" s="18">
        <v>10334.83</v>
      </c>
    </row>
    <row r="1215" spans="1:12" s="20" customFormat="1" ht="12" x14ac:dyDescent="0.25">
      <c r="A1215" s="71">
        <v>1214</v>
      </c>
      <c r="B1215" s="18" t="s">
        <v>693</v>
      </c>
      <c r="C1215" s="18"/>
      <c r="D1215" s="18" t="s">
        <v>694</v>
      </c>
      <c r="E1215" s="17">
        <v>1</v>
      </c>
      <c r="F1215" s="18" t="s">
        <v>20046</v>
      </c>
      <c r="G1215" s="17">
        <v>1</v>
      </c>
      <c r="H1215" s="19">
        <v>59.09</v>
      </c>
      <c r="I1215" s="18" t="s">
        <v>18679</v>
      </c>
      <c r="J1215" s="19" t="s">
        <v>14102</v>
      </c>
      <c r="K1215" s="18"/>
      <c r="L1215" s="18">
        <v>57.35</v>
      </c>
    </row>
    <row r="1216" spans="1:12" s="20" customFormat="1" ht="12" x14ac:dyDescent="0.25">
      <c r="A1216" s="71">
        <v>1215</v>
      </c>
      <c r="B1216" s="18" t="s">
        <v>684</v>
      </c>
      <c r="C1216" s="18"/>
      <c r="D1216" s="18" t="s">
        <v>685</v>
      </c>
      <c r="E1216" s="17">
        <v>1</v>
      </c>
      <c r="F1216" s="18" t="s">
        <v>20047</v>
      </c>
      <c r="G1216" s="17">
        <v>1</v>
      </c>
      <c r="H1216" s="19">
        <v>61.52</v>
      </c>
      <c r="I1216" s="18" t="s">
        <v>18679</v>
      </c>
      <c r="J1216" s="19" t="s">
        <v>14102</v>
      </c>
      <c r="K1216" s="18"/>
      <c r="L1216" s="18">
        <v>59.71</v>
      </c>
    </row>
    <row r="1217" spans="1:12" s="20" customFormat="1" ht="12" x14ac:dyDescent="0.25">
      <c r="A1217" s="71">
        <v>1216</v>
      </c>
      <c r="B1217" s="18" t="s">
        <v>675</v>
      </c>
      <c r="C1217" s="18"/>
      <c r="D1217" s="18" t="s">
        <v>676</v>
      </c>
      <c r="E1217" s="17">
        <v>1</v>
      </c>
      <c r="F1217" s="18" t="s">
        <v>20048</v>
      </c>
      <c r="G1217" s="17">
        <v>1</v>
      </c>
      <c r="H1217" s="19">
        <v>71.45</v>
      </c>
      <c r="I1217" s="18" t="s">
        <v>18679</v>
      </c>
      <c r="J1217" s="19" t="s">
        <v>14102</v>
      </c>
      <c r="K1217" s="18"/>
      <c r="L1217" s="18">
        <v>69.349999999999994</v>
      </c>
    </row>
    <row r="1218" spans="1:12" s="20" customFormat="1" ht="12" x14ac:dyDescent="0.25">
      <c r="A1218" s="71">
        <v>1217</v>
      </c>
      <c r="B1218" s="18" t="s">
        <v>669</v>
      </c>
      <c r="C1218" s="18"/>
      <c r="D1218" s="18">
        <v>1603</v>
      </c>
      <c r="E1218" s="17">
        <v>1</v>
      </c>
      <c r="F1218" s="18" t="s">
        <v>20049</v>
      </c>
      <c r="G1218" s="17">
        <v>1</v>
      </c>
      <c r="H1218" s="19">
        <v>14.95</v>
      </c>
      <c r="I1218" s="18" t="s">
        <v>18679</v>
      </c>
      <c r="J1218" s="19" t="s">
        <v>14102</v>
      </c>
      <c r="K1218" s="18"/>
      <c r="L1218" s="18">
        <v>14.51</v>
      </c>
    </row>
    <row r="1219" spans="1:12" s="20" customFormat="1" ht="12" x14ac:dyDescent="0.25">
      <c r="A1219" s="71">
        <v>1218</v>
      </c>
      <c r="B1219" s="18" t="s">
        <v>667</v>
      </c>
      <c r="C1219" s="18"/>
      <c r="D1219" s="18">
        <v>1613</v>
      </c>
      <c r="E1219" s="17">
        <v>1</v>
      </c>
      <c r="F1219" s="18" t="s">
        <v>20050</v>
      </c>
      <c r="G1219" s="17">
        <v>1</v>
      </c>
      <c r="H1219" s="19">
        <v>18.96</v>
      </c>
      <c r="I1219" s="18" t="s">
        <v>18679</v>
      </c>
      <c r="J1219" s="19" t="s">
        <v>14102</v>
      </c>
      <c r="K1219" s="18"/>
      <c r="L1219" s="18">
        <v>18.399999999999999</v>
      </c>
    </row>
    <row r="1220" spans="1:12" s="20" customFormat="1" ht="12" x14ac:dyDescent="0.25">
      <c r="A1220" s="71">
        <v>1219</v>
      </c>
      <c r="B1220" s="18" t="s">
        <v>584</v>
      </c>
      <c r="C1220" s="18"/>
      <c r="D1220" s="18">
        <v>1623</v>
      </c>
      <c r="E1220" s="17">
        <v>1</v>
      </c>
      <c r="F1220" s="18" t="s">
        <v>20051</v>
      </c>
      <c r="G1220" s="17">
        <v>1</v>
      </c>
      <c r="H1220" s="19">
        <v>42.92</v>
      </c>
      <c r="I1220" s="18" t="s">
        <v>18679</v>
      </c>
      <c r="J1220" s="19" t="s">
        <v>14102</v>
      </c>
      <c r="K1220" s="18"/>
      <c r="L1220" s="18">
        <v>41.66</v>
      </c>
    </row>
    <row r="1221" spans="1:12" s="20" customFormat="1" ht="12" x14ac:dyDescent="0.25">
      <c r="A1221" s="71">
        <v>1220</v>
      </c>
      <c r="B1221" s="18" t="s">
        <v>582</v>
      </c>
      <c r="C1221" s="18"/>
      <c r="D1221" s="18">
        <v>1633</v>
      </c>
      <c r="E1221" s="17">
        <v>1</v>
      </c>
      <c r="F1221" s="18" t="s">
        <v>20052</v>
      </c>
      <c r="G1221" s="17">
        <v>1</v>
      </c>
      <c r="H1221" s="19">
        <v>83.76</v>
      </c>
      <c r="I1221" s="18" t="s">
        <v>18679</v>
      </c>
      <c r="J1221" s="19" t="s">
        <v>14102</v>
      </c>
      <c r="K1221" s="18"/>
      <c r="L1221" s="18">
        <v>81.290000000000006</v>
      </c>
    </row>
    <row r="1222" spans="1:12" s="20" customFormat="1" ht="12" x14ac:dyDescent="0.25">
      <c r="A1222" s="71">
        <v>1221</v>
      </c>
      <c r="B1222" s="18" t="s">
        <v>579</v>
      </c>
      <c r="C1222" s="18"/>
      <c r="D1222" s="18">
        <v>1642</v>
      </c>
      <c r="E1222" s="17">
        <v>1</v>
      </c>
      <c r="F1222" s="18" t="s">
        <v>20053</v>
      </c>
      <c r="G1222" s="17">
        <v>1</v>
      </c>
      <c r="H1222" s="19">
        <v>67.41</v>
      </c>
      <c r="I1222" s="18" t="s">
        <v>18939</v>
      </c>
      <c r="J1222" s="19" t="s">
        <v>14102</v>
      </c>
      <c r="K1222" s="18"/>
      <c r="L1222" s="18">
        <v>65.42</v>
      </c>
    </row>
    <row r="1223" spans="1:12" s="20" customFormat="1" ht="12" x14ac:dyDescent="0.25">
      <c r="A1223" s="71">
        <v>1222</v>
      </c>
      <c r="B1223" s="18" t="s">
        <v>3336</v>
      </c>
      <c r="C1223" s="18"/>
      <c r="D1223" s="18" t="s">
        <v>3337</v>
      </c>
      <c r="E1223" s="17">
        <v>1</v>
      </c>
      <c r="F1223" s="18" t="s">
        <v>3338</v>
      </c>
      <c r="G1223" s="17">
        <v>1</v>
      </c>
      <c r="H1223" s="19">
        <v>8.4499999999999993</v>
      </c>
      <c r="I1223" s="18" t="s">
        <v>18679</v>
      </c>
      <c r="J1223" s="19" t="s">
        <v>14102</v>
      </c>
      <c r="K1223" s="18"/>
      <c r="L1223" s="18">
        <v>8.1999999999999993</v>
      </c>
    </row>
    <row r="1224" spans="1:12" s="20" customFormat="1" ht="12" x14ac:dyDescent="0.25">
      <c r="A1224" s="71">
        <v>1223</v>
      </c>
      <c r="B1224" s="18" t="s">
        <v>3333</v>
      </c>
      <c r="C1224" s="18"/>
      <c r="D1224" s="18" t="s">
        <v>3334</v>
      </c>
      <c r="E1224" s="17">
        <v>1</v>
      </c>
      <c r="F1224" s="18" t="s">
        <v>3335</v>
      </c>
      <c r="G1224" s="17">
        <v>1</v>
      </c>
      <c r="H1224" s="19">
        <v>6.01</v>
      </c>
      <c r="I1224" s="18" t="s">
        <v>18679</v>
      </c>
      <c r="J1224" s="19" t="s">
        <v>14102</v>
      </c>
      <c r="K1224" s="18"/>
      <c r="L1224" s="18">
        <v>5.84</v>
      </c>
    </row>
    <row r="1225" spans="1:12" s="20" customFormat="1" ht="12" x14ac:dyDescent="0.25">
      <c r="A1225" s="71">
        <v>1224</v>
      </c>
      <c r="B1225" s="18" t="s">
        <v>3327</v>
      </c>
      <c r="C1225" s="18"/>
      <c r="D1225" s="18" t="s">
        <v>3328</v>
      </c>
      <c r="E1225" s="17">
        <v>1</v>
      </c>
      <c r="F1225" s="18" t="s">
        <v>3329</v>
      </c>
      <c r="G1225" s="17">
        <v>1</v>
      </c>
      <c r="H1225" s="19">
        <v>46.95</v>
      </c>
      <c r="I1225" s="18" t="s">
        <v>18679</v>
      </c>
      <c r="J1225" s="19" t="s">
        <v>14102</v>
      </c>
      <c r="K1225" s="18"/>
      <c r="L1225" s="18">
        <v>45.56</v>
      </c>
    </row>
    <row r="1226" spans="1:12" s="20" customFormat="1" ht="12" x14ac:dyDescent="0.25">
      <c r="A1226" s="71">
        <v>1225</v>
      </c>
      <c r="B1226" s="18" t="s">
        <v>3321</v>
      </c>
      <c r="C1226" s="18"/>
      <c r="D1226" s="18" t="s">
        <v>3322</v>
      </c>
      <c r="E1226" s="17">
        <v>1</v>
      </c>
      <c r="F1226" s="18" t="s">
        <v>20054</v>
      </c>
      <c r="G1226" s="17">
        <v>1</v>
      </c>
      <c r="H1226" s="19">
        <v>62.41</v>
      </c>
      <c r="I1226" s="18" t="s">
        <v>18679</v>
      </c>
      <c r="J1226" s="19" t="s">
        <v>14102</v>
      </c>
      <c r="K1226" s="18"/>
      <c r="L1226" s="18">
        <v>60.58</v>
      </c>
    </row>
    <row r="1227" spans="1:12" s="20" customFormat="1" ht="12" x14ac:dyDescent="0.25">
      <c r="A1227" s="71">
        <v>1226</v>
      </c>
      <c r="B1227" s="18" t="s">
        <v>3318</v>
      </c>
      <c r="C1227" s="18"/>
      <c r="D1227" s="18" t="s">
        <v>3319</v>
      </c>
      <c r="E1227" s="17">
        <v>1</v>
      </c>
      <c r="F1227" s="18" t="s">
        <v>3320</v>
      </c>
      <c r="G1227" s="17">
        <v>1</v>
      </c>
      <c r="H1227" s="19">
        <v>72.069999999999993</v>
      </c>
      <c r="I1227" s="18" t="s">
        <v>18679</v>
      </c>
      <c r="J1227" s="19" t="s">
        <v>14102</v>
      </c>
      <c r="K1227" s="18"/>
      <c r="L1227" s="18">
        <v>69.95</v>
      </c>
    </row>
    <row r="1228" spans="1:12" s="20" customFormat="1" ht="12" x14ac:dyDescent="0.25">
      <c r="A1228" s="71">
        <v>1227</v>
      </c>
      <c r="B1228" s="18" t="s">
        <v>3316</v>
      </c>
      <c r="C1228" s="18"/>
      <c r="D1228" s="18">
        <v>1611</v>
      </c>
      <c r="E1228" s="17">
        <v>1</v>
      </c>
      <c r="F1228" s="18" t="s">
        <v>3317</v>
      </c>
      <c r="G1228" s="17">
        <v>1</v>
      </c>
      <c r="H1228" s="19">
        <v>8.82</v>
      </c>
      <c r="I1228" s="18" t="s">
        <v>18679</v>
      </c>
      <c r="J1228" s="19" t="s">
        <v>14102</v>
      </c>
      <c r="K1228" s="18"/>
      <c r="L1228" s="18">
        <v>8.56</v>
      </c>
    </row>
    <row r="1229" spans="1:12" s="20" customFormat="1" ht="12" x14ac:dyDescent="0.25">
      <c r="A1229" s="71">
        <v>1228</v>
      </c>
      <c r="B1229" s="18" t="s">
        <v>3311</v>
      </c>
      <c r="C1229" s="18"/>
      <c r="D1229" s="18">
        <v>1440.08</v>
      </c>
      <c r="E1229" s="17">
        <v>1</v>
      </c>
      <c r="F1229" s="18" t="s">
        <v>3312</v>
      </c>
      <c r="G1229" s="17">
        <v>1</v>
      </c>
      <c r="H1229" s="19">
        <v>14.65</v>
      </c>
      <c r="I1229" s="18" t="s">
        <v>18679</v>
      </c>
      <c r="J1229" s="19" t="s">
        <v>14102</v>
      </c>
      <c r="K1229" s="18"/>
      <c r="L1229" s="18">
        <v>14.22</v>
      </c>
    </row>
    <row r="1230" spans="1:12" s="20" customFormat="1" ht="12" x14ac:dyDescent="0.25">
      <c r="A1230" s="71">
        <v>1229</v>
      </c>
      <c r="B1230" s="18"/>
      <c r="C1230" s="18"/>
      <c r="D1230" s="18" t="s">
        <v>20055</v>
      </c>
      <c r="E1230" s="17">
        <v>1</v>
      </c>
      <c r="F1230" s="18" t="s">
        <v>20056</v>
      </c>
      <c r="G1230" s="17" t="e">
        <v>#VALUE!</v>
      </c>
      <c r="H1230" s="19">
        <v>8812.2199999999993</v>
      </c>
      <c r="I1230" s="18" t="s">
        <v>19214</v>
      </c>
      <c r="J1230" s="19" t="s">
        <v>14070</v>
      </c>
      <c r="K1230" s="18"/>
      <c r="L1230" s="18">
        <v>8812.2199999999993</v>
      </c>
    </row>
    <row r="1231" spans="1:12" s="20" customFormat="1" ht="12" x14ac:dyDescent="0.25">
      <c r="A1231" s="71">
        <v>1230</v>
      </c>
      <c r="B1231" s="18"/>
      <c r="C1231" s="18"/>
      <c r="D1231" s="18" t="s">
        <v>20057</v>
      </c>
      <c r="E1231" s="17">
        <v>1</v>
      </c>
      <c r="F1231" s="18" t="s">
        <v>20058</v>
      </c>
      <c r="G1231" s="17" t="e">
        <v>#VALUE!</v>
      </c>
      <c r="H1231" s="19">
        <v>11806.67</v>
      </c>
      <c r="I1231" s="18" t="s">
        <v>19214</v>
      </c>
      <c r="J1231" s="19" t="s">
        <v>14070</v>
      </c>
      <c r="K1231" s="18"/>
      <c r="L1231" s="18">
        <v>12435.33</v>
      </c>
    </row>
    <row r="1232" spans="1:12" s="20" customFormat="1" ht="12" x14ac:dyDescent="0.25">
      <c r="A1232" s="71">
        <v>1231</v>
      </c>
      <c r="B1232" s="18" t="s">
        <v>576</v>
      </c>
      <c r="C1232" s="18"/>
      <c r="D1232" s="18">
        <v>3000340</v>
      </c>
      <c r="E1232" s="17">
        <v>1</v>
      </c>
      <c r="F1232" s="18" t="s">
        <v>20059</v>
      </c>
      <c r="G1232" s="17">
        <v>1</v>
      </c>
      <c r="H1232" s="19">
        <v>264.44</v>
      </c>
      <c r="I1232" s="18" t="s">
        <v>18679</v>
      </c>
      <c r="J1232" s="19" t="s">
        <v>14102</v>
      </c>
      <c r="K1232" s="18"/>
      <c r="L1232" s="18">
        <v>264.44</v>
      </c>
    </row>
    <row r="1233" spans="1:12" s="20" customFormat="1" ht="12" x14ac:dyDescent="0.25">
      <c r="A1233" s="71">
        <v>1232</v>
      </c>
      <c r="B1233" s="18" t="s">
        <v>3299</v>
      </c>
      <c r="C1233" s="18"/>
      <c r="D1233" s="18" t="s">
        <v>3300</v>
      </c>
      <c r="E1233" s="17">
        <v>1</v>
      </c>
      <c r="F1233" s="18" t="s">
        <v>20060</v>
      </c>
      <c r="G1233" s="17">
        <v>1</v>
      </c>
      <c r="H1233" s="19">
        <v>258.72000000000003</v>
      </c>
      <c r="I1233" s="18" t="s">
        <v>18679</v>
      </c>
      <c r="J1233" s="19" t="s">
        <v>14102</v>
      </c>
      <c r="K1233" s="18"/>
      <c r="L1233" s="18">
        <v>261.63</v>
      </c>
    </row>
    <row r="1234" spans="1:12" s="20" customFormat="1" ht="12" x14ac:dyDescent="0.25">
      <c r="A1234" s="71">
        <v>1233</v>
      </c>
      <c r="B1234" s="18" t="s">
        <v>967</v>
      </c>
      <c r="C1234" s="18"/>
      <c r="D1234" s="18" t="s">
        <v>968</v>
      </c>
      <c r="E1234" s="17">
        <v>1</v>
      </c>
      <c r="F1234" s="18" t="s">
        <v>20061</v>
      </c>
      <c r="G1234" s="17">
        <v>1</v>
      </c>
      <c r="H1234" s="19">
        <v>115.51</v>
      </c>
      <c r="I1234" s="18" t="s">
        <v>18679</v>
      </c>
      <c r="J1234" s="19" t="s">
        <v>14102</v>
      </c>
      <c r="K1234" s="18"/>
      <c r="L1234" s="18">
        <v>116.81</v>
      </c>
    </row>
    <row r="1235" spans="1:12" s="20" customFormat="1" ht="12" x14ac:dyDescent="0.25">
      <c r="A1235" s="71">
        <v>1234</v>
      </c>
      <c r="B1235" s="18" t="s">
        <v>3296</v>
      </c>
      <c r="C1235" s="18"/>
      <c r="D1235" s="18" t="s">
        <v>3297</v>
      </c>
      <c r="E1235" s="17">
        <v>1</v>
      </c>
      <c r="F1235" s="18" t="s">
        <v>20062</v>
      </c>
      <c r="G1235" s="17">
        <v>1</v>
      </c>
      <c r="H1235" s="19">
        <v>139.12</v>
      </c>
      <c r="I1235" s="18" t="s">
        <v>18679</v>
      </c>
      <c r="J1235" s="19" t="s">
        <v>14102</v>
      </c>
      <c r="K1235" s="18"/>
      <c r="L1235" s="18">
        <v>140.69</v>
      </c>
    </row>
    <row r="1236" spans="1:12" s="20" customFormat="1" ht="12" x14ac:dyDescent="0.25">
      <c r="A1236" s="71">
        <v>1235</v>
      </c>
      <c r="B1236" s="18" t="s">
        <v>3293</v>
      </c>
      <c r="C1236" s="18"/>
      <c r="D1236" s="18" t="s">
        <v>3294</v>
      </c>
      <c r="E1236" s="17">
        <v>1</v>
      </c>
      <c r="F1236" s="18" t="s">
        <v>20063</v>
      </c>
      <c r="G1236" s="17">
        <v>1</v>
      </c>
      <c r="H1236" s="19">
        <v>124.81</v>
      </c>
      <c r="I1236" s="18" t="s">
        <v>18679</v>
      </c>
      <c r="J1236" s="19" t="s">
        <v>14102</v>
      </c>
      <c r="K1236" s="18"/>
      <c r="L1236" s="18">
        <v>124.81</v>
      </c>
    </row>
    <row r="1237" spans="1:12" s="20" customFormat="1" ht="12" x14ac:dyDescent="0.25">
      <c r="A1237" s="71">
        <v>1236</v>
      </c>
      <c r="B1237" s="18" t="s">
        <v>3287</v>
      </c>
      <c r="C1237" s="18"/>
      <c r="D1237" s="18" t="s">
        <v>3288</v>
      </c>
      <c r="E1237" s="17">
        <v>1</v>
      </c>
      <c r="F1237" s="18" t="s">
        <v>20064</v>
      </c>
      <c r="G1237" s="17">
        <v>1</v>
      </c>
      <c r="H1237" s="19">
        <v>124.81</v>
      </c>
      <c r="I1237" s="18" t="s">
        <v>18679</v>
      </c>
      <c r="J1237" s="19" t="s">
        <v>14102</v>
      </c>
      <c r="K1237" s="18"/>
      <c r="L1237" s="18">
        <v>126.21</v>
      </c>
    </row>
    <row r="1238" spans="1:12" s="20" customFormat="1" ht="12" x14ac:dyDescent="0.25">
      <c r="A1238" s="71">
        <v>1237</v>
      </c>
      <c r="B1238" s="18" t="s">
        <v>3281</v>
      </c>
      <c r="C1238" s="18"/>
      <c r="D1238" s="18" t="s">
        <v>3282</v>
      </c>
      <c r="E1238" s="17">
        <v>1</v>
      </c>
      <c r="F1238" s="18" t="s">
        <v>3283</v>
      </c>
      <c r="G1238" s="17">
        <v>1</v>
      </c>
      <c r="H1238" s="19">
        <v>46.53</v>
      </c>
      <c r="I1238" s="18" t="s">
        <v>18679</v>
      </c>
      <c r="J1238" s="19" t="s">
        <v>14102</v>
      </c>
      <c r="K1238" s="18"/>
      <c r="L1238" s="18">
        <v>47.06</v>
      </c>
    </row>
    <row r="1239" spans="1:12" s="20" customFormat="1" ht="12" x14ac:dyDescent="0.25">
      <c r="A1239" s="71">
        <v>1238</v>
      </c>
      <c r="B1239" s="18" t="s">
        <v>3278</v>
      </c>
      <c r="C1239" s="18"/>
      <c r="D1239" s="18" t="s">
        <v>3279</v>
      </c>
      <c r="E1239" s="17">
        <v>1</v>
      </c>
      <c r="F1239" s="18" t="s">
        <v>20065</v>
      </c>
      <c r="G1239" s="17">
        <v>1</v>
      </c>
      <c r="H1239" s="19">
        <v>265.2</v>
      </c>
      <c r="I1239" s="18" t="s">
        <v>18679</v>
      </c>
      <c r="J1239" s="19" t="s">
        <v>14102</v>
      </c>
      <c r="K1239" s="18"/>
      <c r="L1239" s="18">
        <v>274.01</v>
      </c>
    </row>
    <row r="1240" spans="1:12" s="20" customFormat="1" ht="12" x14ac:dyDescent="0.25">
      <c r="A1240" s="71">
        <v>1239</v>
      </c>
      <c r="B1240" s="18" t="s">
        <v>3272</v>
      </c>
      <c r="C1240" s="18"/>
      <c r="D1240" s="18" t="s">
        <v>3273</v>
      </c>
      <c r="E1240" s="17">
        <v>1</v>
      </c>
      <c r="F1240" s="18" t="s">
        <v>20066</v>
      </c>
      <c r="G1240" s="17">
        <v>1</v>
      </c>
      <c r="H1240" s="19">
        <v>119.19</v>
      </c>
      <c r="I1240" s="18" t="s">
        <v>18679</v>
      </c>
      <c r="J1240" s="19" t="s">
        <v>14102</v>
      </c>
      <c r="K1240" s="18"/>
      <c r="L1240" s="18">
        <v>120.53</v>
      </c>
    </row>
    <row r="1241" spans="1:12" s="20" customFormat="1" ht="12" x14ac:dyDescent="0.25">
      <c r="A1241" s="71">
        <v>1240</v>
      </c>
      <c r="B1241" s="18"/>
      <c r="C1241" s="18"/>
      <c r="D1241" s="18" t="s">
        <v>20067</v>
      </c>
      <c r="E1241" s="17">
        <v>1</v>
      </c>
      <c r="F1241" s="18" t="s">
        <v>20068</v>
      </c>
      <c r="G1241" s="17">
        <v>1</v>
      </c>
      <c r="H1241" s="19">
        <v>119.19</v>
      </c>
      <c r="I1241" s="18" t="s">
        <v>19214</v>
      </c>
      <c r="J1241" s="19" t="s">
        <v>14070</v>
      </c>
      <c r="K1241" s="18"/>
      <c r="L1241" s="18">
        <v>120.53</v>
      </c>
    </row>
    <row r="1242" spans="1:12" s="20" customFormat="1" ht="12" x14ac:dyDescent="0.25">
      <c r="A1242" s="71">
        <v>1241</v>
      </c>
      <c r="B1242" s="18" t="s">
        <v>3269</v>
      </c>
      <c r="C1242" s="18"/>
      <c r="D1242" s="18" t="s">
        <v>3270</v>
      </c>
      <c r="E1242" s="17">
        <v>1</v>
      </c>
      <c r="F1242" s="18" t="s">
        <v>20069</v>
      </c>
      <c r="G1242" s="17">
        <v>1</v>
      </c>
      <c r="H1242" s="19">
        <v>40.97</v>
      </c>
      <c r="I1242" s="18" t="s">
        <v>18679</v>
      </c>
      <c r="J1242" s="19" t="s">
        <v>14102</v>
      </c>
      <c r="K1242" s="18"/>
      <c r="L1242" s="18">
        <v>40.97</v>
      </c>
    </row>
    <row r="1243" spans="1:12" s="20" customFormat="1" ht="12" x14ac:dyDescent="0.25">
      <c r="A1243" s="71">
        <v>1242</v>
      </c>
      <c r="B1243" s="18" t="s">
        <v>3263</v>
      </c>
      <c r="C1243" s="18"/>
      <c r="D1243" s="18" t="s">
        <v>3264</v>
      </c>
      <c r="E1243" s="17">
        <v>1</v>
      </c>
      <c r="F1243" s="18" t="s">
        <v>20070</v>
      </c>
      <c r="G1243" s="17">
        <v>1</v>
      </c>
      <c r="H1243" s="19">
        <v>48.07</v>
      </c>
      <c r="I1243" s="18" t="s">
        <v>18679</v>
      </c>
      <c r="J1243" s="19" t="s">
        <v>14102</v>
      </c>
      <c r="K1243" s="18"/>
      <c r="L1243" s="18">
        <v>48.61</v>
      </c>
    </row>
    <row r="1244" spans="1:12" s="20" customFormat="1" ht="12" x14ac:dyDescent="0.25">
      <c r="A1244" s="71">
        <v>1243</v>
      </c>
      <c r="B1244" s="18" t="s">
        <v>3260</v>
      </c>
      <c r="C1244" s="18"/>
      <c r="D1244" s="18" t="s">
        <v>3261</v>
      </c>
      <c r="E1244" s="17">
        <v>1</v>
      </c>
      <c r="F1244" s="18" t="s">
        <v>20071</v>
      </c>
      <c r="G1244" s="17">
        <v>1</v>
      </c>
      <c r="H1244" s="19">
        <v>25.03</v>
      </c>
      <c r="I1244" s="18" t="s">
        <v>18679</v>
      </c>
      <c r="J1244" s="19" t="s">
        <v>14102</v>
      </c>
      <c r="K1244" s="18"/>
      <c r="L1244" s="18">
        <v>25.31</v>
      </c>
    </row>
    <row r="1245" spans="1:12" s="20" customFormat="1" ht="12" x14ac:dyDescent="0.25">
      <c r="A1245" s="71">
        <v>1244</v>
      </c>
      <c r="B1245" s="18" t="s">
        <v>3257</v>
      </c>
      <c r="C1245" s="18"/>
      <c r="D1245" s="18" t="s">
        <v>3258</v>
      </c>
      <c r="E1245" s="17">
        <v>1</v>
      </c>
      <c r="F1245" s="18" t="s">
        <v>20072</v>
      </c>
      <c r="G1245" s="17">
        <v>1</v>
      </c>
      <c r="H1245" s="19">
        <v>23.33</v>
      </c>
      <c r="I1245" s="18" t="s">
        <v>18679</v>
      </c>
      <c r="J1245" s="19" t="s">
        <v>14102</v>
      </c>
      <c r="K1245" s="18"/>
      <c r="L1245" s="18">
        <v>23.6</v>
      </c>
    </row>
    <row r="1246" spans="1:12" s="20" customFormat="1" ht="12" x14ac:dyDescent="0.25">
      <c r="A1246" s="71">
        <v>1245</v>
      </c>
      <c r="B1246" s="18" t="s">
        <v>3245</v>
      </c>
      <c r="C1246" s="18"/>
      <c r="D1246" s="18" t="s">
        <v>3246</v>
      </c>
      <c r="E1246" s="17">
        <v>1</v>
      </c>
      <c r="F1246" s="18" t="s">
        <v>20073</v>
      </c>
      <c r="G1246" s="17">
        <v>1</v>
      </c>
      <c r="H1246" s="19">
        <v>36.28</v>
      </c>
      <c r="I1246" s="18" t="s">
        <v>18679</v>
      </c>
      <c r="J1246" s="19" t="s">
        <v>14102</v>
      </c>
      <c r="K1246" s="18"/>
      <c r="L1246" s="18">
        <v>36.69</v>
      </c>
    </row>
    <row r="1247" spans="1:12" s="20" customFormat="1" ht="12" x14ac:dyDescent="0.25">
      <c r="A1247" s="71">
        <v>1246</v>
      </c>
      <c r="B1247" s="18" t="s">
        <v>3242</v>
      </c>
      <c r="C1247" s="18"/>
      <c r="D1247" s="18" t="s">
        <v>3243</v>
      </c>
      <c r="E1247" s="17">
        <v>1</v>
      </c>
      <c r="F1247" s="18" t="s">
        <v>20074</v>
      </c>
      <c r="G1247" s="17">
        <v>1</v>
      </c>
      <c r="H1247" s="19">
        <v>38.479999999999997</v>
      </c>
      <c r="I1247" s="18" t="s">
        <v>18679</v>
      </c>
      <c r="J1247" s="19" t="s">
        <v>14102</v>
      </c>
      <c r="K1247" s="18"/>
      <c r="L1247" s="18">
        <v>38.909999999999997</v>
      </c>
    </row>
    <row r="1248" spans="1:12" s="20" customFormat="1" ht="12" x14ac:dyDescent="0.25">
      <c r="A1248" s="71">
        <v>1247</v>
      </c>
      <c r="B1248" s="18" t="s">
        <v>3239</v>
      </c>
      <c r="C1248" s="18"/>
      <c r="D1248" s="18" t="s">
        <v>3240</v>
      </c>
      <c r="E1248" s="17">
        <v>1</v>
      </c>
      <c r="F1248" s="18" t="s">
        <v>20075</v>
      </c>
      <c r="G1248" s="17">
        <v>1</v>
      </c>
      <c r="H1248" s="19">
        <v>27.18</v>
      </c>
      <c r="I1248" s="18" t="s">
        <v>18736</v>
      </c>
      <c r="J1248" s="19" t="s">
        <v>14102</v>
      </c>
      <c r="K1248" s="18"/>
      <c r="L1248" s="18">
        <v>27.48</v>
      </c>
    </row>
    <row r="1249" spans="1:12" s="20" customFormat="1" ht="12" x14ac:dyDescent="0.25">
      <c r="A1249" s="71">
        <v>1248</v>
      </c>
      <c r="B1249" s="18" t="s">
        <v>3236</v>
      </c>
      <c r="C1249" s="18"/>
      <c r="D1249" s="18" t="s">
        <v>3237</v>
      </c>
      <c r="E1249" s="17">
        <v>1</v>
      </c>
      <c r="F1249" s="18" t="s">
        <v>20076</v>
      </c>
      <c r="G1249" s="17">
        <v>1</v>
      </c>
      <c r="H1249" s="19">
        <v>27.66</v>
      </c>
      <c r="I1249" s="18" t="s">
        <v>18679</v>
      </c>
      <c r="J1249" s="19" t="s">
        <v>14102</v>
      </c>
      <c r="K1249" s="18"/>
      <c r="L1249" s="18">
        <v>27.97</v>
      </c>
    </row>
    <row r="1250" spans="1:12" s="20" customFormat="1" ht="12" x14ac:dyDescent="0.25">
      <c r="A1250" s="71">
        <v>1249</v>
      </c>
      <c r="B1250" s="18" t="s">
        <v>3167</v>
      </c>
      <c r="C1250" s="18"/>
      <c r="D1250" s="18" t="s">
        <v>3168</v>
      </c>
      <c r="E1250" s="17">
        <v>1</v>
      </c>
      <c r="F1250" s="18" t="s">
        <v>20077</v>
      </c>
      <c r="G1250" s="17">
        <v>1</v>
      </c>
      <c r="H1250" s="19">
        <v>36.729999999999997</v>
      </c>
      <c r="I1250" s="18" t="s">
        <v>18679</v>
      </c>
      <c r="J1250" s="19" t="s">
        <v>14102</v>
      </c>
      <c r="K1250" s="18"/>
      <c r="L1250" s="18">
        <v>37.15</v>
      </c>
    </row>
    <row r="1251" spans="1:12" s="20" customFormat="1" ht="12" x14ac:dyDescent="0.25">
      <c r="A1251" s="71">
        <v>1250</v>
      </c>
      <c r="B1251" s="18" t="s">
        <v>961</v>
      </c>
      <c r="C1251" s="18"/>
      <c r="D1251" s="18" t="s">
        <v>962</v>
      </c>
      <c r="E1251" s="17">
        <v>1</v>
      </c>
      <c r="F1251" s="18" t="s">
        <v>20078</v>
      </c>
      <c r="G1251" s="17">
        <v>1</v>
      </c>
      <c r="H1251" s="19">
        <v>11.26</v>
      </c>
      <c r="I1251" s="18" t="s">
        <v>18679</v>
      </c>
      <c r="J1251" s="19" t="s">
        <v>14102</v>
      </c>
      <c r="K1251" s="18"/>
      <c r="L1251" s="18">
        <v>11.23</v>
      </c>
    </row>
    <row r="1252" spans="1:12" s="20" customFormat="1" ht="12" x14ac:dyDescent="0.25">
      <c r="A1252" s="71">
        <v>1251</v>
      </c>
      <c r="B1252" s="18" t="s">
        <v>3164</v>
      </c>
      <c r="C1252" s="18"/>
      <c r="D1252" s="18" t="s">
        <v>3165</v>
      </c>
      <c r="E1252" s="17">
        <v>1</v>
      </c>
      <c r="F1252" s="18" t="s">
        <v>20079</v>
      </c>
      <c r="G1252" s="17">
        <v>1</v>
      </c>
      <c r="H1252" s="19">
        <v>9.4600000000000009</v>
      </c>
      <c r="I1252" s="18" t="s">
        <v>18679</v>
      </c>
      <c r="J1252" s="19" t="s">
        <v>14102</v>
      </c>
      <c r="K1252" s="18"/>
      <c r="L1252" s="18">
        <v>9.44</v>
      </c>
    </row>
    <row r="1253" spans="1:12" s="20" customFormat="1" ht="12" x14ac:dyDescent="0.25">
      <c r="A1253" s="71">
        <v>1252</v>
      </c>
      <c r="B1253" s="18" t="s">
        <v>7086</v>
      </c>
      <c r="C1253" s="18"/>
      <c r="D1253" s="18" t="s">
        <v>7087</v>
      </c>
      <c r="E1253" s="17">
        <v>1</v>
      </c>
      <c r="F1253" s="18" t="s">
        <v>20080</v>
      </c>
      <c r="G1253" s="17">
        <v>1</v>
      </c>
      <c r="H1253" s="19">
        <v>8.31</v>
      </c>
      <c r="I1253" s="18" t="s">
        <v>18679</v>
      </c>
      <c r="J1253" s="19" t="s">
        <v>14102</v>
      </c>
      <c r="K1253" s="18"/>
      <c r="L1253" s="18">
        <v>8.2899999999999991</v>
      </c>
    </row>
    <row r="1254" spans="1:12" s="20" customFormat="1" ht="12" x14ac:dyDescent="0.25">
      <c r="A1254" s="71">
        <v>1253</v>
      </c>
      <c r="B1254" s="18" t="s">
        <v>3161</v>
      </c>
      <c r="C1254" s="18"/>
      <c r="D1254" s="18" t="s">
        <v>3162</v>
      </c>
      <c r="E1254" s="17">
        <v>1</v>
      </c>
      <c r="F1254" s="18" t="s">
        <v>20081</v>
      </c>
      <c r="G1254" s="17">
        <v>1</v>
      </c>
      <c r="H1254" s="19">
        <v>17.649999999999999</v>
      </c>
      <c r="I1254" s="18" t="s">
        <v>18679</v>
      </c>
      <c r="J1254" s="19" t="s">
        <v>14102</v>
      </c>
      <c r="K1254" s="18"/>
      <c r="L1254" s="18">
        <v>17.600000000000001</v>
      </c>
    </row>
    <row r="1255" spans="1:12" s="20" customFormat="1" ht="12" x14ac:dyDescent="0.25">
      <c r="A1255" s="71">
        <v>1254</v>
      </c>
      <c r="B1255" s="18" t="s">
        <v>3158</v>
      </c>
      <c r="C1255" s="18"/>
      <c r="D1255" s="18" t="s">
        <v>3159</v>
      </c>
      <c r="E1255" s="17">
        <v>1</v>
      </c>
      <c r="F1255" s="18" t="s">
        <v>20082</v>
      </c>
      <c r="G1255" s="17">
        <v>1</v>
      </c>
      <c r="H1255" s="19">
        <v>8.06</v>
      </c>
      <c r="I1255" s="18" t="s">
        <v>18679</v>
      </c>
      <c r="J1255" s="19" t="s">
        <v>14102</v>
      </c>
      <c r="K1255" s="18"/>
      <c r="L1255" s="18">
        <v>8.0399999999999991</v>
      </c>
    </row>
    <row r="1256" spans="1:12" s="20" customFormat="1" ht="12" x14ac:dyDescent="0.25">
      <c r="A1256" s="71">
        <v>1255</v>
      </c>
      <c r="B1256" s="18" t="s">
        <v>3155</v>
      </c>
      <c r="C1256" s="18"/>
      <c r="D1256" s="18" t="s">
        <v>3156</v>
      </c>
      <c r="E1256" s="17">
        <v>1</v>
      </c>
      <c r="F1256" s="18" t="s">
        <v>20083</v>
      </c>
      <c r="G1256" s="17">
        <v>1</v>
      </c>
      <c r="H1256" s="19">
        <v>8.85</v>
      </c>
      <c r="I1256" s="18" t="s">
        <v>18679</v>
      </c>
      <c r="J1256" s="19" t="s">
        <v>14102</v>
      </c>
      <c r="K1256" s="18"/>
      <c r="L1256" s="18">
        <v>8.82</v>
      </c>
    </row>
    <row r="1257" spans="1:12" s="20" customFormat="1" ht="12" x14ac:dyDescent="0.25">
      <c r="A1257" s="71">
        <v>1256</v>
      </c>
      <c r="B1257" s="18" t="s">
        <v>3152</v>
      </c>
      <c r="C1257" s="18"/>
      <c r="D1257" s="18" t="s">
        <v>3153</v>
      </c>
      <c r="E1257" s="17">
        <v>1</v>
      </c>
      <c r="F1257" s="18" t="s">
        <v>20084</v>
      </c>
      <c r="G1257" s="17">
        <v>1</v>
      </c>
      <c r="H1257" s="19">
        <v>10.01</v>
      </c>
      <c r="I1257" s="18" t="s">
        <v>18679</v>
      </c>
      <c r="J1257" s="19" t="s">
        <v>14102</v>
      </c>
      <c r="K1257" s="18"/>
      <c r="L1257" s="18">
        <v>9.9700000000000006</v>
      </c>
    </row>
    <row r="1258" spans="1:12" s="20" customFormat="1" ht="12" x14ac:dyDescent="0.25">
      <c r="A1258" s="71">
        <v>1257</v>
      </c>
      <c r="B1258" s="18" t="s">
        <v>3149</v>
      </c>
      <c r="C1258" s="18"/>
      <c r="D1258" s="18" t="s">
        <v>3150</v>
      </c>
      <c r="E1258" s="17">
        <v>1</v>
      </c>
      <c r="F1258" s="18" t="s">
        <v>20085</v>
      </c>
      <c r="G1258" s="17">
        <v>1</v>
      </c>
      <c r="H1258" s="19">
        <v>7.98</v>
      </c>
      <c r="I1258" s="18" t="s">
        <v>18679</v>
      </c>
      <c r="J1258" s="19" t="s">
        <v>14102</v>
      </c>
      <c r="K1258" s="18"/>
      <c r="L1258" s="18">
        <v>7.95</v>
      </c>
    </row>
    <row r="1259" spans="1:12" s="20" customFormat="1" ht="12" x14ac:dyDescent="0.25">
      <c r="A1259" s="71">
        <v>1258</v>
      </c>
      <c r="B1259" s="18" t="s">
        <v>3146</v>
      </c>
      <c r="C1259" s="18"/>
      <c r="D1259" s="18" t="s">
        <v>3147</v>
      </c>
      <c r="E1259" s="17">
        <v>1</v>
      </c>
      <c r="F1259" s="18" t="s">
        <v>20086</v>
      </c>
      <c r="G1259" s="17">
        <v>1</v>
      </c>
      <c r="H1259" s="19">
        <v>10</v>
      </c>
      <c r="I1259" s="18" t="s">
        <v>18679</v>
      </c>
      <c r="J1259" s="19" t="s">
        <v>14102</v>
      </c>
      <c r="K1259" s="18"/>
      <c r="L1259" s="18">
        <v>9.9700000000000006</v>
      </c>
    </row>
    <row r="1260" spans="1:12" s="20" customFormat="1" ht="12" x14ac:dyDescent="0.25">
      <c r="A1260" s="71">
        <v>1259</v>
      </c>
      <c r="B1260" s="18" t="s">
        <v>6066</v>
      </c>
      <c r="C1260" s="18"/>
      <c r="D1260" s="18" t="s">
        <v>6067</v>
      </c>
      <c r="E1260" s="17">
        <v>1</v>
      </c>
      <c r="F1260" s="18" t="s">
        <v>20087</v>
      </c>
      <c r="G1260" s="17">
        <v>1</v>
      </c>
      <c r="H1260" s="19">
        <v>8.5</v>
      </c>
      <c r="I1260" s="18" t="s">
        <v>18679</v>
      </c>
      <c r="J1260" s="19" t="s">
        <v>14102</v>
      </c>
      <c r="K1260" s="18"/>
      <c r="L1260" s="18">
        <v>8.4700000000000006</v>
      </c>
    </row>
    <row r="1261" spans="1:12" s="20" customFormat="1" ht="12" x14ac:dyDescent="0.25">
      <c r="A1261" s="71">
        <v>1260</v>
      </c>
      <c r="B1261" s="18" t="s">
        <v>7348</v>
      </c>
      <c r="C1261" s="18"/>
      <c r="D1261" s="18" t="s">
        <v>7349</v>
      </c>
      <c r="E1261" s="17">
        <v>1</v>
      </c>
      <c r="F1261" s="18" t="s">
        <v>20088</v>
      </c>
      <c r="G1261" s="17">
        <v>1</v>
      </c>
      <c r="H1261" s="19">
        <v>10.4</v>
      </c>
      <c r="I1261" s="18" t="s">
        <v>18679</v>
      </c>
      <c r="J1261" s="19" t="s">
        <v>14102</v>
      </c>
      <c r="K1261" s="18"/>
      <c r="L1261" s="18">
        <v>207.4</v>
      </c>
    </row>
    <row r="1262" spans="1:12" s="20" customFormat="1" ht="12" x14ac:dyDescent="0.25">
      <c r="A1262" s="71">
        <v>1261</v>
      </c>
      <c r="B1262" s="18" t="s">
        <v>7354</v>
      </c>
      <c r="C1262" s="18"/>
      <c r="D1262" s="18" t="s">
        <v>7355</v>
      </c>
      <c r="E1262" s="17">
        <v>1</v>
      </c>
      <c r="F1262" s="18" t="s">
        <v>20089</v>
      </c>
      <c r="G1262" s="17">
        <v>1</v>
      </c>
      <c r="H1262" s="19">
        <v>9.1999999999999993</v>
      </c>
      <c r="I1262" s="18" t="s">
        <v>18679</v>
      </c>
      <c r="J1262" s="19" t="s">
        <v>14102</v>
      </c>
      <c r="K1262" s="18"/>
      <c r="L1262" s="18">
        <v>183.4</v>
      </c>
    </row>
    <row r="1263" spans="1:12" s="20" customFormat="1" ht="12" x14ac:dyDescent="0.25">
      <c r="A1263" s="71">
        <v>1262</v>
      </c>
      <c r="B1263" s="18" t="s">
        <v>5613</v>
      </c>
      <c r="C1263" s="18"/>
      <c r="D1263" s="18" t="s">
        <v>14413</v>
      </c>
      <c r="E1263" s="17">
        <v>1</v>
      </c>
      <c r="F1263" s="18" t="s">
        <v>20090</v>
      </c>
      <c r="G1263" s="17">
        <v>1</v>
      </c>
      <c r="H1263" s="19">
        <v>9.65</v>
      </c>
      <c r="I1263" s="18" t="s">
        <v>18736</v>
      </c>
      <c r="J1263" s="19" t="s">
        <v>14102</v>
      </c>
      <c r="K1263" s="18"/>
      <c r="L1263" s="18">
        <v>9.6199999999999992</v>
      </c>
    </row>
    <row r="1264" spans="1:12" s="20" customFormat="1" ht="12" x14ac:dyDescent="0.25">
      <c r="A1264" s="71">
        <v>1263</v>
      </c>
      <c r="B1264" s="18" t="s">
        <v>6735</v>
      </c>
      <c r="C1264" s="18"/>
      <c r="D1264" s="18" t="s">
        <v>6736</v>
      </c>
      <c r="E1264" s="17">
        <v>1</v>
      </c>
      <c r="F1264" s="18" t="s">
        <v>20091</v>
      </c>
      <c r="G1264" s="17">
        <v>1</v>
      </c>
      <c r="H1264" s="19">
        <v>8.51</v>
      </c>
      <c r="I1264" s="18" t="s">
        <v>18679</v>
      </c>
      <c r="J1264" s="19" t="s">
        <v>14102</v>
      </c>
      <c r="K1264" s="18"/>
      <c r="L1264" s="18">
        <v>169.8</v>
      </c>
    </row>
    <row r="1265" spans="1:12" s="20" customFormat="1" ht="12" x14ac:dyDescent="0.25">
      <c r="A1265" s="71">
        <v>1264</v>
      </c>
      <c r="B1265" s="18" t="s">
        <v>5798</v>
      </c>
      <c r="C1265" s="18"/>
      <c r="D1265" s="18" t="s">
        <v>5799</v>
      </c>
      <c r="E1265" s="17">
        <v>1</v>
      </c>
      <c r="F1265" s="18" t="s">
        <v>20092</v>
      </c>
      <c r="G1265" s="17">
        <v>1</v>
      </c>
      <c r="H1265" s="19">
        <v>8.83</v>
      </c>
      <c r="I1265" s="18" t="s">
        <v>18679</v>
      </c>
      <c r="J1265" s="19" t="s">
        <v>14102</v>
      </c>
      <c r="K1265" s="18"/>
      <c r="L1265" s="18">
        <v>8.81</v>
      </c>
    </row>
    <row r="1266" spans="1:12" s="20" customFormat="1" ht="12" x14ac:dyDescent="0.25">
      <c r="A1266" s="71">
        <v>1265</v>
      </c>
      <c r="B1266" s="18" t="s">
        <v>3143</v>
      </c>
      <c r="C1266" s="18"/>
      <c r="D1266" s="18" t="s">
        <v>3144</v>
      </c>
      <c r="E1266" s="17">
        <v>1</v>
      </c>
      <c r="F1266" s="18" t="s">
        <v>20093</v>
      </c>
      <c r="G1266" s="17">
        <v>1</v>
      </c>
      <c r="H1266" s="19">
        <v>8.43</v>
      </c>
      <c r="I1266" s="18" t="s">
        <v>18679</v>
      </c>
      <c r="J1266" s="19" t="s">
        <v>14102</v>
      </c>
      <c r="K1266" s="18"/>
      <c r="L1266" s="18">
        <v>8.4</v>
      </c>
    </row>
    <row r="1267" spans="1:12" s="20" customFormat="1" ht="12" x14ac:dyDescent="0.25">
      <c r="A1267" s="71">
        <v>1266</v>
      </c>
      <c r="B1267" s="18" t="s">
        <v>6835</v>
      </c>
      <c r="C1267" s="18"/>
      <c r="D1267" s="18" t="s">
        <v>14853</v>
      </c>
      <c r="E1267" s="17">
        <v>1</v>
      </c>
      <c r="F1267" s="18" t="s">
        <v>20094</v>
      </c>
      <c r="G1267" s="17">
        <v>1</v>
      </c>
      <c r="H1267" s="19">
        <v>9.66</v>
      </c>
      <c r="I1267" s="18" t="s">
        <v>18679</v>
      </c>
      <c r="J1267" s="19" t="s">
        <v>14102</v>
      </c>
      <c r="K1267" s="18"/>
      <c r="L1267" s="18">
        <v>9.64</v>
      </c>
    </row>
    <row r="1268" spans="1:12" s="20" customFormat="1" ht="12" x14ac:dyDescent="0.25">
      <c r="A1268" s="71">
        <v>1267</v>
      </c>
      <c r="B1268" s="18" t="s">
        <v>6691</v>
      </c>
      <c r="C1268" s="18"/>
      <c r="D1268" s="18" t="s">
        <v>6692</v>
      </c>
      <c r="E1268" s="17">
        <v>1</v>
      </c>
      <c r="F1268" s="18" t="s">
        <v>20095</v>
      </c>
      <c r="G1268" s="17">
        <v>1</v>
      </c>
      <c r="H1268" s="19">
        <v>9.14</v>
      </c>
      <c r="I1268" s="18" t="s">
        <v>18679</v>
      </c>
      <c r="J1268" s="19" t="s">
        <v>14102</v>
      </c>
      <c r="K1268" s="18"/>
      <c r="L1268" s="18">
        <v>9.1199999999999992</v>
      </c>
    </row>
    <row r="1269" spans="1:12" s="20" customFormat="1" ht="12" x14ac:dyDescent="0.25">
      <c r="A1269" s="71">
        <v>1268</v>
      </c>
      <c r="B1269" s="18" t="s">
        <v>7102</v>
      </c>
      <c r="C1269" s="18"/>
      <c r="D1269" s="18" t="s">
        <v>14451</v>
      </c>
      <c r="E1269" s="17">
        <v>1</v>
      </c>
      <c r="F1269" s="18" t="s">
        <v>20096</v>
      </c>
      <c r="G1269" s="17">
        <v>1</v>
      </c>
      <c r="H1269" s="19">
        <v>11.15</v>
      </c>
      <c r="I1269" s="18" t="s">
        <v>18679</v>
      </c>
      <c r="J1269" s="19" t="s">
        <v>14102</v>
      </c>
      <c r="K1269" s="18"/>
      <c r="L1269" s="18">
        <v>11.12</v>
      </c>
    </row>
    <row r="1270" spans="1:12" s="20" customFormat="1" ht="12" x14ac:dyDescent="0.25">
      <c r="A1270" s="71">
        <v>1269</v>
      </c>
      <c r="B1270" s="18" t="s">
        <v>6324</v>
      </c>
      <c r="C1270" s="18"/>
      <c r="D1270" s="18" t="s">
        <v>14651</v>
      </c>
      <c r="E1270" s="17">
        <v>1</v>
      </c>
      <c r="F1270" s="18" t="s">
        <v>20097</v>
      </c>
      <c r="G1270" s="17">
        <v>1</v>
      </c>
      <c r="H1270" s="19">
        <v>10.6</v>
      </c>
      <c r="I1270" s="18" t="s">
        <v>18679</v>
      </c>
      <c r="J1270" s="19" t="s">
        <v>14102</v>
      </c>
      <c r="K1270" s="18"/>
      <c r="L1270" s="18">
        <v>10.58</v>
      </c>
    </row>
    <row r="1271" spans="1:12" s="20" customFormat="1" ht="12" x14ac:dyDescent="0.25">
      <c r="A1271" s="71">
        <v>1270</v>
      </c>
      <c r="B1271" s="18" t="s">
        <v>3140</v>
      </c>
      <c r="C1271" s="18"/>
      <c r="D1271" s="18" t="s">
        <v>3141</v>
      </c>
      <c r="E1271" s="17">
        <v>1</v>
      </c>
      <c r="F1271" s="18" t="s">
        <v>20098</v>
      </c>
      <c r="G1271" s="17">
        <v>1</v>
      </c>
      <c r="H1271" s="19">
        <v>11.85</v>
      </c>
      <c r="I1271" s="18" t="s">
        <v>18679</v>
      </c>
      <c r="J1271" s="19" t="s">
        <v>14102</v>
      </c>
      <c r="K1271" s="18"/>
      <c r="L1271" s="18">
        <v>11.82</v>
      </c>
    </row>
    <row r="1272" spans="1:12" s="20" customFormat="1" ht="12" x14ac:dyDescent="0.25">
      <c r="A1272" s="71">
        <v>1271</v>
      </c>
      <c r="B1272" s="18" t="s">
        <v>7033</v>
      </c>
      <c r="C1272" s="18"/>
      <c r="D1272" s="18" t="s">
        <v>20099</v>
      </c>
      <c r="E1272" s="17">
        <v>1</v>
      </c>
      <c r="F1272" s="18" t="s">
        <v>20100</v>
      </c>
      <c r="G1272" s="17">
        <v>1</v>
      </c>
      <c r="H1272" s="19">
        <v>11.45</v>
      </c>
      <c r="I1272" s="18" t="s">
        <v>18679</v>
      </c>
      <c r="J1272" s="19" t="s">
        <v>14102</v>
      </c>
      <c r="K1272" s="18"/>
      <c r="L1272" s="18">
        <v>11.41</v>
      </c>
    </row>
    <row r="1273" spans="1:12" s="20" customFormat="1" ht="12" x14ac:dyDescent="0.25">
      <c r="A1273" s="71">
        <v>1272</v>
      </c>
      <c r="B1273" s="18" t="s">
        <v>3137</v>
      </c>
      <c r="C1273" s="18"/>
      <c r="D1273" s="18" t="s">
        <v>3138</v>
      </c>
      <c r="E1273" s="17">
        <v>1</v>
      </c>
      <c r="F1273" s="18" t="s">
        <v>20101</v>
      </c>
      <c r="G1273" s="17">
        <v>1</v>
      </c>
      <c r="H1273" s="19">
        <v>10.59</v>
      </c>
      <c r="I1273" s="18" t="s">
        <v>18679</v>
      </c>
      <c r="J1273" s="19" t="s">
        <v>14102</v>
      </c>
      <c r="K1273" s="18"/>
      <c r="L1273" s="18">
        <v>10.55</v>
      </c>
    </row>
    <row r="1274" spans="1:12" s="20" customFormat="1" ht="12" x14ac:dyDescent="0.25">
      <c r="A1274" s="71">
        <v>1273</v>
      </c>
      <c r="B1274" s="18" t="s">
        <v>3134</v>
      </c>
      <c r="C1274" s="18"/>
      <c r="D1274" s="18" t="s">
        <v>3135</v>
      </c>
      <c r="E1274" s="17">
        <v>1</v>
      </c>
      <c r="F1274" s="18" t="s">
        <v>20102</v>
      </c>
      <c r="G1274" s="17">
        <v>1</v>
      </c>
      <c r="H1274" s="19">
        <v>6.56</v>
      </c>
      <c r="I1274" s="18" t="s">
        <v>18679</v>
      </c>
      <c r="J1274" s="19" t="s">
        <v>14102</v>
      </c>
      <c r="K1274" s="18"/>
      <c r="L1274" s="18">
        <v>6.54</v>
      </c>
    </row>
    <row r="1275" spans="1:12" s="20" customFormat="1" ht="12" x14ac:dyDescent="0.25">
      <c r="A1275" s="71">
        <v>1274</v>
      </c>
      <c r="B1275" s="18" t="s">
        <v>5930</v>
      </c>
      <c r="C1275" s="18"/>
      <c r="D1275" s="18" t="s">
        <v>14635</v>
      </c>
      <c r="E1275" s="17">
        <v>1</v>
      </c>
      <c r="F1275" s="18" t="s">
        <v>20103</v>
      </c>
      <c r="G1275" s="17">
        <v>1</v>
      </c>
      <c r="H1275" s="19">
        <v>7.9</v>
      </c>
      <c r="I1275" s="18" t="s">
        <v>18679</v>
      </c>
      <c r="J1275" s="19" t="s">
        <v>14102</v>
      </c>
      <c r="K1275" s="18"/>
      <c r="L1275" s="18">
        <v>7.88</v>
      </c>
    </row>
    <row r="1276" spans="1:12" s="20" customFormat="1" ht="12" x14ac:dyDescent="0.25">
      <c r="A1276" s="71">
        <v>1275</v>
      </c>
      <c r="B1276" s="18" t="s">
        <v>3131</v>
      </c>
      <c r="C1276" s="18"/>
      <c r="D1276" s="18" t="s">
        <v>3132</v>
      </c>
      <c r="E1276" s="17">
        <v>1</v>
      </c>
      <c r="F1276" s="18" t="s">
        <v>20104</v>
      </c>
      <c r="G1276" s="17">
        <v>1</v>
      </c>
      <c r="H1276" s="19">
        <v>9.19</v>
      </c>
      <c r="I1276" s="18" t="s">
        <v>18679</v>
      </c>
      <c r="J1276" s="19" t="s">
        <v>14102</v>
      </c>
      <c r="K1276" s="18"/>
      <c r="L1276" s="18">
        <v>9.17</v>
      </c>
    </row>
    <row r="1277" spans="1:12" s="20" customFormat="1" ht="12" x14ac:dyDescent="0.25">
      <c r="A1277" s="71">
        <v>1276</v>
      </c>
      <c r="B1277" s="18" t="s">
        <v>3128</v>
      </c>
      <c r="C1277" s="18"/>
      <c r="D1277" s="18" t="s">
        <v>3129</v>
      </c>
      <c r="E1277" s="17">
        <v>1</v>
      </c>
      <c r="F1277" s="18" t="s">
        <v>20105</v>
      </c>
      <c r="G1277" s="17">
        <v>1</v>
      </c>
      <c r="H1277" s="19">
        <v>6.09</v>
      </c>
      <c r="I1277" s="18" t="s">
        <v>18679</v>
      </c>
      <c r="J1277" s="19" t="s">
        <v>14102</v>
      </c>
      <c r="K1277" s="18"/>
      <c r="L1277" s="18">
        <v>6.06</v>
      </c>
    </row>
    <row r="1278" spans="1:12" s="20" customFormat="1" ht="12" x14ac:dyDescent="0.25">
      <c r="A1278" s="71">
        <v>1277</v>
      </c>
      <c r="B1278" s="18" t="s">
        <v>3125</v>
      </c>
      <c r="C1278" s="18"/>
      <c r="D1278" s="18" t="s">
        <v>3126</v>
      </c>
      <c r="E1278" s="17">
        <v>1</v>
      </c>
      <c r="F1278" s="18" t="s">
        <v>20106</v>
      </c>
      <c r="G1278" s="17">
        <v>1</v>
      </c>
      <c r="H1278" s="19">
        <v>7.54</v>
      </c>
      <c r="I1278" s="18" t="s">
        <v>18679</v>
      </c>
      <c r="J1278" s="19" t="s">
        <v>14102</v>
      </c>
      <c r="K1278" s="18"/>
      <c r="L1278" s="18">
        <v>7.51</v>
      </c>
    </row>
    <row r="1279" spans="1:12" s="20" customFormat="1" ht="12" x14ac:dyDescent="0.25">
      <c r="A1279" s="71">
        <v>1278</v>
      </c>
      <c r="B1279" s="18" t="s">
        <v>3122</v>
      </c>
      <c r="C1279" s="18"/>
      <c r="D1279" s="18" t="s">
        <v>3123</v>
      </c>
      <c r="E1279" s="17">
        <v>1</v>
      </c>
      <c r="F1279" s="18" t="s">
        <v>20107</v>
      </c>
      <c r="G1279" s="17">
        <v>1</v>
      </c>
      <c r="H1279" s="19">
        <v>29.08</v>
      </c>
      <c r="I1279" s="18" t="s">
        <v>18679</v>
      </c>
      <c r="J1279" s="19" t="s">
        <v>14102</v>
      </c>
      <c r="K1279" s="18"/>
      <c r="L1279" s="18">
        <v>29</v>
      </c>
    </row>
    <row r="1280" spans="1:12" s="20" customFormat="1" ht="12" x14ac:dyDescent="0.25">
      <c r="A1280" s="71">
        <v>1279</v>
      </c>
      <c r="B1280" s="18" t="s">
        <v>3119</v>
      </c>
      <c r="C1280" s="18"/>
      <c r="D1280" s="18" t="s">
        <v>3120</v>
      </c>
      <c r="E1280" s="17">
        <v>1</v>
      </c>
      <c r="F1280" s="18" t="s">
        <v>20108</v>
      </c>
      <c r="G1280" s="17">
        <v>1</v>
      </c>
      <c r="H1280" s="19">
        <v>29.08</v>
      </c>
      <c r="I1280" s="18" t="s">
        <v>18679</v>
      </c>
      <c r="J1280" s="19" t="s">
        <v>14102</v>
      </c>
      <c r="K1280" s="18"/>
      <c r="L1280" s="18">
        <v>29</v>
      </c>
    </row>
    <row r="1281" spans="1:12" s="20" customFormat="1" ht="12" x14ac:dyDescent="0.25">
      <c r="A1281" s="71">
        <v>1280</v>
      </c>
      <c r="B1281" s="18"/>
      <c r="C1281" s="18"/>
      <c r="D1281" s="18" t="s">
        <v>20109</v>
      </c>
      <c r="E1281" s="17">
        <v>1</v>
      </c>
      <c r="F1281" s="18" t="s">
        <v>20110</v>
      </c>
      <c r="G1281" s="17">
        <v>1</v>
      </c>
      <c r="H1281" s="19">
        <v>25.8</v>
      </c>
      <c r="I1281" s="18" t="s">
        <v>19214</v>
      </c>
      <c r="J1281" s="19" t="s">
        <v>14070</v>
      </c>
      <c r="K1281" s="18"/>
      <c r="L1281" s="18">
        <v>25.73</v>
      </c>
    </row>
    <row r="1282" spans="1:12" s="20" customFormat="1" ht="12" x14ac:dyDescent="0.25">
      <c r="A1282" s="71">
        <v>1281</v>
      </c>
      <c r="B1282" s="18" t="s">
        <v>3116</v>
      </c>
      <c r="C1282" s="18"/>
      <c r="D1282" s="18" t="s">
        <v>3117</v>
      </c>
      <c r="E1282" s="17">
        <v>1</v>
      </c>
      <c r="F1282" s="18" t="s">
        <v>20111</v>
      </c>
      <c r="G1282" s="17">
        <v>1</v>
      </c>
      <c r="H1282" s="19">
        <v>27.84</v>
      </c>
      <c r="I1282" s="18" t="s">
        <v>18679</v>
      </c>
      <c r="J1282" s="19" t="s">
        <v>14102</v>
      </c>
      <c r="K1282" s="18"/>
      <c r="L1282" s="18">
        <v>27.76</v>
      </c>
    </row>
    <row r="1283" spans="1:12" s="20" customFormat="1" ht="12" x14ac:dyDescent="0.25">
      <c r="A1283" s="71">
        <v>1282</v>
      </c>
      <c r="B1283" s="18" t="s">
        <v>3113</v>
      </c>
      <c r="C1283" s="18"/>
      <c r="D1283" s="18" t="s">
        <v>3114</v>
      </c>
      <c r="E1283" s="17">
        <v>1</v>
      </c>
      <c r="F1283" s="18" t="s">
        <v>20112</v>
      </c>
      <c r="G1283" s="17">
        <v>1</v>
      </c>
      <c r="H1283" s="19">
        <v>27.84</v>
      </c>
      <c r="I1283" s="18" t="s">
        <v>18679</v>
      </c>
      <c r="J1283" s="19" t="s">
        <v>14102</v>
      </c>
      <c r="K1283" s="18"/>
      <c r="L1283" s="18">
        <v>27.76</v>
      </c>
    </row>
    <row r="1284" spans="1:12" s="20" customFormat="1" ht="12" x14ac:dyDescent="0.25">
      <c r="A1284" s="71">
        <v>1283</v>
      </c>
      <c r="B1284" s="18" t="s">
        <v>958</v>
      </c>
      <c r="C1284" s="18"/>
      <c r="D1284" s="18" t="s">
        <v>959</v>
      </c>
      <c r="E1284" s="17">
        <v>1</v>
      </c>
      <c r="F1284" s="18" t="s">
        <v>20113</v>
      </c>
      <c r="G1284" s="17">
        <v>1</v>
      </c>
      <c r="H1284" s="19">
        <v>3.73</v>
      </c>
      <c r="I1284" s="18" t="s">
        <v>18679</v>
      </c>
      <c r="J1284" s="19" t="s">
        <v>14102</v>
      </c>
      <c r="K1284" s="18"/>
      <c r="L1284" s="18">
        <v>3.72</v>
      </c>
    </row>
    <row r="1285" spans="1:12" s="20" customFormat="1" ht="12" x14ac:dyDescent="0.25">
      <c r="A1285" s="71">
        <v>1284</v>
      </c>
      <c r="B1285" s="18" t="s">
        <v>3110</v>
      </c>
      <c r="C1285" s="18"/>
      <c r="D1285" s="18" t="s">
        <v>3111</v>
      </c>
      <c r="E1285" s="17">
        <v>1</v>
      </c>
      <c r="F1285" s="18" t="s">
        <v>20114</v>
      </c>
      <c r="G1285" s="17">
        <v>1</v>
      </c>
      <c r="H1285" s="19">
        <v>24.66</v>
      </c>
      <c r="I1285" s="18" t="s">
        <v>18679</v>
      </c>
      <c r="J1285" s="19" t="s">
        <v>14102</v>
      </c>
      <c r="K1285" s="18"/>
      <c r="L1285" s="18">
        <v>24.59</v>
      </c>
    </row>
    <row r="1286" spans="1:12" s="20" customFormat="1" ht="12" x14ac:dyDescent="0.25">
      <c r="A1286" s="71">
        <v>1285</v>
      </c>
      <c r="B1286" s="18" t="s">
        <v>952</v>
      </c>
      <c r="C1286" s="18"/>
      <c r="D1286" s="18" t="s">
        <v>953</v>
      </c>
      <c r="E1286" s="17">
        <v>1</v>
      </c>
      <c r="F1286" s="18" t="s">
        <v>20115</v>
      </c>
      <c r="G1286" s="17">
        <v>1</v>
      </c>
      <c r="H1286" s="19">
        <v>27.84</v>
      </c>
      <c r="I1286" s="18" t="s">
        <v>18679</v>
      </c>
      <c r="J1286" s="19" t="s">
        <v>14102</v>
      </c>
      <c r="K1286" s="18"/>
      <c r="L1286" s="18">
        <v>27.76</v>
      </c>
    </row>
    <row r="1287" spans="1:12" s="20" customFormat="1" ht="12" x14ac:dyDescent="0.25">
      <c r="A1287" s="71">
        <v>1286</v>
      </c>
      <c r="B1287" s="18" t="s">
        <v>3107</v>
      </c>
      <c r="C1287" s="18"/>
      <c r="D1287" s="18" t="s">
        <v>3108</v>
      </c>
      <c r="E1287" s="17">
        <v>1</v>
      </c>
      <c r="F1287" s="18" t="s">
        <v>20116</v>
      </c>
      <c r="G1287" s="17">
        <v>1</v>
      </c>
      <c r="H1287" s="19">
        <v>27.84</v>
      </c>
      <c r="I1287" s="18" t="s">
        <v>18679</v>
      </c>
      <c r="J1287" s="19" t="s">
        <v>14102</v>
      </c>
      <c r="K1287" s="18"/>
      <c r="L1287" s="18">
        <v>27.76</v>
      </c>
    </row>
    <row r="1288" spans="1:12" s="20" customFormat="1" ht="12" x14ac:dyDescent="0.25">
      <c r="A1288" s="71">
        <v>1287</v>
      </c>
      <c r="B1288" s="18" t="s">
        <v>3104</v>
      </c>
      <c r="C1288" s="18"/>
      <c r="D1288" s="18" t="s">
        <v>3105</v>
      </c>
      <c r="E1288" s="17">
        <v>1</v>
      </c>
      <c r="F1288" s="18" t="s">
        <v>20117</v>
      </c>
      <c r="G1288" s="17">
        <v>1</v>
      </c>
      <c r="H1288" s="19">
        <v>24.66</v>
      </c>
      <c r="I1288" s="18" t="s">
        <v>18679</v>
      </c>
      <c r="J1288" s="19" t="s">
        <v>14102</v>
      </c>
      <c r="K1288" s="18"/>
      <c r="L1288" s="18">
        <v>24.59</v>
      </c>
    </row>
    <row r="1289" spans="1:12" s="20" customFormat="1" ht="12" x14ac:dyDescent="0.25">
      <c r="A1289" s="71">
        <v>1288</v>
      </c>
      <c r="B1289" s="18" t="s">
        <v>6334</v>
      </c>
      <c r="C1289" s="18"/>
      <c r="D1289" s="18" t="s">
        <v>6335</v>
      </c>
      <c r="E1289" s="17">
        <v>1</v>
      </c>
      <c r="F1289" s="18" t="s">
        <v>20118</v>
      </c>
      <c r="G1289" s="17">
        <v>1</v>
      </c>
      <c r="H1289" s="19">
        <v>8.18</v>
      </c>
      <c r="I1289" s="18" t="s">
        <v>18679</v>
      </c>
      <c r="J1289" s="19" t="s">
        <v>14102</v>
      </c>
      <c r="K1289" s="18"/>
      <c r="L1289" s="18">
        <v>8.15</v>
      </c>
    </row>
    <row r="1290" spans="1:12" s="20" customFormat="1" ht="12" x14ac:dyDescent="0.25">
      <c r="A1290" s="71">
        <v>1289</v>
      </c>
      <c r="B1290" s="18" t="s">
        <v>17906</v>
      </c>
      <c r="C1290" s="18"/>
      <c r="D1290" s="18" t="s">
        <v>3528</v>
      </c>
      <c r="E1290" s="17">
        <v>1</v>
      </c>
      <c r="F1290" s="18" t="s">
        <v>20119</v>
      </c>
      <c r="G1290" s="17">
        <v>1</v>
      </c>
      <c r="H1290" s="19">
        <v>0.28000000000000003</v>
      </c>
      <c r="I1290" s="18" t="s">
        <v>18736</v>
      </c>
      <c r="J1290" s="19" t="s">
        <v>14102</v>
      </c>
      <c r="K1290" s="18"/>
      <c r="L1290" s="18">
        <v>0.28000000000000003</v>
      </c>
    </row>
    <row r="1291" spans="1:12" s="20" customFormat="1" ht="12" x14ac:dyDescent="0.25">
      <c r="A1291" s="71">
        <v>1290</v>
      </c>
      <c r="B1291" s="18" t="s">
        <v>6328</v>
      </c>
      <c r="C1291" s="18"/>
      <c r="D1291" s="18" t="s">
        <v>17910</v>
      </c>
      <c r="E1291" s="17">
        <v>1</v>
      </c>
      <c r="F1291" s="18" t="s">
        <v>20120</v>
      </c>
      <c r="G1291" s="17">
        <v>1</v>
      </c>
      <c r="H1291" s="19">
        <v>0.36</v>
      </c>
      <c r="I1291" s="18" t="s">
        <v>18736</v>
      </c>
      <c r="J1291" s="19" t="s">
        <v>14102</v>
      </c>
      <c r="K1291" s="18"/>
      <c r="L1291" s="18">
        <v>0.36</v>
      </c>
    </row>
    <row r="1292" spans="1:12" s="20" customFormat="1" ht="12" x14ac:dyDescent="0.25">
      <c r="A1292" s="71">
        <v>1291</v>
      </c>
      <c r="B1292" s="18" t="s">
        <v>20121</v>
      </c>
      <c r="C1292" s="18"/>
      <c r="D1292" s="18" t="s">
        <v>3577</v>
      </c>
      <c r="E1292" s="17">
        <v>1</v>
      </c>
      <c r="F1292" s="18" t="s">
        <v>20122</v>
      </c>
      <c r="G1292" s="17">
        <v>1</v>
      </c>
      <c r="H1292" s="19">
        <v>6.79</v>
      </c>
      <c r="I1292" s="18" t="s">
        <v>18679</v>
      </c>
      <c r="J1292" s="19" t="s">
        <v>14102</v>
      </c>
      <c r="K1292" s="18"/>
      <c r="L1292" s="18">
        <v>6.77</v>
      </c>
    </row>
    <row r="1293" spans="1:12" s="20" customFormat="1" ht="12" x14ac:dyDescent="0.25">
      <c r="A1293" s="71">
        <v>1292</v>
      </c>
      <c r="B1293" s="18" t="s">
        <v>6847</v>
      </c>
      <c r="C1293" s="18"/>
      <c r="D1293" s="18" t="s">
        <v>6848</v>
      </c>
      <c r="E1293" s="17">
        <v>1</v>
      </c>
      <c r="F1293" s="18" t="s">
        <v>20123</v>
      </c>
      <c r="G1293" s="17">
        <v>1</v>
      </c>
      <c r="H1293" s="19">
        <v>0.98</v>
      </c>
      <c r="I1293" s="18" t="s">
        <v>18679</v>
      </c>
      <c r="J1293" s="19" t="s">
        <v>14102</v>
      </c>
      <c r="K1293" s="18"/>
      <c r="L1293" s="18">
        <v>0.97</v>
      </c>
    </row>
    <row r="1294" spans="1:12" s="20" customFormat="1" ht="12" x14ac:dyDescent="0.25">
      <c r="A1294" s="71">
        <v>1293</v>
      </c>
      <c r="B1294" s="18" t="s">
        <v>20124</v>
      </c>
      <c r="C1294" s="18"/>
      <c r="D1294" s="18" t="s">
        <v>20125</v>
      </c>
      <c r="E1294" s="17">
        <v>1</v>
      </c>
      <c r="F1294" s="18" t="s">
        <v>20126</v>
      </c>
      <c r="G1294" s="17">
        <v>1</v>
      </c>
      <c r="H1294" s="19">
        <v>1.73</v>
      </c>
      <c r="I1294" s="18" t="s">
        <v>18679</v>
      </c>
      <c r="J1294" s="19" t="s">
        <v>14102</v>
      </c>
      <c r="K1294" s="18"/>
      <c r="L1294" s="18">
        <v>1.72</v>
      </c>
    </row>
    <row r="1295" spans="1:12" s="20" customFormat="1" ht="12" x14ac:dyDescent="0.25">
      <c r="A1295" s="71">
        <v>1294</v>
      </c>
      <c r="B1295" s="18"/>
      <c r="C1295" s="18"/>
      <c r="D1295" s="18" t="s">
        <v>20127</v>
      </c>
      <c r="E1295" s="17">
        <v>1</v>
      </c>
      <c r="F1295" s="18" t="s">
        <v>20128</v>
      </c>
      <c r="G1295" s="17">
        <v>1</v>
      </c>
      <c r="H1295" s="19">
        <v>0.78</v>
      </c>
      <c r="I1295" s="18" t="s">
        <v>19214</v>
      </c>
      <c r="J1295" s="19" t="s">
        <v>14070</v>
      </c>
      <c r="K1295" s="18"/>
      <c r="L1295" s="18">
        <v>0.77</v>
      </c>
    </row>
    <row r="1296" spans="1:12" s="20" customFormat="1" ht="12" x14ac:dyDescent="0.25">
      <c r="A1296" s="71">
        <v>1295</v>
      </c>
      <c r="B1296" s="18" t="s">
        <v>3098</v>
      </c>
      <c r="C1296" s="18"/>
      <c r="D1296" s="18" t="s">
        <v>3099</v>
      </c>
      <c r="E1296" s="17">
        <v>1</v>
      </c>
      <c r="F1296" s="18" t="s">
        <v>20129</v>
      </c>
      <c r="G1296" s="17">
        <v>1</v>
      </c>
      <c r="H1296" s="19">
        <v>0.96</v>
      </c>
      <c r="I1296" s="18" t="s">
        <v>18679</v>
      </c>
      <c r="J1296" s="19" t="s">
        <v>14102</v>
      </c>
      <c r="K1296" s="18"/>
      <c r="L1296" s="18">
        <v>0.96</v>
      </c>
    </row>
    <row r="1297" spans="1:12" s="20" customFormat="1" ht="12" x14ac:dyDescent="0.25">
      <c r="A1297" s="71">
        <v>1296</v>
      </c>
      <c r="B1297" s="18"/>
      <c r="C1297" s="18"/>
      <c r="D1297" s="18" t="s">
        <v>20130</v>
      </c>
      <c r="E1297" s="17">
        <v>1</v>
      </c>
      <c r="F1297" s="18" t="s">
        <v>20131</v>
      </c>
      <c r="G1297" s="17">
        <v>1</v>
      </c>
      <c r="H1297" s="19">
        <v>5.35</v>
      </c>
      <c r="I1297" s="18" t="s">
        <v>19214</v>
      </c>
      <c r="J1297" s="19" t="s">
        <v>14070</v>
      </c>
      <c r="K1297" s="18"/>
      <c r="L1297" s="18">
        <v>5.35</v>
      </c>
    </row>
    <row r="1298" spans="1:12" s="20" customFormat="1" ht="12" x14ac:dyDescent="0.25">
      <c r="A1298" s="71">
        <v>1297</v>
      </c>
      <c r="B1298" s="18" t="s">
        <v>5980</v>
      </c>
      <c r="C1298" s="18"/>
      <c r="D1298" s="18" t="s">
        <v>5981</v>
      </c>
      <c r="E1298" s="17">
        <v>1</v>
      </c>
      <c r="F1298" s="18" t="s">
        <v>20132</v>
      </c>
      <c r="G1298" s="17">
        <v>1</v>
      </c>
      <c r="H1298" s="19">
        <v>0.98</v>
      </c>
      <c r="I1298" s="18" t="s">
        <v>18679</v>
      </c>
      <c r="J1298" s="19" t="s">
        <v>14102</v>
      </c>
      <c r="K1298" s="18"/>
      <c r="L1298" s="18">
        <v>0.97</v>
      </c>
    </row>
    <row r="1299" spans="1:12" s="20" customFormat="1" ht="12" x14ac:dyDescent="0.25">
      <c r="A1299" s="71">
        <v>1298</v>
      </c>
      <c r="B1299" s="18" t="s">
        <v>16267</v>
      </c>
      <c r="C1299" s="18"/>
      <c r="D1299" s="18" t="s">
        <v>3580</v>
      </c>
      <c r="E1299" s="17">
        <v>1</v>
      </c>
      <c r="F1299" s="18" t="s">
        <v>20133</v>
      </c>
      <c r="G1299" s="17">
        <v>1</v>
      </c>
      <c r="H1299" s="19">
        <v>2.1800000000000002</v>
      </c>
      <c r="I1299" s="18" t="s">
        <v>18679</v>
      </c>
      <c r="J1299" s="19" t="s">
        <v>14102</v>
      </c>
      <c r="K1299" s="18"/>
      <c r="L1299" s="18">
        <v>2.17</v>
      </c>
    </row>
    <row r="1300" spans="1:12" s="20" customFormat="1" ht="12" x14ac:dyDescent="0.25">
      <c r="A1300" s="71">
        <v>1299</v>
      </c>
      <c r="B1300" s="18" t="s">
        <v>5862</v>
      </c>
      <c r="C1300" s="18"/>
      <c r="D1300" s="18" t="s">
        <v>15427</v>
      </c>
      <c r="E1300" s="17">
        <v>1</v>
      </c>
      <c r="F1300" s="18" t="s">
        <v>20134</v>
      </c>
      <c r="G1300" s="17">
        <v>1</v>
      </c>
      <c r="H1300" s="19">
        <v>2.46</v>
      </c>
      <c r="I1300" s="18" t="s">
        <v>18679</v>
      </c>
      <c r="J1300" s="19" t="s">
        <v>14102</v>
      </c>
      <c r="K1300" s="18"/>
      <c r="L1300" s="18">
        <v>2.4500000000000002</v>
      </c>
    </row>
    <row r="1301" spans="1:12" s="20" customFormat="1" ht="12" x14ac:dyDescent="0.25">
      <c r="A1301" s="71">
        <v>1300</v>
      </c>
      <c r="B1301" s="18" t="s">
        <v>6972</v>
      </c>
      <c r="C1301" s="18"/>
      <c r="D1301" s="18" t="s">
        <v>16131</v>
      </c>
      <c r="E1301" s="17">
        <v>1</v>
      </c>
      <c r="F1301" s="18" t="s">
        <v>20135</v>
      </c>
      <c r="G1301" s="17">
        <v>1</v>
      </c>
      <c r="H1301" s="19">
        <v>0.85</v>
      </c>
      <c r="I1301" s="18" t="s">
        <v>18736</v>
      </c>
      <c r="J1301" s="19" t="s">
        <v>14102</v>
      </c>
      <c r="K1301" s="18"/>
      <c r="L1301" s="18">
        <v>0.86</v>
      </c>
    </row>
    <row r="1302" spans="1:12" s="20" customFormat="1" ht="12" x14ac:dyDescent="0.25">
      <c r="A1302" s="71">
        <v>1301</v>
      </c>
      <c r="B1302" s="18" t="s">
        <v>3092</v>
      </c>
      <c r="C1302" s="18"/>
      <c r="D1302" s="18" t="s">
        <v>3093</v>
      </c>
      <c r="E1302" s="17">
        <v>1</v>
      </c>
      <c r="F1302" s="18" t="s">
        <v>20136</v>
      </c>
      <c r="G1302" s="17">
        <v>1</v>
      </c>
      <c r="H1302" s="19">
        <v>2.71</v>
      </c>
      <c r="I1302" s="18" t="s">
        <v>18679</v>
      </c>
      <c r="J1302" s="19" t="s">
        <v>14102</v>
      </c>
      <c r="K1302" s="18"/>
      <c r="L1302" s="18">
        <v>2.71</v>
      </c>
    </row>
    <row r="1303" spans="1:12" s="20" customFormat="1" ht="12" x14ac:dyDescent="0.25">
      <c r="A1303" s="71">
        <v>1302</v>
      </c>
      <c r="B1303" s="18" t="s">
        <v>3083</v>
      </c>
      <c r="C1303" s="18"/>
      <c r="D1303" s="18" t="s">
        <v>3084</v>
      </c>
      <c r="E1303" s="17">
        <v>1</v>
      </c>
      <c r="F1303" s="18" t="s">
        <v>20137</v>
      </c>
      <c r="G1303" s="17">
        <v>1</v>
      </c>
      <c r="H1303" s="19">
        <v>1.01</v>
      </c>
      <c r="I1303" s="18" t="s">
        <v>18679</v>
      </c>
      <c r="J1303" s="19" t="s">
        <v>14102</v>
      </c>
      <c r="K1303" s="18"/>
      <c r="L1303" s="18">
        <v>1.01</v>
      </c>
    </row>
    <row r="1304" spans="1:12" s="20" customFormat="1" ht="12" x14ac:dyDescent="0.25">
      <c r="A1304" s="71">
        <v>1303</v>
      </c>
      <c r="B1304" s="18" t="s">
        <v>6271</v>
      </c>
      <c r="C1304" s="18"/>
      <c r="D1304" s="18" t="s">
        <v>20138</v>
      </c>
      <c r="E1304" s="17">
        <v>1</v>
      </c>
      <c r="F1304" s="18" t="s">
        <v>20139</v>
      </c>
      <c r="G1304" s="17">
        <v>1</v>
      </c>
      <c r="H1304" s="19">
        <v>0.89</v>
      </c>
      <c r="I1304" s="18" t="s">
        <v>18679</v>
      </c>
      <c r="J1304" s="19" t="s">
        <v>14102</v>
      </c>
      <c r="K1304" s="18"/>
      <c r="L1304" s="18">
        <v>0.88</v>
      </c>
    </row>
    <row r="1305" spans="1:12" s="20" customFormat="1" ht="12" x14ac:dyDescent="0.25">
      <c r="A1305" s="71">
        <v>1304</v>
      </c>
      <c r="B1305" s="18" t="s">
        <v>3080</v>
      </c>
      <c r="C1305" s="18"/>
      <c r="D1305" s="18" t="s">
        <v>3081</v>
      </c>
      <c r="E1305" s="17">
        <v>1</v>
      </c>
      <c r="F1305" s="18" t="s">
        <v>20140</v>
      </c>
      <c r="G1305" s="17">
        <v>1</v>
      </c>
      <c r="H1305" s="19">
        <v>1.19</v>
      </c>
      <c r="I1305" s="18" t="s">
        <v>18679</v>
      </c>
      <c r="J1305" s="19" t="s">
        <v>14102</v>
      </c>
      <c r="K1305" s="18"/>
      <c r="L1305" s="18">
        <v>1.18</v>
      </c>
    </row>
    <row r="1306" spans="1:12" s="20" customFormat="1" ht="12" x14ac:dyDescent="0.25">
      <c r="A1306" s="71">
        <v>1305</v>
      </c>
      <c r="B1306" s="18" t="s">
        <v>3077</v>
      </c>
      <c r="C1306" s="18"/>
      <c r="D1306" s="18" t="s">
        <v>3078</v>
      </c>
      <c r="E1306" s="17">
        <v>1</v>
      </c>
      <c r="F1306" s="18" t="s">
        <v>20141</v>
      </c>
      <c r="G1306" s="17">
        <v>1</v>
      </c>
      <c r="H1306" s="19">
        <v>1.43</v>
      </c>
      <c r="I1306" s="18" t="s">
        <v>18679</v>
      </c>
      <c r="J1306" s="19" t="s">
        <v>14102</v>
      </c>
      <c r="K1306" s="18"/>
      <c r="L1306" s="18">
        <v>1.42</v>
      </c>
    </row>
    <row r="1307" spans="1:12" s="20" customFormat="1" ht="12" x14ac:dyDescent="0.25">
      <c r="A1307" s="71">
        <v>1306</v>
      </c>
      <c r="B1307" s="18" t="s">
        <v>3074</v>
      </c>
      <c r="C1307" s="18"/>
      <c r="D1307" s="18" t="s">
        <v>3075</v>
      </c>
      <c r="E1307" s="17">
        <v>1</v>
      </c>
      <c r="F1307" s="18" t="s">
        <v>20142</v>
      </c>
      <c r="G1307" s="17">
        <v>1</v>
      </c>
      <c r="H1307" s="19">
        <v>1.81</v>
      </c>
      <c r="I1307" s="18" t="s">
        <v>18679</v>
      </c>
      <c r="J1307" s="19" t="s">
        <v>14102</v>
      </c>
      <c r="K1307" s="18"/>
      <c r="L1307" s="18">
        <v>1.81</v>
      </c>
    </row>
    <row r="1308" spans="1:12" s="20" customFormat="1" ht="12" x14ac:dyDescent="0.25">
      <c r="A1308" s="71">
        <v>1307</v>
      </c>
      <c r="B1308" s="18" t="s">
        <v>2976</v>
      </c>
      <c r="C1308" s="18"/>
      <c r="D1308" s="18" t="s">
        <v>2977</v>
      </c>
      <c r="E1308" s="17">
        <v>1</v>
      </c>
      <c r="F1308" s="18" t="s">
        <v>20143</v>
      </c>
      <c r="G1308" s="17">
        <v>1</v>
      </c>
      <c r="H1308" s="19">
        <v>1.45</v>
      </c>
      <c r="I1308" s="18" t="s">
        <v>18679</v>
      </c>
      <c r="J1308" s="19" t="s">
        <v>14102</v>
      </c>
      <c r="K1308" s="18"/>
      <c r="L1308" s="18">
        <v>1.45</v>
      </c>
    </row>
    <row r="1309" spans="1:12" s="20" customFormat="1" ht="12" x14ac:dyDescent="0.25">
      <c r="A1309" s="71">
        <v>1308</v>
      </c>
      <c r="B1309" s="18" t="s">
        <v>6492</v>
      </c>
      <c r="C1309" s="18"/>
      <c r="D1309" s="18" t="s">
        <v>6493</v>
      </c>
      <c r="E1309" s="17">
        <v>1</v>
      </c>
      <c r="F1309" s="18" t="s">
        <v>20144</v>
      </c>
      <c r="G1309" s="17">
        <v>1</v>
      </c>
      <c r="H1309" s="19">
        <v>65.540000000000006</v>
      </c>
      <c r="I1309" s="18" t="s">
        <v>18679</v>
      </c>
      <c r="J1309" s="19" t="s">
        <v>14102</v>
      </c>
      <c r="K1309" s="18"/>
      <c r="L1309" s="18">
        <v>65.349999999999994</v>
      </c>
    </row>
    <row r="1310" spans="1:12" s="20" customFormat="1" ht="12" x14ac:dyDescent="0.25">
      <c r="A1310" s="71">
        <v>1309</v>
      </c>
      <c r="B1310" s="18" t="s">
        <v>5737</v>
      </c>
      <c r="C1310" s="18"/>
      <c r="D1310" s="18" t="s">
        <v>5738</v>
      </c>
      <c r="E1310" s="17">
        <v>1</v>
      </c>
      <c r="F1310" s="18" t="s">
        <v>20145</v>
      </c>
      <c r="G1310" s="17">
        <v>1</v>
      </c>
      <c r="H1310" s="19">
        <v>0.66</v>
      </c>
      <c r="I1310" s="18" t="s">
        <v>18679</v>
      </c>
      <c r="J1310" s="19" t="s">
        <v>14102</v>
      </c>
      <c r="K1310" s="18"/>
      <c r="L1310" s="18">
        <v>0.65</v>
      </c>
    </row>
    <row r="1311" spans="1:12" s="20" customFormat="1" ht="12" x14ac:dyDescent="0.25">
      <c r="A1311" s="71">
        <v>1310</v>
      </c>
      <c r="B1311" s="18" t="s">
        <v>2973</v>
      </c>
      <c r="C1311" s="18"/>
      <c r="D1311" s="18" t="s">
        <v>2974</v>
      </c>
      <c r="E1311" s="17">
        <v>1</v>
      </c>
      <c r="F1311" s="18" t="s">
        <v>20146</v>
      </c>
      <c r="G1311" s="17">
        <v>1</v>
      </c>
      <c r="H1311" s="19">
        <v>2.2799999999999998</v>
      </c>
      <c r="I1311" s="18" t="s">
        <v>18679</v>
      </c>
      <c r="J1311" s="19" t="s">
        <v>14102</v>
      </c>
      <c r="K1311" s="18"/>
      <c r="L1311" s="18">
        <v>2.27</v>
      </c>
    </row>
    <row r="1312" spans="1:12" s="20" customFormat="1" ht="12" x14ac:dyDescent="0.25">
      <c r="A1312" s="71">
        <v>1311</v>
      </c>
      <c r="B1312" s="18" t="s">
        <v>2970</v>
      </c>
      <c r="C1312" s="18"/>
      <c r="D1312" s="18" t="s">
        <v>2971</v>
      </c>
      <c r="E1312" s="17">
        <v>1</v>
      </c>
      <c r="F1312" s="18" t="s">
        <v>20147</v>
      </c>
      <c r="G1312" s="17">
        <v>1</v>
      </c>
      <c r="H1312" s="19">
        <v>2.59</v>
      </c>
      <c r="I1312" s="18" t="s">
        <v>18679</v>
      </c>
      <c r="J1312" s="19" t="s">
        <v>14102</v>
      </c>
      <c r="K1312" s="18"/>
      <c r="L1312" s="18">
        <v>2.58</v>
      </c>
    </row>
    <row r="1313" spans="1:12" s="20" customFormat="1" ht="12" x14ac:dyDescent="0.25">
      <c r="A1313" s="71">
        <v>1312</v>
      </c>
      <c r="B1313" s="18" t="s">
        <v>2967</v>
      </c>
      <c r="C1313" s="18"/>
      <c r="D1313" s="18" t="s">
        <v>2968</v>
      </c>
      <c r="E1313" s="17">
        <v>1</v>
      </c>
      <c r="F1313" s="18" t="s">
        <v>20148</v>
      </c>
      <c r="G1313" s="17">
        <v>1</v>
      </c>
      <c r="H1313" s="19">
        <v>2.2799999999999998</v>
      </c>
      <c r="I1313" s="18" t="s">
        <v>18679</v>
      </c>
      <c r="J1313" s="19" t="s">
        <v>14102</v>
      </c>
      <c r="K1313" s="18"/>
      <c r="L1313" s="18">
        <v>2.27</v>
      </c>
    </row>
    <row r="1314" spans="1:12" s="20" customFormat="1" ht="12" x14ac:dyDescent="0.25">
      <c r="A1314" s="71">
        <v>1313</v>
      </c>
      <c r="B1314" s="18" t="s">
        <v>2964</v>
      </c>
      <c r="C1314" s="18"/>
      <c r="D1314" s="18" t="s">
        <v>2965</v>
      </c>
      <c r="E1314" s="17">
        <v>1</v>
      </c>
      <c r="F1314" s="18" t="s">
        <v>20149</v>
      </c>
      <c r="G1314" s="17">
        <v>1</v>
      </c>
      <c r="H1314" s="19">
        <v>2.59</v>
      </c>
      <c r="I1314" s="18" t="s">
        <v>18679</v>
      </c>
      <c r="J1314" s="19" t="s">
        <v>14102</v>
      </c>
      <c r="K1314" s="18"/>
      <c r="L1314" s="18">
        <v>2.58</v>
      </c>
    </row>
    <row r="1315" spans="1:12" s="20" customFormat="1" ht="12" x14ac:dyDescent="0.25">
      <c r="A1315" s="71">
        <v>1314</v>
      </c>
      <c r="B1315" s="18" t="s">
        <v>2961</v>
      </c>
      <c r="C1315" s="18"/>
      <c r="D1315" s="18" t="s">
        <v>2962</v>
      </c>
      <c r="E1315" s="17">
        <v>1</v>
      </c>
      <c r="F1315" s="18" t="s">
        <v>20150</v>
      </c>
      <c r="G1315" s="17">
        <v>1</v>
      </c>
      <c r="H1315" s="19">
        <v>2.2799999999999998</v>
      </c>
      <c r="I1315" s="18" t="s">
        <v>18679</v>
      </c>
      <c r="J1315" s="19" t="s">
        <v>14102</v>
      </c>
      <c r="K1315" s="18"/>
      <c r="L1315" s="18">
        <v>2.27</v>
      </c>
    </row>
    <row r="1316" spans="1:12" s="20" customFormat="1" ht="12" x14ac:dyDescent="0.25">
      <c r="A1316" s="71">
        <v>1315</v>
      </c>
      <c r="B1316" s="18" t="s">
        <v>5637</v>
      </c>
      <c r="C1316" s="18"/>
      <c r="D1316" s="18" t="s">
        <v>5638</v>
      </c>
      <c r="E1316" s="17">
        <v>1</v>
      </c>
      <c r="F1316" s="18" t="s">
        <v>20151</v>
      </c>
      <c r="G1316" s="17">
        <v>1</v>
      </c>
      <c r="H1316" s="19">
        <v>2.59</v>
      </c>
      <c r="I1316" s="18" t="s">
        <v>18679</v>
      </c>
      <c r="J1316" s="19" t="s">
        <v>14102</v>
      </c>
      <c r="K1316" s="18"/>
      <c r="L1316" s="18">
        <v>2.58</v>
      </c>
    </row>
    <row r="1317" spans="1:12" s="20" customFormat="1" ht="12" x14ac:dyDescent="0.25">
      <c r="A1317" s="71">
        <v>1316</v>
      </c>
      <c r="B1317" s="18" t="s">
        <v>2958</v>
      </c>
      <c r="C1317" s="18"/>
      <c r="D1317" s="18" t="s">
        <v>2959</v>
      </c>
      <c r="E1317" s="17">
        <v>1</v>
      </c>
      <c r="F1317" s="18" t="s">
        <v>20152</v>
      </c>
      <c r="G1317" s="17">
        <v>1</v>
      </c>
      <c r="H1317" s="19">
        <v>2.2799999999999998</v>
      </c>
      <c r="I1317" s="18" t="s">
        <v>18679</v>
      </c>
      <c r="J1317" s="19" t="s">
        <v>14102</v>
      </c>
      <c r="K1317" s="18"/>
      <c r="L1317" s="18">
        <v>2.27</v>
      </c>
    </row>
    <row r="1318" spans="1:12" s="20" customFormat="1" ht="12" x14ac:dyDescent="0.25">
      <c r="A1318" s="71">
        <v>1317</v>
      </c>
      <c r="B1318" s="18" t="s">
        <v>2955</v>
      </c>
      <c r="C1318" s="18"/>
      <c r="D1318" s="18" t="s">
        <v>2956</v>
      </c>
      <c r="E1318" s="17">
        <v>1</v>
      </c>
      <c r="F1318" s="18" t="s">
        <v>20153</v>
      </c>
      <c r="G1318" s="17">
        <v>1</v>
      </c>
      <c r="H1318" s="19">
        <v>2.59</v>
      </c>
      <c r="I1318" s="18" t="s">
        <v>18679</v>
      </c>
      <c r="J1318" s="19" t="s">
        <v>14102</v>
      </c>
      <c r="K1318" s="18"/>
      <c r="L1318" s="18">
        <v>2.58</v>
      </c>
    </row>
    <row r="1319" spans="1:12" s="20" customFormat="1" ht="12" x14ac:dyDescent="0.25">
      <c r="A1319" s="71">
        <v>1318</v>
      </c>
      <c r="B1319" s="18" t="s">
        <v>5824</v>
      </c>
      <c r="C1319" s="18"/>
      <c r="D1319" s="18" t="s">
        <v>5825</v>
      </c>
      <c r="E1319" s="17">
        <v>1</v>
      </c>
      <c r="F1319" s="18" t="s">
        <v>20154</v>
      </c>
      <c r="G1319" s="17">
        <v>1</v>
      </c>
      <c r="H1319" s="19">
        <v>2.2799999999999998</v>
      </c>
      <c r="I1319" s="18" t="s">
        <v>18679</v>
      </c>
      <c r="J1319" s="19" t="s">
        <v>14102</v>
      </c>
      <c r="K1319" s="18"/>
      <c r="L1319" s="18">
        <v>2.27</v>
      </c>
    </row>
    <row r="1320" spans="1:12" s="20" customFormat="1" ht="12" x14ac:dyDescent="0.25">
      <c r="A1320" s="71">
        <v>1319</v>
      </c>
      <c r="B1320" s="18" t="s">
        <v>2952</v>
      </c>
      <c r="C1320" s="18"/>
      <c r="D1320" s="18" t="s">
        <v>2953</v>
      </c>
      <c r="E1320" s="17">
        <v>1</v>
      </c>
      <c r="F1320" s="18" t="s">
        <v>20155</v>
      </c>
      <c r="G1320" s="17">
        <v>1</v>
      </c>
      <c r="H1320" s="19">
        <v>2.59</v>
      </c>
      <c r="I1320" s="18" t="s">
        <v>18679</v>
      </c>
      <c r="J1320" s="19" t="s">
        <v>14102</v>
      </c>
      <c r="K1320" s="18"/>
      <c r="L1320" s="18">
        <v>2.58</v>
      </c>
    </row>
    <row r="1321" spans="1:12" s="20" customFormat="1" ht="12" x14ac:dyDescent="0.25">
      <c r="A1321" s="71">
        <v>1320</v>
      </c>
      <c r="B1321" s="18" t="s">
        <v>2949</v>
      </c>
      <c r="C1321" s="18"/>
      <c r="D1321" s="18" t="s">
        <v>2950</v>
      </c>
      <c r="E1321" s="17">
        <v>1</v>
      </c>
      <c r="F1321" s="18" t="s">
        <v>20156</v>
      </c>
      <c r="G1321" s="17">
        <v>1</v>
      </c>
      <c r="H1321" s="19">
        <v>2.2799999999999998</v>
      </c>
      <c r="I1321" s="18" t="s">
        <v>18679</v>
      </c>
      <c r="J1321" s="19" t="s">
        <v>14102</v>
      </c>
      <c r="K1321" s="18"/>
      <c r="L1321" s="18">
        <v>2.27</v>
      </c>
    </row>
    <row r="1322" spans="1:12" s="20" customFormat="1" ht="12" x14ac:dyDescent="0.25">
      <c r="A1322" s="71">
        <v>1321</v>
      </c>
      <c r="B1322" s="18" t="s">
        <v>2946</v>
      </c>
      <c r="C1322" s="18"/>
      <c r="D1322" s="18" t="s">
        <v>2947</v>
      </c>
      <c r="E1322" s="17">
        <v>1</v>
      </c>
      <c r="F1322" s="18" t="s">
        <v>20157</v>
      </c>
      <c r="G1322" s="17">
        <v>1</v>
      </c>
      <c r="H1322" s="19">
        <v>2.59</v>
      </c>
      <c r="I1322" s="18" t="s">
        <v>18679</v>
      </c>
      <c r="J1322" s="19" t="s">
        <v>14102</v>
      </c>
      <c r="K1322" s="18"/>
      <c r="L1322" s="18">
        <v>2.58</v>
      </c>
    </row>
    <row r="1323" spans="1:12" s="20" customFormat="1" ht="12" x14ac:dyDescent="0.25">
      <c r="A1323" s="71">
        <v>1322</v>
      </c>
      <c r="B1323" s="18" t="s">
        <v>2940</v>
      </c>
      <c r="C1323" s="18"/>
      <c r="D1323" s="18" t="s">
        <v>2941</v>
      </c>
      <c r="E1323" s="17">
        <v>1</v>
      </c>
      <c r="F1323" s="18" t="s">
        <v>20158</v>
      </c>
      <c r="G1323" s="17">
        <v>1</v>
      </c>
      <c r="H1323" s="19">
        <v>2.68</v>
      </c>
      <c r="I1323" s="18" t="s">
        <v>18679</v>
      </c>
      <c r="J1323" s="19" t="s">
        <v>14102</v>
      </c>
      <c r="K1323" s="18"/>
      <c r="L1323" s="18">
        <v>2.67</v>
      </c>
    </row>
    <row r="1324" spans="1:12" s="20" customFormat="1" ht="12" x14ac:dyDescent="0.25">
      <c r="A1324" s="71">
        <v>1323</v>
      </c>
      <c r="B1324" s="18" t="s">
        <v>7089</v>
      </c>
      <c r="C1324" s="18"/>
      <c r="D1324" s="18" t="s">
        <v>7090</v>
      </c>
      <c r="E1324" s="17">
        <v>1</v>
      </c>
      <c r="F1324" s="18" t="s">
        <v>20159</v>
      </c>
      <c r="G1324" s="17">
        <v>1</v>
      </c>
      <c r="H1324" s="19">
        <v>3.21</v>
      </c>
      <c r="I1324" s="18" t="s">
        <v>18679</v>
      </c>
      <c r="J1324" s="19" t="s">
        <v>14102</v>
      </c>
      <c r="K1324" s="18"/>
      <c r="L1324" s="18">
        <v>3.21</v>
      </c>
    </row>
    <row r="1325" spans="1:12" s="20" customFormat="1" ht="12" x14ac:dyDescent="0.25">
      <c r="A1325" s="71">
        <v>1324</v>
      </c>
      <c r="B1325" s="18" t="s">
        <v>6129</v>
      </c>
      <c r="C1325" s="18"/>
      <c r="D1325" s="18" t="s">
        <v>6130</v>
      </c>
      <c r="E1325" s="17">
        <v>1</v>
      </c>
      <c r="F1325" s="18" t="s">
        <v>20160</v>
      </c>
      <c r="G1325" s="17">
        <v>1</v>
      </c>
      <c r="H1325" s="19">
        <v>2.68</v>
      </c>
      <c r="I1325" s="18" t="s">
        <v>18679</v>
      </c>
      <c r="J1325" s="19" t="s">
        <v>14102</v>
      </c>
      <c r="K1325" s="18"/>
      <c r="L1325" s="18">
        <v>2.67</v>
      </c>
    </row>
    <row r="1326" spans="1:12" s="20" customFormat="1" ht="12" x14ac:dyDescent="0.25">
      <c r="A1326" s="71">
        <v>1325</v>
      </c>
      <c r="B1326" s="18" t="s">
        <v>6217</v>
      </c>
      <c r="C1326" s="18"/>
      <c r="D1326" s="18" t="s">
        <v>6218</v>
      </c>
      <c r="E1326" s="17">
        <v>1</v>
      </c>
      <c r="F1326" s="18" t="s">
        <v>20161</v>
      </c>
      <c r="G1326" s="17">
        <v>1</v>
      </c>
      <c r="H1326" s="19">
        <v>3.21</v>
      </c>
      <c r="I1326" s="18" t="s">
        <v>18679</v>
      </c>
      <c r="J1326" s="19" t="s">
        <v>14102</v>
      </c>
      <c r="K1326" s="18"/>
      <c r="L1326" s="18">
        <v>3.21</v>
      </c>
    </row>
    <row r="1327" spans="1:12" s="20" customFormat="1" ht="12" x14ac:dyDescent="0.25">
      <c r="A1327" s="71">
        <v>1326</v>
      </c>
      <c r="B1327" s="18"/>
      <c r="C1327" s="18"/>
      <c r="D1327" s="18" t="s">
        <v>15699</v>
      </c>
      <c r="E1327" s="17">
        <v>1</v>
      </c>
      <c r="F1327" s="18" t="s">
        <v>20162</v>
      </c>
      <c r="G1327" s="17">
        <v>1</v>
      </c>
      <c r="H1327" s="19">
        <v>2.68</v>
      </c>
      <c r="I1327" s="18" t="s">
        <v>19214</v>
      </c>
      <c r="J1327" s="19" t="s">
        <v>14070</v>
      </c>
      <c r="K1327" s="18"/>
      <c r="L1327" s="18">
        <v>2.67</v>
      </c>
    </row>
    <row r="1328" spans="1:12" s="20" customFormat="1" ht="12" x14ac:dyDescent="0.25">
      <c r="A1328" s="71">
        <v>1327</v>
      </c>
      <c r="B1328" s="18"/>
      <c r="C1328" s="18"/>
      <c r="D1328" s="18" t="s">
        <v>15702</v>
      </c>
      <c r="E1328" s="17">
        <v>1</v>
      </c>
      <c r="F1328" s="18" t="s">
        <v>20163</v>
      </c>
      <c r="G1328" s="17">
        <v>1</v>
      </c>
      <c r="H1328" s="19">
        <v>3.21</v>
      </c>
      <c r="I1328" s="18" t="s">
        <v>19214</v>
      </c>
      <c r="J1328" s="19" t="s">
        <v>14070</v>
      </c>
      <c r="K1328" s="18"/>
      <c r="L1328" s="18">
        <v>3.21</v>
      </c>
    </row>
    <row r="1329" spans="1:12" s="20" customFormat="1" ht="12" x14ac:dyDescent="0.25">
      <c r="A1329" s="71">
        <v>1328</v>
      </c>
      <c r="B1329" s="18" t="s">
        <v>6920</v>
      </c>
      <c r="C1329" s="18"/>
      <c r="D1329" s="18" t="s">
        <v>6921</v>
      </c>
      <c r="E1329" s="17">
        <v>1</v>
      </c>
      <c r="F1329" s="18" t="s">
        <v>20164</v>
      </c>
      <c r="G1329" s="17">
        <v>1</v>
      </c>
      <c r="H1329" s="19">
        <v>2.59</v>
      </c>
      <c r="I1329" s="18" t="s">
        <v>18679</v>
      </c>
      <c r="J1329" s="19" t="s">
        <v>14102</v>
      </c>
      <c r="K1329" s="18"/>
      <c r="L1329" s="18">
        <v>2.58</v>
      </c>
    </row>
    <row r="1330" spans="1:12" s="20" customFormat="1" ht="12" x14ac:dyDescent="0.25">
      <c r="A1330" s="71">
        <v>1329</v>
      </c>
      <c r="B1330" s="18" t="s">
        <v>6885</v>
      </c>
      <c r="C1330" s="18"/>
      <c r="D1330" s="18" t="s">
        <v>6886</v>
      </c>
      <c r="E1330" s="17">
        <v>1</v>
      </c>
      <c r="F1330" s="18" t="s">
        <v>20165</v>
      </c>
      <c r="G1330" s="17">
        <v>1</v>
      </c>
      <c r="H1330" s="19">
        <v>2.4300000000000002</v>
      </c>
      <c r="I1330" s="18" t="s">
        <v>18679</v>
      </c>
      <c r="J1330" s="19" t="s">
        <v>14102</v>
      </c>
      <c r="K1330" s="18"/>
      <c r="L1330" s="18">
        <v>2.41</v>
      </c>
    </row>
    <row r="1331" spans="1:12" s="20" customFormat="1" ht="12" x14ac:dyDescent="0.25">
      <c r="A1331" s="71">
        <v>1330</v>
      </c>
      <c r="B1331" s="18" t="s">
        <v>20166</v>
      </c>
      <c r="C1331" s="18"/>
      <c r="D1331" s="18" t="s">
        <v>15509</v>
      </c>
      <c r="E1331" s="17">
        <v>1</v>
      </c>
      <c r="F1331" s="18" t="s">
        <v>20167</v>
      </c>
      <c r="G1331" s="17">
        <v>1</v>
      </c>
      <c r="H1331" s="19">
        <v>2.9</v>
      </c>
      <c r="I1331" s="18" t="s">
        <v>18679</v>
      </c>
      <c r="J1331" s="19" t="s">
        <v>14102</v>
      </c>
      <c r="K1331" s="18"/>
      <c r="L1331" s="18">
        <v>2.88</v>
      </c>
    </row>
    <row r="1332" spans="1:12" s="20" customFormat="1" ht="12" x14ac:dyDescent="0.25">
      <c r="A1332" s="71">
        <v>1331</v>
      </c>
      <c r="B1332" s="18" t="s">
        <v>6498</v>
      </c>
      <c r="C1332" s="18"/>
      <c r="D1332" s="18" t="s">
        <v>6499</v>
      </c>
      <c r="E1332" s="17">
        <v>1</v>
      </c>
      <c r="F1332" s="18" t="s">
        <v>20168</v>
      </c>
      <c r="G1332" s="17">
        <v>2</v>
      </c>
      <c r="H1332" s="19">
        <v>2.76</v>
      </c>
      <c r="I1332" s="18" t="s">
        <v>18679</v>
      </c>
      <c r="J1332" s="19" t="s">
        <v>14102</v>
      </c>
      <c r="K1332" s="18"/>
      <c r="L1332" s="18">
        <v>2.76</v>
      </c>
    </row>
    <row r="1333" spans="1:12" s="20" customFormat="1" ht="12" x14ac:dyDescent="0.25">
      <c r="A1333" s="71">
        <v>1332</v>
      </c>
      <c r="B1333" s="18" t="s">
        <v>6339</v>
      </c>
      <c r="C1333" s="18"/>
      <c r="D1333" s="18" t="s">
        <v>15607</v>
      </c>
      <c r="E1333" s="17">
        <v>1</v>
      </c>
      <c r="F1333" s="18" t="s">
        <v>20168</v>
      </c>
      <c r="G1333" s="17">
        <v>2</v>
      </c>
      <c r="H1333" s="19">
        <v>3.18</v>
      </c>
      <c r="I1333" s="18" t="s">
        <v>18736</v>
      </c>
      <c r="J1333" s="19" t="s">
        <v>14102</v>
      </c>
      <c r="K1333" s="18"/>
      <c r="L1333" s="18">
        <v>3.17</v>
      </c>
    </row>
    <row r="1334" spans="1:12" s="20" customFormat="1" ht="12" x14ac:dyDescent="0.25">
      <c r="A1334" s="71">
        <v>1333</v>
      </c>
      <c r="B1334" s="18" t="s">
        <v>6798</v>
      </c>
      <c r="C1334" s="18"/>
      <c r="D1334" s="18" t="s">
        <v>14894</v>
      </c>
      <c r="E1334" s="17">
        <v>1</v>
      </c>
      <c r="F1334" s="18" t="s">
        <v>20169</v>
      </c>
      <c r="G1334" s="17">
        <v>1</v>
      </c>
      <c r="H1334" s="19">
        <v>5.45</v>
      </c>
      <c r="I1334" s="18" t="s">
        <v>18736</v>
      </c>
      <c r="J1334" s="19" t="s">
        <v>14102</v>
      </c>
      <c r="K1334" s="18"/>
      <c r="L1334" s="18">
        <v>5.44</v>
      </c>
    </row>
    <row r="1335" spans="1:12" s="20" customFormat="1" ht="12" x14ac:dyDescent="0.25">
      <c r="A1335" s="71">
        <v>1334</v>
      </c>
      <c r="B1335" s="18" t="s">
        <v>6987</v>
      </c>
      <c r="C1335" s="18"/>
      <c r="D1335" s="18" t="s">
        <v>14897</v>
      </c>
      <c r="E1335" s="17">
        <v>1</v>
      </c>
      <c r="F1335" s="18" t="s">
        <v>20170</v>
      </c>
      <c r="G1335" s="17">
        <v>1</v>
      </c>
      <c r="H1335" s="19">
        <v>6.23</v>
      </c>
      <c r="I1335" s="18" t="s">
        <v>18736</v>
      </c>
      <c r="J1335" s="19" t="s">
        <v>14102</v>
      </c>
      <c r="K1335" s="18"/>
      <c r="L1335" s="18">
        <v>6.21</v>
      </c>
    </row>
    <row r="1336" spans="1:12" s="20" customFormat="1" ht="12" x14ac:dyDescent="0.25">
      <c r="A1336" s="71">
        <v>1335</v>
      </c>
      <c r="B1336" s="18" t="s">
        <v>6980</v>
      </c>
      <c r="C1336" s="18"/>
      <c r="D1336" s="18" t="s">
        <v>14865</v>
      </c>
      <c r="E1336" s="17">
        <v>1</v>
      </c>
      <c r="F1336" s="18" t="s">
        <v>20171</v>
      </c>
      <c r="G1336" s="17">
        <v>1</v>
      </c>
      <c r="H1336" s="19">
        <v>2.83</v>
      </c>
      <c r="I1336" s="18" t="s">
        <v>18736</v>
      </c>
      <c r="J1336" s="19" t="s">
        <v>14102</v>
      </c>
      <c r="K1336" s="18"/>
      <c r="L1336" s="18">
        <v>2.82</v>
      </c>
    </row>
    <row r="1337" spans="1:12" s="20" customFormat="1" ht="12" x14ac:dyDescent="0.25">
      <c r="A1337" s="71">
        <v>1336</v>
      </c>
      <c r="B1337" s="18" t="s">
        <v>6185</v>
      </c>
      <c r="C1337" s="18"/>
      <c r="D1337" s="18" t="s">
        <v>6186</v>
      </c>
      <c r="E1337" s="17">
        <v>1</v>
      </c>
      <c r="F1337" s="18" t="s">
        <v>20172</v>
      </c>
      <c r="G1337" s="17">
        <v>1</v>
      </c>
      <c r="H1337" s="19">
        <v>2.95</v>
      </c>
      <c r="I1337" s="18" t="s">
        <v>18679</v>
      </c>
      <c r="J1337" s="19" t="s">
        <v>14102</v>
      </c>
      <c r="K1337" s="18"/>
      <c r="L1337" s="18">
        <v>2.95</v>
      </c>
    </row>
    <row r="1338" spans="1:12" s="20" customFormat="1" ht="12" x14ac:dyDescent="0.25">
      <c r="A1338" s="71">
        <v>1337</v>
      </c>
      <c r="B1338" s="18" t="s">
        <v>6850</v>
      </c>
      <c r="C1338" s="18"/>
      <c r="D1338" s="18" t="s">
        <v>6851</v>
      </c>
      <c r="E1338" s="17">
        <v>1</v>
      </c>
      <c r="F1338" s="18" t="s">
        <v>20173</v>
      </c>
      <c r="G1338" s="17">
        <v>1</v>
      </c>
      <c r="H1338" s="19">
        <v>25.25</v>
      </c>
      <c r="I1338" s="18" t="s">
        <v>18679</v>
      </c>
      <c r="J1338" s="19" t="s">
        <v>14102</v>
      </c>
      <c r="K1338" s="18"/>
      <c r="L1338" s="18">
        <v>25.9</v>
      </c>
    </row>
    <row r="1339" spans="1:12" s="20" customFormat="1" ht="12" x14ac:dyDescent="0.25">
      <c r="A1339" s="71">
        <v>1338</v>
      </c>
      <c r="B1339" s="18" t="s">
        <v>6132</v>
      </c>
      <c r="C1339" s="18"/>
      <c r="D1339" s="18" t="s">
        <v>6133</v>
      </c>
      <c r="E1339" s="17">
        <v>1</v>
      </c>
      <c r="F1339" s="18" t="s">
        <v>20174</v>
      </c>
      <c r="G1339" s="17">
        <v>1</v>
      </c>
      <c r="H1339" s="19">
        <v>27.18</v>
      </c>
      <c r="I1339" s="18" t="s">
        <v>18679</v>
      </c>
      <c r="J1339" s="19" t="s">
        <v>14102</v>
      </c>
      <c r="K1339" s="18"/>
      <c r="L1339" s="18">
        <v>25.18</v>
      </c>
    </row>
    <row r="1340" spans="1:12" s="20" customFormat="1" ht="12" x14ac:dyDescent="0.25">
      <c r="A1340" s="71">
        <v>1339</v>
      </c>
      <c r="B1340" s="18" t="s">
        <v>5806</v>
      </c>
      <c r="C1340" s="18"/>
      <c r="D1340" s="18" t="s">
        <v>5807</v>
      </c>
      <c r="E1340" s="17">
        <v>1</v>
      </c>
      <c r="F1340" s="18" t="s">
        <v>20175</v>
      </c>
      <c r="G1340" s="17">
        <v>1</v>
      </c>
      <c r="H1340" s="19">
        <v>29.01</v>
      </c>
      <c r="I1340" s="18" t="s">
        <v>18679</v>
      </c>
      <c r="J1340" s="19" t="s">
        <v>14102</v>
      </c>
      <c r="K1340" s="18"/>
      <c r="L1340" s="18">
        <v>28.92</v>
      </c>
    </row>
    <row r="1341" spans="1:12" s="20" customFormat="1" ht="12" x14ac:dyDescent="0.25">
      <c r="A1341" s="71">
        <v>1340</v>
      </c>
      <c r="B1341" s="18" t="s">
        <v>2934</v>
      </c>
      <c r="C1341" s="18"/>
      <c r="D1341" s="18" t="s">
        <v>2935</v>
      </c>
      <c r="E1341" s="17">
        <v>1</v>
      </c>
      <c r="F1341" s="18" t="s">
        <v>20176</v>
      </c>
      <c r="G1341" s="17">
        <v>1</v>
      </c>
      <c r="H1341" s="19">
        <v>53.7</v>
      </c>
      <c r="I1341" s="18" t="s">
        <v>18679</v>
      </c>
      <c r="J1341" s="19" t="s">
        <v>14102</v>
      </c>
      <c r="K1341" s="18"/>
      <c r="L1341" s="18">
        <v>53.55</v>
      </c>
    </row>
    <row r="1342" spans="1:12" s="20" customFormat="1" ht="12" x14ac:dyDescent="0.25">
      <c r="A1342" s="71">
        <v>1341</v>
      </c>
      <c r="B1342" s="18" t="s">
        <v>5597</v>
      </c>
      <c r="C1342" s="18"/>
      <c r="D1342" s="18" t="s">
        <v>5598</v>
      </c>
      <c r="E1342" s="17">
        <v>1</v>
      </c>
      <c r="F1342" s="18" t="s">
        <v>20177</v>
      </c>
      <c r="G1342" s="17">
        <v>1</v>
      </c>
      <c r="H1342" s="19">
        <v>0.73</v>
      </c>
      <c r="I1342" s="18" t="s">
        <v>18679</v>
      </c>
      <c r="J1342" s="19" t="s">
        <v>14102</v>
      </c>
      <c r="K1342" s="18"/>
      <c r="L1342" s="18">
        <v>0.72</v>
      </c>
    </row>
    <row r="1343" spans="1:12" s="20" customFormat="1" ht="12" x14ac:dyDescent="0.25">
      <c r="A1343" s="71">
        <v>1342</v>
      </c>
      <c r="B1343" s="18" t="s">
        <v>6156</v>
      </c>
      <c r="C1343" s="18"/>
      <c r="D1343" s="18" t="s">
        <v>6157</v>
      </c>
      <c r="E1343" s="17">
        <v>1</v>
      </c>
      <c r="F1343" s="18" t="s">
        <v>20178</v>
      </c>
      <c r="G1343" s="17">
        <v>1</v>
      </c>
      <c r="H1343" s="19">
        <v>42.76</v>
      </c>
      <c r="I1343" s="18" t="s">
        <v>18679</v>
      </c>
      <c r="J1343" s="19" t="s">
        <v>14102</v>
      </c>
      <c r="K1343" s="18"/>
      <c r="L1343" s="18">
        <v>42.64</v>
      </c>
    </row>
    <row r="1344" spans="1:12" s="20" customFormat="1" ht="12" x14ac:dyDescent="0.25">
      <c r="A1344" s="71">
        <v>1343</v>
      </c>
      <c r="B1344" s="18" t="s">
        <v>2931</v>
      </c>
      <c r="C1344" s="18"/>
      <c r="D1344" s="18" t="s">
        <v>2932</v>
      </c>
      <c r="E1344" s="17">
        <v>1</v>
      </c>
      <c r="F1344" s="18" t="s">
        <v>20179</v>
      </c>
      <c r="G1344" s="17">
        <v>1</v>
      </c>
      <c r="H1344" s="19">
        <v>47.1</v>
      </c>
      <c r="I1344" s="18" t="s">
        <v>18679</v>
      </c>
      <c r="J1344" s="19" t="s">
        <v>14102</v>
      </c>
      <c r="K1344" s="18"/>
      <c r="L1344" s="18">
        <v>46.97</v>
      </c>
    </row>
    <row r="1345" spans="1:12" s="20" customFormat="1" ht="12" x14ac:dyDescent="0.25">
      <c r="A1345" s="71">
        <v>1344</v>
      </c>
      <c r="B1345" s="18" t="s">
        <v>6723</v>
      </c>
      <c r="C1345" s="18"/>
      <c r="D1345" s="18" t="s">
        <v>14427</v>
      </c>
      <c r="E1345" s="17">
        <v>1</v>
      </c>
      <c r="F1345" s="18" t="s">
        <v>20180</v>
      </c>
      <c r="G1345" s="17">
        <v>1</v>
      </c>
      <c r="H1345" s="19">
        <v>54.43</v>
      </c>
      <c r="I1345" s="18" t="s">
        <v>18736</v>
      </c>
      <c r="J1345" s="19" t="s">
        <v>14102</v>
      </c>
      <c r="K1345" s="18"/>
      <c r="L1345" s="18">
        <v>54.27</v>
      </c>
    </row>
    <row r="1346" spans="1:12" s="20" customFormat="1" ht="12" x14ac:dyDescent="0.25">
      <c r="A1346" s="71">
        <v>1345</v>
      </c>
      <c r="B1346" s="18" t="s">
        <v>2928</v>
      </c>
      <c r="C1346" s="18"/>
      <c r="D1346" s="18" t="s">
        <v>2929</v>
      </c>
      <c r="E1346" s="17">
        <v>1</v>
      </c>
      <c r="F1346" s="18" t="s">
        <v>20181</v>
      </c>
      <c r="G1346" s="17">
        <v>1</v>
      </c>
      <c r="H1346" s="19">
        <v>60.23</v>
      </c>
      <c r="I1346" s="18" t="s">
        <v>18679</v>
      </c>
      <c r="J1346" s="19" t="s">
        <v>14102</v>
      </c>
      <c r="K1346" s="18"/>
      <c r="L1346" s="18">
        <v>60.05</v>
      </c>
    </row>
    <row r="1347" spans="1:12" s="20" customFormat="1" ht="12" x14ac:dyDescent="0.25">
      <c r="A1347" s="71">
        <v>1346</v>
      </c>
      <c r="B1347" s="18" t="s">
        <v>6326</v>
      </c>
      <c r="C1347" s="18"/>
      <c r="D1347" s="18" t="s">
        <v>14509</v>
      </c>
      <c r="E1347" s="17">
        <v>1</v>
      </c>
      <c r="F1347" s="18" t="s">
        <v>20182</v>
      </c>
      <c r="G1347" s="17">
        <v>1</v>
      </c>
      <c r="H1347" s="19">
        <v>60.7</v>
      </c>
      <c r="I1347" s="18" t="s">
        <v>18736</v>
      </c>
      <c r="J1347" s="19" t="s">
        <v>14102</v>
      </c>
      <c r="K1347" s="18"/>
      <c r="L1347" s="18">
        <v>60.54</v>
      </c>
    </row>
    <row r="1348" spans="1:12" s="20" customFormat="1" ht="12" x14ac:dyDescent="0.25">
      <c r="A1348" s="71">
        <v>1347</v>
      </c>
      <c r="B1348" s="18" t="s">
        <v>2925</v>
      </c>
      <c r="C1348" s="18"/>
      <c r="D1348" s="18" t="s">
        <v>2926</v>
      </c>
      <c r="E1348" s="17">
        <v>1</v>
      </c>
      <c r="F1348" s="18" t="s">
        <v>20183</v>
      </c>
      <c r="G1348" s="17">
        <v>1</v>
      </c>
      <c r="H1348" s="19">
        <v>70.930000000000007</v>
      </c>
      <c r="I1348" s="18" t="s">
        <v>18679</v>
      </c>
      <c r="J1348" s="19" t="s">
        <v>14102</v>
      </c>
      <c r="K1348" s="18"/>
      <c r="L1348" s="18">
        <v>70.73</v>
      </c>
    </row>
    <row r="1349" spans="1:12" s="20" customFormat="1" ht="12" x14ac:dyDescent="0.25">
      <c r="A1349" s="71">
        <v>1348</v>
      </c>
      <c r="B1349" s="18" t="s">
        <v>6220</v>
      </c>
      <c r="C1349" s="18"/>
      <c r="D1349" s="18" t="s">
        <v>6221</v>
      </c>
      <c r="E1349" s="17">
        <v>1</v>
      </c>
      <c r="F1349" s="18" t="s">
        <v>20184</v>
      </c>
      <c r="G1349" s="17">
        <v>1</v>
      </c>
      <c r="H1349" s="19">
        <v>67.349999999999994</v>
      </c>
      <c r="I1349" s="18" t="s">
        <v>18679</v>
      </c>
      <c r="J1349" s="19" t="s">
        <v>14102</v>
      </c>
      <c r="K1349" s="18"/>
      <c r="L1349" s="18">
        <v>67.17</v>
      </c>
    </row>
    <row r="1350" spans="1:12" s="20" customFormat="1" ht="12" x14ac:dyDescent="0.25">
      <c r="A1350" s="71">
        <v>1349</v>
      </c>
      <c r="B1350" s="18" t="s">
        <v>2943</v>
      </c>
      <c r="C1350" s="18"/>
      <c r="D1350" s="18" t="s">
        <v>2944</v>
      </c>
      <c r="E1350" s="17">
        <v>1</v>
      </c>
      <c r="F1350" s="18" t="s">
        <v>20185</v>
      </c>
      <c r="G1350" s="17">
        <v>1</v>
      </c>
      <c r="H1350" s="19">
        <v>75.099999999999994</v>
      </c>
      <c r="I1350" s="18" t="s">
        <v>18679</v>
      </c>
      <c r="J1350" s="19" t="s">
        <v>14102</v>
      </c>
      <c r="K1350" s="18"/>
      <c r="L1350" s="18">
        <v>74.88</v>
      </c>
    </row>
    <row r="1351" spans="1:12" s="20" customFormat="1" ht="12" x14ac:dyDescent="0.25">
      <c r="A1351" s="71">
        <v>1350</v>
      </c>
      <c r="B1351" s="18" t="s">
        <v>6888</v>
      </c>
      <c r="C1351" s="18"/>
      <c r="D1351" s="18" t="s">
        <v>14662</v>
      </c>
      <c r="E1351" s="17">
        <v>1</v>
      </c>
      <c r="F1351" s="18" t="s">
        <v>20186</v>
      </c>
      <c r="G1351" s="17">
        <v>1</v>
      </c>
      <c r="H1351" s="19">
        <v>79.69</v>
      </c>
      <c r="I1351" s="18" t="s">
        <v>18736</v>
      </c>
      <c r="J1351" s="19" t="s">
        <v>14102</v>
      </c>
      <c r="K1351" s="18"/>
      <c r="L1351" s="18">
        <v>79.459999999999994</v>
      </c>
    </row>
    <row r="1352" spans="1:12" s="20" customFormat="1" ht="12" x14ac:dyDescent="0.25">
      <c r="A1352" s="71">
        <v>1351</v>
      </c>
      <c r="B1352" s="18" t="s">
        <v>2922</v>
      </c>
      <c r="C1352" s="18"/>
      <c r="D1352" s="18" t="s">
        <v>2923</v>
      </c>
      <c r="E1352" s="17">
        <v>1</v>
      </c>
      <c r="F1352" s="18" t="s">
        <v>20187</v>
      </c>
      <c r="G1352" s="17">
        <v>1</v>
      </c>
      <c r="H1352" s="19">
        <v>89.95</v>
      </c>
      <c r="I1352" s="18" t="s">
        <v>18679</v>
      </c>
      <c r="J1352" s="19" t="s">
        <v>14102</v>
      </c>
      <c r="K1352" s="18"/>
      <c r="L1352" s="18">
        <v>89.71</v>
      </c>
    </row>
    <row r="1353" spans="1:12" s="20" customFormat="1" ht="12" x14ac:dyDescent="0.25">
      <c r="A1353" s="71">
        <v>1352</v>
      </c>
      <c r="B1353" s="18" t="s">
        <v>6970</v>
      </c>
      <c r="C1353" s="18"/>
      <c r="D1353" s="18">
        <v>310710</v>
      </c>
      <c r="E1353" s="17">
        <v>1</v>
      </c>
      <c r="F1353" s="18" t="s">
        <v>20188</v>
      </c>
      <c r="G1353" s="17">
        <v>1</v>
      </c>
      <c r="H1353" s="19">
        <v>46.79</v>
      </c>
      <c r="I1353" s="18" t="s">
        <v>18939</v>
      </c>
      <c r="J1353" s="19" t="s">
        <v>14102</v>
      </c>
      <c r="K1353" s="18"/>
      <c r="L1353" s="18">
        <v>47.99</v>
      </c>
    </row>
    <row r="1354" spans="1:12" s="20" customFormat="1" ht="12" x14ac:dyDescent="0.25">
      <c r="A1354" s="71">
        <v>1353</v>
      </c>
      <c r="B1354" s="18" t="s">
        <v>6212</v>
      </c>
      <c r="C1354" s="18"/>
      <c r="D1354" s="18">
        <v>310750</v>
      </c>
      <c r="E1354" s="17">
        <v>1</v>
      </c>
      <c r="F1354" s="18" t="s">
        <v>20189</v>
      </c>
      <c r="G1354" s="17">
        <v>1</v>
      </c>
      <c r="H1354" s="19">
        <v>1.74</v>
      </c>
      <c r="I1354" s="18" t="s">
        <v>18939</v>
      </c>
      <c r="J1354" s="19" t="s">
        <v>14102</v>
      </c>
      <c r="K1354" s="18"/>
      <c r="L1354" s="18">
        <v>1.78</v>
      </c>
    </row>
    <row r="1355" spans="1:12" s="20" customFormat="1" ht="12" x14ac:dyDescent="0.25">
      <c r="A1355" s="71">
        <v>1354</v>
      </c>
      <c r="B1355" s="18" t="s">
        <v>6039</v>
      </c>
      <c r="C1355" s="18"/>
      <c r="D1355" s="18">
        <v>310751</v>
      </c>
      <c r="E1355" s="17">
        <v>1</v>
      </c>
      <c r="F1355" s="18" t="s">
        <v>20190</v>
      </c>
      <c r="G1355" s="17">
        <v>1</v>
      </c>
      <c r="H1355" s="19">
        <v>1.05</v>
      </c>
      <c r="I1355" s="18" t="s">
        <v>18939</v>
      </c>
      <c r="J1355" s="19" t="s">
        <v>14102</v>
      </c>
      <c r="K1355" s="18"/>
      <c r="L1355" s="18">
        <v>1.08</v>
      </c>
    </row>
    <row r="1356" spans="1:12" s="20" customFormat="1" ht="12" x14ac:dyDescent="0.25">
      <c r="A1356" s="71">
        <v>1355</v>
      </c>
      <c r="B1356" s="18" t="s">
        <v>6162</v>
      </c>
      <c r="C1356" s="18"/>
      <c r="D1356" s="18">
        <v>310760</v>
      </c>
      <c r="E1356" s="17">
        <v>1</v>
      </c>
      <c r="F1356" s="18" t="s">
        <v>20191</v>
      </c>
      <c r="G1356" s="17">
        <v>1</v>
      </c>
      <c r="H1356" s="19">
        <v>2.2400000000000002</v>
      </c>
      <c r="I1356" s="18" t="s">
        <v>18939</v>
      </c>
      <c r="J1356" s="19" t="s">
        <v>14102</v>
      </c>
      <c r="K1356" s="18"/>
      <c r="L1356" s="18">
        <v>2.29</v>
      </c>
    </row>
    <row r="1357" spans="1:12" s="20" customFormat="1" ht="12" x14ac:dyDescent="0.25">
      <c r="A1357" s="71">
        <v>1356</v>
      </c>
      <c r="B1357" s="18" t="s">
        <v>5827</v>
      </c>
      <c r="C1357" s="18"/>
      <c r="D1357" s="18">
        <v>310800</v>
      </c>
      <c r="E1357" s="17">
        <v>1</v>
      </c>
      <c r="F1357" s="18" t="s">
        <v>20192</v>
      </c>
      <c r="G1357" s="17">
        <v>1</v>
      </c>
      <c r="H1357" s="19">
        <v>44.34</v>
      </c>
      <c r="I1357" s="18" t="s">
        <v>18679</v>
      </c>
      <c r="J1357" s="19" t="s">
        <v>14102</v>
      </c>
      <c r="K1357" s="18"/>
      <c r="L1357" s="18">
        <v>44.22</v>
      </c>
    </row>
    <row r="1358" spans="1:12" s="20" customFormat="1" ht="12" x14ac:dyDescent="0.25">
      <c r="A1358" s="71">
        <v>1357</v>
      </c>
      <c r="B1358" s="18" t="s">
        <v>5770</v>
      </c>
      <c r="C1358" s="18"/>
      <c r="D1358" s="18">
        <v>310801</v>
      </c>
      <c r="E1358" s="17">
        <v>1</v>
      </c>
      <c r="F1358" s="18" t="s">
        <v>20193</v>
      </c>
      <c r="G1358" s="17">
        <v>1</v>
      </c>
      <c r="H1358" s="19">
        <v>37.159999999999997</v>
      </c>
      <c r="I1358" s="18" t="s">
        <v>18679</v>
      </c>
      <c r="J1358" s="19" t="s">
        <v>14102</v>
      </c>
      <c r="K1358" s="18"/>
      <c r="L1358" s="18">
        <v>36.6</v>
      </c>
    </row>
    <row r="1359" spans="1:12" s="20" customFormat="1" ht="12" x14ac:dyDescent="0.25">
      <c r="A1359" s="71">
        <v>1358</v>
      </c>
      <c r="B1359" s="18" t="s">
        <v>5891</v>
      </c>
      <c r="C1359" s="18"/>
      <c r="D1359" s="18">
        <v>310802</v>
      </c>
      <c r="E1359" s="17">
        <v>1</v>
      </c>
      <c r="F1359" s="18" t="s">
        <v>20194</v>
      </c>
      <c r="G1359" s="17">
        <v>1</v>
      </c>
      <c r="H1359" s="19">
        <v>32.68</v>
      </c>
      <c r="I1359" s="18" t="s">
        <v>18679</v>
      </c>
      <c r="J1359" s="19" t="s">
        <v>14102</v>
      </c>
      <c r="K1359" s="18"/>
      <c r="L1359" s="18">
        <v>32.590000000000003</v>
      </c>
    </row>
    <row r="1360" spans="1:12" s="20" customFormat="1" ht="12" x14ac:dyDescent="0.25">
      <c r="A1360" s="71">
        <v>1359</v>
      </c>
      <c r="B1360" s="18" t="s">
        <v>2916</v>
      </c>
      <c r="C1360" s="18"/>
      <c r="D1360" s="18">
        <v>310803</v>
      </c>
      <c r="E1360" s="17">
        <v>1</v>
      </c>
      <c r="F1360" s="18" t="s">
        <v>20195</v>
      </c>
      <c r="G1360" s="17">
        <v>1</v>
      </c>
      <c r="H1360" s="19">
        <v>48.55</v>
      </c>
      <c r="I1360" s="18" t="s">
        <v>18679</v>
      </c>
      <c r="J1360" s="19" t="s">
        <v>14102</v>
      </c>
      <c r="K1360" s="18"/>
      <c r="L1360" s="18">
        <v>48.41</v>
      </c>
    </row>
    <row r="1361" spans="1:12" s="20" customFormat="1" ht="12" x14ac:dyDescent="0.25">
      <c r="A1361" s="71">
        <v>1360</v>
      </c>
      <c r="B1361" s="18" t="s">
        <v>2914</v>
      </c>
      <c r="C1361" s="18"/>
      <c r="D1361" s="18">
        <v>310804</v>
      </c>
      <c r="E1361" s="17">
        <v>1</v>
      </c>
      <c r="F1361" s="18" t="s">
        <v>20196</v>
      </c>
      <c r="G1361" s="17">
        <v>1</v>
      </c>
      <c r="H1361" s="19">
        <v>48.26</v>
      </c>
      <c r="I1361" s="18" t="s">
        <v>18679</v>
      </c>
      <c r="J1361" s="19" t="s">
        <v>14102</v>
      </c>
      <c r="K1361" s="18"/>
      <c r="L1361" s="18">
        <v>48.13</v>
      </c>
    </row>
    <row r="1362" spans="1:12" s="20" customFormat="1" ht="12" x14ac:dyDescent="0.25">
      <c r="A1362" s="71">
        <v>1361</v>
      </c>
      <c r="B1362" s="18" t="s">
        <v>2909</v>
      </c>
      <c r="C1362" s="18"/>
      <c r="D1362" s="18">
        <v>310805</v>
      </c>
      <c r="E1362" s="17">
        <v>1</v>
      </c>
      <c r="F1362" s="18" t="s">
        <v>20197</v>
      </c>
      <c r="G1362" s="17">
        <v>1</v>
      </c>
      <c r="H1362" s="19">
        <v>39.04</v>
      </c>
      <c r="I1362" s="18" t="s">
        <v>18679</v>
      </c>
      <c r="J1362" s="19" t="s">
        <v>14102</v>
      </c>
      <c r="K1362" s="18"/>
      <c r="L1362" s="18">
        <v>38.92</v>
      </c>
    </row>
    <row r="1363" spans="1:12" s="20" customFormat="1" ht="12" x14ac:dyDescent="0.25">
      <c r="A1363" s="71">
        <v>1362</v>
      </c>
      <c r="B1363" s="18" t="s">
        <v>5816</v>
      </c>
      <c r="C1363" s="18"/>
      <c r="D1363" s="18">
        <v>310810</v>
      </c>
      <c r="E1363" s="17">
        <v>1</v>
      </c>
      <c r="F1363" s="18" t="s">
        <v>20198</v>
      </c>
      <c r="G1363" s="17">
        <v>1</v>
      </c>
      <c r="H1363" s="19">
        <v>20.86</v>
      </c>
      <c r="I1363" s="18" t="s">
        <v>18679</v>
      </c>
      <c r="J1363" s="19" t="s">
        <v>14102</v>
      </c>
      <c r="K1363" s="18"/>
      <c r="L1363" s="18">
        <v>20.81</v>
      </c>
    </row>
    <row r="1364" spans="1:12" s="20" customFormat="1" ht="12" x14ac:dyDescent="0.25">
      <c r="A1364" s="71">
        <v>1363</v>
      </c>
      <c r="B1364" s="18" t="s">
        <v>6992</v>
      </c>
      <c r="C1364" s="18"/>
      <c r="D1364" s="18">
        <v>310820</v>
      </c>
      <c r="E1364" s="17">
        <v>1</v>
      </c>
      <c r="F1364" s="18" t="s">
        <v>20199</v>
      </c>
      <c r="G1364" s="17">
        <v>1</v>
      </c>
      <c r="H1364" s="19">
        <v>2.99</v>
      </c>
      <c r="I1364" s="18" t="s">
        <v>18679</v>
      </c>
      <c r="J1364" s="19" t="s">
        <v>14102</v>
      </c>
      <c r="K1364" s="18"/>
      <c r="L1364" s="18">
        <v>2.97</v>
      </c>
    </row>
    <row r="1365" spans="1:12" s="20" customFormat="1" ht="12" x14ac:dyDescent="0.25">
      <c r="A1365" s="71">
        <v>1364</v>
      </c>
      <c r="B1365" s="18" t="s">
        <v>5812</v>
      </c>
      <c r="C1365" s="18"/>
      <c r="D1365" s="18">
        <v>310821</v>
      </c>
      <c r="E1365" s="17">
        <v>1</v>
      </c>
      <c r="F1365" s="18" t="s">
        <v>20200</v>
      </c>
      <c r="G1365" s="17">
        <v>1</v>
      </c>
      <c r="H1365" s="19">
        <v>2.99</v>
      </c>
      <c r="I1365" s="18" t="s">
        <v>18679</v>
      </c>
      <c r="J1365" s="19" t="s">
        <v>14102</v>
      </c>
      <c r="K1365" s="18"/>
      <c r="L1365" s="18">
        <v>2.97</v>
      </c>
    </row>
    <row r="1366" spans="1:12" s="20" customFormat="1" ht="12" x14ac:dyDescent="0.25">
      <c r="A1366" s="71">
        <v>1365</v>
      </c>
      <c r="B1366" s="18" t="s">
        <v>2904</v>
      </c>
      <c r="C1366" s="18"/>
      <c r="D1366" s="18">
        <v>310822</v>
      </c>
      <c r="E1366" s="17">
        <v>1</v>
      </c>
      <c r="F1366" s="18" t="s">
        <v>20201</v>
      </c>
      <c r="G1366" s="17">
        <v>1</v>
      </c>
      <c r="H1366" s="19">
        <v>2.99</v>
      </c>
      <c r="I1366" s="18" t="s">
        <v>18679</v>
      </c>
      <c r="J1366" s="19" t="s">
        <v>14102</v>
      </c>
      <c r="K1366" s="18"/>
      <c r="L1366" s="18">
        <v>2.97</v>
      </c>
    </row>
    <row r="1367" spans="1:12" s="20" customFormat="1" ht="12" x14ac:dyDescent="0.25">
      <c r="A1367" s="71">
        <v>1366</v>
      </c>
      <c r="B1367" s="18" t="s">
        <v>2899</v>
      </c>
      <c r="C1367" s="18"/>
      <c r="D1367" s="18">
        <v>310823</v>
      </c>
      <c r="E1367" s="17">
        <v>1</v>
      </c>
      <c r="F1367" s="18" t="s">
        <v>20202</v>
      </c>
      <c r="G1367" s="17">
        <v>1</v>
      </c>
      <c r="H1367" s="19">
        <v>2.91</v>
      </c>
      <c r="I1367" s="18" t="s">
        <v>18679</v>
      </c>
      <c r="J1367" s="19" t="s">
        <v>14102</v>
      </c>
      <c r="K1367" s="18"/>
      <c r="L1367" s="18">
        <v>2.9</v>
      </c>
    </row>
    <row r="1368" spans="1:12" s="20" customFormat="1" ht="12" x14ac:dyDescent="0.25">
      <c r="A1368" s="71">
        <v>1367</v>
      </c>
      <c r="B1368" s="18" t="s">
        <v>2897</v>
      </c>
      <c r="C1368" s="18"/>
      <c r="D1368" s="18">
        <v>310824</v>
      </c>
      <c r="E1368" s="17">
        <v>1</v>
      </c>
      <c r="F1368" s="18" t="s">
        <v>20203</v>
      </c>
      <c r="G1368" s="17">
        <v>1</v>
      </c>
      <c r="H1368" s="19">
        <v>2.91</v>
      </c>
      <c r="I1368" s="18" t="s">
        <v>18679</v>
      </c>
      <c r="J1368" s="19" t="s">
        <v>14102</v>
      </c>
      <c r="K1368" s="18"/>
      <c r="L1368" s="18">
        <v>2.9</v>
      </c>
    </row>
    <row r="1369" spans="1:12" s="20" customFormat="1" ht="12" x14ac:dyDescent="0.25">
      <c r="A1369" s="71">
        <v>1368</v>
      </c>
      <c r="B1369" s="18" t="s">
        <v>5889</v>
      </c>
      <c r="C1369" s="18"/>
      <c r="D1369" s="18">
        <v>310825</v>
      </c>
      <c r="E1369" s="17">
        <v>1</v>
      </c>
      <c r="F1369" s="18" t="s">
        <v>20204</v>
      </c>
      <c r="G1369" s="17">
        <v>1</v>
      </c>
      <c r="H1369" s="19">
        <v>2.91</v>
      </c>
      <c r="I1369" s="18" t="s">
        <v>18679</v>
      </c>
      <c r="J1369" s="19" t="s">
        <v>14102</v>
      </c>
      <c r="K1369" s="18"/>
      <c r="L1369" s="18">
        <v>2.9</v>
      </c>
    </row>
    <row r="1370" spans="1:12" s="20" customFormat="1" ht="12" x14ac:dyDescent="0.25">
      <c r="A1370" s="71">
        <v>1369</v>
      </c>
      <c r="B1370" s="18" t="s">
        <v>5886</v>
      </c>
      <c r="C1370" s="18"/>
      <c r="D1370" s="18">
        <v>310826</v>
      </c>
      <c r="E1370" s="17">
        <v>1</v>
      </c>
      <c r="F1370" s="18" t="s">
        <v>20205</v>
      </c>
      <c r="G1370" s="17">
        <v>1</v>
      </c>
      <c r="H1370" s="19">
        <v>2.91</v>
      </c>
      <c r="I1370" s="18" t="s">
        <v>18736</v>
      </c>
      <c r="J1370" s="19" t="s">
        <v>14102</v>
      </c>
      <c r="K1370" s="18"/>
      <c r="L1370" s="18">
        <v>2.9</v>
      </c>
    </row>
    <row r="1371" spans="1:12" s="20" customFormat="1" ht="12" x14ac:dyDescent="0.25">
      <c r="A1371" s="71">
        <v>1370</v>
      </c>
      <c r="B1371" s="18" t="s">
        <v>2889</v>
      </c>
      <c r="C1371" s="18"/>
      <c r="D1371" s="18">
        <v>310830</v>
      </c>
      <c r="E1371" s="17">
        <v>1</v>
      </c>
      <c r="F1371" s="18" t="s">
        <v>20206</v>
      </c>
      <c r="G1371" s="17">
        <v>1</v>
      </c>
      <c r="H1371" s="19">
        <v>0.34</v>
      </c>
      <c r="I1371" s="18" t="s">
        <v>18679</v>
      </c>
      <c r="J1371" s="19" t="s">
        <v>14102</v>
      </c>
      <c r="K1371" s="18"/>
      <c r="L1371" s="18">
        <v>0.33</v>
      </c>
    </row>
    <row r="1372" spans="1:12" s="20" customFormat="1" ht="12" x14ac:dyDescent="0.25">
      <c r="A1372" s="71">
        <v>1371</v>
      </c>
      <c r="B1372" s="18" t="s">
        <v>5804</v>
      </c>
      <c r="C1372" s="18"/>
      <c r="D1372" s="18">
        <v>310850</v>
      </c>
      <c r="E1372" s="17">
        <v>1</v>
      </c>
      <c r="F1372" s="18" t="s">
        <v>20207</v>
      </c>
      <c r="G1372" s="17">
        <v>1</v>
      </c>
      <c r="H1372" s="19">
        <v>1.8</v>
      </c>
      <c r="I1372" s="18" t="s">
        <v>18679</v>
      </c>
      <c r="J1372" s="19" t="s">
        <v>14102</v>
      </c>
      <c r="K1372" s="18"/>
      <c r="L1372" s="18">
        <v>1.79</v>
      </c>
    </row>
    <row r="1373" spans="1:12" s="20" customFormat="1" ht="12" x14ac:dyDescent="0.25">
      <c r="A1373" s="71">
        <v>1372</v>
      </c>
      <c r="B1373" s="18" t="s">
        <v>5778</v>
      </c>
      <c r="C1373" s="18"/>
      <c r="D1373" s="18">
        <v>310851</v>
      </c>
      <c r="E1373" s="17">
        <v>1</v>
      </c>
      <c r="F1373" s="18" t="s">
        <v>20208</v>
      </c>
      <c r="G1373" s="17">
        <v>1</v>
      </c>
      <c r="H1373" s="19">
        <v>1.5</v>
      </c>
      <c r="I1373" s="18" t="s">
        <v>18679</v>
      </c>
      <c r="J1373" s="19" t="s">
        <v>14102</v>
      </c>
      <c r="K1373" s="18"/>
      <c r="L1373" s="18">
        <v>1.5</v>
      </c>
    </row>
    <row r="1374" spans="1:12" s="20" customFormat="1" ht="12" x14ac:dyDescent="0.25">
      <c r="A1374" s="71">
        <v>1373</v>
      </c>
      <c r="B1374" s="18" t="s">
        <v>2884</v>
      </c>
      <c r="C1374" s="18"/>
      <c r="D1374" s="18">
        <v>310860</v>
      </c>
      <c r="E1374" s="17">
        <v>1</v>
      </c>
      <c r="F1374" s="18" t="s">
        <v>20209</v>
      </c>
      <c r="G1374" s="17">
        <v>1</v>
      </c>
      <c r="H1374" s="19">
        <v>0.46</v>
      </c>
      <c r="I1374" s="18" t="s">
        <v>18679</v>
      </c>
      <c r="J1374" s="19" t="s">
        <v>14102</v>
      </c>
      <c r="K1374" s="18"/>
      <c r="L1374" s="18">
        <v>0.46</v>
      </c>
    </row>
    <row r="1375" spans="1:12" s="20" customFormat="1" ht="12" x14ac:dyDescent="0.25">
      <c r="A1375" s="71">
        <v>1374</v>
      </c>
      <c r="B1375" s="18" t="s">
        <v>5649</v>
      </c>
      <c r="C1375" s="18"/>
      <c r="D1375" s="18">
        <v>310861</v>
      </c>
      <c r="E1375" s="17">
        <v>1</v>
      </c>
      <c r="F1375" s="18" t="s">
        <v>20210</v>
      </c>
      <c r="G1375" s="17">
        <v>1</v>
      </c>
      <c r="H1375" s="19">
        <v>0.36</v>
      </c>
      <c r="I1375" s="18" t="s">
        <v>18679</v>
      </c>
      <c r="J1375" s="19" t="s">
        <v>14102</v>
      </c>
      <c r="K1375" s="18"/>
      <c r="L1375" s="18">
        <v>0.36</v>
      </c>
    </row>
    <row r="1376" spans="1:12" s="20" customFormat="1" ht="12" x14ac:dyDescent="0.25">
      <c r="A1376" s="71">
        <v>1375</v>
      </c>
      <c r="B1376" s="18" t="s">
        <v>2879</v>
      </c>
      <c r="C1376" s="18"/>
      <c r="D1376" s="18">
        <v>310882</v>
      </c>
      <c r="E1376" s="17">
        <v>1</v>
      </c>
      <c r="F1376" s="18" t="s">
        <v>20211</v>
      </c>
      <c r="G1376" s="17">
        <v>1</v>
      </c>
      <c r="H1376" s="19">
        <v>29.91</v>
      </c>
      <c r="I1376" s="18" t="s">
        <v>18679</v>
      </c>
      <c r="J1376" s="19" t="s">
        <v>14102</v>
      </c>
      <c r="K1376" s="18"/>
      <c r="L1376" s="18">
        <v>29.83</v>
      </c>
    </row>
    <row r="1377" spans="1:12" s="20" customFormat="1" ht="12" x14ac:dyDescent="0.25">
      <c r="A1377" s="71">
        <v>1376</v>
      </c>
      <c r="B1377" s="18" t="s">
        <v>7259</v>
      </c>
      <c r="C1377" s="18"/>
      <c r="D1377" s="18">
        <v>310999</v>
      </c>
      <c r="E1377" s="17">
        <v>1</v>
      </c>
      <c r="F1377" s="18" t="s">
        <v>20212</v>
      </c>
      <c r="G1377" s="17">
        <v>1</v>
      </c>
      <c r="H1377" s="19">
        <v>41.58</v>
      </c>
      <c r="I1377" s="18" t="s">
        <v>18679</v>
      </c>
      <c r="J1377" s="19" t="s">
        <v>14102</v>
      </c>
      <c r="K1377" s="18"/>
      <c r="L1377" s="18">
        <v>414.6</v>
      </c>
    </row>
    <row r="1378" spans="1:12" s="20" customFormat="1" ht="12" x14ac:dyDescent="0.25">
      <c r="A1378" s="71">
        <v>1377</v>
      </c>
      <c r="B1378" s="18" t="s">
        <v>7239</v>
      </c>
      <c r="C1378" s="18"/>
      <c r="D1378" s="18" t="s">
        <v>14604</v>
      </c>
      <c r="E1378" s="17">
        <v>1</v>
      </c>
      <c r="F1378" s="18" t="s">
        <v>20213</v>
      </c>
      <c r="G1378" s="17">
        <v>1</v>
      </c>
      <c r="H1378" s="19">
        <v>41.78</v>
      </c>
      <c r="I1378" s="18" t="s">
        <v>18736</v>
      </c>
      <c r="J1378" s="19" t="s">
        <v>14102</v>
      </c>
      <c r="K1378" s="18"/>
      <c r="L1378" s="18">
        <v>41.65</v>
      </c>
    </row>
    <row r="1379" spans="1:12" s="20" customFormat="1" ht="12" x14ac:dyDescent="0.25">
      <c r="A1379" s="71">
        <v>1378</v>
      </c>
      <c r="B1379" s="18" t="s">
        <v>7336</v>
      </c>
      <c r="C1379" s="18"/>
      <c r="D1379" s="18" t="s">
        <v>7337</v>
      </c>
      <c r="E1379" s="17">
        <v>1</v>
      </c>
      <c r="F1379" s="18" t="s">
        <v>20214</v>
      </c>
      <c r="G1379" s="17">
        <v>1</v>
      </c>
      <c r="H1379" s="19">
        <v>31.73</v>
      </c>
      <c r="I1379" s="18" t="s">
        <v>18679</v>
      </c>
      <c r="J1379" s="19" t="s">
        <v>14102</v>
      </c>
      <c r="K1379" s="18"/>
      <c r="L1379" s="18">
        <v>31.64</v>
      </c>
    </row>
    <row r="1380" spans="1:12" s="20" customFormat="1" ht="12" x14ac:dyDescent="0.25">
      <c r="A1380" s="71">
        <v>1379</v>
      </c>
      <c r="B1380" s="18" t="s">
        <v>6260</v>
      </c>
      <c r="C1380" s="18"/>
      <c r="D1380" s="18" t="s">
        <v>6261</v>
      </c>
      <c r="E1380" s="17">
        <v>1</v>
      </c>
      <c r="F1380" s="18" t="s">
        <v>20215</v>
      </c>
      <c r="G1380" s="17">
        <v>1</v>
      </c>
      <c r="H1380" s="19">
        <v>34.729999999999997</v>
      </c>
      <c r="I1380" s="18" t="s">
        <v>18679</v>
      </c>
      <c r="J1380" s="19" t="s">
        <v>14102</v>
      </c>
      <c r="K1380" s="18"/>
      <c r="L1380" s="18">
        <v>34.630000000000003</v>
      </c>
    </row>
    <row r="1381" spans="1:12" s="20" customFormat="1" ht="12" x14ac:dyDescent="0.25">
      <c r="A1381" s="71">
        <v>1380</v>
      </c>
      <c r="B1381" s="18" t="s">
        <v>2876</v>
      </c>
      <c r="C1381" s="18"/>
      <c r="D1381" s="18" t="s">
        <v>2877</v>
      </c>
      <c r="E1381" s="17">
        <v>1</v>
      </c>
      <c r="F1381" s="18" t="s">
        <v>20216</v>
      </c>
      <c r="G1381" s="17">
        <v>1</v>
      </c>
      <c r="H1381" s="19">
        <v>39.01</v>
      </c>
      <c r="I1381" s="18" t="s">
        <v>18679</v>
      </c>
      <c r="J1381" s="19" t="s">
        <v>14102</v>
      </c>
      <c r="K1381" s="18"/>
      <c r="L1381" s="18">
        <v>38.909999999999997</v>
      </c>
    </row>
    <row r="1382" spans="1:12" s="20" customFormat="1" ht="12" x14ac:dyDescent="0.25">
      <c r="A1382" s="71">
        <v>1381</v>
      </c>
      <c r="B1382" s="18" t="s">
        <v>6964</v>
      </c>
      <c r="C1382" s="18"/>
      <c r="D1382" s="18" t="s">
        <v>14552</v>
      </c>
      <c r="E1382" s="17">
        <v>1</v>
      </c>
      <c r="F1382" s="18" t="s">
        <v>20217</v>
      </c>
      <c r="G1382" s="17">
        <v>1</v>
      </c>
      <c r="H1382" s="19">
        <v>44.15</v>
      </c>
      <c r="I1382" s="18" t="s">
        <v>18736</v>
      </c>
      <c r="J1382" s="19" t="s">
        <v>14102</v>
      </c>
      <c r="K1382" s="18"/>
      <c r="L1382" s="18">
        <v>44.03</v>
      </c>
    </row>
    <row r="1383" spans="1:12" s="20" customFormat="1" ht="12" x14ac:dyDescent="0.25">
      <c r="A1383" s="71">
        <v>1382</v>
      </c>
      <c r="B1383" s="18" t="s">
        <v>2870</v>
      </c>
      <c r="C1383" s="18"/>
      <c r="D1383" s="18" t="s">
        <v>2871</v>
      </c>
      <c r="E1383" s="17">
        <v>1</v>
      </c>
      <c r="F1383" s="18" t="s">
        <v>20218</v>
      </c>
      <c r="G1383" s="17">
        <v>1</v>
      </c>
      <c r="H1383" s="19">
        <v>49.39</v>
      </c>
      <c r="I1383" s="18" t="s">
        <v>18679</v>
      </c>
      <c r="J1383" s="19" t="s">
        <v>14102</v>
      </c>
      <c r="K1383" s="18"/>
      <c r="L1383" s="18">
        <v>49.24</v>
      </c>
    </row>
    <row r="1384" spans="1:12" s="20" customFormat="1" ht="12" x14ac:dyDescent="0.25">
      <c r="A1384" s="71">
        <v>1383</v>
      </c>
      <c r="B1384" s="18" t="s">
        <v>6844</v>
      </c>
      <c r="C1384" s="18"/>
      <c r="D1384" s="18" t="s">
        <v>6845</v>
      </c>
      <c r="E1384" s="17">
        <v>1</v>
      </c>
      <c r="F1384" s="18" t="s">
        <v>20219</v>
      </c>
      <c r="G1384" s="17">
        <v>1</v>
      </c>
      <c r="H1384" s="19">
        <v>54.69</v>
      </c>
      <c r="I1384" s="18" t="s">
        <v>18679</v>
      </c>
      <c r="J1384" s="19" t="s">
        <v>14102</v>
      </c>
      <c r="K1384" s="18"/>
      <c r="L1384" s="18">
        <v>54.53</v>
      </c>
    </row>
    <row r="1385" spans="1:12" s="20" customFormat="1" ht="12" x14ac:dyDescent="0.25">
      <c r="A1385" s="71">
        <v>1384</v>
      </c>
      <c r="B1385" s="18" t="s">
        <v>2864</v>
      </c>
      <c r="C1385" s="18"/>
      <c r="D1385" s="18" t="s">
        <v>2865</v>
      </c>
      <c r="E1385" s="17">
        <v>1</v>
      </c>
      <c r="F1385" s="18" t="s">
        <v>20220</v>
      </c>
      <c r="G1385" s="17">
        <v>1</v>
      </c>
      <c r="H1385" s="19">
        <v>57.55</v>
      </c>
      <c r="I1385" s="18" t="s">
        <v>18679</v>
      </c>
      <c r="J1385" s="19" t="s">
        <v>14102</v>
      </c>
      <c r="K1385" s="18"/>
      <c r="L1385" s="18">
        <v>57.4</v>
      </c>
    </row>
    <row r="1386" spans="1:12" s="20" customFormat="1" ht="12" x14ac:dyDescent="0.25">
      <c r="A1386" s="71">
        <v>1385</v>
      </c>
      <c r="B1386" s="18" t="s">
        <v>6276</v>
      </c>
      <c r="C1386" s="18"/>
      <c r="D1386" s="18" t="s">
        <v>6277</v>
      </c>
      <c r="E1386" s="17">
        <v>1</v>
      </c>
      <c r="F1386" s="18" t="s">
        <v>20221</v>
      </c>
      <c r="G1386" s="17">
        <v>1</v>
      </c>
      <c r="H1386" s="19">
        <v>64.680000000000007</v>
      </c>
      <c r="I1386" s="18" t="s">
        <v>18679</v>
      </c>
      <c r="J1386" s="19" t="s">
        <v>14102</v>
      </c>
      <c r="K1386" s="18"/>
      <c r="L1386" s="18">
        <v>64.489999999999995</v>
      </c>
    </row>
    <row r="1387" spans="1:12" s="20" customFormat="1" ht="12" x14ac:dyDescent="0.25">
      <c r="A1387" s="71">
        <v>1386</v>
      </c>
      <c r="B1387" s="18" t="s">
        <v>2858</v>
      </c>
      <c r="C1387" s="18"/>
      <c r="D1387" s="18" t="s">
        <v>2859</v>
      </c>
      <c r="E1387" s="17">
        <v>1</v>
      </c>
      <c r="F1387" s="18" t="s">
        <v>20222</v>
      </c>
      <c r="G1387" s="17">
        <v>1</v>
      </c>
      <c r="H1387" s="19">
        <v>68.06</v>
      </c>
      <c r="I1387" s="18" t="s">
        <v>18679</v>
      </c>
      <c r="J1387" s="19" t="s">
        <v>14102</v>
      </c>
      <c r="K1387" s="18"/>
      <c r="L1387" s="18">
        <v>67.87</v>
      </c>
    </row>
    <row r="1388" spans="1:12" s="20" customFormat="1" ht="12" x14ac:dyDescent="0.25">
      <c r="A1388" s="71">
        <v>1387</v>
      </c>
      <c r="B1388" s="18" t="s">
        <v>5950</v>
      </c>
      <c r="C1388" s="18"/>
      <c r="D1388" s="18" t="s">
        <v>5951</v>
      </c>
      <c r="E1388" s="17">
        <v>1</v>
      </c>
      <c r="F1388" s="18" t="s">
        <v>20223</v>
      </c>
      <c r="G1388" s="17">
        <v>1</v>
      </c>
      <c r="H1388" s="19">
        <v>1.26</v>
      </c>
      <c r="I1388" s="18" t="s">
        <v>18679</v>
      </c>
      <c r="J1388" s="19" t="s">
        <v>14102</v>
      </c>
      <c r="K1388" s="18"/>
      <c r="L1388" s="18">
        <v>1.26</v>
      </c>
    </row>
    <row r="1389" spans="1:12" s="20" customFormat="1" ht="12" x14ac:dyDescent="0.25">
      <c r="A1389" s="71">
        <v>1388</v>
      </c>
      <c r="B1389" s="18" t="s">
        <v>5646</v>
      </c>
      <c r="C1389" s="18"/>
      <c r="D1389" s="18" t="s">
        <v>16123</v>
      </c>
      <c r="E1389" s="17">
        <v>1</v>
      </c>
      <c r="F1389" s="18" t="s">
        <v>20224</v>
      </c>
      <c r="G1389" s="17">
        <v>1</v>
      </c>
      <c r="H1389" s="19">
        <v>1.0900000000000001</v>
      </c>
      <c r="I1389" s="18" t="s">
        <v>18736</v>
      </c>
      <c r="J1389" s="19" t="s">
        <v>14102</v>
      </c>
      <c r="K1389" s="18"/>
      <c r="L1389" s="18">
        <v>1.0900000000000001</v>
      </c>
    </row>
    <row r="1390" spans="1:12" s="20" customFormat="1" ht="12" x14ac:dyDescent="0.25">
      <c r="A1390" s="71">
        <v>1389</v>
      </c>
      <c r="B1390" s="18" t="s">
        <v>2842</v>
      </c>
      <c r="C1390" s="18"/>
      <c r="D1390" s="18" t="s">
        <v>2843</v>
      </c>
      <c r="E1390" s="17">
        <v>1</v>
      </c>
      <c r="F1390" s="18" t="s">
        <v>20225</v>
      </c>
      <c r="G1390" s="17">
        <v>1</v>
      </c>
      <c r="H1390" s="19">
        <v>1.36</v>
      </c>
      <c r="I1390" s="18" t="s">
        <v>18679</v>
      </c>
      <c r="J1390" s="19" t="s">
        <v>14102</v>
      </c>
      <c r="K1390" s="18"/>
      <c r="L1390" s="18">
        <v>1.36</v>
      </c>
    </row>
    <row r="1391" spans="1:12" s="20" customFormat="1" ht="12" x14ac:dyDescent="0.25">
      <c r="A1391" s="71">
        <v>1390</v>
      </c>
      <c r="B1391" s="18" t="s">
        <v>2638</v>
      </c>
      <c r="C1391" s="18"/>
      <c r="D1391" s="18" t="s">
        <v>2639</v>
      </c>
      <c r="E1391" s="17">
        <v>1</v>
      </c>
      <c r="F1391" s="18" t="s">
        <v>20226</v>
      </c>
      <c r="G1391" s="17">
        <v>1</v>
      </c>
      <c r="H1391" s="19">
        <v>1.18</v>
      </c>
      <c r="I1391" s="18" t="s">
        <v>18679</v>
      </c>
      <c r="J1391" s="19" t="s">
        <v>14102</v>
      </c>
      <c r="K1391" s="18"/>
      <c r="L1391" s="18">
        <v>1.18</v>
      </c>
    </row>
    <row r="1392" spans="1:12" s="20" customFormat="1" ht="12" x14ac:dyDescent="0.25">
      <c r="A1392" s="71">
        <v>1391</v>
      </c>
      <c r="B1392" s="18" t="s">
        <v>2635</v>
      </c>
      <c r="C1392" s="18"/>
      <c r="D1392" s="18" t="s">
        <v>2636</v>
      </c>
      <c r="E1392" s="17">
        <v>1</v>
      </c>
      <c r="F1392" s="18" t="s">
        <v>20227</v>
      </c>
      <c r="G1392" s="17">
        <v>1</v>
      </c>
      <c r="H1392" s="19">
        <v>1.46</v>
      </c>
      <c r="I1392" s="18" t="s">
        <v>18679</v>
      </c>
      <c r="J1392" s="19" t="s">
        <v>14102</v>
      </c>
      <c r="K1392" s="18"/>
      <c r="L1392" s="18">
        <v>1.45</v>
      </c>
    </row>
    <row r="1393" spans="1:12" s="20" customFormat="1" ht="12" x14ac:dyDescent="0.25">
      <c r="A1393" s="71">
        <v>1392</v>
      </c>
      <c r="B1393" s="18" t="s">
        <v>6233</v>
      </c>
      <c r="C1393" s="18"/>
      <c r="D1393" s="18" t="s">
        <v>6234</v>
      </c>
      <c r="E1393" s="17">
        <v>1</v>
      </c>
      <c r="F1393" s="18" t="s">
        <v>20228</v>
      </c>
      <c r="G1393" s="17">
        <v>1</v>
      </c>
      <c r="H1393" s="19">
        <v>1.26</v>
      </c>
      <c r="I1393" s="18" t="s">
        <v>18679</v>
      </c>
      <c r="J1393" s="19" t="s">
        <v>14102</v>
      </c>
      <c r="K1393" s="18"/>
      <c r="L1393" s="18">
        <v>1.26</v>
      </c>
    </row>
    <row r="1394" spans="1:12" s="20" customFormat="1" ht="12" x14ac:dyDescent="0.25">
      <c r="A1394" s="71">
        <v>1393</v>
      </c>
      <c r="B1394" s="18" t="s">
        <v>5729</v>
      </c>
      <c r="C1394" s="18"/>
      <c r="D1394" s="18" t="s">
        <v>5730</v>
      </c>
      <c r="E1394" s="17">
        <v>1</v>
      </c>
      <c r="F1394" s="18" t="s">
        <v>20229</v>
      </c>
      <c r="G1394" s="17">
        <v>1</v>
      </c>
      <c r="H1394" s="19">
        <v>35.44</v>
      </c>
      <c r="I1394" s="18" t="s">
        <v>18679</v>
      </c>
      <c r="J1394" s="19" t="s">
        <v>14102</v>
      </c>
      <c r="K1394" s="18"/>
      <c r="L1394" s="18">
        <v>35.33</v>
      </c>
    </row>
    <row r="1395" spans="1:12" s="20" customFormat="1" ht="12" x14ac:dyDescent="0.25">
      <c r="A1395" s="71">
        <v>1394</v>
      </c>
      <c r="B1395" s="18" t="s">
        <v>6289</v>
      </c>
      <c r="C1395" s="18"/>
      <c r="D1395" s="18" t="s">
        <v>6290</v>
      </c>
      <c r="E1395" s="17">
        <v>1</v>
      </c>
      <c r="F1395" s="18" t="s">
        <v>20230</v>
      </c>
      <c r="G1395" s="17">
        <v>1</v>
      </c>
      <c r="H1395" s="19">
        <v>51.58</v>
      </c>
      <c r="I1395" s="18" t="s">
        <v>18679</v>
      </c>
      <c r="J1395" s="19" t="s">
        <v>14102</v>
      </c>
      <c r="K1395" s="18"/>
      <c r="L1395" s="18">
        <v>51.44</v>
      </c>
    </row>
    <row r="1396" spans="1:12" s="20" customFormat="1" ht="12" x14ac:dyDescent="0.25">
      <c r="A1396" s="71">
        <v>1395</v>
      </c>
      <c r="B1396" s="18" t="s">
        <v>5726</v>
      </c>
      <c r="C1396" s="18"/>
      <c r="D1396" s="18" t="s">
        <v>5727</v>
      </c>
      <c r="E1396" s="17">
        <v>1</v>
      </c>
      <c r="F1396" s="18" t="s">
        <v>20231</v>
      </c>
      <c r="G1396" s="17">
        <v>1</v>
      </c>
      <c r="H1396" s="19">
        <v>67.209999999999994</v>
      </c>
      <c r="I1396" s="18" t="s">
        <v>18679</v>
      </c>
      <c r="J1396" s="19" t="s">
        <v>14102</v>
      </c>
      <c r="K1396" s="18"/>
      <c r="L1396" s="18">
        <v>67.03</v>
      </c>
    </row>
    <row r="1397" spans="1:12" s="20" customFormat="1" ht="12" x14ac:dyDescent="0.25">
      <c r="A1397" s="71">
        <v>1396</v>
      </c>
      <c r="B1397" s="18" t="s">
        <v>6807</v>
      </c>
      <c r="C1397" s="18"/>
      <c r="D1397" s="18" t="s">
        <v>6808</v>
      </c>
      <c r="E1397" s="17">
        <v>1</v>
      </c>
      <c r="F1397" s="18" t="s">
        <v>20232</v>
      </c>
      <c r="G1397" s="17">
        <v>1</v>
      </c>
      <c r="H1397" s="19">
        <v>22.41</v>
      </c>
      <c r="I1397" s="18" t="s">
        <v>18679</v>
      </c>
      <c r="J1397" s="19" t="s">
        <v>14102</v>
      </c>
      <c r="K1397" s="18"/>
      <c r="L1397" s="18">
        <v>22.35</v>
      </c>
    </row>
    <row r="1398" spans="1:12" s="20" customFormat="1" ht="12" x14ac:dyDescent="0.25">
      <c r="A1398" s="71">
        <v>1397</v>
      </c>
      <c r="B1398" s="18" t="s">
        <v>6833</v>
      </c>
      <c r="C1398" s="18"/>
      <c r="D1398" s="18" t="s">
        <v>15935</v>
      </c>
      <c r="E1398" s="17">
        <v>1</v>
      </c>
      <c r="F1398" s="18" t="s">
        <v>20233</v>
      </c>
      <c r="G1398" s="17">
        <v>1</v>
      </c>
      <c r="H1398" s="19">
        <v>22.41</v>
      </c>
      <c r="I1398" s="18" t="s">
        <v>18736</v>
      </c>
      <c r="J1398" s="19" t="s">
        <v>14102</v>
      </c>
      <c r="K1398" s="18"/>
      <c r="L1398" s="18">
        <v>22.35</v>
      </c>
    </row>
    <row r="1399" spans="1:12" s="20" customFormat="1" ht="12" x14ac:dyDescent="0.25">
      <c r="A1399" s="71">
        <v>1398</v>
      </c>
      <c r="B1399" s="18" t="s">
        <v>6645</v>
      </c>
      <c r="C1399" s="18"/>
      <c r="D1399" s="18" t="s">
        <v>6646</v>
      </c>
      <c r="E1399" s="17">
        <v>1</v>
      </c>
      <c r="F1399" s="18" t="s">
        <v>20234</v>
      </c>
      <c r="G1399" s="17">
        <v>1</v>
      </c>
      <c r="H1399" s="19">
        <v>10.68</v>
      </c>
      <c r="I1399" s="18" t="s">
        <v>18679</v>
      </c>
      <c r="J1399" s="19" t="s">
        <v>14102</v>
      </c>
      <c r="K1399" s="18"/>
      <c r="L1399" s="18">
        <v>10.64</v>
      </c>
    </row>
    <row r="1400" spans="1:12" s="20" customFormat="1" ht="12" x14ac:dyDescent="0.25">
      <c r="A1400" s="71">
        <v>1399</v>
      </c>
      <c r="B1400" s="18" t="s">
        <v>2632</v>
      </c>
      <c r="C1400" s="18"/>
      <c r="D1400" s="18" t="s">
        <v>2633</v>
      </c>
      <c r="E1400" s="17">
        <v>1</v>
      </c>
      <c r="F1400" s="18" t="s">
        <v>20235</v>
      </c>
      <c r="G1400" s="17">
        <v>1</v>
      </c>
      <c r="H1400" s="19">
        <v>26.45</v>
      </c>
      <c r="I1400" s="18" t="s">
        <v>18679</v>
      </c>
      <c r="J1400" s="19" t="s">
        <v>14102</v>
      </c>
      <c r="K1400" s="18"/>
      <c r="L1400" s="18">
        <v>26.37</v>
      </c>
    </row>
    <row r="1401" spans="1:12" s="20" customFormat="1" ht="12" x14ac:dyDescent="0.25">
      <c r="A1401" s="71">
        <v>1400</v>
      </c>
      <c r="B1401" s="18" t="s">
        <v>5884</v>
      </c>
      <c r="C1401" s="18"/>
      <c r="D1401" s="18">
        <v>404001</v>
      </c>
      <c r="E1401" s="17">
        <v>1</v>
      </c>
      <c r="F1401" s="18" t="s">
        <v>20236</v>
      </c>
      <c r="G1401" s="17">
        <v>1</v>
      </c>
      <c r="H1401" s="19">
        <v>211.63</v>
      </c>
      <c r="I1401" s="18" t="s">
        <v>18679</v>
      </c>
      <c r="J1401" s="19" t="s">
        <v>14102</v>
      </c>
      <c r="K1401" s="18"/>
      <c r="L1401" s="18">
        <v>211.03</v>
      </c>
    </row>
    <row r="1402" spans="1:12" s="20" customFormat="1" ht="12" x14ac:dyDescent="0.25">
      <c r="A1402" s="71">
        <v>1401</v>
      </c>
      <c r="B1402" s="18" t="s">
        <v>2630</v>
      </c>
      <c r="C1402" s="18"/>
      <c r="D1402" s="18">
        <v>404002</v>
      </c>
      <c r="E1402" s="17">
        <v>1</v>
      </c>
      <c r="F1402" s="18" t="s">
        <v>20237</v>
      </c>
      <c r="G1402" s="17">
        <v>1</v>
      </c>
      <c r="H1402" s="19">
        <v>254.91</v>
      </c>
      <c r="I1402" s="18" t="s">
        <v>18679</v>
      </c>
      <c r="J1402" s="19" t="s">
        <v>14102</v>
      </c>
      <c r="K1402" s="18"/>
      <c r="L1402" s="18">
        <v>254.19</v>
      </c>
    </row>
    <row r="1403" spans="1:12" s="20" customFormat="1" ht="12" x14ac:dyDescent="0.25">
      <c r="A1403" s="71">
        <v>1402</v>
      </c>
      <c r="B1403" s="18" t="s">
        <v>6100</v>
      </c>
      <c r="C1403" s="18"/>
      <c r="D1403" s="18">
        <v>404004</v>
      </c>
      <c r="E1403" s="17">
        <v>1</v>
      </c>
      <c r="F1403" s="18" t="s">
        <v>20238</v>
      </c>
      <c r="G1403" s="17">
        <v>1</v>
      </c>
      <c r="H1403" s="19">
        <v>183.84</v>
      </c>
      <c r="I1403" s="18" t="s">
        <v>18679</v>
      </c>
      <c r="J1403" s="19" t="s">
        <v>14102</v>
      </c>
      <c r="K1403" s="18"/>
      <c r="L1403" s="18">
        <v>183.31</v>
      </c>
    </row>
    <row r="1404" spans="1:12" s="20" customFormat="1" ht="12" x14ac:dyDescent="0.25">
      <c r="A1404" s="71">
        <v>1403</v>
      </c>
      <c r="B1404" s="18" t="s">
        <v>6017</v>
      </c>
      <c r="C1404" s="18"/>
      <c r="D1404" s="18">
        <v>404013</v>
      </c>
      <c r="E1404" s="17">
        <v>1</v>
      </c>
      <c r="F1404" s="18" t="s">
        <v>20239</v>
      </c>
      <c r="G1404" s="17">
        <v>1</v>
      </c>
      <c r="H1404" s="19">
        <v>25.73</v>
      </c>
      <c r="I1404" s="18" t="s">
        <v>18679</v>
      </c>
      <c r="J1404" s="19" t="s">
        <v>14102</v>
      </c>
      <c r="K1404" s="18"/>
      <c r="L1404" s="18">
        <v>25.65</v>
      </c>
    </row>
    <row r="1405" spans="1:12" s="20" customFormat="1" ht="12" x14ac:dyDescent="0.25">
      <c r="A1405" s="71">
        <v>1404</v>
      </c>
      <c r="B1405" s="18" t="s">
        <v>5879</v>
      </c>
      <c r="C1405" s="18"/>
      <c r="D1405" s="18">
        <v>404014</v>
      </c>
      <c r="E1405" s="17">
        <v>1</v>
      </c>
      <c r="F1405" s="18" t="s">
        <v>20240</v>
      </c>
      <c r="G1405" s="17">
        <v>1</v>
      </c>
      <c r="H1405" s="19">
        <v>13.56</v>
      </c>
      <c r="I1405" s="18" t="s">
        <v>18679</v>
      </c>
      <c r="J1405" s="19" t="s">
        <v>14102</v>
      </c>
      <c r="K1405" s="18"/>
      <c r="L1405" s="18">
        <v>13.53</v>
      </c>
    </row>
    <row r="1406" spans="1:12" s="20" customFormat="1" ht="12" x14ac:dyDescent="0.25">
      <c r="A1406" s="71">
        <v>1405</v>
      </c>
      <c r="B1406" s="18" t="s">
        <v>5877</v>
      </c>
      <c r="C1406" s="18"/>
      <c r="D1406" s="18">
        <v>404015</v>
      </c>
      <c r="E1406" s="17">
        <v>1</v>
      </c>
      <c r="F1406" s="18" t="s">
        <v>20241</v>
      </c>
      <c r="G1406" s="17">
        <v>1</v>
      </c>
      <c r="H1406" s="19">
        <v>3.04</v>
      </c>
      <c r="I1406" s="18" t="s">
        <v>18679</v>
      </c>
      <c r="J1406" s="19" t="s">
        <v>14102</v>
      </c>
      <c r="K1406" s="18"/>
      <c r="L1406" s="18">
        <v>3.04</v>
      </c>
    </row>
    <row r="1407" spans="1:12" s="20" customFormat="1" ht="12" x14ac:dyDescent="0.25">
      <c r="A1407" s="71">
        <v>1406</v>
      </c>
      <c r="B1407" s="18" t="s">
        <v>2628</v>
      </c>
      <c r="C1407" s="18"/>
      <c r="D1407" s="18">
        <v>404020</v>
      </c>
      <c r="E1407" s="17">
        <v>1</v>
      </c>
      <c r="F1407" s="18" t="s">
        <v>20242</v>
      </c>
      <c r="G1407" s="17">
        <v>1</v>
      </c>
      <c r="H1407" s="19">
        <v>18.88</v>
      </c>
      <c r="I1407" s="18" t="s">
        <v>18679</v>
      </c>
      <c r="J1407" s="19" t="s">
        <v>14102</v>
      </c>
      <c r="K1407" s="18"/>
      <c r="L1407" s="18">
        <v>18.82</v>
      </c>
    </row>
    <row r="1408" spans="1:12" s="20" customFormat="1" ht="12" x14ac:dyDescent="0.25">
      <c r="A1408" s="71">
        <v>1407</v>
      </c>
      <c r="B1408" s="18" t="s">
        <v>5933</v>
      </c>
      <c r="C1408" s="18"/>
      <c r="D1408" s="18">
        <v>404031</v>
      </c>
      <c r="E1408" s="17">
        <v>1</v>
      </c>
      <c r="F1408" s="18" t="s">
        <v>20243</v>
      </c>
      <c r="G1408" s="17">
        <v>1</v>
      </c>
      <c r="H1408" s="19">
        <v>103.43</v>
      </c>
      <c r="I1408" s="18" t="s">
        <v>18679</v>
      </c>
      <c r="J1408" s="19" t="s">
        <v>14102</v>
      </c>
      <c r="K1408" s="18"/>
      <c r="L1408" s="18">
        <v>103.13</v>
      </c>
    </row>
    <row r="1409" spans="1:12" s="20" customFormat="1" ht="12" x14ac:dyDescent="0.25">
      <c r="A1409" s="71">
        <v>1408</v>
      </c>
      <c r="B1409" s="18" t="s">
        <v>5963</v>
      </c>
      <c r="C1409" s="18"/>
      <c r="D1409" s="18">
        <v>404032</v>
      </c>
      <c r="E1409" s="17">
        <v>1</v>
      </c>
      <c r="F1409" s="18" t="s">
        <v>20244</v>
      </c>
      <c r="G1409" s="17">
        <v>1</v>
      </c>
      <c r="H1409" s="19">
        <v>103.43</v>
      </c>
      <c r="I1409" s="18" t="s">
        <v>18679</v>
      </c>
      <c r="J1409" s="19" t="s">
        <v>14102</v>
      </c>
      <c r="K1409" s="18"/>
      <c r="L1409" s="18">
        <v>103.13</v>
      </c>
    </row>
    <row r="1410" spans="1:12" s="20" customFormat="1" ht="12" x14ac:dyDescent="0.25">
      <c r="A1410" s="71">
        <v>1409</v>
      </c>
      <c r="B1410" s="18" t="s">
        <v>5960</v>
      </c>
      <c r="C1410" s="18"/>
      <c r="D1410" s="18">
        <v>404034</v>
      </c>
      <c r="E1410" s="17">
        <v>1</v>
      </c>
      <c r="F1410" s="18" t="s">
        <v>20245</v>
      </c>
      <c r="G1410" s="17">
        <v>1</v>
      </c>
      <c r="H1410" s="19">
        <v>19</v>
      </c>
      <c r="I1410" s="18" t="s">
        <v>18679</v>
      </c>
      <c r="J1410" s="19" t="s">
        <v>14102</v>
      </c>
      <c r="K1410" s="18"/>
      <c r="L1410" s="18">
        <v>18.95</v>
      </c>
    </row>
    <row r="1411" spans="1:12" s="20" customFormat="1" ht="12" x14ac:dyDescent="0.25">
      <c r="A1411" s="71">
        <v>1410</v>
      </c>
      <c r="B1411" s="18" t="s">
        <v>10706</v>
      </c>
      <c r="C1411" s="18"/>
      <c r="D1411" s="18">
        <v>404036</v>
      </c>
      <c r="E1411" s="17">
        <v>1</v>
      </c>
      <c r="F1411" s="18" t="s">
        <v>20246</v>
      </c>
      <c r="G1411" s="17">
        <v>1</v>
      </c>
      <c r="H1411" s="19">
        <v>107.51</v>
      </c>
      <c r="I1411" s="18" t="s">
        <v>18679</v>
      </c>
      <c r="J1411" s="19" t="s">
        <v>14102</v>
      </c>
      <c r="K1411" s="18" t="s">
        <v>3475</v>
      </c>
      <c r="L1411" s="18">
        <v>107.21</v>
      </c>
    </row>
    <row r="1412" spans="1:12" s="20" customFormat="1" ht="12" x14ac:dyDescent="0.25">
      <c r="A1412" s="71">
        <v>1411</v>
      </c>
      <c r="B1412" s="18" t="s">
        <v>5881</v>
      </c>
      <c r="C1412" s="18"/>
      <c r="D1412" s="18" t="s">
        <v>20247</v>
      </c>
      <c r="E1412" s="17">
        <v>1</v>
      </c>
      <c r="F1412" s="18" t="s">
        <v>20248</v>
      </c>
      <c r="G1412" s="17">
        <v>1</v>
      </c>
      <c r="H1412" s="19">
        <v>70.38</v>
      </c>
      <c r="I1412" s="18" t="s">
        <v>18939</v>
      </c>
      <c r="J1412" s="19" t="s">
        <v>14102</v>
      </c>
      <c r="K1412" s="18"/>
      <c r="L1412" s="18">
        <v>72.180000000000007</v>
      </c>
    </row>
    <row r="1413" spans="1:12" s="20" customFormat="1" ht="12" x14ac:dyDescent="0.25">
      <c r="A1413" s="71">
        <v>1412</v>
      </c>
      <c r="B1413" s="18" t="s">
        <v>2623</v>
      </c>
      <c r="C1413" s="18"/>
      <c r="D1413" s="18">
        <v>360010</v>
      </c>
      <c r="E1413" s="17">
        <v>1</v>
      </c>
      <c r="F1413" s="18" t="s">
        <v>20249</v>
      </c>
      <c r="G1413" s="17">
        <v>1</v>
      </c>
      <c r="H1413" s="19">
        <v>5.48</v>
      </c>
      <c r="I1413" s="18" t="s">
        <v>18679</v>
      </c>
      <c r="J1413" s="19" t="s">
        <v>14102</v>
      </c>
      <c r="K1413" s="18"/>
      <c r="L1413" s="18">
        <v>5.46</v>
      </c>
    </row>
    <row r="1414" spans="1:12" s="20" customFormat="1" ht="12" x14ac:dyDescent="0.25">
      <c r="A1414" s="71">
        <v>1413</v>
      </c>
      <c r="B1414" s="18" t="s">
        <v>2621</v>
      </c>
      <c r="C1414" s="18"/>
      <c r="D1414" s="18">
        <v>360020</v>
      </c>
      <c r="E1414" s="17">
        <v>1</v>
      </c>
      <c r="F1414" s="18" t="s">
        <v>20250</v>
      </c>
      <c r="G1414" s="17">
        <v>1</v>
      </c>
      <c r="H1414" s="19">
        <v>12.26</v>
      </c>
      <c r="I1414" s="18" t="s">
        <v>18679</v>
      </c>
      <c r="J1414" s="19" t="s">
        <v>14102</v>
      </c>
      <c r="K1414" s="18"/>
      <c r="L1414" s="18">
        <v>12.23</v>
      </c>
    </row>
    <row r="1415" spans="1:12" s="20" customFormat="1" ht="12" x14ac:dyDescent="0.25">
      <c r="A1415" s="71">
        <v>1414</v>
      </c>
      <c r="B1415" s="18" t="s">
        <v>2619</v>
      </c>
      <c r="C1415" s="18"/>
      <c r="D1415" s="18">
        <v>360030</v>
      </c>
      <c r="E1415" s="17">
        <v>1</v>
      </c>
      <c r="F1415" s="18" t="s">
        <v>20251</v>
      </c>
      <c r="G1415" s="17">
        <v>1</v>
      </c>
      <c r="H1415" s="19">
        <v>6.61</v>
      </c>
      <c r="I1415" s="18" t="s">
        <v>18679</v>
      </c>
      <c r="J1415" s="19" t="s">
        <v>14102</v>
      </c>
      <c r="K1415" s="18"/>
      <c r="L1415" s="18">
        <v>6.6</v>
      </c>
    </row>
    <row r="1416" spans="1:12" s="20" customFormat="1" ht="12" x14ac:dyDescent="0.25">
      <c r="A1416" s="71">
        <v>1415</v>
      </c>
      <c r="B1416" s="18" t="s">
        <v>2617</v>
      </c>
      <c r="C1416" s="18"/>
      <c r="D1416" s="18">
        <v>360041</v>
      </c>
      <c r="E1416" s="17">
        <v>1</v>
      </c>
      <c r="F1416" s="18" t="s">
        <v>20252</v>
      </c>
      <c r="G1416" s="17">
        <v>1</v>
      </c>
      <c r="H1416" s="19">
        <v>10.25</v>
      </c>
      <c r="I1416" s="18" t="s">
        <v>18679</v>
      </c>
      <c r="J1416" s="19" t="s">
        <v>14102</v>
      </c>
      <c r="K1416" s="18"/>
      <c r="L1416" s="18">
        <v>10.220000000000001</v>
      </c>
    </row>
    <row r="1417" spans="1:12" s="20" customFormat="1" ht="12" x14ac:dyDescent="0.25">
      <c r="A1417" s="71">
        <v>1416</v>
      </c>
      <c r="B1417" s="18" t="s">
        <v>2615</v>
      </c>
      <c r="C1417" s="18"/>
      <c r="D1417" s="18">
        <v>360050</v>
      </c>
      <c r="E1417" s="17">
        <v>1</v>
      </c>
      <c r="F1417" s="18" t="s">
        <v>20253</v>
      </c>
      <c r="G1417" s="17">
        <v>1</v>
      </c>
      <c r="H1417" s="19">
        <v>12.08</v>
      </c>
      <c r="I1417" s="18" t="s">
        <v>18679</v>
      </c>
      <c r="J1417" s="19" t="s">
        <v>14102</v>
      </c>
      <c r="K1417" s="18"/>
      <c r="L1417" s="18">
        <v>12.04</v>
      </c>
    </row>
    <row r="1418" spans="1:12" s="20" customFormat="1" ht="12" x14ac:dyDescent="0.25">
      <c r="A1418" s="71">
        <v>1417</v>
      </c>
      <c r="B1418" s="18" t="s">
        <v>2613</v>
      </c>
      <c r="C1418" s="18"/>
      <c r="D1418" s="18">
        <v>360060</v>
      </c>
      <c r="E1418" s="17">
        <v>1</v>
      </c>
      <c r="F1418" s="18" t="s">
        <v>20254</v>
      </c>
      <c r="G1418" s="17">
        <v>1</v>
      </c>
      <c r="H1418" s="19">
        <v>3.94</v>
      </c>
      <c r="I1418" s="18" t="s">
        <v>18679</v>
      </c>
      <c r="J1418" s="19" t="s">
        <v>14102</v>
      </c>
      <c r="K1418" s="18"/>
      <c r="L1418" s="18">
        <v>3.92</v>
      </c>
    </row>
    <row r="1419" spans="1:12" s="20" customFormat="1" ht="12" x14ac:dyDescent="0.25">
      <c r="A1419" s="71">
        <v>1418</v>
      </c>
      <c r="B1419" s="18" t="s">
        <v>574</v>
      </c>
      <c r="C1419" s="18"/>
      <c r="D1419" s="18">
        <v>360061</v>
      </c>
      <c r="E1419" s="17">
        <v>1</v>
      </c>
      <c r="F1419" s="18" t="s">
        <v>20255</v>
      </c>
      <c r="G1419" s="17">
        <v>1</v>
      </c>
      <c r="H1419" s="19">
        <v>27.53</v>
      </c>
      <c r="I1419" s="18" t="s">
        <v>18679</v>
      </c>
      <c r="J1419" s="19" t="s">
        <v>14102</v>
      </c>
      <c r="K1419" s="18"/>
      <c r="L1419" s="18">
        <v>27.45</v>
      </c>
    </row>
    <row r="1420" spans="1:12" s="20" customFormat="1" ht="12" x14ac:dyDescent="0.25">
      <c r="A1420" s="71">
        <v>1419</v>
      </c>
      <c r="B1420" s="18" t="s">
        <v>572</v>
      </c>
      <c r="C1420" s="18"/>
      <c r="D1420" s="18">
        <v>360071</v>
      </c>
      <c r="E1420" s="17">
        <v>1</v>
      </c>
      <c r="F1420" s="18" t="s">
        <v>20256</v>
      </c>
      <c r="G1420" s="17">
        <v>1</v>
      </c>
      <c r="H1420" s="19">
        <v>21.43</v>
      </c>
      <c r="I1420" s="18" t="s">
        <v>18679</v>
      </c>
      <c r="J1420" s="19" t="s">
        <v>14102</v>
      </c>
      <c r="K1420" s="18"/>
      <c r="L1420" s="18">
        <v>21.37</v>
      </c>
    </row>
    <row r="1421" spans="1:12" s="20" customFormat="1" ht="12" x14ac:dyDescent="0.25">
      <c r="A1421" s="71">
        <v>1420</v>
      </c>
      <c r="B1421" s="18" t="s">
        <v>570</v>
      </c>
      <c r="C1421" s="18"/>
      <c r="D1421" s="18">
        <v>360081</v>
      </c>
      <c r="E1421" s="17">
        <v>1</v>
      </c>
      <c r="F1421" s="18" t="s">
        <v>20257</v>
      </c>
      <c r="G1421" s="17">
        <v>1</v>
      </c>
      <c r="H1421" s="19">
        <v>24.74</v>
      </c>
      <c r="I1421" s="18" t="s">
        <v>18679</v>
      </c>
      <c r="J1421" s="19" t="s">
        <v>14102</v>
      </c>
      <c r="K1421" s="18"/>
      <c r="L1421" s="18">
        <v>24.67</v>
      </c>
    </row>
    <row r="1422" spans="1:12" s="20" customFormat="1" ht="12" x14ac:dyDescent="0.25">
      <c r="A1422" s="71">
        <v>1421</v>
      </c>
      <c r="B1422" s="18" t="s">
        <v>568</v>
      </c>
      <c r="C1422" s="18"/>
      <c r="D1422" s="18">
        <v>360090</v>
      </c>
      <c r="E1422" s="17">
        <v>1</v>
      </c>
      <c r="F1422" s="18" t="s">
        <v>20258</v>
      </c>
      <c r="G1422" s="17">
        <v>1</v>
      </c>
      <c r="H1422" s="19">
        <v>10.55</v>
      </c>
      <c r="I1422" s="18" t="s">
        <v>18679</v>
      </c>
      <c r="J1422" s="19" t="s">
        <v>14102</v>
      </c>
      <c r="K1422" s="18"/>
      <c r="L1422" s="18">
        <v>10.51</v>
      </c>
    </row>
    <row r="1423" spans="1:12" s="20" customFormat="1" ht="12" x14ac:dyDescent="0.25">
      <c r="A1423" s="71">
        <v>1422</v>
      </c>
      <c r="B1423" s="18" t="s">
        <v>565</v>
      </c>
      <c r="C1423" s="18"/>
      <c r="D1423" s="18">
        <v>360100</v>
      </c>
      <c r="E1423" s="17">
        <v>1</v>
      </c>
      <c r="F1423" s="18" t="s">
        <v>20259</v>
      </c>
      <c r="G1423" s="17">
        <v>1</v>
      </c>
      <c r="H1423" s="19">
        <v>14.74</v>
      </c>
      <c r="I1423" s="18" t="s">
        <v>18679</v>
      </c>
      <c r="J1423" s="19" t="s">
        <v>14102</v>
      </c>
      <c r="K1423" s="18"/>
      <c r="L1423" s="18">
        <v>14.69</v>
      </c>
    </row>
    <row r="1424" spans="1:12" s="20" customFormat="1" ht="12" x14ac:dyDescent="0.25">
      <c r="A1424" s="71">
        <v>1423</v>
      </c>
      <c r="B1424" s="18"/>
      <c r="C1424" s="18"/>
      <c r="D1424" s="18">
        <v>370010</v>
      </c>
      <c r="E1424" s="17">
        <v>1</v>
      </c>
      <c r="F1424" s="18" t="s">
        <v>20260</v>
      </c>
      <c r="G1424" s="17">
        <v>1</v>
      </c>
      <c r="H1424" s="19">
        <v>40.29</v>
      </c>
      <c r="I1424" s="18" t="s">
        <v>19214</v>
      </c>
      <c r="J1424" s="19" t="s">
        <v>14070</v>
      </c>
      <c r="K1424" s="18"/>
      <c r="L1424" s="18">
        <v>40.17</v>
      </c>
    </row>
    <row r="1425" spans="1:12" s="20" customFormat="1" ht="12" x14ac:dyDescent="0.25">
      <c r="A1425" s="71">
        <v>1424</v>
      </c>
      <c r="B1425" s="18"/>
      <c r="C1425" s="18"/>
      <c r="D1425" s="18">
        <v>370011</v>
      </c>
      <c r="E1425" s="17">
        <v>1</v>
      </c>
      <c r="F1425" s="18" t="s">
        <v>20261</v>
      </c>
      <c r="G1425" s="17">
        <v>1</v>
      </c>
      <c r="H1425" s="19">
        <v>40.29</v>
      </c>
      <c r="I1425" s="18" t="s">
        <v>19214</v>
      </c>
      <c r="J1425" s="19" t="s">
        <v>14070</v>
      </c>
      <c r="K1425" s="18"/>
      <c r="L1425" s="18">
        <v>40.17</v>
      </c>
    </row>
    <row r="1426" spans="1:12" s="20" customFormat="1" ht="12" x14ac:dyDescent="0.25">
      <c r="A1426" s="71">
        <v>1425</v>
      </c>
      <c r="B1426" s="18" t="s">
        <v>6200</v>
      </c>
      <c r="C1426" s="18"/>
      <c r="D1426" s="18">
        <v>370022</v>
      </c>
      <c r="E1426" s="17">
        <v>1</v>
      </c>
      <c r="F1426" s="18" t="s">
        <v>20262</v>
      </c>
      <c r="G1426" s="17">
        <v>1</v>
      </c>
      <c r="H1426" s="19">
        <v>0.57999999999999996</v>
      </c>
      <c r="I1426" s="18" t="s">
        <v>18679</v>
      </c>
      <c r="J1426" s="19" t="s">
        <v>14102</v>
      </c>
      <c r="K1426" s="18"/>
      <c r="L1426" s="18">
        <v>0.57999999999999996</v>
      </c>
    </row>
    <row r="1427" spans="1:12" s="20" customFormat="1" ht="12" x14ac:dyDescent="0.25">
      <c r="A1427" s="71">
        <v>1426</v>
      </c>
      <c r="B1427" s="18" t="s">
        <v>6654</v>
      </c>
      <c r="C1427" s="18"/>
      <c r="D1427" s="18">
        <v>370023</v>
      </c>
      <c r="E1427" s="17">
        <v>1</v>
      </c>
      <c r="F1427" s="18" t="s">
        <v>20263</v>
      </c>
      <c r="G1427" s="17">
        <v>1</v>
      </c>
      <c r="H1427" s="19">
        <v>2.64</v>
      </c>
      <c r="I1427" s="18" t="s">
        <v>18679</v>
      </c>
      <c r="J1427" s="19" t="s">
        <v>14102</v>
      </c>
      <c r="K1427" s="18"/>
      <c r="L1427" s="18">
        <v>2.63</v>
      </c>
    </row>
    <row r="1428" spans="1:12" s="20" customFormat="1" ht="12" x14ac:dyDescent="0.25">
      <c r="A1428" s="71">
        <v>1427</v>
      </c>
      <c r="B1428" s="18"/>
      <c r="C1428" s="18"/>
      <c r="D1428" s="18">
        <v>370030</v>
      </c>
      <c r="E1428" s="17">
        <v>1</v>
      </c>
      <c r="F1428" s="18" t="s">
        <v>20264</v>
      </c>
      <c r="G1428" s="17">
        <v>1</v>
      </c>
      <c r="H1428" s="19">
        <v>13.4</v>
      </c>
      <c r="I1428" s="18" t="s">
        <v>19214</v>
      </c>
      <c r="J1428" s="19" t="s">
        <v>14070</v>
      </c>
      <c r="K1428" s="18"/>
      <c r="L1428" s="18">
        <v>13.36</v>
      </c>
    </row>
    <row r="1429" spans="1:12" s="20" customFormat="1" ht="12" x14ac:dyDescent="0.25">
      <c r="A1429" s="71">
        <v>1428</v>
      </c>
      <c r="B1429" s="18" t="s">
        <v>6007</v>
      </c>
      <c r="C1429" s="18"/>
      <c r="D1429" s="18" t="s">
        <v>15419</v>
      </c>
      <c r="E1429" s="17">
        <v>1</v>
      </c>
      <c r="F1429" s="18" t="s">
        <v>20265</v>
      </c>
      <c r="G1429" s="17">
        <v>1</v>
      </c>
      <c r="H1429" s="19">
        <v>2.5499999999999998</v>
      </c>
      <c r="I1429" s="18" t="s">
        <v>18679</v>
      </c>
      <c r="J1429" s="19" t="s">
        <v>14102</v>
      </c>
      <c r="K1429" s="18"/>
      <c r="L1429" s="18">
        <v>2.54</v>
      </c>
    </row>
    <row r="1430" spans="1:12" s="20" customFormat="1" ht="12" x14ac:dyDescent="0.25">
      <c r="A1430" s="71">
        <v>1429</v>
      </c>
      <c r="B1430" s="18" t="s">
        <v>6313</v>
      </c>
      <c r="C1430" s="18"/>
      <c r="D1430" s="18" t="s">
        <v>6314</v>
      </c>
      <c r="E1430" s="17">
        <v>1</v>
      </c>
      <c r="F1430" s="18" t="s">
        <v>20266</v>
      </c>
      <c r="G1430" s="17">
        <v>1</v>
      </c>
      <c r="H1430" s="19">
        <v>27.49</v>
      </c>
      <c r="I1430" s="18" t="s">
        <v>18679</v>
      </c>
      <c r="J1430" s="19" t="s">
        <v>14102</v>
      </c>
      <c r="K1430" s="18"/>
      <c r="L1430" s="18">
        <v>27.41</v>
      </c>
    </row>
    <row r="1431" spans="1:12" s="20" customFormat="1" ht="12" x14ac:dyDescent="0.25">
      <c r="A1431" s="71">
        <v>1430</v>
      </c>
      <c r="B1431" s="18" t="s">
        <v>2610</v>
      </c>
      <c r="C1431" s="18"/>
      <c r="D1431" s="18" t="s">
        <v>2611</v>
      </c>
      <c r="E1431" s="17">
        <v>1</v>
      </c>
      <c r="F1431" s="18" t="s">
        <v>20267</v>
      </c>
      <c r="G1431" s="17">
        <v>1</v>
      </c>
      <c r="H1431" s="19">
        <v>32.03</v>
      </c>
      <c r="I1431" s="18" t="s">
        <v>18679</v>
      </c>
      <c r="J1431" s="19" t="s">
        <v>14102</v>
      </c>
      <c r="K1431" s="18"/>
      <c r="L1431" s="18">
        <v>31.94</v>
      </c>
    </row>
    <row r="1432" spans="1:12" s="20" customFormat="1" ht="12" x14ac:dyDescent="0.25">
      <c r="A1432" s="71">
        <v>1431</v>
      </c>
      <c r="B1432" s="18" t="s">
        <v>6170</v>
      </c>
      <c r="C1432" s="18"/>
      <c r="D1432" s="18" t="s">
        <v>15404</v>
      </c>
      <c r="E1432" s="17">
        <v>1</v>
      </c>
      <c r="F1432" s="18" t="s">
        <v>20268</v>
      </c>
      <c r="G1432" s="17">
        <v>1</v>
      </c>
      <c r="H1432" s="19">
        <v>6.93</v>
      </c>
      <c r="I1432" s="18" t="s">
        <v>18679</v>
      </c>
      <c r="J1432" s="19" t="s">
        <v>14102</v>
      </c>
      <c r="K1432" s="18"/>
      <c r="L1432" s="18">
        <v>6.91</v>
      </c>
    </row>
    <row r="1433" spans="1:12" s="20" customFormat="1" ht="12" x14ac:dyDescent="0.25">
      <c r="A1433" s="71">
        <v>1432</v>
      </c>
      <c r="B1433" s="18" t="s">
        <v>6043</v>
      </c>
      <c r="C1433" s="18"/>
      <c r="D1433" s="18" t="s">
        <v>6044</v>
      </c>
      <c r="E1433" s="17">
        <v>1</v>
      </c>
      <c r="F1433" s="18" t="s">
        <v>20269</v>
      </c>
      <c r="G1433" s="17">
        <v>1</v>
      </c>
      <c r="H1433" s="19">
        <v>10.85</v>
      </c>
      <c r="I1433" s="18" t="s">
        <v>18679</v>
      </c>
      <c r="J1433" s="19" t="s">
        <v>14102</v>
      </c>
      <c r="K1433" s="18"/>
      <c r="L1433" s="18">
        <v>10.82</v>
      </c>
    </row>
    <row r="1434" spans="1:12" s="20" customFormat="1" ht="12" x14ac:dyDescent="0.25">
      <c r="A1434" s="71">
        <v>1433</v>
      </c>
      <c r="B1434" s="18" t="s">
        <v>2607</v>
      </c>
      <c r="C1434" s="18"/>
      <c r="D1434" s="18" t="s">
        <v>2608</v>
      </c>
      <c r="E1434" s="17">
        <v>1</v>
      </c>
      <c r="F1434" s="18" t="s">
        <v>20270</v>
      </c>
      <c r="G1434" s="17">
        <v>1</v>
      </c>
      <c r="H1434" s="19">
        <v>12.65</v>
      </c>
      <c r="I1434" s="18" t="s">
        <v>18679</v>
      </c>
      <c r="J1434" s="19" t="s">
        <v>14102</v>
      </c>
      <c r="K1434" s="18"/>
      <c r="L1434" s="18">
        <v>12.62</v>
      </c>
    </row>
    <row r="1435" spans="1:12" s="20" customFormat="1" ht="12" x14ac:dyDescent="0.25">
      <c r="A1435" s="71">
        <v>1434</v>
      </c>
      <c r="B1435" s="18"/>
      <c r="C1435" s="18"/>
      <c r="D1435" s="18" t="s">
        <v>15424</v>
      </c>
      <c r="E1435" s="17">
        <v>1</v>
      </c>
      <c r="F1435" s="18" t="s">
        <v>20271</v>
      </c>
      <c r="G1435" s="17">
        <v>1</v>
      </c>
      <c r="H1435" s="19">
        <v>3.44</v>
      </c>
      <c r="I1435" s="18" t="s">
        <v>19214</v>
      </c>
      <c r="J1435" s="19" t="s">
        <v>14070</v>
      </c>
      <c r="K1435" s="18"/>
      <c r="L1435" s="18">
        <v>3.42</v>
      </c>
    </row>
    <row r="1436" spans="1:12" s="20" customFormat="1" ht="12" x14ac:dyDescent="0.25">
      <c r="A1436" s="71">
        <v>1435</v>
      </c>
      <c r="B1436" s="18" t="s">
        <v>2604</v>
      </c>
      <c r="C1436" s="18"/>
      <c r="D1436" s="18" t="s">
        <v>2605</v>
      </c>
      <c r="E1436" s="17">
        <v>1</v>
      </c>
      <c r="F1436" s="18" t="s">
        <v>20272</v>
      </c>
      <c r="G1436" s="17">
        <v>1</v>
      </c>
      <c r="H1436" s="19">
        <v>33.68</v>
      </c>
      <c r="I1436" s="18" t="s">
        <v>18679</v>
      </c>
      <c r="J1436" s="19" t="s">
        <v>14102</v>
      </c>
      <c r="K1436" s="18"/>
      <c r="L1436" s="18">
        <v>33.58</v>
      </c>
    </row>
    <row r="1437" spans="1:12" s="20" customFormat="1" ht="12" x14ac:dyDescent="0.25">
      <c r="A1437" s="71">
        <v>1436</v>
      </c>
      <c r="B1437" s="18" t="s">
        <v>2601</v>
      </c>
      <c r="C1437" s="18"/>
      <c r="D1437" s="18" t="s">
        <v>2602</v>
      </c>
      <c r="E1437" s="17">
        <v>1</v>
      </c>
      <c r="F1437" s="18" t="s">
        <v>20273</v>
      </c>
      <c r="G1437" s="17">
        <v>1</v>
      </c>
      <c r="H1437" s="19">
        <v>13.08</v>
      </c>
      <c r="I1437" s="18" t="s">
        <v>18679</v>
      </c>
      <c r="J1437" s="19" t="s">
        <v>14102</v>
      </c>
      <c r="K1437" s="18"/>
      <c r="L1437" s="18">
        <v>13.04</v>
      </c>
    </row>
    <row r="1438" spans="1:12" s="20" customFormat="1" ht="12" x14ac:dyDescent="0.25">
      <c r="A1438" s="71">
        <v>1437</v>
      </c>
      <c r="B1438" s="18" t="s">
        <v>7078</v>
      </c>
      <c r="C1438" s="18"/>
      <c r="D1438" s="18" t="s">
        <v>7079</v>
      </c>
      <c r="E1438" s="17">
        <v>1</v>
      </c>
      <c r="F1438" s="18" t="s">
        <v>20274</v>
      </c>
      <c r="G1438" s="17">
        <v>1</v>
      </c>
      <c r="H1438" s="19">
        <v>25.31</v>
      </c>
      <c r="I1438" s="18" t="s">
        <v>18679</v>
      </c>
      <c r="J1438" s="19" t="s">
        <v>14102</v>
      </c>
      <c r="K1438" s="18"/>
      <c r="L1438" s="18">
        <v>25.24</v>
      </c>
    </row>
    <row r="1439" spans="1:12" s="20" customFormat="1" ht="12" x14ac:dyDescent="0.25">
      <c r="A1439" s="71">
        <v>1438</v>
      </c>
      <c r="B1439" s="18" t="s">
        <v>7072</v>
      </c>
      <c r="C1439" s="18"/>
      <c r="D1439" s="18" t="s">
        <v>7073</v>
      </c>
      <c r="E1439" s="17">
        <v>1</v>
      </c>
      <c r="F1439" s="18" t="s">
        <v>20275</v>
      </c>
      <c r="G1439" s="17">
        <v>1</v>
      </c>
      <c r="H1439" s="19">
        <v>17.78</v>
      </c>
      <c r="I1439" s="18" t="s">
        <v>18679</v>
      </c>
      <c r="J1439" s="19" t="s">
        <v>14102</v>
      </c>
      <c r="K1439" s="18"/>
      <c r="L1439" s="18">
        <v>17.73</v>
      </c>
    </row>
    <row r="1440" spans="1:12" s="20" customFormat="1" ht="12" x14ac:dyDescent="0.25">
      <c r="A1440" s="71">
        <v>1439</v>
      </c>
      <c r="B1440" s="18"/>
      <c r="C1440" s="18"/>
      <c r="D1440" s="18" t="s">
        <v>18604</v>
      </c>
      <c r="E1440" s="17">
        <v>1</v>
      </c>
      <c r="F1440" s="18" t="s">
        <v>20276</v>
      </c>
      <c r="G1440" s="17">
        <v>1</v>
      </c>
      <c r="H1440" s="19">
        <v>5.26</v>
      </c>
      <c r="I1440" s="18" t="s">
        <v>19214</v>
      </c>
      <c r="J1440" s="19" t="s">
        <v>14070</v>
      </c>
      <c r="K1440" s="18"/>
      <c r="L1440" s="18">
        <v>5.26</v>
      </c>
    </row>
    <row r="1441" spans="1:12" s="20" customFormat="1" ht="12" x14ac:dyDescent="0.25">
      <c r="A1441" s="71">
        <v>1440</v>
      </c>
      <c r="B1441" s="18" t="s">
        <v>2598</v>
      </c>
      <c r="C1441" s="18"/>
      <c r="D1441" s="18" t="s">
        <v>2599</v>
      </c>
      <c r="E1441" s="17">
        <v>1</v>
      </c>
      <c r="F1441" s="18" t="s">
        <v>20277</v>
      </c>
      <c r="G1441" s="17">
        <v>1</v>
      </c>
      <c r="H1441" s="19">
        <v>9.7899999999999991</v>
      </c>
      <c r="I1441" s="18" t="s">
        <v>18679</v>
      </c>
      <c r="J1441" s="19" t="s">
        <v>14102</v>
      </c>
      <c r="K1441" s="18"/>
      <c r="L1441" s="18">
        <v>9.76</v>
      </c>
    </row>
    <row r="1442" spans="1:12" s="20" customFormat="1" ht="12" x14ac:dyDescent="0.25">
      <c r="A1442" s="71">
        <v>1441</v>
      </c>
      <c r="B1442" s="18" t="s">
        <v>6034</v>
      </c>
      <c r="C1442" s="18"/>
      <c r="D1442" s="18" t="s">
        <v>6035</v>
      </c>
      <c r="E1442" s="17">
        <v>1</v>
      </c>
      <c r="F1442" s="18" t="s">
        <v>20278</v>
      </c>
      <c r="G1442" s="17">
        <v>1</v>
      </c>
      <c r="H1442" s="19">
        <v>15.56</v>
      </c>
      <c r="I1442" s="18" t="s">
        <v>18679</v>
      </c>
      <c r="J1442" s="19" t="s">
        <v>14102</v>
      </c>
      <c r="K1442" s="18"/>
      <c r="L1442" s="18">
        <v>15.51</v>
      </c>
    </row>
    <row r="1443" spans="1:12" s="20" customFormat="1" ht="12" x14ac:dyDescent="0.25">
      <c r="A1443" s="71">
        <v>1442</v>
      </c>
      <c r="B1443" s="18" t="s">
        <v>3595</v>
      </c>
      <c r="C1443" s="18"/>
      <c r="D1443" s="18" t="s">
        <v>3596</v>
      </c>
      <c r="E1443" s="17">
        <v>1</v>
      </c>
      <c r="F1443" s="18" t="s">
        <v>20279</v>
      </c>
      <c r="G1443" s="17">
        <v>1</v>
      </c>
      <c r="H1443" s="19">
        <v>18.23</v>
      </c>
      <c r="I1443" s="18" t="s">
        <v>18679</v>
      </c>
      <c r="J1443" s="19" t="s">
        <v>14102</v>
      </c>
      <c r="K1443" s="18"/>
      <c r="L1443" s="18">
        <v>18.18</v>
      </c>
    </row>
    <row r="1444" spans="1:12" s="20" customFormat="1" ht="12" x14ac:dyDescent="0.25">
      <c r="A1444" s="71">
        <v>1443</v>
      </c>
      <c r="B1444" s="18" t="s">
        <v>2595</v>
      </c>
      <c r="C1444" s="18"/>
      <c r="D1444" s="18" t="s">
        <v>2596</v>
      </c>
      <c r="E1444" s="17">
        <v>1</v>
      </c>
      <c r="F1444" s="18" t="s">
        <v>20280</v>
      </c>
      <c r="G1444" s="17">
        <v>1</v>
      </c>
      <c r="H1444" s="19">
        <v>19.739999999999998</v>
      </c>
      <c r="I1444" s="18" t="s">
        <v>18679</v>
      </c>
      <c r="J1444" s="19" t="s">
        <v>14102</v>
      </c>
      <c r="K1444" s="18"/>
      <c r="L1444" s="18">
        <v>19.68</v>
      </c>
    </row>
    <row r="1445" spans="1:12" s="20" customFormat="1" ht="12" x14ac:dyDescent="0.25">
      <c r="A1445" s="71">
        <v>1444</v>
      </c>
      <c r="B1445" s="18" t="s">
        <v>3516</v>
      </c>
      <c r="C1445" s="18"/>
      <c r="D1445" s="18" t="s">
        <v>3517</v>
      </c>
      <c r="E1445" s="17">
        <v>1</v>
      </c>
      <c r="F1445" s="18" t="s">
        <v>20281</v>
      </c>
      <c r="G1445" s="17">
        <v>1</v>
      </c>
      <c r="H1445" s="19">
        <v>20.7</v>
      </c>
      <c r="I1445" s="18" t="s">
        <v>18679</v>
      </c>
      <c r="J1445" s="19" t="s">
        <v>14102</v>
      </c>
      <c r="K1445" s="18"/>
      <c r="L1445" s="18">
        <v>20.64</v>
      </c>
    </row>
    <row r="1446" spans="1:12" s="20" customFormat="1" ht="12" x14ac:dyDescent="0.25">
      <c r="A1446" s="71">
        <v>1445</v>
      </c>
      <c r="B1446" s="18"/>
      <c r="C1446" s="18"/>
      <c r="D1446" s="18" t="s">
        <v>20282</v>
      </c>
      <c r="E1446" s="17">
        <v>1</v>
      </c>
      <c r="F1446" s="18" t="s">
        <v>20283</v>
      </c>
      <c r="G1446" s="17">
        <v>1</v>
      </c>
      <c r="H1446" s="19">
        <v>8.0500000000000007</v>
      </c>
      <c r="I1446" s="18" t="s">
        <v>19214</v>
      </c>
      <c r="J1446" s="19" t="s">
        <v>14070</v>
      </c>
      <c r="K1446" s="18"/>
      <c r="L1446" s="18">
        <v>8.0299999999999994</v>
      </c>
    </row>
    <row r="1447" spans="1:12" s="20" customFormat="1" ht="12" x14ac:dyDescent="0.25">
      <c r="A1447" s="71">
        <v>1446</v>
      </c>
      <c r="B1447" s="18"/>
      <c r="C1447" s="18"/>
      <c r="D1447" s="18" t="s">
        <v>15440</v>
      </c>
      <c r="E1447" s="17">
        <v>1</v>
      </c>
      <c r="F1447" s="18" t="s">
        <v>20284</v>
      </c>
      <c r="G1447" s="17">
        <v>1</v>
      </c>
      <c r="H1447" s="19">
        <v>59.78</v>
      </c>
      <c r="I1447" s="18" t="s">
        <v>19214</v>
      </c>
      <c r="J1447" s="19" t="s">
        <v>14070</v>
      </c>
      <c r="K1447" s="18"/>
      <c r="L1447" s="18">
        <v>59.6</v>
      </c>
    </row>
    <row r="1448" spans="1:12" s="20" customFormat="1" ht="12" x14ac:dyDescent="0.25">
      <c r="A1448" s="71">
        <v>1447</v>
      </c>
      <c r="B1448" s="18" t="s">
        <v>2592</v>
      </c>
      <c r="C1448" s="18"/>
      <c r="D1448" s="18" t="s">
        <v>2593</v>
      </c>
      <c r="E1448" s="17">
        <v>1</v>
      </c>
      <c r="F1448" s="18" t="s">
        <v>20285</v>
      </c>
      <c r="G1448" s="17">
        <v>1</v>
      </c>
      <c r="H1448" s="19">
        <v>0.63</v>
      </c>
      <c r="I1448" s="18" t="s">
        <v>18679</v>
      </c>
      <c r="J1448" s="19" t="s">
        <v>14102</v>
      </c>
      <c r="K1448" s="18"/>
      <c r="L1448" s="18">
        <v>0.63</v>
      </c>
    </row>
    <row r="1449" spans="1:12" s="20" customFormat="1" ht="12" x14ac:dyDescent="0.25">
      <c r="A1449" s="71">
        <v>1448</v>
      </c>
      <c r="B1449" s="18" t="s">
        <v>3472</v>
      </c>
      <c r="C1449" s="18"/>
      <c r="D1449" s="18" t="s">
        <v>3473</v>
      </c>
      <c r="E1449" s="17">
        <v>1</v>
      </c>
      <c r="F1449" s="18" t="s">
        <v>20286</v>
      </c>
      <c r="G1449" s="17">
        <v>1</v>
      </c>
      <c r="H1449" s="19">
        <v>1.43</v>
      </c>
      <c r="I1449" s="18" t="s">
        <v>18679</v>
      </c>
      <c r="J1449" s="19" t="s">
        <v>14102</v>
      </c>
      <c r="K1449" s="18" t="s">
        <v>3472</v>
      </c>
      <c r="L1449" s="18">
        <v>1.42</v>
      </c>
    </row>
    <row r="1450" spans="1:12" s="20" customFormat="1" ht="12" x14ac:dyDescent="0.25">
      <c r="A1450" s="71">
        <v>1449</v>
      </c>
      <c r="B1450" s="18" t="s">
        <v>6510</v>
      </c>
      <c r="C1450" s="18"/>
      <c r="D1450" s="18" t="s">
        <v>17702</v>
      </c>
      <c r="E1450" s="17">
        <v>1</v>
      </c>
      <c r="F1450" s="18" t="s">
        <v>20287</v>
      </c>
      <c r="G1450" s="17">
        <v>1</v>
      </c>
      <c r="H1450" s="19">
        <v>37.06</v>
      </c>
      <c r="I1450" s="18" t="s">
        <v>18679</v>
      </c>
      <c r="J1450" s="19" t="s">
        <v>14102</v>
      </c>
      <c r="K1450" s="18"/>
      <c r="L1450" s="18">
        <v>36.96</v>
      </c>
    </row>
    <row r="1451" spans="1:12" s="20" customFormat="1" ht="12" x14ac:dyDescent="0.25">
      <c r="A1451" s="71">
        <v>1450</v>
      </c>
      <c r="B1451" s="18" t="s">
        <v>2589</v>
      </c>
      <c r="C1451" s="18" t="s">
        <v>20288</v>
      </c>
      <c r="D1451" s="18" t="s">
        <v>2590</v>
      </c>
      <c r="E1451" s="17">
        <v>1</v>
      </c>
      <c r="F1451" s="18" t="s">
        <v>20289</v>
      </c>
      <c r="G1451" s="17">
        <v>1</v>
      </c>
      <c r="H1451" s="19">
        <v>70.38</v>
      </c>
      <c r="I1451" s="18" t="s">
        <v>18679</v>
      </c>
      <c r="J1451" s="19" t="s">
        <v>14102</v>
      </c>
      <c r="K1451" s="18"/>
      <c r="L1451" s="18">
        <v>68.569999999999993</v>
      </c>
    </row>
    <row r="1452" spans="1:12" s="20" customFormat="1" ht="12" x14ac:dyDescent="0.25">
      <c r="A1452" s="71">
        <v>1451</v>
      </c>
      <c r="B1452" s="18" t="s">
        <v>2586</v>
      </c>
      <c r="C1452" s="18" t="s">
        <v>20288</v>
      </c>
      <c r="D1452" s="18" t="s">
        <v>2587</v>
      </c>
      <c r="E1452" s="17">
        <v>1</v>
      </c>
      <c r="F1452" s="18" t="s">
        <v>20290</v>
      </c>
      <c r="G1452" s="17">
        <v>1</v>
      </c>
      <c r="H1452" s="19">
        <v>90.91</v>
      </c>
      <c r="I1452" s="18" t="s">
        <v>18679</v>
      </c>
      <c r="J1452" s="19" t="s">
        <v>14102</v>
      </c>
      <c r="K1452" s="18"/>
      <c r="L1452" s="18">
        <v>79.430000000000007</v>
      </c>
    </row>
    <row r="1453" spans="1:12" s="20" customFormat="1" ht="12" x14ac:dyDescent="0.25">
      <c r="A1453" s="71">
        <v>1452</v>
      </c>
      <c r="B1453" s="18" t="s">
        <v>2583</v>
      </c>
      <c r="C1453" s="18" t="s">
        <v>20288</v>
      </c>
      <c r="D1453" s="18" t="s">
        <v>2584</v>
      </c>
      <c r="E1453" s="17">
        <v>1</v>
      </c>
      <c r="F1453" s="18" t="s">
        <v>20291</v>
      </c>
      <c r="G1453" s="17">
        <v>1</v>
      </c>
      <c r="H1453" s="19">
        <v>113.19</v>
      </c>
      <c r="I1453" s="18" t="s">
        <v>18679</v>
      </c>
      <c r="J1453" s="19" t="s">
        <v>14102</v>
      </c>
      <c r="K1453" s="18"/>
      <c r="L1453" s="18">
        <v>99.43</v>
      </c>
    </row>
    <row r="1454" spans="1:12" s="20" customFormat="1" ht="12" x14ac:dyDescent="0.25">
      <c r="A1454" s="71">
        <v>1453</v>
      </c>
      <c r="B1454" s="18" t="s">
        <v>2580</v>
      </c>
      <c r="C1454" s="18" t="s">
        <v>20288</v>
      </c>
      <c r="D1454" s="18" t="s">
        <v>2581</v>
      </c>
      <c r="E1454" s="17">
        <v>1</v>
      </c>
      <c r="F1454" s="18" t="s">
        <v>20292</v>
      </c>
      <c r="G1454" s="17">
        <v>1</v>
      </c>
      <c r="H1454" s="19">
        <v>204.69</v>
      </c>
      <c r="I1454" s="18" t="s">
        <v>18679</v>
      </c>
      <c r="J1454" s="19" t="s">
        <v>14102</v>
      </c>
      <c r="K1454" s="18"/>
      <c r="L1454" s="18">
        <v>179.43</v>
      </c>
    </row>
    <row r="1455" spans="1:12" s="20" customFormat="1" ht="12" x14ac:dyDescent="0.25">
      <c r="A1455" s="71">
        <v>1454</v>
      </c>
      <c r="B1455" s="18" t="s">
        <v>2574</v>
      </c>
      <c r="C1455" s="18" t="s">
        <v>20288</v>
      </c>
      <c r="D1455" s="18" t="s">
        <v>2575</v>
      </c>
      <c r="E1455" s="17">
        <v>1</v>
      </c>
      <c r="F1455" s="18" t="s">
        <v>20293</v>
      </c>
      <c r="G1455" s="17">
        <v>1</v>
      </c>
      <c r="H1455" s="19">
        <v>270.37</v>
      </c>
      <c r="I1455" s="18" t="s">
        <v>18679</v>
      </c>
      <c r="J1455" s="19" t="s">
        <v>14102</v>
      </c>
      <c r="K1455" s="18"/>
      <c r="L1455" s="18">
        <v>263.43</v>
      </c>
    </row>
    <row r="1456" spans="1:12" s="20" customFormat="1" ht="12" x14ac:dyDescent="0.25">
      <c r="A1456" s="71">
        <v>1455</v>
      </c>
      <c r="B1456" s="18" t="s">
        <v>2571</v>
      </c>
      <c r="C1456" s="18" t="s">
        <v>20288</v>
      </c>
      <c r="D1456" s="18" t="s">
        <v>2572</v>
      </c>
      <c r="E1456" s="17">
        <v>1</v>
      </c>
      <c r="F1456" s="18" t="s">
        <v>20294</v>
      </c>
      <c r="G1456" s="17">
        <v>1</v>
      </c>
      <c r="H1456" s="19">
        <v>78.59</v>
      </c>
      <c r="I1456" s="18" t="s">
        <v>18679</v>
      </c>
      <c r="J1456" s="19" t="s">
        <v>14102</v>
      </c>
      <c r="K1456" s="18"/>
      <c r="L1456" s="18">
        <v>70.86</v>
      </c>
    </row>
    <row r="1457" spans="1:12" s="20" customFormat="1" ht="12" x14ac:dyDescent="0.25">
      <c r="A1457" s="71">
        <v>1456</v>
      </c>
      <c r="B1457" s="18" t="s">
        <v>2568</v>
      </c>
      <c r="C1457" s="18" t="s">
        <v>20288</v>
      </c>
      <c r="D1457" s="18" t="s">
        <v>2569</v>
      </c>
      <c r="E1457" s="17">
        <v>1</v>
      </c>
      <c r="F1457" s="18" t="s">
        <v>20295</v>
      </c>
      <c r="G1457" s="17">
        <v>1</v>
      </c>
      <c r="H1457" s="19">
        <v>97.36</v>
      </c>
      <c r="I1457" s="18" t="s">
        <v>18679</v>
      </c>
      <c r="J1457" s="19" t="s">
        <v>14102</v>
      </c>
      <c r="K1457" s="18"/>
      <c r="L1457" s="18">
        <v>81.709999999999994</v>
      </c>
    </row>
    <row r="1458" spans="1:12" s="20" customFormat="1" ht="12" x14ac:dyDescent="0.25">
      <c r="A1458" s="71">
        <v>1457</v>
      </c>
      <c r="B1458" s="18" t="s">
        <v>2565</v>
      </c>
      <c r="C1458" s="18" t="s">
        <v>20288</v>
      </c>
      <c r="D1458" s="18" t="s">
        <v>2566</v>
      </c>
      <c r="E1458" s="17">
        <v>1</v>
      </c>
      <c r="F1458" s="18" t="s">
        <v>20296</v>
      </c>
      <c r="G1458" s="17">
        <v>1</v>
      </c>
      <c r="H1458" s="19">
        <v>117.89</v>
      </c>
      <c r="I1458" s="18" t="s">
        <v>18679</v>
      </c>
      <c r="J1458" s="19" t="s">
        <v>14102</v>
      </c>
      <c r="K1458" s="18"/>
      <c r="L1458" s="18">
        <v>101.71</v>
      </c>
    </row>
    <row r="1459" spans="1:12" s="20" customFormat="1" ht="12" x14ac:dyDescent="0.25">
      <c r="A1459" s="71">
        <v>1458</v>
      </c>
      <c r="B1459" s="18" t="s">
        <v>2562</v>
      </c>
      <c r="C1459" s="18" t="s">
        <v>20288</v>
      </c>
      <c r="D1459" s="18" t="s">
        <v>2563</v>
      </c>
      <c r="E1459" s="17">
        <v>1</v>
      </c>
      <c r="F1459" s="18" t="s">
        <v>20297</v>
      </c>
      <c r="G1459" s="17">
        <v>1</v>
      </c>
      <c r="H1459" s="19">
        <v>209.38</v>
      </c>
      <c r="I1459" s="18" t="s">
        <v>18679</v>
      </c>
      <c r="J1459" s="19" t="s">
        <v>14102</v>
      </c>
      <c r="K1459" s="18"/>
      <c r="L1459" s="18">
        <v>182.29</v>
      </c>
    </row>
    <row r="1460" spans="1:12" s="20" customFormat="1" ht="12" x14ac:dyDescent="0.25">
      <c r="A1460" s="71">
        <v>1459</v>
      </c>
      <c r="B1460" s="18" t="s">
        <v>2556</v>
      </c>
      <c r="C1460" s="18" t="s">
        <v>20288</v>
      </c>
      <c r="D1460" s="18" t="s">
        <v>2557</v>
      </c>
      <c r="E1460" s="17">
        <v>1</v>
      </c>
      <c r="F1460" s="18" t="s">
        <v>20298</v>
      </c>
      <c r="G1460" s="17">
        <v>1</v>
      </c>
      <c r="H1460" s="19">
        <v>276.24</v>
      </c>
      <c r="I1460" s="18" t="s">
        <v>18679</v>
      </c>
      <c r="J1460" s="19" t="s">
        <v>14102</v>
      </c>
      <c r="K1460" s="18"/>
      <c r="L1460" s="18">
        <v>269.14</v>
      </c>
    </row>
    <row r="1461" spans="1:12" s="20" customFormat="1" ht="12" x14ac:dyDescent="0.25">
      <c r="A1461" s="71">
        <v>1460</v>
      </c>
      <c r="B1461" s="18" t="s">
        <v>2553</v>
      </c>
      <c r="C1461" s="18" t="s">
        <v>20288</v>
      </c>
      <c r="D1461" s="18" t="s">
        <v>2554</v>
      </c>
      <c r="E1461" s="17">
        <v>1</v>
      </c>
      <c r="F1461" s="18" t="s">
        <v>20299</v>
      </c>
      <c r="G1461" s="17">
        <v>1</v>
      </c>
      <c r="H1461" s="19">
        <v>70.38</v>
      </c>
      <c r="I1461" s="18" t="s">
        <v>18679</v>
      </c>
      <c r="J1461" s="19" t="s">
        <v>14102</v>
      </c>
      <c r="K1461" s="18"/>
      <c r="L1461" s="18">
        <v>68.569999999999993</v>
      </c>
    </row>
    <row r="1462" spans="1:12" s="20" customFormat="1" ht="12" x14ac:dyDescent="0.25">
      <c r="A1462" s="71">
        <v>1461</v>
      </c>
      <c r="B1462" s="18" t="s">
        <v>2550</v>
      </c>
      <c r="C1462" s="18" t="s">
        <v>20288</v>
      </c>
      <c r="D1462" s="18" t="s">
        <v>2551</v>
      </c>
      <c r="E1462" s="17">
        <v>1</v>
      </c>
      <c r="F1462" s="18" t="s">
        <v>20300</v>
      </c>
      <c r="G1462" s="17">
        <v>1</v>
      </c>
      <c r="H1462" s="19">
        <v>90.91</v>
      </c>
      <c r="I1462" s="18" t="s">
        <v>18679</v>
      </c>
      <c r="J1462" s="19" t="s">
        <v>14102</v>
      </c>
      <c r="K1462" s="18"/>
      <c r="L1462" s="18">
        <v>79.430000000000007</v>
      </c>
    </row>
    <row r="1463" spans="1:12" s="20" customFormat="1" ht="12" x14ac:dyDescent="0.25">
      <c r="A1463" s="71">
        <v>1462</v>
      </c>
      <c r="B1463" s="18" t="s">
        <v>2544</v>
      </c>
      <c r="C1463" s="18" t="s">
        <v>20288</v>
      </c>
      <c r="D1463" s="18" t="s">
        <v>2545</v>
      </c>
      <c r="E1463" s="17">
        <v>1</v>
      </c>
      <c r="F1463" s="18" t="s">
        <v>20301</v>
      </c>
      <c r="G1463" s="17">
        <v>1</v>
      </c>
      <c r="H1463" s="19">
        <v>113.19</v>
      </c>
      <c r="I1463" s="18" t="s">
        <v>18679</v>
      </c>
      <c r="J1463" s="19" t="s">
        <v>14102</v>
      </c>
      <c r="K1463" s="18"/>
      <c r="L1463" s="18">
        <v>99.43</v>
      </c>
    </row>
    <row r="1464" spans="1:12" s="20" customFormat="1" ht="12" x14ac:dyDescent="0.25">
      <c r="A1464" s="71">
        <v>1463</v>
      </c>
      <c r="B1464" s="18" t="s">
        <v>2532</v>
      </c>
      <c r="C1464" s="18" t="s">
        <v>20288</v>
      </c>
      <c r="D1464" s="18" t="s">
        <v>2533</v>
      </c>
      <c r="E1464" s="17">
        <v>1</v>
      </c>
      <c r="F1464" s="18" t="s">
        <v>20302</v>
      </c>
      <c r="G1464" s="17">
        <v>1</v>
      </c>
      <c r="H1464" s="19">
        <v>204.69</v>
      </c>
      <c r="I1464" s="18" t="s">
        <v>18679</v>
      </c>
      <c r="J1464" s="19" t="s">
        <v>14102</v>
      </c>
      <c r="K1464" s="18"/>
      <c r="L1464" s="18">
        <v>179.43</v>
      </c>
    </row>
    <row r="1465" spans="1:12" s="20" customFormat="1" ht="12" x14ac:dyDescent="0.25">
      <c r="A1465" s="71">
        <v>1464</v>
      </c>
      <c r="B1465" s="18" t="s">
        <v>2529</v>
      </c>
      <c r="C1465" s="18" t="s">
        <v>20288</v>
      </c>
      <c r="D1465" s="18" t="s">
        <v>2530</v>
      </c>
      <c r="E1465" s="17">
        <v>1</v>
      </c>
      <c r="F1465" s="18" t="s">
        <v>20303</v>
      </c>
      <c r="G1465" s="17">
        <v>1</v>
      </c>
      <c r="H1465" s="19">
        <v>270.37</v>
      </c>
      <c r="I1465" s="18" t="s">
        <v>18679</v>
      </c>
      <c r="J1465" s="19" t="s">
        <v>14102</v>
      </c>
      <c r="K1465" s="18"/>
      <c r="L1465" s="18">
        <v>270.37</v>
      </c>
    </row>
    <row r="1466" spans="1:12" s="20" customFormat="1" ht="12" x14ac:dyDescent="0.25">
      <c r="A1466" s="71">
        <v>1465</v>
      </c>
      <c r="B1466" s="18" t="s">
        <v>2523</v>
      </c>
      <c r="C1466" s="18" t="s">
        <v>20288</v>
      </c>
      <c r="D1466" s="18" t="s">
        <v>2524</v>
      </c>
      <c r="E1466" s="17">
        <v>1</v>
      </c>
      <c r="F1466" s="18" t="s">
        <v>20304</v>
      </c>
      <c r="G1466" s="17">
        <v>1</v>
      </c>
      <c r="H1466" s="19">
        <v>78.59</v>
      </c>
      <c r="I1466" s="18" t="s">
        <v>18679</v>
      </c>
      <c r="J1466" s="19" t="s">
        <v>14102</v>
      </c>
      <c r="K1466" s="18"/>
      <c r="L1466" s="18">
        <v>70.86</v>
      </c>
    </row>
    <row r="1467" spans="1:12" s="20" customFormat="1" ht="12" x14ac:dyDescent="0.25">
      <c r="A1467" s="71">
        <v>1466</v>
      </c>
      <c r="B1467" s="18" t="s">
        <v>2520</v>
      </c>
      <c r="C1467" s="18" t="s">
        <v>20288</v>
      </c>
      <c r="D1467" s="18" t="s">
        <v>2521</v>
      </c>
      <c r="E1467" s="17">
        <v>1</v>
      </c>
      <c r="F1467" s="18" t="s">
        <v>20305</v>
      </c>
      <c r="G1467" s="17">
        <v>1</v>
      </c>
      <c r="H1467" s="19">
        <v>97.36</v>
      </c>
      <c r="I1467" s="18" t="s">
        <v>18679</v>
      </c>
      <c r="J1467" s="19" t="s">
        <v>14102</v>
      </c>
      <c r="K1467" s="18"/>
      <c r="L1467" s="18">
        <v>81.709999999999994</v>
      </c>
    </row>
    <row r="1468" spans="1:12" s="20" customFormat="1" ht="12" x14ac:dyDescent="0.25">
      <c r="A1468" s="71">
        <v>1467</v>
      </c>
      <c r="B1468" s="18" t="s">
        <v>2517</v>
      </c>
      <c r="C1468" s="18" t="s">
        <v>20288</v>
      </c>
      <c r="D1468" s="18" t="s">
        <v>2518</v>
      </c>
      <c r="E1468" s="17">
        <v>1</v>
      </c>
      <c r="F1468" s="18" t="s">
        <v>20306</v>
      </c>
      <c r="G1468" s="17">
        <v>1</v>
      </c>
      <c r="H1468" s="19">
        <v>117.89</v>
      </c>
      <c r="I1468" s="18" t="s">
        <v>18679</v>
      </c>
      <c r="J1468" s="19" t="s">
        <v>14102</v>
      </c>
      <c r="K1468" s="18"/>
      <c r="L1468" s="18">
        <v>101.71</v>
      </c>
    </row>
    <row r="1469" spans="1:12" s="20" customFormat="1" ht="12" x14ac:dyDescent="0.25">
      <c r="A1469" s="71">
        <v>1468</v>
      </c>
      <c r="B1469" s="18" t="s">
        <v>2514</v>
      </c>
      <c r="C1469" s="18" t="s">
        <v>20288</v>
      </c>
      <c r="D1469" s="18" t="s">
        <v>2515</v>
      </c>
      <c r="E1469" s="17">
        <v>1</v>
      </c>
      <c r="F1469" s="18" t="s">
        <v>20307</v>
      </c>
      <c r="G1469" s="17">
        <v>1</v>
      </c>
      <c r="H1469" s="19">
        <v>209.38</v>
      </c>
      <c r="I1469" s="18" t="s">
        <v>18679</v>
      </c>
      <c r="J1469" s="19" t="s">
        <v>14102</v>
      </c>
      <c r="K1469" s="18"/>
      <c r="L1469" s="18">
        <v>182.29</v>
      </c>
    </row>
    <row r="1470" spans="1:12" s="20" customFormat="1" ht="12" x14ac:dyDescent="0.25">
      <c r="A1470" s="71">
        <v>1469</v>
      </c>
      <c r="B1470" s="18" t="s">
        <v>2511</v>
      </c>
      <c r="C1470" s="18" t="s">
        <v>20288</v>
      </c>
      <c r="D1470" s="18" t="s">
        <v>2512</v>
      </c>
      <c r="E1470" s="17">
        <v>1</v>
      </c>
      <c r="F1470" s="18" t="s">
        <v>20308</v>
      </c>
      <c r="G1470" s="17">
        <v>1</v>
      </c>
      <c r="H1470" s="19">
        <v>276.24</v>
      </c>
      <c r="I1470" s="18" t="s">
        <v>18679</v>
      </c>
      <c r="J1470" s="19" t="s">
        <v>14102</v>
      </c>
      <c r="K1470" s="18"/>
      <c r="L1470" s="18">
        <v>269.14</v>
      </c>
    </row>
    <row r="1471" spans="1:12" s="20" customFormat="1" ht="12" x14ac:dyDescent="0.25">
      <c r="A1471" s="71">
        <v>1470</v>
      </c>
      <c r="B1471" s="18" t="s">
        <v>2508</v>
      </c>
      <c r="C1471" s="18" t="s">
        <v>20288</v>
      </c>
      <c r="D1471" s="18" t="s">
        <v>2509</v>
      </c>
      <c r="E1471" s="17">
        <v>1</v>
      </c>
      <c r="F1471" s="18" t="s">
        <v>20309</v>
      </c>
      <c r="G1471" s="17">
        <v>1</v>
      </c>
      <c r="H1471" s="19">
        <v>82.11</v>
      </c>
      <c r="I1471" s="18" t="s">
        <v>18679</v>
      </c>
      <c r="J1471" s="19" t="s">
        <v>14102</v>
      </c>
      <c r="K1471" s="18"/>
      <c r="L1471" s="18">
        <v>80</v>
      </c>
    </row>
    <row r="1472" spans="1:12" s="20" customFormat="1" ht="12" x14ac:dyDescent="0.25">
      <c r="A1472" s="71">
        <v>1471</v>
      </c>
      <c r="B1472" s="18" t="s">
        <v>2502</v>
      </c>
      <c r="C1472" s="18" t="s">
        <v>20288</v>
      </c>
      <c r="D1472" s="18" t="s">
        <v>2503</v>
      </c>
      <c r="E1472" s="17">
        <v>1</v>
      </c>
      <c r="F1472" s="18" t="s">
        <v>20310</v>
      </c>
      <c r="G1472" s="17">
        <v>1</v>
      </c>
      <c r="H1472" s="19">
        <v>102.05</v>
      </c>
      <c r="I1472" s="18" t="s">
        <v>18679</v>
      </c>
      <c r="J1472" s="19" t="s">
        <v>14102</v>
      </c>
      <c r="K1472" s="18"/>
      <c r="L1472" s="18">
        <v>89.71</v>
      </c>
    </row>
    <row r="1473" spans="1:12" s="20" customFormat="1" ht="12" x14ac:dyDescent="0.25">
      <c r="A1473" s="71">
        <v>1472</v>
      </c>
      <c r="B1473" s="18" t="s">
        <v>2499</v>
      </c>
      <c r="C1473" s="18" t="s">
        <v>20288</v>
      </c>
      <c r="D1473" s="18" t="s">
        <v>2500</v>
      </c>
      <c r="E1473" s="17">
        <v>1</v>
      </c>
      <c r="F1473" s="18" t="s">
        <v>20311</v>
      </c>
      <c r="G1473" s="17">
        <v>1</v>
      </c>
      <c r="H1473" s="19">
        <v>147.80000000000001</v>
      </c>
      <c r="I1473" s="18" t="s">
        <v>18679</v>
      </c>
      <c r="J1473" s="19" t="s">
        <v>14102</v>
      </c>
      <c r="K1473" s="18"/>
      <c r="L1473" s="18">
        <v>129.71</v>
      </c>
    </row>
    <row r="1474" spans="1:12" s="20" customFormat="1" ht="12" x14ac:dyDescent="0.25">
      <c r="A1474" s="71">
        <v>1473</v>
      </c>
      <c r="B1474" s="18" t="s">
        <v>2496</v>
      </c>
      <c r="C1474" s="18" t="s">
        <v>20288</v>
      </c>
      <c r="D1474" s="18" t="s">
        <v>2497</v>
      </c>
      <c r="E1474" s="17">
        <v>1</v>
      </c>
      <c r="F1474" s="18" t="s">
        <v>20312</v>
      </c>
      <c r="G1474" s="17">
        <v>1</v>
      </c>
      <c r="H1474" s="19">
        <v>219.35</v>
      </c>
      <c r="I1474" s="18" t="s">
        <v>18679</v>
      </c>
      <c r="J1474" s="19" t="s">
        <v>14102</v>
      </c>
      <c r="K1474" s="18"/>
      <c r="L1474" s="18">
        <v>192</v>
      </c>
    </row>
    <row r="1475" spans="1:12" s="20" customFormat="1" ht="12" x14ac:dyDescent="0.25">
      <c r="A1475" s="71">
        <v>1474</v>
      </c>
      <c r="B1475" s="18" t="s">
        <v>2474</v>
      </c>
      <c r="C1475" s="18" t="s">
        <v>20288</v>
      </c>
      <c r="D1475" s="18" t="s">
        <v>2475</v>
      </c>
      <c r="E1475" s="17">
        <v>1</v>
      </c>
      <c r="F1475" s="18" t="s">
        <v>20313</v>
      </c>
      <c r="G1475" s="17">
        <v>1</v>
      </c>
      <c r="H1475" s="19">
        <v>322.57</v>
      </c>
      <c r="I1475" s="18" t="s">
        <v>18679</v>
      </c>
      <c r="J1475" s="19" t="s">
        <v>14102</v>
      </c>
      <c r="K1475" s="18"/>
      <c r="L1475" s="18">
        <v>282.86</v>
      </c>
    </row>
    <row r="1476" spans="1:12" s="20" customFormat="1" ht="12" x14ac:dyDescent="0.25">
      <c r="A1476" s="71">
        <v>1475</v>
      </c>
      <c r="B1476" s="18" t="s">
        <v>2471</v>
      </c>
      <c r="C1476" s="18" t="s">
        <v>20288</v>
      </c>
      <c r="D1476" s="18" t="s">
        <v>2472</v>
      </c>
      <c r="E1476" s="17">
        <v>1</v>
      </c>
      <c r="F1476" s="18" t="s">
        <v>20314</v>
      </c>
      <c r="G1476" s="17">
        <v>1</v>
      </c>
      <c r="H1476" s="19">
        <v>89.15</v>
      </c>
      <c r="I1476" s="18" t="s">
        <v>18679</v>
      </c>
      <c r="J1476" s="19" t="s">
        <v>14102</v>
      </c>
      <c r="K1476" s="18"/>
      <c r="L1476" s="18">
        <v>81.709999999999994</v>
      </c>
    </row>
    <row r="1477" spans="1:12" s="20" customFormat="1" ht="12" x14ac:dyDescent="0.25">
      <c r="A1477" s="71">
        <v>1476</v>
      </c>
      <c r="B1477" s="18" t="s">
        <v>2465</v>
      </c>
      <c r="C1477" s="18" t="s">
        <v>20288</v>
      </c>
      <c r="D1477" s="18" t="s">
        <v>2466</v>
      </c>
      <c r="E1477" s="17">
        <v>1</v>
      </c>
      <c r="F1477" s="18" t="s">
        <v>20315</v>
      </c>
      <c r="G1477" s="17">
        <v>1</v>
      </c>
      <c r="H1477" s="19">
        <v>108.5</v>
      </c>
      <c r="I1477" s="18" t="s">
        <v>18679</v>
      </c>
      <c r="J1477" s="19" t="s">
        <v>14102</v>
      </c>
      <c r="K1477" s="18"/>
      <c r="L1477" s="18">
        <v>92</v>
      </c>
    </row>
    <row r="1478" spans="1:12" s="20" customFormat="1" ht="12" x14ac:dyDescent="0.25">
      <c r="A1478" s="71">
        <v>1477</v>
      </c>
      <c r="B1478" s="18" t="s">
        <v>2459</v>
      </c>
      <c r="C1478" s="18" t="s">
        <v>20288</v>
      </c>
      <c r="D1478" s="18" t="s">
        <v>2460</v>
      </c>
      <c r="E1478" s="17">
        <v>1</v>
      </c>
      <c r="F1478" s="18" t="s">
        <v>20316</v>
      </c>
      <c r="G1478" s="17">
        <v>1</v>
      </c>
      <c r="H1478" s="19">
        <v>150.13999999999999</v>
      </c>
      <c r="I1478" s="18" t="s">
        <v>18679</v>
      </c>
      <c r="J1478" s="19" t="s">
        <v>14102</v>
      </c>
      <c r="K1478" s="18"/>
      <c r="L1478" s="18">
        <v>132</v>
      </c>
    </row>
    <row r="1479" spans="1:12" s="20" customFormat="1" ht="12" x14ac:dyDescent="0.25">
      <c r="A1479" s="71">
        <v>1478</v>
      </c>
      <c r="B1479" s="18" t="s">
        <v>2453</v>
      </c>
      <c r="C1479" s="18" t="s">
        <v>20317</v>
      </c>
      <c r="D1479" s="18" t="s">
        <v>2454</v>
      </c>
      <c r="E1479" s="17">
        <v>1</v>
      </c>
      <c r="F1479" s="18" t="s">
        <v>20318</v>
      </c>
      <c r="G1479" s="17">
        <v>1</v>
      </c>
      <c r="H1479" s="19">
        <v>327.26</v>
      </c>
      <c r="I1479" s="18" t="s">
        <v>18679</v>
      </c>
      <c r="J1479" s="19" t="s">
        <v>14102</v>
      </c>
      <c r="K1479" s="18"/>
      <c r="L1479" s="18">
        <v>286.86</v>
      </c>
    </row>
    <row r="1480" spans="1:12" s="20" customFormat="1" ht="12" x14ac:dyDescent="0.25">
      <c r="A1480" s="71">
        <v>1479</v>
      </c>
      <c r="B1480" s="18" t="s">
        <v>2447</v>
      </c>
      <c r="C1480" s="18" t="s">
        <v>20317</v>
      </c>
      <c r="D1480" s="18" t="s">
        <v>2448</v>
      </c>
      <c r="E1480" s="17">
        <v>1</v>
      </c>
      <c r="F1480" s="18" t="s">
        <v>20319</v>
      </c>
      <c r="G1480" s="17">
        <v>1</v>
      </c>
      <c r="H1480" s="19">
        <v>931.35</v>
      </c>
      <c r="I1480" s="18" t="s">
        <v>18679</v>
      </c>
      <c r="J1480" s="19" t="s">
        <v>14102</v>
      </c>
      <c r="K1480" s="18"/>
      <c r="L1480" s="18">
        <v>907.43</v>
      </c>
    </row>
    <row r="1481" spans="1:12" s="20" customFormat="1" ht="12" x14ac:dyDescent="0.25">
      <c r="A1481" s="71">
        <v>1480</v>
      </c>
      <c r="B1481" s="18" t="s">
        <v>2378</v>
      </c>
      <c r="C1481" s="18" t="s">
        <v>20317</v>
      </c>
      <c r="D1481" s="18" t="s">
        <v>2379</v>
      </c>
      <c r="E1481" s="17">
        <v>1</v>
      </c>
      <c r="F1481" s="18" t="s">
        <v>20320</v>
      </c>
      <c r="G1481" s="17">
        <v>1</v>
      </c>
      <c r="H1481" s="19">
        <v>931.35</v>
      </c>
      <c r="I1481" s="18" t="s">
        <v>18679</v>
      </c>
      <c r="J1481" s="19" t="s">
        <v>14102</v>
      </c>
      <c r="K1481" s="18"/>
      <c r="L1481" s="18">
        <v>907.43</v>
      </c>
    </row>
    <row r="1482" spans="1:12" s="20" customFormat="1" ht="12" x14ac:dyDescent="0.25">
      <c r="A1482" s="71">
        <v>1481</v>
      </c>
      <c r="B1482" s="18" t="s">
        <v>2375</v>
      </c>
      <c r="C1482" s="18" t="s">
        <v>20321</v>
      </c>
      <c r="D1482" s="18" t="s">
        <v>2376</v>
      </c>
      <c r="E1482" s="17">
        <v>1</v>
      </c>
      <c r="F1482" s="18" t="s">
        <v>20322</v>
      </c>
      <c r="G1482" s="17">
        <v>1</v>
      </c>
      <c r="H1482" s="19">
        <v>800.57</v>
      </c>
      <c r="I1482" s="18" t="s">
        <v>18679</v>
      </c>
      <c r="J1482" s="19" t="s">
        <v>14102</v>
      </c>
      <c r="K1482" s="18"/>
      <c r="L1482" s="18">
        <v>800.57</v>
      </c>
    </row>
    <row r="1483" spans="1:12" s="20" customFormat="1" ht="12" x14ac:dyDescent="0.25">
      <c r="A1483" s="71">
        <v>1482</v>
      </c>
      <c r="B1483" s="18" t="s">
        <v>2372</v>
      </c>
      <c r="C1483" s="18" t="s">
        <v>20321</v>
      </c>
      <c r="D1483" s="18" t="s">
        <v>2373</v>
      </c>
      <c r="E1483" s="17">
        <v>1</v>
      </c>
      <c r="F1483" s="18" t="s">
        <v>20323</v>
      </c>
      <c r="G1483" s="17">
        <v>1</v>
      </c>
      <c r="H1483" s="19">
        <v>821.09</v>
      </c>
      <c r="I1483" s="18" t="s">
        <v>18679</v>
      </c>
      <c r="J1483" s="19" t="s">
        <v>14102</v>
      </c>
      <c r="K1483" s="18"/>
      <c r="L1483" s="18">
        <v>760</v>
      </c>
    </row>
    <row r="1484" spans="1:12" s="20" customFormat="1" ht="12" x14ac:dyDescent="0.25">
      <c r="A1484" s="71">
        <v>1483</v>
      </c>
      <c r="B1484" s="18" t="s">
        <v>2369</v>
      </c>
      <c r="C1484" s="18" t="s">
        <v>20321</v>
      </c>
      <c r="D1484" s="18" t="s">
        <v>2370</v>
      </c>
      <c r="E1484" s="17">
        <v>1</v>
      </c>
      <c r="F1484" s="18" t="s">
        <v>20324</v>
      </c>
      <c r="G1484" s="17">
        <v>1</v>
      </c>
      <c r="H1484" s="19">
        <v>821.09</v>
      </c>
      <c r="I1484" s="18" t="s">
        <v>18679</v>
      </c>
      <c r="J1484" s="19" t="s">
        <v>14102</v>
      </c>
      <c r="K1484" s="18"/>
      <c r="L1484" s="18">
        <v>800</v>
      </c>
    </row>
    <row r="1485" spans="1:12" s="20" customFormat="1" ht="12" x14ac:dyDescent="0.25">
      <c r="A1485" s="71">
        <v>1484</v>
      </c>
      <c r="B1485" s="18" t="s">
        <v>2366</v>
      </c>
      <c r="C1485" s="18" t="s">
        <v>20321</v>
      </c>
      <c r="D1485" s="18" t="s">
        <v>2367</v>
      </c>
      <c r="E1485" s="17">
        <v>1</v>
      </c>
      <c r="F1485" s="18" t="s">
        <v>20325</v>
      </c>
      <c r="G1485" s="17">
        <v>1</v>
      </c>
      <c r="H1485" s="19">
        <v>745.44</v>
      </c>
      <c r="I1485" s="18" t="s">
        <v>18679</v>
      </c>
      <c r="J1485" s="19" t="s">
        <v>14102</v>
      </c>
      <c r="K1485" s="18"/>
      <c r="L1485" s="18">
        <v>726.29</v>
      </c>
    </row>
    <row r="1486" spans="1:12" s="20" customFormat="1" ht="12" x14ac:dyDescent="0.25">
      <c r="A1486" s="71">
        <v>1485</v>
      </c>
      <c r="B1486" s="18" t="s">
        <v>2363</v>
      </c>
      <c r="C1486" s="18" t="s">
        <v>20321</v>
      </c>
      <c r="D1486" s="18" t="s">
        <v>2364</v>
      </c>
      <c r="E1486" s="17">
        <v>1</v>
      </c>
      <c r="F1486" s="18" t="s">
        <v>20326</v>
      </c>
      <c r="G1486" s="17">
        <v>1</v>
      </c>
      <c r="H1486" s="19">
        <v>782.38</v>
      </c>
      <c r="I1486" s="18" t="s">
        <v>18679</v>
      </c>
      <c r="J1486" s="19" t="s">
        <v>14102</v>
      </c>
      <c r="K1486" s="18"/>
      <c r="L1486" s="18">
        <v>762.29</v>
      </c>
    </row>
    <row r="1487" spans="1:12" s="20" customFormat="1" ht="12" x14ac:dyDescent="0.25">
      <c r="A1487" s="71">
        <v>1486</v>
      </c>
      <c r="B1487" s="18" t="s">
        <v>2360</v>
      </c>
      <c r="C1487" s="18" t="s">
        <v>20321</v>
      </c>
      <c r="D1487" s="18" t="s">
        <v>2361</v>
      </c>
      <c r="E1487" s="17">
        <v>1</v>
      </c>
      <c r="F1487" s="18" t="s">
        <v>20327</v>
      </c>
      <c r="G1487" s="17">
        <v>1</v>
      </c>
      <c r="H1487" s="19">
        <v>957.75</v>
      </c>
      <c r="I1487" s="18" t="s">
        <v>18679</v>
      </c>
      <c r="J1487" s="19" t="s">
        <v>14102</v>
      </c>
      <c r="K1487" s="18"/>
      <c r="L1487" s="18">
        <v>933.14</v>
      </c>
    </row>
    <row r="1488" spans="1:12" s="20" customFormat="1" ht="12" x14ac:dyDescent="0.25">
      <c r="A1488" s="71">
        <v>1487</v>
      </c>
      <c r="B1488" s="18" t="s">
        <v>2354</v>
      </c>
      <c r="C1488" s="18" t="s">
        <v>20321</v>
      </c>
      <c r="D1488" s="18" t="s">
        <v>2355</v>
      </c>
      <c r="E1488" s="17">
        <v>1</v>
      </c>
      <c r="F1488" s="18" t="s">
        <v>20328</v>
      </c>
      <c r="G1488" s="17">
        <v>1</v>
      </c>
      <c r="H1488" s="19">
        <v>1034.58</v>
      </c>
      <c r="I1488" s="18" t="s">
        <v>18679</v>
      </c>
      <c r="J1488" s="19" t="s">
        <v>14102</v>
      </c>
      <c r="K1488" s="18"/>
      <c r="L1488" s="18">
        <v>1008</v>
      </c>
    </row>
    <row r="1489" spans="1:12" s="20" customFormat="1" ht="12" x14ac:dyDescent="0.25">
      <c r="A1489" s="71">
        <v>1488</v>
      </c>
      <c r="B1489" s="18" t="s">
        <v>2351</v>
      </c>
      <c r="C1489" s="18" t="s">
        <v>20321</v>
      </c>
      <c r="D1489" s="18" t="s">
        <v>2352</v>
      </c>
      <c r="E1489" s="17">
        <v>1</v>
      </c>
      <c r="F1489" s="18" t="s">
        <v>20329</v>
      </c>
      <c r="G1489" s="17">
        <v>1</v>
      </c>
      <c r="H1489" s="19">
        <v>904.96</v>
      </c>
      <c r="I1489" s="18" t="s">
        <v>18679</v>
      </c>
      <c r="J1489" s="19" t="s">
        <v>14102</v>
      </c>
      <c r="K1489" s="18"/>
      <c r="L1489" s="18">
        <v>881.71</v>
      </c>
    </row>
    <row r="1490" spans="1:12" s="20" customFormat="1" ht="12" x14ac:dyDescent="0.25">
      <c r="A1490" s="71">
        <v>1489</v>
      </c>
      <c r="B1490" s="18" t="s">
        <v>2345</v>
      </c>
      <c r="C1490" s="18" t="s">
        <v>20321</v>
      </c>
      <c r="D1490" s="18" t="s">
        <v>2346</v>
      </c>
      <c r="E1490" s="17">
        <v>1</v>
      </c>
      <c r="F1490" s="18" t="s">
        <v>20330</v>
      </c>
      <c r="G1490" s="17">
        <v>1</v>
      </c>
      <c r="H1490" s="19">
        <v>906.14</v>
      </c>
      <c r="I1490" s="18" t="s">
        <v>18679</v>
      </c>
      <c r="J1490" s="19" t="s">
        <v>14102</v>
      </c>
      <c r="K1490" s="18"/>
      <c r="L1490" s="18">
        <v>882.86</v>
      </c>
    </row>
    <row r="1491" spans="1:12" s="20" customFormat="1" ht="12" x14ac:dyDescent="0.25">
      <c r="A1491" s="71">
        <v>1490</v>
      </c>
      <c r="B1491" s="18" t="s">
        <v>2339</v>
      </c>
      <c r="C1491" s="18" t="s">
        <v>20321</v>
      </c>
      <c r="D1491" s="18" t="s">
        <v>2340</v>
      </c>
      <c r="E1491" s="17">
        <v>1</v>
      </c>
      <c r="F1491" s="18" t="s">
        <v>20331</v>
      </c>
      <c r="G1491" s="17">
        <v>1</v>
      </c>
      <c r="H1491" s="19">
        <v>1029.8900000000001</v>
      </c>
      <c r="I1491" s="18" t="s">
        <v>18679</v>
      </c>
      <c r="J1491" s="19" t="s">
        <v>14102</v>
      </c>
      <c r="K1491" s="18"/>
      <c r="L1491" s="18">
        <v>905.14</v>
      </c>
    </row>
    <row r="1492" spans="1:12" s="20" customFormat="1" ht="12" x14ac:dyDescent="0.25">
      <c r="A1492" s="71">
        <v>1491</v>
      </c>
      <c r="B1492" s="18" t="s">
        <v>2333</v>
      </c>
      <c r="C1492" s="18" t="s">
        <v>20321</v>
      </c>
      <c r="D1492" s="18" t="s">
        <v>2334</v>
      </c>
      <c r="E1492" s="17">
        <v>1</v>
      </c>
      <c r="F1492" s="18" t="s">
        <v>20332</v>
      </c>
      <c r="G1492" s="17">
        <v>1</v>
      </c>
      <c r="H1492" s="19">
        <v>2401.11</v>
      </c>
      <c r="I1492" s="18" t="s">
        <v>18679</v>
      </c>
      <c r="J1492" s="19" t="s">
        <v>14102</v>
      </c>
      <c r="K1492" s="18"/>
      <c r="L1492" s="18">
        <v>2339.4299999999998</v>
      </c>
    </row>
    <row r="1493" spans="1:12" s="20" customFormat="1" ht="12" x14ac:dyDescent="0.25">
      <c r="A1493" s="71">
        <v>1492</v>
      </c>
      <c r="B1493" s="18" t="s">
        <v>562</v>
      </c>
      <c r="C1493" s="18" t="s">
        <v>20321</v>
      </c>
      <c r="D1493" s="18" t="s">
        <v>563</v>
      </c>
      <c r="E1493" s="17">
        <v>1</v>
      </c>
      <c r="F1493" s="18" t="s">
        <v>564</v>
      </c>
      <c r="G1493" s="17">
        <v>1</v>
      </c>
      <c r="H1493" s="19">
        <v>745.44</v>
      </c>
      <c r="I1493" s="18" t="s">
        <v>18679</v>
      </c>
      <c r="J1493" s="19" t="s">
        <v>14102</v>
      </c>
      <c r="K1493" s="18"/>
      <c r="L1493" s="18">
        <v>726.29</v>
      </c>
    </row>
    <row r="1494" spans="1:12" s="20" customFormat="1" ht="12" x14ac:dyDescent="0.25">
      <c r="A1494" s="71">
        <v>1493</v>
      </c>
      <c r="B1494" s="18" t="s">
        <v>2330</v>
      </c>
      <c r="C1494" s="18" t="s">
        <v>20321</v>
      </c>
      <c r="D1494" s="18" t="s">
        <v>2331</v>
      </c>
      <c r="E1494" s="17">
        <v>1</v>
      </c>
      <c r="F1494" s="18" t="s">
        <v>20333</v>
      </c>
      <c r="G1494" s="17">
        <v>2</v>
      </c>
      <c r="H1494" s="19">
        <v>957.75</v>
      </c>
      <c r="I1494" s="18" t="s">
        <v>18679</v>
      </c>
      <c r="J1494" s="19" t="s">
        <v>14102</v>
      </c>
      <c r="K1494" s="18"/>
      <c r="L1494" s="18">
        <v>933.14</v>
      </c>
    </row>
    <row r="1495" spans="1:12" s="20" customFormat="1" ht="12" x14ac:dyDescent="0.25">
      <c r="A1495" s="71">
        <v>1494</v>
      </c>
      <c r="B1495" s="18" t="s">
        <v>2327</v>
      </c>
      <c r="C1495" s="18" t="s">
        <v>20321</v>
      </c>
      <c r="D1495" s="18" t="s">
        <v>2328</v>
      </c>
      <c r="E1495" s="17">
        <v>1</v>
      </c>
      <c r="F1495" s="18" t="s">
        <v>20334</v>
      </c>
      <c r="G1495" s="17">
        <v>1</v>
      </c>
      <c r="H1495" s="19">
        <v>1034.58</v>
      </c>
      <c r="I1495" s="18" t="s">
        <v>18679</v>
      </c>
      <c r="J1495" s="19" t="s">
        <v>14102</v>
      </c>
      <c r="K1495" s="18"/>
      <c r="L1495" s="18">
        <v>1008</v>
      </c>
    </row>
    <row r="1496" spans="1:12" s="20" customFormat="1" ht="12" x14ac:dyDescent="0.25">
      <c r="A1496" s="71">
        <v>1495</v>
      </c>
      <c r="B1496" s="18" t="s">
        <v>2324</v>
      </c>
      <c r="C1496" s="18" t="s">
        <v>20321</v>
      </c>
      <c r="D1496" s="18" t="s">
        <v>2325</v>
      </c>
      <c r="E1496" s="17">
        <v>1</v>
      </c>
      <c r="F1496" s="18" t="s">
        <v>20333</v>
      </c>
      <c r="G1496" s="17">
        <v>2</v>
      </c>
      <c r="H1496" s="19">
        <v>904.96</v>
      </c>
      <c r="I1496" s="18" t="s">
        <v>18679</v>
      </c>
      <c r="J1496" s="19" t="s">
        <v>14102</v>
      </c>
      <c r="K1496" s="18"/>
      <c r="L1496" s="18">
        <v>881.71</v>
      </c>
    </row>
    <row r="1497" spans="1:12" s="20" customFormat="1" ht="12" x14ac:dyDescent="0.25">
      <c r="A1497" s="71">
        <v>1496</v>
      </c>
      <c r="B1497" s="18" t="s">
        <v>2321</v>
      </c>
      <c r="C1497" s="18" t="s">
        <v>20321</v>
      </c>
      <c r="D1497" s="18" t="s">
        <v>2322</v>
      </c>
      <c r="E1497" s="17">
        <v>1</v>
      </c>
      <c r="F1497" s="18" t="s">
        <v>20335</v>
      </c>
      <c r="G1497" s="17">
        <v>1</v>
      </c>
      <c r="H1497" s="19">
        <v>950.12</v>
      </c>
      <c r="I1497" s="18" t="s">
        <v>18679</v>
      </c>
      <c r="J1497" s="19" t="s">
        <v>14102</v>
      </c>
      <c r="K1497" s="18"/>
      <c r="L1497" s="18">
        <v>925.71</v>
      </c>
    </row>
    <row r="1498" spans="1:12" s="20" customFormat="1" ht="12" x14ac:dyDescent="0.25">
      <c r="A1498" s="71">
        <v>1497</v>
      </c>
      <c r="B1498" s="18" t="s">
        <v>2318</v>
      </c>
      <c r="C1498" s="18" t="s">
        <v>20321</v>
      </c>
      <c r="D1498" s="18" t="s">
        <v>2319</v>
      </c>
      <c r="E1498" s="17">
        <v>1</v>
      </c>
      <c r="F1498" s="18" t="s">
        <v>20336</v>
      </c>
      <c r="G1498" s="17">
        <v>1</v>
      </c>
      <c r="H1498" s="19">
        <v>1029.8900000000001</v>
      </c>
      <c r="I1498" s="18" t="s">
        <v>18679</v>
      </c>
      <c r="J1498" s="19" t="s">
        <v>14102</v>
      </c>
      <c r="K1498" s="18"/>
      <c r="L1498" s="18">
        <v>1003.43</v>
      </c>
    </row>
    <row r="1499" spans="1:12" s="20" customFormat="1" ht="12" x14ac:dyDescent="0.25">
      <c r="A1499" s="71">
        <v>1498</v>
      </c>
      <c r="B1499" s="18" t="s">
        <v>2315</v>
      </c>
      <c r="C1499" s="18" t="s">
        <v>20321</v>
      </c>
      <c r="D1499" s="18" t="s">
        <v>2316</v>
      </c>
      <c r="E1499" s="17">
        <v>1</v>
      </c>
      <c r="F1499" s="18" t="s">
        <v>20337</v>
      </c>
      <c r="G1499" s="17">
        <v>1</v>
      </c>
      <c r="H1499" s="19">
        <v>1080.9100000000001</v>
      </c>
      <c r="I1499" s="18" t="s">
        <v>18679</v>
      </c>
      <c r="J1499" s="19" t="s">
        <v>14102</v>
      </c>
      <c r="K1499" s="18"/>
      <c r="L1499" s="18">
        <v>1053.1400000000001</v>
      </c>
    </row>
    <row r="1500" spans="1:12" s="20" customFormat="1" ht="12" x14ac:dyDescent="0.25">
      <c r="A1500" s="71">
        <v>1499</v>
      </c>
      <c r="B1500" s="18" t="s">
        <v>2312</v>
      </c>
      <c r="C1500" s="18" t="s">
        <v>20321</v>
      </c>
      <c r="D1500" s="18" t="s">
        <v>2313</v>
      </c>
      <c r="E1500" s="17">
        <v>1</v>
      </c>
      <c r="F1500" s="18" t="s">
        <v>20338</v>
      </c>
      <c r="G1500" s="17">
        <v>1</v>
      </c>
      <c r="H1500" s="19">
        <v>2007.57</v>
      </c>
      <c r="I1500" s="18" t="s">
        <v>18679</v>
      </c>
      <c r="J1500" s="19" t="s">
        <v>14102</v>
      </c>
      <c r="K1500" s="18"/>
      <c r="L1500" s="18">
        <v>1956</v>
      </c>
    </row>
    <row r="1501" spans="1:12" s="20" customFormat="1" ht="12" x14ac:dyDescent="0.25">
      <c r="A1501" s="71">
        <v>1500</v>
      </c>
      <c r="B1501" s="18" t="s">
        <v>2309</v>
      </c>
      <c r="C1501" s="18" t="s">
        <v>20321</v>
      </c>
      <c r="D1501" s="18" t="s">
        <v>2310</v>
      </c>
      <c r="E1501" s="17">
        <v>1</v>
      </c>
      <c r="F1501" s="18" t="s">
        <v>20339</v>
      </c>
      <c r="G1501" s="17">
        <v>1</v>
      </c>
      <c r="H1501" s="19">
        <v>767.72</v>
      </c>
      <c r="I1501" s="18" t="s">
        <v>18679</v>
      </c>
      <c r="J1501" s="19" t="s">
        <v>14102</v>
      </c>
      <c r="K1501" s="18"/>
      <c r="L1501" s="18">
        <v>748</v>
      </c>
    </row>
    <row r="1502" spans="1:12" s="20" customFormat="1" ht="12" x14ac:dyDescent="0.25">
      <c r="A1502" s="71">
        <v>1501</v>
      </c>
      <c r="B1502" s="18" t="s">
        <v>2306</v>
      </c>
      <c r="C1502" s="18" t="s">
        <v>20321</v>
      </c>
      <c r="D1502" s="18" t="s">
        <v>2307</v>
      </c>
      <c r="E1502" s="17">
        <v>1</v>
      </c>
      <c r="F1502" s="18" t="s">
        <v>20340</v>
      </c>
      <c r="G1502" s="17">
        <v>2</v>
      </c>
      <c r="H1502" s="19">
        <v>957.75</v>
      </c>
      <c r="I1502" s="18" t="s">
        <v>18679</v>
      </c>
      <c r="J1502" s="19" t="s">
        <v>14102</v>
      </c>
      <c r="K1502" s="18"/>
      <c r="L1502" s="18">
        <v>933.14</v>
      </c>
    </row>
    <row r="1503" spans="1:12" s="20" customFormat="1" ht="12" x14ac:dyDescent="0.25">
      <c r="A1503" s="71">
        <v>1502</v>
      </c>
      <c r="B1503" s="18" t="s">
        <v>2303</v>
      </c>
      <c r="C1503" s="18" t="s">
        <v>20321</v>
      </c>
      <c r="D1503" s="18" t="s">
        <v>2304</v>
      </c>
      <c r="E1503" s="17">
        <v>1</v>
      </c>
      <c r="F1503" s="18" t="s">
        <v>20340</v>
      </c>
      <c r="G1503" s="17">
        <v>2</v>
      </c>
      <c r="H1503" s="19">
        <v>1005.25</v>
      </c>
      <c r="I1503" s="18" t="s">
        <v>18679</v>
      </c>
      <c r="J1503" s="19" t="s">
        <v>14102</v>
      </c>
      <c r="K1503" s="18"/>
      <c r="L1503" s="18">
        <v>979.43</v>
      </c>
    </row>
    <row r="1504" spans="1:12" s="20" customFormat="1" ht="12" x14ac:dyDescent="0.25">
      <c r="A1504" s="71">
        <v>1503</v>
      </c>
      <c r="B1504" s="18" t="s">
        <v>2288</v>
      </c>
      <c r="C1504" s="18" t="s">
        <v>20321</v>
      </c>
      <c r="D1504" s="18" t="s">
        <v>2289</v>
      </c>
      <c r="E1504" s="17">
        <v>1</v>
      </c>
      <c r="F1504" s="18" t="s">
        <v>20341</v>
      </c>
      <c r="G1504" s="17">
        <v>1</v>
      </c>
      <c r="H1504" s="19">
        <v>1384.72</v>
      </c>
      <c r="I1504" s="18" t="s">
        <v>18679</v>
      </c>
      <c r="J1504" s="19" t="s">
        <v>14102</v>
      </c>
      <c r="K1504" s="18"/>
      <c r="L1504" s="18">
        <v>1349.14</v>
      </c>
    </row>
    <row r="1505" spans="1:12" s="20" customFormat="1" ht="12" x14ac:dyDescent="0.25">
      <c r="A1505" s="71">
        <v>1504</v>
      </c>
      <c r="B1505" s="18" t="s">
        <v>2282</v>
      </c>
      <c r="C1505" s="18" t="s">
        <v>20321</v>
      </c>
      <c r="D1505" s="18" t="s">
        <v>2283</v>
      </c>
      <c r="E1505" s="17">
        <v>1</v>
      </c>
      <c r="F1505" s="18" t="s">
        <v>20342</v>
      </c>
      <c r="G1505" s="17">
        <v>1</v>
      </c>
      <c r="H1505" s="19">
        <v>1897.31</v>
      </c>
      <c r="I1505" s="18" t="s">
        <v>18679</v>
      </c>
      <c r="J1505" s="19" t="s">
        <v>14102</v>
      </c>
      <c r="K1505" s="18"/>
      <c r="L1505" s="18">
        <v>1848.57</v>
      </c>
    </row>
    <row r="1506" spans="1:12" s="20" customFormat="1" ht="12" x14ac:dyDescent="0.25">
      <c r="A1506" s="71">
        <v>1505</v>
      </c>
      <c r="B1506" s="18" t="s">
        <v>2279</v>
      </c>
      <c r="C1506" s="18" t="s">
        <v>20321</v>
      </c>
      <c r="D1506" s="18" t="s">
        <v>2280</v>
      </c>
      <c r="E1506" s="17">
        <v>1</v>
      </c>
      <c r="F1506" s="18" t="s">
        <v>20343</v>
      </c>
      <c r="G1506" s="17">
        <v>1</v>
      </c>
      <c r="H1506" s="19">
        <v>2913.71</v>
      </c>
      <c r="I1506" s="18" t="s">
        <v>18679</v>
      </c>
      <c r="J1506" s="19" t="s">
        <v>14102</v>
      </c>
      <c r="K1506" s="18"/>
      <c r="L1506" s="18">
        <v>2838.86</v>
      </c>
    </row>
    <row r="1507" spans="1:12" s="20" customFormat="1" ht="12" x14ac:dyDescent="0.25">
      <c r="A1507" s="71">
        <v>1506</v>
      </c>
      <c r="B1507" s="18" t="s">
        <v>2273</v>
      </c>
      <c r="C1507" s="18" t="s">
        <v>20344</v>
      </c>
      <c r="D1507" s="18" t="s">
        <v>2274</v>
      </c>
      <c r="E1507" s="17">
        <v>1</v>
      </c>
      <c r="F1507" s="18" t="s">
        <v>20345</v>
      </c>
      <c r="G1507" s="17">
        <v>1</v>
      </c>
      <c r="H1507" s="19">
        <v>853.94</v>
      </c>
      <c r="I1507" s="18" t="s">
        <v>18679</v>
      </c>
      <c r="J1507" s="19" t="s">
        <v>14102</v>
      </c>
      <c r="K1507" s="18"/>
      <c r="L1507" s="18">
        <v>832</v>
      </c>
    </row>
    <row r="1508" spans="1:12" s="20" customFormat="1" ht="12" x14ac:dyDescent="0.25">
      <c r="A1508" s="71">
        <v>1507</v>
      </c>
      <c r="B1508" s="18" t="s">
        <v>2270</v>
      </c>
      <c r="C1508" s="18" t="s">
        <v>20344</v>
      </c>
      <c r="D1508" s="18" t="s">
        <v>2271</v>
      </c>
      <c r="E1508" s="17">
        <v>1</v>
      </c>
      <c r="F1508" s="18" t="s">
        <v>20346</v>
      </c>
      <c r="G1508" s="17">
        <v>1</v>
      </c>
      <c r="H1508" s="19">
        <v>702.62</v>
      </c>
      <c r="I1508" s="18" t="s">
        <v>18679</v>
      </c>
      <c r="J1508" s="19" t="s">
        <v>14102</v>
      </c>
      <c r="K1508" s="18"/>
      <c r="L1508" s="18">
        <v>684.57</v>
      </c>
    </row>
    <row r="1509" spans="1:12" s="20" customFormat="1" ht="12" x14ac:dyDescent="0.25">
      <c r="A1509" s="71">
        <v>1508</v>
      </c>
      <c r="B1509" s="18" t="s">
        <v>2267</v>
      </c>
      <c r="C1509" s="18" t="s">
        <v>20344</v>
      </c>
      <c r="D1509" s="18" t="s">
        <v>2268</v>
      </c>
      <c r="E1509" s="17">
        <v>1</v>
      </c>
      <c r="F1509" s="18" t="s">
        <v>20347</v>
      </c>
      <c r="G1509" s="17">
        <v>1</v>
      </c>
      <c r="H1509" s="19">
        <v>980.62</v>
      </c>
      <c r="I1509" s="18" t="s">
        <v>18679</v>
      </c>
      <c r="J1509" s="19" t="s">
        <v>14102</v>
      </c>
      <c r="K1509" s="18"/>
      <c r="L1509" s="18">
        <v>955.43</v>
      </c>
    </row>
    <row r="1510" spans="1:12" s="20" customFormat="1" ht="12" x14ac:dyDescent="0.25">
      <c r="A1510" s="71">
        <v>1509</v>
      </c>
      <c r="B1510" s="18" t="s">
        <v>2258</v>
      </c>
      <c r="C1510" s="18" t="s">
        <v>20344</v>
      </c>
      <c r="D1510" s="18" t="s">
        <v>2259</v>
      </c>
      <c r="E1510" s="17">
        <v>1</v>
      </c>
      <c r="F1510" s="18" t="s">
        <v>20348</v>
      </c>
      <c r="G1510" s="17">
        <v>1</v>
      </c>
      <c r="H1510" s="19">
        <v>980.62</v>
      </c>
      <c r="I1510" s="18" t="s">
        <v>18679</v>
      </c>
      <c r="J1510" s="19" t="s">
        <v>14102</v>
      </c>
      <c r="K1510" s="18"/>
      <c r="L1510" s="18">
        <v>955.43</v>
      </c>
    </row>
    <row r="1511" spans="1:12" s="20" customFormat="1" ht="12" x14ac:dyDescent="0.25">
      <c r="A1511" s="71">
        <v>1510</v>
      </c>
      <c r="B1511" s="18" t="s">
        <v>2255</v>
      </c>
      <c r="C1511" s="18" t="s">
        <v>20344</v>
      </c>
      <c r="D1511" s="18" t="s">
        <v>2256</v>
      </c>
      <c r="E1511" s="17">
        <v>1</v>
      </c>
      <c r="F1511" s="18" t="s">
        <v>20349</v>
      </c>
      <c r="G1511" s="17">
        <v>1</v>
      </c>
      <c r="H1511" s="19">
        <v>868.6</v>
      </c>
      <c r="I1511" s="18" t="s">
        <v>18679</v>
      </c>
      <c r="J1511" s="19" t="s">
        <v>14102</v>
      </c>
      <c r="K1511" s="18"/>
      <c r="L1511" s="18">
        <v>846.29</v>
      </c>
    </row>
    <row r="1512" spans="1:12" s="20" customFormat="1" ht="12" x14ac:dyDescent="0.25">
      <c r="A1512" s="71">
        <v>1511</v>
      </c>
      <c r="B1512" s="18" t="s">
        <v>2252</v>
      </c>
      <c r="C1512" s="18" t="s">
        <v>20344</v>
      </c>
      <c r="D1512" s="18" t="s">
        <v>2253</v>
      </c>
      <c r="E1512" s="17">
        <v>1</v>
      </c>
      <c r="F1512" s="18" t="s">
        <v>20350</v>
      </c>
      <c r="G1512" s="17">
        <v>1</v>
      </c>
      <c r="H1512" s="19">
        <v>734.29</v>
      </c>
      <c r="I1512" s="18" t="s">
        <v>18679</v>
      </c>
      <c r="J1512" s="19" t="s">
        <v>14102</v>
      </c>
      <c r="K1512" s="18"/>
      <c r="L1512" s="18">
        <v>715.43</v>
      </c>
    </row>
    <row r="1513" spans="1:12" s="20" customFormat="1" ht="12" x14ac:dyDescent="0.25">
      <c r="A1513" s="71">
        <v>1512</v>
      </c>
      <c r="B1513" s="18" t="s">
        <v>2249</v>
      </c>
      <c r="C1513" s="18" t="s">
        <v>20344</v>
      </c>
      <c r="D1513" s="18" t="s">
        <v>2250</v>
      </c>
      <c r="E1513" s="17">
        <v>1</v>
      </c>
      <c r="F1513" s="18" t="s">
        <v>20351</v>
      </c>
      <c r="G1513" s="17">
        <v>1</v>
      </c>
      <c r="H1513" s="19">
        <v>1060.97</v>
      </c>
      <c r="I1513" s="18" t="s">
        <v>18679</v>
      </c>
      <c r="J1513" s="19" t="s">
        <v>14102</v>
      </c>
      <c r="K1513" s="18"/>
      <c r="L1513" s="18">
        <v>1033.71</v>
      </c>
    </row>
    <row r="1514" spans="1:12" s="20" customFormat="1" ht="12" x14ac:dyDescent="0.25">
      <c r="A1514" s="71">
        <v>1513</v>
      </c>
      <c r="B1514" s="18" t="s">
        <v>2246</v>
      </c>
      <c r="C1514" s="18" t="s">
        <v>20352</v>
      </c>
      <c r="D1514" s="18" t="s">
        <v>2247</v>
      </c>
      <c r="E1514" s="17">
        <v>1</v>
      </c>
      <c r="F1514" s="18" t="s">
        <v>20353</v>
      </c>
      <c r="G1514" s="17">
        <v>1</v>
      </c>
      <c r="H1514" s="19">
        <v>1010.53</v>
      </c>
      <c r="I1514" s="18" t="s">
        <v>18679</v>
      </c>
      <c r="J1514" s="19" t="s">
        <v>14102</v>
      </c>
      <c r="K1514" s="18"/>
      <c r="L1514" s="18">
        <v>984.57</v>
      </c>
    </row>
    <row r="1515" spans="1:12" s="20" customFormat="1" ht="12" x14ac:dyDescent="0.25">
      <c r="A1515" s="71">
        <v>1514</v>
      </c>
      <c r="B1515" s="18" t="s">
        <v>2243</v>
      </c>
      <c r="C1515" s="18" t="s">
        <v>20352</v>
      </c>
      <c r="D1515" s="18" t="s">
        <v>2244</v>
      </c>
      <c r="E1515" s="17">
        <v>1</v>
      </c>
      <c r="F1515" s="18" t="s">
        <v>20354</v>
      </c>
      <c r="G1515" s="17">
        <v>1</v>
      </c>
      <c r="H1515" s="19">
        <v>1010.53</v>
      </c>
      <c r="I1515" s="18" t="s">
        <v>18679</v>
      </c>
      <c r="J1515" s="19" t="s">
        <v>14102</v>
      </c>
      <c r="K1515" s="18"/>
      <c r="L1515" s="18">
        <v>984.57</v>
      </c>
    </row>
    <row r="1516" spans="1:12" s="20" customFormat="1" ht="12" x14ac:dyDescent="0.25">
      <c r="A1516" s="71">
        <v>1515</v>
      </c>
      <c r="B1516" s="18" t="s">
        <v>2240</v>
      </c>
      <c r="C1516" s="18" t="s">
        <v>20352</v>
      </c>
      <c r="D1516" s="18" t="s">
        <v>2241</v>
      </c>
      <c r="E1516" s="17">
        <v>1</v>
      </c>
      <c r="F1516" s="18" t="s">
        <v>20355</v>
      </c>
      <c r="G1516" s="17">
        <v>1</v>
      </c>
      <c r="H1516" s="19">
        <v>1409.93</v>
      </c>
      <c r="I1516" s="18" t="s">
        <v>18679</v>
      </c>
      <c r="J1516" s="19" t="s">
        <v>14102</v>
      </c>
      <c r="K1516" s="18"/>
      <c r="L1516" s="18">
        <v>1304.57</v>
      </c>
    </row>
    <row r="1517" spans="1:12" s="20" customFormat="1" ht="12" x14ac:dyDescent="0.25">
      <c r="A1517" s="71">
        <v>1516</v>
      </c>
      <c r="B1517" s="18"/>
      <c r="C1517" s="18" t="s">
        <v>20352</v>
      </c>
      <c r="D1517" s="18" t="s">
        <v>20356</v>
      </c>
      <c r="E1517" s="17">
        <v>1</v>
      </c>
      <c r="F1517" s="18" t="s">
        <v>20357</v>
      </c>
      <c r="G1517" s="17">
        <v>1</v>
      </c>
      <c r="H1517" s="19">
        <v>1409.93</v>
      </c>
      <c r="I1517" s="18" t="s">
        <v>19214</v>
      </c>
      <c r="J1517" s="19" t="s">
        <v>14070</v>
      </c>
      <c r="K1517" s="18"/>
      <c r="L1517" s="18">
        <v>1304.57</v>
      </c>
    </row>
    <row r="1518" spans="1:12" s="20" customFormat="1" ht="12" x14ac:dyDescent="0.25">
      <c r="A1518" s="71">
        <v>1517</v>
      </c>
      <c r="B1518" s="18" t="s">
        <v>2237</v>
      </c>
      <c r="C1518" s="18" t="s">
        <v>20352</v>
      </c>
      <c r="D1518" s="18" t="s">
        <v>2238</v>
      </c>
      <c r="E1518" s="17">
        <v>1</v>
      </c>
      <c r="F1518" s="18" t="s">
        <v>20358</v>
      </c>
      <c r="G1518" s="17">
        <v>1</v>
      </c>
      <c r="H1518" s="19">
        <v>2054.4899999999998</v>
      </c>
      <c r="I1518" s="18" t="s">
        <v>18679</v>
      </c>
      <c r="J1518" s="19" t="s">
        <v>14102</v>
      </c>
      <c r="K1518" s="18"/>
      <c r="L1518" s="18">
        <v>2054.4899999999998</v>
      </c>
    </row>
    <row r="1519" spans="1:12" s="20" customFormat="1" ht="12" x14ac:dyDescent="0.25">
      <c r="A1519" s="71">
        <v>1518</v>
      </c>
      <c r="B1519" s="18" t="s">
        <v>2234</v>
      </c>
      <c r="C1519" s="18" t="s">
        <v>20352</v>
      </c>
      <c r="D1519" s="18" t="s">
        <v>2235</v>
      </c>
      <c r="E1519" s="17">
        <v>1</v>
      </c>
      <c r="F1519" s="18" t="s">
        <v>20359</v>
      </c>
      <c r="G1519" s="17">
        <v>1</v>
      </c>
      <c r="H1519" s="19">
        <v>2271.5</v>
      </c>
      <c r="I1519" s="18" t="s">
        <v>18679</v>
      </c>
      <c r="J1519" s="19" t="s">
        <v>14102</v>
      </c>
      <c r="K1519" s="18"/>
      <c r="L1519" s="18">
        <v>2102.86</v>
      </c>
    </row>
    <row r="1520" spans="1:12" s="20" customFormat="1" ht="12" x14ac:dyDescent="0.25">
      <c r="A1520" s="71">
        <v>1519</v>
      </c>
      <c r="B1520" s="18" t="s">
        <v>2228</v>
      </c>
      <c r="C1520" s="18" t="s">
        <v>20360</v>
      </c>
      <c r="D1520" s="18" t="s">
        <v>2229</v>
      </c>
      <c r="E1520" s="17">
        <v>1</v>
      </c>
      <c r="F1520" s="18" t="s">
        <v>20361</v>
      </c>
      <c r="G1520" s="17">
        <v>1</v>
      </c>
      <c r="H1520" s="19">
        <v>42.81</v>
      </c>
      <c r="I1520" s="18" t="s">
        <v>18679</v>
      </c>
      <c r="J1520" s="19" t="s">
        <v>14102</v>
      </c>
      <c r="K1520" s="18"/>
      <c r="L1520" s="18">
        <v>41.71</v>
      </c>
    </row>
    <row r="1521" spans="1:12" s="20" customFormat="1" ht="12" x14ac:dyDescent="0.25">
      <c r="A1521" s="71">
        <v>1520</v>
      </c>
      <c r="B1521" s="18" t="s">
        <v>2222</v>
      </c>
      <c r="C1521" s="18" t="s">
        <v>20360</v>
      </c>
      <c r="D1521" s="18" t="s">
        <v>2223</v>
      </c>
      <c r="E1521" s="17">
        <v>1</v>
      </c>
      <c r="F1521" s="18" t="s">
        <v>20362</v>
      </c>
      <c r="G1521" s="17">
        <v>1</v>
      </c>
      <c r="H1521" s="19">
        <v>61.58</v>
      </c>
      <c r="I1521" s="18" t="s">
        <v>18679</v>
      </c>
      <c r="J1521" s="19" t="s">
        <v>14102</v>
      </c>
      <c r="K1521" s="18"/>
      <c r="L1521" s="18">
        <v>60</v>
      </c>
    </row>
    <row r="1522" spans="1:12" s="20" customFormat="1" ht="12" x14ac:dyDescent="0.25">
      <c r="A1522" s="71">
        <v>1521</v>
      </c>
      <c r="B1522" s="18" t="s">
        <v>2216</v>
      </c>
      <c r="C1522" s="18" t="s">
        <v>20360</v>
      </c>
      <c r="D1522" s="18" t="s">
        <v>2217</v>
      </c>
      <c r="E1522" s="17">
        <v>1</v>
      </c>
      <c r="F1522" s="18" t="s">
        <v>20363</v>
      </c>
      <c r="G1522" s="17">
        <v>1</v>
      </c>
      <c r="H1522" s="19">
        <v>80.349999999999994</v>
      </c>
      <c r="I1522" s="18" t="s">
        <v>18679</v>
      </c>
      <c r="J1522" s="19" t="s">
        <v>14102</v>
      </c>
      <c r="K1522" s="18"/>
      <c r="L1522" s="18">
        <v>78.290000000000006</v>
      </c>
    </row>
    <row r="1523" spans="1:12" s="20" customFormat="1" ht="12" x14ac:dyDescent="0.25">
      <c r="A1523" s="71">
        <v>1522</v>
      </c>
      <c r="B1523" s="18" t="s">
        <v>2210</v>
      </c>
      <c r="C1523" s="18" t="s">
        <v>20360</v>
      </c>
      <c r="D1523" s="18" t="s">
        <v>2211</v>
      </c>
      <c r="E1523" s="17">
        <v>1</v>
      </c>
      <c r="F1523" s="18" t="s">
        <v>20364</v>
      </c>
      <c r="G1523" s="17">
        <v>1</v>
      </c>
      <c r="H1523" s="19">
        <v>95.6</v>
      </c>
      <c r="I1523" s="18" t="s">
        <v>18679</v>
      </c>
      <c r="J1523" s="19" t="s">
        <v>14102</v>
      </c>
      <c r="K1523" s="18"/>
      <c r="L1523" s="18">
        <v>93.14</v>
      </c>
    </row>
    <row r="1524" spans="1:12" s="20" customFormat="1" ht="12" x14ac:dyDescent="0.25">
      <c r="A1524" s="71">
        <v>1523</v>
      </c>
      <c r="B1524" s="18" t="s">
        <v>2207</v>
      </c>
      <c r="C1524" s="18" t="s">
        <v>20360</v>
      </c>
      <c r="D1524" s="18" t="s">
        <v>2208</v>
      </c>
      <c r="E1524" s="17">
        <v>1</v>
      </c>
      <c r="F1524" s="18" t="s">
        <v>20365</v>
      </c>
      <c r="G1524" s="17">
        <v>1</v>
      </c>
      <c r="H1524" s="19">
        <v>110.26</v>
      </c>
      <c r="I1524" s="18" t="s">
        <v>18679</v>
      </c>
      <c r="J1524" s="19" t="s">
        <v>14102</v>
      </c>
      <c r="K1524" s="18"/>
      <c r="L1524" s="18">
        <v>107.43</v>
      </c>
    </row>
    <row r="1525" spans="1:12" s="20" customFormat="1" ht="12" x14ac:dyDescent="0.25">
      <c r="A1525" s="71">
        <v>1524</v>
      </c>
      <c r="B1525" s="18" t="s">
        <v>2080</v>
      </c>
      <c r="C1525" s="18" t="s">
        <v>20360</v>
      </c>
      <c r="D1525" s="18" t="s">
        <v>2081</v>
      </c>
      <c r="E1525" s="17">
        <v>1</v>
      </c>
      <c r="F1525" s="18" t="s">
        <v>20366</v>
      </c>
      <c r="G1525" s="17">
        <v>1</v>
      </c>
      <c r="H1525" s="19">
        <v>80.349999999999994</v>
      </c>
      <c r="I1525" s="18" t="s">
        <v>18679</v>
      </c>
      <c r="J1525" s="19" t="s">
        <v>14102</v>
      </c>
      <c r="K1525" s="18"/>
      <c r="L1525" s="18">
        <v>78.290000000000006</v>
      </c>
    </row>
    <row r="1526" spans="1:12" s="20" customFormat="1" ht="12" x14ac:dyDescent="0.25">
      <c r="A1526" s="71">
        <v>1525</v>
      </c>
      <c r="B1526" s="18" t="s">
        <v>2077</v>
      </c>
      <c r="C1526" s="18" t="s">
        <v>20360</v>
      </c>
      <c r="D1526" s="18" t="s">
        <v>2078</v>
      </c>
      <c r="E1526" s="17">
        <v>1</v>
      </c>
      <c r="F1526" s="18" t="s">
        <v>20367</v>
      </c>
      <c r="G1526" s="17">
        <v>1</v>
      </c>
      <c r="H1526" s="19">
        <v>110.26</v>
      </c>
      <c r="I1526" s="18" t="s">
        <v>18679</v>
      </c>
      <c r="J1526" s="19" t="s">
        <v>14102</v>
      </c>
      <c r="K1526" s="18"/>
      <c r="L1526" s="18">
        <v>107.43</v>
      </c>
    </row>
    <row r="1527" spans="1:12" s="20" customFormat="1" ht="12" x14ac:dyDescent="0.25">
      <c r="A1527" s="71">
        <v>1526</v>
      </c>
      <c r="B1527" s="18" t="s">
        <v>2074</v>
      </c>
      <c r="C1527" s="18" t="s">
        <v>20368</v>
      </c>
      <c r="D1527" s="18" t="s">
        <v>2075</v>
      </c>
      <c r="E1527" s="17">
        <v>1</v>
      </c>
      <c r="F1527" s="18" t="s">
        <v>20369</v>
      </c>
      <c r="G1527" s="17">
        <v>1</v>
      </c>
      <c r="H1527" s="19">
        <v>5.28</v>
      </c>
      <c r="I1527" s="18" t="s">
        <v>18679</v>
      </c>
      <c r="J1527" s="19" t="s">
        <v>14102</v>
      </c>
      <c r="K1527" s="18"/>
      <c r="L1527" s="18">
        <v>5.14</v>
      </c>
    </row>
    <row r="1528" spans="1:12" s="20" customFormat="1" ht="12" x14ac:dyDescent="0.25">
      <c r="A1528" s="71">
        <v>1527</v>
      </c>
      <c r="B1528" s="18" t="s">
        <v>2071</v>
      </c>
      <c r="C1528" s="18" t="s">
        <v>20368</v>
      </c>
      <c r="D1528" s="18" t="s">
        <v>2072</v>
      </c>
      <c r="E1528" s="17">
        <v>1</v>
      </c>
      <c r="F1528" s="18" t="s">
        <v>20370</v>
      </c>
      <c r="G1528" s="17">
        <v>1</v>
      </c>
      <c r="H1528" s="19">
        <v>5.28</v>
      </c>
      <c r="I1528" s="18" t="s">
        <v>18679</v>
      </c>
      <c r="J1528" s="19" t="s">
        <v>14102</v>
      </c>
      <c r="K1528" s="18"/>
      <c r="L1528" s="18">
        <v>5.14</v>
      </c>
    </row>
    <row r="1529" spans="1:12" s="20" customFormat="1" ht="12" x14ac:dyDescent="0.25">
      <c r="A1529" s="71">
        <v>1528</v>
      </c>
      <c r="B1529" s="18" t="s">
        <v>2068</v>
      </c>
      <c r="C1529" s="18" t="s">
        <v>20368</v>
      </c>
      <c r="D1529" s="18" t="s">
        <v>2069</v>
      </c>
      <c r="E1529" s="17">
        <v>1</v>
      </c>
      <c r="F1529" s="18" t="s">
        <v>20371</v>
      </c>
      <c r="G1529" s="17">
        <v>1</v>
      </c>
      <c r="H1529" s="19">
        <v>29.32</v>
      </c>
      <c r="I1529" s="18" t="s">
        <v>18679</v>
      </c>
      <c r="J1529" s="19" t="s">
        <v>14102</v>
      </c>
      <c r="K1529" s="18"/>
      <c r="L1529" s="18">
        <v>28.57</v>
      </c>
    </row>
    <row r="1530" spans="1:12" s="20" customFormat="1" ht="12" x14ac:dyDescent="0.25">
      <c r="A1530" s="71">
        <v>1529</v>
      </c>
      <c r="B1530" s="18" t="s">
        <v>2065</v>
      </c>
      <c r="C1530" s="18" t="s">
        <v>20368</v>
      </c>
      <c r="D1530" s="18" t="s">
        <v>2066</v>
      </c>
      <c r="E1530" s="17">
        <v>1</v>
      </c>
      <c r="F1530" s="18" t="s">
        <v>20372</v>
      </c>
      <c r="G1530" s="17">
        <v>1</v>
      </c>
      <c r="H1530" s="19">
        <v>29.32</v>
      </c>
      <c r="I1530" s="18" t="s">
        <v>18679</v>
      </c>
      <c r="J1530" s="19" t="s">
        <v>14102</v>
      </c>
      <c r="K1530" s="18"/>
      <c r="L1530" s="18">
        <v>28.57</v>
      </c>
    </row>
    <row r="1531" spans="1:12" s="20" customFormat="1" ht="12" x14ac:dyDescent="0.25">
      <c r="A1531" s="71">
        <v>1530</v>
      </c>
      <c r="B1531" s="18" t="s">
        <v>2062</v>
      </c>
      <c r="C1531" s="18" t="s">
        <v>20368</v>
      </c>
      <c r="D1531" s="18" t="s">
        <v>2063</v>
      </c>
      <c r="E1531" s="17">
        <v>1</v>
      </c>
      <c r="F1531" s="18" t="s">
        <v>20373</v>
      </c>
      <c r="G1531" s="17">
        <v>1</v>
      </c>
      <c r="H1531" s="19">
        <v>7.04</v>
      </c>
      <c r="I1531" s="18" t="s">
        <v>18679</v>
      </c>
      <c r="J1531" s="19" t="s">
        <v>14102</v>
      </c>
      <c r="K1531" s="18"/>
      <c r="L1531" s="18">
        <v>6.86</v>
      </c>
    </row>
    <row r="1532" spans="1:12" s="20" customFormat="1" ht="12" x14ac:dyDescent="0.25">
      <c r="A1532" s="71">
        <v>1531</v>
      </c>
      <c r="B1532" s="18" t="s">
        <v>2059</v>
      </c>
      <c r="C1532" s="18" t="s">
        <v>20368</v>
      </c>
      <c r="D1532" s="18" t="s">
        <v>2060</v>
      </c>
      <c r="E1532" s="17">
        <v>1</v>
      </c>
      <c r="F1532" s="18" t="s">
        <v>20374</v>
      </c>
      <c r="G1532" s="17">
        <v>1</v>
      </c>
      <c r="H1532" s="19">
        <v>9.3800000000000008</v>
      </c>
      <c r="I1532" s="18" t="s">
        <v>18679</v>
      </c>
      <c r="J1532" s="19" t="s">
        <v>14102</v>
      </c>
      <c r="K1532" s="18"/>
      <c r="L1532" s="18">
        <v>9.14</v>
      </c>
    </row>
    <row r="1533" spans="1:12" s="20" customFormat="1" ht="12" x14ac:dyDescent="0.25">
      <c r="A1533" s="71">
        <v>1532</v>
      </c>
      <c r="B1533" s="18" t="s">
        <v>2056</v>
      </c>
      <c r="C1533" s="18" t="s">
        <v>20368</v>
      </c>
      <c r="D1533" s="18" t="s">
        <v>2057</v>
      </c>
      <c r="E1533" s="17">
        <v>1</v>
      </c>
      <c r="F1533" s="18" t="s">
        <v>20375</v>
      </c>
      <c r="G1533" s="17">
        <v>1</v>
      </c>
      <c r="H1533" s="19">
        <v>8.8000000000000007</v>
      </c>
      <c r="I1533" s="18" t="s">
        <v>18679</v>
      </c>
      <c r="J1533" s="19" t="s">
        <v>14102</v>
      </c>
      <c r="K1533" s="18"/>
      <c r="L1533" s="18">
        <v>8.57</v>
      </c>
    </row>
    <row r="1534" spans="1:12" s="20" customFormat="1" ht="12" x14ac:dyDescent="0.25">
      <c r="A1534" s="71">
        <v>1533</v>
      </c>
      <c r="B1534" s="18" t="s">
        <v>2053</v>
      </c>
      <c r="C1534" s="18" t="s">
        <v>20368</v>
      </c>
      <c r="D1534" s="18" t="s">
        <v>2054</v>
      </c>
      <c r="E1534" s="17">
        <v>1</v>
      </c>
      <c r="F1534" s="18" t="s">
        <v>20376</v>
      </c>
      <c r="G1534" s="17">
        <v>1</v>
      </c>
      <c r="H1534" s="19">
        <v>15.84</v>
      </c>
      <c r="I1534" s="18" t="s">
        <v>18679</v>
      </c>
      <c r="J1534" s="19" t="s">
        <v>14102</v>
      </c>
      <c r="K1534" s="18"/>
      <c r="L1534" s="18">
        <v>15.43</v>
      </c>
    </row>
    <row r="1535" spans="1:12" s="20" customFormat="1" ht="12" x14ac:dyDescent="0.25">
      <c r="A1535" s="71">
        <v>1534</v>
      </c>
      <c r="B1535" s="18" t="s">
        <v>2050</v>
      </c>
      <c r="C1535" s="18" t="s">
        <v>20368</v>
      </c>
      <c r="D1535" s="18" t="s">
        <v>2051</v>
      </c>
      <c r="E1535" s="17">
        <v>1</v>
      </c>
      <c r="F1535" s="18" t="s">
        <v>20377</v>
      </c>
      <c r="G1535" s="17">
        <v>1</v>
      </c>
      <c r="H1535" s="19">
        <v>9.3800000000000008</v>
      </c>
      <c r="I1535" s="18" t="s">
        <v>18679</v>
      </c>
      <c r="J1535" s="19" t="s">
        <v>14102</v>
      </c>
      <c r="K1535" s="18"/>
      <c r="L1535" s="18">
        <v>9.14</v>
      </c>
    </row>
    <row r="1536" spans="1:12" s="20" customFormat="1" ht="12" x14ac:dyDescent="0.25">
      <c r="A1536" s="71">
        <v>1535</v>
      </c>
      <c r="B1536" s="18" t="s">
        <v>2047</v>
      </c>
      <c r="C1536" s="18" t="s">
        <v>20368</v>
      </c>
      <c r="D1536" s="18" t="s">
        <v>2048</v>
      </c>
      <c r="E1536" s="17">
        <v>1</v>
      </c>
      <c r="F1536" s="18" t="s">
        <v>20378</v>
      </c>
      <c r="G1536" s="17">
        <v>1</v>
      </c>
      <c r="H1536" s="19">
        <v>4.6900000000000004</v>
      </c>
      <c r="I1536" s="18" t="s">
        <v>18679</v>
      </c>
      <c r="J1536" s="19" t="s">
        <v>14102</v>
      </c>
      <c r="K1536" s="18"/>
      <c r="L1536" s="18">
        <v>4.57</v>
      </c>
    </row>
    <row r="1537" spans="1:12" s="20" customFormat="1" ht="12" x14ac:dyDescent="0.25">
      <c r="A1537" s="71">
        <v>1536</v>
      </c>
      <c r="B1537" s="18" t="s">
        <v>2044</v>
      </c>
      <c r="C1537" s="18" t="s">
        <v>20368</v>
      </c>
      <c r="D1537" s="18" t="s">
        <v>2045</v>
      </c>
      <c r="E1537" s="17">
        <v>1</v>
      </c>
      <c r="F1537" s="18" t="s">
        <v>20379</v>
      </c>
      <c r="G1537" s="17">
        <v>1</v>
      </c>
      <c r="H1537" s="19">
        <v>3.52</v>
      </c>
      <c r="I1537" s="18" t="s">
        <v>18679</v>
      </c>
      <c r="J1537" s="19" t="s">
        <v>14102</v>
      </c>
      <c r="K1537" s="18"/>
      <c r="L1537" s="18">
        <v>3.43</v>
      </c>
    </row>
    <row r="1538" spans="1:12" s="20" customFormat="1" ht="12" x14ac:dyDescent="0.25">
      <c r="A1538" s="71">
        <v>1537</v>
      </c>
      <c r="B1538" s="18" t="s">
        <v>2041</v>
      </c>
      <c r="C1538" s="18" t="s">
        <v>20368</v>
      </c>
      <c r="D1538" s="18" t="s">
        <v>2042</v>
      </c>
      <c r="E1538" s="17">
        <v>1</v>
      </c>
      <c r="F1538" s="18" t="s">
        <v>20380</v>
      </c>
      <c r="G1538" s="17">
        <v>1</v>
      </c>
      <c r="H1538" s="19">
        <v>19.350000000000001</v>
      </c>
      <c r="I1538" s="18" t="s">
        <v>18679</v>
      </c>
      <c r="J1538" s="19" t="s">
        <v>14102</v>
      </c>
      <c r="K1538" s="18"/>
      <c r="L1538" s="18">
        <v>18.86</v>
      </c>
    </row>
    <row r="1539" spans="1:12" s="20" customFormat="1" ht="12" x14ac:dyDescent="0.25">
      <c r="A1539" s="71">
        <v>1538</v>
      </c>
      <c r="B1539" s="18" t="s">
        <v>2038</v>
      </c>
      <c r="C1539" s="18" t="s">
        <v>20381</v>
      </c>
      <c r="D1539" s="18" t="s">
        <v>2039</v>
      </c>
      <c r="E1539" s="17">
        <v>1</v>
      </c>
      <c r="F1539" s="18" t="s">
        <v>20382</v>
      </c>
      <c r="G1539" s="17">
        <v>1</v>
      </c>
      <c r="H1539" s="19">
        <v>97.36</v>
      </c>
      <c r="I1539" s="18" t="s">
        <v>18679</v>
      </c>
      <c r="J1539" s="19" t="s">
        <v>14102</v>
      </c>
      <c r="K1539" s="18"/>
      <c r="L1539" s="18">
        <v>94.86</v>
      </c>
    </row>
    <row r="1540" spans="1:12" s="20" customFormat="1" ht="12" x14ac:dyDescent="0.25">
      <c r="A1540" s="71">
        <v>1539</v>
      </c>
      <c r="B1540" s="18" t="s">
        <v>2032</v>
      </c>
      <c r="C1540" s="18" t="s">
        <v>20381</v>
      </c>
      <c r="D1540" s="18" t="s">
        <v>2033</v>
      </c>
      <c r="E1540" s="17">
        <v>1</v>
      </c>
      <c r="F1540" s="18" t="s">
        <v>20383</v>
      </c>
      <c r="G1540" s="17">
        <v>1</v>
      </c>
      <c r="H1540" s="19">
        <v>112.02</v>
      </c>
      <c r="I1540" s="18" t="s">
        <v>18679</v>
      </c>
      <c r="J1540" s="19" t="s">
        <v>14102</v>
      </c>
      <c r="K1540" s="18"/>
      <c r="L1540" s="18">
        <v>109.14</v>
      </c>
    </row>
    <row r="1541" spans="1:12" s="20" customFormat="1" ht="12" x14ac:dyDescent="0.25">
      <c r="A1541" s="71">
        <v>1540</v>
      </c>
      <c r="B1541" s="18" t="s">
        <v>2029</v>
      </c>
      <c r="C1541" s="18" t="s">
        <v>20381</v>
      </c>
      <c r="D1541" s="18" t="s">
        <v>2030</v>
      </c>
      <c r="E1541" s="17">
        <v>1</v>
      </c>
      <c r="F1541" s="18" t="s">
        <v>20384</v>
      </c>
      <c r="G1541" s="17">
        <v>1</v>
      </c>
      <c r="H1541" s="19">
        <v>116.71</v>
      </c>
      <c r="I1541" s="18" t="s">
        <v>18679</v>
      </c>
      <c r="J1541" s="19" t="s">
        <v>14102</v>
      </c>
      <c r="K1541" s="18"/>
      <c r="L1541" s="18">
        <v>113.71</v>
      </c>
    </row>
    <row r="1542" spans="1:12" s="20" customFormat="1" ht="12" x14ac:dyDescent="0.25">
      <c r="A1542" s="71">
        <v>1541</v>
      </c>
      <c r="B1542" s="18" t="s">
        <v>2026</v>
      </c>
      <c r="C1542" s="18" t="s">
        <v>20381</v>
      </c>
      <c r="D1542" s="18" t="s">
        <v>2027</v>
      </c>
      <c r="E1542" s="17">
        <v>1</v>
      </c>
      <c r="F1542" s="18" t="s">
        <v>20385</v>
      </c>
      <c r="G1542" s="17">
        <v>1</v>
      </c>
      <c r="H1542" s="19">
        <v>131.37</v>
      </c>
      <c r="I1542" s="18" t="s">
        <v>18679</v>
      </c>
      <c r="J1542" s="19" t="s">
        <v>14102</v>
      </c>
      <c r="K1542" s="18"/>
      <c r="L1542" s="18">
        <v>128</v>
      </c>
    </row>
    <row r="1543" spans="1:12" s="20" customFormat="1" ht="12" x14ac:dyDescent="0.25">
      <c r="A1543" s="71">
        <v>1542</v>
      </c>
      <c r="B1543" s="18" t="s">
        <v>2023</v>
      </c>
      <c r="C1543" s="18" t="s">
        <v>20381</v>
      </c>
      <c r="D1543" s="18" t="s">
        <v>2024</v>
      </c>
      <c r="E1543" s="17">
        <v>1</v>
      </c>
      <c r="F1543" s="18" t="s">
        <v>20386</v>
      </c>
      <c r="G1543" s="17">
        <v>1</v>
      </c>
      <c r="H1543" s="19">
        <v>139.59</v>
      </c>
      <c r="I1543" s="18" t="s">
        <v>18679</v>
      </c>
      <c r="J1543" s="19" t="s">
        <v>14102</v>
      </c>
      <c r="K1543" s="18"/>
      <c r="L1543" s="18">
        <v>136</v>
      </c>
    </row>
    <row r="1544" spans="1:12" s="20" customFormat="1" ht="12" x14ac:dyDescent="0.25">
      <c r="A1544" s="71">
        <v>1543</v>
      </c>
      <c r="B1544" s="18" t="s">
        <v>2020</v>
      </c>
      <c r="C1544" s="18" t="s">
        <v>20381</v>
      </c>
      <c r="D1544" s="18" t="s">
        <v>2021</v>
      </c>
      <c r="E1544" s="17">
        <v>1</v>
      </c>
      <c r="F1544" s="18" t="s">
        <v>20387</v>
      </c>
      <c r="G1544" s="17">
        <v>1</v>
      </c>
      <c r="H1544" s="19">
        <v>157.77000000000001</v>
      </c>
      <c r="I1544" s="18" t="s">
        <v>18679</v>
      </c>
      <c r="J1544" s="19" t="s">
        <v>14102</v>
      </c>
      <c r="K1544" s="18"/>
      <c r="L1544" s="18">
        <v>153.71</v>
      </c>
    </row>
    <row r="1545" spans="1:12" s="20" customFormat="1" ht="12" x14ac:dyDescent="0.25">
      <c r="A1545" s="71">
        <v>1544</v>
      </c>
      <c r="B1545" s="18" t="s">
        <v>2017</v>
      </c>
      <c r="C1545" s="18" t="s">
        <v>20381</v>
      </c>
      <c r="D1545" s="18" t="s">
        <v>2018</v>
      </c>
      <c r="E1545" s="17">
        <v>1</v>
      </c>
      <c r="F1545" s="18" t="s">
        <v>20388</v>
      </c>
      <c r="G1545" s="17">
        <v>1</v>
      </c>
      <c r="H1545" s="19">
        <v>97.36</v>
      </c>
      <c r="I1545" s="18" t="s">
        <v>18679</v>
      </c>
      <c r="J1545" s="19" t="s">
        <v>14102</v>
      </c>
      <c r="K1545" s="18"/>
      <c r="L1545" s="18">
        <v>94.86</v>
      </c>
    </row>
    <row r="1546" spans="1:12" s="20" customFormat="1" ht="12" x14ac:dyDescent="0.25">
      <c r="A1546" s="71">
        <v>1545</v>
      </c>
      <c r="B1546" s="18" t="s">
        <v>2014</v>
      </c>
      <c r="C1546" s="18" t="s">
        <v>20381</v>
      </c>
      <c r="D1546" s="18" t="s">
        <v>2015</v>
      </c>
      <c r="E1546" s="17">
        <v>1</v>
      </c>
      <c r="F1546" s="18" t="s">
        <v>20389</v>
      </c>
      <c r="G1546" s="17">
        <v>1</v>
      </c>
      <c r="H1546" s="19">
        <v>119.06</v>
      </c>
      <c r="I1546" s="18" t="s">
        <v>18679</v>
      </c>
      <c r="J1546" s="19" t="s">
        <v>14102</v>
      </c>
      <c r="K1546" s="18"/>
      <c r="L1546" s="18">
        <v>116</v>
      </c>
    </row>
    <row r="1547" spans="1:12" s="20" customFormat="1" ht="12" x14ac:dyDescent="0.25">
      <c r="A1547" s="71">
        <v>1546</v>
      </c>
      <c r="B1547" s="18" t="s">
        <v>2011</v>
      </c>
      <c r="C1547" s="18" t="s">
        <v>20381</v>
      </c>
      <c r="D1547" s="18" t="s">
        <v>2012</v>
      </c>
      <c r="E1547" s="17">
        <v>1</v>
      </c>
      <c r="F1547" s="18" t="s">
        <v>20390</v>
      </c>
      <c r="G1547" s="17">
        <v>1</v>
      </c>
      <c r="H1547" s="19">
        <v>143.1</v>
      </c>
      <c r="I1547" s="18" t="s">
        <v>18679</v>
      </c>
      <c r="J1547" s="19" t="s">
        <v>14102</v>
      </c>
      <c r="K1547" s="18"/>
      <c r="L1547" s="18">
        <v>139.43</v>
      </c>
    </row>
    <row r="1548" spans="1:12" s="20" customFormat="1" ht="12" x14ac:dyDescent="0.25">
      <c r="A1548" s="71">
        <v>1547</v>
      </c>
      <c r="B1548" s="18" t="s">
        <v>2008</v>
      </c>
      <c r="C1548" s="18" t="s">
        <v>20381</v>
      </c>
      <c r="D1548" s="18" t="s">
        <v>2009</v>
      </c>
      <c r="E1548" s="17">
        <v>1</v>
      </c>
      <c r="F1548" s="18" t="s">
        <v>20391</v>
      </c>
      <c r="G1548" s="17">
        <v>1</v>
      </c>
      <c r="H1548" s="19">
        <v>161.87</v>
      </c>
      <c r="I1548" s="18" t="s">
        <v>18679</v>
      </c>
      <c r="J1548" s="19" t="s">
        <v>14102</v>
      </c>
      <c r="K1548" s="18"/>
      <c r="L1548" s="18">
        <v>157.71</v>
      </c>
    </row>
    <row r="1549" spans="1:12" s="20" customFormat="1" ht="12" x14ac:dyDescent="0.25">
      <c r="A1549" s="71">
        <v>1548</v>
      </c>
      <c r="B1549" s="18" t="s">
        <v>2002</v>
      </c>
      <c r="C1549" s="18" t="s">
        <v>20392</v>
      </c>
      <c r="D1549" s="18" t="s">
        <v>2003</v>
      </c>
      <c r="E1549" s="17">
        <v>1</v>
      </c>
      <c r="F1549" s="18" t="s">
        <v>20393</v>
      </c>
      <c r="G1549" s="17">
        <v>1</v>
      </c>
      <c r="H1549" s="19">
        <v>337.82</v>
      </c>
      <c r="I1549" s="18" t="s">
        <v>18679</v>
      </c>
      <c r="J1549" s="19" t="s">
        <v>14102</v>
      </c>
      <c r="K1549" s="18"/>
      <c r="L1549" s="18">
        <v>329.14</v>
      </c>
    </row>
    <row r="1550" spans="1:12" s="20" customFormat="1" ht="12" x14ac:dyDescent="0.25">
      <c r="A1550" s="71">
        <v>1549</v>
      </c>
      <c r="B1550" s="18" t="s">
        <v>1996</v>
      </c>
      <c r="C1550" s="18" t="s">
        <v>20392</v>
      </c>
      <c r="D1550" s="18" t="s">
        <v>1997</v>
      </c>
      <c r="E1550" s="17">
        <v>1</v>
      </c>
      <c r="F1550" s="18" t="s">
        <v>20394</v>
      </c>
      <c r="G1550" s="17">
        <v>1</v>
      </c>
      <c r="H1550" s="19">
        <v>451.01</v>
      </c>
      <c r="I1550" s="18" t="s">
        <v>18679</v>
      </c>
      <c r="J1550" s="19" t="s">
        <v>14102</v>
      </c>
      <c r="K1550" s="18"/>
      <c r="L1550" s="18">
        <v>439.43</v>
      </c>
    </row>
    <row r="1551" spans="1:12" s="20" customFormat="1" ht="12" x14ac:dyDescent="0.25">
      <c r="A1551" s="71">
        <v>1550</v>
      </c>
      <c r="B1551" s="18" t="s">
        <v>1990</v>
      </c>
      <c r="C1551" s="18" t="s">
        <v>20392</v>
      </c>
      <c r="D1551" s="18" t="s">
        <v>1991</v>
      </c>
      <c r="E1551" s="17">
        <v>1</v>
      </c>
      <c r="F1551" s="18" t="s">
        <v>20395</v>
      </c>
      <c r="G1551" s="17">
        <v>1</v>
      </c>
      <c r="H1551" s="19">
        <v>337.82</v>
      </c>
      <c r="I1551" s="18" t="s">
        <v>18679</v>
      </c>
      <c r="J1551" s="19" t="s">
        <v>14102</v>
      </c>
      <c r="K1551" s="18"/>
      <c r="L1551" s="18">
        <v>329.14</v>
      </c>
    </row>
    <row r="1552" spans="1:12" s="20" customFormat="1" ht="12" x14ac:dyDescent="0.25">
      <c r="A1552" s="71">
        <v>1551</v>
      </c>
      <c r="B1552" s="18" t="s">
        <v>1984</v>
      </c>
      <c r="C1552" s="18" t="s">
        <v>20392</v>
      </c>
      <c r="D1552" s="18" t="s">
        <v>1985</v>
      </c>
      <c r="E1552" s="17">
        <v>1</v>
      </c>
      <c r="F1552" s="18" t="s">
        <v>20396</v>
      </c>
      <c r="G1552" s="17">
        <v>1</v>
      </c>
      <c r="H1552" s="19">
        <v>451.01</v>
      </c>
      <c r="I1552" s="18" t="s">
        <v>18679</v>
      </c>
      <c r="J1552" s="19" t="s">
        <v>14102</v>
      </c>
      <c r="K1552" s="18"/>
      <c r="L1552" s="18">
        <v>439.43</v>
      </c>
    </row>
    <row r="1553" spans="1:12" s="20" customFormat="1" ht="12" x14ac:dyDescent="0.25">
      <c r="A1553" s="71">
        <v>1552</v>
      </c>
      <c r="B1553" s="18" t="s">
        <v>1981</v>
      </c>
      <c r="C1553" s="18" t="s">
        <v>20397</v>
      </c>
      <c r="D1553" s="18" t="s">
        <v>1982</v>
      </c>
      <c r="E1553" s="17">
        <v>1</v>
      </c>
      <c r="F1553" s="18" t="s">
        <v>20398</v>
      </c>
      <c r="G1553" s="17">
        <v>1</v>
      </c>
      <c r="H1553" s="19">
        <v>551.30999999999995</v>
      </c>
      <c r="I1553" s="18" t="s">
        <v>18679</v>
      </c>
      <c r="J1553" s="19" t="s">
        <v>14102</v>
      </c>
      <c r="K1553" s="18"/>
      <c r="L1553" s="18">
        <v>537.14</v>
      </c>
    </row>
    <row r="1554" spans="1:12" s="20" customFormat="1" ht="12" x14ac:dyDescent="0.25">
      <c r="A1554" s="71">
        <v>1553</v>
      </c>
      <c r="B1554" s="18" t="s">
        <v>1978</v>
      </c>
      <c r="C1554" s="18" t="s">
        <v>20397</v>
      </c>
      <c r="D1554" s="18" t="s">
        <v>1979</v>
      </c>
      <c r="E1554" s="17">
        <v>1</v>
      </c>
      <c r="F1554" s="18" t="s">
        <v>20399</v>
      </c>
      <c r="G1554" s="17">
        <v>1</v>
      </c>
      <c r="H1554" s="19">
        <v>607.02</v>
      </c>
      <c r="I1554" s="18" t="s">
        <v>18679</v>
      </c>
      <c r="J1554" s="19" t="s">
        <v>14102</v>
      </c>
      <c r="K1554" s="18"/>
      <c r="L1554" s="18">
        <v>591.42999999999995</v>
      </c>
    </row>
    <row r="1555" spans="1:12" s="20" customFormat="1" ht="12" x14ac:dyDescent="0.25">
      <c r="A1555" s="71">
        <v>1554</v>
      </c>
      <c r="B1555" s="18" t="s">
        <v>1972</v>
      </c>
      <c r="C1555" s="18" t="s">
        <v>20397</v>
      </c>
      <c r="D1555" s="18" t="s">
        <v>1973</v>
      </c>
      <c r="E1555" s="17">
        <v>1</v>
      </c>
      <c r="F1555" s="18" t="s">
        <v>20400</v>
      </c>
      <c r="G1555" s="17">
        <v>1</v>
      </c>
      <c r="H1555" s="19">
        <v>551.30999999999995</v>
      </c>
      <c r="I1555" s="18" t="s">
        <v>18679</v>
      </c>
      <c r="J1555" s="19" t="s">
        <v>14102</v>
      </c>
      <c r="K1555" s="18"/>
      <c r="L1555" s="18">
        <v>537.14</v>
      </c>
    </row>
    <row r="1556" spans="1:12" s="20" customFormat="1" ht="12" x14ac:dyDescent="0.25">
      <c r="A1556" s="71">
        <v>1555</v>
      </c>
      <c r="B1556" s="18" t="s">
        <v>1966</v>
      </c>
      <c r="C1556" s="18" t="s">
        <v>20397</v>
      </c>
      <c r="D1556" s="18" t="s">
        <v>1967</v>
      </c>
      <c r="E1556" s="17">
        <v>1</v>
      </c>
      <c r="F1556" s="18" t="s">
        <v>20401</v>
      </c>
      <c r="G1556" s="17">
        <v>1</v>
      </c>
      <c r="H1556" s="19">
        <v>607.02</v>
      </c>
      <c r="I1556" s="18" t="s">
        <v>18679</v>
      </c>
      <c r="J1556" s="19" t="s">
        <v>14102</v>
      </c>
      <c r="K1556" s="18"/>
      <c r="L1556" s="18">
        <v>591.42999999999995</v>
      </c>
    </row>
    <row r="1557" spans="1:12" s="20" customFormat="1" ht="12" x14ac:dyDescent="0.25">
      <c r="A1557" s="71">
        <v>1556</v>
      </c>
      <c r="B1557" s="18" t="s">
        <v>1960</v>
      </c>
      <c r="C1557" s="18" t="s">
        <v>20397</v>
      </c>
      <c r="D1557" s="18" t="s">
        <v>1961</v>
      </c>
      <c r="E1557" s="17">
        <v>1</v>
      </c>
      <c r="F1557" s="18" t="s">
        <v>20402</v>
      </c>
      <c r="G1557" s="17">
        <v>1</v>
      </c>
      <c r="H1557" s="19">
        <v>969.48</v>
      </c>
      <c r="I1557" s="18" t="s">
        <v>18679</v>
      </c>
      <c r="J1557" s="19" t="s">
        <v>14102</v>
      </c>
      <c r="K1557" s="18"/>
      <c r="L1557" s="18">
        <v>944.57</v>
      </c>
    </row>
    <row r="1558" spans="1:12" s="20" customFormat="1" ht="12" x14ac:dyDescent="0.25">
      <c r="A1558" s="71">
        <v>1557</v>
      </c>
      <c r="B1558" s="18" t="s">
        <v>1957</v>
      </c>
      <c r="C1558" s="18" t="s">
        <v>20397</v>
      </c>
      <c r="D1558" s="18" t="s">
        <v>1958</v>
      </c>
      <c r="E1558" s="17">
        <v>1</v>
      </c>
      <c r="F1558" s="18" t="s">
        <v>20403</v>
      </c>
      <c r="G1558" s="17">
        <v>1</v>
      </c>
      <c r="H1558" s="19">
        <v>1550.11</v>
      </c>
      <c r="I1558" s="18" t="s">
        <v>18679</v>
      </c>
      <c r="J1558" s="19" t="s">
        <v>14102</v>
      </c>
      <c r="K1558" s="18"/>
      <c r="L1558" s="18">
        <v>1510.29</v>
      </c>
    </row>
    <row r="1559" spans="1:12" s="20" customFormat="1" ht="12" x14ac:dyDescent="0.25">
      <c r="A1559" s="71">
        <v>1558</v>
      </c>
      <c r="B1559" s="18" t="s">
        <v>1954</v>
      </c>
      <c r="C1559" s="18" t="s">
        <v>20397</v>
      </c>
      <c r="D1559" s="18" t="s">
        <v>1955</v>
      </c>
      <c r="E1559" s="17">
        <v>1</v>
      </c>
      <c r="F1559" s="18" t="s">
        <v>20404</v>
      </c>
      <c r="G1559" s="17">
        <v>1</v>
      </c>
      <c r="H1559" s="19">
        <v>602.33000000000004</v>
      </c>
      <c r="I1559" s="18" t="s">
        <v>18679</v>
      </c>
      <c r="J1559" s="19" t="s">
        <v>14102</v>
      </c>
      <c r="K1559" s="18"/>
      <c r="L1559" s="18">
        <v>586.86</v>
      </c>
    </row>
    <row r="1560" spans="1:12" s="20" customFormat="1" ht="12" x14ac:dyDescent="0.25">
      <c r="A1560" s="71">
        <v>1559</v>
      </c>
      <c r="B1560" s="18" t="s">
        <v>1945</v>
      </c>
      <c r="C1560" s="18" t="s">
        <v>20397</v>
      </c>
      <c r="D1560" s="18" t="s">
        <v>1946</v>
      </c>
      <c r="E1560" s="17">
        <v>1</v>
      </c>
      <c r="F1560" s="18" t="s">
        <v>20405</v>
      </c>
      <c r="G1560" s="17">
        <v>1</v>
      </c>
      <c r="H1560" s="19">
        <v>651.6</v>
      </c>
      <c r="I1560" s="18" t="s">
        <v>18679</v>
      </c>
      <c r="J1560" s="19" t="s">
        <v>14102</v>
      </c>
      <c r="K1560" s="18"/>
      <c r="L1560" s="18">
        <v>634.86</v>
      </c>
    </row>
    <row r="1561" spans="1:12" s="20" customFormat="1" ht="12" x14ac:dyDescent="0.25">
      <c r="A1561" s="71">
        <v>1560</v>
      </c>
      <c r="B1561" s="18" t="s">
        <v>1927</v>
      </c>
      <c r="C1561" s="18" t="s">
        <v>20397</v>
      </c>
      <c r="D1561" s="18" t="s">
        <v>1928</v>
      </c>
      <c r="E1561" s="17">
        <v>1</v>
      </c>
      <c r="F1561" s="18" t="s">
        <v>20406</v>
      </c>
      <c r="G1561" s="17">
        <v>1</v>
      </c>
      <c r="H1561" s="19">
        <v>1287.94</v>
      </c>
      <c r="I1561" s="18" t="s">
        <v>18679</v>
      </c>
      <c r="J1561" s="19" t="s">
        <v>14102</v>
      </c>
      <c r="K1561" s="18"/>
      <c r="L1561" s="18">
        <v>1254.8599999999999</v>
      </c>
    </row>
    <row r="1562" spans="1:12" s="20" customFormat="1" ht="12" x14ac:dyDescent="0.25">
      <c r="A1562" s="71">
        <v>1561</v>
      </c>
      <c r="B1562" s="18" t="s">
        <v>1921</v>
      </c>
      <c r="C1562" s="18" t="s">
        <v>20397</v>
      </c>
      <c r="D1562" s="18" t="s">
        <v>1922</v>
      </c>
      <c r="E1562" s="17">
        <v>1</v>
      </c>
      <c r="F1562" s="18" t="s">
        <v>20407</v>
      </c>
      <c r="G1562" s="17">
        <v>1</v>
      </c>
      <c r="H1562" s="19">
        <v>754.23</v>
      </c>
      <c r="I1562" s="18" t="s">
        <v>18679</v>
      </c>
      <c r="J1562" s="19" t="s">
        <v>14102</v>
      </c>
      <c r="K1562" s="18"/>
      <c r="L1562" s="18">
        <v>734.86</v>
      </c>
    </row>
    <row r="1563" spans="1:12" s="20" customFormat="1" ht="12" x14ac:dyDescent="0.25">
      <c r="A1563" s="71">
        <v>1562</v>
      </c>
      <c r="B1563" s="18" t="s">
        <v>1915</v>
      </c>
      <c r="C1563" s="18" t="s">
        <v>20397</v>
      </c>
      <c r="D1563" s="18" t="s">
        <v>1916</v>
      </c>
      <c r="E1563" s="17">
        <v>1</v>
      </c>
      <c r="F1563" s="18" t="s">
        <v>20408</v>
      </c>
      <c r="G1563" s="17">
        <v>1</v>
      </c>
      <c r="H1563" s="19">
        <v>947.78</v>
      </c>
      <c r="I1563" s="18" t="s">
        <v>18679</v>
      </c>
      <c r="J1563" s="19" t="s">
        <v>14102</v>
      </c>
      <c r="K1563" s="18"/>
      <c r="L1563" s="18">
        <v>923.43</v>
      </c>
    </row>
    <row r="1564" spans="1:12" s="20" customFormat="1" ht="12" x14ac:dyDescent="0.25">
      <c r="A1564" s="71">
        <v>1563</v>
      </c>
      <c r="B1564" s="18" t="s">
        <v>1912</v>
      </c>
      <c r="C1564" s="18" t="s">
        <v>20397</v>
      </c>
      <c r="D1564" s="18" t="s">
        <v>1913</v>
      </c>
      <c r="E1564" s="17">
        <v>1</v>
      </c>
      <c r="F1564" s="18" t="s">
        <v>20409</v>
      </c>
      <c r="G1564" s="17">
        <v>1</v>
      </c>
      <c r="H1564" s="19">
        <v>641.04</v>
      </c>
      <c r="I1564" s="18" t="s">
        <v>18679</v>
      </c>
      <c r="J1564" s="19" t="s">
        <v>14102</v>
      </c>
      <c r="K1564" s="18"/>
      <c r="L1564" s="18">
        <v>624.57000000000005</v>
      </c>
    </row>
    <row r="1565" spans="1:12" s="20" customFormat="1" ht="12" x14ac:dyDescent="0.25">
      <c r="A1565" s="71">
        <v>1564</v>
      </c>
      <c r="B1565" s="18" t="s">
        <v>1909</v>
      </c>
      <c r="C1565" s="18" t="s">
        <v>20397</v>
      </c>
      <c r="D1565" s="18" t="s">
        <v>1910</v>
      </c>
      <c r="E1565" s="17">
        <v>1</v>
      </c>
      <c r="F1565" s="18" t="s">
        <v>20410</v>
      </c>
      <c r="G1565" s="17">
        <v>1</v>
      </c>
      <c r="H1565" s="19">
        <v>1138.97</v>
      </c>
      <c r="I1565" s="18" t="s">
        <v>18679</v>
      </c>
      <c r="J1565" s="19" t="s">
        <v>14102</v>
      </c>
      <c r="K1565" s="18"/>
      <c r="L1565" s="18">
        <v>1109.71</v>
      </c>
    </row>
    <row r="1566" spans="1:12" s="20" customFormat="1" ht="12" x14ac:dyDescent="0.25">
      <c r="A1566" s="71">
        <v>1565</v>
      </c>
      <c r="B1566" s="18" t="s">
        <v>1906</v>
      </c>
      <c r="C1566" s="18" t="s">
        <v>20397</v>
      </c>
      <c r="D1566" s="18" t="s">
        <v>1907</v>
      </c>
      <c r="E1566" s="17">
        <v>1</v>
      </c>
      <c r="F1566" s="18" t="s">
        <v>20411</v>
      </c>
      <c r="G1566" s="17">
        <v>1</v>
      </c>
      <c r="H1566" s="19">
        <v>837.52</v>
      </c>
      <c r="I1566" s="18" t="s">
        <v>18679</v>
      </c>
      <c r="J1566" s="19" t="s">
        <v>14102</v>
      </c>
      <c r="K1566" s="18"/>
      <c r="L1566" s="18">
        <v>816</v>
      </c>
    </row>
    <row r="1567" spans="1:12" s="20" customFormat="1" ht="12" x14ac:dyDescent="0.25">
      <c r="A1567" s="71">
        <v>1566</v>
      </c>
      <c r="B1567" s="18" t="s">
        <v>1903</v>
      </c>
      <c r="C1567" s="18" t="s">
        <v>20397</v>
      </c>
      <c r="D1567" s="18" t="s">
        <v>1904</v>
      </c>
      <c r="E1567" s="17">
        <v>1</v>
      </c>
      <c r="F1567" s="18" t="s">
        <v>20412</v>
      </c>
      <c r="G1567" s="17">
        <v>1</v>
      </c>
      <c r="H1567" s="19">
        <v>977.1</v>
      </c>
      <c r="I1567" s="18" t="s">
        <v>18679</v>
      </c>
      <c r="J1567" s="19" t="s">
        <v>14102</v>
      </c>
      <c r="K1567" s="18"/>
      <c r="L1567" s="18">
        <v>952</v>
      </c>
    </row>
    <row r="1568" spans="1:12" s="20" customFormat="1" ht="12" x14ac:dyDescent="0.25">
      <c r="A1568" s="71">
        <v>1567</v>
      </c>
      <c r="B1568" s="18" t="s">
        <v>1897</v>
      </c>
      <c r="C1568" s="18" t="s">
        <v>20397</v>
      </c>
      <c r="D1568" s="18" t="s">
        <v>1898</v>
      </c>
      <c r="E1568" s="17">
        <v>1</v>
      </c>
      <c r="F1568" s="18" t="s">
        <v>20413</v>
      </c>
      <c r="G1568" s="17">
        <v>1</v>
      </c>
      <c r="H1568" s="19">
        <v>1012.29</v>
      </c>
      <c r="I1568" s="18" t="s">
        <v>18679</v>
      </c>
      <c r="J1568" s="19" t="s">
        <v>14102</v>
      </c>
      <c r="K1568" s="18"/>
      <c r="L1568" s="18">
        <v>986.29</v>
      </c>
    </row>
    <row r="1569" spans="1:12" s="20" customFormat="1" ht="12" x14ac:dyDescent="0.25">
      <c r="A1569" s="71">
        <v>1568</v>
      </c>
      <c r="B1569" s="18" t="s">
        <v>1891</v>
      </c>
      <c r="C1569" s="18" t="s">
        <v>20397</v>
      </c>
      <c r="D1569" s="18" t="s">
        <v>1892</v>
      </c>
      <c r="E1569" s="17">
        <v>1</v>
      </c>
      <c r="F1569" s="18" t="s">
        <v>20414</v>
      </c>
      <c r="G1569" s="17">
        <v>1</v>
      </c>
      <c r="H1569" s="19">
        <v>1185.8900000000001</v>
      </c>
      <c r="I1569" s="18" t="s">
        <v>18679</v>
      </c>
      <c r="J1569" s="19" t="s">
        <v>14102</v>
      </c>
      <c r="K1569" s="18"/>
      <c r="L1569" s="18">
        <v>1155.43</v>
      </c>
    </row>
    <row r="1570" spans="1:12" s="20" customFormat="1" ht="12" x14ac:dyDescent="0.25">
      <c r="A1570" s="71">
        <v>1569</v>
      </c>
      <c r="B1570" s="18" t="s">
        <v>750</v>
      </c>
      <c r="C1570" s="18" t="s">
        <v>20397</v>
      </c>
      <c r="D1570" s="18" t="s">
        <v>751</v>
      </c>
      <c r="E1570" s="17">
        <v>1</v>
      </c>
      <c r="F1570" s="18" t="s">
        <v>752</v>
      </c>
      <c r="G1570" s="17">
        <v>1</v>
      </c>
      <c r="H1570" s="19">
        <v>24.63</v>
      </c>
      <c r="I1570" s="18" t="s">
        <v>18679</v>
      </c>
      <c r="J1570" s="19" t="s">
        <v>14102</v>
      </c>
      <c r="K1570" s="18"/>
      <c r="L1570" s="18">
        <v>24</v>
      </c>
    </row>
    <row r="1571" spans="1:12" s="20" customFormat="1" ht="12" x14ac:dyDescent="0.25">
      <c r="A1571" s="71">
        <v>1570</v>
      </c>
      <c r="B1571" s="18" t="s">
        <v>1858</v>
      </c>
      <c r="C1571" s="18" t="s">
        <v>20415</v>
      </c>
      <c r="D1571" s="18" t="s">
        <v>1859</v>
      </c>
      <c r="E1571" s="17">
        <v>1</v>
      </c>
      <c r="F1571" s="18" t="s">
        <v>20416</v>
      </c>
      <c r="G1571" s="17">
        <v>1</v>
      </c>
      <c r="H1571" s="19">
        <v>251.61</v>
      </c>
      <c r="I1571" s="18" t="s">
        <v>18679</v>
      </c>
      <c r="J1571" s="19" t="s">
        <v>14102</v>
      </c>
      <c r="K1571" s="18"/>
      <c r="L1571" s="18">
        <v>245.14</v>
      </c>
    </row>
    <row r="1572" spans="1:12" s="20" customFormat="1" ht="12" x14ac:dyDescent="0.25">
      <c r="A1572" s="71">
        <v>1571</v>
      </c>
      <c r="B1572" s="18" t="s">
        <v>1855</v>
      </c>
      <c r="C1572" s="18" t="s">
        <v>20415</v>
      </c>
      <c r="D1572" s="18" t="s">
        <v>1856</v>
      </c>
      <c r="E1572" s="17">
        <v>1</v>
      </c>
      <c r="F1572" s="18" t="s">
        <v>20417</v>
      </c>
      <c r="G1572" s="17">
        <v>1</v>
      </c>
      <c r="H1572" s="19">
        <v>279.17</v>
      </c>
      <c r="I1572" s="18" t="s">
        <v>18679</v>
      </c>
      <c r="J1572" s="19" t="s">
        <v>14102</v>
      </c>
      <c r="K1572" s="18"/>
      <c r="L1572" s="18">
        <v>272</v>
      </c>
    </row>
    <row r="1573" spans="1:12" s="20" customFormat="1" ht="12" x14ac:dyDescent="0.25">
      <c r="A1573" s="71">
        <v>1572</v>
      </c>
      <c r="B1573" s="18" t="s">
        <v>1852</v>
      </c>
      <c r="C1573" s="18" t="s">
        <v>20415</v>
      </c>
      <c r="D1573" s="18" t="s">
        <v>1853</v>
      </c>
      <c r="E1573" s="17">
        <v>1</v>
      </c>
      <c r="F1573" s="18" t="s">
        <v>20418</v>
      </c>
      <c r="G1573" s="17">
        <v>1</v>
      </c>
      <c r="H1573" s="19">
        <v>341.93</v>
      </c>
      <c r="I1573" s="18" t="s">
        <v>18679</v>
      </c>
      <c r="J1573" s="19" t="s">
        <v>14102</v>
      </c>
      <c r="K1573" s="18"/>
      <c r="L1573" s="18">
        <v>333.14</v>
      </c>
    </row>
    <row r="1574" spans="1:12" s="20" customFormat="1" ht="12" x14ac:dyDescent="0.25">
      <c r="A1574" s="71">
        <v>1573</v>
      </c>
      <c r="B1574" s="18" t="s">
        <v>1846</v>
      </c>
      <c r="C1574" s="18" t="s">
        <v>20415</v>
      </c>
      <c r="D1574" s="18" t="s">
        <v>1847</v>
      </c>
      <c r="E1574" s="17">
        <v>1</v>
      </c>
      <c r="F1574" s="18" t="s">
        <v>20419</v>
      </c>
      <c r="G1574" s="17">
        <v>1</v>
      </c>
      <c r="H1574" s="19">
        <v>355.42</v>
      </c>
      <c r="I1574" s="18" t="s">
        <v>18679</v>
      </c>
      <c r="J1574" s="19" t="s">
        <v>14102</v>
      </c>
      <c r="K1574" s="18"/>
      <c r="L1574" s="18">
        <v>346.29</v>
      </c>
    </row>
    <row r="1575" spans="1:12" s="20" customFormat="1" ht="12" x14ac:dyDescent="0.25">
      <c r="A1575" s="71">
        <v>1574</v>
      </c>
      <c r="B1575" s="18" t="s">
        <v>1843</v>
      </c>
      <c r="C1575" s="18" t="s">
        <v>20415</v>
      </c>
      <c r="D1575" s="18" t="s">
        <v>1844</v>
      </c>
      <c r="E1575" s="17">
        <v>1</v>
      </c>
      <c r="F1575" s="18" t="s">
        <v>20420</v>
      </c>
      <c r="G1575" s="17">
        <v>1</v>
      </c>
      <c r="H1575" s="19">
        <v>370.08</v>
      </c>
      <c r="I1575" s="18" t="s">
        <v>18679</v>
      </c>
      <c r="J1575" s="19" t="s">
        <v>14102</v>
      </c>
      <c r="K1575" s="18"/>
      <c r="L1575" s="18">
        <v>360.57</v>
      </c>
    </row>
    <row r="1576" spans="1:12" s="20" customFormat="1" ht="12" x14ac:dyDescent="0.25">
      <c r="A1576" s="71">
        <v>1575</v>
      </c>
      <c r="B1576" s="18" t="s">
        <v>1840</v>
      </c>
      <c r="C1576" s="18" t="s">
        <v>20415</v>
      </c>
      <c r="D1576" s="18" t="s">
        <v>1841</v>
      </c>
      <c r="E1576" s="17">
        <v>1</v>
      </c>
      <c r="F1576" s="18" t="s">
        <v>20421</v>
      </c>
      <c r="G1576" s="17">
        <v>1</v>
      </c>
      <c r="H1576" s="19">
        <v>613.47</v>
      </c>
      <c r="I1576" s="18" t="s">
        <v>18679</v>
      </c>
      <c r="J1576" s="19" t="s">
        <v>14102</v>
      </c>
      <c r="K1576" s="18"/>
      <c r="L1576" s="18">
        <v>597.71</v>
      </c>
    </row>
    <row r="1577" spans="1:12" s="20" customFormat="1" ht="12" x14ac:dyDescent="0.25">
      <c r="A1577" s="71">
        <v>1576</v>
      </c>
      <c r="B1577" s="18" t="s">
        <v>1837</v>
      </c>
      <c r="C1577" s="18" t="s">
        <v>20415</v>
      </c>
      <c r="D1577" s="18" t="s">
        <v>1838</v>
      </c>
      <c r="E1577" s="17">
        <v>1</v>
      </c>
      <c r="F1577" s="18" t="s">
        <v>20422</v>
      </c>
      <c r="G1577" s="17">
        <v>1</v>
      </c>
      <c r="H1577" s="19">
        <v>750.13</v>
      </c>
      <c r="I1577" s="18" t="s">
        <v>18679</v>
      </c>
      <c r="J1577" s="19" t="s">
        <v>14102</v>
      </c>
      <c r="K1577" s="18"/>
      <c r="L1577" s="18">
        <v>730.86</v>
      </c>
    </row>
    <row r="1578" spans="1:12" s="20" customFormat="1" ht="12" x14ac:dyDescent="0.25">
      <c r="A1578" s="71">
        <v>1577</v>
      </c>
      <c r="B1578" s="18" t="s">
        <v>1834</v>
      </c>
      <c r="C1578" s="18" t="s">
        <v>20423</v>
      </c>
      <c r="D1578" s="18" t="s">
        <v>1835</v>
      </c>
      <c r="E1578" s="17">
        <v>1</v>
      </c>
      <c r="F1578" s="18" t="s">
        <v>20424</v>
      </c>
      <c r="G1578" s="17">
        <v>1</v>
      </c>
      <c r="H1578" s="19">
        <v>308.5</v>
      </c>
      <c r="I1578" s="18" t="s">
        <v>18679</v>
      </c>
      <c r="J1578" s="19" t="s">
        <v>14102</v>
      </c>
      <c r="K1578" s="18"/>
      <c r="L1578" s="18">
        <v>300.57</v>
      </c>
    </row>
    <row r="1579" spans="1:12" s="20" customFormat="1" ht="12" x14ac:dyDescent="0.25">
      <c r="A1579" s="71">
        <v>1578</v>
      </c>
      <c r="B1579" s="18" t="s">
        <v>1831</v>
      </c>
      <c r="C1579" s="18" t="s">
        <v>20423</v>
      </c>
      <c r="D1579" s="18" t="s">
        <v>1832</v>
      </c>
      <c r="E1579" s="17">
        <v>1</v>
      </c>
      <c r="F1579" s="18" t="s">
        <v>20425</v>
      </c>
      <c r="G1579" s="17">
        <v>1</v>
      </c>
      <c r="H1579" s="19">
        <v>431.66</v>
      </c>
      <c r="I1579" s="18" t="s">
        <v>18679</v>
      </c>
      <c r="J1579" s="19" t="s">
        <v>14102</v>
      </c>
      <c r="K1579" s="18"/>
      <c r="L1579" s="18">
        <v>420.57</v>
      </c>
    </row>
    <row r="1580" spans="1:12" s="20" customFormat="1" ht="12" x14ac:dyDescent="0.25">
      <c r="A1580" s="71">
        <v>1579</v>
      </c>
      <c r="B1580" s="18" t="s">
        <v>1828</v>
      </c>
      <c r="C1580" s="18" t="s">
        <v>20423</v>
      </c>
      <c r="D1580" s="18" t="s">
        <v>1829</v>
      </c>
      <c r="E1580" s="17">
        <v>1</v>
      </c>
      <c r="F1580" s="18" t="s">
        <v>20426</v>
      </c>
      <c r="G1580" s="17">
        <v>1</v>
      </c>
      <c r="H1580" s="19">
        <v>563.62</v>
      </c>
      <c r="I1580" s="18" t="s">
        <v>18679</v>
      </c>
      <c r="J1580" s="19" t="s">
        <v>14102</v>
      </c>
      <c r="K1580" s="18"/>
      <c r="L1580" s="18">
        <v>549.14</v>
      </c>
    </row>
    <row r="1581" spans="1:12" s="20" customFormat="1" ht="12" x14ac:dyDescent="0.25">
      <c r="A1581" s="71">
        <v>1580</v>
      </c>
      <c r="B1581" s="18" t="s">
        <v>1825</v>
      </c>
      <c r="C1581" s="18" t="s">
        <v>20423</v>
      </c>
      <c r="D1581" s="18" t="s">
        <v>1826</v>
      </c>
      <c r="E1581" s="17">
        <v>1</v>
      </c>
      <c r="F1581" s="18" t="s">
        <v>20427</v>
      </c>
      <c r="G1581" s="17">
        <v>1</v>
      </c>
      <c r="H1581" s="19">
        <v>645.14</v>
      </c>
      <c r="I1581" s="18" t="s">
        <v>18679</v>
      </c>
      <c r="J1581" s="19" t="s">
        <v>14102</v>
      </c>
      <c r="K1581" s="18"/>
      <c r="L1581" s="18">
        <v>628.57000000000005</v>
      </c>
    </row>
    <row r="1582" spans="1:12" s="20" customFormat="1" ht="12" x14ac:dyDescent="0.25">
      <c r="A1582" s="71">
        <v>1581</v>
      </c>
      <c r="B1582" s="18" t="s">
        <v>942</v>
      </c>
      <c r="C1582" s="18" t="s">
        <v>20428</v>
      </c>
      <c r="D1582" s="18" t="s">
        <v>943</v>
      </c>
      <c r="E1582" s="17">
        <v>1</v>
      </c>
      <c r="F1582" s="18" t="s">
        <v>945</v>
      </c>
      <c r="G1582" s="17">
        <v>1</v>
      </c>
      <c r="H1582" s="19">
        <v>76.83</v>
      </c>
      <c r="I1582" s="18" t="s">
        <v>18679</v>
      </c>
      <c r="J1582" s="19" t="s">
        <v>14102</v>
      </c>
      <c r="K1582" s="18"/>
      <c r="L1582" s="18">
        <v>74.86</v>
      </c>
    </row>
    <row r="1583" spans="1:12" s="20" customFormat="1" ht="12" x14ac:dyDescent="0.25">
      <c r="A1583" s="71">
        <v>1582</v>
      </c>
      <c r="B1583" s="18" t="s">
        <v>1822</v>
      </c>
      <c r="C1583" s="18" t="s">
        <v>20428</v>
      </c>
      <c r="D1583" s="18" t="s">
        <v>1823</v>
      </c>
      <c r="E1583" s="17">
        <v>1</v>
      </c>
      <c r="F1583" s="18" t="s">
        <v>20429</v>
      </c>
      <c r="G1583" s="17">
        <v>1</v>
      </c>
      <c r="H1583" s="19">
        <v>90.91</v>
      </c>
      <c r="I1583" s="18" t="s">
        <v>18679</v>
      </c>
      <c r="J1583" s="19" t="s">
        <v>14102</v>
      </c>
      <c r="K1583" s="18"/>
      <c r="L1583" s="18">
        <v>88.57</v>
      </c>
    </row>
    <row r="1584" spans="1:12" s="20" customFormat="1" ht="12" x14ac:dyDescent="0.25">
      <c r="A1584" s="71">
        <v>1583</v>
      </c>
      <c r="B1584" s="18" t="s">
        <v>1819</v>
      </c>
      <c r="C1584" s="18" t="s">
        <v>20428</v>
      </c>
      <c r="D1584" s="18" t="s">
        <v>1820</v>
      </c>
      <c r="E1584" s="17">
        <v>1</v>
      </c>
      <c r="F1584" s="18" t="s">
        <v>20430</v>
      </c>
      <c r="G1584" s="17">
        <v>1</v>
      </c>
      <c r="H1584" s="19">
        <v>99.7</v>
      </c>
      <c r="I1584" s="18" t="s">
        <v>18679</v>
      </c>
      <c r="J1584" s="19" t="s">
        <v>14102</v>
      </c>
      <c r="K1584" s="18"/>
      <c r="L1584" s="18">
        <v>97.14</v>
      </c>
    </row>
    <row r="1585" spans="1:12" s="20" customFormat="1" ht="12" x14ac:dyDescent="0.25">
      <c r="A1585" s="71">
        <v>1584</v>
      </c>
      <c r="B1585" s="18" t="s">
        <v>1816</v>
      </c>
      <c r="C1585" s="18" t="s">
        <v>20431</v>
      </c>
      <c r="D1585" s="18" t="s">
        <v>1817</v>
      </c>
      <c r="E1585" s="17">
        <v>1</v>
      </c>
      <c r="F1585" s="18" t="s">
        <v>20432</v>
      </c>
      <c r="G1585" s="17">
        <v>1</v>
      </c>
      <c r="H1585" s="19">
        <v>129.62</v>
      </c>
      <c r="I1585" s="18" t="s">
        <v>18679</v>
      </c>
      <c r="J1585" s="19" t="s">
        <v>14102</v>
      </c>
      <c r="K1585" s="18"/>
      <c r="L1585" s="18">
        <v>126.29</v>
      </c>
    </row>
    <row r="1586" spans="1:12" s="20" customFormat="1" ht="12" x14ac:dyDescent="0.25">
      <c r="A1586" s="71">
        <v>1585</v>
      </c>
      <c r="B1586" s="18" t="s">
        <v>1813</v>
      </c>
      <c r="C1586" s="18" t="s">
        <v>20431</v>
      </c>
      <c r="D1586" s="18" t="s">
        <v>1814</v>
      </c>
      <c r="E1586" s="17">
        <v>1</v>
      </c>
      <c r="F1586" s="18" t="s">
        <v>20433</v>
      </c>
      <c r="G1586" s="17">
        <v>1</v>
      </c>
      <c r="H1586" s="19">
        <v>76.83</v>
      </c>
      <c r="I1586" s="18" t="s">
        <v>18679</v>
      </c>
      <c r="J1586" s="19" t="s">
        <v>14102</v>
      </c>
      <c r="K1586" s="18"/>
      <c r="L1586" s="18">
        <v>74.86</v>
      </c>
    </row>
    <row r="1587" spans="1:12" s="20" customFormat="1" ht="12" x14ac:dyDescent="0.25">
      <c r="A1587" s="71">
        <v>1586</v>
      </c>
      <c r="B1587" s="18" t="s">
        <v>1810</v>
      </c>
      <c r="C1587" s="18" t="s">
        <v>20431</v>
      </c>
      <c r="D1587" s="18" t="s">
        <v>1811</v>
      </c>
      <c r="E1587" s="17">
        <v>1</v>
      </c>
      <c r="F1587" s="18" t="s">
        <v>20434</v>
      </c>
      <c r="G1587" s="17">
        <v>1</v>
      </c>
      <c r="H1587" s="19">
        <v>99.7</v>
      </c>
      <c r="I1587" s="18" t="s">
        <v>18679</v>
      </c>
      <c r="J1587" s="19" t="s">
        <v>14102</v>
      </c>
      <c r="K1587" s="18"/>
      <c r="L1587" s="18">
        <v>97.14</v>
      </c>
    </row>
    <row r="1588" spans="1:12" s="20" customFormat="1" ht="12" x14ac:dyDescent="0.25">
      <c r="A1588" s="71">
        <v>1587</v>
      </c>
      <c r="B1588" s="18" t="s">
        <v>1807</v>
      </c>
      <c r="C1588" s="18" t="s">
        <v>20431</v>
      </c>
      <c r="D1588" s="18" t="s">
        <v>1808</v>
      </c>
      <c r="E1588" s="17">
        <v>1</v>
      </c>
      <c r="F1588" s="18" t="s">
        <v>20435</v>
      </c>
      <c r="G1588" s="17">
        <v>1</v>
      </c>
      <c r="H1588" s="19">
        <v>129.62</v>
      </c>
      <c r="I1588" s="18" t="s">
        <v>18679</v>
      </c>
      <c r="J1588" s="19" t="s">
        <v>14102</v>
      </c>
      <c r="K1588" s="18"/>
      <c r="L1588" s="18">
        <v>126.29</v>
      </c>
    </row>
    <row r="1589" spans="1:12" s="20" customFormat="1" ht="12" x14ac:dyDescent="0.25">
      <c r="A1589" s="71">
        <v>1588</v>
      </c>
      <c r="B1589" s="18" t="s">
        <v>1804</v>
      </c>
      <c r="C1589" s="18" t="s">
        <v>20436</v>
      </c>
      <c r="D1589" s="18" t="s">
        <v>1805</v>
      </c>
      <c r="E1589" s="17">
        <v>1</v>
      </c>
      <c r="F1589" s="18" t="s">
        <v>20437</v>
      </c>
      <c r="G1589" s="17">
        <v>1</v>
      </c>
      <c r="H1589" s="19">
        <v>415.24</v>
      </c>
      <c r="I1589" s="18" t="s">
        <v>18679</v>
      </c>
      <c r="J1589" s="19" t="s">
        <v>14102</v>
      </c>
      <c r="K1589" s="18"/>
      <c r="L1589" s="18">
        <v>404.57</v>
      </c>
    </row>
    <row r="1590" spans="1:12" s="20" customFormat="1" ht="12" x14ac:dyDescent="0.25">
      <c r="A1590" s="71">
        <v>1589</v>
      </c>
      <c r="B1590" s="18" t="s">
        <v>559</v>
      </c>
      <c r="C1590" s="18" t="s">
        <v>20436</v>
      </c>
      <c r="D1590" s="18" t="s">
        <v>560</v>
      </c>
      <c r="E1590" s="17">
        <v>1</v>
      </c>
      <c r="F1590" s="18" t="s">
        <v>20438</v>
      </c>
      <c r="G1590" s="17">
        <v>1</v>
      </c>
      <c r="H1590" s="19">
        <v>502.04</v>
      </c>
      <c r="I1590" s="18" t="s">
        <v>18679</v>
      </c>
      <c r="J1590" s="19" t="s">
        <v>14102</v>
      </c>
      <c r="K1590" s="18"/>
      <c r="L1590" s="18">
        <v>489.14</v>
      </c>
    </row>
    <row r="1591" spans="1:12" s="20" customFormat="1" ht="12" x14ac:dyDescent="0.25">
      <c r="A1591" s="71">
        <v>1590</v>
      </c>
      <c r="B1591" s="18" t="s">
        <v>1801</v>
      </c>
      <c r="C1591" s="18" t="s">
        <v>20436</v>
      </c>
      <c r="D1591" s="18" t="s">
        <v>1802</v>
      </c>
      <c r="E1591" s="17">
        <v>1</v>
      </c>
      <c r="F1591" s="18" t="s">
        <v>20439</v>
      </c>
      <c r="G1591" s="17">
        <v>1</v>
      </c>
      <c r="H1591" s="19">
        <v>75.069999999999993</v>
      </c>
      <c r="I1591" s="18" t="s">
        <v>18679</v>
      </c>
      <c r="J1591" s="19" t="s">
        <v>14102</v>
      </c>
      <c r="K1591" s="18"/>
      <c r="L1591" s="18">
        <v>73.14</v>
      </c>
    </row>
    <row r="1592" spans="1:12" s="20" customFormat="1" ht="12" x14ac:dyDescent="0.25">
      <c r="A1592" s="71">
        <v>1591</v>
      </c>
      <c r="B1592" s="18" t="s">
        <v>1798</v>
      </c>
      <c r="C1592" s="18" t="s">
        <v>20436</v>
      </c>
      <c r="D1592" s="18" t="s">
        <v>1799</v>
      </c>
      <c r="E1592" s="17">
        <v>1</v>
      </c>
      <c r="F1592" s="18" t="s">
        <v>20440</v>
      </c>
      <c r="G1592" s="17">
        <v>1</v>
      </c>
      <c r="H1592" s="19">
        <v>171.84</v>
      </c>
      <c r="I1592" s="18" t="s">
        <v>18679</v>
      </c>
      <c r="J1592" s="19" t="s">
        <v>14102</v>
      </c>
      <c r="K1592" s="18"/>
      <c r="L1592" s="18">
        <v>167.43</v>
      </c>
    </row>
    <row r="1593" spans="1:12" s="20" customFormat="1" ht="12" x14ac:dyDescent="0.25">
      <c r="A1593" s="71">
        <v>1592</v>
      </c>
      <c r="B1593" s="18" t="s">
        <v>1795</v>
      </c>
      <c r="C1593" s="18" t="s">
        <v>20436</v>
      </c>
      <c r="D1593" s="18" t="s">
        <v>1796</v>
      </c>
      <c r="E1593" s="17">
        <v>1</v>
      </c>
      <c r="F1593" s="18" t="s">
        <v>20441</v>
      </c>
      <c r="G1593" s="17">
        <v>1</v>
      </c>
      <c r="H1593" s="19">
        <v>210.55</v>
      </c>
      <c r="I1593" s="18" t="s">
        <v>18679</v>
      </c>
      <c r="J1593" s="19" t="s">
        <v>14102</v>
      </c>
      <c r="K1593" s="18"/>
      <c r="L1593" s="18">
        <v>205.14</v>
      </c>
    </row>
    <row r="1594" spans="1:12" s="20" customFormat="1" ht="12" x14ac:dyDescent="0.25">
      <c r="A1594" s="71">
        <v>1593</v>
      </c>
      <c r="B1594" s="18" t="s">
        <v>1792</v>
      </c>
      <c r="C1594" s="18" t="s">
        <v>20442</v>
      </c>
      <c r="D1594" s="18" t="s">
        <v>1793</v>
      </c>
      <c r="E1594" s="17">
        <v>1</v>
      </c>
      <c r="F1594" s="18" t="s">
        <v>20443</v>
      </c>
      <c r="G1594" s="17">
        <v>1</v>
      </c>
      <c r="H1594" s="19">
        <v>17.010000000000002</v>
      </c>
      <c r="I1594" s="18" t="s">
        <v>18679</v>
      </c>
      <c r="J1594" s="19" t="s">
        <v>14102</v>
      </c>
      <c r="K1594" s="18"/>
      <c r="L1594" s="18">
        <v>16.57</v>
      </c>
    </row>
    <row r="1595" spans="1:12" s="20" customFormat="1" ht="12" x14ac:dyDescent="0.25">
      <c r="A1595" s="71">
        <v>1594</v>
      </c>
      <c r="B1595" s="18" t="s">
        <v>1789</v>
      </c>
      <c r="C1595" s="18" t="s">
        <v>20442</v>
      </c>
      <c r="D1595" s="18" t="s">
        <v>1790</v>
      </c>
      <c r="E1595" s="17">
        <v>1</v>
      </c>
      <c r="F1595" s="18" t="s">
        <v>20444</v>
      </c>
      <c r="G1595" s="17">
        <v>1</v>
      </c>
      <c r="H1595" s="19">
        <v>27.57</v>
      </c>
      <c r="I1595" s="18" t="s">
        <v>18679</v>
      </c>
      <c r="J1595" s="19" t="s">
        <v>14102</v>
      </c>
      <c r="K1595" s="18"/>
      <c r="L1595" s="18">
        <v>26.86</v>
      </c>
    </row>
    <row r="1596" spans="1:12" s="20" customFormat="1" ht="12" x14ac:dyDescent="0.25">
      <c r="A1596" s="71">
        <v>1595</v>
      </c>
      <c r="B1596" s="18" t="s">
        <v>1786</v>
      </c>
      <c r="C1596" s="18" t="s">
        <v>20442</v>
      </c>
      <c r="D1596" s="18" t="s">
        <v>1787</v>
      </c>
      <c r="E1596" s="17">
        <v>1</v>
      </c>
      <c r="F1596" s="18" t="s">
        <v>20445</v>
      </c>
      <c r="G1596" s="17">
        <v>1</v>
      </c>
      <c r="H1596" s="19">
        <v>36.36</v>
      </c>
      <c r="I1596" s="18" t="s">
        <v>18679</v>
      </c>
      <c r="J1596" s="19" t="s">
        <v>14102</v>
      </c>
      <c r="K1596" s="18"/>
      <c r="L1596" s="18">
        <v>35.43</v>
      </c>
    </row>
    <row r="1597" spans="1:12" s="20" customFormat="1" ht="12" x14ac:dyDescent="0.25">
      <c r="A1597" s="71">
        <v>1596</v>
      </c>
      <c r="B1597" s="18" t="s">
        <v>1783</v>
      </c>
      <c r="C1597" s="18" t="s">
        <v>20442</v>
      </c>
      <c r="D1597" s="18" t="s">
        <v>1784</v>
      </c>
      <c r="E1597" s="17">
        <v>1</v>
      </c>
      <c r="F1597" s="18" t="s">
        <v>20446</v>
      </c>
      <c r="G1597" s="17">
        <v>1</v>
      </c>
      <c r="H1597" s="19">
        <v>209.38</v>
      </c>
      <c r="I1597" s="18" t="s">
        <v>18679</v>
      </c>
      <c r="J1597" s="19" t="s">
        <v>14102</v>
      </c>
      <c r="K1597" s="18"/>
      <c r="L1597" s="18">
        <v>204</v>
      </c>
    </row>
    <row r="1598" spans="1:12" s="20" customFormat="1" ht="12" x14ac:dyDescent="0.25">
      <c r="A1598" s="71">
        <v>1597</v>
      </c>
      <c r="B1598" s="18" t="s">
        <v>1780</v>
      </c>
      <c r="C1598" s="18" t="s">
        <v>20442</v>
      </c>
      <c r="D1598" s="18" t="s">
        <v>1781</v>
      </c>
      <c r="E1598" s="17">
        <v>1</v>
      </c>
      <c r="F1598" s="18" t="s">
        <v>20447</v>
      </c>
      <c r="G1598" s="17">
        <v>1</v>
      </c>
      <c r="H1598" s="19">
        <v>174.78</v>
      </c>
      <c r="I1598" s="18" t="s">
        <v>18679</v>
      </c>
      <c r="J1598" s="19" t="s">
        <v>14102</v>
      </c>
      <c r="K1598" s="18"/>
      <c r="L1598" s="18">
        <v>170.29</v>
      </c>
    </row>
    <row r="1599" spans="1:12" s="20" customFormat="1" ht="12" x14ac:dyDescent="0.25">
      <c r="A1599" s="71">
        <v>1598</v>
      </c>
      <c r="B1599" s="18" t="s">
        <v>1777</v>
      </c>
      <c r="C1599" s="18" t="s">
        <v>20448</v>
      </c>
      <c r="D1599" s="18" t="s">
        <v>1778</v>
      </c>
      <c r="E1599" s="17">
        <v>1</v>
      </c>
      <c r="F1599" s="18" t="s">
        <v>20449</v>
      </c>
      <c r="G1599" s="17">
        <v>1</v>
      </c>
      <c r="H1599" s="19">
        <v>12.9</v>
      </c>
      <c r="I1599" s="18" t="s">
        <v>18679</v>
      </c>
      <c r="J1599" s="19" t="s">
        <v>14102</v>
      </c>
      <c r="K1599" s="18"/>
      <c r="L1599" s="18">
        <v>12</v>
      </c>
    </row>
    <row r="1600" spans="1:12" s="20" customFormat="1" ht="12" x14ac:dyDescent="0.25">
      <c r="A1600" s="71">
        <v>1599</v>
      </c>
      <c r="B1600" s="18" t="s">
        <v>1774</v>
      </c>
      <c r="C1600" s="18" t="s">
        <v>20448</v>
      </c>
      <c r="D1600" s="18" t="s">
        <v>1775</v>
      </c>
      <c r="E1600" s="17">
        <v>1</v>
      </c>
      <c r="F1600" s="18" t="s">
        <v>20450</v>
      </c>
      <c r="G1600" s="17">
        <v>1</v>
      </c>
      <c r="H1600" s="19">
        <v>25.22</v>
      </c>
      <c r="I1600" s="18" t="s">
        <v>18679</v>
      </c>
      <c r="J1600" s="19" t="s">
        <v>14102</v>
      </c>
      <c r="K1600" s="18"/>
      <c r="L1600" s="18">
        <v>24.57</v>
      </c>
    </row>
    <row r="1601" spans="1:12" s="20" customFormat="1" ht="12" x14ac:dyDescent="0.25">
      <c r="A1601" s="71">
        <v>1600</v>
      </c>
      <c r="B1601" s="18" t="s">
        <v>1771</v>
      </c>
      <c r="C1601" s="18" t="s">
        <v>20448</v>
      </c>
      <c r="D1601" s="18" t="s">
        <v>20451</v>
      </c>
      <c r="E1601" s="17">
        <v>1</v>
      </c>
      <c r="F1601" s="18" t="s">
        <v>20452</v>
      </c>
      <c r="G1601" s="17">
        <v>1</v>
      </c>
      <c r="H1601" s="19">
        <v>28.74</v>
      </c>
      <c r="I1601" s="18" t="s">
        <v>18679</v>
      </c>
      <c r="J1601" s="19" t="s">
        <v>14102</v>
      </c>
      <c r="K1601" s="18"/>
      <c r="L1601" s="18">
        <v>28</v>
      </c>
    </row>
    <row r="1602" spans="1:12" s="20" customFormat="1" ht="12" x14ac:dyDescent="0.25">
      <c r="A1602" s="71">
        <v>1601</v>
      </c>
      <c r="B1602" s="18" t="s">
        <v>1765</v>
      </c>
      <c r="C1602" s="18" t="s">
        <v>20448</v>
      </c>
      <c r="D1602" s="18" t="s">
        <v>20453</v>
      </c>
      <c r="E1602" s="17">
        <v>1</v>
      </c>
      <c r="F1602" s="18" t="s">
        <v>20454</v>
      </c>
      <c r="G1602" s="17">
        <v>1</v>
      </c>
      <c r="H1602" s="19">
        <v>31.67</v>
      </c>
      <c r="I1602" s="18" t="s">
        <v>18679</v>
      </c>
      <c r="J1602" s="19" t="s">
        <v>14102</v>
      </c>
      <c r="K1602" s="18"/>
      <c r="L1602" s="18">
        <v>30.86</v>
      </c>
    </row>
    <row r="1603" spans="1:12" s="20" customFormat="1" ht="12" x14ac:dyDescent="0.25">
      <c r="A1603" s="71">
        <v>1602</v>
      </c>
      <c r="B1603" s="18" t="s">
        <v>1762</v>
      </c>
      <c r="C1603" s="18" t="s">
        <v>20448</v>
      </c>
      <c r="D1603" s="18" t="s">
        <v>1763</v>
      </c>
      <c r="E1603" s="17">
        <v>1</v>
      </c>
      <c r="F1603" s="18" t="s">
        <v>20455</v>
      </c>
      <c r="G1603" s="17">
        <v>1</v>
      </c>
      <c r="H1603" s="19">
        <v>49.85</v>
      </c>
      <c r="I1603" s="18" t="s">
        <v>18679</v>
      </c>
      <c r="J1603" s="19" t="s">
        <v>14102</v>
      </c>
      <c r="K1603" s="18"/>
      <c r="L1603" s="18">
        <v>48.57</v>
      </c>
    </row>
    <row r="1604" spans="1:12" s="20" customFormat="1" ht="12" x14ac:dyDescent="0.25">
      <c r="A1604" s="71">
        <v>1603</v>
      </c>
      <c r="B1604" s="18" t="s">
        <v>1747</v>
      </c>
      <c r="C1604" s="18" t="s">
        <v>20448</v>
      </c>
      <c r="D1604" s="18" t="s">
        <v>1748</v>
      </c>
      <c r="E1604" s="17">
        <v>1</v>
      </c>
      <c r="F1604" s="18" t="s">
        <v>20456</v>
      </c>
      <c r="G1604" s="17">
        <v>1</v>
      </c>
      <c r="H1604" s="19">
        <v>70.97</v>
      </c>
      <c r="I1604" s="18" t="s">
        <v>18679</v>
      </c>
      <c r="J1604" s="19" t="s">
        <v>14102</v>
      </c>
      <c r="K1604" s="18"/>
      <c r="L1604" s="18">
        <v>69.14</v>
      </c>
    </row>
    <row r="1605" spans="1:12" s="20" customFormat="1" ht="12" x14ac:dyDescent="0.25">
      <c r="A1605" s="71">
        <v>1604</v>
      </c>
      <c r="B1605" s="18" t="s">
        <v>1744</v>
      </c>
      <c r="C1605" s="18" t="s">
        <v>20448</v>
      </c>
      <c r="D1605" s="18" t="s">
        <v>1745</v>
      </c>
      <c r="E1605" s="17">
        <v>1</v>
      </c>
      <c r="F1605" s="18" t="s">
        <v>20457</v>
      </c>
      <c r="G1605" s="17">
        <v>1</v>
      </c>
      <c r="H1605" s="19">
        <v>100.29</v>
      </c>
      <c r="I1605" s="18" t="s">
        <v>18679</v>
      </c>
      <c r="J1605" s="19" t="s">
        <v>14102</v>
      </c>
      <c r="K1605" s="18"/>
      <c r="L1605" s="18">
        <v>93.14</v>
      </c>
    </row>
    <row r="1606" spans="1:12" s="20" customFormat="1" ht="12" x14ac:dyDescent="0.25">
      <c r="A1606" s="71">
        <v>1605</v>
      </c>
      <c r="B1606" s="18" t="s">
        <v>1735</v>
      </c>
      <c r="C1606" s="18" t="s">
        <v>20448</v>
      </c>
      <c r="D1606" s="18" t="s">
        <v>1736</v>
      </c>
      <c r="E1606" s="17">
        <v>1</v>
      </c>
      <c r="F1606" s="18" t="s">
        <v>20458</v>
      </c>
      <c r="G1606" s="17">
        <v>1</v>
      </c>
      <c r="H1606" s="19">
        <v>100.29</v>
      </c>
      <c r="I1606" s="18" t="s">
        <v>18679</v>
      </c>
      <c r="J1606" s="19" t="s">
        <v>14102</v>
      </c>
      <c r="K1606" s="18"/>
      <c r="L1606" s="18">
        <v>93.14</v>
      </c>
    </row>
    <row r="1607" spans="1:12" s="20" customFormat="1" ht="12" x14ac:dyDescent="0.25">
      <c r="A1607" s="71">
        <v>1606</v>
      </c>
      <c r="B1607" s="18" t="s">
        <v>1732</v>
      </c>
      <c r="C1607" s="18" t="s">
        <v>20448</v>
      </c>
      <c r="D1607" s="18" t="s">
        <v>1733</v>
      </c>
      <c r="E1607" s="17">
        <v>1</v>
      </c>
      <c r="F1607" s="18" t="s">
        <v>20459</v>
      </c>
      <c r="G1607" s="17">
        <v>1</v>
      </c>
      <c r="H1607" s="19">
        <v>41.05</v>
      </c>
      <c r="I1607" s="18" t="s">
        <v>18679</v>
      </c>
      <c r="J1607" s="19" t="s">
        <v>14102</v>
      </c>
      <c r="K1607" s="18"/>
      <c r="L1607" s="18">
        <v>40</v>
      </c>
    </row>
    <row r="1608" spans="1:12" s="20" customFormat="1" ht="12" x14ac:dyDescent="0.25">
      <c r="A1608" s="71">
        <v>1607</v>
      </c>
      <c r="B1608" s="18" t="s">
        <v>1729</v>
      </c>
      <c r="C1608" s="18" t="s">
        <v>20448</v>
      </c>
      <c r="D1608" s="18" t="s">
        <v>1730</v>
      </c>
      <c r="E1608" s="17">
        <v>1</v>
      </c>
      <c r="F1608" s="18" t="s">
        <v>20460</v>
      </c>
      <c r="G1608" s="17">
        <v>1</v>
      </c>
      <c r="H1608" s="19">
        <v>49.85</v>
      </c>
      <c r="I1608" s="18" t="s">
        <v>18679</v>
      </c>
      <c r="J1608" s="19" t="s">
        <v>14102</v>
      </c>
      <c r="K1608" s="18"/>
      <c r="L1608" s="18">
        <v>46.29</v>
      </c>
    </row>
    <row r="1609" spans="1:12" s="20" customFormat="1" ht="12" x14ac:dyDescent="0.25">
      <c r="A1609" s="71">
        <v>1608</v>
      </c>
      <c r="B1609" s="18" t="s">
        <v>1723</v>
      </c>
      <c r="C1609" s="18" t="s">
        <v>20448</v>
      </c>
      <c r="D1609" s="18" t="s">
        <v>1724</v>
      </c>
      <c r="E1609" s="17">
        <v>1</v>
      </c>
      <c r="F1609" s="18" t="s">
        <v>20461</v>
      </c>
      <c r="G1609" s="17">
        <v>1</v>
      </c>
      <c r="H1609" s="19">
        <v>113.19</v>
      </c>
      <c r="I1609" s="18" t="s">
        <v>18679</v>
      </c>
      <c r="J1609" s="19" t="s">
        <v>14102</v>
      </c>
      <c r="K1609" s="18"/>
      <c r="L1609" s="18">
        <v>105.14</v>
      </c>
    </row>
    <row r="1610" spans="1:12" s="20" customFormat="1" ht="12" x14ac:dyDescent="0.25">
      <c r="A1610" s="71">
        <v>1609</v>
      </c>
      <c r="B1610" s="18" t="s">
        <v>1720</v>
      </c>
      <c r="C1610" s="18" t="s">
        <v>20448</v>
      </c>
      <c r="D1610" s="18" t="s">
        <v>1721</v>
      </c>
      <c r="E1610" s="17">
        <v>1</v>
      </c>
      <c r="F1610" s="18" t="s">
        <v>20462</v>
      </c>
      <c r="G1610" s="17">
        <v>1</v>
      </c>
      <c r="H1610" s="19">
        <v>374.18</v>
      </c>
      <c r="I1610" s="18" t="s">
        <v>18679</v>
      </c>
      <c r="J1610" s="19" t="s">
        <v>14102</v>
      </c>
      <c r="K1610" s="18"/>
      <c r="L1610" s="18">
        <v>364.57</v>
      </c>
    </row>
    <row r="1611" spans="1:12" s="20" customFormat="1" ht="12" x14ac:dyDescent="0.25">
      <c r="A1611" s="71">
        <v>1610</v>
      </c>
      <c r="B1611" s="18" t="s">
        <v>1717</v>
      </c>
      <c r="C1611" s="18" t="s">
        <v>20463</v>
      </c>
      <c r="D1611" s="18" t="s">
        <v>1718</v>
      </c>
      <c r="E1611" s="17">
        <v>1</v>
      </c>
      <c r="F1611" s="18" t="s">
        <v>20464</v>
      </c>
      <c r="G1611" s="17">
        <v>1</v>
      </c>
      <c r="H1611" s="19">
        <v>463.92</v>
      </c>
      <c r="I1611" s="18" t="s">
        <v>18679</v>
      </c>
      <c r="J1611" s="19" t="s">
        <v>14102</v>
      </c>
      <c r="K1611" s="18"/>
      <c r="L1611" s="18">
        <v>452</v>
      </c>
    </row>
    <row r="1612" spans="1:12" s="20" customFormat="1" ht="12" x14ac:dyDescent="0.25">
      <c r="A1612" s="71">
        <v>1611</v>
      </c>
      <c r="B1612" s="18" t="s">
        <v>1714</v>
      </c>
      <c r="C1612" s="18" t="s">
        <v>20463</v>
      </c>
      <c r="D1612" s="18" t="s">
        <v>1715</v>
      </c>
      <c r="E1612" s="17">
        <v>1</v>
      </c>
      <c r="F1612" s="18" t="s">
        <v>20465</v>
      </c>
      <c r="G1612" s="17">
        <v>1</v>
      </c>
      <c r="H1612" s="19">
        <v>812.3</v>
      </c>
      <c r="I1612" s="18" t="s">
        <v>18679</v>
      </c>
      <c r="J1612" s="19" t="s">
        <v>14102</v>
      </c>
      <c r="K1612" s="18"/>
      <c r="L1612" s="18">
        <v>791.43</v>
      </c>
    </row>
    <row r="1613" spans="1:12" s="20" customFormat="1" ht="12" x14ac:dyDescent="0.25">
      <c r="A1613" s="71">
        <v>1612</v>
      </c>
      <c r="B1613" s="18" t="s">
        <v>1708</v>
      </c>
      <c r="C1613" s="18" t="s">
        <v>20463</v>
      </c>
      <c r="D1613" s="18" t="s">
        <v>1709</v>
      </c>
      <c r="E1613" s="17">
        <v>1</v>
      </c>
      <c r="F1613" s="18" t="s">
        <v>20466</v>
      </c>
      <c r="G1613" s="17">
        <v>1</v>
      </c>
      <c r="H1613" s="19">
        <v>156.59</v>
      </c>
      <c r="I1613" s="18" t="s">
        <v>18679</v>
      </c>
      <c r="J1613" s="19" t="s">
        <v>14102</v>
      </c>
      <c r="K1613" s="18"/>
      <c r="L1613" s="18">
        <v>152.57</v>
      </c>
    </row>
    <row r="1614" spans="1:12" s="20" customFormat="1" ht="12" x14ac:dyDescent="0.25">
      <c r="A1614" s="71">
        <v>1613</v>
      </c>
      <c r="B1614" s="18" t="s">
        <v>1702</v>
      </c>
      <c r="C1614" s="18" t="s">
        <v>20463</v>
      </c>
      <c r="D1614" s="18" t="s">
        <v>1703</v>
      </c>
      <c r="E1614" s="17">
        <v>1</v>
      </c>
      <c r="F1614" s="18" t="s">
        <v>20467</v>
      </c>
      <c r="G1614" s="17">
        <v>1</v>
      </c>
      <c r="H1614" s="19">
        <v>156.59</v>
      </c>
      <c r="I1614" s="18" t="s">
        <v>18679</v>
      </c>
      <c r="J1614" s="19" t="s">
        <v>14102</v>
      </c>
      <c r="K1614" s="18"/>
      <c r="L1614" s="18">
        <v>152.57</v>
      </c>
    </row>
    <row r="1615" spans="1:12" s="20" customFormat="1" ht="12" x14ac:dyDescent="0.25">
      <c r="A1615" s="71">
        <v>1614</v>
      </c>
      <c r="B1615" s="18" t="s">
        <v>1699</v>
      </c>
      <c r="C1615" s="18" t="s">
        <v>20463</v>
      </c>
      <c r="D1615" s="18" t="s">
        <v>1700</v>
      </c>
      <c r="E1615" s="17">
        <v>1</v>
      </c>
      <c r="F1615" s="18" t="s">
        <v>20468</v>
      </c>
      <c r="G1615" s="17">
        <v>1</v>
      </c>
      <c r="H1615" s="19">
        <v>156.59</v>
      </c>
      <c r="I1615" s="18" t="s">
        <v>18679</v>
      </c>
      <c r="J1615" s="19" t="s">
        <v>14102</v>
      </c>
      <c r="K1615" s="18"/>
      <c r="L1615" s="18">
        <v>152.57</v>
      </c>
    </row>
    <row r="1616" spans="1:12" s="20" customFormat="1" ht="12" x14ac:dyDescent="0.25">
      <c r="A1616" s="71">
        <v>1615</v>
      </c>
      <c r="B1616" s="18" t="s">
        <v>1696</v>
      </c>
      <c r="C1616" s="18" t="s">
        <v>20463</v>
      </c>
      <c r="D1616" s="18" t="s">
        <v>1697</v>
      </c>
      <c r="E1616" s="17">
        <v>1</v>
      </c>
      <c r="F1616" s="18" t="s">
        <v>20469</v>
      </c>
      <c r="G1616" s="17">
        <v>1</v>
      </c>
      <c r="H1616" s="19">
        <v>156.59</v>
      </c>
      <c r="I1616" s="18" t="s">
        <v>18679</v>
      </c>
      <c r="J1616" s="19" t="s">
        <v>14102</v>
      </c>
      <c r="K1616" s="18"/>
      <c r="L1616" s="18">
        <v>152.57</v>
      </c>
    </row>
    <row r="1617" spans="1:12" s="20" customFormat="1" ht="12" x14ac:dyDescent="0.25">
      <c r="A1617" s="71">
        <v>1616</v>
      </c>
      <c r="B1617" s="18" t="s">
        <v>1597</v>
      </c>
      <c r="C1617" s="18" t="s">
        <v>20463</v>
      </c>
      <c r="D1617" s="18" t="s">
        <v>1598</v>
      </c>
      <c r="E1617" s="17">
        <v>1</v>
      </c>
      <c r="F1617" s="18" t="s">
        <v>20470</v>
      </c>
      <c r="G1617" s="17">
        <v>1</v>
      </c>
      <c r="H1617" s="19">
        <v>90.91</v>
      </c>
      <c r="I1617" s="18" t="s">
        <v>18679</v>
      </c>
      <c r="J1617" s="19" t="s">
        <v>14102</v>
      </c>
      <c r="K1617" s="18"/>
      <c r="L1617" s="18">
        <v>88.57</v>
      </c>
    </row>
    <row r="1618" spans="1:12" s="20" customFormat="1" ht="12" x14ac:dyDescent="0.25">
      <c r="A1618" s="71">
        <v>1617</v>
      </c>
      <c r="B1618" s="18" t="s">
        <v>1594</v>
      </c>
      <c r="C1618" s="18" t="s">
        <v>20471</v>
      </c>
      <c r="D1618" s="18" t="s">
        <v>1595</v>
      </c>
      <c r="E1618" s="17">
        <v>1</v>
      </c>
      <c r="F1618" s="18" t="s">
        <v>20472</v>
      </c>
      <c r="G1618" s="17">
        <v>1</v>
      </c>
      <c r="H1618" s="19">
        <v>46.33</v>
      </c>
      <c r="I1618" s="18" t="s">
        <v>18679</v>
      </c>
      <c r="J1618" s="19" t="s">
        <v>14102</v>
      </c>
      <c r="K1618" s="18"/>
      <c r="L1618" s="18">
        <v>45.14</v>
      </c>
    </row>
    <row r="1619" spans="1:12" s="20" customFormat="1" ht="12" x14ac:dyDescent="0.25">
      <c r="A1619" s="71">
        <v>1618</v>
      </c>
      <c r="B1619" s="18" t="s">
        <v>1591</v>
      </c>
      <c r="C1619" s="18" t="s">
        <v>20471</v>
      </c>
      <c r="D1619" s="18" t="s">
        <v>1592</v>
      </c>
      <c r="E1619" s="17">
        <v>1</v>
      </c>
      <c r="F1619" s="18" t="s">
        <v>20473</v>
      </c>
      <c r="G1619" s="17">
        <v>1</v>
      </c>
      <c r="H1619" s="19">
        <v>83.28</v>
      </c>
      <c r="I1619" s="18" t="s">
        <v>18679</v>
      </c>
      <c r="J1619" s="19" t="s">
        <v>14102</v>
      </c>
      <c r="K1619" s="18"/>
      <c r="L1619" s="18">
        <v>81.14</v>
      </c>
    </row>
    <row r="1620" spans="1:12" s="20" customFormat="1" ht="12" x14ac:dyDescent="0.25">
      <c r="A1620" s="71">
        <v>1619</v>
      </c>
      <c r="B1620" s="18" t="s">
        <v>1588</v>
      </c>
      <c r="C1620" s="18" t="s">
        <v>20471</v>
      </c>
      <c r="D1620" s="18" t="s">
        <v>1589</v>
      </c>
      <c r="E1620" s="17">
        <v>1</v>
      </c>
      <c r="F1620" s="18" t="s">
        <v>20474</v>
      </c>
      <c r="G1620" s="17">
        <v>1</v>
      </c>
      <c r="H1620" s="19">
        <v>153.66</v>
      </c>
      <c r="I1620" s="18" t="s">
        <v>18679</v>
      </c>
      <c r="J1620" s="19" t="s">
        <v>14102</v>
      </c>
      <c r="K1620" s="18"/>
      <c r="L1620" s="18">
        <v>142.86000000000001</v>
      </c>
    </row>
    <row r="1621" spans="1:12" s="20" customFormat="1" ht="12" x14ac:dyDescent="0.25">
      <c r="A1621" s="71">
        <v>1620</v>
      </c>
      <c r="B1621" s="18" t="s">
        <v>1582</v>
      </c>
      <c r="C1621" s="18" t="s">
        <v>20471</v>
      </c>
      <c r="D1621" s="18" t="s">
        <v>1583</v>
      </c>
      <c r="E1621" s="17">
        <v>1</v>
      </c>
      <c r="F1621" s="18" t="s">
        <v>20475</v>
      </c>
      <c r="G1621" s="17">
        <v>1</v>
      </c>
      <c r="H1621" s="19">
        <v>46.33</v>
      </c>
      <c r="I1621" s="18" t="s">
        <v>18679</v>
      </c>
      <c r="J1621" s="19" t="s">
        <v>14102</v>
      </c>
      <c r="K1621" s="18"/>
      <c r="L1621" s="18">
        <v>45.14</v>
      </c>
    </row>
    <row r="1622" spans="1:12" s="20" customFormat="1" ht="12" x14ac:dyDescent="0.25">
      <c r="A1622" s="71">
        <v>1621</v>
      </c>
      <c r="B1622" s="18" t="s">
        <v>1576</v>
      </c>
      <c r="C1622" s="18" t="s">
        <v>20471</v>
      </c>
      <c r="D1622" s="18" t="s">
        <v>1577</v>
      </c>
      <c r="E1622" s="17">
        <v>1</v>
      </c>
      <c r="F1622" s="18" t="s">
        <v>20476</v>
      </c>
      <c r="G1622" s="17">
        <v>1</v>
      </c>
      <c r="H1622" s="19">
        <v>83.28</v>
      </c>
      <c r="I1622" s="18" t="s">
        <v>18679</v>
      </c>
      <c r="J1622" s="19" t="s">
        <v>14102</v>
      </c>
      <c r="K1622" s="18"/>
      <c r="L1622" s="18">
        <v>81.14</v>
      </c>
    </row>
    <row r="1623" spans="1:12" s="20" customFormat="1" ht="12" x14ac:dyDescent="0.25">
      <c r="A1623" s="71">
        <v>1622</v>
      </c>
      <c r="B1623" s="18" t="s">
        <v>1573</v>
      </c>
      <c r="C1623" s="18" t="s">
        <v>20471</v>
      </c>
      <c r="D1623" s="18" t="s">
        <v>1574</v>
      </c>
      <c r="E1623" s="17">
        <v>1</v>
      </c>
      <c r="F1623" s="18" t="s">
        <v>20477</v>
      </c>
      <c r="G1623" s="17">
        <v>1</v>
      </c>
      <c r="H1623" s="19">
        <v>153.66</v>
      </c>
      <c r="I1623" s="18" t="s">
        <v>18679</v>
      </c>
      <c r="J1623" s="19" t="s">
        <v>14102</v>
      </c>
      <c r="K1623" s="18"/>
      <c r="L1623" s="18">
        <v>142.86000000000001</v>
      </c>
    </row>
    <row r="1624" spans="1:12" s="20" customFormat="1" ht="12" x14ac:dyDescent="0.25">
      <c r="A1624" s="71">
        <v>1623</v>
      </c>
      <c r="B1624" s="18" t="s">
        <v>1570</v>
      </c>
      <c r="C1624" s="18" t="s">
        <v>20471</v>
      </c>
      <c r="D1624" s="18" t="s">
        <v>1571</v>
      </c>
      <c r="E1624" s="17">
        <v>1</v>
      </c>
      <c r="F1624" s="18" t="s">
        <v>20478</v>
      </c>
      <c r="G1624" s="17">
        <v>1</v>
      </c>
      <c r="H1624" s="19">
        <v>116.71</v>
      </c>
      <c r="I1624" s="18" t="s">
        <v>18679</v>
      </c>
      <c r="J1624" s="19" t="s">
        <v>14102</v>
      </c>
      <c r="K1624" s="18"/>
      <c r="L1624" s="18">
        <v>113.71</v>
      </c>
    </row>
    <row r="1625" spans="1:12" s="20" customFormat="1" ht="12" x14ac:dyDescent="0.25">
      <c r="A1625" s="71">
        <v>1624</v>
      </c>
      <c r="B1625" s="18" t="s">
        <v>1567</v>
      </c>
      <c r="C1625" s="18" t="s">
        <v>20471</v>
      </c>
      <c r="D1625" s="18" t="s">
        <v>1568</v>
      </c>
      <c r="E1625" s="17">
        <v>1</v>
      </c>
      <c r="F1625" s="18" t="s">
        <v>20479</v>
      </c>
      <c r="G1625" s="17">
        <v>1</v>
      </c>
      <c r="H1625" s="19">
        <v>187.09</v>
      </c>
      <c r="I1625" s="18" t="s">
        <v>18679</v>
      </c>
      <c r="J1625" s="19" t="s">
        <v>14102</v>
      </c>
      <c r="K1625" s="18"/>
      <c r="L1625" s="18">
        <v>182.29</v>
      </c>
    </row>
    <row r="1626" spans="1:12" s="20" customFormat="1" ht="12" x14ac:dyDescent="0.25">
      <c r="A1626" s="71">
        <v>1625</v>
      </c>
      <c r="B1626" s="18" t="s">
        <v>1561</v>
      </c>
      <c r="C1626" s="18" t="s">
        <v>20471</v>
      </c>
      <c r="D1626" s="18" t="s">
        <v>1562</v>
      </c>
      <c r="E1626" s="17">
        <v>1</v>
      </c>
      <c r="F1626" s="18" t="s">
        <v>20480</v>
      </c>
      <c r="G1626" s="17">
        <v>1</v>
      </c>
      <c r="H1626" s="19">
        <v>116.71</v>
      </c>
      <c r="I1626" s="18" t="s">
        <v>18679</v>
      </c>
      <c r="J1626" s="19" t="s">
        <v>14102</v>
      </c>
      <c r="K1626" s="18"/>
      <c r="L1626" s="18">
        <v>113.71</v>
      </c>
    </row>
    <row r="1627" spans="1:12" s="20" customFormat="1" ht="12" x14ac:dyDescent="0.25">
      <c r="A1627" s="71">
        <v>1626</v>
      </c>
      <c r="B1627" s="18" t="s">
        <v>1558</v>
      </c>
      <c r="C1627" s="18" t="s">
        <v>20471</v>
      </c>
      <c r="D1627" s="18" t="s">
        <v>1559</v>
      </c>
      <c r="E1627" s="17">
        <v>1</v>
      </c>
      <c r="F1627" s="18" t="s">
        <v>20481</v>
      </c>
      <c r="G1627" s="17">
        <v>1</v>
      </c>
      <c r="H1627" s="19">
        <v>187.09</v>
      </c>
      <c r="I1627" s="18" t="s">
        <v>18679</v>
      </c>
      <c r="J1627" s="19" t="s">
        <v>14102</v>
      </c>
      <c r="K1627" s="18"/>
      <c r="L1627" s="18">
        <v>182.29</v>
      </c>
    </row>
    <row r="1628" spans="1:12" s="20" customFormat="1" ht="12" x14ac:dyDescent="0.25">
      <c r="A1628" s="71">
        <v>1627</v>
      </c>
      <c r="B1628" s="18" t="s">
        <v>1555</v>
      </c>
      <c r="C1628" s="18" t="s">
        <v>20471</v>
      </c>
      <c r="D1628" s="18" t="s">
        <v>1556</v>
      </c>
      <c r="E1628" s="17">
        <v>1</v>
      </c>
      <c r="F1628" s="18" t="s">
        <v>20482</v>
      </c>
      <c r="G1628" s="17">
        <v>1</v>
      </c>
      <c r="H1628" s="19">
        <v>14.08</v>
      </c>
      <c r="I1628" s="18" t="s">
        <v>18679</v>
      </c>
      <c r="J1628" s="19" t="s">
        <v>14102</v>
      </c>
      <c r="K1628" s="18"/>
      <c r="L1628" s="18">
        <v>13.71</v>
      </c>
    </row>
    <row r="1629" spans="1:12" s="20" customFormat="1" ht="12" x14ac:dyDescent="0.25">
      <c r="A1629" s="71">
        <v>1628</v>
      </c>
      <c r="B1629" s="18" t="s">
        <v>1552</v>
      </c>
      <c r="C1629" s="18" t="s">
        <v>20471</v>
      </c>
      <c r="D1629" s="18" t="s">
        <v>1553</v>
      </c>
      <c r="E1629" s="17">
        <v>1</v>
      </c>
      <c r="F1629" s="18" t="s">
        <v>20483</v>
      </c>
      <c r="G1629" s="17">
        <v>1</v>
      </c>
      <c r="H1629" s="19">
        <v>46.33</v>
      </c>
      <c r="I1629" s="18" t="s">
        <v>18679</v>
      </c>
      <c r="J1629" s="19" t="s">
        <v>14102</v>
      </c>
      <c r="K1629" s="18"/>
      <c r="L1629" s="18">
        <v>45.14</v>
      </c>
    </row>
    <row r="1630" spans="1:12" s="20" customFormat="1" ht="12" x14ac:dyDescent="0.25">
      <c r="A1630" s="71">
        <v>1629</v>
      </c>
      <c r="B1630" s="18" t="s">
        <v>1549</v>
      </c>
      <c r="C1630" s="18" t="s">
        <v>20471</v>
      </c>
      <c r="D1630" s="18" t="s">
        <v>1550</v>
      </c>
      <c r="E1630" s="17">
        <v>1</v>
      </c>
      <c r="F1630" s="18" t="s">
        <v>20484</v>
      </c>
      <c r="G1630" s="17">
        <v>1</v>
      </c>
      <c r="H1630" s="19">
        <v>83.28</v>
      </c>
      <c r="I1630" s="18" t="s">
        <v>18679</v>
      </c>
      <c r="J1630" s="19" t="s">
        <v>14102</v>
      </c>
      <c r="K1630" s="18"/>
      <c r="L1630" s="18">
        <v>81.14</v>
      </c>
    </row>
    <row r="1631" spans="1:12" s="20" customFormat="1" ht="12" x14ac:dyDescent="0.25">
      <c r="A1631" s="71">
        <v>1630</v>
      </c>
      <c r="B1631" s="18" t="s">
        <v>1543</v>
      </c>
      <c r="C1631" s="18" t="s">
        <v>20471</v>
      </c>
      <c r="D1631" s="18" t="s">
        <v>1544</v>
      </c>
      <c r="E1631" s="17">
        <v>1</v>
      </c>
      <c r="F1631" s="18" t="s">
        <v>20485</v>
      </c>
      <c r="G1631" s="17">
        <v>1</v>
      </c>
      <c r="H1631" s="19">
        <v>153.66</v>
      </c>
      <c r="I1631" s="18" t="s">
        <v>18679</v>
      </c>
      <c r="J1631" s="19" t="s">
        <v>14102</v>
      </c>
      <c r="K1631" s="18"/>
      <c r="L1631" s="18">
        <v>142.86000000000001</v>
      </c>
    </row>
    <row r="1632" spans="1:12" s="20" customFormat="1" ht="12" x14ac:dyDescent="0.25">
      <c r="A1632" s="71">
        <v>1631</v>
      </c>
      <c r="B1632" s="18" t="s">
        <v>1540</v>
      </c>
      <c r="C1632" s="18" t="s">
        <v>20471</v>
      </c>
      <c r="D1632" s="18" t="s">
        <v>1541</v>
      </c>
      <c r="E1632" s="17">
        <v>1</v>
      </c>
      <c r="F1632" s="18" t="s">
        <v>20486</v>
      </c>
      <c r="G1632" s="17">
        <v>1</v>
      </c>
      <c r="H1632" s="19">
        <v>46.33</v>
      </c>
      <c r="I1632" s="18" t="s">
        <v>18679</v>
      </c>
      <c r="J1632" s="19" t="s">
        <v>14102</v>
      </c>
      <c r="K1632" s="18"/>
      <c r="L1632" s="18">
        <v>45.14</v>
      </c>
    </row>
    <row r="1633" spans="1:12" s="20" customFormat="1" ht="12" x14ac:dyDescent="0.25">
      <c r="A1633" s="71">
        <v>1632</v>
      </c>
      <c r="B1633" s="18" t="s">
        <v>1531</v>
      </c>
      <c r="C1633" s="18" t="s">
        <v>20471</v>
      </c>
      <c r="D1633" s="18" t="s">
        <v>1532</v>
      </c>
      <c r="E1633" s="17">
        <v>1</v>
      </c>
      <c r="F1633" s="18" t="s">
        <v>20487</v>
      </c>
      <c r="G1633" s="17">
        <v>1</v>
      </c>
      <c r="H1633" s="19">
        <v>83.28</v>
      </c>
      <c r="I1633" s="18" t="s">
        <v>18679</v>
      </c>
      <c r="J1633" s="19" t="s">
        <v>14102</v>
      </c>
      <c r="K1633" s="18"/>
      <c r="L1633" s="18">
        <v>81.14</v>
      </c>
    </row>
    <row r="1634" spans="1:12" s="20" customFormat="1" ht="12" x14ac:dyDescent="0.25">
      <c r="A1634" s="71">
        <v>1633</v>
      </c>
      <c r="B1634" s="18" t="s">
        <v>1525</v>
      </c>
      <c r="C1634" s="18" t="s">
        <v>20471</v>
      </c>
      <c r="D1634" s="18" t="s">
        <v>1526</v>
      </c>
      <c r="E1634" s="17">
        <v>1</v>
      </c>
      <c r="F1634" s="18" t="s">
        <v>20488</v>
      </c>
      <c r="G1634" s="17">
        <v>1</v>
      </c>
      <c r="H1634" s="19">
        <v>153.66</v>
      </c>
      <c r="I1634" s="18" t="s">
        <v>18679</v>
      </c>
      <c r="J1634" s="19" t="s">
        <v>14102</v>
      </c>
      <c r="K1634" s="18"/>
      <c r="L1634" s="18">
        <v>142.86000000000001</v>
      </c>
    </row>
    <row r="1635" spans="1:12" s="20" customFormat="1" ht="12" x14ac:dyDescent="0.25">
      <c r="A1635" s="71">
        <v>1634</v>
      </c>
      <c r="B1635" s="18" t="s">
        <v>1517</v>
      </c>
      <c r="C1635" s="18" t="s">
        <v>20471</v>
      </c>
      <c r="D1635" s="18" t="s">
        <v>1518</v>
      </c>
      <c r="E1635" s="17">
        <v>1</v>
      </c>
      <c r="F1635" s="18" t="s">
        <v>20489</v>
      </c>
      <c r="G1635" s="17">
        <v>1</v>
      </c>
      <c r="H1635" s="19">
        <v>46.33</v>
      </c>
      <c r="I1635" s="18" t="s">
        <v>18679</v>
      </c>
      <c r="J1635" s="19" t="s">
        <v>14102</v>
      </c>
      <c r="K1635" s="18"/>
      <c r="L1635" s="18">
        <v>45.14</v>
      </c>
    </row>
    <row r="1636" spans="1:12" s="20" customFormat="1" ht="12" x14ac:dyDescent="0.25">
      <c r="A1636" s="71">
        <v>1635</v>
      </c>
      <c r="B1636" s="18" t="s">
        <v>1511</v>
      </c>
      <c r="C1636" s="18" t="s">
        <v>20471</v>
      </c>
      <c r="D1636" s="18" t="s">
        <v>1512</v>
      </c>
      <c r="E1636" s="17">
        <v>1</v>
      </c>
      <c r="F1636" s="18" t="s">
        <v>20490</v>
      </c>
      <c r="G1636" s="17">
        <v>1</v>
      </c>
      <c r="H1636" s="19">
        <v>83.28</v>
      </c>
      <c r="I1636" s="18" t="s">
        <v>18679</v>
      </c>
      <c r="J1636" s="19" t="s">
        <v>14102</v>
      </c>
      <c r="K1636" s="18"/>
      <c r="L1636" s="18">
        <v>81.14</v>
      </c>
    </row>
    <row r="1637" spans="1:12" s="20" customFormat="1" ht="12" x14ac:dyDescent="0.25">
      <c r="A1637" s="71">
        <v>1636</v>
      </c>
      <c r="B1637" s="18" t="s">
        <v>1508</v>
      </c>
      <c r="C1637" s="18" t="s">
        <v>20471</v>
      </c>
      <c r="D1637" s="18" t="s">
        <v>1509</v>
      </c>
      <c r="E1637" s="17">
        <v>1</v>
      </c>
      <c r="F1637" s="18" t="s">
        <v>20491</v>
      </c>
      <c r="G1637" s="17">
        <v>1</v>
      </c>
      <c r="H1637" s="19">
        <v>153.66</v>
      </c>
      <c r="I1637" s="18" t="s">
        <v>18679</v>
      </c>
      <c r="J1637" s="19" t="s">
        <v>14102</v>
      </c>
      <c r="K1637" s="18"/>
      <c r="L1637" s="18">
        <v>142.86000000000001</v>
      </c>
    </row>
    <row r="1638" spans="1:12" s="20" customFormat="1" ht="12" x14ac:dyDescent="0.25">
      <c r="A1638" s="71">
        <v>1637</v>
      </c>
      <c r="B1638" s="18" t="s">
        <v>1505</v>
      </c>
      <c r="C1638" s="18" t="s">
        <v>20492</v>
      </c>
      <c r="D1638" s="18" t="s">
        <v>1506</v>
      </c>
      <c r="E1638" s="17">
        <v>1</v>
      </c>
      <c r="F1638" s="18" t="s">
        <v>20493</v>
      </c>
      <c r="G1638" s="17">
        <v>1</v>
      </c>
      <c r="H1638" s="19">
        <v>116.71</v>
      </c>
      <c r="I1638" s="18" t="s">
        <v>18679</v>
      </c>
      <c r="J1638" s="19" t="s">
        <v>14102</v>
      </c>
      <c r="K1638" s="18"/>
      <c r="L1638" s="18">
        <v>113.71</v>
      </c>
    </row>
    <row r="1639" spans="1:12" s="20" customFormat="1" ht="12" x14ac:dyDescent="0.25">
      <c r="A1639" s="71">
        <v>1638</v>
      </c>
      <c r="B1639" s="18" t="s">
        <v>1499</v>
      </c>
      <c r="C1639" s="18" t="s">
        <v>20492</v>
      </c>
      <c r="D1639" s="18" t="s">
        <v>1500</v>
      </c>
      <c r="E1639" s="17">
        <v>1</v>
      </c>
      <c r="F1639" s="18" t="s">
        <v>20494</v>
      </c>
      <c r="G1639" s="17">
        <v>1</v>
      </c>
      <c r="H1639" s="19">
        <v>187.09</v>
      </c>
      <c r="I1639" s="18" t="s">
        <v>18679</v>
      </c>
      <c r="J1639" s="19" t="s">
        <v>14102</v>
      </c>
      <c r="K1639" s="18"/>
      <c r="L1639" s="18">
        <v>173.14</v>
      </c>
    </row>
    <row r="1640" spans="1:12" s="20" customFormat="1" ht="12" x14ac:dyDescent="0.25">
      <c r="A1640" s="71">
        <v>1639</v>
      </c>
      <c r="B1640" s="18" t="s">
        <v>1493</v>
      </c>
      <c r="C1640" s="18" t="s">
        <v>20492</v>
      </c>
      <c r="D1640" s="18" t="s">
        <v>1494</v>
      </c>
      <c r="E1640" s="17">
        <v>1</v>
      </c>
      <c r="F1640" s="18" t="s">
        <v>20495</v>
      </c>
      <c r="G1640" s="17">
        <v>1</v>
      </c>
      <c r="H1640" s="19">
        <v>116.71</v>
      </c>
      <c r="I1640" s="18" t="s">
        <v>18679</v>
      </c>
      <c r="J1640" s="19" t="s">
        <v>14102</v>
      </c>
      <c r="K1640" s="18"/>
      <c r="L1640" s="18">
        <v>113.71</v>
      </c>
    </row>
    <row r="1641" spans="1:12" s="20" customFormat="1" ht="12" x14ac:dyDescent="0.25">
      <c r="A1641" s="71">
        <v>1640</v>
      </c>
      <c r="B1641" s="18" t="s">
        <v>1490</v>
      </c>
      <c r="C1641" s="18" t="s">
        <v>20492</v>
      </c>
      <c r="D1641" s="18" t="s">
        <v>1491</v>
      </c>
      <c r="E1641" s="17">
        <v>1</v>
      </c>
      <c r="F1641" s="18" t="s">
        <v>20496</v>
      </c>
      <c r="G1641" s="17">
        <v>1</v>
      </c>
      <c r="H1641" s="19">
        <v>187.09</v>
      </c>
      <c r="I1641" s="18" t="s">
        <v>18679</v>
      </c>
      <c r="J1641" s="19" t="s">
        <v>14102</v>
      </c>
      <c r="K1641" s="18"/>
      <c r="L1641" s="18">
        <v>173.14</v>
      </c>
    </row>
    <row r="1642" spans="1:12" s="20" customFormat="1" ht="12" x14ac:dyDescent="0.25">
      <c r="A1642" s="71">
        <v>1641</v>
      </c>
      <c r="B1642" s="18" t="s">
        <v>1484</v>
      </c>
      <c r="C1642" s="18" t="s">
        <v>20492</v>
      </c>
      <c r="D1642" s="18" t="s">
        <v>1485</v>
      </c>
      <c r="E1642" s="17">
        <v>1</v>
      </c>
      <c r="F1642" s="18" t="s">
        <v>20497</v>
      </c>
      <c r="G1642" s="17">
        <v>1</v>
      </c>
      <c r="H1642" s="19">
        <v>46.33</v>
      </c>
      <c r="I1642" s="18" t="s">
        <v>18679</v>
      </c>
      <c r="J1642" s="19" t="s">
        <v>14102</v>
      </c>
      <c r="K1642" s="18"/>
      <c r="L1642" s="18">
        <v>45.14</v>
      </c>
    </row>
    <row r="1643" spans="1:12" s="20" customFormat="1" ht="12" x14ac:dyDescent="0.25">
      <c r="A1643" s="71">
        <v>1642</v>
      </c>
      <c r="B1643" s="18" t="s">
        <v>1460</v>
      </c>
      <c r="C1643" s="18" t="s">
        <v>20492</v>
      </c>
      <c r="D1643" s="18" t="s">
        <v>1461</v>
      </c>
      <c r="E1643" s="17">
        <v>1</v>
      </c>
      <c r="F1643" s="18" t="s">
        <v>20498</v>
      </c>
      <c r="G1643" s="17">
        <v>1</v>
      </c>
      <c r="H1643" s="19">
        <v>83.28</v>
      </c>
      <c r="I1643" s="18" t="s">
        <v>18679</v>
      </c>
      <c r="J1643" s="19" t="s">
        <v>14102</v>
      </c>
      <c r="K1643" s="18"/>
      <c r="L1643" s="18">
        <v>81.14</v>
      </c>
    </row>
    <row r="1644" spans="1:12" s="20" customFormat="1" ht="12" x14ac:dyDescent="0.25">
      <c r="A1644" s="71">
        <v>1643</v>
      </c>
      <c r="B1644" s="18" t="s">
        <v>1457</v>
      </c>
      <c r="C1644" s="18" t="s">
        <v>20492</v>
      </c>
      <c r="D1644" s="18" t="s">
        <v>1458</v>
      </c>
      <c r="E1644" s="17">
        <v>1</v>
      </c>
      <c r="F1644" s="18" t="s">
        <v>20499</v>
      </c>
      <c r="G1644" s="17">
        <v>1</v>
      </c>
      <c r="H1644" s="19">
        <v>153.66</v>
      </c>
      <c r="I1644" s="18" t="s">
        <v>18679</v>
      </c>
      <c r="J1644" s="19" t="s">
        <v>14102</v>
      </c>
      <c r="K1644" s="18"/>
      <c r="L1644" s="18">
        <v>142.86000000000001</v>
      </c>
    </row>
    <row r="1645" spans="1:12" s="20" customFormat="1" ht="12" x14ac:dyDescent="0.25">
      <c r="A1645" s="71">
        <v>1644</v>
      </c>
      <c r="B1645" s="18" t="s">
        <v>1454</v>
      </c>
      <c r="C1645" s="18" t="s">
        <v>20492</v>
      </c>
      <c r="D1645" s="18" t="s">
        <v>1455</v>
      </c>
      <c r="E1645" s="17">
        <v>1</v>
      </c>
      <c r="F1645" s="18" t="s">
        <v>20500</v>
      </c>
      <c r="G1645" s="17">
        <v>1</v>
      </c>
      <c r="H1645" s="19">
        <v>46.33</v>
      </c>
      <c r="I1645" s="18" t="s">
        <v>18679</v>
      </c>
      <c r="J1645" s="19" t="s">
        <v>14102</v>
      </c>
      <c r="K1645" s="18"/>
      <c r="L1645" s="18">
        <v>45.14</v>
      </c>
    </row>
    <row r="1646" spans="1:12" s="20" customFormat="1" ht="12" x14ac:dyDescent="0.25">
      <c r="A1646" s="71">
        <v>1645</v>
      </c>
      <c r="B1646" s="18" t="s">
        <v>1448</v>
      </c>
      <c r="C1646" s="18" t="s">
        <v>20492</v>
      </c>
      <c r="D1646" s="18" t="s">
        <v>1449</v>
      </c>
      <c r="E1646" s="17">
        <v>1</v>
      </c>
      <c r="F1646" s="18" t="s">
        <v>20501</v>
      </c>
      <c r="G1646" s="17">
        <v>1</v>
      </c>
      <c r="H1646" s="19">
        <v>83.28</v>
      </c>
      <c r="I1646" s="18" t="s">
        <v>18679</v>
      </c>
      <c r="J1646" s="19" t="s">
        <v>14102</v>
      </c>
      <c r="K1646" s="18"/>
      <c r="L1646" s="18">
        <v>81.14</v>
      </c>
    </row>
    <row r="1647" spans="1:12" s="20" customFormat="1" ht="12" x14ac:dyDescent="0.25">
      <c r="A1647" s="71">
        <v>1646</v>
      </c>
      <c r="B1647" s="18" t="s">
        <v>1445</v>
      </c>
      <c r="C1647" s="18" t="s">
        <v>20492</v>
      </c>
      <c r="D1647" s="18" t="s">
        <v>1446</v>
      </c>
      <c r="E1647" s="17">
        <v>1</v>
      </c>
      <c r="F1647" s="18" t="s">
        <v>20502</v>
      </c>
      <c r="G1647" s="17">
        <v>1</v>
      </c>
      <c r="H1647" s="19">
        <v>153.66</v>
      </c>
      <c r="I1647" s="18" t="s">
        <v>18679</v>
      </c>
      <c r="J1647" s="19" t="s">
        <v>14102</v>
      </c>
      <c r="K1647" s="18"/>
      <c r="L1647" s="18">
        <v>142.86000000000001</v>
      </c>
    </row>
    <row r="1648" spans="1:12" s="20" customFormat="1" ht="12" x14ac:dyDescent="0.25">
      <c r="A1648" s="71">
        <v>1647</v>
      </c>
      <c r="B1648" s="18" t="s">
        <v>1439</v>
      </c>
      <c r="C1648" s="18" t="s">
        <v>20492</v>
      </c>
      <c r="D1648" s="18" t="s">
        <v>1440</v>
      </c>
      <c r="E1648" s="17">
        <v>1</v>
      </c>
      <c r="F1648" s="18" t="s">
        <v>20503</v>
      </c>
      <c r="G1648" s="17">
        <v>1</v>
      </c>
      <c r="H1648" s="19">
        <v>46.33</v>
      </c>
      <c r="I1648" s="18" t="s">
        <v>18679</v>
      </c>
      <c r="J1648" s="19" t="s">
        <v>14102</v>
      </c>
      <c r="K1648" s="18"/>
      <c r="L1648" s="18">
        <v>45.14</v>
      </c>
    </row>
    <row r="1649" spans="1:12" s="20" customFormat="1" ht="12" x14ac:dyDescent="0.25">
      <c r="A1649" s="71">
        <v>1648</v>
      </c>
      <c r="B1649" s="18" t="s">
        <v>1433</v>
      </c>
      <c r="C1649" s="18" t="s">
        <v>20492</v>
      </c>
      <c r="D1649" s="18" t="s">
        <v>1434</v>
      </c>
      <c r="E1649" s="17">
        <v>1</v>
      </c>
      <c r="F1649" s="18" t="s">
        <v>20504</v>
      </c>
      <c r="G1649" s="17">
        <v>1</v>
      </c>
      <c r="H1649" s="19">
        <v>83.28</v>
      </c>
      <c r="I1649" s="18" t="s">
        <v>18679</v>
      </c>
      <c r="J1649" s="19" t="s">
        <v>14102</v>
      </c>
      <c r="K1649" s="18"/>
      <c r="L1649" s="18">
        <v>81.14</v>
      </c>
    </row>
    <row r="1650" spans="1:12" s="20" customFormat="1" ht="12" x14ac:dyDescent="0.25">
      <c r="A1650" s="71">
        <v>1649</v>
      </c>
      <c r="B1650" s="18" t="s">
        <v>1430</v>
      </c>
      <c r="C1650" s="18" t="s">
        <v>20492</v>
      </c>
      <c r="D1650" s="18" t="s">
        <v>1431</v>
      </c>
      <c r="E1650" s="17">
        <v>1</v>
      </c>
      <c r="F1650" s="18" t="s">
        <v>20505</v>
      </c>
      <c r="G1650" s="17">
        <v>1</v>
      </c>
      <c r="H1650" s="19">
        <v>153.66</v>
      </c>
      <c r="I1650" s="18" t="s">
        <v>18679</v>
      </c>
      <c r="J1650" s="19" t="s">
        <v>14102</v>
      </c>
      <c r="K1650" s="18"/>
      <c r="L1650" s="18">
        <v>142.86000000000001</v>
      </c>
    </row>
    <row r="1651" spans="1:12" s="20" customFormat="1" ht="12" x14ac:dyDescent="0.25">
      <c r="A1651" s="71">
        <v>1650</v>
      </c>
      <c r="B1651" s="18" t="s">
        <v>1427</v>
      </c>
      <c r="C1651" s="18" t="s">
        <v>20492</v>
      </c>
      <c r="D1651" s="18" t="s">
        <v>1428</v>
      </c>
      <c r="E1651" s="17">
        <v>1</v>
      </c>
      <c r="F1651" s="18" t="s">
        <v>20506</v>
      </c>
      <c r="G1651" s="17">
        <v>1</v>
      </c>
      <c r="H1651" s="19">
        <v>252.78</v>
      </c>
      <c r="I1651" s="18" t="s">
        <v>18679</v>
      </c>
      <c r="J1651" s="19" t="s">
        <v>14102</v>
      </c>
      <c r="K1651" s="18"/>
      <c r="L1651" s="18">
        <v>246.29</v>
      </c>
    </row>
    <row r="1652" spans="1:12" s="20" customFormat="1" ht="12" x14ac:dyDescent="0.25">
      <c r="A1652" s="71">
        <v>1651</v>
      </c>
      <c r="B1652" s="18" t="s">
        <v>1421</v>
      </c>
      <c r="C1652" s="18" t="s">
        <v>20492</v>
      </c>
      <c r="D1652" s="18" t="s">
        <v>1422</v>
      </c>
      <c r="E1652" s="17">
        <v>1</v>
      </c>
      <c r="F1652" s="18" t="s">
        <v>20507</v>
      </c>
      <c r="G1652" s="17">
        <v>1</v>
      </c>
      <c r="H1652" s="19">
        <v>252.78</v>
      </c>
      <c r="I1652" s="18" t="s">
        <v>18679</v>
      </c>
      <c r="J1652" s="19" t="s">
        <v>14102</v>
      </c>
      <c r="K1652" s="18"/>
      <c r="L1652" s="18">
        <v>246.29</v>
      </c>
    </row>
    <row r="1653" spans="1:12" s="20" customFormat="1" ht="12" x14ac:dyDescent="0.25">
      <c r="A1653" s="71">
        <v>1652</v>
      </c>
      <c r="B1653" s="18" t="s">
        <v>1418</v>
      </c>
      <c r="C1653" s="18" t="s">
        <v>20508</v>
      </c>
      <c r="D1653" s="18" t="s">
        <v>1419</v>
      </c>
      <c r="E1653" s="17">
        <v>1</v>
      </c>
      <c r="F1653" s="18" t="s">
        <v>20509</v>
      </c>
      <c r="G1653" s="17">
        <v>1</v>
      </c>
      <c r="H1653" s="19">
        <v>244.57</v>
      </c>
      <c r="I1653" s="18" t="s">
        <v>18679</v>
      </c>
      <c r="J1653" s="19" t="s">
        <v>14102</v>
      </c>
      <c r="K1653" s="18"/>
      <c r="L1653" s="18">
        <v>214.29</v>
      </c>
    </row>
    <row r="1654" spans="1:12" s="20" customFormat="1" ht="12" x14ac:dyDescent="0.25">
      <c r="A1654" s="71">
        <v>1653</v>
      </c>
      <c r="B1654" s="18" t="s">
        <v>3388</v>
      </c>
      <c r="C1654" s="18" t="s">
        <v>20508</v>
      </c>
      <c r="D1654" s="18" t="s">
        <v>3389</v>
      </c>
      <c r="E1654" s="17">
        <v>1</v>
      </c>
      <c r="F1654" s="18" t="s">
        <v>20510</v>
      </c>
      <c r="G1654" s="17">
        <v>1</v>
      </c>
      <c r="H1654" s="19">
        <v>244.57</v>
      </c>
      <c r="I1654" s="18" t="s">
        <v>18679</v>
      </c>
      <c r="J1654" s="19" t="s">
        <v>14102</v>
      </c>
      <c r="K1654" s="18"/>
      <c r="L1654" s="18">
        <v>214.29</v>
      </c>
    </row>
    <row r="1655" spans="1:12" s="20" customFormat="1" ht="12" x14ac:dyDescent="0.25">
      <c r="A1655" s="71">
        <v>1654</v>
      </c>
      <c r="B1655" s="18" t="s">
        <v>2845</v>
      </c>
      <c r="C1655" s="18" t="s">
        <v>20508</v>
      </c>
      <c r="D1655" s="18" t="s">
        <v>2846</v>
      </c>
      <c r="E1655" s="17">
        <v>1</v>
      </c>
      <c r="F1655" s="18" t="s">
        <v>20511</v>
      </c>
      <c r="G1655" s="17">
        <v>1</v>
      </c>
      <c r="H1655" s="19">
        <v>213.48</v>
      </c>
      <c r="I1655" s="18" t="s">
        <v>18679</v>
      </c>
      <c r="J1655" s="19" t="s">
        <v>14102</v>
      </c>
      <c r="K1655" s="18"/>
      <c r="L1655" s="18">
        <v>208</v>
      </c>
    </row>
    <row r="1656" spans="1:12" s="20" customFormat="1" ht="12" x14ac:dyDescent="0.25">
      <c r="A1656" s="71">
        <v>1655</v>
      </c>
      <c r="B1656" s="18" t="s">
        <v>2830</v>
      </c>
      <c r="C1656" s="18" t="s">
        <v>20508</v>
      </c>
      <c r="D1656" s="18" t="s">
        <v>2831</v>
      </c>
      <c r="E1656" s="17">
        <v>1</v>
      </c>
      <c r="F1656" s="18" t="s">
        <v>20512</v>
      </c>
      <c r="G1656" s="17">
        <v>1</v>
      </c>
      <c r="H1656" s="19">
        <v>263.92</v>
      </c>
      <c r="I1656" s="18" t="s">
        <v>18679</v>
      </c>
      <c r="J1656" s="19" t="s">
        <v>14102</v>
      </c>
      <c r="K1656" s="18"/>
      <c r="L1656" s="18">
        <v>257.14</v>
      </c>
    </row>
    <row r="1657" spans="1:12" s="20" customFormat="1" ht="12" x14ac:dyDescent="0.25">
      <c r="A1657" s="71">
        <v>1656</v>
      </c>
      <c r="B1657" s="18" t="s">
        <v>2806</v>
      </c>
      <c r="C1657" s="18" t="s">
        <v>20513</v>
      </c>
      <c r="D1657" s="18" t="s">
        <v>2807</v>
      </c>
      <c r="E1657" s="17">
        <v>1</v>
      </c>
      <c r="F1657" s="18" t="s">
        <v>20514</v>
      </c>
      <c r="G1657" s="17">
        <v>1</v>
      </c>
      <c r="H1657" s="19">
        <v>107.92</v>
      </c>
      <c r="I1657" s="18" t="s">
        <v>18679</v>
      </c>
      <c r="J1657" s="19" t="s">
        <v>14102</v>
      </c>
      <c r="K1657" s="18"/>
      <c r="L1657" s="18">
        <v>105.14</v>
      </c>
    </row>
    <row r="1658" spans="1:12" s="20" customFormat="1" ht="12" x14ac:dyDescent="0.25">
      <c r="A1658" s="71">
        <v>1657</v>
      </c>
      <c r="B1658" s="18" t="s">
        <v>2538</v>
      </c>
      <c r="C1658" s="18" t="s">
        <v>20513</v>
      </c>
      <c r="D1658" s="18" t="s">
        <v>2539</v>
      </c>
      <c r="E1658" s="17">
        <v>1</v>
      </c>
      <c r="F1658" s="18" t="s">
        <v>20515</v>
      </c>
      <c r="G1658" s="17">
        <v>1</v>
      </c>
      <c r="H1658" s="19">
        <v>659.22</v>
      </c>
      <c r="I1658" s="18" t="s">
        <v>18679</v>
      </c>
      <c r="J1658" s="19" t="s">
        <v>14102</v>
      </c>
      <c r="K1658" s="18"/>
      <c r="L1658" s="18">
        <v>642.29</v>
      </c>
    </row>
    <row r="1659" spans="1:12" s="20" customFormat="1" ht="12" x14ac:dyDescent="0.25">
      <c r="A1659" s="71">
        <v>1658</v>
      </c>
      <c r="B1659" s="18" t="s">
        <v>2444</v>
      </c>
      <c r="C1659" s="18" t="s">
        <v>20513</v>
      </c>
      <c r="D1659" s="18" t="s">
        <v>2445</v>
      </c>
      <c r="E1659" s="17">
        <v>1</v>
      </c>
      <c r="F1659" s="18" t="s">
        <v>20516</v>
      </c>
      <c r="G1659" s="17">
        <v>1</v>
      </c>
      <c r="H1659" s="19">
        <v>258.06</v>
      </c>
      <c r="I1659" s="18" t="s">
        <v>18679</v>
      </c>
      <c r="J1659" s="19" t="s">
        <v>14102</v>
      </c>
      <c r="K1659" s="18"/>
      <c r="L1659" s="18">
        <v>251.43</v>
      </c>
    </row>
    <row r="1660" spans="1:12" s="20" customFormat="1" ht="12" x14ac:dyDescent="0.25">
      <c r="A1660" s="71">
        <v>1659</v>
      </c>
      <c r="B1660" s="18" t="s">
        <v>2429</v>
      </c>
      <c r="C1660" s="18" t="s">
        <v>20513</v>
      </c>
      <c r="D1660" s="18" t="s">
        <v>2430</v>
      </c>
      <c r="E1660" s="17">
        <v>1</v>
      </c>
      <c r="F1660" s="18" t="s">
        <v>20517</v>
      </c>
      <c r="G1660" s="17">
        <v>1</v>
      </c>
      <c r="H1660" s="19">
        <v>153.66</v>
      </c>
      <c r="I1660" s="18" t="s">
        <v>18679</v>
      </c>
      <c r="J1660" s="19" t="s">
        <v>14102</v>
      </c>
      <c r="K1660" s="18"/>
      <c r="L1660" s="18">
        <v>149.71</v>
      </c>
    </row>
    <row r="1661" spans="1:12" s="20" customFormat="1" ht="12" x14ac:dyDescent="0.25">
      <c r="A1661" s="71">
        <v>1660</v>
      </c>
      <c r="B1661" s="18" t="s">
        <v>2405</v>
      </c>
      <c r="C1661" s="18" t="s">
        <v>20513</v>
      </c>
      <c r="D1661" s="18" t="s">
        <v>2406</v>
      </c>
      <c r="E1661" s="17">
        <v>1</v>
      </c>
      <c r="F1661" s="18" t="s">
        <v>20518</v>
      </c>
      <c r="G1661" s="17">
        <v>1</v>
      </c>
      <c r="H1661" s="19">
        <v>17.010000000000002</v>
      </c>
      <c r="I1661" s="18" t="s">
        <v>18679</v>
      </c>
      <c r="J1661" s="19" t="s">
        <v>14102</v>
      </c>
      <c r="K1661" s="18"/>
      <c r="L1661" s="18">
        <v>15.43</v>
      </c>
    </row>
    <row r="1662" spans="1:12" s="20" customFormat="1" ht="12" x14ac:dyDescent="0.25">
      <c r="A1662" s="71">
        <v>1661</v>
      </c>
      <c r="B1662" s="18" t="s">
        <v>1705</v>
      </c>
      <c r="C1662" s="18" t="s">
        <v>20513</v>
      </c>
      <c r="D1662" s="18" t="s">
        <v>1706</v>
      </c>
      <c r="E1662" s="17">
        <v>1</v>
      </c>
      <c r="F1662" s="18" t="s">
        <v>20519</v>
      </c>
      <c r="G1662" s="17">
        <v>1</v>
      </c>
      <c r="H1662" s="19">
        <v>18.77</v>
      </c>
      <c r="I1662" s="18" t="s">
        <v>18679</v>
      </c>
      <c r="J1662" s="19" t="s">
        <v>14102</v>
      </c>
      <c r="K1662" s="18"/>
      <c r="L1662" s="18">
        <v>16.57</v>
      </c>
    </row>
    <row r="1663" spans="1:12" s="20" customFormat="1" ht="12" x14ac:dyDescent="0.25">
      <c r="A1663" s="71">
        <v>1662</v>
      </c>
      <c r="B1663" s="18" t="s">
        <v>1693</v>
      </c>
      <c r="C1663" s="18" t="s">
        <v>20513</v>
      </c>
      <c r="D1663" s="18" t="s">
        <v>1694</v>
      </c>
      <c r="E1663" s="17">
        <v>1</v>
      </c>
      <c r="F1663" s="18" t="s">
        <v>20520</v>
      </c>
      <c r="G1663" s="17">
        <v>1</v>
      </c>
      <c r="H1663" s="19">
        <v>26.98</v>
      </c>
      <c r="I1663" s="18" t="s">
        <v>18679</v>
      </c>
      <c r="J1663" s="19" t="s">
        <v>14102</v>
      </c>
      <c r="K1663" s="18"/>
      <c r="L1663" s="18">
        <v>25.14</v>
      </c>
    </row>
    <row r="1664" spans="1:12" s="20" customFormat="1" ht="12" x14ac:dyDescent="0.25">
      <c r="A1664" s="71">
        <v>1663</v>
      </c>
      <c r="B1664" s="18" t="s">
        <v>1678</v>
      </c>
      <c r="C1664" s="18" t="s">
        <v>20521</v>
      </c>
      <c r="D1664" s="18" t="s">
        <v>1679</v>
      </c>
      <c r="E1664" s="17">
        <v>1</v>
      </c>
      <c r="F1664" s="18" t="s">
        <v>20522</v>
      </c>
      <c r="G1664" s="17">
        <v>1</v>
      </c>
      <c r="H1664" s="19">
        <v>13.49</v>
      </c>
      <c r="I1664" s="18" t="s">
        <v>18679</v>
      </c>
      <c r="J1664" s="19" t="s">
        <v>14102</v>
      </c>
      <c r="K1664" s="18"/>
      <c r="L1664" s="18">
        <v>12.57</v>
      </c>
    </row>
    <row r="1665" spans="1:12" s="20" customFormat="1" ht="12" x14ac:dyDescent="0.25">
      <c r="A1665" s="71">
        <v>1664</v>
      </c>
      <c r="B1665" s="18" t="s">
        <v>1672</v>
      </c>
      <c r="C1665" s="18" t="s">
        <v>20521</v>
      </c>
      <c r="D1665" s="18" t="s">
        <v>1673</v>
      </c>
      <c r="E1665" s="17">
        <v>1</v>
      </c>
      <c r="F1665" s="18" t="s">
        <v>20523</v>
      </c>
      <c r="G1665" s="17">
        <v>1</v>
      </c>
      <c r="H1665" s="19">
        <v>20.53</v>
      </c>
      <c r="I1665" s="18" t="s">
        <v>18679</v>
      </c>
      <c r="J1665" s="19" t="s">
        <v>14102</v>
      </c>
      <c r="K1665" s="18"/>
      <c r="L1665" s="18">
        <v>18.86</v>
      </c>
    </row>
    <row r="1666" spans="1:12" s="20" customFormat="1" ht="12" x14ac:dyDescent="0.25">
      <c r="A1666" s="71">
        <v>1665</v>
      </c>
      <c r="B1666" s="18" t="s">
        <v>1666</v>
      </c>
      <c r="C1666" s="18" t="s">
        <v>20521</v>
      </c>
      <c r="D1666" s="18" t="s">
        <v>1667</v>
      </c>
      <c r="E1666" s="17">
        <v>1</v>
      </c>
      <c r="F1666" s="18" t="s">
        <v>20524</v>
      </c>
      <c r="G1666" s="17">
        <v>1</v>
      </c>
      <c r="H1666" s="19">
        <v>41.05</v>
      </c>
      <c r="I1666" s="18" t="s">
        <v>18679</v>
      </c>
      <c r="J1666" s="19" t="s">
        <v>14102</v>
      </c>
      <c r="K1666" s="18"/>
      <c r="L1666" s="18">
        <v>38.29</v>
      </c>
    </row>
    <row r="1667" spans="1:12" s="20" customFormat="1" ht="12" x14ac:dyDescent="0.25">
      <c r="A1667" s="71">
        <v>1666</v>
      </c>
      <c r="B1667" s="18" t="s">
        <v>1651</v>
      </c>
      <c r="C1667" s="18" t="s">
        <v>20521</v>
      </c>
      <c r="D1667" s="18" t="s">
        <v>1652</v>
      </c>
      <c r="E1667" s="17">
        <v>1</v>
      </c>
      <c r="F1667" s="18" t="s">
        <v>20525</v>
      </c>
      <c r="G1667" s="17">
        <v>1</v>
      </c>
      <c r="H1667" s="19">
        <v>47.51</v>
      </c>
      <c r="I1667" s="18" t="s">
        <v>18679</v>
      </c>
      <c r="J1667" s="19" t="s">
        <v>14102</v>
      </c>
      <c r="K1667" s="18"/>
      <c r="L1667" s="18">
        <v>44</v>
      </c>
    </row>
    <row r="1668" spans="1:12" s="20" customFormat="1" ht="12" x14ac:dyDescent="0.25">
      <c r="A1668" s="71">
        <v>1667</v>
      </c>
      <c r="B1668" s="18" t="s">
        <v>1642</v>
      </c>
      <c r="C1668" s="18" t="s">
        <v>20521</v>
      </c>
      <c r="D1668" s="18" t="s">
        <v>1643</v>
      </c>
      <c r="E1668" s="17">
        <v>1</v>
      </c>
      <c r="F1668" s="18" t="s">
        <v>20526</v>
      </c>
      <c r="G1668" s="17">
        <v>1</v>
      </c>
      <c r="H1668" s="19">
        <v>41.05</v>
      </c>
      <c r="I1668" s="18" t="s">
        <v>18679</v>
      </c>
      <c r="J1668" s="19" t="s">
        <v>14102</v>
      </c>
      <c r="K1668" s="18"/>
      <c r="L1668" s="18">
        <v>38.29</v>
      </c>
    </row>
    <row r="1669" spans="1:12" s="20" customFormat="1" ht="12" x14ac:dyDescent="0.25">
      <c r="A1669" s="71">
        <v>1668</v>
      </c>
      <c r="B1669" s="18" t="s">
        <v>1633</v>
      </c>
      <c r="C1669" s="18" t="s">
        <v>20521</v>
      </c>
      <c r="D1669" s="18" t="s">
        <v>1634</v>
      </c>
      <c r="E1669" s="17">
        <v>1</v>
      </c>
      <c r="F1669" s="18" t="s">
        <v>20527</v>
      </c>
      <c r="G1669" s="17">
        <v>1</v>
      </c>
      <c r="H1669" s="19">
        <v>47.51</v>
      </c>
      <c r="I1669" s="18" t="s">
        <v>18679</v>
      </c>
      <c r="J1669" s="19" t="s">
        <v>14102</v>
      </c>
      <c r="K1669" s="18"/>
      <c r="L1669" s="18">
        <v>41.71</v>
      </c>
    </row>
    <row r="1670" spans="1:12" s="20" customFormat="1" ht="12" x14ac:dyDescent="0.25">
      <c r="A1670" s="71">
        <v>1669</v>
      </c>
      <c r="B1670" s="18" t="s">
        <v>1624</v>
      </c>
      <c r="C1670" s="18" t="s">
        <v>20521</v>
      </c>
      <c r="D1670" s="18" t="s">
        <v>1625</v>
      </c>
      <c r="E1670" s="17">
        <v>1</v>
      </c>
      <c r="F1670" s="18" t="s">
        <v>20528</v>
      </c>
      <c r="G1670" s="17">
        <v>1</v>
      </c>
      <c r="H1670" s="19">
        <v>82.11</v>
      </c>
      <c r="I1670" s="18" t="s">
        <v>18679</v>
      </c>
      <c r="J1670" s="19" t="s">
        <v>14102</v>
      </c>
      <c r="K1670" s="18"/>
      <c r="L1670" s="18">
        <v>80</v>
      </c>
    </row>
    <row r="1671" spans="1:12" s="20" customFormat="1" ht="12" x14ac:dyDescent="0.25">
      <c r="A1671" s="71">
        <v>1670</v>
      </c>
      <c r="B1671" s="18" t="s">
        <v>1612</v>
      </c>
      <c r="C1671" s="18" t="s">
        <v>20521</v>
      </c>
      <c r="D1671" s="18" t="s">
        <v>1613</v>
      </c>
      <c r="E1671" s="17">
        <v>1</v>
      </c>
      <c r="F1671" s="18" t="s">
        <v>20529</v>
      </c>
      <c r="G1671" s="17">
        <v>1</v>
      </c>
      <c r="H1671" s="19">
        <v>126.68</v>
      </c>
      <c r="I1671" s="18" t="s">
        <v>18679</v>
      </c>
      <c r="J1671" s="19" t="s">
        <v>14102</v>
      </c>
      <c r="K1671" s="18"/>
      <c r="L1671" s="18">
        <v>123.43</v>
      </c>
    </row>
    <row r="1672" spans="1:12" s="20" customFormat="1" ht="12" x14ac:dyDescent="0.25">
      <c r="A1672" s="71">
        <v>1671</v>
      </c>
      <c r="B1672" s="18" t="s">
        <v>1603</v>
      </c>
      <c r="C1672" s="18" t="s">
        <v>20521</v>
      </c>
      <c r="D1672" s="18" t="s">
        <v>1604</v>
      </c>
      <c r="E1672" s="17">
        <v>1</v>
      </c>
      <c r="F1672" s="18" t="s">
        <v>20530</v>
      </c>
      <c r="G1672" s="17">
        <v>1</v>
      </c>
      <c r="H1672" s="19">
        <v>23.46</v>
      </c>
      <c r="I1672" s="18" t="s">
        <v>18679</v>
      </c>
      <c r="J1672" s="19" t="s">
        <v>14102</v>
      </c>
      <c r="K1672" s="18"/>
      <c r="L1672" s="18">
        <v>22.86</v>
      </c>
    </row>
    <row r="1673" spans="1:12" s="20" customFormat="1" ht="12" x14ac:dyDescent="0.25">
      <c r="A1673" s="71">
        <v>1672</v>
      </c>
      <c r="B1673" s="18" t="s">
        <v>1534</v>
      </c>
      <c r="C1673" s="18" t="s">
        <v>20531</v>
      </c>
      <c r="D1673" s="18" t="s">
        <v>1535</v>
      </c>
      <c r="E1673" s="17">
        <v>1</v>
      </c>
      <c r="F1673" s="18" t="s">
        <v>20532</v>
      </c>
      <c r="G1673" s="17">
        <v>1</v>
      </c>
      <c r="H1673" s="19">
        <v>8.2100000000000009</v>
      </c>
      <c r="I1673" s="18" t="s">
        <v>18679</v>
      </c>
      <c r="J1673" s="19" t="s">
        <v>14102</v>
      </c>
      <c r="K1673" s="18"/>
      <c r="L1673" s="18">
        <v>8</v>
      </c>
    </row>
    <row r="1674" spans="1:12" s="20" customFormat="1" ht="12" x14ac:dyDescent="0.25">
      <c r="A1674" s="71">
        <v>1673</v>
      </c>
      <c r="B1674" s="18" t="s">
        <v>1487</v>
      </c>
      <c r="C1674" s="18" t="s">
        <v>20531</v>
      </c>
      <c r="D1674" s="18" t="s">
        <v>1488</v>
      </c>
      <c r="E1674" s="17">
        <v>1</v>
      </c>
      <c r="F1674" s="18" t="s">
        <v>20533</v>
      </c>
      <c r="G1674" s="17">
        <v>1</v>
      </c>
      <c r="H1674" s="19">
        <v>8.2100000000000009</v>
      </c>
      <c r="I1674" s="18" t="s">
        <v>18679</v>
      </c>
      <c r="J1674" s="19" t="s">
        <v>14102</v>
      </c>
      <c r="K1674" s="18"/>
      <c r="L1674" s="18">
        <v>8</v>
      </c>
    </row>
    <row r="1675" spans="1:12" s="20" customFormat="1" ht="12" x14ac:dyDescent="0.25">
      <c r="A1675" s="71">
        <v>1674</v>
      </c>
      <c r="B1675" s="18" t="s">
        <v>1463</v>
      </c>
      <c r="C1675" s="18" t="s">
        <v>20531</v>
      </c>
      <c r="D1675" s="18" t="s">
        <v>1464</v>
      </c>
      <c r="E1675" s="17">
        <v>1</v>
      </c>
      <c r="F1675" s="18" t="s">
        <v>20534</v>
      </c>
      <c r="G1675" s="17">
        <v>1</v>
      </c>
      <c r="H1675" s="19">
        <v>8.2100000000000009</v>
      </c>
      <c r="I1675" s="18" t="s">
        <v>18679</v>
      </c>
      <c r="J1675" s="19" t="s">
        <v>14102</v>
      </c>
      <c r="K1675" s="18"/>
      <c r="L1675" s="18">
        <v>8</v>
      </c>
    </row>
    <row r="1676" spans="1:12" s="20" customFormat="1" ht="12" x14ac:dyDescent="0.25">
      <c r="A1676" s="71">
        <v>1675</v>
      </c>
      <c r="B1676" s="18" t="s">
        <v>1436</v>
      </c>
      <c r="C1676" s="18" t="s">
        <v>20531</v>
      </c>
      <c r="D1676" s="18" t="s">
        <v>1437</v>
      </c>
      <c r="E1676" s="17">
        <v>1</v>
      </c>
      <c r="F1676" s="18" t="s">
        <v>20535</v>
      </c>
      <c r="G1676" s="17">
        <v>1</v>
      </c>
      <c r="H1676" s="19">
        <v>8.2100000000000009</v>
      </c>
      <c r="I1676" s="18" t="s">
        <v>18679</v>
      </c>
      <c r="J1676" s="19" t="s">
        <v>14102</v>
      </c>
      <c r="K1676" s="18"/>
      <c r="L1676" s="18">
        <v>8</v>
      </c>
    </row>
    <row r="1677" spans="1:12" s="20" customFormat="1" ht="12" x14ac:dyDescent="0.25">
      <c r="A1677" s="71">
        <v>1676</v>
      </c>
      <c r="B1677" s="18" t="s">
        <v>1415</v>
      </c>
      <c r="C1677" s="18" t="s">
        <v>20531</v>
      </c>
      <c r="D1677" s="18" t="s">
        <v>1416</v>
      </c>
      <c r="E1677" s="17">
        <v>1</v>
      </c>
      <c r="F1677" s="18" t="s">
        <v>20536</v>
      </c>
      <c r="G1677" s="17">
        <v>1</v>
      </c>
      <c r="H1677" s="19">
        <v>8.2100000000000009</v>
      </c>
      <c r="I1677" s="18" t="s">
        <v>18679</v>
      </c>
      <c r="J1677" s="19" t="s">
        <v>14102</v>
      </c>
      <c r="K1677" s="18"/>
      <c r="L1677" s="18">
        <v>8</v>
      </c>
    </row>
    <row r="1678" spans="1:12" s="20" customFormat="1" ht="12" x14ac:dyDescent="0.25">
      <c r="A1678" s="71">
        <v>1677</v>
      </c>
      <c r="B1678" s="18" t="s">
        <v>1406</v>
      </c>
      <c r="C1678" s="18" t="s">
        <v>20531</v>
      </c>
      <c r="D1678" s="18" t="s">
        <v>1407</v>
      </c>
      <c r="E1678" s="17">
        <v>1</v>
      </c>
      <c r="F1678" s="18" t="s">
        <v>20537</v>
      </c>
      <c r="G1678" s="17">
        <v>1</v>
      </c>
      <c r="H1678" s="19">
        <v>8.2100000000000009</v>
      </c>
      <c r="I1678" s="18" t="s">
        <v>18679</v>
      </c>
      <c r="J1678" s="19" t="s">
        <v>14102</v>
      </c>
      <c r="K1678" s="18"/>
      <c r="L1678" s="18">
        <v>8</v>
      </c>
    </row>
    <row r="1679" spans="1:12" s="20" customFormat="1" ht="12" x14ac:dyDescent="0.25">
      <c r="A1679" s="71">
        <v>1678</v>
      </c>
      <c r="B1679" s="18" t="s">
        <v>1361</v>
      </c>
      <c r="C1679" s="18" t="s">
        <v>20538</v>
      </c>
      <c r="D1679" s="18" t="s">
        <v>1362</v>
      </c>
      <c r="E1679" s="17">
        <v>1</v>
      </c>
      <c r="F1679" s="18" t="s">
        <v>20539</v>
      </c>
      <c r="G1679" s="17">
        <v>1</v>
      </c>
      <c r="H1679" s="19">
        <v>7.62</v>
      </c>
      <c r="I1679" s="18" t="s">
        <v>18679</v>
      </c>
      <c r="J1679" s="19" t="s">
        <v>14102</v>
      </c>
      <c r="K1679" s="18"/>
      <c r="L1679" s="18">
        <v>7.43</v>
      </c>
    </row>
    <row r="1680" spans="1:12" s="20" customFormat="1" ht="12" x14ac:dyDescent="0.25">
      <c r="A1680" s="71">
        <v>1679</v>
      </c>
      <c r="B1680" s="18" t="s">
        <v>1349</v>
      </c>
      <c r="C1680" s="18" t="s">
        <v>20538</v>
      </c>
      <c r="D1680" s="18" t="s">
        <v>1350</v>
      </c>
      <c r="E1680" s="17">
        <v>1</v>
      </c>
      <c r="F1680" s="18" t="s">
        <v>20540</v>
      </c>
      <c r="G1680" s="17">
        <v>1</v>
      </c>
      <c r="H1680" s="19">
        <v>7.62</v>
      </c>
      <c r="I1680" s="18" t="s">
        <v>18679</v>
      </c>
      <c r="J1680" s="19" t="s">
        <v>14102</v>
      </c>
      <c r="K1680" s="18"/>
      <c r="L1680" s="18">
        <v>7.43</v>
      </c>
    </row>
    <row r="1681" spans="1:12" s="20" customFormat="1" ht="12" x14ac:dyDescent="0.25">
      <c r="A1681" s="71">
        <v>1680</v>
      </c>
      <c r="B1681" s="18" t="s">
        <v>1292</v>
      </c>
      <c r="C1681" s="18" t="s">
        <v>20538</v>
      </c>
      <c r="D1681" s="18" t="s">
        <v>1293</v>
      </c>
      <c r="E1681" s="17">
        <v>1</v>
      </c>
      <c r="F1681" s="18" t="s">
        <v>20541</v>
      </c>
      <c r="G1681" s="17">
        <v>1</v>
      </c>
      <c r="H1681" s="19">
        <v>7.62</v>
      </c>
      <c r="I1681" s="18" t="s">
        <v>18679</v>
      </c>
      <c r="J1681" s="19" t="s">
        <v>14102</v>
      </c>
      <c r="K1681" s="18"/>
      <c r="L1681" s="18">
        <v>7.43</v>
      </c>
    </row>
    <row r="1682" spans="1:12" s="20" customFormat="1" ht="12" x14ac:dyDescent="0.25">
      <c r="A1682" s="71">
        <v>1681</v>
      </c>
      <c r="B1682" s="18" t="s">
        <v>1286</v>
      </c>
      <c r="C1682" s="18" t="s">
        <v>20538</v>
      </c>
      <c r="D1682" s="18" t="s">
        <v>1287</v>
      </c>
      <c r="E1682" s="17">
        <v>1</v>
      </c>
      <c r="F1682" s="18" t="s">
        <v>20542</v>
      </c>
      <c r="G1682" s="17">
        <v>1</v>
      </c>
      <c r="H1682" s="19">
        <v>8.8000000000000007</v>
      </c>
      <c r="I1682" s="18" t="s">
        <v>18679</v>
      </c>
      <c r="J1682" s="19" t="s">
        <v>14102</v>
      </c>
      <c r="K1682" s="18"/>
      <c r="L1682" s="18">
        <v>8.57</v>
      </c>
    </row>
    <row r="1683" spans="1:12" s="20" customFormat="1" ht="12" x14ac:dyDescent="0.25">
      <c r="A1683" s="71">
        <v>1682</v>
      </c>
      <c r="B1683" s="18" t="s">
        <v>1280</v>
      </c>
      <c r="C1683" s="18" t="s">
        <v>20538</v>
      </c>
      <c r="D1683" s="18" t="s">
        <v>1281</v>
      </c>
      <c r="E1683" s="17">
        <v>1</v>
      </c>
      <c r="F1683" s="18" t="s">
        <v>20543</v>
      </c>
      <c r="G1683" s="17">
        <v>1</v>
      </c>
      <c r="H1683" s="19">
        <v>8.8000000000000007</v>
      </c>
      <c r="I1683" s="18" t="s">
        <v>18679</v>
      </c>
      <c r="J1683" s="19" t="s">
        <v>14102</v>
      </c>
      <c r="K1683" s="18"/>
      <c r="L1683" s="18">
        <v>8.57</v>
      </c>
    </row>
    <row r="1684" spans="1:12" s="20" customFormat="1" ht="12" x14ac:dyDescent="0.25">
      <c r="A1684" s="71">
        <v>1683</v>
      </c>
      <c r="B1684" s="18" t="s">
        <v>1270</v>
      </c>
      <c r="C1684" s="18" t="s">
        <v>20538</v>
      </c>
      <c r="D1684" s="18" t="s">
        <v>1271</v>
      </c>
      <c r="E1684" s="17">
        <v>1</v>
      </c>
      <c r="F1684" s="18" t="s">
        <v>1273</v>
      </c>
      <c r="G1684" s="17">
        <v>1</v>
      </c>
      <c r="H1684" s="19">
        <v>8.8000000000000007</v>
      </c>
      <c r="I1684" s="18" t="s">
        <v>18679</v>
      </c>
      <c r="J1684" s="19" t="s">
        <v>14102</v>
      </c>
      <c r="K1684" s="18"/>
      <c r="L1684" s="18">
        <v>8.57</v>
      </c>
    </row>
    <row r="1685" spans="1:12" s="20" customFormat="1" ht="12" x14ac:dyDescent="0.25">
      <c r="A1685" s="71">
        <v>1684</v>
      </c>
      <c r="B1685" s="18" t="s">
        <v>1264</v>
      </c>
      <c r="C1685" s="18" t="s">
        <v>20538</v>
      </c>
      <c r="D1685" s="18" t="s">
        <v>1265</v>
      </c>
      <c r="E1685" s="17">
        <v>1</v>
      </c>
      <c r="F1685" s="18" t="s">
        <v>20544</v>
      </c>
      <c r="G1685" s="17">
        <v>1</v>
      </c>
      <c r="H1685" s="19">
        <v>5.86</v>
      </c>
      <c r="I1685" s="18" t="s">
        <v>18679</v>
      </c>
      <c r="J1685" s="19" t="s">
        <v>14102</v>
      </c>
      <c r="K1685" s="18"/>
      <c r="L1685" s="18">
        <v>5.71</v>
      </c>
    </row>
    <row r="1686" spans="1:12" s="20" customFormat="1" ht="12" x14ac:dyDescent="0.25">
      <c r="A1686" s="71">
        <v>1685</v>
      </c>
      <c r="B1686" s="18" t="s">
        <v>1258</v>
      </c>
      <c r="C1686" s="18" t="s">
        <v>20538</v>
      </c>
      <c r="D1686" s="18" t="s">
        <v>1259</v>
      </c>
      <c r="E1686" s="17">
        <v>1</v>
      </c>
      <c r="F1686" s="18" t="s">
        <v>20545</v>
      </c>
      <c r="G1686" s="17">
        <v>1</v>
      </c>
      <c r="H1686" s="19">
        <v>9.9700000000000006</v>
      </c>
      <c r="I1686" s="18" t="s">
        <v>18679</v>
      </c>
      <c r="J1686" s="19" t="s">
        <v>14102</v>
      </c>
      <c r="K1686" s="18"/>
      <c r="L1686" s="18">
        <v>9.7100000000000009</v>
      </c>
    </row>
    <row r="1687" spans="1:12" s="20" customFormat="1" ht="12" x14ac:dyDescent="0.25">
      <c r="A1687" s="71">
        <v>1686</v>
      </c>
      <c r="B1687" s="18" t="s">
        <v>1252</v>
      </c>
      <c r="C1687" s="18" t="s">
        <v>20538</v>
      </c>
      <c r="D1687" s="18" t="s">
        <v>1253</v>
      </c>
      <c r="E1687" s="17">
        <v>1</v>
      </c>
      <c r="F1687" s="18" t="s">
        <v>20546</v>
      </c>
      <c r="G1687" s="17">
        <v>1</v>
      </c>
      <c r="H1687" s="19">
        <v>9.9700000000000006</v>
      </c>
      <c r="I1687" s="18" t="s">
        <v>18679</v>
      </c>
      <c r="J1687" s="19" t="s">
        <v>14102</v>
      </c>
      <c r="K1687" s="18"/>
      <c r="L1687" s="18">
        <v>9.7100000000000009</v>
      </c>
    </row>
    <row r="1688" spans="1:12" s="20" customFormat="1" ht="12" x14ac:dyDescent="0.25">
      <c r="A1688" s="71">
        <v>1687</v>
      </c>
      <c r="B1688" s="18" t="s">
        <v>1237</v>
      </c>
      <c r="C1688" s="18" t="s">
        <v>20538</v>
      </c>
      <c r="D1688" s="18" t="s">
        <v>1238</v>
      </c>
      <c r="E1688" s="17">
        <v>1</v>
      </c>
      <c r="F1688" s="18" t="s">
        <v>20547</v>
      </c>
      <c r="G1688" s="17">
        <v>1</v>
      </c>
      <c r="H1688" s="19">
        <v>9.9700000000000006</v>
      </c>
      <c r="I1688" s="18" t="s">
        <v>18679</v>
      </c>
      <c r="J1688" s="19" t="s">
        <v>14102</v>
      </c>
      <c r="K1688" s="18"/>
      <c r="L1688" s="18">
        <v>9.7100000000000009</v>
      </c>
    </row>
    <row r="1689" spans="1:12" s="20" customFormat="1" ht="12" x14ac:dyDescent="0.25">
      <c r="A1689" s="71">
        <v>1688</v>
      </c>
      <c r="B1689" s="18" t="s">
        <v>1234</v>
      </c>
      <c r="C1689" s="18" t="s">
        <v>20538</v>
      </c>
      <c r="D1689" s="18" t="s">
        <v>1235</v>
      </c>
      <c r="E1689" s="17">
        <v>1</v>
      </c>
      <c r="F1689" s="18" t="s">
        <v>20548</v>
      </c>
      <c r="G1689" s="17">
        <v>1</v>
      </c>
      <c r="H1689" s="19">
        <v>9.9700000000000006</v>
      </c>
      <c r="I1689" s="18" t="s">
        <v>18679</v>
      </c>
      <c r="J1689" s="19" t="s">
        <v>14102</v>
      </c>
      <c r="K1689" s="18"/>
      <c r="L1689" s="18">
        <v>9.7100000000000009</v>
      </c>
    </row>
    <row r="1690" spans="1:12" s="20" customFormat="1" ht="12" x14ac:dyDescent="0.25">
      <c r="A1690" s="71">
        <v>1689</v>
      </c>
      <c r="B1690" s="18" t="s">
        <v>1231</v>
      </c>
      <c r="C1690" s="18" t="s">
        <v>20538</v>
      </c>
      <c r="D1690" s="18" t="s">
        <v>1232</v>
      </c>
      <c r="E1690" s="17">
        <v>1</v>
      </c>
      <c r="F1690" s="18" t="s">
        <v>20549</v>
      </c>
      <c r="G1690" s="17">
        <v>1</v>
      </c>
      <c r="H1690" s="19">
        <v>9.9700000000000006</v>
      </c>
      <c r="I1690" s="18" t="s">
        <v>18679</v>
      </c>
      <c r="J1690" s="19" t="s">
        <v>14102</v>
      </c>
      <c r="K1690" s="18"/>
      <c r="L1690" s="18">
        <v>9.7100000000000009</v>
      </c>
    </row>
    <row r="1691" spans="1:12" s="20" customFormat="1" ht="12" x14ac:dyDescent="0.25">
      <c r="A1691" s="71">
        <v>1690</v>
      </c>
      <c r="B1691" s="18" t="s">
        <v>1225</v>
      </c>
      <c r="C1691" s="18" t="s">
        <v>20538</v>
      </c>
      <c r="D1691" s="18" t="s">
        <v>1226</v>
      </c>
      <c r="E1691" s="17">
        <v>1</v>
      </c>
      <c r="F1691" s="18" t="s">
        <v>20550</v>
      </c>
      <c r="G1691" s="17">
        <v>1</v>
      </c>
      <c r="H1691" s="19">
        <v>9.9700000000000006</v>
      </c>
      <c r="I1691" s="18" t="s">
        <v>18679</v>
      </c>
      <c r="J1691" s="19" t="s">
        <v>14102</v>
      </c>
      <c r="K1691" s="18"/>
      <c r="L1691" s="18">
        <v>9.7100000000000009</v>
      </c>
    </row>
    <row r="1692" spans="1:12" s="20" customFormat="1" ht="12" x14ac:dyDescent="0.25">
      <c r="A1692" s="71">
        <v>1691</v>
      </c>
      <c r="B1692" s="18" t="s">
        <v>1219</v>
      </c>
      <c r="C1692" s="18" t="s">
        <v>20538</v>
      </c>
      <c r="D1692" s="18" t="s">
        <v>1220</v>
      </c>
      <c r="E1692" s="17">
        <v>1</v>
      </c>
      <c r="F1692" s="18" t="s">
        <v>20551</v>
      </c>
      <c r="G1692" s="17">
        <v>1</v>
      </c>
      <c r="H1692" s="19">
        <v>9.9700000000000006</v>
      </c>
      <c r="I1692" s="18" t="s">
        <v>18679</v>
      </c>
      <c r="J1692" s="19" t="s">
        <v>14102</v>
      </c>
      <c r="K1692" s="18"/>
      <c r="L1692" s="18">
        <v>9.7100000000000009</v>
      </c>
    </row>
    <row r="1693" spans="1:12" s="20" customFormat="1" ht="12" x14ac:dyDescent="0.25">
      <c r="A1693" s="71">
        <v>1692</v>
      </c>
      <c r="B1693" s="18" t="s">
        <v>1208</v>
      </c>
      <c r="C1693" s="18" t="s">
        <v>20538</v>
      </c>
      <c r="D1693" s="18" t="s">
        <v>1209</v>
      </c>
      <c r="E1693" s="17">
        <v>1</v>
      </c>
      <c r="F1693" s="18" t="s">
        <v>20552</v>
      </c>
      <c r="G1693" s="17">
        <v>1</v>
      </c>
      <c r="H1693" s="19">
        <v>9.9700000000000006</v>
      </c>
      <c r="I1693" s="18" t="s">
        <v>18679</v>
      </c>
      <c r="J1693" s="19" t="s">
        <v>14102</v>
      </c>
      <c r="K1693" s="18"/>
      <c r="L1693" s="18">
        <v>9.7100000000000009</v>
      </c>
    </row>
    <row r="1694" spans="1:12" s="20" customFormat="1" ht="12" x14ac:dyDescent="0.25">
      <c r="A1694" s="71">
        <v>1693</v>
      </c>
      <c r="B1694" s="18" t="s">
        <v>1205</v>
      </c>
      <c r="C1694" s="18" t="s">
        <v>20538</v>
      </c>
      <c r="D1694" s="18" t="s">
        <v>1206</v>
      </c>
      <c r="E1694" s="17">
        <v>1</v>
      </c>
      <c r="F1694" s="18" t="s">
        <v>20553</v>
      </c>
      <c r="G1694" s="17">
        <v>1</v>
      </c>
      <c r="H1694" s="19">
        <v>9.9700000000000006</v>
      </c>
      <c r="I1694" s="18" t="s">
        <v>18679</v>
      </c>
      <c r="J1694" s="19" t="s">
        <v>14102</v>
      </c>
      <c r="K1694" s="18"/>
      <c r="L1694" s="18">
        <v>9.7100000000000009</v>
      </c>
    </row>
    <row r="1695" spans="1:12" s="20" customFormat="1" ht="12" x14ac:dyDescent="0.25">
      <c r="A1695" s="71">
        <v>1694</v>
      </c>
      <c r="B1695" s="18" t="s">
        <v>1194</v>
      </c>
      <c r="C1695" s="18" t="s">
        <v>20538</v>
      </c>
      <c r="D1695" s="18" t="s">
        <v>1195</v>
      </c>
      <c r="E1695" s="17">
        <v>1</v>
      </c>
      <c r="F1695" s="18" t="s">
        <v>20554</v>
      </c>
      <c r="G1695" s="17">
        <v>1</v>
      </c>
      <c r="H1695" s="19">
        <v>9.9700000000000006</v>
      </c>
      <c r="I1695" s="18" t="s">
        <v>18679</v>
      </c>
      <c r="J1695" s="19" t="s">
        <v>14102</v>
      </c>
      <c r="K1695" s="18"/>
      <c r="L1695" s="18">
        <v>9.7100000000000009</v>
      </c>
    </row>
    <row r="1696" spans="1:12" s="20" customFormat="1" ht="12" x14ac:dyDescent="0.25">
      <c r="A1696" s="71">
        <v>1695</v>
      </c>
      <c r="B1696" s="18" t="s">
        <v>1187</v>
      </c>
      <c r="C1696" s="18" t="s">
        <v>20538</v>
      </c>
      <c r="D1696" s="18" t="s">
        <v>1188</v>
      </c>
      <c r="E1696" s="17">
        <v>1</v>
      </c>
      <c r="F1696" s="18" t="s">
        <v>20555</v>
      </c>
      <c r="G1696" s="17">
        <v>1</v>
      </c>
      <c r="H1696" s="19">
        <v>16.420000000000002</v>
      </c>
      <c r="I1696" s="18" t="s">
        <v>18679</v>
      </c>
      <c r="J1696" s="19" t="s">
        <v>14102</v>
      </c>
      <c r="K1696" s="18"/>
      <c r="L1696" s="18">
        <v>16</v>
      </c>
    </row>
    <row r="1697" spans="1:12" s="20" customFormat="1" ht="12" x14ac:dyDescent="0.25">
      <c r="A1697" s="71">
        <v>1696</v>
      </c>
      <c r="B1697" s="18" t="s">
        <v>1343</v>
      </c>
      <c r="C1697" s="18" t="s">
        <v>20538</v>
      </c>
      <c r="D1697" s="18" t="s">
        <v>1344</v>
      </c>
      <c r="E1697" s="17">
        <v>1</v>
      </c>
      <c r="F1697" s="18" t="s">
        <v>20556</v>
      </c>
      <c r="G1697" s="17">
        <v>1</v>
      </c>
      <c r="H1697" s="19">
        <v>17.010000000000002</v>
      </c>
      <c r="I1697" s="18" t="s">
        <v>18679</v>
      </c>
      <c r="J1697" s="19" t="s">
        <v>14102</v>
      </c>
      <c r="K1697" s="18"/>
      <c r="L1697" s="18">
        <v>16.57</v>
      </c>
    </row>
    <row r="1698" spans="1:12" s="20" customFormat="1" ht="12" x14ac:dyDescent="0.25">
      <c r="A1698" s="71">
        <v>1697</v>
      </c>
      <c r="B1698" s="18" t="s">
        <v>1331</v>
      </c>
      <c r="C1698" s="18" t="s">
        <v>20538</v>
      </c>
      <c r="D1698" s="18" t="s">
        <v>1332</v>
      </c>
      <c r="E1698" s="17">
        <v>1</v>
      </c>
      <c r="F1698" s="18" t="s">
        <v>20557</v>
      </c>
      <c r="G1698" s="17">
        <v>1</v>
      </c>
      <c r="H1698" s="19">
        <v>20.53</v>
      </c>
      <c r="I1698" s="18" t="s">
        <v>18679</v>
      </c>
      <c r="J1698" s="19" t="s">
        <v>14102</v>
      </c>
      <c r="K1698" s="18"/>
      <c r="L1698" s="18">
        <v>20</v>
      </c>
    </row>
    <row r="1699" spans="1:12" s="20" customFormat="1" ht="12" x14ac:dyDescent="0.25">
      <c r="A1699" s="71">
        <v>1698</v>
      </c>
      <c r="B1699" s="18" t="s">
        <v>1179</v>
      </c>
      <c r="C1699" s="18" t="s">
        <v>20538</v>
      </c>
      <c r="D1699" s="18" t="s">
        <v>1180</v>
      </c>
      <c r="E1699" s="17">
        <v>1</v>
      </c>
      <c r="F1699" s="18" t="s">
        <v>1182</v>
      </c>
      <c r="G1699" s="17">
        <v>1</v>
      </c>
      <c r="H1699" s="19">
        <v>20.53</v>
      </c>
      <c r="I1699" s="18" t="s">
        <v>18679</v>
      </c>
      <c r="J1699" s="19" t="s">
        <v>14102</v>
      </c>
      <c r="K1699" s="18"/>
      <c r="L1699" s="18">
        <v>20</v>
      </c>
    </row>
    <row r="1700" spans="1:12" s="20" customFormat="1" ht="12" x14ac:dyDescent="0.25">
      <c r="A1700" s="71">
        <v>1699</v>
      </c>
      <c r="B1700" s="18" t="s">
        <v>1168</v>
      </c>
      <c r="C1700" s="18" t="s">
        <v>20538</v>
      </c>
      <c r="D1700" s="18" t="s">
        <v>1169</v>
      </c>
      <c r="E1700" s="17">
        <v>1</v>
      </c>
      <c r="F1700" s="18" t="s">
        <v>1171</v>
      </c>
      <c r="G1700" s="17">
        <v>1</v>
      </c>
      <c r="H1700" s="19">
        <v>20.53</v>
      </c>
      <c r="I1700" s="18" t="s">
        <v>18679</v>
      </c>
      <c r="J1700" s="19" t="s">
        <v>14102</v>
      </c>
      <c r="K1700" s="18"/>
      <c r="L1700" s="18">
        <v>20</v>
      </c>
    </row>
    <row r="1701" spans="1:12" s="20" customFormat="1" ht="12" x14ac:dyDescent="0.25">
      <c r="A1701" s="71">
        <v>1700</v>
      </c>
      <c r="B1701" s="18" t="s">
        <v>1158</v>
      </c>
      <c r="C1701" s="18" t="s">
        <v>20538</v>
      </c>
      <c r="D1701" s="18" t="s">
        <v>1159</v>
      </c>
      <c r="E1701" s="17">
        <v>1</v>
      </c>
      <c r="F1701" s="18" t="s">
        <v>20558</v>
      </c>
      <c r="G1701" s="17">
        <v>1</v>
      </c>
      <c r="H1701" s="19">
        <v>20.53</v>
      </c>
      <c r="I1701" s="18" t="s">
        <v>18679</v>
      </c>
      <c r="J1701" s="19" t="s">
        <v>14102</v>
      </c>
      <c r="K1701" s="18"/>
      <c r="L1701" s="18">
        <v>20</v>
      </c>
    </row>
    <row r="1702" spans="1:12" s="20" customFormat="1" ht="12" x14ac:dyDescent="0.25">
      <c r="A1702" s="71">
        <v>1701</v>
      </c>
      <c r="B1702" s="18" t="s">
        <v>1152</v>
      </c>
      <c r="C1702" s="18" t="s">
        <v>20538</v>
      </c>
      <c r="D1702" s="18" t="s">
        <v>1153</v>
      </c>
      <c r="E1702" s="17">
        <v>1</v>
      </c>
      <c r="F1702" s="18" t="s">
        <v>20559</v>
      </c>
      <c r="G1702" s="17">
        <v>1</v>
      </c>
      <c r="H1702" s="19">
        <v>8.2100000000000009</v>
      </c>
      <c r="I1702" s="18" t="s">
        <v>18679</v>
      </c>
      <c r="J1702" s="19" t="s">
        <v>14102</v>
      </c>
      <c r="K1702" s="18"/>
      <c r="L1702" s="18">
        <v>8</v>
      </c>
    </row>
    <row r="1703" spans="1:12" s="20" customFormat="1" ht="12" x14ac:dyDescent="0.25">
      <c r="A1703" s="71">
        <v>1702</v>
      </c>
      <c r="B1703" s="18" t="s">
        <v>868</v>
      </c>
      <c r="C1703" s="18" t="s">
        <v>20538</v>
      </c>
      <c r="D1703" s="18" t="s">
        <v>869</v>
      </c>
      <c r="E1703" s="17">
        <v>1</v>
      </c>
      <c r="F1703" s="18" t="s">
        <v>20560</v>
      </c>
      <c r="G1703" s="17">
        <v>1</v>
      </c>
      <c r="H1703" s="19">
        <v>18.77</v>
      </c>
      <c r="I1703" s="18" t="s">
        <v>18679</v>
      </c>
      <c r="J1703" s="19" t="s">
        <v>14102</v>
      </c>
      <c r="K1703" s="18"/>
      <c r="L1703" s="18">
        <v>18.29</v>
      </c>
    </row>
    <row r="1704" spans="1:12" s="20" customFormat="1" ht="12" x14ac:dyDescent="0.25">
      <c r="A1704" s="71">
        <v>1703</v>
      </c>
      <c r="B1704" s="18" t="s">
        <v>856</v>
      </c>
      <c r="C1704" s="18" t="s">
        <v>20538</v>
      </c>
      <c r="D1704" s="18" t="s">
        <v>857</v>
      </c>
      <c r="E1704" s="17">
        <v>1</v>
      </c>
      <c r="F1704" s="18" t="s">
        <v>20561</v>
      </c>
      <c r="G1704" s="17">
        <v>1</v>
      </c>
      <c r="H1704" s="19">
        <v>24.63</v>
      </c>
      <c r="I1704" s="18" t="s">
        <v>18679</v>
      </c>
      <c r="J1704" s="19" t="s">
        <v>14102</v>
      </c>
      <c r="K1704" s="18"/>
      <c r="L1704" s="18">
        <v>24</v>
      </c>
    </row>
    <row r="1705" spans="1:12" s="20" customFormat="1" ht="12" x14ac:dyDescent="0.25">
      <c r="A1705" s="71">
        <v>1704</v>
      </c>
      <c r="B1705" s="18" t="s">
        <v>841</v>
      </c>
      <c r="C1705" s="18" t="s">
        <v>20538</v>
      </c>
      <c r="D1705" s="18" t="s">
        <v>842</v>
      </c>
      <c r="E1705" s="17">
        <v>1</v>
      </c>
      <c r="F1705" s="18" t="s">
        <v>20562</v>
      </c>
      <c r="G1705" s="17">
        <v>1</v>
      </c>
      <c r="H1705" s="19">
        <v>26.39</v>
      </c>
      <c r="I1705" s="18" t="s">
        <v>18679</v>
      </c>
      <c r="J1705" s="19" t="s">
        <v>14102</v>
      </c>
      <c r="K1705" s="18"/>
      <c r="L1705" s="18">
        <v>25.71</v>
      </c>
    </row>
    <row r="1706" spans="1:12" s="20" customFormat="1" ht="12" x14ac:dyDescent="0.25">
      <c r="A1706" s="71">
        <v>1705</v>
      </c>
      <c r="B1706" s="18" t="s">
        <v>816</v>
      </c>
      <c r="C1706" s="18" t="s">
        <v>20538</v>
      </c>
      <c r="D1706" s="18" t="s">
        <v>817</v>
      </c>
      <c r="E1706" s="17">
        <v>1</v>
      </c>
      <c r="F1706" s="18" t="s">
        <v>20563</v>
      </c>
      <c r="G1706" s="17">
        <v>1</v>
      </c>
      <c r="H1706" s="19">
        <v>30.5</v>
      </c>
      <c r="I1706" s="18" t="s">
        <v>18679</v>
      </c>
      <c r="J1706" s="19" t="s">
        <v>14102</v>
      </c>
      <c r="K1706" s="18"/>
      <c r="L1706" s="18">
        <v>29.71</v>
      </c>
    </row>
    <row r="1707" spans="1:12" s="20" customFormat="1" ht="12" x14ac:dyDescent="0.25">
      <c r="A1707" s="71">
        <v>1706</v>
      </c>
      <c r="B1707" s="18" t="s">
        <v>804</v>
      </c>
      <c r="C1707" s="18" t="s">
        <v>20538</v>
      </c>
      <c r="D1707" s="18" t="s">
        <v>805</v>
      </c>
      <c r="E1707" s="17">
        <v>1</v>
      </c>
      <c r="F1707" s="18" t="s">
        <v>20564</v>
      </c>
      <c r="G1707" s="17">
        <v>1</v>
      </c>
      <c r="H1707" s="19">
        <v>7.04</v>
      </c>
      <c r="I1707" s="18" t="s">
        <v>18679</v>
      </c>
      <c r="J1707" s="19" t="s">
        <v>14102</v>
      </c>
      <c r="K1707" s="18"/>
      <c r="L1707" s="18">
        <v>6.86</v>
      </c>
    </row>
    <row r="1708" spans="1:12" s="20" customFormat="1" ht="12" x14ac:dyDescent="0.25">
      <c r="A1708" s="71">
        <v>1707</v>
      </c>
      <c r="B1708" s="18" t="s">
        <v>499</v>
      </c>
      <c r="C1708" s="18" t="s">
        <v>20538</v>
      </c>
      <c r="D1708" s="18" t="s">
        <v>500</v>
      </c>
      <c r="E1708" s="17">
        <v>1</v>
      </c>
      <c r="F1708" s="18" t="s">
        <v>20565</v>
      </c>
      <c r="G1708" s="17">
        <v>1</v>
      </c>
      <c r="H1708" s="19">
        <v>7.04</v>
      </c>
      <c r="I1708" s="18" t="s">
        <v>18679</v>
      </c>
      <c r="J1708" s="19" t="s">
        <v>14102</v>
      </c>
      <c r="K1708" s="18"/>
      <c r="L1708" s="18">
        <v>6.86</v>
      </c>
    </row>
    <row r="1709" spans="1:12" s="20" customFormat="1" ht="12" x14ac:dyDescent="0.25">
      <c r="A1709" s="71">
        <v>1708</v>
      </c>
      <c r="B1709" s="18" t="s">
        <v>496</v>
      </c>
      <c r="C1709" s="18" t="s">
        <v>20538</v>
      </c>
      <c r="D1709" s="18" t="s">
        <v>497</v>
      </c>
      <c r="E1709" s="17">
        <v>1</v>
      </c>
      <c r="F1709" s="18" t="s">
        <v>20566</v>
      </c>
      <c r="G1709" s="17">
        <v>1</v>
      </c>
      <c r="H1709" s="19">
        <v>7.04</v>
      </c>
      <c r="I1709" s="18" t="s">
        <v>18679</v>
      </c>
      <c r="J1709" s="19" t="s">
        <v>14102</v>
      </c>
      <c r="K1709" s="18"/>
      <c r="L1709" s="18">
        <v>6.86</v>
      </c>
    </row>
    <row r="1710" spans="1:12" s="20" customFormat="1" ht="12" x14ac:dyDescent="0.25">
      <c r="A1710" s="71">
        <v>1709</v>
      </c>
      <c r="B1710" s="18" t="s">
        <v>493</v>
      </c>
      <c r="C1710" s="18" t="s">
        <v>20538</v>
      </c>
      <c r="D1710" s="18" t="s">
        <v>494</v>
      </c>
      <c r="E1710" s="17">
        <v>1</v>
      </c>
      <c r="F1710" s="18" t="s">
        <v>20567</v>
      </c>
      <c r="G1710" s="17">
        <v>1</v>
      </c>
      <c r="H1710" s="19">
        <v>7.04</v>
      </c>
      <c r="I1710" s="18" t="s">
        <v>18679</v>
      </c>
      <c r="J1710" s="19" t="s">
        <v>14102</v>
      </c>
      <c r="K1710" s="18"/>
      <c r="L1710" s="18">
        <v>6.86</v>
      </c>
    </row>
    <row r="1711" spans="1:12" s="20" customFormat="1" ht="12" x14ac:dyDescent="0.25">
      <c r="A1711" s="71">
        <v>1710</v>
      </c>
      <c r="B1711" s="18" t="s">
        <v>490</v>
      </c>
      <c r="C1711" s="18" t="s">
        <v>20538</v>
      </c>
      <c r="D1711" s="18" t="s">
        <v>491</v>
      </c>
      <c r="E1711" s="17">
        <v>1</v>
      </c>
      <c r="F1711" s="18" t="s">
        <v>20568</v>
      </c>
      <c r="G1711" s="17">
        <v>1</v>
      </c>
      <c r="H1711" s="19">
        <v>38.119999999999997</v>
      </c>
      <c r="I1711" s="18" t="s">
        <v>18679</v>
      </c>
      <c r="J1711" s="19" t="s">
        <v>14102</v>
      </c>
      <c r="K1711" s="18"/>
      <c r="L1711" s="18">
        <v>37.14</v>
      </c>
    </row>
    <row r="1712" spans="1:12" s="20" customFormat="1" ht="12" x14ac:dyDescent="0.25">
      <c r="A1712" s="71">
        <v>1711</v>
      </c>
      <c r="B1712" s="18" t="s">
        <v>2381</v>
      </c>
      <c r="C1712" s="18" t="s">
        <v>20569</v>
      </c>
      <c r="D1712" s="18" t="s">
        <v>2382</v>
      </c>
      <c r="E1712" s="17">
        <v>1</v>
      </c>
      <c r="F1712" s="18" t="s">
        <v>20570</v>
      </c>
      <c r="G1712" s="17">
        <v>1</v>
      </c>
      <c r="H1712" s="19">
        <v>235.18</v>
      </c>
      <c r="I1712" s="18" t="s">
        <v>18679</v>
      </c>
      <c r="J1712" s="19" t="s">
        <v>14102</v>
      </c>
      <c r="K1712" s="18"/>
      <c r="L1712" s="18">
        <v>229.14</v>
      </c>
    </row>
    <row r="1713" spans="1:12" s="20" customFormat="1" ht="12" x14ac:dyDescent="0.25">
      <c r="A1713" s="71">
        <v>1712</v>
      </c>
      <c r="B1713" s="18" t="s">
        <v>2300</v>
      </c>
      <c r="C1713" s="18" t="s">
        <v>20569</v>
      </c>
      <c r="D1713" s="18" t="s">
        <v>20571</v>
      </c>
      <c r="E1713" s="17">
        <v>1</v>
      </c>
      <c r="F1713" s="18" t="s">
        <v>20572</v>
      </c>
      <c r="G1713" s="17">
        <v>1</v>
      </c>
      <c r="H1713" s="19">
        <v>188.26</v>
      </c>
      <c r="I1713" s="18" t="s">
        <v>18679</v>
      </c>
      <c r="J1713" s="19" t="s">
        <v>14102</v>
      </c>
      <c r="K1713" s="18"/>
      <c r="L1713" s="18">
        <v>173.71</v>
      </c>
    </row>
    <row r="1714" spans="1:12" s="20" customFormat="1" ht="12" x14ac:dyDescent="0.25">
      <c r="A1714" s="71">
        <v>1713</v>
      </c>
      <c r="B1714" s="18" t="s">
        <v>487</v>
      </c>
      <c r="C1714" s="18" t="s">
        <v>20569</v>
      </c>
      <c r="D1714" s="18" t="s">
        <v>488</v>
      </c>
      <c r="E1714" s="17">
        <v>1</v>
      </c>
      <c r="F1714" s="18" t="s">
        <v>20573</v>
      </c>
      <c r="G1714" s="17">
        <v>1</v>
      </c>
      <c r="H1714" s="19">
        <v>160.11000000000001</v>
      </c>
      <c r="I1714" s="18" t="s">
        <v>18679</v>
      </c>
      <c r="J1714" s="19" t="s">
        <v>14102</v>
      </c>
      <c r="K1714" s="18"/>
      <c r="L1714" s="18">
        <v>156</v>
      </c>
    </row>
    <row r="1715" spans="1:12" s="20" customFormat="1" ht="12" x14ac:dyDescent="0.25">
      <c r="A1715" s="71">
        <v>1714</v>
      </c>
      <c r="B1715" s="18" t="s">
        <v>2261</v>
      </c>
      <c r="C1715" s="18" t="s">
        <v>20569</v>
      </c>
      <c r="D1715" s="18" t="s">
        <v>2262</v>
      </c>
      <c r="E1715" s="17">
        <v>1</v>
      </c>
      <c r="F1715" s="18" t="s">
        <v>20574</v>
      </c>
      <c r="G1715" s="17">
        <v>1</v>
      </c>
      <c r="H1715" s="19">
        <v>17.59</v>
      </c>
      <c r="I1715" s="18" t="s">
        <v>18679</v>
      </c>
      <c r="J1715" s="19" t="s">
        <v>14102</v>
      </c>
      <c r="K1715" s="18"/>
      <c r="L1715" s="18">
        <v>16.57</v>
      </c>
    </row>
    <row r="1716" spans="1:12" s="20" customFormat="1" ht="12" x14ac:dyDescent="0.25">
      <c r="A1716" s="71">
        <v>1715</v>
      </c>
      <c r="B1716" s="18" t="s">
        <v>2192</v>
      </c>
      <c r="C1716" s="18" t="s">
        <v>20569</v>
      </c>
      <c r="D1716" s="18" t="s">
        <v>2193</v>
      </c>
      <c r="E1716" s="17">
        <v>1</v>
      </c>
      <c r="F1716" s="18" t="s">
        <v>20575</v>
      </c>
      <c r="G1716" s="17">
        <v>1</v>
      </c>
      <c r="H1716" s="19">
        <v>10.56</v>
      </c>
      <c r="I1716" s="18" t="s">
        <v>18679</v>
      </c>
      <c r="J1716" s="19" t="s">
        <v>14102</v>
      </c>
      <c r="K1716" s="18"/>
      <c r="L1716" s="18">
        <v>10.29</v>
      </c>
    </row>
    <row r="1717" spans="1:12" s="20" customFormat="1" ht="12" x14ac:dyDescent="0.25">
      <c r="A1717" s="71">
        <v>1716</v>
      </c>
      <c r="B1717" s="18" t="s">
        <v>2152</v>
      </c>
      <c r="C1717" s="18" t="s">
        <v>20569</v>
      </c>
      <c r="D1717" s="18" t="s">
        <v>2153</v>
      </c>
      <c r="E1717" s="17">
        <v>1</v>
      </c>
      <c r="F1717" s="18" t="s">
        <v>20576</v>
      </c>
      <c r="G1717" s="17">
        <v>1</v>
      </c>
      <c r="H1717" s="19">
        <v>235.18</v>
      </c>
      <c r="I1717" s="18" t="s">
        <v>18679</v>
      </c>
      <c r="J1717" s="19" t="s">
        <v>14102</v>
      </c>
      <c r="K1717" s="18"/>
      <c r="L1717" s="18">
        <v>229.14</v>
      </c>
    </row>
    <row r="1718" spans="1:12" s="20" customFormat="1" ht="12" x14ac:dyDescent="0.25">
      <c r="A1718" s="71">
        <v>1717</v>
      </c>
      <c r="B1718" s="18" t="s">
        <v>484</v>
      </c>
      <c r="C1718" s="18" t="s">
        <v>20569</v>
      </c>
      <c r="D1718" s="18" t="s">
        <v>485</v>
      </c>
      <c r="E1718" s="17">
        <v>1</v>
      </c>
      <c r="F1718" s="18" t="s">
        <v>20577</v>
      </c>
      <c r="G1718" s="17">
        <v>1</v>
      </c>
      <c r="H1718" s="19">
        <v>21.7</v>
      </c>
      <c r="I1718" s="18" t="s">
        <v>18679</v>
      </c>
      <c r="J1718" s="19" t="s">
        <v>14102</v>
      </c>
      <c r="K1718" s="18"/>
      <c r="L1718" s="18">
        <v>21.14</v>
      </c>
    </row>
    <row r="1719" spans="1:12" s="20" customFormat="1" ht="12" x14ac:dyDescent="0.25">
      <c r="A1719" s="71">
        <v>1718</v>
      </c>
      <c r="B1719" s="18" t="s">
        <v>2149</v>
      </c>
      <c r="C1719" s="18" t="s">
        <v>20569</v>
      </c>
      <c r="D1719" s="18" t="s">
        <v>2150</v>
      </c>
      <c r="E1719" s="17">
        <v>1</v>
      </c>
      <c r="F1719" s="18" t="s">
        <v>20578</v>
      </c>
      <c r="G1719" s="17">
        <v>1</v>
      </c>
      <c r="H1719" s="19">
        <v>374.18</v>
      </c>
      <c r="I1719" s="18" t="s">
        <v>18679</v>
      </c>
      <c r="J1719" s="19" t="s">
        <v>14102</v>
      </c>
      <c r="K1719" s="18"/>
      <c r="L1719" s="18">
        <v>364.57</v>
      </c>
    </row>
    <row r="1720" spans="1:12" s="20" customFormat="1" ht="12" x14ac:dyDescent="0.25">
      <c r="A1720" s="71">
        <v>1719</v>
      </c>
      <c r="B1720" s="18" t="s">
        <v>2134</v>
      </c>
      <c r="C1720" s="18" t="s">
        <v>20569</v>
      </c>
      <c r="D1720" s="18" t="s">
        <v>2135</v>
      </c>
      <c r="E1720" s="17">
        <v>1</v>
      </c>
      <c r="F1720" s="18" t="s">
        <v>20579</v>
      </c>
      <c r="G1720" s="17">
        <v>1</v>
      </c>
      <c r="H1720" s="19">
        <v>235.18</v>
      </c>
      <c r="I1720" s="18" t="s">
        <v>18679</v>
      </c>
      <c r="J1720" s="19" t="s">
        <v>14102</v>
      </c>
      <c r="K1720" s="18"/>
      <c r="L1720" s="18">
        <v>217.71</v>
      </c>
    </row>
    <row r="1721" spans="1:12" s="20" customFormat="1" ht="12" x14ac:dyDescent="0.25">
      <c r="A1721" s="71">
        <v>1720</v>
      </c>
      <c r="B1721" s="18" t="s">
        <v>481</v>
      </c>
      <c r="C1721" s="18" t="s">
        <v>20569</v>
      </c>
      <c r="D1721" s="18" t="s">
        <v>482</v>
      </c>
      <c r="E1721" s="17">
        <v>1</v>
      </c>
      <c r="F1721" s="18" t="s">
        <v>20580</v>
      </c>
      <c r="G1721" s="17">
        <v>1</v>
      </c>
      <c r="H1721" s="19">
        <v>210.55</v>
      </c>
      <c r="I1721" s="18" t="s">
        <v>18679</v>
      </c>
      <c r="J1721" s="19" t="s">
        <v>14102</v>
      </c>
      <c r="K1721" s="18"/>
      <c r="L1721" s="18">
        <v>210.55</v>
      </c>
    </row>
    <row r="1722" spans="1:12" s="20" customFormat="1" ht="12" x14ac:dyDescent="0.25">
      <c r="A1722" s="71">
        <v>1721</v>
      </c>
      <c r="B1722" s="18" t="s">
        <v>2119</v>
      </c>
      <c r="C1722" s="18" t="s">
        <v>20569</v>
      </c>
      <c r="D1722" s="18" t="s">
        <v>2120</v>
      </c>
      <c r="E1722" s="17">
        <v>1</v>
      </c>
      <c r="F1722" s="18" t="s">
        <v>20581</v>
      </c>
      <c r="G1722" s="17">
        <v>1</v>
      </c>
      <c r="H1722" s="19">
        <v>483.27</v>
      </c>
      <c r="I1722" s="18" t="s">
        <v>18679</v>
      </c>
      <c r="J1722" s="19" t="s">
        <v>14102</v>
      </c>
      <c r="K1722" s="18"/>
      <c r="L1722" s="18">
        <v>423.43</v>
      </c>
    </row>
    <row r="1723" spans="1:12" s="20" customFormat="1" ht="12" x14ac:dyDescent="0.25">
      <c r="A1723" s="71">
        <v>1722</v>
      </c>
      <c r="B1723" s="18" t="s">
        <v>2098</v>
      </c>
      <c r="C1723" s="18" t="s">
        <v>20569</v>
      </c>
      <c r="D1723" s="18" t="s">
        <v>2099</v>
      </c>
      <c r="E1723" s="17">
        <v>1</v>
      </c>
      <c r="F1723" s="18" t="s">
        <v>20582</v>
      </c>
      <c r="G1723" s="17">
        <v>1</v>
      </c>
      <c r="H1723" s="19">
        <v>116.13</v>
      </c>
      <c r="I1723" s="18" t="s">
        <v>18679</v>
      </c>
      <c r="J1723" s="19" t="s">
        <v>14102</v>
      </c>
      <c r="K1723" s="18"/>
      <c r="L1723" s="18">
        <v>101.71</v>
      </c>
    </row>
    <row r="1724" spans="1:12" s="20" customFormat="1" ht="12" x14ac:dyDescent="0.25">
      <c r="A1724" s="71">
        <v>1723</v>
      </c>
      <c r="B1724" s="18" t="s">
        <v>2095</v>
      </c>
      <c r="C1724" s="18" t="s">
        <v>20569</v>
      </c>
      <c r="D1724" s="18" t="s">
        <v>2096</v>
      </c>
      <c r="E1724" s="17">
        <v>1</v>
      </c>
      <c r="F1724" s="18" t="s">
        <v>20583</v>
      </c>
      <c r="G1724" s="17">
        <v>1</v>
      </c>
      <c r="H1724" s="19">
        <v>17.010000000000002</v>
      </c>
      <c r="I1724" s="18" t="s">
        <v>18679</v>
      </c>
      <c r="J1724" s="19" t="s">
        <v>14102</v>
      </c>
      <c r="K1724" s="18"/>
      <c r="L1724" s="18">
        <v>16.57</v>
      </c>
    </row>
    <row r="1725" spans="1:12" s="20" customFormat="1" ht="12" x14ac:dyDescent="0.25">
      <c r="A1725" s="71">
        <v>1724</v>
      </c>
      <c r="B1725" s="18" t="s">
        <v>2092</v>
      </c>
      <c r="C1725" s="18" t="s">
        <v>20569</v>
      </c>
      <c r="D1725" s="18" t="s">
        <v>2093</v>
      </c>
      <c r="E1725" s="17">
        <v>1</v>
      </c>
      <c r="F1725" s="18" t="s">
        <v>20584</v>
      </c>
      <c r="G1725" s="17">
        <v>1</v>
      </c>
      <c r="H1725" s="19">
        <v>17.010000000000002</v>
      </c>
      <c r="I1725" s="18" t="s">
        <v>18679</v>
      </c>
      <c r="J1725" s="19" t="s">
        <v>14102</v>
      </c>
      <c r="K1725" s="18"/>
      <c r="L1725" s="18">
        <v>14.86</v>
      </c>
    </row>
    <row r="1726" spans="1:12" s="20" customFormat="1" ht="12" x14ac:dyDescent="0.25">
      <c r="A1726" s="71">
        <v>1725</v>
      </c>
      <c r="B1726" s="18" t="s">
        <v>859</v>
      </c>
      <c r="C1726" s="18" t="s">
        <v>20569</v>
      </c>
      <c r="D1726" s="18" t="s">
        <v>860</v>
      </c>
      <c r="E1726" s="17">
        <v>1</v>
      </c>
      <c r="F1726" s="18" t="s">
        <v>20585</v>
      </c>
      <c r="G1726" s="17">
        <v>1</v>
      </c>
      <c r="H1726" s="19">
        <v>21.7</v>
      </c>
      <c r="I1726" s="18" t="s">
        <v>19214</v>
      </c>
      <c r="J1726" s="19" t="s">
        <v>14070</v>
      </c>
      <c r="K1726" s="18"/>
      <c r="L1726" s="18">
        <v>21.14</v>
      </c>
    </row>
    <row r="1727" spans="1:12" s="20" customFormat="1" ht="12" x14ac:dyDescent="0.25">
      <c r="A1727" s="71">
        <v>1726</v>
      </c>
      <c r="B1727" s="18" t="s">
        <v>2035</v>
      </c>
      <c r="C1727" s="18" t="s">
        <v>20569</v>
      </c>
      <c r="D1727" s="18" t="s">
        <v>2036</v>
      </c>
      <c r="E1727" s="17">
        <v>1</v>
      </c>
      <c r="F1727" s="18" t="s">
        <v>20586</v>
      </c>
      <c r="G1727" s="17">
        <v>1</v>
      </c>
      <c r="H1727" s="19">
        <v>15.84</v>
      </c>
      <c r="I1727" s="18" t="s">
        <v>18679</v>
      </c>
      <c r="J1727" s="19" t="s">
        <v>14102</v>
      </c>
      <c r="K1727" s="18"/>
      <c r="L1727" s="18">
        <v>15.43</v>
      </c>
    </row>
    <row r="1728" spans="1:12" s="20" customFormat="1" ht="12" x14ac:dyDescent="0.25">
      <c r="A1728" s="71">
        <v>1727</v>
      </c>
      <c r="B1728" s="18" t="s">
        <v>1942</v>
      </c>
      <c r="C1728" s="18" t="s">
        <v>20587</v>
      </c>
      <c r="D1728" s="18" t="s">
        <v>1943</v>
      </c>
      <c r="E1728" s="17">
        <v>1</v>
      </c>
      <c r="F1728" s="18" t="s">
        <v>20588</v>
      </c>
      <c r="G1728" s="17">
        <v>1</v>
      </c>
      <c r="H1728" s="19">
        <v>53.96</v>
      </c>
      <c r="I1728" s="18" t="s">
        <v>18679</v>
      </c>
      <c r="J1728" s="19" t="s">
        <v>14102</v>
      </c>
      <c r="K1728" s="18"/>
      <c r="L1728" s="18">
        <v>52.57</v>
      </c>
    </row>
    <row r="1729" spans="1:12" s="20" customFormat="1" ht="12" x14ac:dyDescent="0.25">
      <c r="A1729" s="71">
        <v>1728</v>
      </c>
      <c r="B1729" s="18" t="s">
        <v>1861</v>
      </c>
      <c r="C1729" s="18" t="s">
        <v>20587</v>
      </c>
      <c r="D1729" s="18" t="s">
        <v>1862</v>
      </c>
      <c r="E1729" s="17">
        <v>1</v>
      </c>
      <c r="F1729" s="18" t="s">
        <v>20589</v>
      </c>
      <c r="G1729" s="17">
        <v>1</v>
      </c>
      <c r="H1729" s="19">
        <v>101.46</v>
      </c>
      <c r="I1729" s="18" t="s">
        <v>18679</v>
      </c>
      <c r="J1729" s="19" t="s">
        <v>14102</v>
      </c>
      <c r="K1729" s="18"/>
      <c r="L1729" s="18">
        <v>98.86</v>
      </c>
    </row>
    <row r="1730" spans="1:12" s="20" customFormat="1" ht="12" x14ac:dyDescent="0.25">
      <c r="A1730" s="71">
        <v>1729</v>
      </c>
      <c r="B1730" s="18" t="s">
        <v>1849</v>
      </c>
      <c r="C1730" s="18" t="s">
        <v>20587</v>
      </c>
      <c r="D1730" s="18" t="s">
        <v>1850</v>
      </c>
      <c r="E1730" s="17">
        <v>1</v>
      </c>
      <c r="F1730" s="18" t="s">
        <v>20590</v>
      </c>
      <c r="G1730" s="17">
        <v>1</v>
      </c>
      <c r="H1730" s="19">
        <v>12.32</v>
      </c>
      <c r="I1730" s="18" t="s">
        <v>18679</v>
      </c>
      <c r="J1730" s="19" t="s">
        <v>14102</v>
      </c>
      <c r="K1730" s="18"/>
      <c r="L1730" s="18">
        <v>10.86</v>
      </c>
    </row>
    <row r="1731" spans="1:12" s="20" customFormat="1" ht="12" x14ac:dyDescent="0.25">
      <c r="A1731" s="71">
        <v>1730</v>
      </c>
      <c r="B1731" s="18" t="s">
        <v>1759</v>
      </c>
      <c r="C1731" s="18" t="s">
        <v>20587</v>
      </c>
      <c r="D1731" s="18" t="s">
        <v>1760</v>
      </c>
      <c r="E1731" s="17">
        <v>1</v>
      </c>
      <c r="F1731" s="18" t="s">
        <v>20591</v>
      </c>
      <c r="G1731" s="17">
        <v>1</v>
      </c>
      <c r="H1731" s="19">
        <v>13.49</v>
      </c>
      <c r="I1731" s="18" t="s">
        <v>18679</v>
      </c>
      <c r="J1731" s="19" t="s">
        <v>14102</v>
      </c>
      <c r="K1731" s="18"/>
      <c r="L1731" s="18">
        <v>12</v>
      </c>
    </row>
    <row r="1732" spans="1:12" s="20" customFormat="1" ht="12" x14ac:dyDescent="0.25">
      <c r="A1732" s="71">
        <v>1731</v>
      </c>
      <c r="B1732" s="18" t="s">
        <v>1741</v>
      </c>
      <c r="C1732" s="18" t="s">
        <v>20587</v>
      </c>
      <c r="D1732" s="18" t="s">
        <v>1742</v>
      </c>
      <c r="E1732" s="17">
        <v>1</v>
      </c>
      <c r="F1732" s="18" t="s">
        <v>20592</v>
      </c>
      <c r="G1732" s="17">
        <v>1</v>
      </c>
      <c r="H1732" s="19">
        <v>14.66</v>
      </c>
      <c r="I1732" s="18" t="s">
        <v>18679</v>
      </c>
      <c r="J1732" s="19" t="s">
        <v>14102</v>
      </c>
      <c r="K1732" s="18"/>
      <c r="L1732" s="18">
        <v>13.14</v>
      </c>
    </row>
    <row r="1733" spans="1:12" s="20" customFormat="1" ht="12" x14ac:dyDescent="0.25">
      <c r="A1733" s="71">
        <v>1732</v>
      </c>
      <c r="B1733" s="18" t="s">
        <v>1394</v>
      </c>
      <c r="C1733" s="18" t="s">
        <v>20593</v>
      </c>
      <c r="D1733" s="18" t="s">
        <v>1395</v>
      </c>
      <c r="E1733" s="17">
        <v>1</v>
      </c>
      <c r="F1733" s="18" t="s">
        <v>20594</v>
      </c>
      <c r="G1733" s="17">
        <v>1</v>
      </c>
      <c r="H1733" s="19">
        <v>134.88999999999999</v>
      </c>
      <c r="I1733" s="18" t="s">
        <v>18679</v>
      </c>
      <c r="J1733" s="19" t="s">
        <v>14102</v>
      </c>
      <c r="K1733" s="18"/>
      <c r="L1733" s="18">
        <v>131.43</v>
      </c>
    </row>
    <row r="1734" spans="1:12" s="20" customFormat="1" ht="12" x14ac:dyDescent="0.25">
      <c r="A1734" s="71">
        <v>1733</v>
      </c>
      <c r="B1734" s="18" t="s">
        <v>1310</v>
      </c>
      <c r="C1734" s="18" t="s">
        <v>20593</v>
      </c>
      <c r="D1734" s="18" t="s">
        <v>1311</v>
      </c>
      <c r="E1734" s="17">
        <v>1</v>
      </c>
      <c r="F1734" s="18" t="s">
        <v>20595</v>
      </c>
      <c r="G1734" s="17">
        <v>1</v>
      </c>
      <c r="H1734" s="19">
        <v>90.32</v>
      </c>
      <c r="I1734" s="18" t="s">
        <v>18679</v>
      </c>
      <c r="J1734" s="19" t="s">
        <v>14102</v>
      </c>
      <c r="K1734" s="18"/>
      <c r="L1734" s="18">
        <v>88</v>
      </c>
    </row>
    <row r="1735" spans="1:12" s="20" customFormat="1" ht="12" x14ac:dyDescent="0.25">
      <c r="A1735" s="71">
        <v>1734</v>
      </c>
      <c r="B1735" s="18" t="s">
        <v>1385</v>
      </c>
      <c r="C1735" s="18" t="s">
        <v>20593</v>
      </c>
      <c r="D1735" s="18" t="s">
        <v>1386</v>
      </c>
      <c r="E1735" s="17">
        <v>1</v>
      </c>
      <c r="F1735" s="18" t="s">
        <v>20596</v>
      </c>
      <c r="G1735" s="17">
        <v>1</v>
      </c>
      <c r="H1735" s="19">
        <v>148.97</v>
      </c>
      <c r="I1735" s="18" t="s">
        <v>18679</v>
      </c>
      <c r="J1735" s="19" t="s">
        <v>14102</v>
      </c>
      <c r="K1735" s="18"/>
      <c r="L1735" s="18">
        <v>145.13999999999999</v>
      </c>
    </row>
    <row r="1736" spans="1:12" s="20" customFormat="1" ht="12" x14ac:dyDescent="0.25">
      <c r="A1736" s="71">
        <v>1735</v>
      </c>
      <c r="B1736" s="18" t="s">
        <v>478</v>
      </c>
      <c r="C1736" s="18" t="s">
        <v>20593</v>
      </c>
      <c r="D1736" s="18" t="s">
        <v>479</v>
      </c>
      <c r="E1736" s="17">
        <v>1</v>
      </c>
      <c r="F1736" s="18" t="s">
        <v>480</v>
      </c>
      <c r="G1736" s="17">
        <v>1</v>
      </c>
      <c r="H1736" s="19">
        <v>203.51</v>
      </c>
      <c r="I1736" s="18" t="s">
        <v>19214</v>
      </c>
      <c r="J1736" s="19" t="s">
        <v>14070</v>
      </c>
      <c r="K1736" s="18"/>
      <c r="L1736" s="18">
        <v>198.29</v>
      </c>
    </row>
    <row r="1737" spans="1:12" s="20" customFormat="1" ht="12" x14ac:dyDescent="0.25">
      <c r="A1737" s="71">
        <v>1736</v>
      </c>
      <c r="B1737" s="18" t="s">
        <v>1370</v>
      </c>
      <c r="C1737" s="18" t="s">
        <v>20593</v>
      </c>
      <c r="D1737" s="18" t="s">
        <v>1371</v>
      </c>
      <c r="E1737" s="17">
        <v>1</v>
      </c>
      <c r="F1737" s="18" t="s">
        <v>1372</v>
      </c>
      <c r="G1737" s="17">
        <v>1</v>
      </c>
      <c r="H1737" s="19">
        <v>22.29</v>
      </c>
      <c r="I1737" s="18" t="s">
        <v>18679</v>
      </c>
      <c r="J1737" s="19" t="s">
        <v>14102</v>
      </c>
      <c r="K1737" s="18"/>
      <c r="L1737" s="18">
        <v>21.71</v>
      </c>
    </row>
    <row r="1738" spans="1:12" s="20" customFormat="1" ht="12" x14ac:dyDescent="0.25">
      <c r="A1738" s="71">
        <v>1737</v>
      </c>
      <c r="B1738" s="18"/>
      <c r="C1738" s="18" t="s">
        <v>20593</v>
      </c>
      <c r="D1738" s="18" t="s">
        <v>20597</v>
      </c>
      <c r="E1738" s="17">
        <v>1</v>
      </c>
      <c r="F1738" s="18" t="s">
        <v>20598</v>
      </c>
      <c r="G1738" s="17">
        <v>1</v>
      </c>
      <c r="H1738" s="19">
        <v>73.900000000000006</v>
      </c>
      <c r="I1738" s="18" t="s">
        <v>19214</v>
      </c>
      <c r="J1738" s="19" t="s">
        <v>14070</v>
      </c>
      <c r="K1738" s="18"/>
      <c r="L1738" s="18">
        <v>72</v>
      </c>
    </row>
    <row r="1739" spans="1:12" s="20" customFormat="1" ht="12" x14ac:dyDescent="0.25">
      <c r="A1739" s="71">
        <v>1738</v>
      </c>
      <c r="B1739" s="18" t="s">
        <v>1358</v>
      </c>
      <c r="C1739" s="18" t="s">
        <v>20593</v>
      </c>
      <c r="D1739" s="18" t="s">
        <v>1359</v>
      </c>
      <c r="E1739" s="17">
        <v>1</v>
      </c>
      <c r="F1739" s="18" t="s">
        <v>20599</v>
      </c>
      <c r="G1739" s="17">
        <v>1</v>
      </c>
      <c r="H1739" s="19">
        <v>116.13</v>
      </c>
      <c r="I1739" s="18" t="s">
        <v>18679</v>
      </c>
      <c r="J1739" s="19" t="s">
        <v>14102</v>
      </c>
      <c r="K1739" s="18"/>
      <c r="L1739" s="18">
        <v>113.14</v>
      </c>
    </row>
    <row r="1740" spans="1:12" s="20" customFormat="1" ht="12" x14ac:dyDescent="0.25">
      <c r="A1740" s="71">
        <v>1739</v>
      </c>
      <c r="B1740" s="18" t="s">
        <v>1337</v>
      </c>
      <c r="C1740" s="18" t="s">
        <v>20593</v>
      </c>
      <c r="D1740" s="18" t="s">
        <v>1338</v>
      </c>
      <c r="E1740" s="17">
        <v>1</v>
      </c>
      <c r="F1740" s="18" t="s">
        <v>1339</v>
      </c>
      <c r="G1740" s="17">
        <v>1</v>
      </c>
      <c r="H1740" s="19">
        <v>203.51</v>
      </c>
      <c r="I1740" s="18" t="s">
        <v>18679</v>
      </c>
      <c r="J1740" s="19" t="s">
        <v>14102</v>
      </c>
      <c r="K1740" s="18"/>
      <c r="L1740" s="18">
        <v>198.29</v>
      </c>
    </row>
    <row r="1741" spans="1:12" s="20" customFormat="1" ht="12" x14ac:dyDescent="0.25">
      <c r="A1741" s="71">
        <v>1740</v>
      </c>
      <c r="B1741" s="18" t="s">
        <v>1319</v>
      </c>
      <c r="C1741" s="18" t="s">
        <v>20593</v>
      </c>
      <c r="D1741" s="18" t="s">
        <v>1320</v>
      </c>
      <c r="E1741" s="17">
        <v>1</v>
      </c>
      <c r="F1741" s="18" t="s">
        <v>20600</v>
      </c>
      <c r="G1741" s="17">
        <v>1</v>
      </c>
      <c r="H1741" s="19">
        <v>285.62</v>
      </c>
      <c r="I1741" s="18" t="s">
        <v>18679</v>
      </c>
      <c r="J1741" s="19" t="s">
        <v>14102</v>
      </c>
      <c r="K1741" s="18"/>
      <c r="L1741" s="18">
        <v>278.29000000000002</v>
      </c>
    </row>
    <row r="1742" spans="1:12" s="20" customFormat="1" ht="12" x14ac:dyDescent="0.25">
      <c r="A1742" s="71">
        <v>1741</v>
      </c>
      <c r="B1742" s="18" t="s">
        <v>1307</v>
      </c>
      <c r="C1742" s="18" t="s">
        <v>20593</v>
      </c>
      <c r="D1742" s="18" t="s">
        <v>1308</v>
      </c>
      <c r="E1742" s="17">
        <v>1</v>
      </c>
      <c r="F1742" s="18" t="s">
        <v>1309</v>
      </c>
      <c r="G1742" s="17">
        <v>1</v>
      </c>
      <c r="H1742" s="19">
        <v>28.74</v>
      </c>
      <c r="I1742" s="18" t="s">
        <v>18679</v>
      </c>
      <c r="J1742" s="19" t="s">
        <v>14102</v>
      </c>
      <c r="K1742" s="18"/>
      <c r="L1742" s="18">
        <v>28</v>
      </c>
    </row>
    <row r="1743" spans="1:12" s="20" customFormat="1" ht="12" x14ac:dyDescent="0.25">
      <c r="A1743" s="71">
        <v>1742</v>
      </c>
      <c r="B1743" s="18" t="s">
        <v>1146</v>
      </c>
      <c r="C1743" s="18" t="s">
        <v>20593</v>
      </c>
      <c r="D1743" s="18" t="s">
        <v>1147</v>
      </c>
      <c r="E1743" s="17">
        <v>1</v>
      </c>
      <c r="F1743" s="18" t="s">
        <v>1148</v>
      </c>
      <c r="G1743" s="17">
        <v>1</v>
      </c>
      <c r="H1743" s="19">
        <v>70.97</v>
      </c>
      <c r="I1743" s="18" t="s">
        <v>18679</v>
      </c>
      <c r="J1743" s="19" t="s">
        <v>14102</v>
      </c>
      <c r="K1743" s="18"/>
      <c r="L1743" s="18">
        <v>69.14</v>
      </c>
    </row>
    <row r="1744" spans="1:12" s="20" customFormat="1" ht="12" x14ac:dyDescent="0.25">
      <c r="A1744" s="71">
        <v>1743</v>
      </c>
      <c r="B1744" s="18" t="s">
        <v>1109</v>
      </c>
      <c r="C1744" s="18" t="s">
        <v>20601</v>
      </c>
      <c r="D1744" s="18" t="s">
        <v>1110</v>
      </c>
      <c r="E1744" s="17">
        <v>1</v>
      </c>
      <c r="F1744" s="18" t="s">
        <v>1111</v>
      </c>
      <c r="G1744" s="17">
        <v>1</v>
      </c>
      <c r="H1744" s="19">
        <v>106.74</v>
      </c>
      <c r="I1744" s="18" t="s">
        <v>18679</v>
      </c>
      <c r="J1744" s="19" t="s">
        <v>14102</v>
      </c>
      <c r="K1744" s="18"/>
      <c r="L1744" s="18">
        <v>104</v>
      </c>
    </row>
    <row r="1745" spans="1:12" s="20" customFormat="1" ht="12" x14ac:dyDescent="0.25">
      <c r="A1745" s="71">
        <v>1744</v>
      </c>
      <c r="B1745" s="18" t="s">
        <v>974</v>
      </c>
      <c r="C1745" s="18" t="s">
        <v>20601</v>
      </c>
      <c r="D1745" s="18" t="s">
        <v>975</v>
      </c>
      <c r="E1745" s="17">
        <v>1</v>
      </c>
      <c r="F1745" s="18" t="s">
        <v>20602</v>
      </c>
      <c r="G1745" s="17">
        <v>1</v>
      </c>
      <c r="H1745" s="19">
        <v>95.01</v>
      </c>
      <c r="I1745" s="18" t="s">
        <v>18679</v>
      </c>
      <c r="J1745" s="19" t="s">
        <v>14102</v>
      </c>
      <c r="K1745" s="18"/>
      <c r="L1745" s="18">
        <v>92.57</v>
      </c>
    </row>
    <row r="1746" spans="1:12" s="20" customFormat="1" ht="12" x14ac:dyDescent="0.25">
      <c r="A1746" s="71">
        <v>1745</v>
      </c>
      <c r="B1746" s="18" t="s">
        <v>1106</v>
      </c>
      <c r="C1746" s="18" t="s">
        <v>20601</v>
      </c>
      <c r="D1746" s="18" t="s">
        <v>1107</v>
      </c>
      <c r="E1746" s="17">
        <v>1</v>
      </c>
      <c r="F1746" s="18" t="s">
        <v>1108</v>
      </c>
      <c r="G1746" s="17">
        <v>1</v>
      </c>
      <c r="H1746" s="19">
        <v>60.41</v>
      </c>
      <c r="I1746" s="18" t="s">
        <v>18679</v>
      </c>
      <c r="J1746" s="19" t="s">
        <v>14102</v>
      </c>
      <c r="K1746" s="18"/>
      <c r="L1746" s="18">
        <v>58.86</v>
      </c>
    </row>
    <row r="1747" spans="1:12" s="20" customFormat="1" ht="12" x14ac:dyDescent="0.25">
      <c r="A1747" s="71">
        <v>1746</v>
      </c>
      <c r="B1747" s="18" t="s">
        <v>1034</v>
      </c>
      <c r="C1747" s="18" t="s">
        <v>20601</v>
      </c>
      <c r="D1747" s="18" t="s">
        <v>1035</v>
      </c>
      <c r="E1747" s="17">
        <v>1</v>
      </c>
      <c r="F1747" s="18" t="s">
        <v>1036</v>
      </c>
      <c r="G1747" s="17">
        <v>1</v>
      </c>
      <c r="H1747" s="19">
        <v>64.510000000000005</v>
      </c>
      <c r="I1747" s="18" t="s">
        <v>18679</v>
      </c>
      <c r="J1747" s="19" t="s">
        <v>14102</v>
      </c>
      <c r="K1747" s="18"/>
      <c r="L1747" s="18">
        <v>62.86</v>
      </c>
    </row>
    <row r="1748" spans="1:12" s="20" customFormat="1" ht="12" x14ac:dyDescent="0.25">
      <c r="A1748" s="71">
        <v>1747</v>
      </c>
      <c r="B1748" s="18" t="s">
        <v>475</v>
      </c>
      <c r="C1748" s="18" t="s">
        <v>20601</v>
      </c>
      <c r="D1748" s="18" t="s">
        <v>476</v>
      </c>
      <c r="E1748" s="17">
        <v>1</v>
      </c>
      <c r="F1748" s="18" t="s">
        <v>20603</v>
      </c>
      <c r="G1748" s="17">
        <v>1</v>
      </c>
      <c r="H1748" s="19">
        <v>17.59</v>
      </c>
      <c r="I1748" s="18" t="s">
        <v>18679</v>
      </c>
      <c r="J1748" s="19" t="s">
        <v>14102</v>
      </c>
      <c r="K1748" s="18"/>
      <c r="L1748" s="18">
        <v>17.14</v>
      </c>
    </row>
    <row r="1749" spans="1:12" s="20" customFormat="1" ht="12" x14ac:dyDescent="0.25">
      <c r="A1749" s="71">
        <v>1748</v>
      </c>
      <c r="B1749" s="18" t="s">
        <v>998</v>
      </c>
      <c r="C1749" s="18" t="s">
        <v>20604</v>
      </c>
      <c r="D1749" s="18" t="s">
        <v>999</v>
      </c>
      <c r="E1749" s="17">
        <v>1</v>
      </c>
      <c r="F1749" s="18" t="s">
        <v>20605</v>
      </c>
      <c r="G1749" s="17">
        <v>1</v>
      </c>
      <c r="H1749" s="19">
        <v>95.01</v>
      </c>
      <c r="I1749" s="18" t="s">
        <v>18679</v>
      </c>
      <c r="J1749" s="19" t="s">
        <v>14102</v>
      </c>
      <c r="K1749" s="18"/>
      <c r="L1749" s="18">
        <v>92.57</v>
      </c>
    </row>
    <row r="1750" spans="1:12" s="20" customFormat="1" ht="12" x14ac:dyDescent="0.25">
      <c r="A1750" s="71">
        <v>1749</v>
      </c>
      <c r="B1750" s="18" t="s">
        <v>964</v>
      </c>
      <c r="C1750" s="18" t="s">
        <v>20604</v>
      </c>
      <c r="D1750" s="18" t="s">
        <v>965</v>
      </c>
      <c r="E1750" s="17">
        <v>1</v>
      </c>
      <c r="F1750" s="18" t="s">
        <v>966</v>
      </c>
      <c r="G1750" s="17">
        <v>1</v>
      </c>
      <c r="H1750" s="19">
        <v>78.59</v>
      </c>
      <c r="I1750" s="18" t="s">
        <v>18679</v>
      </c>
      <c r="J1750" s="19" t="s">
        <v>14102</v>
      </c>
      <c r="K1750" s="18"/>
      <c r="L1750" s="18">
        <v>76.569999999999993</v>
      </c>
    </row>
    <row r="1751" spans="1:12" s="20" customFormat="1" ht="12" x14ac:dyDescent="0.25">
      <c r="A1751" s="71">
        <v>1750</v>
      </c>
      <c r="B1751" s="18" t="s">
        <v>955</v>
      </c>
      <c r="C1751" s="18" t="s">
        <v>20604</v>
      </c>
      <c r="D1751" s="18" t="s">
        <v>956</v>
      </c>
      <c r="E1751" s="17">
        <v>1</v>
      </c>
      <c r="F1751" s="18" t="s">
        <v>957</v>
      </c>
      <c r="G1751" s="17">
        <v>1</v>
      </c>
      <c r="H1751" s="19">
        <v>106.74</v>
      </c>
      <c r="I1751" s="18" t="s">
        <v>18679</v>
      </c>
      <c r="J1751" s="19" t="s">
        <v>14102</v>
      </c>
      <c r="K1751" s="18"/>
      <c r="L1751" s="18">
        <v>104</v>
      </c>
    </row>
    <row r="1752" spans="1:12" s="20" customFormat="1" ht="12" x14ac:dyDescent="0.25">
      <c r="A1752" s="71">
        <v>1751</v>
      </c>
      <c r="B1752" s="18" t="s">
        <v>949</v>
      </c>
      <c r="C1752" s="18" t="s">
        <v>20604</v>
      </c>
      <c r="D1752" s="18" t="s">
        <v>950</v>
      </c>
      <c r="E1752" s="17">
        <v>1</v>
      </c>
      <c r="F1752" s="18" t="s">
        <v>951</v>
      </c>
      <c r="G1752" s="17">
        <v>1</v>
      </c>
      <c r="H1752" s="19">
        <v>49.85</v>
      </c>
      <c r="I1752" s="18" t="s">
        <v>18679</v>
      </c>
      <c r="J1752" s="19" t="s">
        <v>14102</v>
      </c>
      <c r="K1752" s="18"/>
      <c r="L1752" s="18">
        <v>48.57</v>
      </c>
    </row>
    <row r="1753" spans="1:12" s="20" customFormat="1" ht="12" x14ac:dyDescent="0.25">
      <c r="A1753" s="71">
        <v>1752</v>
      </c>
      <c r="B1753" s="18" t="s">
        <v>472</v>
      </c>
      <c r="C1753" s="18" t="s">
        <v>20604</v>
      </c>
      <c r="D1753" s="18" t="s">
        <v>473</v>
      </c>
      <c r="E1753" s="17">
        <v>1</v>
      </c>
      <c r="F1753" s="18" t="s">
        <v>20606</v>
      </c>
      <c r="G1753" s="17">
        <v>1</v>
      </c>
      <c r="H1753" s="19">
        <v>169.5</v>
      </c>
      <c r="I1753" s="18" t="s">
        <v>18679</v>
      </c>
      <c r="J1753" s="19" t="s">
        <v>14102</v>
      </c>
      <c r="K1753" s="18"/>
      <c r="L1753" s="18">
        <v>165.14</v>
      </c>
    </row>
    <row r="1754" spans="1:12" s="20" customFormat="1" ht="12" x14ac:dyDescent="0.25">
      <c r="A1754" s="71">
        <v>1753</v>
      </c>
      <c r="B1754" s="18" t="s">
        <v>946</v>
      </c>
      <c r="C1754" s="18" t="s">
        <v>20604</v>
      </c>
      <c r="D1754" s="18" t="s">
        <v>947</v>
      </c>
      <c r="E1754" s="17">
        <v>1</v>
      </c>
      <c r="F1754" s="18" t="s">
        <v>948</v>
      </c>
      <c r="G1754" s="17">
        <v>1</v>
      </c>
      <c r="H1754" s="19">
        <v>169.5</v>
      </c>
      <c r="I1754" s="18" t="s">
        <v>19214</v>
      </c>
      <c r="J1754" s="19" t="s">
        <v>14070</v>
      </c>
      <c r="K1754" s="18"/>
      <c r="L1754" s="18">
        <v>165.14</v>
      </c>
    </row>
    <row r="1755" spans="1:12" s="20" customFormat="1" ht="12" x14ac:dyDescent="0.25">
      <c r="A1755" s="71">
        <v>1754</v>
      </c>
      <c r="B1755" s="18" t="s">
        <v>933</v>
      </c>
      <c r="C1755" s="18" t="s">
        <v>20604</v>
      </c>
      <c r="D1755" s="18" t="s">
        <v>934</v>
      </c>
      <c r="E1755" s="17">
        <v>1</v>
      </c>
      <c r="F1755" s="18" t="s">
        <v>935</v>
      </c>
      <c r="G1755" s="17">
        <v>1</v>
      </c>
      <c r="H1755" s="19">
        <v>26.98</v>
      </c>
      <c r="I1755" s="18" t="s">
        <v>18679</v>
      </c>
      <c r="J1755" s="19" t="s">
        <v>14102</v>
      </c>
      <c r="K1755" s="18"/>
      <c r="L1755" s="18">
        <v>26.29</v>
      </c>
    </row>
    <row r="1756" spans="1:12" s="20" customFormat="1" ht="12" x14ac:dyDescent="0.25">
      <c r="A1756" s="71">
        <v>1755</v>
      </c>
      <c r="B1756" s="18" t="s">
        <v>903</v>
      </c>
      <c r="C1756" s="18" t="s">
        <v>20604</v>
      </c>
      <c r="D1756" s="18" t="s">
        <v>904</v>
      </c>
      <c r="E1756" s="17">
        <v>1</v>
      </c>
      <c r="F1756" s="18" t="s">
        <v>905</v>
      </c>
      <c r="G1756" s="17">
        <v>1</v>
      </c>
      <c r="H1756" s="19">
        <v>26.98</v>
      </c>
      <c r="I1756" s="18" t="s">
        <v>18679</v>
      </c>
      <c r="J1756" s="19" t="s">
        <v>14102</v>
      </c>
      <c r="K1756" s="18"/>
      <c r="L1756" s="18">
        <v>26.29</v>
      </c>
    </row>
    <row r="1757" spans="1:12" s="20" customFormat="1" ht="12" x14ac:dyDescent="0.25">
      <c r="A1757" s="71">
        <v>1756</v>
      </c>
      <c r="B1757" s="18" t="s">
        <v>887</v>
      </c>
      <c r="C1757" s="18" t="s">
        <v>20604</v>
      </c>
      <c r="D1757" s="18" t="s">
        <v>889</v>
      </c>
      <c r="E1757" s="17">
        <v>1</v>
      </c>
      <c r="F1757" s="18" t="s">
        <v>890</v>
      </c>
      <c r="G1757" s="17">
        <v>1</v>
      </c>
      <c r="H1757" s="19">
        <v>26.98</v>
      </c>
      <c r="I1757" s="18" t="s">
        <v>18679</v>
      </c>
      <c r="J1757" s="19" t="s">
        <v>14102</v>
      </c>
      <c r="K1757" s="18"/>
      <c r="L1757" s="18">
        <v>26.29</v>
      </c>
    </row>
    <row r="1758" spans="1:12" s="20" customFormat="1" ht="12" x14ac:dyDescent="0.25">
      <c r="A1758" s="71">
        <v>1757</v>
      </c>
      <c r="B1758" s="18" t="s">
        <v>878</v>
      </c>
      <c r="C1758" s="18" t="s">
        <v>20604</v>
      </c>
      <c r="D1758" s="18" t="s">
        <v>879</v>
      </c>
      <c r="E1758" s="17">
        <v>1</v>
      </c>
      <c r="F1758" s="18" t="s">
        <v>880</v>
      </c>
      <c r="G1758" s="17">
        <v>1</v>
      </c>
      <c r="H1758" s="19">
        <v>37.54</v>
      </c>
      <c r="I1758" s="18" t="s">
        <v>18679</v>
      </c>
      <c r="J1758" s="19" t="s">
        <v>14102</v>
      </c>
      <c r="K1758" s="18"/>
      <c r="L1758" s="18">
        <v>36.57</v>
      </c>
    </row>
    <row r="1759" spans="1:12" s="20" customFormat="1" ht="12" x14ac:dyDescent="0.25">
      <c r="A1759" s="71">
        <v>1758</v>
      </c>
      <c r="B1759" s="18" t="s">
        <v>810</v>
      </c>
      <c r="C1759" s="18" t="s">
        <v>20604</v>
      </c>
      <c r="D1759" s="18" t="s">
        <v>811</v>
      </c>
      <c r="E1759" s="17">
        <v>1</v>
      </c>
      <c r="F1759" s="18" t="s">
        <v>812</v>
      </c>
      <c r="G1759" s="17">
        <v>1</v>
      </c>
      <c r="H1759" s="19">
        <v>40.47</v>
      </c>
      <c r="I1759" s="18" t="s">
        <v>18679</v>
      </c>
      <c r="J1759" s="19" t="s">
        <v>14102</v>
      </c>
      <c r="K1759" s="18"/>
      <c r="L1759" s="18">
        <v>39.43</v>
      </c>
    </row>
    <row r="1760" spans="1:12" s="20" customFormat="1" ht="12" x14ac:dyDescent="0.25">
      <c r="A1760" s="71">
        <v>1759</v>
      </c>
      <c r="B1760" s="18" t="s">
        <v>807</v>
      </c>
      <c r="C1760" s="18" t="s">
        <v>20604</v>
      </c>
      <c r="D1760" s="18" t="s">
        <v>808</v>
      </c>
      <c r="E1760" s="17">
        <v>1</v>
      </c>
      <c r="F1760" s="18" t="s">
        <v>809</v>
      </c>
      <c r="G1760" s="17">
        <v>1</v>
      </c>
      <c r="H1760" s="19">
        <v>149.56</v>
      </c>
      <c r="I1760" s="18" t="s">
        <v>18679</v>
      </c>
      <c r="J1760" s="19" t="s">
        <v>14102</v>
      </c>
      <c r="K1760" s="18"/>
      <c r="L1760" s="18">
        <v>145.71</v>
      </c>
    </row>
    <row r="1761" spans="1:12" s="20" customFormat="1" ht="12" x14ac:dyDescent="0.25">
      <c r="A1761" s="71">
        <v>1760</v>
      </c>
      <c r="B1761" s="18" t="s">
        <v>801</v>
      </c>
      <c r="C1761" s="18" t="s">
        <v>20604</v>
      </c>
      <c r="D1761" s="18" t="s">
        <v>802</v>
      </c>
      <c r="E1761" s="17">
        <v>1</v>
      </c>
      <c r="F1761" s="18" t="s">
        <v>803</v>
      </c>
      <c r="G1761" s="17">
        <v>1</v>
      </c>
      <c r="H1761" s="19">
        <v>61</v>
      </c>
      <c r="I1761" s="18" t="s">
        <v>18679</v>
      </c>
      <c r="J1761" s="19" t="s">
        <v>14102</v>
      </c>
      <c r="K1761" s="18"/>
      <c r="L1761" s="18">
        <v>59.43</v>
      </c>
    </row>
    <row r="1762" spans="1:12" s="20" customFormat="1" ht="12" x14ac:dyDescent="0.25">
      <c r="A1762" s="71">
        <v>1761</v>
      </c>
      <c r="B1762" s="18" t="s">
        <v>798</v>
      </c>
      <c r="C1762" s="18" t="s">
        <v>20604</v>
      </c>
      <c r="D1762" s="18" t="s">
        <v>799</v>
      </c>
      <c r="E1762" s="17">
        <v>1</v>
      </c>
      <c r="F1762" s="18" t="s">
        <v>800</v>
      </c>
      <c r="G1762" s="17">
        <v>1</v>
      </c>
      <c r="H1762" s="19">
        <v>61</v>
      </c>
      <c r="I1762" s="18" t="s">
        <v>18679</v>
      </c>
      <c r="J1762" s="19" t="s">
        <v>14102</v>
      </c>
      <c r="K1762" s="18"/>
      <c r="L1762" s="18">
        <v>59.43</v>
      </c>
    </row>
    <row r="1763" spans="1:12" s="20" customFormat="1" ht="12" x14ac:dyDescent="0.25">
      <c r="A1763" s="71">
        <v>1762</v>
      </c>
      <c r="B1763" s="18" t="s">
        <v>1176</v>
      </c>
      <c r="C1763" s="18" t="s">
        <v>20604</v>
      </c>
      <c r="D1763" s="18" t="s">
        <v>1177</v>
      </c>
      <c r="E1763" s="17">
        <v>1</v>
      </c>
      <c r="F1763" s="18" t="s">
        <v>1178</v>
      </c>
      <c r="G1763" s="17">
        <v>1</v>
      </c>
      <c r="H1763" s="19">
        <v>61</v>
      </c>
      <c r="I1763" s="18" t="s">
        <v>18679</v>
      </c>
      <c r="J1763" s="19" t="s">
        <v>14102</v>
      </c>
      <c r="K1763" s="18"/>
      <c r="L1763" s="18">
        <v>59.43</v>
      </c>
    </row>
    <row r="1764" spans="1:12" s="20" customFormat="1" ht="12" x14ac:dyDescent="0.25">
      <c r="A1764" s="71">
        <v>1763</v>
      </c>
      <c r="B1764" s="18" t="s">
        <v>1155</v>
      </c>
      <c r="C1764" s="18" t="s">
        <v>20604</v>
      </c>
      <c r="D1764" s="18" t="s">
        <v>1156</v>
      </c>
      <c r="E1764" s="17">
        <v>1</v>
      </c>
      <c r="F1764" s="18" t="s">
        <v>20607</v>
      </c>
      <c r="G1764" s="17">
        <v>1</v>
      </c>
      <c r="H1764" s="19">
        <v>17.59</v>
      </c>
      <c r="I1764" s="18" t="s">
        <v>18679</v>
      </c>
      <c r="J1764" s="19" t="s">
        <v>14102</v>
      </c>
      <c r="K1764" s="18"/>
      <c r="L1764" s="18">
        <v>17.14</v>
      </c>
    </row>
    <row r="1765" spans="1:12" s="20" customFormat="1" ht="12" x14ac:dyDescent="0.25">
      <c r="A1765" s="71">
        <v>1764</v>
      </c>
      <c r="B1765" s="18" t="s">
        <v>468</v>
      </c>
      <c r="C1765" s="18" t="s">
        <v>20608</v>
      </c>
      <c r="D1765" s="18" t="s">
        <v>469</v>
      </c>
      <c r="E1765" s="17">
        <v>1</v>
      </c>
      <c r="F1765" s="18" t="s">
        <v>20609</v>
      </c>
      <c r="G1765" s="17">
        <v>1</v>
      </c>
      <c r="H1765" s="19">
        <v>47.51</v>
      </c>
      <c r="I1765" s="18" t="s">
        <v>19214</v>
      </c>
      <c r="J1765" s="19" t="s">
        <v>14070</v>
      </c>
      <c r="K1765" s="18"/>
      <c r="L1765" s="18">
        <v>47.51</v>
      </c>
    </row>
    <row r="1766" spans="1:12" s="20" customFormat="1" ht="12" x14ac:dyDescent="0.25">
      <c r="A1766" s="71">
        <v>1765</v>
      </c>
      <c r="B1766" s="18" t="s">
        <v>939</v>
      </c>
      <c r="C1766" s="18" t="s">
        <v>20608</v>
      </c>
      <c r="D1766" s="18" t="s">
        <v>940</v>
      </c>
      <c r="E1766" s="17">
        <v>1</v>
      </c>
      <c r="F1766" s="18" t="s">
        <v>20610</v>
      </c>
      <c r="G1766" s="17">
        <v>1</v>
      </c>
      <c r="H1766" s="19">
        <v>30.5</v>
      </c>
      <c r="I1766" s="18" t="s">
        <v>19214</v>
      </c>
      <c r="J1766" s="19" t="s">
        <v>14070</v>
      </c>
      <c r="K1766" s="18"/>
      <c r="L1766" s="18">
        <v>30.5</v>
      </c>
    </row>
    <row r="1767" spans="1:12" s="20" customFormat="1" ht="12" x14ac:dyDescent="0.25">
      <c r="A1767" s="71">
        <v>1766</v>
      </c>
      <c r="B1767" s="18" t="s">
        <v>465</v>
      </c>
      <c r="C1767" s="18" t="s">
        <v>20608</v>
      </c>
      <c r="D1767" s="18" t="s">
        <v>466</v>
      </c>
      <c r="E1767" s="17">
        <v>1</v>
      </c>
      <c r="F1767" s="18" t="s">
        <v>20611</v>
      </c>
      <c r="G1767" s="17">
        <v>1</v>
      </c>
      <c r="H1767" s="19">
        <v>26.98</v>
      </c>
      <c r="I1767" s="18" t="s">
        <v>18679</v>
      </c>
      <c r="J1767" s="19" t="s">
        <v>14102</v>
      </c>
      <c r="K1767" s="18"/>
      <c r="L1767" s="18">
        <v>26.29</v>
      </c>
    </row>
    <row r="1768" spans="1:12" s="20" customFormat="1" ht="12" x14ac:dyDescent="0.25">
      <c r="A1768" s="71">
        <v>1767</v>
      </c>
      <c r="B1768" s="18" t="s">
        <v>462</v>
      </c>
      <c r="C1768" s="18" t="s">
        <v>20608</v>
      </c>
      <c r="D1768" s="18" t="s">
        <v>463</v>
      </c>
      <c r="E1768" s="17">
        <v>1</v>
      </c>
      <c r="F1768" s="18" t="s">
        <v>464</v>
      </c>
      <c r="G1768" s="17">
        <v>1</v>
      </c>
      <c r="H1768" s="19">
        <v>20.53</v>
      </c>
      <c r="I1768" s="18" t="s">
        <v>18679</v>
      </c>
      <c r="J1768" s="19" t="s">
        <v>14102</v>
      </c>
      <c r="K1768" s="18"/>
      <c r="L1768" s="18">
        <v>20</v>
      </c>
    </row>
    <row r="1769" spans="1:12" s="20" customFormat="1" ht="12" x14ac:dyDescent="0.25">
      <c r="A1769" s="71">
        <v>1768</v>
      </c>
      <c r="B1769" s="18" t="s">
        <v>459</v>
      </c>
      <c r="C1769" s="18" t="s">
        <v>20608</v>
      </c>
      <c r="D1769" s="18" t="s">
        <v>460</v>
      </c>
      <c r="E1769" s="17">
        <v>1</v>
      </c>
      <c r="F1769" s="18" t="s">
        <v>461</v>
      </c>
      <c r="G1769" s="17">
        <v>1</v>
      </c>
      <c r="H1769" s="19">
        <v>34.020000000000003</v>
      </c>
      <c r="I1769" s="18" t="s">
        <v>18679</v>
      </c>
      <c r="J1769" s="19" t="s">
        <v>14102</v>
      </c>
      <c r="K1769" s="18"/>
      <c r="L1769" s="18">
        <v>33.14</v>
      </c>
    </row>
    <row r="1770" spans="1:12" s="20" customFormat="1" ht="12" x14ac:dyDescent="0.25">
      <c r="A1770" s="71">
        <v>1769</v>
      </c>
      <c r="B1770" s="18" t="s">
        <v>456</v>
      </c>
      <c r="C1770" s="18" t="s">
        <v>20608</v>
      </c>
      <c r="D1770" s="18" t="s">
        <v>457</v>
      </c>
      <c r="E1770" s="17">
        <v>1</v>
      </c>
      <c r="F1770" s="18" t="s">
        <v>20612</v>
      </c>
      <c r="G1770" s="17">
        <v>1</v>
      </c>
      <c r="H1770" s="19">
        <v>6.45</v>
      </c>
      <c r="I1770" s="18" t="s">
        <v>18679</v>
      </c>
      <c r="J1770" s="19" t="s">
        <v>14102</v>
      </c>
      <c r="K1770" s="18"/>
      <c r="L1770" s="18">
        <v>6.29</v>
      </c>
    </row>
    <row r="1771" spans="1:12" s="20" customFormat="1" ht="12" x14ac:dyDescent="0.25">
      <c r="A1771" s="71">
        <v>1770</v>
      </c>
      <c r="B1771" s="18" t="s">
        <v>453</v>
      </c>
      <c r="C1771" s="18" t="s">
        <v>20613</v>
      </c>
      <c r="D1771" s="18" t="s">
        <v>454</v>
      </c>
      <c r="E1771" s="17">
        <v>1</v>
      </c>
      <c r="F1771" s="18" t="s">
        <v>455</v>
      </c>
      <c r="G1771" s="17">
        <v>1</v>
      </c>
      <c r="H1771" s="19">
        <v>5.28</v>
      </c>
      <c r="I1771" s="18" t="s">
        <v>18679</v>
      </c>
      <c r="J1771" s="19" t="s">
        <v>14102</v>
      </c>
      <c r="K1771" s="18"/>
      <c r="L1771" s="18">
        <v>5.14</v>
      </c>
    </row>
    <row r="1772" spans="1:12" s="20" customFormat="1" ht="12" x14ac:dyDescent="0.25">
      <c r="A1772" s="71">
        <v>1771</v>
      </c>
      <c r="B1772" s="18" t="s">
        <v>450</v>
      </c>
      <c r="C1772" s="18" t="s">
        <v>20613</v>
      </c>
      <c r="D1772" s="18" t="s">
        <v>451</v>
      </c>
      <c r="E1772" s="17">
        <v>1</v>
      </c>
      <c r="F1772" s="18" t="s">
        <v>452</v>
      </c>
      <c r="G1772" s="17">
        <v>1</v>
      </c>
      <c r="H1772" s="19">
        <v>5.28</v>
      </c>
      <c r="I1772" s="18" t="s">
        <v>18679</v>
      </c>
      <c r="J1772" s="19" t="s">
        <v>14102</v>
      </c>
      <c r="K1772" s="18"/>
      <c r="L1772" s="18">
        <v>5.14</v>
      </c>
    </row>
    <row r="1773" spans="1:12" s="20" customFormat="1" ht="12" x14ac:dyDescent="0.25">
      <c r="A1773" s="71">
        <v>1772</v>
      </c>
      <c r="B1773" s="18" t="s">
        <v>589</v>
      </c>
      <c r="C1773" s="18" t="s">
        <v>20613</v>
      </c>
      <c r="D1773" s="18" t="s">
        <v>590</v>
      </c>
      <c r="E1773" s="17">
        <v>1</v>
      </c>
      <c r="F1773" s="18" t="s">
        <v>591</v>
      </c>
      <c r="G1773" s="17">
        <v>1</v>
      </c>
      <c r="H1773" s="19">
        <v>5.28</v>
      </c>
      <c r="I1773" s="18" t="s">
        <v>18679</v>
      </c>
      <c r="J1773" s="19" t="s">
        <v>14102</v>
      </c>
      <c r="K1773" s="18"/>
      <c r="L1773" s="18">
        <v>5.14</v>
      </c>
    </row>
    <row r="1774" spans="1:12" s="20" customFormat="1" ht="12" x14ac:dyDescent="0.25">
      <c r="A1774" s="71">
        <v>1773</v>
      </c>
      <c r="B1774" s="18" t="s">
        <v>592</v>
      </c>
      <c r="C1774" s="18" t="s">
        <v>20613</v>
      </c>
      <c r="D1774" s="18" t="s">
        <v>593</v>
      </c>
      <c r="E1774" s="17">
        <v>1</v>
      </c>
      <c r="F1774" s="18" t="s">
        <v>594</v>
      </c>
      <c r="G1774" s="17">
        <v>1</v>
      </c>
      <c r="H1774" s="19">
        <v>7.62</v>
      </c>
      <c r="I1774" s="18" t="s">
        <v>18679</v>
      </c>
      <c r="J1774" s="19" t="s">
        <v>14102</v>
      </c>
      <c r="K1774" s="18"/>
      <c r="L1774" s="18">
        <v>7.43</v>
      </c>
    </row>
    <row r="1775" spans="1:12" s="20" customFormat="1" ht="12" x14ac:dyDescent="0.25">
      <c r="A1775" s="71">
        <v>1774</v>
      </c>
      <c r="B1775" s="18" t="s">
        <v>598</v>
      </c>
      <c r="C1775" s="18" t="s">
        <v>20613</v>
      </c>
      <c r="D1775" s="18" t="s">
        <v>599</v>
      </c>
      <c r="E1775" s="17">
        <v>1</v>
      </c>
      <c r="F1775" s="18" t="s">
        <v>600</v>
      </c>
      <c r="G1775" s="17">
        <v>1</v>
      </c>
      <c r="H1775" s="19">
        <v>10.56</v>
      </c>
      <c r="I1775" s="18" t="s">
        <v>18679</v>
      </c>
      <c r="J1775" s="19" t="s">
        <v>14102</v>
      </c>
      <c r="K1775" s="18"/>
      <c r="L1775" s="18">
        <v>10.29</v>
      </c>
    </row>
    <row r="1776" spans="1:12" s="20" customFormat="1" ht="12" x14ac:dyDescent="0.25">
      <c r="A1776" s="71">
        <v>1775</v>
      </c>
      <c r="B1776" s="18" t="s">
        <v>601</v>
      </c>
      <c r="C1776" s="18" t="s">
        <v>20613</v>
      </c>
      <c r="D1776" s="18" t="s">
        <v>602</v>
      </c>
      <c r="E1776" s="17">
        <v>1</v>
      </c>
      <c r="F1776" s="18" t="s">
        <v>603</v>
      </c>
      <c r="G1776" s="17">
        <v>1</v>
      </c>
      <c r="H1776" s="19">
        <v>17.59</v>
      </c>
      <c r="I1776" s="18" t="s">
        <v>18679</v>
      </c>
      <c r="J1776" s="19" t="s">
        <v>14102</v>
      </c>
      <c r="K1776" s="18"/>
      <c r="L1776" s="18">
        <v>17.14</v>
      </c>
    </row>
    <row r="1777" spans="1:12" s="20" customFormat="1" ht="12" x14ac:dyDescent="0.25">
      <c r="A1777" s="71">
        <v>1776</v>
      </c>
      <c r="B1777" s="18" t="s">
        <v>607</v>
      </c>
      <c r="C1777" s="18" t="s">
        <v>20613</v>
      </c>
      <c r="D1777" s="18" t="s">
        <v>608</v>
      </c>
      <c r="E1777" s="17">
        <v>1</v>
      </c>
      <c r="F1777" s="18" t="s">
        <v>609</v>
      </c>
      <c r="G1777" s="17">
        <v>1</v>
      </c>
      <c r="H1777" s="19">
        <v>21.7</v>
      </c>
      <c r="I1777" s="18" t="s">
        <v>18679</v>
      </c>
      <c r="J1777" s="19" t="s">
        <v>14102</v>
      </c>
      <c r="K1777" s="18"/>
      <c r="L1777" s="18">
        <v>21.14</v>
      </c>
    </row>
    <row r="1778" spans="1:12" s="20" customFormat="1" ht="12" x14ac:dyDescent="0.25">
      <c r="A1778" s="71">
        <v>1777</v>
      </c>
      <c r="B1778" s="18" t="s">
        <v>610</v>
      </c>
      <c r="C1778" s="18" t="s">
        <v>20613</v>
      </c>
      <c r="D1778" s="18" t="s">
        <v>611</v>
      </c>
      <c r="E1778" s="17">
        <v>1</v>
      </c>
      <c r="F1778" s="18" t="s">
        <v>612</v>
      </c>
      <c r="G1778" s="17">
        <v>1</v>
      </c>
      <c r="H1778" s="19">
        <v>28.74</v>
      </c>
      <c r="I1778" s="18" t="s">
        <v>18679</v>
      </c>
      <c r="J1778" s="19" t="s">
        <v>14102</v>
      </c>
      <c r="K1778" s="18"/>
      <c r="L1778" s="18">
        <v>28</v>
      </c>
    </row>
    <row r="1779" spans="1:12" s="20" customFormat="1" ht="12" x14ac:dyDescent="0.25">
      <c r="A1779" s="71">
        <v>1778</v>
      </c>
      <c r="B1779" s="18" t="s">
        <v>613</v>
      </c>
      <c r="C1779" s="18" t="s">
        <v>20614</v>
      </c>
      <c r="D1779" s="18" t="s">
        <v>614</v>
      </c>
      <c r="E1779" s="17">
        <v>1</v>
      </c>
      <c r="F1779" s="18" t="s">
        <v>615</v>
      </c>
      <c r="G1779" s="17">
        <v>1</v>
      </c>
      <c r="H1779" s="19">
        <v>5.28</v>
      </c>
      <c r="I1779" s="18" t="s">
        <v>18679</v>
      </c>
      <c r="J1779" s="19" t="s">
        <v>14102</v>
      </c>
      <c r="K1779" s="18"/>
      <c r="L1779" s="18">
        <v>5.14</v>
      </c>
    </row>
    <row r="1780" spans="1:12" s="20" customFormat="1" ht="12" x14ac:dyDescent="0.25">
      <c r="A1780" s="71">
        <v>1779</v>
      </c>
      <c r="B1780" s="18" t="s">
        <v>616</v>
      </c>
      <c r="C1780" s="18" t="s">
        <v>20614</v>
      </c>
      <c r="D1780" s="18" t="s">
        <v>617</v>
      </c>
      <c r="E1780" s="17">
        <v>1</v>
      </c>
      <c r="F1780" s="18" t="s">
        <v>618</v>
      </c>
      <c r="G1780" s="17">
        <v>1</v>
      </c>
      <c r="H1780" s="19">
        <v>5.28</v>
      </c>
      <c r="I1780" s="18" t="s">
        <v>18679</v>
      </c>
      <c r="J1780" s="19" t="s">
        <v>14102</v>
      </c>
      <c r="K1780" s="18"/>
      <c r="L1780" s="18">
        <v>5.14</v>
      </c>
    </row>
    <row r="1781" spans="1:12" s="20" customFormat="1" ht="12" x14ac:dyDescent="0.25">
      <c r="A1781" s="71">
        <v>1780</v>
      </c>
      <c r="B1781" s="18" t="s">
        <v>625</v>
      </c>
      <c r="C1781" s="18" t="s">
        <v>20614</v>
      </c>
      <c r="D1781" s="18" t="s">
        <v>626</v>
      </c>
      <c r="E1781" s="17">
        <v>1</v>
      </c>
      <c r="F1781" s="18" t="s">
        <v>627</v>
      </c>
      <c r="G1781" s="17">
        <v>1</v>
      </c>
      <c r="H1781" s="19">
        <v>7.62</v>
      </c>
      <c r="I1781" s="18" t="s">
        <v>18679</v>
      </c>
      <c r="J1781" s="19" t="s">
        <v>14102</v>
      </c>
      <c r="K1781" s="18"/>
      <c r="L1781" s="18">
        <v>7.43</v>
      </c>
    </row>
    <row r="1782" spans="1:12" s="20" customFormat="1" ht="12" x14ac:dyDescent="0.25">
      <c r="A1782" s="71">
        <v>1781</v>
      </c>
      <c r="B1782" s="18" t="s">
        <v>628</v>
      </c>
      <c r="C1782" s="18" t="s">
        <v>20614</v>
      </c>
      <c r="D1782" s="18" t="s">
        <v>629</v>
      </c>
      <c r="E1782" s="17">
        <v>1</v>
      </c>
      <c r="F1782" s="18" t="s">
        <v>630</v>
      </c>
      <c r="G1782" s="17">
        <v>1</v>
      </c>
      <c r="H1782" s="19">
        <v>8.8000000000000007</v>
      </c>
      <c r="I1782" s="18" t="s">
        <v>18679</v>
      </c>
      <c r="J1782" s="19" t="s">
        <v>14102</v>
      </c>
      <c r="K1782" s="18"/>
      <c r="L1782" s="18">
        <v>8.57</v>
      </c>
    </row>
    <row r="1783" spans="1:12" s="20" customFormat="1" ht="12" x14ac:dyDescent="0.25">
      <c r="A1783" s="71">
        <v>1782</v>
      </c>
      <c r="B1783" s="18" t="s">
        <v>631</v>
      </c>
      <c r="C1783" s="18" t="s">
        <v>20614</v>
      </c>
      <c r="D1783" s="18" t="s">
        <v>632</v>
      </c>
      <c r="E1783" s="17">
        <v>1</v>
      </c>
      <c r="F1783" s="18" t="s">
        <v>633</v>
      </c>
      <c r="G1783" s="17">
        <v>1</v>
      </c>
      <c r="H1783" s="19">
        <v>10.56</v>
      </c>
      <c r="I1783" s="18" t="s">
        <v>18679</v>
      </c>
      <c r="J1783" s="19" t="s">
        <v>14102</v>
      </c>
      <c r="K1783" s="18"/>
      <c r="L1783" s="18">
        <v>10.29</v>
      </c>
    </row>
    <row r="1784" spans="1:12" s="20" customFormat="1" ht="12" x14ac:dyDescent="0.25">
      <c r="A1784" s="71">
        <v>1783</v>
      </c>
      <c r="B1784" s="18" t="s">
        <v>634</v>
      </c>
      <c r="C1784" s="18" t="s">
        <v>20614</v>
      </c>
      <c r="D1784" s="18" t="s">
        <v>635</v>
      </c>
      <c r="E1784" s="17">
        <v>1</v>
      </c>
      <c r="F1784" s="18" t="s">
        <v>636</v>
      </c>
      <c r="G1784" s="17">
        <v>1</v>
      </c>
      <c r="H1784" s="19">
        <v>12.9</v>
      </c>
      <c r="I1784" s="18" t="s">
        <v>18679</v>
      </c>
      <c r="J1784" s="19" t="s">
        <v>14102</v>
      </c>
      <c r="K1784" s="18"/>
      <c r="L1784" s="18">
        <v>12.57</v>
      </c>
    </row>
    <row r="1785" spans="1:12" s="20" customFormat="1" ht="12" x14ac:dyDescent="0.25">
      <c r="A1785" s="71">
        <v>1784</v>
      </c>
      <c r="B1785" s="18" t="s">
        <v>637</v>
      </c>
      <c r="C1785" s="18" t="s">
        <v>20614</v>
      </c>
      <c r="D1785" s="18" t="s">
        <v>638</v>
      </c>
      <c r="E1785" s="17">
        <v>1</v>
      </c>
      <c r="F1785" s="18" t="s">
        <v>639</v>
      </c>
      <c r="G1785" s="17">
        <v>1</v>
      </c>
      <c r="H1785" s="19">
        <v>17.59</v>
      </c>
      <c r="I1785" s="18" t="s">
        <v>18679</v>
      </c>
      <c r="J1785" s="19" t="s">
        <v>14102</v>
      </c>
      <c r="K1785" s="18"/>
      <c r="L1785" s="18">
        <v>17.14</v>
      </c>
    </row>
    <row r="1786" spans="1:12" s="20" customFormat="1" ht="12" x14ac:dyDescent="0.25">
      <c r="A1786" s="71">
        <v>1785</v>
      </c>
      <c r="B1786" s="18" t="s">
        <v>640</v>
      </c>
      <c r="C1786" s="18" t="s">
        <v>20614</v>
      </c>
      <c r="D1786" s="18" t="s">
        <v>641</v>
      </c>
      <c r="E1786" s="17">
        <v>1</v>
      </c>
      <c r="F1786" s="18" t="s">
        <v>642</v>
      </c>
      <c r="G1786" s="17">
        <v>1</v>
      </c>
      <c r="H1786" s="19">
        <v>21.7</v>
      </c>
      <c r="I1786" s="18" t="s">
        <v>18679</v>
      </c>
      <c r="J1786" s="19" t="s">
        <v>14102</v>
      </c>
      <c r="K1786" s="18"/>
      <c r="L1786" s="18">
        <v>21.14</v>
      </c>
    </row>
    <row r="1787" spans="1:12" s="20" customFormat="1" ht="12" x14ac:dyDescent="0.25">
      <c r="A1787" s="71">
        <v>1786</v>
      </c>
      <c r="B1787" s="18" t="s">
        <v>643</v>
      </c>
      <c r="C1787" s="18" t="s">
        <v>20614</v>
      </c>
      <c r="D1787" s="18" t="s">
        <v>644</v>
      </c>
      <c r="E1787" s="17">
        <v>1</v>
      </c>
      <c r="F1787" s="18" t="s">
        <v>645</v>
      </c>
      <c r="G1787" s="17">
        <v>1</v>
      </c>
      <c r="H1787" s="19">
        <v>25.22</v>
      </c>
      <c r="I1787" s="18" t="s">
        <v>18679</v>
      </c>
      <c r="J1787" s="19" t="s">
        <v>14102</v>
      </c>
      <c r="K1787" s="18"/>
      <c r="L1787" s="18">
        <v>24.57</v>
      </c>
    </row>
    <row r="1788" spans="1:12" s="20" customFormat="1" ht="12" x14ac:dyDescent="0.25">
      <c r="A1788" s="71">
        <v>1787</v>
      </c>
      <c r="B1788" s="18" t="s">
        <v>936</v>
      </c>
      <c r="C1788" s="18" t="s">
        <v>20615</v>
      </c>
      <c r="D1788" s="18" t="s">
        <v>937</v>
      </c>
      <c r="E1788" s="17">
        <v>1</v>
      </c>
      <c r="F1788" s="18" t="s">
        <v>938</v>
      </c>
      <c r="G1788" s="17">
        <v>1</v>
      </c>
      <c r="H1788" s="19">
        <v>9.9700000000000006</v>
      </c>
      <c r="I1788" s="18" t="s">
        <v>18679</v>
      </c>
      <c r="J1788" s="19" t="s">
        <v>14102</v>
      </c>
      <c r="K1788" s="18"/>
      <c r="L1788" s="18">
        <v>9.7100000000000009</v>
      </c>
    </row>
    <row r="1789" spans="1:12" s="20" customFormat="1" ht="12" x14ac:dyDescent="0.25">
      <c r="A1789" s="71">
        <v>1788</v>
      </c>
      <c r="B1789" s="18" t="s">
        <v>649</v>
      </c>
      <c r="C1789" s="18" t="s">
        <v>20615</v>
      </c>
      <c r="D1789" s="18" t="s">
        <v>650</v>
      </c>
      <c r="E1789" s="17">
        <v>1</v>
      </c>
      <c r="F1789" s="18" t="s">
        <v>651</v>
      </c>
      <c r="G1789" s="17">
        <v>1</v>
      </c>
      <c r="H1789" s="19">
        <v>9.9700000000000006</v>
      </c>
      <c r="I1789" s="18" t="s">
        <v>18679</v>
      </c>
      <c r="J1789" s="19" t="s">
        <v>14102</v>
      </c>
      <c r="K1789" s="18"/>
      <c r="L1789" s="18">
        <v>9.7100000000000009</v>
      </c>
    </row>
    <row r="1790" spans="1:12" s="20" customFormat="1" ht="12" x14ac:dyDescent="0.25">
      <c r="A1790" s="71">
        <v>1789</v>
      </c>
      <c r="B1790" s="18" t="s">
        <v>652</v>
      </c>
      <c r="C1790" s="18" t="s">
        <v>20615</v>
      </c>
      <c r="D1790" s="18" t="s">
        <v>653</v>
      </c>
      <c r="E1790" s="17">
        <v>1</v>
      </c>
      <c r="F1790" s="18" t="s">
        <v>654</v>
      </c>
      <c r="G1790" s="17">
        <v>1</v>
      </c>
      <c r="H1790" s="19">
        <v>9.9700000000000006</v>
      </c>
      <c r="I1790" s="18" t="s">
        <v>18679</v>
      </c>
      <c r="J1790" s="19" t="s">
        <v>14102</v>
      </c>
      <c r="K1790" s="18"/>
      <c r="L1790" s="18">
        <v>9.7100000000000009</v>
      </c>
    </row>
    <row r="1791" spans="1:12" s="20" customFormat="1" ht="12" x14ac:dyDescent="0.25">
      <c r="A1791" s="71">
        <v>1790</v>
      </c>
      <c r="B1791" s="18" t="s">
        <v>658</v>
      </c>
      <c r="C1791" s="18" t="s">
        <v>20615</v>
      </c>
      <c r="D1791" s="18" t="s">
        <v>659</v>
      </c>
      <c r="E1791" s="17">
        <v>1</v>
      </c>
      <c r="F1791" s="18" t="s">
        <v>660</v>
      </c>
      <c r="G1791" s="17">
        <v>1</v>
      </c>
      <c r="H1791" s="19">
        <v>11.73</v>
      </c>
      <c r="I1791" s="18" t="s">
        <v>18679</v>
      </c>
      <c r="J1791" s="19" t="s">
        <v>14102</v>
      </c>
      <c r="K1791" s="18"/>
      <c r="L1791" s="18">
        <v>11.43</v>
      </c>
    </row>
    <row r="1792" spans="1:12" s="20" customFormat="1" ht="12" x14ac:dyDescent="0.25">
      <c r="A1792" s="71">
        <v>1791</v>
      </c>
      <c r="B1792" s="18" t="s">
        <v>661</v>
      </c>
      <c r="C1792" s="18" t="s">
        <v>20615</v>
      </c>
      <c r="D1792" s="18" t="s">
        <v>662</v>
      </c>
      <c r="E1792" s="17">
        <v>1</v>
      </c>
      <c r="F1792" s="18" t="s">
        <v>663</v>
      </c>
      <c r="G1792" s="17">
        <v>1</v>
      </c>
      <c r="H1792" s="19">
        <v>12.9</v>
      </c>
      <c r="I1792" s="18" t="s">
        <v>18679</v>
      </c>
      <c r="J1792" s="19" t="s">
        <v>14102</v>
      </c>
      <c r="K1792" s="18"/>
      <c r="L1792" s="18">
        <v>12.57</v>
      </c>
    </row>
    <row r="1793" spans="1:12" s="20" customFormat="1" ht="12" x14ac:dyDescent="0.25">
      <c r="A1793" s="71">
        <v>1792</v>
      </c>
      <c r="B1793" s="18" t="s">
        <v>664</v>
      </c>
      <c r="C1793" s="18" t="s">
        <v>20615</v>
      </c>
      <c r="D1793" s="18" t="s">
        <v>665</v>
      </c>
      <c r="E1793" s="17">
        <v>1</v>
      </c>
      <c r="F1793" s="18" t="s">
        <v>666</v>
      </c>
      <c r="G1793" s="17">
        <v>1</v>
      </c>
      <c r="H1793" s="19">
        <v>15.84</v>
      </c>
      <c r="I1793" s="18" t="s">
        <v>18679</v>
      </c>
      <c r="J1793" s="19" t="s">
        <v>14102</v>
      </c>
      <c r="K1793" s="18"/>
      <c r="L1793" s="18">
        <v>15.43</v>
      </c>
    </row>
    <row r="1794" spans="1:12" s="20" customFormat="1" ht="12" x14ac:dyDescent="0.25">
      <c r="A1794" s="71">
        <v>1793</v>
      </c>
      <c r="B1794" s="18" t="s">
        <v>681</v>
      </c>
      <c r="C1794" s="18" t="s">
        <v>20615</v>
      </c>
      <c r="D1794" s="18" t="s">
        <v>682</v>
      </c>
      <c r="E1794" s="17">
        <v>1</v>
      </c>
      <c r="F1794" s="18" t="s">
        <v>683</v>
      </c>
      <c r="G1794" s="17">
        <v>1</v>
      </c>
      <c r="H1794" s="19">
        <v>9.9700000000000006</v>
      </c>
      <c r="I1794" s="18" t="s">
        <v>18679</v>
      </c>
      <c r="J1794" s="19" t="s">
        <v>14102</v>
      </c>
      <c r="K1794" s="18"/>
      <c r="L1794" s="18">
        <v>9.7100000000000009</v>
      </c>
    </row>
    <row r="1795" spans="1:12" s="20" customFormat="1" ht="12" x14ac:dyDescent="0.25">
      <c r="A1795" s="71">
        <v>1794</v>
      </c>
      <c r="B1795" s="18" t="s">
        <v>690</v>
      </c>
      <c r="C1795" s="18" t="s">
        <v>20615</v>
      </c>
      <c r="D1795" s="18" t="s">
        <v>691</v>
      </c>
      <c r="E1795" s="17">
        <v>1</v>
      </c>
      <c r="F1795" s="18" t="s">
        <v>692</v>
      </c>
      <c r="G1795" s="17">
        <v>1</v>
      </c>
      <c r="H1795" s="19">
        <v>9.9700000000000006</v>
      </c>
      <c r="I1795" s="18" t="s">
        <v>18679</v>
      </c>
      <c r="J1795" s="19" t="s">
        <v>14102</v>
      </c>
      <c r="K1795" s="18"/>
      <c r="L1795" s="18">
        <v>9.7100000000000009</v>
      </c>
    </row>
    <row r="1796" spans="1:12" s="20" customFormat="1" ht="12" x14ac:dyDescent="0.25">
      <c r="A1796" s="71">
        <v>1795</v>
      </c>
      <c r="B1796" s="18" t="s">
        <v>696</v>
      </c>
      <c r="C1796" s="18" t="s">
        <v>20615</v>
      </c>
      <c r="D1796" s="18" t="s">
        <v>697</v>
      </c>
      <c r="E1796" s="17">
        <v>1</v>
      </c>
      <c r="F1796" s="18" t="s">
        <v>698</v>
      </c>
      <c r="G1796" s="17">
        <v>1</v>
      </c>
      <c r="H1796" s="19">
        <v>9.9700000000000006</v>
      </c>
      <c r="I1796" s="18" t="s">
        <v>18679</v>
      </c>
      <c r="J1796" s="19" t="s">
        <v>14102</v>
      </c>
      <c r="K1796" s="18"/>
      <c r="L1796" s="18">
        <v>9.7100000000000009</v>
      </c>
    </row>
    <row r="1797" spans="1:12" s="20" customFormat="1" ht="12" x14ac:dyDescent="0.25">
      <c r="A1797" s="71">
        <v>1796</v>
      </c>
      <c r="B1797" s="18" t="s">
        <v>702</v>
      </c>
      <c r="C1797" s="18" t="s">
        <v>20615</v>
      </c>
      <c r="D1797" s="18" t="s">
        <v>703</v>
      </c>
      <c r="E1797" s="17">
        <v>1</v>
      </c>
      <c r="F1797" s="18" t="s">
        <v>704</v>
      </c>
      <c r="G1797" s="17">
        <v>1</v>
      </c>
      <c r="H1797" s="19">
        <v>11.73</v>
      </c>
      <c r="I1797" s="18" t="s">
        <v>18679</v>
      </c>
      <c r="J1797" s="19" t="s">
        <v>14102</v>
      </c>
      <c r="K1797" s="18"/>
      <c r="L1797" s="18">
        <v>11.43</v>
      </c>
    </row>
    <row r="1798" spans="1:12" s="20" customFormat="1" ht="12" x14ac:dyDescent="0.25">
      <c r="A1798" s="71">
        <v>1797</v>
      </c>
      <c r="B1798" s="18" t="s">
        <v>708</v>
      </c>
      <c r="C1798" s="18" t="s">
        <v>20615</v>
      </c>
      <c r="D1798" s="18" t="s">
        <v>709</v>
      </c>
      <c r="E1798" s="17">
        <v>1</v>
      </c>
      <c r="F1798" s="18" t="s">
        <v>710</v>
      </c>
      <c r="G1798" s="17">
        <v>1</v>
      </c>
      <c r="H1798" s="19">
        <v>12.9</v>
      </c>
      <c r="I1798" s="18" t="s">
        <v>18679</v>
      </c>
      <c r="J1798" s="19" t="s">
        <v>14102</v>
      </c>
      <c r="K1798" s="18"/>
      <c r="L1798" s="18">
        <v>12.57</v>
      </c>
    </row>
    <row r="1799" spans="1:12" s="20" customFormat="1" ht="12" x14ac:dyDescent="0.25">
      <c r="A1799" s="71">
        <v>1798</v>
      </c>
      <c r="B1799" s="18" t="s">
        <v>711</v>
      </c>
      <c r="C1799" s="18" t="s">
        <v>20615</v>
      </c>
      <c r="D1799" s="18" t="s">
        <v>712</v>
      </c>
      <c r="E1799" s="17">
        <v>1</v>
      </c>
      <c r="F1799" s="18" t="s">
        <v>713</v>
      </c>
      <c r="G1799" s="17">
        <v>1</v>
      </c>
      <c r="H1799" s="19">
        <v>15.84</v>
      </c>
      <c r="I1799" s="18" t="s">
        <v>18679</v>
      </c>
      <c r="J1799" s="19" t="s">
        <v>14102</v>
      </c>
      <c r="K1799" s="18"/>
      <c r="L1799" s="18">
        <v>15.43</v>
      </c>
    </row>
    <row r="1800" spans="1:12" s="20" customFormat="1" ht="12" x14ac:dyDescent="0.25">
      <c r="A1800" s="71">
        <v>1799</v>
      </c>
      <c r="B1800" s="18" t="s">
        <v>714</v>
      </c>
      <c r="C1800" s="18" t="s">
        <v>20616</v>
      </c>
      <c r="D1800" s="18" t="s">
        <v>715</v>
      </c>
      <c r="E1800" s="17">
        <v>1</v>
      </c>
      <c r="F1800" s="18" t="s">
        <v>716</v>
      </c>
      <c r="G1800" s="17">
        <v>1</v>
      </c>
      <c r="H1800" s="19">
        <v>23.46</v>
      </c>
      <c r="I1800" s="18" t="s">
        <v>18679</v>
      </c>
      <c r="J1800" s="19" t="s">
        <v>14102</v>
      </c>
      <c r="K1800" s="18"/>
      <c r="L1800" s="18">
        <v>22.86</v>
      </c>
    </row>
    <row r="1801" spans="1:12" s="20" customFormat="1" ht="12" x14ac:dyDescent="0.25">
      <c r="A1801" s="71">
        <v>1800</v>
      </c>
      <c r="B1801" s="18" t="s">
        <v>720</v>
      </c>
      <c r="C1801" s="18" t="s">
        <v>20616</v>
      </c>
      <c r="D1801" s="18" t="s">
        <v>721</v>
      </c>
      <c r="E1801" s="17">
        <v>1</v>
      </c>
      <c r="F1801" s="18" t="s">
        <v>722</v>
      </c>
      <c r="G1801" s="17">
        <v>1</v>
      </c>
      <c r="H1801" s="19">
        <v>25.22</v>
      </c>
      <c r="I1801" s="18" t="s">
        <v>18679</v>
      </c>
      <c r="J1801" s="19" t="s">
        <v>14102</v>
      </c>
      <c r="K1801" s="18"/>
      <c r="L1801" s="18">
        <v>24.57</v>
      </c>
    </row>
    <row r="1802" spans="1:12" s="20" customFormat="1" ht="12" x14ac:dyDescent="0.25">
      <c r="A1802" s="71">
        <v>1801</v>
      </c>
      <c r="B1802" s="18" t="s">
        <v>732</v>
      </c>
      <c r="C1802" s="18" t="s">
        <v>20616</v>
      </c>
      <c r="D1802" s="18" t="s">
        <v>733</v>
      </c>
      <c r="E1802" s="17">
        <v>1</v>
      </c>
      <c r="F1802" s="18" t="s">
        <v>734</v>
      </c>
      <c r="G1802" s="17">
        <v>1</v>
      </c>
      <c r="H1802" s="19">
        <v>26.98</v>
      </c>
      <c r="I1802" s="18" t="s">
        <v>18679</v>
      </c>
      <c r="J1802" s="19" t="s">
        <v>14102</v>
      </c>
      <c r="K1802" s="18"/>
      <c r="L1802" s="18">
        <v>26.29</v>
      </c>
    </row>
    <row r="1803" spans="1:12" s="20" customFormat="1" ht="12" x14ac:dyDescent="0.25">
      <c r="A1803" s="71">
        <v>1802</v>
      </c>
      <c r="B1803" s="18" t="s">
        <v>738</v>
      </c>
      <c r="C1803" s="18" t="s">
        <v>20616</v>
      </c>
      <c r="D1803" s="18" t="s">
        <v>739</v>
      </c>
      <c r="E1803" s="17">
        <v>1</v>
      </c>
      <c r="F1803" s="18" t="s">
        <v>740</v>
      </c>
      <c r="G1803" s="17">
        <v>1</v>
      </c>
      <c r="H1803" s="19">
        <v>30.5</v>
      </c>
      <c r="I1803" s="18" t="s">
        <v>18679</v>
      </c>
      <c r="J1803" s="19" t="s">
        <v>14102</v>
      </c>
      <c r="K1803" s="18"/>
      <c r="L1803" s="18">
        <v>29.71</v>
      </c>
    </row>
    <row r="1804" spans="1:12" s="20" customFormat="1" ht="12" x14ac:dyDescent="0.25">
      <c r="A1804" s="71">
        <v>1803</v>
      </c>
      <c r="B1804" s="18" t="s">
        <v>795</v>
      </c>
      <c r="C1804" s="18" t="s">
        <v>20617</v>
      </c>
      <c r="D1804" s="18" t="s">
        <v>796</v>
      </c>
      <c r="E1804" s="17">
        <v>1</v>
      </c>
      <c r="F1804" s="18" t="s">
        <v>797</v>
      </c>
      <c r="G1804" s="17">
        <v>1</v>
      </c>
      <c r="H1804" s="19">
        <v>20.53</v>
      </c>
      <c r="I1804" s="18" t="s">
        <v>18679</v>
      </c>
      <c r="J1804" s="19" t="s">
        <v>14102</v>
      </c>
      <c r="K1804" s="18"/>
      <c r="L1804" s="18">
        <v>20</v>
      </c>
    </row>
    <row r="1805" spans="1:12" s="20" customFormat="1" ht="12" x14ac:dyDescent="0.25">
      <c r="A1805" s="71">
        <v>1804</v>
      </c>
      <c r="B1805" s="18" t="s">
        <v>786</v>
      </c>
      <c r="C1805" s="18" t="s">
        <v>20617</v>
      </c>
      <c r="D1805" s="18" t="s">
        <v>787</v>
      </c>
      <c r="E1805" s="17">
        <v>1</v>
      </c>
      <c r="F1805" s="18" t="s">
        <v>788</v>
      </c>
      <c r="G1805" s="17">
        <v>1</v>
      </c>
      <c r="H1805" s="19">
        <v>53.37</v>
      </c>
      <c r="I1805" s="18" t="s">
        <v>18679</v>
      </c>
      <c r="J1805" s="19" t="s">
        <v>14102</v>
      </c>
      <c r="K1805" s="18"/>
      <c r="L1805" s="18">
        <v>52</v>
      </c>
    </row>
    <row r="1806" spans="1:12" s="20" customFormat="1" ht="12" x14ac:dyDescent="0.25">
      <c r="A1806" s="71">
        <v>1805</v>
      </c>
      <c r="B1806" s="18" t="s">
        <v>759</v>
      </c>
      <c r="C1806" s="18" t="s">
        <v>20617</v>
      </c>
      <c r="D1806" s="18" t="s">
        <v>760</v>
      </c>
      <c r="E1806" s="17">
        <v>1</v>
      </c>
      <c r="F1806" s="18" t="s">
        <v>761</v>
      </c>
      <c r="G1806" s="17">
        <v>1</v>
      </c>
      <c r="H1806" s="19">
        <v>49.85</v>
      </c>
      <c r="I1806" s="18" t="s">
        <v>18679</v>
      </c>
      <c r="J1806" s="19" t="s">
        <v>14102</v>
      </c>
      <c r="K1806" s="18"/>
      <c r="L1806" s="18">
        <v>48.57</v>
      </c>
    </row>
    <row r="1807" spans="1:12" s="20" customFormat="1" ht="12" x14ac:dyDescent="0.25">
      <c r="A1807" s="71">
        <v>1806</v>
      </c>
      <c r="B1807" s="18" t="s">
        <v>717</v>
      </c>
      <c r="C1807" s="18" t="s">
        <v>20617</v>
      </c>
      <c r="D1807" s="18" t="s">
        <v>718</v>
      </c>
      <c r="E1807" s="17">
        <v>1</v>
      </c>
      <c r="F1807" s="18" t="s">
        <v>719</v>
      </c>
      <c r="G1807" s="17">
        <v>1</v>
      </c>
      <c r="H1807" s="19">
        <v>353.07</v>
      </c>
      <c r="I1807" s="18" t="s">
        <v>18679</v>
      </c>
      <c r="J1807" s="19" t="s">
        <v>14102</v>
      </c>
      <c r="K1807" s="18"/>
      <c r="L1807" s="18">
        <v>344</v>
      </c>
    </row>
    <row r="1808" spans="1:12" s="20" customFormat="1" ht="12" x14ac:dyDescent="0.25">
      <c r="A1808" s="71">
        <v>1807</v>
      </c>
      <c r="B1808" s="18" t="s">
        <v>687</v>
      </c>
      <c r="C1808" s="18" t="s">
        <v>20618</v>
      </c>
      <c r="D1808" s="18" t="s">
        <v>688</v>
      </c>
      <c r="E1808" s="17">
        <v>1</v>
      </c>
      <c r="F1808" s="18" t="s">
        <v>689</v>
      </c>
      <c r="G1808" s="17">
        <v>1</v>
      </c>
      <c r="H1808" s="19">
        <v>148.38</v>
      </c>
      <c r="I1808" s="18" t="s">
        <v>18679</v>
      </c>
      <c r="J1808" s="19" t="s">
        <v>14102</v>
      </c>
      <c r="K1808" s="18"/>
      <c r="L1808" s="18">
        <v>148.38</v>
      </c>
    </row>
    <row r="1809" spans="1:12" s="20" customFormat="1" ht="12" x14ac:dyDescent="0.25">
      <c r="A1809" s="71">
        <v>1808</v>
      </c>
      <c r="B1809" s="18" t="s">
        <v>678</v>
      </c>
      <c r="C1809" s="18" t="s">
        <v>20618</v>
      </c>
      <c r="D1809" s="18" t="s">
        <v>679</v>
      </c>
      <c r="E1809" s="17">
        <v>1</v>
      </c>
      <c r="F1809" s="18" t="s">
        <v>680</v>
      </c>
      <c r="G1809" s="17">
        <v>1</v>
      </c>
      <c r="H1809" s="19">
        <v>148.38</v>
      </c>
      <c r="I1809" s="18" t="s">
        <v>18679</v>
      </c>
      <c r="J1809" s="19" t="s">
        <v>14102</v>
      </c>
      <c r="K1809" s="18"/>
      <c r="L1809" s="18">
        <v>148.38</v>
      </c>
    </row>
    <row r="1810" spans="1:12" s="20" customFormat="1" ht="12" x14ac:dyDescent="0.25">
      <c r="A1810" s="71">
        <v>1809</v>
      </c>
      <c r="B1810" s="18" t="s">
        <v>655</v>
      </c>
      <c r="C1810" s="18" t="s">
        <v>20618</v>
      </c>
      <c r="D1810" s="18" t="s">
        <v>656</v>
      </c>
      <c r="E1810" s="17">
        <v>1</v>
      </c>
      <c r="F1810" s="18" t="s">
        <v>657</v>
      </c>
      <c r="G1810" s="17">
        <v>1</v>
      </c>
      <c r="H1810" s="19">
        <v>68.03</v>
      </c>
      <c r="I1810" s="18" t="s">
        <v>18679</v>
      </c>
      <c r="J1810" s="19" t="s">
        <v>14102</v>
      </c>
      <c r="K1810" s="18"/>
      <c r="L1810" s="18">
        <v>59.43</v>
      </c>
    </row>
    <row r="1811" spans="1:12" s="20" customFormat="1" ht="12" x14ac:dyDescent="0.25">
      <c r="A1811" s="71">
        <v>1810</v>
      </c>
      <c r="B1811" s="18" t="s">
        <v>646</v>
      </c>
      <c r="C1811" s="18" t="s">
        <v>20619</v>
      </c>
      <c r="D1811" s="18" t="s">
        <v>647</v>
      </c>
      <c r="E1811" s="17">
        <v>1</v>
      </c>
      <c r="F1811" s="18" t="s">
        <v>648</v>
      </c>
      <c r="G1811" s="17">
        <v>1</v>
      </c>
      <c r="H1811" s="19">
        <v>39.299999999999997</v>
      </c>
      <c r="I1811" s="18" t="s">
        <v>18679</v>
      </c>
      <c r="J1811" s="19" t="s">
        <v>14102</v>
      </c>
      <c r="K1811" s="18"/>
      <c r="L1811" s="18">
        <v>38.29</v>
      </c>
    </row>
    <row r="1812" spans="1:12" s="20" customFormat="1" ht="12" x14ac:dyDescent="0.25">
      <c r="A1812" s="71">
        <v>1811</v>
      </c>
      <c r="B1812" s="18" t="s">
        <v>622</v>
      </c>
      <c r="C1812" s="18" t="s">
        <v>20619</v>
      </c>
      <c r="D1812" s="18" t="s">
        <v>623</v>
      </c>
      <c r="E1812" s="17">
        <v>1</v>
      </c>
      <c r="F1812" s="18" t="s">
        <v>624</v>
      </c>
      <c r="G1812" s="17">
        <v>1</v>
      </c>
      <c r="H1812" s="19">
        <v>21.11</v>
      </c>
      <c r="I1812" s="18" t="s">
        <v>18679</v>
      </c>
      <c r="J1812" s="19" t="s">
        <v>14102</v>
      </c>
      <c r="K1812" s="18"/>
      <c r="L1812" s="18">
        <v>20.57</v>
      </c>
    </row>
    <row r="1813" spans="1:12" s="20" customFormat="1" ht="12" x14ac:dyDescent="0.25">
      <c r="A1813" s="71">
        <v>1812</v>
      </c>
      <c r="B1813" s="18" t="s">
        <v>619</v>
      </c>
      <c r="C1813" s="18" t="s">
        <v>20619</v>
      </c>
      <c r="D1813" s="18" t="s">
        <v>620</v>
      </c>
      <c r="E1813" s="17">
        <v>1</v>
      </c>
      <c r="F1813" s="18" t="s">
        <v>621</v>
      </c>
      <c r="G1813" s="17">
        <v>1</v>
      </c>
      <c r="H1813" s="19">
        <v>19.350000000000001</v>
      </c>
      <c r="I1813" s="18" t="s">
        <v>18679</v>
      </c>
      <c r="J1813" s="19" t="s">
        <v>14102</v>
      </c>
      <c r="K1813" s="18"/>
      <c r="L1813" s="18">
        <v>18.86</v>
      </c>
    </row>
    <row r="1814" spans="1:12" s="20" customFormat="1" ht="12" x14ac:dyDescent="0.25">
      <c r="A1814" s="71">
        <v>1813</v>
      </c>
      <c r="B1814" s="18" t="s">
        <v>604</v>
      </c>
      <c r="C1814" s="18" t="s">
        <v>20620</v>
      </c>
      <c r="D1814" s="18" t="s">
        <v>605</v>
      </c>
      <c r="E1814" s="17">
        <v>1</v>
      </c>
      <c r="F1814" s="18" t="s">
        <v>606</v>
      </c>
      <c r="G1814" s="17">
        <v>1</v>
      </c>
      <c r="H1814" s="19">
        <v>10.56</v>
      </c>
      <c r="I1814" s="18" t="s">
        <v>18679</v>
      </c>
      <c r="J1814" s="19" t="s">
        <v>14102</v>
      </c>
      <c r="K1814" s="18"/>
      <c r="L1814" s="18">
        <v>10.29</v>
      </c>
    </row>
    <row r="1815" spans="1:12" s="20" customFormat="1" ht="12" x14ac:dyDescent="0.25">
      <c r="A1815" s="71">
        <v>1814</v>
      </c>
      <c r="B1815" s="18" t="s">
        <v>595</v>
      </c>
      <c r="C1815" s="18" t="s">
        <v>20620</v>
      </c>
      <c r="D1815" s="18" t="s">
        <v>596</v>
      </c>
      <c r="E1815" s="17">
        <v>1</v>
      </c>
      <c r="F1815" s="18" t="s">
        <v>597</v>
      </c>
      <c r="G1815" s="17">
        <v>1</v>
      </c>
      <c r="H1815" s="19">
        <v>10.56</v>
      </c>
      <c r="I1815" s="18" t="s">
        <v>18679</v>
      </c>
      <c r="J1815" s="19" t="s">
        <v>14102</v>
      </c>
      <c r="K1815" s="18"/>
      <c r="L1815" s="18">
        <v>10.29</v>
      </c>
    </row>
    <row r="1816" spans="1:12" s="20" customFormat="1" ht="12" x14ac:dyDescent="0.25">
      <c r="A1816" s="71">
        <v>1815</v>
      </c>
      <c r="B1816" s="18" t="s">
        <v>550</v>
      </c>
      <c r="C1816" s="18" t="s">
        <v>20620</v>
      </c>
      <c r="D1816" s="18" t="s">
        <v>551</v>
      </c>
      <c r="E1816" s="17">
        <v>1</v>
      </c>
      <c r="F1816" s="18" t="s">
        <v>552</v>
      </c>
      <c r="G1816" s="17">
        <v>1</v>
      </c>
      <c r="H1816" s="19">
        <v>10.56</v>
      </c>
      <c r="I1816" s="18" t="s">
        <v>18679</v>
      </c>
      <c r="J1816" s="19" t="s">
        <v>14102</v>
      </c>
      <c r="K1816" s="18"/>
      <c r="L1816" s="18">
        <v>10.29</v>
      </c>
    </row>
    <row r="1817" spans="1:12" s="20" customFormat="1" ht="12" x14ac:dyDescent="0.25">
      <c r="A1817" s="71">
        <v>1816</v>
      </c>
      <c r="B1817" s="18" t="s">
        <v>544</v>
      </c>
      <c r="C1817" s="18" t="s">
        <v>20620</v>
      </c>
      <c r="D1817" s="18" t="s">
        <v>545</v>
      </c>
      <c r="E1817" s="17">
        <v>1</v>
      </c>
      <c r="F1817" s="18" t="s">
        <v>546</v>
      </c>
      <c r="G1817" s="17">
        <v>1</v>
      </c>
      <c r="H1817" s="19">
        <v>10.56</v>
      </c>
      <c r="I1817" s="18" t="s">
        <v>18679</v>
      </c>
      <c r="J1817" s="19" t="s">
        <v>14102</v>
      </c>
      <c r="K1817" s="18"/>
      <c r="L1817" s="18">
        <v>10.29</v>
      </c>
    </row>
    <row r="1818" spans="1:12" s="20" customFormat="1" ht="12" x14ac:dyDescent="0.25">
      <c r="A1818" s="71">
        <v>1817</v>
      </c>
      <c r="B1818" s="18" t="s">
        <v>447</v>
      </c>
      <c r="C1818" s="18" t="s">
        <v>20621</v>
      </c>
      <c r="D1818" s="18" t="s">
        <v>448</v>
      </c>
      <c r="E1818" s="17">
        <v>1</v>
      </c>
      <c r="F1818" s="18" t="s">
        <v>449</v>
      </c>
      <c r="G1818" s="17">
        <v>1</v>
      </c>
      <c r="H1818" s="19">
        <v>197.65</v>
      </c>
      <c r="I1818" s="18" t="s">
        <v>18679</v>
      </c>
      <c r="J1818" s="19" t="s">
        <v>14102</v>
      </c>
      <c r="K1818" s="18"/>
      <c r="L1818" s="18">
        <v>197.65</v>
      </c>
    </row>
    <row r="1819" spans="1:12" s="20" customFormat="1" ht="12" x14ac:dyDescent="0.25">
      <c r="A1819" s="71">
        <v>1818</v>
      </c>
      <c r="B1819" s="18" t="s">
        <v>444</v>
      </c>
      <c r="C1819" s="18" t="s">
        <v>20621</v>
      </c>
      <c r="D1819" s="18" t="s">
        <v>445</v>
      </c>
      <c r="E1819" s="17">
        <v>1</v>
      </c>
      <c r="F1819" s="18" t="s">
        <v>446</v>
      </c>
      <c r="G1819" s="17">
        <v>1</v>
      </c>
      <c r="H1819" s="19">
        <v>8.2100000000000009</v>
      </c>
      <c r="I1819" s="18" t="s">
        <v>18679</v>
      </c>
      <c r="J1819" s="19" t="s">
        <v>14102</v>
      </c>
      <c r="K1819" s="18"/>
      <c r="L1819" s="18">
        <v>8</v>
      </c>
    </row>
    <row r="1820" spans="1:12" s="20" customFormat="1" ht="12" x14ac:dyDescent="0.25">
      <c r="A1820" s="71">
        <v>1819</v>
      </c>
      <c r="B1820" s="18" t="s">
        <v>440</v>
      </c>
      <c r="C1820" s="18" t="s">
        <v>20621</v>
      </c>
      <c r="D1820" s="18" t="s">
        <v>441</v>
      </c>
      <c r="E1820" s="17">
        <v>1</v>
      </c>
      <c r="F1820" s="18" t="s">
        <v>442</v>
      </c>
      <c r="G1820" s="17">
        <v>1</v>
      </c>
      <c r="H1820" s="19">
        <v>135.47999999999999</v>
      </c>
      <c r="I1820" s="18" t="s">
        <v>18679</v>
      </c>
      <c r="J1820" s="19" t="s">
        <v>14102</v>
      </c>
      <c r="K1820" s="18"/>
      <c r="L1820" s="18">
        <v>118.86</v>
      </c>
    </row>
    <row r="1821" spans="1:12" s="20" customFormat="1" ht="12" x14ac:dyDescent="0.25">
      <c r="A1821" s="71">
        <v>1820</v>
      </c>
      <c r="B1821" s="18" t="s">
        <v>1055</v>
      </c>
      <c r="C1821" s="18" t="s">
        <v>20621</v>
      </c>
      <c r="D1821" s="18" t="s">
        <v>1056</v>
      </c>
      <c r="E1821" s="17">
        <v>1</v>
      </c>
      <c r="F1821" s="18" t="s">
        <v>20622</v>
      </c>
      <c r="G1821" s="17">
        <v>1</v>
      </c>
      <c r="H1821" s="19">
        <v>13.49</v>
      </c>
      <c r="I1821" s="18" t="s">
        <v>18679</v>
      </c>
      <c r="J1821" s="19" t="s">
        <v>14102</v>
      </c>
      <c r="K1821" s="18"/>
      <c r="L1821" s="18">
        <v>13.14</v>
      </c>
    </row>
    <row r="1822" spans="1:12" s="20" customFormat="1" ht="12" x14ac:dyDescent="0.25">
      <c r="A1822" s="71">
        <v>1821</v>
      </c>
      <c r="B1822" s="18" t="s">
        <v>1052</v>
      </c>
      <c r="C1822" s="18" t="s">
        <v>20621</v>
      </c>
      <c r="D1822" s="18" t="s">
        <v>1053</v>
      </c>
      <c r="E1822" s="17">
        <v>1</v>
      </c>
      <c r="F1822" s="18" t="s">
        <v>20623</v>
      </c>
      <c r="G1822" s="17">
        <v>1</v>
      </c>
      <c r="H1822" s="19">
        <v>13.49</v>
      </c>
      <c r="I1822" s="18" t="s">
        <v>19214</v>
      </c>
      <c r="J1822" s="19" t="s">
        <v>14070</v>
      </c>
      <c r="K1822" s="18"/>
      <c r="L1822" s="18">
        <v>13.14</v>
      </c>
    </row>
    <row r="1823" spans="1:12" s="20" customFormat="1" ht="12" x14ac:dyDescent="0.25">
      <c r="A1823" s="71">
        <v>1822</v>
      </c>
      <c r="B1823" s="18" t="s">
        <v>756</v>
      </c>
      <c r="C1823" s="18" t="s">
        <v>20624</v>
      </c>
      <c r="D1823" s="18" t="s">
        <v>757</v>
      </c>
      <c r="E1823" s="17">
        <v>1</v>
      </c>
      <c r="F1823" s="18" t="s">
        <v>758</v>
      </c>
      <c r="G1823" s="17">
        <v>1</v>
      </c>
      <c r="H1823" s="19">
        <v>12.9</v>
      </c>
      <c r="I1823" s="18" t="s">
        <v>18679</v>
      </c>
      <c r="J1823" s="19" t="s">
        <v>14102</v>
      </c>
      <c r="K1823" s="18"/>
      <c r="L1823" s="18">
        <v>12.57</v>
      </c>
    </row>
    <row r="1824" spans="1:12" s="20" customFormat="1" ht="12" x14ac:dyDescent="0.25">
      <c r="A1824" s="71">
        <v>1823</v>
      </c>
      <c r="B1824" s="18" t="s">
        <v>765</v>
      </c>
      <c r="C1824" s="18" t="s">
        <v>20625</v>
      </c>
      <c r="D1824" s="18" t="s">
        <v>766</v>
      </c>
      <c r="E1824" s="17">
        <v>1</v>
      </c>
      <c r="F1824" s="18" t="s">
        <v>767</v>
      </c>
      <c r="G1824" s="17">
        <v>1</v>
      </c>
      <c r="H1824" s="19">
        <v>34.020000000000003</v>
      </c>
      <c r="I1824" s="18" t="s">
        <v>18679</v>
      </c>
      <c r="J1824" s="19" t="s">
        <v>14102</v>
      </c>
      <c r="K1824" s="18"/>
      <c r="L1824" s="18">
        <v>33.14</v>
      </c>
    </row>
    <row r="1825" spans="1:12" s="20" customFormat="1" ht="12" x14ac:dyDescent="0.25">
      <c r="A1825" s="71">
        <v>1824</v>
      </c>
      <c r="B1825" s="18" t="s">
        <v>977</v>
      </c>
      <c r="C1825" s="18" t="s">
        <v>20625</v>
      </c>
      <c r="D1825" s="18" t="s">
        <v>978</v>
      </c>
      <c r="E1825" s="17">
        <v>1</v>
      </c>
      <c r="F1825" s="18" t="s">
        <v>20626</v>
      </c>
      <c r="G1825" s="17">
        <v>1</v>
      </c>
      <c r="H1825" s="19">
        <v>34.020000000000003</v>
      </c>
      <c r="I1825" s="18" t="s">
        <v>18679</v>
      </c>
      <c r="J1825" s="19" t="s">
        <v>14102</v>
      </c>
      <c r="K1825" s="18"/>
      <c r="L1825" s="18">
        <v>33.14</v>
      </c>
    </row>
    <row r="1826" spans="1:12" s="20" customFormat="1" ht="12" x14ac:dyDescent="0.25">
      <c r="A1826" s="71">
        <v>1825</v>
      </c>
      <c r="B1826" s="18" t="s">
        <v>771</v>
      </c>
      <c r="C1826" s="18" t="s">
        <v>20625</v>
      </c>
      <c r="D1826" s="18" t="s">
        <v>772</v>
      </c>
      <c r="E1826" s="17">
        <v>1</v>
      </c>
      <c r="F1826" s="18" t="s">
        <v>773</v>
      </c>
      <c r="G1826" s="17">
        <v>1</v>
      </c>
      <c r="H1826" s="19">
        <v>64.510000000000005</v>
      </c>
      <c r="I1826" s="18" t="s">
        <v>18679</v>
      </c>
      <c r="J1826" s="19" t="s">
        <v>14102</v>
      </c>
      <c r="K1826" s="18"/>
      <c r="L1826" s="18">
        <v>62.86</v>
      </c>
    </row>
    <row r="1827" spans="1:12" s="20" customFormat="1" ht="12" x14ac:dyDescent="0.25">
      <c r="A1827" s="71">
        <v>1826</v>
      </c>
      <c r="B1827" s="18" t="s">
        <v>971</v>
      </c>
      <c r="C1827" s="18" t="s">
        <v>20627</v>
      </c>
      <c r="D1827" s="18" t="s">
        <v>972</v>
      </c>
      <c r="E1827" s="17">
        <v>1</v>
      </c>
      <c r="F1827" s="18" t="s">
        <v>20628</v>
      </c>
      <c r="G1827" s="17">
        <v>1</v>
      </c>
      <c r="H1827" s="19">
        <v>568.9</v>
      </c>
      <c r="I1827" s="18" t="s">
        <v>18679</v>
      </c>
      <c r="J1827" s="19" t="s">
        <v>14102</v>
      </c>
      <c r="K1827" s="18"/>
      <c r="L1827" s="18">
        <v>554.29</v>
      </c>
    </row>
    <row r="1828" spans="1:12" s="20" customFormat="1" ht="12" x14ac:dyDescent="0.25">
      <c r="A1828" s="71">
        <v>1827</v>
      </c>
      <c r="B1828" s="18" t="s">
        <v>774</v>
      </c>
      <c r="C1828" s="18" t="s">
        <v>20627</v>
      </c>
      <c r="D1828" s="18" t="s">
        <v>775</v>
      </c>
      <c r="E1828" s="17">
        <v>1</v>
      </c>
      <c r="F1828" s="18" t="s">
        <v>776</v>
      </c>
      <c r="G1828" s="17">
        <v>1</v>
      </c>
      <c r="H1828" s="19">
        <v>59.82</v>
      </c>
      <c r="I1828" s="18" t="s">
        <v>18679</v>
      </c>
      <c r="J1828" s="19" t="s">
        <v>14102</v>
      </c>
      <c r="K1828" s="18"/>
      <c r="L1828" s="18">
        <v>58.29</v>
      </c>
    </row>
    <row r="1829" spans="1:12" s="20" customFormat="1" ht="12" x14ac:dyDescent="0.25">
      <c r="A1829" s="71">
        <v>1828</v>
      </c>
      <c r="B1829" s="18" t="s">
        <v>780</v>
      </c>
      <c r="C1829" s="18" t="s">
        <v>20629</v>
      </c>
      <c r="D1829" s="18" t="s">
        <v>781</v>
      </c>
      <c r="E1829" s="17">
        <v>1</v>
      </c>
      <c r="F1829" s="18" t="s">
        <v>782</v>
      </c>
      <c r="G1829" s="17">
        <v>1</v>
      </c>
      <c r="H1829" s="19">
        <v>117.3</v>
      </c>
      <c r="I1829" s="18" t="s">
        <v>18679</v>
      </c>
      <c r="J1829" s="19" t="s">
        <v>14102</v>
      </c>
      <c r="K1829" s="18"/>
      <c r="L1829" s="18">
        <v>114.29</v>
      </c>
    </row>
    <row r="1830" spans="1:12" s="20" customFormat="1" ht="12" x14ac:dyDescent="0.25">
      <c r="A1830" s="71">
        <v>1829</v>
      </c>
      <c r="B1830" s="18" t="s">
        <v>783</v>
      </c>
      <c r="C1830" s="18" t="s">
        <v>20629</v>
      </c>
      <c r="D1830" s="18" t="s">
        <v>784</v>
      </c>
      <c r="E1830" s="17">
        <v>1</v>
      </c>
      <c r="F1830" s="18" t="s">
        <v>785</v>
      </c>
      <c r="G1830" s="17">
        <v>1</v>
      </c>
      <c r="H1830" s="19">
        <v>156.59</v>
      </c>
      <c r="I1830" s="18" t="s">
        <v>18679</v>
      </c>
      <c r="J1830" s="19" t="s">
        <v>14102</v>
      </c>
      <c r="K1830" s="18"/>
      <c r="L1830" s="18">
        <v>156.59</v>
      </c>
    </row>
    <row r="1831" spans="1:12" s="20" customFormat="1" ht="12" x14ac:dyDescent="0.25">
      <c r="A1831" s="71">
        <v>1830</v>
      </c>
      <c r="B1831" s="18" t="s">
        <v>792</v>
      </c>
      <c r="C1831" s="18" t="s">
        <v>20629</v>
      </c>
      <c r="D1831" s="18" t="s">
        <v>793</v>
      </c>
      <c r="E1831" s="17">
        <v>1</v>
      </c>
      <c r="F1831" s="18" t="s">
        <v>794</v>
      </c>
      <c r="G1831" s="17">
        <v>1</v>
      </c>
      <c r="H1831" s="19">
        <v>192.37</v>
      </c>
      <c r="I1831" s="18" t="s">
        <v>18679</v>
      </c>
      <c r="J1831" s="19" t="s">
        <v>14102</v>
      </c>
      <c r="K1831" s="18"/>
      <c r="L1831" s="18">
        <v>187.43</v>
      </c>
    </row>
    <row r="1832" spans="1:12" s="20" customFormat="1" ht="12" x14ac:dyDescent="0.25">
      <c r="A1832" s="71">
        <v>1831</v>
      </c>
      <c r="B1832" s="18" t="s">
        <v>813</v>
      </c>
      <c r="C1832" s="18" t="s">
        <v>20629</v>
      </c>
      <c r="D1832" s="18" t="s">
        <v>814</v>
      </c>
      <c r="E1832" s="17">
        <v>1</v>
      </c>
      <c r="F1832" s="18" t="s">
        <v>815</v>
      </c>
      <c r="G1832" s="17">
        <v>1</v>
      </c>
      <c r="H1832" s="19">
        <v>18.77</v>
      </c>
      <c r="I1832" s="18" t="s">
        <v>18679</v>
      </c>
      <c r="J1832" s="19" t="s">
        <v>14102</v>
      </c>
      <c r="K1832" s="18"/>
      <c r="L1832" s="18">
        <v>18.29</v>
      </c>
    </row>
    <row r="1833" spans="1:12" s="20" customFormat="1" ht="12" x14ac:dyDescent="0.25">
      <c r="A1833" s="71">
        <v>1832</v>
      </c>
      <c r="B1833" s="18" t="s">
        <v>819</v>
      </c>
      <c r="C1833" s="18" t="s">
        <v>20629</v>
      </c>
      <c r="D1833" s="18" t="s">
        <v>820</v>
      </c>
      <c r="E1833" s="17">
        <v>1</v>
      </c>
      <c r="F1833" s="18" t="s">
        <v>821</v>
      </c>
      <c r="G1833" s="17">
        <v>1</v>
      </c>
      <c r="H1833" s="19">
        <v>21.7</v>
      </c>
      <c r="I1833" s="18" t="s">
        <v>18679</v>
      </c>
      <c r="J1833" s="19" t="s">
        <v>14102</v>
      </c>
      <c r="K1833" s="18"/>
      <c r="L1833" s="18">
        <v>21.14</v>
      </c>
    </row>
    <row r="1834" spans="1:12" s="20" customFormat="1" ht="12" x14ac:dyDescent="0.25">
      <c r="A1834" s="71">
        <v>1833</v>
      </c>
      <c r="B1834" s="18" t="s">
        <v>822</v>
      </c>
      <c r="C1834" s="18" t="s">
        <v>20629</v>
      </c>
      <c r="D1834" s="18" t="s">
        <v>823</v>
      </c>
      <c r="E1834" s="17">
        <v>1</v>
      </c>
      <c r="F1834" s="18" t="s">
        <v>824</v>
      </c>
      <c r="G1834" s="17">
        <v>1</v>
      </c>
      <c r="H1834" s="19">
        <v>78</v>
      </c>
      <c r="I1834" s="18" t="s">
        <v>18679</v>
      </c>
      <c r="J1834" s="19" t="s">
        <v>14102</v>
      </c>
      <c r="K1834" s="18"/>
      <c r="L1834" s="18">
        <v>76</v>
      </c>
    </row>
    <row r="1835" spans="1:12" s="20" customFormat="1" ht="12" x14ac:dyDescent="0.25">
      <c r="A1835" s="71">
        <v>1834</v>
      </c>
      <c r="B1835" s="18" t="s">
        <v>825</v>
      </c>
      <c r="C1835" s="18" t="s">
        <v>20629</v>
      </c>
      <c r="D1835" s="18" t="s">
        <v>826</v>
      </c>
      <c r="E1835" s="17">
        <v>1</v>
      </c>
      <c r="F1835" s="18" t="s">
        <v>20630</v>
      </c>
      <c r="G1835" s="17">
        <v>1</v>
      </c>
      <c r="H1835" s="19">
        <v>68.03</v>
      </c>
      <c r="I1835" s="18" t="s">
        <v>18679</v>
      </c>
      <c r="J1835" s="19" t="s">
        <v>14102</v>
      </c>
      <c r="K1835" s="18"/>
      <c r="L1835" s="18">
        <v>66.290000000000006</v>
      </c>
    </row>
    <row r="1836" spans="1:12" s="20" customFormat="1" ht="12" x14ac:dyDescent="0.25">
      <c r="A1836" s="71">
        <v>1835</v>
      </c>
      <c r="B1836" s="18" t="s">
        <v>828</v>
      </c>
      <c r="C1836" s="18" t="s">
        <v>20629</v>
      </c>
      <c r="D1836" s="18" t="s">
        <v>829</v>
      </c>
      <c r="E1836" s="17">
        <v>1</v>
      </c>
      <c r="F1836" s="18" t="s">
        <v>20631</v>
      </c>
      <c r="G1836" s="17">
        <v>1</v>
      </c>
      <c r="H1836" s="19">
        <v>804.67</v>
      </c>
      <c r="I1836" s="18" t="s">
        <v>18679</v>
      </c>
      <c r="J1836" s="19" t="s">
        <v>14102</v>
      </c>
      <c r="K1836" s="18"/>
      <c r="L1836" s="18">
        <v>784</v>
      </c>
    </row>
    <row r="1837" spans="1:12" s="20" customFormat="1" ht="12" x14ac:dyDescent="0.25">
      <c r="A1837" s="71">
        <v>1836</v>
      </c>
      <c r="B1837" s="18" t="s">
        <v>831</v>
      </c>
      <c r="C1837" s="18" t="s">
        <v>20632</v>
      </c>
      <c r="D1837" s="18" t="s">
        <v>832</v>
      </c>
      <c r="E1837" s="17">
        <v>1</v>
      </c>
      <c r="F1837" s="18" t="s">
        <v>833</v>
      </c>
      <c r="G1837" s="17">
        <v>1</v>
      </c>
      <c r="H1837" s="19">
        <v>99.12</v>
      </c>
      <c r="I1837" s="18" t="s">
        <v>18679</v>
      </c>
      <c r="J1837" s="19" t="s">
        <v>14102</v>
      </c>
      <c r="K1837" s="18"/>
      <c r="L1837" s="18">
        <v>96.57</v>
      </c>
    </row>
    <row r="1838" spans="1:12" s="20" customFormat="1" ht="12" x14ac:dyDescent="0.25">
      <c r="A1838" s="71">
        <v>1837</v>
      </c>
      <c r="B1838" s="18" t="s">
        <v>834</v>
      </c>
      <c r="C1838" s="18" t="s">
        <v>20632</v>
      </c>
      <c r="D1838" s="18" t="s">
        <v>835</v>
      </c>
      <c r="E1838" s="17">
        <v>1</v>
      </c>
      <c r="F1838" s="18" t="s">
        <v>837</v>
      </c>
      <c r="G1838" s="17">
        <v>1</v>
      </c>
      <c r="H1838" s="19">
        <v>123.16</v>
      </c>
      <c r="I1838" s="18" t="s">
        <v>18679</v>
      </c>
      <c r="J1838" s="19" t="s">
        <v>14102</v>
      </c>
      <c r="K1838" s="18"/>
      <c r="L1838" s="18">
        <v>114.29</v>
      </c>
    </row>
    <row r="1839" spans="1:12" s="20" customFormat="1" ht="12" x14ac:dyDescent="0.25">
      <c r="A1839" s="71">
        <v>1838</v>
      </c>
      <c r="B1839" s="18" t="s">
        <v>838</v>
      </c>
      <c r="C1839" s="18" t="s">
        <v>20632</v>
      </c>
      <c r="D1839" s="18" t="s">
        <v>839</v>
      </c>
      <c r="E1839" s="17">
        <v>1</v>
      </c>
      <c r="F1839" s="18" t="s">
        <v>840</v>
      </c>
      <c r="G1839" s="17">
        <v>1</v>
      </c>
      <c r="H1839" s="19">
        <v>123.16</v>
      </c>
      <c r="I1839" s="18" t="s">
        <v>18679</v>
      </c>
      <c r="J1839" s="19" t="s">
        <v>14102</v>
      </c>
      <c r="K1839" s="18"/>
      <c r="L1839" s="18">
        <v>120</v>
      </c>
    </row>
    <row r="1840" spans="1:12" s="20" customFormat="1" ht="12" x14ac:dyDescent="0.25">
      <c r="A1840" s="71">
        <v>1839</v>
      </c>
      <c r="B1840" s="18" t="s">
        <v>844</v>
      </c>
      <c r="C1840" s="18" t="s">
        <v>20632</v>
      </c>
      <c r="D1840" s="18" t="s">
        <v>845</v>
      </c>
      <c r="E1840" s="17">
        <v>1</v>
      </c>
      <c r="F1840" s="18" t="s">
        <v>847</v>
      </c>
      <c r="G1840" s="17">
        <v>1</v>
      </c>
      <c r="H1840" s="19">
        <v>123.16</v>
      </c>
      <c r="I1840" s="18" t="s">
        <v>18679</v>
      </c>
      <c r="J1840" s="19" t="s">
        <v>14102</v>
      </c>
      <c r="K1840" s="18"/>
      <c r="L1840" s="18">
        <v>114.29</v>
      </c>
    </row>
    <row r="1841" spans="1:12" s="20" customFormat="1" ht="12" x14ac:dyDescent="0.25">
      <c r="A1841" s="71">
        <v>1840</v>
      </c>
      <c r="B1841" s="18" t="s">
        <v>848</v>
      </c>
      <c r="C1841" s="18" t="s">
        <v>20632</v>
      </c>
      <c r="D1841" s="18" t="s">
        <v>849</v>
      </c>
      <c r="E1841" s="17">
        <v>1</v>
      </c>
      <c r="F1841" s="18" t="s">
        <v>851</v>
      </c>
      <c r="G1841" s="17">
        <v>1</v>
      </c>
      <c r="H1841" s="19">
        <v>142.52000000000001</v>
      </c>
      <c r="I1841" s="18" t="s">
        <v>18679</v>
      </c>
      <c r="J1841" s="19" t="s">
        <v>14102</v>
      </c>
      <c r="K1841" s="18"/>
      <c r="L1841" s="18">
        <v>138.86000000000001</v>
      </c>
    </row>
    <row r="1842" spans="1:12" s="20" customFormat="1" ht="12" x14ac:dyDescent="0.25">
      <c r="A1842" s="71">
        <v>1841</v>
      </c>
      <c r="B1842" s="18" t="s">
        <v>852</v>
      </c>
      <c r="C1842" s="18" t="s">
        <v>20632</v>
      </c>
      <c r="D1842" s="18" t="s">
        <v>853</v>
      </c>
      <c r="E1842" s="17">
        <v>1</v>
      </c>
      <c r="F1842" s="18" t="s">
        <v>855</v>
      </c>
      <c r="G1842" s="17">
        <v>1</v>
      </c>
      <c r="H1842" s="19">
        <v>142.52000000000001</v>
      </c>
      <c r="I1842" s="18" t="s">
        <v>18679</v>
      </c>
      <c r="J1842" s="19" t="s">
        <v>14102</v>
      </c>
      <c r="K1842" s="18"/>
      <c r="L1842" s="18">
        <v>131.43</v>
      </c>
    </row>
    <row r="1843" spans="1:12" s="20" customFormat="1" ht="12" x14ac:dyDescent="0.25">
      <c r="A1843" s="71">
        <v>1842</v>
      </c>
      <c r="B1843" s="18" t="s">
        <v>3629</v>
      </c>
      <c r="C1843" s="18" t="s">
        <v>20632</v>
      </c>
      <c r="D1843" s="18" t="s">
        <v>20633</v>
      </c>
      <c r="E1843" s="17">
        <v>1</v>
      </c>
      <c r="F1843" s="18" t="s">
        <v>20634</v>
      </c>
      <c r="G1843" s="17">
        <v>1</v>
      </c>
      <c r="H1843" s="19">
        <v>384.15</v>
      </c>
      <c r="I1843" s="18" t="s">
        <v>18679</v>
      </c>
      <c r="J1843" s="19" t="s">
        <v>14102</v>
      </c>
      <c r="K1843" s="18"/>
      <c r="L1843" s="18">
        <v>377.14</v>
      </c>
    </row>
    <row r="1844" spans="1:12" s="20" customFormat="1" ht="12" x14ac:dyDescent="0.25">
      <c r="A1844" s="71">
        <v>1843</v>
      </c>
      <c r="B1844" s="18"/>
      <c r="C1844" s="18" t="s">
        <v>20632</v>
      </c>
      <c r="D1844" s="18" t="s">
        <v>20635</v>
      </c>
      <c r="E1844" s="17">
        <v>1</v>
      </c>
      <c r="F1844" s="18" t="s">
        <v>20636</v>
      </c>
      <c r="G1844" s="17">
        <v>1</v>
      </c>
      <c r="H1844" s="19">
        <v>403.51</v>
      </c>
      <c r="I1844" s="18" t="s">
        <v>19214</v>
      </c>
      <c r="J1844" s="19" t="s">
        <v>14070</v>
      </c>
      <c r="K1844" s="18"/>
      <c r="L1844" s="18">
        <v>394.86</v>
      </c>
    </row>
    <row r="1845" spans="1:12" s="20" customFormat="1" ht="12" x14ac:dyDescent="0.25">
      <c r="A1845" s="71">
        <v>1844</v>
      </c>
      <c r="B1845" s="18" t="s">
        <v>862</v>
      </c>
      <c r="C1845" s="18" t="s">
        <v>20637</v>
      </c>
      <c r="D1845" s="18" t="s">
        <v>863</v>
      </c>
      <c r="E1845" s="17">
        <v>1</v>
      </c>
      <c r="F1845" s="18" t="s">
        <v>20638</v>
      </c>
      <c r="G1845" s="17">
        <v>1</v>
      </c>
      <c r="H1845" s="19">
        <v>27.57</v>
      </c>
      <c r="I1845" s="18" t="s">
        <v>18679</v>
      </c>
      <c r="J1845" s="19" t="s">
        <v>14102</v>
      </c>
      <c r="K1845" s="18"/>
      <c r="L1845" s="18">
        <v>26.86</v>
      </c>
    </row>
    <row r="1846" spans="1:12" s="20" customFormat="1" ht="12" x14ac:dyDescent="0.25">
      <c r="A1846" s="71">
        <v>1845</v>
      </c>
      <c r="B1846" s="18" t="s">
        <v>865</v>
      </c>
      <c r="C1846" s="18" t="s">
        <v>20637</v>
      </c>
      <c r="D1846" s="18" t="s">
        <v>866</v>
      </c>
      <c r="E1846" s="17">
        <v>1</v>
      </c>
      <c r="F1846" s="18" t="s">
        <v>20639</v>
      </c>
      <c r="G1846" s="17">
        <v>1</v>
      </c>
      <c r="H1846" s="19">
        <v>34.6</v>
      </c>
      <c r="I1846" s="18" t="s">
        <v>18679</v>
      </c>
      <c r="J1846" s="19" t="s">
        <v>14102</v>
      </c>
      <c r="K1846" s="18"/>
      <c r="L1846" s="18">
        <v>33.71</v>
      </c>
    </row>
    <row r="1847" spans="1:12" s="20" customFormat="1" ht="12" x14ac:dyDescent="0.25">
      <c r="A1847" s="71">
        <v>1846</v>
      </c>
      <c r="B1847" s="18" t="s">
        <v>871</v>
      </c>
      <c r="C1847" s="18" t="s">
        <v>20637</v>
      </c>
      <c r="D1847" s="18" t="s">
        <v>872</v>
      </c>
      <c r="E1847" s="17">
        <v>1</v>
      </c>
      <c r="F1847" s="18" t="s">
        <v>873</v>
      </c>
      <c r="G1847" s="17">
        <v>1</v>
      </c>
      <c r="H1847" s="19">
        <v>46.92</v>
      </c>
      <c r="I1847" s="18" t="s">
        <v>18679</v>
      </c>
      <c r="J1847" s="19" t="s">
        <v>14102</v>
      </c>
      <c r="K1847" s="18"/>
      <c r="L1847" s="18">
        <v>45.71</v>
      </c>
    </row>
    <row r="1848" spans="1:12" s="20" customFormat="1" ht="12" x14ac:dyDescent="0.25">
      <c r="A1848" s="71">
        <v>1847</v>
      </c>
      <c r="B1848" s="18" t="s">
        <v>874</v>
      </c>
      <c r="C1848" s="18" t="s">
        <v>20637</v>
      </c>
      <c r="D1848" s="18" t="s">
        <v>875</v>
      </c>
      <c r="E1848" s="17">
        <v>1</v>
      </c>
      <c r="F1848" s="18" t="s">
        <v>877</v>
      </c>
      <c r="G1848" s="17">
        <v>1</v>
      </c>
      <c r="H1848" s="19">
        <v>52.2</v>
      </c>
      <c r="I1848" s="18" t="s">
        <v>18679</v>
      </c>
      <c r="J1848" s="19" t="s">
        <v>14102</v>
      </c>
      <c r="K1848" s="18"/>
      <c r="L1848" s="18">
        <v>50.86</v>
      </c>
    </row>
    <row r="1849" spans="1:12" s="20" customFormat="1" ht="12" x14ac:dyDescent="0.25">
      <c r="A1849" s="71">
        <v>1848</v>
      </c>
      <c r="B1849" s="18" t="s">
        <v>881</v>
      </c>
      <c r="C1849" s="18" t="s">
        <v>20637</v>
      </c>
      <c r="D1849" s="18" t="s">
        <v>882</v>
      </c>
      <c r="E1849" s="17">
        <v>1</v>
      </c>
      <c r="F1849" s="18" t="s">
        <v>20640</v>
      </c>
      <c r="G1849" s="17">
        <v>1</v>
      </c>
      <c r="H1849" s="19">
        <v>65.69</v>
      </c>
      <c r="I1849" s="18" t="s">
        <v>18679</v>
      </c>
      <c r="J1849" s="19" t="s">
        <v>14102</v>
      </c>
      <c r="K1849" s="18"/>
      <c r="L1849" s="18">
        <v>64</v>
      </c>
    </row>
    <row r="1850" spans="1:12" s="20" customFormat="1" ht="12" x14ac:dyDescent="0.25">
      <c r="A1850" s="71">
        <v>1849</v>
      </c>
      <c r="B1850" s="18" t="s">
        <v>884</v>
      </c>
      <c r="C1850" s="18" t="s">
        <v>20637</v>
      </c>
      <c r="D1850" s="18" t="s">
        <v>885</v>
      </c>
      <c r="E1850" s="17">
        <v>1</v>
      </c>
      <c r="F1850" s="18" t="s">
        <v>20641</v>
      </c>
      <c r="G1850" s="17">
        <v>1</v>
      </c>
      <c r="H1850" s="19">
        <v>62.17</v>
      </c>
      <c r="I1850" s="18" t="s">
        <v>18679</v>
      </c>
      <c r="J1850" s="19" t="s">
        <v>14102</v>
      </c>
      <c r="K1850" s="18"/>
      <c r="L1850" s="18">
        <v>60.57</v>
      </c>
    </row>
    <row r="1851" spans="1:12" s="20" customFormat="1" ht="12" x14ac:dyDescent="0.25">
      <c r="A1851" s="71">
        <v>1850</v>
      </c>
      <c r="B1851" s="18" t="s">
        <v>891</v>
      </c>
      <c r="C1851" s="18" t="s">
        <v>20637</v>
      </c>
      <c r="D1851" s="18" t="s">
        <v>892</v>
      </c>
      <c r="E1851" s="17">
        <v>1</v>
      </c>
      <c r="F1851" s="18" t="s">
        <v>20642</v>
      </c>
      <c r="G1851" s="17">
        <v>1</v>
      </c>
      <c r="H1851" s="19">
        <v>75.66</v>
      </c>
      <c r="I1851" s="18" t="s">
        <v>18679</v>
      </c>
      <c r="J1851" s="19" t="s">
        <v>14102</v>
      </c>
      <c r="K1851" s="18"/>
      <c r="L1851" s="18">
        <v>73.709999999999994</v>
      </c>
    </row>
    <row r="1852" spans="1:12" s="20" customFormat="1" ht="12" x14ac:dyDescent="0.25">
      <c r="A1852" s="71">
        <v>1851</v>
      </c>
      <c r="B1852" s="18" t="s">
        <v>894</v>
      </c>
      <c r="C1852" s="18" t="s">
        <v>20643</v>
      </c>
      <c r="D1852" s="18" t="s">
        <v>20644</v>
      </c>
      <c r="E1852" s="17">
        <v>1</v>
      </c>
      <c r="F1852" s="18" t="s">
        <v>20645</v>
      </c>
      <c r="G1852" s="17">
        <v>1</v>
      </c>
      <c r="H1852" s="19">
        <v>69.209999999999994</v>
      </c>
      <c r="I1852" s="18" t="s">
        <v>18679</v>
      </c>
      <c r="J1852" s="19" t="s">
        <v>14102</v>
      </c>
      <c r="K1852" s="18"/>
      <c r="L1852" s="18">
        <v>67.430000000000007</v>
      </c>
    </row>
    <row r="1853" spans="1:12" s="20" customFormat="1" ht="12" x14ac:dyDescent="0.25">
      <c r="A1853" s="71">
        <v>1852</v>
      </c>
      <c r="B1853" s="18" t="s">
        <v>927</v>
      </c>
      <c r="C1853" s="18" t="s">
        <v>20643</v>
      </c>
      <c r="D1853" s="18" t="s">
        <v>20646</v>
      </c>
      <c r="E1853" s="17">
        <v>1</v>
      </c>
      <c r="F1853" s="18" t="s">
        <v>20647</v>
      </c>
      <c r="G1853" s="17">
        <v>1</v>
      </c>
      <c r="H1853" s="19">
        <v>79.180000000000007</v>
      </c>
      <c r="I1853" s="18" t="s">
        <v>18679</v>
      </c>
      <c r="J1853" s="19" t="s">
        <v>14102</v>
      </c>
      <c r="K1853" s="18"/>
      <c r="L1853" s="18">
        <v>77.14</v>
      </c>
    </row>
    <row r="1854" spans="1:12" s="20" customFormat="1" ht="12" x14ac:dyDescent="0.25">
      <c r="A1854" s="71">
        <v>1853</v>
      </c>
      <c r="B1854" s="18" t="s">
        <v>924</v>
      </c>
      <c r="C1854" s="18" t="s">
        <v>20643</v>
      </c>
      <c r="D1854" s="18" t="s">
        <v>20648</v>
      </c>
      <c r="E1854" s="17">
        <v>1</v>
      </c>
      <c r="F1854" s="18" t="s">
        <v>20649</v>
      </c>
      <c r="G1854" s="17">
        <v>1</v>
      </c>
      <c r="H1854" s="19">
        <v>82.7</v>
      </c>
      <c r="I1854" s="18" t="s">
        <v>18679</v>
      </c>
      <c r="J1854" s="19" t="s">
        <v>14102</v>
      </c>
      <c r="K1854" s="18"/>
      <c r="L1854" s="18">
        <v>80.569999999999993</v>
      </c>
    </row>
    <row r="1855" spans="1:12" s="20" customFormat="1" ht="12" x14ac:dyDescent="0.25">
      <c r="A1855" s="71">
        <v>1854</v>
      </c>
      <c r="B1855" s="18" t="s">
        <v>921</v>
      </c>
      <c r="C1855" s="18" t="s">
        <v>20643</v>
      </c>
      <c r="D1855" s="18" t="s">
        <v>20650</v>
      </c>
      <c r="E1855" s="17">
        <v>1</v>
      </c>
      <c r="F1855" s="18" t="s">
        <v>20651</v>
      </c>
      <c r="G1855" s="17">
        <v>1</v>
      </c>
      <c r="H1855" s="19">
        <v>96.77</v>
      </c>
      <c r="I1855" s="18" t="s">
        <v>18679</v>
      </c>
      <c r="J1855" s="19" t="s">
        <v>14102</v>
      </c>
      <c r="K1855" s="18"/>
      <c r="L1855" s="18">
        <v>94.29</v>
      </c>
    </row>
    <row r="1856" spans="1:12" s="20" customFormat="1" ht="12" x14ac:dyDescent="0.25">
      <c r="A1856" s="71">
        <v>1855</v>
      </c>
      <c r="B1856" s="18" t="s">
        <v>918</v>
      </c>
      <c r="C1856" s="18" t="s">
        <v>20652</v>
      </c>
      <c r="D1856" s="18" t="s">
        <v>20653</v>
      </c>
      <c r="E1856" s="17">
        <v>1</v>
      </c>
      <c r="F1856" s="18" t="s">
        <v>20654</v>
      </c>
      <c r="G1856" s="17">
        <v>1</v>
      </c>
      <c r="H1856" s="19">
        <v>34.020000000000003</v>
      </c>
      <c r="I1856" s="18" t="s">
        <v>18679</v>
      </c>
      <c r="J1856" s="19" t="s">
        <v>14102</v>
      </c>
      <c r="K1856" s="18"/>
      <c r="L1856" s="18">
        <v>33.14</v>
      </c>
    </row>
    <row r="1857" spans="1:12" s="20" customFormat="1" ht="12" x14ac:dyDescent="0.25">
      <c r="A1857" s="71">
        <v>1856</v>
      </c>
      <c r="B1857" s="18" t="s">
        <v>915</v>
      </c>
      <c r="C1857" s="18" t="s">
        <v>20652</v>
      </c>
      <c r="D1857" s="18" t="s">
        <v>916</v>
      </c>
      <c r="E1857" s="17">
        <v>1</v>
      </c>
      <c r="F1857" s="18" t="s">
        <v>20655</v>
      </c>
      <c r="G1857" s="17">
        <v>1</v>
      </c>
      <c r="H1857" s="19">
        <v>66.86</v>
      </c>
      <c r="I1857" s="18" t="s">
        <v>18679</v>
      </c>
      <c r="J1857" s="19" t="s">
        <v>14102</v>
      </c>
      <c r="K1857" s="18"/>
      <c r="L1857" s="18">
        <v>65.14</v>
      </c>
    </row>
    <row r="1858" spans="1:12" s="20" customFormat="1" ht="12" x14ac:dyDescent="0.25">
      <c r="A1858" s="71">
        <v>1857</v>
      </c>
      <c r="B1858" s="18" t="s">
        <v>912</v>
      </c>
      <c r="C1858" s="18" t="s">
        <v>20652</v>
      </c>
      <c r="D1858" s="18" t="s">
        <v>20656</v>
      </c>
      <c r="E1858" s="17">
        <v>1</v>
      </c>
      <c r="F1858" s="18" t="s">
        <v>20657</v>
      </c>
      <c r="G1858" s="17">
        <v>1</v>
      </c>
      <c r="H1858" s="19">
        <v>83.28</v>
      </c>
      <c r="I1858" s="18" t="s">
        <v>18679</v>
      </c>
      <c r="J1858" s="19" t="s">
        <v>14102</v>
      </c>
      <c r="K1858" s="18"/>
      <c r="L1858" s="18">
        <v>81.14</v>
      </c>
    </row>
    <row r="1859" spans="1:12" s="20" customFormat="1" ht="12" x14ac:dyDescent="0.25">
      <c r="A1859" s="71">
        <v>1858</v>
      </c>
      <c r="B1859" s="18" t="s">
        <v>909</v>
      </c>
      <c r="C1859" s="18" t="s">
        <v>20652</v>
      </c>
      <c r="D1859" s="18" t="s">
        <v>910</v>
      </c>
      <c r="E1859" s="17">
        <v>1</v>
      </c>
      <c r="F1859" s="18" t="s">
        <v>20658</v>
      </c>
      <c r="G1859" s="17">
        <v>1</v>
      </c>
      <c r="H1859" s="19">
        <v>178.29</v>
      </c>
      <c r="I1859" s="18" t="s">
        <v>18679</v>
      </c>
      <c r="J1859" s="19" t="s">
        <v>14102</v>
      </c>
      <c r="K1859" s="18"/>
      <c r="L1859" s="18">
        <v>173.71</v>
      </c>
    </row>
    <row r="1860" spans="1:12" s="20" customFormat="1" ht="12" x14ac:dyDescent="0.25">
      <c r="A1860" s="71">
        <v>1859</v>
      </c>
      <c r="B1860" s="18" t="s">
        <v>906</v>
      </c>
      <c r="C1860" s="18" t="s">
        <v>20652</v>
      </c>
      <c r="D1860" s="18" t="s">
        <v>907</v>
      </c>
      <c r="E1860" s="17">
        <v>1</v>
      </c>
      <c r="F1860" s="18" t="s">
        <v>20659</v>
      </c>
      <c r="G1860" s="17">
        <v>1</v>
      </c>
      <c r="H1860" s="19">
        <v>178.29</v>
      </c>
      <c r="I1860" s="18" t="s">
        <v>18679</v>
      </c>
      <c r="J1860" s="19" t="s">
        <v>14102</v>
      </c>
      <c r="K1860" s="18"/>
      <c r="L1860" s="18">
        <v>173.71</v>
      </c>
    </row>
    <row r="1861" spans="1:12" s="20" customFormat="1" ht="12" x14ac:dyDescent="0.25">
      <c r="A1861" s="71">
        <v>1860</v>
      </c>
      <c r="B1861" s="18" t="s">
        <v>900</v>
      </c>
      <c r="C1861" s="18" t="s">
        <v>20660</v>
      </c>
      <c r="D1861" s="18" t="s">
        <v>901</v>
      </c>
      <c r="E1861" s="17">
        <v>1</v>
      </c>
      <c r="F1861" s="18" t="s">
        <v>20661</v>
      </c>
      <c r="G1861" s="17">
        <v>1</v>
      </c>
      <c r="H1861" s="19">
        <v>29.91</v>
      </c>
      <c r="I1861" s="18" t="s">
        <v>18679</v>
      </c>
      <c r="J1861" s="19" t="s">
        <v>14102</v>
      </c>
      <c r="K1861" s="18"/>
      <c r="L1861" s="18">
        <v>29.14</v>
      </c>
    </row>
    <row r="1862" spans="1:12" s="20" customFormat="1" ht="12" x14ac:dyDescent="0.25">
      <c r="A1862" s="71">
        <v>1861</v>
      </c>
      <c r="B1862" s="18" t="s">
        <v>897</v>
      </c>
      <c r="C1862" s="18" t="s">
        <v>20660</v>
      </c>
      <c r="D1862" s="18" t="s">
        <v>898</v>
      </c>
      <c r="E1862" s="17">
        <v>1</v>
      </c>
      <c r="F1862" s="18" t="s">
        <v>20662</v>
      </c>
      <c r="G1862" s="17">
        <v>1</v>
      </c>
      <c r="H1862" s="19">
        <v>36.36</v>
      </c>
      <c r="I1862" s="18" t="s">
        <v>18679</v>
      </c>
      <c r="J1862" s="19" t="s">
        <v>14102</v>
      </c>
      <c r="K1862" s="18"/>
      <c r="L1862" s="18">
        <v>35.43</v>
      </c>
    </row>
    <row r="1863" spans="1:12" s="20" customFormat="1" ht="12" x14ac:dyDescent="0.25">
      <c r="A1863" s="71">
        <v>1862</v>
      </c>
      <c r="B1863" s="18" t="s">
        <v>1768</v>
      </c>
      <c r="C1863" s="18" t="s">
        <v>20663</v>
      </c>
      <c r="D1863" s="18" t="s">
        <v>1769</v>
      </c>
      <c r="E1863" s="17">
        <v>1</v>
      </c>
      <c r="F1863" s="18" t="s">
        <v>20664</v>
      </c>
      <c r="G1863" s="17">
        <v>1</v>
      </c>
      <c r="H1863" s="19">
        <v>45.16</v>
      </c>
      <c r="I1863" s="18" t="s">
        <v>18679</v>
      </c>
      <c r="J1863" s="19" t="s">
        <v>14102</v>
      </c>
      <c r="K1863" s="18"/>
      <c r="L1863" s="18">
        <v>44</v>
      </c>
    </row>
    <row r="1864" spans="1:12" s="20" customFormat="1" ht="12" x14ac:dyDescent="0.25">
      <c r="A1864" s="71">
        <v>1863</v>
      </c>
      <c r="B1864" s="18" t="s">
        <v>1756</v>
      </c>
      <c r="C1864" s="18" t="s">
        <v>20663</v>
      </c>
      <c r="D1864" s="18" t="s">
        <v>1757</v>
      </c>
      <c r="E1864" s="17">
        <v>1</v>
      </c>
      <c r="F1864" s="18" t="s">
        <v>20665</v>
      </c>
      <c r="G1864" s="17">
        <v>1</v>
      </c>
      <c r="H1864" s="19">
        <v>27.57</v>
      </c>
      <c r="I1864" s="18" t="s">
        <v>18679</v>
      </c>
      <c r="J1864" s="19" t="s">
        <v>14102</v>
      </c>
      <c r="K1864" s="18"/>
      <c r="L1864" s="18">
        <v>26.86</v>
      </c>
    </row>
    <row r="1865" spans="1:12" s="20" customFormat="1" ht="12" x14ac:dyDescent="0.25">
      <c r="A1865" s="71">
        <v>1864</v>
      </c>
      <c r="B1865" s="18" t="s">
        <v>1753</v>
      </c>
      <c r="C1865" s="18" t="s">
        <v>20663</v>
      </c>
      <c r="D1865" s="18" t="s">
        <v>1754</v>
      </c>
      <c r="E1865" s="17">
        <v>1</v>
      </c>
      <c r="F1865" s="18" t="s">
        <v>20666</v>
      </c>
      <c r="G1865" s="17">
        <v>1</v>
      </c>
      <c r="H1865" s="19">
        <v>40.47</v>
      </c>
      <c r="I1865" s="18" t="s">
        <v>18679</v>
      </c>
      <c r="J1865" s="19" t="s">
        <v>14102</v>
      </c>
      <c r="K1865" s="18"/>
      <c r="L1865" s="18">
        <v>39.43</v>
      </c>
    </row>
    <row r="1866" spans="1:12" s="20" customFormat="1" ht="12" x14ac:dyDescent="0.25">
      <c r="A1866" s="71">
        <v>1865</v>
      </c>
      <c r="B1866" s="18" t="s">
        <v>1750</v>
      </c>
      <c r="C1866" s="18" t="s">
        <v>20663</v>
      </c>
      <c r="D1866" s="18" t="s">
        <v>1751</v>
      </c>
      <c r="E1866" s="17">
        <v>1</v>
      </c>
      <c r="F1866" s="18" t="s">
        <v>20667</v>
      </c>
      <c r="G1866" s="17">
        <v>1</v>
      </c>
      <c r="H1866" s="19">
        <v>66.86</v>
      </c>
      <c r="I1866" s="18" t="s">
        <v>18679</v>
      </c>
      <c r="J1866" s="19" t="s">
        <v>14102</v>
      </c>
      <c r="K1866" s="18"/>
      <c r="L1866" s="18">
        <v>65.14</v>
      </c>
    </row>
    <row r="1867" spans="1:12" s="20" customFormat="1" ht="12" x14ac:dyDescent="0.25">
      <c r="A1867" s="71">
        <v>1866</v>
      </c>
      <c r="B1867" s="18" t="s">
        <v>1738</v>
      </c>
      <c r="C1867" s="18" t="s">
        <v>20663</v>
      </c>
      <c r="D1867" s="18" t="s">
        <v>1739</v>
      </c>
      <c r="E1867" s="17">
        <v>1</v>
      </c>
      <c r="F1867" s="18" t="s">
        <v>20668</v>
      </c>
      <c r="G1867" s="17">
        <v>1</v>
      </c>
      <c r="H1867" s="19">
        <v>91.49</v>
      </c>
      <c r="I1867" s="18" t="s">
        <v>18679</v>
      </c>
      <c r="J1867" s="19" t="s">
        <v>14102</v>
      </c>
      <c r="K1867" s="18"/>
      <c r="L1867" s="18">
        <v>89.14</v>
      </c>
    </row>
    <row r="1868" spans="1:12" s="20" customFormat="1" ht="12" x14ac:dyDescent="0.25">
      <c r="A1868" s="71">
        <v>1867</v>
      </c>
      <c r="B1868" s="18" t="s">
        <v>1726</v>
      </c>
      <c r="C1868" s="18" t="s">
        <v>20663</v>
      </c>
      <c r="D1868" s="18" t="s">
        <v>1727</v>
      </c>
      <c r="E1868" s="17">
        <v>1</v>
      </c>
      <c r="F1868" s="18" t="s">
        <v>20669</v>
      </c>
      <c r="G1868" s="17">
        <v>1</v>
      </c>
      <c r="H1868" s="19">
        <v>41.05</v>
      </c>
      <c r="I1868" s="18" t="s">
        <v>18679</v>
      </c>
      <c r="J1868" s="19" t="s">
        <v>14102</v>
      </c>
      <c r="K1868" s="18"/>
      <c r="L1868" s="18">
        <v>40</v>
      </c>
    </row>
    <row r="1869" spans="1:12" s="20" customFormat="1" ht="12" x14ac:dyDescent="0.25">
      <c r="A1869" s="71">
        <v>1868</v>
      </c>
      <c r="B1869" s="18" t="s">
        <v>1711</v>
      </c>
      <c r="C1869" s="18" t="s">
        <v>20663</v>
      </c>
      <c r="D1869" s="18" t="s">
        <v>1712</v>
      </c>
      <c r="E1869" s="17">
        <v>1</v>
      </c>
      <c r="F1869" s="18" t="s">
        <v>20670</v>
      </c>
      <c r="G1869" s="17">
        <v>1</v>
      </c>
      <c r="H1869" s="19">
        <v>53.96</v>
      </c>
      <c r="I1869" s="18" t="s">
        <v>18679</v>
      </c>
      <c r="J1869" s="19" t="s">
        <v>14102</v>
      </c>
      <c r="K1869" s="18"/>
      <c r="L1869" s="18">
        <v>52.57</v>
      </c>
    </row>
    <row r="1870" spans="1:12" s="20" customFormat="1" ht="12" x14ac:dyDescent="0.25">
      <c r="A1870" s="71">
        <v>1869</v>
      </c>
      <c r="B1870" s="18" t="s">
        <v>1690</v>
      </c>
      <c r="C1870" s="18" t="s">
        <v>20663</v>
      </c>
      <c r="D1870" s="18" t="s">
        <v>1691</v>
      </c>
      <c r="E1870" s="17">
        <v>1</v>
      </c>
      <c r="F1870" s="18" t="s">
        <v>20671</v>
      </c>
      <c r="G1870" s="17">
        <v>1</v>
      </c>
      <c r="H1870" s="19">
        <v>80.349999999999994</v>
      </c>
      <c r="I1870" s="18" t="s">
        <v>18679</v>
      </c>
      <c r="J1870" s="19" t="s">
        <v>14102</v>
      </c>
      <c r="K1870" s="18"/>
      <c r="L1870" s="18">
        <v>78.290000000000006</v>
      </c>
    </row>
    <row r="1871" spans="1:12" s="20" customFormat="1" ht="12" x14ac:dyDescent="0.25">
      <c r="A1871" s="71">
        <v>1870</v>
      </c>
      <c r="B1871" s="18" t="s">
        <v>1687</v>
      </c>
      <c r="C1871" s="18" t="s">
        <v>20663</v>
      </c>
      <c r="D1871" s="18" t="s">
        <v>1688</v>
      </c>
      <c r="E1871" s="17">
        <v>1</v>
      </c>
      <c r="F1871" s="18" t="s">
        <v>20672</v>
      </c>
      <c r="G1871" s="17">
        <v>1</v>
      </c>
      <c r="H1871" s="19">
        <v>104.98</v>
      </c>
      <c r="I1871" s="18" t="s">
        <v>18679</v>
      </c>
      <c r="J1871" s="19" t="s">
        <v>14102</v>
      </c>
      <c r="K1871" s="18"/>
      <c r="L1871" s="18">
        <v>102.29</v>
      </c>
    </row>
    <row r="1872" spans="1:12" s="20" customFormat="1" ht="12" x14ac:dyDescent="0.25">
      <c r="A1872" s="71">
        <v>1871</v>
      </c>
      <c r="B1872" s="18" t="s">
        <v>1684</v>
      </c>
      <c r="C1872" s="18" t="s">
        <v>20673</v>
      </c>
      <c r="D1872" s="18" t="s">
        <v>1685</v>
      </c>
      <c r="E1872" s="17">
        <v>1</v>
      </c>
      <c r="F1872" s="18" t="s">
        <v>20674</v>
      </c>
      <c r="G1872" s="17">
        <v>1</v>
      </c>
      <c r="H1872" s="19">
        <v>894.41</v>
      </c>
      <c r="I1872" s="18" t="s">
        <v>18679</v>
      </c>
      <c r="J1872" s="19" t="s">
        <v>14102</v>
      </c>
      <c r="K1872" s="18"/>
      <c r="L1872" s="18">
        <v>871.43</v>
      </c>
    </row>
    <row r="1873" spans="1:12" s="20" customFormat="1" ht="12" x14ac:dyDescent="0.25">
      <c r="A1873" s="71">
        <v>1872</v>
      </c>
      <c r="B1873" s="18" t="s">
        <v>1681</v>
      </c>
      <c r="C1873" s="18" t="s">
        <v>20673</v>
      </c>
      <c r="D1873" s="18" t="s">
        <v>1682</v>
      </c>
      <c r="E1873" s="17">
        <v>1</v>
      </c>
      <c r="F1873" s="18" t="s">
        <v>20675</v>
      </c>
      <c r="G1873" s="17">
        <v>1</v>
      </c>
      <c r="H1873" s="19">
        <v>1564.77</v>
      </c>
      <c r="I1873" s="18" t="s">
        <v>18679</v>
      </c>
      <c r="J1873" s="19" t="s">
        <v>14102</v>
      </c>
      <c r="K1873" s="18"/>
      <c r="L1873" s="18">
        <v>1524.57</v>
      </c>
    </row>
    <row r="1874" spans="1:12" s="20" customFormat="1" ht="12" x14ac:dyDescent="0.25">
      <c r="A1874" s="71">
        <v>1873</v>
      </c>
      <c r="B1874" s="18" t="s">
        <v>1675</v>
      </c>
      <c r="C1874" s="18" t="s">
        <v>20673</v>
      </c>
      <c r="D1874" s="18" t="s">
        <v>1676</v>
      </c>
      <c r="E1874" s="17">
        <v>1</v>
      </c>
      <c r="F1874" s="18" t="s">
        <v>20676</v>
      </c>
      <c r="G1874" s="17">
        <v>1</v>
      </c>
      <c r="H1874" s="19">
        <v>17.010000000000002</v>
      </c>
      <c r="I1874" s="18" t="s">
        <v>18679</v>
      </c>
      <c r="J1874" s="19" t="s">
        <v>14102</v>
      </c>
      <c r="K1874" s="18"/>
      <c r="L1874" s="18">
        <v>16.57</v>
      </c>
    </row>
    <row r="1875" spans="1:12" s="20" customFormat="1" ht="12" x14ac:dyDescent="0.25">
      <c r="A1875" s="71">
        <v>1874</v>
      </c>
      <c r="B1875" s="18" t="s">
        <v>1669</v>
      </c>
      <c r="C1875" s="18" t="s">
        <v>20673</v>
      </c>
      <c r="D1875" s="18" t="s">
        <v>1670</v>
      </c>
      <c r="E1875" s="17">
        <v>1</v>
      </c>
      <c r="F1875" s="18" t="s">
        <v>20677</v>
      </c>
      <c r="G1875" s="17">
        <v>1</v>
      </c>
      <c r="H1875" s="19">
        <v>20.53</v>
      </c>
      <c r="I1875" s="18" t="s">
        <v>18679</v>
      </c>
      <c r="J1875" s="19" t="s">
        <v>14102</v>
      </c>
      <c r="K1875" s="18"/>
      <c r="L1875" s="18">
        <v>20</v>
      </c>
    </row>
    <row r="1876" spans="1:12" s="20" customFormat="1" ht="12" x14ac:dyDescent="0.25">
      <c r="A1876" s="71">
        <v>1875</v>
      </c>
      <c r="B1876" s="18" t="s">
        <v>1663</v>
      </c>
      <c r="C1876" s="18" t="s">
        <v>20673</v>
      </c>
      <c r="D1876" s="18" t="s">
        <v>1664</v>
      </c>
      <c r="E1876" s="17">
        <v>1</v>
      </c>
      <c r="F1876" s="18" t="s">
        <v>20678</v>
      </c>
      <c r="G1876" s="17">
        <v>1</v>
      </c>
      <c r="H1876" s="19">
        <v>26.98</v>
      </c>
      <c r="I1876" s="18" t="s">
        <v>18679</v>
      </c>
      <c r="J1876" s="19" t="s">
        <v>14102</v>
      </c>
      <c r="K1876" s="18"/>
      <c r="L1876" s="18">
        <v>26.29</v>
      </c>
    </row>
    <row r="1877" spans="1:12" s="20" customFormat="1" ht="12" x14ac:dyDescent="0.25">
      <c r="A1877" s="71">
        <v>1876</v>
      </c>
      <c r="B1877" s="18" t="s">
        <v>1660</v>
      </c>
      <c r="C1877" s="18" t="s">
        <v>20673</v>
      </c>
      <c r="D1877" s="18" t="s">
        <v>1661</v>
      </c>
      <c r="E1877" s="17">
        <v>1</v>
      </c>
      <c r="F1877" s="18" t="s">
        <v>20679</v>
      </c>
      <c r="G1877" s="17">
        <v>1</v>
      </c>
      <c r="H1877" s="19">
        <v>37.54</v>
      </c>
      <c r="I1877" s="18" t="s">
        <v>18679</v>
      </c>
      <c r="J1877" s="19" t="s">
        <v>14102</v>
      </c>
      <c r="K1877" s="18"/>
      <c r="L1877" s="18">
        <v>36.57</v>
      </c>
    </row>
    <row r="1878" spans="1:12" s="20" customFormat="1" ht="12" x14ac:dyDescent="0.25">
      <c r="A1878" s="71">
        <v>1877</v>
      </c>
      <c r="B1878" s="18" t="s">
        <v>1657</v>
      </c>
      <c r="C1878" s="18" t="s">
        <v>20673</v>
      </c>
      <c r="D1878" s="18" t="s">
        <v>1658</v>
      </c>
      <c r="E1878" s="17">
        <v>1</v>
      </c>
      <c r="F1878" s="18" t="s">
        <v>20680</v>
      </c>
      <c r="G1878" s="17">
        <v>1</v>
      </c>
      <c r="H1878" s="19">
        <v>40.47</v>
      </c>
      <c r="I1878" s="18" t="s">
        <v>18679</v>
      </c>
      <c r="J1878" s="19" t="s">
        <v>14102</v>
      </c>
      <c r="K1878" s="18"/>
      <c r="L1878" s="18">
        <v>39.43</v>
      </c>
    </row>
    <row r="1879" spans="1:12" s="20" customFormat="1" ht="12" x14ac:dyDescent="0.25">
      <c r="A1879" s="71">
        <v>1878</v>
      </c>
      <c r="B1879" s="18" t="s">
        <v>1654</v>
      </c>
      <c r="C1879" s="18" t="s">
        <v>20673</v>
      </c>
      <c r="D1879" s="18" t="s">
        <v>1655</v>
      </c>
      <c r="E1879" s="17">
        <v>1</v>
      </c>
      <c r="F1879" s="18" t="s">
        <v>20681</v>
      </c>
      <c r="G1879" s="17">
        <v>1</v>
      </c>
      <c r="H1879" s="19">
        <v>52.2</v>
      </c>
      <c r="I1879" s="18" t="s">
        <v>18679</v>
      </c>
      <c r="J1879" s="19" t="s">
        <v>14102</v>
      </c>
      <c r="K1879" s="18"/>
      <c r="L1879" s="18">
        <v>50.86</v>
      </c>
    </row>
    <row r="1880" spans="1:12" s="20" customFormat="1" ht="12" x14ac:dyDescent="0.25">
      <c r="A1880" s="71">
        <v>1879</v>
      </c>
      <c r="B1880" s="18" t="s">
        <v>1648</v>
      </c>
      <c r="C1880" s="18" t="s">
        <v>20673</v>
      </c>
      <c r="D1880" s="18" t="s">
        <v>1649</v>
      </c>
      <c r="E1880" s="17">
        <v>1</v>
      </c>
      <c r="F1880" s="18" t="s">
        <v>20682</v>
      </c>
      <c r="G1880" s="17">
        <v>1</v>
      </c>
      <c r="H1880" s="19">
        <v>61</v>
      </c>
      <c r="I1880" s="18" t="s">
        <v>18679</v>
      </c>
      <c r="J1880" s="19" t="s">
        <v>14102</v>
      </c>
      <c r="K1880" s="18"/>
      <c r="L1880" s="18">
        <v>59.43</v>
      </c>
    </row>
    <row r="1881" spans="1:12" s="20" customFormat="1" ht="12" x14ac:dyDescent="0.25">
      <c r="A1881" s="71">
        <v>1880</v>
      </c>
      <c r="B1881" s="18" t="s">
        <v>1645</v>
      </c>
      <c r="C1881" s="18" t="s">
        <v>20673</v>
      </c>
      <c r="D1881" s="18" t="s">
        <v>1646</v>
      </c>
      <c r="E1881" s="17">
        <v>1</v>
      </c>
      <c r="F1881" s="18" t="s">
        <v>20683</v>
      </c>
      <c r="G1881" s="17">
        <v>1</v>
      </c>
      <c r="H1881" s="19">
        <v>23.46</v>
      </c>
      <c r="I1881" s="18" t="s">
        <v>18679</v>
      </c>
      <c r="J1881" s="19" t="s">
        <v>14102</v>
      </c>
      <c r="K1881" s="18"/>
      <c r="L1881" s="18">
        <v>22.86</v>
      </c>
    </row>
    <row r="1882" spans="1:12" s="20" customFormat="1" ht="12" x14ac:dyDescent="0.25">
      <c r="A1882" s="71">
        <v>1881</v>
      </c>
      <c r="B1882" s="18" t="s">
        <v>1639</v>
      </c>
      <c r="C1882" s="18" t="s">
        <v>20673</v>
      </c>
      <c r="D1882" s="18" t="s">
        <v>1640</v>
      </c>
      <c r="E1882" s="17">
        <v>1</v>
      </c>
      <c r="F1882" s="18" t="s">
        <v>20684</v>
      </c>
      <c r="G1882" s="17">
        <v>1</v>
      </c>
      <c r="H1882" s="19">
        <v>26.98</v>
      </c>
      <c r="I1882" s="18" t="s">
        <v>18679</v>
      </c>
      <c r="J1882" s="19" t="s">
        <v>14102</v>
      </c>
      <c r="K1882" s="18"/>
      <c r="L1882" s="18">
        <v>26.29</v>
      </c>
    </row>
    <row r="1883" spans="1:12" s="20" customFormat="1" ht="12" x14ac:dyDescent="0.25">
      <c r="A1883" s="71">
        <v>1882</v>
      </c>
      <c r="B1883" s="18" t="s">
        <v>1636</v>
      </c>
      <c r="C1883" s="18" t="s">
        <v>20673</v>
      </c>
      <c r="D1883" s="18" t="s">
        <v>1637</v>
      </c>
      <c r="E1883" s="17">
        <v>1</v>
      </c>
      <c r="F1883" s="18" t="s">
        <v>20685</v>
      </c>
      <c r="G1883" s="17">
        <v>1</v>
      </c>
      <c r="H1883" s="19">
        <v>34.020000000000003</v>
      </c>
      <c r="I1883" s="18" t="s">
        <v>18679</v>
      </c>
      <c r="J1883" s="19" t="s">
        <v>14102</v>
      </c>
      <c r="K1883" s="18"/>
      <c r="L1883" s="18">
        <v>33.14</v>
      </c>
    </row>
    <row r="1884" spans="1:12" s="20" customFormat="1" ht="12" x14ac:dyDescent="0.25">
      <c r="A1884" s="71">
        <v>1883</v>
      </c>
      <c r="B1884" s="18" t="s">
        <v>1630</v>
      </c>
      <c r="C1884" s="18" t="s">
        <v>20673</v>
      </c>
      <c r="D1884" s="18" t="s">
        <v>1631</v>
      </c>
      <c r="E1884" s="17">
        <v>1</v>
      </c>
      <c r="F1884" s="18" t="s">
        <v>20686</v>
      </c>
      <c r="G1884" s="17">
        <v>1</v>
      </c>
      <c r="H1884" s="19">
        <v>55.72</v>
      </c>
      <c r="I1884" s="18" t="s">
        <v>18679</v>
      </c>
      <c r="J1884" s="19" t="s">
        <v>14102</v>
      </c>
      <c r="K1884" s="18"/>
      <c r="L1884" s="18">
        <v>54.29</v>
      </c>
    </row>
    <row r="1885" spans="1:12" s="20" customFormat="1" ht="12" x14ac:dyDescent="0.25">
      <c r="A1885" s="71">
        <v>1884</v>
      </c>
      <c r="B1885" s="18" t="s">
        <v>1627</v>
      </c>
      <c r="C1885" s="18" t="s">
        <v>20673</v>
      </c>
      <c r="D1885" s="18" t="s">
        <v>1628</v>
      </c>
      <c r="E1885" s="17">
        <v>1</v>
      </c>
      <c r="F1885" s="18" t="s">
        <v>20687</v>
      </c>
      <c r="G1885" s="17">
        <v>1</v>
      </c>
      <c r="H1885" s="19">
        <v>43.99</v>
      </c>
      <c r="I1885" s="18" t="s">
        <v>18679</v>
      </c>
      <c r="J1885" s="19" t="s">
        <v>14102</v>
      </c>
      <c r="K1885" s="18"/>
      <c r="L1885" s="18">
        <v>42.86</v>
      </c>
    </row>
    <row r="1886" spans="1:12" s="20" customFormat="1" ht="12" x14ac:dyDescent="0.25">
      <c r="A1886" s="71">
        <v>1885</v>
      </c>
      <c r="B1886" s="18" t="s">
        <v>1621</v>
      </c>
      <c r="C1886" s="18" t="s">
        <v>20673</v>
      </c>
      <c r="D1886" s="18" t="s">
        <v>1622</v>
      </c>
      <c r="E1886" s="17">
        <v>1</v>
      </c>
      <c r="F1886" s="18" t="s">
        <v>20688</v>
      </c>
      <c r="G1886" s="17">
        <v>1</v>
      </c>
      <c r="H1886" s="19">
        <v>47.51</v>
      </c>
      <c r="I1886" s="18" t="s">
        <v>18679</v>
      </c>
      <c r="J1886" s="19" t="s">
        <v>14102</v>
      </c>
      <c r="K1886" s="18"/>
      <c r="L1886" s="18">
        <v>46.29</v>
      </c>
    </row>
    <row r="1887" spans="1:12" s="20" customFormat="1" ht="12" x14ac:dyDescent="0.25">
      <c r="A1887" s="71">
        <v>1886</v>
      </c>
      <c r="B1887" s="18" t="s">
        <v>1618</v>
      </c>
      <c r="C1887" s="18" t="s">
        <v>20673</v>
      </c>
      <c r="D1887" s="18" t="s">
        <v>1619</v>
      </c>
      <c r="E1887" s="17">
        <v>1</v>
      </c>
      <c r="F1887" s="18" t="s">
        <v>20689</v>
      </c>
      <c r="G1887" s="17">
        <v>1</v>
      </c>
      <c r="H1887" s="19">
        <v>23.46</v>
      </c>
      <c r="I1887" s="18" t="s">
        <v>18679</v>
      </c>
      <c r="J1887" s="19" t="s">
        <v>14102</v>
      </c>
      <c r="K1887" s="18"/>
      <c r="L1887" s="18">
        <v>22.86</v>
      </c>
    </row>
    <row r="1888" spans="1:12" s="20" customFormat="1" ht="12" x14ac:dyDescent="0.25">
      <c r="A1888" s="71">
        <v>1887</v>
      </c>
      <c r="B1888" s="18" t="s">
        <v>1615</v>
      </c>
      <c r="C1888" s="18" t="s">
        <v>20673</v>
      </c>
      <c r="D1888" s="18" t="s">
        <v>1616</v>
      </c>
      <c r="E1888" s="17">
        <v>1</v>
      </c>
      <c r="F1888" s="18" t="s">
        <v>20690</v>
      </c>
      <c r="G1888" s="17">
        <v>1</v>
      </c>
      <c r="H1888" s="19">
        <v>26.98</v>
      </c>
      <c r="I1888" s="18" t="s">
        <v>18679</v>
      </c>
      <c r="J1888" s="19" t="s">
        <v>14102</v>
      </c>
      <c r="K1888" s="18"/>
      <c r="L1888" s="18">
        <v>26.29</v>
      </c>
    </row>
    <row r="1889" spans="1:12" s="20" customFormat="1" ht="12" x14ac:dyDescent="0.25">
      <c r="A1889" s="71">
        <v>1888</v>
      </c>
      <c r="B1889" s="18" t="s">
        <v>1609</v>
      </c>
      <c r="C1889" s="18" t="s">
        <v>20673</v>
      </c>
      <c r="D1889" s="18" t="s">
        <v>1610</v>
      </c>
      <c r="E1889" s="17">
        <v>1</v>
      </c>
      <c r="F1889" s="18" t="s">
        <v>20691</v>
      </c>
      <c r="G1889" s="17">
        <v>1</v>
      </c>
      <c r="H1889" s="19">
        <v>47.51</v>
      </c>
      <c r="I1889" s="18" t="s">
        <v>18679</v>
      </c>
      <c r="J1889" s="19" t="s">
        <v>14102</v>
      </c>
      <c r="K1889" s="18"/>
      <c r="L1889" s="18">
        <v>46.29</v>
      </c>
    </row>
    <row r="1890" spans="1:12" s="20" customFormat="1" ht="12" x14ac:dyDescent="0.25">
      <c r="A1890" s="71">
        <v>1889</v>
      </c>
      <c r="B1890" s="18" t="s">
        <v>1606</v>
      </c>
      <c r="C1890" s="18" t="s">
        <v>20673</v>
      </c>
      <c r="D1890" s="18" t="s">
        <v>1607</v>
      </c>
      <c r="E1890" s="17">
        <v>1</v>
      </c>
      <c r="F1890" s="18" t="s">
        <v>20692</v>
      </c>
      <c r="G1890" s="17">
        <v>1</v>
      </c>
      <c r="H1890" s="19">
        <v>74.48</v>
      </c>
      <c r="I1890" s="18" t="s">
        <v>18679</v>
      </c>
      <c r="J1890" s="19" t="s">
        <v>14102</v>
      </c>
      <c r="K1890" s="18"/>
      <c r="L1890" s="18">
        <v>72.569999999999993</v>
      </c>
    </row>
    <row r="1891" spans="1:12" s="20" customFormat="1" ht="12" x14ac:dyDescent="0.25">
      <c r="A1891" s="71">
        <v>1890</v>
      </c>
      <c r="B1891" s="18" t="s">
        <v>1600</v>
      </c>
      <c r="C1891" s="18" t="s">
        <v>20673</v>
      </c>
      <c r="D1891" s="18" t="s">
        <v>1601</v>
      </c>
      <c r="E1891" s="17">
        <v>1</v>
      </c>
      <c r="F1891" s="18" t="s">
        <v>20693</v>
      </c>
      <c r="G1891" s="17">
        <v>1</v>
      </c>
      <c r="H1891" s="19">
        <v>40.47</v>
      </c>
      <c r="I1891" s="18" t="s">
        <v>18679</v>
      </c>
      <c r="J1891" s="19" t="s">
        <v>14102</v>
      </c>
      <c r="K1891" s="18"/>
      <c r="L1891" s="18">
        <v>39.43</v>
      </c>
    </row>
    <row r="1892" spans="1:12" s="20" customFormat="1" ht="12" x14ac:dyDescent="0.25">
      <c r="A1892" s="71">
        <v>1891</v>
      </c>
      <c r="B1892" s="18" t="s">
        <v>20694</v>
      </c>
      <c r="C1892" s="18" t="s">
        <v>20673</v>
      </c>
      <c r="D1892" s="18" t="s">
        <v>1284</v>
      </c>
      <c r="E1892" s="17">
        <v>2</v>
      </c>
      <c r="F1892" s="18" t="s">
        <v>20695</v>
      </c>
      <c r="G1892" s="17">
        <v>1</v>
      </c>
      <c r="H1892" s="19">
        <v>53.96</v>
      </c>
      <c r="I1892" s="18" t="s">
        <v>18679</v>
      </c>
      <c r="J1892" s="19" t="s">
        <v>14102</v>
      </c>
      <c r="K1892" s="18"/>
      <c r="L1892" s="18">
        <v>52.57</v>
      </c>
    </row>
    <row r="1893" spans="1:12" s="20" customFormat="1" ht="12" x14ac:dyDescent="0.25">
      <c r="A1893" s="71">
        <v>1892</v>
      </c>
      <c r="B1893" s="18" t="s">
        <v>1585</v>
      </c>
      <c r="C1893" s="18" t="s">
        <v>20673</v>
      </c>
      <c r="D1893" s="18" t="s">
        <v>1586</v>
      </c>
      <c r="E1893" s="17">
        <v>1</v>
      </c>
      <c r="F1893" s="18" t="s">
        <v>20696</v>
      </c>
      <c r="G1893" s="17">
        <v>1</v>
      </c>
      <c r="H1893" s="19">
        <v>8.2100000000000009</v>
      </c>
      <c r="I1893" s="18" t="s">
        <v>18679</v>
      </c>
      <c r="J1893" s="19" t="s">
        <v>14102</v>
      </c>
      <c r="K1893" s="18"/>
      <c r="L1893" s="18">
        <v>8</v>
      </c>
    </row>
    <row r="1894" spans="1:12" s="20" customFormat="1" ht="12" x14ac:dyDescent="0.25">
      <c r="A1894" s="71">
        <v>1893</v>
      </c>
      <c r="B1894" s="18" t="s">
        <v>1579</v>
      </c>
      <c r="C1894" s="18" t="s">
        <v>20673</v>
      </c>
      <c r="D1894" s="18" t="s">
        <v>1580</v>
      </c>
      <c r="E1894" s="17">
        <v>1</v>
      </c>
      <c r="F1894" s="18" t="s">
        <v>20697</v>
      </c>
      <c r="G1894" s="17">
        <v>1</v>
      </c>
      <c r="H1894" s="19">
        <v>8.2100000000000009</v>
      </c>
      <c r="I1894" s="18" t="s">
        <v>18679</v>
      </c>
      <c r="J1894" s="19" t="s">
        <v>14102</v>
      </c>
      <c r="K1894" s="18"/>
      <c r="L1894" s="18">
        <v>8</v>
      </c>
    </row>
    <row r="1895" spans="1:12" s="20" customFormat="1" ht="12" x14ac:dyDescent="0.25">
      <c r="A1895" s="71">
        <v>1894</v>
      </c>
      <c r="B1895" s="18" t="s">
        <v>1564</v>
      </c>
      <c r="C1895" s="18" t="s">
        <v>20673</v>
      </c>
      <c r="D1895" s="18" t="s">
        <v>1565</v>
      </c>
      <c r="E1895" s="17">
        <v>1</v>
      </c>
      <c r="F1895" s="18" t="s">
        <v>20698</v>
      </c>
      <c r="G1895" s="17">
        <v>1</v>
      </c>
      <c r="H1895" s="19">
        <v>55.13</v>
      </c>
      <c r="I1895" s="18" t="s">
        <v>18679</v>
      </c>
      <c r="J1895" s="19" t="s">
        <v>14102</v>
      </c>
      <c r="K1895" s="18"/>
      <c r="L1895" s="18">
        <v>50.86</v>
      </c>
    </row>
    <row r="1896" spans="1:12" s="20" customFormat="1" ht="12" x14ac:dyDescent="0.25">
      <c r="A1896" s="71">
        <v>1895</v>
      </c>
      <c r="B1896" s="18" t="s">
        <v>1546</v>
      </c>
      <c r="C1896" s="18" t="s">
        <v>20673</v>
      </c>
      <c r="D1896" s="18" t="s">
        <v>1547</v>
      </c>
      <c r="E1896" s="17">
        <v>1</v>
      </c>
      <c r="F1896" s="18" t="s">
        <v>20699</v>
      </c>
      <c r="G1896" s="17">
        <v>1</v>
      </c>
      <c r="H1896" s="19">
        <v>61</v>
      </c>
      <c r="I1896" s="18" t="s">
        <v>18679</v>
      </c>
      <c r="J1896" s="19" t="s">
        <v>14102</v>
      </c>
      <c r="K1896" s="18"/>
      <c r="L1896" s="18">
        <v>59.43</v>
      </c>
    </row>
    <row r="1897" spans="1:12" s="20" customFormat="1" ht="12" x14ac:dyDescent="0.25">
      <c r="A1897" s="71">
        <v>1896</v>
      </c>
      <c r="B1897" s="18" t="s">
        <v>1537</v>
      </c>
      <c r="C1897" s="18" t="s">
        <v>20673</v>
      </c>
      <c r="D1897" s="18" t="s">
        <v>1538</v>
      </c>
      <c r="E1897" s="17">
        <v>1</v>
      </c>
      <c r="F1897" s="18" t="s">
        <v>20700</v>
      </c>
      <c r="G1897" s="17">
        <v>1</v>
      </c>
      <c r="H1897" s="19">
        <v>74.48</v>
      </c>
      <c r="I1897" s="18" t="s">
        <v>18679</v>
      </c>
      <c r="J1897" s="19" t="s">
        <v>14102</v>
      </c>
      <c r="K1897" s="18"/>
      <c r="L1897" s="18">
        <v>69.14</v>
      </c>
    </row>
    <row r="1898" spans="1:12" s="20" customFormat="1" ht="12" x14ac:dyDescent="0.25">
      <c r="A1898" s="71">
        <v>1897</v>
      </c>
      <c r="B1898" s="18" t="s">
        <v>1528</v>
      </c>
      <c r="C1898" s="18" t="s">
        <v>20701</v>
      </c>
      <c r="D1898" s="18" t="s">
        <v>1529</v>
      </c>
      <c r="E1898" s="17">
        <v>1</v>
      </c>
      <c r="F1898" s="18" t="s">
        <v>20702</v>
      </c>
      <c r="G1898" s="17">
        <v>1</v>
      </c>
      <c r="H1898" s="19">
        <v>87.97</v>
      </c>
      <c r="I1898" s="18" t="s">
        <v>18679</v>
      </c>
      <c r="J1898" s="19" t="s">
        <v>14102</v>
      </c>
      <c r="K1898" s="18"/>
      <c r="L1898" s="18">
        <v>81.709999999999994</v>
      </c>
    </row>
    <row r="1899" spans="1:12" s="20" customFormat="1" ht="12" x14ac:dyDescent="0.25">
      <c r="A1899" s="71">
        <v>1898</v>
      </c>
      <c r="B1899" s="18" t="s">
        <v>1514</v>
      </c>
      <c r="C1899" s="18" t="s">
        <v>20701</v>
      </c>
      <c r="D1899" s="18" t="s">
        <v>1515</v>
      </c>
      <c r="E1899" s="17">
        <v>1</v>
      </c>
      <c r="F1899" s="18" t="s">
        <v>20703</v>
      </c>
      <c r="G1899" s="17">
        <v>1</v>
      </c>
      <c r="H1899" s="19">
        <v>135.47999999999999</v>
      </c>
      <c r="I1899" s="18" t="s">
        <v>18679</v>
      </c>
      <c r="J1899" s="19" t="s">
        <v>14102</v>
      </c>
      <c r="K1899" s="18"/>
      <c r="L1899" s="18">
        <v>132</v>
      </c>
    </row>
    <row r="1900" spans="1:12" s="20" customFormat="1" ht="12" x14ac:dyDescent="0.25">
      <c r="A1900" s="71">
        <v>1899</v>
      </c>
      <c r="B1900" s="18" t="s">
        <v>1502</v>
      </c>
      <c r="C1900" s="18" t="s">
        <v>20701</v>
      </c>
      <c r="D1900" s="18" t="s">
        <v>1503</v>
      </c>
      <c r="E1900" s="17">
        <v>1</v>
      </c>
      <c r="F1900" s="18" t="s">
        <v>20704</v>
      </c>
      <c r="G1900" s="17">
        <v>1</v>
      </c>
      <c r="H1900" s="19">
        <v>203.51</v>
      </c>
      <c r="I1900" s="18" t="s">
        <v>18679</v>
      </c>
      <c r="J1900" s="19" t="s">
        <v>14102</v>
      </c>
      <c r="K1900" s="18"/>
      <c r="L1900" s="18">
        <v>188</v>
      </c>
    </row>
    <row r="1901" spans="1:12" s="20" customFormat="1" ht="12" x14ac:dyDescent="0.25">
      <c r="A1901" s="71">
        <v>1900</v>
      </c>
      <c r="B1901" s="18" t="s">
        <v>1496</v>
      </c>
      <c r="C1901" s="18" t="s">
        <v>20701</v>
      </c>
      <c r="D1901" s="18" t="s">
        <v>1497</v>
      </c>
      <c r="E1901" s="17">
        <v>1</v>
      </c>
      <c r="F1901" s="18" t="s">
        <v>20705</v>
      </c>
      <c r="G1901" s="17">
        <v>1</v>
      </c>
      <c r="H1901" s="19">
        <v>203.51</v>
      </c>
      <c r="I1901" s="18" t="s">
        <v>18679</v>
      </c>
      <c r="J1901" s="19" t="s">
        <v>14102</v>
      </c>
      <c r="K1901" s="18"/>
      <c r="L1901" s="18">
        <v>188</v>
      </c>
    </row>
    <row r="1902" spans="1:12" s="20" customFormat="1" ht="12" x14ac:dyDescent="0.25">
      <c r="A1902" s="71">
        <v>1901</v>
      </c>
      <c r="B1902" s="18" t="s">
        <v>1481</v>
      </c>
      <c r="C1902" s="18" t="s">
        <v>20701</v>
      </c>
      <c r="D1902" s="18" t="s">
        <v>1482</v>
      </c>
      <c r="E1902" s="17">
        <v>1</v>
      </c>
      <c r="F1902" s="18" t="s">
        <v>20706</v>
      </c>
      <c r="G1902" s="17">
        <v>1</v>
      </c>
      <c r="H1902" s="19">
        <v>243.98</v>
      </c>
      <c r="I1902" s="18" t="s">
        <v>18679</v>
      </c>
      <c r="J1902" s="19" t="s">
        <v>14102</v>
      </c>
      <c r="K1902" s="18"/>
      <c r="L1902" s="18">
        <v>225.71</v>
      </c>
    </row>
    <row r="1903" spans="1:12" s="20" customFormat="1" ht="12" x14ac:dyDescent="0.25">
      <c r="A1903" s="71">
        <v>1902</v>
      </c>
      <c r="B1903" s="18" t="s">
        <v>1478</v>
      </c>
      <c r="C1903" s="18" t="s">
        <v>20701</v>
      </c>
      <c r="D1903" s="18" t="s">
        <v>1479</v>
      </c>
      <c r="E1903" s="17">
        <v>1</v>
      </c>
      <c r="F1903" s="18" t="s">
        <v>20707</v>
      </c>
      <c r="G1903" s="17">
        <v>1</v>
      </c>
      <c r="H1903" s="19">
        <v>338.99</v>
      </c>
      <c r="I1903" s="18" t="s">
        <v>18679</v>
      </c>
      <c r="J1903" s="19" t="s">
        <v>14102</v>
      </c>
      <c r="K1903" s="18"/>
      <c r="L1903" s="18">
        <v>338.99</v>
      </c>
    </row>
    <row r="1904" spans="1:12" s="20" customFormat="1" ht="12" x14ac:dyDescent="0.25">
      <c r="A1904" s="71">
        <v>1903</v>
      </c>
      <c r="B1904" s="18" t="s">
        <v>1475</v>
      </c>
      <c r="C1904" s="18" t="s">
        <v>20701</v>
      </c>
      <c r="D1904" s="18" t="s">
        <v>1476</v>
      </c>
      <c r="E1904" s="17">
        <v>1</v>
      </c>
      <c r="F1904" s="18" t="s">
        <v>20708</v>
      </c>
      <c r="G1904" s="17">
        <v>1</v>
      </c>
      <c r="H1904" s="19">
        <v>338.99</v>
      </c>
      <c r="I1904" s="18" t="s">
        <v>18679</v>
      </c>
      <c r="J1904" s="19" t="s">
        <v>14102</v>
      </c>
      <c r="K1904" s="18"/>
      <c r="L1904" s="18">
        <v>330.29</v>
      </c>
    </row>
    <row r="1905" spans="1:12" s="20" customFormat="1" ht="12" x14ac:dyDescent="0.25">
      <c r="A1905" s="71">
        <v>1904</v>
      </c>
      <c r="B1905" s="18" t="s">
        <v>1472</v>
      </c>
      <c r="C1905" s="18" t="s">
        <v>20701</v>
      </c>
      <c r="D1905" s="18" t="s">
        <v>1473</v>
      </c>
      <c r="E1905" s="17">
        <v>1</v>
      </c>
      <c r="F1905" s="18" t="s">
        <v>20709</v>
      </c>
      <c r="G1905" s="17">
        <v>1</v>
      </c>
      <c r="H1905" s="19">
        <v>372.42</v>
      </c>
      <c r="I1905" s="18" t="s">
        <v>18679</v>
      </c>
      <c r="J1905" s="19" t="s">
        <v>14102</v>
      </c>
      <c r="K1905" s="18"/>
      <c r="L1905" s="18">
        <v>330.29</v>
      </c>
    </row>
    <row r="1906" spans="1:12" s="20" customFormat="1" ht="12" x14ac:dyDescent="0.25">
      <c r="A1906" s="71">
        <v>1905</v>
      </c>
      <c r="B1906" s="18" t="s">
        <v>1469</v>
      </c>
      <c r="C1906" s="18" t="s">
        <v>20701</v>
      </c>
      <c r="D1906" s="18" t="s">
        <v>1470</v>
      </c>
      <c r="E1906" s="17">
        <v>1</v>
      </c>
      <c r="F1906" s="18" t="s">
        <v>20710</v>
      </c>
      <c r="G1906" s="17">
        <v>1</v>
      </c>
      <c r="H1906" s="19">
        <v>372.42</v>
      </c>
      <c r="I1906" s="18" t="s">
        <v>18679</v>
      </c>
      <c r="J1906" s="19" t="s">
        <v>14102</v>
      </c>
      <c r="K1906" s="18"/>
      <c r="L1906" s="18">
        <v>362.86</v>
      </c>
    </row>
    <row r="1907" spans="1:12" s="20" customFormat="1" ht="12" x14ac:dyDescent="0.25">
      <c r="A1907" s="71">
        <v>1906</v>
      </c>
      <c r="B1907" s="18" t="s">
        <v>1466</v>
      </c>
      <c r="C1907" s="18" t="s">
        <v>20701</v>
      </c>
      <c r="D1907" s="18" t="s">
        <v>1467</v>
      </c>
      <c r="E1907" s="17">
        <v>1</v>
      </c>
      <c r="F1907" s="18" t="s">
        <v>20711</v>
      </c>
      <c r="G1907" s="17">
        <v>1</v>
      </c>
      <c r="H1907" s="19">
        <v>528.42999999999995</v>
      </c>
      <c r="I1907" s="18" t="s">
        <v>18679</v>
      </c>
      <c r="J1907" s="19" t="s">
        <v>14102</v>
      </c>
      <c r="K1907" s="18"/>
      <c r="L1907" s="18">
        <v>362.86</v>
      </c>
    </row>
    <row r="1908" spans="1:12" s="20" customFormat="1" ht="12" x14ac:dyDescent="0.25">
      <c r="A1908" s="71">
        <v>1907</v>
      </c>
      <c r="B1908" s="18" t="s">
        <v>1451</v>
      </c>
      <c r="C1908" s="18" t="s">
        <v>20701</v>
      </c>
      <c r="D1908" s="18" t="s">
        <v>1452</v>
      </c>
      <c r="E1908" s="17">
        <v>1</v>
      </c>
      <c r="F1908" s="18" t="s">
        <v>20712</v>
      </c>
      <c r="G1908" s="17">
        <v>1</v>
      </c>
      <c r="H1908" s="19">
        <v>528.42999999999995</v>
      </c>
      <c r="I1908" s="18" t="s">
        <v>18679</v>
      </c>
      <c r="J1908" s="19" t="s">
        <v>14102</v>
      </c>
      <c r="K1908" s="18"/>
      <c r="L1908" s="18">
        <v>514.86</v>
      </c>
    </row>
    <row r="1909" spans="1:12" s="20" customFormat="1" ht="12" x14ac:dyDescent="0.25">
      <c r="A1909" s="71">
        <v>1908</v>
      </c>
      <c r="B1909" s="18" t="s">
        <v>1442</v>
      </c>
      <c r="C1909" s="18" t="s">
        <v>20701</v>
      </c>
      <c r="D1909" s="18" t="s">
        <v>1443</v>
      </c>
      <c r="E1909" s="17">
        <v>1</v>
      </c>
      <c r="F1909" s="18" t="s">
        <v>20713</v>
      </c>
      <c r="G1909" s="17">
        <v>1</v>
      </c>
      <c r="H1909" s="19">
        <v>646.9</v>
      </c>
      <c r="I1909" s="18" t="s">
        <v>18679</v>
      </c>
      <c r="J1909" s="19" t="s">
        <v>14102</v>
      </c>
      <c r="K1909" s="18"/>
      <c r="L1909" s="18">
        <v>514.86</v>
      </c>
    </row>
    <row r="1910" spans="1:12" s="20" customFormat="1" ht="12" x14ac:dyDescent="0.25">
      <c r="A1910" s="71">
        <v>1909</v>
      </c>
      <c r="B1910" s="18" t="s">
        <v>930</v>
      </c>
      <c r="C1910" s="18" t="s">
        <v>20701</v>
      </c>
      <c r="D1910" s="18" t="s">
        <v>931</v>
      </c>
      <c r="E1910" s="17">
        <v>1</v>
      </c>
      <c r="F1910" s="18" t="s">
        <v>20714</v>
      </c>
      <c r="G1910" s="17">
        <v>1</v>
      </c>
      <c r="H1910" s="19">
        <v>75.069999999999993</v>
      </c>
      <c r="I1910" s="18" t="s">
        <v>18679</v>
      </c>
      <c r="J1910" s="19" t="s">
        <v>14102</v>
      </c>
      <c r="K1910" s="18"/>
      <c r="L1910" s="18">
        <v>630.29</v>
      </c>
    </row>
    <row r="1911" spans="1:12" s="20" customFormat="1" ht="12" x14ac:dyDescent="0.25">
      <c r="A1911" s="71">
        <v>1910</v>
      </c>
      <c r="B1911" s="18" t="s">
        <v>1424</v>
      </c>
      <c r="C1911" s="18" t="s">
        <v>20701</v>
      </c>
      <c r="D1911" s="18" t="s">
        <v>1425</v>
      </c>
      <c r="E1911" s="17">
        <v>1</v>
      </c>
      <c r="F1911" s="18" t="s">
        <v>20715</v>
      </c>
      <c r="G1911" s="17">
        <v>1</v>
      </c>
      <c r="H1911" s="19">
        <v>81.52</v>
      </c>
      <c r="I1911" s="18" t="s">
        <v>18679</v>
      </c>
      <c r="J1911" s="19" t="s">
        <v>14102</v>
      </c>
      <c r="K1911" s="18"/>
      <c r="L1911" s="18">
        <v>69.709999999999994</v>
      </c>
    </row>
    <row r="1912" spans="1:12" s="20" customFormat="1" ht="12" x14ac:dyDescent="0.25">
      <c r="A1912" s="71">
        <v>1911</v>
      </c>
      <c r="B1912" s="18" t="s">
        <v>1412</v>
      </c>
      <c r="C1912" s="18" t="s">
        <v>20701</v>
      </c>
      <c r="D1912" s="18" t="s">
        <v>1413</v>
      </c>
      <c r="E1912" s="17">
        <v>1</v>
      </c>
      <c r="F1912" s="18" t="s">
        <v>20716</v>
      </c>
      <c r="G1912" s="17">
        <v>1</v>
      </c>
      <c r="H1912" s="19">
        <v>95.01</v>
      </c>
      <c r="I1912" s="18" t="s">
        <v>18679</v>
      </c>
      <c r="J1912" s="19" t="s">
        <v>14102</v>
      </c>
      <c r="K1912" s="18"/>
      <c r="L1912" s="18">
        <v>75.430000000000007</v>
      </c>
    </row>
    <row r="1913" spans="1:12" s="20" customFormat="1" ht="12" x14ac:dyDescent="0.25">
      <c r="A1913" s="71">
        <v>1912</v>
      </c>
      <c r="B1913" s="18" t="s">
        <v>1409</v>
      </c>
      <c r="C1913" s="18" t="s">
        <v>20701</v>
      </c>
      <c r="D1913" s="18" t="s">
        <v>1410</v>
      </c>
      <c r="E1913" s="17">
        <v>1</v>
      </c>
      <c r="F1913" s="18" t="s">
        <v>20717</v>
      </c>
      <c r="G1913" s="17">
        <v>1</v>
      </c>
      <c r="H1913" s="19">
        <v>108.5</v>
      </c>
      <c r="I1913" s="18" t="s">
        <v>18679</v>
      </c>
      <c r="J1913" s="19" t="s">
        <v>14102</v>
      </c>
      <c r="K1913" s="18"/>
      <c r="L1913" s="18">
        <v>88</v>
      </c>
    </row>
    <row r="1914" spans="1:12" s="20" customFormat="1" ht="12" x14ac:dyDescent="0.25">
      <c r="A1914" s="71">
        <v>1913</v>
      </c>
      <c r="B1914" s="18" t="s">
        <v>1403</v>
      </c>
      <c r="C1914" s="18" t="s">
        <v>20701</v>
      </c>
      <c r="D1914" s="18" t="s">
        <v>1404</v>
      </c>
      <c r="E1914" s="17">
        <v>1</v>
      </c>
      <c r="F1914" s="18" t="s">
        <v>20718</v>
      </c>
      <c r="G1914" s="17">
        <v>1</v>
      </c>
      <c r="H1914" s="19">
        <v>156.01</v>
      </c>
      <c r="I1914" s="18" t="s">
        <v>18679</v>
      </c>
      <c r="J1914" s="19" t="s">
        <v>14102</v>
      </c>
      <c r="K1914" s="18"/>
      <c r="L1914" s="18">
        <v>105.71</v>
      </c>
    </row>
    <row r="1915" spans="1:12" s="20" customFormat="1" ht="12" x14ac:dyDescent="0.25">
      <c r="A1915" s="71">
        <v>1914</v>
      </c>
      <c r="B1915" s="18" t="s">
        <v>1400</v>
      </c>
      <c r="C1915" s="18" t="s">
        <v>20701</v>
      </c>
      <c r="D1915" s="18" t="s">
        <v>1401</v>
      </c>
      <c r="E1915" s="17">
        <v>1</v>
      </c>
      <c r="F1915" s="18" t="s">
        <v>20719</v>
      </c>
      <c r="G1915" s="17">
        <v>1</v>
      </c>
      <c r="H1915" s="19">
        <v>156.01</v>
      </c>
      <c r="I1915" s="18" t="s">
        <v>18679</v>
      </c>
      <c r="J1915" s="19" t="s">
        <v>14102</v>
      </c>
      <c r="K1915" s="18"/>
      <c r="L1915" s="18">
        <v>152</v>
      </c>
    </row>
    <row r="1916" spans="1:12" s="20" customFormat="1" ht="12" x14ac:dyDescent="0.25">
      <c r="A1916" s="71">
        <v>1915</v>
      </c>
      <c r="B1916" s="18" t="s">
        <v>1397</v>
      </c>
      <c r="C1916" s="18" t="s">
        <v>20701</v>
      </c>
      <c r="D1916" s="18" t="s">
        <v>1398</v>
      </c>
      <c r="E1916" s="17">
        <v>1</v>
      </c>
      <c r="F1916" s="18" t="s">
        <v>20720</v>
      </c>
      <c r="G1916" s="17">
        <v>1</v>
      </c>
      <c r="H1916" s="19">
        <v>223.45</v>
      </c>
      <c r="I1916" s="18" t="s">
        <v>18679</v>
      </c>
      <c r="J1916" s="19" t="s">
        <v>14102</v>
      </c>
      <c r="K1916" s="18"/>
      <c r="L1916" s="18">
        <v>206.86</v>
      </c>
    </row>
    <row r="1917" spans="1:12" s="20" customFormat="1" ht="12" x14ac:dyDescent="0.25">
      <c r="A1917" s="71">
        <v>1916</v>
      </c>
      <c r="B1917" s="18" t="s">
        <v>1391</v>
      </c>
      <c r="C1917" s="18" t="s">
        <v>20701</v>
      </c>
      <c r="D1917" s="18" t="s">
        <v>1392</v>
      </c>
      <c r="E1917" s="17">
        <v>1</v>
      </c>
      <c r="F1917" s="18" t="s">
        <v>20721</v>
      </c>
      <c r="G1917" s="17">
        <v>1</v>
      </c>
      <c r="H1917" s="19">
        <v>223.45</v>
      </c>
      <c r="I1917" s="18" t="s">
        <v>18679</v>
      </c>
      <c r="J1917" s="19" t="s">
        <v>14102</v>
      </c>
      <c r="K1917" s="18"/>
      <c r="L1917" s="18">
        <v>206.86</v>
      </c>
    </row>
    <row r="1918" spans="1:12" s="20" customFormat="1" ht="12" x14ac:dyDescent="0.25">
      <c r="A1918" s="71">
        <v>1917</v>
      </c>
      <c r="B1918" s="18" t="s">
        <v>1388</v>
      </c>
      <c r="C1918" s="18" t="s">
        <v>20701</v>
      </c>
      <c r="D1918" s="18" t="s">
        <v>1389</v>
      </c>
      <c r="E1918" s="17">
        <v>1</v>
      </c>
      <c r="F1918" s="18" t="s">
        <v>20722</v>
      </c>
      <c r="G1918" s="17">
        <v>1</v>
      </c>
      <c r="H1918" s="19">
        <v>263.92</v>
      </c>
      <c r="I1918" s="18" t="s">
        <v>18679</v>
      </c>
      <c r="J1918" s="19" t="s">
        <v>14102</v>
      </c>
      <c r="K1918" s="18"/>
      <c r="L1918" s="18">
        <v>244.57</v>
      </c>
    </row>
    <row r="1919" spans="1:12" s="20" customFormat="1" ht="12" x14ac:dyDescent="0.25">
      <c r="A1919" s="71">
        <v>1918</v>
      </c>
      <c r="B1919" s="18" t="s">
        <v>1382</v>
      </c>
      <c r="C1919" s="18" t="s">
        <v>20701</v>
      </c>
      <c r="D1919" s="18" t="s">
        <v>1383</v>
      </c>
      <c r="E1919" s="17">
        <v>1</v>
      </c>
      <c r="F1919" s="18" t="s">
        <v>20723</v>
      </c>
      <c r="G1919" s="17">
        <v>1</v>
      </c>
      <c r="H1919" s="19">
        <v>304.98</v>
      </c>
      <c r="I1919" s="18" t="s">
        <v>18679</v>
      </c>
      <c r="J1919" s="19" t="s">
        <v>14102</v>
      </c>
      <c r="K1919" s="18"/>
      <c r="L1919" s="18">
        <v>304.98</v>
      </c>
    </row>
    <row r="1920" spans="1:12" s="20" customFormat="1" ht="12" x14ac:dyDescent="0.25">
      <c r="A1920" s="71">
        <v>1919</v>
      </c>
      <c r="B1920" s="18" t="s">
        <v>1379</v>
      </c>
      <c r="C1920" s="18" t="s">
        <v>20701</v>
      </c>
      <c r="D1920" s="18" t="s">
        <v>1380</v>
      </c>
      <c r="E1920" s="17">
        <v>1</v>
      </c>
      <c r="F1920" s="18" t="s">
        <v>20724</v>
      </c>
      <c r="G1920" s="17">
        <v>1</v>
      </c>
      <c r="H1920" s="19">
        <v>372.42</v>
      </c>
      <c r="I1920" s="18" t="s">
        <v>18679</v>
      </c>
      <c r="J1920" s="19" t="s">
        <v>14102</v>
      </c>
      <c r="K1920" s="18"/>
      <c r="L1920" s="18">
        <v>362.86</v>
      </c>
    </row>
    <row r="1921" spans="1:12" s="20" customFormat="1" ht="12" x14ac:dyDescent="0.25">
      <c r="A1921" s="71">
        <v>1920</v>
      </c>
      <c r="B1921" s="18" t="s">
        <v>1376</v>
      </c>
      <c r="C1921" s="18" t="s">
        <v>20701</v>
      </c>
      <c r="D1921" s="18" t="s">
        <v>1377</v>
      </c>
      <c r="E1921" s="17">
        <v>1</v>
      </c>
      <c r="F1921" s="18" t="s">
        <v>20725</v>
      </c>
      <c r="G1921" s="17">
        <v>1</v>
      </c>
      <c r="H1921" s="19">
        <v>372.42</v>
      </c>
      <c r="I1921" s="18" t="s">
        <v>18679</v>
      </c>
      <c r="J1921" s="19" t="s">
        <v>14102</v>
      </c>
      <c r="K1921" s="18"/>
      <c r="L1921" s="18">
        <v>362.86</v>
      </c>
    </row>
    <row r="1922" spans="1:12" s="20" customFormat="1" ht="12" x14ac:dyDescent="0.25">
      <c r="A1922" s="71">
        <v>1921</v>
      </c>
      <c r="B1922" s="18" t="s">
        <v>1373</v>
      </c>
      <c r="C1922" s="18" t="s">
        <v>20701</v>
      </c>
      <c r="D1922" s="18" t="s">
        <v>1374</v>
      </c>
      <c r="E1922" s="17">
        <v>1</v>
      </c>
      <c r="F1922" s="18" t="s">
        <v>20726</v>
      </c>
      <c r="G1922" s="17">
        <v>1</v>
      </c>
      <c r="H1922" s="19">
        <v>406.44</v>
      </c>
      <c r="I1922" s="18" t="s">
        <v>18679</v>
      </c>
      <c r="J1922" s="19" t="s">
        <v>14102</v>
      </c>
      <c r="K1922" s="18"/>
      <c r="L1922" s="18">
        <v>396</v>
      </c>
    </row>
    <row r="1923" spans="1:12" s="20" customFormat="1" ht="12" x14ac:dyDescent="0.25">
      <c r="A1923" s="71">
        <v>1922</v>
      </c>
      <c r="B1923" s="18" t="s">
        <v>1367</v>
      </c>
      <c r="C1923" s="18" t="s">
        <v>20701</v>
      </c>
      <c r="D1923" s="18" t="s">
        <v>1368</v>
      </c>
      <c r="E1923" s="17">
        <v>1</v>
      </c>
      <c r="F1923" s="18" t="s">
        <v>20727</v>
      </c>
      <c r="G1923" s="17">
        <v>1</v>
      </c>
      <c r="H1923" s="19">
        <v>440.46</v>
      </c>
      <c r="I1923" s="18" t="s">
        <v>18679</v>
      </c>
      <c r="J1923" s="19" t="s">
        <v>14102</v>
      </c>
      <c r="K1923" s="18"/>
      <c r="L1923" s="18">
        <v>429.14</v>
      </c>
    </row>
    <row r="1924" spans="1:12" s="20" customFormat="1" ht="12" x14ac:dyDescent="0.25">
      <c r="A1924" s="71">
        <v>1923</v>
      </c>
      <c r="B1924" s="18" t="s">
        <v>1364</v>
      </c>
      <c r="C1924" s="18" t="s">
        <v>20701</v>
      </c>
      <c r="D1924" s="18" t="s">
        <v>1365</v>
      </c>
      <c r="E1924" s="17">
        <v>1</v>
      </c>
      <c r="F1924" s="18" t="s">
        <v>20728</v>
      </c>
      <c r="G1924" s="17">
        <v>1</v>
      </c>
      <c r="H1924" s="19">
        <v>440.46</v>
      </c>
      <c r="I1924" s="18" t="s">
        <v>18679</v>
      </c>
      <c r="J1924" s="19" t="s">
        <v>14102</v>
      </c>
      <c r="K1924" s="18"/>
      <c r="L1924" s="18">
        <v>429.14</v>
      </c>
    </row>
    <row r="1925" spans="1:12" s="20" customFormat="1" ht="12" x14ac:dyDescent="0.25">
      <c r="A1925" s="71">
        <v>1924</v>
      </c>
      <c r="B1925" s="18" t="s">
        <v>1355</v>
      </c>
      <c r="C1925" s="18" t="s">
        <v>20701</v>
      </c>
      <c r="D1925" s="18" t="s">
        <v>1356</v>
      </c>
      <c r="E1925" s="17">
        <v>1</v>
      </c>
      <c r="F1925" s="18" t="s">
        <v>20729</v>
      </c>
      <c r="G1925" s="17">
        <v>1</v>
      </c>
      <c r="H1925" s="19">
        <v>480.93</v>
      </c>
      <c r="I1925" s="18" t="s">
        <v>18679</v>
      </c>
      <c r="J1925" s="19" t="s">
        <v>14102</v>
      </c>
      <c r="K1925" s="18"/>
      <c r="L1925" s="18">
        <v>468.57</v>
      </c>
    </row>
    <row r="1926" spans="1:12" s="20" customFormat="1" ht="12" x14ac:dyDescent="0.25">
      <c r="A1926" s="71">
        <v>1925</v>
      </c>
      <c r="B1926" s="18" t="s">
        <v>1352</v>
      </c>
      <c r="C1926" s="18" t="s">
        <v>20701</v>
      </c>
      <c r="D1926" s="18" t="s">
        <v>1353</v>
      </c>
      <c r="E1926" s="17">
        <v>1</v>
      </c>
      <c r="F1926" s="18" t="s">
        <v>20730</v>
      </c>
      <c r="G1926" s="17">
        <v>1</v>
      </c>
      <c r="H1926" s="19">
        <v>490.9</v>
      </c>
      <c r="I1926" s="18" t="s">
        <v>18679</v>
      </c>
      <c r="J1926" s="19" t="s">
        <v>14102</v>
      </c>
      <c r="K1926" s="18"/>
      <c r="L1926" s="18">
        <v>478.29</v>
      </c>
    </row>
    <row r="1927" spans="1:12" s="20" customFormat="1" ht="12" x14ac:dyDescent="0.25">
      <c r="A1927" s="71">
        <v>1926</v>
      </c>
      <c r="B1927" s="18" t="s">
        <v>1346</v>
      </c>
      <c r="C1927" s="18" t="s">
        <v>20701</v>
      </c>
      <c r="D1927" s="18" t="s">
        <v>1347</v>
      </c>
      <c r="E1927" s="17">
        <v>1</v>
      </c>
      <c r="F1927" s="18" t="s">
        <v>20731</v>
      </c>
      <c r="G1927" s="17">
        <v>1</v>
      </c>
      <c r="H1927" s="19">
        <v>548.96</v>
      </c>
      <c r="I1927" s="18" t="s">
        <v>18679</v>
      </c>
      <c r="J1927" s="19" t="s">
        <v>14102</v>
      </c>
      <c r="K1927" s="18"/>
      <c r="L1927" s="18">
        <v>534.86</v>
      </c>
    </row>
    <row r="1928" spans="1:12" s="20" customFormat="1" ht="12" x14ac:dyDescent="0.25">
      <c r="A1928" s="71">
        <v>1927</v>
      </c>
      <c r="B1928" s="18" t="s">
        <v>1340</v>
      </c>
      <c r="C1928" s="18" t="s">
        <v>20701</v>
      </c>
      <c r="D1928" s="18" t="s">
        <v>1341</v>
      </c>
      <c r="E1928" s="17">
        <v>1</v>
      </c>
      <c r="F1928" s="18" t="s">
        <v>20732</v>
      </c>
      <c r="G1928" s="17">
        <v>1</v>
      </c>
      <c r="H1928" s="19">
        <v>558.92999999999995</v>
      </c>
      <c r="I1928" s="18" t="s">
        <v>18679</v>
      </c>
      <c r="J1928" s="19" t="s">
        <v>14102</v>
      </c>
      <c r="K1928" s="18"/>
      <c r="L1928" s="18">
        <v>544.57000000000005</v>
      </c>
    </row>
    <row r="1929" spans="1:12" s="20" customFormat="1" ht="12" x14ac:dyDescent="0.25">
      <c r="A1929" s="71">
        <v>1928</v>
      </c>
      <c r="B1929" s="18" t="s">
        <v>1334</v>
      </c>
      <c r="C1929" s="18" t="s">
        <v>20701</v>
      </c>
      <c r="D1929" s="18" t="s">
        <v>1335</v>
      </c>
      <c r="E1929" s="17">
        <v>1</v>
      </c>
      <c r="F1929" s="18" t="s">
        <v>20733</v>
      </c>
      <c r="G1929" s="17">
        <v>1</v>
      </c>
      <c r="H1929" s="19">
        <v>440.46</v>
      </c>
      <c r="I1929" s="18" t="s">
        <v>18679</v>
      </c>
      <c r="J1929" s="19" t="s">
        <v>14102</v>
      </c>
      <c r="K1929" s="18"/>
      <c r="L1929" s="18">
        <v>429.14</v>
      </c>
    </row>
    <row r="1930" spans="1:12" s="20" customFormat="1" ht="12" x14ac:dyDescent="0.25">
      <c r="A1930" s="71">
        <v>1929</v>
      </c>
      <c r="B1930" s="18" t="s">
        <v>1328</v>
      </c>
      <c r="C1930" s="18" t="s">
        <v>20701</v>
      </c>
      <c r="D1930" s="18" t="s">
        <v>1329</v>
      </c>
      <c r="E1930" s="17">
        <v>1</v>
      </c>
      <c r="F1930" s="18" t="s">
        <v>20734</v>
      </c>
      <c r="G1930" s="17">
        <v>1</v>
      </c>
      <c r="H1930" s="19">
        <v>440.46</v>
      </c>
      <c r="I1930" s="18" t="s">
        <v>18679</v>
      </c>
      <c r="J1930" s="19" t="s">
        <v>14102</v>
      </c>
      <c r="K1930" s="18"/>
      <c r="L1930" s="18">
        <v>429.14</v>
      </c>
    </row>
    <row r="1931" spans="1:12" s="20" customFormat="1" ht="12" x14ac:dyDescent="0.25">
      <c r="A1931" s="71">
        <v>1930</v>
      </c>
      <c r="B1931" s="18" t="s">
        <v>1325</v>
      </c>
      <c r="C1931" s="18" t="s">
        <v>20701</v>
      </c>
      <c r="D1931" s="18" t="s">
        <v>1326</v>
      </c>
      <c r="E1931" s="17">
        <v>1</v>
      </c>
      <c r="F1931" s="18" t="s">
        <v>20735</v>
      </c>
      <c r="G1931" s="17">
        <v>1</v>
      </c>
      <c r="H1931" s="19">
        <v>507.9</v>
      </c>
      <c r="I1931" s="18" t="s">
        <v>18679</v>
      </c>
      <c r="J1931" s="19" t="s">
        <v>14102</v>
      </c>
      <c r="K1931" s="18"/>
      <c r="L1931" s="18">
        <v>494.86</v>
      </c>
    </row>
    <row r="1932" spans="1:12" s="20" customFormat="1" ht="12" x14ac:dyDescent="0.25">
      <c r="A1932" s="71">
        <v>1931</v>
      </c>
      <c r="B1932" s="18" t="s">
        <v>1322</v>
      </c>
      <c r="C1932" s="18" t="s">
        <v>20701</v>
      </c>
      <c r="D1932" s="18" t="s">
        <v>1323</v>
      </c>
      <c r="E1932" s="17">
        <v>1</v>
      </c>
      <c r="F1932" s="18" t="s">
        <v>20736</v>
      </c>
      <c r="G1932" s="17">
        <v>1</v>
      </c>
      <c r="H1932" s="19">
        <v>541.91999999999996</v>
      </c>
      <c r="I1932" s="18" t="s">
        <v>18679</v>
      </c>
      <c r="J1932" s="19" t="s">
        <v>14102</v>
      </c>
      <c r="K1932" s="18"/>
      <c r="L1932" s="18">
        <v>528</v>
      </c>
    </row>
    <row r="1933" spans="1:12" s="20" customFormat="1" ht="12" x14ac:dyDescent="0.25">
      <c r="A1933" s="71">
        <v>1932</v>
      </c>
      <c r="B1933" s="18" t="s">
        <v>1316</v>
      </c>
      <c r="C1933" s="18" t="s">
        <v>20701</v>
      </c>
      <c r="D1933" s="18" t="s">
        <v>1317</v>
      </c>
      <c r="E1933" s="17">
        <v>1</v>
      </c>
      <c r="F1933" s="18" t="s">
        <v>20737</v>
      </c>
      <c r="G1933" s="17">
        <v>1</v>
      </c>
      <c r="H1933" s="19">
        <v>541.91999999999996</v>
      </c>
      <c r="I1933" s="18" t="s">
        <v>18679</v>
      </c>
      <c r="J1933" s="19" t="s">
        <v>14102</v>
      </c>
      <c r="K1933" s="18"/>
      <c r="L1933" s="18">
        <v>528</v>
      </c>
    </row>
    <row r="1934" spans="1:12" s="20" customFormat="1" ht="12" x14ac:dyDescent="0.25">
      <c r="A1934" s="71">
        <v>1933</v>
      </c>
      <c r="B1934" s="18" t="s">
        <v>1313</v>
      </c>
      <c r="C1934" s="18" t="s">
        <v>20701</v>
      </c>
      <c r="D1934" s="18" t="s">
        <v>1314</v>
      </c>
      <c r="E1934" s="17">
        <v>1</v>
      </c>
      <c r="F1934" s="18" t="s">
        <v>20738</v>
      </c>
      <c r="G1934" s="17">
        <v>1</v>
      </c>
      <c r="H1934" s="19">
        <v>582.39</v>
      </c>
      <c r="I1934" s="18" t="s">
        <v>18679</v>
      </c>
      <c r="J1934" s="19" t="s">
        <v>14102</v>
      </c>
      <c r="K1934" s="18"/>
      <c r="L1934" s="18">
        <v>567.42999999999995</v>
      </c>
    </row>
    <row r="1935" spans="1:12" s="20" customFormat="1" ht="12" x14ac:dyDescent="0.25">
      <c r="A1935" s="71">
        <v>1934</v>
      </c>
      <c r="B1935" s="18" t="s">
        <v>1304</v>
      </c>
      <c r="C1935" s="18" t="s">
        <v>20701</v>
      </c>
      <c r="D1935" s="18" t="s">
        <v>1305</v>
      </c>
      <c r="E1935" s="17">
        <v>1</v>
      </c>
      <c r="F1935" s="18" t="s">
        <v>20739</v>
      </c>
      <c r="G1935" s="17">
        <v>1</v>
      </c>
      <c r="H1935" s="19">
        <v>592.95000000000005</v>
      </c>
      <c r="I1935" s="18" t="s">
        <v>18679</v>
      </c>
      <c r="J1935" s="19" t="s">
        <v>14102</v>
      </c>
      <c r="K1935" s="18"/>
      <c r="L1935" s="18">
        <v>577.71</v>
      </c>
    </row>
    <row r="1936" spans="1:12" s="20" customFormat="1" ht="12" x14ac:dyDescent="0.25">
      <c r="A1936" s="71">
        <v>1935</v>
      </c>
      <c r="B1936" s="18" t="s">
        <v>1301</v>
      </c>
      <c r="C1936" s="18" t="s">
        <v>20701</v>
      </c>
      <c r="D1936" s="18" t="s">
        <v>1302</v>
      </c>
      <c r="E1936" s="17">
        <v>1</v>
      </c>
      <c r="F1936" s="18" t="s">
        <v>20740</v>
      </c>
      <c r="G1936" s="17">
        <v>1</v>
      </c>
      <c r="H1936" s="19">
        <v>650.41999999999996</v>
      </c>
      <c r="I1936" s="18" t="s">
        <v>18679</v>
      </c>
      <c r="J1936" s="19" t="s">
        <v>14102</v>
      </c>
      <c r="K1936" s="18"/>
      <c r="L1936" s="18">
        <v>633.71</v>
      </c>
    </row>
    <row r="1937" spans="1:12" s="20" customFormat="1" ht="12" x14ac:dyDescent="0.25">
      <c r="A1937" s="71">
        <v>1936</v>
      </c>
      <c r="B1937" s="18" t="s">
        <v>1298</v>
      </c>
      <c r="C1937" s="18" t="s">
        <v>20701</v>
      </c>
      <c r="D1937" s="18" t="s">
        <v>1299</v>
      </c>
      <c r="E1937" s="17">
        <v>1</v>
      </c>
      <c r="F1937" s="18" t="s">
        <v>20741</v>
      </c>
      <c r="G1937" s="17">
        <v>1</v>
      </c>
      <c r="H1937" s="19">
        <v>660.39</v>
      </c>
      <c r="I1937" s="18" t="s">
        <v>18679</v>
      </c>
      <c r="J1937" s="19" t="s">
        <v>14102</v>
      </c>
      <c r="K1937" s="18"/>
      <c r="L1937" s="18">
        <v>643.42999999999995</v>
      </c>
    </row>
    <row r="1938" spans="1:12" s="20" customFormat="1" ht="12" x14ac:dyDescent="0.25">
      <c r="A1938" s="71">
        <v>1937</v>
      </c>
      <c r="B1938" s="18" t="s">
        <v>1295</v>
      </c>
      <c r="C1938" s="18" t="s">
        <v>20701</v>
      </c>
      <c r="D1938" s="18" t="s">
        <v>1296</v>
      </c>
      <c r="E1938" s="17">
        <v>1</v>
      </c>
      <c r="F1938" s="18" t="s">
        <v>20742</v>
      </c>
      <c r="G1938" s="17">
        <v>1</v>
      </c>
      <c r="H1938" s="19">
        <v>7.04</v>
      </c>
      <c r="I1938" s="18" t="s">
        <v>18679</v>
      </c>
      <c r="J1938" s="19" t="s">
        <v>14102</v>
      </c>
      <c r="K1938" s="18"/>
      <c r="L1938" s="18">
        <v>6.86</v>
      </c>
    </row>
    <row r="1939" spans="1:12" s="20" customFormat="1" ht="12" x14ac:dyDescent="0.25">
      <c r="A1939" s="71">
        <v>1938</v>
      </c>
      <c r="B1939" s="18" t="s">
        <v>1289</v>
      </c>
      <c r="C1939" s="18" t="s">
        <v>20701</v>
      </c>
      <c r="D1939" s="18" t="s">
        <v>1290</v>
      </c>
      <c r="E1939" s="17">
        <v>1</v>
      </c>
      <c r="F1939" s="18" t="s">
        <v>20743</v>
      </c>
      <c r="G1939" s="17">
        <v>1</v>
      </c>
      <c r="H1939" s="19">
        <v>34.020000000000003</v>
      </c>
      <c r="I1939" s="18" t="s">
        <v>18679</v>
      </c>
      <c r="J1939" s="19" t="s">
        <v>14102</v>
      </c>
      <c r="K1939" s="18"/>
      <c r="L1939" s="18">
        <v>33.14</v>
      </c>
    </row>
    <row r="1940" spans="1:12" s="20" customFormat="1" ht="12" x14ac:dyDescent="0.25">
      <c r="A1940" s="71">
        <v>1939</v>
      </c>
      <c r="B1940" s="18" t="s">
        <v>1283</v>
      </c>
      <c r="C1940" s="18" t="s">
        <v>20701</v>
      </c>
      <c r="D1940" s="18" t="s">
        <v>1284</v>
      </c>
      <c r="E1940" s="17">
        <v>2</v>
      </c>
      <c r="F1940" s="18" t="s">
        <v>20744</v>
      </c>
      <c r="G1940" s="17">
        <v>1</v>
      </c>
      <c r="H1940" s="19">
        <v>53.96</v>
      </c>
      <c r="I1940" s="18" t="s">
        <v>18679</v>
      </c>
      <c r="J1940" s="19" t="s">
        <v>14102</v>
      </c>
      <c r="K1940" s="18"/>
      <c r="L1940" s="18">
        <v>52.57</v>
      </c>
    </row>
    <row r="1941" spans="1:12" s="20" customFormat="1" ht="12" x14ac:dyDescent="0.25">
      <c r="A1941" s="71">
        <v>1940</v>
      </c>
      <c r="B1941" s="18" t="s">
        <v>1277</v>
      </c>
      <c r="C1941" s="18" t="s">
        <v>20701</v>
      </c>
      <c r="D1941" s="18" t="s">
        <v>1278</v>
      </c>
      <c r="E1941" s="17">
        <v>1</v>
      </c>
      <c r="F1941" s="18" t="s">
        <v>20745</v>
      </c>
      <c r="G1941" s="17">
        <v>1</v>
      </c>
      <c r="H1941" s="19">
        <v>13.49</v>
      </c>
      <c r="I1941" s="18" t="s">
        <v>20746</v>
      </c>
      <c r="J1941" s="19" t="s">
        <v>14070</v>
      </c>
      <c r="K1941" s="18"/>
      <c r="L1941" s="18">
        <v>13.14</v>
      </c>
    </row>
    <row r="1942" spans="1:12" s="20" customFormat="1" ht="12" x14ac:dyDescent="0.25">
      <c r="A1942" s="71">
        <v>1941</v>
      </c>
      <c r="B1942" s="18" t="s">
        <v>1274</v>
      </c>
      <c r="C1942" s="18" t="s">
        <v>20701</v>
      </c>
      <c r="D1942" s="18" t="s">
        <v>1275</v>
      </c>
      <c r="E1942" s="17">
        <v>1</v>
      </c>
      <c r="F1942" s="18" t="s">
        <v>20747</v>
      </c>
      <c r="G1942" s="17">
        <v>1</v>
      </c>
      <c r="H1942" s="19">
        <v>20.53</v>
      </c>
      <c r="I1942" s="18" t="s">
        <v>18679</v>
      </c>
      <c r="J1942" s="19" t="s">
        <v>14102</v>
      </c>
      <c r="K1942" s="18"/>
      <c r="L1942" s="18">
        <v>20</v>
      </c>
    </row>
    <row r="1943" spans="1:12" s="20" customFormat="1" ht="12" x14ac:dyDescent="0.25">
      <c r="A1943" s="71">
        <v>1942</v>
      </c>
      <c r="B1943" s="18" t="s">
        <v>1267</v>
      </c>
      <c r="C1943" s="18" t="s">
        <v>20701</v>
      </c>
      <c r="D1943" s="18" t="s">
        <v>1268</v>
      </c>
      <c r="E1943" s="17">
        <v>1</v>
      </c>
      <c r="F1943" s="18" t="s">
        <v>20748</v>
      </c>
      <c r="G1943" s="17">
        <v>1</v>
      </c>
      <c r="H1943" s="19">
        <v>26.98</v>
      </c>
      <c r="I1943" s="18" t="s">
        <v>18679</v>
      </c>
      <c r="J1943" s="19" t="s">
        <v>14102</v>
      </c>
      <c r="K1943" s="18"/>
      <c r="L1943" s="18">
        <v>26.29</v>
      </c>
    </row>
    <row r="1944" spans="1:12" s="20" customFormat="1" ht="12" x14ac:dyDescent="0.25">
      <c r="A1944" s="71">
        <v>1943</v>
      </c>
      <c r="B1944" s="18" t="s">
        <v>1261</v>
      </c>
      <c r="C1944" s="18" t="s">
        <v>20701</v>
      </c>
      <c r="D1944" s="18" t="s">
        <v>1262</v>
      </c>
      <c r="E1944" s="17">
        <v>1</v>
      </c>
      <c r="F1944" s="18" t="s">
        <v>20749</v>
      </c>
      <c r="G1944" s="17">
        <v>1</v>
      </c>
      <c r="H1944" s="19">
        <v>16.420000000000002</v>
      </c>
      <c r="I1944" s="18" t="s">
        <v>18679</v>
      </c>
      <c r="J1944" s="19" t="s">
        <v>14102</v>
      </c>
      <c r="K1944" s="18"/>
      <c r="L1944" s="18">
        <v>16</v>
      </c>
    </row>
    <row r="1945" spans="1:12" s="20" customFormat="1" ht="12" x14ac:dyDescent="0.25">
      <c r="A1945" s="71">
        <v>1944</v>
      </c>
      <c r="B1945" s="18" t="s">
        <v>1255</v>
      </c>
      <c r="C1945" s="18" t="s">
        <v>20701</v>
      </c>
      <c r="D1945" s="18" t="s">
        <v>1256</v>
      </c>
      <c r="E1945" s="17">
        <v>1</v>
      </c>
      <c r="F1945" s="18" t="s">
        <v>20750</v>
      </c>
      <c r="G1945" s="17">
        <v>1</v>
      </c>
      <c r="H1945" s="19">
        <v>16.420000000000002</v>
      </c>
      <c r="I1945" s="18" t="s">
        <v>18679</v>
      </c>
      <c r="J1945" s="19" t="s">
        <v>14102</v>
      </c>
      <c r="K1945" s="18"/>
      <c r="L1945" s="18">
        <v>16</v>
      </c>
    </row>
    <row r="1946" spans="1:12" s="20" customFormat="1" ht="12" x14ac:dyDescent="0.25">
      <c r="A1946" s="71">
        <v>1945</v>
      </c>
      <c r="B1946" s="18" t="s">
        <v>1249</v>
      </c>
      <c r="C1946" s="18" t="s">
        <v>20701</v>
      </c>
      <c r="D1946" s="18" t="s">
        <v>1250</v>
      </c>
      <c r="E1946" s="17">
        <v>1</v>
      </c>
      <c r="F1946" s="18" t="s">
        <v>20751</v>
      </c>
      <c r="G1946" s="17">
        <v>1</v>
      </c>
      <c r="H1946" s="19">
        <v>16.420000000000002</v>
      </c>
      <c r="I1946" s="18" t="s">
        <v>18679</v>
      </c>
      <c r="J1946" s="19" t="s">
        <v>14102</v>
      </c>
      <c r="K1946" s="18"/>
      <c r="L1946" s="18">
        <v>16</v>
      </c>
    </row>
    <row r="1947" spans="1:12" s="20" customFormat="1" ht="12" x14ac:dyDescent="0.25">
      <c r="A1947" s="71">
        <v>1946</v>
      </c>
      <c r="B1947" s="18" t="s">
        <v>1246</v>
      </c>
      <c r="C1947" s="18" t="s">
        <v>20701</v>
      </c>
      <c r="D1947" s="18" t="s">
        <v>1247</v>
      </c>
      <c r="E1947" s="17">
        <v>1</v>
      </c>
      <c r="F1947" s="18" t="s">
        <v>20752</v>
      </c>
      <c r="G1947" s="17">
        <v>1</v>
      </c>
      <c r="H1947" s="19">
        <v>20.53</v>
      </c>
      <c r="I1947" s="18" t="s">
        <v>18679</v>
      </c>
      <c r="J1947" s="19" t="s">
        <v>14102</v>
      </c>
      <c r="K1947" s="18"/>
      <c r="L1947" s="18">
        <v>20</v>
      </c>
    </row>
    <row r="1948" spans="1:12" s="20" customFormat="1" ht="12" x14ac:dyDescent="0.25">
      <c r="A1948" s="71">
        <v>1947</v>
      </c>
      <c r="B1948" s="18" t="s">
        <v>1243</v>
      </c>
      <c r="C1948" s="18" t="s">
        <v>20701</v>
      </c>
      <c r="D1948" s="18" t="s">
        <v>1244</v>
      </c>
      <c r="E1948" s="17">
        <v>1</v>
      </c>
      <c r="F1948" s="18" t="s">
        <v>20753</v>
      </c>
      <c r="G1948" s="17">
        <v>1</v>
      </c>
      <c r="H1948" s="19">
        <v>24.63</v>
      </c>
      <c r="I1948" s="18" t="s">
        <v>18679</v>
      </c>
      <c r="J1948" s="19" t="s">
        <v>14102</v>
      </c>
      <c r="K1948" s="18"/>
      <c r="L1948" s="18">
        <v>24</v>
      </c>
    </row>
    <row r="1949" spans="1:12" s="20" customFormat="1" ht="12" x14ac:dyDescent="0.25">
      <c r="A1949" s="71">
        <v>1948</v>
      </c>
      <c r="B1949" s="18" t="s">
        <v>1240</v>
      </c>
      <c r="C1949" s="18" t="s">
        <v>20701</v>
      </c>
      <c r="D1949" s="18" t="s">
        <v>1241</v>
      </c>
      <c r="E1949" s="17">
        <v>1</v>
      </c>
      <c r="F1949" s="18" t="s">
        <v>20754</v>
      </c>
      <c r="G1949" s="17">
        <v>1</v>
      </c>
      <c r="H1949" s="19">
        <v>24.63</v>
      </c>
      <c r="I1949" s="18" t="s">
        <v>18679</v>
      </c>
      <c r="J1949" s="19" t="s">
        <v>14102</v>
      </c>
      <c r="K1949" s="18"/>
      <c r="L1949" s="18">
        <v>24</v>
      </c>
    </row>
    <row r="1950" spans="1:12" s="20" customFormat="1" ht="12" x14ac:dyDescent="0.25">
      <c r="A1950" s="71">
        <v>1949</v>
      </c>
      <c r="B1950" s="18" t="s">
        <v>1228</v>
      </c>
      <c r="C1950" s="18" t="s">
        <v>20701</v>
      </c>
      <c r="D1950" s="18" t="s">
        <v>1229</v>
      </c>
      <c r="E1950" s="17">
        <v>1</v>
      </c>
      <c r="F1950" s="18" t="s">
        <v>20755</v>
      </c>
      <c r="G1950" s="17">
        <v>1</v>
      </c>
      <c r="H1950" s="19">
        <v>24.63</v>
      </c>
      <c r="I1950" s="18" t="s">
        <v>18679</v>
      </c>
      <c r="J1950" s="19" t="s">
        <v>14102</v>
      </c>
      <c r="K1950" s="18"/>
      <c r="L1950" s="18">
        <v>24</v>
      </c>
    </row>
    <row r="1951" spans="1:12" s="20" customFormat="1" ht="12" x14ac:dyDescent="0.25">
      <c r="A1951" s="71">
        <v>1950</v>
      </c>
      <c r="B1951" s="18" t="s">
        <v>1222</v>
      </c>
      <c r="C1951" s="18" t="s">
        <v>20701</v>
      </c>
      <c r="D1951" s="18" t="s">
        <v>1223</v>
      </c>
      <c r="E1951" s="17">
        <v>1</v>
      </c>
      <c r="F1951" s="18" t="s">
        <v>20756</v>
      </c>
      <c r="G1951" s="17">
        <v>1</v>
      </c>
      <c r="H1951" s="19">
        <v>24.63</v>
      </c>
      <c r="I1951" s="18" t="s">
        <v>18679</v>
      </c>
      <c r="J1951" s="19" t="s">
        <v>14102</v>
      </c>
      <c r="K1951" s="18"/>
      <c r="L1951" s="18">
        <v>24</v>
      </c>
    </row>
    <row r="1952" spans="1:12" s="20" customFormat="1" ht="12" x14ac:dyDescent="0.25">
      <c r="A1952" s="71">
        <v>1951</v>
      </c>
      <c r="B1952" s="18"/>
      <c r="C1952" s="18" t="s">
        <v>20757</v>
      </c>
      <c r="D1952" s="18" t="s">
        <v>20758</v>
      </c>
      <c r="E1952" s="17">
        <v>1</v>
      </c>
      <c r="F1952" s="18" t="s">
        <v>20759</v>
      </c>
      <c r="G1952" s="17">
        <v>1</v>
      </c>
      <c r="H1952" s="19">
        <v>225.8</v>
      </c>
      <c r="I1952" s="18" t="s">
        <v>19214</v>
      </c>
      <c r="J1952" s="19" t="s">
        <v>14070</v>
      </c>
      <c r="K1952" s="18"/>
      <c r="L1952" s="18">
        <v>209.14</v>
      </c>
    </row>
    <row r="1953" spans="1:12" s="20" customFormat="1" ht="12" x14ac:dyDescent="0.25">
      <c r="A1953" s="71">
        <v>1952</v>
      </c>
      <c r="B1953" s="18"/>
      <c r="C1953" s="18" t="s">
        <v>20757</v>
      </c>
      <c r="D1953" s="18" t="s">
        <v>20760</v>
      </c>
      <c r="E1953" s="17">
        <v>1</v>
      </c>
      <c r="F1953" s="18" t="s">
        <v>20761</v>
      </c>
      <c r="G1953" s="17">
        <v>1</v>
      </c>
      <c r="H1953" s="19">
        <v>16.420000000000002</v>
      </c>
      <c r="I1953" s="18" t="s">
        <v>19214</v>
      </c>
      <c r="J1953" s="19" t="s">
        <v>14070</v>
      </c>
      <c r="K1953" s="18"/>
      <c r="L1953" s="18">
        <v>15.43</v>
      </c>
    </row>
    <row r="1954" spans="1:12" s="20" customFormat="1" ht="12" x14ac:dyDescent="0.25">
      <c r="A1954" s="71">
        <v>1953</v>
      </c>
      <c r="B1954" s="18" t="s">
        <v>1215</v>
      </c>
      <c r="C1954" s="18" t="s">
        <v>20757</v>
      </c>
      <c r="D1954" s="18" t="s">
        <v>1216</v>
      </c>
      <c r="E1954" s="17">
        <v>1</v>
      </c>
      <c r="F1954" s="18" t="s">
        <v>1218</v>
      </c>
      <c r="G1954" s="17">
        <v>1</v>
      </c>
      <c r="H1954" s="19">
        <v>30.5</v>
      </c>
      <c r="I1954" s="18" t="s">
        <v>18679</v>
      </c>
      <c r="J1954" s="19" t="s">
        <v>14102</v>
      </c>
      <c r="K1954" s="18"/>
      <c r="L1954" s="18">
        <v>30.86</v>
      </c>
    </row>
    <row r="1955" spans="1:12" s="20" customFormat="1" ht="12" x14ac:dyDescent="0.25">
      <c r="A1955" s="71">
        <v>1954</v>
      </c>
      <c r="B1955" s="18" t="s">
        <v>1211</v>
      </c>
      <c r="C1955" s="18" t="s">
        <v>20757</v>
      </c>
      <c r="D1955" s="18" t="s">
        <v>1212</v>
      </c>
      <c r="E1955" s="17">
        <v>1</v>
      </c>
      <c r="F1955" s="18" t="s">
        <v>1214</v>
      </c>
      <c r="G1955" s="17">
        <v>1</v>
      </c>
      <c r="H1955" s="19">
        <v>41.05</v>
      </c>
      <c r="I1955" s="18" t="s">
        <v>18679</v>
      </c>
      <c r="J1955" s="19" t="s">
        <v>14102</v>
      </c>
      <c r="K1955" s="18"/>
      <c r="L1955" s="18">
        <v>37.71</v>
      </c>
    </row>
    <row r="1956" spans="1:12" s="20" customFormat="1" ht="12" x14ac:dyDescent="0.25">
      <c r="A1956" s="71">
        <v>1955</v>
      </c>
      <c r="B1956" s="18" t="s">
        <v>1201</v>
      </c>
      <c r="C1956" s="18" t="s">
        <v>20757</v>
      </c>
      <c r="D1956" s="18" t="s">
        <v>1202</v>
      </c>
      <c r="E1956" s="17">
        <v>1</v>
      </c>
      <c r="F1956" s="18" t="s">
        <v>1204</v>
      </c>
      <c r="G1956" s="17">
        <v>1</v>
      </c>
      <c r="H1956" s="19">
        <v>96.19</v>
      </c>
      <c r="I1956" s="18" t="s">
        <v>18679</v>
      </c>
      <c r="J1956" s="19" t="s">
        <v>14102</v>
      </c>
      <c r="K1956" s="18"/>
      <c r="L1956" s="18">
        <v>88.57</v>
      </c>
    </row>
    <row r="1957" spans="1:12" s="20" customFormat="1" ht="12" x14ac:dyDescent="0.25">
      <c r="A1957" s="71">
        <v>1956</v>
      </c>
      <c r="B1957" s="18" t="s">
        <v>1197</v>
      </c>
      <c r="C1957" s="18" t="s">
        <v>20757</v>
      </c>
      <c r="D1957" s="18" t="s">
        <v>1198</v>
      </c>
      <c r="E1957" s="17">
        <v>1</v>
      </c>
      <c r="F1957" s="18" t="s">
        <v>1200</v>
      </c>
      <c r="G1957" s="17">
        <v>1</v>
      </c>
      <c r="H1957" s="19">
        <v>110.85</v>
      </c>
      <c r="I1957" s="18" t="s">
        <v>18679</v>
      </c>
      <c r="J1957" s="19" t="s">
        <v>14102</v>
      </c>
      <c r="K1957" s="18"/>
      <c r="L1957" s="18">
        <v>102.29</v>
      </c>
    </row>
    <row r="1958" spans="1:12" s="20" customFormat="1" ht="12" x14ac:dyDescent="0.25">
      <c r="A1958" s="71">
        <v>1957</v>
      </c>
      <c r="B1958" s="18" t="s">
        <v>1190</v>
      </c>
      <c r="C1958" s="18" t="s">
        <v>20757</v>
      </c>
      <c r="D1958" s="18" t="s">
        <v>1191</v>
      </c>
      <c r="E1958" s="17">
        <v>1</v>
      </c>
      <c r="F1958" s="18" t="s">
        <v>1193</v>
      </c>
      <c r="G1958" s="17">
        <v>1</v>
      </c>
      <c r="H1958" s="19">
        <v>162.46</v>
      </c>
      <c r="I1958" s="18" t="s">
        <v>18679</v>
      </c>
      <c r="J1958" s="19" t="s">
        <v>14102</v>
      </c>
      <c r="K1958" s="18"/>
      <c r="L1958" s="18">
        <v>150.29</v>
      </c>
    </row>
    <row r="1959" spans="1:12" s="20" customFormat="1" ht="12" x14ac:dyDescent="0.25">
      <c r="A1959" s="71">
        <v>1958</v>
      </c>
      <c r="B1959" s="18" t="s">
        <v>1183</v>
      </c>
      <c r="C1959" s="18" t="s">
        <v>20757</v>
      </c>
      <c r="D1959" s="18" t="s">
        <v>1184</v>
      </c>
      <c r="E1959" s="17">
        <v>1</v>
      </c>
      <c r="F1959" s="18" t="s">
        <v>1186</v>
      </c>
      <c r="G1959" s="17">
        <v>1</v>
      </c>
      <c r="H1959" s="19">
        <v>204.1</v>
      </c>
      <c r="I1959" s="18" t="s">
        <v>18679</v>
      </c>
      <c r="J1959" s="19" t="s">
        <v>14102</v>
      </c>
      <c r="K1959" s="18"/>
      <c r="L1959" s="18">
        <v>189.14</v>
      </c>
    </row>
    <row r="1960" spans="1:12" s="20" customFormat="1" ht="12" x14ac:dyDescent="0.25">
      <c r="A1960" s="71">
        <v>1959</v>
      </c>
      <c r="B1960" s="18" t="s">
        <v>1172</v>
      </c>
      <c r="C1960" s="18" t="s">
        <v>20757</v>
      </c>
      <c r="D1960" s="18" t="s">
        <v>1173</v>
      </c>
      <c r="E1960" s="17">
        <v>1</v>
      </c>
      <c r="F1960" s="18" t="s">
        <v>1175</v>
      </c>
      <c r="G1960" s="17">
        <v>1</v>
      </c>
      <c r="H1960" s="19">
        <v>240.46</v>
      </c>
      <c r="I1960" s="18" t="s">
        <v>18679</v>
      </c>
      <c r="J1960" s="19" t="s">
        <v>14102</v>
      </c>
      <c r="K1960" s="18"/>
      <c r="L1960" s="18">
        <v>222.29</v>
      </c>
    </row>
    <row r="1961" spans="1:12" s="20" customFormat="1" ht="12" x14ac:dyDescent="0.25">
      <c r="A1961" s="71">
        <v>1960</v>
      </c>
      <c r="B1961" s="18" t="s">
        <v>1164</v>
      </c>
      <c r="C1961" s="18" t="s">
        <v>20757</v>
      </c>
      <c r="D1961" s="18" t="s">
        <v>1165</v>
      </c>
      <c r="E1961" s="17">
        <v>1</v>
      </c>
      <c r="F1961" s="18" t="s">
        <v>1167</v>
      </c>
      <c r="G1961" s="17">
        <v>1</v>
      </c>
      <c r="H1961" s="19">
        <v>304.98</v>
      </c>
      <c r="I1961" s="18" t="s">
        <v>18679</v>
      </c>
      <c r="J1961" s="19" t="s">
        <v>14102</v>
      </c>
      <c r="K1961" s="18"/>
      <c r="L1961" s="18">
        <v>282.29000000000002</v>
      </c>
    </row>
    <row r="1962" spans="1:12" s="20" customFormat="1" ht="12" x14ac:dyDescent="0.25">
      <c r="A1962" s="71">
        <v>1961</v>
      </c>
      <c r="B1962" s="18" t="s">
        <v>1161</v>
      </c>
      <c r="C1962" s="18" t="s">
        <v>20757</v>
      </c>
      <c r="D1962" s="18" t="s">
        <v>1162</v>
      </c>
      <c r="E1962" s="17">
        <v>1</v>
      </c>
      <c r="F1962" s="18" t="s">
        <v>20762</v>
      </c>
      <c r="G1962" s="17">
        <v>1</v>
      </c>
      <c r="H1962" s="19">
        <v>372.42</v>
      </c>
      <c r="I1962" s="18" t="s">
        <v>18679</v>
      </c>
      <c r="J1962" s="19" t="s">
        <v>14102</v>
      </c>
      <c r="K1962" s="18"/>
      <c r="L1962" s="18">
        <v>345.14</v>
      </c>
    </row>
    <row r="1963" spans="1:12" s="20" customFormat="1" ht="12" x14ac:dyDescent="0.25">
      <c r="A1963" s="71">
        <v>1962</v>
      </c>
      <c r="B1963" s="18" t="s">
        <v>1149</v>
      </c>
      <c r="C1963" s="18" t="s">
        <v>20763</v>
      </c>
      <c r="D1963" s="18" t="s">
        <v>1150</v>
      </c>
      <c r="E1963" s="17">
        <v>1</v>
      </c>
      <c r="F1963" s="18" t="s">
        <v>20764</v>
      </c>
      <c r="G1963" s="17">
        <v>1</v>
      </c>
      <c r="H1963" s="19">
        <v>43.4</v>
      </c>
      <c r="I1963" s="18" t="s">
        <v>18679</v>
      </c>
      <c r="J1963" s="19" t="s">
        <v>14102</v>
      </c>
      <c r="K1963" s="18"/>
      <c r="L1963" s="18">
        <v>40</v>
      </c>
    </row>
    <row r="1964" spans="1:12" s="20" customFormat="1" ht="12" x14ac:dyDescent="0.25">
      <c r="A1964" s="71">
        <v>1963</v>
      </c>
      <c r="B1964" s="18" t="s">
        <v>1143</v>
      </c>
      <c r="C1964" s="18" t="s">
        <v>20763</v>
      </c>
      <c r="D1964" s="18" t="s">
        <v>1144</v>
      </c>
      <c r="E1964" s="17">
        <v>1</v>
      </c>
      <c r="F1964" s="18" t="s">
        <v>20765</v>
      </c>
      <c r="G1964" s="17">
        <v>1</v>
      </c>
      <c r="H1964" s="19">
        <v>89.73</v>
      </c>
      <c r="I1964" s="18" t="s">
        <v>18679</v>
      </c>
      <c r="J1964" s="19" t="s">
        <v>14102</v>
      </c>
      <c r="K1964" s="18"/>
      <c r="L1964" s="18">
        <v>82.86</v>
      </c>
    </row>
    <row r="1965" spans="1:12" s="20" customFormat="1" ht="12" x14ac:dyDescent="0.25">
      <c r="A1965" s="71">
        <v>1964</v>
      </c>
      <c r="B1965" s="18" t="s">
        <v>1140</v>
      </c>
      <c r="C1965" s="18" t="s">
        <v>20763</v>
      </c>
      <c r="D1965" s="18" t="s">
        <v>1141</v>
      </c>
      <c r="E1965" s="17">
        <v>1</v>
      </c>
      <c r="F1965" s="18" t="s">
        <v>20766</v>
      </c>
      <c r="G1965" s="17">
        <v>1</v>
      </c>
      <c r="H1965" s="19">
        <v>115.54</v>
      </c>
      <c r="I1965" s="18" t="s">
        <v>18679</v>
      </c>
      <c r="J1965" s="19" t="s">
        <v>14102</v>
      </c>
      <c r="K1965" s="18"/>
      <c r="L1965" s="18">
        <v>106.86</v>
      </c>
    </row>
    <row r="1966" spans="1:12" s="20" customFormat="1" ht="12" x14ac:dyDescent="0.25">
      <c r="A1966" s="71">
        <v>1965</v>
      </c>
      <c r="B1966" s="18" t="s">
        <v>1136</v>
      </c>
      <c r="C1966" s="18" t="s">
        <v>20763</v>
      </c>
      <c r="D1966" s="18" t="s">
        <v>1137</v>
      </c>
      <c r="E1966" s="17">
        <v>1</v>
      </c>
      <c r="F1966" s="18" t="s">
        <v>1139</v>
      </c>
      <c r="G1966" s="17">
        <v>1</v>
      </c>
      <c r="H1966" s="19">
        <v>214.66</v>
      </c>
      <c r="I1966" s="18" t="s">
        <v>18679</v>
      </c>
      <c r="J1966" s="19" t="s">
        <v>14102</v>
      </c>
      <c r="K1966" s="18"/>
      <c r="L1966" s="18">
        <v>198.86</v>
      </c>
    </row>
    <row r="1967" spans="1:12" s="20" customFormat="1" ht="12" x14ac:dyDescent="0.25">
      <c r="A1967" s="71">
        <v>1966</v>
      </c>
      <c r="B1967" s="18" t="s">
        <v>1133</v>
      </c>
      <c r="C1967" s="18" t="s">
        <v>20763</v>
      </c>
      <c r="D1967" s="18" t="s">
        <v>1134</v>
      </c>
      <c r="E1967" s="17">
        <v>1</v>
      </c>
      <c r="F1967" s="18" t="s">
        <v>20767</v>
      </c>
      <c r="G1967" s="17">
        <v>1</v>
      </c>
      <c r="H1967" s="19">
        <v>270.37</v>
      </c>
      <c r="I1967" s="18" t="s">
        <v>18679</v>
      </c>
      <c r="J1967" s="19" t="s">
        <v>14102</v>
      </c>
      <c r="K1967" s="18"/>
      <c r="L1967" s="18">
        <v>250.29</v>
      </c>
    </row>
    <row r="1968" spans="1:12" s="20" customFormat="1" ht="12" x14ac:dyDescent="0.25">
      <c r="A1968" s="71">
        <v>1967</v>
      </c>
      <c r="B1968" s="18" t="s">
        <v>1130</v>
      </c>
      <c r="C1968" s="18" t="s">
        <v>20763</v>
      </c>
      <c r="D1968" s="18" t="s">
        <v>1131</v>
      </c>
      <c r="E1968" s="17">
        <v>1</v>
      </c>
      <c r="F1968" s="18" t="s">
        <v>20768</v>
      </c>
      <c r="G1968" s="17">
        <v>1</v>
      </c>
      <c r="H1968" s="19">
        <v>340.75</v>
      </c>
      <c r="I1968" s="18" t="s">
        <v>18679</v>
      </c>
      <c r="J1968" s="19" t="s">
        <v>14102</v>
      </c>
      <c r="K1968" s="18"/>
      <c r="L1968" s="18">
        <v>315.43</v>
      </c>
    </row>
    <row r="1969" spans="1:12" s="20" customFormat="1" ht="12" x14ac:dyDescent="0.25">
      <c r="A1969" s="71">
        <v>1968</v>
      </c>
      <c r="B1969" s="18" t="s">
        <v>1127</v>
      </c>
      <c r="C1969" s="18" t="s">
        <v>20763</v>
      </c>
      <c r="D1969" s="18" t="s">
        <v>1128</v>
      </c>
      <c r="E1969" s="17">
        <v>1</v>
      </c>
      <c r="F1969" s="18" t="s">
        <v>20769</v>
      </c>
      <c r="G1969" s="17">
        <v>1</v>
      </c>
      <c r="H1969" s="19">
        <v>465.68</v>
      </c>
      <c r="I1969" s="18" t="s">
        <v>18679</v>
      </c>
      <c r="J1969" s="19" t="s">
        <v>14102</v>
      </c>
      <c r="K1969" s="18"/>
      <c r="L1969" s="18">
        <v>430.86</v>
      </c>
    </row>
    <row r="1970" spans="1:12" s="20" customFormat="1" ht="12" x14ac:dyDescent="0.25">
      <c r="A1970" s="71">
        <v>1969</v>
      </c>
      <c r="B1970" s="18" t="s">
        <v>1124</v>
      </c>
      <c r="C1970" s="18" t="s">
        <v>20770</v>
      </c>
      <c r="D1970" s="18" t="s">
        <v>1125</v>
      </c>
      <c r="E1970" s="17">
        <v>1</v>
      </c>
      <c r="F1970" s="18" t="s">
        <v>20771</v>
      </c>
      <c r="G1970" s="17">
        <v>1</v>
      </c>
      <c r="H1970" s="19">
        <v>225.21</v>
      </c>
      <c r="I1970" s="18" t="s">
        <v>18679</v>
      </c>
      <c r="J1970" s="19" t="s">
        <v>14102</v>
      </c>
      <c r="K1970" s="18"/>
      <c r="L1970" s="18">
        <v>208.57</v>
      </c>
    </row>
    <row r="1971" spans="1:12" s="20" customFormat="1" ht="12" x14ac:dyDescent="0.25">
      <c r="A1971" s="71">
        <v>1970</v>
      </c>
      <c r="B1971" s="18" t="s">
        <v>1121</v>
      </c>
      <c r="C1971" s="18" t="s">
        <v>20770</v>
      </c>
      <c r="D1971" s="18" t="s">
        <v>1122</v>
      </c>
      <c r="E1971" s="17">
        <v>1</v>
      </c>
      <c r="F1971" s="18" t="s">
        <v>20772</v>
      </c>
      <c r="G1971" s="17">
        <v>1</v>
      </c>
      <c r="H1971" s="19">
        <v>314.95</v>
      </c>
      <c r="I1971" s="18" t="s">
        <v>18679</v>
      </c>
      <c r="J1971" s="19" t="s">
        <v>14102</v>
      </c>
      <c r="K1971" s="18"/>
      <c r="L1971" s="18">
        <v>291.43</v>
      </c>
    </row>
    <row r="1972" spans="1:12" s="20" customFormat="1" ht="12" x14ac:dyDescent="0.25">
      <c r="A1972" s="71">
        <v>1971</v>
      </c>
      <c r="B1972" s="18" t="s">
        <v>1118</v>
      </c>
      <c r="C1972" s="18" t="s">
        <v>20770</v>
      </c>
      <c r="D1972" s="18" t="s">
        <v>1119</v>
      </c>
      <c r="E1972" s="17">
        <v>1</v>
      </c>
      <c r="F1972" s="18" t="s">
        <v>20773</v>
      </c>
      <c r="G1972" s="17">
        <v>1</v>
      </c>
      <c r="H1972" s="19">
        <v>358.35</v>
      </c>
      <c r="I1972" s="18" t="s">
        <v>18679</v>
      </c>
      <c r="J1972" s="19" t="s">
        <v>14102</v>
      </c>
      <c r="K1972" s="18"/>
      <c r="L1972" s="18">
        <v>332</v>
      </c>
    </row>
    <row r="1973" spans="1:12" s="20" customFormat="1" ht="12" x14ac:dyDescent="0.25">
      <c r="A1973" s="71">
        <v>1972</v>
      </c>
      <c r="B1973" s="18" t="s">
        <v>1115</v>
      </c>
      <c r="C1973" s="18" t="s">
        <v>20774</v>
      </c>
      <c r="D1973" s="18" t="s">
        <v>1116</v>
      </c>
      <c r="E1973" s="17">
        <v>1</v>
      </c>
      <c r="F1973" s="18" t="s">
        <v>20775</v>
      </c>
      <c r="G1973" s="17">
        <v>1</v>
      </c>
      <c r="H1973" s="19">
        <v>126.68</v>
      </c>
      <c r="I1973" s="18" t="s">
        <v>18679</v>
      </c>
      <c r="J1973" s="19" t="s">
        <v>14102</v>
      </c>
      <c r="K1973" s="18"/>
      <c r="L1973" s="18">
        <v>117.71</v>
      </c>
    </row>
    <row r="1974" spans="1:12" s="20" customFormat="1" ht="12" x14ac:dyDescent="0.25">
      <c r="A1974" s="71">
        <v>1973</v>
      </c>
      <c r="B1974" s="18" t="s">
        <v>1112</v>
      </c>
      <c r="C1974" s="18" t="s">
        <v>20774</v>
      </c>
      <c r="D1974" s="18" t="s">
        <v>1113</v>
      </c>
      <c r="E1974" s="17">
        <v>1</v>
      </c>
      <c r="F1974" s="18" t="s">
        <v>20776</v>
      </c>
      <c r="G1974" s="17">
        <v>1</v>
      </c>
      <c r="H1974" s="19">
        <v>158.35</v>
      </c>
      <c r="I1974" s="18" t="s">
        <v>18679</v>
      </c>
      <c r="J1974" s="19" t="s">
        <v>14102</v>
      </c>
      <c r="K1974" s="18"/>
      <c r="L1974" s="18">
        <v>146.86000000000001</v>
      </c>
    </row>
    <row r="1975" spans="1:12" s="20" customFormat="1" ht="12" x14ac:dyDescent="0.25">
      <c r="A1975" s="71">
        <v>1974</v>
      </c>
      <c r="B1975" s="18"/>
      <c r="C1975" s="18" t="s">
        <v>20774</v>
      </c>
      <c r="D1975" s="18" t="s">
        <v>20777</v>
      </c>
      <c r="E1975" s="17">
        <v>1</v>
      </c>
      <c r="F1975" s="18" t="s">
        <v>20778</v>
      </c>
      <c r="G1975" s="17">
        <v>1</v>
      </c>
      <c r="H1975" s="19">
        <v>167.15</v>
      </c>
      <c r="I1975" s="18" t="s">
        <v>19214</v>
      </c>
      <c r="J1975" s="19" t="s">
        <v>14070</v>
      </c>
      <c r="K1975" s="18"/>
      <c r="L1975" s="18">
        <v>154.86000000000001</v>
      </c>
    </row>
    <row r="1976" spans="1:12" s="20" customFormat="1" ht="12" x14ac:dyDescent="0.25">
      <c r="A1976" s="71">
        <v>1975</v>
      </c>
      <c r="B1976" s="18" t="s">
        <v>1103</v>
      </c>
      <c r="C1976" s="18" t="s">
        <v>20774</v>
      </c>
      <c r="D1976" s="18" t="s">
        <v>1104</v>
      </c>
      <c r="E1976" s="17">
        <v>1</v>
      </c>
      <c r="F1976" s="18" t="s">
        <v>20779</v>
      </c>
      <c r="G1976" s="17">
        <v>1</v>
      </c>
      <c r="H1976" s="19">
        <v>207.62</v>
      </c>
      <c r="I1976" s="18" t="s">
        <v>18679</v>
      </c>
      <c r="J1976" s="19" t="s">
        <v>14102</v>
      </c>
      <c r="K1976" s="18"/>
      <c r="L1976" s="18">
        <v>192</v>
      </c>
    </row>
    <row r="1977" spans="1:12" s="20" customFormat="1" ht="12" x14ac:dyDescent="0.25">
      <c r="A1977" s="71">
        <v>1976</v>
      </c>
      <c r="B1977" s="18" t="s">
        <v>1100</v>
      </c>
      <c r="C1977" s="18" t="s">
        <v>20774</v>
      </c>
      <c r="D1977" s="18" t="s">
        <v>1101</v>
      </c>
      <c r="E1977" s="17">
        <v>1</v>
      </c>
      <c r="F1977" s="18" t="s">
        <v>20780</v>
      </c>
      <c r="G1977" s="17">
        <v>1</v>
      </c>
      <c r="H1977" s="19">
        <v>243.4</v>
      </c>
      <c r="I1977" s="18" t="s">
        <v>18679</v>
      </c>
      <c r="J1977" s="19" t="s">
        <v>14102</v>
      </c>
      <c r="K1977" s="18"/>
      <c r="L1977" s="18">
        <v>225.14</v>
      </c>
    </row>
    <row r="1978" spans="1:12" s="20" customFormat="1" ht="12" x14ac:dyDescent="0.25">
      <c r="A1978" s="71">
        <v>1977</v>
      </c>
      <c r="B1978" s="18" t="s">
        <v>1097</v>
      </c>
      <c r="C1978" s="18" t="s">
        <v>20774</v>
      </c>
      <c r="D1978" s="18" t="s">
        <v>1098</v>
      </c>
      <c r="E1978" s="17">
        <v>1</v>
      </c>
      <c r="F1978" s="18" t="s">
        <v>20781</v>
      </c>
      <c r="G1978" s="17">
        <v>1</v>
      </c>
      <c r="H1978" s="19">
        <v>313.77</v>
      </c>
      <c r="I1978" s="18" t="s">
        <v>18679</v>
      </c>
      <c r="J1978" s="19" t="s">
        <v>14102</v>
      </c>
      <c r="K1978" s="18"/>
      <c r="L1978" s="18">
        <v>290.29000000000002</v>
      </c>
    </row>
    <row r="1979" spans="1:12" s="20" customFormat="1" ht="12" x14ac:dyDescent="0.25">
      <c r="A1979" s="71">
        <v>1978</v>
      </c>
      <c r="B1979" s="18" t="s">
        <v>1094</v>
      </c>
      <c r="C1979" s="18" t="s">
        <v>20774</v>
      </c>
      <c r="D1979" s="18" t="s">
        <v>1095</v>
      </c>
      <c r="E1979" s="17">
        <v>1</v>
      </c>
      <c r="F1979" s="18" t="s">
        <v>20782</v>
      </c>
      <c r="G1979" s="17">
        <v>1</v>
      </c>
      <c r="H1979" s="19">
        <v>383.57</v>
      </c>
      <c r="I1979" s="18" t="s">
        <v>18679</v>
      </c>
      <c r="J1979" s="19" t="s">
        <v>14102</v>
      </c>
      <c r="K1979" s="18"/>
      <c r="L1979" s="18">
        <v>355.43</v>
      </c>
    </row>
    <row r="1980" spans="1:12" s="20" customFormat="1" ht="12" x14ac:dyDescent="0.25">
      <c r="A1980" s="71">
        <v>1979</v>
      </c>
      <c r="B1980" s="18" t="s">
        <v>1091</v>
      </c>
      <c r="C1980" s="18" t="s">
        <v>20774</v>
      </c>
      <c r="D1980" s="18" t="s">
        <v>1092</v>
      </c>
      <c r="E1980" s="17">
        <v>1</v>
      </c>
      <c r="F1980" s="18" t="s">
        <v>20783</v>
      </c>
      <c r="G1980" s="17">
        <v>1</v>
      </c>
      <c r="H1980" s="19">
        <v>241.05</v>
      </c>
      <c r="I1980" s="18" t="s">
        <v>18679</v>
      </c>
      <c r="J1980" s="19" t="s">
        <v>14102</v>
      </c>
      <c r="K1980" s="18"/>
      <c r="L1980" s="18">
        <v>234.86</v>
      </c>
    </row>
    <row r="1981" spans="1:12" s="20" customFormat="1" ht="12" x14ac:dyDescent="0.25">
      <c r="A1981" s="71">
        <v>1980</v>
      </c>
      <c r="B1981" s="18" t="s">
        <v>1088</v>
      </c>
      <c r="C1981" s="18" t="s">
        <v>20774</v>
      </c>
      <c r="D1981" s="18" t="s">
        <v>1089</v>
      </c>
      <c r="E1981" s="17">
        <v>1</v>
      </c>
      <c r="F1981" s="18" t="s">
        <v>20784</v>
      </c>
      <c r="G1981" s="17">
        <v>1</v>
      </c>
      <c r="H1981" s="19">
        <v>361.87</v>
      </c>
      <c r="I1981" s="18" t="s">
        <v>18679</v>
      </c>
      <c r="J1981" s="19" t="s">
        <v>14102</v>
      </c>
      <c r="K1981" s="18"/>
      <c r="L1981" s="18">
        <v>352.57</v>
      </c>
    </row>
    <row r="1982" spans="1:12" s="20" customFormat="1" ht="12" x14ac:dyDescent="0.25">
      <c r="A1982" s="71">
        <v>1981</v>
      </c>
      <c r="B1982" s="18" t="s">
        <v>1085</v>
      </c>
      <c r="C1982" s="18" t="s">
        <v>20785</v>
      </c>
      <c r="D1982" s="18" t="s">
        <v>1086</v>
      </c>
      <c r="E1982" s="17">
        <v>1</v>
      </c>
      <c r="F1982" s="18" t="s">
        <v>20786</v>
      </c>
      <c r="G1982" s="17">
        <v>1</v>
      </c>
      <c r="H1982" s="19">
        <v>448.67</v>
      </c>
      <c r="I1982" s="18" t="s">
        <v>18679</v>
      </c>
      <c r="J1982" s="19" t="s">
        <v>14102</v>
      </c>
      <c r="K1982" s="18"/>
      <c r="L1982" s="18">
        <v>393.14</v>
      </c>
    </row>
    <row r="1983" spans="1:12" s="20" customFormat="1" ht="12" x14ac:dyDescent="0.25">
      <c r="A1983" s="71">
        <v>1982</v>
      </c>
      <c r="B1983" s="18" t="s">
        <v>1082</v>
      </c>
      <c r="C1983" s="18" t="s">
        <v>20785</v>
      </c>
      <c r="D1983" s="18" t="s">
        <v>1083</v>
      </c>
      <c r="E1983" s="17">
        <v>1</v>
      </c>
      <c r="F1983" s="18" t="s">
        <v>1084</v>
      </c>
      <c r="G1983" s="17">
        <v>1</v>
      </c>
      <c r="H1983" s="19">
        <v>735.47</v>
      </c>
      <c r="I1983" s="18" t="s">
        <v>19214</v>
      </c>
      <c r="J1983" s="19" t="s">
        <v>14070</v>
      </c>
      <c r="K1983" s="18"/>
      <c r="L1983" s="18">
        <v>645.14</v>
      </c>
    </row>
    <row r="1984" spans="1:12" s="20" customFormat="1" ht="12" x14ac:dyDescent="0.25">
      <c r="A1984" s="71">
        <v>1983</v>
      </c>
      <c r="B1984" s="18" t="s">
        <v>1079</v>
      </c>
      <c r="C1984" s="18" t="s">
        <v>20785</v>
      </c>
      <c r="D1984" s="18" t="s">
        <v>1080</v>
      </c>
      <c r="E1984" s="17">
        <v>1</v>
      </c>
      <c r="F1984" s="18" t="s">
        <v>20787</v>
      </c>
      <c r="G1984" s="17">
        <v>1</v>
      </c>
      <c r="H1984" s="19">
        <v>1111.4100000000001</v>
      </c>
      <c r="I1984" s="18" t="s">
        <v>18679</v>
      </c>
      <c r="J1984" s="19" t="s">
        <v>14102</v>
      </c>
      <c r="K1984" s="18"/>
      <c r="L1984" s="18">
        <v>926.29</v>
      </c>
    </row>
    <row r="1985" spans="1:12" s="20" customFormat="1" ht="12" x14ac:dyDescent="0.25">
      <c r="A1985" s="71">
        <v>1984</v>
      </c>
      <c r="B1985" s="18" t="s">
        <v>1076</v>
      </c>
      <c r="C1985" s="18" t="s">
        <v>20785</v>
      </c>
      <c r="D1985" s="18" t="s">
        <v>1077</v>
      </c>
      <c r="E1985" s="17">
        <v>1</v>
      </c>
      <c r="F1985" s="18" t="s">
        <v>20788</v>
      </c>
      <c r="G1985" s="17">
        <v>1</v>
      </c>
      <c r="H1985" s="19">
        <v>1377.09</v>
      </c>
      <c r="I1985" s="18" t="s">
        <v>18679</v>
      </c>
      <c r="J1985" s="19" t="s">
        <v>14102</v>
      </c>
      <c r="K1985" s="18"/>
      <c r="L1985" s="18">
        <v>1274.29</v>
      </c>
    </row>
    <row r="1986" spans="1:12" s="20" customFormat="1" ht="12" x14ac:dyDescent="0.25">
      <c r="A1986" s="71">
        <v>1985</v>
      </c>
      <c r="B1986" s="18" t="s">
        <v>1073</v>
      </c>
      <c r="C1986" s="18" t="s">
        <v>20785</v>
      </c>
      <c r="D1986" s="18" t="s">
        <v>1074</v>
      </c>
      <c r="E1986" s="17">
        <v>1</v>
      </c>
      <c r="F1986" s="18" t="s">
        <v>20789</v>
      </c>
      <c r="G1986" s="17">
        <v>1</v>
      </c>
      <c r="H1986" s="19">
        <v>2174.14</v>
      </c>
      <c r="I1986" s="18" t="s">
        <v>18679</v>
      </c>
      <c r="J1986" s="19" t="s">
        <v>14102</v>
      </c>
      <c r="K1986" s="18"/>
      <c r="L1986" s="18">
        <v>2118.29</v>
      </c>
    </row>
    <row r="1987" spans="1:12" s="20" customFormat="1" ht="12" x14ac:dyDescent="0.25">
      <c r="A1987" s="71">
        <v>1986</v>
      </c>
      <c r="B1987" s="18" t="s">
        <v>1070</v>
      </c>
      <c r="C1987" s="18" t="s">
        <v>20785</v>
      </c>
      <c r="D1987" s="18" t="s">
        <v>1071</v>
      </c>
      <c r="E1987" s="17">
        <v>1</v>
      </c>
      <c r="F1987" s="18" t="s">
        <v>20790</v>
      </c>
      <c r="G1987" s="17">
        <v>1</v>
      </c>
      <c r="H1987" s="19">
        <v>1351.29</v>
      </c>
      <c r="I1987" s="18" t="s">
        <v>18679</v>
      </c>
      <c r="J1987" s="19" t="s">
        <v>14102</v>
      </c>
      <c r="K1987" s="18"/>
      <c r="L1987" s="18">
        <v>1316.57</v>
      </c>
    </row>
    <row r="1988" spans="1:12" s="20" customFormat="1" ht="12" x14ac:dyDescent="0.25">
      <c r="A1988" s="71">
        <v>1987</v>
      </c>
      <c r="B1988" s="18" t="s">
        <v>1067</v>
      </c>
      <c r="C1988" s="18" t="s">
        <v>20785</v>
      </c>
      <c r="D1988" s="18" t="s">
        <v>1068</v>
      </c>
      <c r="E1988" s="17">
        <v>1</v>
      </c>
      <c r="F1988" s="18" t="s">
        <v>20791</v>
      </c>
      <c r="G1988" s="17">
        <v>1</v>
      </c>
      <c r="H1988" s="19">
        <v>2574.13</v>
      </c>
      <c r="I1988" s="18" t="s">
        <v>18679</v>
      </c>
      <c r="J1988" s="19" t="s">
        <v>14102</v>
      </c>
      <c r="K1988" s="18"/>
      <c r="L1988" s="18">
        <v>2263.4299999999998</v>
      </c>
    </row>
    <row r="1989" spans="1:12" s="20" customFormat="1" ht="12" x14ac:dyDescent="0.25">
      <c r="A1989" s="71">
        <v>1988</v>
      </c>
      <c r="B1989" s="18" t="s">
        <v>1064</v>
      </c>
      <c r="C1989" s="18" t="s">
        <v>20785</v>
      </c>
      <c r="D1989" s="18" t="s">
        <v>1065</v>
      </c>
      <c r="E1989" s="17">
        <v>1</v>
      </c>
      <c r="F1989" s="18" t="s">
        <v>20792</v>
      </c>
      <c r="G1989" s="17">
        <v>1</v>
      </c>
      <c r="H1989" s="19">
        <v>94.43</v>
      </c>
      <c r="I1989" s="18" t="s">
        <v>18679</v>
      </c>
      <c r="J1989" s="19" t="s">
        <v>14102</v>
      </c>
      <c r="K1989" s="18"/>
      <c r="L1989" s="18">
        <v>87.43</v>
      </c>
    </row>
    <row r="1990" spans="1:12" s="20" customFormat="1" ht="12" x14ac:dyDescent="0.25">
      <c r="A1990" s="71">
        <v>1989</v>
      </c>
      <c r="B1990" s="18" t="s">
        <v>1061</v>
      </c>
      <c r="C1990" s="18" t="s">
        <v>20785</v>
      </c>
      <c r="D1990" s="18" t="s">
        <v>1062</v>
      </c>
      <c r="E1990" s="17">
        <v>1</v>
      </c>
      <c r="F1990" s="18" t="s">
        <v>20793</v>
      </c>
      <c r="G1990" s="17">
        <v>1</v>
      </c>
      <c r="H1990" s="19">
        <v>113.19</v>
      </c>
      <c r="I1990" s="18" t="s">
        <v>18679</v>
      </c>
      <c r="J1990" s="19" t="s">
        <v>14102</v>
      </c>
      <c r="K1990" s="18"/>
      <c r="L1990" s="18">
        <v>110.29</v>
      </c>
    </row>
    <row r="1991" spans="1:12" s="20" customFormat="1" ht="12" x14ac:dyDescent="0.25">
      <c r="A1991" s="71">
        <v>1990</v>
      </c>
      <c r="B1991" s="18" t="s">
        <v>1058</v>
      </c>
      <c r="C1991" s="18" t="s">
        <v>20785</v>
      </c>
      <c r="D1991" s="18" t="s">
        <v>1059</v>
      </c>
      <c r="E1991" s="17">
        <v>1</v>
      </c>
      <c r="F1991" s="18" t="s">
        <v>20794</v>
      </c>
      <c r="G1991" s="17">
        <v>1</v>
      </c>
      <c r="H1991" s="19">
        <v>34.020000000000003</v>
      </c>
      <c r="I1991" s="18" t="s">
        <v>18679</v>
      </c>
      <c r="J1991" s="19" t="s">
        <v>14102</v>
      </c>
      <c r="K1991" s="18"/>
      <c r="L1991" s="18">
        <v>33.14</v>
      </c>
    </row>
    <row r="1992" spans="1:12" s="20" customFormat="1" ht="12" x14ac:dyDescent="0.25">
      <c r="A1992" s="71">
        <v>1991</v>
      </c>
      <c r="B1992" s="18" t="s">
        <v>1049</v>
      </c>
      <c r="C1992" s="18" t="s">
        <v>20795</v>
      </c>
      <c r="D1992" s="18" t="s">
        <v>1050</v>
      </c>
      <c r="E1992" s="17">
        <v>1</v>
      </c>
      <c r="F1992" s="18" t="s">
        <v>20796</v>
      </c>
      <c r="G1992" s="17">
        <v>1</v>
      </c>
      <c r="H1992" s="19">
        <v>26.98</v>
      </c>
      <c r="I1992" s="18" t="s">
        <v>18679</v>
      </c>
      <c r="J1992" s="19" t="s">
        <v>14102</v>
      </c>
      <c r="K1992" s="18"/>
      <c r="L1992" s="18">
        <v>26.29</v>
      </c>
    </row>
    <row r="1993" spans="1:12" s="20" customFormat="1" ht="12" x14ac:dyDescent="0.25">
      <c r="A1993" s="71">
        <v>1992</v>
      </c>
      <c r="B1993" s="18" t="s">
        <v>744</v>
      </c>
      <c r="C1993" s="18" t="s">
        <v>20795</v>
      </c>
      <c r="D1993" s="18" t="s">
        <v>745</v>
      </c>
      <c r="E1993" s="17">
        <v>1</v>
      </c>
      <c r="F1993" s="18" t="s">
        <v>20797</v>
      </c>
      <c r="G1993" s="17">
        <v>1</v>
      </c>
      <c r="H1993" s="19">
        <v>26.39</v>
      </c>
      <c r="I1993" s="18" t="s">
        <v>19214</v>
      </c>
      <c r="J1993" s="19" t="s">
        <v>14070</v>
      </c>
      <c r="K1993" s="18"/>
      <c r="L1993" s="18">
        <v>25.71</v>
      </c>
    </row>
    <row r="1994" spans="1:12" s="20" customFormat="1" ht="12" x14ac:dyDescent="0.25">
      <c r="A1994" s="71">
        <v>1993</v>
      </c>
      <c r="B1994" s="18" t="s">
        <v>1046</v>
      </c>
      <c r="C1994" s="18" t="s">
        <v>20795</v>
      </c>
      <c r="D1994" s="18" t="s">
        <v>1047</v>
      </c>
      <c r="E1994" s="17">
        <v>1</v>
      </c>
      <c r="F1994" s="18" t="s">
        <v>20798</v>
      </c>
      <c r="G1994" s="17">
        <v>1</v>
      </c>
      <c r="H1994" s="19">
        <v>44.57</v>
      </c>
      <c r="I1994" s="18" t="s">
        <v>18679</v>
      </c>
      <c r="J1994" s="19" t="s">
        <v>14102</v>
      </c>
      <c r="K1994" s="18"/>
      <c r="L1994" s="18">
        <v>43.43</v>
      </c>
    </row>
    <row r="1995" spans="1:12" s="20" customFormat="1" ht="12" x14ac:dyDescent="0.25">
      <c r="A1995" s="71">
        <v>1994</v>
      </c>
      <c r="B1995" s="18" t="s">
        <v>1043</v>
      </c>
      <c r="C1995" s="18" t="s">
        <v>20795</v>
      </c>
      <c r="D1995" s="18" t="s">
        <v>1044</v>
      </c>
      <c r="E1995" s="17">
        <v>1</v>
      </c>
      <c r="F1995" s="18" t="s">
        <v>20799</v>
      </c>
      <c r="G1995" s="17">
        <v>1</v>
      </c>
      <c r="H1995" s="19">
        <v>44.57</v>
      </c>
      <c r="I1995" s="18" t="s">
        <v>18679</v>
      </c>
      <c r="J1995" s="19" t="s">
        <v>14102</v>
      </c>
      <c r="K1995" s="18"/>
      <c r="L1995" s="18">
        <v>43.43</v>
      </c>
    </row>
    <row r="1996" spans="1:12" s="20" customFormat="1" ht="12" x14ac:dyDescent="0.25">
      <c r="A1996" s="71">
        <v>1995</v>
      </c>
      <c r="B1996" s="18" t="s">
        <v>1040</v>
      </c>
      <c r="C1996" s="18" t="s">
        <v>20795</v>
      </c>
      <c r="D1996" s="18" t="s">
        <v>1041</v>
      </c>
      <c r="E1996" s="17">
        <v>1</v>
      </c>
      <c r="F1996" s="18" t="s">
        <v>20800</v>
      </c>
      <c r="G1996" s="17">
        <v>1</v>
      </c>
      <c r="H1996" s="19">
        <v>52.2</v>
      </c>
      <c r="I1996" s="18" t="s">
        <v>18679</v>
      </c>
      <c r="J1996" s="19" t="s">
        <v>14102</v>
      </c>
      <c r="K1996" s="18"/>
      <c r="L1996" s="18">
        <v>50.86</v>
      </c>
    </row>
    <row r="1997" spans="1:12" s="20" customFormat="1" ht="12" x14ac:dyDescent="0.25">
      <c r="A1997" s="71">
        <v>1996</v>
      </c>
      <c r="B1997" s="18"/>
      <c r="C1997" s="18" t="s">
        <v>20795</v>
      </c>
      <c r="D1997" s="18" t="s">
        <v>20801</v>
      </c>
      <c r="E1997" s="17">
        <v>1</v>
      </c>
      <c r="F1997" s="18" t="s">
        <v>20802</v>
      </c>
      <c r="G1997" s="17">
        <v>1</v>
      </c>
      <c r="H1997" s="19">
        <v>52.2</v>
      </c>
      <c r="I1997" s="18" t="s">
        <v>19214</v>
      </c>
      <c r="J1997" s="19" t="s">
        <v>14070</v>
      </c>
      <c r="K1997" s="18"/>
      <c r="L1997" s="18">
        <v>50.86</v>
      </c>
    </row>
    <row r="1998" spans="1:12" s="20" customFormat="1" ht="12" x14ac:dyDescent="0.25">
      <c r="A1998" s="71">
        <v>1997</v>
      </c>
      <c r="B1998" s="18" t="s">
        <v>1037</v>
      </c>
      <c r="C1998" s="18" t="s">
        <v>20795</v>
      </c>
      <c r="D1998" s="18" t="s">
        <v>1038</v>
      </c>
      <c r="E1998" s="17">
        <v>1</v>
      </c>
      <c r="F1998" s="18" t="s">
        <v>20803</v>
      </c>
      <c r="G1998" s="17">
        <v>1</v>
      </c>
      <c r="H1998" s="19">
        <v>52.2</v>
      </c>
      <c r="I1998" s="18" t="s">
        <v>18679</v>
      </c>
      <c r="J1998" s="19" t="s">
        <v>14102</v>
      </c>
      <c r="K1998" s="18"/>
      <c r="L1998" s="18">
        <v>50.86</v>
      </c>
    </row>
    <row r="1999" spans="1:12" s="20" customFormat="1" ht="12" x14ac:dyDescent="0.25">
      <c r="A1999" s="71">
        <v>1998</v>
      </c>
      <c r="B1999" s="18" t="s">
        <v>1031</v>
      </c>
      <c r="C1999" s="18" t="s">
        <v>20795</v>
      </c>
      <c r="D1999" s="18" t="s">
        <v>1032</v>
      </c>
      <c r="E1999" s="17">
        <v>1</v>
      </c>
      <c r="F1999" s="18" t="s">
        <v>20804</v>
      </c>
      <c r="G1999" s="17">
        <v>1</v>
      </c>
      <c r="H1999" s="19">
        <v>112.02</v>
      </c>
      <c r="I1999" s="18" t="s">
        <v>18679</v>
      </c>
      <c r="J1999" s="19" t="s">
        <v>14102</v>
      </c>
      <c r="K1999" s="18"/>
      <c r="L1999" s="18">
        <v>109.14</v>
      </c>
    </row>
    <row r="2000" spans="1:12" s="20" customFormat="1" ht="12" x14ac:dyDescent="0.25">
      <c r="A2000" s="71">
        <v>1999</v>
      </c>
      <c r="B2000" s="18" t="s">
        <v>1028</v>
      </c>
      <c r="C2000" s="18" t="s">
        <v>20795</v>
      </c>
      <c r="D2000" s="18" t="s">
        <v>1029</v>
      </c>
      <c r="E2000" s="17">
        <v>1</v>
      </c>
      <c r="F2000" s="18" t="s">
        <v>20805</v>
      </c>
      <c r="G2000" s="17">
        <v>1</v>
      </c>
      <c r="H2000" s="19">
        <v>112.02</v>
      </c>
      <c r="I2000" s="18" t="s">
        <v>18679</v>
      </c>
      <c r="J2000" s="19" t="s">
        <v>14102</v>
      </c>
      <c r="K2000" s="18"/>
      <c r="L2000" s="18">
        <v>109.14</v>
      </c>
    </row>
    <row r="2001" spans="1:12" s="20" customFormat="1" ht="12" x14ac:dyDescent="0.25">
      <c r="A2001" s="71">
        <v>2000</v>
      </c>
      <c r="B2001" s="18" t="s">
        <v>1025</v>
      </c>
      <c r="C2001" s="18" t="s">
        <v>20795</v>
      </c>
      <c r="D2001" s="18" t="s">
        <v>1026</v>
      </c>
      <c r="E2001" s="17">
        <v>1</v>
      </c>
      <c r="F2001" s="18" t="s">
        <v>20806</v>
      </c>
      <c r="G2001" s="17">
        <v>1</v>
      </c>
      <c r="H2001" s="19">
        <v>112.02</v>
      </c>
      <c r="I2001" s="18" t="s">
        <v>18679</v>
      </c>
      <c r="J2001" s="19" t="s">
        <v>14102</v>
      </c>
      <c r="K2001" s="18"/>
      <c r="L2001" s="18">
        <v>109.14</v>
      </c>
    </row>
    <row r="2002" spans="1:12" s="20" customFormat="1" ht="12" x14ac:dyDescent="0.25">
      <c r="A2002" s="71">
        <v>2001</v>
      </c>
      <c r="B2002" s="18"/>
      <c r="C2002" s="18" t="s">
        <v>20795</v>
      </c>
      <c r="D2002" s="18" t="s">
        <v>20807</v>
      </c>
      <c r="E2002" s="17">
        <v>1</v>
      </c>
      <c r="F2002" s="18" t="s">
        <v>20808</v>
      </c>
      <c r="G2002" s="17">
        <v>1</v>
      </c>
      <c r="H2002" s="19">
        <v>112.02</v>
      </c>
      <c r="I2002" s="18" t="s">
        <v>19214</v>
      </c>
      <c r="J2002" s="19" t="s">
        <v>14070</v>
      </c>
      <c r="K2002" s="18"/>
      <c r="L2002" s="18">
        <v>109.14</v>
      </c>
    </row>
    <row r="2003" spans="1:12" s="20" customFormat="1" ht="12" x14ac:dyDescent="0.25">
      <c r="A2003" s="71">
        <v>2002</v>
      </c>
      <c r="B2003" s="18" t="s">
        <v>1022</v>
      </c>
      <c r="C2003" s="18" t="s">
        <v>20795</v>
      </c>
      <c r="D2003" s="18" t="s">
        <v>1023</v>
      </c>
      <c r="E2003" s="17">
        <v>1</v>
      </c>
      <c r="F2003" s="18" t="s">
        <v>20809</v>
      </c>
      <c r="G2003" s="17">
        <v>1</v>
      </c>
      <c r="H2003" s="19">
        <v>112.02</v>
      </c>
      <c r="I2003" s="18" t="s">
        <v>18679</v>
      </c>
      <c r="J2003" s="19" t="s">
        <v>14102</v>
      </c>
      <c r="K2003" s="18"/>
      <c r="L2003" s="18">
        <v>109.14</v>
      </c>
    </row>
    <row r="2004" spans="1:12" s="20" customFormat="1" ht="12" x14ac:dyDescent="0.25">
      <c r="A2004" s="71">
        <v>2003</v>
      </c>
      <c r="B2004" s="18" t="s">
        <v>1019</v>
      </c>
      <c r="C2004" s="18" t="s">
        <v>20795</v>
      </c>
      <c r="D2004" s="18" t="s">
        <v>1020</v>
      </c>
      <c r="E2004" s="17">
        <v>1</v>
      </c>
      <c r="F2004" s="18" t="s">
        <v>20810</v>
      </c>
      <c r="G2004" s="17">
        <v>1</v>
      </c>
      <c r="H2004" s="19">
        <v>147.80000000000001</v>
      </c>
      <c r="I2004" s="18" t="s">
        <v>18679</v>
      </c>
      <c r="J2004" s="19" t="s">
        <v>14102</v>
      </c>
      <c r="K2004" s="18"/>
      <c r="L2004" s="18">
        <v>144</v>
      </c>
    </row>
    <row r="2005" spans="1:12" s="20" customFormat="1" ht="12" x14ac:dyDescent="0.25">
      <c r="A2005" s="71">
        <v>2004</v>
      </c>
      <c r="B2005" s="18" t="s">
        <v>1016</v>
      </c>
      <c r="C2005" s="18" t="s">
        <v>20795</v>
      </c>
      <c r="D2005" s="18" t="s">
        <v>1017</v>
      </c>
      <c r="E2005" s="17">
        <v>1</v>
      </c>
      <c r="F2005" s="18" t="s">
        <v>20811</v>
      </c>
      <c r="G2005" s="17">
        <v>1</v>
      </c>
      <c r="H2005" s="19">
        <v>169.5</v>
      </c>
      <c r="I2005" s="18" t="s">
        <v>18679</v>
      </c>
      <c r="J2005" s="19" t="s">
        <v>14102</v>
      </c>
      <c r="K2005" s="18"/>
      <c r="L2005" s="18">
        <v>165.14</v>
      </c>
    </row>
    <row r="2006" spans="1:12" s="20" customFormat="1" ht="12" x14ac:dyDescent="0.25">
      <c r="A2006" s="71">
        <v>2005</v>
      </c>
      <c r="B2006" s="18" t="s">
        <v>1013</v>
      </c>
      <c r="C2006" s="18" t="s">
        <v>20795</v>
      </c>
      <c r="D2006" s="18" t="s">
        <v>1014</v>
      </c>
      <c r="E2006" s="17">
        <v>1</v>
      </c>
      <c r="F2006" s="18" t="s">
        <v>20812</v>
      </c>
      <c r="G2006" s="17">
        <v>1</v>
      </c>
      <c r="H2006" s="19">
        <v>121.99</v>
      </c>
      <c r="I2006" s="18" t="s">
        <v>18679</v>
      </c>
      <c r="J2006" s="19" t="s">
        <v>14102</v>
      </c>
      <c r="K2006" s="18"/>
      <c r="L2006" s="18">
        <v>118.86</v>
      </c>
    </row>
    <row r="2007" spans="1:12" s="20" customFormat="1" ht="12" x14ac:dyDescent="0.25">
      <c r="A2007" s="71">
        <v>2006</v>
      </c>
      <c r="B2007" s="18" t="s">
        <v>989</v>
      </c>
      <c r="C2007" s="18" t="s">
        <v>20795</v>
      </c>
      <c r="D2007" s="18" t="s">
        <v>990</v>
      </c>
      <c r="E2007" s="17">
        <v>1</v>
      </c>
      <c r="F2007" s="18" t="s">
        <v>20813</v>
      </c>
      <c r="G2007" s="17">
        <v>1</v>
      </c>
      <c r="H2007" s="19">
        <v>13.49</v>
      </c>
      <c r="I2007" s="18" t="s">
        <v>18679</v>
      </c>
      <c r="J2007" s="19" t="s">
        <v>14102</v>
      </c>
      <c r="K2007" s="18"/>
      <c r="L2007" s="18">
        <v>13.14</v>
      </c>
    </row>
    <row r="2008" spans="1:12" s="20" customFormat="1" ht="12" x14ac:dyDescent="0.25">
      <c r="A2008" s="71">
        <v>2007</v>
      </c>
      <c r="B2008" s="18" t="s">
        <v>1010</v>
      </c>
      <c r="C2008" s="18" t="s">
        <v>20814</v>
      </c>
      <c r="D2008" s="18" t="s">
        <v>1011</v>
      </c>
      <c r="E2008" s="17">
        <v>1</v>
      </c>
      <c r="F2008" s="18" t="s">
        <v>20815</v>
      </c>
      <c r="G2008" s="17">
        <v>1</v>
      </c>
      <c r="H2008" s="19">
        <v>292.66000000000003</v>
      </c>
      <c r="I2008" s="18" t="s">
        <v>18679</v>
      </c>
      <c r="J2008" s="19" t="s">
        <v>14102</v>
      </c>
      <c r="K2008" s="18"/>
      <c r="L2008" s="18">
        <v>285.14</v>
      </c>
    </row>
    <row r="2009" spans="1:12" s="20" customFormat="1" ht="12" x14ac:dyDescent="0.25">
      <c r="A2009" s="71">
        <v>2008</v>
      </c>
      <c r="B2009" s="18" t="s">
        <v>1007</v>
      </c>
      <c r="C2009" s="18" t="s">
        <v>20814</v>
      </c>
      <c r="D2009" s="18" t="s">
        <v>1008</v>
      </c>
      <c r="E2009" s="17">
        <v>1</v>
      </c>
      <c r="F2009" s="18" t="s">
        <v>20816</v>
      </c>
      <c r="G2009" s="17">
        <v>1</v>
      </c>
      <c r="H2009" s="19">
        <v>405.85</v>
      </c>
      <c r="I2009" s="18" t="s">
        <v>18679</v>
      </c>
      <c r="J2009" s="19" t="s">
        <v>14102</v>
      </c>
      <c r="K2009" s="18"/>
      <c r="L2009" s="18">
        <v>395.43</v>
      </c>
    </row>
    <row r="2010" spans="1:12" s="20" customFormat="1" ht="12" x14ac:dyDescent="0.25">
      <c r="A2010" s="71">
        <v>2009</v>
      </c>
      <c r="B2010" s="18" t="s">
        <v>1004</v>
      </c>
      <c r="C2010" s="18" t="s">
        <v>20814</v>
      </c>
      <c r="D2010" s="18" t="s">
        <v>1005</v>
      </c>
      <c r="E2010" s="17">
        <v>1</v>
      </c>
      <c r="F2010" s="18" t="s">
        <v>20817</v>
      </c>
      <c r="G2010" s="17">
        <v>1</v>
      </c>
      <c r="H2010" s="19">
        <v>507.32</v>
      </c>
      <c r="I2010" s="18" t="s">
        <v>18679</v>
      </c>
      <c r="J2010" s="19" t="s">
        <v>14102</v>
      </c>
      <c r="K2010" s="18"/>
      <c r="L2010" s="18">
        <v>494.29</v>
      </c>
    </row>
    <row r="2011" spans="1:12" s="20" customFormat="1" ht="12" x14ac:dyDescent="0.25">
      <c r="A2011" s="71">
        <v>2010</v>
      </c>
      <c r="B2011" s="18" t="s">
        <v>1001</v>
      </c>
      <c r="C2011" s="18" t="s">
        <v>20814</v>
      </c>
      <c r="D2011" s="18" t="s">
        <v>1002</v>
      </c>
      <c r="E2011" s="17">
        <v>1</v>
      </c>
      <c r="F2011" s="18" t="s">
        <v>20818</v>
      </c>
      <c r="G2011" s="17">
        <v>1</v>
      </c>
      <c r="H2011" s="19">
        <v>154.25</v>
      </c>
      <c r="I2011" s="18" t="s">
        <v>18679</v>
      </c>
      <c r="J2011" s="19" t="s">
        <v>14102</v>
      </c>
      <c r="K2011" s="18"/>
      <c r="L2011" s="18">
        <v>134.86000000000001</v>
      </c>
    </row>
    <row r="2012" spans="1:12" s="20" customFormat="1" ht="12" x14ac:dyDescent="0.25">
      <c r="A2012" s="71">
        <v>2011</v>
      </c>
      <c r="B2012" s="18" t="s">
        <v>995</v>
      </c>
      <c r="C2012" s="18" t="s">
        <v>20814</v>
      </c>
      <c r="D2012" s="18" t="s">
        <v>996</v>
      </c>
      <c r="E2012" s="17">
        <v>1</v>
      </c>
      <c r="F2012" s="18" t="s">
        <v>20819</v>
      </c>
      <c r="G2012" s="17">
        <v>1</v>
      </c>
      <c r="H2012" s="19">
        <v>347.79</v>
      </c>
      <c r="I2012" s="18" t="s">
        <v>18679</v>
      </c>
      <c r="J2012" s="19" t="s">
        <v>14102</v>
      </c>
      <c r="K2012" s="18"/>
      <c r="L2012" s="18">
        <v>304.57</v>
      </c>
    </row>
    <row r="2013" spans="1:12" s="20" customFormat="1" ht="12" x14ac:dyDescent="0.25">
      <c r="A2013" s="71">
        <v>2012</v>
      </c>
      <c r="B2013" s="18" t="s">
        <v>992</v>
      </c>
      <c r="C2013" s="18" t="s">
        <v>20814</v>
      </c>
      <c r="D2013" s="18" t="s">
        <v>993</v>
      </c>
      <c r="E2013" s="17">
        <v>1</v>
      </c>
      <c r="F2013" s="18" t="s">
        <v>20820</v>
      </c>
      <c r="G2013" s="17">
        <v>1</v>
      </c>
      <c r="H2013" s="19">
        <v>637.52</v>
      </c>
      <c r="I2013" s="18" t="s">
        <v>18679</v>
      </c>
      <c r="J2013" s="19" t="s">
        <v>14102</v>
      </c>
      <c r="K2013" s="18"/>
      <c r="L2013" s="18">
        <v>559.42999999999995</v>
      </c>
    </row>
    <row r="2014" spans="1:12" s="20" customFormat="1" ht="12" x14ac:dyDescent="0.25">
      <c r="A2014" s="71">
        <v>2013</v>
      </c>
      <c r="B2014" s="18" t="s">
        <v>986</v>
      </c>
      <c r="C2014" s="18" t="s">
        <v>20814</v>
      </c>
      <c r="D2014" s="18" t="s">
        <v>987</v>
      </c>
      <c r="E2014" s="17">
        <v>1</v>
      </c>
      <c r="F2014" s="18" t="s">
        <v>20821</v>
      </c>
      <c r="G2014" s="17">
        <v>1</v>
      </c>
      <c r="H2014" s="19">
        <v>1274.45</v>
      </c>
      <c r="I2014" s="18" t="s">
        <v>18679</v>
      </c>
      <c r="J2014" s="19" t="s">
        <v>14102</v>
      </c>
      <c r="K2014" s="18"/>
      <c r="L2014" s="18">
        <v>1061.1400000000001</v>
      </c>
    </row>
    <row r="2015" spans="1:12" s="20" customFormat="1" ht="12" x14ac:dyDescent="0.25">
      <c r="A2015" s="71">
        <v>2014</v>
      </c>
      <c r="B2015" s="18" t="s">
        <v>983</v>
      </c>
      <c r="C2015" s="18" t="s">
        <v>20814</v>
      </c>
      <c r="D2015" s="18" t="s">
        <v>984</v>
      </c>
      <c r="E2015" s="17">
        <v>1</v>
      </c>
      <c r="F2015" s="18" t="s">
        <v>20822</v>
      </c>
      <c r="G2015" s="17">
        <v>1</v>
      </c>
      <c r="H2015" s="19">
        <v>811.12</v>
      </c>
      <c r="I2015" s="18" t="s">
        <v>18679</v>
      </c>
      <c r="J2015" s="19" t="s">
        <v>14102</v>
      </c>
      <c r="K2015" s="18"/>
      <c r="L2015" s="18">
        <v>675.43</v>
      </c>
    </row>
    <row r="2016" spans="1:12" s="20" customFormat="1" ht="12" x14ac:dyDescent="0.25">
      <c r="A2016" s="71">
        <v>2015</v>
      </c>
      <c r="B2016" s="18" t="s">
        <v>509</v>
      </c>
      <c r="C2016" s="18"/>
      <c r="D2016" s="18" t="s">
        <v>510</v>
      </c>
      <c r="E2016" s="17">
        <v>1</v>
      </c>
      <c r="F2016" s="18" t="s">
        <v>20823</v>
      </c>
      <c r="G2016" s="17">
        <v>1</v>
      </c>
      <c r="H2016" s="19"/>
      <c r="I2016" s="18"/>
      <c r="J2016" s="19"/>
      <c r="K2016" s="18"/>
      <c r="L2016" s="18">
        <v>8.89</v>
      </c>
    </row>
    <row r="2017" spans="1:12" s="20" customFormat="1" ht="12" x14ac:dyDescent="0.25">
      <c r="A2017" s="71">
        <v>2016</v>
      </c>
      <c r="B2017" s="18"/>
      <c r="C2017" s="18"/>
      <c r="D2017" s="18" t="s">
        <v>20824</v>
      </c>
      <c r="E2017" s="17">
        <v>1</v>
      </c>
      <c r="F2017" s="18" t="s">
        <v>20825</v>
      </c>
      <c r="G2017" s="17">
        <v>1</v>
      </c>
      <c r="H2017" s="19"/>
      <c r="I2017" s="18"/>
      <c r="J2017" s="19"/>
      <c r="K2017" s="18"/>
      <c r="L2017" s="18">
        <v>3.33</v>
      </c>
    </row>
    <row r="2018" spans="1:12" s="20" customFormat="1" ht="12" x14ac:dyDescent="0.25">
      <c r="A2018" s="71">
        <v>2017</v>
      </c>
      <c r="B2018" s="18"/>
      <c r="C2018" s="18"/>
      <c r="D2018" s="18" t="s">
        <v>20826</v>
      </c>
      <c r="E2018" s="17">
        <v>1</v>
      </c>
      <c r="F2018" s="18" t="s">
        <v>20827</v>
      </c>
      <c r="G2018" s="17">
        <v>1</v>
      </c>
      <c r="H2018" s="19"/>
      <c r="I2018" s="18"/>
      <c r="J2018" s="19"/>
      <c r="K2018" s="18"/>
      <c r="L2018" s="18">
        <v>3.33</v>
      </c>
    </row>
    <row r="2019" spans="1:12" s="20" customFormat="1" ht="12" x14ac:dyDescent="0.25">
      <c r="A2019" s="71">
        <v>2018</v>
      </c>
      <c r="B2019" s="18"/>
      <c r="C2019" s="18"/>
      <c r="D2019" s="18" t="s">
        <v>20828</v>
      </c>
      <c r="E2019" s="17">
        <v>1</v>
      </c>
      <c r="F2019" s="18" t="s">
        <v>20829</v>
      </c>
      <c r="G2019" s="17">
        <v>1</v>
      </c>
      <c r="H2019" s="19"/>
      <c r="I2019" s="18"/>
      <c r="J2019" s="19"/>
      <c r="K2019" s="18"/>
      <c r="L2019" s="18">
        <v>198.89</v>
      </c>
    </row>
    <row r="2020" spans="1:12" s="20" customFormat="1" ht="12" x14ac:dyDescent="0.25">
      <c r="A2020" s="71">
        <v>2019</v>
      </c>
      <c r="B2020" s="18"/>
      <c r="C2020" s="18"/>
      <c r="D2020" s="18" t="s">
        <v>20830</v>
      </c>
      <c r="E2020" s="17">
        <v>1</v>
      </c>
      <c r="F2020" s="18" t="s">
        <v>20831</v>
      </c>
      <c r="G2020" s="17">
        <v>1</v>
      </c>
      <c r="H2020" s="19"/>
      <c r="I2020" s="18"/>
      <c r="J2020" s="19"/>
      <c r="K2020" s="18"/>
      <c r="L2020" s="18">
        <v>6.67</v>
      </c>
    </row>
    <row r="2021" spans="1:12" s="20" customFormat="1" ht="12" x14ac:dyDescent="0.25">
      <c r="A2021" s="71">
        <v>2020</v>
      </c>
      <c r="B2021" s="18"/>
      <c r="C2021" s="18"/>
      <c r="D2021" s="18">
        <v>2061002002</v>
      </c>
      <c r="E2021" s="17">
        <v>1</v>
      </c>
      <c r="F2021" s="18" t="s">
        <v>20832</v>
      </c>
      <c r="G2021" s="17">
        <v>1</v>
      </c>
      <c r="H2021" s="19"/>
      <c r="I2021" s="18"/>
      <c r="J2021" s="19"/>
      <c r="K2021" s="18"/>
      <c r="L2021" s="18">
        <v>10.46</v>
      </c>
    </row>
    <row r="2022" spans="1:12" s="20" customFormat="1" ht="12" x14ac:dyDescent="0.25">
      <c r="A2022" s="71">
        <v>2021</v>
      </c>
      <c r="B2022" s="18"/>
      <c r="C2022" s="18"/>
      <c r="D2022" s="18" t="s">
        <v>20833</v>
      </c>
      <c r="E2022" s="17">
        <v>1</v>
      </c>
      <c r="F2022" s="18" t="s">
        <v>20834</v>
      </c>
      <c r="G2022" s="17">
        <v>1</v>
      </c>
      <c r="H2022" s="19"/>
      <c r="I2022" s="18"/>
      <c r="J2022" s="19"/>
      <c r="K2022" s="18"/>
      <c r="L2022" s="18">
        <v>222.22</v>
      </c>
    </row>
    <row r="2023" spans="1:12" s="20" customFormat="1" ht="12" x14ac:dyDescent="0.25">
      <c r="A2023" s="71">
        <v>2022</v>
      </c>
      <c r="B2023" s="18"/>
      <c r="C2023" s="18"/>
      <c r="D2023" s="18" t="s">
        <v>20835</v>
      </c>
      <c r="E2023" s="17">
        <v>1</v>
      </c>
      <c r="F2023" s="18" t="s">
        <v>20836</v>
      </c>
      <c r="G2023" s="17">
        <v>1</v>
      </c>
      <c r="H2023" s="19"/>
      <c r="I2023" s="18"/>
      <c r="J2023" s="19"/>
      <c r="K2023" s="18"/>
      <c r="L2023" s="18">
        <v>38.89</v>
      </c>
    </row>
    <row r="2024" spans="1:12" s="20" customFormat="1" ht="12" x14ac:dyDescent="0.25">
      <c r="A2024" s="71">
        <v>2023</v>
      </c>
      <c r="B2024" s="18"/>
      <c r="C2024" s="18"/>
      <c r="D2024" s="18" t="s">
        <v>20837</v>
      </c>
      <c r="E2024" s="17">
        <v>1</v>
      </c>
      <c r="F2024" s="18" t="s">
        <v>20838</v>
      </c>
      <c r="G2024" s="17">
        <v>1</v>
      </c>
      <c r="H2024" s="19"/>
      <c r="I2024" s="18"/>
      <c r="J2024" s="19"/>
      <c r="K2024" s="18"/>
      <c r="L2024" s="18">
        <v>27.78</v>
      </c>
    </row>
    <row r="2025" spans="1:12" s="20" customFormat="1" ht="12" x14ac:dyDescent="0.25">
      <c r="A2025" s="71">
        <v>2024</v>
      </c>
      <c r="B2025" s="18"/>
      <c r="C2025" s="18"/>
      <c r="D2025" s="18" t="s">
        <v>20839</v>
      </c>
      <c r="E2025" s="17">
        <v>1</v>
      </c>
      <c r="F2025" s="18" t="s">
        <v>20840</v>
      </c>
      <c r="G2025" s="17">
        <v>1</v>
      </c>
      <c r="H2025" s="19"/>
      <c r="I2025" s="18"/>
      <c r="J2025" s="19"/>
      <c r="K2025" s="18"/>
      <c r="L2025" s="18">
        <v>7.78</v>
      </c>
    </row>
    <row r="2026" spans="1:12" s="20" customFormat="1" ht="12" x14ac:dyDescent="0.25">
      <c r="A2026" s="71">
        <v>2025</v>
      </c>
      <c r="B2026" s="18"/>
      <c r="C2026" s="18"/>
      <c r="D2026" s="18" t="s">
        <v>20841</v>
      </c>
      <c r="E2026" s="17">
        <v>1</v>
      </c>
      <c r="F2026" s="18" t="s">
        <v>20842</v>
      </c>
      <c r="G2026" s="17">
        <v>1</v>
      </c>
      <c r="H2026" s="19"/>
      <c r="I2026" s="18"/>
      <c r="J2026" s="19"/>
      <c r="K2026" s="18"/>
      <c r="L2026" s="18">
        <v>2.2200000000000002</v>
      </c>
    </row>
    <row r="2027" spans="1:12" s="20" customFormat="1" ht="12" x14ac:dyDescent="0.25">
      <c r="A2027" s="71">
        <v>2026</v>
      </c>
      <c r="B2027" s="18"/>
      <c r="C2027" s="18"/>
      <c r="D2027" s="18" t="s">
        <v>20843</v>
      </c>
      <c r="E2027" s="17">
        <v>1</v>
      </c>
      <c r="F2027" s="18" t="s">
        <v>20844</v>
      </c>
      <c r="G2027" s="17">
        <v>1</v>
      </c>
      <c r="H2027" s="19"/>
      <c r="I2027" s="18"/>
      <c r="J2027" s="19"/>
      <c r="K2027" s="18"/>
      <c r="L2027" s="18">
        <v>37.78</v>
      </c>
    </row>
    <row r="2028" spans="1:12" s="20" customFormat="1" ht="12" x14ac:dyDescent="0.25">
      <c r="A2028" s="71">
        <v>2027</v>
      </c>
      <c r="B2028" s="18"/>
      <c r="C2028" s="18"/>
      <c r="D2028" s="18" t="s">
        <v>20845</v>
      </c>
      <c r="E2028" s="17">
        <v>1</v>
      </c>
      <c r="F2028" s="18" t="s">
        <v>20846</v>
      </c>
      <c r="G2028" s="17">
        <v>1</v>
      </c>
      <c r="H2028" s="19"/>
      <c r="I2028" s="18"/>
      <c r="J2028" s="19"/>
      <c r="K2028" s="18"/>
      <c r="L2028" s="18">
        <v>338.89</v>
      </c>
    </row>
    <row r="2029" spans="1:12" s="20" customFormat="1" ht="12" x14ac:dyDescent="0.25">
      <c r="A2029" s="71">
        <v>2028</v>
      </c>
      <c r="B2029" s="18"/>
      <c r="C2029" s="18"/>
      <c r="D2029" s="18" t="s">
        <v>20847</v>
      </c>
      <c r="E2029" s="17">
        <v>1</v>
      </c>
      <c r="F2029" s="18" t="s">
        <v>20848</v>
      </c>
      <c r="G2029" s="17">
        <v>1</v>
      </c>
      <c r="H2029" s="19"/>
      <c r="I2029" s="18"/>
      <c r="J2029" s="19"/>
      <c r="K2029" s="18"/>
      <c r="L2029" s="18">
        <v>56.67</v>
      </c>
    </row>
    <row r="2030" spans="1:12" s="20" customFormat="1" ht="12" x14ac:dyDescent="0.25">
      <c r="A2030" s="71">
        <v>2029</v>
      </c>
      <c r="B2030" s="18"/>
      <c r="C2030" s="18"/>
      <c r="D2030" s="18" t="s">
        <v>20849</v>
      </c>
      <c r="E2030" s="17">
        <v>2</v>
      </c>
      <c r="F2030" s="18" t="s">
        <v>20850</v>
      </c>
      <c r="G2030" s="17">
        <v>1</v>
      </c>
      <c r="H2030" s="19"/>
      <c r="I2030" s="18"/>
      <c r="J2030" s="19"/>
      <c r="K2030" s="18"/>
      <c r="L2030" s="18">
        <v>0.46</v>
      </c>
    </row>
    <row r="2031" spans="1:12" s="20" customFormat="1" ht="12" x14ac:dyDescent="0.25">
      <c r="A2031" s="71">
        <v>2030</v>
      </c>
      <c r="B2031" s="18"/>
      <c r="C2031" s="18"/>
      <c r="D2031" s="18" t="s">
        <v>20849</v>
      </c>
      <c r="E2031" s="17">
        <v>2</v>
      </c>
      <c r="F2031" s="18" t="s">
        <v>20851</v>
      </c>
      <c r="G2031" s="17">
        <v>1</v>
      </c>
      <c r="H2031" s="19"/>
      <c r="I2031" s="18"/>
      <c r="J2031" s="19"/>
      <c r="K2031" s="18"/>
      <c r="L2031" s="18">
        <v>0.49</v>
      </c>
    </row>
    <row r="2032" spans="1:12" s="20" customFormat="1" ht="12" x14ac:dyDescent="0.25">
      <c r="A2032" s="71">
        <v>2031</v>
      </c>
      <c r="B2032" s="18"/>
      <c r="C2032" s="18"/>
      <c r="D2032" s="18" t="s">
        <v>20852</v>
      </c>
      <c r="E2032" s="17">
        <v>2</v>
      </c>
      <c r="F2032" s="18" t="s">
        <v>20853</v>
      </c>
      <c r="G2032" s="17">
        <v>1</v>
      </c>
      <c r="H2032" s="19"/>
      <c r="I2032" s="18"/>
      <c r="J2032" s="19"/>
      <c r="K2032" s="18"/>
      <c r="L2032" s="18">
        <v>213.71</v>
      </c>
    </row>
    <row r="2033" spans="1:12" s="20" customFormat="1" ht="12" x14ac:dyDescent="0.25">
      <c r="A2033" s="71">
        <v>2032</v>
      </c>
      <c r="B2033" s="18"/>
      <c r="C2033" s="18"/>
      <c r="D2033" s="18" t="s">
        <v>20852</v>
      </c>
      <c r="E2033" s="17">
        <v>2</v>
      </c>
      <c r="F2033" s="18" t="s">
        <v>20854</v>
      </c>
      <c r="G2033" s="17">
        <v>1</v>
      </c>
      <c r="H2033" s="19"/>
      <c r="I2033" s="18"/>
      <c r="J2033" s="19"/>
      <c r="K2033" s="18"/>
      <c r="L2033" s="18">
        <v>213.71</v>
      </c>
    </row>
    <row r="2034" spans="1:12" s="20" customFormat="1" ht="12" x14ac:dyDescent="0.25">
      <c r="A2034" s="71">
        <v>2033</v>
      </c>
      <c r="B2034" s="18"/>
      <c r="C2034" s="18"/>
      <c r="D2034" s="18" t="s">
        <v>20855</v>
      </c>
      <c r="E2034" s="17">
        <v>1</v>
      </c>
      <c r="F2034" s="18" t="s">
        <v>20856</v>
      </c>
      <c r="G2034" s="17">
        <v>1</v>
      </c>
      <c r="H2034" s="19"/>
      <c r="I2034" s="18"/>
      <c r="J2034" s="19"/>
      <c r="K2034" s="18"/>
      <c r="L2034" s="18">
        <v>4171.43</v>
      </c>
    </row>
    <row r="2035" spans="1:12" s="20" customFormat="1" ht="12" x14ac:dyDescent="0.25">
      <c r="A2035" s="71">
        <v>2034</v>
      </c>
      <c r="B2035" s="18"/>
      <c r="C2035" s="18"/>
      <c r="D2035" s="18" t="s">
        <v>20857</v>
      </c>
      <c r="E2035" s="17">
        <v>1</v>
      </c>
      <c r="F2035" s="18" t="s">
        <v>20858</v>
      </c>
      <c r="G2035" s="17">
        <v>1</v>
      </c>
      <c r="H2035" s="19"/>
      <c r="I2035" s="18"/>
      <c r="J2035" s="19"/>
      <c r="K2035" s="18"/>
      <c r="L2035" s="18">
        <v>4685.71</v>
      </c>
    </row>
    <row r="2036" spans="1:12" s="20" customFormat="1" ht="12" x14ac:dyDescent="0.25">
      <c r="A2036" s="71">
        <v>2035</v>
      </c>
      <c r="B2036" s="18"/>
      <c r="C2036" s="18"/>
      <c r="D2036" s="18" t="s">
        <v>20859</v>
      </c>
      <c r="E2036" s="17">
        <v>1</v>
      </c>
      <c r="F2036" s="18" t="s">
        <v>20860</v>
      </c>
      <c r="G2036" s="17">
        <v>1</v>
      </c>
      <c r="H2036" s="19"/>
      <c r="I2036" s="18"/>
      <c r="J2036" s="19"/>
      <c r="K2036" s="18"/>
      <c r="L2036" s="18">
        <v>1828.57</v>
      </c>
    </row>
    <row r="2037" spans="1:12" s="20" customFormat="1" ht="12" x14ac:dyDescent="0.25">
      <c r="A2037" s="71">
        <v>2036</v>
      </c>
      <c r="B2037" s="18"/>
      <c r="C2037" s="18"/>
      <c r="D2037" s="18" t="s">
        <v>20861</v>
      </c>
      <c r="E2037" s="17">
        <v>1</v>
      </c>
      <c r="F2037" s="18" t="s">
        <v>20862</v>
      </c>
      <c r="G2037" s="17">
        <v>1</v>
      </c>
      <c r="H2037" s="19"/>
      <c r="I2037" s="18"/>
      <c r="J2037" s="19"/>
      <c r="K2037" s="18"/>
      <c r="L2037" s="18">
        <v>165.71</v>
      </c>
    </row>
    <row r="2038" spans="1:12" s="20" customFormat="1" ht="12" x14ac:dyDescent="0.25">
      <c r="A2038" s="71">
        <v>2037</v>
      </c>
      <c r="B2038" s="18"/>
      <c r="C2038" s="18"/>
      <c r="D2038" s="18" t="s">
        <v>20863</v>
      </c>
      <c r="E2038" s="17">
        <v>1</v>
      </c>
      <c r="F2038" s="18" t="s">
        <v>20864</v>
      </c>
      <c r="G2038" s="17">
        <v>1</v>
      </c>
      <c r="H2038" s="19"/>
      <c r="I2038" s="18"/>
      <c r="J2038" s="19"/>
      <c r="K2038" s="18"/>
      <c r="L2038" s="18">
        <v>108.57</v>
      </c>
    </row>
    <row r="2039" spans="1:12" s="20" customFormat="1" ht="12" x14ac:dyDescent="0.25">
      <c r="A2039" s="71">
        <v>2038</v>
      </c>
      <c r="B2039" s="18"/>
      <c r="C2039" s="18"/>
      <c r="D2039" s="18" t="s">
        <v>20865</v>
      </c>
      <c r="E2039" s="17">
        <v>1</v>
      </c>
      <c r="F2039" s="18" t="s">
        <v>20866</v>
      </c>
      <c r="G2039" s="17">
        <v>1</v>
      </c>
      <c r="H2039" s="19"/>
      <c r="I2039" s="18"/>
      <c r="J2039" s="19"/>
      <c r="K2039" s="18"/>
      <c r="L2039" s="18">
        <v>93.71</v>
      </c>
    </row>
    <row r="2040" spans="1:12" s="20" customFormat="1" ht="12" x14ac:dyDescent="0.25">
      <c r="A2040" s="71">
        <v>2039</v>
      </c>
      <c r="B2040" s="18"/>
      <c r="C2040" s="18"/>
      <c r="D2040" s="18" t="s">
        <v>20867</v>
      </c>
      <c r="E2040" s="17">
        <v>1</v>
      </c>
      <c r="F2040" s="18" t="s">
        <v>20868</v>
      </c>
      <c r="G2040" s="17">
        <v>1</v>
      </c>
      <c r="H2040" s="19"/>
      <c r="I2040" s="18"/>
      <c r="J2040" s="19"/>
      <c r="K2040" s="18"/>
      <c r="L2040" s="18">
        <v>367.23</v>
      </c>
    </row>
    <row r="2041" spans="1:12" s="20" customFormat="1" ht="12" x14ac:dyDescent="0.25">
      <c r="A2041" s="71">
        <v>2040</v>
      </c>
      <c r="B2041" s="18"/>
      <c r="C2041" s="18"/>
      <c r="D2041" s="18" t="s">
        <v>20869</v>
      </c>
      <c r="E2041" s="17">
        <v>1</v>
      </c>
      <c r="F2041" s="18" t="s">
        <v>20870</v>
      </c>
      <c r="G2041" s="17">
        <v>1</v>
      </c>
      <c r="H2041" s="19"/>
      <c r="I2041" s="18"/>
      <c r="J2041" s="19"/>
      <c r="K2041" s="18"/>
      <c r="L2041" s="18">
        <v>20.92</v>
      </c>
    </row>
    <row r="2042" spans="1:12" s="20" customFormat="1" ht="12" x14ac:dyDescent="0.25">
      <c r="A2042" s="71">
        <v>2041</v>
      </c>
      <c r="B2042" s="18"/>
      <c r="C2042" s="18"/>
      <c r="D2042" s="18" t="s">
        <v>17839</v>
      </c>
      <c r="E2042" s="17">
        <v>1</v>
      </c>
      <c r="F2042" s="18" t="s">
        <v>20871</v>
      </c>
      <c r="G2042" s="17">
        <v>1</v>
      </c>
      <c r="H2042" s="19"/>
      <c r="I2042" s="18"/>
      <c r="J2042" s="19"/>
      <c r="K2042" s="18"/>
      <c r="L2042" s="18">
        <v>150.54</v>
      </c>
    </row>
    <row r="2043" spans="1:12" s="20" customFormat="1" ht="12" x14ac:dyDescent="0.25">
      <c r="A2043" s="71">
        <v>2042</v>
      </c>
      <c r="B2043" s="18"/>
      <c r="C2043" s="18"/>
      <c r="D2043" s="18" t="s">
        <v>20872</v>
      </c>
      <c r="E2043" s="17">
        <v>1</v>
      </c>
      <c r="F2043" s="18" t="s">
        <v>20873</v>
      </c>
      <c r="G2043" s="17" t="e">
        <v>#VALUE!</v>
      </c>
      <c r="H2043" s="19"/>
      <c r="I2043" s="18"/>
      <c r="J2043" s="19"/>
      <c r="K2043" s="18"/>
      <c r="L2043" s="18">
        <v>1743.75</v>
      </c>
    </row>
    <row r="2044" spans="1:12" s="20" customFormat="1" ht="12" x14ac:dyDescent="0.25">
      <c r="A2044" s="71">
        <v>2043</v>
      </c>
      <c r="B2044" s="18" t="s">
        <v>7092</v>
      </c>
      <c r="C2044" s="18"/>
      <c r="D2044" s="18" t="s">
        <v>7093</v>
      </c>
      <c r="E2044" s="17">
        <v>1</v>
      </c>
      <c r="F2044" s="18" t="s">
        <v>20874</v>
      </c>
      <c r="G2044" s="17">
        <v>1</v>
      </c>
      <c r="H2044" s="19"/>
      <c r="I2044" s="18"/>
      <c r="J2044" s="19"/>
      <c r="K2044" s="18"/>
      <c r="L2044" s="18">
        <v>129.97999999999999</v>
      </c>
    </row>
    <row r="2045" spans="1:12" s="20" customFormat="1" ht="12" x14ac:dyDescent="0.25">
      <c r="A2045" s="71">
        <v>2044</v>
      </c>
      <c r="B2045" s="18" t="s">
        <v>512</v>
      </c>
      <c r="C2045" s="18"/>
      <c r="D2045" s="18" t="s">
        <v>513</v>
      </c>
      <c r="E2045" s="17">
        <v>1</v>
      </c>
      <c r="F2045" s="18" t="s">
        <v>20875</v>
      </c>
      <c r="G2045" s="17">
        <v>1</v>
      </c>
      <c r="H2045" s="19"/>
      <c r="I2045" s="18"/>
      <c r="J2045" s="19"/>
      <c r="K2045" s="18"/>
      <c r="L2045" s="18">
        <v>177.96</v>
      </c>
    </row>
    <row r="2046" spans="1:12" s="20" customFormat="1" ht="12" x14ac:dyDescent="0.25">
      <c r="A2046" s="71">
        <v>2045</v>
      </c>
      <c r="B2046" s="18"/>
      <c r="C2046" s="18"/>
      <c r="D2046" s="18" t="s">
        <v>20876</v>
      </c>
      <c r="E2046" s="17">
        <v>1</v>
      </c>
      <c r="F2046" s="18" t="s">
        <v>20877</v>
      </c>
      <c r="G2046" s="17">
        <v>1</v>
      </c>
      <c r="H2046" s="19"/>
      <c r="I2046" s="18"/>
      <c r="J2046" s="19"/>
      <c r="K2046" s="18"/>
      <c r="L2046" s="18">
        <v>165.83</v>
      </c>
    </row>
    <row r="2047" spans="1:12" s="20" customFormat="1" ht="12" x14ac:dyDescent="0.25">
      <c r="A2047" s="71">
        <v>2046</v>
      </c>
      <c r="B2047" s="18"/>
      <c r="C2047" s="18"/>
      <c r="D2047" s="18" t="s">
        <v>20878</v>
      </c>
      <c r="E2047" s="17">
        <v>1</v>
      </c>
      <c r="F2047" s="18" t="s">
        <v>20879</v>
      </c>
      <c r="G2047" s="17">
        <v>1</v>
      </c>
      <c r="H2047" s="19"/>
      <c r="I2047" s="18"/>
      <c r="J2047" s="19"/>
      <c r="K2047" s="18"/>
      <c r="L2047" s="18">
        <v>631.57000000000005</v>
      </c>
    </row>
    <row r="2048" spans="1:12" s="20" customFormat="1" ht="12" x14ac:dyDescent="0.25">
      <c r="A2048" s="71">
        <v>2047</v>
      </c>
      <c r="B2048" s="18"/>
      <c r="C2048" s="18"/>
      <c r="D2048" s="18" t="s">
        <v>20880</v>
      </c>
      <c r="E2048" s="17">
        <v>1</v>
      </c>
      <c r="F2048" s="18" t="s">
        <v>20881</v>
      </c>
      <c r="G2048" s="17" t="e">
        <v>#VALUE!</v>
      </c>
      <c r="H2048" s="19"/>
      <c r="I2048" s="18"/>
      <c r="J2048" s="19"/>
      <c r="K2048" s="18"/>
      <c r="L2048" s="18">
        <v>988.8</v>
      </c>
    </row>
    <row r="2049" spans="1:12" s="20" customFormat="1" ht="12" x14ac:dyDescent="0.25">
      <c r="A2049" s="71">
        <v>2048</v>
      </c>
      <c r="B2049" s="18"/>
      <c r="C2049" s="18"/>
      <c r="D2049" s="18" t="s">
        <v>20882</v>
      </c>
      <c r="E2049" s="17">
        <v>1</v>
      </c>
      <c r="F2049" s="18" t="s">
        <v>20883</v>
      </c>
      <c r="G2049" s="17">
        <v>1</v>
      </c>
      <c r="H2049" s="19"/>
      <c r="I2049" s="18"/>
      <c r="J2049" s="19"/>
      <c r="K2049" s="18"/>
      <c r="L2049" s="18">
        <v>54.35</v>
      </c>
    </row>
    <row r="2050" spans="1:12" s="20" customFormat="1" ht="12" x14ac:dyDescent="0.25">
      <c r="A2050" s="71">
        <v>2049</v>
      </c>
      <c r="B2050" s="18"/>
      <c r="C2050" s="18"/>
      <c r="D2050" s="18" t="s">
        <v>20884</v>
      </c>
      <c r="E2050" s="17">
        <v>1</v>
      </c>
      <c r="F2050" s="18" t="s">
        <v>20885</v>
      </c>
      <c r="G2050" s="17">
        <v>1</v>
      </c>
      <c r="H2050" s="19"/>
      <c r="I2050" s="18"/>
      <c r="J2050" s="19"/>
      <c r="K2050" s="18"/>
      <c r="L2050" s="18">
        <v>54.35</v>
      </c>
    </row>
    <row r="2051" spans="1:12" s="20" customFormat="1" ht="12" x14ac:dyDescent="0.25">
      <c r="A2051" s="71">
        <v>2050</v>
      </c>
      <c r="B2051" s="18"/>
      <c r="C2051" s="18"/>
      <c r="D2051" s="18" t="s">
        <v>20886</v>
      </c>
      <c r="E2051" s="17">
        <v>1</v>
      </c>
      <c r="F2051" s="18" t="s">
        <v>20887</v>
      </c>
      <c r="G2051" s="17">
        <v>1</v>
      </c>
      <c r="H2051" s="19"/>
      <c r="I2051" s="18"/>
      <c r="J2051" s="19"/>
      <c r="K2051" s="18"/>
      <c r="L2051" s="18">
        <v>470.82</v>
      </c>
    </row>
    <row r="2052" spans="1:12" s="20" customFormat="1" ht="12" x14ac:dyDescent="0.25">
      <c r="A2052" s="71">
        <v>2051</v>
      </c>
      <c r="B2052" s="18"/>
      <c r="C2052" s="18"/>
      <c r="D2052" s="18" t="s">
        <v>20888</v>
      </c>
      <c r="E2052" s="17">
        <v>1</v>
      </c>
      <c r="F2052" s="18" t="s">
        <v>20889</v>
      </c>
      <c r="G2052" s="17">
        <v>1</v>
      </c>
      <c r="H2052" s="19"/>
      <c r="I2052" s="18"/>
      <c r="J2052" s="19"/>
      <c r="K2052" s="18"/>
      <c r="L2052" s="18">
        <v>988.8</v>
      </c>
    </row>
    <row r="2053" spans="1:12" s="20" customFormat="1" ht="12" x14ac:dyDescent="0.25">
      <c r="A2053" s="71">
        <v>2052</v>
      </c>
      <c r="B2053" s="18"/>
      <c r="C2053" s="18"/>
      <c r="D2053" s="18" t="s">
        <v>20890</v>
      </c>
      <c r="E2053" s="17">
        <v>1</v>
      </c>
      <c r="F2053" s="18" t="s">
        <v>20891</v>
      </c>
      <c r="G2053" s="17">
        <v>1</v>
      </c>
      <c r="H2053" s="19"/>
      <c r="I2053" s="18"/>
      <c r="J2053" s="19"/>
      <c r="K2053" s="18"/>
      <c r="L2053" s="18">
        <v>631.57000000000005</v>
      </c>
    </row>
    <row r="2054" spans="1:12" s="20" customFormat="1" ht="12" x14ac:dyDescent="0.25">
      <c r="A2054" s="71">
        <v>2053</v>
      </c>
      <c r="B2054" s="18"/>
      <c r="C2054" s="18"/>
      <c r="D2054" s="18" t="s">
        <v>20892</v>
      </c>
      <c r="E2054" s="17">
        <v>1</v>
      </c>
      <c r="F2054" s="18" t="s">
        <v>20893</v>
      </c>
      <c r="G2054" s="17">
        <v>1</v>
      </c>
      <c r="H2054" s="19"/>
      <c r="I2054" s="18"/>
      <c r="J2054" s="19"/>
      <c r="K2054" s="18"/>
      <c r="L2054" s="18">
        <v>189.01</v>
      </c>
    </row>
    <row r="2055" spans="1:12" s="20" customFormat="1" ht="12" x14ac:dyDescent="0.25">
      <c r="A2055" s="71">
        <v>2054</v>
      </c>
      <c r="B2055" s="18"/>
      <c r="C2055" s="18"/>
      <c r="D2055" s="18" t="s">
        <v>20894</v>
      </c>
      <c r="E2055" s="17">
        <v>1</v>
      </c>
      <c r="F2055" s="18" t="s">
        <v>20895</v>
      </c>
      <c r="G2055" s="17">
        <v>1</v>
      </c>
      <c r="H2055" s="19"/>
      <c r="I2055" s="18"/>
      <c r="J2055" s="19"/>
      <c r="K2055" s="18"/>
      <c r="L2055" s="18">
        <v>3051.57</v>
      </c>
    </row>
    <row r="2056" spans="1:12" s="20" customFormat="1" ht="12" x14ac:dyDescent="0.25">
      <c r="A2056" s="71">
        <v>2055</v>
      </c>
      <c r="B2056" s="18"/>
      <c r="C2056" s="18"/>
      <c r="D2056" s="18" t="s">
        <v>20896</v>
      </c>
      <c r="E2056" s="17">
        <v>1</v>
      </c>
      <c r="F2056" s="18" t="s">
        <v>20897</v>
      </c>
      <c r="G2056" s="17">
        <v>1</v>
      </c>
      <c r="H2056" s="19"/>
      <c r="I2056" s="18"/>
      <c r="J2056" s="19"/>
      <c r="K2056" s="18"/>
      <c r="L2056" s="18">
        <v>1835.59</v>
      </c>
    </row>
    <row r="2057" spans="1:12" s="20" customFormat="1" ht="12" x14ac:dyDescent="0.25">
      <c r="A2057" s="71">
        <v>2056</v>
      </c>
      <c r="B2057" s="18"/>
      <c r="C2057" s="18"/>
      <c r="D2057" s="18" t="s">
        <v>20898</v>
      </c>
      <c r="E2057" s="17">
        <v>1</v>
      </c>
      <c r="F2057" s="18" t="s">
        <v>20899</v>
      </c>
      <c r="G2057" s="17">
        <v>1</v>
      </c>
      <c r="H2057" s="19"/>
      <c r="I2057" s="18"/>
      <c r="J2057" s="19"/>
      <c r="K2057" s="18"/>
      <c r="L2057" s="18">
        <v>2415.67</v>
      </c>
    </row>
    <row r="2058" spans="1:12" s="20" customFormat="1" ht="12" x14ac:dyDescent="0.25">
      <c r="A2058" s="71">
        <v>2057</v>
      </c>
      <c r="B2058" s="18" t="s">
        <v>8228</v>
      </c>
      <c r="C2058" s="18"/>
      <c r="D2058" s="18" t="s">
        <v>20900</v>
      </c>
      <c r="E2058" s="17">
        <v>1</v>
      </c>
      <c r="F2058" s="18" t="s">
        <v>20901</v>
      </c>
      <c r="G2058" s="17">
        <v>1</v>
      </c>
      <c r="H2058" s="19"/>
      <c r="I2058" s="18"/>
      <c r="J2058" s="19"/>
      <c r="K2058" s="18"/>
      <c r="L2058" s="18">
        <v>10571.43</v>
      </c>
    </row>
    <row r="2059" spans="1:12" s="20" customFormat="1" ht="12" x14ac:dyDescent="0.25">
      <c r="A2059" s="71">
        <v>2058</v>
      </c>
      <c r="B2059" s="18"/>
      <c r="C2059" s="18"/>
      <c r="D2059" s="18" t="s">
        <v>20902</v>
      </c>
      <c r="E2059" s="17">
        <v>1</v>
      </c>
      <c r="F2059" s="18" t="s">
        <v>20903</v>
      </c>
      <c r="G2059" s="17">
        <v>1</v>
      </c>
      <c r="H2059" s="19"/>
      <c r="I2059" s="18"/>
      <c r="J2059" s="19"/>
      <c r="K2059" s="18"/>
      <c r="L2059" s="18">
        <v>685.71</v>
      </c>
    </row>
    <row r="2060" spans="1:12" s="20" customFormat="1" ht="12" x14ac:dyDescent="0.25">
      <c r="A2060" s="71">
        <v>2059</v>
      </c>
      <c r="B2060" s="18"/>
      <c r="C2060" s="18"/>
      <c r="D2060" s="18" t="s">
        <v>20904</v>
      </c>
      <c r="E2060" s="17">
        <v>1</v>
      </c>
      <c r="F2060" s="18" t="s">
        <v>20905</v>
      </c>
      <c r="G2060" s="17">
        <v>1</v>
      </c>
      <c r="H2060" s="19"/>
      <c r="I2060" s="18"/>
      <c r="J2060" s="19"/>
      <c r="K2060" s="18"/>
      <c r="L2060" s="18">
        <v>57.14</v>
      </c>
    </row>
    <row r="2061" spans="1:12" s="20" customFormat="1" ht="12" x14ac:dyDescent="0.25">
      <c r="A2061" s="71">
        <v>2060</v>
      </c>
      <c r="B2061" s="18"/>
      <c r="C2061" s="18"/>
      <c r="D2061" s="18" t="s">
        <v>20906</v>
      </c>
      <c r="E2061" s="17">
        <v>1</v>
      </c>
      <c r="F2061" s="18" t="s">
        <v>20907</v>
      </c>
      <c r="G2061" s="17">
        <v>1</v>
      </c>
      <c r="H2061" s="19"/>
      <c r="I2061" s="18"/>
      <c r="J2061" s="19"/>
      <c r="K2061" s="18"/>
      <c r="L2061" s="18">
        <v>456</v>
      </c>
    </row>
    <row r="2062" spans="1:12" s="20" customFormat="1" ht="12" x14ac:dyDescent="0.25">
      <c r="A2062" s="71">
        <v>2061</v>
      </c>
      <c r="B2062" s="18"/>
      <c r="C2062" s="18"/>
      <c r="D2062" s="18" t="s">
        <v>20908</v>
      </c>
      <c r="E2062" s="17">
        <v>1</v>
      </c>
      <c r="F2062" s="18" t="s">
        <v>20909</v>
      </c>
      <c r="G2062" s="17">
        <v>1</v>
      </c>
      <c r="H2062" s="19"/>
      <c r="I2062" s="18"/>
      <c r="J2062" s="19"/>
      <c r="K2062" s="18"/>
      <c r="L2062" s="18">
        <v>684.57</v>
      </c>
    </row>
    <row r="2063" spans="1:12" s="20" customFormat="1" ht="12" x14ac:dyDescent="0.25">
      <c r="A2063" s="71">
        <v>2062</v>
      </c>
      <c r="B2063" s="18"/>
      <c r="C2063" s="18"/>
      <c r="D2063" s="18" t="s">
        <v>20910</v>
      </c>
      <c r="E2063" s="17">
        <v>1</v>
      </c>
      <c r="F2063" s="18" t="s">
        <v>20911</v>
      </c>
      <c r="G2063" s="17">
        <v>1</v>
      </c>
      <c r="H2063" s="19"/>
      <c r="I2063" s="18"/>
      <c r="J2063" s="19"/>
      <c r="K2063" s="18"/>
      <c r="L2063" s="18">
        <v>685.71</v>
      </c>
    </row>
    <row r="2064" spans="1:12" s="20" customFormat="1" ht="12" x14ac:dyDescent="0.25">
      <c r="A2064" s="71">
        <v>2063</v>
      </c>
      <c r="B2064" s="18"/>
      <c r="C2064" s="18"/>
      <c r="D2064" s="18" t="s">
        <v>20912</v>
      </c>
      <c r="E2064" s="17">
        <v>1</v>
      </c>
      <c r="F2064" s="18" t="s">
        <v>20913</v>
      </c>
      <c r="G2064" s="17">
        <v>1</v>
      </c>
      <c r="H2064" s="19"/>
      <c r="I2064" s="18"/>
      <c r="J2064" s="19"/>
      <c r="K2064" s="18"/>
      <c r="L2064" s="18">
        <v>342.86</v>
      </c>
    </row>
    <row r="2065" spans="1:12" s="20" customFormat="1" ht="12" x14ac:dyDescent="0.25">
      <c r="A2065" s="71">
        <v>2064</v>
      </c>
      <c r="B2065" s="18"/>
      <c r="C2065" s="18"/>
      <c r="D2065" s="18">
        <v>4210064800</v>
      </c>
      <c r="E2065" s="17">
        <v>1</v>
      </c>
      <c r="F2065" s="18" t="s">
        <v>20914</v>
      </c>
      <c r="G2065" s="17">
        <v>1</v>
      </c>
      <c r="H2065" s="19"/>
      <c r="I2065" s="18"/>
      <c r="J2065" s="19"/>
      <c r="K2065" s="18"/>
      <c r="L2065" s="18">
        <v>1072.3399999999999</v>
      </c>
    </row>
    <row r="2066" spans="1:12" s="20" customFormat="1" ht="12" x14ac:dyDescent="0.25">
      <c r="A2066" s="71">
        <v>2065</v>
      </c>
      <c r="B2066" s="18"/>
      <c r="C2066" s="18"/>
      <c r="D2066" s="18">
        <v>4210063800</v>
      </c>
      <c r="E2066" s="17">
        <v>1</v>
      </c>
      <c r="F2066" s="18" t="s">
        <v>20915</v>
      </c>
      <c r="G2066" s="17">
        <v>1</v>
      </c>
      <c r="H2066" s="19"/>
      <c r="I2066" s="18"/>
      <c r="J2066" s="19"/>
      <c r="K2066" s="18"/>
      <c r="L2066" s="18">
        <v>1223.9000000000001</v>
      </c>
    </row>
    <row r="2067" spans="1:12" s="20" customFormat="1" ht="12" x14ac:dyDescent="0.25">
      <c r="A2067" s="71">
        <v>2066</v>
      </c>
      <c r="B2067" s="18"/>
      <c r="C2067" s="18"/>
      <c r="D2067" s="18">
        <v>4210062800</v>
      </c>
      <c r="E2067" s="17">
        <v>1</v>
      </c>
      <c r="F2067" s="18" t="s">
        <v>20916</v>
      </c>
      <c r="G2067" s="17">
        <v>1</v>
      </c>
      <c r="H2067" s="19"/>
      <c r="I2067" s="18"/>
      <c r="J2067" s="19"/>
      <c r="K2067" s="18"/>
      <c r="L2067" s="18">
        <v>1360.66</v>
      </c>
    </row>
    <row r="2068" spans="1:12" s="20" customFormat="1" ht="12" x14ac:dyDescent="0.25">
      <c r="A2068" s="71">
        <v>2067</v>
      </c>
      <c r="B2068" s="18"/>
      <c r="C2068" s="18"/>
      <c r="D2068" s="18">
        <v>4210061800</v>
      </c>
      <c r="E2068" s="17">
        <v>1</v>
      </c>
      <c r="F2068" s="18" t="s">
        <v>20917</v>
      </c>
      <c r="G2068" s="17">
        <v>1</v>
      </c>
      <c r="H2068" s="19"/>
      <c r="I2068" s="18"/>
      <c r="J2068" s="19"/>
      <c r="K2068" s="18"/>
      <c r="L2068" s="18">
        <v>1607.19</v>
      </c>
    </row>
    <row r="2069" spans="1:12" s="20" customFormat="1" ht="12" x14ac:dyDescent="0.25">
      <c r="A2069" s="71">
        <v>2068</v>
      </c>
      <c r="B2069" s="18"/>
      <c r="C2069" s="18"/>
      <c r="D2069" s="18">
        <v>4210060800</v>
      </c>
      <c r="E2069" s="17">
        <v>1</v>
      </c>
      <c r="F2069" s="18" t="s">
        <v>20918</v>
      </c>
      <c r="G2069" s="17">
        <v>1</v>
      </c>
      <c r="H2069" s="19"/>
      <c r="I2069" s="18"/>
      <c r="J2069" s="19"/>
      <c r="K2069" s="18"/>
      <c r="L2069" s="18">
        <v>1703.88</v>
      </c>
    </row>
    <row r="2070" spans="1:12" s="20" customFormat="1" ht="12" x14ac:dyDescent="0.25">
      <c r="A2070" s="71">
        <v>2069</v>
      </c>
      <c r="B2070" s="18"/>
      <c r="C2070" s="18"/>
      <c r="D2070" s="18">
        <v>4210075800</v>
      </c>
      <c r="E2070" s="17">
        <v>1</v>
      </c>
      <c r="F2070" s="18" t="s">
        <v>20919</v>
      </c>
      <c r="G2070" s="17">
        <v>1</v>
      </c>
      <c r="H2070" s="19"/>
      <c r="I2070" s="18"/>
      <c r="J2070" s="19"/>
      <c r="K2070" s="18"/>
      <c r="L2070" s="18">
        <v>2305.52</v>
      </c>
    </row>
    <row r="2071" spans="1:12" s="20" customFormat="1" ht="12" x14ac:dyDescent="0.25">
      <c r="A2071" s="71">
        <v>2070</v>
      </c>
      <c r="B2071" s="18"/>
      <c r="C2071" s="18"/>
      <c r="D2071" s="18">
        <v>4210076800</v>
      </c>
      <c r="E2071" s="17">
        <v>1</v>
      </c>
      <c r="F2071" s="18" t="s">
        <v>20920</v>
      </c>
      <c r="G2071" s="17">
        <v>1</v>
      </c>
      <c r="H2071" s="19"/>
      <c r="I2071" s="18"/>
      <c r="J2071" s="19"/>
      <c r="K2071" s="18"/>
      <c r="L2071" s="18">
        <v>2582.83</v>
      </c>
    </row>
    <row r="2072" spans="1:12" s="20" customFormat="1" ht="12" x14ac:dyDescent="0.25">
      <c r="A2072" s="71">
        <v>2071</v>
      </c>
      <c r="B2072" s="18"/>
      <c r="C2072" s="18"/>
      <c r="D2072" s="18">
        <v>4210077800</v>
      </c>
      <c r="E2072" s="17">
        <v>1</v>
      </c>
      <c r="F2072" s="18" t="s">
        <v>20921</v>
      </c>
      <c r="G2072" s="17">
        <v>1</v>
      </c>
      <c r="H2072" s="19"/>
      <c r="I2072" s="18"/>
      <c r="J2072" s="19"/>
      <c r="K2072" s="18"/>
      <c r="L2072" s="18">
        <v>2792.51</v>
      </c>
    </row>
    <row r="2073" spans="1:12" s="20" customFormat="1" ht="12" x14ac:dyDescent="0.25">
      <c r="A2073" s="71">
        <v>2072</v>
      </c>
      <c r="B2073" s="18" t="s">
        <v>8268</v>
      </c>
      <c r="C2073" s="18"/>
      <c r="D2073" s="18">
        <v>4210078800</v>
      </c>
      <c r="E2073" s="17">
        <v>1</v>
      </c>
      <c r="F2073" s="18" t="s">
        <v>20922</v>
      </c>
      <c r="G2073" s="17">
        <v>1</v>
      </c>
      <c r="H2073" s="19"/>
      <c r="I2073" s="18"/>
      <c r="J2073" s="19"/>
      <c r="K2073" s="18"/>
      <c r="L2073" s="18">
        <v>3272.75</v>
      </c>
    </row>
    <row r="2074" spans="1:12" s="20" customFormat="1" ht="12" x14ac:dyDescent="0.25">
      <c r="A2074" s="71">
        <v>2073</v>
      </c>
      <c r="B2074" s="18"/>
      <c r="C2074" s="18"/>
      <c r="D2074" s="18">
        <v>4210090800</v>
      </c>
      <c r="E2074" s="17">
        <v>1</v>
      </c>
      <c r="F2074" s="18" t="s">
        <v>20923</v>
      </c>
      <c r="G2074" s="17">
        <v>1</v>
      </c>
      <c r="H2074" s="19"/>
      <c r="I2074" s="18"/>
      <c r="J2074" s="19"/>
      <c r="K2074" s="18"/>
      <c r="L2074" s="18">
        <v>2673.58</v>
      </c>
    </row>
    <row r="2075" spans="1:12" s="20" customFormat="1" ht="12" x14ac:dyDescent="0.25">
      <c r="A2075" s="71">
        <v>2074</v>
      </c>
      <c r="B2075" s="18"/>
      <c r="C2075" s="18"/>
      <c r="D2075" s="18" t="s">
        <v>20924</v>
      </c>
      <c r="E2075" s="17">
        <v>1</v>
      </c>
      <c r="F2075" s="18" t="s">
        <v>20925</v>
      </c>
      <c r="G2075" s="17">
        <v>1</v>
      </c>
      <c r="H2075" s="19"/>
      <c r="I2075" s="18"/>
      <c r="J2075" s="19"/>
      <c r="K2075" s="18"/>
      <c r="L2075" s="18">
        <v>27.91</v>
      </c>
    </row>
    <row r="2076" spans="1:12" s="20" customFormat="1" ht="12" x14ac:dyDescent="0.25">
      <c r="A2076" s="71">
        <v>2075</v>
      </c>
      <c r="B2076" s="18"/>
      <c r="C2076" s="18"/>
      <c r="D2076" s="18" t="s">
        <v>20926</v>
      </c>
      <c r="E2076" s="17">
        <v>1</v>
      </c>
      <c r="F2076" s="18" t="s">
        <v>20927</v>
      </c>
      <c r="G2076" s="17">
        <v>1</v>
      </c>
      <c r="H2076" s="19"/>
      <c r="I2076" s="18"/>
      <c r="J2076" s="19"/>
      <c r="K2076" s="18"/>
      <c r="L2076" s="18">
        <v>170.58</v>
      </c>
    </row>
    <row r="2077" spans="1:12" s="20" customFormat="1" ht="12" x14ac:dyDescent="0.25">
      <c r="A2077" s="71">
        <v>2076</v>
      </c>
      <c r="B2077" s="18"/>
      <c r="C2077" s="18"/>
      <c r="D2077" s="18" t="s">
        <v>20928</v>
      </c>
      <c r="E2077" s="17">
        <v>1</v>
      </c>
      <c r="F2077" s="18" t="s">
        <v>20929</v>
      </c>
      <c r="G2077" s="17">
        <v>1</v>
      </c>
      <c r="H2077" s="19"/>
      <c r="I2077" s="18"/>
      <c r="J2077" s="19"/>
      <c r="K2077" s="18"/>
      <c r="L2077" s="18">
        <v>3371.43</v>
      </c>
    </row>
    <row r="2078" spans="1:12" s="20" customFormat="1" ht="12" x14ac:dyDescent="0.25">
      <c r="A2078" s="71">
        <v>2077</v>
      </c>
      <c r="B2078" s="18"/>
      <c r="C2078" s="18"/>
      <c r="D2078" s="18">
        <v>4000048</v>
      </c>
      <c r="E2078" s="17">
        <v>1</v>
      </c>
      <c r="F2078" s="18" t="s">
        <v>20930</v>
      </c>
      <c r="G2078" s="17">
        <v>1</v>
      </c>
      <c r="H2078" s="19"/>
      <c r="I2078" s="18"/>
      <c r="J2078" s="19"/>
      <c r="K2078" s="18"/>
      <c r="L2078" s="18">
        <v>570.29</v>
      </c>
    </row>
    <row r="2079" spans="1:12" s="20" customFormat="1" ht="12" x14ac:dyDescent="0.25">
      <c r="A2079" s="71">
        <v>2078</v>
      </c>
      <c r="B2079" s="18"/>
      <c r="C2079" s="18"/>
      <c r="D2079" s="18" t="s">
        <v>14904</v>
      </c>
      <c r="E2079" s="17">
        <v>1</v>
      </c>
      <c r="F2079" s="18" t="s">
        <v>20931</v>
      </c>
      <c r="G2079" s="17">
        <v>1</v>
      </c>
      <c r="H2079" s="19"/>
      <c r="I2079" s="18"/>
      <c r="J2079" s="19"/>
      <c r="K2079" s="18"/>
      <c r="L2079" s="18">
        <v>7.04</v>
      </c>
    </row>
    <row r="2080" spans="1:12" s="20" customFormat="1" ht="12" x14ac:dyDescent="0.25">
      <c r="A2080" s="71">
        <v>2079</v>
      </c>
      <c r="B2080" s="18"/>
      <c r="C2080" s="18"/>
      <c r="D2080" s="18" t="s">
        <v>15196</v>
      </c>
      <c r="E2080" s="17">
        <v>1</v>
      </c>
      <c r="F2080" s="18" t="s">
        <v>20932</v>
      </c>
      <c r="G2080" s="17">
        <v>1</v>
      </c>
      <c r="H2080" s="19"/>
      <c r="I2080" s="18"/>
      <c r="J2080" s="19"/>
      <c r="K2080" s="18"/>
      <c r="L2080" s="18">
        <v>13.25</v>
      </c>
    </row>
    <row r="2081" spans="1:12" s="20" customFormat="1" ht="12" x14ac:dyDescent="0.25">
      <c r="A2081" s="71">
        <v>2080</v>
      </c>
      <c r="B2081" s="18"/>
      <c r="C2081" s="18"/>
      <c r="D2081" s="18" t="s">
        <v>14977</v>
      </c>
      <c r="E2081" s="17">
        <v>1</v>
      </c>
      <c r="F2081" s="18" t="s">
        <v>20933</v>
      </c>
      <c r="G2081" s="17">
        <v>1</v>
      </c>
      <c r="H2081" s="19"/>
      <c r="I2081" s="18"/>
      <c r="J2081" s="19"/>
      <c r="K2081" s="18"/>
      <c r="L2081" s="18">
        <v>6.71</v>
      </c>
    </row>
    <row r="2082" spans="1:12" s="20" customFormat="1" ht="12" x14ac:dyDescent="0.25">
      <c r="A2082" s="71">
        <v>2081</v>
      </c>
      <c r="B2082" s="18"/>
      <c r="C2082" s="18"/>
      <c r="D2082" s="18" t="s">
        <v>20934</v>
      </c>
      <c r="E2082" s="17">
        <v>1</v>
      </c>
      <c r="F2082" s="18" t="s">
        <v>20935</v>
      </c>
      <c r="G2082" s="17">
        <v>1</v>
      </c>
      <c r="H2082" s="19"/>
      <c r="I2082" s="18"/>
      <c r="J2082" s="19"/>
      <c r="K2082" s="18"/>
      <c r="L2082" s="18">
        <v>0.85</v>
      </c>
    </row>
    <row r="2083" spans="1:12" s="20" customFormat="1" ht="12" x14ac:dyDescent="0.25">
      <c r="A2083" s="71">
        <v>2082</v>
      </c>
      <c r="B2083" s="18"/>
      <c r="C2083" s="18"/>
      <c r="D2083" s="18" t="s">
        <v>20936</v>
      </c>
      <c r="E2083" s="17">
        <v>1</v>
      </c>
      <c r="F2083" s="18" t="s">
        <v>20937</v>
      </c>
      <c r="G2083" s="17">
        <v>1</v>
      </c>
      <c r="H2083" s="19"/>
      <c r="I2083" s="18"/>
      <c r="J2083" s="19"/>
      <c r="K2083" s="18"/>
      <c r="L2083" s="18">
        <v>49.34</v>
      </c>
    </row>
    <row r="2084" spans="1:12" s="20" customFormat="1" ht="12" x14ac:dyDescent="0.25">
      <c r="A2084" s="71">
        <v>2083</v>
      </c>
      <c r="B2084" s="18"/>
      <c r="C2084" s="18"/>
      <c r="D2084" s="18" t="s">
        <v>20938</v>
      </c>
      <c r="E2084" s="17">
        <v>1</v>
      </c>
      <c r="F2084" s="18" t="s">
        <v>20939</v>
      </c>
      <c r="G2084" s="17">
        <v>1</v>
      </c>
      <c r="H2084" s="19"/>
      <c r="I2084" s="18"/>
      <c r="J2084" s="19"/>
      <c r="K2084" s="18"/>
      <c r="L2084" s="18">
        <v>147.06</v>
      </c>
    </row>
    <row r="2085" spans="1:12" s="20" customFormat="1" ht="12" x14ac:dyDescent="0.25">
      <c r="A2085" s="71">
        <v>2084</v>
      </c>
      <c r="B2085" s="18"/>
      <c r="C2085" s="18"/>
      <c r="D2085" s="18" t="s">
        <v>20940</v>
      </c>
      <c r="E2085" s="17">
        <v>1</v>
      </c>
      <c r="F2085" s="18" t="s">
        <v>20941</v>
      </c>
      <c r="G2085" s="17">
        <v>1</v>
      </c>
      <c r="H2085" s="19"/>
      <c r="I2085" s="18"/>
      <c r="J2085" s="19"/>
      <c r="K2085" s="18"/>
      <c r="L2085" s="18">
        <v>4.12</v>
      </c>
    </row>
    <row r="2086" spans="1:12" s="20" customFormat="1" ht="12" x14ac:dyDescent="0.25">
      <c r="A2086" s="71">
        <v>2085</v>
      </c>
      <c r="B2086" s="18"/>
      <c r="C2086" s="18"/>
      <c r="D2086" s="18" t="s">
        <v>20942</v>
      </c>
      <c r="E2086" s="17">
        <v>1</v>
      </c>
      <c r="F2086" s="18" t="s">
        <v>20943</v>
      </c>
      <c r="G2086" s="17">
        <v>1</v>
      </c>
      <c r="H2086" s="19"/>
      <c r="I2086" s="18"/>
      <c r="J2086" s="19"/>
      <c r="K2086" s="18"/>
      <c r="L2086" s="18">
        <v>44.27</v>
      </c>
    </row>
    <row r="2087" spans="1:12" s="20" customFormat="1" ht="12" x14ac:dyDescent="0.25">
      <c r="A2087" s="71">
        <v>2086</v>
      </c>
      <c r="B2087" s="18"/>
      <c r="C2087" s="18"/>
      <c r="D2087" s="18" t="s">
        <v>20944</v>
      </c>
      <c r="E2087" s="17">
        <v>1</v>
      </c>
      <c r="F2087" s="18" t="s">
        <v>20945</v>
      </c>
      <c r="G2087" s="17">
        <v>1</v>
      </c>
      <c r="H2087" s="19"/>
      <c r="I2087" s="18"/>
      <c r="J2087" s="19"/>
      <c r="K2087" s="18"/>
      <c r="L2087" s="18">
        <v>49.09</v>
      </c>
    </row>
    <row r="2088" spans="1:12" s="20" customFormat="1" ht="12" x14ac:dyDescent="0.25">
      <c r="A2088" s="71">
        <v>2087</v>
      </c>
      <c r="B2088" s="18"/>
      <c r="C2088" s="18"/>
      <c r="D2088" s="18" t="s">
        <v>20946</v>
      </c>
      <c r="E2088" s="17">
        <v>1</v>
      </c>
      <c r="F2088" s="18" t="s">
        <v>20947</v>
      </c>
      <c r="G2088" s="17">
        <v>1</v>
      </c>
      <c r="H2088" s="19"/>
      <c r="I2088" s="18"/>
      <c r="J2088" s="19"/>
      <c r="K2088" s="18"/>
      <c r="L2088" s="18">
        <v>57.42</v>
      </c>
    </row>
    <row r="2089" spans="1:12" s="20" customFormat="1" ht="12" x14ac:dyDescent="0.25">
      <c r="A2089" s="71">
        <v>2088</v>
      </c>
      <c r="B2089" s="18"/>
      <c r="C2089" s="18"/>
      <c r="D2089" s="18" t="s">
        <v>20948</v>
      </c>
      <c r="E2089" s="17">
        <v>1</v>
      </c>
      <c r="F2089" s="18" t="s">
        <v>20949</v>
      </c>
      <c r="G2089" s="17">
        <v>1</v>
      </c>
      <c r="H2089" s="19"/>
      <c r="I2089" s="18"/>
      <c r="J2089" s="19"/>
      <c r="K2089" s="18"/>
      <c r="L2089" s="18">
        <v>205.64</v>
      </c>
    </row>
    <row r="2090" spans="1:12" s="20" customFormat="1" ht="12" x14ac:dyDescent="0.25">
      <c r="A2090" s="71">
        <v>2089</v>
      </c>
      <c r="B2090" s="18"/>
      <c r="C2090" s="18"/>
      <c r="D2090" s="18" t="s">
        <v>20950</v>
      </c>
      <c r="E2090" s="17">
        <v>1</v>
      </c>
      <c r="F2090" s="18" t="s">
        <v>20951</v>
      </c>
      <c r="G2090" s="17">
        <v>1</v>
      </c>
      <c r="H2090" s="19"/>
      <c r="I2090" s="18"/>
      <c r="J2090" s="19"/>
      <c r="K2090" s="18"/>
      <c r="L2090" s="18">
        <v>232.58</v>
      </c>
    </row>
    <row r="2091" spans="1:12" s="20" customFormat="1" ht="12" x14ac:dyDescent="0.25">
      <c r="A2091" s="71">
        <v>2090</v>
      </c>
      <c r="B2091" s="18"/>
      <c r="C2091" s="18"/>
      <c r="D2091" s="18" t="s">
        <v>20952</v>
      </c>
      <c r="E2091" s="17">
        <v>1</v>
      </c>
      <c r="F2091" s="18" t="s">
        <v>20953</v>
      </c>
      <c r="G2091" s="17">
        <v>1</v>
      </c>
      <c r="H2091" s="19"/>
      <c r="I2091" s="18"/>
      <c r="J2091" s="19"/>
      <c r="K2091" s="18"/>
      <c r="L2091" s="18">
        <v>391.26</v>
      </c>
    </row>
    <row r="2092" spans="1:12" s="20" customFormat="1" ht="12" x14ac:dyDescent="0.25">
      <c r="A2092" s="71">
        <v>2091</v>
      </c>
      <c r="B2092" s="18"/>
      <c r="C2092" s="18"/>
      <c r="D2092" s="18" t="s">
        <v>20954</v>
      </c>
      <c r="E2092" s="17">
        <v>1</v>
      </c>
      <c r="F2092" s="18" t="s">
        <v>20955</v>
      </c>
      <c r="G2092" s="17">
        <v>1</v>
      </c>
      <c r="H2092" s="19"/>
      <c r="I2092" s="18"/>
      <c r="J2092" s="19"/>
      <c r="K2092" s="18"/>
      <c r="L2092" s="18">
        <v>40.18</v>
      </c>
    </row>
    <row r="2093" spans="1:12" s="20" customFormat="1" ht="12" x14ac:dyDescent="0.25">
      <c r="A2093" s="71">
        <v>2092</v>
      </c>
      <c r="B2093" s="18"/>
      <c r="C2093" s="18"/>
      <c r="D2093" s="18" t="s">
        <v>20956</v>
      </c>
      <c r="E2093" s="17">
        <v>1</v>
      </c>
      <c r="F2093" s="18" t="s">
        <v>20957</v>
      </c>
      <c r="G2093" s="17">
        <v>1</v>
      </c>
      <c r="H2093" s="19"/>
      <c r="I2093" s="18"/>
      <c r="J2093" s="19"/>
      <c r="K2093" s="18"/>
      <c r="L2093" s="18">
        <v>30.01</v>
      </c>
    </row>
    <row r="2094" spans="1:12" s="20" customFormat="1" ht="12" x14ac:dyDescent="0.25">
      <c r="A2094" s="71">
        <v>2093</v>
      </c>
      <c r="B2094" s="18"/>
      <c r="C2094" s="18"/>
      <c r="D2094" s="18" t="s">
        <v>20958</v>
      </c>
      <c r="E2094" s="17">
        <v>1</v>
      </c>
      <c r="F2094" s="18" t="s">
        <v>20959</v>
      </c>
      <c r="G2094" s="17">
        <v>1</v>
      </c>
      <c r="H2094" s="19"/>
      <c r="I2094" s="18"/>
      <c r="J2094" s="19"/>
      <c r="K2094" s="18"/>
      <c r="L2094" s="18">
        <v>27.39</v>
      </c>
    </row>
    <row r="2095" spans="1:12" s="20" customFormat="1" ht="12" x14ac:dyDescent="0.25">
      <c r="A2095" s="71">
        <v>2094</v>
      </c>
      <c r="B2095" s="18"/>
      <c r="C2095" s="18"/>
      <c r="D2095" s="18" t="s">
        <v>20960</v>
      </c>
      <c r="E2095" s="17">
        <v>1</v>
      </c>
      <c r="F2095" s="18" t="s">
        <v>20961</v>
      </c>
      <c r="G2095" s="17">
        <v>1</v>
      </c>
      <c r="H2095" s="19"/>
      <c r="I2095" s="18"/>
      <c r="J2095" s="19"/>
      <c r="K2095" s="18"/>
      <c r="L2095" s="18">
        <v>58.93</v>
      </c>
    </row>
    <row r="2096" spans="1:12" s="20" customFormat="1" ht="12" x14ac:dyDescent="0.25">
      <c r="A2096" s="71">
        <v>2095</v>
      </c>
      <c r="B2096" s="18"/>
      <c r="C2096" s="18"/>
      <c r="D2096" s="18" t="s">
        <v>20962</v>
      </c>
      <c r="E2096" s="17">
        <v>1</v>
      </c>
      <c r="F2096" s="18" t="s">
        <v>20963</v>
      </c>
      <c r="G2096" s="17">
        <v>1</v>
      </c>
      <c r="H2096" s="19"/>
      <c r="I2096" s="18"/>
      <c r="J2096" s="19"/>
      <c r="K2096" s="18"/>
      <c r="L2096" s="18">
        <v>67.33</v>
      </c>
    </row>
    <row r="2097" spans="1:12" s="20" customFormat="1" ht="12" x14ac:dyDescent="0.25">
      <c r="A2097" s="71">
        <v>2096</v>
      </c>
      <c r="B2097" s="18"/>
      <c r="C2097" s="18"/>
      <c r="D2097" s="18" t="s">
        <v>20964</v>
      </c>
      <c r="E2097" s="17">
        <v>1</v>
      </c>
      <c r="F2097" s="18" t="s">
        <v>20965</v>
      </c>
      <c r="G2097" s="17">
        <v>1</v>
      </c>
      <c r="H2097" s="19"/>
      <c r="I2097" s="18"/>
      <c r="J2097" s="19"/>
      <c r="K2097" s="18"/>
      <c r="L2097" s="18">
        <v>33.78</v>
      </c>
    </row>
    <row r="2098" spans="1:12" s="20" customFormat="1" ht="12" x14ac:dyDescent="0.25">
      <c r="A2098" s="71">
        <v>2097</v>
      </c>
      <c r="B2098" s="18"/>
      <c r="C2098" s="18"/>
      <c r="D2098" s="18" t="s">
        <v>20966</v>
      </c>
      <c r="E2098" s="17">
        <v>1</v>
      </c>
      <c r="F2098" s="18" t="s">
        <v>20967</v>
      </c>
      <c r="G2098" s="17">
        <v>1</v>
      </c>
      <c r="H2098" s="19"/>
      <c r="I2098" s="18"/>
      <c r="J2098" s="19"/>
      <c r="K2098" s="18"/>
      <c r="L2098" s="18">
        <v>109.15</v>
      </c>
    </row>
    <row r="2099" spans="1:12" s="20" customFormat="1" ht="12" x14ac:dyDescent="0.25">
      <c r="A2099" s="71">
        <v>2098</v>
      </c>
      <c r="B2099" s="18"/>
      <c r="C2099" s="18"/>
      <c r="D2099" s="18" t="s">
        <v>20968</v>
      </c>
      <c r="E2099" s="17">
        <v>1</v>
      </c>
      <c r="F2099" s="18" t="s">
        <v>20969</v>
      </c>
      <c r="G2099" s="17">
        <v>1</v>
      </c>
      <c r="H2099" s="19"/>
      <c r="I2099" s="18"/>
      <c r="J2099" s="19"/>
      <c r="K2099" s="18"/>
      <c r="L2099" s="18">
        <v>202.51</v>
      </c>
    </row>
    <row r="2100" spans="1:12" s="20" customFormat="1" ht="12" x14ac:dyDescent="0.25">
      <c r="A2100" s="71">
        <v>2099</v>
      </c>
      <c r="B2100" s="18"/>
      <c r="C2100" s="18"/>
      <c r="D2100" s="18" t="s">
        <v>20970</v>
      </c>
      <c r="E2100" s="17">
        <v>1</v>
      </c>
      <c r="F2100" s="18" t="s">
        <v>20971</v>
      </c>
      <c r="G2100" s="17">
        <v>1</v>
      </c>
      <c r="H2100" s="19"/>
      <c r="I2100" s="18"/>
      <c r="J2100" s="19"/>
      <c r="K2100" s="18"/>
      <c r="L2100" s="18">
        <v>216.73</v>
      </c>
    </row>
    <row r="2101" spans="1:12" s="20" customFormat="1" ht="12" x14ac:dyDescent="0.25">
      <c r="A2101" s="71">
        <v>2100</v>
      </c>
      <c r="B2101" s="18"/>
      <c r="C2101" s="18"/>
      <c r="D2101" s="18">
        <v>29001</v>
      </c>
      <c r="E2101" s="17">
        <v>1</v>
      </c>
      <c r="F2101" s="18" t="s">
        <v>20972</v>
      </c>
      <c r="G2101" s="17">
        <v>1</v>
      </c>
      <c r="H2101" s="19"/>
      <c r="I2101" s="18"/>
      <c r="J2101" s="19"/>
      <c r="K2101" s="18"/>
      <c r="L2101" s="18">
        <v>61.18</v>
      </c>
    </row>
    <row r="2102" spans="1:12" s="20" customFormat="1" ht="12" x14ac:dyDescent="0.25">
      <c r="A2102" s="71">
        <v>2101</v>
      </c>
      <c r="B2102" s="18"/>
      <c r="C2102" s="18"/>
      <c r="D2102" s="18">
        <v>29002</v>
      </c>
      <c r="E2102" s="17">
        <v>1</v>
      </c>
      <c r="F2102" s="18" t="s">
        <v>20973</v>
      </c>
      <c r="G2102" s="17">
        <v>1</v>
      </c>
      <c r="H2102" s="19"/>
      <c r="I2102" s="18"/>
      <c r="J2102" s="19"/>
      <c r="K2102" s="18"/>
      <c r="L2102" s="18">
        <v>72.94</v>
      </c>
    </row>
    <row r="2103" spans="1:12" s="20" customFormat="1" ht="12" x14ac:dyDescent="0.25">
      <c r="A2103" s="71">
        <v>2102</v>
      </c>
      <c r="B2103" s="18"/>
      <c r="C2103" s="18"/>
      <c r="D2103" s="18">
        <v>29003</v>
      </c>
      <c r="E2103" s="17">
        <v>1</v>
      </c>
      <c r="F2103" s="18" t="s">
        <v>20974</v>
      </c>
      <c r="G2103" s="17">
        <v>1</v>
      </c>
      <c r="H2103" s="19"/>
      <c r="I2103" s="18"/>
      <c r="J2103" s="19"/>
      <c r="K2103" s="18"/>
      <c r="L2103" s="18">
        <v>84.71</v>
      </c>
    </row>
    <row r="2104" spans="1:12" s="20" customFormat="1" ht="12" x14ac:dyDescent="0.25">
      <c r="A2104" s="71">
        <v>2103</v>
      </c>
      <c r="B2104" s="18"/>
      <c r="C2104" s="18"/>
      <c r="D2104" s="18">
        <v>29005</v>
      </c>
      <c r="E2104" s="17">
        <v>1</v>
      </c>
      <c r="F2104" s="18" t="s">
        <v>20975</v>
      </c>
      <c r="G2104" s="17">
        <v>1</v>
      </c>
      <c r="H2104" s="19"/>
      <c r="I2104" s="18"/>
      <c r="J2104" s="19"/>
      <c r="K2104" s="18"/>
      <c r="L2104" s="18">
        <v>74.12</v>
      </c>
    </row>
    <row r="2105" spans="1:12" s="20" customFormat="1" ht="12" x14ac:dyDescent="0.25">
      <c r="A2105" s="71">
        <v>2104</v>
      </c>
      <c r="B2105" s="18"/>
      <c r="C2105" s="18"/>
      <c r="D2105" s="18">
        <v>29006</v>
      </c>
      <c r="E2105" s="17">
        <v>1</v>
      </c>
      <c r="F2105" s="18" t="s">
        <v>20976</v>
      </c>
      <c r="G2105" s="17">
        <v>1</v>
      </c>
      <c r="H2105" s="19"/>
      <c r="I2105" s="18"/>
      <c r="J2105" s="19"/>
      <c r="K2105" s="18"/>
      <c r="L2105" s="18">
        <v>85.88</v>
      </c>
    </row>
    <row r="2106" spans="1:12" s="20" customFormat="1" ht="12" x14ac:dyDescent="0.25">
      <c r="A2106" s="71">
        <v>2105</v>
      </c>
      <c r="B2106" s="18"/>
      <c r="C2106" s="18"/>
      <c r="D2106" s="18">
        <v>29007</v>
      </c>
      <c r="E2106" s="17">
        <v>1</v>
      </c>
      <c r="F2106" s="18" t="s">
        <v>20977</v>
      </c>
      <c r="G2106" s="17">
        <v>1</v>
      </c>
      <c r="H2106" s="19"/>
      <c r="I2106" s="18"/>
      <c r="J2106" s="19"/>
      <c r="K2106" s="18"/>
      <c r="L2106" s="18">
        <v>100</v>
      </c>
    </row>
    <row r="2107" spans="1:12" s="20" customFormat="1" ht="12" x14ac:dyDescent="0.25">
      <c r="A2107" s="71">
        <v>2106</v>
      </c>
      <c r="B2107" s="18"/>
      <c r="C2107" s="18"/>
      <c r="D2107" s="18" t="s">
        <v>18640</v>
      </c>
      <c r="E2107" s="17">
        <v>1</v>
      </c>
      <c r="F2107" s="18" t="s">
        <v>20978</v>
      </c>
      <c r="G2107" s="17">
        <v>1</v>
      </c>
      <c r="H2107" s="19"/>
      <c r="I2107" s="18"/>
      <c r="J2107" s="19"/>
      <c r="K2107" s="18"/>
      <c r="L2107" s="18">
        <v>751.76</v>
      </c>
    </row>
    <row r="2108" spans="1:12" s="20" customFormat="1" ht="12" x14ac:dyDescent="0.25">
      <c r="A2108" s="71">
        <v>2107</v>
      </c>
      <c r="B2108" s="18"/>
      <c r="C2108" s="18"/>
      <c r="D2108" s="18" t="s">
        <v>18643</v>
      </c>
      <c r="E2108" s="17">
        <v>1</v>
      </c>
      <c r="F2108" s="18" t="s">
        <v>20979</v>
      </c>
      <c r="G2108" s="17">
        <v>1</v>
      </c>
      <c r="H2108" s="19"/>
      <c r="I2108" s="18"/>
      <c r="J2108" s="19"/>
      <c r="K2108" s="18"/>
      <c r="L2108" s="18">
        <v>751.76</v>
      </c>
    </row>
    <row r="2109" spans="1:12" s="20" customFormat="1" ht="12" x14ac:dyDescent="0.25">
      <c r="A2109" s="71">
        <v>2108</v>
      </c>
      <c r="B2109" s="18"/>
      <c r="C2109" s="18"/>
      <c r="D2109" s="18" t="s">
        <v>18646</v>
      </c>
      <c r="E2109" s="17">
        <v>1</v>
      </c>
      <c r="F2109" s="18" t="s">
        <v>20980</v>
      </c>
      <c r="G2109" s="17">
        <v>1</v>
      </c>
      <c r="H2109" s="19"/>
      <c r="I2109" s="18"/>
      <c r="J2109" s="19"/>
      <c r="K2109" s="18"/>
      <c r="L2109" s="18">
        <v>751.76</v>
      </c>
    </row>
    <row r="2110" spans="1:12" s="20" customFormat="1" ht="12" x14ac:dyDescent="0.25">
      <c r="A2110" s="71">
        <v>2109</v>
      </c>
      <c r="B2110" s="18"/>
      <c r="C2110" s="18"/>
      <c r="D2110" s="18" t="s">
        <v>18649</v>
      </c>
      <c r="E2110" s="17">
        <v>1</v>
      </c>
      <c r="F2110" s="18" t="s">
        <v>20981</v>
      </c>
      <c r="G2110" s="17">
        <v>1</v>
      </c>
      <c r="H2110" s="19"/>
      <c r="I2110" s="18"/>
      <c r="J2110" s="19"/>
      <c r="K2110" s="18"/>
      <c r="L2110" s="18">
        <v>794.12</v>
      </c>
    </row>
    <row r="2111" spans="1:12" s="20" customFormat="1" ht="12" x14ac:dyDescent="0.25">
      <c r="A2111" s="71">
        <v>2110</v>
      </c>
      <c r="B2111" s="18"/>
      <c r="C2111" s="18"/>
      <c r="D2111" s="18" t="s">
        <v>18652</v>
      </c>
      <c r="E2111" s="17">
        <v>1</v>
      </c>
      <c r="F2111" s="18" t="s">
        <v>20982</v>
      </c>
      <c r="G2111" s="17">
        <v>1</v>
      </c>
      <c r="H2111" s="19"/>
      <c r="I2111" s="18"/>
      <c r="J2111" s="19"/>
      <c r="K2111" s="18"/>
      <c r="L2111" s="18">
        <v>794.12</v>
      </c>
    </row>
    <row r="2112" spans="1:12" s="20" customFormat="1" ht="12" x14ac:dyDescent="0.25">
      <c r="A2112" s="71">
        <v>2111</v>
      </c>
      <c r="B2112" s="18"/>
      <c r="C2112" s="18"/>
      <c r="D2112" s="18" t="s">
        <v>18655</v>
      </c>
      <c r="E2112" s="17">
        <v>1</v>
      </c>
      <c r="F2112" s="18" t="s">
        <v>20983</v>
      </c>
      <c r="G2112" s="17">
        <v>1</v>
      </c>
      <c r="H2112" s="19"/>
      <c r="I2112" s="18"/>
      <c r="J2112" s="19"/>
      <c r="K2112" s="18"/>
      <c r="L2112" s="18">
        <v>794.12</v>
      </c>
    </row>
    <row r="2113" spans="1:12" s="20" customFormat="1" ht="12" x14ac:dyDescent="0.25">
      <c r="A2113" s="71">
        <v>2112</v>
      </c>
      <c r="B2113" s="18"/>
      <c r="C2113" s="18"/>
      <c r="D2113" s="18" t="s">
        <v>20984</v>
      </c>
      <c r="E2113" s="17">
        <v>1</v>
      </c>
      <c r="F2113" s="18" t="s">
        <v>20985</v>
      </c>
      <c r="G2113" s="17">
        <v>1</v>
      </c>
      <c r="H2113" s="19"/>
      <c r="I2113" s="18"/>
      <c r="J2113" s="19"/>
      <c r="K2113" s="18"/>
      <c r="L2113" s="18">
        <v>486.91</v>
      </c>
    </row>
    <row r="2114" spans="1:12" s="20" customFormat="1" ht="12" x14ac:dyDescent="0.25">
      <c r="A2114" s="71">
        <v>2113</v>
      </c>
      <c r="B2114" s="18"/>
      <c r="C2114" s="18"/>
      <c r="D2114" s="18" t="s">
        <v>17659</v>
      </c>
      <c r="E2114" s="17">
        <v>1</v>
      </c>
      <c r="F2114" s="18" t="s">
        <v>20986</v>
      </c>
      <c r="G2114" s="17">
        <v>1</v>
      </c>
      <c r="H2114" s="19"/>
      <c r="I2114" s="18"/>
      <c r="J2114" s="19"/>
      <c r="K2114" s="18"/>
      <c r="L2114" s="18">
        <v>988.13</v>
      </c>
    </row>
    <row r="2115" spans="1:12" s="20" customFormat="1" ht="12" x14ac:dyDescent="0.25">
      <c r="A2115" s="71">
        <v>2114</v>
      </c>
      <c r="B2115" s="18"/>
      <c r="C2115" s="18"/>
      <c r="D2115" s="18" t="s">
        <v>20987</v>
      </c>
      <c r="E2115" s="17">
        <v>1</v>
      </c>
      <c r="F2115" s="18" t="s">
        <v>20988</v>
      </c>
      <c r="G2115" s="17">
        <v>1</v>
      </c>
      <c r="H2115" s="19"/>
      <c r="I2115" s="18"/>
      <c r="J2115" s="19"/>
      <c r="K2115" s="18"/>
      <c r="L2115" s="18">
        <v>39.380000000000003</v>
      </c>
    </row>
    <row r="2116" spans="1:12" s="20" customFormat="1" ht="12" x14ac:dyDescent="0.25">
      <c r="A2116" s="71">
        <v>2115</v>
      </c>
      <c r="B2116" s="18"/>
      <c r="C2116" s="18"/>
      <c r="D2116" s="18" t="s">
        <v>20989</v>
      </c>
      <c r="E2116" s="17">
        <v>1</v>
      </c>
      <c r="F2116" s="18" t="s">
        <v>20990</v>
      </c>
      <c r="G2116" s="17">
        <v>1</v>
      </c>
      <c r="H2116" s="19"/>
      <c r="I2116" s="18"/>
      <c r="J2116" s="19"/>
      <c r="K2116" s="18"/>
      <c r="L2116" s="18">
        <v>28.13</v>
      </c>
    </row>
    <row r="2117" spans="1:12" s="20" customFormat="1" ht="12" x14ac:dyDescent="0.25">
      <c r="A2117" s="71">
        <v>2116</v>
      </c>
      <c r="B2117" s="18"/>
      <c r="C2117" s="18"/>
      <c r="D2117" s="18" t="s">
        <v>20991</v>
      </c>
      <c r="E2117" s="17">
        <v>1</v>
      </c>
      <c r="F2117" s="18" t="s">
        <v>20992</v>
      </c>
      <c r="G2117" s="17">
        <v>1</v>
      </c>
      <c r="H2117" s="19"/>
      <c r="I2117" s="18"/>
      <c r="J2117" s="19"/>
      <c r="K2117" s="18"/>
      <c r="L2117" s="18">
        <v>15.63</v>
      </c>
    </row>
    <row r="2118" spans="1:12" s="20" customFormat="1" ht="12" x14ac:dyDescent="0.25">
      <c r="A2118" s="71">
        <v>2117</v>
      </c>
      <c r="B2118" s="18"/>
      <c r="C2118" s="18"/>
      <c r="D2118" s="18" t="s">
        <v>20993</v>
      </c>
      <c r="E2118" s="17">
        <v>1</v>
      </c>
      <c r="F2118" s="18" t="s">
        <v>20994</v>
      </c>
      <c r="G2118" s="17">
        <v>1</v>
      </c>
      <c r="H2118" s="19"/>
      <c r="I2118" s="18"/>
      <c r="J2118" s="19"/>
      <c r="K2118" s="18"/>
      <c r="L2118" s="18">
        <v>15.63</v>
      </c>
    </row>
    <row r="2119" spans="1:12" s="20" customFormat="1" ht="12" x14ac:dyDescent="0.25">
      <c r="A2119" s="71">
        <v>2118</v>
      </c>
      <c r="B2119" s="18"/>
      <c r="C2119" s="18"/>
      <c r="D2119" s="18" t="s">
        <v>20995</v>
      </c>
      <c r="E2119" s="17">
        <v>1</v>
      </c>
      <c r="F2119" s="18" t="s">
        <v>20996</v>
      </c>
      <c r="G2119" s="17">
        <v>1</v>
      </c>
      <c r="H2119" s="19"/>
      <c r="I2119" s="18"/>
      <c r="J2119" s="19"/>
      <c r="K2119" s="18"/>
      <c r="L2119" s="18">
        <v>15.63</v>
      </c>
    </row>
    <row r="2120" spans="1:12" s="20" customFormat="1" ht="12" x14ac:dyDescent="0.25">
      <c r="A2120" s="71">
        <v>2119</v>
      </c>
      <c r="B2120" s="18"/>
      <c r="C2120" s="18"/>
      <c r="D2120" s="18" t="s">
        <v>20997</v>
      </c>
      <c r="E2120" s="17">
        <v>1</v>
      </c>
      <c r="F2120" s="18" t="s">
        <v>20998</v>
      </c>
      <c r="G2120" s="17">
        <v>1</v>
      </c>
      <c r="H2120" s="19"/>
      <c r="I2120" s="18"/>
      <c r="J2120" s="19"/>
      <c r="K2120" s="18"/>
      <c r="L2120" s="18">
        <v>33.75</v>
      </c>
    </row>
    <row r="2121" spans="1:12" s="20" customFormat="1" ht="12" x14ac:dyDescent="0.25">
      <c r="A2121" s="71">
        <v>2120</v>
      </c>
      <c r="B2121" s="18"/>
      <c r="C2121" s="18"/>
      <c r="D2121" s="18" t="s">
        <v>20999</v>
      </c>
      <c r="E2121" s="17">
        <v>1</v>
      </c>
      <c r="F2121" s="18" t="s">
        <v>21000</v>
      </c>
      <c r="G2121" s="17">
        <v>1</v>
      </c>
      <c r="H2121" s="19"/>
      <c r="I2121" s="18"/>
      <c r="J2121" s="19"/>
      <c r="K2121" s="18"/>
      <c r="L2121" s="18">
        <v>109.38</v>
      </c>
    </row>
    <row r="2122" spans="1:12" s="20" customFormat="1" ht="12" x14ac:dyDescent="0.25">
      <c r="A2122" s="71">
        <v>2121</v>
      </c>
      <c r="B2122" s="18"/>
      <c r="C2122" s="18"/>
      <c r="D2122" s="18" t="s">
        <v>21001</v>
      </c>
      <c r="E2122" s="17">
        <v>1</v>
      </c>
      <c r="F2122" s="18" t="s">
        <v>21002</v>
      </c>
      <c r="G2122" s="17">
        <v>1</v>
      </c>
      <c r="H2122" s="19"/>
      <c r="I2122" s="18"/>
      <c r="J2122" s="19"/>
      <c r="K2122" s="18"/>
      <c r="L2122" s="18">
        <v>206.25</v>
      </c>
    </row>
    <row r="2123" spans="1:12" s="20" customFormat="1" ht="12" x14ac:dyDescent="0.25">
      <c r="A2123" s="71">
        <v>2122</v>
      </c>
      <c r="B2123" s="18"/>
      <c r="C2123" s="18"/>
      <c r="D2123" s="18" t="s">
        <v>21003</v>
      </c>
      <c r="E2123" s="17">
        <v>1</v>
      </c>
      <c r="F2123" s="18" t="s">
        <v>21004</v>
      </c>
      <c r="G2123" s="17">
        <v>1</v>
      </c>
      <c r="H2123" s="19"/>
      <c r="I2123" s="18"/>
      <c r="J2123" s="19"/>
      <c r="K2123" s="18"/>
      <c r="L2123" s="18">
        <v>57.5</v>
      </c>
    </row>
    <row r="2124" spans="1:12" s="20" customFormat="1" ht="12" x14ac:dyDescent="0.25">
      <c r="A2124" s="71">
        <v>2123</v>
      </c>
      <c r="B2124" s="18"/>
      <c r="C2124" s="18"/>
      <c r="D2124" s="18" t="s">
        <v>17610</v>
      </c>
      <c r="E2124" s="17">
        <v>1</v>
      </c>
      <c r="F2124" s="18" t="s">
        <v>21005</v>
      </c>
      <c r="G2124" s="17" t="e">
        <v>#VALUE!</v>
      </c>
      <c r="H2124" s="19"/>
      <c r="I2124" s="18"/>
      <c r="J2124" s="19"/>
      <c r="K2124" s="18"/>
      <c r="L2124" s="18">
        <v>1155</v>
      </c>
    </row>
    <row r="2125" spans="1:12" s="20" customFormat="1" ht="12" x14ac:dyDescent="0.25">
      <c r="A2125" s="71">
        <v>2124</v>
      </c>
      <c r="B2125" s="18" t="s">
        <v>7621</v>
      </c>
      <c r="C2125" s="18"/>
      <c r="D2125" s="18" t="s">
        <v>7622</v>
      </c>
      <c r="E2125" s="17">
        <v>1</v>
      </c>
      <c r="F2125" s="18" t="s">
        <v>21006</v>
      </c>
      <c r="G2125" s="17">
        <v>1</v>
      </c>
      <c r="H2125" s="19"/>
      <c r="I2125" s="18"/>
      <c r="J2125" s="19"/>
      <c r="K2125" s="18"/>
      <c r="L2125" s="18">
        <v>490.63</v>
      </c>
    </row>
    <row r="2126" spans="1:12" s="20" customFormat="1" ht="12" x14ac:dyDescent="0.25">
      <c r="A2126" s="71">
        <v>2125</v>
      </c>
      <c r="B2126" s="18"/>
      <c r="C2126" s="18"/>
      <c r="D2126" s="18" t="s">
        <v>21007</v>
      </c>
      <c r="E2126" s="17">
        <v>1</v>
      </c>
      <c r="F2126" s="18" t="s">
        <v>21008</v>
      </c>
      <c r="G2126" s="17" t="e">
        <v>#VALUE!</v>
      </c>
      <c r="H2126" s="19"/>
      <c r="I2126" s="18"/>
      <c r="J2126" s="19"/>
      <c r="K2126" s="18"/>
      <c r="L2126" s="18">
        <v>12528.09</v>
      </c>
    </row>
    <row r="2127" spans="1:12" s="20" customFormat="1" ht="12" x14ac:dyDescent="0.25">
      <c r="A2127" s="71">
        <v>2126</v>
      </c>
      <c r="B2127" s="18"/>
      <c r="C2127" s="18"/>
      <c r="D2127" s="18" t="s">
        <v>21009</v>
      </c>
      <c r="E2127" s="17">
        <v>1</v>
      </c>
      <c r="F2127" s="18" t="s">
        <v>21010</v>
      </c>
      <c r="G2127" s="17" t="e">
        <v>#VALUE!</v>
      </c>
      <c r="H2127" s="19"/>
      <c r="I2127" s="18"/>
      <c r="J2127" s="19"/>
      <c r="K2127" s="18"/>
      <c r="L2127" s="18">
        <v>11449.44</v>
      </c>
    </row>
    <row r="2128" spans="1:12" s="20" customFormat="1" ht="12" x14ac:dyDescent="0.25">
      <c r="A2128" s="71">
        <v>2127</v>
      </c>
      <c r="B2128" s="18"/>
      <c r="C2128" s="18"/>
      <c r="D2128" s="18" t="s">
        <v>21011</v>
      </c>
      <c r="E2128" s="17">
        <v>1</v>
      </c>
      <c r="F2128" s="18" t="s">
        <v>21012</v>
      </c>
      <c r="G2128" s="17" t="e">
        <v>#VALUE!</v>
      </c>
      <c r="H2128" s="19"/>
      <c r="I2128" s="18"/>
      <c r="J2128" s="19"/>
      <c r="K2128" s="18"/>
      <c r="L2128" s="18">
        <v>11628.09</v>
      </c>
    </row>
    <row r="2129" spans="1:12" s="20" customFormat="1" ht="12" x14ac:dyDescent="0.25">
      <c r="A2129" s="71">
        <v>2128</v>
      </c>
      <c r="B2129" s="18"/>
      <c r="C2129" s="18"/>
      <c r="D2129" s="18" t="s">
        <v>17288</v>
      </c>
      <c r="E2129" s="17">
        <v>1</v>
      </c>
      <c r="F2129" s="18" t="s">
        <v>21013</v>
      </c>
      <c r="G2129" s="17">
        <v>1</v>
      </c>
      <c r="H2129" s="19"/>
      <c r="I2129" s="18"/>
      <c r="J2129" s="19"/>
      <c r="K2129" s="18"/>
      <c r="L2129" s="18">
        <v>455.06</v>
      </c>
    </row>
    <row r="2130" spans="1:12" s="20" customFormat="1" ht="12" x14ac:dyDescent="0.25">
      <c r="A2130" s="71">
        <v>2129</v>
      </c>
      <c r="B2130" s="18"/>
      <c r="C2130" s="18"/>
      <c r="D2130" s="18" t="s">
        <v>21014</v>
      </c>
      <c r="E2130" s="17">
        <v>1</v>
      </c>
      <c r="F2130" s="18" t="s">
        <v>21015</v>
      </c>
      <c r="G2130" s="17">
        <v>1</v>
      </c>
      <c r="H2130" s="19"/>
      <c r="I2130" s="18"/>
      <c r="J2130" s="19"/>
      <c r="K2130" s="18"/>
      <c r="L2130" s="18">
        <v>201.12</v>
      </c>
    </row>
    <row r="2131" spans="1:12" s="20" customFormat="1" ht="12" x14ac:dyDescent="0.25">
      <c r="A2131" s="71">
        <v>2130</v>
      </c>
      <c r="B2131" s="18"/>
      <c r="C2131" s="18"/>
      <c r="D2131" s="18" t="s">
        <v>17214</v>
      </c>
      <c r="E2131" s="17">
        <v>1</v>
      </c>
      <c r="F2131" s="18" t="s">
        <v>21016</v>
      </c>
      <c r="G2131" s="17">
        <v>1</v>
      </c>
      <c r="H2131" s="19"/>
      <c r="I2131" s="18"/>
      <c r="J2131" s="19"/>
      <c r="K2131" s="18"/>
      <c r="L2131" s="18">
        <v>231.46</v>
      </c>
    </row>
    <row r="2132" spans="1:12" s="20" customFormat="1" ht="12" x14ac:dyDescent="0.25">
      <c r="A2132" s="71">
        <v>2131</v>
      </c>
      <c r="B2132" s="18"/>
      <c r="C2132" s="18"/>
      <c r="D2132" s="18" t="s">
        <v>21017</v>
      </c>
      <c r="E2132" s="17">
        <v>1</v>
      </c>
      <c r="F2132" s="18" t="s">
        <v>21018</v>
      </c>
      <c r="G2132" s="17">
        <v>1</v>
      </c>
      <c r="H2132" s="19"/>
      <c r="I2132" s="18"/>
      <c r="J2132" s="19"/>
      <c r="K2132" s="18"/>
      <c r="L2132" s="18">
        <v>43.82</v>
      </c>
    </row>
    <row r="2133" spans="1:12" s="20" customFormat="1" ht="12" x14ac:dyDescent="0.25">
      <c r="A2133" s="71">
        <v>2132</v>
      </c>
      <c r="B2133" s="18"/>
      <c r="C2133" s="18"/>
      <c r="D2133" s="18" t="s">
        <v>21019</v>
      </c>
      <c r="E2133" s="17">
        <v>1</v>
      </c>
      <c r="F2133" s="18" t="s">
        <v>21020</v>
      </c>
      <c r="G2133" s="17">
        <v>1</v>
      </c>
      <c r="H2133" s="19"/>
      <c r="I2133" s="18"/>
      <c r="J2133" s="19"/>
      <c r="K2133" s="18"/>
      <c r="L2133" s="18">
        <v>352.81</v>
      </c>
    </row>
    <row r="2134" spans="1:12" s="20" customFormat="1" ht="12" x14ac:dyDescent="0.25">
      <c r="A2134" s="71">
        <v>2133</v>
      </c>
      <c r="B2134" s="18"/>
      <c r="C2134" s="18"/>
      <c r="D2134" s="18" t="s">
        <v>21021</v>
      </c>
      <c r="E2134" s="17">
        <v>1</v>
      </c>
      <c r="F2134" s="18" t="s">
        <v>21022</v>
      </c>
      <c r="G2134" s="17">
        <v>1</v>
      </c>
      <c r="H2134" s="19"/>
      <c r="I2134" s="18"/>
      <c r="J2134" s="19"/>
      <c r="K2134" s="18"/>
      <c r="L2134" s="18">
        <v>274.16000000000003</v>
      </c>
    </row>
    <row r="2135" spans="1:12" s="20" customFormat="1" ht="12" x14ac:dyDescent="0.25">
      <c r="A2135" s="71">
        <v>2134</v>
      </c>
      <c r="B2135" s="18"/>
      <c r="C2135" s="18"/>
      <c r="D2135" s="18" t="s">
        <v>21023</v>
      </c>
      <c r="E2135" s="17">
        <v>1</v>
      </c>
      <c r="F2135" s="18" t="s">
        <v>21024</v>
      </c>
      <c r="G2135" s="17">
        <v>1</v>
      </c>
      <c r="H2135" s="19"/>
      <c r="I2135" s="18"/>
      <c r="J2135" s="19"/>
      <c r="K2135" s="18"/>
      <c r="L2135" s="18">
        <v>295.51</v>
      </c>
    </row>
    <row r="2136" spans="1:12" s="20" customFormat="1" ht="12" x14ac:dyDescent="0.25">
      <c r="A2136" s="71">
        <v>2135</v>
      </c>
      <c r="B2136" s="18"/>
      <c r="C2136" s="18"/>
      <c r="D2136" s="18" t="s">
        <v>17526</v>
      </c>
      <c r="E2136" s="17">
        <v>1</v>
      </c>
      <c r="F2136" s="18" t="s">
        <v>21025</v>
      </c>
      <c r="G2136" s="17">
        <v>1</v>
      </c>
      <c r="H2136" s="19"/>
      <c r="I2136" s="18"/>
      <c r="J2136" s="19"/>
      <c r="K2136" s="18"/>
      <c r="L2136" s="18">
        <v>585.39</v>
      </c>
    </row>
    <row r="2137" spans="1:12" s="20" customFormat="1" ht="12" x14ac:dyDescent="0.25">
      <c r="A2137" s="71">
        <v>2136</v>
      </c>
      <c r="B2137" s="18"/>
      <c r="C2137" s="18"/>
      <c r="D2137" s="18" t="s">
        <v>21026</v>
      </c>
      <c r="E2137" s="17">
        <v>1</v>
      </c>
      <c r="F2137" s="18" t="s">
        <v>21027</v>
      </c>
      <c r="G2137" s="17">
        <v>1</v>
      </c>
      <c r="H2137" s="19"/>
      <c r="I2137" s="18"/>
      <c r="J2137" s="19"/>
      <c r="K2137" s="18"/>
      <c r="L2137" s="18">
        <v>537.08000000000004</v>
      </c>
    </row>
    <row r="2138" spans="1:12" s="20" customFormat="1" ht="12" x14ac:dyDescent="0.25">
      <c r="A2138" s="71">
        <v>2137</v>
      </c>
      <c r="B2138" s="18"/>
      <c r="C2138" s="18"/>
      <c r="D2138" s="18" t="s">
        <v>21028</v>
      </c>
      <c r="E2138" s="17">
        <v>1</v>
      </c>
      <c r="F2138" s="18" t="s">
        <v>21029</v>
      </c>
      <c r="G2138" s="17">
        <v>1</v>
      </c>
      <c r="H2138" s="19"/>
      <c r="I2138" s="18"/>
      <c r="J2138" s="19"/>
      <c r="K2138" s="18"/>
      <c r="L2138" s="18">
        <v>567.41999999999996</v>
      </c>
    </row>
    <row r="2139" spans="1:12" s="20" customFormat="1" ht="12" x14ac:dyDescent="0.25">
      <c r="A2139" s="71">
        <v>2138</v>
      </c>
      <c r="B2139" s="18"/>
      <c r="C2139" s="18"/>
      <c r="D2139" s="18" t="s">
        <v>21030</v>
      </c>
      <c r="E2139" s="17">
        <v>1</v>
      </c>
      <c r="F2139" s="18" t="s">
        <v>21031</v>
      </c>
      <c r="G2139" s="17">
        <v>1</v>
      </c>
      <c r="H2139" s="19"/>
      <c r="I2139" s="18"/>
      <c r="J2139" s="19"/>
      <c r="K2139" s="18"/>
      <c r="L2139" s="18">
        <v>555.05999999999995</v>
      </c>
    </row>
    <row r="2140" spans="1:12" s="20" customFormat="1" ht="12" x14ac:dyDescent="0.25">
      <c r="A2140" s="71">
        <v>2139</v>
      </c>
      <c r="B2140" s="18"/>
      <c r="C2140" s="18"/>
      <c r="D2140" s="18" t="s">
        <v>21032</v>
      </c>
      <c r="E2140" s="17">
        <v>1</v>
      </c>
      <c r="F2140" s="18" t="s">
        <v>21033</v>
      </c>
      <c r="G2140" s="17">
        <v>1</v>
      </c>
      <c r="H2140" s="19"/>
      <c r="I2140" s="18"/>
      <c r="J2140" s="19"/>
      <c r="K2140" s="18"/>
      <c r="L2140" s="18">
        <v>3062.74</v>
      </c>
    </row>
    <row r="2141" spans="1:12" s="20" customFormat="1" ht="12" x14ac:dyDescent="0.25">
      <c r="A2141" s="71">
        <v>2140</v>
      </c>
      <c r="B2141" s="18"/>
      <c r="C2141" s="18"/>
      <c r="D2141" s="18" t="s">
        <v>21034</v>
      </c>
      <c r="E2141" s="17">
        <v>1</v>
      </c>
      <c r="F2141" s="18" t="s">
        <v>21035</v>
      </c>
      <c r="G2141" s="17">
        <v>1</v>
      </c>
      <c r="H2141" s="19"/>
      <c r="I2141" s="18"/>
      <c r="J2141" s="19"/>
      <c r="K2141" s="18"/>
      <c r="L2141" s="18">
        <v>39.33</v>
      </c>
    </row>
    <row r="2142" spans="1:12" s="20" customFormat="1" ht="12" x14ac:dyDescent="0.25">
      <c r="A2142" s="71">
        <v>2141</v>
      </c>
      <c r="B2142" s="18"/>
      <c r="C2142" s="18"/>
      <c r="D2142" s="18" t="s">
        <v>21036</v>
      </c>
      <c r="E2142" s="17">
        <v>1</v>
      </c>
      <c r="F2142" s="18" t="s">
        <v>21037</v>
      </c>
      <c r="G2142" s="17">
        <v>1</v>
      </c>
      <c r="H2142" s="19"/>
      <c r="I2142" s="18"/>
      <c r="J2142" s="19"/>
      <c r="K2142" s="18"/>
      <c r="L2142" s="18">
        <v>1571.91</v>
      </c>
    </row>
    <row r="2143" spans="1:12" s="20" customFormat="1" ht="12" x14ac:dyDescent="0.25">
      <c r="A2143" s="71">
        <v>2142</v>
      </c>
      <c r="B2143" s="18"/>
      <c r="C2143" s="18"/>
      <c r="D2143" s="18" t="s">
        <v>21038</v>
      </c>
      <c r="E2143" s="17">
        <v>1</v>
      </c>
      <c r="F2143" s="18" t="s">
        <v>21039</v>
      </c>
      <c r="G2143" s="17">
        <v>1</v>
      </c>
      <c r="H2143" s="19"/>
      <c r="I2143" s="18"/>
      <c r="J2143" s="19"/>
      <c r="K2143" s="18"/>
      <c r="L2143" s="18">
        <v>1010.11</v>
      </c>
    </row>
    <row r="2144" spans="1:12" s="20" customFormat="1" ht="12" x14ac:dyDescent="0.25">
      <c r="A2144" s="71">
        <v>2143</v>
      </c>
      <c r="B2144" s="18"/>
      <c r="C2144" s="18"/>
      <c r="D2144" s="18" t="s">
        <v>21040</v>
      </c>
      <c r="E2144" s="17">
        <v>1</v>
      </c>
      <c r="F2144" s="18" t="s">
        <v>21041</v>
      </c>
      <c r="G2144" s="17">
        <v>1</v>
      </c>
      <c r="H2144" s="19"/>
      <c r="I2144" s="18"/>
      <c r="J2144" s="19"/>
      <c r="K2144" s="18"/>
      <c r="L2144" s="18">
        <v>280.89999999999998</v>
      </c>
    </row>
    <row r="2145" spans="1:12" s="20" customFormat="1" ht="12" x14ac:dyDescent="0.25">
      <c r="A2145" s="71">
        <v>2144</v>
      </c>
      <c r="B2145" s="18"/>
      <c r="C2145" s="18"/>
      <c r="D2145" s="18" t="s">
        <v>21042</v>
      </c>
      <c r="E2145" s="17">
        <v>1</v>
      </c>
      <c r="F2145" s="18" t="s">
        <v>21043</v>
      </c>
      <c r="G2145" s="17">
        <v>1</v>
      </c>
      <c r="H2145" s="19"/>
      <c r="I2145" s="18"/>
      <c r="J2145" s="19"/>
      <c r="K2145" s="18"/>
      <c r="L2145" s="18">
        <v>370.79</v>
      </c>
    </row>
    <row r="2146" spans="1:12" s="20" customFormat="1" ht="12" x14ac:dyDescent="0.25">
      <c r="A2146" s="71">
        <v>2145</v>
      </c>
      <c r="B2146" s="18"/>
      <c r="C2146" s="18"/>
      <c r="D2146" s="18" t="s">
        <v>21044</v>
      </c>
      <c r="E2146" s="17">
        <v>1</v>
      </c>
      <c r="F2146" s="18" t="s">
        <v>21045</v>
      </c>
      <c r="G2146" s="17">
        <v>1</v>
      </c>
      <c r="H2146" s="19"/>
      <c r="I2146" s="18"/>
      <c r="J2146" s="19"/>
      <c r="K2146" s="18"/>
      <c r="L2146" s="18">
        <v>185.39</v>
      </c>
    </row>
    <row r="2147" spans="1:12" s="20" customFormat="1" ht="12" x14ac:dyDescent="0.25">
      <c r="A2147" s="71">
        <v>2146</v>
      </c>
      <c r="B2147" s="18"/>
      <c r="C2147" s="18"/>
      <c r="D2147" s="18" t="s">
        <v>21046</v>
      </c>
      <c r="E2147" s="17">
        <v>1</v>
      </c>
      <c r="F2147" s="18" t="s">
        <v>21047</v>
      </c>
      <c r="G2147" s="17">
        <v>1</v>
      </c>
      <c r="H2147" s="19"/>
      <c r="I2147" s="18"/>
      <c r="J2147" s="19"/>
      <c r="K2147" s="18"/>
      <c r="L2147" s="18">
        <v>284.27</v>
      </c>
    </row>
    <row r="2148" spans="1:12" s="20" customFormat="1" ht="12" x14ac:dyDescent="0.25">
      <c r="A2148" s="71">
        <v>2147</v>
      </c>
      <c r="B2148" s="18"/>
      <c r="C2148" s="18"/>
      <c r="D2148" s="18" t="s">
        <v>21048</v>
      </c>
      <c r="E2148" s="17">
        <v>1</v>
      </c>
      <c r="F2148" s="18" t="s">
        <v>21049</v>
      </c>
      <c r="G2148" s="17">
        <v>1</v>
      </c>
      <c r="H2148" s="19"/>
      <c r="I2148" s="18"/>
      <c r="J2148" s="19"/>
      <c r="K2148" s="18"/>
      <c r="L2148" s="18">
        <v>2.25</v>
      </c>
    </row>
    <row r="2149" spans="1:12" s="20" customFormat="1" ht="12" x14ac:dyDescent="0.25">
      <c r="A2149" s="71">
        <v>2148</v>
      </c>
      <c r="B2149" s="18"/>
      <c r="C2149" s="18"/>
      <c r="D2149" s="18" t="s">
        <v>21050</v>
      </c>
      <c r="E2149" s="17">
        <v>1</v>
      </c>
      <c r="F2149" s="18" t="s">
        <v>21051</v>
      </c>
      <c r="G2149" s="17">
        <v>1</v>
      </c>
      <c r="H2149" s="19"/>
      <c r="I2149" s="18"/>
      <c r="J2149" s="19"/>
      <c r="K2149" s="18"/>
      <c r="L2149" s="18">
        <v>1753.25</v>
      </c>
    </row>
    <row r="2150" spans="1:12" s="20" customFormat="1" ht="12" x14ac:dyDescent="0.25">
      <c r="A2150" s="71">
        <v>2149</v>
      </c>
      <c r="B2150" s="18"/>
      <c r="C2150" s="18"/>
      <c r="D2150" s="18" t="s">
        <v>21052</v>
      </c>
      <c r="E2150" s="17">
        <v>1</v>
      </c>
      <c r="F2150" s="18" t="s">
        <v>21053</v>
      </c>
      <c r="G2150" s="17">
        <v>1</v>
      </c>
      <c r="H2150" s="19"/>
      <c r="I2150" s="18"/>
      <c r="J2150" s="19"/>
      <c r="K2150" s="18"/>
      <c r="L2150" s="18">
        <v>1142.8599999999999</v>
      </c>
    </row>
    <row r="2151" spans="1:12" s="20" customFormat="1" ht="12" x14ac:dyDescent="0.25">
      <c r="A2151" s="71">
        <v>2150</v>
      </c>
      <c r="B2151" s="18"/>
      <c r="C2151" s="18"/>
      <c r="D2151" s="18" t="s">
        <v>21054</v>
      </c>
      <c r="E2151" s="17">
        <v>1</v>
      </c>
      <c r="F2151" s="18" t="s">
        <v>21055</v>
      </c>
      <c r="G2151" s="17">
        <v>1</v>
      </c>
      <c r="H2151" s="19"/>
      <c r="I2151" s="18"/>
      <c r="J2151" s="19"/>
      <c r="K2151" s="18"/>
      <c r="L2151" s="18">
        <v>649.35</v>
      </c>
    </row>
    <row r="2152" spans="1:12" s="20" customFormat="1" ht="12" x14ac:dyDescent="0.25">
      <c r="A2152" s="71">
        <v>2151</v>
      </c>
      <c r="B2152" s="18"/>
      <c r="C2152" s="18"/>
      <c r="D2152" s="18" t="s">
        <v>21056</v>
      </c>
      <c r="E2152" s="17">
        <v>1</v>
      </c>
      <c r="F2152" s="18" t="s">
        <v>21057</v>
      </c>
      <c r="G2152" s="17">
        <v>1</v>
      </c>
      <c r="H2152" s="19"/>
      <c r="I2152" s="18"/>
      <c r="J2152" s="19"/>
      <c r="K2152" s="18"/>
      <c r="L2152" s="18">
        <v>168.83</v>
      </c>
    </row>
    <row r="2153" spans="1:12" s="20" customFormat="1" ht="12" x14ac:dyDescent="0.25">
      <c r="A2153" s="71">
        <v>2152</v>
      </c>
      <c r="B2153" s="18"/>
      <c r="C2153" s="18"/>
      <c r="D2153" s="18" t="s">
        <v>21058</v>
      </c>
      <c r="E2153" s="17">
        <v>1</v>
      </c>
      <c r="F2153" s="18" t="s">
        <v>21059</v>
      </c>
      <c r="G2153" s="17">
        <v>1</v>
      </c>
      <c r="H2153" s="19"/>
      <c r="I2153" s="18"/>
      <c r="J2153" s="19"/>
      <c r="K2153" s="18"/>
      <c r="L2153" s="18">
        <v>168.83</v>
      </c>
    </row>
    <row r="2154" spans="1:12" s="20" customFormat="1" ht="12" x14ac:dyDescent="0.25">
      <c r="A2154" s="71">
        <v>2153</v>
      </c>
      <c r="B2154" s="18"/>
      <c r="C2154" s="18"/>
      <c r="D2154" s="18" t="s">
        <v>15111</v>
      </c>
      <c r="E2154" s="17">
        <v>1</v>
      </c>
      <c r="F2154" s="18" t="s">
        <v>21060</v>
      </c>
      <c r="G2154" s="17">
        <v>1</v>
      </c>
      <c r="H2154" s="19"/>
      <c r="I2154" s="18"/>
      <c r="J2154" s="19"/>
      <c r="K2154" s="18"/>
      <c r="L2154" s="18">
        <v>6.21</v>
      </c>
    </row>
    <row r="2155" spans="1:12" s="20" customFormat="1" ht="12" x14ac:dyDescent="0.25">
      <c r="A2155" s="71">
        <v>2154</v>
      </c>
      <c r="B2155" s="18" t="s">
        <v>5965</v>
      </c>
      <c r="C2155" s="18"/>
      <c r="D2155" s="18" t="s">
        <v>5966</v>
      </c>
      <c r="E2155" s="17">
        <v>1</v>
      </c>
      <c r="F2155" s="18" t="s">
        <v>21061</v>
      </c>
      <c r="G2155" s="17">
        <v>1</v>
      </c>
      <c r="H2155" s="19"/>
      <c r="I2155" s="18"/>
      <c r="J2155" s="19"/>
      <c r="K2155" s="18"/>
      <c r="L2155" s="18">
        <v>0.53</v>
      </c>
    </row>
    <row r="2156" spans="1:12" s="20" customFormat="1" ht="12" x14ac:dyDescent="0.25">
      <c r="A2156" s="71">
        <v>2155</v>
      </c>
      <c r="B2156" s="18" t="s">
        <v>6188</v>
      </c>
      <c r="C2156" s="18"/>
      <c r="D2156" s="18" t="s">
        <v>6189</v>
      </c>
      <c r="E2156" s="17">
        <v>1</v>
      </c>
      <c r="F2156" s="18" t="s">
        <v>21062</v>
      </c>
      <c r="G2156" s="17">
        <v>1</v>
      </c>
      <c r="H2156" s="19"/>
      <c r="I2156" s="18"/>
      <c r="J2156" s="19"/>
      <c r="K2156" s="18"/>
      <c r="L2156" s="18">
        <v>0.74</v>
      </c>
    </row>
    <row r="2157" spans="1:12" s="20" customFormat="1" ht="12" x14ac:dyDescent="0.25">
      <c r="A2157" s="71">
        <v>2156</v>
      </c>
      <c r="B2157" s="18"/>
      <c r="C2157" s="18"/>
      <c r="D2157" s="18" t="s">
        <v>21063</v>
      </c>
      <c r="E2157" s="17">
        <v>1</v>
      </c>
      <c r="F2157" s="18" t="s">
        <v>21064</v>
      </c>
      <c r="G2157" s="17">
        <v>1</v>
      </c>
      <c r="H2157" s="19"/>
      <c r="I2157" s="18"/>
      <c r="J2157" s="19"/>
      <c r="K2157" s="18"/>
      <c r="L2157" s="18">
        <v>6.26</v>
      </c>
    </row>
    <row r="2158" spans="1:12" s="20" customFormat="1" ht="12" x14ac:dyDescent="0.25">
      <c r="A2158" s="71">
        <v>2157</v>
      </c>
      <c r="B2158" s="18"/>
      <c r="C2158" s="18"/>
      <c r="D2158" s="18" t="s">
        <v>21065</v>
      </c>
      <c r="E2158" s="17">
        <v>1</v>
      </c>
      <c r="F2158" s="18" t="s">
        <v>21065</v>
      </c>
      <c r="G2158" s="17">
        <v>1</v>
      </c>
      <c r="H2158" s="19"/>
      <c r="I2158" s="18"/>
      <c r="J2158" s="19"/>
      <c r="K2158" s="18"/>
      <c r="L2158" s="18">
        <v>6.65</v>
      </c>
    </row>
    <row r="2159" spans="1:12" s="20" customFormat="1" ht="12" x14ac:dyDescent="0.25">
      <c r="A2159" s="71">
        <v>2158</v>
      </c>
      <c r="B2159" s="18"/>
      <c r="C2159" s="18"/>
      <c r="D2159" s="18" t="s">
        <v>15645</v>
      </c>
      <c r="E2159" s="17">
        <v>1</v>
      </c>
      <c r="F2159" s="18" t="s">
        <v>21066</v>
      </c>
      <c r="G2159" s="17">
        <v>1</v>
      </c>
      <c r="H2159" s="19"/>
      <c r="I2159" s="18"/>
      <c r="J2159" s="19"/>
      <c r="K2159" s="18"/>
      <c r="L2159" s="18">
        <v>11.04</v>
      </c>
    </row>
    <row r="2160" spans="1:12" s="20" customFormat="1" ht="12" x14ac:dyDescent="0.25">
      <c r="A2160" s="71">
        <v>2159</v>
      </c>
      <c r="B2160" s="18"/>
      <c r="C2160" s="18"/>
      <c r="D2160" s="18" t="s">
        <v>21067</v>
      </c>
      <c r="E2160" s="17">
        <v>1</v>
      </c>
      <c r="F2160" s="18" t="s">
        <v>21068</v>
      </c>
      <c r="G2160" s="17">
        <v>1</v>
      </c>
      <c r="H2160" s="19"/>
      <c r="I2160" s="18"/>
      <c r="J2160" s="19"/>
      <c r="K2160" s="18"/>
      <c r="L2160" s="18">
        <v>15.73</v>
      </c>
    </row>
    <row r="2161" spans="1:12" s="20" customFormat="1" ht="12" x14ac:dyDescent="0.25">
      <c r="A2161" s="71">
        <v>2160</v>
      </c>
      <c r="B2161" s="18"/>
      <c r="C2161" s="18"/>
      <c r="D2161" s="18" t="s">
        <v>21069</v>
      </c>
      <c r="E2161" s="17">
        <v>1</v>
      </c>
      <c r="F2161" s="18" t="s">
        <v>21070</v>
      </c>
      <c r="G2161" s="17">
        <v>1</v>
      </c>
      <c r="H2161" s="19"/>
      <c r="I2161" s="18"/>
      <c r="J2161" s="19"/>
      <c r="K2161" s="18"/>
      <c r="L2161" s="18">
        <v>8.67</v>
      </c>
    </row>
    <row r="2162" spans="1:12" s="20" customFormat="1" ht="12" x14ac:dyDescent="0.25">
      <c r="A2162" s="71">
        <v>2161</v>
      </c>
      <c r="B2162" s="18" t="s">
        <v>5818</v>
      </c>
      <c r="C2162" s="18"/>
      <c r="D2162" s="18" t="s">
        <v>5819</v>
      </c>
      <c r="E2162" s="17">
        <v>1</v>
      </c>
      <c r="F2162" s="18" t="s">
        <v>5819</v>
      </c>
      <c r="G2162" s="17">
        <v>1</v>
      </c>
      <c r="H2162" s="19"/>
      <c r="I2162" s="18"/>
      <c r="J2162" s="19"/>
      <c r="K2162" s="18"/>
      <c r="L2162" s="18">
        <v>7.88</v>
      </c>
    </row>
    <row r="2163" spans="1:12" s="20" customFormat="1" ht="12" x14ac:dyDescent="0.25">
      <c r="A2163" s="71">
        <v>2162</v>
      </c>
      <c r="B2163" s="18"/>
      <c r="C2163" s="18"/>
      <c r="D2163" s="18" t="s">
        <v>15830</v>
      </c>
      <c r="E2163" s="17">
        <v>1</v>
      </c>
      <c r="F2163" s="18" t="s">
        <v>21071</v>
      </c>
      <c r="G2163" s="17">
        <v>1</v>
      </c>
      <c r="H2163" s="19"/>
      <c r="I2163" s="18"/>
      <c r="J2163" s="19"/>
      <c r="K2163" s="18"/>
      <c r="L2163" s="18">
        <v>7.07</v>
      </c>
    </row>
    <row r="2164" spans="1:12" s="20" customFormat="1" ht="12" x14ac:dyDescent="0.25">
      <c r="A2164" s="71">
        <v>2163</v>
      </c>
      <c r="B2164" s="18"/>
      <c r="C2164" s="18"/>
      <c r="D2164" s="18" t="s">
        <v>21072</v>
      </c>
      <c r="E2164" s="17">
        <v>1</v>
      </c>
      <c r="F2164" s="18" t="s">
        <v>21073</v>
      </c>
      <c r="G2164" s="17">
        <v>1</v>
      </c>
      <c r="H2164" s="19"/>
      <c r="I2164" s="18"/>
      <c r="J2164" s="19"/>
      <c r="K2164" s="18"/>
      <c r="L2164" s="18">
        <v>0.41</v>
      </c>
    </row>
    <row r="2165" spans="1:12" s="20" customFormat="1" ht="12" x14ac:dyDescent="0.25">
      <c r="A2165" s="71">
        <v>2164</v>
      </c>
      <c r="B2165" s="18"/>
      <c r="C2165" s="18"/>
      <c r="D2165" s="18" t="s">
        <v>21074</v>
      </c>
      <c r="E2165" s="17">
        <v>1</v>
      </c>
      <c r="F2165" s="18" t="s">
        <v>21075</v>
      </c>
      <c r="G2165" s="17">
        <v>1</v>
      </c>
      <c r="H2165" s="19"/>
      <c r="I2165" s="18"/>
      <c r="J2165" s="19"/>
      <c r="K2165" s="18"/>
      <c r="L2165" s="18">
        <v>20</v>
      </c>
    </row>
    <row r="2166" spans="1:12" s="20" customFormat="1" ht="12" x14ac:dyDescent="0.25">
      <c r="A2166" s="71">
        <v>2165</v>
      </c>
      <c r="B2166" s="18"/>
      <c r="C2166" s="18"/>
      <c r="D2166" s="18" t="s">
        <v>21076</v>
      </c>
      <c r="E2166" s="17">
        <v>1</v>
      </c>
      <c r="F2166" s="18" t="s">
        <v>21077</v>
      </c>
      <c r="G2166" s="17">
        <v>1</v>
      </c>
      <c r="H2166" s="19"/>
      <c r="I2166" s="18"/>
      <c r="J2166" s="19"/>
      <c r="K2166" s="18"/>
      <c r="L2166" s="18">
        <v>39.4</v>
      </c>
    </row>
    <row r="2167" spans="1:12" s="20" customFormat="1" ht="12" x14ac:dyDescent="0.25">
      <c r="A2167" s="71">
        <v>2166</v>
      </c>
      <c r="B2167" s="18"/>
      <c r="C2167" s="18"/>
      <c r="D2167" s="18" t="s">
        <v>21078</v>
      </c>
      <c r="E2167" s="17">
        <v>1</v>
      </c>
      <c r="F2167" s="18" t="s">
        <v>21079</v>
      </c>
      <c r="G2167" s="17">
        <v>1</v>
      </c>
      <c r="H2167" s="19"/>
      <c r="I2167" s="18"/>
      <c r="J2167" s="19"/>
      <c r="K2167" s="18"/>
      <c r="L2167" s="18">
        <v>45.98</v>
      </c>
    </row>
    <row r="2168" spans="1:12" s="20" customFormat="1" ht="12" x14ac:dyDescent="0.25">
      <c r="A2168" s="71">
        <v>2167</v>
      </c>
      <c r="B2168" s="18"/>
      <c r="C2168" s="18"/>
      <c r="D2168" s="18" t="s">
        <v>21080</v>
      </c>
      <c r="E2168" s="17">
        <v>1</v>
      </c>
      <c r="F2168" s="18" t="s">
        <v>21081</v>
      </c>
      <c r="G2168" s="17">
        <v>1</v>
      </c>
      <c r="H2168" s="19"/>
      <c r="I2168" s="18"/>
      <c r="J2168" s="19"/>
      <c r="K2168" s="18"/>
      <c r="L2168" s="18">
        <v>57.48</v>
      </c>
    </row>
    <row r="2169" spans="1:12" s="20" customFormat="1" ht="12" x14ac:dyDescent="0.25">
      <c r="A2169" s="71">
        <v>2168</v>
      </c>
      <c r="B2169" s="18"/>
      <c r="C2169" s="18"/>
      <c r="D2169" s="18" t="s">
        <v>21082</v>
      </c>
      <c r="E2169" s="17">
        <v>1</v>
      </c>
      <c r="F2169" s="18" t="s">
        <v>21083</v>
      </c>
      <c r="G2169" s="17">
        <v>1</v>
      </c>
      <c r="H2169" s="19"/>
      <c r="I2169" s="18"/>
      <c r="J2169" s="19"/>
      <c r="K2169" s="18"/>
      <c r="L2169" s="18">
        <v>72.44</v>
      </c>
    </row>
    <row r="2170" spans="1:12" s="20" customFormat="1" ht="12" x14ac:dyDescent="0.25">
      <c r="A2170" s="71">
        <v>2169</v>
      </c>
      <c r="B2170" s="18"/>
      <c r="C2170" s="18"/>
      <c r="D2170" s="18" t="s">
        <v>21084</v>
      </c>
      <c r="E2170" s="17">
        <v>1</v>
      </c>
      <c r="F2170" s="18" t="s">
        <v>21085</v>
      </c>
      <c r="G2170" s="17">
        <v>1</v>
      </c>
      <c r="H2170" s="19"/>
      <c r="I2170" s="18"/>
      <c r="J2170" s="19"/>
      <c r="K2170" s="18"/>
      <c r="L2170" s="18">
        <v>3.45</v>
      </c>
    </row>
    <row r="2171" spans="1:12" s="20" customFormat="1" ht="12" x14ac:dyDescent="0.25">
      <c r="A2171" s="71">
        <v>2170</v>
      </c>
      <c r="B2171" s="18"/>
      <c r="C2171" s="18"/>
      <c r="D2171" s="18" t="s">
        <v>21086</v>
      </c>
      <c r="E2171" s="17">
        <v>1</v>
      </c>
      <c r="F2171" s="18" t="s">
        <v>21087</v>
      </c>
      <c r="G2171" s="17">
        <v>1</v>
      </c>
      <c r="H2171" s="19"/>
      <c r="I2171" s="18"/>
      <c r="J2171" s="19"/>
      <c r="K2171" s="18"/>
      <c r="L2171" s="18">
        <v>3.15</v>
      </c>
    </row>
    <row r="2172" spans="1:12" s="20" customFormat="1" ht="12" x14ac:dyDescent="0.25">
      <c r="A2172" s="71">
        <v>2171</v>
      </c>
      <c r="B2172" s="18"/>
      <c r="C2172" s="18"/>
      <c r="D2172" s="18" t="s">
        <v>21088</v>
      </c>
      <c r="E2172" s="17">
        <v>1</v>
      </c>
      <c r="F2172" s="18" t="s">
        <v>21089</v>
      </c>
      <c r="G2172" s="17">
        <v>1</v>
      </c>
      <c r="H2172" s="19"/>
      <c r="I2172" s="18"/>
      <c r="J2172" s="19"/>
      <c r="K2172" s="18"/>
      <c r="L2172" s="18">
        <v>2.79</v>
      </c>
    </row>
    <row r="2173" spans="1:12" s="20" customFormat="1" ht="12" x14ac:dyDescent="0.25">
      <c r="A2173" s="71">
        <v>2172</v>
      </c>
      <c r="B2173" s="18"/>
      <c r="C2173" s="18"/>
      <c r="D2173" s="18" t="s">
        <v>21090</v>
      </c>
      <c r="E2173" s="17">
        <v>1</v>
      </c>
      <c r="F2173" s="18" t="s">
        <v>21091</v>
      </c>
      <c r="G2173" s="17">
        <v>1</v>
      </c>
      <c r="H2173" s="19"/>
      <c r="I2173" s="18"/>
      <c r="J2173" s="19"/>
      <c r="K2173" s="18"/>
      <c r="L2173" s="18">
        <v>4.8899999999999997</v>
      </c>
    </row>
    <row r="2174" spans="1:12" s="20" customFormat="1" ht="12" x14ac:dyDescent="0.25">
      <c r="A2174" s="71">
        <v>2173</v>
      </c>
      <c r="B2174" s="18"/>
      <c r="C2174" s="18"/>
      <c r="D2174" s="18" t="s">
        <v>21092</v>
      </c>
      <c r="E2174" s="17">
        <v>1</v>
      </c>
      <c r="F2174" s="18" t="s">
        <v>21093</v>
      </c>
      <c r="G2174" s="17">
        <v>1</v>
      </c>
      <c r="H2174" s="19"/>
      <c r="I2174" s="18"/>
      <c r="J2174" s="19"/>
      <c r="K2174" s="18"/>
      <c r="L2174" s="18">
        <v>0.98</v>
      </c>
    </row>
    <row r="2175" spans="1:12" s="20" customFormat="1" ht="12" x14ac:dyDescent="0.25">
      <c r="A2175" s="71">
        <v>2174</v>
      </c>
      <c r="B2175" s="18"/>
      <c r="C2175" s="18"/>
      <c r="D2175" s="18" t="s">
        <v>21094</v>
      </c>
      <c r="E2175" s="17">
        <v>1</v>
      </c>
      <c r="F2175" s="18" t="s">
        <v>21095</v>
      </c>
      <c r="G2175" s="17">
        <v>1</v>
      </c>
      <c r="H2175" s="19"/>
      <c r="I2175" s="18"/>
      <c r="J2175" s="19"/>
      <c r="K2175" s="18"/>
      <c r="L2175" s="18">
        <v>7.48</v>
      </c>
    </row>
    <row r="2176" spans="1:12" s="20" customFormat="1" ht="12" x14ac:dyDescent="0.25">
      <c r="A2176" s="71">
        <v>2175</v>
      </c>
      <c r="B2176" s="18"/>
      <c r="C2176" s="18"/>
      <c r="D2176" s="18" t="s">
        <v>21096</v>
      </c>
      <c r="E2176" s="17">
        <v>1</v>
      </c>
      <c r="F2176" s="18" t="s">
        <v>21097</v>
      </c>
      <c r="G2176" s="17">
        <v>1</v>
      </c>
      <c r="H2176" s="19"/>
      <c r="I2176" s="18"/>
      <c r="J2176" s="19"/>
      <c r="K2176" s="18"/>
      <c r="L2176" s="18">
        <v>3.31</v>
      </c>
    </row>
    <row r="2177" spans="1:12" s="20" customFormat="1" ht="12" x14ac:dyDescent="0.25">
      <c r="A2177" s="71">
        <v>2176</v>
      </c>
      <c r="B2177" s="18"/>
      <c r="C2177" s="18"/>
      <c r="D2177" s="18" t="s">
        <v>21098</v>
      </c>
      <c r="E2177" s="17">
        <v>1</v>
      </c>
      <c r="F2177" s="18" t="s">
        <v>21099</v>
      </c>
      <c r="G2177" s="17">
        <v>1</v>
      </c>
      <c r="H2177" s="19"/>
      <c r="I2177" s="18"/>
      <c r="J2177" s="19"/>
      <c r="K2177" s="18"/>
      <c r="L2177" s="18">
        <v>2.2799999999999998</v>
      </c>
    </row>
    <row r="2178" spans="1:12" s="20" customFormat="1" ht="12" x14ac:dyDescent="0.25">
      <c r="A2178" s="71">
        <v>2177</v>
      </c>
      <c r="B2178" s="18"/>
      <c r="C2178" s="18"/>
      <c r="D2178" s="18" t="s">
        <v>21100</v>
      </c>
      <c r="E2178" s="17">
        <v>1</v>
      </c>
      <c r="F2178" s="18" t="s">
        <v>21101</v>
      </c>
      <c r="G2178" s="17">
        <v>1</v>
      </c>
      <c r="H2178" s="19"/>
      <c r="I2178" s="18"/>
      <c r="J2178" s="19"/>
      <c r="K2178" s="18"/>
      <c r="L2178" s="18">
        <v>1.56</v>
      </c>
    </row>
    <row r="2179" spans="1:12" s="20" customFormat="1" ht="12" x14ac:dyDescent="0.25">
      <c r="A2179" s="71">
        <v>2178</v>
      </c>
      <c r="B2179" s="18"/>
      <c r="C2179" s="18"/>
      <c r="D2179" s="18" t="s">
        <v>21102</v>
      </c>
      <c r="E2179" s="17">
        <v>1</v>
      </c>
      <c r="F2179" s="18" t="s">
        <v>21103</v>
      </c>
      <c r="G2179" s="17">
        <v>1</v>
      </c>
      <c r="H2179" s="19"/>
      <c r="I2179" s="18"/>
      <c r="J2179" s="19"/>
      <c r="K2179" s="18"/>
      <c r="L2179" s="18">
        <v>1.55</v>
      </c>
    </row>
    <row r="2180" spans="1:12" s="20" customFormat="1" ht="12" x14ac:dyDescent="0.25">
      <c r="A2180" s="71">
        <v>2179</v>
      </c>
      <c r="B2180" s="18"/>
      <c r="C2180" s="18"/>
      <c r="D2180" s="18" t="s">
        <v>21104</v>
      </c>
      <c r="E2180" s="17">
        <v>1</v>
      </c>
      <c r="F2180" s="18" t="s">
        <v>21105</v>
      </c>
      <c r="G2180" s="17">
        <v>1</v>
      </c>
      <c r="H2180" s="19"/>
      <c r="I2180" s="18"/>
      <c r="J2180" s="19"/>
      <c r="K2180" s="18"/>
      <c r="L2180" s="18">
        <v>2.54</v>
      </c>
    </row>
    <row r="2181" spans="1:12" s="20" customFormat="1" ht="12" x14ac:dyDescent="0.25">
      <c r="A2181" s="71">
        <v>2180</v>
      </c>
      <c r="B2181" s="18"/>
      <c r="C2181" s="18"/>
      <c r="D2181" s="18" t="s">
        <v>21106</v>
      </c>
      <c r="E2181" s="17">
        <v>1</v>
      </c>
      <c r="F2181" s="18" t="s">
        <v>21107</v>
      </c>
      <c r="G2181" s="17">
        <v>1</v>
      </c>
      <c r="H2181" s="19"/>
      <c r="I2181" s="18"/>
      <c r="J2181" s="19"/>
      <c r="K2181" s="18"/>
      <c r="L2181" s="18">
        <v>2.54</v>
      </c>
    </row>
    <row r="2182" spans="1:12" s="20" customFormat="1" ht="12" x14ac:dyDescent="0.25">
      <c r="A2182" s="71">
        <v>2181</v>
      </c>
      <c r="B2182" s="18"/>
      <c r="C2182" s="18"/>
      <c r="D2182" s="18" t="s">
        <v>21108</v>
      </c>
      <c r="E2182" s="17">
        <v>1</v>
      </c>
      <c r="F2182" s="18" t="s">
        <v>21109</v>
      </c>
      <c r="G2182" s="17">
        <v>1</v>
      </c>
      <c r="H2182" s="19"/>
      <c r="I2182" s="18"/>
      <c r="J2182" s="19"/>
      <c r="K2182" s="18"/>
      <c r="L2182" s="18">
        <v>0.74</v>
      </c>
    </row>
    <row r="2183" spans="1:12" s="20" customFormat="1" ht="12" x14ac:dyDescent="0.25">
      <c r="A2183" s="71">
        <v>2182</v>
      </c>
      <c r="B2183" s="18"/>
      <c r="C2183" s="18"/>
      <c r="D2183" s="18" t="s">
        <v>21110</v>
      </c>
      <c r="E2183" s="17">
        <v>1</v>
      </c>
      <c r="F2183" s="18" t="s">
        <v>21111</v>
      </c>
      <c r="G2183" s="17">
        <v>1</v>
      </c>
      <c r="H2183" s="19"/>
      <c r="I2183" s="18"/>
      <c r="J2183" s="19"/>
      <c r="K2183" s="18"/>
      <c r="L2183" s="18">
        <v>0.26</v>
      </c>
    </row>
    <row r="2184" spans="1:12" s="20" customFormat="1" ht="12" x14ac:dyDescent="0.25">
      <c r="A2184" s="71">
        <v>2183</v>
      </c>
      <c r="B2184" s="18"/>
      <c r="C2184" s="18"/>
      <c r="D2184" s="18" t="s">
        <v>21112</v>
      </c>
      <c r="E2184" s="17">
        <v>1</v>
      </c>
      <c r="F2184" s="18" t="s">
        <v>21113</v>
      </c>
      <c r="G2184" s="17">
        <v>1</v>
      </c>
      <c r="H2184" s="19"/>
      <c r="I2184" s="18"/>
      <c r="J2184" s="19"/>
      <c r="K2184" s="18"/>
      <c r="L2184" s="18">
        <v>0.23</v>
      </c>
    </row>
    <row r="2185" spans="1:12" s="20" customFormat="1" ht="12" x14ac:dyDescent="0.25">
      <c r="A2185" s="71">
        <v>2184</v>
      </c>
      <c r="B2185" s="18"/>
      <c r="C2185" s="18"/>
      <c r="D2185" s="18" t="s">
        <v>21114</v>
      </c>
      <c r="E2185" s="17">
        <v>1</v>
      </c>
      <c r="F2185" s="18" t="s">
        <v>21115</v>
      </c>
      <c r="G2185" s="17">
        <v>1</v>
      </c>
      <c r="H2185" s="19"/>
      <c r="I2185" s="18"/>
      <c r="J2185" s="19"/>
      <c r="K2185" s="18"/>
      <c r="L2185" s="18">
        <v>0.23</v>
      </c>
    </row>
    <row r="2186" spans="1:12" s="20" customFormat="1" ht="12" x14ac:dyDescent="0.25">
      <c r="A2186" s="71">
        <v>2185</v>
      </c>
      <c r="B2186" s="18"/>
      <c r="C2186" s="18"/>
      <c r="D2186" s="18" t="s">
        <v>21116</v>
      </c>
      <c r="E2186" s="17">
        <v>1</v>
      </c>
      <c r="F2186" s="18" t="s">
        <v>21117</v>
      </c>
      <c r="G2186" s="17">
        <v>1</v>
      </c>
      <c r="H2186" s="19"/>
      <c r="I2186" s="18"/>
      <c r="J2186" s="19"/>
      <c r="K2186" s="18"/>
      <c r="L2186" s="18">
        <v>0.85</v>
      </c>
    </row>
    <row r="2187" spans="1:12" s="20" customFormat="1" ht="12" x14ac:dyDescent="0.25">
      <c r="A2187" s="71">
        <v>2186</v>
      </c>
      <c r="B2187" s="18"/>
      <c r="C2187" s="18"/>
      <c r="D2187" s="18" t="s">
        <v>21118</v>
      </c>
      <c r="E2187" s="17">
        <v>1</v>
      </c>
      <c r="F2187" s="18" t="s">
        <v>21119</v>
      </c>
      <c r="G2187" s="17">
        <v>1</v>
      </c>
      <c r="H2187" s="19"/>
      <c r="I2187" s="18"/>
      <c r="J2187" s="19"/>
      <c r="K2187" s="18"/>
      <c r="L2187" s="18">
        <v>0.36</v>
      </c>
    </row>
    <row r="2188" spans="1:12" s="20" customFormat="1" ht="12" x14ac:dyDescent="0.25">
      <c r="A2188" s="71">
        <v>2187</v>
      </c>
      <c r="B2188" s="18"/>
      <c r="C2188" s="18"/>
      <c r="D2188" s="18" t="s">
        <v>21120</v>
      </c>
      <c r="E2188" s="17">
        <v>1</v>
      </c>
      <c r="F2188" s="18" t="s">
        <v>21121</v>
      </c>
      <c r="G2188" s="17">
        <v>1</v>
      </c>
      <c r="H2188" s="19"/>
      <c r="I2188" s="18"/>
      <c r="J2188" s="19"/>
      <c r="K2188" s="18"/>
      <c r="L2188" s="18">
        <v>324.06</v>
      </c>
    </row>
    <row r="2189" spans="1:12" s="20" customFormat="1" ht="12" x14ac:dyDescent="0.25">
      <c r="A2189" s="71">
        <v>2188</v>
      </c>
      <c r="B2189" s="18"/>
      <c r="C2189" s="18"/>
      <c r="D2189" s="18" t="s">
        <v>21122</v>
      </c>
      <c r="E2189" s="17">
        <v>1</v>
      </c>
      <c r="F2189" s="18" t="s">
        <v>21123</v>
      </c>
      <c r="G2189" s="17">
        <v>1</v>
      </c>
      <c r="H2189" s="19"/>
      <c r="I2189" s="18"/>
      <c r="J2189" s="19"/>
      <c r="K2189" s="18"/>
      <c r="L2189" s="18">
        <v>41.29</v>
      </c>
    </row>
    <row r="2190" spans="1:12" s="20" customFormat="1" ht="12" x14ac:dyDescent="0.25">
      <c r="A2190" s="71">
        <v>2189</v>
      </c>
      <c r="B2190" s="18"/>
      <c r="C2190" s="18"/>
      <c r="D2190" s="18" t="s">
        <v>21124</v>
      </c>
      <c r="E2190" s="17">
        <v>1</v>
      </c>
      <c r="F2190" s="18" t="s">
        <v>21125</v>
      </c>
      <c r="G2190" s="17">
        <v>1</v>
      </c>
      <c r="H2190" s="19"/>
      <c r="I2190" s="18"/>
      <c r="J2190" s="19"/>
      <c r="K2190" s="18"/>
      <c r="L2190" s="18">
        <v>54.2</v>
      </c>
    </row>
    <row r="2191" spans="1:12" s="20" customFormat="1" ht="12" x14ac:dyDescent="0.25">
      <c r="A2191" s="71">
        <v>2190</v>
      </c>
      <c r="B2191" s="18"/>
      <c r="C2191" s="18"/>
      <c r="D2191" s="18" t="s">
        <v>21126</v>
      </c>
      <c r="E2191" s="17">
        <v>1</v>
      </c>
      <c r="F2191" s="18" t="s">
        <v>21127</v>
      </c>
      <c r="G2191" s="17">
        <v>1</v>
      </c>
      <c r="H2191" s="19"/>
      <c r="I2191" s="18"/>
      <c r="J2191" s="19"/>
      <c r="K2191" s="18"/>
      <c r="L2191" s="18">
        <v>122.24</v>
      </c>
    </row>
    <row r="2192" spans="1:12" s="20" customFormat="1" ht="12" x14ac:dyDescent="0.25">
      <c r="A2192" s="71">
        <v>2191</v>
      </c>
      <c r="B2192" s="18"/>
      <c r="C2192" s="18"/>
      <c r="D2192" s="18" t="s">
        <v>21128</v>
      </c>
      <c r="E2192" s="17">
        <v>1</v>
      </c>
      <c r="F2192" s="18" t="s">
        <v>21129</v>
      </c>
      <c r="G2192" s="17">
        <v>1</v>
      </c>
      <c r="H2192" s="19"/>
      <c r="I2192" s="18"/>
      <c r="J2192" s="19"/>
      <c r="K2192" s="18"/>
      <c r="L2192" s="18">
        <v>9.48</v>
      </c>
    </row>
    <row r="2193" spans="1:12" s="20" customFormat="1" ht="12" x14ac:dyDescent="0.25">
      <c r="A2193" s="71">
        <v>2192</v>
      </c>
      <c r="B2193" s="18"/>
      <c r="C2193" s="18"/>
      <c r="D2193" s="18" t="s">
        <v>21130</v>
      </c>
      <c r="E2193" s="17">
        <v>1</v>
      </c>
      <c r="F2193" s="18" t="s">
        <v>21131</v>
      </c>
      <c r="G2193" s="17">
        <v>1</v>
      </c>
      <c r="H2193" s="19"/>
      <c r="I2193" s="18"/>
      <c r="J2193" s="19"/>
      <c r="K2193" s="18"/>
      <c r="L2193" s="18">
        <v>16.73</v>
      </c>
    </row>
    <row r="2194" spans="1:12" s="20" customFormat="1" ht="12" x14ac:dyDescent="0.25">
      <c r="A2194" s="71">
        <v>2193</v>
      </c>
      <c r="B2194" s="18"/>
      <c r="C2194" s="18"/>
      <c r="D2194" s="18" t="s">
        <v>21132</v>
      </c>
      <c r="E2194" s="17">
        <v>1</v>
      </c>
      <c r="F2194" s="18" t="s">
        <v>21133</v>
      </c>
      <c r="G2194" s="17">
        <v>1</v>
      </c>
      <c r="H2194" s="19"/>
      <c r="I2194" s="18"/>
      <c r="J2194" s="19"/>
      <c r="K2194" s="18"/>
      <c r="L2194" s="18">
        <v>4.55</v>
      </c>
    </row>
    <row r="2195" spans="1:12" s="20" customFormat="1" ht="12" x14ac:dyDescent="0.25">
      <c r="A2195" s="71">
        <v>2194</v>
      </c>
      <c r="B2195" s="18"/>
      <c r="C2195" s="18"/>
      <c r="D2195" s="18" t="s">
        <v>21134</v>
      </c>
      <c r="E2195" s="17">
        <v>1</v>
      </c>
      <c r="F2195" s="18" t="s">
        <v>21135</v>
      </c>
      <c r="G2195" s="17">
        <v>1</v>
      </c>
      <c r="H2195" s="19"/>
      <c r="I2195" s="18"/>
      <c r="J2195" s="19"/>
      <c r="K2195" s="18"/>
      <c r="L2195" s="18">
        <v>2.35</v>
      </c>
    </row>
    <row r="2196" spans="1:12" s="20" customFormat="1" ht="12" x14ac:dyDescent="0.25">
      <c r="A2196" s="71">
        <v>2195</v>
      </c>
      <c r="B2196" s="18"/>
      <c r="C2196" s="18"/>
      <c r="D2196" s="18" t="s">
        <v>21136</v>
      </c>
      <c r="E2196" s="17">
        <v>1</v>
      </c>
      <c r="F2196" s="18" t="s">
        <v>21137</v>
      </c>
      <c r="G2196" s="17">
        <v>1</v>
      </c>
      <c r="H2196" s="19"/>
      <c r="I2196" s="18"/>
      <c r="J2196" s="19"/>
      <c r="K2196" s="18"/>
      <c r="L2196" s="18">
        <v>0.55000000000000004</v>
      </c>
    </row>
    <row r="2197" spans="1:12" s="20" customFormat="1" ht="12" x14ac:dyDescent="0.25">
      <c r="A2197" s="71">
        <v>2196</v>
      </c>
      <c r="B2197" s="18"/>
      <c r="C2197" s="18"/>
      <c r="D2197" s="18" t="s">
        <v>21138</v>
      </c>
      <c r="E2197" s="17">
        <v>1</v>
      </c>
      <c r="F2197" s="18" t="s">
        <v>21139</v>
      </c>
      <c r="G2197" s="17">
        <v>1</v>
      </c>
      <c r="H2197" s="19"/>
      <c r="I2197" s="18"/>
      <c r="J2197" s="19"/>
      <c r="K2197" s="18"/>
      <c r="L2197" s="18">
        <v>3</v>
      </c>
    </row>
    <row r="2198" spans="1:12" s="20" customFormat="1" ht="12" x14ac:dyDescent="0.25">
      <c r="A2198" s="71">
        <v>2197</v>
      </c>
      <c r="B2198" s="18"/>
      <c r="C2198" s="18"/>
      <c r="D2198" s="18" t="s">
        <v>21140</v>
      </c>
      <c r="E2198" s="17">
        <v>1</v>
      </c>
      <c r="F2198" s="18" t="s">
        <v>21141</v>
      </c>
      <c r="G2198" s="17">
        <v>1</v>
      </c>
      <c r="H2198" s="19"/>
      <c r="I2198" s="18"/>
      <c r="J2198" s="19"/>
      <c r="K2198" s="18"/>
      <c r="L2198" s="18">
        <v>1.63</v>
      </c>
    </row>
    <row r="2199" spans="1:12" s="20" customFormat="1" ht="12" x14ac:dyDescent="0.25">
      <c r="A2199" s="71">
        <v>2198</v>
      </c>
      <c r="B2199" s="18"/>
      <c r="C2199" s="18"/>
      <c r="D2199" s="18" t="s">
        <v>21142</v>
      </c>
      <c r="E2199" s="17">
        <v>1</v>
      </c>
      <c r="F2199" s="18" t="s">
        <v>21143</v>
      </c>
      <c r="G2199" s="17">
        <v>1</v>
      </c>
      <c r="H2199" s="19"/>
      <c r="I2199" s="18"/>
      <c r="J2199" s="19"/>
      <c r="K2199" s="18"/>
      <c r="L2199" s="18">
        <v>1.63</v>
      </c>
    </row>
    <row r="2200" spans="1:12" s="20" customFormat="1" ht="12" x14ac:dyDescent="0.25">
      <c r="A2200" s="71">
        <v>2199</v>
      </c>
      <c r="B2200" s="18"/>
      <c r="C2200" s="18"/>
      <c r="D2200" s="18" t="s">
        <v>21144</v>
      </c>
      <c r="E2200" s="17">
        <v>1</v>
      </c>
      <c r="F2200" s="18" t="s">
        <v>21145</v>
      </c>
      <c r="G2200" s="17">
        <v>1</v>
      </c>
      <c r="H2200" s="19"/>
      <c r="I2200" s="18"/>
      <c r="J2200" s="19"/>
      <c r="K2200" s="18"/>
      <c r="L2200" s="18">
        <v>2.68</v>
      </c>
    </row>
    <row r="2201" spans="1:12" s="20" customFormat="1" ht="12" x14ac:dyDescent="0.25">
      <c r="A2201" s="71">
        <v>2200</v>
      </c>
      <c r="B2201" s="18"/>
      <c r="C2201" s="18"/>
      <c r="D2201" s="18" t="s">
        <v>21146</v>
      </c>
      <c r="E2201" s="17">
        <v>1</v>
      </c>
      <c r="F2201" s="18" t="s">
        <v>21147</v>
      </c>
      <c r="G2201" s="17">
        <v>1</v>
      </c>
      <c r="H2201" s="19"/>
      <c r="I2201" s="18"/>
      <c r="J2201" s="19"/>
      <c r="K2201" s="18"/>
      <c r="L2201" s="18">
        <v>2.68</v>
      </c>
    </row>
    <row r="2202" spans="1:12" s="20" customFormat="1" ht="12" x14ac:dyDescent="0.25">
      <c r="A2202" s="71">
        <v>2201</v>
      </c>
      <c r="B2202" s="18"/>
      <c r="C2202" s="18"/>
      <c r="D2202" s="18" t="s">
        <v>21148</v>
      </c>
      <c r="E2202" s="17">
        <v>1</v>
      </c>
      <c r="F2202" s="18" t="s">
        <v>21149</v>
      </c>
      <c r="G2202" s="17">
        <v>1</v>
      </c>
      <c r="H2202" s="19"/>
      <c r="I2202" s="18"/>
      <c r="J2202" s="19"/>
      <c r="K2202" s="18"/>
      <c r="L2202" s="18">
        <v>1.63</v>
      </c>
    </row>
    <row r="2203" spans="1:12" s="20" customFormat="1" ht="12" x14ac:dyDescent="0.25">
      <c r="A2203" s="71">
        <v>2202</v>
      </c>
      <c r="B2203" s="18"/>
      <c r="C2203" s="18"/>
      <c r="D2203" s="18" t="s">
        <v>21150</v>
      </c>
      <c r="E2203" s="17">
        <v>1</v>
      </c>
      <c r="F2203" s="18" t="s">
        <v>21151</v>
      </c>
      <c r="G2203" s="17">
        <v>1</v>
      </c>
      <c r="H2203" s="19"/>
      <c r="I2203" s="18"/>
      <c r="J2203" s="19"/>
      <c r="K2203" s="18"/>
      <c r="L2203" s="18">
        <v>1.63</v>
      </c>
    </row>
    <row r="2204" spans="1:12" s="20" customFormat="1" ht="12" x14ac:dyDescent="0.25">
      <c r="A2204" s="71">
        <v>2203</v>
      </c>
      <c r="B2204" s="18"/>
      <c r="C2204" s="18"/>
      <c r="D2204" s="18" t="s">
        <v>21152</v>
      </c>
      <c r="E2204" s="17">
        <v>1</v>
      </c>
      <c r="F2204" s="18" t="s">
        <v>21153</v>
      </c>
      <c r="G2204" s="17">
        <v>1</v>
      </c>
      <c r="H2204" s="19"/>
      <c r="I2204" s="18"/>
      <c r="J2204" s="19"/>
      <c r="K2204" s="18"/>
      <c r="L2204" s="18">
        <v>1882.24</v>
      </c>
    </row>
    <row r="2205" spans="1:12" s="20" customFormat="1" ht="12" x14ac:dyDescent="0.25">
      <c r="A2205" s="71">
        <v>2204</v>
      </c>
      <c r="B2205" s="18"/>
      <c r="C2205" s="18"/>
      <c r="D2205" s="18" t="s">
        <v>21154</v>
      </c>
      <c r="E2205" s="17">
        <v>1</v>
      </c>
      <c r="F2205" s="18" t="s">
        <v>21155</v>
      </c>
      <c r="G2205" s="17">
        <v>1</v>
      </c>
      <c r="H2205" s="19"/>
      <c r="I2205" s="18"/>
      <c r="J2205" s="19"/>
      <c r="K2205" s="18"/>
      <c r="L2205" s="18">
        <v>234.2</v>
      </c>
    </row>
    <row r="2206" spans="1:12" s="20" customFormat="1" ht="12" x14ac:dyDescent="0.25">
      <c r="A2206" s="71">
        <v>2205</v>
      </c>
      <c r="B2206" s="18"/>
      <c r="C2206" s="18"/>
      <c r="D2206" s="18" t="s">
        <v>21156</v>
      </c>
      <c r="E2206" s="17">
        <v>1</v>
      </c>
      <c r="F2206" s="18" t="s">
        <v>21157</v>
      </c>
      <c r="G2206" s="17">
        <v>1</v>
      </c>
      <c r="H2206" s="19"/>
      <c r="I2206" s="18"/>
      <c r="J2206" s="19"/>
      <c r="K2206" s="18"/>
      <c r="L2206" s="18">
        <v>445.27</v>
      </c>
    </row>
    <row r="2207" spans="1:12" s="20" customFormat="1" ht="12" x14ac:dyDescent="0.25">
      <c r="A2207" s="71">
        <v>2206</v>
      </c>
      <c r="B2207" s="18"/>
      <c r="C2207" s="18"/>
      <c r="D2207" s="18" t="s">
        <v>21158</v>
      </c>
      <c r="E2207" s="17">
        <v>1</v>
      </c>
      <c r="F2207" s="18" t="s">
        <v>21159</v>
      </c>
      <c r="G2207" s="17">
        <v>1</v>
      </c>
      <c r="H2207" s="19"/>
      <c r="I2207" s="18"/>
      <c r="J2207" s="19"/>
      <c r="K2207" s="18"/>
      <c r="L2207" s="18">
        <v>123.79</v>
      </c>
    </row>
    <row r="2208" spans="1:12" s="20" customFormat="1" ht="12" x14ac:dyDescent="0.25">
      <c r="A2208" s="71">
        <v>2207</v>
      </c>
      <c r="B2208" s="18"/>
      <c r="C2208" s="18"/>
      <c r="D2208" s="18" t="s">
        <v>21160</v>
      </c>
      <c r="E2208" s="17">
        <v>1</v>
      </c>
      <c r="F2208" s="18" t="s">
        <v>21161</v>
      </c>
      <c r="G2208" s="17">
        <v>1</v>
      </c>
      <c r="H2208" s="19"/>
      <c r="I2208" s="18"/>
      <c r="J2208" s="19"/>
      <c r="K2208" s="18"/>
      <c r="L2208" s="18">
        <v>718.93</v>
      </c>
    </row>
    <row r="2209" spans="1:12" s="20" customFormat="1" ht="12" x14ac:dyDescent="0.25">
      <c r="A2209" s="71">
        <v>2208</v>
      </c>
      <c r="B2209" s="18"/>
      <c r="C2209" s="18"/>
      <c r="D2209" s="18" t="s">
        <v>21162</v>
      </c>
      <c r="E2209" s="17">
        <v>1</v>
      </c>
      <c r="F2209" s="18" t="s">
        <v>21163</v>
      </c>
      <c r="G2209" s="17">
        <v>1</v>
      </c>
      <c r="H2209" s="19"/>
      <c r="I2209" s="18"/>
      <c r="J2209" s="19"/>
      <c r="K2209" s="18"/>
      <c r="L2209" s="18">
        <v>718.93</v>
      </c>
    </row>
    <row r="2210" spans="1:12" s="20" customFormat="1" ht="12" x14ac:dyDescent="0.25">
      <c r="A2210" s="71">
        <v>2209</v>
      </c>
      <c r="B2210" s="18"/>
      <c r="C2210" s="18"/>
      <c r="D2210" s="18" t="s">
        <v>21164</v>
      </c>
      <c r="E2210" s="17">
        <v>1</v>
      </c>
      <c r="F2210" s="18" t="s">
        <v>21165</v>
      </c>
      <c r="G2210" s="17">
        <v>1</v>
      </c>
      <c r="H2210" s="19"/>
      <c r="I2210" s="18"/>
      <c r="J2210" s="19"/>
      <c r="K2210" s="18"/>
      <c r="L2210" s="18">
        <v>61.8</v>
      </c>
    </row>
    <row r="2211" spans="1:12" s="20" customFormat="1" ht="12" x14ac:dyDescent="0.25">
      <c r="A2211" s="71">
        <v>2210</v>
      </c>
      <c r="B2211" s="18"/>
      <c r="C2211" s="18"/>
      <c r="D2211" s="18" t="s">
        <v>21166</v>
      </c>
      <c r="E2211" s="17">
        <v>1</v>
      </c>
      <c r="F2211" s="18" t="s">
        <v>21167</v>
      </c>
      <c r="G2211" s="17">
        <v>1</v>
      </c>
      <c r="H2211" s="19"/>
      <c r="I2211" s="18"/>
      <c r="J2211" s="19"/>
      <c r="K2211" s="18"/>
      <c r="L2211" s="18">
        <v>22191.01</v>
      </c>
    </row>
    <row r="2212" spans="1:12" s="20" customFormat="1" ht="12" x14ac:dyDescent="0.25">
      <c r="A2212" s="71">
        <v>2211</v>
      </c>
      <c r="B2212" s="18"/>
      <c r="C2212" s="18"/>
      <c r="D2212" s="18" t="s">
        <v>21168</v>
      </c>
      <c r="E2212" s="17">
        <v>1</v>
      </c>
      <c r="F2212" s="18" t="s">
        <v>21169</v>
      </c>
      <c r="G2212" s="17">
        <v>1</v>
      </c>
      <c r="H2212" s="19"/>
      <c r="I2212" s="18"/>
      <c r="J2212" s="19"/>
      <c r="K2212" s="18"/>
      <c r="L2212" s="18">
        <v>3314.61</v>
      </c>
    </row>
    <row r="2213" spans="1:12" s="20" customFormat="1" ht="12" x14ac:dyDescent="0.25">
      <c r="A2213" s="71">
        <v>2212</v>
      </c>
      <c r="B2213" s="18"/>
      <c r="C2213" s="18"/>
      <c r="D2213" s="18" t="s">
        <v>21170</v>
      </c>
      <c r="E2213" s="17">
        <v>1</v>
      </c>
      <c r="F2213" s="18" t="s">
        <v>21171</v>
      </c>
      <c r="G2213" s="17">
        <v>1</v>
      </c>
      <c r="H2213" s="19"/>
      <c r="I2213" s="18"/>
      <c r="J2213" s="19"/>
      <c r="K2213" s="18"/>
      <c r="L2213" s="18">
        <v>3758.43</v>
      </c>
    </row>
    <row r="2214" spans="1:12" s="20" customFormat="1" ht="12" x14ac:dyDescent="0.25">
      <c r="A2214" s="71">
        <v>2213</v>
      </c>
      <c r="B2214" s="18"/>
      <c r="C2214" s="18"/>
      <c r="D2214" s="18" t="s">
        <v>21172</v>
      </c>
      <c r="E2214" s="17">
        <v>1</v>
      </c>
      <c r="F2214" s="18" t="s">
        <v>21173</v>
      </c>
      <c r="G2214" s="17">
        <v>1</v>
      </c>
      <c r="H2214" s="19"/>
      <c r="I2214" s="18"/>
      <c r="J2214" s="19"/>
      <c r="K2214" s="18"/>
      <c r="L2214" s="18">
        <v>387.64</v>
      </c>
    </row>
    <row r="2215" spans="1:12" s="20" customFormat="1" ht="12" x14ac:dyDescent="0.25">
      <c r="A2215" s="71">
        <v>2214</v>
      </c>
      <c r="B2215" s="18"/>
      <c r="C2215" s="18"/>
      <c r="D2215" s="18" t="s">
        <v>21174</v>
      </c>
      <c r="E2215" s="17">
        <v>1</v>
      </c>
      <c r="F2215" s="18" t="s">
        <v>21175</v>
      </c>
      <c r="G2215" s="17">
        <v>1</v>
      </c>
      <c r="H2215" s="19"/>
      <c r="I2215" s="18"/>
      <c r="J2215" s="19"/>
      <c r="K2215" s="18"/>
      <c r="L2215" s="18">
        <v>1643.82</v>
      </c>
    </row>
    <row r="2216" spans="1:12" s="20" customFormat="1" ht="12" x14ac:dyDescent="0.25">
      <c r="A2216" s="71">
        <v>2215</v>
      </c>
      <c r="B2216" s="18"/>
      <c r="C2216" s="18"/>
      <c r="D2216" s="18" t="s">
        <v>21176</v>
      </c>
      <c r="E2216" s="17">
        <v>1</v>
      </c>
      <c r="F2216" s="18" t="s">
        <v>21177</v>
      </c>
      <c r="G2216" s="17">
        <v>1</v>
      </c>
      <c r="H2216" s="19"/>
      <c r="I2216" s="18"/>
      <c r="J2216" s="19"/>
      <c r="K2216" s="18"/>
      <c r="L2216" s="18">
        <v>1868.54</v>
      </c>
    </row>
    <row r="2217" spans="1:12" s="20" customFormat="1" ht="12" x14ac:dyDescent="0.25">
      <c r="A2217" s="71">
        <v>2216</v>
      </c>
      <c r="B2217" s="18"/>
      <c r="C2217" s="18"/>
      <c r="D2217" s="18" t="s">
        <v>21178</v>
      </c>
      <c r="E2217" s="17">
        <v>1</v>
      </c>
      <c r="F2217" s="18" t="s">
        <v>21179</v>
      </c>
      <c r="G2217" s="17">
        <v>1</v>
      </c>
      <c r="H2217" s="19"/>
      <c r="I2217" s="18"/>
      <c r="J2217" s="19"/>
      <c r="K2217" s="18"/>
      <c r="L2217" s="18">
        <v>2155.06</v>
      </c>
    </row>
    <row r="2218" spans="1:12" s="20" customFormat="1" ht="12" x14ac:dyDescent="0.25">
      <c r="A2218" s="71">
        <v>2217</v>
      </c>
      <c r="B2218" s="18"/>
      <c r="C2218" s="18"/>
      <c r="D2218" s="18" t="s">
        <v>21180</v>
      </c>
      <c r="E2218" s="17">
        <v>1</v>
      </c>
      <c r="F2218" s="18" t="s">
        <v>21181</v>
      </c>
      <c r="G2218" s="17">
        <v>1</v>
      </c>
      <c r="H2218" s="19"/>
      <c r="I2218" s="18"/>
      <c r="J2218" s="19"/>
      <c r="K2218" s="18"/>
      <c r="L2218" s="18">
        <v>2551.69</v>
      </c>
    </row>
    <row r="2219" spans="1:12" s="20" customFormat="1" ht="12" x14ac:dyDescent="0.25">
      <c r="A2219" s="71">
        <v>2218</v>
      </c>
      <c r="B2219" s="18"/>
      <c r="C2219" s="18"/>
      <c r="D2219" s="18" t="s">
        <v>16861</v>
      </c>
      <c r="E2219" s="17">
        <v>1</v>
      </c>
      <c r="F2219" s="18" t="s">
        <v>21182</v>
      </c>
      <c r="G2219" s="17">
        <v>1</v>
      </c>
      <c r="H2219" s="19"/>
      <c r="I2219" s="18"/>
      <c r="J2219" s="19"/>
      <c r="K2219" s="18"/>
      <c r="L2219" s="18">
        <v>9551.1200000000008</v>
      </c>
    </row>
    <row r="2220" spans="1:12" s="20" customFormat="1" ht="12" x14ac:dyDescent="0.25">
      <c r="A2220" s="71">
        <v>2219</v>
      </c>
      <c r="B2220" s="18"/>
      <c r="C2220" s="18"/>
      <c r="D2220" s="18" t="s">
        <v>16864</v>
      </c>
      <c r="E2220" s="17">
        <v>1</v>
      </c>
      <c r="F2220" s="18" t="s">
        <v>21183</v>
      </c>
      <c r="G2220" s="17">
        <v>1</v>
      </c>
      <c r="H2220" s="19"/>
      <c r="I2220" s="18"/>
      <c r="J2220" s="19"/>
      <c r="K2220" s="18"/>
      <c r="L2220" s="18">
        <v>9691.01</v>
      </c>
    </row>
    <row r="2221" spans="1:12" s="20" customFormat="1" ht="12" x14ac:dyDescent="0.25">
      <c r="A2221" s="71">
        <v>2220</v>
      </c>
      <c r="B2221" s="18"/>
      <c r="C2221" s="18"/>
      <c r="D2221" s="18" t="s">
        <v>21184</v>
      </c>
      <c r="E2221" s="17">
        <v>1</v>
      </c>
      <c r="F2221" s="18" t="s">
        <v>21185</v>
      </c>
      <c r="G2221" s="17">
        <v>1</v>
      </c>
      <c r="H2221" s="19"/>
      <c r="I2221" s="18"/>
      <c r="J2221" s="19"/>
      <c r="K2221" s="18"/>
      <c r="L2221" s="18">
        <v>124.67</v>
      </c>
    </row>
    <row r="2222" spans="1:12" s="20" customFormat="1" ht="12" x14ac:dyDescent="0.25">
      <c r="A2222" s="71">
        <v>2221</v>
      </c>
      <c r="B2222" s="18"/>
      <c r="C2222" s="18"/>
      <c r="D2222" s="18" t="s">
        <v>21186</v>
      </c>
      <c r="E2222" s="17">
        <v>1</v>
      </c>
      <c r="F2222" s="18" t="s">
        <v>21187</v>
      </c>
      <c r="G2222" s="17">
        <v>1</v>
      </c>
      <c r="H2222" s="19"/>
      <c r="I2222" s="18"/>
      <c r="J2222" s="19"/>
      <c r="K2222" s="18"/>
      <c r="L2222" s="18">
        <v>126.02</v>
      </c>
    </row>
    <row r="2223" spans="1:12" s="20" customFormat="1" ht="12" x14ac:dyDescent="0.25">
      <c r="A2223" s="71">
        <v>2222</v>
      </c>
      <c r="B2223" s="18"/>
      <c r="C2223" s="18"/>
      <c r="D2223" s="18" t="s">
        <v>21188</v>
      </c>
      <c r="E2223" s="17">
        <v>1</v>
      </c>
      <c r="F2223" s="18" t="s">
        <v>21189</v>
      </c>
      <c r="G2223" s="17">
        <v>1</v>
      </c>
      <c r="H2223" s="19"/>
      <c r="I2223" s="18"/>
      <c r="J2223" s="19"/>
      <c r="K2223" s="18"/>
      <c r="L2223" s="18">
        <v>266.33</v>
      </c>
    </row>
    <row r="2224" spans="1:12" s="20" customFormat="1" ht="12" x14ac:dyDescent="0.25">
      <c r="A2224" s="71">
        <v>2223</v>
      </c>
      <c r="B2224" s="18"/>
      <c r="C2224" s="18"/>
      <c r="D2224" s="18" t="s">
        <v>21190</v>
      </c>
      <c r="E2224" s="17">
        <v>1</v>
      </c>
      <c r="F2224" s="18" t="s">
        <v>21191</v>
      </c>
      <c r="G2224" s="17">
        <v>1</v>
      </c>
      <c r="H2224" s="19"/>
      <c r="I2224" s="18"/>
      <c r="J2224" s="19"/>
      <c r="K2224" s="18"/>
      <c r="L2224" s="18">
        <v>30.22</v>
      </c>
    </row>
    <row r="2225" spans="1:12" s="20" customFormat="1" ht="12" x14ac:dyDescent="0.25">
      <c r="A2225" s="71">
        <v>2224</v>
      </c>
      <c r="B2225" s="18"/>
      <c r="C2225" s="18"/>
      <c r="D2225" s="18" t="s">
        <v>21192</v>
      </c>
      <c r="E2225" s="17">
        <v>1</v>
      </c>
      <c r="F2225" s="18" t="s">
        <v>21193</v>
      </c>
      <c r="G2225" s="17">
        <v>1</v>
      </c>
      <c r="H2225" s="19"/>
      <c r="I2225" s="18"/>
      <c r="J2225" s="19"/>
      <c r="K2225" s="18"/>
      <c r="L2225" s="18">
        <v>47.5</v>
      </c>
    </row>
    <row r="2226" spans="1:12" s="20" customFormat="1" ht="12" x14ac:dyDescent="0.25">
      <c r="A2226" s="71">
        <v>2225</v>
      </c>
      <c r="B2226" s="18"/>
      <c r="C2226" s="18"/>
      <c r="D2226" s="18" t="s">
        <v>21194</v>
      </c>
      <c r="E2226" s="17">
        <v>1</v>
      </c>
      <c r="F2226" s="18" t="s">
        <v>21195</v>
      </c>
      <c r="G2226" s="17">
        <v>1</v>
      </c>
      <c r="H2226" s="19"/>
      <c r="I2226" s="18"/>
      <c r="J2226" s="19"/>
      <c r="K2226" s="18"/>
      <c r="L2226" s="18">
        <v>4157.3</v>
      </c>
    </row>
    <row r="2227" spans="1:12" s="20" customFormat="1" ht="12" x14ac:dyDescent="0.25">
      <c r="A2227" s="71">
        <v>2226</v>
      </c>
      <c r="B2227" s="18" t="s">
        <v>7938</v>
      </c>
      <c r="C2227" s="18"/>
      <c r="D2227" s="18" t="s">
        <v>7939</v>
      </c>
      <c r="E2227" s="17">
        <v>1</v>
      </c>
      <c r="F2227" s="18" t="s">
        <v>21196</v>
      </c>
      <c r="G2227" s="17">
        <v>1</v>
      </c>
      <c r="H2227" s="19"/>
      <c r="I2227" s="18"/>
      <c r="J2227" s="19"/>
      <c r="K2227" s="18"/>
      <c r="L2227" s="18">
        <v>4044.94</v>
      </c>
    </row>
    <row r="2228" spans="1:12" s="20" customFormat="1" ht="12" x14ac:dyDescent="0.25">
      <c r="A2228" s="71">
        <v>2227</v>
      </c>
      <c r="B2228" s="18"/>
      <c r="C2228" s="18"/>
      <c r="D2228" s="18" t="s">
        <v>21197</v>
      </c>
      <c r="E2228" s="17">
        <v>1</v>
      </c>
      <c r="F2228" s="18" t="s">
        <v>21198</v>
      </c>
      <c r="G2228" s="17">
        <v>1</v>
      </c>
      <c r="H2228" s="19"/>
      <c r="I2228" s="18"/>
      <c r="J2228" s="19"/>
      <c r="K2228" s="18"/>
      <c r="L2228" s="18">
        <v>1011.24</v>
      </c>
    </row>
    <row r="2229" spans="1:12" s="20" customFormat="1" ht="12" x14ac:dyDescent="0.25">
      <c r="A2229" s="71">
        <v>2228</v>
      </c>
      <c r="B2229" s="18"/>
      <c r="C2229" s="18"/>
      <c r="D2229" s="18" t="s">
        <v>21199</v>
      </c>
      <c r="E2229" s="17">
        <v>1</v>
      </c>
      <c r="F2229" s="18" t="s">
        <v>21200</v>
      </c>
      <c r="G2229" s="17">
        <v>1</v>
      </c>
      <c r="H2229" s="19"/>
      <c r="I2229" s="18"/>
      <c r="J2229" s="19"/>
      <c r="K2229" s="18"/>
      <c r="L2229" s="18">
        <v>898.88</v>
      </c>
    </row>
    <row r="2230" spans="1:12" s="20" customFormat="1" ht="12" x14ac:dyDescent="0.25">
      <c r="A2230" s="71">
        <v>2229</v>
      </c>
      <c r="B2230" s="18"/>
      <c r="C2230" s="18"/>
      <c r="D2230" s="18" t="s">
        <v>21201</v>
      </c>
      <c r="E2230" s="17">
        <v>1</v>
      </c>
      <c r="F2230" s="18" t="s">
        <v>21202</v>
      </c>
      <c r="G2230" s="17">
        <v>1</v>
      </c>
      <c r="H2230" s="19"/>
      <c r="I2230" s="18"/>
      <c r="J2230" s="19"/>
      <c r="K2230" s="18"/>
      <c r="L2230" s="18">
        <v>1573.03</v>
      </c>
    </row>
    <row r="2231" spans="1:12" s="20" customFormat="1" ht="12" x14ac:dyDescent="0.25">
      <c r="A2231" s="71">
        <v>2230</v>
      </c>
      <c r="B2231" s="18"/>
      <c r="C2231" s="18"/>
      <c r="D2231" s="18" t="s">
        <v>21203</v>
      </c>
      <c r="E2231" s="17">
        <v>1</v>
      </c>
      <c r="F2231" s="18" t="s">
        <v>21204</v>
      </c>
      <c r="G2231" s="17">
        <v>1</v>
      </c>
      <c r="H2231" s="19"/>
      <c r="I2231" s="18"/>
      <c r="J2231" s="19"/>
      <c r="K2231" s="18"/>
      <c r="L2231" s="18">
        <v>57.3</v>
      </c>
    </row>
    <row r="2232" spans="1:12" s="20" customFormat="1" ht="12" x14ac:dyDescent="0.25">
      <c r="A2232" s="71">
        <v>2231</v>
      </c>
      <c r="B2232" s="18"/>
      <c r="C2232" s="18"/>
      <c r="D2232" s="18" t="s">
        <v>21205</v>
      </c>
      <c r="E2232" s="17">
        <v>1</v>
      </c>
      <c r="F2232" s="18" t="s">
        <v>21206</v>
      </c>
      <c r="G2232" s="17">
        <v>1</v>
      </c>
      <c r="H2232" s="19"/>
      <c r="I2232" s="18"/>
      <c r="J2232" s="19"/>
      <c r="K2232" s="18"/>
      <c r="L2232" s="18">
        <v>275.27999999999997</v>
      </c>
    </row>
    <row r="2233" spans="1:12" s="20" customFormat="1" ht="12" x14ac:dyDescent="0.25">
      <c r="A2233" s="71">
        <v>2232</v>
      </c>
      <c r="B2233" s="18"/>
      <c r="C2233" s="18"/>
      <c r="D2233" s="18" t="s">
        <v>21207</v>
      </c>
      <c r="E2233" s="17">
        <v>1</v>
      </c>
      <c r="F2233" s="18" t="s">
        <v>21208</v>
      </c>
      <c r="G2233" s="17">
        <v>1</v>
      </c>
      <c r="H2233" s="19"/>
      <c r="I2233" s="18"/>
      <c r="J2233" s="19"/>
      <c r="K2233" s="18"/>
      <c r="L2233" s="18">
        <v>353.93</v>
      </c>
    </row>
    <row r="2234" spans="1:12" s="20" customFormat="1" ht="12" x14ac:dyDescent="0.25">
      <c r="A2234" s="71">
        <v>2233</v>
      </c>
      <c r="B2234" s="18" t="s">
        <v>7969</v>
      </c>
      <c r="C2234" s="18"/>
      <c r="D2234" s="18" t="s">
        <v>7970</v>
      </c>
      <c r="E2234" s="17">
        <v>1</v>
      </c>
      <c r="F2234" s="18" t="s">
        <v>21209</v>
      </c>
      <c r="G2234" s="17">
        <v>1</v>
      </c>
      <c r="H2234" s="19"/>
      <c r="I2234" s="18"/>
      <c r="J2234" s="19"/>
      <c r="K2234" s="18"/>
      <c r="L2234" s="18">
        <v>1217.78</v>
      </c>
    </row>
    <row r="2235" spans="1:12" s="20" customFormat="1" ht="12" x14ac:dyDescent="0.25">
      <c r="A2235" s="71">
        <v>2234</v>
      </c>
      <c r="B2235" s="18" t="s">
        <v>7966</v>
      </c>
      <c r="C2235" s="18"/>
      <c r="D2235" s="18" t="s">
        <v>7967</v>
      </c>
      <c r="E2235" s="17">
        <v>1</v>
      </c>
      <c r="F2235" s="18" t="s">
        <v>21210</v>
      </c>
      <c r="G2235" s="17">
        <v>1</v>
      </c>
      <c r="H2235" s="19"/>
      <c r="I2235" s="18"/>
      <c r="J2235" s="19"/>
      <c r="K2235" s="18"/>
      <c r="L2235" s="18">
        <v>1245.56</v>
      </c>
    </row>
    <row r="2236" spans="1:12" s="20" customFormat="1" ht="12" x14ac:dyDescent="0.25">
      <c r="A2236" s="71">
        <v>2235</v>
      </c>
      <c r="B2236" s="18" t="s">
        <v>7963</v>
      </c>
      <c r="C2236" s="18"/>
      <c r="D2236" s="18" t="s">
        <v>7964</v>
      </c>
      <c r="E2236" s="17">
        <v>1</v>
      </c>
      <c r="F2236" s="18" t="s">
        <v>21211</v>
      </c>
      <c r="G2236" s="17">
        <v>1</v>
      </c>
      <c r="H2236" s="19"/>
      <c r="I2236" s="18"/>
      <c r="J2236" s="19"/>
      <c r="K2236" s="18"/>
      <c r="L2236" s="18">
        <v>1555.56</v>
      </c>
    </row>
    <row r="2237" spans="1:12" s="20" customFormat="1" ht="12" x14ac:dyDescent="0.25">
      <c r="A2237" s="71">
        <v>2236</v>
      </c>
      <c r="B2237" s="18" t="s">
        <v>6958</v>
      </c>
      <c r="C2237" s="18"/>
      <c r="D2237" s="18" t="s">
        <v>6959</v>
      </c>
      <c r="E2237" s="17">
        <v>1</v>
      </c>
      <c r="F2237" s="18" t="s">
        <v>21212</v>
      </c>
      <c r="G2237" s="17">
        <v>1</v>
      </c>
      <c r="H2237" s="19"/>
      <c r="I2237" s="18"/>
      <c r="J2237" s="19"/>
      <c r="K2237" s="18"/>
      <c r="L2237" s="18">
        <v>1647.78</v>
      </c>
    </row>
    <row r="2238" spans="1:12" s="20" customFormat="1" ht="12" x14ac:dyDescent="0.25">
      <c r="A2238" s="71">
        <v>2237</v>
      </c>
      <c r="B2238" s="18" t="s">
        <v>6961</v>
      </c>
      <c r="C2238" s="18"/>
      <c r="D2238" s="18" t="s">
        <v>6962</v>
      </c>
      <c r="E2238" s="17">
        <v>1</v>
      </c>
      <c r="F2238" s="18" t="s">
        <v>21213</v>
      </c>
      <c r="G2238" s="17">
        <v>1</v>
      </c>
      <c r="H2238" s="19"/>
      <c r="I2238" s="18"/>
      <c r="J2238" s="19"/>
      <c r="K2238" s="18"/>
      <c r="L2238" s="18">
        <v>1901.11</v>
      </c>
    </row>
    <row r="2239" spans="1:12" s="20" customFormat="1" ht="12" x14ac:dyDescent="0.25">
      <c r="A2239" s="71">
        <v>2238</v>
      </c>
      <c r="B2239" s="18" t="s">
        <v>6874</v>
      </c>
      <c r="C2239" s="18"/>
      <c r="D2239" s="18" t="s">
        <v>6875</v>
      </c>
      <c r="E2239" s="17">
        <v>1</v>
      </c>
      <c r="F2239" s="18" t="s">
        <v>21214</v>
      </c>
      <c r="G2239" s="17">
        <v>1</v>
      </c>
      <c r="H2239" s="19"/>
      <c r="I2239" s="18"/>
      <c r="J2239" s="19"/>
      <c r="K2239" s="18"/>
      <c r="L2239" s="18">
        <v>2101.9</v>
      </c>
    </row>
    <row r="2240" spans="1:12" s="20" customFormat="1" ht="12" x14ac:dyDescent="0.25">
      <c r="A2240" s="71">
        <v>2239</v>
      </c>
      <c r="B2240" s="18"/>
      <c r="C2240" s="18"/>
      <c r="D2240" s="18" t="s">
        <v>16587</v>
      </c>
      <c r="E2240" s="17">
        <v>1</v>
      </c>
      <c r="F2240" s="18" t="s">
        <v>21215</v>
      </c>
      <c r="G2240" s="17">
        <v>1</v>
      </c>
      <c r="H2240" s="19"/>
      <c r="I2240" s="18"/>
      <c r="J2240" s="19"/>
      <c r="K2240" s="18"/>
      <c r="L2240" s="18">
        <v>2376.67</v>
      </c>
    </row>
    <row r="2241" spans="1:12" s="20" customFormat="1" ht="12" x14ac:dyDescent="0.25">
      <c r="A2241" s="71">
        <v>2240</v>
      </c>
      <c r="B2241" s="18" t="s">
        <v>7935</v>
      </c>
      <c r="C2241" s="18"/>
      <c r="D2241" s="18" t="s">
        <v>7936</v>
      </c>
      <c r="E2241" s="17">
        <v>1</v>
      </c>
      <c r="F2241" s="18" t="s">
        <v>21216</v>
      </c>
      <c r="G2241" s="17">
        <v>1</v>
      </c>
      <c r="H2241" s="19"/>
      <c r="I2241" s="18"/>
      <c r="J2241" s="19"/>
      <c r="K2241" s="18"/>
      <c r="L2241" s="18">
        <v>2600.1999999999998</v>
      </c>
    </row>
    <row r="2242" spans="1:12" s="20" customFormat="1" ht="12" x14ac:dyDescent="0.25">
      <c r="A2242" s="71">
        <v>2241</v>
      </c>
      <c r="B2242" s="18" t="s">
        <v>6943</v>
      </c>
      <c r="C2242" s="18"/>
      <c r="D2242" s="18" t="s">
        <v>6944</v>
      </c>
      <c r="E2242" s="17">
        <v>1</v>
      </c>
      <c r="F2242" s="18" t="s">
        <v>21217</v>
      </c>
      <c r="G2242" s="17">
        <v>1</v>
      </c>
      <c r="H2242" s="19"/>
      <c r="I2242" s="18"/>
      <c r="J2242" s="19"/>
      <c r="K2242" s="18"/>
      <c r="L2242" s="18">
        <v>2600.1999999999998</v>
      </c>
    </row>
    <row r="2243" spans="1:12" s="20" customFormat="1" ht="12" x14ac:dyDescent="0.25">
      <c r="A2243" s="71">
        <v>2242</v>
      </c>
      <c r="B2243" s="18"/>
      <c r="C2243" s="18"/>
      <c r="D2243" s="18" t="s">
        <v>16545</v>
      </c>
      <c r="E2243" s="17">
        <v>1</v>
      </c>
      <c r="F2243" s="18" t="s">
        <v>21218</v>
      </c>
      <c r="G2243" s="17">
        <v>1</v>
      </c>
      <c r="H2243" s="19"/>
      <c r="I2243" s="18"/>
      <c r="J2243" s="19"/>
      <c r="K2243" s="18"/>
      <c r="L2243" s="18">
        <v>1894.17</v>
      </c>
    </row>
    <row r="2244" spans="1:12" s="20" customFormat="1" ht="12" x14ac:dyDescent="0.25">
      <c r="A2244" s="71">
        <v>2243</v>
      </c>
      <c r="B2244" s="18"/>
      <c r="C2244" s="18"/>
      <c r="D2244" s="18" t="s">
        <v>21219</v>
      </c>
      <c r="E2244" s="17">
        <v>1</v>
      </c>
      <c r="F2244" s="18" t="s">
        <v>21220</v>
      </c>
      <c r="G2244" s="17">
        <v>1</v>
      </c>
      <c r="H2244" s="19"/>
      <c r="I2244" s="18"/>
      <c r="J2244" s="19"/>
      <c r="K2244" s="18"/>
      <c r="L2244" s="18">
        <v>2436.42</v>
      </c>
    </row>
    <row r="2245" spans="1:12" s="20" customFormat="1" ht="12" x14ac:dyDescent="0.25">
      <c r="A2245" s="71">
        <v>2244</v>
      </c>
      <c r="B2245" s="18"/>
      <c r="C2245" s="18"/>
      <c r="D2245" s="18" t="s">
        <v>21221</v>
      </c>
      <c r="E2245" s="17">
        <v>1</v>
      </c>
      <c r="F2245" s="18" t="s">
        <v>21222</v>
      </c>
      <c r="G2245" s="17">
        <v>1</v>
      </c>
      <c r="H2245" s="19"/>
      <c r="I2245" s="18"/>
      <c r="J2245" s="19"/>
      <c r="K2245" s="18"/>
      <c r="L2245" s="18">
        <v>2737.12</v>
      </c>
    </row>
    <row r="2246" spans="1:12" s="20" customFormat="1" ht="12" x14ac:dyDescent="0.25">
      <c r="A2246" s="71">
        <v>2245</v>
      </c>
      <c r="B2246" s="18"/>
      <c r="C2246" s="18"/>
      <c r="D2246" s="18" t="s">
        <v>21223</v>
      </c>
      <c r="E2246" s="17">
        <v>1</v>
      </c>
      <c r="F2246" s="18" t="s">
        <v>21224</v>
      </c>
      <c r="G2246" s="17">
        <v>1</v>
      </c>
      <c r="H2246" s="19"/>
      <c r="I2246" s="18"/>
      <c r="J2246" s="19"/>
      <c r="K2246" s="18"/>
      <c r="L2246" s="18">
        <v>3211.78</v>
      </c>
    </row>
    <row r="2247" spans="1:12" s="20" customFormat="1" ht="12" x14ac:dyDescent="0.25">
      <c r="A2247" s="71">
        <v>2246</v>
      </c>
      <c r="B2247" s="18" t="s">
        <v>7560</v>
      </c>
      <c r="C2247" s="18"/>
      <c r="D2247" s="18" t="s">
        <v>7561</v>
      </c>
      <c r="E2247" s="17">
        <v>1</v>
      </c>
      <c r="F2247" s="18" t="s">
        <v>21225</v>
      </c>
      <c r="G2247" s="17">
        <v>1</v>
      </c>
      <c r="H2247" s="19"/>
      <c r="I2247" s="18"/>
      <c r="J2247" s="19"/>
      <c r="K2247" s="18"/>
      <c r="L2247" s="18">
        <v>3211.78</v>
      </c>
    </row>
    <row r="2248" spans="1:12" s="20" customFormat="1" ht="12" x14ac:dyDescent="0.25">
      <c r="A2248" s="71">
        <v>2247</v>
      </c>
      <c r="B2248" s="18"/>
      <c r="C2248" s="18"/>
      <c r="D2248" s="18" t="s">
        <v>21226</v>
      </c>
      <c r="E2248" s="17">
        <v>1</v>
      </c>
      <c r="F2248" s="18" t="s">
        <v>21227</v>
      </c>
      <c r="G2248" s="17">
        <v>1</v>
      </c>
      <c r="H2248" s="19"/>
      <c r="I2248" s="18"/>
      <c r="J2248" s="19"/>
      <c r="K2248" s="18"/>
      <c r="L2248" s="18">
        <v>2848.94</v>
      </c>
    </row>
    <row r="2249" spans="1:12" s="20" customFormat="1" ht="12" x14ac:dyDescent="0.25">
      <c r="A2249" s="71">
        <v>2248</v>
      </c>
      <c r="B2249" s="18" t="s">
        <v>328</v>
      </c>
      <c r="C2249" s="18"/>
      <c r="D2249" s="18" t="s">
        <v>329</v>
      </c>
      <c r="E2249" s="17">
        <v>1</v>
      </c>
      <c r="F2249" s="18" t="s">
        <v>21228</v>
      </c>
      <c r="G2249" s="17">
        <v>1</v>
      </c>
      <c r="H2249" s="19"/>
      <c r="I2249" s="18"/>
      <c r="J2249" s="19"/>
      <c r="K2249" s="18"/>
      <c r="L2249" s="18">
        <v>2916.14</v>
      </c>
    </row>
    <row r="2250" spans="1:12" s="20" customFormat="1" ht="12" x14ac:dyDescent="0.25">
      <c r="A2250" s="71">
        <v>2249</v>
      </c>
      <c r="B2250" s="18" t="s">
        <v>8149</v>
      </c>
      <c r="C2250" s="18"/>
      <c r="D2250" s="18" t="s">
        <v>326</v>
      </c>
      <c r="E2250" s="17">
        <v>1</v>
      </c>
      <c r="F2250" s="18" t="s">
        <v>21229</v>
      </c>
      <c r="G2250" s="17">
        <v>1</v>
      </c>
      <c r="H2250" s="19"/>
      <c r="I2250" s="18"/>
      <c r="J2250" s="19"/>
      <c r="K2250" s="18"/>
      <c r="L2250" s="18">
        <v>1902.23</v>
      </c>
    </row>
    <row r="2251" spans="1:12" s="20" customFormat="1" ht="12" x14ac:dyDescent="0.25">
      <c r="A2251" s="71">
        <v>2250</v>
      </c>
      <c r="B2251" s="18" t="s">
        <v>8143</v>
      </c>
      <c r="C2251" s="18"/>
      <c r="D2251" s="18" t="s">
        <v>323</v>
      </c>
      <c r="E2251" s="17">
        <v>1</v>
      </c>
      <c r="F2251" s="18" t="s">
        <v>21230</v>
      </c>
      <c r="G2251" s="17">
        <v>1</v>
      </c>
      <c r="H2251" s="19"/>
      <c r="I2251" s="18"/>
      <c r="J2251" s="19"/>
      <c r="K2251" s="18"/>
      <c r="L2251" s="18">
        <v>2365.16</v>
      </c>
    </row>
    <row r="2252" spans="1:12" s="20" customFormat="1" ht="12" x14ac:dyDescent="0.25">
      <c r="A2252" s="71">
        <v>2251</v>
      </c>
      <c r="B2252" s="18" t="s">
        <v>8146</v>
      </c>
      <c r="C2252" s="18"/>
      <c r="D2252" s="18" t="s">
        <v>320</v>
      </c>
      <c r="E2252" s="17">
        <v>1</v>
      </c>
      <c r="F2252" s="18" t="s">
        <v>21231</v>
      </c>
      <c r="G2252" s="17">
        <v>1</v>
      </c>
      <c r="H2252" s="19"/>
      <c r="I2252" s="18"/>
      <c r="J2252" s="19"/>
      <c r="K2252" s="18"/>
      <c r="L2252" s="18">
        <v>1189.83</v>
      </c>
    </row>
    <row r="2253" spans="1:12" s="20" customFormat="1" ht="12" x14ac:dyDescent="0.25">
      <c r="A2253" s="71">
        <v>2252</v>
      </c>
      <c r="B2253" s="18"/>
      <c r="C2253" s="18"/>
      <c r="D2253" s="18" t="s">
        <v>21232</v>
      </c>
      <c r="E2253" s="17">
        <v>1</v>
      </c>
      <c r="F2253" s="18" t="s">
        <v>21233</v>
      </c>
      <c r="G2253" s="17">
        <v>1</v>
      </c>
      <c r="H2253" s="19"/>
      <c r="I2253" s="18"/>
      <c r="J2253" s="19"/>
      <c r="K2253" s="18"/>
      <c r="L2253" s="18">
        <v>1437.9</v>
      </c>
    </row>
    <row r="2254" spans="1:12" s="20" customFormat="1" ht="12" x14ac:dyDescent="0.25">
      <c r="A2254" s="71">
        <v>2253</v>
      </c>
      <c r="B2254" s="18" t="s">
        <v>313</v>
      </c>
      <c r="C2254" s="18"/>
      <c r="D2254" s="18" t="s">
        <v>314</v>
      </c>
      <c r="E2254" s="17">
        <v>1</v>
      </c>
      <c r="F2254" s="18" t="s">
        <v>21234</v>
      </c>
      <c r="G2254" s="17">
        <v>1</v>
      </c>
      <c r="H2254" s="19"/>
      <c r="I2254" s="18"/>
      <c r="J2254" s="19"/>
      <c r="K2254" s="18"/>
      <c r="L2254" s="18">
        <v>1856.14</v>
      </c>
    </row>
    <row r="2255" spans="1:12" s="20" customFormat="1" ht="12" x14ac:dyDescent="0.25">
      <c r="A2255" s="71">
        <v>2254</v>
      </c>
      <c r="B2255" s="18" t="s">
        <v>8134</v>
      </c>
      <c r="C2255" s="18"/>
      <c r="D2255" s="18" t="s">
        <v>311</v>
      </c>
      <c r="E2255" s="17">
        <v>1</v>
      </c>
      <c r="F2255" s="18" t="s">
        <v>21235</v>
      </c>
      <c r="G2255" s="17">
        <v>1</v>
      </c>
      <c r="H2255" s="19"/>
      <c r="I2255" s="18"/>
      <c r="J2255" s="19"/>
      <c r="K2255" s="18"/>
      <c r="L2255" s="18">
        <v>2365.16</v>
      </c>
    </row>
    <row r="2256" spans="1:12" s="20" customFormat="1" ht="12" x14ac:dyDescent="0.25">
      <c r="A2256" s="71">
        <v>2255</v>
      </c>
      <c r="B2256" s="18"/>
      <c r="C2256" s="18"/>
      <c r="D2256" s="18" t="s">
        <v>21236</v>
      </c>
      <c r="E2256" s="17">
        <v>1</v>
      </c>
      <c r="F2256" s="18" t="s">
        <v>21237</v>
      </c>
      <c r="G2256" s="17">
        <v>1</v>
      </c>
      <c r="H2256" s="19"/>
      <c r="I2256" s="18"/>
      <c r="J2256" s="19"/>
      <c r="K2256" s="18"/>
      <c r="L2256" s="18">
        <v>1630.44</v>
      </c>
    </row>
    <row r="2257" spans="1:12" s="20" customFormat="1" ht="12" x14ac:dyDescent="0.25">
      <c r="A2257" s="71">
        <v>2256</v>
      </c>
      <c r="B2257" s="18"/>
      <c r="C2257" s="18"/>
      <c r="D2257" s="18" t="s">
        <v>21238</v>
      </c>
      <c r="E2257" s="17">
        <v>1</v>
      </c>
      <c r="F2257" s="18" t="s">
        <v>21239</v>
      </c>
      <c r="G2257" s="17">
        <v>1</v>
      </c>
      <c r="H2257" s="19"/>
      <c r="I2257" s="18"/>
      <c r="J2257" s="19"/>
      <c r="K2257" s="18"/>
      <c r="L2257" s="18">
        <v>431.03</v>
      </c>
    </row>
    <row r="2258" spans="1:12" s="20" customFormat="1" ht="12" x14ac:dyDescent="0.25">
      <c r="A2258" s="71">
        <v>2257</v>
      </c>
      <c r="B2258" s="18"/>
      <c r="C2258" s="18"/>
      <c r="D2258" s="18" t="s">
        <v>21240</v>
      </c>
      <c r="E2258" s="17">
        <v>1</v>
      </c>
      <c r="F2258" s="18" t="s">
        <v>21241</v>
      </c>
      <c r="G2258" s="17">
        <v>1</v>
      </c>
      <c r="H2258" s="19"/>
      <c r="I2258" s="18"/>
      <c r="J2258" s="19"/>
      <c r="K2258" s="18"/>
      <c r="L2258" s="18">
        <v>73.89</v>
      </c>
    </row>
    <row r="2259" spans="1:12" s="20" customFormat="1" ht="12" x14ac:dyDescent="0.25">
      <c r="A2259" s="71">
        <v>2258</v>
      </c>
      <c r="B2259" s="18" t="s">
        <v>304</v>
      </c>
      <c r="C2259" s="18"/>
      <c r="D2259" s="18" t="s">
        <v>305</v>
      </c>
      <c r="E2259" s="17">
        <v>1</v>
      </c>
      <c r="F2259" s="18" t="s">
        <v>21242</v>
      </c>
      <c r="G2259" s="17">
        <v>1</v>
      </c>
      <c r="H2259" s="19"/>
      <c r="I2259" s="18"/>
      <c r="J2259" s="19"/>
      <c r="K2259" s="18"/>
      <c r="L2259" s="18">
        <v>92.22</v>
      </c>
    </row>
    <row r="2260" spans="1:12" s="20" customFormat="1" ht="12" x14ac:dyDescent="0.25">
      <c r="A2260" s="71">
        <v>2259</v>
      </c>
      <c r="B2260" s="18"/>
      <c r="C2260" s="18"/>
      <c r="D2260" s="18" t="s">
        <v>21243</v>
      </c>
      <c r="E2260" s="17">
        <v>1</v>
      </c>
      <c r="F2260" s="18" t="s">
        <v>21244</v>
      </c>
      <c r="G2260" s="17">
        <v>1</v>
      </c>
      <c r="H2260" s="19"/>
      <c r="I2260" s="18"/>
      <c r="J2260" s="19"/>
      <c r="K2260" s="18"/>
      <c r="L2260" s="18">
        <v>97.78</v>
      </c>
    </row>
    <row r="2261" spans="1:12" s="20" customFormat="1" ht="12" x14ac:dyDescent="0.25">
      <c r="A2261" s="71">
        <v>2260</v>
      </c>
      <c r="B2261" s="18" t="s">
        <v>292</v>
      </c>
      <c r="C2261" s="18"/>
      <c r="D2261" s="18" t="s">
        <v>293</v>
      </c>
      <c r="E2261" s="17">
        <v>1</v>
      </c>
      <c r="F2261" s="18" t="s">
        <v>294</v>
      </c>
      <c r="G2261" s="17">
        <v>1</v>
      </c>
      <c r="H2261" s="19"/>
      <c r="I2261" s="18"/>
      <c r="J2261" s="19"/>
      <c r="K2261" s="18"/>
      <c r="L2261" s="18">
        <v>95.61</v>
      </c>
    </row>
    <row r="2262" spans="1:12" s="20" customFormat="1" ht="12" x14ac:dyDescent="0.25">
      <c r="A2262" s="71">
        <v>2261</v>
      </c>
      <c r="B2262" s="18" t="s">
        <v>289</v>
      </c>
      <c r="C2262" s="18"/>
      <c r="D2262" s="18" t="s">
        <v>290</v>
      </c>
      <c r="E2262" s="17">
        <v>1</v>
      </c>
      <c r="F2262" s="18" t="s">
        <v>291</v>
      </c>
      <c r="G2262" s="17">
        <v>1</v>
      </c>
      <c r="H2262" s="19"/>
      <c r="I2262" s="18"/>
      <c r="J2262" s="19"/>
      <c r="K2262" s="18"/>
      <c r="L2262" s="18">
        <v>95.61</v>
      </c>
    </row>
    <row r="2263" spans="1:12" s="20" customFormat="1" ht="12" x14ac:dyDescent="0.25">
      <c r="A2263" s="71">
        <v>2262</v>
      </c>
      <c r="B2263" s="18" t="s">
        <v>286</v>
      </c>
      <c r="C2263" s="18"/>
      <c r="D2263" s="18" t="s">
        <v>287</v>
      </c>
      <c r="E2263" s="17">
        <v>1</v>
      </c>
      <c r="F2263" s="18" t="s">
        <v>21245</v>
      </c>
      <c r="G2263" s="17">
        <v>1</v>
      </c>
      <c r="H2263" s="19"/>
      <c r="I2263" s="18"/>
      <c r="J2263" s="19"/>
      <c r="K2263" s="18"/>
      <c r="L2263" s="18">
        <v>88.6</v>
      </c>
    </row>
    <row r="2264" spans="1:12" s="20" customFormat="1" ht="12" x14ac:dyDescent="0.25">
      <c r="A2264" s="71">
        <v>2263</v>
      </c>
      <c r="B2264" s="18" t="s">
        <v>283</v>
      </c>
      <c r="C2264" s="18"/>
      <c r="D2264" s="18" t="s">
        <v>284</v>
      </c>
      <c r="E2264" s="17">
        <v>1</v>
      </c>
      <c r="F2264" s="18" t="s">
        <v>21246</v>
      </c>
      <c r="G2264" s="17">
        <v>1</v>
      </c>
      <c r="H2264" s="19"/>
      <c r="I2264" s="18"/>
      <c r="J2264" s="19"/>
      <c r="K2264" s="18"/>
      <c r="L2264" s="18">
        <v>103.08</v>
      </c>
    </row>
    <row r="2265" spans="1:12" s="20" customFormat="1" ht="12" x14ac:dyDescent="0.25">
      <c r="A2265" s="71">
        <v>2264</v>
      </c>
      <c r="B2265" s="18"/>
      <c r="C2265" s="18"/>
      <c r="D2265" s="18" t="s">
        <v>21247</v>
      </c>
      <c r="E2265" s="17">
        <v>1</v>
      </c>
      <c r="F2265" s="18" t="s">
        <v>21248</v>
      </c>
      <c r="G2265" s="17">
        <v>1</v>
      </c>
      <c r="H2265" s="19"/>
      <c r="I2265" s="18"/>
      <c r="J2265" s="19"/>
      <c r="K2265" s="18"/>
      <c r="L2265" s="18">
        <v>123.94</v>
      </c>
    </row>
    <row r="2266" spans="1:12" s="20" customFormat="1" ht="12" x14ac:dyDescent="0.25">
      <c r="A2266" s="71">
        <v>2265</v>
      </c>
      <c r="B2266" s="18" t="s">
        <v>280</v>
      </c>
      <c r="C2266" s="18"/>
      <c r="D2266" s="18" t="s">
        <v>281</v>
      </c>
      <c r="E2266" s="17">
        <v>1</v>
      </c>
      <c r="F2266" s="18" t="s">
        <v>21249</v>
      </c>
      <c r="G2266" s="17">
        <v>1</v>
      </c>
      <c r="H2266" s="19"/>
      <c r="I2266" s="18"/>
      <c r="J2266" s="19"/>
      <c r="K2266" s="18"/>
      <c r="L2266" s="18">
        <v>1837.08</v>
      </c>
    </row>
    <row r="2267" spans="1:12" s="20" customFormat="1" ht="12" x14ac:dyDescent="0.25">
      <c r="A2267" s="71">
        <v>2266</v>
      </c>
      <c r="B2267" s="18"/>
      <c r="C2267" s="18"/>
      <c r="D2267" s="18" t="s">
        <v>16580</v>
      </c>
      <c r="E2267" s="17">
        <v>1</v>
      </c>
      <c r="F2267" s="18" t="s">
        <v>21250</v>
      </c>
      <c r="G2267" s="17">
        <v>1</v>
      </c>
      <c r="H2267" s="19"/>
      <c r="I2267" s="18"/>
      <c r="J2267" s="19"/>
      <c r="K2267" s="18"/>
      <c r="L2267" s="18">
        <v>2009.38</v>
      </c>
    </row>
    <row r="2268" spans="1:12" s="20" customFormat="1" ht="12" x14ac:dyDescent="0.25">
      <c r="A2268" s="71">
        <v>2267</v>
      </c>
      <c r="B2268" s="18" t="s">
        <v>277</v>
      </c>
      <c r="C2268" s="18"/>
      <c r="D2268" s="18" t="s">
        <v>278</v>
      </c>
      <c r="E2268" s="17">
        <v>1</v>
      </c>
      <c r="F2268" s="18" t="s">
        <v>21251</v>
      </c>
      <c r="G2268" s="17">
        <v>1</v>
      </c>
      <c r="H2268" s="19"/>
      <c r="I2268" s="18"/>
      <c r="J2268" s="19"/>
      <c r="K2268" s="18"/>
      <c r="L2268" s="18">
        <v>1906.23</v>
      </c>
    </row>
    <row r="2269" spans="1:12" s="20" customFormat="1" ht="12" x14ac:dyDescent="0.25">
      <c r="A2269" s="71">
        <v>2268</v>
      </c>
      <c r="B2269" s="18"/>
      <c r="C2269" s="18"/>
      <c r="D2269" s="18" t="s">
        <v>21252</v>
      </c>
      <c r="E2269" s="17">
        <v>1</v>
      </c>
      <c r="F2269" s="18" t="s">
        <v>21253</v>
      </c>
      <c r="G2269" s="17">
        <v>1</v>
      </c>
      <c r="H2269" s="19"/>
      <c r="I2269" s="18"/>
      <c r="J2269" s="19"/>
      <c r="K2269" s="18"/>
      <c r="L2269" s="18">
        <v>2324.96</v>
      </c>
    </row>
    <row r="2270" spans="1:12" s="20" customFormat="1" ht="12" x14ac:dyDescent="0.25">
      <c r="A2270" s="71">
        <v>2269</v>
      </c>
      <c r="B2270" s="18"/>
      <c r="C2270" s="18"/>
      <c r="D2270" s="18" t="s">
        <v>16571</v>
      </c>
      <c r="E2270" s="17">
        <v>1</v>
      </c>
      <c r="F2270" s="18" t="s">
        <v>21254</v>
      </c>
      <c r="G2270" s="17">
        <v>1</v>
      </c>
      <c r="H2270" s="19"/>
      <c r="I2270" s="18"/>
      <c r="J2270" s="19"/>
      <c r="K2270" s="18"/>
      <c r="L2270" s="18">
        <v>2744.44</v>
      </c>
    </row>
    <row r="2271" spans="1:12" s="20" customFormat="1" ht="12" x14ac:dyDescent="0.25">
      <c r="A2271" s="71">
        <v>2270</v>
      </c>
      <c r="B2271" s="18" t="s">
        <v>8023</v>
      </c>
      <c r="C2271" s="18"/>
      <c r="D2271" s="18" t="s">
        <v>8024</v>
      </c>
      <c r="E2271" s="17">
        <v>1</v>
      </c>
      <c r="F2271" s="18" t="s">
        <v>21255</v>
      </c>
      <c r="G2271" s="17">
        <v>1</v>
      </c>
      <c r="H2271" s="19"/>
      <c r="I2271" s="18"/>
      <c r="J2271" s="19"/>
      <c r="K2271" s="18"/>
      <c r="L2271" s="18">
        <v>3335.76</v>
      </c>
    </row>
    <row r="2272" spans="1:12" s="20" customFormat="1" ht="12" x14ac:dyDescent="0.25">
      <c r="A2272" s="71">
        <v>2271</v>
      </c>
      <c r="B2272" s="18" t="s">
        <v>274</v>
      </c>
      <c r="C2272" s="18"/>
      <c r="D2272" s="18" t="s">
        <v>275</v>
      </c>
      <c r="E2272" s="17">
        <v>1</v>
      </c>
      <c r="F2272" s="18" t="s">
        <v>21256</v>
      </c>
      <c r="G2272" s="17">
        <v>1</v>
      </c>
      <c r="H2272" s="19"/>
      <c r="I2272" s="18"/>
      <c r="J2272" s="19"/>
      <c r="K2272" s="18"/>
      <c r="L2272" s="18">
        <v>1978.04</v>
      </c>
    </row>
    <row r="2273" spans="1:12" s="20" customFormat="1" ht="12" x14ac:dyDescent="0.25">
      <c r="A2273" s="71">
        <v>2272</v>
      </c>
      <c r="B2273" s="18" t="s">
        <v>6441</v>
      </c>
      <c r="C2273" s="18"/>
      <c r="D2273" s="18" t="s">
        <v>6442</v>
      </c>
      <c r="E2273" s="17">
        <v>1</v>
      </c>
      <c r="F2273" s="18" t="s">
        <v>21257</v>
      </c>
      <c r="G2273" s="17">
        <v>1</v>
      </c>
      <c r="H2273" s="19"/>
      <c r="I2273" s="18"/>
      <c r="J2273" s="19"/>
      <c r="K2273" s="18"/>
      <c r="L2273" s="18">
        <v>2250.4699999999998</v>
      </c>
    </row>
    <row r="2274" spans="1:12" s="20" customFormat="1" ht="12" x14ac:dyDescent="0.25">
      <c r="A2274" s="71">
        <v>2273</v>
      </c>
      <c r="B2274" s="18"/>
      <c r="C2274" s="18"/>
      <c r="D2274" s="18" t="s">
        <v>21258</v>
      </c>
      <c r="E2274" s="17">
        <v>1</v>
      </c>
      <c r="F2274" s="18" t="s">
        <v>21259</v>
      </c>
      <c r="G2274" s="17">
        <v>1</v>
      </c>
      <c r="H2274" s="19"/>
      <c r="I2274" s="18"/>
      <c r="J2274" s="19"/>
      <c r="K2274" s="18"/>
      <c r="L2274" s="18">
        <v>7246.67</v>
      </c>
    </row>
    <row r="2275" spans="1:12" s="20" customFormat="1" ht="12" x14ac:dyDescent="0.25">
      <c r="A2275" s="71">
        <v>2274</v>
      </c>
      <c r="B2275" s="18" t="s">
        <v>8234</v>
      </c>
      <c r="C2275" s="18"/>
      <c r="D2275" s="18" t="s">
        <v>21260</v>
      </c>
      <c r="E2275" s="17">
        <v>1</v>
      </c>
      <c r="F2275" s="18" t="s">
        <v>21261</v>
      </c>
      <c r="G2275" s="17">
        <v>1</v>
      </c>
      <c r="H2275" s="19"/>
      <c r="I2275" s="18"/>
      <c r="J2275" s="19"/>
      <c r="K2275" s="18"/>
      <c r="L2275" s="18">
        <v>3073.2</v>
      </c>
    </row>
    <row r="2276" spans="1:12" s="20" customFormat="1" ht="12" x14ac:dyDescent="0.25">
      <c r="A2276" s="71">
        <v>2275</v>
      </c>
      <c r="B2276" s="18"/>
      <c r="C2276" s="18"/>
      <c r="D2276" s="18" t="s">
        <v>21262</v>
      </c>
      <c r="E2276" s="17">
        <v>1</v>
      </c>
      <c r="F2276" s="18" t="s">
        <v>21263</v>
      </c>
      <c r="G2276" s="17">
        <v>1</v>
      </c>
      <c r="H2276" s="19"/>
      <c r="I2276" s="18"/>
      <c r="J2276" s="19"/>
      <c r="K2276" s="18"/>
      <c r="L2276" s="18">
        <v>3959.7</v>
      </c>
    </row>
    <row r="2277" spans="1:12" s="20" customFormat="1" ht="12" x14ac:dyDescent="0.25">
      <c r="A2277" s="71">
        <v>2276</v>
      </c>
      <c r="B2277" s="18" t="s">
        <v>268</v>
      </c>
      <c r="C2277" s="18"/>
      <c r="D2277" s="18" t="s">
        <v>269</v>
      </c>
      <c r="E2277" s="17">
        <v>1</v>
      </c>
      <c r="F2277" s="18" t="s">
        <v>21264</v>
      </c>
      <c r="G2277" s="17">
        <v>1</v>
      </c>
      <c r="H2277" s="19"/>
      <c r="I2277" s="18"/>
      <c r="J2277" s="19"/>
      <c r="K2277" s="18"/>
      <c r="L2277" s="18">
        <v>33.659999999999997</v>
      </c>
    </row>
    <row r="2278" spans="1:12" s="20" customFormat="1" ht="12" x14ac:dyDescent="0.25">
      <c r="A2278" s="71">
        <v>2277</v>
      </c>
      <c r="B2278" s="18" t="s">
        <v>261</v>
      </c>
      <c r="C2278" s="18"/>
      <c r="D2278" s="18" t="s">
        <v>263</v>
      </c>
      <c r="E2278" s="17">
        <v>1</v>
      </c>
      <c r="F2278" s="18" t="s">
        <v>21265</v>
      </c>
      <c r="G2278" s="17">
        <v>1</v>
      </c>
      <c r="H2278" s="19"/>
      <c r="I2278" s="18"/>
      <c r="J2278" s="19"/>
      <c r="K2278" s="18"/>
      <c r="L2278" s="18">
        <v>575.55999999999995</v>
      </c>
    </row>
    <row r="2279" spans="1:12" s="20" customFormat="1" ht="12" x14ac:dyDescent="0.25">
      <c r="A2279" s="71">
        <v>2278</v>
      </c>
      <c r="B2279" s="18" t="s">
        <v>258</v>
      </c>
      <c r="C2279" s="18"/>
      <c r="D2279" s="18" t="s">
        <v>259</v>
      </c>
      <c r="E2279" s="17">
        <v>1</v>
      </c>
      <c r="F2279" s="18" t="s">
        <v>21266</v>
      </c>
      <c r="G2279" s="17">
        <v>1</v>
      </c>
      <c r="H2279" s="19"/>
      <c r="I2279" s="18"/>
      <c r="J2279" s="19"/>
      <c r="K2279" s="18"/>
      <c r="L2279" s="18">
        <v>92.82</v>
      </c>
    </row>
    <row r="2280" spans="1:12" s="20" customFormat="1" ht="12" x14ac:dyDescent="0.25">
      <c r="A2280" s="71">
        <v>2279</v>
      </c>
      <c r="B2280" s="18" t="s">
        <v>255</v>
      </c>
      <c r="C2280" s="18"/>
      <c r="D2280" s="18" t="s">
        <v>256</v>
      </c>
      <c r="E2280" s="17">
        <v>1</v>
      </c>
      <c r="F2280" s="18" t="s">
        <v>21267</v>
      </c>
      <c r="G2280" s="17">
        <v>1</v>
      </c>
      <c r="H2280" s="19"/>
      <c r="I2280" s="18"/>
      <c r="J2280" s="19"/>
      <c r="K2280" s="18"/>
      <c r="L2280" s="18">
        <v>356.04</v>
      </c>
    </row>
    <row r="2281" spans="1:12" s="20" customFormat="1" ht="12" x14ac:dyDescent="0.25">
      <c r="A2281" s="71">
        <v>2280</v>
      </c>
      <c r="B2281" s="18" t="s">
        <v>8185</v>
      </c>
      <c r="C2281" s="18"/>
      <c r="D2281" s="18" t="s">
        <v>8186</v>
      </c>
      <c r="E2281" s="17">
        <v>1</v>
      </c>
      <c r="F2281" s="18" t="s">
        <v>21268</v>
      </c>
      <c r="G2281" s="17">
        <v>1</v>
      </c>
      <c r="H2281" s="19"/>
      <c r="I2281" s="18"/>
      <c r="J2281" s="19"/>
      <c r="K2281" s="18"/>
      <c r="L2281" s="18">
        <v>705.84</v>
      </c>
    </row>
    <row r="2282" spans="1:12" s="20" customFormat="1" ht="12" x14ac:dyDescent="0.25">
      <c r="A2282" s="71">
        <v>2281</v>
      </c>
      <c r="B2282" s="18"/>
      <c r="C2282" s="18"/>
      <c r="D2282" s="18" t="s">
        <v>17202</v>
      </c>
      <c r="E2282" s="17">
        <v>1</v>
      </c>
      <c r="F2282" s="18" t="s">
        <v>21269</v>
      </c>
      <c r="G2282" s="17">
        <v>1</v>
      </c>
      <c r="H2282" s="19"/>
      <c r="I2282" s="18"/>
      <c r="J2282" s="19"/>
      <c r="K2282" s="18"/>
      <c r="L2282" s="18">
        <v>414.54</v>
      </c>
    </row>
    <row r="2283" spans="1:12" s="20" customFormat="1" ht="12" x14ac:dyDescent="0.25">
      <c r="A2283" s="71">
        <v>2282</v>
      </c>
      <c r="B2283" s="18" t="s">
        <v>252</v>
      </c>
      <c r="C2283" s="18"/>
      <c r="D2283" s="18" t="s">
        <v>253</v>
      </c>
      <c r="E2283" s="17">
        <v>1</v>
      </c>
      <c r="F2283" s="18" t="s">
        <v>21270</v>
      </c>
      <c r="G2283" s="17">
        <v>1</v>
      </c>
      <c r="H2283" s="19"/>
      <c r="I2283" s="18"/>
      <c r="J2283" s="19"/>
      <c r="K2283" s="18"/>
      <c r="L2283" s="18">
        <v>197.37</v>
      </c>
    </row>
    <row r="2284" spans="1:12" s="20" customFormat="1" ht="12" x14ac:dyDescent="0.25">
      <c r="A2284" s="71">
        <v>2283</v>
      </c>
      <c r="B2284" s="18"/>
      <c r="C2284" s="18"/>
      <c r="D2284" s="18" t="s">
        <v>21271</v>
      </c>
      <c r="E2284" s="17">
        <v>1</v>
      </c>
      <c r="F2284" s="18" t="s">
        <v>21272</v>
      </c>
      <c r="G2284" s="17">
        <v>1</v>
      </c>
      <c r="H2284" s="19"/>
      <c r="I2284" s="18"/>
      <c r="J2284" s="19"/>
      <c r="K2284" s="18"/>
      <c r="L2284" s="18">
        <v>33.33</v>
      </c>
    </row>
    <row r="2285" spans="1:12" s="20" customFormat="1" ht="12" x14ac:dyDescent="0.25">
      <c r="A2285" s="71">
        <v>2284</v>
      </c>
      <c r="B2285" s="18" t="s">
        <v>7300</v>
      </c>
      <c r="C2285" s="18"/>
      <c r="D2285" s="18" t="s">
        <v>7301</v>
      </c>
      <c r="E2285" s="17">
        <v>1</v>
      </c>
      <c r="F2285" s="18" t="s">
        <v>21273</v>
      </c>
      <c r="G2285" s="17">
        <v>1</v>
      </c>
      <c r="H2285" s="19"/>
      <c r="I2285" s="18"/>
      <c r="J2285" s="19"/>
      <c r="K2285" s="18"/>
      <c r="L2285" s="18">
        <v>259.02</v>
      </c>
    </row>
    <row r="2286" spans="1:12" s="20" customFormat="1" ht="12" x14ac:dyDescent="0.25">
      <c r="A2286" s="71">
        <v>2285</v>
      </c>
      <c r="B2286" s="18"/>
      <c r="C2286" s="18"/>
      <c r="D2286" s="18" t="s">
        <v>18117</v>
      </c>
      <c r="E2286" s="17">
        <v>1</v>
      </c>
      <c r="F2286" s="18" t="s">
        <v>21274</v>
      </c>
      <c r="G2286" s="17">
        <v>1</v>
      </c>
      <c r="H2286" s="19"/>
      <c r="I2286" s="18"/>
      <c r="J2286" s="19"/>
      <c r="K2286" s="18"/>
      <c r="L2286" s="18">
        <v>361.11</v>
      </c>
    </row>
    <row r="2287" spans="1:12" s="20" customFormat="1" ht="12" x14ac:dyDescent="0.25">
      <c r="A2287" s="71">
        <v>2286</v>
      </c>
      <c r="B2287" s="18"/>
      <c r="C2287" s="18"/>
      <c r="D2287" s="18" t="s">
        <v>18130</v>
      </c>
      <c r="E2287" s="17">
        <v>1</v>
      </c>
      <c r="F2287" s="18" t="s">
        <v>21275</v>
      </c>
      <c r="G2287" s="17">
        <v>1</v>
      </c>
      <c r="H2287" s="19"/>
      <c r="I2287" s="18"/>
      <c r="J2287" s="19"/>
      <c r="K2287" s="18"/>
      <c r="L2287" s="18">
        <v>1648.38</v>
      </c>
    </row>
    <row r="2288" spans="1:12" s="20" customFormat="1" ht="12" x14ac:dyDescent="0.25">
      <c r="A2288" s="71">
        <v>2287</v>
      </c>
      <c r="B2288" s="18" t="s">
        <v>248</v>
      </c>
      <c r="C2288" s="18"/>
      <c r="D2288" s="18" t="s">
        <v>249</v>
      </c>
      <c r="E2288" s="17">
        <v>1</v>
      </c>
      <c r="F2288" s="18" t="s">
        <v>250</v>
      </c>
      <c r="G2288" s="17">
        <v>1</v>
      </c>
      <c r="H2288" s="19"/>
      <c r="I2288" s="18"/>
      <c r="J2288" s="19"/>
      <c r="K2288" s="18"/>
      <c r="L2288" s="18">
        <v>216.39</v>
      </c>
    </row>
    <row r="2289" spans="1:12" s="20" customFormat="1" ht="12" x14ac:dyDescent="0.25">
      <c r="A2289" s="71">
        <v>2288</v>
      </c>
      <c r="B2289" s="18"/>
      <c r="C2289" s="18"/>
      <c r="D2289" s="18" t="s">
        <v>21276</v>
      </c>
      <c r="E2289" s="17">
        <v>1</v>
      </c>
      <c r="F2289" s="18" t="s">
        <v>21277</v>
      </c>
      <c r="G2289" s="17">
        <v>1</v>
      </c>
      <c r="H2289" s="19"/>
      <c r="I2289" s="18"/>
      <c r="J2289" s="19"/>
      <c r="K2289" s="18"/>
      <c r="L2289" s="18">
        <v>251.77</v>
      </c>
    </row>
    <row r="2290" spans="1:12" s="20" customFormat="1" ht="12" x14ac:dyDescent="0.25">
      <c r="A2290" s="71">
        <v>2289</v>
      </c>
      <c r="B2290" s="18"/>
      <c r="C2290" s="18"/>
      <c r="D2290" s="18" t="s">
        <v>21278</v>
      </c>
      <c r="E2290" s="17">
        <v>1</v>
      </c>
      <c r="F2290" s="18" t="s">
        <v>21279</v>
      </c>
      <c r="G2290" s="17">
        <v>1</v>
      </c>
      <c r="H2290" s="19"/>
      <c r="I2290" s="18"/>
      <c r="J2290" s="19"/>
      <c r="K2290" s="18"/>
      <c r="L2290" s="18">
        <v>381.47</v>
      </c>
    </row>
    <row r="2291" spans="1:12" s="20" customFormat="1" ht="12" x14ac:dyDescent="0.25">
      <c r="A2291" s="71">
        <v>2290</v>
      </c>
      <c r="B2291" s="18"/>
      <c r="C2291" s="18"/>
      <c r="D2291" s="18" t="s">
        <v>21280</v>
      </c>
      <c r="E2291" s="17">
        <v>1</v>
      </c>
      <c r="F2291" s="18" t="s">
        <v>21281</v>
      </c>
      <c r="G2291" s="17">
        <v>1</v>
      </c>
      <c r="H2291" s="19"/>
      <c r="I2291" s="18"/>
      <c r="J2291" s="19"/>
      <c r="K2291" s="18"/>
      <c r="L2291" s="18">
        <v>279.23</v>
      </c>
    </row>
    <row r="2292" spans="1:12" s="20" customFormat="1" ht="12" x14ac:dyDescent="0.25">
      <c r="A2292" s="71">
        <v>2291</v>
      </c>
      <c r="B2292" s="18"/>
      <c r="C2292" s="18"/>
      <c r="D2292" s="18" t="s">
        <v>18249</v>
      </c>
      <c r="E2292" s="17">
        <v>1</v>
      </c>
      <c r="F2292" s="18" t="s">
        <v>21282</v>
      </c>
      <c r="G2292" s="17">
        <v>1</v>
      </c>
      <c r="H2292" s="19"/>
      <c r="I2292" s="18"/>
      <c r="J2292" s="19"/>
      <c r="K2292" s="18"/>
      <c r="L2292" s="18">
        <v>106.17</v>
      </c>
    </row>
    <row r="2293" spans="1:12" s="20" customFormat="1" ht="12" x14ac:dyDescent="0.25">
      <c r="A2293" s="71">
        <v>2292</v>
      </c>
      <c r="B2293" s="18"/>
      <c r="C2293" s="18"/>
      <c r="D2293" s="18" t="s">
        <v>21283</v>
      </c>
      <c r="E2293" s="17">
        <v>1</v>
      </c>
      <c r="F2293" s="18" t="s">
        <v>21284</v>
      </c>
      <c r="G2293" s="17">
        <v>1</v>
      </c>
      <c r="H2293" s="19"/>
      <c r="I2293" s="18"/>
      <c r="J2293" s="19"/>
      <c r="K2293" s="18"/>
      <c r="L2293" s="18">
        <v>16.86</v>
      </c>
    </row>
    <row r="2294" spans="1:12" s="20" customFormat="1" ht="12" x14ac:dyDescent="0.25">
      <c r="A2294" s="71">
        <v>2293</v>
      </c>
      <c r="B2294" s="18"/>
      <c r="C2294" s="18"/>
      <c r="D2294" s="18" t="s">
        <v>21285</v>
      </c>
      <c r="E2294" s="17">
        <v>1</v>
      </c>
      <c r="F2294" s="18" t="s">
        <v>21286</v>
      </c>
      <c r="G2294" s="17">
        <v>1</v>
      </c>
      <c r="H2294" s="19"/>
      <c r="I2294" s="18"/>
      <c r="J2294" s="19"/>
      <c r="K2294" s="18"/>
      <c r="L2294" s="18">
        <v>20.350000000000001</v>
      </c>
    </row>
    <row r="2295" spans="1:12" s="20" customFormat="1" ht="12" x14ac:dyDescent="0.25">
      <c r="A2295" s="71">
        <v>2294</v>
      </c>
      <c r="B2295" s="18"/>
      <c r="C2295" s="18"/>
      <c r="D2295" s="18" t="s">
        <v>21287</v>
      </c>
      <c r="E2295" s="17">
        <v>1</v>
      </c>
      <c r="F2295" s="18" t="s">
        <v>21288</v>
      </c>
      <c r="G2295" s="17">
        <v>1</v>
      </c>
      <c r="H2295" s="19"/>
      <c r="I2295" s="18"/>
      <c r="J2295" s="19"/>
      <c r="K2295" s="18"/>
      <c r="L2295" s="18">
        <v>38.369999999999997</v>
      </c>
    </row>
    <row r="2296" spans="1:12" s="20" customFormat="1" ht="12" x14ac:dyDescent="0.25">
      <c r="A2296" s="71">
        <v>2295</v>
      </c>
      <c r="B2296" s="18"/>
      <c r="C2296" s="18"/>
      <c r="D2296" s="18" t="s">
        <v>21289</v>
      </c>
      <c r="E2296" s="17">
        <v>1</v>
      </c>
      <c r="F2296" s="18" t="s">
        <v>21290</v>
      </c>
      <c r="G2296" s="17">
        <v>1</v>
      </c>
      <c r="H2296" s="19"/>
      <c r="I2296" s="18"/>
      <c r="J2296" s="19"/>
      <c r="K2296" s="18"/>
      <c r="L2296" s="18">
        <v>43.02</v>
      </c>
    </row>
    <row r="2297" spans="1:12" s="20" customFormat="1" ht="12" x14ac:dyDescent="0.25">
      <c r="A2297" s="71">
        <v>2296</v>
      </c>
      <c r="B2297" s="18"/>
      <c r="C2297" s="18"/>
      <c r="D2297" s="18" t="s">
        <v>21291</v>
      </c>
      <c r="E2297" s="17">
        <v>1</v>
      </c>
      <c r="F2297" s="18" t="s">
        <v>21292</v>
      </c>
      <c r="G2297" s="17">
        <v>1</v>
      </c>
      <c r="H2297" s="19"/>
      <c r="I2297" s="18"/>
      <c r="J2297" s="19"/>
      <c r="K2297" s="18"/>
      <c r="L2297" s="18">
        <v>41.86</v>
      </c>
    </row>
    <row r="2298" spans="1:12" s="20" customFormat="1" ht="12" x14ac:dyDescent="0.25">
      <c r="A2298" s="71">
        <v>2297</v>
      </c>
      <c r="B2298" s="18"/>
      <c r="C2298" s="18"/>
      <c r="D2298" s="18" t="s">
        <v>21293</v>
      </c>
      <c r="E2298" s="17">
        <v>1</v>
      </c>
      <c r="F2298" s="18" t="s">
        <v>21294</v>
      </c>
      <c r="G2298" s="17">
        <v>1</v>
      </c>
      <c r="H2298" s="19"/>
      <c r="I2298" s="18"/>
      <c r="J2298" s="19"/>
      <c r="K2298" s="18"/>
      <c r="L2298" s="18">
        <v>46.51</v>
      </c>
    </row>
    <row r="2299" spans="1:12" s="20" customFormat="1" ht="12" x14ac:dyDescent="0.25">
      <c r="A2299" s="71">
        <v>2298</v>
      </c>
      <c r="B2299" s="18"/>
      <c r="C2299" s="18"/>
      <c r="D2299" s="18" t="s">
        <v>21295</v>
      </c>
      <c r="E2299" s="17">
        <v>1</v>
      </c>
      <c r="F2299" s="18" t="s">
        <v>21296</v>
      </c>
      <c r="G2299" s="17">
        <v>1</v>
      </c>
      <c r="H2299" s="19"/>
      <c r="I2299" s="18"/>
      <c r="J2299" s="19"/>
      <c r="K2299" s="18"/>
      <c r="L2299" s="18">
        <v>639.53</v>
      </c>
    </row>
    <row r="2300" spans="1:12" s="20" customFormat="1" ht="12" x14ac:dyDescent="0.25">
      <c r="A2300" s="71">
        <v>2299</v>
      </c>
      <c r="B2300" s="18"/>
      <c r="C2300" s="18"/>
      <c r="D2300" s="18" t="s">
        <v>21297</v>
      </c>
      <c r="E2300" s="17">
        <v>1</v>
      </c>
      <c r="F2300" s="18" t="s">
        <v>21298</v>
      </c>
      <c r="G2300" s="17">
        <v>1</v>
      </c>
      <c r="H2300" s="19"/>
      <c r="I2300" s="18"/>
      <c r="J2300" s="19"/>
      <c r="K2300" s="18"/>
      <c r="L2300" s="18">
        <v>2.33</v>
      </c>
    </row>
    <row r="2301" spans="1:12" s="20" customFormat="1" ht="12" x14ac:dyDescent="0.25">
      <c r="A2301" s="71">
        <v>2300</v>
      </c>
      <c r="B2301" s="18"/>
      <c r="C2301" s="18"/>
      <c r="D2301" s="18" t="s">
        <v>21299</v>
      </c>
      <c r="E2301" s="17">
        <v>1</v>
      </c>
      <c r="F2301" s="18" t="s">
        <v>21300</v>
      </c>
      <c r="G2301" s="17">
        <v>1</v>
      </c>
      <c r="H2301" s="19"/>
      <c r="I2301" s="18"/>
      <c r="J2301" s="19"/>
      <c r="K2301" s="18"/>
      <c r="L2301" s="18">
        <v>87.21</v>
      </c>
    </row>
    <row r="2302" spans="1:12" s="20" customFormat="1" ht="12" x14ac:dyDescent="0.25">
      <c r="A2302" s="71">
        <v>2301</v>
      </c>
      <c r="B2302" s="18"/>
      <c r="C2302" s="18"/>
      <c r="D2302" s="18" t="s">
        <v>21301</v>
      </c>
      <c r="E2302" s="17">
        <v>1</v>
      </c>
      <c r="F2302" s="18" t="s">
        <v>21302</v>
      </c>
      <c r="G2302" s="17">
        <v>1</v>
      </c>
      <c r="H2302" s="19"/>
      <c r="I2302" s="18"/>
      <c r="J2302" s="19"/>
      <c r="K2302" s="18"/>
      <c r="L2302" s="18">
        <v>203.49</v>
      </c>
    </row>
    <row r="2303" spans="1:12" s="20" customFormat="1" ht="12" x14ac:dyDescent="0.25">
      <c r="A2303" s="71">
        <v>2302</v>
      </c>
      <c r="B2303" s="18"/>
      <c r="C2303" s="18"/>
      <c r="D2303" s="18" t="s">
        <v>21303</v>
      </c>
      <c r="E2303" s="17">
        <v>1</v>
      </c>
      <c r="F2303" s="18" t="s">
        <v>21304</v>
      </c>
      <c r="G2303" s="17">
        <v>1</v>
      </c>
      <c r="H2303" s="19"/>
      <c r="I2303" s="18"/>
      <c r="J2303" s="19"/>
      <c r="K2303" s="18"/>
      <c r="L2303" s="18">
        <v>87.21</v>
      </c>
    </row>
    <row r="2304" spans="1:12" s="20" customFormat="1" ht="12" x14ac:dyDescent="0.25">
      <c r="A2304" s="71">
        <v>2303</v>
      </c>
      <c r="B2304" s="18" t="s">
        <v>8125</v>
      </c>
      <c r="C2304" s="18"/>
      <c r="D2304" s="18" t="s">
        <v>8126</v>
      </c>
      <c r="E2304" s="17">
        <v>1</v>
      </c>
      <c r="F2304" s="18" t="s">
        <v>21305</v>
      </c>
      <c r="G2304" s="17">
        <v>1</v>
      </c>
      <c r="H2304" s="19"/>
      <c r="I2304" s="18"/>
      <c r="J2304" s="19"/>
      <c r="K2304" s="18"/>
      <c r="L2304" s="18">
        <v>1616.85</v>
      </c>
    </row>
    <row r="2305" spans="1:12" s="20" customFormat="1" ht="12" x14ac:dyDescent="0.25">
      <c r="A2305" s="71">
        <v>2304</v>
      </c>
      <c r="B2305" s="18"/>
      <c r="C2305" s="18"/>
      <c r="D2305" s="18" t="s">
        <v>21306</v>
      </c>
      <c r="E2305" s="17">
        <v>1</v>
      </c>
      <c r="F2305" s="18" t="s">
        <v>21307</v>
      </c>
      <c r="G2305" s="17">
        <v>1</v>
      </c>
      <c r="H2305" s="19"/>
      <c r="I2305" s="18"/>
      <c r="J2305" s="19"/>
      <c r="K2305" s="18"/>
      <c r="L2305" s="18">
        <v>1043.82</v>
      </c>
    </row>
    <row r="2306" spans="1:12" s="20" customFormat="1" ht="12" x14ac:dyDescent="0.25">
      <c r="A2306" s="71">
        <v>2305</v>
      </c>
      <c r="B2306" s="18"/>
      <c r="C2306" s="18"/>
      <c r="D2306" s="18" t="s">
        <v>21308</v>
      </c>
      <c r="E2306" s="17">
        <v>1</v>
      </c>
      <c r="F2306" s="18" t="s">
        <v>21309</v>
      </c>
      <c r="G2306" s="17">
        <v>1</v>
      </c>
      <c r="H2306" s="19"/>
      <c r="I2306" s="18"/>
      <c r="J2306" s="19"/>
      <c r="K2306" s="18"/>
      <c r="L2306" s="18">
        <v>1128.0899999999999</v>
      </c>
    </row>
    <row r="2307" spans="1:12" s="20" customFormat="1" ht="12" x14ac:dyDescent="0.25">
      <c r="A2307" s="71">
        <v>2306</v>
      </c>
      <c r="B2307" s="18"/>
      <c r="C2307" s="18"/>
      <c r="D2307" s="18" t="s">
        <v>21310</v>
      </c>
      <c r="E2307" s="17">
        <v>1</v>
      </c>
      <c r="F2307" s="18" t="s">
        <v>21311</v>
      </c>
      <c r="G2307" s="17">
        <v>1</v>
      </c>
      <c r="H2307" s="19"/>
      <c r="I2307" s="18"/>
      <c r="J2307" s="19"/>
      <c r="K2307" s="18"/>
      <c r="L2307" s="18">
        <v>1362.92</v>
      </c>
    </row>
    <row r="2308" spans="1:12" s="20" customFormat="1" ht="12" x14ac:dyDescent="0.25">
      <c r="A2308" s="71">
        <v>2307</v>
      </c>
      <c r="B2308" s="18"/>
      <c r="C2308" s="18"/>
      <c r="D2308" s="18" t="s">
        <v>21312</v>
      </c>
      <c r="E2308" s="17">
        <v>1</v>
      </c>
      <c r="F2308" s="18" t="s">
        <v>21313</v>
      </c>
      <c r="G2308" s="17">
        <v>1</v>
      </c>
      <c r="H2308" s="19"/>
      <c r="I2308" s="18"/>
      <c r="J2308" s="19"/>
      <c r="K2308" s="18"/>
      <c r="L2308" s="18">
        <v>1430.34</v>
      </c>
    </row>
    <row r="2309" spans="1:12" s="20" customFormat="1" ht="12" x14ac:dyDescent="0.25">
      <c r="A2309" s="71">
        <v>2308</v>
      </c>
      <c r="B2309" s="18"/>
      <c r="C2309" s="18"/>
      <c r="D2309" s="18" t="s">
        <v>21314</v>
      </c>
      <c r="E2309" s="17">
        <v>1</v>
      </c>
      <c r="F2309" s="18" t="s">
        <v>21315</v>
      </c>
      <c r="G2309" s="17">
        <v>1</v>
      </c>
      <c r="H2309" s="19"/>
      <c r="I2309" s="18"/>
      <c r="J2309" s="19"/>
      <c r="K2309" s="18"/>
      <c r="L2309" s="18">
        <v>1616.85</v>
      </c>
    </row>
    <row r="2310" spans="1:12" s="20" customFormat="1" ht="12" x14ac:dyDescent="0.25">
      <c r="A2310" s="71">
        <v>2309</v>
      </c>
      <c r="B2310" s="18"/>
      <c r="C2310" s="18"/>
      <c r="D2310" s="18" t="s">
        <v>21316</v>
      </c>
      <c r="E2310" s="17">
        <v>1</v>
      </c>
      <c r="F2310" s="18" t="s">
        <v>21317</v>
      </c>
      <c r="G2310" s="17">
        <v>1</v>
      </c>
      <c r="H2310" s="19"/>
      <c r="I2310" s="18"/>
      <c r="J2310" s="19"/>
      <c r="K2310" s="18"/>
      <c r="L2310" s="18">
        <v>487.64</v>
      </c>
    </row>
    <row r="2311" spans="1:12" s="20" customFormat="1" ht="12" x14ac:dyDescent="0.25">
      <c r="A2311" s="71">
        <v>2310</v>
      </c>
      <c r="B2311" s="18"/>
      <c r="C2311" s="18"/>
      <c r="D2311" s="18" t="s">
        <v>21318</v>
      </c>
      <c r="E2311" s="17">
        <v>1</v>
      </c>
      <c r="F2311" s="18" t="s">
        <v>21319</v>
      </c>
      <c r="G2311" s="17">
        <v>1</v>
      </c>
      <c r="H2311" s="19"/>
      <c r="I2311" s="18"/>
      <c r="J2311" s="19"/>
      <c r="K2311" s="18"/>
      <c r="L2311" s="18">
        <v>405.62</v>
      </c>
    </row>
    <row r="2312" spans="1:12" s="20" customFormat="1" ht="12" x14ac:dyDescent="0.25">
      <c r="A2312" s="71">
        <v>2311</v>
      </c>
      <c r="B2312" s="18"/>
      <c r="C2312" s="18"/>
      <c r="D2312" s="18" t="s">
        <v>21320</v>
      </c>
      <c r="E2312" s="17">
        <v>1</v>
      </c>
      <c r="F2312" s="18" t="s">
        <v>21321</v>
      </c>
      <c r="G2312" s="17">
        <v>1</v>
      </c>
      <c r="H2312" s="19"/>
      <c r="I2312" s="18"/>
      <c r="J2312" s="19"/>
      <c r="K2312" s="18"/>
      <c r="L2312" s="18">
        <v>4175.28</v>
      </c>
    </row>
    <row r="2313" spans="1:12" s="20" customFormat="1" ht="12" x14ac:dyDescent="0.25">
      <c r="A2313" s="71">
        <v>2312</v>
      </c>
      <c r="B2313" s="18"/>
      <c r="C2313" s="18"/>
      <c r="D2313" s="18" t="s">
        <v>21322</v>
      </c>
      <c r="E2313" s="17">
        <v>1</v>
      </c>
      <c r="F2313" s="18" t="s">
        <v>21323</v>
      </c>
      <c r="G2313" s="17">
        <v>1</v>
      </c>
      <c r="H2313" s="19"/>
      <c r="I2313" s="18"/>
      <c r="J2313" s="19"/>
      <c r="K2313" s="18"/>
      <c r="L2313" s="18">
        <v>4406.74</v>
      </c>
    </row>
    <row r="2314" spans="1:12" s="20" customFormat="1" ht="12" x14ac:dyDescent="0.25">
      <c r="A2314" s="71">
        <v>2313</v>
      </c>
      <c r="B2314" s="18"/>
      <c r="C2314" s="18"/>
      <c r="D2314" s="18" t="s">
        <v>21324</v>
      </c>
      <c r="E2314" s="17">
        <v>1</v>
      </c>
      <c r="F2314" s="18" t="s">
        <v>21325</v>
      </c>
      <c r="G2314" s="17">
        <v>1</v>
      </c>
      <c r="H2314" s="19"/>
      <c r="I2314" s="18"/>
      <c r="J2314" s="19"/>
      <c r="K2314" s="18"/>
      <c r="L2314" s="18">
        <v>4639.33</v>
      </c>
    </row>
    <row r="2315" spans="1:12" s="20" customFormat="1" ht="12" x14ac:dyDescent="0.25">
      <c r="A2315" s="71">
        <v>2314</v>
      </c>
      <c r="B2315" s="18"/>
      <c r="C2315" s="18"/>
      <c r="D2315" s="18" t="s">
        <v>21326</v>
      </c>
      <c r="E2315" s="17">
        <v>1</v>
      </c>
      <c r="F2315" s="18" t="s">
        <v>21327</v>
      </c>
      <c r="G2315" s="17">
        <v>1</v>
      </c>
      <c r="H2315" s="19"/>
      <c r="I2315" s="18"/>
      <c r="J2315" s="19"/>
      <c r="K2315" s="18"/>
      <c r="L2315" s="18">
        <v>2140.4499999999998</v>
      </c>
    </row>
    <row r="2316" spans="1:12" s="20" customFormat="1" ht="12" x14ac:dyDescent="0.25">
      <c r="A2316" s="71">
        <v>2315</v>
      </c>
      <c r="B2316" s="18"/>
      <c r="C2316" s="18"/>
      <c r="D2316" s="18" t="s">
        <v>21328</v>
      </c>
      <c r="E2316" s="17">
        <v>1</v>
      </c>
      <c r="F2316" s="18" t="s">
        <v>21329</v>
      </c>
      <c r="G2316" s="17">
        <v>1</v>
      </c>
      <c r="H2316" s="19"/>
      <c r="I2316" s="18"/>
      <c r="J2316" s="19"/>
      <c r="K2316" s="18"/>
      <c r="L2316" s="18">
        <v>2865.17</v>
      </c>
    </row>
    <row r="2317" spans="1:12" s="20" customFormat="1" ht="12" x14ac:dyDescent="0.25">
      <c r="A2317" s="71">
        <v>2316</v>
      </c>
      <c r="B2317" s="18"/>
      <c r="C2317" s="18"/>
      <c r="D2317" s="18" t="s">
        <v>21330</v>
      </c>
      <c r="E2317" s="17">
        <v>1</v>
      </c>
      <c r="F2317" s="18" t="s">
        <v>21331</v>
      </c>
      <c r="G2317" s="17">
        <v>1</v>
      </c>
      <c r="H2317" s="19"/>
      <c r="I2317" s="18"/>
      <c r="J2317" s="19"/>
      <c r="K2317" s="18"/>
      <c r="L2317" s="18">
        <v>3206.74</v>
      </c>
    </row>
    <row r="2318" spans="1:12" s="20" customFormat="1" ht="12" x14ac:dyDescent="0.25">
      <c r="A2318" s="71">
        <v>2317</v>
      </c>
      <c r="B2318" s="18"/>
      <c r="C2318" s="18"/>
      <c r="D2318" s="18" t="s">
        <v>21332</v>
      </c>
      <c r="E2318" s="17">
        <v>1</v>
      </c>
      <c r="F2318" s="18" t="s">
        <v>21333</v>
      </c>
      <c r="G2318" s="17">
        <v>1</v>
      </c>
      <c r="H2318" s="19"/>
      <c r="I2318" s="18"/>
      <c r="J2318" s="19"/>
      <c r="K2318" s="18"/>
      <c r="L2318" s="18">
        <v>3433.71</v>
      </c>
    </row>
    <row r="2319" spans="1:12" s="20" customFormat="1" ht="12" x14ac:dyDescent="0.25">
      <c r="A2319" s="71">
        <v>2318</v>
      </c>
      <c r="B2319" s="18"/>
      <c r="C2319" s="18"/>
      <c r="D2319" s="18" t="s">
        <v>21334</v>
      </c>
      <c r="E2319" s="17">
        <v>1</v>
      </c>
      <c r="F2319" s="18" t="s">
        <v>21335</v>
      </c>
      <c r="G2319" s="17">
        <v>1</v>
      </c>
      <c r="H2319" s="19"/>
      <c r="I2319" s="18"/>
      <c r="J2319" s="19"/>
      <c r="K2319" s="18"/>
      <c r="L2319" s="18">
        <v>3647.19</v>
      </c>
    </row>
    <row r="2320" spans="1:12" s="20" customFormat="1" ht="12" x14ac:dyDescent="0.25">
      <c r="A2320" s="71">
        <v>2319</v>
      </c>
      <c r="B2320" s="18"/>
      <c r="C2320" s="18"/>
      <c r="D2320" s="18" t="s">
        <v>21336</v>
      </c>
      <c r="E2320" s="17">
        <v>1</v>
      </c>
      <c r="F2320" s="18" t="s">
        <v>21337</v>
      </c>
      <c r="G2320" s="17">
        <v>1</v>
      </c>
      <c r="H2320" s="19"/>
      <c r="I2320" s="18"/>
      <c r="J2320" s="19"/>
      <c r="K2320" s="18"/>
      <c r="L2320" s="18">
        <v>3860.67</v>
      </c>
    </row>
    <row r="2321" spans="1:12" s="20" customFormat="1" ht="12" x14ac:dyDescent="0.25">
      <c r="A2321" s="71">
        <v>2320</v>
      </c>
      <c r="B2321" s="18"/>
      <c r="C2321" s="18"/>
      <c r="D2321" s="18" t="s">
        <v>21338</v>
      </c>
      <c r="E2321" s="17">
        <v>1</v>
      </c>
      <c r="F2321" s="18" t="s">
        <v>21339</v>
      </c>
      <c r="G2321" s="17">
        <v>1</v>
      </c>
      <c r="H2321" s="19"/>
      <c r="I2321" s="18"/>
      <c r="J2321" s="19"/>
      <c r="K2321" s="18"/>
      <c r="L2321" s="18">
        <v>2140.4499999999998</v>
      </c>
    </row>
    <row r="2322" spans="1:12" s="20" customFormat="1" ht="12" x14ac:dyDescent="0.25">
      <c r="A2322" s="71">
        <v>2321</v>
      </c>
      <c r="B2322" s="18"/>
      <c r="C2322" s="18"/>
      <c r="D2322" s="18" t="s">
        <v>21340</v>
      </c>
      <c r="E2322" s="17">
        <v>1</v>
      </c>
      <c r="F2322" s="18" t="s">
        <v>21341</v>
      </c>
      <c r="G2322" s="17">
        <v>1</v>
      </c>
      <c r="H2322" s="19"/>
      <c r="I2322" s="18"/>
      <c r="J2322" s="19"/>
      <c r="K2322" s="18"/>
      <c r="L2322" s="18">
        <v>2865.17</v>
      </c>
    </row>
    <row r="2323" spans="1:12" s="20" customFormat="1" ht="12" x14ac:dyDescent="0.25">
      <c r="A2323" s="71">
        <v>2322</v>
      </c>
      <c r="B2323" s="18"/>
      <c r="C2323" s="18"/>
      <c r="D2323" s="18" t="s">
        <v>21342</v>
      </c>
      <c r="E2323" s="17">
        <v>1</v>
      </c>
      <c r="F2323" s="18" t="s">
        <v>21343</v>
      </c>
      <c r="G2323" s="17">
        <v>1</v>
      </c>
      <c r="H2323" s="19"/>
      <c r="I2323" s="18"/>
      <c r="J2323" s="19"/>
      <c r="K2323" s="18"/>
      <c r="L2323" s="18">
        <v>3206.74</v>
      </c>
    </row>
    <row r="2324" spans="1:12" s="20" customFormat="1" ht="12" x14ac:dyDescent="0.25">
      <c r="A2324" s="71">
        <v>2323</v>
      </c>
      <c r="B2324" s="18"/>
      <c r="C2324" s="18"/>
      <c r="D2324" s="18" t="s">
        <v>21344</v>
      </c>
      <c r="E2324" s="17">
        <v>1</v>
      </c>
      <c r="F2324" s="18" t="s">
        <v>21345</v>
      </c>
      <c r="G2324" s="17">
        <v>1</v>
      </c>
      <c r="H2324" s="19"/>
      <c r="I2324" s="18"/>
      <c r="J2324" s="19"/>
      <c r="K2324" s="18"/>
      <c r="L2324" s="18">
        <v>3433.71</v>
      </c>
    </row>
    <row r="2325" spans="1:12" s="20" customFormat="1" ht="12" x14ac:dyDescent="0.25">
      <c r="A2325" s="71">
        <v>2324</v>
      </c>
      <c r="B2325" s="18"/>
      <c r="C2325" s="18"/>
      <c r="D2325" s="18" t="s">
        <v>21346</v>
      </c>
      <c r="E2325" s="17">
        <v>1</v>
      </c>
      <c r="F2325" s="18" t="s">
        <v>21347</v>
      </c>
      <c r="G2325" s="17">
        <v>1</v>
      </c>
      <c r="H2325" s="19"/>
      <c r="I2325" s="18"/>
      <c r="J2325" s="19"/>
      <c r="K2325" s="18"/>
      <c r="L2325" s="18">
        <v>3647.19</v>
      </c>
    </row>
    <row r="2326" spans="1:12" s="20" customFormat="1" ht="12" x14ac:dyDescent="0.25">
      <c r="A2326" s="71">
        <v>2325</v>
      </c>
      <c r="B2326" s="18"/>
      <c r="C2326" s="18"/>
      <c r="D2326" s="18" t="s">
        <v>21348</v>
      </c>
      <c r="E2326" s="17">
        <v>1</v>
      </c>
      <c r="F2326" s="18" t="s">
        <v>21349</v>
      </c>
      <c r="G2326" s="17">
        <v>1</v>
      </c>
      <c r="H2326" s="19"/>
      <c r="I2326" s="18"/>
      <c r="J2326" s="19"/>
      <c r="K2326" s="18"/>
      <c r="L2326" s="18">
        <v>3860.67</v>
      </c>
    </row>
    <row r="2327" spans="1:12" s="20" customFormat="1" ht="12" x14ac:dyDescent="0.25">
      <c r="A2327" s="71">
        <v>2326</v>
      </c>
      <c r="B2327" s="18"/>
      <c r="C2327" s="18"/>
      <c r="D2327" s="18" t="s">
        <v>21350</v>
      </c>
      <c r="E2327" s="17">
        <v>1</v>
      </c>
      <c r="F2327" s="18" t="s">
        <v>21351</v>
      </c>
      <c r="G2327" s="17">
        <v>1</v>
      </c>
      <c r="H2327" s="19"/>
      <c r="I2327" s="18"/>
      <c r="J2327" s="19"/>
      <c r="K2327" s="18"/>
      <c r="L2327" s="18">
        <v>2055.06</v>
      </c>
    </row>
    <row r="2328" spans="1:12" s="20" customFormat="1" ht="12" x14ac:dyDescent="0.25">
      <c r="A2328" s="71">
        <v>2327</v>
      </c>
      <c r="B2328" s="18"/>
      <c r="C2328" s="18"/>
      <c r="D2328" s="18" t="s">
        <v>21352</v>
      </c>
      <c r="E2328" s="17">
        <v>1</v>
      </c>
      <c r="F2328" s="18" t="s">
        <v>21353</v>
      </c>
      <c r="G2328" s="17">
        <v>1</v>
      </c>
      <c r="H2328" s="19"/>
      <c r="I2328" s="18"/>
      <c r="J2328" s="19"/>
      <c r="K2328" s="18"/>
      <c r="L2328" s="18">
        <v>2779.78</v>
      </c>
    </row>
    <row r="2329" spans="1:12" s="20" customFormat="1" ht="12" x14ac:dyDescent="0.25">
      <c r="A2329" s="71">
        <v>2328</v>
      </c>
      <c r="B2329" s="18"/>
      <c r="C2329" s="18"/>
      <c r="D2329" s="18" t="s">
        <v>21354</v>
      </c>
      <c r="E2329" s="17">
        <v>1</v>
      </c>
      <c r="F2329" s="18" t="s">
        <v>21355</v>
      </c>
      <c r="G2329" s="17">
        <v>1</v>
      </c>
      <c r="H2329" s="19"/>
      <c r="I2329" s="18"/>
      <c r="J2329" s="19"/>
      <c r="K2329" s="18"/>
      <c r="L2329" s="18">
        <v>3121.35</v>
      </c>
    </row>
    <row r="2330" spans="1:12" s="20" customFormat="1" ht="12" x14ac:dyDescent="0.25">
      <c r="A2330" s="71">
        <v>2329</v>
      </c>
      <c r="B2330" s="18"/>
      <c r="C2330" s="18"/>
      <c r="D2330" s="18" t="s">
        <v>21356</v>
      </c>
      <c r="E2330" s="17">
        <v>1</v>
      </c>
      <c r="F2330" s="18" t="s">
        <v>21357</v>
      </c>
      <c r="G2330" s="17">
        <v>1</v>
      </c>
      <c r="H2330" s="19"/>
      <c r="I2330" s="18"/>
      <c r="J2330" s="19"/>
      <c r="K2330" s="18"/>
      <c r="L2330" s="18">
        <v>3348.31</v>
      </c>
    </row>
    <row r="2331" spans="1:12" s="20" customFormat="1" ht="12" x14ac:dyDescent="0.25">
      <c r="A2331" s="71">
        <v>2330</v>
      </c>
      <c r="B2331" s="18"/>
      <c r="C2331" s="18"/>
      <c r="D2331" s="18" t="s">
        <v>21358</v>
      </c>
      <c r="E2331" s="17">
        <v>1</v>
      </c>
      <c r="F2331" s="18" t="s">
        <v>21359</v>
      </c>
      <c r="G2331" s="17">
        <v>1</v>
      </c>
      <c r="H2331" s="19"/>
      <c r="I2331" s="18"/>
      <c r="J2331" s="19"/>
      <c r="K2331" s="18"/>
      <c r="L2331" s="18">
        <v>3561.8</v>
      </c>
    </row>
    <row r="2332" spans="1:12" s="20" customFormat="1" ht="12" x14ac:dyDescent="0.25">
      <c r="A2332" s="71">
        <v>2331</v>
      </c>
      <c r="B2332" s="18"/>
      <c r="C2332" s="18"/>
      <c r="D2332" s="18" t="s">
        <v>21360</v>
      </c>
      <c r="E2332" s="17">
        <v>1</v>
      </c>
      <c r="F2332" s="18" t="s">
        <v>21361</v>
      </c>
      <c r="G2332" s="17">
        <v>1</v>
      </c>
      <c r="H2332" s="19"/>
      <c r="I2332" s="18"/>
      <c r="J2332" s="19"/>
      <c r="K2332" s="18"/>
      <c r="L2332" s="18">
        <v>3775.28</v>
      </c>
    </row>
    <row r="2333" spans="1:12" s="20" customFormat="1" ht="12" x14ac:dyDescent="0.25">
      <c r="A2333" s="71">
        <v>2332</v>
      </c>
      <c r="B2333" s="18"/>
      <c r="C2333" s="18"/>
      <c r="D2333" s="18" t="s">
        <v>21362</v>
      </c>
      <c r="E2333" s="17">
        <v>1</v>
      </c>
      <c r="F2333" s="18" t="s">
        <v>21363</v>
      </c>
      <c r="G2333" s="17">
        <v>1</v>
      </c>
      <c r="H2333" s="19"/>
      <c r="I2333" s="18"/>
      <c r="J2333" s="19"/>
      <c r="K2333" s="18"/>
      <c r="L2333" s="18">
        <v>8314.61</v>
      </c>
    </row>
    <row r="2334" spans="1:12" s="20" customFormat="1" ht="12" x14ac:dyDescent="0.25">
      <c r="A2334" s="71">
        <v>2333</v>
      </c>
      <c r="B2334" s="18"/>
      <c r="C2334" s="18"/>
      <c r="D2334" s="18" t="s">
        <v>21364</v>
      </c>
      <c r="E2334" s="17">
        <v>1</v>
      </c>
      <c r="F2334" s="18" t="s">
        <v>21365</v>
      </c>
      <c r="G2334" s="17" t="e">
        <v>#VALUE!</v>
      </c>
      <c r="H2334" s="19"/>
      <c r="I2334" s="18"/>
      <c r="J2334" s="19"/>
      <c r="K2334" s="18"/>
      <c r="L2334" s="18">
        <v>0</v>
      </c>
    </row>
    <row r="2335" spans="1:12" s="20" customFormat="1" ht="12" x14ac:dyDescent="0.25">
      <c r="A2335" s="71">
        <v>2334</v>
      </c>
      <c r="B2335" s="18"/>
      <c r="C2335" s="18"/>
      <c r="D2335" s="18" t="s">
        <v>21366</v>
      </c>
      <c r="E2335" s="17">
        <v>1</v>
      </c>
      <c r="F2335" s="18" t="s">
        <v>21367</v>
      </c>
      <c r="G2335" s="17" t="e">
        <v>#VALUE!</v>
      </c>
      <c r="H2335" s="19"/>
      <c r="I2335" s="18"/>
      <c r="J2335" s="19"/>
      <c r="K2335" s="18"/>
      <c r="L2335" s="18">
        <v>44333.33</v>
      </c>
    </row>
    <row r="2336" spans="1:12" s="20" customFormat="1" ht="12" x14ac:dyDescent="0.25">
      <c r="A2336" s="71">
        <v>2335</v>
      </c>
      <c r="B2336" s="18" t="s">
        <v>6286</v>
      </c>
      <c r="C2336" s="18"/>
      <c r="D2336" s="18" t="s">
        <v>6287</v>
      </c>
      <c r="E2336" s="17">
        <v>1</v>
      </c>
      <c r="F2336" s="18" t="s">
        <v>21368</v>
      </c>
      <c r="G2336" s="17">
        <v>1</v>
      </c>
      <c r="H2336" s="19"/>
      <c r="I2336" s="18"/>
      <c r="J2336" s="19"/>
      <c r="K2336" s="18"/>
      <c r="L2336" s="18">
        <v>245</v>
      </c>
    </row>
    <row r="2337" spans="1:12" s="20" customFormat="1" ht="12" x14ac:dyDescent="0.25">
      <c r="A2337" s="71">
        <v>2336</v>
      </c>
      <c r="B2337" s="18"/>
      <c r="C2337" s="18"/>
      <c r="D2337" s="18" t="s">
        <v>21369</v>
      </c>
      <c r="E2337" s="17">
        <v>1</v>
      </c>
      <c r="F2337" s="18" t="s">
        <v>21370</v>
      </c>
      <c r="G2337" s="17">
        <v>1</v>
      </c>
      <c r="H2337" s="19"/>
      <c r="I2337" s="18"/>
      <c r="J2337" s="19"/>
      <c r="K2337" s="18"/>
      <c r="L2337" s="18">
        <v>427.78</v>
      </c>
    </row>
    <row r="2338" spans="1:12" s="20" customFormat="1" ht="12" x14ac:dyDescent="0.25">
      <c r="A2338" s="71">
        <v>2337</v>
      </c>
      <c r="B2338" s="18"/>
      <c r="C2338" s="18"/>
      <c r="D2338" s="18" t="s">
        <v>21371</v>
      </c>
      <c r="E2338" s="17">
        <v>1</v>
      </c>
      <c r="F2338" s="18" t="s">
        <v>21372</v>
      </c>
      <c r="G2338" s="17">
        <v>1</v>
      </c>
      <c r="H2338" s="19"/>
      <c r="I2338" s="18"/>
      <c r="J2338" s="19"/>
      <c r="K2338" s="18"/>
      <c r="L2338" s="18">
        <v>269.19</v>
      </c>
    </row>
    <row r="2339" spans="1:12" s="20" customFormat="1" ht="12" x14ac:dyDescent="0.25">
      <c r="A2339" s="71">
        <v>2338</v>
      </c>
      <c r="B2339" s="18"/>
      <c r="C2339" s="18"/>
      <c r="D2339" s="18" t="s">
        <v>21373</v>
      </c>
      <c r="E2339" s="17">
        <v>1</v>
      </c>
      <c r="F2339" s="18" t="s">
        <v>21374</v>
      </c>
      <c r="G2339" s="17">
        <v>1</v>
      </c>
      <c r="H2339" s="19"/>
      <c r="I2339" s="18"/>
      <c r="J2339" s="19"/>
      <c r="K2339" s="18"/>
      <c r="L2339" s="18">
        <v>48.45</v>
      </c>
    </row>
    <row r="2340" spans="1:12" s="20" customFormat="1" ht="12" x14ac:dyDescent="0.25">
      <c r="A2340" s="71">
        <v>2339</v>
      </c>
      <c r="B2340" s="18"/>
      <c r="C2340" s="18"/>
      <c r="D2340" s="18" t="s">
        <v>21375</v>
      </c>
      <c r="E2340" s="17">
        <v>1</v>
      </c>
      <c r="F2340" s="18" t="s">
        <v>21376</v>
      </c>
      <c r="G2340" s="17">
        <v>1</v>
      </c>
      <c r="H2340" s="19"/>
      <c r="I2340" s="18"/>
      <c r="J2340" s="19"/>
      <c r="K2340" s="18"/>
      <c r="L2340" s="18">
        <v>151.41999999999999</v>
      </c>
    </row>
    <row r="2341" spans="1:12" s="20" customFormat="1" ht="12" x14ac:dyDescent="0.25">
      <c r="A2341" s="71">
        <v>2340</v>
      </c>
      <c r="B2341" s="18"/>
      <c r="C2341" s="18"/>
      <c r="D2341" s="18" t="s">
        <v>21377</v>
      </c>
      <c r="E2341" s="17">
        <v>1</v>
      </c>
      <c r="F2341" s="18" t="s">
        <v>21378</v>
      </c>
      <c r="G2341" s="17">
        <v>1</v>
      </c>
      <c r="H2341" s="19"/>
      <c r="I2341" s="18"/>
      <c r="J2341" s="19"/>
      <c r="K2341" s="18"/>
      <c r="L2341" s="18">
        <v>349.14</v>
      </c>
    </row>
    <row r="2342" spans="1:12" s="20" customFormat="1" ht="12" x14ac:dyDescent="0.25">
      <c r="A2342" s="71">
        <v>2341</v>
      </c>
      <c r="B2342" s="18"/>
      <c r="C2342" s="18"/>
      <c r="D2342" s="18" t="s">
        <v>21379</v>
      </c>
      <c r="E2342" s="17">
        <v>1</v>
      </c>
      <c r="F2342" s="18" t="s">
        <v>21380</v>
      </c>
      <c r="G2342" s="17">
        <v>1</v>
      </c>
      <c r="H2342" s="19"/>
      <c r="I2342" s="18"/>
      <c r="J2342" s="19"/>
      <c r="K2342" s="18"/>
      <c r="L2342" s="18">
        <v>191.47</v>
      </c>
    </row>
    <row r="2343" spans="1:12" s="20" customFormat="1" ht="12" x14ac:dyDescent="0.25">
      <c r="A2343" s="71">
        <v>2342</v>
      </c>
      <c r="B2343" s="18"/>
      <c r="C2343" s="18"/>
      <c r="D2343" s="18" t="s">
        <v>21381</v>
      </c>
      <c r="E2343" s="17">
        <v>1</v>
      </c>
      <c r="F2343" s="18" t="s">
        <v>21382</v>
      </c>
      <c r="G2343" s="17">
        <v>1</v>
      </c>
      <c r="H2343" s="19"/>
      <c r="I2343" s="18"/>
      <c r="J2343" s="19"/>
      <c r="K2343" s="18"/>
      <c r="L2343" s="18">
        <v>336.46</v>
      </c>
    </row>
    <row r="2344" spans="1:12" s="20" customFormat="1" ht="12" x14ac:dyDescent="0.25">
      <c r="A2344" s="71">
        <v>2343</v>
      </c>
      <c r="B2344" s="18"/>
      <c r="C2344" s="18"/>
      <c r="D2344" s="18" t="s">
        <v>21383</v>
      </c>
      <c r="E2344" s="17">
        <v>1</v>
      </c>
      <c r="F2344" s="18" t="s">
        <v>21384</v>
      </c>
      <c r="G2344" s="17">
        <v>1</v>
      </c>
      <c r="H2344" s="19"/>
      <c r="I2344" s="18"/>
      <c r="J2344" s="19"/>
      <c r="K2344" s="18"/>
      <c r="L2344" s="18">
        <v>11.01</v>
      </c>
    </row>
    <row r="2345" spans="1:12" s="20" customFormat="1" ht="12" x14ac:dyDescent="0.25">
      <c r="A2345" s="71">
        <v>2344</v>
      </c>
      <c r="B2345" s="18"/>
      <c r="C2345" s="18"/>
      <c r="D2345" s="18" t="s">
        <v>21385</v>
      </c>
      <c r="E2345" s="17">
        <v>1</v>
      </c>
      <c r="F2345" s="18" t="s">
        <v>21386</v>
      </c>
      <c r="G2345" s="17">
        <v>1</v>
      </c>
      <c r="H2345" s="19"/>
      <c r="I2345" s="18"/>
      <c r="J2345" s="19"/>
      <c r="K2345" s="18"/>
      <c r="L2345" s="18">
        <v>29.59</v>
      </c>
    </row>
    <row r="2346" spans="1:12" s="20" customFormat="1" ht="12" x14ac:dyDescent="0.25">
      <c r="A2346" s="71">
        <v>2345</v>
      </c>
      <c r="B2346" s="18"/>
      <c r="C2346" s="18"/>
      <c r="D2346" s="18" t="s">
        <v>21387</v>
      </c>
      <c r="E2346" s="17">
        <v>1</v>
      </c>
      <c r="F2346" s="18" t="s">
        <v>21388</v>
      </c>
      <c r="G2346" s="17">
        <v>1</v>
      </c>
      <c r="H2346" s="19"/>
      <c r="I2346" s="18"/>
      <c r="J2346" s="19"/>
      <c r="K2346" s="18"/>
      <c r="L2346" s="18">
        <v>12171.43</v>
      </c>
    </row>
    <row r="2347" spans="1:12" s="20" customFormat="1" ht="12" x14ac:dyDescent="0.25">
      <c r="A2347" s="71">
        <v>2346</v>
      </c>
      <c r="B2347" s="18"/>
      <c r="C2347" s="18"/>
      <c r="D2347" s="18" t="s">
        <v>21389</v>
      </c>
      <c r="E2347" s="17">
        <v>1</v>
      </c>
      <c r="F2347" s="18" t="s">
        <v>21390</v>
      </c>
      <c r="G2347" s="17">
        <v>1</v>
      </c>
      <c r="H2347" s="19"/>
      <c r="I2347" s="18"/>
      <c r="J2347" s="19"/>
      <c r="K2347" s="18"/>
      <c r="L2347" s="18">
        <v>15371.43</v>
      </c>
    </row>
    <row r="2348" spans="1:12" s="20" customFormat="1" ht="12" x14ac:dyDescent="0.25">
      <c r="A2348" s="71">
        <v>2347</v>
      </c>
      <c r="B2348" s="18"/>
      <c r="C2348" s="18"/>
      <c r="D2348" s="18" t="s">
        <v>21391</v>
      </c>
      <c r="E2348" s="17">
        <v>1</v>
      </c>
      <c r="F2348" s="18" t="s">
        <v>21392</v>
      </c>
      <c r="G2348" s="17">
        <v>1</v>
      </c>
      <c r="H2348" s="19"/>
      <c r="I2348" s="18"/>
      <c r="J2348" s="19"/>
      <c r="K2348" s="18"/>
      <c r="L2348" s="18">
        <v>19200</v>
      </c>
    </row>
    <row r="2349" spans="1:12" s="20" customFormat="1" ht="12" x14ac:dyDescent="0.25">
      <c r="A2349" s="71">
        <v>2348</v>
      </c>
      <c r="B2349" s="18"/>
      <c r="C2349" s="18"/>
      <c r="D2349" s="18">
        <v>20034</v>
      </c>
      <c r="E2349" s="17">
        <v>1</v>
      </c>
      <c r="F2349" s="18" t="s">
        <v>21393</v>
      </c>
      <c r="G2349" s="17">
        <v>1</v>
      </c>
      <c r="H2349" s="19"/>
      <c r="I2349" s="18"/>
      <c r="J2349" s="19"/>
      <c r="K2349" s="18"/>
      <c r="L2349" s="18">
        <v>32742.86</v>
      </c>
    </row>
    <row r="2350" spans="1:12" s="20" customFormat="1" ht="12" x14ac:dyDescent="0.25">
      <c r="A2350" s="71">
        <v>2349</v>
      </c>
      <c r="B2350" s="18"/>
      <c r="C2350" s="18"/>
      <c r="D2350" s="18">
        <v>10247</v>
      </c>
      <c r="E2350" s="17">
        <v>1</v>
      </c>
      <c r="F2350" s="18" t="s">
        <v>21394</v>
      </c>
      <c r="G2350" s="17">
        <v>1</v>
      </c>
      <c r="H2350" s="19"/>
      <c r="I2350" s="18"/>
      <c r="J2350" s="19"/>
      <c r="K2350" s="18"/>
      <c r="L2350" s="18">
        <v>2457.14</v>
      </c>
    </row>
    <row r="2351" spans="1:12" s="20" customFormat="1" ht="12" x14ac:dyDescent="0.25">
      <c r="A2351" s="71">
        <v>2350</v>
      </c>
      <c r="B2351" s="18"/>
      <c r="C2351" s="18"/>
      <c r="D2351" s="18">
        <v>10251</v>
      </c>
      <c r="E2351" s="17">
        <v>1</v>
      </c>
      <c r="F2351" s="18" t="s">
        <v>21395</v>
      </c>
      <c r="G2351" s="17">
        <v>1</v>
      </c>
      <c r="H2351" s="19"/>
      <c r="I2351" s="18"/>
      <c r="J2351" s="19"/>
      <c r="K2351" s="18"/>
      <c r="L2351" s="18">
        <v>685.71</v>
      </c>
    </row>
    <row r="2352" spans="1:12" s="20" customFormat="1" ht="12" x14ac:dyDescent="0.25">
      <c r="A2352" s="71">
        <v>2351</v>
      </c>
      <c r="B2352" s="18"/>
      <c r="C2352" s="18"/>
      <c r="D2352" s="18" t="s">
        <v>21396</v>
      </c>
      <c r="E2352" s="17">
        <v>1</v>
      </c>
      <c r="F2352" s="18" t="s">
        <v>21397</v>
      </c>
      <c r="G2352" s="17">
        <v>1</v>
      </c>
      <c r="H2352" s="19"/>
      <c r="I2352" s="18"/>
      <c r="J2352" s="19"/>
      <c r="K2352" s="18"/>
      <c r="L2352" s="18">
        <v>49.8</v>
      </c>
    </row>
    <row r="2353" spans="1:12" s="20" customFormat="1" ht="12" x14ac:dyDescent="0.25">
      <c r="A2353" s="71">
        <v>2352</v>
      </c>
      <c r="B2353" s="18" t="s">
        <v>5821</v>
      </c>
      <c r="C2353" s="18"/>
      <c r="D2353" s="18" t="s">
        <v>5822</v>
      </c>
      <c r="E2353" s="17">
        <v>1</v>
      </c>
      <c r="F2353" s="18" t="s">
        <v>21398</v>
      </c>
      <c r="G2353" s="17">
        <v>1</v>
      </c>
      <c r="H2353" s="19"/>
      <c r="I2353" s="18"/>
      <c r="J2353" s="19"/>
      <c r="K2353" s="18"/>
      <c r="L2353" s="18">
        <v>2.5499999999999998</v>
      </c>
    </row>
    <row r="2354" spans="1:12" s="20" customFormat="1" ht="12" x14ac:dyDescent="0.25">
      <c r="A2354" s="71">
        <v>2353</v>
      </c>
      <c r="B2354" s="18" t="s">
        <v>5809</v>
      </c>
      <c r="C2354" s="18"/>
      <c r="D2354" s="18" t="s">
        <v>5810</v>
      </c>
      <c r="E2354" s="17">
        <v>1</v>
      </c>
      <c r="F2354" s="18" t="s">
        <v>21399</v>
      </c>
      <c r="G2354" s="17">
        <v>1</v>
      </c>
      <c r="H2354" s="19"/>
      <c r="I2354" s="18"/>
      <c r="J2354" s="19"/>
      <c r="K2354" s="18"/>
      <c r="L2354" s="18">
        <v>2.94</v>
      </c>
    </row>
    <row r="2355" spans="1:12" s="20" customFormat="1" ht="12" x14ac:dyDescent="0.25">
      <c r="A2355" s="71">
        <v>2354</v>
      </c>
      <c r="B2355" s="18" t="s">
        <v>6882</v>
      </c>
      <c r="C2355" s="18"/>
      <c r="D2355" s="18" t="s">
        <v>6883</v>
      </c>
      <c r="E2355" s="17">
        <v>1</v>
      </c>
      <c r="F2355" s="18" t="s">
        <v>21400</v>
      </c>
      <c r="G2355" s="17">
        <v>1</v>
      </c>
      <c r="H2355" s="19"/>
      <c r="I2355" s="18"/>
      <c r="J2355" s="19"/>
      <c r="K2355" s="18"/>
      <c r="L2355" s="18">
        <v>90.12</v>
      </c>
    </row>
    <row r="2356" spans="1:12" s="20" customFormat="1" ht="12" x14ac:dyDescent="0.25">
      <c r="A2356" s="71">
        <v>2355</v>
      </c>
      <c r="B2356" s="18"/>
      <c r="C2356" s="18"/>
      <c r="D2356" s="18" t="s">
        <v>14610</v>
      </c>
      <c r="E2356" s="17">
        <v>1</v>
      </c>
      <c r="F2356" s="18" t="s">
        <v>21401</v>
      </c>
      <c r="G2356" s="17">
        <v>1</v>
      </c>
      <c r="H2356" s="19"/>
      <c r="I2356" s="18"/>
      <c r="J2356" s="19"/>
      <c r="K2356" s="18"/>
      <c r="L2356" s="18">
        <v>67.38</v>
      </c>
    </row>
    <row r="2357" spans="1:12" s="20" customFormat="1" ht="12" x14ac:dyDescent="0.25">
      <c r="A2357" s="71">
        <v>2356</v>
      </c>
      <c r="B2357" s="18"/>
      <c r="C2357" s="18"/>
      <c r="D2357" s="18">
        <v>360101</v>
      </c>
      <c r="E2357" s="17">
        <v>1</v>
      </c>
      <c r="F2357" s="18" t="s">
        <v>21402</v>
      </c>
      <c r="G2357" s="17">
        <v>1</v>
      </c>
      <c r="H2357" s="19"/>
      <c r="I2357" s="18"/>
      <c r="J2357" s="19"/>
      <c r="K2357" s="18"/>
      <c r="L2357" s="18">
        <v>28.01</v>
      </c>
    </row>
    <row r="2358" spans="1:12" s="20" customFormat="1" ht="12" x14ac:dyDescent="0.25">
      <c r="A2358" s="71">
        <v>2357</v>
      </c>
      <c r="B2358" s="18"/>
      <c r="C2358" s="18"/>
      <c r="D2358" s="18">
        <v>360102</v>
      </c>
      <c r="E2358" s="17">
        <v>1</v>
      </c>
      <c r="F2358" s="18" t="s">
        <v>21403</v>
      </c>
      <c r="G2358" s="17">
        <v>1</v>
      </c>
      <c r="H2358" s="19"/>
      <c r="I2358" s="18"/>
      <c r="J2358" s="19"/>
      <c r="K2358" s="18"/>
      <c r="L2358" s="18">
        <v>16.690000000000001</v>
      </c>
    </row>
    <row r="2359" spans="1:12" s="20" customFormat="1" ht="12" x14ac:dyDescent="0.25">
      <c r="A2359" s="71">
        <v>2358</v>
      </c>
      <c r="B2359" s="18" t="s">
        <v>7414</v>
      </c>
      <c r="C2359" s="18"/>
      <c r="D2359" s="18" t="s">
        <v>7415</v>
      </c>
      <c r="E2359" s="17">
        <v>1</v>
      </c>
      <c r="F2359" s="18" t="s">
        <v>21404</v>
      </c>
      <c r="G2359" s="17">
        <v>1</v>
      </c>
      <c r="H2359" s="19"/>
      <c r="I2359" s="18"/>
      <c r="J2359" s="19"/>
      <c r="K2359" s="18"/>
      <c r="L2359" s="18">
        <v>23.86</v>
      </c>
    </row>
    <row r="2360" spans="1:12" s="20" customFormat="1" ht="12" x14ac:dyDescent="0.25">
      <c r="A2360" s="71">
        <v>2359</v>
      </c>
      <c r="B2360" s="18" t="s">
        <v>132</v>
      </c>
      <c r="C2360" s="18"/>
      <c r="D2360" s="18" t="s">
        <v>133</v>
      </c>
      <c r="E2360" s="17">
        <v>1</v>
      </c>
      <c r="F2360" s="18" t="s">
        <v>21405</v>
      </c>
      <c r="G2360" s="17">
        <v>1</v>
      </c>
      <c r="H2360" s="19"/>
      <c r="I2360" s="18"/>
      <c r="J2360" s="19"/>
      <c r="K2360" s="18"/>
      <c r="L2360" s="18">
        <v>5.97</v>
      </c>
    </row>
    <row r="2361" spans="1:12" s="20" customFormat="1" ht="12" x14ac:dyDescent="0.25">
      <c r="A2361" s="71">
        <v>2360</v>
      </c>
      <c r="B2361" s="18"/>
      <c r="C2361" s="18"/>
      <c r="D2361" s="18" t="s">
        <v>15837</v>
      </c>
      <c r="E2361" s="17">
        <v>1</v>
      </c>
      <c r="F2361" s="18" t="s">
        <v>21406</v>
      </c>
      <c r="G2361" s="17">
        <v>1</v>
      </c>
      <c r="H2361" s="19"/>
      <c r="I2361" s="18"/>
      <c r="J2361" s="19"/>
      <c r="K2361" s="18"/>
      <c r="L2361" s="18">
        <v>3.94</v>
      </c>
    </row>
    <row r="2362" spans="1:12" s="20" customFormat="1" ht="12" x14ac:dyDescent="0.25">
      <c r="A2362" s="71">
        <v>2361</v>
      </c>
      <c r="B2362" s="18" t="s">
        <v>7342</v>
      </c>
      <c r="C2362" s="18"/>
      <c r="D2362" s="18" t="s">
        <v>7343</v>
      </c>
      <c r="E2362" s="17">
        <v>1</v>
      </c>
      <c r="F2362" s="18" t="s">
        <v>21407</v>
      </c>
      <c r="G2362" s="17">
        <v>1</v>
      </c>
      <c r="H2362" s="19"/>
      <c r="I2362" s="18"/>
      <c r="J2362" s="19"/>
      <c r="K2362" s="18"/>
      <c r="L2362" s="18">
        <v>3.28</v>
      </c>
    </row>
    <row r="2363" spans="1:12" s="20" customFormat="1" ht="12" x14ac:dyDescent="0.25">
      <c r="A2363" s="71">
        <v>2362</v>
      </c>
      <c r="B2363" s="18" t="s">
        <v>6114</v>
      </c>
      <c r="C2363" s="18"/>
      <c r="D2363" s="18" t="s">
        <v>6115</v>
      </c>
      <c r="E2363" s="17">
        <v>1</v>
      </c>
      <c r="F2363" s="18" t="s">
        <v>21408</v>
      </c>
      <c r="G2363" s="17">
        <v>1</v>
      </c>
      <c r="H2363" s="19"/>
      <c r="I2363" s="18"/>
      <c r="J2363" s="19"/>
      <c r="K2363" s="18"/>
      <c r="L2363" s="18">
        <v>0.28999999999999998</v>
      </c>
    </row>
    <row r="2364" spans="1:12" s="20" customFormat="1" ht="12" x14ac:dyDescent="0.25">
      <c r="A2364" s="71">
        <v>2363</v>
      </c>
      <c r="B2364" s="18" t="s">
        <v>6024</v>
      </c>
      <c r="C2364" s="18"/>
      <c r="D2364" s="18" t="s">
        <v>6025</v>
      </c>
      <c r="E2364" s="17">
        <v>1</v>
      </c>
      <c r="F2364" s="18" t="s">
        <v>21409</v>
      </c>
      <c r="G2364" s="17">
        <v>1</v>
      </c>
      <c r="H2364" s="19"/>
      <c r="I2364" s="18"/>
      <c r="J2364" s="19"/>
      <c r="K2364" s="18"/>
      <c r="L2364" s="18">
        <v>0.86</v>
      </c>
    </row>
    <row r="2365" spans="1:12" s="20" customFormat="1" ht="12" x14ac:dyDescent="0.25">
      <c r="A2365" s="71">
        <v>2364</v>
      </c>
      <c r="B2365" s="18" t="s">
        <v>7045</v>
      </c>
      <c r="C2365" s="18"/>
      <c r="D2365" s="18" t="s">
        <v>7046</v>
      </c>
      <c r="E2365" s="17">
        <v>1</v>
      </c>
      <c r="F2365" s="18" t="s">
        <v>21410</v>
      </c>
      <c r="G2365" s="17">
        <v>1</v>
      </c>
      <c r="H2365" s="19"/>
      <c r="I2365" s="18"/>
      <c r="J2365" s="19"/>
      <c r="K2365" s="18"/>
      <c r="L2365" s="18">
        <v>2.77</v>
      </c>
    </row>
    <row r="2366" spans="1:12" s="20" customFormat="1" ht="12" x14ac:dyDescent="0.25">
      <c r="A2366" s="71">
        <v>2365</v>
      </c>
      <c r="B2366" s="18"/>
      <c r="C2366" s="18"/>
      <c r="D2366" s="18" t="s">
        <v>21411</v>
      </c>
      <c r="E2366" s="17">
        <v>1</v>
      </c>
      <c r="F2366" s="18" t="s">
        <v>21412</v>
      </c>
      <c r="G2366" s="17">
        <v>1</v>
      </c>
      <c r="H2366" s="19"/>
      <c r="I2366" s="18"/>
      <c r="J2366" s="19"/>
      <c r="K2366" s="18"/>
      <c r="L2366" s="18">
        <v>196</v>
      </c>
    </row>
    <row r="2367" spans="1:12" s="20" customFormat="1" ht="12" x14ac:dyDescent="0.25">
      <c r="A2367" s="71">
        <v>2366</v>
      </c>
      <c r="B2367" s="18"/>
      <c r="C2367" s="18"/>
      <c r="D2367" s="18" t="s">
        <v>21413</v>
      </c>
      <c r="E2367" s="17">
        <v>1</v>
      </c>
      <c r="F2367" s="18" t="s">
        <v>21414</v>
      </c>
      <c r="G2367" s="17">
        <v>1</v>
      </c>
      <c r="H2367" s="19"/>
      <c r="I2367" s="18"/>
      <c r="J2367" s="19"/>
      <c r="K2367" s="18"/>
      <c r="L2367" s="18">
        <v>68.569999999999993</v>
      </c>
    </row>
    <row r="2368" spans="1:12" s="20" customFormat="1" ht="12" x14ac:dyDescent="0.25">
      <c r="A2368" s="71">
        <v>2367</v>
      </c>
      <c r="B2368" s="18"/>
      <c r="C2368" s="18"/>
      <c r="D2368" s="18" t="s">
        <v>21415</v>
      </c>
      <c r="E2368" s="17">
        <v>1</v>
      </c>
      <c r="F2368" s="18" t="s">
        <v>21416</v>
      </c>
      <c r="G2368" s="17">
        <v>1</v>
      </c>
      <c r="H2368" s="19"/>
      <c r="I2368" s="18"/>
      <c r="J2368" s="19"/>
      <c r="K2368" s="18"/>
      <c r="L2368" s="18">
        <v>88.57</v>
      </c>
    </row>
    <row r="2369" spans="1:12" s="20" customFormat="1" ht="12" x14ac:dyDescent="0.25">
      <c r="A2369" s="71">
        <v>2368</v>
      </c>
      <c r="B2369" s="18"/>
      <c r="C2369" s="18"/>
      <c r="D2369" s="18" t="s">
        <v>21417</v>
      </c>
      <c r="E2369" s="17">
        <v>1</v>
      </c>
      <c r="F2369" s="18" t="s">
        <v>21418</v>
      </c>
      <c r="G2369" s="17">
        <v>1</v>
      </c>
      <c r="H2369" s="19"/>
      <c r="I2369" s="18"/>
      <c r="J2369" s="19"/>
      <c r="K2369" s="18"/>
      <c r="L2369" s="18">
        <v>110.29</v>
      </c>
    </row>
    <row r="2370" spans="1:12" s="20" customFormat="1" ht="12" x14ac:dyDescent="0.25">
      <c r="A2370" s="71">
        <v>2369</v>
      </c>
      <c r="B2370" s="18"/>
      <c r="C2370" s="18"/>
      <c r="D2370" s="18" t="s">
        <v>21419</v>
      </c>
      <c r="E2370" s="17">
        <v>1</v>
      </c>
      <c r="F2370" s="18" t="s">
        <v>21420</v>
      </c>
      <c r="G2370" s="17">
        <v>1</v>
      </c>
      <c r="H2370" s="19"/>
      <c r="I2370" s="18"/>
      <c r="J2370" s="19"/>
      <c r="K2370" s="18"/>
      <c r="L2370" s="18">
        <v>199.43</v>
      </c>
    </row>
    <row r="2371" spans="1:12" s="20" customFormat="1" ht="12" x14ac:dyDescent="0.25">
      <c r="A2371" s="71">
        <v>2370</v>
      </c>
      <c r="B2371" s="18"/>
      <c r="C2371" s="18"/>
      <c r="D2371" s="18" t="s">
        <v>21421</v>
      </c>
      <c r="E2371" s="17">
        <v>1</v>
      </c>
      <c r="F2371" s="18" t="s">
        <v>21422</v>
      </c>
      <c r="G2371" s="17">
        <v>1</v>
      </c>
      <c r="H2371" s="19"/>
      <c r="I2371" s="18"/>
      <c r="J2371" s="19"/>
      <c r="K2371" s="18"/>
      <c r="L2371" s="18">
        <v>263.43</v>
      </c>
    </row>
    <row r="2372" spans="1:12" s="20" customFormat="1" ht="12" x14ac:dyDescent="0.25">
      <c r="A2372" s="71">
        <v>2371</v>
      </c>
      <c r="B2372" s="18"/>
      <c r="C2372" s="18"/>
      <c r="D2372" s="18" t="s">
        <v>21423</v>
      </c>
      <c r="E2372" s="17">
        <v>1</v>
      </c>
      <c r="F2372" s="18" t="s">
        <v>21424</v>
      </c>
      <c r="G2372" s="17">
        <v>1</v>
      </c>
      <c r="H2372" s="19"/>
      <c r="I2372" s="18"/>
      <c r="J2372" s="19"/>
      <c r="K2372" s="18"/>
      <c r="L2372" s="18">
        <v>68.569999999999993</v>
      </c>
    </row>
    <row r="2373" spans="1:12" s="20" customFormat="1" ht="12" x14ac:dyDescent="0.25">
      <c r="A2373" s="71">
        <v>2372</v>
      </c>
      <c r="B2373" s="18"/>
      <c r="C2373" s="18"/>
      <c r="D2373" s="18" t="s">
        <v>21425</v>
      </c>
      <c r="E2373" s="17">
        <v>1</v>
      </c>
      <c r="F2373" s="18" t="s">
        <v>21426</v>
      </c>
      <c r="G2373" s="17">
        <v>1</v>
      </c>
      <c r="H2373" s="19"/>
      <c r="I2373" s="18"/>
      <c r="J2373" s="19"/>
      <c r="K2373" s="18"/>
      <c r="L2373" s="18">
        <v>88.57</v>
      </c>
    </row>
    <row r="2374" spans="1:12" s="20" customFormat="1" ht="12" x14ac:dyDescent="0.25">
      <c r="A2374" s="71">
        <v>2373</v>
      </c>
      <c r="B2374" s="18"/>
      <c r="C2374" s="18"/>
      <c r="D2374" s="18" t="s">
        <v>21427</v>
      </c>
      <c r="E2374" s="17">
        <v>1</v>
      </c>
      <c r="F2374" s="18" t="s">
        <v>21428</v>
      </c>
      <c r="G2374" s="17">
        <v>1</v>
      </c>
      <c r="H2374" s="19"/>
      <c r="I2374" s="18"/>
      <c r="J2374" s="19"/>
      <c r="K2374" s="18"/>
      <c r="L2374" s="18">
        <v>110.29</v>
      </c>
    </row>
    <row r="2375" spans="1:12" s="20" customFormat="1" ht="12" x14ac:dyDescent="0.25">
      <c r="A2375" s="71">
        <v>2374</v>
      </c>
      <c r="B2375" s="18"/>
      <c r="C2375" s="18"/>
      <c r="D2375" s="18" t="s">
        <v>21429</v>
      </c>
      <c r="E2375" s="17">
        <v>1</v>
      </c>
      <c r="F2375" s="18" t="s">
        <v>21430</v>
      </c>
      <c r="G2375" s="17">
        <v>1</v>
      </c>
      <c r="H2375" s="19"/>
      <c r="I2375" s="18"/>
      <c r="J2375" s="19"/>
      <c r="K2375" s="18"/>
      <c r="L2375" s="18">
        <v>199.43</v>
      </c>
    </row>
    <row r="2376" spans="1:12" s="20" customFormat="1" ht="12" x14ac:dyDescent="0.25">
      <c r="A2376" s="71">
        <v>2375</v>
      </c>
      <c r="B2376" s="18"/>
      <c r="C2376" s="18"/>
      <c r="D2376" s="18" t="s">
        <v>21431</v>
      </c>
      <c r="E2376" s="17">
        <v>1</v>
      </c>
      <c r="F2376" s="18" t="s">
        <v>21432</v>
      </c>
      <c r="G2376" s="17">
        <v>1</v>
      </c>
      <c r="H2376" s="19"/>
      <c r="I2376" s="18"/>
      <c r="J2376" s="19"/>
      <c r="K2376" s="18"/>
      <c r="L2376" s="18">
        <v>263.43</v>
      </c>
    </row>
    <row r="2377" spans="1:12" s="20" customFormat="1" ht="12" x14ac:dyDescent="0.25">
      <c r="A2377" s="71">
        <v>2376</v>
      </c>
      <c r="B2377" s="18"/>
      <c r="C2377" s="18"/>
      <c r="D2377" s="18" t="s">
        <v>21433</v>
      </c>
      <c r="E2377" s="17">
        <v>1</v>
      </c>
      <c r="F2377" s="18" t="s">
        <v>21434</v>
      </c>
      <c r="G2377" s="17">
        <v>1</v>
      </c>
      <c r="H2377" s="19"/>
      <c r="I2377" s="18"/>
      <c r="J2377" s="19"/>
      <c r="K2377" s="18"/>
      <c r="L2377" s="18">
        <v>488</v>
      </c>
    </row>
    <row r="2378" spans="1:12" s="20" customFormat="1" ht="12" x14ac:dyDescent="0.25">
      <c r="A2378" s="71">
        <v>2377</v>
      </c>
      <c r="B2378" s="18"/>
      <c r="C2378" s="18"/>
      <c r="D2378" s="18" t="s">
        <v>21435</v>
      </c>
      <c r="E2378" s="17">
        <v>1</v>
      </c>
      <c r="F2378" s="18" t="s">
        <v>21436</v>
      </c>
      <c r="G2378" s="17">
        <v>1</v>
      </c>
      <c r="H2378" s="19"/>
      <c r="I2378" s="18"/>
      <c r="J2378" s="19"/>
      <c r="K2378" s="18"/>
      <c r="L2378" s="18">
        <v>594.86</v>
      </c>
    </row>
    <row r="2379" spans="1:12" s="20" customFormat="1" ht="12" x14ac:dyDescent="0.25">
      <c r="A2379" s="71">
        <v>2378</v>
      </c>
      <c r="B2379" s="18"/>
      <c r="C2379" s="18"/>
      <c r="D2379" s="18" t="s">
        <v>21437</v>
      </c>
      <c r="E2379" s="17">
        <v>1</v>
      </c>
      <c r="F2379" s="18" t="s">
        <v>21438</v>
      </c>
      <c r="G2379" s="17">
        <v>1</v>
      </c>
      <c r="H2379" s="19"/>
      <c r="I2379" s="18"/>
      <c r="J2379" s="19"/>
      <c r="K2379" s="18"/>
      <c r="L2379" s="18">
        <v>496.57</v>
      </c>
    </row>
    <row r="2380" spans="1:12" s="20" customFormat="1" ht="12" x14ac:dyDescent="0.25">
      <c r="A2380" s="71">
        <v>2379</v>
      </c>
      <c r="B2380" s="18"/>
      <c r="C2380" s="18"/>
      <c r="D2380" s="18" t="s">
        <v>21439</v>
      </c>
      <c r="E2380" s="17">
        <v>1</v>
      </c>
      <c r="F2380" s="18" t="s">
        <v>21440</v>
      </c>
      <c r="G2380" s="17">
        <v>1</v>
      </c>
      <c r="H2380" s="19"/>
      <c r="I2380" s="18"/>
      <c r="J2380" s="19"/>
      <c r="K2380" s="18"/>
      <c r="L2380" s="18">
        <v>671.43</v>
      </c>
    </row>
    <row r="2381" spans="1:12" s="20" customFormat="1" ht="12" x14ac:dyDescent="0.25">
      <c r="A2381" s="71">
        <v>2380</v>
      </c>
      <c r="B2381" s="18"/>
      <c r="C2381" s="18"/>
      <c r="D2381" s="18" t="s">
        <v>21441</v>
      </c>
      <c r="E2381" s="17">
        <v>1</v>
      </c>
      <c r="F2381" s="18" t="s">
        <v>21442</v>
      </c>
      <c r="G2381" s="17">
        <v>1</v>
      </c>
      <c r="H2381" s="19"/>
      <c r="I2381" s="18"/>
      <c r="J2381" s="19"/>
      <c r="K2381" s="18"/>
      <c r="L2381" s="18">
        <v>560.57000000000005</v>
      </c>
    </row>
    <row r="2382" spans="1:12" s="20" customFormat="1" ht="12" x14ac:dyDescent="0.25">
      <c r="A2382" s="71">
        <v>2381</v>
      </c>
      <c r="B2382" s="18"/>
      <c r="C2382" s="18"/>
      <c r="D2382" s="18" t="s">
        <v>21443</v>
      </c>
      <c r="E2382" s="17">
        <v>1</v>
      </c>
      <c r="F2382" s="18" t="s">
        <v>21444</v>
      </c>
      <c r="G2382" s="17">
        <v>1</v>
      </c>
      <c r="H2382" s="19"/>
      <c r="I2382" s="18"/>
      <c r="J2382" s="19"/>
      <c r="K2382" s="18"/>
      <c r="L2382" s="18">
        <v>952</v>
      </c>
    </row>
    <row r="2383" spans="1:12" s="20" customFormat="1" ht="12" x14ac:dyDescent="0.25">
      <c r="A2383" s="71">
        <v>2382</v>
      </c>
      <c r="B2383" s="18"/>
      <c r="C2383" s="18"/>
      <c r="D2383" s="18" t="s">
        <v>21445</v>
      </c>
      <c r="E2383" s="17">
        <v>1</v>
      </c>
      <c r="F2383" s="18" t="s">
        <v>21446</v>
      </c>
      <c r="G2383" s="17">
        <v>1</v>
      </c>
      <c r="H2383" s="19"/>
      <c r="I2383" s="18"/>
      <c r="J2383" s="19"/>
      <c r="K2383" s="18"/>
      <c r="L2383" s="18">
        <v>678.29</v>
      </c>
    </row>
    <row r="2384" spans="1:12" s="20" customFormat="1" ht="12" x14ac:dyDescent="0.25">
      <c r="A2384" s="71">
        <v>2383</v>
      </c>
      <c r="B2384" s="18"/>
      <c r="C2384" s="18"/>
      <c r="D2384" s="18" t="s">
        <v>21447</v>
      </c>
      <c r="E2384" s="17">
        <v>1</v>
      </c>
      <c r="F2384" s="18" t="s">
        <v>21448</v>
      </c>
      <c r="G2384" s="17">
        <v>1</v>
      </c>
      <c r="H2384" s="19"/>
      <c r="I2384" s="18"/>
      <c r="J2384" s="19"/>
      <c r="K2384" s="18"/>
      <c r="L2384" s="18">
        <v>594.86</v>
      </c>
    </row>
    <row r="2385" spans="1:12" s="20" customFormat="1" ht="12" x14ac:dyDescent="0.25">
      <c r="A2385" s="71">
        <v>2384</v>
      </c>
      <c r="B2385" s="18"/>
      <c r="C2385" s="18"/>
      <c r="D2385" s="18" t="s">
        <v>21449</v>
      </c>
      <c r="E2385" s="17">
        <v>1</v>
      </c>
      <c r="F2385" s="18" t="s">
        <v>21450</v>
      </c>
      <c r="G2385" s="17">
        <v>1</v>
      </c>
      <c r="H2385" s="19"/>
      <c r="I2385" s="18"/>
      <c r="J2385" s="19"/>
      <c r="K2385" s="18"/>
      <c r="L2385" s="18">
        <v>496.57</v>
      </c>
    </row>
    <row r="2386" spans="1:12" s="20" customFormat="1" ht="12" x14ac:dyDescent="0.25">
      <c r="A2386" s="71">
        <v>2385</v>
      </c>
      <c r="B2386" s="18"/>
      <c r="C2386" s="18"/>
      <c r="D2386" s="18" t="s">
        <v>21451</v>
      </c>
      <c r="E2386" s="17">
        <v>1</v>
      </c>
      <c r="F2386" s="18" t="s">
        <v>21452</v>
      </c>
      <c r="G2386" s="17">
        <v>1</v>
      </c>
      <c r="H2386" s="19"/>
      <c r="I2386" s="18"/>
      <c r="J2386" s="19"/>
      <c r="K2386" s="18"/>
      <c r="L2386" s="18">
        <v>671.43</v>
      </c>
    </row>
    <row r="2387" spans="1:12" s="20" customFormat="1" ht="12" x14ac:dyDescent="0.25">
      <c r="A2387" s="71">
        <v>2386</v>
      </c>
      <c r="B2387" s="18"/>
      <c r="C2387" s="18"/>
      <c r="D2387" s="18" t="s">
        <v>21453</v>
      </c>
      <c r="E2387" s="17">
        <v>1</v>
      </c>
      <c r="F2387" s="18" t="s">
        <v>21454</v>
      </c>
      <c r="G2387" s="17">
        <v>1</v>
      </c>
      <c r="H2387" s="19"/>
      <c r="I2387" s="18"/>
      <c r="J2387" s="19"/>
      <c r="K2387" s="18"/>
      <c r="L2387" s="18">
        <v>560.57000000000005</v>
      </c>
    </row>
    <row r="2388" spans="1:12" s="20" customFormat="1" ht="12" x14ac:dyDescent="0.25">
      <c r="A2388" s="71">
        <v>2387</v>
      </c>
      <c r="B2388" s="18"/>
      <c r="C2388" s="18"/>
      <c r="D2388" s="18" t="s">
        <v>21455</v>
      </c>
      <c r="E2388" s="17">
        <v>1</v>
      </c>
      <c r="F2388" s="18" t="s">
        <v>21456</v>
      </c>
      <c r="G2388" s="17">
        <v>1</v>
      </c>
      <c r="H2388" s="19"/>
      <c r="I2388" s="18"/>
      <c r="J2388" s="19"/>
      <c r="K2388" s="18"/>
      <c r="L2388" s="18">
        <v>952</v>
      </c>
    </row>
    <row r="2389" spans="1:12" s="20" customFormat="1" ht="12" x14ac:dyDescent="0.25">
      <c r="A2389" s="71">
        <v>2388</v>
      </c>
      <c r="B2389" s="18"/>
      <c r="C2389" s="18"/>
      <c r="D2389" s="18" t="s">
        <v>21457</v>
      </c>
      <c r="E2389" s="17">
        <v>1</v>
      </c>
      <c r="F2389" s="18" t="s">
        <v>21458</v>
      </c>
      <c r="G2389" s="17">
        <v>1</v>
      </c>
      <c r="H2389" s="19"/>
      <c r="I2389" s="18"/>
      <c r="J2389" s="19"/>
      <c r="K2389" s="18"/>
      <c r="L2389" s="18">
        <v>678.29</v>
      </c>
    </row>
    <row r="2390" spans="1:12" s="20" customFormat="1" ht="12" x14ac:dyDescent="0.25">
      <c r="A2390" s="71">
        <v>2389</v>
      </c>
      <c r="B2390" s="18"/>
      <c r="C2390" s="18"/>
      <c r="D2390" s="18" t="s">
        <v>21459</v>
      </c>
      <c r="E2390" s="17">
        <v>1</v>
      </c>
      <c r="F2390" s="18" t="s">
        <v>21460</v>
      </c>
      <c r="G2390" s="17">
        <v>1</v>
      </c>
      <c r="H2390" s="19"/>
      <c r="I2390" s="18"/>
      <c r="J2390" s="19"/>
      <c r="K2390" s="18"/>
      <c r="L2390" s="18">
        <v>1497.71</v>
      </c>
    </row>
    <row r="2391" spans="1:12" s="20" customFormat="1" ht="12" x14ac:dyDescent="0.25">
      <c r="A2391" s="71">
        <v>2390</v>
      </c>
      <c r="B2391" s="18"/>
      <c r="C2391" s="18"/>
      <c r="D2391" s="18" t="s">
        <v>21461</v>
      </c>
      <c r="E2391" s="17">
        <v>1</v>
      </c>
      <c r="F2391" s="18" t="s">
        <v>21462</v>
      </c>
      <c r="G2391" s="17">
        <v>1</v>
      </c>
      <c r="H2391" s="19"/>
      <c r="I2391" s="18"/>
      <c r="J2391" s="19"/>
      <c r="K2391" s="18"/>
      <c r="L2391" s="18">
        <v>1249.1400000000001</v>
      </c>
    </row>
    <row r="2392" spans="1:12" s="20" customFormat="1" ht="12" x14ac:dyDescent="0.25">
      <c r="A2392" s="71">
        <v>2391</v>
      </c>
      <c r="B2392" s="18"/>
      <c r="C2392" s="18"/>
      <c r="D2392" s="18" t="s">
        <v>21463</v>
      </c>
      <c r="E2392" s="17">
        <v>1</v>
      </c>
      <c r="F2392" s="18" t="s">
        <v>21464</v>
      </c>
      <c r="G2392" s="17">
        <v>1</v>
      </c>
      <c r="H2392" s="19"/>
      <c r="I2392" s="18"/>
      <c r="J2392" s="19"/>
      <c r="K2392" s="18"/>
      <c r="L2392" s="18">
        <v>80</v>
      </c>
    </row>
    <row r="2393" spans="1:12" s="20" customFormat="1" ht="12" x14ac:dyDescent="0.25">
      <c r="A2393" s="71">
        <v>2392</v>
      </c>
      <c r="B2393" s="18"/>
      <c r="C2393" s="18"/>
      <c r="D2393" s="18" t="s">
        <v>21465</v>
      </c>
      <c r="E2393" s="17">
        <v>1</v>
      </c>
      <c r="F2393" s="18" t="s">
        <v>21466</v>
      </c>
      <c r="G2393" s="17">
        <v>1</v>
      </c>
      <c r="H2393" s="19"/>
      <c r="I2393" s="18"/>
      <c r="J2393" s="19"/>
      <c r="K2393" s="18"/>
      <c r="L2393" s="18">
        <v>99.43</v>
      </c>
    </row>
    <row r="2394" spans="1:12" s="20" customFormat="1" ht="12" x14ac:dyDescent="0.25">
      <c r="A2394" s="71">
        <v>2393</v>
      </c>
      <c r="B2394" s="18"/>
      <c r="C2394" s="18"/>
      <c r="D2394" s="18" t="s">
        <v>21467</v>
      </c>
      <c r="E2394" s="17">
        <v>1</v>
      </c>
      <c r="F2394" s="18" t="s">
        <v>21468</v>
      </c>
      <c r="G2394" s="17">
        <v>1</v>
      </c>
      <c r="H2394" s="19"/>
      <c r="I2394" s="18"/>
      <c r="J2394" s="19"/>
      <c r="K2394" s="18"/>
      <c r="L2394" s="18">
        <v>144</v>
      </c>
    </row>
    <row r="2395" spans="1:12" s="20" customFormat="1" ht="12" x14ac:dyDescent="0.25">
      <c r="A2395" s="71">
        <v>2394</v>
      </c>
      <c r="B2395" s="18"/>
      <c r="C2395" s="18"/>
      <c r="D2395" s="18" t="s">
        <v>21469</v>
      </c>
      <c r="E2395" s="17">
        <v>1</v>
      </c>
      <c r="F2395" s="18" t="s">
        <v>21470</v>
      </c>
      <c r="G2395" s="17">
        <v>1</v>
      </c>
      <c r="H2395" s="19"/>
      <c r="I2395" s="18"/>
      <c r="J2395" s="19"/>
      <c r="K2395" s="18"/>
      <c r="L2395" s="18">
        <v>314.29000000000002</v>
      </c>
    </row>
    <row r="2396" spans="1:12" s="20" customFormat="1" ht="12" x14ac:dyDescent="0.25">
      <c r="A2396" s="71">
        <v>2395</v>
      </c>
      <c r="B2396" s="18"/>
      <c r="C2396" s="18"/>
      <c r="D2396" s="18" t="s">
        <v>21471</v>
      </c>
      <c r="E2396" s="17">
        <v>1</v>
      </c>
      <c r="F2396" s="18" t="s">
        <v>21472</v>
      </c>
      <c r="G2396" s="17">
        <v>1</v>
      </c>
      <c r="H2396" s="19"/>
      <c r="I2396" s="18"/>
      <c r="J2396" s="19"/>
      <c r="K2396" s="18"/>
      <c r="L2396" s="18">
        <v>496.57</v>
      </c>
    </row>
    <row r="2397" spans="1:12" s="20" customFormat="1" ht="12" x14ac:dyDescent="0.25">
      <c r="A2397" s="71">
        <v>2396</v>
      </c>
      <c r="B2397" s="18"/>
      <c r="C2397" s="18"/>
      <c r="D2397" s="18" t="s">
        <v>21473</v>
      </c>
      <c r="E2397" s="17">
        <v>1</v>
      </c>
      <c r="F2397" s="18" t="s">
        <v>21474</v>
      </c>
      <c r="G2397" s="17">
        <v>1</v>
      </c>
      <c r="H2397" s="19"/>
      <c r="I2397" s="18"/>
      <c r="J2397" s="19"/>
      <c r="K2397" s="18"/>
      <c r="L2397" s="18">
        <v>560.57000000000005</v>
      </c>
    </row>
    <row r="2398" spans="1:12" s="20" customFormat="1" ht="12" x14ac:dyDescent="0.25">
      <c r="A2398" s="71">
        <v>2397</v>
      </c>
      <c r="B2398" s="18"/>
      <c r="C2398" s="18"/>
      <c r="D2398" s="18" t="s">
        <v>21475</v>
      </c>
      <c r="E2398" s="17">
        <v>1</v>
      </c>
      <c r="F2398" s="18" t="s">
        <v>21476</v>
      </c>
      <c r="G2398" s="17">
        <v>1</v>
      </c>
      <c r="H2398" s="19"/>
      <c r="I2398" s="18"/>
      <c r="J2398" s="19"/>
      <c r="K2398" s="18"/>
      <c r="L2398" s="18">
        <v>872</v>
      </c>
    </row>
    <row r="2399" spans="1:12" s="20" customFormat="1" ht="12" x14ac:dyDescent="0.25">
      <c r="A2399" s="71">
        <v>2398</v>
      </c>
      <c r="B2399" s="18"/>
      <c r="C2399" s="18"/>
      <c r="D2399" s="18" t="s">
        <v>21477</v>
      </c>
      <c r="E2399" s="17">
        <v>1</v>
      </c>
      <c r="F2399" s="18" t="s">
        <v>21478</v>
      </c>
      <c r="G2399" s="17">
        <v>1</v>
      </c>
      <c r="H2399" s="19"/>
      <c r="I2399" s="18"/>
      <c r="J2399" s="19"/>
      <c r="K2399" s="18"/>
      <c r="L2399" s="18">
        <v>678.29</v>
      </c>
    </row>
    <row r="2400" spans="1:12" s="20" customFormat="1" ht="12" x14ac:dyDescent="0.25">
      <c r="A2400" s="71">
        <v>2399</v>
      </c>
      <c r="B2400" s="18"/>
      <c r="C2400" s="18"/>
      <c r="D2400" s="18" t="s">
        <v>21479</v>
      </c>
      <c r="E2400" s="17">
        <v>1</v>
      </c>
      <c r="F2400" s="18" t="s">
        <v>21480</v>
      </c>
      <c r="G2400" s="17">
        <v>1</v>
      </c>
      <c r="H2400" s="19"/>
      <c r="I2400" s="18"/>
      <c r="J2400" s="19"/>
      <c r="K2400" s="18"/>
      <c r="L2400" s="18">
        <v>1212.57</v>
      </c>
    </row>
    <row r="2401" spans="1:12" s="20" customFormat="1" ht="12" x14ac:dyDescent="0.25">
      <c r="A2401" s="71">
        <v>2400</v>
      </c>
      <c r="B2401" s="18"/>
      <c r="C2401" s="18"/>
      <c r="D2401" s="18" t="s">
        <v>21481</v>
      </c>
      <c r="E2401" s="17">
        <v>1</v>
      </c>
      <c r="F2401" s="18" t="s">
        <v>21482</v>
      </c>
      <c r="G2401" s="17">
        <v>1</v>
      </c>
      <c r="H2401" s="19"/>
      <c r="I2401" s="18"/>
      <c r="J2401" s="19"/>
      <c r="K2401" s="18"/>
      <c r="L2401" s="18">
        <v>1017.14</v>
      </c>
    </row>
    <row r="2402" spans="1:12" s="20" customFormat="1" ht="12" x14ac:dyDescent="0.25">
      <c r="A2402" s="71">
        <v>2401</v>
      </c>
      <c r="B2402" s="18"/>
      <c r="C2402" s="18"/>
      <c r="D2402" s="18" t="s">
        <v>21483</v>
      </c>
      <c r="E2402" s="17">
        <v>1</v>
      </c>
      <c r="F2402" s="18" t="s">
        <v>21484</v>
      </c>
      <c r="G2402" s="17">
        <v>1</v>
      </c>
      <c r="H2402" s="19"/>
      <c r="I2402" s="18"/>
      <c r="J2402" s="19"/>
      <c r="K2402" s="18"/>
      <c r="L2402" s="18">
        <v>1122.29</v>
      </c>
    </row>
    <row r="2403" spans="1:12" s="20" customFormat="1" ht="12" x14ac:dyDescent="0.25">
      <c r="A2403" s="71">
        <v>2402</v>
      </c>
      <c r="B2403" s="18"/>
      <c r="C2403" s="18"/>
      <c r="D2403" s="18" t="s">
        <v>21485</v>
      </c>
      <c r="E2403" s="17">
        <v>1</v>
      </c>
      <c r="F2403" s="18" t="s">
        <v>21486</v>
      </c>
      <c r="G2403" s="17">
        <v>1</v>
      </c>
      <c r="H2403" s="19"/>
      <c r="I2403" s="18"/>
      <c r="J2403" s="19"/>
      <c r="K2403" s="18"/>
      <c r="L2403" s="18">
        <v>110.29</v>
      </c>
    </row>
    <row r="2404" spans="1:12" s="20" customFormat="1" ht="12" x14ac:dyDescent="0.25">
      <c r="A2404" s="71">
        <v>2403</v>
      </c>
      <c r="B2404" s="18"/>
      <c r="C2404" s="18"/>
      <c r="D2404" s="18" t="s">
        <v>21487</v>
      </c>
      <c r="E2404" s="17">
        <v>1</v>
      </c>
      <c r="F2404" s="18" t="s">
        <v>21488</v>
      </c>
      <c r="G2404" s="17">
        <v>1</v>
      </c>
      <c r="H2404" s="19"/>
      <c r="I2404" s="18"/>
      <c r="J2404" s="19"/>
      <c r="K2404" s="18"/>
      <c r="L2404" s="18">
        <v>110.29</v>
      </c>
    </row>
    <row r="2405" spans="1:12" s="20" customFormat="1" ht="12" x14ac:dyDescent="0.25">
      <c r="A2405" s="71">
        <v>2404</v>
      </c>
      <c r="B2405" s="18"/>
      <c r="C2405" s="18"/>
      <c r="D2405" s="18" t="s">
        <v>21489</v>
      </c>
      <c r="E2405" s="17">
        <v>1</v>
      </c>
      <c r="F2405" s="18" t="s">
        <v>21490</v>
      </c>
      <c r="G2405" s="17">
        <v>1</v>
      </c>
      <c r="H2405" s="19"/>
      <c r="I2405" s="18"/>
      <c r="J2405" s="19"/>
      <c r="K2405" s="18"/>
      <c r="L2405" s="18">
        <v>1399.43</v>
      </c>
    </row>
    <row r="2406" spans="1:12" s="20" customFormat="1" ht="12" x14ac:dyDescent="0.25">
      <c r="A2406" s="71">
        <v>2405</v>
      </c>
      <c r="B2406" s="18"/>
      <c r="C2406" s="18"/>
      <c r="D2406" s="18" t="s">
        <v>21491</v>
      </c>
      <c r="E2406" s="17">
        <v>1</v>
      </c>
      <c r="F2406" s="18" t="s">
        <v>21492</v>
      </c>
      <c r="G2406" s="17">
        <v>1</v>
      </c>
      <c r="H2406" s="19"/>
      <c r="I2406" s="18"/>
      <c r="J2406" s="19"/>
      <c r="K2406" s="18"/>
      <c r="L2406" s="18">
        <v>68.569999999999993</v>
      </c>
    </row>
    <row r="2407" spans="1:12" s="20" customFormat="1" ht="12" x14ac:dyDescent="0.25">
      <c r="A2407" s="71">
        <v>2406</v>
      </c>
      <c r="B2407" s="18"/>
      <c r="C2407" s="18"/>
      <c r="D2407" s="18" t="s">
        <v>21493</v>
      </c>
      <c r="E2407" s="17">
        <v>1</v>
      </c>
      <c r="F2407" s="18" t="s">
        <v>21494</v>
      </c>
      <c r="G2407" s="17">
        <v>1</v>
      </c>
      <c r="H2407" s="19"/>
      <c r="I2407" s="18"/>
      <c r="J2407" s="19"/>
      <c r="K2407" s="18"/>
      <c r="L2407" s="18">
        <v>68.569999999999993</v>
      </c>
    </row>
    <row r="2408" spans="1:12" s="20" customFormat="1" ht="12" x14ac:dyDescent="0.25">
      <c r="A2408" s="71">
        <v>2407</v>
      </c>
      <c r="B2408" s="18"/>
      <c r="C2408" s="18"/>
      <c r="D2408" s="18" t="s">
        <v>21495</v>
      </c>
      <c r="E2408" s="17">
        <v>1</v>
      </c>
      <c r="F2408" s="18" t="s">
        <v>21496</v>
      </c>
      <c r="G2408" s="17">
        <v>1</v>
      </c>
      <c r="H2408" s="19"/>
      <c r="I2408" s="18"/>
      <c r="J2408" s="19"/>
      <c r="K2408" s="18"/>
      <c r="L2408" s="18">
        <v>68.569999999999993</v>
      </c>
    </row>
    <row r="2409" spans="1:12" s="20" customFormat="1" ht="12" x14ac:dyDescent="0.25">
      <c r="A2409" s="71">
        <v>2408</v>
      </c>
      <c r="B2409" s="18"/>
      <c r="C2409" s="18"/>
      <c r="D2409" s="18" t="s">
        <v>21497</v>
      </c>
      <c r="E2409" s="17">
        <v>1</v>
      </c>
      <c r="F2409" s="18" t="s">
        <v>21498</v>
      </c>
      <c r="G2409" s="17">
        <v>1</v>
      </c>
      <c r="H2409" s="19"/>
      <c r="I2409" s="18"/>
      <c r="J2409" s="19"/>
      <c r="K2409" s="18"/>
      <c r="L2409" s="18">
        <v>88.57</v>
      </c>
    </row>
    <row r="2410" spans="1:12" s="20" customFormat="1" ht="12" x14ac:dyDescent="0.25">
      <c r="A2410" s="71">
        <v>2409</v>
      </c>
      <c r="B2410" s="18"/>
      <c r="C2410" s="18"/>
      <c r="D2410" s="18" t="s">
        <v>21499</v>
      </c>
      <c r="E2410" s="17">
        <v>1</v>
      </c>
      <c r="F2410" s="18" t="s">
        <v>21500</v>
      </c>
      <c r="G2410" s="17">
        <v>1</v>
      </c>
      <c r="H2410" s="19"/>
      <c r="I2410" s="18"/>
      <c r="J2410" s="19"/>
      <c r="K2410" s="18"/>
      <c r="L2410" s="18">
        <v>88.57</v>
      </c>
    </row>
    <row r="2411" spans="1:12" s="20" customFormat="1" ht="12" x14ac:dyDescent="0.25">
      <c r="A2411" s="71">
        <v>2410</v>
      </c>
      <c r="B2411" s="18"/>
      <c r="C2411" s="18"/>
      <c r="D2411" s="18" t="s">
        <v>21501</v>
      </c>
      <c r="E2411" s="17">
        <v>1</v>
      </c>
      <c r="F2411" s="18" t="s">
        <v>21502</v>
      </c>
      <c r="G2411" s="17">
        <v>1</v>
      </c>
      <c r="H2411" s="19"/>
      <c r="I2411" s="18"/>
      <c r="J2411" s="19"/>
      <c r="K2411" s="18"/>
      <c r="L2411" s="18">
        <v>88.57</v>
      </c>
    </row>
    <row r="2412" spans="1:12" s="20" customFormat="1" ht="12" x14ac:dyDescent="0.25">
      <c r="A2412" s="71">
        <v>2411</v>
      </c>
      <c r="B2412" s="18"/>
      <c r="C2412" s="18"/>
      <c r="D2412" s="18" t="s">
        <v>21503</v>
      </c>
      <c r="E2412" s="17">
        <v>1</v>
      </c>
      <c r="F2412" s="18" t="s">
        <v>21504</v>
      </c>
      <c r="G2412" s="17">
        <v>1</v>
      </c>
      <c r="H2412" s="19"/>
      <c r="I2412" s="18"/>
      <c r="J2412" s="19"/>
      <c r="K2412" s="18"/>
      <c r="L2412" s="18">
        <v>110.29</v>
      </c>
    </row>
    <row r="2413" spans="1:12" s="20" customFormat="1" ht="12" x14ac:dyDescent="0.25">
      <c r="A2413" s="71">
        <v>2412</v>
      </c>
      <c r="B2413" s="18"/>
      <c r="C2413" s="18"/>
      <c r="D2413" s="18" t="s">
        <v>21505</v>
      </c>
      <c r="E2413" s="17">
        <v>1</v>
      </c>
      <c r="F2413" s="18" t="s">
        <v>21506</v>
      </c>
      <c r="G2413" s="17">
        <v>1</v>
      </c>
      <c r="H2413" s="19"/>
      <c r="I2413" s="18"/>
      <c r="J2413" s="19"/>
      <c r="K2413" s="18"/>
      <c r="L2413" s="18">
        <v>110.29</v>
      </c>
    </row>
    <row r="2414" spans="1:12" s="20" customFormat="1" ht="12" x14ac:dyDescent="0.25">
      <c r="A2414" s="71">
        <v>2413</v>
      </c>
      <c r="B2414" s="18"/>
      <c r="C2414" s="18"/>
      <c r="D2414" s="18" t="s">
        <v>21507</v>
      </c>
      <c r="E2414" s="17">
        <v>1</v>
      </c>
      <c r="F2414" s="18" t="s">
        <v>21508</v>
      </c>
      <c r="G2414" s="17">
        <v>1</v>
      </c>
      <c r="H2414" s="19"/>
      <c r="I2414" s="18"/>
      <c r="J2414" s="19"/>
      <c r="K2414" s="18"/>
      <c r="L2414" s="18">
        <v>110.29</v>
      </c>
    </row>
    <row r="2415" spans="1:12" s="20" customFormat="1" ht="12" x14ac:dyDescent="0.25">
      <c r="A2415" s="71">
        <v>2414</v>
      </c>
      <c r="B2415" s="18"/>
      <c r="C2415" s="18"/>
      <c r="D2415" s="18" t="s">
        <v>21509</v>
      </c>
      <c r="E2415" s="17">
        <v>1</v>
      </c>
      <c r="F2415" s="18" t="s">
        <v>21510</v>
      </c>
      <c r="G2415" s="17">
        <v>1</v>
      </c>
      <c r="H2415" s="19"/>
      <c r="I2415" s="18"/>
      <c r="J2415" s="19"/>
      <c r="K2415" s="18"/>
      <c r="L2415" s="18">
        <v>199.43</v>
      </c>
    </row>
    <row r="2416" spans="1:12" s="20" customFormat="1" ht="12" x14ac:dyDescent="0.25">
      <c r="A2416" s="71">
        <v>2415</v>
      </c>
      <c r="B2416" s="18"/>
      <c r="C2416" s="18"/>
      <c r="D2416" s="18" t="s">
        <v>21511</v>
      </c>
      <c r="E2416" s="17">
        <v>1</v>
      </c>
      <c r="F2416" s="18" t="s">
        <v>21512</v>
      </c>
      <c r="G2416" s="17">
        <v>1</v>
      </c>
      <c r="H2416" s="19"/>
      <c r="I2416" s="18"/>
      <c r="J2416" s="19"/>
      <c r="K2416" s="18"/>
      <c r="L2416" s="18">
        <v>199.43</v>
      </c>
    </row>
    <row r="2417" spans="1:12" s="20" customFormat="1" ht="12" x14ac:dyDescent="0.25">
      <c r="A2417" s="71">
        <v>2416</v>
      </c>
      <c r="B2417" s="18"/>
      <c r="C2417" s="18"/>
      <c r="D2417" s="18" t="s">
        <v>21513</v>
      </c>
      <c r="E2417" s="17">
        <v>1</v>
      </c>
      <c r="F2417" s="18" t="s">
        <v>21514</v>
      </c>
      <c r="G2417" s="17">
        <v>1</v>
      </c>
      <c r="H2417" s="19"/>
      <c r="I2417" s="18"/>
      <c r="J2417" s="19"/>
      <c r="K2417" s="18"/>
      <c r="L2417" s="18">
        <v>199.43</v>
      </c>
    </row>
    <row r="2418" spans="1:12" s="20" customFormat="1" ht="12" x14ac:dyDescent="0.25">
      <c r="A2418" s="71">
        <v>2417</v>
      </c>
      <c r="B2418" s="18"/>
      <c r="C2418" s="18"/>
      <c r="D2418" s="18" t="s">
        <v>21515</v>
      </c>
      <c r="E2418" s="17">
        <v>1</v>
      </c>
      <c r="F2418" s="18" t="s">
        <v>21516</v>
      </c>
      <c r="G2418" s="17">
        <v>1</v>
      </c>
      <c r="H2418" s="19"/>
      <c r="I2418" s="18"/>
      <c r="J2418" s="19"/>
      <c r="K2418" s="18"/>
      <c r="L2418" s="18">
        <v>263.43</v>
      </c>
    </row>
    <row r="2419" spans="1:12" s="20" customFormat="1" ht="12" x14ac:dyDescent="0.25">
      <c r="A2419" s="71">
        <v>2418</v>
      </c>
      <c r="B2419" s="18"/>
      <c r="C2419" s="18"/>
      <c r="D2419" s="18" t="s">
        <v>21517</v>
      </c>
      <c r="E2419" s="17">
        <v>1</v>
      </c>
      <c r="F2419" s="18" t="s">
        <v>21518</v>
      </c>
      <c r="G2419" s="17">
        <v>1</v>
      </c>
      <c r="H2419" s="19"/>
      <c r="I2419" s="18"/>
      <c r="J2419" s="19"/>
      <c r="K2419" s="18"/>
      <c r="L2419" s="18">
        <v>263.43</v>
      </c>
    </row>
    <row r="2420" spans="1:12" s="20" customFormat="1" ht="12" x14ac:dyDescent="0.25">
      <c r="A2420" s="71">
        <v>2419</v>
      </c>
      <c r="B2420" s="18"/>
      <c r="C2420" s="18"/>
      <c r="D2420" s="18" t="s">
        <v>21519</v>
      </c>
      <c r="E2420" s="17">
        <v>1</v>
      </c>
      <c r="F2420" s="18" t="s">
        <v>21520</v>
      </c>
      <c r="G2420" s="17">
        <v>1</v>
      </c>
      <c r="H2420" s="19"/>
      <c r="I2420" s="18"/>
      <c r="J2420" s="19"/>
      <c r="K2420" s="18"/>
      <c r="L2420" s="18">
        <v>68.569999999999993</v>
      </c>
    </row>
    <row r="2421" spans="1:12" s="20" customFormat="1" ht="12" x14ac:dyDescent="0.25">
      <c r="A2421" s="71">
        <v>2420</v>
      </c>
      <c r="B2421" s="18"/>
      <c r="C2421" s="18"/>
      <c r="D2421" s="18" t="s">
        <v>21521</v>
      </c>
      <c r="E2421" s="17">
        <v>1</v>
      </c>
      <c r="F2421" s="18" t="s">
        <v>21522</v>
      </c>
      <c r="G2421" s="17">
        <v>1</v>
      </c>
      <c r="H2421" s="19"/>
      <c r="I2421" s="18"/>
      <c r="J2421" s="19"/>
      <c r="K2421" s="18"/>
      <c r="L2421" s="18">
        <v>68.569999999999993</v>
      </c>
    </row>
    <row r="2422" spans="1:12" s="20" customFormat="1" ht="12" x14ac:dyDescent="0.25">
      <c r="A2422" s="71">
        <v>2421</v>
      </c>
      <c r="B2422" s="18"/>
      <c r="C2422" s="18"/>
      <c r="D2422" s="18" t="s">
        <v>21523</v>
      </c>
      <c r="E2422" s="17">
        <v>1</v>
      </c>
      <c r="F2422" s="18" t="s">
        <v>21524</v>
      </c>
      <c r="G2422" s="17">
        <v>1</v>
      </c>
      <c r="H2422" s="19"/>
      <c r="I2422" s="18"/>
      <c r="J2422" s="19"/>
      <c r="K2422" s="18"/>
      <c r="L2422" s="18">
        <v>68.569999999999993</v>
      </c>
    </row>
    <row r="2423" spans="1:12" s="20" customFormat="1" ht="12" x14ac:dyDescent="0.25">
      <c r="A2423" s="71">
        <v>2422</v>
      </c>
      <c r="B2423" s="18"/>
      <c r="C2423" s="18"/>
      <c r="D2423" s="18" t="s">
        <v>21525</v>
      </c>
      <c r="E2423" s="17">
        <v>1</v>
      </c>
      <c r="F2423" s="18" t="s">
        <v>21526</v>
      </c>
      <c r="G2423" s="17">
        <v>1</v>
      </c>
      <c r="H2423" s="19"/>
      <c r="I2423" s="18"/>
      <c r="J2423" s="19"/>
      <c r="K2423" s="18"/>
      <c r="L2423" s="18">
        <v>88.57</v>
      </c>
    </row>
    <row r="2424" spans="1:12" s="20" customFormat="1" ht="12" x14ac:dyDescent="0.25">
      <c r="A2424" s="71">
        <v>2423</v>
      </c>
      <c r="B2424" s="18"/>
      <c r="C2424" s="18"/>
      <c r="D2424" s="18" t="s">
        <v>21527</v>
      </c>
      <c r="E2424" s="17">
        <v>1</v>
      </c>
      <c r="F2424" s="18" t="s">
        <v>21528</v>
      </c>
      <c r="G2424" s="17">
        <v>1</v>
      </c>
      <c r="H2424" s="19"/>
      <c r="I2424" s="18"/>
      <c r="J2424" s="19"/>
      <c r="K2424" s="18"/>
      <c r="L2424" s="18">
        <v>88.57</v>
      </c>
    </row>
    <row r="2425" spans="1:12" s="20" customFormat="1" ht="12" x14ac:dyDescent="0.25">
      <c r="A2425" s="71">
        <v>2424</v>
      </c>
      <c r="B2425" s="18"/>
      <c r="C2425" s="18"/>
      <c r="D2425" s="18" t="s">
        <v>21529</v>
      </c>
      <c r="E2425" s="17">
        <v>1</v>
      </c>
      <c r="F2425" s="18" t="s">
        <v>21530</v>
      </c>
      <c r="G2425" s="17">
        <v>1</v>
      </c>
      <c r="H2425" s="19"/>
      <c r="I2425" s="18"/>
      <c r="J2425" s="19"/>
      <c r="K2425" s="18"/>
      <c r="L2425" s="18">
        <v>88.57</v>
      </c>
    </row>
    <row r="2426" spans="1:12" s="20" customFormat="1" ht="12" x14ac:dyDescent="0.25">
      <c r="A2426" s="71">
        <v>2425</v>
      </c>
      <c r="B2426" s="18"/>
      <c r="C2426" s="18"/>
      <c r="D2426" s="18" t="s">
        <v>21531</v>
      </c>
      <c r="E2426" s="17">
        <v>1</v>
      </c>
      <c r="F2426" s="18" t="s">
        <v>21532</v>
      </c>
      <c r="G2426" s="17">
        <v>1</v>
      </c>
      <c r="H2426" s="19"/>
      <c r="I2426" s="18"/>
      <c r="J2426" s="19"/>
      <c r="K2426" s="18"/>
      <c r="L2426" s="18">
        <v>110.29</v>
      </c>
    </row>
    <row r="2427" spans="1:12" s="20" customFormat="1" ht="12" x14ac:dyDescent="0.25">
      <c r="A2427" s="71">
        <v>2426</v>
      </c>
      <c r="B2427" s="18"/>
      <c r="C2427" s="18"/>
      <c r="D2427" s="18" t="s">
        <v>21533</v>
      </c>
      <c r="E2427" s="17">
        <v>1</v>
      </c>
      <c r="F2427" s="18" t="s">
        <v>21534</v>
      </c>
      <c r="G2427" s="17">
        <v>1</v>
      </c>
      <c r="H2427" s="19"/>
      <c r="I2427" s="18"/>
      <c r="J2427" s="19"/>
      <c r="K2427" s="18"/>
      <c r="L2427" s="18">
        <v>110.29</v>
      </c>
    </row>
    <row r="2428" spans="1:12" s="20" customFormat="1" ht="12" x14ac:dyDescent="0.25">
      <c r="A2428" s="71">
        <v>2427</v>
      </c>
      <c r="B2428" s="18"/>
      <c r="C2428" s="18"/>
      <c r="D2428" s="18" t="s">
        <v>21535</v>
      </c>
      <c r="E2428" s="17">
        <v>1</v>
      </c>
      <c r="F2428" s="18" t="s">
        <v>21536</v>
      </c>
      <c r="G2428" s="17">
        <v>1</v>
      </c>
      <c r="H2428" s="19"/>
      <c r="I2428" s="18"/>
      <c r="J2428" s="19"/>
      <c r="K2428" s="18"/>
      <c r="L2428" s="18">
        <v>110.29</v>
      </c>
    </row>
    <row r="2429" spans="1:12" s="20" customFormat="1" ht="12" x14ac:dyDescent="0.25">
      <c r="A2429" s="71">
        <v>2428</v>
      </c>
      <c r="B2429" s="18"/>
      <c r="C2429" s="18"/>
      <c r="D2429" s="18" t="s">
        <v>21537</v>
      </c>
      <c r="E2429" s="17">
        <v>1</v>
      </c>
      <c r="F2429" s="18" t="s">
        <v>21538</v>
      </c>
      <c r="G2429" s="17">
        <v>1</v>
      </c>
      <c r="H2429" s="19"/>
      <c r="I2429" s="18"/>
      <c r="J2429" s="19"/>
      <c r="K2429" s="18"/>
      <c r="L2429" s="18">
        <v>199.43</v>
      </c>
    </row>
    <row r="2430" spans="1:12" s="20" customFormat="1" ht="12" x14ac:dyDescent="0.25">
      <c r="A2430" s="71">
        <v>2429</v>
      </c>
      <c r="B2430" s="18"/>
      <c r="C2430" s="18"/>
      <c r="D2430" s="18" t="s">
        <v>21539</v>
      </c>
      <c r="E2430" s="17">
        <v>1</v>
      </c>
      <c r="F2430" s="18" t="s">
        <v>21540</v>
      </c>
      <c r="G2430" s="17">
        <v>1</v>
      </c>
      <c r="H2430" s="19"/>
      <c r="I2430" s="18"/>
      <c r="J2430" s="19"/>
      <c r="K2430" s="18"/>
      <c r="L2430" s="18">
        <v>199.43</v>
      </c>
    </row>
    <row r="2431" spans="1:12" s="20" customFormat="1" ht="12" x14ac:dyDescent="0.25">
      <c r="A2431" s="71">
        <v>2430</v>
      </c>
      <c r="B2431" s="18"/>
      <c r="C2431" s="18"/>
      <c r="D2431" s="18" t="s">
        <v>21541</v>
      </c>
      <c r="E2431" s="17">
        <v>1</v>
      </c>
      <c r="F2431" s="18" t="s">
        <v>21542</v>
      </c>
      <c r="G2431" s="17">
        <v>1</v>
      </c>
      <c r="H2431" s="19"/>
      <c r="I2431" s="18"/>
      <c r="J2431" s="19"/>
      <c r="K2431" s="18"/>
      <c r="L2431" s="18">
        <v>199.43</v>
      </c>
    </row>
    <row r="2432" spans="1:12" s="20" customFormat="1" ht="12" x14ac:dyDescent="0.25">
      <c r="A2432" s="71">
        <v>2431</v>
      </c>
      <c r="B2432" s="18"/>
      <c r="C2432" s="18"/>
      <c r="D2432" s="18" t="s">
        <v>21543</v>
      </c>
      <c r="E2432" s="17">
        <v>1</v>
      </c>
      <c r="F2432" s="18" t="s">
        <v>21544</v>
      </c>
      <c r="G2432" s="17">
        <v>1</v>
      </c>
      <c r="H2432" s="19"/>
      <c r="I2432" s="18"/>
      <c r="J2432" s="19"/>
      <c r="K2432" s="18"/>
      <c r="L2432" s="18">
        <v>263.43</v>
      </c>
    </row>
    <row r="2433" spans="1:12" s="20" customFormat="1" ht="12" x14ac:dyDescent="0.25">
      <c r="A2433" s="71">
        <v>2432</v>
      </c>
      <c r="B2433" s="18"/>
      <c r="C2433" s="18"/>
      <c r="D2433" s="18" t="s">
        <v>21545</v>
      </c>
      <c r="E2433" s="17">
        <v>1</v>
      </c>
      <c r="F2433" s="18" t="s">
        <v>21546</v>
      </c>
      <c r="G2433" s="17">
        <v>1</v>
      </c>
      <c r="H2433" s="19"/>
      <c r="I2433" s="18"/>
      <c r="J2433" s="19"/>
      <c r="K2433" s="18"/>
      <c r="L2433" s="18">
        <v>263.43</v>
      </c>
    </row>
    <row r="2434" spans="1:12" s="20" customFormat="1" ht="12" x14ac:dyDescent="0.25">
      <c r="A2434" s="71">
        <v>2433</v>
      </c>
      <c r="B2434" s="18"/>
      <c r="C2434" s="18"/>
      <c r="D2434" s="18" t="s">
        <v>21547</v>
      </c>
      <c r="E2434" s="17">
        <v>1</v>
      </c>
      <c r="F2434" s="18" t="s">
        <v>21548</v>
      </c>
      <c r="G2434" s="17">
        <v>1</v>
      </c>
      <c r="H2434" s="19"/>
      <c r="I2434" s="18"/>
      <c r="J2434" s="19"/>
      <c r="K2434" s="18"/>
      <c r="L2434" s="18">
        <v>263.43</v>
      </c>
    </row>
    <row r="2435" spans="1:12" s="20" customFormat="1" ht="12" x14ac:dyDescent="0.25">
      <c r="A2435" s="71">
        <v>2434</v>
      </c>
      <c r="B2435" s="18"/>
      <c r="C2435" s="18"/>
      <c r="D2435" s="18" t="s">
        <v>21549</v>
      </c>
      <c r="E2435" s="17">
        <v>1</v>
      </c>
      <c r="F2435" s="18" t="s">
        <v>21550</v>
      </c>
      <c r="G2435" s="17">
        <v>1</v>
      </c>
      <c r="H2435" s="19"/>
      <c r="I2435" s="18"/>
      <c r="J2435" s="19"/>
      <c r="K2435" s="18"/>
      <c r="L2435" s="18">
        <v>80</v>
      </c>
    </row>
    <row r="2436" spans="1:12" s="20" customFormat="1" ht="12" x14ac:dyDescent="0.25">
      <c r="A2436" s="71">
        <v>2435</v>
      </c>
      <c r="B2436" s="18"/>
      <c r="C2436" s="18"/>
      <c r="D2436" s="18" t="s">
        <v>21551</v>
      </c>
      <c r="E2436" s="17">
        <v>1</v>
      </c>
      <c r="F2436" s="18" t="s">
        <v>21552</v>
      </c>
      <c r="G2436" s="17">
        <v>1</v>
      </c>
      <c r="H2436" s="19"/>
      <c r="I2436" s="18"/>
      <c r="J2436" s="19"/>
      <c r="K2436" s="18"/>
      <c r="L2436" s="18">
        <v>80</v>
      </c>
    </row>
    <row r="2437" spans="1:12" s="20" customFormat="1" ht="12" x14ac:dyDescent="0.25">
      <c r="A2437" s="71">
        <v>2436</v>
      </c>
      <c r="B2437" s="18"/>
      <c r="C2437" s="18"/>
      <c r="D2437" s="18" t="s">
        <v>21553</v>
      </c>
      <c r="E2437" s="17">
        <v>1</v>
      </c>
      <c r="F2437" s="18" t="s">
        <v>21554</v>
      </c>
      <c r="G2437" s="17">
        <v>1</v>
      </c>
      <c r="H2437" s="19"/>
      <c r="I2437" s="18"/>
      <c r="J2437" s="19"/>
      <c r="K2437" s="18"/>
      <c r="L2437" s="18">
        <v>80</v>
      </c>
    </row>
    <row r="2438" spans="1:12" s="20" customFormat="1" ht="12" x14ac:dyDescent="0.25">
      <c r="A2438" s="71">
        <v>2437</v>
      </c>
      <c r="B2438" s="18"/>
      <c r="C2438" s="18"/>
      <c r="D2438" s="18" t="s">
        <v>21555</v>
      </c>
      <c r="E2438" s="17">
        <v>1</v>
      </c>
      <c r="F2438" s="18" t="s">
        <v>21556</v>
      </c>
      <c r="G2438" s="17">
        <v>1</v>
      </c>
      <c r="H2438" s="19"/>
      <c r="I2438" s="18"/>
      <c r="J2438" s="19"/>
      <c r="K2438" s="18"/>
      <c r="L2438" s="18">
        <v>99.43</v>
      </c>
    </row>
    <row r="2439" spans="1:12" s="20" customFormat="1" ht="12" x14ac:dyDescent="0.25">
      <c r="A2439" s="71">
        <v>2438</v>
      </c>
      <c r="B2439" s="18"/>
      <c r="C2439" s="18"/>
      <c r="D2439" s="18" t="s">
        <v>21557</v>
      </c>
      <c r="E2439" s="17">
        <v>1</v>
      </c>
      <c r="F2439" s="18" t="s">
        <v>21558</v>
      </c>
      <c r="G2439" s="17">
        <v>1</v>
      </c>
      <c r="H2439" s="19"/>
      <c r="I2439" s="18"/>
      <c r="J2439" s="19"/>
      <c r="K2439" s="18"/>
      <c r="L2439" s="18">
        <v>99.43</v>
      </c>
    </row>
    <row r="2440" spans="1:12" s="20" customFormat="1" ht="12" x14ac:dyDescent="0.25">
      <c r="A2440" s="71">
        <v>2439</v>
      </c>
      <c r="B2440" s="18"/>
      <c r="C2440" s="18"/>
      <c r="D2440" s="18" t="s">
        <v>21559</v>
      </c>
      <c r="E2440" s="17">
        <v>1</v>
      </c>
      <c r="F2440" s="18" t="s">
        <v>21560</v>
      </c>
      <c r="G2440" s="17">
        <v>1</v>
      </c>
      <c r="H2440" s="19"/>
      <c r="I2440" s="18"/>
      <c r="J2440" s="19"/>
      <c r="K2440" s="18"/>
      <c r="L2440" s="18">
        <v>99.43</v>
      </c>
    </row>
    <row r="2441" spans="1:12" s="20" customFormat="1" ht="12" x14ac:dyDescent="0.25">
      <c r="A2441" s="71">
        <v>2440</v>
      </c>
      <c r="B2441" s="18"/>
      <c r="C2441" s="18"/>
      <c r="D2441" s="18" t="s">
        <v>21561</v>
      </c>
      <c r="E2441" s="17">
        <v>1</v>
      </c>
      <c r="F2441" s="18" t="s">
        <v>21562</v>
      </c>
      <c r="G2441" s="17">
        <v>1</v>
      </c>
      <c r="H2441" s="19"/>
      <c r="I2441" s="18"/>
      <c r="J2441" s="19"/>
      <c r="K2441" s="18"/>
      <c r="L2441" s="18">
        <v>144</v>
      </c>
    </row>
    <row r="2442" spans="1:12" s="20" customFormat="1" ht="12" x14ac:dyDescent="0.25">
      <c r="A2442" s="71">
        <v>2441</v>
      </c>
      <c r="B2442" s="18"/>
      <c r="C2442" s="18"/>
      <c r="D2442" s="18" t="s">
        <v>21563</v>
      </c>
      <c r="E2442" s="17">
        <v>1</v>
      </c>
      <c r="F2442" s="18" t="s">
        <v>21564</v>
      </c>
      <c r="G2442" s="17">
        <v>1</v>
      </c>
      <c r="H2442" s="19"/>
      <c r="I2442" s="18"/>
      <c r="J2442" s="19"/>
      <c r="K2442" s="18"/>
      <c r="L2442" s="18">
        <v>144</v>
      </c>
    </row>
    <row r="2443" spans="1:12" s="20" customFormat="1" ht="12" x14ac:dyDescent="0.25">
      <c r="A2443" s="71">
        <v>2442</v>
      </c>
      <c r="B2443" s="18"/>
      <c r="C2443" s="18"/>
      <c r="D2443" s="18" t="s">
        <v>21565</v>
      </c>
      <c r="E2443" s="17">
        <v>1</v>
      </c>
      <c r="F2443" s="18" t="s">
        <v>21566</v>
      </c>
      <c r="G2443" s="17">
        <v>1</v>
      </c>
      <c r="H2443" s="19"/>
      <c r="I2443" s="18"/>
      <c r="J2443" s="19"/>
      <c r="K2443" s="18"/>
      <c r="L2443" s="18">
        <v>144</v>
      </c>
    </row>
    <row r="2444" spans="1:12" s="20" customFormat="1" ht="12" x14ac:dyDescent="0.25">
      <c r="A2444" s="71">
        <v>2443</v>
      </c>
      <c r="B2444" s="18"/>
      <c r="C2444" s="18"/>
      <c r="D2444" s="18" t="s">
        <v>21567</v>
      </c>
      <c r="E2444" s="17">
        <v>1</v>
      </c>
      <c r="F2444" s="18" t="s">
        <v>21568</v>
      </c>
      <c r="G2444" s="17">
        <v>1</v>
      </c>
      <c r="H2444" s="19"/>
      <c r="I2444" s="18"/>
      <c r="J2444" s="19"/>
      <c r="K2444" s="18"/>
      <c r="L2444" s="18">
        <v>213.71</v>
      </c>
    </row>
    <row r="2445" spans="1:12" s="20" customFormat="1" ht="12" x14ac:dyDescent="0.25">
      <c r="A2445" s="71">
        <v>2444</v>
      </c>
      <c r="B2445" s="18"/>
      <c r="C2445" s="18"/>
      <c r="D2445" s="18" t="s">
        <v>21569</v>
      </c>
      <c r="E2445" s="17">
        <v>1</v>
      </c>
      <c r="F2445" s="18" t="s">
        <v>21570</v>
      </c>
      <c r="G2445" s="17">
        <v>1</v>
      </c>
      <c r="H2445" s="19"/>
      <c r="I2445" s="18"/>
      <c r="J2445" s="19"/>
      <c r="K2445" s="18"/>
      <c r="L2445" s="18">
        <v>213.71</v>
      </c>
    </row>
    <row r="2446" spans="1:12" s="20" customFormat="1" ht="12" x14ac:dyDescent="0.25">
      <c r="A2446" s="71">
        <v>2445</v>
      </c>
      <c r="B2446" s="18"/>
      <c r="C2446" s="18"/>
      <c r="D2446" s="18" t="s">
        <v>21571</v>
      </c>
      <c r="E2446" s="17">
        <v>1</v>
      </c>
      <c r="F2446" s="18" t="s">
        <v>21572</v>
      </c>
      <c r="G2446" s="17">
        <v>1</v>
      </c>
      <c r="H2446" s="19"/>
      <c r="I2446" s="18"/>
      <c r="J2446" s="19"/>
      <c r="K2446" s="18"/>
      <c r="L2446" s="18">
        <v>314.29000000000002</v>
      </c>
    </row>
    <row r="2447" spans="1:12" s="20" customFormat="1" ht="12" x14ac:dyDescent="0.25">
      <c r="A2447" s="71">
        <v>2446</v>
      </c>
      <c r="B2447" s="18"/>
      <c r="C2447" s="18"/>
      <c r="D2447" s="18" t="s">
        <v>21573</v>
      </c>
      <c r="E2447" s="17">
        <v>1</v>
      </c>
      <c r="F2447" s="18" t="s">
        <v>21574</v>
      </c>
      <c r="G2447" s="17">
        <v>1</v>
      </c>
      <c r="H2447" s="19"/>
      <c r="I2447" s="18"/>
      <c r="J2447" s="19"/>
      <c r="K2447" s="18"/>
      <c r="L2447" s="18">
        <v>314.29000000000002</v>
      </c>
    </row>
    <row r="2448" spans="1:12" s="20" customFormat="1" ht="12" x14ac:dyDescent="0.25">
      <c r="A2448" s="71">
        <v>2447</v>
      </c>
      <c r="B2448" s="18"/>
      <c r="C2448" s="18"/>
      <c r="D2448" s="18" t="s">
        <v>21575</v>
      </c>
      <c r="E2448" s="17">
        <v>1</v>
      </c>
      <c r="F2448" s="18" t="s">
        <v>21576</v>
      </c>
      <c r="G2448" s="17">
        <v>1</v>
      </c>
      <c r="H2448" s="19"/>
      <c r="I2448" s="18"/>
      <c r="J2448" s="19"/>
      <c r="K2448" s="18"/>
      <c r="L2448" s="18">
        <v>292.57</v>
      </c>
    </row>
    <row r="2449" spans="1:12" s="20" customFormat="1" ht="12" x14ac:dyDescent="0.25">
      <c r="A2449" s="71">
        <v>2448</v>
      </c>
      <c r="B2449" s="18"/>
      <c r="C2449" s="18"/>
      <c r="D2449" s="18" t="s">
        <v>21577</v>
      </c>
      <c r="E2449" s="17">
        <v>1</v>
      </c>
      <c r="F2449" s="18" t="s">
        <v>21578</v>
      </c>
      <c r="G2449" s="17">
        <v>1</v>
      </c>
      <c r="H2449" s="19"/>
      <c r="I2449" s="18"/>
      <c r="J2449" s="19"/>
      <c r="K2449" s="18"/>
      <c r="L2449" s="18">
        <v>362.86</v>
      </c>
    </row>
    <row r="2450" spans="1:12" s="20" customFormat="1" ht="12" x14ac:dyDescent="0.25">
      <c r="A2450" s="71">
        <v>2449</v>
      </c>
      <c r="B2450" s="18"/>
      <c r="C2450" s="18"/>
      <c r="D2450" s="18" t="s">
        <v>21579</v>
      </c>
      <c r="E2450" s="17">
        <v>1</v>
      </c>
      <c r="F2450" s="18" t="s">
        <v>21580</v>
      </c>
      <c r="G2450" s="17">
        <v>1</v>
      </c>
      <c r="H2450" s="19"/>
      <c r="I2450" s="18"/>
      <c r="J2450" s="19"/>
      <c r="K2450" s="18"/>
      <c r="L2450" s="18">
        <v>506.86</v>
      </c>
    </row>
    <row r="2451" spans="1:12" s="20" customFormat="1" ht="12" x14ac:dyDescent="0.25">
      <c r="A2451" s="71">
        <v>2450</v>
      </c>
      <c r="B2451" s="18"/>
      <c r="C2451" s="18"/>
      <c r="D2451" s="18" t="s">
        <v>21581</v>
      </c>
      <c r="E2451" s="17">
        <v>1</v>
      </c>
      <c r="F2451" s="18" t="s">
        <v>21582</v>
      </c>
      <c r="G2451" s="17">
        <v>1</v>
      </c>
      <c r="H2451" s="19"/>
      <c r="I2451" s="18"/>
      <c r="J2451" s="19"/>
      <c r="K2451" s="18"/>
      <c r="L2451" s="18">
        <v>575.42999999999995</v>
      </c>
    </row>
    <row r="2452" spans="1:12" s="20" customFormat="1" ht="12" x14ac:dyDescent="0.25">
      <c r="A2452" s="71">
        <v>2451</v>
      </c>
      <c r="B2452" s="18"/>
      <c r="C2452" s="18"/>
      <c r="D2452" s="18" t="s">
        <v>21583</v>
      </c>
      <c r="E2452" s="17">
        <v>1</v>
      </c>
      <c r="F2452" s="18" t="s">
        <v>21584</v>
      </c>
      <c r="G2452" s="17">
        <v>1</v>
      </c>
      <c r="H2452" s="19"/>
      <c r="I2452" s="18"/>
      <c r="J2452" s="19"/>
      <c r="K2452" s="18"/>
      <c r="L2452" s="18">
        <v>540.57000000000005</v>
      </c>
    </row>
    <row r="2453" spans="1:12" s="20" customFormat="1" ht="12" x14ac:dyDescent="0.25">
      <c r="A2453" s="71">
        <v>2452</v>
      </c>
      <c r="B2453" s="18"/>
      <c r="C2453" s="18"/>
      <c r="D2453" s="18" t="s">
        <v>21585</v>
      </c>
      <c r="E2453" s="17">
        <v>1</v>
      </c>
      <c r="F2453" s="18" t="s">
        <v>21586</v>
      </c>
      <c r="G2453" s="17">
        <v>1</v>
      </c>
      <c r="H2453" s="19"/>
      <c r="I2453" s="18"/>
      <c r="J2453" s="19"/>
      <c r="K2453" s="18"/>
      <c r="L2453" s="18">
        <v>676.57</v>
      </c>
    </row>
    <row r="2454" spans="1:12" s="20" customFormat="1" ht="12" x14ac:dyDescent="0.25">
      <c r="A2454" s="71">
        <v>2453</v>
      </c>
      <c r="B2454" s="18"/>
      <c r="C2454" s="18"/>
      <c r="D2454" s="18" t="s">
        <v>21587</v>
      </c>
      <c r="E2454" s="17">
        <v>1</v>
      </c>
      <c r="F2454" s="18" t="s">
        <v>21588</v>
      </c>
      <c r="G2454" s="17">
        <v>1</v>
      </c>
      <c r="H2454" s="19"/>
      <c r="I2454" s="18"/>
      <c r="J2454" s="19"/>
      <c r="K2454" s="18"/>
      <c r="L2454" s="18">
        <v>691.43</v>
      </c>
    </row>
    <row r="2455" spans="1:12" s="20" customFormat="1" ht="12" x14ac:dyDescent="0.25">
      <c r="A2455" s="71">
        <v>2454</v>
      </c>
      <c r="B2455" s="18"/>
      <c r="C2455" s="18"/>
      <c r="D2455" s="18" t="s">
        <v>21589</v>
      </c>
      <c r="E2455" s="17">
        <v>1</v>
      </c>
      <c r="F2455" s="18" t="s">
        <v>21590</v>
      </c>
      <c r="G2455" s="17">
        <v>1</v>
      </c>
      <c r="H2455" s="19"/>
      <c r="I2455" s="18"/>
      <c r="J2455" s="19"/>
      <c r="K2455" s="18"/>
      <c r="L2455" s="18">
        <v>864</v>
      </c>
    </row>
    <row r="2456" spans="1:12" s="20" customFormat="1" ht="12" x14ac:dyDescent="0.25">
      <c r="A2456" s="71">
        <v>2455</v>
      </c>
      <c r="B2456" s="18"/>
      <c r="C2456" s="18"/>
      <c r="D2456" s="18" t="s">
        <v>21591</v>
      </c>
      <c r="E2456" s="17">
        <v>1</v>
      </c>
      <c r="F2456" s="18" t="s">
        <v>21592</v>
      </c>
      <c r="G2456" s="17">
        <v>1</v>
      </c>
      <c r="H2456" s="19"/>
      <c r="I2456" s="18"/>
      <c r="J2456" s="19"/>
      <c r="K2456" s="18"/>
      <c r="L2456" s="18">
        <v>1068</v>
      </c>
    </row>
    <row r="2457" spans="1:12" s="20" customFormat="1" ht="12" x14ac:dyDescent="0.25">
      <c r="A2457" s="71">
        <v>2456</v>
      </c>
      <c r="B2457" s="18"/>
      <c r="C2457" s="18"/>
      <c r="D2457" s="18" t="s">
        <v>21593</v>
      </c>
      <c r="E2457" s="17">
        <v>1</v>
      </c>
      <c r="F2457" s="18" t="s">
        <v>21594</v>
      </c>
      <c r="G2457" s="17">
        <v>1</v>
      </c>
      <c r="H2457" s="19"/>
      <c r="I2457" s="18"/>
      <c r="J2457" s="19"/>
      <c r="K2457" s="18"/>
      <c r="L2457" s="18">
        <v>1152.57</v>
      </c>
    </row>
    <row r="2458" spans="1:12" s="20" customFormat="1" ht="12" x14ac:dyDescent="0.25">
      <c r="A2458" s="71">
        <v>2457</v>
      </c>
      <c r="B2458" s="18"/>
      <c r="C2458" s="18"/>
      <c r="D2458" s="18" t="s">
        <v>21595</v>
      </c>
      <c r="E2458" s="17">
        <v>1</v>
      </c>
      <c r="F2458" s="18" t="s">
        <v>21596</v>
      </c>
      <c r="G2458" s="17">
        <v>1</v>
      </c>
      <c r="H2458" s="19"/>
      <c r="I2458" s="18"/>
      <c r="J2458" s="19"/>
      <c r="K2458" s="18"/>
      <c r="L2458" s="18">
        <v>957.71</v>
      </c>
    </row>
    <row r="2459" spans="1:12" s="20" customFormat="1" ht="12" x14ac:dyDescent="0.25">
      <c r="A2459" s="71">
        <v>2458</v>
      </c>
      <c r="B2459" s="18"/>
      <c r="C2459" s="18"/>
      <c r="D2459" s="18" t="s">
        <v>21597</v>
      </c>
      <c r="E2459" s="17">
        <v>1</v>
      </c>
      <c r="F2459" s="18" t="s">
        <v>21598</v>
      </c>
      <c r="G2459" s="17">
        <v>1</v>
      </c>
      <c r="H2459" s="19"/>
      <c r="I2459" s="18"/>
      <c r="J2459" s="19"/>
      <c r="K2459" s="18"/>
      <c r="L2459" s="18">
        <v>1577.14</v>
      </c>
    </row>
    <row r="2460" spans="1:12" s="20" customFormat="1" ht="12" x14ac:dyDescent="0.25">
      <c r="A2460" s="71">
        <v>2459</v>
      </c>
      <c r="B2460" s="18"/>
      <c r="C2460" s="18"/>
      <c r="D2460" s="18" t="s">
        <v>21599</v>
      </c>
      <c r="E2460" s="17">
        <v>1</v>
      </c>
      <c r="F2460" s="18" t="s">
        <v>21600</v>
      </c>
      <c r="G2460" s="17">
        <v>1</v>
      </c>
      <c r="H2460" s="19"/>
      <c r="I2460" s="18"/>
      <c r="J2460" s="19"/>
      <c r="K2460" s="18"/>
      <c r="L2460" s="18">
        <v>2456.5700000000002</v>
      </c>
    </row>
    <row r="2461" spans="1:12" s="20" customFormat="1" ht="12" x14ac:dyDescent="0.25">
      <c r="A2461" s="71">
        <v>2460</v>
      </c>
      <c r="B2461" s="18"/>
      <c r="C2461" s="18"/>
      <c r="D2461" s="18" t="s">
        <v>21601</v>
      </c>
      <c r="E2461" s="17">
        <v>1</v>
      </c>
      <c r="F2461" s="18" t="s">
        <v>21602</v>
      </c>
      <c r="G2461" s="17">
        <v>1</v>
      </c>
      <c r="H2461" s="19"/>
      <c r="I2461" s="18"/>
      <c r="J2461" s="19"/>
      <c r="K2461" s="18"/>
      <c r="L2461" s="18">
        <v>292.57</v>
      </c>
    </row>
    <row r="2462" spans="1:12" s="20" customFormat="1" ht="12" x14ac:dyDescent="0.25">
      <c r="A2462" s="71">
        <v>2461</v>
      </c>
      <c r="B2462" s="18"/>
      <c r="C2462" s="18"/>
      <c r="D2462" s="18" t="s">
        <v>21603</v>
      </c>
      <c r="E2462" s="17">
        <v>1</v>
      </c>
      <c r="F2462" s="18" t="s">
        <v>21604</v>
      </c>
      <c r="G2462" s="17">
        <v>1</v>
      </c>
      <c r="H2462" s="19"/>
      <c r="I2462" s="18"/>
      <c r="J2462" s="19"/>
      <c r="K2462" s="18"/>
      <c r="L2462" s="18">
        <v>362.86</v>
      </c>
    </row>
    <row r="2463" spans="1:12" s="20" customFormat="1" ht="12" x14ac:dyDescent="0.25">
      <c r="A2463" s="71">
        <v>2462</v>
      </c>
      <c r="B2463" s="18"/>
      <c r="C2463" s="18"/>
      <c r="D2463" s="18" t="s">
        <v>21605</v>
      </c>
      <c r="E2463" s="17">
        <v>1</v>
      </c>
      <c r="F2463" s="18" t="s">
        <v>21606</v>
      </c>
      <c r="G2463" s="17">
        <v>1</v>
      </c>
      <c r="H2463" s="19"/>
      <c r="I2463" s="18"/>
      <c r="J2463" s="19"/>
      <c r="K2463" s="18"/>
      <c r="L2463" s="18">
        <v>506.86</v>
      </c>
    </row>
    <row r="2464" spans="1:12" s="20" customFormat="1" ht="12" x14ac:dyDescent="0.25">
      <c r="A2464" s="71">
        <v>2463</v>
      </c>
      <c r="B2464" s="18"/>
      <c r="C2464" s="18"/>
      <c r="D2464" s="18" t="s">
        <v>21607</v>
      </c>
      <c r="E2464" s="17">
        <v>1</v>
      </c>
      <c r="F2464" s="18" t="s">
        <v>21608</v>
      </c>
      <c r="G2464" s="17">
        <v>1</v>
      </c>
      <c r="H2464" s="19"/>
      <c r="I2464" s="18"/>
      <c r="J2464" s="19"/>
      <c r="K2464" s="18"/>
      <c r="L2464" s="18">
        <v>575.42999999999995</v>
      </c>
    </row>
    <row r="2465" spans="1:12" s="20" customFormat="1" ht="12" x14ac:dyDescent="0.25">
      <c r="A2465" s="71">
        <v>2464</v>
      </c>
      <c r="B2465" s="18"/>
      <c r="C2465" s="18"/>
      <c r="D2465" s="18" t="s">
        <v>21609</v>
      </c>
      <c r="E2465" s="17">
        <v>1</v>
      </c>
      <c r="F2465" s="18" t="s">
        <v>21610</v>
      </c>
      <c r="G2465" s="17">
        <v>1</v>
      </c>
      <c r="H2465" s="19"/>
      <c r="I2465" s="18"/>
      <c r="J2465" s="19"/>
      <c r="K2465" s="18"/>
      <c r="L2465" s="18">
        <v>676.57</v>
      </c>
    </row>
    <row r="2466" spans="1:12" s="20" customFormat="1" ht="12" x14ac:dyDescent="0.25">
      <c r="A2466" s="71">
        <v>2465</v>
      </c>
      <c r="B2466" s="18"/>
      <c r="C2466" s="18"/>
      <c r="D2466" s="18" t="s">
        <v>21611</v>
      </c>
      <c r="E2466" s="17">
        <v>1</v>
      </c>
      <c r="F2466" s="18" t="s">
        <v>21612</v>
      </c>
      <c r="G2466" s="17">
        <v>1</v>
      </c>
      <c r="H2466" s="19"/>
      <c r="I2466" s="18"/>
      <c r="J2466" s="19"/>
      <c r="K2466" s="18"/>
      <c r="L2466" s="18">
        <v>691.43</v>
      </c>
    </row>
    <row r="2467" spans="1:12" s="20" customFormat="1" ht="12" x14ac:dyDescent="0.25">
      <c r="A2467" s="71">
        <v>2466</v>
      </c>
      <c r="B2467" s="18"/>
      <c r="C2467" s="18"/>
      <c r="D2467" s="18" t="s">
        <v>21613</v>
      </c>
      <c r="E2467" s="17">
        <v>1</v>
      </c>
      <c r="F2467" s="18" t="s">
        <v>21614</v>
      </c>
      <c r="G2467" s="17">
        <v>1</v>
      </c>
      <c r="H2467" s="19"/>
      <c r="I2467" s="18"/>
      <c r="J2467" s="19"/>
      <c r="K2467" s="18"/>
      <c r="L2467" s="18">
        <v>864</v>
      </c>
    </row>
    <row r="2468" spans="1:12" s="20" customFormat="1" ht="12" x14ac:dyDescent="0.25">
      <c r="A2468" s="71">
        <v>2467</v>
      </c>
      <c r="B2468" s="18"/>
      <c r="C2468" s="18"/>
      <c r="D2468" s="18" t="s">
        <v>21615</v>
      </c>
      <c r="E2468" s="17">
        <v>1</v>
      </c>
      <c r="F2468" s="18" t="s">
        <v>21616</v>
      </c>
      <c r="G2468" s="17">
        <v>1</v>
      </c>
      <c r="H2468" s="19"/>
      <c r="I2468" s="18"/>
      <c r="J2468" s="19"/>
      <c r="K2468" s="18"/>
      <c r="L2468" s="18">
        <v>1068</v>
      </c>
    </row>
    <row r="2469" spans="1:12" s="20" customFormat="1" ht="12" x14ac:dyDescent="0.25">
      <c r="A2469" s="71">
        <v>2468</v>
      </c>
      <c r="B2469" s="18"/>
      <c r="C2469" s="18"/>
      <c r="D2469" s="18" t="s">
        <v>21617</v>
      </c>
      <c r="E2469" s="17">
        <v>1</v>
      </c>
      <c r="F2469" s="18" t="s">
        <v>21618</v>
      </c>
      <c r="G2469" s="17">
        <v>1</v>
      </c>
      <c r="H2469" s="19"/>
      <c r="I2469" s="18"/>
      <c r="J2469" s="19"/>
      <c r="K2469" s="18"/>
      <c r="L2469" s="18">
        <v>1152.57</v>
      </c>
    </row>
    <row r="2470" spans="1:12" s="20" customFormat="1" ht="12" x14ac:dyDescent="0.25">
      <c r="A2470" s="71">
        <v>2469</v>
      </c>
      <c r="B2470" s="18"/>
      <c r="C2470" s="18"/>
      <c r="D2470" s="18" t="s">
        <v>21619</v>
      </c>
      <c r="E2470" s="17">
        <v>1</v>
      </c>
      <c r="F2470" s="18" t="s">
        <v>21620</v>
      </c>
      <c r="G2470" s="17">
        <v>1</v>
      </c>
      <c r="H2470" s="19"/>
      <c r="I2470" s="18"/>
      <c r="J2470" s="19"/>
      <c r="K2470" s="18"/>
      <c r="L2470" s="18">
        <v>957.71</v>
      </c>
    </row>
    <row r="2471" spans="1:12" s="20" customFormat="1" ht="12" x14ac:dyDescent="0.25">
      <c r="A2471" s="71">
        <v>2470</v>
      </c>
      <c r="B2471" s="18"/>
      <c r="C2471" s="18"/>
      <c r="D2471" s="18" t="s">
        <v>21621</v>
      </c>
      <c r="E2471" s="17">
        <v>1</v>
      </c>
      <c r="F2471" s="18" t="s">
        <v>21622</v>
      </c>
      <c r="G2471" s="17">
        <v>1</v>
      </c>
      <c r="H2471" s="19"/>
      <c r="I2471" s="18"/>
      <c r="J2471" s="19"/>
      <c r="K2471" s="18"/>
      <c r="L2471" s="18">
        <v>1172</v>
      </c>
    </row>
    <row r="2472" spans="1:12" s="20" customFormat="1" ht="12" x14ac:dyDescent="0.25">
      <c r="A2472" s="71">
        <v>2471</v>
      </c>
      <c r="B2472" s="18"/>
      <c r="C2472" s="18"/>
      <c r="D2472" s="18" t="s">
        <v>21623</v>
      </c>
      <c r="E2472" s="17">
        <v>1</v>
      </c>
      <c r="F2472" s="18" t="s">
        <v>21624</v>
      </c>
      <c r="G2472" s="17">
        <v>1</v>
      </c>
      <c r="H2472" s="19"/>
      <c r="I2472" s="18"/>
      <c r="J2472" s="19"/>
      <c r="K2472" s="18"/>
      <c r="L2472" s="18">
        <v>1676.57</v>
      </c>
    </row>
    <row r="2473" spans="1:12" s="20" customFormat="1" ht="12" x14ac:dyDescent="0.25">
      <c r="A2473" s="71">
        <v>2472</v>
      </c>
      <c r="B2473" s="18"/>
      <c r="C2473" s="18"/>
      <c r="D2473" s="18" t="s">
        <v>21625</v>
      </c>
      <c r="E2473" s="17">
        <v>1</v>
      </c>
      <c r="F2473" s="18" t="s">
        <v>21626</v>
      </c>
      <c r="G2473" s="17">
        <v>1</v>
      </c>
      <c r="H2473" s="19"/>
      <c r="I2473" s="18"/>
      <c r="J2473" s="19"/>
      <c r="K2473" s="18"/>
      <c r="L2473" s="18">
        <v>1524.57</v>
      </c>
    </row>
    <row r="2474" spans="1:12" s="20" customFormat="1" ht="12" x14ac:dyDescent="0.25">
      <c r="A2474" s="71">
        <v>2473</v>
      </c>
      <c r="B2474" s="18"/>
      <c r="C2474" s="18"/>
      <c r="D2474" s="18" t="s">
        <v>21627</v>
      </c>
      <c r="E2474" s="17">
        <v>1</v>
      </c>
      <c r="F2474" s="18" t="s">
        <v>21628</v>
      </c>
      <c r="G2474" s="17">
        <v>1</v>
      </c>
      <c r="H2474" s="19"/>
      <c r="I2474" s="18"/>
      <c r="J2474" s="19"/>
      <c r="K2474" s="18"/>
      <c r="L2474" s="18">
        <v>1513.14</v>
      </c>
    </row>
    <row r="2475" spans="1:12" s="20" customFormat="1" ht="12" x14ac:dyDescent="0.25">
      <c r="A2475" s="71">
        <v>2474</v>
      </c>
      <c r="B2475" s="18"/>
      <c r="C2475" s="18"/>
      <c r="D2475" s="18" t="s">
        <v>21629</v>
      </c>
      <c r="E2475" s="17">
        <v>1</v>
      </c>
      <c r="F2475" s="18" t="s">
        <v>21630</v>
      </c>
      <c r="G2475" s="17">
        <v>1</v>
      </c>
      <c r="H2475" s="19"/>
      <c r="I2475" s="18"/>
      <c r="J2475" s="19"/>
      <c r="K2475" s="18"/>
      <c r="L2475" s="18">
        <v>2073.71</v>
      </c>
    </row>
    <row r="2476" spans="1:12" s="20" customFormat="1" ht="12" x14ac:dyDescent="0.25">
      <c r="A2476" s="71">
        <v>2475</v>
      </c>
      <c r="B2476" s="18"/>
      <c r="C2476" s="18"/>
      <c r="D2476" s="18" t="s">
        <v>21631</v>
      </c>
      <c r="E2476" s="17">
        <v>1</v>
      </c>
      <c r="F2476" s="18" t="s">
        <v>21632</v>
      </c>
      <c r="G2476" s="17">
        <v>1</v>
      </c>
      <c r="H2476" s="19"/>
      <c r="I2476" s="18"/>
      <c r="J2476" s="19"/>
      <c r="K2476" s="18"/>
      <c r="L2476" s="18">
        <v>1835.43</v>
      </c>
    </row>
    <row r="2477" spans="1:12" s="20" customFormat="1" ht="12" x14ac:dyDescent="0.25">
      <c r="A2477" s="71">
        <v>2476</v>
      </c>
      <c r="B2477" s="18"/>
      <c r="C2477" s="18"/>
      <c r="D2477" s="18" t="s">
        <v>21633</v>
      </c>
      <c r="E2477" s="17">
        <v>1</v>
      </c>
      <c r="F2477" s="18" t="s">
        <v>21634</v>
      </c>
      <c r="G2477" s="17">
        <v>1</v>
      </c>
      <c r="H2477" s="19"/>
      <c r="I2477" s="18"/>
      <c r="J2477" s="19"/>
      <c r="K2477" s="18"/>
      <c r="L2477" s="18">
        <v>2617.14</v>
      </c>
    </row>
    <row r="2478" spans="1:12" s="20" customFormat="1" ht="12" x14ac:dyDescent="0.25">
      <c r="A2478" s="71">
        <v>2477</v>
      </c>
      <c r="B2478" s="18"/>
      <c r="C2478" s="18"/>
      <c r="D2478" s="18" t="s">
        <v>21635</v>
      </c>
      <c r="E2478" s="17">
        <v>1</v>
      </c>
      <c r="F2478" s="18" t="s">
        <v>21636</v>
      </c>
      <c r="G2478" s="17">
        <v>1</v>
      </c>
      <c r="H2478" s="19"/>
      <c r="I2478" s="18"/>
      <c r="J2478" s="19"/>
      <c r="K2478" s="18"/>
      <c r="L2478" s="18">
        <v>308</v>
      </c>
    </row>
    <row r="2479" spans="1:12" s="20" customFormat="1" ht="12" x14ac:dyDescent="0.25">
      <c r="A2479" s="71">
        <v>2478</v>
      </c>
      <c r="B2479" s="18"/>
      <c r="C2479" s="18"/>
      <c r="D2479" s="18" t="s">
        <v>21637</v>
      </c>
      <c r="E2479" s="17">
        <v>1</v>
      </c>
      <c r="F2479" s="18" t="s">
        <v>21638</v>
      </c>
      <c r="G2479" s="17">
        <v>1</v>
      </c>
      <c r="H2479" s="19"/>
      <c r="I2479" s="18"/>
      <c r="J2479" s="19"/>
      <c r="K2479" s="18"/>
      <c r="L2479" s="18">
        <v>362.86</v>
      </c>
    </row>
    <row r="2480" spans="1:12" s="20" customFormat="1" ht="12" x14ac:dyDescent="0.25">
      <c r="A2480" s="71">
        <v>2479</v>
      </c>
      <c r="B2480" s="18"/>
      <c r="C2480" s="18"/>
      <c r="D2480" s="18" t="s">
        <v>21639</v>
      </c>
      <c r="E2480" s="17">
        <v>1</v>
      </c>
      <c r="F2480" s="18" t="s">
        <v>21640</v>
      </c>
      <c r="G2480" s="17">
        <v>1</v>
      </c>
      <c r="H2480" s="19"/>
      <c r="I2480" s="18"/>
      <c r="J2480" s="19"/>
      <c r="K2480" s="18"/>
      <c r="L2480" s="18">
        <v>506.86</v>
      </c>
    </row>
    <row r="2481" spans="1:12" s="20" customFormat="1" ht="12" x14ac:dyDescent="0.25">
      <c r="A2481" s="71">
        <v>2480</v>
      </c>
      <c r="B2481" s="18"/>
      <c r="C2481" s="18"/>
      <c r="D2481" s="18" t="s">
        <v>21641</v>
      </c>
      <c r="E2481" s="17">
        <v>1</v>
      </c>
      <c r="F2481" s="18" t="s">
        <v>21642</v>
      </c>
      <c r="G2481" s="17">
        <v>1</v>
      </c>
      <c r="H2481" s="19"/>
      <c r="I2481" s="18"/>
      <c r="J2481" s="19"/>
      <c r="K2481" s="18"/>
      <c r="L2481" s="18">
        <v>575.42999999999995</v>
      </c>
    </row>
    <row r="2482" spans="1:12" s="20" customFormat="1" ht="12" x14ac:dyDescent="0.25">
      <c r="A2482" s="71">
        <v>2481</v>
      </c>
      <c r="B2482" s="18"/>
      <c r="C2482" s="18"/>
      <c r="D2482" s="18" t="s">
        <v>21643</v>
      </c>
      <c r="E2482" s="17">
        <v>1</v>
      </c>
      <c r="F2482" s="18" t="s">
        <v>21644</v>
      </c>
      <c r="G2482" s="17">
        <v>1</v>
      </c>
      <c r="H2482" s="19"/>
      <c r="I2482" s="18"/>
      <c r="J2482" s="19"/>
      <c r="K2482" s="18"/>
      <c r="L2482" s="18">
        <v>972.57</v>
      </c>
    </row>
    <row r="2483" spans="1:12" s="20" customFormat="1" ht="12" x14ac:dyDescent="0.25">
      <c r="A2483" s="71">
        <v>2482</v>
      </c>
      <c r="B2483" s="18"/>
      <c r="C2483" s="18"/>
      <c r="D2483" s="18" t="s">
        <v>21645</v>
      </c>
      <c r="E2483" s="17">
        <v>1</v>
      </c>
      <c r="F2483" s="18" t="s">
        <v>21646</v>
      </c>
      <c r="G2483" s="17">
        <v>1</v>
      </c>
      <c r="H2483" s="19"/>
      <c r="I2483" s="18"/>
      <c r="J2483" s="19"/>
      <c r="K2483" s="18"/>
      <c r="L2483" s="18">
        <v>757.14</v>
      </c>
    </row>
    <row r="2484" spans="1:12" s="20" customFormat="1" ht="12" x14ac:dyDescent="0.25">
      <c r="A2484" s="71">
        <v>2483</v>
      </c>
      <c r="B2484" s="18"/>
      <c r="C2484" s="18"/>
      <c r="D2484" s="18" t="s">
        <v>21647</v>
      </c>
      <c r="E2484" s="17">
        <v>1</v>
      </c>
      <c r="F2484" s="18" t="s">
        <v>21648</v>
      </c>
      <c r="G2484" s="17">
        <v>1</v>
      </c>
      <c r="H2484" s="19"/>
      <c r="I2484" s="18"/>
      <c r="J2484" s="19"/>
      <c r="K2484" s="18"/>
      <c r="L2484" s="18">
        <v>970.86</v>
      </c>
    </row>
    <row r="2485" spans="1:12" s="20" customFormat="1" ht="12" x14ac:dyDescent="0.25">
      <c r="A2485" s="71">
        <v>2484</v>
      </c>
      <c r="B2485" s="18"/>
      <c r="C2485" s="18"/>
      <c r="D2485" s="18" t="s">
        <v>21649</v>
      </c>
      <c r="E2485" s="17">
        <v>1</v>
      </c>
      <c r="F2485" s="18" t="s">
        <v>21650</v>
      </c>
      <c r="G2485" s="17">
        <v>1</v>
      </c>
      <c r="H2485" s="19"/>
      <c r="I2485" s="18"/>
      <c r="J2485" s="19"/>
      <c r="K2485" s="18"/>
      <c r="L2485" s="18">
        <v>1150.29</v>
      </c>
    </row>
    <row r="2486" spans="1:12" s="20" customFormat="1" ht="12" x14ac:dyDescent="0.25">
      <c r="A2486" s="71">
        <v>2485</v>
      </c>
      <c r="B2486" s="18"/>
      <c r="C2486" s="18"/>
      <c r="D2486" s="18" t="s">
        <v>21651</v>
      </c>
      <c r="E2486" s="17">
        <v>1</v>
      </c>
      <c r="F2486" s="18" t="s">
        <v>21652</v>
      </c>
      <c r="G2486" s="17">
        <v>1</v>
      </c>
      <c r="H2486" s="19"/>
      <c r="I2486" s="18"/>
      <c r="J2486" s="19"/>
      <c r="K2486" s="18"/>
      <c r="L2486" s="18">
        <v>1428</v>
      </c>
    </row>
    <row r="2487" spans="1:12" s="20" customFormat="1" ht="12" x14ac:dyDescent="0.25">
      <c r="A2487" s="71">
        <v>2486</v>
      </c>
      <c r="B2487" s="18"/>
      <c r="C2487" s="18"/>
      <c r="D2487" s="18" t="s">
        <v>21653</v>
      </c>
      <c r="E2487" s="17">
        <v>1</v>
      </c>
      <c r="F2487" s="18" t="s">
        <v>21654</v>
      </c>
      <c r="G2487" s="17">
        <v>1</v>
      </c>
      <c r="H2487" s="19"/>
      <c r="I2487" s="18"/>
      <c r="J2487" s="19"/>
      <c r="K2487" s="18"/>
      <c r="L2487" s="18">
        <v>31.43</v>
      </c>
    </row>
    <row r="2488" spans="1:12" s="20" customFormat="1" ht="12" x14ac:dyDescent="0.25">
      <c r="A2488" s="71">
        <v>2487</v>
      </c>
      <c r="B2488" s="18"/>
      <c r="C2488" s="18"/>
      <c r="D2488" s="18" t="s">
        <v>21655</v>
      </c>
      <c r="E2488" s="17">
        <v>1</v>
      </c>
      <c r="F2488" s="18" t="s">
        <v>21656</v>
      </c>
      <c r="G2488" s="17">
        <v>1</v>
      </c>
      <c r="H2488" s="19"/>
      <c r="I2488" s="18"/>
      <c r="J2488" s="19"/>
      <c r="K2488" s="18"/>
      <c r="L2488" s="18">
        <v>36.57</v>
      </c>
    </row>
    <row r="2489" spans="1:12" s="20" customFormat="1" ht="12" x14ac:dyDescent="0.25">
      <c r="A2489" s="71">
        <v>2488</v>
      </c>
      <c r="B2489" s="18"/>
      <c r="C2489" s="18"/>
      <c r="D2489" s="18" t="s">
        <v>21657</v>
      </c>
      <c r="E2489" s="17">
        <v>1</v>
      </c>
      <c r="F2489" s="18" t="s">
        <v>21658</v>
      </c>
      <c r="G2489" s="17">
        <v>1</v>
      </c>
      <c r="H2489" s="19"/>
      <c r="I2489" s="18"/>
      <c r="J2489" s="19"/>
      <c r="K2489" s="18"/>
      <c r="L2489" s="18">
        <v>64.569999999999993</v>
      </c>
    </row>
    <row r="2490" spans="1:12" s="20" customFormat="1" ht="12" x14ac:dyDescent="0.25">
      <c r="A2490" s="71">
        <v>2489</v>
      </c>
      <c r="B2490" s="18"/>
      <c r="C2490" s="18"/>
      <c r="D2490" s="18" t="s">
        <v>21659</v>
      </c>
      <c r="E2490" s="17">
        <v>1</v>
      </c>
      <c r="F2490" s="18" t="s">
        <v>21660</v>
      </c>
      <c r="G2490" s="17">
        <v>1</v>
      </c>
      <c r="H2490" s="19"/>
      <c r="I2490" s="18"/>
      <c r="J2490" s="19"/>
      <c r="K2490" s="18"/>
      <c r="L2490" s="18">
        <v>1449.14</v>
      </c>
    </row>
    <row r="2491" spans="1:12" s="20" customFormat="1" ht="12" x14ac:dyDescent="0.25">
      <c r="A2491" s="71">
        <v>2490</v>
      </c>
      <c r="B2491" s="18"/>
      <c r="C2491" s="18"/>
      <c r="D2491" s="18" t="s">
        <v>21661</v>
      </c>
      <c r="E2491" s="17">
        <v>1</v>
      </c>
      <c r="F2491" s="18" t="s">
        <v>21662</v>
      </c>
      <c r="G2491" s="17">
        <v>1</v>
      </c>
      <c r="H2491" s="19"/>
      <c r="I2491" s="18"/>
      <c r="J2491" s="19"/>
      <c r="K2491" s="18"/>
      <c r="L2491" s="18">
        <v>1570.29</v>
      </c>
    </row>
    <row r="2492" spans="1:12" s="20" customFormat="1" ht="12" x14ac:dyDescent="0.25">
      <c r="A2492" s="71">
        <v>2491</v>
      </c>
      <c r="B2492" s="18"/>
      <c r="C2492" s="18"/>
      <c r="D2492" s="18" t="s">
        <v>21663</v>
      </c>
      <c r="E2492" s="17">
        <v>1</v>
      </c>
      <c r="F2492" s="18" t="s">
        <v>21664</v>
      </c>
      <c r="G2492" s="17">
        <v>1</v>
      </c>
      <c r="H2492" s="19"/>
      <c r="I2492" s="18"/>
      <c r="J2492" s="19"/>
      <c r="K2492" s="18"/>
      <c r="L2492" s="18">
        <v>2141.71</v>
      </c>
    </row>
    <row r="2493" spans="1:12" s="20" customFormat="1" ht="12" x14ac:dyDescent="0.25">
      <c r="A2493" s="71">
        <v>2492</v>
      </c>
      <c r="B2493" s="18"/>
      <c r="C2493" s="18"/>
      <c r="D2493" s="18" t="s">
        <v>21665</v>
      </c>
      <c r="E2493" s="17">
        <v>1</v>
      </c>
      <c r="F2493" s="18" t="s">
        <v>21666</v>
      </c>
      <c r="G2493" s="17">
        <v>1</v>
      </c>
      <c r="H2493" s="19"/>
      <c r="I2493" s="18"/>
      <c r="J2493" s="19"/>
      <c r="K2493" s="18"/>
      <c r="L2493" s="18">
        <v>3366.86</v>
      </c>
    </row>
    <row r="2494" spans="1:12" s="20" customFormat="1" ht="12" x14ac:dyDescent="0.25">
      <c r="A2494" s="71">
        <v>2493</v>
      </c>
      <c r="B2494" s="18"/>
      <c r="C2494" s="18"/>
      <c r="D2494" s="18" t="s">
        <v>21667</v>
      </c>
      <c r="E2494" s="17">
        <v>1</v>
      </c>
      <c r="F2494" s="18" t="s">
        <v>21668</v>
      </c>
      <c r="G2494" s="17">
        <v>1</v>
      </c>
      <c r="H2494" s="19"/>
      <c r="I2494" s="18"/>
      <c r="J2494" s="19"/>
      <c r="K2494" s="18"/>
      <c r="L2494" s="18">
        <v>1710.86</v>
      </c>
    </row>
    <row r="2495" spans="1:12" s="20" customFormat="1" ht="12" x14ac:dyDescent="0.25">
      <c r="A2495" s="71">
        <v>2494</v>
      </c>
      <c r="B2495" s="18"/>
      <c r="C2495" s="18"/>
      <c r="D2495" s="18" t="s">
        <v>21669</v>
      </c>
      <c r="E2495" s="17">
        <v>1</v>
      </c>
      <c r="F2495" s="18" t="s">
        <v>21670</v>
      </c>
      <c r="G2495" s="17">
        <v>1</v>
      </c>
      <c r="H2495" s="19"/>
      <c r="I2495" s="18"/>
      <c r="J2495" s="19"/>
      <c r="K2495" s="18"/>
      <c r="L2495" s="18">
        <v>1495.43</v>
      </c>
    </row>
    <row r="2496" spans="1:12" s="20" customFormat="1" ht="12" x14ac:dyDescent="0.25">
      <c r="A2496" s="71">
        <v>2495</v>
      </c>
      <c r="B2496" s="18"/>
      <c r="C2496" s="18"/>
      <c r="D2496" s="18" t="s">
        <v>21671</v>
      </c>
      <c r="E2496" s="17">
        <v>1</v>
      </c>
      <c r="F2496" s="18" t="s">
        <v>21672</v>
      </c>
      <c r="G2496" s="17">
        <v>1</v>
      </c>
      <c r="H2496" s="19"/>
      <c r="I2496" s="18"/>
      <c r="J2496" s="19"/>
      <c r="K2496" s="18"/>
      <c r="L2496" s="18">
        <v>2257.14</v>
      </c>
    </row>
    <row r="2497" spans="1:12" s="20" customFormat="1" ht="12" x14ac:dyDescent="0.25">
      <c r="A2497" s="71">
        <v>2496</v>
      </c>
      <c r="B2497" s="18"/>
      <c r="C2497" s="18"/>
      <c r="D2497" s="18" t="s">
        <v>21673</v>
      </c>
      <c r="E2497" s="17">
        <v>1</v>
      </c>
      <c r="F2497" s="18" t="s">
        <v>21674</v>
      </c>
      <c r="G2497" s="17">
        <v>1</v>
      </c>
      <c r="H2497" s="19"/>
      <c r="I2497" s="18"/>
      <c r="J2497" s="19"/>
      <c r="K2497" s="18"/>
      <c r="L2497" s="18">
        <v>2696.57</v>
      </c>
    </row>
    <row r="2498" spans="1:12" s="20" customFormat="1" ht="12" x14ac:dyDescent="0.25">
      <c r="A2498" s="71">
        <v>2497</v>
      </c>
      <c r="B2498" s="18"/>
      <c r="C2498" s="18"/>
      <c r="D2498" s="18" t="s">
        <v>21675</v>
      </c>
      <c r="E2498" s="17">
        <v>1</v>
      </c>
      <c r="F2498" s="18" t="s">
        <v>21676</v>
      </c>
      <c r="G2498" s="17">
        <v>1</v>
      </c>
      <c r="H2498" s="19"/>
      <c r="I2498" s="18"/>
      <c r="J2498" s="19"/>
      <c r="K2498" s="18"/>
      <c r="L2498" s="18">
        <v>3542.86</v>
      </c>
    </row>
    <row r="2499" spans="1:12" s="20" customFormat="1" ht="12" x14ac:dyDescent="0.25">
      <c r="A2499" s="71">
        <v>2498</v>
      </c>
      <c r="B2499" s="18"/>
      <c r="C2499" s="18"/>
      <c r="D2499" s="18" t="s">
        <v>21677</v>
      </c>
      <c r="E2499" s="17">
        <v>1</v>
      </c>
      <c r="F2499" s="18" t="s">
        <v>21678</v>
      </c>
      <c r="G2499" s="17">
        <v>1</v>
      </c>
      <c r="H2499" s="19"/>
      <c r="I2499" s="18"/>
      <c r="J2499" s="19"/>
      <c r="K2499" s="18"/>
      <c r="L2499" s="18">
        <v>713.71</v>
      </c>
    </row>
    <row r="2500" spans="1:12" s="20" customFormat="1" ht="12" x14ac:dyDescent="0.25">
      <c r="A2500" s="71">
        <v>2499</v>
      </c>
      <c r="B2500" s="18"/>
      <c r="C2500" s="18"/>
      <c r="D2500" s="18" t="s">
        <v>21679</v>
      </c>
      <c r="E2500" s="17">
        <v>1</v>
      </c>
      <c r="F2500" s="18" t="s">
        <v>21680</v>
      </c>
      <c r="G2500" s="17">
        <v>1</v>
      </c>
      <c r="H2500" s="19"/>
      <c r="I2500" s="18"/>
      <c r="J2500" s="19"/>
      <c r="K2500" s="18"/>
      <c r="L2500" s="18">
        <v>41.71</v>
      </c>
    </row>
    <row r="2501" spans="1:12" s="20" customFormat="1" ht="12" x14ac:dyDescent="0.25">
      <c r="A2501" s="71">
        <v>2500</v>
      </c>
      <c r="B2501" s="18"/>
      <c r="C2501" s="18"/>
      <c r="D2501" s="18" t="s">
        <v>21681</v>
      </c>
      <c r="E2501" s="17">
        <v>1</v>
      </c>
      <c r="F2501" s="18" t="s">
        <v>21682</v>
      </c>
      <c r="G2501" s="17">
        <v>1</v>
      </c>
      <c r="H2501" s="19"/>
      <c r="I2501" s="18"/>
      <c r="J2501" s="19"/>
      <c r="K2501" s="18"/>
      <c r="L2501" s="18">
        <v>56.57</v>
      </c>
    </row>
    <row r="2502" spans="1:12" s="20" customFormat="1" ht="12" x14ac:dyDescent="0.25">
      <c r="A2502" s="71">
        <v>2501</v>
      </c>
      <c r="B2502" s="18"/>
      <c r="C2502" s="18"/>
      <c r="D2502" s="18" t="s">
        <v>21683</v>
      </c>
      <c r="E2502" s="17">
        <v>1</v>
      </c>
      <c r="F2502" s="18" t="s">
        <v>21684</v>
      </c>
      <c r="G2502" s="17">
        <v>1</v>
      </c>
      <c r="H2502" s="19"/>
      <c r="I2502" s="18"/>
      <c r="J2502" s="19"/>
      <c r="K2502" s="18"/>
      <c r="L2502" s="18">
        <v>60</v>
      </c>
    </row>
    <row r="2503" spans="1:12" s="20" customFormat="1" ht="12" x14ac:dyDescent="0.25">
      <c r="A2503" s="71">
        <v>2502</v>
      </c>
      <c r="B2503" s="18"/>
      <c r="C2503" s="18"/>
      <c r="D2503" s="18" t="s">
        <v>21685</v>
      </c>
      <c r="E2503" s="17">
        <v>1</v>
      </c>
      <c r="F2503" s="18" t="s">
        <v>21686</v>
      </c>
      <c r="G2503" s="17">
        <v>1</v>
      </c>
      <c r="H2503" s="19"/>
      <c r="I2503" s="18"/>
      <c r="J2503" s="19"/>
      <c r="K2503" s="18"/>
      <c r="L2503" s="18">
        <v>78.290000000000006</v>
      </c>
    </row>
    <row r="2504" spans="1:12" s="20" customFormat="1" ht="12" x14ac:dyDescent="0.25">
      <c r="A2504" s="71">
        <v>2503</v>
      </c>
      <c r="B2504" s="18"/>
      <c r="C2504" s="18"/>
      <c r="D2504" s="18" t="s">
        <v>21687</v>
      </c>
      <c r="E2504" s="17">
        <v>1</v>
      </c>
      <c r="F2504" s="18" t="s">
        <v>21688</v>
      </c>
      <c r="G2504" s="17">
        <v>1</v>
      </c>
      <c r="H2504" s="19"/>
      <c r="I2504" s="18"/>
      <c r="J2504" s="19"/>
      <c r="K2504" s="18"/>
      <c r="L2504" s="18">
        <v>93.14</v>
      </c>
    </row>
    <row r="2505" spans="1:12" s="20" customFormat="1" ht="12" x14ac:dyDescent="0.25">
      <c r="A2505" s="71">
        <v>2504</v>
      </c>
      <c r="B2505" s="18"/>
      <c r="C2505" s="18"/>
      <c r="D2505" s="18" t="s">
        <v>21689</v>
      </c>
      <c r="E2505" s="17">
        <v>1</v>
      </c>
      <c r="F2505" s="18" t="s">
        <v>21690</v>
      </c>
      <c r="G2505" s="17">
        <v>1</v>
      </c>
      <c r="H2505" s="19"/>
      <c r="I2505" s="18"/>
      <c r="J2505" s="19"/>
      <c r="K2505" s="18"/>
      <c r="L2505" s="18">
        <v>107.43</v>
      </c>
    </row>
    <row r="2506" spans="1:12" s="20" customFormat="1" ht="12" x14ac:dyDescent="0.25">
      <c r="A2506" s="71">
        <v>2505</v>
      </c>
      <c r="B2506" s="18"/>
      <c r="C2506" s="18"/>
      <c r="D2506" s="18" t="s">
        <v>21691</v>
      </c>
      <c r="E2506" s="17">
        <v>1</v>
      </c>
      <c r="F2506" s="18" t="s">
        <v>21692</v>
      </c>
      <c r="G2506" s="17">
        <v>1</v>
      </c>
      <c r="H2506" s="19"/>
      <c r="I2506" s="18"/>
      <c r="J2506" s="19"/>
      <c r="K2506" s="18"/>
      <c r="L2506" s="18">
        <v>142.29</v>
      </c>
    </row>
    <row r="2507" spans="1:12" s="20" customFormat="1" ht="12" x14ac:dyDescent="0.25">
      <c r="A2507" s="71">
        <v>2506</v>
      </c>
      <c r="B2507" s="18"/>
      <c r="C2507" s="18"/>
      <c r="D2507" s="18" t="s">
        <v>21693</v>
      </c>
      <c r="E2507" s="17">
        <v>1</v>
      </c>
      <c r="F2507" s="18" t="s">
        <v>21694</v>
      </c>
      <c r="G2507" s="17">
        <v>1</v>
      </c>
      <c r="H2507" s="19"/>
      <c r="I2507" s="18"/>
      <c r="J2507" s="19"/>
      <c r="K2507" s="18"/>
      <c r="L2507" s="18">
        <v>78.290000000000006</v>
      </c>
    </row>
    <row r="2508" spans="1:12" s="20" customFormat="1" ht="12" x14ac:dyDescent="0.25">
      <c r="A2508" s="71">
        <v>2507</v>
      </c>
      <c r="B2508" s="18"/>
      <c r="C2508" s="18"/>
      <c r="D2508" s="18" t="s">
        <v>21695</v>
      </c>
      <c r="E2508" s="17">
        <v>1</v>
      </c>
      <c r="F2508" s="18" t="s">
        <v>21696</v>
      </c>
      <c r="G2508" s="17">
        <v>1</v>
      </c>
      <c r="H2508" s="19"/>
      <c r="I2508" s="18"/>
      <c r="J2508" s="19"/>
      <c r="K2508" s="18"/>
      <c r="L2508" s="18">
        <v>107.43</v>
      </c>
    </row>
    <row r="2509" spans="1:12" s="20" customFormat="1" ht="12" x14ac:dyDescent="0.25">
      <c r="A2509" s="71">
        <v>2508</v>
      </c>
      <c r="B2509" s="18"/>
      <c r="C2509" s="18"/>
      <c r="D2509" s="18" t="s">
        <v>21697</v>
      </c>
      <c r="E2509" s="17">
        <v>1</v>
      </c>
      <c r="F2509" s="18" t="s">
        <v>21698</v>
      </c>
      <c r="G2509" s="17">
        <v>1</v>
      </c>
      <c r="H2509" s="19"/>
      <c r="I2509" s="18"/>
      <c r="J2509" s="19"/>
      <c r="K2509" s="18"/>
      <c r="L2509" s="18">
        <v>142.29</v>
      </c>
    </row>
    <row r="2510" spans="1:12" s="20" customFormat="1" ht="12" x14ac:dyDescent="0.25">
      <c r="A2510" s="71">
        <v>2509</v>
      </c>
      <c r="B2510" s="18"/>
      <c r="C2510" s="18"/>
      <c r="D2510" s="18" t="s">
        <v>21699</v>
      </c>
      <c r="E2510" s="17">
        <v>1</v>
      </c>
      <c r="F2510" s="18" t="s">
        <v>21700</v>
      </c>
      <c r="G2510" s="17">
        <v>1</v>
      </c>
      <c r="H2510" s="19"/>
      <c r="I2510" s="18"/>
      <c r="J2510" s="19"/>
      <c r="K2510" s="18"/>
      <c r="L2510" s="18">
        <v>7.43</v>
      </c>
    </row>
    <row r="2511" spans="1:12" s="20" customFormat="1" ht="12" x14ac:dyDescent="0.25">
      <c r="A2511" s="71">
        <v>2510</v>
      </c>
      <c r="B2511" s="18"/>
      <c r="C2511" s="18"/>
      <c r="D2511" s="18" t="s">
        <v>21701</v>
      </c>
      <c r="E2511" s="17">
        <v>1</v>
      </c>
      <c r="F2511" s="18" t="s">
        <v>21702</v>
      </c>
      <c r="G2511" s="17">
        <v>1</v>
      </c>
      <c r="H2511" s="19"/>
      <c r="I2511" s="18"/>
      <c r="J2511" s="19"/>
      <c r="K2511" s="18"/>
      <c r="L2511" s="18">
        <v>8</v>
      </c>
    </row>
    <row r="2512" spans="1:12" s="20" customFormat="1" ht="12" x14ac:dyDescent="0.25">
      <c r="A2512" s="71">
        <v>2511</v>
      </c>
      <c r="B2512" s="18"/>
      <c r="C2512" s="18"/>
      <c r="D2512" s="18" t="s">
        <v>21703</v>
      </c>
      <c r="E2512" s="17">
        <v>1</v>
      </c>
      <c r="F2512" s="18" t="s">
        <v>21704</v>
      </c>
      <c r="G2512" s="17">
        <v>1</v>
      </c>
      <c r="H2512" s="19"/>
      <c r="I2512" s="18"/>
      <c r="J2512" s="19"/>
      <c r="K2512" s="18"/>
      <c r="L2512" s="18">
        <v>29.14</v>
      </c>
    </row>
    <row r="2513" spans="1:12" s="20" customFormat="1" ht="12" x14ac:dyDescent="0.25">
      <c r="A2513" s="71">
        <v>2512</v>
      </c>
      <c r="B2513" s="18"/>
      <c r="C2513" s="18"/>
      <c r="D2513" s="18" t="s">
        <v>21705</v>
      </c>
      <c r="E2513" s="17">
        <v>1</v>
      </c>
      <c r="F2513" s="18" t="s">
        <v>21706</v>
      </c>
      <c r="G2513" s="17">
        <v>1</v>
      </c>
      <c r="H2513" s="19"/>
      <c r="I2513" s="18"/>
      <c r="J2513" s="19"/>
      <c r="K2513" s="18"/>
      <c r="L2513" s="18">
        <v>94.86</v>
      </c>
    </row>
    <row r="2514" spans="1:12" s="20" customFormat="1" ht="12" x14ac:dyDescent="0.25">
      <c r="A2514" s="71">
        <v>2513</v>
      </c>
      <c r="B2514" s="18"/>
      <c r="C2514" s="18"/>
      <c r="D2514" s="18" t="s">
        <v>21707</v>
      </c>
      <c r="E2514" s="17">
        <v>1</v>
      </c>
      <c r="F2514" s="18" t="s">
        <v>21708</v>
      </c>
      <c r="G2514" s="17">
        <v>1</v>
      </c>
      <c r="H2514" s="19"/>
      <c r="I2514" s="18"/>
      <c r="J2514" s="19"/>
      <c r="K2514" s="18"/>
      <c r="L2514" s="18">
        <v>109.14</v>
      </c>
    </row>
    <row r="2515" spans="1:12" s="20" customFormat="1" ht="12" x14ac:dyDescent="0.25">
      <c r="A2515" s="71">
        <v>2514</v>
      </c>
      <c r="B2515" s="18"/>
      <c r="C2515" s="18"/>
      <c r="D2515" s="18" t="s">
        <v>21709</v>
      </c>
      <c r="E2515" s="17">
        <v>1</v>
      </c>
      <c r="F2515" s="18" t="s">
        <v>21710</v>
      </c>
      <c r="G2515" s="17">
        <v>1</v>
      </c>
      <c r="H2515" s="19"/>
      <c r="I2515" s="18"/>
      <c r="J2515" s="19"/>
      <c r="K2515" s="18"/>
      <c r="L2515" s="18">
        <v>113.71</v>
      </c>
    </row>
    <row r="2516" spans="1:12" s="20" customFormat="1" ht="12" x14ac:dyDescent="0.25">
      <c r="A2516" s="71">
        <v>2515</v>
      </c>
      <c r="B2516" s="18"/>
      <c r="C2516" s="18"/>
      <c r="D2516" s="18" t="s">
        <v>21711</v>
      </c>
      <c r="E2516" s="17">
        <v>1</v>
      </c>
      <c r="F2516" s="18" t="s">
        <v>21712</v>
      </c>
      <c r="G2516" s="17">
        <v>1</v>
      </c>
      <c r="H2516" s="19"/>
      <c r="I2516" s="18"/>
      <c r="J2516" s="19"/>
      <c r="K2516" s="18"/>
      <c r="L2516" s="18">
        <v>128</v>
      </c>
    </row>
    <row r="2517" spans="1:12" s="20" customFormat="1" ht="12" x14ac:dyDescent="0.25">
      <c r="A2517" s="71">
        <v>2516</v>
      </c>
      <c r="B2517" s="18"/>
      <c r="C2517" s="18"/>
      <c r="D2517" s="18" t="s">
        <v>21713</v>
      </c>
      <c r="E2517" s="17">
        <v>1</v>
      </c>
      <c r="F2517" s="18" t="s">
        <v>21714</v>
      </c>
      <c r="G2517" s="17">
        <v>1</v>
      </c>
      <c r="H2517" s="19"/>
      <c r="I2517" s="18"/>
      <c r="J2517" s="19"/>
      <c r="K2517" s="18"/>
      <c r="L2517" s="18">
        <v>136</v>
      </c>
    </row>
    <row r="2518" spans="1:12" s="20" customFormat="1" ht="12" x14ac:dyDescent="0.25">
      <c r="A2518" s="71">
        <v>2517</v>
      </c>
      <c r="B2518" s="18"/>
      <c r="C2518" s="18"/>
      <c r="D2518" s="18" t="s">
        <v>21715</v>
      </c>
      <c r="E2518" s="17">
        <v>1</v>
      </c>
      <c r="F2518" s="18" t="s">
        <v>21716</v>
      </c>
      <c r="G2518" s="17">
        <v>1</v>
      </c>
      <c r="H2518" s="19"/>
      <c r="I2518" s="18"/>
      <c r="J2518" s="19"/>
      <c r="K2518" s="18"/>
      <c r="L2518" s="18">
        <v>153.71</v>
      </c>
    </row>
    <row r="2519" spans="1:12" s="20" customFormat="1" ht="12" x14ac:dyDescent="0.25">
      <c r="A2519" s="71">
        <v>2518</v>
      </c>
      <c r="B2519" s="18"/>
      <c r="C2519" s="18"/>
      <c r="D2519" s="18" t="s">
        <v>21717</v>
      </c>
      <c r="E2519" s="17">
        <v>1</v>
      </c>
      <c r="F2519" s="18" t="s">
        <v>21718</v>
      </c>
      <c r="G2519" s="17">
        <v>1</v>
      </c>
      <c r="H2519" s="19"/>
      <c r="I2519" s="18"/>
      <c r="J2519" s="19"/>
      <c r="K2519" s="18"/>
      <c r="L2519" s="18">
        <v>94.86</v>
      </c>
    </row>
    <row r="2520" spans="1:12" s="20" customFormat="1" ht="12" x14ac:dyDescent="0.25">
      <c r="A2520" s="71">
        <v>2519</v>
      </c>
      <c r="B2520" s="18"/>
      <c r="C2520" s="18"/>
      <c r="D2520" s="18" t="s">
        <v>21719</v>
      </c>
      <c r="E2520" s="17">
        <v>1</v>
      </c>
      <c r="F2520" s="18" t="s">
        <v>21720</v>
      </c>
      <c r="G2520" s="17">
        <v>1</v>
      </c>
      <c r="H2520" s="19"/>
      <c r="I2520" s="18"/>
      <c r="J2520" s="19"/>
      <c r="K2520" s="18"/>
      <c r="L2520" s="18">
        <v>116</v>
      </c>
    </row>
    <row r="2521" spans="1:12" s="20" customFormat="1" ht="12" x14ac:dyDescent="0.25">
      <c r="A2521" s="71">
        <v>2520</v>
      </c>
      <c r="B2521" s="18"/>
      <c r="C2521" s="18"/>
      <c r="D2521" s="18" t="s">
        <v>21721</v>
      </c>
      <c r="E2521" s="17">
        <v>1</v>
      </c>
      <c r="F2521" s="18" t="s">
        <v>21722</v>
      </c>
      <c r="G2521" s="17">
        <v>1</v>
      </c>
      <c r="H2521" s="19"/>
      <c r="I2521" s="18"/>
      <c r="J2521" s="19"/>
      <c r="K2521" s="18"/>
      <c r="L2521" s="18">
        <v>139.43</v>
      </c>
    </row>
    <row r="2522" spans="1:12" s="20" customFormat="1" ht="12" x14ac:dyDescent="0.25">
      <c r="A2522" s="71">
        <v>2521</v>
      </c>
      <c r="B2522" s="18"/>
      <c r="C2522" s="18"/>
      <c r="D2522" s="18" t="s">
        <v>21723</v>
      </c>
      <c r="E2522" s="17">
        <v>1</v>
      </c>
      <c r="F2522" s="18" t="s">
        <v>21724</v>
      </c>
      <c r="G2522" s="17">
        <v>1</v>
      </c>
      <c r="H2522" s="19"/>
      <c r="I2522" s="18"/>
      <c r="J2522" s="19"/>
      <c r="K2522" s="18"/>
      <c r="L2522" s="18">
        <v>157.71</v>
      </c>
    </row>
    <row r="2523" spans="1:12" s="20" customFormat="1" ht="12" x14ac:dyDescent="0.25">
      <c r="A2523" s="71">
        <v>2522</v>
      </c>
      <c r="B2523" s="18"/>
      <c r="C2523" s="18"/>
      <c r="D2523" s="18" t="s">
        <v>21725</v>
      </c>
      <c r="E2523" s="17">
        <v>1</v>
      </c>
      <c r="F2523" s="18" t="s">
        <v>21726</v>
      </c>
      <c r="G2523" s="17">
        <v>1</v>
      </c>
      <c r="H2523" s="19"/>
      <c r="I2523" s="18"/>
      <c r="J2523" s="19"/>
      <c r="K2523" s="18"/>
      <c r="L2523" s="18">
        <v>74.86</v>
      </c>
    </row>
    <row r="2524" spans="1:12" s="20" customFormat="1" ht="12" x14ac:dyDescent="0.25">
      <c r="A2524" s="71">
        <v>2523</v>
      </c>
      <c r="B2524" s="18"/>
      <c r="C2524" s="18"/>
      <c r="D2524" s="18" t="s">
        <v>21727</v>
      </c>
      <c r="E2524" s="17">
        <v>1</v>
      </c>
      <c r="F2524" s="18" t="s">
        <v>21728</v>
      </c>
      <c r="G2524" s="17">
        <v>1</v>
      </c>
      <c r="H2524" s="19"/>
      <c r="I2524" s="18"/>
      <c r="J2524" s="19"/>
      <c r="K2524" s="18"/>
      <c r="L2524" s="18">
        <v>88.57</v>
      </c>
    </row>
    <row r="2525" spans="1:12" s="20" customFormat="1" ht="12" x14ac:dyDescent="0.25">
      <c r="A2525" s="71">
        <v>2524</v>
      </c>
      <c r="B2525" s="18"/>
      <c r="C2525" s="18"/>
      <c r="D2525" s="18" t="s">
        <v>21729</v>
      </c>
      <c r="E2525" s="17">
        <v>1</v>
      </c>
      <c r="F2525" s="18" t="s">
        <v>21730</v>
      </c>
      <c r="G2525" s="17">
        <v>1</v>
      </c>
      <c r="H2525" s="19"/>
      <c r="I2525" s="18"/>
      <c r="J2525" s="19"/>
      <c r="K2525" s="18"/>
      <c r="L2525" s="18">
        <v>97.14</v>
      </c>
    </row>
    <row r="2526" spans="1:12" s="20" customFormat="1" ht="12" x14ac:dyDescent="0.25">
      <c r="A2526" s="71">
        <v>2525</v>
      </c>
      <c r="B2526" s="18"/>
      <c r="C2526" s="18"/>
      <c r="D2526" s="18" t="s">
        <v>21731</v>
      </c>
      <c r="E2526" s="17">
        <v>1</v>
      </c>
      <c r="F2526" s="18" t="s">
        <v>21732</v>
      </c>
      <c r="G2526" s="17">
        <v>1</v>
      </c>
      <c r="H2526" s="19"/>
      <c r="I2526" s="18"/>
      <c r="J2526" s="19"/>
      <c r="K2526" s="18"/>
      <c r="L2526" s="18">
        <v>126.29</v>
      </c>
    </row>
    <row r="2527" spans="1:12" s="20" customFormat="1" ht="12" x14ac:dyDescent="0.25">
      <c r="A2527" s="71">
        <v>2526</v>
      </c>
      <c r="B2527" s="18"/>
      <c r="C2527" s="18"/>
      <c r="D2527" s="18" t="s">
        <v>21733</v>
      </c>
      <c r="E2527" s="17">
        <v>1</v>
      </c>
      <c r="F2527" s="18" t="s">
        <v>21734</v>
      </c>
      <c r="G2527" s="17">
        <v>1</v>
      </c>
      <c r="H2527" s="19"/>
      <c r="I2527" s="18"/>
      <c r="J2527" s="19"/>
      <c r="K2527" s="18"/>
      <c r="L2527" s="18">
        <v>147.43</v>
      </c>
    </row>
    <row r="2528" spans="1:12" s="20" customFormat="1" ht="12" x14ac:dyDescent="0.25">
      <c r="A2528" s="71">
        <v>2527</v>
      </c>
      <c r="B2528" s="18"/>
      <c r="C2528" s="18"/>
      <c r="D2528" s="18" t="s">
        <v>21735</v>
      </c>
      <c r="E2528" s="17">
        <v>1</v>
      </c>
      <c r="F2528" s="18" t="s">
        <v>21736</v>
      </c>
      <c r="G2528" s="17">
        <v>1</v>
      </c>
      <c r="H2528" s="19"/>
      <c r="I2528" s="18"/>
      <c r="J2528" s="19"/>
      <c r="K2528" s="18"/>
      <c r="L2528" s="18">
        <v>74.86</v>
      </c>
    </row>
    <row r="2529" spans="1:12" s="20" customFormat="1" ht="12" x14ac:dyDescent="0.25">
      <c r="A2529" s="71">
        <v>2528</v>
      </c>
      <c r="B2529" s="18"/>
      <c r="C2529" s="18"/>
      <c r="D2529" s="18" t="s">
        <v>21737</v>
      </c>
      <c r="E2529" s="17">
        <v>1</v>
      </c>
      <c r="F2529" s="18" t="s">
        <v>21738</v>
      </c>
      <c r="G2529" s="17">
        <v>1</v>
      </c>
      <c r="H2529" s="19"/>
      <c r="I2529" s="18"/>
      <c r="J2529" s="19"/>
      <c r="K2529" s="18"/>
      <c r="L2529" s="18">
        <v>97.14</v>
      </c>
    </row>
    <row r="2530" spans="1:12" s="20" customFormat="1" ht="12" x14ac:dyDescent="0.25">
      <c r="A2530" s="71">
        <v>2529</v>
      </c>
      <c r="B2530" s="18"/>
      <c r="C2530" s="18"/>
      <c r="D2530" s="18" t="s">
        <v>21739</v>
      </c>
      <c r="E2530" s="17">
        <v>1</v>
      </c>
      <c r="F2530" s="18" t="s">
        <v>21740</v>
      </c>
      <c r="G2530" s="17">
        <v>1</v>
      </c>
      <c r="H2530" s="19"/>
      <c r="I2530" s="18"/>
      <c r="J2530" s="19"/>
      <c r="K2530" s="18"/>
      <c r="L2530" s="18">
        <v>126.29</v>
      </c>
    </row>
    <row r="2531" spans="1:12" s="20" customFormat="1" ht="12" x14ac:dyDescent="0.25">
      <c r="A2531" s="71">
        <v>2530</v>
      </c>
      <c r="B2531" s="18"/>
      <c r="C2531" s="18"/>
      <c r="D2531" s="18" t="s">
        <v>21741</v>
      </c>
      <c r="E2531" s="17">
        <v>1</v>
      </c>
      <c r="F2531" s="18" t="s">
        <v>21742</v>
      </c>
      <c r="G2531" s="17">
        <v>1</v>
      </c>
      <c r="H2531" s="19"/>
      <c r="I2531" s="18"/>
      <c r="J2531" s="19"/>
      <c r="K2531" s="18"/>
      <c r="L2531" s="18">
        <v>147.43</v>
      </c>
    </row>
    <row r="2532" spans="1:12" s="20" customFormat="1" ht="12" x14ac:dyDescent="0.25">
      <c r="A2532" s="71">
        <v>2531</v>
      </c>
      <c r="B2532" s="18"/>
      <c r="C2532" s="18"/>
      <c r="D2532" s="18" t="s">
        <v>21743</v>
      </c>
      <c r="E2532" s="17">
        <v>1</v>
      </c>
      <c r="F2532" s="18" t="s">
        <v>21744</v>
      </c>
      <c r="G2532" s="17">
        <v>1</v>
      </c>
      <c r="H2532" s="19"/>
      <c r="I2532" s="18"/>
      <c r="J2532" s="19"/>
      <c r="K2532" s="18"/>
      <c r="L2532" s="18">
        <v>250.86</v>
      </c>
    </row>
    <row r="2533" spans="1:12" s="20" customFormat="1" ht="12" x14ac:dyDescent="0.25">
      <c r="A2533" s="71">
        <v>2532</v>
      </c>
      <c r="B2533" s="18"/>
      <c r="C2533" s="18"/>
      <c r="D2533" s="18" t="s">
        <v>21745</v>
      </c>
      <c r="E2533" s="17">
        <v>1</v>
      </c>
      <c r="F2533" s="18" t="s">
        <v>21746</v>
      </c>
      <c r="G2533" s="17">
        <v>1</v>
      </c>
      <c r="H2533" s="19"/>
      <c r="I2533" s="18"/>
      <c r="J2533" s="19"/>
      <c r="K2533" s="18"/>
      <c r="L2533" s="18">
        <v>269.70999999999998</v>
      </c>
    </row>
    <row r="2534" spans="1:12" s="20" customFormat="1" ht="12" x14ac:dyDescent="0.25">
      <c r="A2534" s="71">
        <v>2533</v>
      </c>
      <c r="B2534" s="18"/>
      <c r="C2534" s="18"/>
      <c r="D2534" s="18" t="s">
        <v>21747</v>
      </c>
      <c r="E2534" s="17">
        <v>1</v>
      </c>
      <c r="F2534" s="18" t="s">
        <v>21748</v>
      </c>
      <c r="G2534" s="17">
        <v>1</v>
      </c>
      <c r="H2534" s="19"/>
      <c r="I2534" s="18"/>
      <c r="J2534" s="19"/>
      <c r="K2534" s="18"/>
      <c r="L2534" s="18">
        <v>320</v>
      </c>
    </row>
    <row r="2535" spans="1:12" s="20" customFormat="1" ht="12" x14ac:dyDescent="0.25">
      <c r="A2535" s="71">
        <v>2534</v>
      </c>
      <c r="B2535" s="18"/>
      <c r="C2535" s="18"/>
      <c r="D2535" s="18" t="s">
        <v>21749</v>
      </c>
      <c r="E2535" s="17">
        <v>1</v>
      </c>
      <c r="F2535" s="18" t="s">
        <v>21750</v>
      </c>
      <c r="G2535" s="17">
        <v>1</v>
      </c>
      <c r="H2535" s="19"/>
      <c r="I2535" s="18"/>
      <c r="J2535" s="19"/>
      <c r="K2535" s="18"/>
      <c r="L2535" s="18">
        <v>338.86</v>
      </c>
    </row>
    <row r="2536" spans="1:12" s="20" customFormat="1" ht="12" x14ac:dyDescent="0.25">
      <c r="A2536" s="71">
        <v>2535</v>
      </c>
      <c r="B2536" s="18"/>
      <c r="C2536" s="18"/>
      <c r="D2536" s="18" t="s">
        <v>21751</v>
      </c>
      <c r="E2536" s="17">
        <v>1</v>
      </c>
      <c r="F2536" s="18" t="s">
        <v>21752</v>
      </c>
      <c r="G2536" s="17">
        <v>1</v>
      </c>
      <c r="H2536" s="19"/>
      <c r="I2536" s="18"/>
      <c r="J2536" s="19"/>
      <c r="K2536" s="18"/>
      <c r="L2536" s="18">
        <v>250.86</v>
      </c>
    </row>
    <row r="2537" spans="1:12" s="20" customFormat="1" ht="12" x14ac:dyDescent="0.25">
      <c r="A2537" s="71">
        <v>2536</v>
      </c>
      <c r="B2537" s="18"/>
      <c r="C2537" s="18"/>
      <c r="D2537" s="18" t="s">
        <v>21753</v>
      </c>
      <c r="E2537" s="17">
        <v>1</v>
      </c>
      <c r="F2537" s="18" t="s">
        <v>21754</v>
      </c>
      <c r="G2537" s="17">
        <v>1</v>
      </c>
      <c r="H2537" s="19"/>
      <c r="I2537" s="18"/>
      <c r="J2537" s="19"/>
      <c r="K2537" s="18"/>
      <c r="L2537" s="18">
        <v>269.70999999999998</v>
      </c>
    </row>
    <row r="2538" spans="1:12" s="20" customFormat="1" ht="12" x14ac:dyDescent="0.25">
      <c r="A2538" s="71">
        <v>2537</v>
      </c>
      <c r="B2538" s="18"/>
      <c r="C2538" s="18"/>
      <c r="D2538" s="18" t="s">
        <v>21755</v>
      </c>
      <c r="E2538" s="17">
        <v>1</v>
      </c>
      <c r="F2538" s="18" t="s">
        <v>21756</v>
      </c>
      <c r="G2538" s="17">
        <v>1</v>
      </c>
      <c r="H2538" s="19"/>
      <c r="I2538" s="18"/>
      <c r="J2538" s="19"/>
      <c r="K2538" s="18"/>
      <c r="L2538" s="18">
        <v>320</v>
      </c>
    </row>
    <row r="2539" spans="1:12" s="20" customFormat="1" ht="12" x14ac:dyDescent="0.25">
      <c r="A2539" s="71">
        <v>2538</v>
      </c>
      <c r="B2539" s="18"/>
      <c r="C2539" s="18"/>
      <c r="D2539" s="18" t="s">
        <v>21757</v>
      </c>
      <c r="E2539" s="17">
        <v>1</v>
      </c>
      <c r="F2539" s="18" t="s">
        <v>21758</v>
      </c>
      <c r="G2539" s="17">
        <v>1</v>
      </c>
      <c r="H2539" s="19"/>
      <c r="I2539" s="18"/>
      <c r="J2539" s="19"/>
      <c r="K2539" s="18"/>
      <c r="L2539" s="18">
        <v>338.86</v>
      </c>
    </row>
    <row r="2540" spans="1:12" s="20" customFormat="1" ht="12" x14ac:dyDescent="0.25">
      <c r="A2540" s="71">
        <v>2539</v>
      </c>
      <c r="B2540" s="18"/>
      <c r="C2540" s="18"/>
      <c r="D2540" s="18" t="s">
        <v>21759</v>
      </c>
      <c r="E2540" s="17">
        <v>1</v>
      </c>
      <c r="F2540" s="18" t="s">
        <v>21760</v>
      </c>
      <c r="G2540" s="17">
        <v>1</v>
      </c>
      <c r="H2540" s="19"/>
      <c r="I2540" s="18"/>
      <c r="J2540" s="19"/>
      <c r="K2540" s="18"/>
      <c r="L2540" s="18">
        <v>262.86</v>
      </c>
    </row>
    <row r="2541" spans="1:12" s="20" customFormat="1" ht="12" x14ac:dyDescent="0.25">
      <c r="A2541" s="71">
        <v>2540</v>
      </c>
      <c r="B2541" s="18"/>
      <c r="C2541" s="18"/>
      <c r="D2541" s="18" t="s">
        <v>21761</v>
      </c>
      <c r="E2541" s="17">
        <v>1</v>
      </c>
      <c r="F2541" s="18" t="s">
        <v>21762</v>
      </c>
      <c r="G2541" s="17">
        <v>1</v>
      </c>
      <c r="H2541" s="19"/>
      <c r="I2541" s="18"/>
      <c r="J2541" s="19"/>
      <c r="K2541" s="18"/>
      <c r="L2541" s="18">
        <v>282.86</v>
      </c>
    </row>
    <row r="2542" spans="1:12" s="20" customFormat="1" ht="12" x14ac:dyDescent="0.25">
      <c r="A2542" s="71">
        <v>2541</v>
      </c>
      <c r="B2542" s="18"/>
      <c r="C2542" s="18"/>
      <c r="D2542" s="18" t="s">
        <v>21763</v>
      </c>
      <c r="E2542" s="17">
        <v>1</v>
      </c>
      <c r="F2542" s="18" t="s">
        <v>21764</v>
      </c>
      <c r="G2542" s="17">
        <v>1</v>
      </c>
      <c r="H2542" s="19"/>
      <c r="I2542" s="18"/>
      <c r="J2542" s="19"/>
      <c r="K2542" s="18"/>
      <c r="L2542" s="18">
        <v>334.86</v>
      </c>
    </row>
    <row r="2543" spans="1:12" s="20" customFormat="1" ht="12" x14ac:dyDescent="0.25">
      <c r="A2543" s="71">
        <v>2542</v>
      </c>
      <c r="B2543" s="18"/>
      <c r="C2543" s="18"/>
      <c r="D2543" s="18" t="s">
        <v>21765</v>
      </c>
      <c r="E2543" s="17">
        <v>1</v>
      </c>
      <c r="F2543" s="18" t="s">
        <v>21766</v>
      </c>
      <c r="G2543" s="17">
        <v>1</v>
      </c>
      <c r="H2543" s="19"/>
      <c r="I2543" s="18"/>
      <c r="J2543" s="19"/>
      <c r="K2543" s="18"/>
      <c r="L2543" s="18">
        <v>354.29</v>
      </c>
    </row>
    <row r="2544" spans="1:12" s="20" customFormat="1" ht="12" x14ac:dyDescent="0.25">
      <c r="A2544" s="71">
        <v>2543</v>
      </c>
      <c r="B2544" s="18"/>
      <c r="C2544" s="18"/>
      <c r="D2544" s="18" t="s">
        <v>21767</v>
      </c>
      <c r="E2544" s="17">
        <v>1</v>
      </c>
      <c r="F2544" s="18" t="s">
        <v>21768</v>
      </c>
      <c r="G2544" s="17">
        <v>1</v>
      </c>
      <c r="H2544" s="19"/>
      <c r="I2544" s="18"/>
      <c r="J2544" s="19"/>
      <c r="K2544" s="18"/>
      <c r="L2544" s="18">
        <v>262.86</v>
      </c>
    </row>
    <row r="2545" spans="1:12" s="20" customFormat="1" ht="12" x14ac:dyDescent="0.25">
      <c r="A2545" s="71">
        <v>2544</v>
      </c>
      <c r="B2545" s="18"/>
      <c r="C2545" s="18"/>
      <c r="D2545" s="18" t="s">
        <v>21769</v>
      </c>
      <c r="E2545" s="17">
        <v>1</v>
      </c>
      <c r="F2545" s="18" t="s">
        <v>21770</v>
      </c>
      <c r="G2545" s="17">
        <v>1</v>
      </c>
      <c r="H2545" s="19"/>
      <c r="I2545" s="18"/>
      <c r="J2545" s="19"/>
      <c r="K2545" s="18"/>
      <c r="L2545" s="18">
        <v>334.86</v>
      </c>
    </row>
    <row r="2546" spans="1:12" s="20" customFormat="1" ht="12" x14ac:dyDescent="0.25">
      <c r="A2546" s="71">
        <v>2545</v>
      </c>
      <c r="B2546" s="18"/>
      <c r="C2546" s="18"/>
      <c r="D2546" s="18" t="s">
        <v>21771</v>
      </c>
      <c r="E2546" s="17">
        <v>1</v>
      </c>
      <c r="F2546" s="18" t="s">
        <v>21772</v>
      </c>
      <c r="G2546" s="17">
        <v>1</v>
      </c>
      <c r="H2546" s="19"/>
      <c r="I2546" s="18"/>
      <c r="J2546" s="19"/>
      <c r="K2546" s="18"/>
      <c r="L2546" s="18">
        <v>354.29</v>
      </c>
    </row>
    <row r="2547" spans="1:12" s="20" customFormat="1" ht="12" x14ac:dyDescent="0.25">
      <c r="A2547" s="71">
        <v>2546</v>
      </c>
      <c r="B2547" s="18"/>
      <c r="C2547" s="18"/>
      <c r="D2547" s="18" t="s">
        <v>21773</v>
      </c>
      <c r="E2547" s="17">
        <v>1</v>
      </c>
      <c r="F2547" s="18" t="s">
        <v>21774</v>
      </c>
      <c r="G2547" s="17">
        <v>1</v>
      </c>
      <c r="H2547" s="19"/>
      <c r="I2547" s="18"/>
      <c r="J2547" s="19"/>
      <c r="K2547" s="18"/>
      <c r="L2547" s="18">
        <v>6.29</v>
      </c>
    </row>
    <row r="2548" spans="1:12" s="20" customFormat="1" ht="12" x14ac:dyDescent="0.25">
      <c r="A2548" s="71">
        <v>2547</v>
      </c>
      <c r="B2548" s="18"/>
      <c r="C2548" s="18"/>
      <c r="D2548" s="18" t="s">
        <v>21775</v>
      </c>
      <c r="E2548" s="17">
        <v>1</v>
      </c>
      <c r="F2548" s="18" t="s">
        <v>21776</v>
      </c>
      <c r="G2548" s="17">
        <v>1</v>
      </c>
      <c r="H2548" s="19"/>
      <c r="I2548" s="18"/>
      <c r="J2548" s="19"/>
      <c r="K2548" s="18"/>
      <c r="L2548" s="18">
        <v>6.29</v>
      </c>
    </row>
    <row r="2549" spans="1:12" s="20" customFormat="1" ht="12" x14ac:dyDescent="0.25">
      <c r="A2549" s="71">
        <v>2548</v>
      </c>
      <c r="B2549" s="18"/>
      <c r="C2549" s="18"/>
      <c r="D2549" s="18" t="s">
        <v>21777</v>
      </c>
      <c r="E2549" s="17">
        <v>1</v>
      </c>
      <c r="F2549" s="18" t="s">
        <v>21778</v>
      </c>
      <c r="G2549" s="17">
        <v>1</v>
      </c>
      <c r="H2549" s="19"/>
      <c r="I2549" s="18"/>
      <c r="J2549" s="19"/>
      <c r="K2549" s="18"/>
      <c r="L2549" s="18">
        <v>6.29</v>
      </c>
    </row>
    <row r="2550" spans="1:12" s="20" customFormat="1" ht="12" x14ac:dyDescent="0.25">
      <c r="A2550" s="71">
        <v>2549</v>
      </c>
      <c r="B2550" s="18"/>
      <c r="C2550" s="18"/>
      <c r="D2550" s="18" t="s">
        <v>21779</v>
      </c>
      <c r="E2550" s="17">
        <v>1</v>
      </c>
      <c r="F2550" s="18" t="s">
        <v>21780</v>
      </c>
      <c r="G2550" s="17">
        <v>1</v>
      </c>
      <c r="H2550" s="19"/>
      <c r="I2550" s="18"/>
      <c r="J2550" s="19"/>
      <c r="K2550" s="18"/>
      <c r="L2550" s="18">
        <v>6.29</v>
      </c>
    </row>
    <row r="2551" spans="1:12" s="20" customFormat="1" ht="12" x14ac:dyDescent="0.25">
      <c r="A2551" s="71">
        <v>2550</v>
      </c>
      <c r="B2551" s="18"/>
      <c r="C2551" s="18"/>
      <c r="D2551" s="18" t="s">
        <v>21781</v>
      </c>
      <c r="E2551" s="17">
        <v>1</v>
      </c>
      <c r="F2551" s="18" t="s">
        <v>21782</v>
      </c>
      <c r="G2551" s="17">
        <v>1</v>
      </c>
      <c r="H2551" s="19"/>
      <c r="I2551" s="18"/>
      <c r="J2551" s="19"/>
      <c r="K2551" s="18"/>
      <c r="L2551" s="18">
        <v>480.57</v>
      </c>
    </row>
    <row r="2552" spans="1:12" s="20" customFormat="1" ht="12" x14ac:dyDescent="0.25">
      <c r="A2552" s="71">
        <v>2551</v>
      </c>
      <c r="B2552" s="18"/>
      <c r="C2552" s="18"/>
      <c r="D2552" s="18" t="s">
        <v>21783</v>
      </c>
      <c r="E2552" s="17">
        <v>1</v>
      </c>
      <c r="F2552" s="18" t="s">
        <v>21784</v>
      </c>
      <c r="G2552" s="17">
        <v>1</v>
      </c>
      <c r="H2552" s="19"/>
      <c r="I2552" s="18"/>
      <c r="J2552" s="19"/>
      <c r="K2552" s="18"/>
      <c r="L2552" s="18">
        <v>520</v>
      </c>
    </row>
    <row r="2553" spans="1:12" s="20" customFormat="1" ht="12" x14ac:dyDescent="0.25">
      <c r="A2553" s="71">
        <v>2552</v>
      </c>
      <c r="B2553" s="18"/>
      <c r="C2553" s="18"/>
      <c r="D2553" s="18" t="s">
        <v>21785</v>
      </c>
      <c r="E2553" s="17">
        <v>1</v>
      </c>
      <c r="F2553" s="18" t="s">
        <v>21786</v>
      </c>
      <c r="G2553" s="17">
        <v>1</v>
      </c>
      <c r="H2553" s="19"/>
      <c r="I2553" s="18"/>
      <c r="J2553" s="19"/>
      <c r="K2553" s="18"/>
      <c r="L2553" s="18">
        <v>852.57</v>
      </c>
    </row>
    <row r="2554" spans="1:12" s="20" customFormat="1" ht="12" x14ac:dyDescent="0.25">
      <c r="A2554" s="71">
        <v>2553</v>
      </c>
      <c r="B2554" s="18"/>
      <c r="C2554" s="18"/>
      <c r="D2554" s="18" t="s">
        <v>21787</v>
      </c>
      <c r="E2554" s="17">
        <v>1</v>
      </c>
      <c r="F2554" s="18" t="s">
        <v>21788</v>
      </c>
      <c r="G2554" s="17">
        <v>1</v>
      </c>
      <c r="H2554" s="19"/>
      <c r="I2554" s="18"/>
      <c r="J2554" s="19"/>
      <c r="K2554" s="18"/>
      <c r="L2554" s="18">
        <v>1029.1400000000001</v>
      </c>
    </row>
    <row r="2555" spans="1:12" s="20" customFormat="1" ht="12" x14ac:dyDescent="0.25">
      <c r="A2555" s="71">
        <v>2554</v>
      </c>
      <c r="B2555" s="18"/>
      <c r="C2555" s="18"/>
      <c r="D2555" s="18" t="s">
        <v>21789</v>
      </c>
      <c r="E2555" s="17">
        <v>1</v>
      </c>
      <c r="F2555" s="18" t="s">
        <v>21790</v>
      </c>
      <c r="G2555" s="17">
        <v>1</v>
      </c>
      <c r="H2555" s="19"/>
      <c r="I2555" s="18"/>
      <c r="J2555" s="19"/>
      <c r="K2555" s="18"/>
      <c r="L2555" s="18">
        <v>502.29</v>
      </c>
    </row>
    <row r="2556" spans="1:12" s="20" customFormat="1" ht="12" x14ac:dyDescent="0.25">
      <c r="A2556" s="71">
        <v>2555</v>
      </c>
      <c r="B2556" s="18"/>
      <c r="C2556" s="18"/>
      <c r="D2556" s="18" t="s">
        <v>21791</v>
      </c>
      <c r="E2556" s="17">
        <v>1</v>
      </c>
      <c r="F2556" s="18" t="s">
        <v>21792</v>
      </c>
      <c r="G2556" s="17">
        <v>1</v>
      </c>
      <c r="H2556" s="19"/>
      <c r="I2556" s="18"/>
      <c r="J2556" s="19"/>
      <c r="K2556" s="18"/>
      <c r="L2556" s="18">
        <v>420</v>
      </c>
    </row>
    <row r="2557" spans="1:12" s="20" customFormat="1" ht="12" x14ac:dyDescent="0.25">
      <c r="A2557" s="71">
        <v>2556</v>
      </c>
      <c r="B2557" s="18"/>
      <c r="C2557" s="18"/>
      <c r="D2557" s="18" t="s">
        <v>21793</v>
      </c>
      <c r="E2557" s="17">
        <v>1</v>
      </c>
      <c r="F2557" s="18" t="s">
        <v>21794</v>
      </c>
      <c r="G2557" s="17">
        <v>1</v>
      </c>
      <c r="H2557" s="19"/>
      <c r="I2557" s="18"/>
      <c r="J2557" s="19"/>
      <c r="K2557" s="18"/>
      <c r="L2557" s="18">
        <v>88</v>
      </c>
    </row>
    <row r="2558" spans="1:12" s="20" customFormat="1" ht="12" x14ac:dyDescent="0.25">
      <c r="A2558" s="71">
        <v>2557</v>
      </c>
      <c r="B2558" s="18"/>
      <c r="C2558" s="18"/>
      <c r="D2558" s="18" t="s">
        <v>21795</v>
      </c>
      <c r="E2558" s="17">
        <v>1</v>
      </c>
      <c r="F2558" s="18" t="s">
        <v>21796</v>
      </c>
      <c r="G2558" s="17">
        <v>1</v>
      </c>
      <c r="H2558" s="19"/>
      <c r="I2558" s="18"/>
      <c r="J2558" s="19"/>
      <c r="K2558" s="18"/>
      <c r="L2558" s="18">
        <v>152.57</v>
      </c>
    </row>
    <row r="2559" spans="1:12" s="20" customFormat="1" ht="12" x14ac:dyDescent="0.25">
      <c r="A2559" s="71">
        <v>2558</v>
      </c>
      <c r="B2559" s="18"/>
      <c r="C2559" s="18"/>
      <c r="D2559" s="18" t="s">
        <v>21797</v>
      </c>
      <c r="E2559" s="17">
        <v>1</v>
      </c>
      <c r="F2559" s="18" t="s">
        <v>21798</v>
      </c>
      <c r="G2559" s="17">
        <v>1</v>
      </c>
      <c r="H2559" s="19"/>
      <c r="I2559" s="18"/>
      <c r="J2559" s="19"/>
      <c r="K2559" s="18"/>
      <c r="L2559" s="18">
        <v>138.86000000000001</v>
      </c>
    </row>
    <row r="2560" spans="1:12" s="20" customFormat="1" ht="12" x14ac:dyDescent="0.25">
      <c r="A2560" s="71">
        <v>2559</v>
      </c>
      <c r="B2560" s="18"/>
      <c r="C2560" s="18"/>
      <c r="D2560" s="18" t="s">
        <v>21799</v>
      </c>
      <c r="E2560" s="17">
        <v>1</v>
      </c>
      <c r="F2560" s="18" t="s">
        <v>21800</v>
      </c>
      <c r="G2560" s="17">
        <v>1</v>
      </c>
      <c r="H2560" s="19"/>
      <c r="I2560" s="18"/>
      <c r="J2560" s="19"/>
      <c r="K2560" s="18"/>
      <c r="L2560" s="18">
        <v>1082.8599999999999</v>
      </c>
    </row>
  </sheetData>
  <sheetProtection selectLockedCells="1" selectUnlockedCells="1"/>
  <conditionalFormatting sqref="B2:B2560">
    <cfRule type="duplicateValues" dxfId="51" priority="7149"/>
  </conditionalFormatting>
  <conditionalFormatting sqref="B2:B1048576">
    <cfRule type="duplicateValues" dxfId="50" priority="7126"/>
    <cfRule type="duplicateValues" dxfId="49" priority="7127"/>
  </conditionalFormatting>
  <conditionalFormatting sqref="B1110">
    <cfRule type="duplicateValues" dxfId="48" priority="7128"/>
  </conditionalFormatting>
  <conditionalFormatting sqref="B1270">
    <cfRule type="duplicateValues" dxfId="47" priority="7129"/>
  </conditionalFormatting>
  <conditionalFormatting sqref="B1333">
    <cfRule type="duplicateValues" dxfId="46" priority="7130"/>
  </conditionalFormatting>
  <conditionalFormatting sqref="D2030:D2033 D1993 D1891:D1892 D1570 D941:D942 D831 D705:D706 D808 D879:D880 D1144 D1209:D1214 D1248 D1726 D1734:D1736 D1749 D1754 D1822 D1940:D1941 D1983">
    <cfRule type="duplicateValues" dxfId="45" priority="1"/>
  </conditionalFormatting>
  <conditionalFormatting sqref="F1:F2560">
    <cfRule type="duplicateValues" dxfId="44" priority="7125"/>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A406-FFB8-4A5A-B5E7-F4629E2A9D44}">
  <dimension ref="A1:Q338"/>
  <sheetViews>
    <sheetView workbookViewId="0">
      <pane xSplit="11" ySplit="1" topLeftCell="N75" activePane="bottomRight" state="frozen"/>
      <selection pane="topRight" activeCell="A2" sqref="A2"/>
      <selection pane="bottomLeft" activeCell="A2" sqref="A2"/>
      <selection pane="bottomRight" activeCell="B1" sqref="B1:B1048576"/>
    </sheetView>
  </sheetViews>
  <sheetFormatPr defaultColWidth="8.77734375" defaultRowHeight="12" x14ac:dyDescent="0.25"/>
  <cols>
    <col min="1" max="1" width="8.77734375" style="1"/>
    <col min="2" max="2" width="16.33203125" style="1" customWidth="1"/>
    <col min="3" max="3" width="11.109375" style="1" customWidth="1"/>
    <col min="4" max="4" width="29" style="1" customWidth="1"/>
    <col min="5" max="5" width="8.6640625" style="1" bestFit="1" customWidth="1"/>
    <col min="6" max="6" width="9" style="1" bestFit="1" customWidth="1"/>
    <col min="7" max="7" width="9" style="1" customWidth="1"/>
    <col min="8" max="8" width="9.109375" style="73" customWidth="1"/>
    <col min="9" max="9" width="9.109375" style="1" customWidth="1"/>
    <col min="10" max="10" width="12.44140625" style="1" customWidth="1"/>
    <col min="11" max="11" width="16.109375" style="1" bestFit="1" customWidth="1"/>
    <col min="12" max="12" width="12.109375" style="1" bestFit="1" customWidth="1"/>
    <col min="13" max="13" width="12.109375" style="1" customWidth="1"/>
    <col min="14" max="14" width="18.6640625" style="1" customWidth="1"/>
    <col min="15" max="15" width="8.77734375" style="1"/>
    <col min="16" max="16" width="10.5546875" style="1" bestFit="1" customWidth="1"/>
    <col min="17" max="16384" width="8.77734375" style="1"/>
  </cols>
  <sheetData>
    <row r="1" spans="1:17" s="72" customFormat="1" ht="24" x14ac:dyDescent="0.25">
      <c r="A1" s="25" t="s">
        <v>14236</v>
      </c>
      <c r="B1" s="26" t="s">
        <v>8578</v>
      </c>
      <c r="C1" s="25" t="s">
        <v>14010</v>
      </c>
      <c r="D1" s="25" t="s">
        <v>14093</v>
      </c>
      <c r="E1" s="25" t="s">
        <v>21801</v>
      </c>
      <c r="F1" s="25" t="s">
        <v>21802</v>
      </c>
      <c r="G1" s="25" t="s">
        <v>21803</v>
      </c>
      <c r="H1" s="25" t="s">
        <v>21804</v>
      </c>
      <c r="I1" s="25" t="s">
        <v>21805</v>
      </c>
      <c r="J1" s="26" t="s">
        <v>26336</v>
      </c>
      <c r="K1" s="25" t="s">
        <v>14094</v>
      </c>
      <c r="L1" s="25" t="s">
        <v>14097</v>
      </c>
      <c r="M1" s="25" t="s">
        <v>14098</v>
      </c>
      <c r="N1" s="25" t="s">
        <v>9</v>
      </c>
      <c r="O1" s="26" t="s">
        <v>21806</v>
      </c>
      <c r="P1" s="26" t="s">
        <v>10</v>
      </c>
      <c r="Q1" s="72" t="s">
        <v>10</v>
      </c>
    </row>
    <row r="2" spans="1:17" x14ac:dyDescent="0.25">
      <c r="A2" s="17">
        <v>1</v>
      </c>
      <c r="B2" s="2" t="s">
        <v>5364</v>
      </c>
      <c r="C2" s="2" t="s">
        <v>21807</v>
      </c>
      <c r="D2" s="2" t="s">
        <v>21808</v>
      </c>
      <c r="E2" s="2"/>
      <c r="F2" s="2"/>
      <c r="G2" s="2"/>
      <c r="H2" s="2"/>
      <c r="I2" s="23"/>
      <c r="J2" s="23">
        <v>34.6</v>
      </c>
      <c r="K2" s="2" t="s">
        <v>5365</v>
      </c>
      <c r="L2" s="2" t="s">
        <v>21809</v>
      </c>
      <c r="M2" s="2" t="s">
        <v>21809</v>
      </c>
      <c r="N2" s="2" t="s">
        <v>41</v>
      </c>
      <c r="O2" s="2"/>
      <c r="P2" s="2" t="s">
        <v>14102</v>
      </c>
      <c r="Q2" s="1" t="s">
        <v>25664</v>
      </c>
    </row>
    <row r="3" spans="1:17" x14ac:dyDescent="0.25">
      <c r="A3" s="17">
        <f>A2+1</f>
        <v>2</v>
      </c>
      <c r="B3" s="2" t="s">
        <v>5360</v>
      </c>
      <c r="C3" s="2" t="s">
        <v>21810</v>
      </c>
      <c r="D3" s="2" t="s">
        <v>21811</v>
      </c>
      <c r="E3" s="2"/>
      <c r="F3" s="2"/>
      <c r="G3" s="2"/>
      <c r="H3" s="2"/>
      <c r="I3" s="23"/>
      <c r="J3" s="23">
        <v>36.81</v>
      </c>
      <c r="K3" s="2" t="s">
        <v>5361</v>
      </c>
      <c r="L3" s="2" t="s">
        <v>21809</v>
      </c>
      <c r="M3" s="2" t="s">
        <v>21809</v>
      </c>
      <c r="N3" s="2" t="s">
        <v>41</v>
      </c>
      <c r="O3" s="2"/>
      <c r="P3" s="2" t="s">
        <v>14102</v>
      </c>
      <c r="Q3" s="1" t="s">
        <v>25664</v>
      </c>
    </row>
    <row r="4" spans="1:17" x14ac:dyDescent="0.25">
      <c r="A4" s="17">
        <f t="shared" ref="A4:A67" si="0">A3+1</f>
        <v>3</v>
      </c>
      <c r="B4" s="2" t="s">
        <v>8211</v>
      </c>
      <c r="C4" s="2" t="s">
        <v>21812</v>
      </c>
      <c r="D4" s="2" t="s">
        <v>21813</v>
      </c>
      <c r="E4" s="2"/>
      <c r="F4" s="2"/>
      <c r="G4" s="2"/>
      <c r="H4" s="2"/>
      <c r="I4" s="23"/>
      <c r="J4" s="23">
        <v>3.31</v>
      </c>
      <c r="K4" s="2">
        <v>2352000001</v>
      </c>
      <c r="L4" s="2" t="s">
        <v>125</v>
      </c>
      <c r="M4" s="2" t="s">
        <v>125</v>
      </c>
      <c r="N4" s="2" t="s">
        <v>18925</v>
      </c>
      <c r="O4" s="2" t="s">
        <v>21814</v>
      </c>
      <c r="P4" s="2" t="s">
        <v>14102</v>
      </c>
      <c r="Q4" s="1" t="s">
        <v>25664</v>
      </c>
    </row>
    <row r="5" spans="1:17" x14ac:dyDescent="0.25">
      <c r="A5" s="17">
        <f t="shared" si="0"/>
        <v>4</v>
      </c>
      <c r="B5" s="2" t="s">
        <v>8213</v>
      </c>
      <c r="C5" s="2" t="s">
        <v>21815</v>
      </c>
      <c r="D5" s="2" t="s">
        <v>21816</v>
      </c>
      <c r="E5" s="2"/>
      <c r="F5" s="2"/>
      <c r="G5" s="2"/>
      <c r="H5" s="2"/>
      <c r="I5" s="23"/>
      <c r="J5" s="23">
        <v>3.31</v>
      </c>
      <c r="K5" s="2">
        <v>2061702007</v>
      </c>
      <c r="L5" s="2" t="s">
        <v>125</v>
      </c>
      <c r="M5" s="2" t="s">
        <v>125</v>
      </c>
      <c r="N5" s="2" t="s">
        <v>18925</v>
      </c>
      <c r="O5" s="2" t="s">
        <v>21814</v>
      </c>
      <c r="P5" s="2" t="s">
        <v>14102</v>
      </c>
      <c r="Q5" s="1" t="s">
        <v>25664</v>
      </c>
    </row>
    <row r="6" spans="1:17" x14ac:dyDescent="0.25">
      <c r="A6" s="17">
        <f t="shared" si="0"/>
        <v>5</v>
      </c>
      <c r="B6" s="2" t="s">
        <v>7774</v>
      </c>
      <c r="C6" s="2" t="s">
        <v>21817</v>
      </c>
      <c r="D6" s="2" t="s">
        <v>21818</v>
      </c>
      <c r="E6" s="2"/>
      <c r="F6" s="2"/>
      <c r="G6" s="2"/>
      <c r="H6" s="2"/>
      <c r="I6" s="23"/>
      <c r="J6" s="23">
        <v>3.81</v>
      </c>
      <c r="K6" s="2" t="s">
        <v>7775</v>
      </c>
      <c r="L6" s="2" t="s">
        <v>21819</v>
      </c>
      <c r="M6" s="2" t="s">
        <v>21819</v>
      </c>
      <c r="N6" s="2" t="s">
        <v>21820</v>
      </c>
      <c r="O6" s="2"/>
      <c r="P6" s="2" t="s">
        <v>14102</v>
      </c>
      <c r="Q6" s="1" t="s">
        <v>25664</v>
      </c>
    </row>
    <row r="7" spans="1:17" x14ac:dyDescent="0.25">
      <c r="A7" s="17">
        <f t="shared" si="0"/>
        <v>6</v>
      </c>
      <c r="B7" s="2" t="s">
        <v>7779</v>
      </c>
      <c r="C7" s="2" t="s">
        <v>21821</v>
      </c>
      <c r="D7" s="2" t="s">
        <v>21822</v>
      </c>
      <c r="E7" s="2"/>
      <c r="F7" s="2"/>
      <c r="G7" s="2"/>
      <c r="H7" s="2"/>
      <c r="I7" s="23"/>
      <c r="J7" s="23">
        <v>0.62</v>
      </c>
      <c r="K7" s="2" t="s">
        <v>7780</v>
      </c>
      <c r="L7" s="2" t="s">
        <v>21819</v>
      </c>
      <c r="M7" s="2" t="s">
        <v>21819</v>
      </c>
      <c r="N7" s="2" t="s">
        <v>21820</v>
      </c>
      <c r="O7" s="2"/>
      <c r="P7" s="2" t="s">
        <v>14102</v>
      </c>
      <c r="Q7" s="1" t="s">
        <v>25664</v>
      </c>
    </row>
    <row r="8" spans="1:17" x14ac:dyDescent="0.25">
      <c r="A8" s="17">
        <f t="shared" si="0"/>
        <v>7</v>
      </c>
      <c r="B8" s="2" t="s">
        <v>5573</v>
      </c>
      <c r="C8" s="2" t="s">
        <v>21823</v>
      </c>
      <c r="D8" s="2" t="s">
        <v>21824</v>
      </c>
      <c r="E8" s="2"/>
      <c r="F8" s="2"/>
      <c r="G8" s="2"/>
      <c r="H8" s="2"/>
      <c r="I8" s="23"/>
      <c r="J8" s="23">
        <v>55.1</v>
      </c>
      <c r="K8" s="2" t="s">
        <v>19989</v>
      </c>
      <c r="L8" s="2" t="s">
        <v>21825</v>
      </c>
      <c r="M8" s="2" t="s">
        <v>21825</v>
      </c>
      <c r="N8" s="2" t="s">
        <v>41</v>
      </c>
      <c r="O8" s="2" t="s">
        <v>21814</v>
      </c>
      <c r="P8" s="2" t="s">
        <v>14102</v>
      </c>
      <c r="Q8" s="1" t="s">
        <v>25664</v>
      </c>
    </row>
    <row r="9" spans="1:17" x14ac:dyDescent="0.25">
      <c r="A9" s="17">
        <f t="shared" si="0"/>
        <v>8</v>
      </c>
      <c r="B9" s="2" t="s">
        <v>7519</v>
      </c>
      <c r="C9" s="2" t="s">
        <v>21826</v>
      </c>
      <c r="D9" s="2" t="s">
        <v>21827</v>
      </c>
      <c r="E9" s="2"/>
      <c r="F9" s="2"/>
      <c r="G9" s="2"/>
      <c r="H9" s="2"/>
      <c r="I9" s="23"/>
      <c r="J9" s="23">
        <v>14.92</v>
      </c>
      <c r="K9" s="2" t="s">
        <v>21828</v>
      </c>
      <c r="L9" s="2" t="s">
        <v>107</v>
      </c>
      <c r="M9" s="2" t="s">
        <v>107</v>
      </c>
      <c r="N9" s="2" t="s">
        <v>18925</v>
      </c>
      <c r="O9" s="2" t="s">
        <v>21814</v>
      </c>
      <c r="P9" s="2" t="s">
        <v>14102</v>
      </c>
      <c r="Q9" s="1" t="s">
        <v>25664</v>
      </c>
    </row>
    <row r="10" spans="1:17" x14ac:dyDescent="0.25">
      <c r="A10" s="17">
        <f t="shared" si="0"/>
        <v>9</v>
      </c>
      <c r="B10" s="2" t="s">
        <v>7932</v>
      </c>
      <c r="C10" s="2" t="s">
        <v>21829</v>
      </c>
      <c r="D10" s="2" t="s">
        <v>21830</v>
      </c>
      <c r="E10" s="2"/>
      <c r="F10" s="2"/>
      <c r="G10" s="2"/>
      <c r="H10" s="2"/>
      <c r="I10" s="23"/>
      <c r="J10" s="23">
        <v>5565.1</v>
      </c>
      <c r="K10" s="2" t="s">
        <v>7933</v>
      </c>
      <c r="L10" s="2" t="s">
        <v>2188</v>
      </c>
      <c r="M10" s="2" t="s">
        <v>2188</v>
      </c>
      <c r="N10" s="2" t="s">
        <v>1524</v>
      </c>
      <c r="O10" s="2" t="s">
        <v>21814</v>
      </c>
      <c r="P10" s="2" t="s">
        <v>14102</v>
      </c>
      <c r="Q10" s="1" t="s">
        <v>25664</v>
      </c>
    </row>
    <row r="11" spans="1:17" x14ac:dyDescent="0.25">
      <c r="A11" s="17">
        <f t="shared" si="0"/>
        <v>10</v>
      </c>
      <c r="B11" s="2" t="s">
        <v>7938</v>
      </c>
      <c r="C11" s="2" t="s">
        <v>21831</v>
      </c>
      <c r="D11" s="2" t="s">
        <v>21832</v>
      </c>
      <c r="E11" s="2"/>
      <c r="F11" s="2"/>
      <c r="G11" s="2"/>
      <c r="H11" s="2"/>
      <c r="I11" s="23"/>
      <c r="J11" s="23">
        <v>4848.8</v>
      </c>
      <c r="K11" s="2" t="s">
        <v>7939</v>
      </c>
      <c r="L11" s="2" t="s">
        <v>2188</v>
      </c>
      <c r="M11" s="2" t="s">
        <v>2188</v>
      </c>
      <c r="N11" s="2" t="s">
        <v>1524</v>
      </c>
      <c r="O11" s="2" t="s">
        <v>21814</v>
      </c>
      <c r="P11" s="2" t="s">
        <v>14102</v>
      </c>
      <c r="Q11" s="1" t="s">
        <v>25664</v>
      </c>
    </row>
    <row r="12" spans="1:17" x14ac:dyDescent="0.25">
      <c r="A12" s="17">
        <f t="shared" si="0"/>
        <v>11</v>
      </c>
      <c r="B12" s="2" t="s">
        <v>7941</v>
      </c>
      <c r="C12" s="2" t="s">
        <v>21833</v>
      </c>
      <c r="D12" s="2" t="s">
        <v>21834</v>
      </c>
      <c r="E12" s="2"/>
      <c r="F12" s="2"/>
      <c r="G12" s="2"/>
      <c r="H12" s="2"/>
      <c r="I12" s="23"/>
      <c r="J12" s="23">
        <v>4077.4</v>
      </c>
      <c r="K12" s="2" t="s">
        <v>7942</v>
      </c>
      <c r="L12" s="2" t="s">
        <v>2188</v>
      </c>
      <c r="M12" s="2" t="s">
        <v>2188</v>
      </c>
      <c r="N12" s="2" t="s">
        <v>1524</v>
      </c>
      <c r="O12" s="2" t="s">
        <v>21814</v>
      </c>
      <c r="P12" s="2" t="s">
        <v>14102</v>
      </c>
      <c r="Q12" s="1" t="s">
        <v>25664</v>
      </c>
    </row>
    <row r="13" spans="1:17" x14ac:dyDescent="0.25">
      <c r="A13" s="17">
        <f t="shared" si="0"/>
        <v>12</v>
      </c>
      <c r="B13" s="2" t="s">
        <v>8256</v>
      </c>
      <c r="C13" s="2" t="s">
        <v>21835</v>
      </c>
      <c r="D13" s="2" t="s">
        <v>21836</v>
      </c>
      <c r="E13" s="2"/>
      <c r="F13" s="2"/>
      <c r="G13" s="2"/>
      <c r="H13" s="2"/>
      <c r="I13" s="23"/>
      <c r="J13" s="23">
        <v>247.95</v>
      </c>
      <c r="K13" s="2" t="s">
        <v>8257</v>
      </c>
      <c r="L13" s="2" t="s">
        <v>530</v>
      </c>
      <c r="M13" s="2" t="s">
        <v>530</v>
      </c>
      <c r="N13" s="2" t="s">
        <v>41</v>
      </c>
      <c r="O13" s="2" t="s">
        <v>21814</v>
      </c>
      <c r="P13" s="2" t="s">
        <v>14102</v>
      </c>
      <c r="Q13" s="1" t="s">
        <v>25664</v>
      </c>
    </row>
    <row r="14" spans="1:17" x14ac:dyDescent="0.25">
      <c r="A14" s="17">
        <f t="shared" si="0"/>
        <v>13</v>
      </c>
      <c r="B14" s="2" t="s">
        <v>5338</v>
      </c>
      <c r="C14" s="2" t="s">
        <v>21837</v>
      </c>
      <c r="D14" s="2" t="s">
        <v>21838</v>
      </c>
      <c r="E14" s="2"/>
      <c r="F14" s="2"/>
      <c r="G14" s="2"/>
      <c r="H14" s="2"/>
      <c r="I14" s="23"/>
      <c r="J14" s="23">
        <v>1350.72</v>
      </c>
      <c r="K14" s="2">
        <v>4210062800</v>
      </c>
      <c r="L14" s="2" t="s">
        <v>530</v>
      </c>
      <c r="M14" s="2" t="s">
        <v>530</v>
      </c>
      <c r="N14" s="2" t="s">
        <v>1524</v>
      </c>
      <c r="O14" s="2" t="s">
        <v>21814</v>
      </c>
      <c r="P14" s="2" t="s">
        <v>14102</v>
      </c>
      <c r="Q14" s="1" t="s">
        <v>25664</v>
      </c>
    </row>
    <row r="15" spans="1:17" x14ac:dyDescent="0.25">
      <c r="A15" s="17">
        <f t="shared" si="0"/>
        <v>14</v>
      </c>
      <c r="B15" s="2" t="s">
        <v>8282</v>
      </c>
      <c r="C15" s="2" t="s">
        <v>21839</v>
      </c>
      <c r="D15" s="2" t="s">
        <v>21840</v>
      </c>
      <c r="E15" s="2"/>
      <c r="F15" s="2"/>
      <c r="G15" s="2"/>
      <c r="H15" s="2"/>
      <c r="I15" s="23"/>
      <c r="J15" s="23">
        <v>1691.43</v>
      </c>
      <c r="K15" s="2">
        <v>4210060800</v>
      </c>
      <c r="L15" s="2" t="s">
        <v>530</v>
      </c>
      <c r="M15" s="2" t="s">
        <v>530</v>
      </c>
      <c r="N15" s="2" t="s">
        <v>1524</v>
      </c>
      <c r="O15" s="2" t="s">
        <v>21814</v>
      </c>
      <c r="P15" s="2" t="s">
        <v>14102</v>
      </c>
      <c r="Q15" s="1" t="s">
        <v>25664</v>
      </c>
    </row>
    <row r="16" spans="1:17" x14ac:dyDescent="0.25">
      <c r="A16" s="17">
        <f t="shared" si="0"/>
        <v>15</v>
      </c>
      <c r="B16" s="2" t="s">
        <v>8051</v>
      </c>
      <c r="C16" s="2" t="s">
        <v>21841</v>
      </c>
      <c r="D16" s="2" t="s">
        <v>21842</v>
      </c>
      <c r="E16" s="2"/>
      <c r="F16" s="2"/>
      <c r="G16" s="2"/>
      <c r="H16" s="2"/>
      <c r="I16" s="23"/>
      <c r="J16" s="23">
        <v>1404.07</v>
      </c>
      <c r="K16" s="2" t="s">
        <v>8052</v>
      </c>
      <c r="L16" s="2" t="s">
        <v>21825</v>
      </c>
      <c r="M16" s="2" t="s">
        <v>21825</v>
      </c>
      <c r="N16" s="2" t="s">
        <v>1524</v>
      </c>
      <c r="O16" s="2" t="s">
        <v>21814</v>
      </c>
      <c r="P16" s="2" t="s">
        <v>14102</v>
      </c>
      <c r="Q16" s="1" t="s">
        <v>25664</v>
      </c>
    </row>
    <row r="17" spans="1:17" x14ac:dyDescent="0.25">
      <c r="A17" s="17">
        <f t="shared" si="0"/>
        <v>16</v>
      </c>
      <c r="B17" s="2" t="s">
        <v>8060</v>
      </c>
      <c r="C17" s="2" t="s">
        <v>21843</v>
      </c>
      <c r="D17" s="2" t="s">
        <v>21844</v>
      </c>
      <c r="E17" s="2"/>
      <c r="F17" s="2"/>
      <c r="G17" s="2"/>
      <c r="H17" s="2"/>
      <c r="I17" s="23"/>
      <c r="J17" s="23">
        <v>1241.58</v>
      </c>
      <c r="K17" s="2" t="s">
        <v>8061</v>
      </c>
      <c r="L17" s="2" t="s">
        <v>21825</v>
      </c>
      <c r="M17" s="2" t="s">
        <v>21825</v>
      </c>
      <c r="N17" s="2" t="s">
        <v>1524</v>
      </c>
      <c r="O17" s="2" t="s">
        <v>21814</v>
      </c>
      <c r="P17" s="2" t="s">
        <v>14102</v>
      </c>
      <c r="Q17" s="1" t="s">
        <v>25664</v>
      </c>
    </row>
    <row r="18" spans="1:17" x14ac:dyDescent="0.25">
      <c r="A18" s="17">
        <f t="shared" si="0"/>
        <v>17</v>
      </c>
      <c r="B18" s="2" t="s">
        <v>8066</v>
      </c>
      <c r="C18" s="2" t="s">
        <v>21845</v>
      </c>
      <c r="D18" s="2" t="s">
        <v>21846</v>
      </c>
      <c r="E18" s="2"/>
      <c r="F18" s="2"/>
      <c r="G18" s="2"/>
      <c r="H18" s="2"/>
      <c r="I18" s="23"/>
      <c r="J18" s="23">
        <v>1466.76</v>
      </c>
      <c r="K18" s="2" t="s">
        <v>8067</v>
      </c>
      <c r="L18" s="2" t="s">
        <v>21825</v>
      </c>
      <c r="M18" s="2" t="s">
        <v>21825</v>
      </c>
      <c r="N18" s="2" t="s">
        <v>1524</v>
      </c>
      <c r="O18" s="2" t="s">
        <v>21814</v>
      </c>
      <c r="P18" s="2" t="s">
        <v>14102</v>
      </c>
      <c r="Q18" s="1" t="s">
        <v>25664</v>
      </c>
    </row>
    <row r="19" spans="1:17" x14ac:dyDescent="0.25">
      <c r="A19" s="17">
        <f t="shared" si="0"/>
        <v>18</v>
      </c>
      <c r="B19" s="2" t="s">
        <v>8101</v>
      </c>
      <c r="C19" s="2" t="s">
        <v>21847</v>
      </c>
      <c r="D19" s="2" t="s">
        <v>21848</v>
      </c>
      <c r="E19" s="2"/>
      <c r="F19" s="2"/>
      <c r="G19" s="2"/>
      <c r="H19" s="2"/>
      <c r="I19" s="23"/>
      <c r="J19" s="23">
        <v>4810.2299999999996</v>
      </c>
      <c r="K19" s="2" t="s">
        <v>21849</v>
      </c>
      <c r="L19" s="2" t="s">
        <v>177</v>
      </c>
      <c r="M19" s="2" t="s">
        <v>177</v>
      </c>
      <c r="N19" s="2" t="s">
        <v>1524</v>
      </c>
      <c r="O19" s="2" t="s">
        <v>21814</v>
      </c>
      <c r="P19" s="2" t="s">
        <v>14102</v>
      </c>
      <c r="Q19" s="1" t="s">
        <v>25664</v>
      </c>
    </row>
    <row r="20" spans="1:17" x14ac:dyDescent="0.25">
      <c r="A20" s="17">
        <f t="shared" si="0"/>
        <v>19</v>
      </c>
      <c r="B20" s="2" t="s">
        <v>8128</v>
      </c>
      <c r="C20" s="2" t="s">
        <v>21850</v>
      </c>
      <c r="D20" s="2" t="s">
        <v>21851</v>
      </c>
      <c r="E20" s="2"/>
      <c r="F20" s="2"/>
      <c r="G20" s="2"/>
      <c r="H20" s="2"/>
      <c r="I20" s="23"/>
      <c r="J20" s="23">
        <v>1438.11</v>
      </c>
      <c r="K20" s="2" t="s">
        <v>19959</v>
      </c>
      <c r="L20" s="2" t="s">
        <v>177</v>
      </c>
      <c r="M20" s="2" t="s">
        <v>177</v>
      </c>
      <c r="N20" s="2" t="s">
        <v>1524</v>
      </c>
      <c r="O20" s="2" t="s">
        <v>21814</v>
      </c>
      <c r="P20" s="2" t="s">
        <v>14102</v>
      </c>
      <c r="Q20" s="1" t="s">
        <v>25664</v>
      </c>
    </row>
    <row r="21" spans="1:17" x14ac:dyDescent="0.25">
      <c r="A21" s="17">
        <f t="shared" si="0"/>
        <v>20</v>
      </c>
      <c r="B21" s="2" t="s">
        <v>8107</v>
      </c>
      <c r="C21" s="2" t="s">
        <v>21852</v>
      </c>
      <c r="D21" s="2" t="s">
        <v>21853</v>
      </c>
      <c r="E21" s="2"/>
      <c r="F21" s="2"/>
      <c r="G21" s="2"/>
      <c r="H21" s="2"/>
      <c r="I21" s="23"/>
      <c r="J21" s="23">
        <v>3819.09</v>
      </c>
      <c r="K21" s="2" t="s">
        <v>8108</v>
      </c>
      <c r="L21" s="2" t="s">
        <v>177</v>
      </c>
      <c r="M21" s="2" t="s">
        <v>177</v>
      </c>
      <c r="N21" s="2" t="s">
        <v>1524</v>
      </c>
      <c r="O21" s="2" t="s">
        <v>21814</v>
      </c>
      <c r="P21" s="2" t="s">
        <v>14102</v>
      </c>
      <c r="Q21" s="1" t="s">
        <v>25664</v>
      </c>
    </row>
    <row r="22" spans="1:17" x14ac:dyDescent="0.25">
      <c r="A22" s="17">
        <f t="shared" si="0"/>
        <v>21</v>
      </c>
      <c r="B22" s="2" t="s">
        <v>8113</v>
      </c>
      <c r="C22" s="2" t="s">
        <v>21854</v>
      </c>
      <c r="D22" s="2" t="s">
        <v>21855</v>
      </c>
      <c r="E22" s="2"/>
      <c r="F22" s="2"/>
      <c r="G22" s="2"/>
      <c r="H22" s="2"/>
      <c r="I22" s="23"/>
      <c r="J22" s="23">
        <v>3510.31</v>
      </c>
      <c r="K22" s="2" t="s">
        <v>8114</v>
      </c>
      <c r="L22" s="2" t="s">
        <v>177</v>
      </c>
      <c r="M22" s="2" t="s">
        <v>177</v>
      </c>
      <c r="N22" s="2" t="s">
        <v>1524</v>
      </c>
      <c r="O22" s="2" t="s">
        <v>21814</v>
      </c>
      <c r="P22" s="2" t="s">
        <v>14102</v>
      </c>
      <c r="Q22" s="1" t="s">
        <v>25664</v>
      </c>
    </row>
    <row r="23" spans="1:17" x14ac:dyDescent="0.25">
      <c r="A23" s="17">
        <f t="shared" si="0"/>
        <v>22</v>
      </c>
      <c r="B23" s="2" t="s">
        <v>8119</v>
      </c>
      <c r="C23" s="2" t="s">
        <v>21856</v>
      </c>
      <c r="D23" s="2" t="s">
        <v>21857</v>
      </c>
      <c r="E23" s="2"/>
      <c r="F23" s="2"/>
      <c r="G23" s="2"/>
      <c r="H23" s="2"/>
      <c r="I23" s="23"/>
      <c r="J23" s="23">
        <v>2707.36</v>
      </c>
      <c r="K23" s="2" t="s">
        <v>8120</v>
      </c>
      <c r="L23" s="2" t="s">
        <v>177</v>
      </c>
      <c r="M23" s="2" t="s">
        <v>177</v>
      </c>
      <c r="N23" s="2" t="s">
        <v>1524</v>
      </c>
      <c r="O23" s="2" t="s">
        <v>21814</v>
      </c>
      <c r="P23" s="2" t="s">
        <v>14102</v>
      </c>
      <c r="Q23" s="1" t="s">
        <v>25664</v>
      </c>
    </row>
    <row r="24" spans="1:17" x14ac:dyDescent="0.25">
      <c r="A24" s="17">
        <f t="shared" si="0"/>
        <v>23</v>
      </c>
      <c r="B24" s="2" t="s">
        <v>8042</v>
      </c>
      <c r="C24" s="2" t="s">
        <v>21858</v>
      </c>
      <c r="D24" s="2" t="s">
        <v>21859</v>
      </c>
      <c r="E24" s="2"/>
      <c r="F24" s="2"/>
      <c r="G24" s="2"/>
      <c r="H24" s="2"/>
      <c r="I24" s="23"/>
      <c r="J24" s="23">
        <v>164.2</v>
      </c>
      <c r="K24" s="2" t="s">
        <v>8043</v>
      </c>
      <c r="L24" s="2" t="s">
        <v>21825</v>
      </c>
      <c r="M24" s="2" t="s">
        <v>21825</v>
      </c>
      <c r="N24" s="2" t="s">
        <v>41</v>
      </c>
      <c r="O24" s="2" t="s">
        <v>21814</v>
      </c>
      <c r="P24" s="2" t="s">
        <v>14102</v>
      </c>
      <c r="Q24" s="1" t="s">
        <v>25664</v>
      </c>
    </row>
    <row r="25" spans="1:17" x14ac:dyDescent="0.25">
      <c r="A25" s="17">
        <f t="shared" si="0"/>
        <v>24</v>
      </c>
      <c r="B25" s="2" t="s">
        <v>8054</v>
      </c>
      <c r="C25" s="2" t="s">
        <v>21860</v>
      </c>
      <c r="D25" s="2" t="s">
        <v>21861</v>
      </c>
      <c r="E25" s="2"/>
      <c r="F25" s="2"/>
      <c r="G25" s="2"/>
      <c r="H25" s="2"/>
      <c r="I25" s="23"/>
      <c r="J25" s="23">
        <v>1343.44</v>
      </c>
      <c r="K25" s="2" t="s">
        <v>8055</v>
      </c>
      <c r="L25" s="2" t="s">
        <v>21825</v>
      </c>
      <c r="M25" s="2" t="s">
        <v>21825</v>
      </c>
      <c r="N25" s="2" t="s">
        <v>1524</v>
      </c>
      <c r="O25" s="2" t="s">
        <v>21814</v>
      </c>
      <c r="P25" s="2" t="s">
        <v>14102</v>
      </c>
      <c r="Q25" s="1" t="s">
        <v>25664</v>
      </c>
    </row>
    <row r="26" spans="1:17" x14ac:dyDescent="0.25">
      <c r="A26" s="17">
        <f t="shared" si="0"/>
        <v>25</v>
      </c>
      <c r="B26" s="2" t="s">
        <v>8063</v>
      </c>
      <c r="C26" s="2" t="s">
        <v>21862</v>
      </c>
      <c r="D26" s="2" t="s">
        <v>21863</v>
      </c>
      <c r="E26" s="2"/>
      <c r="F26" s="2"/>
      <c r="G26" s="2"/>
      <c r="H26" s="2"/>
      <c r="I26" s="23"/>
      <c r="J26" s="23">
        <v>1199.28</v>
      </c>
      <c r="K26" s="2" t="s">
        <v>8064</v>
      </c>
      <c r="L26" s="2" t="s">
        <v>21825</v>
      </c>
      <c r="M26" s="2" t="s">
        <v>21825</v>
      </c>
      <c r="N26" s="2" t="s">
        <v>1524</v>
      </c>
      <c r="O26" s="2" t="s">
        <v>21814</v>
      </c>
      <c r="P26" s="2" t="s">
        <v>14102</v>
      </c>
      <c r="Q26" s="1" t="s">
        <v>25664</v>
      </c>
    </row>
    <row r="27" spans="1:17" x14ac:dyDescent="0.25">
      <c r="A27" s="17">
        <f t="shared" si="0"/>
        <v>26</v>
      </c>
      <c r="B27" s="2" t="s">
        <v>7904</v>
      </c>
      <c r="C27" s="2" t="s">
        <v>21864</v>
      </c>
      <c r="D27" s="2" t="s">
        <v>21865</v>
      </c>
      <c r="E27" s="2"/>
      <c r="F27" s="2"/>
      <c r="G27" s="2"/>
      <c r="H27" s="2"/>
      <c r="I27" s="23"/>
      <c r="J27" s="23">
        <v>2689.7</v>
      </c>
      <c r="K27" s="2" t="s">
        <v>7905</v>
      </c>
      <c r="L27" s="2" t="s">
        <v>251</v>
      </c>
      <c r="M27" s="2" t="s">
        <v>251</v>
      </c>
      <c r="N27" s="2" t="s">
        <v>1524</v>
      </c>
      <c r="O27" s="2" t="s">
        <v>21814</v>
      </c>
      <c r="P27" s="2" t="s">
        <v>14102</v>
      </c>
      <c r="Q27" s="1" t="s">
        <v>25664</v>
      </c>
    </row>
    <row r="28" spans="1:17" x14ac:dyDescent="0.25">
      <c r="A28" s="17">
        <f t="shared" si="0"/>
        <v>27</v>
      </c>
      <c r="B28" s="2" t="s">
        <v>8143</v>
      </c>
      <c r="C28" s="2" t="s">
        <v>21866</v>
      </c>
      <c r="D28" s="2" t="s">
        <v>21867</v>
      </c>
      <c r="E28" s="2"/>
      <c r="F28" s="2"/>
      <c r="G28" s="2"/>
      <c r="H28" s="2"/>
      <c r="I28" s="23"/>
      <c r="J28" s="23">
        <v>2181.5</v>
      </c>
      <c r="K28" s="2" t="s">
        <v>8144</v>
      </c>
      <c r="L28" s="2" t="s">
        <v>251</v>
      </c>
      <c r="M28" s="2" t="s">
        <v>251</v>
      </c>
      <c r="N28" s="2" t="s">
        <v>1524</v>
      </c>
      <c r="O28" s="2" t="s">
        <v>21814</v>
      </c>
      <c r="P28" s="2" t="s">
        <v>14102</v>
      </c>
      <c r="Q28" s="1" t="s">
        <v>25664</v>
      </c>
    </row>
    <row r="29" spans="1:17" x14ac:dyDescent="0.25">
      <c r="A29" s="17">
        <f t="shared" si="0"/>
        <v>28</v>
      </c>
      <c r="B29" s="2" t="s">
        <v>7924</v>
      </c>
      <c r="C29" s="2" t="s">
        <v>21868</v>
      </c>
      <c r="D29" s="2" t="s">
        <v>21869</v>
      </c>
      <c r="E29" s="2"/>
      <c r="F29" s="2"/>
      <c r="G29" s="2"/>
      <c r="H29" s="2"/>
      <c r="I29" s="23"/>
      <c r="J29" s="23">
        <v>441.77</v>
      </c>
      <c r="K29" s="2" t="s">
        <v>21870</v>
      </c>
      <c r="L29" s="2" t="s">
        <v>251</v>
      </c>
      <c r="M29" s="2" t="s">
        <v>251</v>
      </c>
      <c r="N29" s="2" t="s">
        <v>41</v>
      </c>
      <c r="O29" s="2" t="s">
        <v>21814</v>
      </c>
      <c r="P29" s="2" t="s">
        <v>14102</v>
      </c>
      <c r="Q29" s="1" t="s">
        <v>25664</v>
      </c>
    </row>
    <row r="30" spans="1:17" x14ac:dyDescent="0.25">
      <c r="A30" s="17">
        <f t="shared" si="0"/>
        <v>29</v>
      </c>
      <c r="B30" s="2" t="s">
        <v>8164</v>
      </c>
      <c r="C30" s="2" t="s">
        <v>21871</v>
      </c>
      <c r="D30" s="2" t="s">
        <v>21872</v>
      </c>
      <c r="E30" s="2"/>
      <c r="F30" s="2"/>
      <c r="G30" s="2"/>
      <c r="H30" s="2"/>
      <c r="I30" s="23"/>
      <c r="J30" s="23">
        <v>1064.94</v>
      </c>
      <c r="K30" s="2" t="s">
        <v>8165</v>
      </c>
      <c r="L30" s="2" t="s">
        <v>251</v>
      </c>
      <c r="M30" s="2" t="s">
        <v>251</v>
      </c>
      <c r="N30" s="2" t="s">
        <v>1524</v>
      </c>
      <c r="O30" s="2" t="s">
        <v>21814</v>
      </c>
      <c r="P30" s="2" t="s">
        <v>14102</v>
      </c>
      <c r="Q30" s="1" t="s">
        <v>25664</v>
      </c>
    </row>
    <row r="31" spans="1:17" x14ac:dyDescent="0.25">
      <c r="A31" s="17">
        <f t="shared" si="0"/>
        <v>30</v>
      </c>
      <c r="B31" s="2" t="s">
        <v>8161</v>
      </c>
      <c r="C31" s="2" t="s">
        <v>21873</v>
      </c>
      <c r="D31" s="2" t="s">
        <v>21874</v>
      </c>
      <c r="E31" s="2"/>
      <c r="F31" s="2"/>
      <c r="G31" s="2"/>
      <c r="H31" s="2"/>
      <c r="I31" s="23"/>
      <c r="J31" s="23">
        <v>2057.36</v>
      </c>
      <c r="K31" s="2" t="s">
        <v>8162</v>
      </c>
      <c r="L31" s="2" t="s">
        <v>251</v>
      </c>
      <c r="M31" s="2" t="s">
        <v>251</v>
      </c>
      <c r="N31" s="2" t="s">
        <v>1524</v>
      </c>
      <c r="O31" s="2" t="s">
        <v>21814</v>
      </c>
      <c r="P31" s="2" t="s">
        <v>14102</v>
      </c>
      <c r="Q31" s="1" t="s">
        <v>25664</v>
      </c>
    </row>
    <row r="32" spans="1:17" x14ac:dyDescent="0.25">
      <c r="A32" s="17">
        <f t="shared" si="0"/>
        <v>31</v>
      </c>
      <c r="B32" s="2" t="s">
        <v>8155</v>
      </c>
      <c r="C32" s="2" t="s">
        <v>21875</v>
      </c>
      <c r="D32" s="2" t="s">
        <v>21876</v>
      </c>
      <c r="E32" s="2"/>
      <c r="F32" s="2"/>
      <c r="G32" s="2"/>
      <c r="H32" s="2"/>
      <c r="I32" s="23"/>
      <c r="J32" s="23">
        <v>2484.3000000000002</v>
      </c>
      <c r="K32" s="2" t="s">
        <v>8156</v>
      </c>
      <c r="L32" s="2" t="s">
        <v>251</v>
      </c>
      <c r="M32" s="2" t="s">
        <v>251</v>
      </c>
      <c r="N32" s="2" t="s">
        <v>1524</v>
      </c>
      <c r="O32" s="2" t="s">
        <v>21814</v>
      </c>
      <c r="P32" s="2" t="s">
        <v>14102</v>
      </c>
      <c r="Q32" s="1" t="s">
        <v>25664</v>
      </c>
    </row>
    <row r="33" spans="1:17" x14ac:dyDescent="0.25">
      <c r="A33" s="17">
        <f t="shared" si="0"/>
        <v>32</v>
      </c>
      <c r="B33" s="2" t="s">
        <v>7969</v>
      </c>
      <c r="C33" s="2" t="s">
        <v>21877</v>
      </c>
      <c r="D33" s="2" t="s">
        <v>21878</v>
      </c>
      <c r="E33" s="2"/>
      <c r="F33" s="2"/>
      <c r="G33" s="2"/>
      <c r="H33" s="2"/>
      <c r="I33" s="23"/>
      <c r="J33" s="23">
        <v>1124.23</v>
      </c>
      <c r="K33" s="2" t="s">
        <v>7970</v>
      </c>
      <c r="L33" s="2" t="s">
        <v>251</v>
      </c>
      <c r="M33" s="2" t="s">
        <v>251</v>
      </c>
      <c r="N33" s="2" t="s">
        <v>1524</v>
      </c>
      <c r="O33" s="2" t="s">
        <v>21814</v>
      </c>
      <c r="P33" s="2" t="s">
        <v>14102</v>
      </c>
      <c r="Q33" s="1" t="s">
        <v>25664</v>
      </c>
    </row>
    <row r="34" spans="1:17" x14ac:dyDescent="0.25">
      <c r="A34" s="17">
        <f t="shared" si="0"/>
        <v>33</v>
      </c>
      <c r="B34" s="2" t="s">
        <v>8149</v>
      </c>
      <c r="C34" s="2" t="s">
        <v>21879</v>
      </c>
      <c r="D34" s="2" t="s">
        <v>21880</v>
      </c>
      <c r="E34" s="2"/>
      <c r="F34" s="2"/>
      <c r="G34" s="2"/>
      <c r="H34" s="2"/>
      <c r="I34" s="23"/>
      <c r="J34" s="23">
        <v>1712.01</v>
      </c>
      <c r="K34" s="2" t="s">
        <v>8150</v>
      </c>
      <c r="L34" s="2" t="s">
        <v>251</v>
      </c>
      <c r="M34" s="2" t="s">
        <v>251</v>
      </c>
      <c r="N34" s="2" t="s">
        <v>1524</v>
      </c>
      <c r="O34" s="2" t="s">
        <v>21814</v>
      </c>
      <c r="P34" s="2" t="s">
        <v>14102</v>
      </c>
      <c r="Q34" s="1" t="s">
        <v>25664</v>
      </c>
    </row>
    <row r="35" spans="1:17" x14ac:dyDescent="0.25">
      <c r="A35" s="17">
        <f t="shared" si="0"/>
        <v>34</v>
      </c>
      <c r="B35" s="2" t="s">
        <v>6896</v>
      </c>
      <c r="C35" s="2" t="s">
        <v>21881</v>
      </c>
      <c r="D35" s="2" t="s">
        <v>21882</v>
      </c>
      <c r="E35" s="2"/>
      <c r="F35" s="2"/>
      <c r="G35" s="2"/>
      <c r="H35" s="2"/>
      <c r="I35" s="23"/>
      <c r="J35" s="23">
        <v>1303.94</v>
      </c>
      <c r="K35" s="2" t="s">
        <v>6899</v>
      </c>
      <c r="L35" s="2" t="s">
        <v>251</v>
      </c>
      <c r="M35" s="2" t="s">
        <v>251</v>
      </c>
      <c r="N35" s="2" t="s">
        <v>1524</v>
      </c>
      <c r="O35" s="2" t="s">
        <v>21814</v>
      </c>
      <c r="P35" s="2" t="s">
        <v>14102</v>
      </c>
      <c r="Q35" s="1" t="s">
        <v>25664</v>
      </c>
    </row>
    <row r="36" spans="1:17" x14ac:dyDescent="0.25">
      <c r="A36" s="17">
        <f t="shared" si="0"/>
        <v>35</v>
      </c>
      <c r="B36" s="2" t="s">
        <v>6952</v>
      </c>
      <c r="C36" s="2" t="s">
        <v>21883</v>
      </c>
      <c r="D36" s="2" t="s">
        <v>21884</v>
      </c>
      <c r="E36" s="2"/>
      <c r="F36" s="2"/>
      <c r="G36" s="2"/>
      <c r="H36" s="2"/>
      <c r="I36" s="23"/>
      <c r="J36" s="23">
        <v>2911.43</v>
      </c>
      <c r="K36" s="2" t="s">
        <v>6953</v>
      </c>
      <c r="L36" s="2" t="s">
        <v>251</v>
      </c>
      <c r="M36" s="2" t="s">
        <v>251</v>
      </c>
      <c r="N36" s="2" t="s">
        <v>2486</v>
      </c>
      <c r="O36" s="2" t="s">
        <v>21885</v>
      </c>
      <c r="P36" s="2" t="s">
        <v>14102</v>
      </c>
      <c r="Q36" s="1" t="s">
        <v>25664</v>
      </c>
    </row>
    <row r="37" spans="1:17" x14ac:dyDescent="0.25">
      <c r="A37" s="17">
        <f t="shared" si="0"/>
        <v>36</v>
      </c>
      <c r="B37" s="2" t="s">
        <v>7533</v>
      </c>
      <c r="C37" s="2" t="s">
        <v>21886</v>
      </c>
      <c r="D37" s="2" t="s">
        <v>21887</v>
      </c>
      <c r="E37" s="2"/>
      <c r="F37" s="2"/>
      <c r="G37" s="2"/>
      <c r="H37" s="2"/>
      <c r="I37" s="23"/>
      <c r="J37" s="23">
        <v>1425.4</v>
      </c>
      <c r="K37" s="2" t="s">
        <v>7534</v>
      </c>
      <c r="L37" s="2" t="s">
        <v>251</v>
      </c>
      <c r="M37" s="2" t="s">
        <v>251</v>
      </c>
      <c r="N37" s="2" t="s">
        <v>41</v>
      </c>
      <c r="O37" s="2" t="s">
        <v>21814</v>
      </c>
      <c r="P37" s="2" t="s">
        <v>14102</v>
      </c>
      <c r="Q37" s="1" t="s">
        <v>25664</v>
      </c>
    </row>
    <row r="38" spans="1:17" x14ac:dyDescent="0.25">
      <c r="A38" s="17">
        <f t="shared" si="0"/>
        <v>37</v>
      </c>
      <c r="B38" s="2" t="s">
        <v>8134</v>
      </c>
      <c r="C38" s="2" t="s">
        <v>21888</v>
      </c>
      <c r="D38" s="2" t="s">
        <v>21889</v>
      </c>
      <c r="E38" s="2"/>
      <c r="F38" s="2"/>
      <c r="G38" s="2"/>
      <c r="H38" s="2"/>
      <c r="I38" s="23"/>
      <c r="J38" s="23">
        <v>2181.5</v>
      </c>
      <c r="K38" s="2" t="s">
        <v>8135</v>
      </c>
      <c r="L38" s="2" t="s">
        <v>251</v>
      </c>
      <c r="M38" s="2" t="s">
        <v>251</v>
      </c>
      <c r="N38" s="2" t="s">
        <v>1524</v>
      </c>
      <c r="O38" s="2" t="s">
        <v>21814</v>
      </c>
      <c r="P38" s="2" t="s">
        <v>14102</v>
      </c>
      <c r="Q38" s="1" t="s">
        <v>25664</v>
      </c>
    </row>
    <row r="39" spans="1:17" x14ac:dyDescent="0.25">
      <c r="A39" s="17">
        <f t="shared" si="0"/>
        <v>38</v>
      </c>
      <c r="B39" s="2" t="s">
        <v>8140</v>
      </c>
      <c r="C39" s="2" t="s">
        <v>21890</v>
      </c>
      <c r="D39" s="2" t="s">
        <v>21891</v>
      </c>
      <c r="E39" s="2"/>
      <c r="F39" s="2"/>
      <c r="G39" s="2"/>
      <c r="H39" s="2"/>
      <c r="I39" s="23"/>
      <c r="J39" s="23">
        <v>1275.24</v>
      </c>
      <c r="K39" s="2" t="s">
        <v>8141</v>
      </c>
      <c r="L39" s="2" t="s">
        <v>251</v>
      </c>
      <c r="M39" s="2" t="s">
        <v>251</v>
      </c>
      <c r="N39" s="2" t="s">
        <v>1524</v>
      </c>
      <c r="O39" s="2" t="s">
        <v>21814</v>
      </c>
      <c r="P39" s="2" t="s">
        <v>14102</v>
      </c>
      <c r="Q39" s="1" t="s">
        <v>25664</v>
      </c>
    </row>
    <row r="40" spans="1:17" x14ac:dyDescent="0.25">
      <c r="A40" s="17">
        <f t="shared" si="0"/>
        <v>39</v>
      </c>
      <c r="B40" s="2" t="s">
        <v>8146</v>
      </c>
      <c r="C40" s="2" t="s">
        <v>21892</v>
      </c>
      <c r="D40" s="2" t="s">
        <v>21893</v>
      </c>
      <c r="E40" s="2"/>
      <c r="F40" s="2"/>
      <c r="G40" s="2"/>
      <c r="H40" s="2"/>
      <c r="I40" s="23"/>
      <c r="J40" s="23">
        <v>1097.44</v>
      </c>
      <c r="K40" s="2" t="s">
        <v>8147</v>
      </c>
      <c r="L40" s="2" t="s">
        <v>251</v>
      </c>
      <c r="M40" s="2" t="s">
        <v>251</v>
      </c>
      <c r="N40" s="2" t="s">
        <v>1524</v>
      </c>
      <c r="O40" s="2" t="s">
        <v>21814</v>
      </c>
      <c r="P40" s="2" t="s">
        <v>14102</v>
      </c>
      <c r="Q40" s="1" t="s">
        <v>25664</v>
      </c>
    </row>
    <row r="41" spans="1:17" x14ac:dyDescent="0.25">
      <c r="A41" s="17">
        <f t="shared" si="0"/>
        <v>40</v>
      </c>
      <c r="B41" s="2" t="s">
        <v>6937</v>
      </c>
      <c r="C41" s="2" t="s">
        <v>21894</v>
      </c>
      <c r="D41" s="2" t="s">
        <v>21895</v>
      </c>
      <c r="E41" s="2"/>
      <c r="F41" s="2"/>
      <c r="G41" s="2"/>
      <c r="H41" s="2"/>
      <c r="I41" s="23"/>
      <c r="J41" s="23">
        <v>1483.66</v>
      </c>
      <c r="K41" s="2" t="s">
        <v>21896</v>
      </c>
      <c r="L41" s="2" t="s">
        <v>14139</v>
      </c>
      <c r="M41" s="2" t="s">
        <v>19886</v>
      </c>
      <c r="N41" s="2" t="s">
        <v>1524</v>
      </c>
      <c r="O41" s="2" t="s">
        <v>21814</v>
      </c>
      <c r="P41" s="2" t="s">
        <v>14102</v>
      </c>
      <c r="Q41" s="1" t="s">
        <v>25664</v>
      </c>
    </row>
    <row r="42" spans="1:17" x14ac:dyDescent="0.25">
      <c r="A42" s="17">
        <f t="shared" si="0"/>
        <v>41</v>
      </c>
      <c r="B42" s="2" t="s">
        <v>8006</v>
      </c>
      <c r="C42" s="2" t="s">
        <v>21897</v>
      </c>
      <c r="D42" s="2" t="s">
        <v>21898</v>
      </c>
      <c r="E42" s="2"/>
      <c r="F42" s="2"/>
      <c r="G42" s="2"/>
      <c r="H42" s="2"/>
      <c r="I42" s="23"/>
      <c r="J42" s="23">
        <v>121.66</v>
      </c>
      <c r="K42" s="2" t="s">
        <v>8007</v>
      </c>
      <c r="L42" s="2" t="s">
        <v>14139</v>
      </c>
      <c r="M42" s="2" t="s">
        <v>14139</v>
      </c>
      <c r="N42" s="2" t="s">
        <v>41</v>
      </c>
      <c r="O42" s="2" t="s">
        <v>21814</v>
      </c>
      <c r="P42" s="2" t="s">
        <v>14102</v>
      </c>
      <c r="Q42" s="1" t="s">
        <v>25664</v>
      </c>
    </row>
    <row r="43" spans="1:17" x14ac:dyDescent="0.25">
      <c r="A43" s="17">
        <f t="shared" si="0"/>
        <v>42</v>
      </c>
      <c r="B43" s="2" t="s">
        <v>7998</v>
      </c>
      <c r="C43" s="2" t="s">
        <v>21899</v>
      </c>
      <c r="D43" s="2" t="s">
        <v>21900</v>
      </c>
      <c r="E43" s="2"/>
      <c r="F43" s="2"/>
      <c r="G43" s="2"/>
      <c r="H43" s="2"/>
      <c r="I43" s="23"/>
      <c r="J43" s="23">
        <v>822.28</v>
      </c>
      <c r="K43" s="2" t="s">
        <v>7999</v>
      </c>
      <c r="L43" s="2" t="s">
        <v>14139</v>
      </c>
      <c r="M43" s="2" t="s">
        <v>14139</v>
      </c>
      <c r="N43" s="2" t="s">
        <v>41</v>
      </c>
      <c r="O43" s="2" t="s">
        <v>21814</v>
      </c>
      <c r="P43" s="2" t="s">
        <v>14102</v>
      </c>
      <c r="Q43" s="1" t="s">
        <v>25664</v>
      </c>
    </row>
    <row r="44" spans="1:17" x14ac:dyDescent="0.25">
      <c r="A44" s="17">
        <f t="shared" si="0"/>
        <v>43</v>
      </c>
      <c r="B44" s="2" t="s">
        <v>7983</v>
      </c>
      <c r="C44" s="2" t="s">
        <v>21901</v>
      </c>
      <c r="D44" s="2" t="s">
        <v>21902</v>
      </c>
      <c r="E44" s="2"/>
      <c r="F44" s="2"/>
      <c r="G44" s="2"/>
      <c r="H44" s="2"/>
      <c r="I44" s="23"/>
      <c r="J44" s="23">
        <v>29.97</v>
      </c>
      <c r="K44" s="2" t="s">
        <v>7984</v>
      </c>
      <c r="L44" s="2" t="s">
        <v>14139</v>
      </c>
      <c r="M44" s="2" t="s">
        <v>14139</v>
      </c>
      <c r="N44" s="2" t="s">
        <v>41</v>
      </c>
      <c r="O44" s="2" t="s">
        <v>21814</v>
      </c>
      <c r="P44" s="2" t="s">
        <v>14102</v>
      </c>
      <c r="Q44" s="1" t="s">
        <v>25664</v>
      </c>
    </row>
    <row r="45" spans="1:17" x14ac:dyDescent="0.25">
      <c r="A45" s="17">
        <f t="shared" si="0"/>
        <v>44</v>
      </c>
      <c r="B45" s="2" t="s">
        <v>7994</v>
      </c>
      <c r="C45" s="2" t="s">
        <v>21903</v>
      </c>
      <c r="D45" s="2" t="s">
        <v>21904</v>
      </c>
      <c r="E45" s="2"/>
      <c r="F45" s="2"/>
      <c r="G45" s="2"/>
      <c r="H45" s="2"/>
      <c r="I45" s="23"/>
      <c r="J45" s="23">
        <v>9367.5499999999993</v>
      </c>
      <c r="K45" s="2" t="s">
        <v>7995</v>
      </c>
      <c r="L45" s="2" t="s">
        <v>14139</v>
      </c>
      <c r="M45" s="2" t="s">
        <v>14139</v>
      </c>
      <c r="N45" s="2" t="s">
        <v>41</v>
      </c>
      <c r="O45" s="2" t="s">
        <v>21814</v>
      </c>
      <c r="P45" s="2" t="s">
        <v>14102</v>
      </c>
      <c r="Q45" s="1" t="s">
        <v>25664</v>
      </c>
    </row>
    <row r="46" spans="1:17" x14ac:dyDescent="0.25">
      <c r="A46" s="17">
        <f t="shared" si="0"/>
        <v>45</v>
      </c>
      <c r="B46" s="2" t="s">
        <v>7576</v>
      </c>
      <c r="C46" s="2" t="s">
        <v>21905</v>
      </c>
      <c r="D46" s="2" t="s">
        <v>21906</v>
      </c>
      <c r="E46" s="2"/>
      <c r="F46" s="2"/>
      <c r="G46" s="2"/>
      <c r="H46" s="2"/>
      <c r="I46" s="23"/>
      <c r="J46" s="23">
        <v>1851.36</v>
      </c>
      <c r="K46" s="2" t="s">
        <v>7577</v>
      </c>
      <c r="L46" s="2" t="s">
        <v>14139</v>
      </c>
      <c r="M46" s="2" t="s">
        <v>14139</v>
      </c>
      <c r="N46" s="2" t="s">
        <v>2486</v>
      </c>
      <c r="O46" s="2" t="s">
        <v>21885</v>
      </c>
      <c r="P46" s="2" t="s">
        <v>14102</v>
      </c>
      <c r="Q46" s="1" t="s">
        <v>25664</v>
      </c>
    </row>
    <row r="47" spans="1:17" x14ac:dyDescent="0.25">
      <c r="A47" s="17">
        <f t="shared" si="0"/>
        <v>46</v>
      </c>
      <c r="B47" s="2" t="s">
        <v>8217</v>
      </c>
      <c r="C47" s="2" t="s">
        <v>21907</v>
      </c>
      <c r="D47" s="2" t="s">
        <v>21908</v>
      </c>
      <c r="E47" s="2"/>
      <c r="F47" s="2"/>
      <c r="G47" s="2"/>
      <c r="H47" s="2"/>
      <c r="I47" s="23"/>
      <c r="J47" s="23">
        <v>2027.68</v>
      </c>
      <c r="K47" s="2" t="s">
        <v>8218</v>
      </c>
      <c r="L47" s="2" t="s">
        <v>14139</v>
      </c>
      <c r="M47" s="2" t="s">
        <v>14139</v>
      </c>
      <c r="N47" s="2" t="s">
        <v>2486</v>
      </c>
      <c r="O47" s="2" t="s">
        <v>21885</v>
      </c>
      <c r="P47" s="2" t="s">
        <v>14102</v>
      </c>
      <c r="Q47" s="1" t="s">
        <v>25664</v>
      </c>
    </row>
    <row r="48" spans="1:17" x14ac:dyDescent="0.25">
      <c r="A48" s="17">
        <f t="shared" si="0"/>
        <v>47</v>
      </c>
      <c r="B48" s="2" t="s">
        <v>8014</v>
      </c>
      <c r="C48" s="2" t="s">
        <v>21909</v>
      </c>
      <c r="D48" s="2" t="s">
        <v>21910</v>
      </c>
      <c r="E48" s="2"/>
      <c r="F48" s="2"/>
      <c r="G48" s="2"/>
      <c r="H48" s="2"/>
      <c r="I48" s="23"/>
      <c r="J48" s="23">
        <v>5608.9</v>
      </c>
      <c r="K48" s="2" t="s">
        <v>8015</v>
      </c>
      <c r="L48" s="2" t="s">
        <v>14139</v>
      </c>
      <c r="M48" s="2" t="s">
        <v>14139</v>
      </c>
      <c r="N48" s="2" t="s">
        <v>1524</v>
      </c>
      <c r="O48" s="2" t="s">
        <v>21814</v>
      </c>
      <c r="P48" s="2" t="s">
        <v>14102</v>
      </c>
      <c r="Q48" s="1" t="s">
        <v>25664</v>
      </c>
    </row>
    <row r="49" spans="1:17" x14ac:dyDescent="0.25">
      <c r="A49" s="17">
        <f t="shared" si="0"/>
        <v>48</v>
      </c>
      <c r="B49" s="2" t="s">
        <v>8017</v>
      </c>
      <c r="C49" s="2" t="s">
        <v>21911</v>
      </c>
      <c r="D49" s="2" t="s">
        <v>21912</v>
      </c>
      <c r="E49" s="2"/>
      <c r="F49" s="2"/>
      <c r="G49" s="2"/>
      <c r="H49" s="2"/>
      <c r="I49" s="23"/>
      <c r="J49" s="23">
        <v>5495.27</v>
      </c>
      <c r="K49" s="2" t="s">
        <v>8018</v>
      </c>
      <c r="L49" s="2" t="s">
        <v>14139</v>
      </c>
      <c r="M49" s="2" t="s">
        <v>14139</v>
      </c>
      <c r="N49" s="2" t="s">
        <v>1524</v>
      </c>
      <c r="O49" s="2" t="s">
        <v>21814</v>
      </c>
      <c r="P49" s="2" t="s">
        <v>14102</v>
      </c>
      <c r="Q49" s="1" t="s">
        <v>25664</v>
      </c>
    </row>
    <row r="50" spans="1:17" x14ac:dyDescent="0.25">
      <c r="A50" s="17">
        <f t="shared" si="0"/>
        <v>49</v>
      </c>
      <c r="B50" s="2" t="s">
        <v>8240</v>
      </c>
      <c r="C50" s="2" t="s">
        <v>21913</v>
      </c>
      <c r="D50" s="2" t="s">
        <v>21914</v>
      </c>
      <c r="E50" s="2"/>
      <c r="F50" s="2"/>
      <c r="G50" s="2"/>
      <c r="H50" s="2"/>
      <c r="I50" s="23"/>
      <c r="J50" s="23">
        <v>1083.43</v>
      </c>
      <c r="K50" s="2" t="s">
        <v>21915</v>
      </c>
      <c r="L50" s="2" t="s">
        <v>14139</v>
      </c>
      <c r="M50" s="2" t="s">
        <v>19886</v>
      </c>
      <c r="N50" s="2" t="s">
        <v>1524</v>
      </c>
      <c r="O50" s="2" t="s">
        <v>21814</v>
      </c>
      <c r="P50" s="2" t="s">
        <v>14102</v>
      </c>
      <c r="Q50" s="1" t="s">
        <v>25664</v>
      </c>
    </row>
    <row r="51" spans="1:17" x14ac:dyDescent="0.25">
      <c r="A51" s="17">
        <f t="shared" si="0"/>
        <v>50</v>
      </c>
      <c r="B51" s="2" t="s">
        <v>5549</v>
      </c>
      <c r="C51" s="2" t="s">
        <v>21916</v>
      </c>
      <c r="D51" s="2" t="s">
        <v>21917</v>
      </c>
      <c r="E51" s="2"/>
      <c r="F51" s="2"/>
      <c r="G51" s="2"/>
      <c r="H51" s="2"/>
      <c r="I51" s="23"/>
      <c r="J51" s="23">
        <v>242.44</v>
      </c>
      <c r="K51" s="2">
        <v>124012</v>
      </c>
      <c r="L51" s="2" t="s">
        <v>125</v>
      </c>
      <c r="M51" s="2" t="s">
        <v>125</v>
      </c>
      <c r="N51" s="2" t="s">
        <v>45</v>
      </c>
      <c r="O51" s="2" t="s">
        <v>21814</v>
      </c>
      <c r="P51" s="2" t="s">
        <v>14102</v>
      </c>
      <c r="Q51" s="1" t="s">
        <v>25664</v>
      </c>
    </row>
    <row r="52" spans="1:17" x14ac:dyDescent="0.25">
      <c r="A52" s="17">
        <f t="shared" si="0"/>
        <v>51</v>
      </c>
      <c r="B52" s="2" t="s">
        <v>5552</v>
      </c>
      <c r="C52" s="2" t="s">
        <v>21918</v>
      </c>
      <c r="D52" s="2" t="s">
        <v>21919</v>
      </c>
      <c r="E52" s="2"/>
      <c r="F52" s="2"/>
      <c r="G52" s="2"/>
      <c r="H52" s="2"/>
      <c r="I52" s="23"/>
      <c r="J52" s="23">
        <v>220.4</v>
      </c>
      <c r="K52" s="2">
        <v>124009</v>
      </c>
      <c r="L52" s="2" t="s">
        <v>125</v>
      </c>
      <c r="M52" s="2" t="s">
        <v>125</v>
      </c>
      <c r="N52" s="2" t="s">
        <v>45</v>
      </c>
      <c r="O52" s="2" t="s">
        <v>21814</v>
      </c>
      <c r="P52" s="2" t="s">
        <v>14102</v>
      </c>
      <c r="Q52" s="1" t="s">
        <v>25664</v>
      </c>
    </row>
    <row r="53" spans="1:17" x14ac:dyDescent="0.25">
      <c r="A53" s="17">
        <f t="shared" si="0"/>
        <v>52</v>
      </c>
      <c r="B53" s="2" t="s">
        <v>8206</v>
      </c>
      <c r="C53" s="2" t="s">
        <v>21920</v>
      </c>
      <c r="D53" s="2" t="s">
        <v>21921</v>
      </c>
      <c r="E53" s="2"/>
      <c r="F53" s="2"/>
      <c r="G53" s="2"/>
      <c r="H53" s="2"/>
      <c r="I53" s="23"/>
      <c r="J53" s="23">
        <v>6.61</v>
      </c>
      <c r="K53" s="2">
        <v>2310360214</v>
      </c>
      <c r="L53" s="2" t="s">
        <v>125</v>
      </c>
      <c r="M53" s="2" t="s">
        <v>125</v>
      </c>
      <c r="N53" s="2" t="s">
        <v>21922</v>
      </c>
      <c r="O53" s="2" t="s">
        <v>21814</v>
      </c>
      <c r="P53" s="2" t="s">
        <v>14102</v>
      </c>
      <c r="Q53" s="1" t="s">
        <v>25664</v>
      </c>
    </row>
    <row r="54" spans="1:17" x14ac:dyDescent="0.25">
      <c r="A54" s="17">
        <f t="shared" si="0"/>
        <v>53</v>
      </c>
      <c r="B54" s="2" t="s">
        <v>8208</v>
      </c>
      <c r="C54" s="2" t="s">
        <v>21923</v>
      </c>
      <c r="D54" s="2" t="s">
        <v>21924</v>
      </c>
      <c r="E54" s="2"/>
      <c r="F54" s="2"/>
      <c r="G54" s="2"/>
      <c r="H54" s="2"/>
      <c r="I54" s="23"/>
      <c r="J54" s="23">
        <v>2.2000000000000002</v>
      </c>
      <c r="K54" s="2" t="s">
        <v>8209</v>
      </c>
      <c r="L54" s="2" t="s">
        <v>125</v>
      </c>
      <c r="M54" s="2" t="s">
        <v>125</v>
      </c>
      <c r="N54" s="2" t="s">
        <v>18925</v>
      </c>
      <c r="O54" s="2" t="s">
        <v>21814</v>
      </c>
      <c r="P54" s="2" t="s">
        <v>14102</v>
      </c>
      <c r="Q54" s="1" t="s">
        <v>25664</v>
      </c>
    </row>
    <row r="55" spans="1:17" x14ac:dyDescent="0.25">
      <c r="A55" s="17">
        <f t="shared" si="0"/>
        <v>54</v>
      </c>
      <c r="B55" s="2" t="s">
        <v>8262</v>
      </c>
      <c r="C55" s="2" t="s">
        <v>21925</v>
      </c>
      <c r="D55" s="2" t="s">
        <v>21926</v>
      </c>
      <c r="E55" s="2"/>
      <c r="F55" s="2"/>
      <c r="G55" s="2"/>
      <c r="H55" s="2"/>
      <c r="I55" s="23"/>
      <c r="J55" s="23">
        <v>181.83</v>
      </c>
      <c r="K55" s="2">
        <v>119001</v>
      </c>
      <c r="L55" s="2" t="s">
        <v>125</v>
      </c>
      <c r="M55" s="2" t="s">
        <v>125</v>
      </c>
      <c r="N55" s="2" t="s">
        <v>45</v>
      </c>
      <c r="O55" s="2" t="s">
        <v>21814</v>
      </c>
      <c r="P55" s="2" t="s">
        <v>14102</v>
      </c>
      <c r="Q55" s="1" t="s">
        <v>25664</v>
      </c>
    </row>
    <row r="56" spans="1:17" x14ac:dyDescent="0.25">
      <c r="A56" s="17">
        <f t="shared" si="0"/>
        <v>55</v>
      </c>
      <c r="B56" s="2" t="s">
        <v>7236</v>
      </c>
      <c r="C56" s="2" t="s">
        <v>21927</v>
      </c>
      <c r="D56" s="2" t="s">
        <v>21928</v>
      </c>
      <c r="E56" s="2"/>
      <c r="F56" s="2"/>
      <c r="G56" s="2"/>
      <c r="H56" s="2"/>
      <c r="I56" s="23"/>
      <c r="J56" s="23">
        <v>219.3</v>
      </c>
      <c r="K56" s="2">
        <v>209001</v>
      </c>
      <c r="L56" s="2" t="s">
        <v>125</v>
      </c>
      <c r="M56" s="2" t="s">
        <v>125</v>
      </c>
      <c r="N56" s="2" t="s">
        <v>41</v>
      </c>
      <c r="O56" s="2" t="s">
        <v>21814</v>
      </c>
      <c r="P56" s="2" t="s">
        <v>14102</v>
      </c>
      <c r="Q56" s="1" t="s">
        <v>25664</v>
      </c>
    </row>
    <row r="57" spans="1:17" x14ac:dyDescent="0.25">
      <c r="A57" s="17">
        <f t="shared" si="0"/>
        <v>56</v>
      </c>
      <c r="B57" s="2" t="s">
        <v>7891</v>
      </c>
      <c r="C57" s="2" t="s">
        <v>21929</v>
      </c>
      <c r="D57" s="2" t="s">
        <v>21930</v>
      </c>
      <c r="E57" s="2"/>
      <c r="F57" s="2"/>
      <c r="G57" s="2"/>
      <c r="H57" s="2"/>
      <c r="I57" s="23"/>
      <c r="J57" s="23">
        <v>134.16999999999999</v>
      </c>
      <c r="K57" s="2" t="s">
        <v>21931</v>
      </c>
      <c r="L57" s="2" t="s">
        <v>107</v>
      </c>
      <c r="M57" s="2" t="s">
        <v>107</v>
      </c>
      <c r="N57" s="2" t="s">
        <v>45</v>
      </c>
      <c r="O57" s="2" t="s">
        <v>21814</v>
      </c>
      <c r="P57" s="2" t="s">
        <v>14102</v>
      </c>
      <c r="Q57" s="1" t="s">
        <v>25664</v>
      </c>
    </row>
    <row r="58" spans="1:17" x14ac:dyDescent="0.25">
      <c r="A58" s="17">
        <f t="shared" si="0"/>
        <v>57</v>
      </c>
      <c r="B58" s="2" t="s">
        <v>8362</v>
      </c>
      <c r="C58" s="2" t="s">
        <v>21932</v>
      </c>
      <c r="D58" s="2" t="s">
        <v>21933</v>
      </c>
      <c r="E58" s="2"/>
      <c r="F58" s="2"/>
      <c r="G58" s="2"/>
      <c r="H58" s="2"/>
      <c r="I58" s="23"/>
      <c r="J58" s="23">
        <v>158.13999999999999</v>
      </c>
      <c r="K58" s="2" t="s">
        <v>8363</v>
      </c>
      <c r="L58" s="2" t="s">
        <v>107</v>
      </c>
      <c r="M58" s="2" t="s">
        <v>107</v>
      </c>
      <c r="N58" s="2" t="s">
        <v>45</v>
      </c>
      <c r="O58" s="2" t="s">
        <v>21814</v>
      </c>
      <c r="P58" s="2" t="s">
        <v>14102</v>
      </c>
      <c r="Q58" s="1" t="s">
        <v>25664</v>
      </c>
    </row>
    <row r="59" spans="1:17" x14ac:dyDescent="0.25">
      <c r="A59" s="17">
        <f t="shared" si="0"/>
        <v>58</v>
      </c>
      <c r="B59" s="2" t="s">
        <v>7893</v>
      </c>
      <c r="C59" s="2" t="s">
        <v>21934</v>
      </c>
      <c r="D59" s="2" t="s">
        <v>21935</v>
      </c>
      <c r="E59" s="2"/>
      <c r="F59" s="2"/>
      <c r="G59" s="2"/>
      <c r="H59" s="2"/>
      <c r="I59" s="23"/>
      <c r="J59" s="23">
        <v>154.28</v>
      </c>
      <c r="K59" s="2" t="s">
        <v>7894</v>
      </c>
      <c r="L59" s="2" t="s">
        <v>107</v>
      </c>
      <c r="M59" s="2" t="s">
        <v>107</v>
      </c>
      <c r="N59" s="2" t="s">
        <v>45</v>
      </c>
      <c r="O59" s="2" t="s">
        <v>21814</v>
      </c>
      <c r="P59" s="2" t="s">
        <v>14102</v>
      </c>
      <c r="Q59" s="1" t="s">
        <v>25664</v>
      </c>
    </row>
    <row r="60" spans="1:17" x14ac:dyDescent="0.25">
      <c r="A60" s="17">
        <f t="shared" si="0"/>
        <v>59</v>
      </c>
      <c r="B60" s="2" t="s">
        <v>8312</v>
      </c>
      <c r="C60" s="2" t="s">
        <v>21936</v>
      </c>
      <c r="D60" s="2" t="s">
        <v>21937</v>
      </c>
      <c r="E60" s="2"/>
      <c r="F60" s="2"/>
      <c r="G60" s="2"/>
      <c r="H60" s="2"/>
      <c r="I60" s="23"/>
      <c r="J60" s="23">
        <v>421.55</v>
      </c>
      <c r="K60" s="2" t="s">
        <v>8313</v>
      </c>
      <c r="L60" s="2" t="s">
        <v>21938</v>
      </c>
      <c r="M60" s="2" t="s">
        <v>21938</v>
      </c>
      <c r="N60" s="2" t="s">
        <v>41</v>
      </c>
      <c r="O60" s="2" t="s">
        <v>21814</v>
      </c>
      <c r="P60" s="2" t="s">
        <v>14102</v>
      </c>
      <c r="Q60" s="1" t="s">
        <v>25664</v>
      </c>
    </row>
    <row r="61" spans="1:17" x14ac:dyDescent="0.25">
      <c r="A61" s="17">
        <f t="shared" si="0"/>
        <v>60</v>
      </c>
      <c r="B61" s="2" t="s">
        <v>7863</v>
      </c>
      <c r="C61" s="2" t="s">
        <v>21939</v>
      </c>
      <c r="D61" s="2" t="s">
        <v>21940</v>
      </c>
      <c r="E61" s="2"/>
      <c r="F61" s="2"/>
      <c r="G61" s="2"/>
      <c r="H61" s="2"/>
      <c r="I61" s="23"/>
      <c r="J61" s="23">
        <v>26.08</v>
      </c>
      <c r="K61" s="2" t="s">
        <v>7864</v>
      </c>
      <c r="L61" s="2" t="s">
        <v>21938</v>
      </c>
      <c r="M61" s="2" t="s">
        <v>21938</v>
      </c>
      <c r="N61" s="2" t="s">
        <v>21922</v>
      </c>
      <c r="O61" s="2" t="s">
        <v>21814</v>
      </c>
      <c r="P61" s="2" t="s">
        <v>14102</v>
      </c>
      <c r="Q61" s="1" t="s">
        <v>25664</v>
      </c>
    </row>
    <row r="62" spans="1:17" x14ac:dyDescent="0.25">
      <c r="A62" s="17">
        <f t="shared" si="0"/>
        <v>61</v>
      </c>
      <c r="B62" s="2" t="s">
        <v>522</v>
      </c>
      <c r="C62" s="2" t="s">
        <v>21941</v>
      </c>
      <c r="D62" s="2" t="s">
        <v>21942</v>
      </c>
      <c r="E62" s="2"/>
      <c r="F62" s="2"/>
      <c r="G62" s="2"/>
      <c r="H62" s="2"/>
      <c r="I62" s="23"/>
      <c r="J62" s="23">
        <v>32.11</v>
      </c>
      <c r="K62" s="2" t="s">
        <v>523</v>
      </c>
      <c r="L62" s="2" t="s">
        <v>21938</v>
      </c>
      <c r="M62" s="2" t="s">
        <v>21938</v>
      </c>
      <c r="N62" s="2" t="s">
        <v>21922</v>
      </c>
      <c r="O62" s="2" t="s">
        <v>21814</v>
      </c>
      <c r="P62" s="2" t="s">
        <v>14102</v>
      </c>
      <c r="Q62" s="1" t="s">
        <v>25664</v>
      </c>
    </row>
    <row r="63" spans="1:17" x14ac:dyDescent="0.25">
      <c r="A63" s="17">
        <f t="shared" si="0"/>
        <v>62</v>
      </c>
      <c r="B63" s="2" t="s">
        <v>8075</v>
      </c>
      <c r="C63" s="2" t="s">
        <v>21943</v>
      </c>
      <c r="D63" s="2" t="s">
        <v>21944</v>
      </c>
      <c r="E63" s="2"/>
      <c r="F63" s="2"/>
      <c r="G63" s="2"/>
      <c r="H63" s="2"/>
      <c r="I63" s="23"/>
      <c r="J63" s="23">
        <v>1500.31</v>
      </c>
      <c r="K63" s="2" t="s">
        <v>17456</v>
      </c>
      <c r="L63" s="2" t="s">
        <v>21945</v>
      </c>
      <c r="M63" s="2" t="s">
        <v>21945</v>
      </c>
      <c r="N63" s="2" t="s">
        <v>2486</v>
      </c>
      <c r="O63" s="2" t="s">
        <v>21814</v>
      </c>
      <c r="P63" s="2" t="s">
        <v>14102</v>
      </c>
      <c r="Q63" s="1" t="s">
        <v>25664</v>
      </c>
    </row>
    <row r="64" spans="1:17" x14ac:dyDescent="0.25">
      <c r="A64" s="17">
        <f t="shared" si="0"/>
        <v>63</v>
      </c>
      <c r="B64" s="2" t="s">
        <v>8089</v>
      </c>
      <c r="C64" s="2" t="s">
        <v>21946</v>
      </c>
      <c r="D64" s="2" t="s">
        <v>21947</v>
      </c>
      <c r="E64" s="2"/>
      <c r="F64" s="2"/>
      <c r="G64" s="2"/>
      <c r="H64" s="2"/>
      <c r="I64" s="23"/>
      <c r="J64" s="23">
        <v>2596.44</v>
      </c>
      <c r="K64" s="2" t="s">
        <v>8090</v>
      </c>
      <c r="L64" s="2" t="s">
        <v>21945</v>
      </c>
      <c r="M64" s="2" t="s">
        <v>21945</v>
      </c>
      <c r="N64" s="2" t="s">
        <v>2486</v>
      </c>
      <c r="O64" s="2" t="s">
        <v>21814</v>
      </c>
      <c r="P64" s="2" t="s">
        <v>14102</v>
      </c>
      <c r="Q64" s="1" t="s">
        <v>25664</v>
      </c>
    </row>
    <row r="65" spans="1:17" x14ac:dyDescent="0.25">
      <c r="A65" s="17">
        <f t="shared" si="0"/>
        <v>64</v>
      </c>
      <c r="B65" s="2" t="s">
        <v>8081</v>
      </c>
      <c r="C65" s="2" t="s">
        <v>21948</v>
      </c>
      <c r="D65" s="2" t="s">
        <v>21949</v>
      </c>
      <c r="E65" s="2"/>
      <c r="F65" s="2"/>
      <c r="G65" s="2"/>
      <c r="H65" s="2"/>
      <c r="I65" s="23"/>
      <c r="J65" s="23">
        <v>101.49</v>
      </c>
      <c r="K65" s="2" t="s">
        <v>8082</v>
      </c>
      <c r="L65" s="2" t="s">
        <v>21945</v>
      </c>
      <c r="M65" s="2" t="s">
        <v>21945</v>
      </c>
      <c r="N65" s="2" t="s">
        <v>41</v>
      </c>
      <c r="O65" s="2" t="s">
        <v>21814</v>
      </c>
      <c r="P65" s="2" t="s">
        <v>14102</v>
      </c>
      <c r="Q65" s="1" t="s">
        <v>25664</v>
      </c>
    </row>
    <row r="66" spans="1:17" x14ac:dyDescent="0.25">
      <c r="A66" s="17">
        <f t="shared" si="0"/>
        <v>65</v>
      </c>
      <c r="B66" s="2" t="s">
        <v>8092</v>
      </c>
      <c r="C66" s="2" t="s">
        <v>21950</v>
      </c>
      <c r="D66" s="2" t="s">
        <v>21951</v>
      </c>
      <c r="E66" s="2"/>
      <c r="F66" s="2"/>
      <c r="G66" s="2"/>
      <c r="H66" s="2"/>
      <c r="I66" s="23"/>
      <c r="J66" s="23">
        <v>2070.31</v>
      </c>
      <c r="K66" s="2" t="s">
        <v>8093</v>
      </c>
      <c r="L66" s="2" t="s">
        <v>21945</v>
      </c>
      <c r="M66" s="2" t="s">
        <v>21945</v>
      </c>
      <c r="N66" s="2" t="s">
        <v>2486</v>
      </c>
      <c r="O66" s="2" t="s">
        <v>21814</v>
      </c>
      <c r="P66" s="2" t="s">
        <v>14102</v>
      </c>
      <c r="Q66" s="1" t="s">
        <v>25664</v>
      </c>
    </row>
    <row r="67" spans="1:17" x14ac:dyDescent="0.25">
      <c r="A67" s="17">
        <f t="shared" si="0"/>
        <v>66</v>
      </c>
      <c r="B67" s="2" t="s">
        <v>7944</v>
      </c>
      <c r="C67" s="2" t="s">
        <v>21952</v>
      </c>
      <c r="D67" s="2" t="s">
        <v>21953</v>
      </c>
      <c r="E67" s="2"/>
      <c r="F67" s="2"/>
      <c r="G67" s="2"/>
      <c r="H67" s="2"/>
      <c r="I67" s="23"/>
      <c r="J67" s="23">
        <v>3695.01</v>
      </c>
      <c r="K67" s="2" t="s">
        <v>21954</v>
      </c>
      <c r="L67" s="2" t="s">
        <v>21955</v>
      </c>
      <c r="M67" s="2" t="s">
        <v>21955</v>
      </c>
      <c r="N67" s="2" t="s">
        <v>1524</v>
      </c>
      <c r="O67" s="2" t="s">
        <v>21814</v>
      </c>
      <c r="P67" s="2" t="s">
        <v>14102</v>
      </c>
      <c r="Q67" s="1" t="s">
        <v>25664</v>
      </c>
    </row>
    <row r="68" spans="1:17" x14ac:dyDescent="0.25">
      <c r="A68" s="17">
        <f t="shared" ref="A68:A131" si="1">A67+1</f>
        <v>67</v>
      </c>
      <c r="B68" s="2" t="s">
        <v>7950</v>
      </c>
      <c r="C68" s="2" t="s">
        <v>21956</v>
      </c>
      <c r="D68" s="2" t="s">
        <v>21957</v>
      </c>
      <c r="E68" s="2"/>
      <c r="F68" s="2"/>
      <c r="G68" s="2"/>
      <c r="H68" s="2"/>
      <c r="I68" s="23"/>
      <c r="J68" s="23">
        <v>3213.43</v>
      </c>
      <c r="K68" s="2" t="s">
        <v>21954</v>
      </c>
      <c r="L68" s="2" t="s">
        <v>21955</v>
      </c>
      <c r="M68" s="2" t="s">
        <v>21955</v>
      </c>
      <c r="N68" s="2" t="s">
        <v>1524</v>
      </c>
      <c r="O68" s="2" t="s">
        <v>21814</v>
      </c>
      <c r="P68" s="2" t="s">
        <v>14102</v>
      </c>
      <c r="Q68" s="1" t="s">
        <v>25664</v>
      </c>
    </row>
    <row r="69" spans="1:17" x14ac:dyDescent="0.25">
      <c r="A69" s="17">
        <f t="shared" si="1"/>
        <v>68</v>
      </c>
      <c r="B69" s="3" t="s">
        <v>7953</v>
      </c>
      <c r="C69" s="2" t="s">
        <v>21958</v>
      </c>
      <c r="D69" s="2" t="s">
        <v>21959</v>
      </c>
      <c r="E69" s="2"/>
      <c r="F69" s="2"/>
      <c r="G69" s="2"/>
      <c r="H69" s="2"/>
      <c r="I69" s="23"/>
      <c r="J69" s="23">
        <v>3553.95</v>
      </c>
      <c r="K69" s="2" t="s">
        <v>7954</v>
      </c>
      <c r="L69" s="2" t="s">
        <v>21955</v>
      </c>
      <c r="M69" s="2" t="s">
        <v>21955</v>
      </c>
      <c r="N69" s="2" t="s">
        <v>1524</v>
      </c>
      <c r="O69" s="2" t="s">
        <v>21814</v>
      </c>
      <c r="P69" s="2" t="s">
        <v>14102</v>
      </c>
      <c r="Q69" s="1" t="s">
        <v>25664</v>
      </c>
    </row>
    <row r="70" spans="1:17" x14ac:dyDescent="0.25">
      <c r="A70" s="17">
        <f t="shared" si="1"/>
        <v>69</v>
      </c>
      <c r="B70" s="3" t="s">
        <v>7956</v>
      </c>
      <c r="C70" s="2" t="s">
        <v>21960</v>
      </c>
      <c r="D70" s="2" t="s">
        <v>21961</v>
      </c>
      <c r="E70" s="2"/>
      <c r="F70" s="2"/>
      <c r="G70" s="2"/>
      <c r="H70" s="2"/>
      <c r="I70" s="23"/>
      <c r="J70" s="23">
        <v>3119.76</v>
      </c>
      <c r="K70" s="2" t="s">
        <v>7957</v>
      </c>
      <c r="L70" s="2" t="s">
        <v>21955</v>
      </c>
      <c r="M70" s="2" t="s">
        <v>21955</v>
      </c>
      <c r="N70" s="2" t="s">
        <v>1524</v>
      </c>
      <c r="O70" s="2" t="s">
        <v>21814</v>
      </c>
      <c r="P70" s="2" t="s">
        <v>14102</v>
      </c>
      <c r="Q70" s="1" t="s">
        <v>25664</v>
      </c>
    </row>
    <row r="71" spans="1:17" x14ac:dyDescent="0.25">
      <c r="A71" s="17">
        <f t="shared" si="1"/>
        <v>70</v>
      </c>
      <c r="B71" s="2" t="s">
        <v>6958</v>
      </c>
      <c r="C71" s="2" t="s">
        <v>21962</v>
      </c>
      <c r="D71" s="2" t="s">
        <v>21963</v>
      </c>
      <c r="E71" s="2"/>
      <c r="F71" s="2"/>
      <c r="G71" s="2"/>
      <c r="H71" s="2"/>
      <c r="I71" s="23"/>
      <c r="J71" s="23">
        <v>1520.53</v>
      </c>
      <c r="K71" s="2" t="s">
        <v>6959</v>
      </c>
      <c r="L71" s="2" t="s">
        <v>251</v>
      </c>
      <c r="M71" s="2" t="s">
        <v>251</v>
      </c>
      <c r="N71" s="2" t="s">
        <v>1524</v>
      </c>
      <c r="O71" s="2" t="s">
        <v>21814</v>
      </c>
      <c r="P71" s="2" t="s">
        <v>14102</v>
      </c>
      <c r="Q71" s="1" t="s">
        <v>25664</v>
      </c>
    </row>
    <row r="72" spans="1:17" x14ac:dyDescent="0.25">
      <c r="A72" s="17">
        <f t="shared" si="1"/>
        <v>71</v>
      </c>
      <c r="B72" s="2" t="s">
        <v>5315</v>
      </c>
      <c r="C72" s="2" t="s">
        <v>21964</v>
      </c>
      <c r="D72" s="2" t="s">
        <v>21965</v>
      </c>
      <c r="E72" s="2"/>
      <c r="F72" s="2"/>
      <c r="G72" s="2"/>
      <c r="H72" s="2"/>
      <c r="I72" s="23"/>
      <c r="J72" s="23">
        <v>2770.1</v>
      </c>
      <c r="K72" s="2">
        <v>4210091801</v>
      </c>
      <c r="L72" s="2" t="s">
        <v>530</v>
      </c>
      <c r="M72" s="2" t="s">
        <v>530</v>
      </c>
      <c r="N72" s="2" t="s">
        <v>1524</v>
      </c>
      <c r="O72" s="2" t="s">
        <v>21814</v>
      </c>
      <c r="P72" s="2" t="s">
        <v>14102</v>
      </c>
      <c r="Q72" s="1" t="s">
        <v>25664</v>
      </c>
    </row>
    <row r="73" spans="1:17" x14ac:dyDescent="0.25">
      <c r="A73" s="17">
        <f t="shared" si="1"/>
        <v>72</v>
      </c>
      <c r="B73" s="2" t="s">
        <v>7935</v>
      </c>
      <c r="C73" s="2" t="s">
        <v>21966</v>
      </c>
      <c r="D73" s="2" t="s">
        <v>21967</v>
      </c>
      <c r="E73" s="2"/>
      <c r="F73" s="2"/>
      <c r="G73" s="2"/>
      <c r="H73" s="2"/>
      <c r="I73" s="23"/>
      <c r="J73" s="23">
        <v>2340.19</v>
      </c>
      <c r="K73" s="2" t="s">
        <v>7936</v>
      </c>
      <c r="L73" s="2" t="s">
        <v>251</v>
      </c>
      <c r="M73" s="2" t="s">
        <v>251</v>
      </c>
      <c r="N73" s="2" t="s">
        <v>1524</v>
      </c>
      <c r="O73" s="2" t="s">
        <v>21814</v>
      </c>
      <c r="P73" s="2" t="s">
        <v>14102</v>
      </c>
      <c r="Q73" s="1" t="s">
        <v>25664</v>
      </c>
    </row>
    <row r="74" spans="1:17" x14ac:dyDescent="0.25">
      <c r="A74" s="17">
        <f t="shared" si="1"/>
        <v>73</v>
      </c>
      <c r="B74" s="2" t="s">
        <v>3620</v>
      </c>
      <c r="C74" s="2" t="s">
        <v>21968</v>
      </c>
      <c r="D74" s="2" t="s">
        <v>21969</v>
      </c>
      <c r="E74" s="2"/>
      <c r="F74" s="2"/>
      <c r="G74" s="2"/>
      <c r="H74" s="2"/>
      <c r="I74" s="23"/>
      <c r="J74" s="23">
        <v>2768.9</v>
      </c>
      <c r="K74" s="2">
        <v>4210095801</v>
      </c>
      <c r="L74" s="2" t="s">
        <v>530</v>
      </c>
      <c r="M74" s="2" t="s">
        <v>530</v>
      </c>
      <c r="N74" s="2" t="s">
        <v>1524</v>
      </c>
      <c r="O74" s="2" t="s">
        <v>21814</v>
      </c>
      <c r="P74" s="2" t="s">
        <v>14102</v>
      </c>
      <c r="Q74" s="1" t="s">
        <v>25664</v>
      </c>
    </row>
    <row r="75" spans="1:17" x14ac:dyDescent="0.25">
      <c r="A75" s="17">
        <f t="shared" si="1"/>
        <v>74</v>
      </c>
      <c r="B75" s="2" t="s">
        <v>8265</v>
      </c>
      <c r="C75" s="2" t="s">
        <v>21970</v>
      </c>
      <c r="D75" s="2" t="s">
        <v>21971</v>
      </c>
      <c r="E75" s="2"/>
      <c r="F75" s="2"/>
      <c r="G75" s="2"/>
      <c r="H75" s="2"/>
      <c r="I75" s="23"/>
      <c r="J75" s="23">
        <v>2469.08</v>
      </c>
      <c r="K75" s="2">
        <v>4210090801</v>
      </c>
      <c r="L75" s="2" t="s">
        <v>530</v>
      </c>
      <c r="M75" s="2" t="s">
        <v>530</v>
      </c>
      <c r="N75" s="2" t="s">
        <v>1524</v>
      </c>
      <c r="O75" s="2" t="s">
        <v>21814</v>
      </c>
      <c r="P75" s="2" t="s">
        <v>14102</v>
      </c>
      <c r="Q75" s="1" t="s">
        <v>25664</v>
      </c>
    </row>
    <row r="76" spans="1:17" x14ac:dyDescent="0.25">
      <c r="A76" s="17">
        <f t="shared" si="1"/>
        <v>75</v>
      </c>
      <c r="B76" s="2" t="s">
        <v>8273</v>
      </c>
      <c r="C76" s="2" t="s">
        <v>21972</v>
      </c>
      <c r="D76" s="2" t="s">
        <v>21973</v>
      </c>
      <c r="E76" s="2"/>
      <c r="F76" s="2"/>
      <c r="G76" s="2"/>
      <c r="H76" s="2"/>
      <c r="I76" s="23"/>
      <c r="J76" s="23">
        <v>2719.8</v>
      </c>
      <c r="K76" s="2">
        <v>4210077800</v>
      </c>
      <c r="L76" s="2" t="s">
        <v>530</v>
      </c>
      <c r="M76" s="2" t="s">
        <v>530</v>
      </c>
      <c r="N76" s="2" t="s">
        <v>1524</v>
      </c>
      <c r="O76" s="2" t="s">
        <v>21814</v>
      </c>
      <c r="P76" s="2" t="s">
        <v>14102</v>
      </c>
      <c r="Q76" s="1" t="s">
        <v>25664</v>
      </c>
    </row>
    <row r="77" spans="1:17" x14ac:dyDescent="0.25">
      <c r="A77" s="17">
        <f t="shared" si="1"/>
        <v>76</v>
      </c>
      <c r="B77" s="2" t="s">
        <v>8294</v>
      </c>
      <c r="C77" s="2" t="s">
        <v>21974</v>
      </c>
      <c r="D77" s="2" t="s">
        <v>21975</v>
      </c>
      <c r="E77" s="2"/>
      <c r="F77" s="2"/>
      <c r="G77" s="2"/>
      <c r="H77" s="2"/>
      <c r="I77" s="23"/>
      <c r="J77" s="23">
        <v>1064.5</v>
      </c>
      <c r="K77" s="2">
        <v>4210064800</v>
      </c>
      <c r="L77" s="2" t="s">
        <v>530</v>
      </c>
      <c r="M77" s="2" t="s">
        <v>530</v>
      </c>
      <c r="N77" s="2" t="s">
        <v>1524</v>
      </c>
      <c r="O77" s="2" t="s">
        <v>21814</v>
      </c>
      <c r="P77" s="2" t="s">
        <v>14102</v>
      </c>
      <c r="Q77" s="1" t="s">
        <v>25664</v>
      </c>
    </row>
    <row r="78" spans="1:17" x14ac:dyDescent="0.25">
      <c r="A78" s="17">
        <f t="shared" si="1"/>
        <v>77</v>
      </c>
      <c r="B78" s="2" t="s">
        <v>8268</v>
      </c>
      <c r="C78" s="2" t="s">
        <v>21976</v>
      </c>
      <c r="D78" s="2" t="s">
        <v>21977</v>
      </c>
      <c r="E78" s="2"/>
      <c r="F78" s="2"/>
      <c r="G78" s="2"/>
      <c r="H78" s="2"/>
      <c r="I78" s="23"/>
      <c r="J78" s="23">
        <v>3187.54</v>
      </c>
      <c r="K78" s="2">
        <v>4210078800</v>
      </c>
      <c r="L78" s="2" t="s">
        <v>530</v>
      </c>
      <c r="M78" s="2" t="s">
        <v>530</v>
      </c>
      <c r="N78" s="2" t="s">
        <v>1524</v>
      </c>
      <c r="O78" s="2" t="s">
        <v>21814</v>
      </c>
      <c r="P78" s="2" t="s">
        <v>14102</v>
      </c>
      <c r="Q78" s="1" t="s">
        <v>25664</v>
      </c>
    </row>
    <row r="79" spans="1:17" x14ac:dyDescent="0.25">
      <c r="A79" s="17">
        <f t="shared" si="1"/>
        <v>78</v>
      </c>
      <c r="B79" s="2" t="s">
        <v>8291</v>
      </c>
      <c r="C79" s="2" t="s">
        <v>21978</v>
      </c>
      <c r="D79" s="2" t="s">
        <v>21979</v>
      </c>
      <c r="E79" s="2"/>
      <c r="F79" s="2"/>
      <c r="G79" s="2"/>
      <c r="H79" s="2"/>
      <c r="I79" s="23"/>
      <c r="J79" s="23">
        <v>1214.96</v>
      </c>
      <c r="K79" s="2">
        <v>4210063800</v>
      </c>
      <c r="L79" s="2" t="s">
        <v>530</v>
      </c>
      <c r="M79" s="2" t="s">
        <v>530</v>
      </c>
      <c r="N79" s="2" t="s">
        <v>1524</v>
      </c>
      <c r="O79" s="2" t="s">
        <v>21814</v>
      </c>
      <c r="P79" s="2" t="s">
        <v>14102</v>
      </c>
      <c r="Q79" s="1" t="s">
        <v>25664</v>
      </c>
    </row>
    <row r="80" spans="1:17" x14ac:dyDescent="0.25">
      <c r="A80" s="17">
        <f t="shared" si="1"/>
        <v>79</v>
      </c>
      <c r="B80" s="2" t="s">
        <v>8285</v>
      </c>
      <c r="C80" s="2" t="s">
        <v>21980</v>
      </c>
      <c r="D80" s="2" t="s">
        <v>21981</v>
      </c>
      <c r="E80" s="2"/>
      <c r="F80" s="2"/>
      <c r="G80" s="2"/>
      <c r="H80" s="2"/>
      <c r="I80" s="23"/>
      <c r="J80" s="23">
        <v>1595.44</v>
      </c>
      <c r="K80" s="2">
        <v>4210061800</v>
      </c>
      <c r="L80" s="2" t="s">
        <v>530</v>
      </c>
      <c r="M80" s="2" t="s">
        <v>530</v>
      </c>
      <c r="N80" s="2" t="s">
        <v>1524</v>
      </c>
      <c r="O80" s="2" t="s">
        <v>21814</v>
      </c>
      <c r="P80" s="2" t="s">
        <v>14102</v>
      </c>
      <c r="Q80" s="1" t="s">
        <v>25664</v>
      </c>
    </row>
    <row r="81" spans="1:17" x14ac:dyDescent="0.25">
      <c r="A81" s="17">
        <f t="shared" si="1"/>
        <v>80</v>
      </c>
      <c r="B81" s="2" t="s">
        <v>8279</v>
      </c>
      <c r="C81" s="2" t="s">
        <v>21982</v>
      </c>
      <c r="D81" s="2" t="s">
        <v>21983</v>
      </c>
      <c r="E81" s="2"/>
      <c r="F81" s="2"/>
      <c r="G81" s="2"/>
      <c r="H81" s="2"/>
      <c r="I81" s="23"/>
      <c r="J81" s="23">
        <v>2245.48</v>
      </c>
      <c r="K81" s="2">
        <v>4210075800</v>
      </c>
      <c r="L81" s="2" t="s">
        <v>530</v>
      </c>
      <c r="M81" s="2" t="s">
        <v>530</v>
      </c>
      <c r="N81" s="2" t="s">
        <v>1524</v>
      </c>
      <c r="O81" s="2" t="s">
        <v>21814</v>
      </c>
      <c r="P81" s="2" t="s">
        <v>14102</v>
      </c>
      <c r="Q81" s="1" t="s">
        <v>25664</v>
      </c>
    </row>
    <row r="82" spans="1:17" x14ac:dyDescent="0.25">
      <c r="A82" s="17">
        <f t="shared" si="1"/>
        <v>81</v>
      </c>
      <c r="B82" s="2" t="s">
        <v>8276</v>
      </c>
      <c r="C82" s="2" t="s">
        <v>21984</v>
      </c>
      <c r="D82" s="2" t="s">
        <v>21985</v>
      </c>
      <c r="E82" s="2"/>
      <c r="F82" s="2"/>
      <c r="G82" s="2"/>
      <c r="H82" s="2"/>
      <c r="I82" s="23"/>
      <c r="J82" s="23">
        <v>2515.58</v>
      </c>
      <c r="K82" s="2">
        <v>4210076800</v>
      </c>
      <c r="L82" s="2" t="s">
        <v>530</v>
      </c>
      <c r="M82" s="2" t="s">
        <v>530</v>
      </c>
      <c r="N82" s="2" t="s">
        <v>1524</v>
      </c>
      <c r="O82" s="2" t="s">
        <v>21814</v>
      </c>
      <c r="P82" s="2" t="s">
        <v>14102</v>
      </c>
      <c r="Q82" s="1" t="s">
        <v>25664</v>
      </c>
    </row>
    <row r="83" spans="1:17" x14ac:dyDescent="0.25">
      <c r="A83" s="17">
        <f t="shared" si="1"/>
        <v>82</v>
      </c>
      <c r="B83" s="2"/>
      <c r="C83" s="2" t="s">
        <v>21986</v>
      </c>
      <c r="D83" s="2" t="s">
        <v>21987</v>
      </c>
      <c r="E83" s="2"/>
      <c r="F83" s="2"/>
      <c r="G83" s="2"/>
      <c r="H83" s="2"/>
      <c r="I83" s="23"/>
      <c r="J83" s="23">
        <v>2366.6</v>
      </c>
      <c r="K83" s="2" t="s">
        <v>16583</v>
      </c>
      <c r="L83" s="2" t="s">
        <v>251</v>
      </c>
      <c r="M83" s="2" t="s">
        <v>251</v>
      </c>
      <c r="N83" s="2" t="s">
        <v>2486</v>
      </c>
      <c r="O83" s="2" t="s">
        <v>21885</v>
      </c>
      <c r="P83" s="2" t="s">
        <v>14070</v>
      </c>
      <c r="Q83" s="1" t="s">
        <v>25664</v>
      </c>
    </row>
    <row r="84" spans="1:17" x14ac:dyDescent="0.25">
      <c r="A84" s="17">
        <f t="shared" si="1"/>
        <v>83</v>
      </c>
      <c r="B84" s="2" t="s">
        <v>8131</v>
      </c>
      <c r="C84" s="2" t="s">
        <v>21988</v>
      </c>
      <c r="D84" s="2" t="s">
        <v>21989</v>
      </c>
      <c r="E84" s="2"/>
      <c r="F84" s="2"/>
      <c r="G84" s="2"/>
      <c r="H84" s="2"/>
      <c r="I84" s="23"/>
      <c r="J84" s="23">
        <v>2097.59</v>
      </c>
      <c r="K84" s="2" t="s">
        <v>8132</v>
      </c>
      <c r="L84" s="2" t="s">
        <v>251</v>
      </c>
      <c r="M84" s="2" t="s">
        <v>251</v>
      </c>
      <c r="N84" s="2" t="s">
        <v>1524</v>
      </c>
      <c r="O84" s="2" t="s">
        <v>21814</v>
      </c>
      <c r="P84" s="2" t="s">
        <v>14102</v>
      </c>
      <c r="Q84" s="1" t="s">
        <v>25664</v>
      </c>
    </row>
    <row r="85" spans="1:17" x14ac:dyDescent="0.25">
      <c r="A85" s="17">
        <f t="shared" si="1"/>
        <v>84</v>
      </c>
      <c r="B85" s="2" t="s">
        <v>7972</v>
      </c>
      <c r="C85" s="2" t="s">
        <v>21990</v>
      </c>
      <c r="D85" s="2" t="s">
        <v>21991</v>
      </c>
      <c r="E85" s="2"/>
      <c r="F85" s="2"/>
      <c r="G85" s="2"/>
      <c r="H85" s="2"/>
      <c r="I85" s="23"/>
      <c r="J85" s="23">
        <v>71.83</v>
      </c>
      <c r="K85" s="2" t="s">
        <v>21992</v>
      </c>
      <c r="L85" s="2" t="s">
        <v>251</v>
      </c>
      <c r="M85" s="2" t="s">
        <v>251</v>
      </c>
      <c r="N85" s="2" t="s">
        <v>41</v>
      </c>
      <c r="O85" s="2" t="s">
        <v>21814</v>
      </c>
      <c r="P85" s="2" t="s">
        <v>14102</v>
      </c>
      <c r="Q85" s="1" t="s">
        <v>25664</v>
      </c>
    </row>
    <row r="86" spans="1:17" x14ac:dyDescent="0.25">
      <c r="A86" s="17">
        <f t="shared" si="1"/>
        <v>85</v>
      </c>
      <c r="B86" s="2" t="s">
        <v>7963</v>
      </c>
      <c r="C86" s="2" t="s">
        <v>21993</v>
      </c>
      <c r="D86" s="2" t="s">
        <v>21994</v>
      </c>
      <c r="E86" s="2"/>
      <c r="F86" s="2"/>
      <c r="G86" s="2"/>
      <c r="H86" s="2"/>
      <c r="I86" s="23"/>
      <c r="J86" s="23">
        <v>1462.05</v>
      </c>
      <c r="K86" s="2" t="s">
        <v>7964</v>
      </c>
      <c r="L86" s="2" t="s">
        <v>251</v>
      </c>
      <c r="M86" s="2" t="s">
        <v>251</v>
      </c>
      <c r="N86" s="2" t="s">
        <v>1524</v>
      </c>
      <c r="O86" s="2" t="s">
        <v>21814</v>
      </c>
      <c r="P86" s="2" t="s">
        <v>14102</v>
      </c>
      <c r="Q86" s="1" t="s">
        <v>25664</v>
      </c>
    </row>
    <row r="87" spans="1:17" x14ac:dyDescent="0.25">
      <c r="A87" s="17">
        <f t="shared" si="1"/>
        <v>86</v>
      </c>
      <c r="B87" s="2" t="s">
        <v>7960</v>
      </c>
      <c r="C87" s="2" t="s">
        <v>21995</v>
      </c>
      <c r="D87" s="2" t="s">
        <v>21996</v>
      </c>
      <c r="E87" s="2"/>
      <c r="F87" s="2"/>
      <c r="G87" s="2"/>
      <c r="H87" s="2"/>
      <c r="I87" s="23"/>
      <c r="J87" s="23">
        <v>33.61</v>
      </c>
      <c r="K87" s="2" t="s">
        <v>8218</v>
      </c>
      <c r="L87" s="2" t="s">
        <v>14139</v>
      </c>
      <c r="M87" s="2" t="s">
        <v>14139</v>
      </c>
      <c r="N87" s="2" t="s">
        <v>2486</v>
      </c>
      <c r="O87" s="2" t="s">
        <v>21885</v>
      </c>
      <c r="P87" s="2" t="s">
        <v>14102</v>
      </c>
      <c r="Q87" s="1" t="s">
        <v>25664</v>
      </c>
    </row>
    <row r="88" spans="1:17" x14ac:dyDescent="0.25">
      <c r="A88" s="17">
        <f t="shared" si="1"/>
        <v>87</v>
      </c>
      <c r="B88" s="2" t="s">
        <v>6946</v>
      </c>
      <c r="C88" s="2" t="s">
        <v>21997</v>
      </c>
      <c r="D88" s="2" t="s">
        <v>21998</v>
      </c>
      <c r="E88" s="2"/>
      <c r="F88" s="2"/>
      <c r="G88" s="2"/>
      <c r="H88" s="2"/>
      <c r="I88" s="23"/>
      <c r="J88" s="23">
        <v>1754.46</v>
      </c>
      <c r="K88" s="2" t="s">
        <v>6947</v>
      </c>
      <c r="L88" s="2" t="s">
        <v>251</v>
      </c>
      <c r="M88" s="2" t="s">
        <v>251</v>
      </c>
      <c r="N88" s="2" t="s">
        <v>1524</v>
      </c>
      <c r="O88" s="2" t="s">
        <v>21814</v>
      </c>
      <c r="P88" s="2" t="s">
        <v>14102</v>
      </c>
      <c r="Q88" s="1" t="s">
        <v>25664</v>
      </c>
    </row>
    <row r="89" spans="1:17" x14ac:dyDescent="0.25">
      <c r="A89" s="17">
        <f t="shared" si="1"/>
        <v>88</v>
      </c>
      <c r="B89" s="2" t="s">
        <v>6949</v>
      </c>
      <c r="C89" s="2" t="s">
        <v>21999</v>
      </c>
      <c r="D89" s="2" t="s">
        <v>22000</v>
      </c>
      <c r="E89" s="2"/>
      <c r="F89" s="2"/>
      <c r="G89" s="2"/>
      <c r="H89" s="2"/>
      <c r="I89" s="23"/>
      <c r="J89" s="23">
        <v>2192.33</v>
      </c>
      <c r="K89" s="2" t="s">
        <v>6950</v>
      </c>
      <c r="L89" s="2" t="s">
        <v>251</v>
      </c>
      <c r="M89" s="2" t="s">
        <v>251</v>
      </c>
      <c r="N89" s="2" t="s">
        <v>1524</v>
      </c>
      <c r="O89" s="2" t="s">
        <v>21814</v>
      </c>
      <c r="P89" s="2" t="s">
        <v>14102</v>
      </c>
      <c r="Q89" s="1" t="s">
        <v>25664</v>
      </c>
    </row>
    <row r="90" spans="1:17" x14ac:dyDescent="0.25">
      <c r="A90" s="17">
        <f t="shared" si="1"/>
        <v>89</v>
      </c>
      <c r="B90" s="2" t="s">
        <v>8116</v>
      </c>
      <c r="C90" s="2" t="s">
        <v>22001</v>
      </c>
      <c r="D90" s="2" t="s">
        <v>22002</v>
      </c>
      <c r="E90" s="2"/>
      <c r="F90" s="2"/>
      <c r="G90" s="2"/>
      <c r="H90" s="2"/>
      <c r="I90" s="23"/>
      <c r="J90" s="23">
        <v>3223.03</v>
      </c>
      <c r="K90" s="2" t="s">
        <v>8117</v>
      </c>
      <c r="L90" s="2" t="s">
        <v>177</v>
      </c>
      <c r="M90" s="2" t="s">
        <v>177</v>
      </c>
      <c r="N90" s="2" t="s">
        <v>1524</v>
      </c>
      <c r="O90" s="2" t="s">
        <v>21814</v>
      </c>
      <c r="P90" s="2" t="s">
        <v>14102</v>
      </c>
      <c r="Q90" s="1" t="s">
        <v>25664</v>
      </c>
    </row>
    <row r="91" spans="1:17" x14ac:dyDescent="0.25">
      <c r="A91" s="17">
        <f t="shared" si="1"/>
        <v>90</v>
      </c>
      <c r="B91" s="2" t="s">
        <v>8110</v>
      </c>
      <c r="C91" s="2" t="s">
        <v>22003</v>
      </c>
      <c r="D91" s="2" t="s">
        <v>22004</v>
      </c>
      <c r="E91" s="2"/>
      <c r="F91" s="2"/>
      <c r="G91" s="2"/>
      <c r="H91" s="2"/>
      <c r="I91" s="23"/>
      <c r="J91" s="23">
        <v>3725.97</v>
      </c>
      <c r="K91" s="2" t="s">
        <v>8111</v>
      </c>
      <c r="L91" s="2" t="s">
        <v>177</v>
      </c>
      <c r="M91" s="2" t="s">
        <v>177</v>
      </c>
      <c r="N91" s="2" t="s">
        <v>1524</v>
      </c>
      <c r="O91" s="2" t="s">
        <v>21814</v>
      </c>
      <c r="P91" s="2" t="s">
        <v>14102</v>
      </c>
      <c r="Q91" s="1" t="s">
        <v>25664</v>
      </c>
    </row>
    <row r="92" spans="1:17" x14ac:dyDescent="0.25">
      <c r="A92" s="17">
        <f t="shared" si="1"/>
        <v>91</v>
      </c>
      <c r="B92" s="2" t="s">
        <v>8095</v>
      </c>
      <c r="C92" s="2" t="s">
        <v>22005</v>
      </c>
      <c r="D92" s="2" t="s">
        <v>22006</v>
      </c>
      <c r="E92" s="2"/>
      <c r="F92" s="2"/>
      <c r="G92" s="2"/>
      <c r="H92" s="2"/>
      <c r="I92" s="23"/>
      <c r="J92" s="23">
        <v>3774.39</v>
      </c>
      <c r="K92" s="2" t="s">
        <v>8096</v>
      </c>
      <c r="L92" s="2" t="s">
        <v>21945</v>
      </c>
      <c r="M92" s="2" t="s">
        <v>21945</v>
      </c>
      <c r="N92" s="2" t="s">
        <v>1524</v>
      </c>
      <c r="O92" s="2" t="s">
        <v>21814</v>
      </c>
      <c r="P92" s="2" t="s">
        <v>14102</v>
      </c>
      <c r="Q92" s="1" t="s">
        <v>25664</v>
      </c>
    </row>
    <row r="93" spans="1:17" x14ac:dyDescent="0.25">
      <c r="A93" s="17">
        <f t="shared" si="1"/>
        <v>92</v>
      </c>
      <c r="B93" s="2" t="s">
        <v>7966</v>
      </c>
      <c r="C93" s="2" t="s">
        <v>22007</v>
      </c>
      <c r="D93" s="2" t="s">
        <v>22008</v>
      </c>
      <c r="E93" s="2"/>
      <c r="F93" s="2"/>
      <c r="G93" s="2"/>
      <c r="H93" s="2"/>
      <c r="I93" s="23"/>
      <c r="J93" s="23">
        <v>1148.8499999999999</v>
      </c>
      <c r="K93" s="2" t="s">
        <v>7967</v>
      </c>
      <c r="L93" s="2" t="s">
        <v>251</v>
      </c>
      <c r="M93" s="2" t="s">
        <v>251</v>
      </c>
      <c r="N93" s="2" t="s">
        <v>1524</v>
      </c>
      <c r="O93" s="2" t="s">
        <v>21814</v>
      </c>
      <c r="P93" s="2" t="s">
        <v>14102</v>
      </c>
      <c r="Q93" s="1" t="s">
        <v>25664</v>
      </c>
    </row>
    <row r="94" spans="1:17" x14ac:dyDescent="0.25">
      <c r="A94" s="17">
        <f t="shared" si="1"/>
        <v>93</v>
      </c>
      <c r="B94" s="2" t="s">
        <v>7853</v>
      </c>
      <c r="C94" s="2" t="s">
        <v>22009</v>
      </c>
      <c r="D94" s="2" t="s">
        <v>22010</v>
      </c>
      <c r="E94" s="2"/>
      <c r="F94" s="2"/>
      <c r="G94" s="2"/>
      <c r="H94" s="2"/>
      <c r="I94" s="23"/>
      <c r="J94" s="23">
        <v>1279.32</v>
      </c>
      <c r="K94" s="2" t="s">
        <v>22011</v>
      </c>
      <c r="L94" s="2" t="s">
        <v>251</v>
      </c>
      <c r="M94" s="2" t="s">
        <v>251</v>
      </c>
      <c r="N94" s="2" t="s">
        <v>1524</v>
      </c>
      <c r="O94" s="2" t="s">
        <v>21814</v>
      </c>
      <c r="P94" s="2" t="s">
        <v>14102</v>
      </c>
      <c r="Q94" s="1" t="s">
        <v>25664</v>
      </c>
    </row>
    <row r="95" spans="1:17" x14ac:dyDescent="0.25">
      <c r="A95" s="17">
        <f t="shared" si="1"/>
        <v>94</v>
      </c>
      <c r="B95" s="2" t="s">
        <v>7826</v>
      </c>
      <c r="C95" s="2" t="s">
        <v>22012</v>
      </c>
      <c r="D95" s="2" t="s">
        <v>22013</v>
      </c>
      <c r="E95" s="2"/>
      <c r="F95" s="2"/>
      <c r="G95" s="2"/>
      <c r="H95" s="2"/>
      <c r="I95" s="23"/>
      <c r="J95" s="23">
        <v>1646.27</v>
      </c>
      <c r="K95" s="2" t="s">
        <v>7827</v>
      </c>
      <c r="L95" s="2" t="s">
        <v>251</v>
      </c>
      <c r="M95" s="2" t="s">
        <v>251</v>
      </c>
      <c r="N95" s="2" t="s">
        <v>1524</v>
      </c>
      <c r="O95" s="2" t="s">
        <v>21814</v>
      </c>
      <c r="P95" s="2" t="s">
        <v>14102</v>
      </c>
      <c r="Q95" s="1" t="s">
        <v>25664</v>
      </c>
    </row>
    <row r="96" spans="1:17" x14ac:dyDescent="0.25">
      <c r="A96" s="17">
        <f t="shared" si="1"/>
        <v>95</v>
      </c>
      <c r="B96" s="2" t="s">
        <v>8194</v>
      </c>
      <c r="C96" s="2" t="s">
        <v>22014</v>
      </c>
      <c r="D96" s="2" t="s">
        <v>22015</v>
      </c>
      <c r="E96" s="2"/>
      <c r="F96" s="2"/>
      <c r="G96" s="2"/>
      <c r="H96" s="2"/>
      <c r="I96" s="23"/>
      <c r="J96" s="23">
        <v>1704.75</v>
      </c>
      <c r="K96" s="2" t="s">
        <v>8195</v>
      </c>
      <c r="L96" s="2" t="s">
        <v>251</v>
      </c>
      <c r="M96" s="2"/>
      <c r="N96" s="2" t="s">
        <v>1524</v>
      </c>
      <c r="O96" s="2" t="s">
        <v>22016</v>
      </c>
      <c r="P96" s="2" t="s">
        <v>14102</v>
      </c>
      <c r="Q96" s="1" t="s">
        <v>25664</v>
      </c>
    </row>
    <row r="97" spans="1:17" x14ac:dyDescent="0.25">
      <c r="A97" s="17">
        <f t="shared" si="1"/>
        <v>96</v>
      </c>
      <c r="B97" s="2" t="s">
        <v>6874</v>
      </c>
      <c r="C97" s="2" t="s">
        <v>22017</v>
      </c>
      <c r="D97" s="2" t="s">
        <v>22018</v>
      </c>
      <c r="E97" s="2"/>
      <c r="F97" s="2"/>
      <c r="G97" s="2"/>
      <c r="H97" s="2"/>
      <c r="I97" s="23"/>
      <c r="J97" s="23">
        <v>1938.68</v>
      </c>
      <c r="K97" s="2" t="s">
        <v>6875</v>
      </c>
      <c r="L97" s="2" t="s">
        <v>251</v>
      </c>
      <c r="M97" s="2"/>
      <c r="N97" s="2" t="s">
        <v>1524</v>
      </c>
      <c r="O97" s="2" t="s">
        <v>22016</v>
      </c>
      <c r="P97" s="2" t="s">
        <v>14102</v>
      </c>
      <c r="Q97" s="1" t="s">
        <v>25664</v>
      </c>
    </row>
    <row r="98" spans="1:17" x14ac:dyDescent="0.25">
      <c r="A98" s="17">
        <f t="shared" si="1"/>
        <v>97</v>
      </c>
      <c r="B98" s="2" t="s">
        <v>8188</v>
      </c>
      <c r="C98" s="2" t="s">
        <v>22019</v>
      </c>
      <c r="D98" s="2" t="s">
        <v>22020</v>
      </c>
      <c r="E98" s="2"/>
      <c r="F98" s="2"/>
      <c r="G98" s="2"/>
      <c r="H98" s="2"/>
      <c r="I98" s="23"/>
      <c r="J98" s="23">
        <v>2532.9</v>
      </c>
      <c r="K98" s="2" t="s">
        <v>8189</v>
      </c>
      <c r="L98" s="2" t="s">
        <v>251</v>
      </c>
      <c r="M98" s="2"/>
      <c r="N98" s="2" t="s">
        <v>1524</v>
      </c>
      <c r="O98" s="2" t="s">
        <v>22016</v>
      </c>
      <c r="P98" s="2" t="s">
        <v>14102</v>
      </c>
      <c r="Q98" s="1" t="s">
        <v>25664</v>
      </c>
    </row>
    <row r="99" spans="1:17" x14ac:dyDescent="0.25">
      <c r="A99" s="17">
        <f t="shared" si="1"/>
        <v>98</v>
      </c>
      <c r="B99" s="2" t="s">
        <v>6940</v>
      </c>
      <c r="C99" s="2" t="s">
        <v>22021</v>
      </c>
      <c r="D99" s="2" t="s">
        <v>22022</v>
      </c>
      <c r="E99" s="2"/>
      <c r="F99" s="2"/>
      <c r="G99" s="2"/>
      <c r="H99" s="2"/>
      <c r="I99" s="23"/>
      <c r="J99" s="23">
        <v>1151.6099999999999</v>
      </c>
      <c r="K99" s="2" t="s">
        <v>22023</v>
      </c>
      <c r="L99" s="2" t="s">
        <v>14139</v>
      </c>
      <c r="M99" s="2" t="s">
        <v>19886</v>
      </c>
      <c r="N99" s="2" t="s">
        <v>1524</v>
      </c>
      <c r="O99" s="2" t="s">
        <v>21814</v>
      </c>
      <c r="P99" s="2" t="s">
        <v>14102</v>
      </c>
      <c r="Q99" s="1" t="s">
        <v>25664</v>
      </c>
    </row>
    <row r="100" spans="1:17" x14ac:dyDescent="0.25">
      <c r="A100" s="17">
        <f t="shared" si="1"/>
        <v>99</v>
      </c>
      <c r="B100" s="2" t="s">
        <v>8098</v>
      </c>
      <c r="C100" s="2" t="s">
        <v>22024</v>
      </c>
      <c r="D100" s="2" t="s">
        <v>22025</v>
      </c>
      <c r="E100" s="2"/>
      <c r="F100" s="2"/>
      <c r="G100" s="2"/>
      <c r="H100" s="2"/>
      <c r="I100" s="23"/>
      <c r="J100" s="23">
        <v>2915.94</v>
      </c>
      <c r="K100" s="2" t="s">
        <v>8099</v>
      </c>
      <c r="L100" s="2" t="s">
        <v>21945</v>
      </c>
      <c r="M100" s="2" t="s">
        <v>21945</v>
      </c>
      <c r="N100" s="2" t="s">
        <v>1524</v>
      </c>
      <c r="O100" s="2" t="s">
        <v>21814</v>
      </c>
      <c r="P100" s="2" t="s">
        <v>14102</v>
      </c>
      <c r="Q100" s="1" t="s">
        <v>25664</v>
      </c>
    </row>
    <row r="101" spans="1:17" x14ac:dyDescent="0.25">
      <c r="A101" s="17">
        <f t="shared" si="1"/>
        <v>100</v>
      </c>
      <c r="B101" s="2" t="s">
        <v>7560</v>
      </c>
      <c r="C101" s="2" t="s">
        <v>22026</v>
      </c>
      <c r="D101" s="2" t="s">
        <v>22027</v>
      </c>
      <c r="E101" s="2"/>
      <c r="F101" s="2"/>
      <c r="G101" s="2"/>
      <c r="H101" s="2"/>
      <c r="I101" s="23"/>
      <c r="J101" s="23">
        <v>2962.37</v>
      </c>
      <c r="K101" s="2" t="s">
        <v>7561</v>
      </c>
      <c r="L101" s="2" t="s">
        <v>251</v>
      </c>
      <c r="M101" s="2" t="s">
        <v>251</v>
      </c>
      <c r="N101" s="2" t="s">
        <v>1524</v>
      </c>
      <c r="O101" s="2" t="s">
        <v>21814</v>
      </c>
      <c r="P101" s="2" t="s">
        <v>14102</v>
      </c>
      <c r="Q101" s="1" t="s">
        <v>25664</v>
      </c>
    </row>
    <row r="102" spans="1:17" x14ac:dyDescent="0.25">
      <c r="A102" s="17">
        <f t="shared" si="1"/>
        <v>101</v>
      </c>
      <c r="B102" s="2" t="s">
        <v>5309</v>
      </c>
      <c r="C102" s="2" t="s">
        <v>22028</v>
      </c>
      <c r="D102" s="2" t="s">
        <v>22029</v>
      </c>
      <c r="E102" s="2"/>
      <c r="F102" s="2"/>
      <c r="G102" s="2"/>
      <c r="H102" s="2"/>
      <c r="I102" s="23"/>
      <c r="J102" s="23">
        <v>2385.41</v>
      </c>
      <c r="K102" s="2">
        <v>4210052841</v>
      </c>
      <c r="L102" s="2" t="s">
        <v>530</v>
      </c>
      <c r="M102" s="2" t="s">
        <v>530</v>
      </c>
      <c r="N102" s="2" t="s">
        <v>1524</v>
      </c>
      <c r="O102" s="2" t="s">
        <v>21814</v>
      </c>
      <c r="P102" s="2" t="s">
        <v>14102</v>
      </c>
      <c r="Q102" s="1" t="s">
        <v>25664</v>
      </c>
    </row>
    <row r="103" spans="1:17" x14ac:dyDescent="0.25">
      <c r="A103" s="17">
        <f t="shared" si="1"/>
        <v>102</v>
      </c>
      <c r="B103" s="2" t="s">
        <v>1520</v>
      </c>
      <c r="C103" s="2" t="s">
        <v>22030</v>
      </c>
      <c r="D103" s="2" t="s">
        <v>1521</v>
      </c>
      <c r="E103" s="2"/>
      <c r="F103" s="2"/>
      <c r="G103" s="2"/>
      <c r="H103" s="2"/>
      <c r="I103" s="23"/>
      <c r="J103" s="23">
        <v>3869</v>
      </c>
      <c r="K103" s="2" t="s">
        <v>8085</v>
      </c>
      <c r="L103" s="2" t="s">
        <v>14139</v>
      </c>
      <c r="M103" s="2" t="s">
        <v>14139</v>
      </c>
      <c r="N103" s="2" t="s">
        <v>1524</v>
      </c>
      <c r="O103" s="2" t="s">
        <v>21814</v>
      </c>
      <c r="P103" s="2" t="s">
        <v>14102</v>
      </c>
      <c r="Q103" s="1" t="s">
        <v>25664</v>
      </c>
    </row>
    <row r="104" spans="1:17" x14ac:dyDescent="0.25">
      <c r="A104" s="17">
        <f t="shared" si="1"/>
        <v>103</v>
      </c>
      <c r="B104" s="2" t="s">
        <v>8039</v>
      </c>
      <c r="C104" s="2" t="s">
        <v>22031</v>
      </c>
      <c r="D104" s="2" t="s">
        <v>22032</v>
      </c>
      <c r="E104" s="2"/>
      <c r="F104" s="2"/>
      <c r="G104" s="2"/>
      <c r="H104" s="2"/>
      <c r="I104" s="23"/>
      <c r="J104" s="23">
        <v>2277.83</v>
      </c>
      <c r="K104" s="2" t="s">
        <v>17451</v>
      </c>
      <c r="L104" s="2" t="s">
        <v>107</v>
      </c>
      <c r="M104" s="2" t="s">
        <v>107</v>
      </c>
      <c r="N104" s="2" t="s">
        <v>2486</v>
      </c>
      <c r="O104" s="2" t="s">
        <v>21814</v>
      </c>
      <c r="P104" s="2" t="s">
        <v>14102</v>
      </c>
      <c r="Q104" s="1" t="s">
        <v>25664</v>
      </c>
    </row>
    <row r="105" spans="1:17" x14ac:dyDescent="0.25">
      <c r="A105" s="17">
        <f t="shared" si="1"/>
        <v>104</v>
      </c>
      <c r="B105" s="2" t="s">
        <v>8270</v>
      </c>
      <c r="C105" s="2" t="s">
        <v>22033</v>
      </c>
      <c r="D105" s="2" t="s">
        <v>45</v>
      </c>
      <c r="E105" s="2"/>
      <c r="F105" s="2"/>
      <c r="G105" s="2"/>
      <c r="H105" s="2"/>
      <c r="I105" s="23"/>
      <c r="J105" s="23">
        <v>155.57</v>
      </c>
      <c r="K105" s="2" t="s">
        <v>8271</v>
      </c>
      <c r="L105" s="2" t="s">
        <v>21938</v>
      </c>
      <c r="M105" s="2" t="s">
        <v>21938</v>
      </c>
      <c r="N105" s="2" t="s">
        <v>45</v>
      </c>
      <c r="O105" s="2" t="s">
        <v>21814</v>
      </c>
      <c r="P105" s="2" t="s">
        <v>14102</v>
      </c>
      <c r="Q105" s="1" t="s">
        <v>25664</v>
      </c>
    </row>
    <row r="106" spans="1:17" x14ac:dyDescent="0.25">
      <c r="A106" s="17">
        <f t="shared" si="1"/>
        <v>105</v>
      </c>
      <c r="B106" s="2" t="s">
        <v>7060</v>
      </c>
      <c r="C106" s="2" t="s">
        <v>22034</v>
      </c>
      <c r="D106" s="2" t="s">
        <v>22035</v>
      </c>
      <c r="E106" s="2"/>
      <c r="F106" s="2"/>
      <c r="G106" s="2"/>
      <c r="H106" s="2"/>
      <c r="I106" s="23"/>
      <c r="J106" s="23">
        <v>190.65</v>
      </c>
      <c r="K106" s="2">
        <v>118001</v>
      </c>
      <c r="L106" s="2" t="s">
        <v>125</v>
      </c>
      <c r="M106" s="2" t="s">
        <v>125</v>
      </c>
      <c r="N106" s="2" t="s">
        <v>45</v>
      </c>
      <c r="O106" s="2" t="s">
        <v>21814</v>
      </c>
      <c r="P106" s="2" t="s">
        <v>14102</v>
      </c>
      <c r="Q106" s="1" t="s">
        <v>25664</v>
      </c>
    </row>
    <row r="107" spans="1:17" x14ac:dyDescent="0.25">
      <c r="A107" s="17">
        <f t="shared" si="1"/>
        <v>106</v>
      </c>
      <c r="B107" s="2" t="s">
        <v>5561</v>
      </c>
      <c r="C107" s="2" t="s">
        <v>22036</v>
      </c>
      <c r="D107" s="2" t="s">
        <v>45</v>
      </c>
      <c r="E107" s="2"/>
      <c r="F107" s="2"/>
      <c r="G107" s="2"/>
      <c r="H107" s="2"/>
      <c r="I107" s="23"/>
      <c r="J107" s="23">
        <v>258.97000000000003</v>
      </c>
      <c r="K107" s="2" t="s">
        <v>8310</v>
      </c>
      <c r="L107" s="2" t="s">
        <v>125</v>
      </c>
      <c r="M107" s="2" t="s">
        <v>125</v>
      </c>
      <c r="N107" s="2" t="s">
        <v>45</v>
      </c>
      <c r="O107" s="2" t="s">
        <v>21814</v>
      </c>
      <c r="P107" s="2" t="s">
        <v>14102</v>
      </c>
      <c r="Q107" s="1" t="s">
        <v>25664</v>
      </c>
    </row>
    <row r="108" spans="1:17" x14ac:dyDescent="0.25">
      <c r="A108" s="17">
        <f t="shared" si="1"/>
        <v>107</v>
      </c>
      <c r="B108" s="2" t="s">
        <v>7879</v>
      </c>
      <c r="C108" s="2" t="s">
        <v>22037</v>
      </c>
      <c r="D108" s="2" t="s">
        <v>22038</v>
      </c>
      <c r="E108" s="2"/>
      <c r="F108" s="2"/>
      <c r="G108" s="2"/>
      <c r="H108" s="2"/>
      <c r="I108" s="23"/>
      <c r="J108" s="23">
        <v>548.79999999999995</v>
      </c>
      <c r="K108" s="2" t="s">
        <v>22039</v>
      </c>
      <c r="L108" s="2" t="s">
        <v>107</v>
      </c>
      <c r="M108" s="2" t="s">
        <v>107</v>
      </c>
      <c r="N108" s="2" t="s">
        <v>41</v>
      </c>
      <c r="O108" s="2" t="s">
        <v>21814</v>
      </c>
      <c r="P108" s="2" t="s">
        <v>14102</v>
      </c>
      <c r="Q108" s="1" t="s">
        <v>25664</v>
      </c>
    </row>
    <row r="109" spans="1:17" x14ac:dyDescent="0.25">
      <c r="A109" s="17">
        <f t="shared" si="1"/>
        <v>108</v>
      </c>
      <c r="B109" s="2" t="s">
        <v>8303</v>
      </c>
      <c r="C109" s="2" t="s">
        <v>22040</v>
      </c>
      <c r="D109" s="2" t="s">
        <v>45</v>
      </c>
      <c r="E109" s="2"/>
      <c r="F109" s="2"/>
      <c r="G109" s="2"/>
      <c r="H109" s="2"/>
      <c r="I109" s="23"/>
      <c r="J109" s="23">
        <v>215.78</v>
      </c>
      <c r="K109" s="2" t="s">
        <v>8304</v>
      </c>
      <c r="L109" s="2" t="s">
        <v>21938</v>
      </c>
      <c r="M109" s="2" t="s">
        <v>21938</v>
      </c>
      <c r="N109" s="2" t="s">
        <v>45</v>
      </c>
      <c r="O109" s="2" t="s">
        <v>21814</v>
      </c>
      <c r="P109" s="2" t="s">
        <v>14102</v>
      </c>
      <c r="Q109" s="1" t="s">
        <v>25664</v>
      </c>
    </row>
    <row r="110" spans="1:17" x14ac:dyDescent="0.25">
      <c r="A110" s="17">
        <f t="shared" si="1"/>
        <v>109</v>
      </c>
      <c r="B110" s="2" t="s">
        <v>7768</v>
      </c>
      <c r="C110" s="2" t="s">
        <v>22041</v>
      </c>
      <c r="D110" s="2" t="s">
        <v>22042</v>
      </c>
      <c r="E110" s="2"/>
      <c r="F110" s="2"/>
      <c r="G110" s="2"/>
      <c r="H110" s="2"/>
      <c r="I110" s="23"/>
      <c r="J110" s="23">
        <v>0.98</v>
      </c>
      <c r="K110" s="2" t="s">
        <v>7769</v>
      </c>
      <c r="L110" s="2" t="s">
        <v>22043</v>
      </c>
      <c r="M110" s="2" t="s">
        <v>22043</v>
      </c>
      <c r="N110" s="2" t="s">
        <v>21820</v>
      </c>
      <c r="O110" s="2" t="s">
        <v>21885</v>
      </c>
      <c r="P110" s="2" t="s">
        <v>14102</v>
      </c>
      <c r="Q110" s="1" t="s">
        <v>25664</v>
      </c>
    </row>
    <row r="111" spans="1:17" x14ac:dyDescent="0.25">
      <c r="A111" s="17">
        <f t="shared" si="1"/>
        <v>110</v>
      </c>
      <c r="B111" s="2" t="s">
        <v>7771</v>
      </c>
      <c r="C111" s="2" t="s">
        <v>22044</v>
      </c>
      <c r="D111" s="2" t="s">
        <v>22045</v>
      </c>
      <c r="E111" s="2"/>
      <c r="F111" s="2"/>
      <c r="G111" s="2"/>
      <c r="H111" s="2"/>
      <c r="I111" s="23"/>
      <c r="J111" s="23">
        <v>3.78</v>
      </c>
      <c r="K111" s="2" t="s">
        <v>7772</v>
      </c>
      <c r="L111" s="2" t="s">
        <v>22043</v>
      </c>
      <c r="M111" s="2" t="s">
        <v>22043</v>
      </c>
      <c r="N111" s="2" t="s">
        <v>21820</v>
      </c>
      <c r="O111" s="2" t="s">
        <v>21885</v>
      </c>
      <c r="P111" s="2" t="s">
        <v>14102</v>
      </c>
      <c r="Q111" s="1" t="s">
        <v>25664</v>
      </c>
    </row>
    <row r="112" spans="1:17" x14ac:dyDescent="0.25">
      <c r="A112" s="17">
        <f t="shared" si="1"/>
        <v>111</v>
      </c>
      <c r="B112" s="2" t="s">
        <v>7777</v>
      </c>
      <c r="C112" s="2" t="s">
        <v>22046</v>
      </c>
      <c r="D112" s="2" t="s">
        <v>22047</v>
      </c>
      <c r="E112" s="2"/>
      <c r="F112" s="2"/>
      <c r="G112" s="2"/>
      <c r="H112" s="2"/>
      <c r="I112" s="23"/>
      <c r="J112" s="23">
        <v>6.39</v>
      </c>
      <c r="K112" s="2">
        <v>4000366</v>
      </c>
      <c r="L112" s="2" t="s">
        <v>22043</v>
      </c>
      <c r="M112" s="2" t="s">
        <v>22043</v>
      </c>
      <c r="N112" s="2" t="s">
        <v>21820</v>
      </c>
      <c r="O112" s="2" t="s">
        <v>21885</v>
      </c>
      <c r="P112" s="2" t="s">
        <v>14102</v>
      </c>
      <c r="Q112" s="1" t="s">
        <v>25664</v>
      </c>
    </row>
    <row r="113" spans="1:17" x14ac:dyDescent="0.25">
      <c r="A113" s="17">
        <f t="shared" si="1"/>
        <v>112</v>
      </c>
      <c r="B113" s="2" t="s">
        <v>7760</v>
      </c>
      <c r="C113" s="2" t="s">
        <v>22048</v>
      </c>
      <c r="D113" s="2" t="s">
        <v>22049</v>
      </c>
      <c r="E113" s="2"/>
      <c r="F113" s="2"/>
      <c r="G113" s="2"/>
      <c r="H113" s="2"/>
      <c r="I113" s="23"/>
      <c r="J113" s="23">
        <v>26.46</v>
      </c>
      <c r="K113" s="2">
        <v>4000019</v>
      </c>
      <c r="L113" s="2" t="s">
        <v>22043</v>
      </c>
      <c r="M113" s="2" t="s">
        <v>22043</v>
      </c>
      <c r="N113" s="2" t="s">
        <v>21820</v>
      </c>
      <c r="O113" s="2" t="s">
        <v>21885</v>
      </c>
      <c r="P113" s="2" t="s">
        <v>14102</v>
      </c>
      <c r="Q113" s="1" t="s">
        <v>25664</v>
      </c>
    </row>
    <row r="114" spans="1:17" x14ac:dyDescent="0.25">
      <c r="A114" s="17">
        <f t="shared" si="1"/>
        <v>113</v>
      </c>
      <c r="B114" s="2" t="s">
        <v>7726</v>
      </c>
      <c r="C114" s="2" t="s">
        <v>22050</v>
      </c>
      <c r="D114" s="2" t="s">
        <v>22051</v>
      </c>
      <c r="E114" s="2"/>
      <c r="F114" s="2"/>
      <c r="G114" s="2"/>
      <c r="H114" s="2"/>
      <c r="I114" s="23"/>
      <c r="J114" s="23">
        <v>0.88</v>
      </c>
      <c r="K114" s="2">
        <v>4001221</v>
      </c>
      <c r="L114" s="2" t="s">
        <v>22043</v>
      </c>
      <c r="M114" s="2" t="s">
        <v>22043</v>
      </c>
      <c r="N114" s="2" t="s">
        <v>21820</v>
      </c>
      <c r="O114" s="2"/>
      <c r="P114" s="40" t="s">
        <v>14102</v>
      </c>
      <c r="Q114" s="1" t="s">
        <v>25664</v>
      </c>
    </row>
    <row r="115" spans="1:17" x14ac:dyDescent="0.25">
      <c r="A115" s="17">
        <f t="shared" si="1"/>
        <v>114</v>
      </c>
      <c r="B115" s="2" t="s">
        <v>7736</v>
      </c>
      <c r="C115" s="2" t="s">
        <v>22052</v>
      </c>
      <c r="D115" s="2" t="s">
        <v>22053</v>
      </c>
      <c r="E115" s="2"/>
      <c r="F115" s="2"/>
      <c r="G115" s="2"/>
      <c r="H115" s="2"/>
      <c r="I115" s="23"/>
      <c r="J115" s="23">
        <v>8.81</v>
      </c>
      <c r="K115" s="2">
        <v>4000330</v>
      </c>
      <c r="L115" s="2" t="s">
        <v>22043</v>
      </c>
      <c r="M115" s="2" t="s">
        <v>22043</v>
      </c>
      <c r="N115" s="2" t="s">
        <v>21820</v>
      </c>
      <c r="O115" s="2"/>
      <c r="P115" s="2" t="s">
        <v>14102</v>
      </c>
      <c r="Q115" s="1" t="s">
        <v>25664</v>
      </c>
    </row>
    <row r="116" spans="1:17" x14ac:dyDescent="0.25">
      <c r="A116" s="17">
        <f t="shared" si="1"/>
        <v>115</v>
      </c>
      <c r="B116" s="2" t="s">
        <v>7733</v>
      </c>
      <c r="C116" s="2" t="s">
        <v>22054</v>
      </c>
      <c r="D116" s="2" t="s">
        <v>22055</v>
      </c>
      <c r="E116" s="2"/>
      <c r="F116" s="2"/>
      <c r="G116" s="2"/>
      <c r="H116" s="2"/>
      <c r="I116" s="23"/>
      <c r="J116" s="23">
        <v>2.67</v>
      </c>
      <c r="K116" s="2" t="s">
        <v>7734</v>
      </c>
      <c r="L116" s="2" t="s">
        <v>22043</v>
      </c>
      <c r="M116" s="2" t="s">
        <v>22043</v>
      </c>
      <c r="N116" s="2" t="s">
        <v>21820</v>
      </c>
      <c r="O116" s="2"/>
      <c r="P116" s="40" t="s">
        <v>14102</v>
      </c>
      <c r="Q116" s="1" t="s">
        <v>25664</v>
      </c>
    </row>
    <row r="117" spans="1:17" x14ac:dyDescent="0.25">
      <c r="A117" s="17">
        <f t="shared" si="1"/>
        <v>116</v>
      </c>
      <c r="B117" s="2" t="s">
        <v>7758</v>
      </c>
      <c r="C117" s="2" t="s">
        <v>22056</v>
      </c>
      <c r="D117" s="2" t="s">
        <v>22057</v>
      </c>
      <c r="E117" s="2"/>
      <c r="F117" s="2"/>
      <c r="G117" s="2"/>
      <c r="H117" s="2"/>
      <c r="I117" s="23"/>
      <c r="J117" s="23">
        <v>2.64</v>
      </c>
      <c r="K117" s="2">
        <v>4006042</v>
      </c>
      <c r="L117" s="2" t="s">
        <v>22043</v>
      </c>
      <c r="M117" s="2" t="s">
        <v>22043</v>
      </c>
      <c r="N117" s="2" t="s">
        <v>21820</v>
      </c>
      <c r="O117" s="2" t="s">
        <v>21885</v>
      </c>
      <c r="P117" s="2" t="s">
        <v>14102</v>
      </c>
      <c r="Q117" s="1" t="s">
        <v>25664</v>
      </c>
    </row>
    <row r="118" spans="1:17" x14ac:dyDescent="0.25">
      <c r="A118" s="17">
        <f t="shared" si="1"/>
        <v>117</v>
      </c>
      <c r="B118" s="2" t="s">
        <v>7782</v>
      </c>
      <c r="C118" s="2" t="s">
        <v>22058</v>
      </c>
      <c r="D118" s="2" t="s">
        <v>22059</v>
      </c>
      <c r="E118" s="2"/>
      <c r="F118" s="2"/>
      <c r="G118" s="2"/>
      <c r="H118" s="2"/>
      <c r="I118" s="23"/>
      <c r="J118" s="23">
        <v>5.8</v>
      </c>
      <c r="K118" s="2">
        <v>4000367</v>
      </c>
      <c r="L118" s="2" t="s">
        <v>22043</v>
      </c>
      <c r="M118" s="2" t="s">
        <v>22043</v>
      </c>
      <c r="N118" s="2" t="s">
        <v>21820</v>
      </c>
      <c r="O118" s="2" t="s">
        <v>21885</v>
      </c>
      <c r="P118" s="2" t="s">
        <v>14102</v>
      </c>
      <c r="Q118" s="1" t="s">
        <v>25664</v>
      </c>
    </row>
    <row r="119" spans="1:17" x14ac:dyDescent="0.25">
      <c r="A119" s="17">
        <f t="shared" si="1"/>
        <v>118</v>
      </c>
      <c r="B119" s="2" t="s">
        <v>7748</v>
      </c>
      <c r="C119" s="2" t="s">
        <v>22060</v>
      </c>
      <c r="D119" s="2" t="s">
        <v>22061</v>
      </c>
      <c r="E119" s="2"/>
      <c r="F119" s="2"/>
      <c r="G119" s="2"/>
      <c r="H119" s="2"/>
      <c r="I119" s="23"/>
      <c r="J119" s="23">
        <v>53.57</v>
      </c>
      <c r="K119" s="2">
        <v>4000705</v>
      </c>
      <c r="L119" s="2" t="s">
        <v>22043</v>
      </c>
      <c r="M119" s="2" t="s">
        <v>22043</v>
      </c>
      <c r="N119" s="2" t="s">
        <v>21820</v>
      </c>
      <c r="O119" s="2" t="s">
        <v>21885</v>
      </c>
      <c r="P119" s="2" t="s">
        <v>14102</v>
      </c>
      <c r="Q119" s="1" t="s">
        <v>25664</v>
      </c>
    </row>
    <row r="120" spans="1:17" x14ac:dyDescent="0.25">
      <c r="A120" s="17">
        <f t="shared" si="1"/>
        <v>119</v>
      </c>
      <c r="B120" s="2" t="s">
        <v>7799</v>
      </c>
      <c r="C120" s="2" t="s">
        <v>22062</v>
      </c>
      <c r="D120" s="2" t="s">
        <v>22063</v>
      </c>
      <c r="E120" s="2"/>
      <c r="F120" s="2"/>
      <c r="G120" s="2"/>
      <c r="H120" s="2"/>
      <c r="I120" s="23"/>
      <c r="J120" s="23">
        <v>6.11</v>
      </c>
      <c r="K120" s="2">
        <v>4001196</v>
      </c>
      <c r="L120" s="2" t="s">
        <v>22043</v>
      </c>
      <c r="M120" s="2" t="s">
        <v>22043</v>
      </c>
      <c r="N120" s="2" t="s">
        <v>21820</v>
      </c>
      <c r="O120" s="2" t="s">
        <v>21885</v>
      </c>
      <c r="P120" s="2" t="s">
        <v>14102</v>
      </c>
      <c r="Q120" s="1" t="s">
        <v>25664</v>
      </c>
    </row>
    <row r="121" spans="1:17" x14ac:dyDescent="0.25">
      <c r="A121" s="17">
        <f t="shared" si="1"/>
        <v>120</v>
      </c>
      <c r="B121" s="2" t="s">
        <v>7820</v>
      </c>
      <c r="C121" s="2" t="s">
        <v>22064</v>
      </c>
      <c r="D121" s="2" t="s">
        <v>22065</v>
      </c>
      <c r="E121" s="2"/>
      <c r="F121" s="2"/>
      <c r="G121" s="2"/>
      <c r="H121" s="2"/>
      <c r="I121" s="23"/>
      <c r="J121" s="23">
        <v>60.59</v>
      </c>
      <c r="K121" s="2">
        <v>4000508</v>
      </c>
      <c r="L121" s="2" t="s">
        <v>22043</v>
      </c>
      <c r="M121" s="2" t="s">
        <v>22043</v>
      </c>
      <c r="N121" s="2" t="s">
        <v>21820</v>
      </c>
      <c r="O121" s="2" t="s">
        <v>21885</v>
      </c>
      <c r="P121" s="40" t="s">
        <v>14102</v>
      </c>
      <c r="Q121" s="1" t="s">
        <v>25664</v>
      </c>
    </row>
    <row r="122" spans="1:17" x14ac:dyDescent="0.25">
      <c r="A122" s="17">
        <f t="shared" si="1"/>
        <v>121</v>
      </c>
      <c r="B122" s="2" t="s">
        <v>7750</v>
      </c>
      <c r="C122" s="2" t="s">
        <v>22066</v>
      </c>
      <c r="D122" s="2" t="s">
        <v>22067</v>
      </c>
      <c r="E122" s="2"/>
      <c r="F122" s="2"/>
      <c r="G122" s="2"/>
      <c r="H122" s="2"/>
      <c r="I122" s="23"/>
      <c r="J122" s="23">
        <v>0.61</v>
      </c>
      <c r="K122" s="2">
        <v>4000433</v>
      </c>
      <c r="L122" s="2" t="s">
        <v>22043</v>
      </c>
      <c r="M122" s="2" t="s">
        <v>22043</v>
      </c>
      <c r="N122" s="2" t="s">
        <v>21820</v>
      </c>
      <c r="O122" s="2" t="s">
        <v>21885</v>
      </c>
      <c r="P122" s="40" t="s">
        <v>14102</v>
      </c>
      <c r="Q122" s="1" t="s">
        <v>25664</v>
      </c>
    </row>
    <row r="123" spans="1:17" x14ac:dyDescent="0.25">
      <c r="A123" s="17">
        <f t="shared" si="1"/>
        <v>122</v>
      </c>
      <c r="B123" s="2" t="s">
        <v>7752</v>
      </c>
      <c r="C123" s="2" t="s">
        <v>22068</v>
      </c>
      <c r="D123" s="2" t="s">
        <v>22069</v>
      </c>
      <c r="E123" s="2"/>
      <c r="F123" s="2"/>
      <c r="G123" s="2"/>
      <c r="H123" s="2"/>
      <c r="I123" s="23"/>
      <c r="J123" s="23">
        <v>4.9000000000000004</v>
      </c>
      <c r="K123" s="2">
        <v>4000386</v>
      </c>
      <c r="L123" s="2" t="s">
        <v>22043</v>
      </c>
      <c r="M123" s="2" t="s">
        <v>22043</v>
      </c>
      <c r="N123" s="2" t="s">
        <v>21820</v>
      </c>
      <c r="O123" s="2" t="s">
        <v>21885</v>
      </c>
      <c r="P123" s="2" t="s">
        <v>14102</v>
      </c>
      <c r="Q123" s="1" t="s">
        <v>25664</v>
      </c>
    </row>
    <row r="124" spans="1:17" x14ac:dyDescent="0.25">
      <c r="A124" s="17">
        <f t="shared" si="1"/>
        <v>123</v>
      </c>
      <c r="B124" s="2" t="s">
        <v>7754</v>
      </c>
      <c r="C124" s="2" t="s">
        <v>22070</v>
      </c>
      <c r="D124" s="2" t="s">
        <v>22071</v>
      </c>
      <c r="E124" s="2"/>
      <c r="F124" s="2"/>
      <c r="G124" s="2"/>
      <c r="H124" s="2"/>
      <c r="I124" s="23"/>
      <c r="J124" s="23">
        <v>3.57</v>
      </c>
      <c r="K124" s="2">
        <v>4000385</v>
      </c>
      <c r="L124" s="2" t="s">
        <v>22043</v>
      </c>
      <c r="M124" s="2" t="s">
        <v>22043</v>
      </c>
      <c r="N124" s="2" t="s">
        <v>21820</v>
      </c>
      <c r="O124" s="2" t="s">
        <v>21885</v>
      </c>
      <c r="P124" s="40" t="s">
        <v>14102</v>
      </c>
      <c r="Q124" s="1" t="s">
        <v>25664</v>
      </c>
    </row>
    <row r="125" spans="1:17" x14ac:dyDescent="0.25">
      <c r="A125" s="17">
        <f t="shared" si="1"/>
        <v>124</v>
      </c>
      <c r="B125" s="2" t="s">
        <v>7756</v>
      </c>
      <c r="C125" s="2" t="s">
        <v>22072</v>
      </c>
      <c r="D125" s="2" t="s">
        <v>22073</v>
      </c>
      <c r="E125" s="2"/>
      <c r="F125" s="2"/>
      <c r="G125" s="2"/>
      <c r="H125" s="2"/>
      <c r="I125" s="23"/>
      <c r="J125" s="23">
        <v>29.16</v>
      </c>
      <c r="K125" s="2">
        <v>4000663</v>
      </c>
      <c r="L125" s="2" t="s">
        <v>22043</v>
      </c>
      <c r="M125" s="2" t="s">
        <v>22043</v>
      </c>
      <c r="N125" s="2" t="s">
        <v>21820</v>
      </c>
      <c r="O125" s="2" t="s">
        <v>21885</v>
      </c>
      <c r="P125" s="2" t="s">
        <v>14102</v>
      </c>
      <c r="Q125" s="1" t="s">
        <v>25664</v>
      </c>
    </row>
    <row r="126" spans="1:17" x14ac:dyDescent="0.25">
      <c r="A126" s="17">
        <f t="shared" si="1"/>
        <v>125</v>
      </c>
      <c r="B126" s="2" t="s">
        <v>7818</v>
      </c>
      <c r="C126" s="2" t="s">
        <v>22074</v>
      </c>
      <c r="D126" s="2" t="s">
        <v>22075</v>
      </c>
      <c r="E126" s="2"/>
      <c r="F126" s="2"/>
      <c r="G126" s="2"/>
      <c r="H126" s="2"/>
      <c r="I126" s="23"/>
      <c r="J126" s="23">
        <v>3.49</v>
      </c>
      <c r="K126" s="2">
        <v>4000051</v>
      </c>
      <c r="L126" s="2" t="s">
        <v>22043</v>
      </c>
      <c r="M126" s="2" t="s">
        <v>22043</v>
      </c>
      <c r="N126" s="2" t="s">
        <v>21820</v>
      </c>
      <c r="O126" s="2" t="s">
        <v>21885</v>
      </c>
      <c r="P126" s="2" t="s">
        <v>14102</v>
      </c>
      <c r="Q126" s="1" t="s">
        <v>25664</v>
      </c>
    </row>
    <row r="127" spans="1:17" x14ac:dyDescent="0.25">
      <c r="A127" s="17">
        <f t="shared" si="1"/>
        <v>126</v>
      </c>
      <c r="B127" s="2" t="s">
        <v>7822</v>
      </c>
      <c r="C127" s="2" t="s">
        <v>22076</v>
      </c>
      <c r="D127" s="2" t="s">
        <v>22077</v>
      </c>
      <c r="E127" s="2"/>
      <c r="F127" s="2"/>
      <c r="G127" s="2"/>
      <c r="H127" s="2"/>
      <c r="I127" s="23"/>
      <c r="J127" s="23">
        <v>33.58</v>
      </c>
      <c r="K127" s="2">
        <v>4000020</v>
      </c>
      <c r="L127" s="2" t="s">
        <v>22043</v>
      </c>
      <c r="M127" s="2" t="s">
        <v>22043</v>
      </c>
      <c r="N127" s="2" t="s">
        <v>21820</v>
      </c>
      <c r="O127" s="2" t="s">
        <v>21885</v>
      </c>
      <c r="P127" s="2" t="s">
        <v>14102</v>
      </c>
      <c r="Q127" s="1" t="s">
        <v>25664</v>
      </c>
    </row>
    <row r="128" spans="1:17" x14ac:dyDescent="0.25">
      <c r="A128" s="17">
        <f t="shared" si="1"/>
        <v>127</v>
      </c>
      <c r="B128" s="2" t="s">
        <v>7124</v>
      </c>
      <c r="C128" s="2" t="s">
        <v>22078</v>
      </c>
      <c r="D128" s="2" t="s">
        <v>22079</v>
      </c>
      <c r="E128" s="2"/>
      <c r="F128" s="2"/>
      <c r="G128" s="2"/>
      <c r="H128" s="2"/>
      <c r="I128" s="23"/>
      <c r="J128" s="23">
        <v>1.08</v>
      </c>
      <c r="K128" s="2" t="s">
        <v>22080</v>
      </c>
      <c r="L128" s="2" t="s">
        <v>21819</v>
      </c>
      <c r="M128" s="2" t="s">
        <v>21819</v>
      </c>
      <c r="N128" s="2" t="s">
        <v>21820</v>
      </c>
      <c r="O128" s="2" t="s">
        <v>21885</v>
      </c>
      <c r="P128" s="2" t="s">
        <v>14102</v>
      </c>
      <c r="Q128" s="1" t="s">
        <v>25664</v>
      </c>
    </row>
    <row r="129" spans="1:17" x14ac:dyDescent="0.25">
      <c r="A129" s="17">
        <f t="shared" si="1"/>
        <v>128</v>
      </c>
      <c r="B129" s="2" t="s">
        <v>7294</v>
      </c>
      <c r="C129" s="2" t="s">
        <v>22081</v>
      </c>
      <c r="D129" s="2" t="s">
        <v>22082</v>
      </c>
      <c r="E129" s="2"/>
      <c r="F129" s="2"/>
      <c r="G129" s="2"/>
      <c r="H129" s="2"/>
      <c r="I129" s="23"/>
      <c r="J129" s="23">
        <v>32.1</v>
      </c>
      <c r="K129" s="2" t="s">
        <v>7295</v>
      </c>
      <c r="L129" s="2" t="s">
        <v>21819</v>
      </c>
      <c r="M129" s="2" t="s">
        <v>21819</v>
      </c>
      <c r="N129" s="2" t="s">
        <v>21820</v>
      </c>
      <c r="O129" s="2"/>
      <c r="P129" s="2" t="s">
        <v>14102</v>
      </c>
      <c r="Q129" s="1" t="s">
        <v>25664</v>
      </c>
    </row>
    <row r="130" spans="1:17" x14ac:dyDescent="0.25">
      <c r="A130" s="17">
        <f t="shared" si="1"/>
        <v>129</v>
      </c>
      <c r="B130" s="2" t="s">
        <v>7742</v>
      </c>
      <c r="C130" s="2" t="s">
        <v>22083</v>
      </c>
      <c r="D130" s="2" t="s">
        <v>22084</v>
      </c>
      <c r="E130" s="2"/>
      <c r="F130" s="2"/>
      <c r="G130" s="2"/>
      <c r="H130" s="2"/>
      <c r="I130" s="23"/>
      <c r="J130" s="23">
        <v>32.4</v>
      </c>
      <c r="K130" s="2" t="s">
        <v>7743</v>
      </c>
      <c r="L130" s="2" t="s">
        <v>21819</v>
      </c>
      <c r="M130" s="2" t="s">
        <v>21819</v>
      </c>
      <c r="N130" s="2" t="s">
        <v>21820</v>
      </c>
      <c r="O130" s="2"/>
      <c r="P130" s="2" t="s">
        <v>14102</v>
      </c>
      <c r="Q130" s="1" t="s">
        <v>25664</v>
      </c>
    </row>
    <row r="131" spans="1:17" x14ac:dyDescent="0.25">
      <c r="A131" s="17">
        <f t="shared" si="1"/>
        <v>130</v>
      </c>
      <c r="B131" s="2" t="s">
        <v>7808</v>
      </c>
      <c r="C131" s="2" t="s">
        <v>22085</v>
      </c>
      <c r="D131" s="2" t="s">
        <v>22086</v>
      </c>
      <c r="E131" s="2"/>
      <c r="F131" s="2"/>
      <c r="G131" s="2"/>
      <c r="H131" s="2"/>
      <c r="I131" s="23"/>
      <c r="J131" s="23">
        <v>0.84</v>
      </c>
      <c r="K131" s="2" t="s">
        <v>7809</v>
      </c>
      <c r="L131" s="2" t="s">
        <v>21819</v>
      </c>
      <c r="M131" s="2" t="s">
        <v>21819</v>
      </c>
      <c r="N131" s="2" t="s">
        <v>21820</v>
      </c>
      <c r="O131" s="2"/>
      <c r="P131" s="2" t="s">
        <v>14102</v>
      </c>
      <c r="Q131" s="1" t="s">
        <v>25664</v>
      </c>
    </row>
    <row r="132" spans="1:17" x14ac:dyDescent="0.25">
      <c r="A132" s="17">
        <f t="shared" ref="A132:A195" si="2">A131+1</f>
        <v>131</v>
      </c>
      <c r="B132" s="2" t="s">
        <v>7784</v>
      </c>
      <c r="C132" s="2" t="s">
        <v>22087</v>
      </c>
      <c r="D132" s="2" t="s">
        <v>22088</v>
      </c>
      <c r="E132" s="2"/>
      <c r="F132" s="2"/>
      <c r="G132" s="2"/>
      <c r="H132" s="2"/>
      <c r="I132" s="23"/>
      <c r="J132" s="23">
        <v>1.22</v>
      </c>
      <c r="K132" s="2" t="s">
        <v>7785</v>
      </c>
      <c r="L132" s="2" t="s">
        <v>21819</v>
      </c>
      <c r="M132" s="2" t="s">
        <v>21819</v>
      </c>
      <c r="N132" s="2" t="s">
        <v>21820</v>
      </c>
      <c r="O132" s="2"/>
      <c r="P132" s="2" t="s">
        <v>14102</v>
      </c>
      <c r="Q132" s="1" t="s">
        <v>25664</v>
      </c>
    </row>
    <row r="133" spans="1:17" x14ac:dyDescent="0.25">
      <c r="A133" s="17">
        <f t="shared" si="2"/>
        <v>132</v>
      </c>
      <c r="B133" s="2" t="s">
        <v>6906</v>
      </c>
      <c r="C133" s="2" t="s">
        <v>22089</v>
      </c>
      <c r="D133" s="2" t="s">
        <v>22090</v>
      </c>
      <c r="E133" s="2"/>
      <c r="F133" s="2"/>
      <c r="G133" s="2"/>
      <c r="H133" s="2"/>
      <c r="I133" s="23"/>
      <c r="J133" s="23">
        <v>27.61</v>
      </c>
      <c r="K133" s="2" t="s">
        <v>6907</v>
      </c>
      <c r="L133" s="2" t="s">
        <v>21819</v>
      </c>
      <c r="M133" s="2" t="s">
        <v>21819</v>
      </c>
      <c r="N133" s="2" t="s">
        <v>21820</v>
      </c>
      <c r="O133" s="2" t="s">
        <v>21885</v>
      </c>
      <c r="P133" s="2" t="s">
        <v>14102</v>
      </c>
      <c r="Q133" s="1" t="s">
        <v>25664</v>
      </c>
    </row>
    <row r="134" spans="1:17" x14ac:dyDescent="0.25">
      <c r="A134" s="17">
        <f t="shared" si="2"/>
        <v>133</v>
      </c>
      <c r="B134" s="2" t="s">
        <v>7038</v>
      </c>
      <c r="C134" s="2" t="s">
        <v>22091</v>
      </c>
      <c r="D134" s="2" t="s">
        <v>22092</v>
      </c>
      <c r="E134" s="2"/>
      <c r="F134" s="2"/>
      <c r="G134" s="2"/>
      <c r="H134" s="2"/>
      <c r="I134" s="23"/>
      <c r="J134" s="23">
        <v>32.369999999999997</v>
      </c>
      <c r="K134" s="2" t="s">
        <v>7039</v>
      </c>
      <c r="L134" s="2" t="s">
        <v>21819</v>
      </c>
      <c r="M134" s="2" t="s">
        <v>21819</v>
      </c>
      <c r="N134" s="2" t="s">
        <v>21820</v>
      </c>
      <c r="O134" s="2" t="s">
        <v>21885</v>
      </c>
      <c r="P134" s="2" t="s">
        <v>14102</v>
      </c>
      <c r="Q134" s="1" t="s">
        <v>25664</v>
      </c>
    </row>
    <row r="135" spans="1:17" x14ac:dyDescent="0.25">
      <c r="A135" s="17">
        <f t="shared" si="2"/>
        <v>134</v>
      </c>
      <c r="B135" s="2" t="s">
        <v>7318</v>
      </c>
      <c r="C135" s="2" t="s">
        <v>22093</v>
      </c>
      <c r="D135" s="2" t="s">
        <v>22090</v>
      </c>
      <c r="E135" s="2"/>
      <c r="F135" s="2"/>
      <c r="G135" s="2"/>
      <c r="H135" s="2"/>
      <c r="I135" s="23"/>
      <c r="J135" s="23">
        <v>38.630000000000003</v>
      </c>
      <c r="K135" s="2" t="s">
        <v>7319</v>
      </c>
      <c r="L135" s="2" t="s">
        <v>21819</v>
      </c>
      <c r="M135" s="2" t="s">
        <v>21819</v>
      </c>
      <c r="N135" s="2" t="s">
        <v>21820</v>
      </c>
      <c r="O135" s="2" t="s">
        <v>21885</v>
      </c>
      <c r="P135" s="2" t="s">
        <v>14102</v>
      </c>
      <c r="Q135" s="1" t="s">
        <v>25664</v>
      </c>
    </row>
    <row r="136" spans="1:17" x14ac:dyDescent="0.25">
      <c r="A136" s="17">
        <f t="shared" si="2"/>
        <v>135</v>
      </c>
      <c r="B136" s="2" t="s">
        <v>7306</v>
      </c>
      <c r="C136" s="2" t="s">
        <v>22094</v>
      </c>
      <c r="D136" s="2" t="s">
        <v>22092</v>
      </c>
      <c r="E136" s="2"/>
      <c r="F136" s="2"/>
      <c r="G136" s="2"/>
      <c r="H136" s="2"/>
      <c r="I136" s="23"/>
      <c r="J136" s="23">
        <v>44.25</v>
      </c>
      <c r="K136" s="2" t="s">
        <v>7307</v>
      </c>
      <c r="L136" s="2" t="s">
        <v>21819</v>
      </c>
      <c r="M136" s="2" t="s">
        <v>21819</v>
      </c>
      <c r="N136" s="2" t="s">
        <v>21820</v>
      </c>
      <c r="O136" s="2" t="s">
        <v>21885</v>
      </c>
      <c r="P136" s="2" t="s">
        <v>14102</v>
      </c>
      <c r="Q136" s="1" t="s">
        <v>25664</v>
      </c>
    </row>
    <row r="137" spans="1:17" x14ac:dyDescent="0.25">
      <c r="A137" s="17">
        <f t="shared" si="2"/>
        <v>136</v>
      </c>
      <c r="B137" s="2" t="s">
        <v>7256</v>
      </c>
      <c r="C137" s="2" t="s">
        <v>22095</v>
      </c>
      <c r="D137" s="2" t="s">
        <v>22096</v>
      </c>
      <c r="E137" s="2"/>
      <c r="F137" s="2"/>
      <c r="G137" s="2"/>
      <c r="H137" s="2"/>
      <c r="I137" s="23"/>
      <c r="J137" s="23">
        <v>46.9</v>
      </c>
      <c r="K137" s="2" t="s">
        <v>7257</v>
      </c>
      <c r="L137" s="2" t="s">
        <v>21819</v>
      </c>
      <c r="M137" s="2" t="s">
        <v>21819</v>
      </c>
      <c r="N137" s="2" t="s">
        <v>21820</v>
      </c>
      <c r="O137" s="2" t="s">
        <v>21885</v>
      </c>
      <c r="P137" s="2" t="s">
        <v>14102</v>
      </c>
      <c r="Q137" s="1" t="s">
        <v>25664</v>
      </c>
    </row>
    <row r="138" spans="1:17" x14ac:dyDescent="0.25">
      <c r="A138" s="17">
        <f t="shared" si="2"/>
        <v>137</v>
      </c>
      <c r="B138" s="2" t="s">
        <v>7330</v>
      </c>
      <c r="C138" s="2" t="s">
        <v>22097</v>
      </c>
      <c r="D138" s="2" t="s">
        <v>22098</v>
      </c>
      <c r="E138" s="2"/>
      <c r="F138" s="2"/>
      <c r="G138" s="2"/>
      <c r="H138" s="2"/>
      <c r="I138" s="23"/>
      <c r="J138" s="23">
        <v>53.77</v>
      </c>
      <c r="K138" s="2" t="s">
        <v>7331</v>
      </c>
      <c r="L138" s="2" t="s">
        <v>21819</v>
      </c>
      <c r="M138" s="2" t="s">
        <v>21819</v>
      </c>
      <c r="N138" s="2" t="s">
        <v>21820</v>
      </c>
      <c r="O138" s="2" t="s">
        <v>21885</v>
      </c>
      <c r="P138" s="2" t="s">
        <v>14102</v>
      </c>
      <c r="Q138" s="1" t="s">
        <v>25664</v>
      </c>
    </row>
    <row r="139" spans="1:17" x14ac:dyDescent="0.25">
      <c r="A139" s="17">
        <f t="shared" si="2"/>
        <v>138</v>
      </c>
      <c r="B139" s="2" t="s">
        <v>7339</v>
      </c>
      <c r="C139" s="2" t="s">
        <v>22099</v>
      </c>
      <c r="D139" s="2" t="s">
        <v>22090</v>
      </c>
      <c r="E139" s="2"/>
      <c r="F139" s="2"/>
      <c r="G139" s="2"/>
      <c r="H139" s="2"/>
      <c r="I139" s="23"/>
      <c r="J139" s="23">
        <v>62.25</v>
      </c>
      <c r="K139" s="2" t="s">
        <v>7340</v>
      </c>
      <c r="L139" s="2" t="s">
        <v>21819</v>
      </c>
      <c r="M139" s="2" t="s">
        <v>21819</v>
      </c>
      <c r="N139" s="2" t="s">
        <v>21820</v>
      </c>
      <c r="O139" s="2"/>
      <c r="P139" s="40" t="s">
        <v>14102</v>
      </c>
      <c r="Q139" s="1" t="s">
        <v>25664</v>
      </c>
    </row>
    <row r="140" spans="1:17" x14ac:dyDescent="0.25">
      <c r="A140" s="17">
        <f t="shared" si="2"/>
        <v>139</v>
      </c>
      <c r="B140" s="2" t="s">
        <v>6504</v>
      </c>
      <c r="C140" s="2" t="s">
        <v>22100</v>
      </c>
      <c r="D140" s="2" t="s">
        <v>22101</v>
      </c>
      <c r="E140" s="2"/>
      <c r="F140" s="2"/>
      <c r="G140" s="2"/>
      <c r="H140" s="2"/>
      <c r="I140" s="23"/>
      <c r="J140" s="23">
        <f>0.96*10</f>
        <v>9.6</v>
      </c>
      <c r="K140" s="2" t="s">
        <v>6505</v>
      </c>
      <c r="L140" s="2" t="s">
        <v>21819</v>
      </c>
      <c r="M140" s="2" t="s">
        <v>21819</v>
      </c>
      <c r="N140" s="2" t="s">
        <v>21820</v>
      </c>
      <c r="O140" s="2" t="s">
        <v>21885</v>
      </c>
      <c r="P140" s="2" t="s">
        <v>14102</v>
      </c>
      <c r="Q140" s="1" t="s">
        <v>25664</v>
      </c>
    </row>
    <row r="141" spans="1:17" x14ac:dyDescent="0.25">
      <c r="A141" s="17">
        <f t="shared" si="2"/>
        <v>140</v>
      </c>
      <c r="B141" s="2" t="s">
        <v>6501</v>
      </c>
      <c r="C141" s="2" t="s">
        <v>22102</v>
      </c>
      <c r="D141" s="2" t="s">
        <v>22101</v>
      </c>
      <c r="E141" s="2"/>
      <c r="F141" s="2"/>
      <c r="G141" s="2"/>
      <c r="H141" s="2"/>
      <c r="I141" s="23"/>
      <c r="J141" s="23">
        <f>1*10</f>
        <v>10</v>
      </c>
      <c r="K141" s="2" t="s">
        <v>6502</v>
      </c>
      <c r="L141" s="2" t="s">
        <v>21819</v>
      </c>
      <c r="M141" s="2" t="s">
        <v>21819</v>
      </c>
      <c r="N141" s="2" t="s">
        <v>21820</v>
      </c>
      <c r="O141" s="2" t="s">
        <v>21885</v>
      </c>
      <c r="P141" s="2" t="s">
        <v>14102</v>
      </c>
      <c r="Q141" s="1" t="s">
        <v>25664</v>
      </c>
    </row>
    <row r="142" spans="1:17" x14ac:dyDescent="0.25">
      <c r="A142" s="17">
        <f t="shared" si="2"/>
        <v>141</v>
      </c>
      <c r="B142" s="2" t="s">
        <v>7200</v>
      </c>
      <c r="C142" s="2" t="s">
        <v>22103</v>
      </c>
      <c r="D142" s="2" t="s">
        <v>22104</v>
      </c>
      <c r="E142" s="2"/>
      <c r="F142" s="2"/>
      <c r="G142" s="2"/>
      <c r="H142" s="2"/>
      <c r="I142" s="23"/>
      <c r="J142" s="23">
        <v>4.58</v>
      </c>
      <c r="K142" s="2" t="s">
        <v>7201</v>
      </c>
      <c r="L142" s="2" t="s">
        <v>21819</v>
      </c>
      <c r="M142" s="2" t="s">
        <v>21819</v>
      </c>
      <c r="N142" s="2" t="s">
        <v>21820</v>
      </c>
      <c r="O142" s="2" t="s">
        <v>21885</v>
      </c>
      <c r="P142" s="2" t="s">
        <v>14102</v>
      </c>
      <c r="Q142" s="1" t="s">
        <v>25664</v>
      </c>
    </row>
    <row r="143" spans="1:17" x14ac:dyDescent="0.25">
      <c r="A143" s="17">
        <f t="shared" si="2"/>
        <v>142</v>
      </c>
      <c r="B143" s="2" t="s">
        <v>6164</v>
      </c>
      <c r="C143" s="2" t="s">
        <v>22105</v>
      </c>
      <c r="D143" s="2" t="s">
        <v>22106</v>
      </c>
      <c r="E143" s="2"/>
      <c r="F143" s="2"/>
      <c r="G143" s="2"/>
      <c r="H143" s="2"/>
      <c r="I143" s="23"/>
      <c r="J143" s="23">
        <v>0.4</v>
      </c>
      <c r="K143" s="2" t="s">
        <v>6165</v>
      </c>
      <c r="L143" s="2" t="s">
        <v>21819</v>
      </c>
      <c r="M143" s="2" t="s">
        <v>21819</v>
      </c>
      <c r="N143" s="2" t="s">
        <v>21820</v>
      </c>
      <c r="O143" s="2" t="s">
        <v>21885</v>
      </c>
      <c r="P143" s="2" t="s">
        <v>14102</v>
      </c>
      <c r="Q143" s="1" t="s">
        <v>25664</v>
      </c>
    </row>
    <row r="144" spans="1:17" x14ac:dyDescent="0.25">
      <c r="A144" s="17">
        <f t="shared" si="2"/>
        <v>143</v>
      </c>
      <c r="B144" s="2" t="s">
        <v>7787</v>
      </c>
      <c r="C144" s="2" t="s">
        <v>22107</v>
      </c>
      <c r="D144" s="2" t="s">
        <v>22108</v>
      </c>
      <c r="E144" s="2"/>
      <c r="F144" s="2"/>
      <c r="G144" s="2"/>
      <c r="H144" s="2"/>
      <c r="I144" s="23"/>
      <c r="J144" s="23">
        <v>0.98</v>
      </c>
      <c r="K144" s="2" t="s">
        <v>22109</v>
      </c>
      <c r="L144" s="2" t="s">
        <v>21819</v>
      </c>
      <c r="M144" s="2" t="s">
        <v>21819</v>
      </c>
      <c r="N144" s="2" t="s">
        <v>21820</v>
      </c>
      <c r="O144" s="2"/>
      <c r="P144" s="2" t="s">
        <v>14102</v>
      </c>
      <c r="Q144" s="1" t="s">
        <v>25664</v>
      </c>
    </row>
    <row r="145" spans="1:17" x14ac:dyDescent="0.25">
      <c r="A145" s="17">
        <f t="shared" si="2"/>
        <v>144</v>
      </c>
      <c r="B145" s="2" t="s">
        <v>7793</v>
      </c>
      <c r="C145" s="2" t="s">
        <v>22110</v>
      </c>
      <c r="D145" s="2" t="s">
        <v>22111</v>
      </c>
      <c r="E145" s="2"/>
      <c r="F145" s="2"/>
      <c r="G145" s="2"/>
      <c r="H145" s="2"/>
      <c r="I145" s="23"/>
      <c r="J145" s="23">
        <v>8.2100000000000009</v>
      </c>
      <c r="K145" s="2" t="s">
        <v>7794</v>
      </c>
      <c r="L145" s="2" t="s">
        <v>21819</v>
      </c>
      <c r="M145" s="2" t="s">
        <v>21819</v>
      </c>
      <c r="N145" s="2" t="s">
        <v>21820</v>
      </c>
      <c r="O145" s="2"/>
      <c r="P145" s="2" t="s">
        <v>14102</v>
      </c>
      <c r="Q145" s="1" t="s">
        <v>25664</v>
      </c>
    </row>
    <row r="146" spans="1:17" x14ac:dyDescent="0.25">
      <c r="A146" s="17">
        <f t="shared" si="2"/>
        <v>145</v>
      </c>
      <c r="B146" s="2" t="s">
        <v>6656</v>
      </c>
      <c r="C146" s="2" t="s">
        <v>22112</v>
      </c>
      <c r="D146" s="2" t="s">
        <v>22113</v>
      </c>
      <c r="E146" s="2"/>
      <c r="F146" s="2"/>
      <c r="G146" s="2"/>
      <c r="H146" s="2"/>
      <c r="I146" s="23"/>
      <c r="J146" s="23">
        <v>0.4</v>
      </c>
      <c r="K146" s="2" t="s">
        <v>6657</v>
      </c>
      <c r="L146" s="2" t="s">
        <v>21819</v>
      </c>
      <c r="M146" s="2" t="s">
        <v>21819</v>
      </c>
      <c r="N146" s="2" t="s">
        <v>21820</v>
      </c>
      <c r="O146" s="2" t="s">
        <v>21885</v>
      </c>
      <c r="P146" s="2" t="s">
        <v>14102</v>
      </c>
      <c r="Q146" s="1" t="s">
        <v>25664</v>
      </c>
    </row>
    <row r="147" spans="1:17" x14ac:dyDescent="0.25">
      <c r="A147" s="17">
        <f t="shared" si="2"/>
        <v>146</v>
      </c>
      <c r="B147" s="2" t="s">
        <v>5783</v>
      </c>
      <c r="C147" s="2" t="s">
        <v>22114</v>
      </c>
      <c r="D147" s="2" t="s">
        <v>22115</v>
      </c>
      <c r="E147" s="2"/>
      <c r="F147" s="2"/>
      <c r="G147" s="2"/>
      <c r="H147" s="2"/>
      <c r="I147" s="23"/>
      <c r="J147" s="23">
        <v>0.4</v>
      </c>
      <c r="K147" s="2" t="s">
        <v>5784</v>
      </c>
      <c r="L147" s="2" t="s">
        <v>21819</v>
      </c>
      <c r="M147" s="2" t="s">
        <v>21819</v>
      </c>
      <c r="N147" s="2" t="s">
        <v>21820</v>
      </c>
      <c r="O147" s="2" t="s">
        <v>21885</v>
      </c>
      <c r="P147" s="2" t="s">
        <v>14102</v>
      </c>
      <c r="Q147" s="1" t="s">
        <v>25664</v>
      </c>
    </row>
    <row r="148" spans="1:17" x14ac:dyDescent="0.25">
      <c r="A148" s="17">
        <f t="shared" si="2"/>
        <v>147</v>
      </c>
      <c r="B148" s="2" t="s">
        <v>6250</v>
      </c>
      <c r="C148" s="2" t="s">
        <v>22116</v>
      </c>
      <c r="D148" s="2" t="s">
        <v>22117</v>
      </c>
      <c r="E148" s="2"/>
      <c r="F148" s="2"/>
      <c r="G148" s="2"/>
      <c r="H148" s="2"/>
      <c r="I148" s="23"/>
      <c r="J148" s="23">
        <v>0.4</v>
      </c>
      <c r="K148" s="2" t="s">
        <v>6251</v>
      </c>
      <c r="L148" s="2" t="s">
        <v>21819</v>
      </c>
      <c r="M148" s="2" t="s">
        <v>21819</v>
      </c>
      <c r="N148" s="2" t="s">
        <v>21820</v>
      </c>
      <c r="O148" s="2" t="s">
        <v>21885</v>
      </c>
      <c r="P148" s="2" t="s">
        <v>14102</v>
      </c>
      <c r="Q148" s="1" t="s">
        <v>25664</v>
      </c>
    </row>
    <row r="149" spans="1:17" x14ac:dyDescent="0.25">
      <c r="A149" s="17">
        <f t="shared" si="2"/>
        <v>148</v>
      </c>
      <c r="B149" s="2" t="s">
        <v>7710</v>
      </c>
      <c r="C149" s="2" t="s">
        <v>22118</v>
      </c>
      <c r="D149" s="2" t="s">
        <v>22119</v>
      </c>
      <c r="E149" s="2"/>
      <c r="F149" s="2"/>
      <c r="G149" s="2"/>
      <c r="H149" s="2"/>
      <c r="I149" s="23"/>
      <c r="J149" s="23">
        <v>11.54</v>
      </c>
      <c r="K149" s="2" t="s">
        <v>7711</v>
      </c>
      <c r="L149" s="2" t="s">
        <v>21819</v>
      </c>
      <c r="M149" s="2" t="s">
        <v>21819</v>
      </c>
      <c r="N149" s="2" t="s">
        <v>21820</v>
      </c>
      <c r="O149" s="2"/>
      <c r="P149" s="2" t="s">
        <v>14102</v>
      </c>
      <c r="Q149" s="1" t="s">
        <v>25663</v>
      </c>
    </row>
    <row r="150" spans="1:17" x14ac:dyDescent="0.25">
      <c r="A150" s="17">
        <f t="shared" si="2"/>
        <v>149</v>
      </c>
      <c r="B150" s="2" t="s">
        <v>7805</v>
      </c>
      <c r="C150" s="2" t="s">
        <v>22120</v>
      </c>
      <c r="D150" s="2" t="s">
        <v>22121</v>
      </c>
      <c r="E150" s="2"/>
      <c r="F150" s="2"/>
      <c r="G150" s="2"/>
      <c r="H150" s="2"/>
      <c r="I150" s="23"/>
      <c r="J150" s="23">
        <v>0.98</v>
      </c>
      <c r="K150" s="2" t="s">
        <v>7806</v>
      </c>
      <c r="L150" s="2" t="s">
        <v>21819</v>
      </c>
      <c r="M150" s="2" t="s">
        <v>21819</v>
      </c>
      <c r="N150" s="2" t="s">
        <v>21820</v>
      </c>
      <c r="O150" s="2"/>
      <c r="P150" s="2" t="s">
        <v>14102</v>
      </c>
      <c r="Q150" s="1" t="s">
        <v>25664</v>
      </c>
    </row>
    <row r="151" spans="1:17" x14ac:dyDescent="0.25">
      <c r="A151" s="17">
        <f t="shared" si="2"/>
        <v>150</v>
      </c>
      <c r="B151" s="2" t="s">
        <v>7762</v>
      </c>
      <c r="C151" s="2" t="s">
        <v>22122</v>
      </c>
      <c r="D151" s="2" t="s">
        <v>22123</v>
      </c>
      <c r="E151" s="2"/>
      <c r="F151" s="2"/>
      <c r="G151" s="2"/>
      <c r="H151" s="2"/>
      <c r="I151" s="23"/>
      <c r="J151" s="23">
        <v>0.12</v>
      </c>
      <c r="K151" s="2" t="s">
        <v>7763</v>
      </c>
      <c r="L151" s="2" t="s">
        <v>21819</v>
      </c>
      <c r="M151" s="2" t="s">
        <v>21819</v>
      </c>
      <c r="N151" s="2" t="s">
        <v>21820</v>
      </c>
      <c r="O151" s="2"/>
      <c r="P151" s="2" t="s">
        <v>14102</v>
      </c>
      <c r="Q151" s="1" t="s">
        <v>25664</v>
      </c>
    </row>
    <row r="152" spans="1:17" x14ac:dyDescent="0.25">
      <c r="A152" s="17">
        <f t="shared" si="2"/>
        <v>151</v>
      </c>
      <c r="C152" s="2" t="s">
        <v>22124</v>
      </c>
      <c r="D152" s="2" t="s">
        <v>22125</v>
      </c>
      <c r="E152" s="2"/>
      <c r="F152" s="2"/>
      <c r="G152" s="2"/>
      <c r="H152" s="2"/>
      <c r="I152" s="23"/>
      <c r="J152" s="23">
        <v>7.16</v>
      </c>
      <c r="K152" s="2" t="s">
        <v>22126</v>
      </c>
      <c r="L152" s="2" t="s">
        <v>5621</v>
      </c>
      <c r="M152" s="2" t="s">
        <v>5621</v>
      </c>
      <c r="N152" s="2" t="s">
        <v>21820</v>
      </c>
      <c r="O152" s="2" t="s">
        <v>21885</v>
      </c>
      <c r="P152" s="2" t="s">
        <v>14102</v>
      </c>
      <c r="Q152" s="1" t="s">
        <v>25664</v>
      </c>
    </row>
    <row r="153" spans="1:17" x14ac:dyDescent="0.25">
      <c r="A153" s="17">
        <f t="shared" si="2"/>
        <v>152</v>
      </c>
      <c r="B153" s="2"/>
      <c r="C153" s="2" t="s">
        <v>22127</v>
      </c>
      <c r="D153" s="2" t="s">
        <v>22128</v>
      </c>
      <c r="E153" s="2"/>
      <c r="F153" s="2"/>
      <c r="G153" s="2"/>
      <c r="H153" s="2"/>
      <c r="I153" s="23"/>
      <c r="J153" s="23">
        <v>6.01</v>
      </c>
      <c r="K153" s="2" t="s">
        <v>22129</v>
      </c>
      <c r="L153" s="2" t="s">
        <v>5621</v>
      </c>
      <c r="M153" s="2" t="s">
        <v>5621</v>
      </c>
      <c r="N153" s="2" t="s">
        <v>21820</v>
      </c>
      <c r="O153" s="2" t="s">
        <v>21885</v>
      </c>
      <c r="P153" s="2" t="s">
        <v>14070</v>
      </c>
      <c r="Q153" s="1" t="s">
        <v>25664</v>
      </c>
    </row>
    <row r="154" spans="1:17" x14ac:dyDescent="0.25">
      <c r="A154" s="17">
        <f t="shared" si="2"/>
        <v>153</v>
      </c>
      <c r="B154" s="2" t="s">
        <v>7847</v>
      </c>
      <c r="C154" s="2" t="s">
        <v>22130</v>
      </c>
      <c r="D154" s="2" t="s">
        <v>22131</v>
      </c>
      <c r="E154" s="2"/>
      <c r="F154" s="2"/>
      <c r="G154" s="2"/>
      <c r="H154" s="2"/>
      <c r="I154" s="23"/>
      <c r="J154" s="23">
        <v>16.53</v>
      </c>
      <c r="K154" s="2" t="s">
        <v>22132</v>
      </c>
      <c r="L154" s="2" t="s">
        <v>5621</v>
      </c>
      <c r="M154" s="2" t="s">
        <v>5621</v>
      </c>
      <c r="N154" s="2" t="s">
        <v>21820</v>
      </c>
      <c r="O154" s="2" t="s">
        <v>21885</v>
      </c>
      <c r="P154" s="40" t="s">
        <v>14102</v>
      </c>
      <c r="Q154" s="1" t="s">
        <v>25664</v>
      </c>
    </row>
    <row r="155" spans="1:17" x14ac:dyDescent="0.25">
      <c r="A155" s="17">
        <f t="shared" si="2"/>
        <v>154</v>
      </c>
      <c r="B155" s="2" t="s">
        <v>7833</v>
      </c>
      <c r="C155" s="2" t="s">
        <v>22133</v>
      </c>
      <c r="D155" s="2" t="s">
        <v>22134</v>
      </c>
      <c r="E155" s="2"/>
      <c r="F155" s="2"/>
      <c r="G155" s="2"/>
      <c r="H155" s="2"/>
      <c r="I155" s="23"/>
      <c r="J155" s="23">
        <v>3.86</v>
      </c>
      <c r="K155" s="2">
        <v>3014011</v>
      </c>
      <c r="L155" s="2" t="s">
        <v>5621</v>
      </c>
      <c r="M155" s="2" t="s">
        <v>5621</v>
      </c>
      <c r="N155" s="2" t="s">
        <v>21820</v>
      </c>
      <c r="O155" s="2" t="s">
        <v>21885</v>
      </c>
      <c r="P155" s="2" t="s">
        <v>14102</v>
      </c>
      <c r="Q155" s="1" t="s">
        <v>25664</v>
      </c>
    </row>
    <row r="156" spans="1:17" x14ac:dyDescent="0.25">
      <c r="A156" s="17">
        <f t="shared" si="2"/>
        <v>155</v>
      </c>
      <c r="B156" s="2" t="s">
        <v>5862</v>
      </c>
      <c r="C156" s="2" t="s">
        <v>22135</v>
      </c>
      <c r="D156" s="2" t="s">
        <v>22136</v>
      </c>
      <c r="E156" s="2"/>
      <c r="F156" s="2"/>
      <c r="G156" s="2"/>
      <c r="H156" s="2"/>
      <c r="I156" s="23"/>
      <c r="J156" s="23">
        <v>340.51</v>
      </c>
      <c r="K156" s="2" t="s">
        <v>22137</v>
      </c>
      <c r="L156" s="2" t="s">
        <v>5621</v>
      </c>
      <c r="M156" s="2" t="s">
        <v>5621</v>
      </c>
      <c r="N156" s="2" t="s">
        <v>21820</v>
      </c>
      <c r="O156" s="2" t="s">
        <v>21885</v>
      </c>
      <c r="P156" s="2" t="s">
        <v>14102</v>
      </c>
      <c r="Q156" s="1" t="s">
        <v>25664</v>
      </c>
    </row>
    <row r="157" spans="1:17" x14ac:dyDescent="0.25">
      <c r="A157" s="17">
        <f t="shared" si="2"/>
        <v>156</v>
      </c>
      <c r="B157" s="2" t="s">
        <v>5631</v>
      </c>
      <c r="C157" s="2" t="s">
        <v>22138</v>
      </c>
      <c r="D157" s="2" t="s">
        <v>22139</v>
      </c>
      <c r="E157" s="2"/>
      <c r="F157" s="2"/>
      <c r="G157" s="2"/>
      <c r="H157" s="2"/>
      <c r="I157" s="23"/>
      <c r="J157" s="23">
        <v>1.29</v>
      </c>
      <c r="K157" s="2" t="s">
        <v>5632</v>
      </c>
      <c r="L157" s="2" t="s">
        <v>22140</v>
      </c>
      <c r="M157" s="2" t="s">
        <v>22140</v>
      </c>
      <c r="N157" s="2" t="s">
        <v>21820</v>
      </c>
      <c r="O157" s="2" t="s">
        <v>21885</v>
      </c>
      <c r="P157" s="2" t="s">
        <v>14102</v>
      </c>
      <c r="Q157" s="1" t="s">
        <v>25664</v>
      </c>
    </row>
    <row r="158" spans="1:17" x14ac:dyDescent="0.25">
      <c r="A158" s="17">
        <f t="shared" si="2"/>
        <v>157</v>
      </c>
      <c r="B158" s="2" t="s">
        <v>6662</v>
      </c>
      <c r="C158" s="2" t="s">
        <v>22141</v>
      </c>
      <c r="D158" s="2" t="s">
        <v>22142</v>
      </c>
      <c r="E158" s="2"/>
      <c r="F158" s="2"/>
      <c r="G158" s="2"/>
      <c r="H158" s="2"/>
      <c r="I158" s="24"/>
      <c r="J158" s="24" t="s">
        <v>14069</v>
      </c>
      <c r="K158" s="2" t="s">
        <v>5677</v>
      </c>
      <c r="L158" s="2" t="s">
        <v>22140</v>
      </c>
      <c r="M158" s="2" t="s">
        <v>22140</v>
      </c>
      <c r="N158" s="2" t="s">
        <v>21820</v>
      </c>
      <c r="O158" s="2" t="s">
        <v>21885</v>
      </c>
      <c r="P158" s="40" t="s">
        <v>14102</v>
      </c>
      <c r="Q158" s="1" t="s">
        <v>25664</v>
      </c>
    </row>
    <row r="159" spans="1:17" x14ac:dyDescent="0.25">
      <c r="A159" s="17">
        <f t="shared" si="2"/>
        <v>158</v>
      </c>
      <c r="B159" s="2" t="s">
        <v>5676</v>
      </c>
      <c r="C159" s="2" t="s">
        <v>22143</v>
      </c>
      <c r="D159" s="2" t="s">
        <v>22144</v>
      </c>
      <c r="E159" s="2"/>
      <c r="F159" s="2"/>
      <c r="G159" s="2"/>
      <c r="H159" s="2"/>
      <c r="I159" s="24"/>
      <c r="J159" s="24" t="s">
        <v>14069</v>
      </c>
      <c r="K159" s="2" t="s">
        <v>5677</v>
      </c>
      <c r="L159" s="2" t="s">
        <v>22140</v>
      </c>
      <c r="M159" s="2" t="s">
        <v>22140</v>
      </c>
      <c r="N159" s="2" t="s">
        <v>21820</v>
      </c>
      <c r="O159" s="2" t="s">
        <v>21885</v>
      </c>
      <c r="P159" s="40" t="s">
        <v>14102</v>
      </c>
      <c r="Q159" s="1" t="s">
        <v>25664</v>
      </c>
    </row>
    <row r="160" spans="1:17" x14ac:dyDescent="0.25">
      <c r="A160" s="17">
        <f t="shared" si="2"/>
        <v>159</v>
      </c>
      <c r="B160" s="2" t="s">
        <v>5859</v>
      </c>
      <c r="C160" s="2" t="s">
        <v>22145</v>
      </c>
      <c r="D160" s="2" t="s">
        <v>22146</v>
      </c>
      <c r="E160" s="2"/>
      <c r="F160" s="2"/>
      <c r="G160" s="2"/>
      <c r="H160" s="2"/>
      <c r="I160" s="23"/>
      <c r="J160" s="23">
        <v>5.62</v>
      </c>
      <c r="K160" s="2" t="s">
        <v>22147</v>
      </c>
      <c r="L160" s="2" t="s">
        <v>21819</v>
      </c>
      <c r="M160" s="2" t="s">
        <v>21819</v>
      </c>
      <c r="N160" s="2" t="s">
        <v>21820</v>
      </c>
      <c r="O160" s="2" t="s">
        <v>21885</v>
      </c>
      <c r="P160" s="2" t="s">
        <v>14102</v>
      </c>
      <c r="Q160" s="1" t="s">
        <v>25664</v>
      </c>
    </row>
    <row r="161" spans="1:17" x14ac:dyDescent="0.25">
      <c r="A161" s="17">
        <f t="shared" si="2"/>
        <v>160</v>
      </c>
      <c r="B161" s="2" t="s">
        <v>6031</v>
      </c>
      <c r="C161" s="2" t="s">
        <v>22148</v>
      </c>
      <c r="D161" s="2" t="s">
        <v>22149</v>
      </c>
      <c r="E161" s="2"/>
      <c r="F161" s="2"/>
      <c r="G161" s="2"/>
      <c r="H161" s="2"/>
      <c r="I161" s="23"/>
      <c r="J161" s="23">
        <v>4.49</v>
      </c>
      <c r="K161" s="2" t="s">
        <v>6032</v>
      </c>
      <c r="L161" s="2" t="s">
        <v>22140</v>
      </c>
      <c r="M161" s="2" t="s">
        <v>22140</v>
      </c>
      <c r="N161" s="2" t="s">
        <v>21820</v>
      </c>
      <c r="O161" s="2" t="s">
        <v>21885</v>
      </c>
      <c r="P161" s="2" t="s">
        <v>14102</v>
      </c>
      <c r="Q161" s="1" t="s">
        <v>25664</v>
      </c>
    </row>
    <row r="162" spans="1:17" x14ac:dyDescent="0.25">
      <c r="A162" s="17">
        <f t="shared" si="2"/>
        <v>161</v>
      </c>
      <c r="B162" s="2" t="s">
        <v>6138</v>
      </c>
      <c r="C162" s="2" t="s">
        <v>22150</v>
      </c>
      <c r="D162" s="2" t="s">
        <v>22151</v>
      </c>
      <c r="E162" s="2"/>
      <c r="F162" s="2"/>
      <c r="G162" s="2"/>
      <c r="H162" s="2"/>
      <c r="I162" s="24"/>
      <c r="J162" s="24" t="s">
        <v>14069</v>
      </c>
      <c r="K162" s="2" t="s">
        <v>6139</v>
      </c>
      <c r="L162" s="2" t="s">
        <v>22140</v>
      </c>
      <c r="M162" s="2" t="s">
        <v>22140</v>
      </c>
      <c r="N162" s="2" t="s">
        <v>21820</v>
      </c>
      <c r="O162" s="2" t="s">
        <v>21885</v>
      </c>
      <c r="P162" s="2" t="s">
        <v>14102</v>
      </c>
      <c r="Q162" s="1" t="s">
        <v>25664</v>
      </c>
    </row>
    <row r="163" spans="1:17" x14ac:dyDescent="0.25">
      <c r="A163" s="17">
        <f t="shared" si="2"/>
        <v>162</v>
      </c>
      <c r="B163" s="2" t="s">
        <v>6268</v>
      </c>
      <c r="C163" s="2" t="s">
        <v>22152</v>
      </c>
      <c r="D163" s="2" t="s">
        <v>22153</v>
      </c>
      <c r="E163" s="2"/>
      <c r="F163" s="2"/>
      <c r="G163" s="2"/>
      <c r="H163" s="2"/>
      <c r="I163" s="24"/>
      <c r="J163" s="24" t="s">
        <v>14069</v>
      </c>
      <c r="K163" s="2" t="s">
        <v>6269</v>
      </c>
      <c r="L163" s="2" t="s">
        <v>22140</v>
      </c>
      <c r="M163" s="2" t="s">
        <v>22140</v>
      </c>
      <c r="N163" s="2" t="s">
        <v>21820</v>
      </c>
      <c r="O163" s="2" t="s">
        <v>21885</v>
      </c>
      <c r="P163" s="2" t="s">
        <v>14102</v>
      </c>
      <c r="Q163" s="1" t="s">
        <v>25664</v>
      </c>
    </row>
    <row r="164" spans="1:17" x14ac:dyDescent="0.25">
      <c r="A164" s="17">
        <f t="shared" si="2"/>
        <v>163</v>
      </c>
      <c r="B164" s="2" t="s">
        <v>7127</v>
      </c>
      <c r="C164" s="2" t="s">
        <v>22154</v>
      </c>
      <c r="D164" s="2" t="s">
        <v>22155</v>
      </c>
      <c r="E164" s="2"/>
      <c r="F164" s="2"/>
      <c r="G164" s="2"/>
      <c r="H164" s="2"/>
      <c r="I164" s="23"/>
      <c r="J164" s="23">
        <v>32.869999999999997</v>
      </c>
      <c r="K164" s="2" t="s">
        <v>7128</v>
      </c>
      <c r="L164" s="2" t="s">
        <v>22140</v>
      </c>
      <c r="M164" s="2" t="s">
        <v>22140</v>
      </c>
      <c r="N164" s="2" t="s">
        <v>21820</v>
      </c>
      <c r="O164" s="2" t="s">
        <v>21885</v>
      </c>
      <c r="P164" s="2" t="s">
        <v>14102</v>
      </c>
      <c r="Q164" s="1" t="s">
        <v>25664</v>
      </c>
    </row>
    <row r="165" spans="1:17" x14ac:dyDescent="0.25">
      <c r="A165" s="17">
        <f t="shared" si="2"/>
        <v>164</v>
      </c>
      <c r="B165" s="2" t="s">
        <v>7729</v>
      </c>
      <c r="C165" s="2" t="s">
        <v>22156</v>
      </c>
      <c r="D165" s="2" t="s">
        <v>22157</v>
      </c>
      <c r="E165" s="2"/>
      <c r="F165" s="2"/>
      <c r="G165" s="2"/>
      <c r="H165" s="2"/>
      <c r="I165" s="23"/>
      <c r="J165" s="23">
        <v>9.6999999999999993</v>
      </c>
      <c r="K165" s="2" t="s">
        <v>7730</v>
      </c>
      <c r="L165" s="2" t="s">
        <v>7732</v>
      </c>
      <c r="M165" s="2" t="s">
        <v>7732</v>
      </c>
      <c r="N165" s="2" t="s">
        <v>41</v>
      </c>
      <c r="O165" s="2"/>
      <c r="P165" s="2" t="s">
        <v>14102</v>
      </c>
      <c r="Q165" s="1" t="s">
        <v>25664</v>
      </c>
    </row>
    <row r="166" spans="1:17" x14ac:dyDescent="0.25">
      <c r="A166" s="17">
        <f t="shared" si="2"/>
        <v>165</v>
      </c>
      <c r="B166" s="2" t="s">
        <v>7738</v>
      </c>
      <c r="C166" s="2" t="s">
        <v>22158</v>
      </c>
      <c r="D166" s="2" t="s">
        <v>22159</v>
      </c>
      <c r="E166" s="2"/>
      <c r="F166" s="2"/>
      <c r="G166" s="2"/>
      <c r="H166" s="2"/>
      <c r="I166" s="23"/>
      <c r="J166" s="23">
        <v>2.33</v>
      </c>
      <c r="K166" s="2">
        <v>4000091</v>
      </c>
      <c r="L166" s="2" t="s">
        <v>22043</v>
      </c>
      <c r="M166" s="2" t="s">
        <v>22043</v>
      </c>
      <c r="N166" s="2" t="s">
        <v>21820</v>
      </c>
      <c r="O166" s="2"/>
      <c r="P166" s="40" t="s">
        <v>14102</v>
      </c>
      <c r="Q166" s="1" t="s">
        <v>25664</v>
      </c>
    </row>
    <row r="167" spans="1:17" x14ac:dyDescent="0.25">
      <c r="A167" s="17">
        <f t="shared" si="2"/>
        <v>166</v>
      </c>
      <c r="B167" s="2" t="s">
        <v>7740</v>
      </c>
      <c r="C167" s="2" t="s">
        <v>22160</v>
      </c>
      <c r="D167" s="2" t="s">
        <v>22161</v>
      </c>
      <c r="E167" s="2"/>
      <c r="F167" s="2"/>
      <c r="G167" s="2"/>
      <c r="H167" s="2"/>
      <c r="I167" s="23"/>
      <c r="J167" s="23">
        <v>2.0099999999999998</v>
      </c>
      <c r="K167" s="2">
        <v>4000090</v>
      </c>
      <c r="L167" s="2" t="s">
        <v>22043</v>
      </c>
      <c r="M167" s="2" t="s">
        <v>22043</v>
      </c>
      <c r="N167" s="2" t="s">
        <v>21820</v>
      </c>
      <c r="O167" s="2"/>
      <c r="P167" s="40" t="s">
        <v>14102</v>
      </c>
      <c r="Q167" s="1" t="s">
        <v>25664</v>
      </c>
    </row>
    <row r="168" spans="1:17" x14ac:dyDescent="0.25">
      <c r="A168" s="17">
        <f t="shared" si="2"/>
        <v>167</v>
      </c>
      <c r="B168" s="2" t="s">
        <v>7745</v>
      </c>
      <c r="C168" s="2" t="s">
        <v>22162</v>
      </c>
      <c r="D168" s="2" t="s">
        <v>22163</v>
      </c>
      <c r="E168" s="2"/>
      <c r="F168" s="2"/>
      <c r="G168" s="2"/>
      <c r="H168" s="2"/>
      <c r="I168" s="23"/>
      <c r="J168" s="23">
        <v>2.56</v>
      </c>
      <c r="K168" s="2" t="s">
        <v>7746</v>
      </c>
      <c r="L168" s="2" t="s">
        <v>22043</v>
      </c>
      <c r="M168" s="2" t="s">
        <v>22043</v>
      </c>
      <c r="N168" s="2" t="s">
        <v>21820</v>
      </c>
      <c r="O168" s="2" t="s">
        <v>21885</v>
      </c>
      <c r="P168" s="40" t="s">
        <v>14102</v>
      </c>
      <c r="Q168" s="1" t="s">
        <v>25664</v>
      </c>
    </row>
    <row r="169" spans="1:17" x14ac:dyDescent="0.25">
      <c r="A169" s="17">
        <f t="shared" si="2"/>
        <v>168</v>
      </c>
      <c r="B169" s="2" t="s">
        <v>7765</v>
      </c>
      <c r="C169" s="2" t="s">
        <v>22164</v>
      </c>
      <c r="D169" s="2" t="s">
        <v>22165</v>
      </c>
      <c r="E169" s="2"/>
      <c r="F169" s="2"/>
      <c r="G169" s="2"/>
      <c r="H169" s="2"/>
      <c r="I169" s="23"/>
      <c r="J169" s="23">
        <v>35.58</v>
      </c>
      <c r="K169" s="2" t="s">
        <v>7743</v>
      </c>
      <c r="L169" s="2" t="s">
        <v>21819</v>
      </c>
      <c r="M169" s="2" t="s">
        <v>21819</v>
      </c>
      <c r="N169" s="2" t="s">
        <v>21820</v>
      </c>
      <c r="O169" s="2"/>
      <c r="P169" s="2" t="s">
        <v>14102</v>
      </c>
      <c r="Q169" s="1" t="s">
        <v>25664</v>
      </c>
    </row>
    <row r="170" spans="1:17" x14ac:dyDescent="0.25">
      <c r="A170" s="17">
        <f t="shared" si="2"/>
        <v>169</v>
      </c>
      <c r="B170" s="2" t="s">
        <v>6135</v>
      </c>
      <c r="C170" s="2" t="s">
        <v>22166</v>
      </c>
      <c r="D170" s="2" t="s">
        <v>22167</v>
      </c>
      <c r="E170" s="2"/>
      <c r="F170" s="2"/>
      <c r="G170" s="2"/>
      <c r="H170" s="2"/>
      <c r="I170" s="23"/>
      <c r="J170" s="23">
        <v>3.04</v>
      </c>
      <c r="K170" s="2" t="s">
        <v>6136</v>
      </c>
      <c r="L170" s="2" t="s">
        <v>22140</v>
      </c>
      <c r="M170" s="2" t="s">
        <v>22140</v>
      </c>
      <c r="N170" s="2" t="s">
        <v>21820</v>
      </c>
      <c r="O170" s="2" t="s">
        <v>21885</v>
      </c>
      <c r="P170" s="2" t="s">
        <v>14102</v>
      </c>
      <c r="Q170" s="1" t="s">
        <v>25664</v>
      </c>
    </row>
    <row r="171" spans="1:17" x14ac:dyDescent="0.25">
      <c r="A171" s="17">
        <f t="shared" si="2"/>
        <v>170</v>
      </c>
      <c r="B171" s="2" t="s">
        <v>7824</v>
      </c>
      <c r="C171" s="2" t="s">
        <v>22168</v>
      </c>
      <c r="D171" s="2" t="s">
        <v>22169</v>
      </c>
      <c r="E171" s="2"/>
      <c r="F171" s="2"/>
      <c r="G171" s="2"/>
      <c r="H171" s="2"/>
      <c r="I171" s="23"/>
      <c r="J171" s="23">
        <v>3.83</v>
      </c>
      <c r="K171" s="2">
        <v>17662</v>
      </c>
      <c r="L171" s="2" t="s">
        <v>22170</v>
      </c>
      <c r="M171" s="2" t="s">
        <v>22170</v>
      </c>
      <c r="N171" s="2" t="s">
        <v>41</v>
      </c>
      <c r="O171" s="2"/>
      <c r="P171" s="2" t="s">
        <v>14102</v>
      </c>
      <c r="Q171" s="1" t="s">
        <v>25664</v>
      </c>
    </row>
    <row r="172" spans="1:17" x14ac:dyDescent="0.25">
      <c r="A172" s="17">
        <f t="shared" si="2"/>
        <v>171</v>
      </c>
      <c r="B172" s="2" t="s">
        <v>7978</v>
      </c>
      <c r="C172" s="2" t="s">
        <v>22171</v>
      </c>
      <c r="D172" s="2" t="s">
        <v>22172</v>
      </c>
      <c r="E172" s="2"/>
      <c r="F172" s="2"/>
      <c r="G172" s="2"/>
      <c r="H172" s="2"/>
      <c r="I172" s="23"/>
      <c r="J172" s="23">
        <v>82.87</v>
      </c>
      <c r="K172" s="2" t="s">
        <v>18637</v>
      </c>
      <c r="L172" s="2" t="s">
        <v>251</v>
      </c>
      <c r="M172" s="2" t="s">
        <v>251</v>
      </c>
      <c r="N172" s="2" t="s">
        <v>2486</v>
      </c>
      <c r="O172" s="2" t="s">
        <v>21885</v>
      </c>
      <c r="P172" s="2" t="s">
        <v>14102</v>
      </c>
      <c r="Q172" s="1" t="s">
        <v>25664</v>
      </c>
    </row>
    <row r="173" spans="1:17" x14ac:dyDescent="0.25">
      <c r="A173" s="17">
        <f t="shared" si="2"/>
        <v>172</v>
      </c>
      <c r="B173" s="2" t="s">
        <v>4124</v>
      </c>
      <c r="C173" s="2" t="s">
        <v>22173</v>
      </c>
      <c r="D173" s="2" t="s">
        <v>22174</v>
      </c>
      <c r="E173" s="2"/>
      <c r="F173" s="2"/>
      <c r="G173" s="2"/>
      <c r="H173" s="2"/>
      <c r="I173" s="23"/>
      <c r="J173" s="23">
        <v>8121.74</v>
      </c>
      <c r="K173" s="2" t="s">
        <v>22175</v>
      </c>
      <c r="L173" s="2" t="s">
        <v>22176</v>
      </c>
      <c r="M173" s="2" t="s">
        <v>22176</v>
      </c>
      <c r="N173" s="2" t="s">
        <v>2486</v>
      </c>
      <c r="O173" s="2" t="s">
        <v>21885</v>
      </c>
      <c r="P173" s="2" t="s">
        <v>14102</v>
      </c>
      <c r="Q173" s="1" t="s">
        <v>25664</v>
      </c>
    </row>
    <row r="174" spans="1:17" x14ac:dyDescent="0.25">
      <c r="A174" s="17">
        <f t="shared" si="2"/>
        <v>173</v>
      </c>
      <c r="B174" s="2" t="s">
        <v>5283</v>
      </c>
      <c r="C174" s="2" t="s">
        <v>22177</v>
      </c>
      <c r="D174" s="2" t="s">
        <v>22178</v>
      </c>
      <c r="E174" s="2"/>
      <c r="F174" s="2"/>
      <c r="G174" s="2"/>
      <c r="H174" s="2"/>
      <c r="I174" s="23"/>
      <c r="J174" s="23">
        <v>1652.97</v>
      </c>
      <c r="K174" s="2" t="s">
        <v>5284</v>
      </c>
      <c r="L174" s="2" t="s">
        <v>21945</v>
      </c>
      <c r="M174" s="2" t="s">
        <v>21945</v>
      </c>
      <c r="N174" s="2" t="s">
        <v>2486</v>
      </c>
      <c r="O174" s="2" t="s">
        <v>21814</v>
      </c>
      <c r="P174" s="2" t="s">
        <v>14102</v>
      </c>
      <c r="Q174" s="1" t="s">
        <v>25664</v>
      </c>
    </row>
    <row r="175" spans="1:17" x14ac:dyDescent="0.25">
      <c r="A175" s="17">
        <f t="shared" si="2"/>
        <v>174</v>
      </c>
      <c r="B175" s="2" t="s">
        <v>8234</v>
      </c>
      <c r="C175" s="2" t="s">
        <v>22179</v>
      </c>
      <c r="D175" s="2" t="s">
        <v>22180</v>
      </c>
      <c r="E175" s="2"/>
      <c r="F175" s="2"/>
      <c r="G175" s="2"/>
      <c r="H175" s="2"/>
      <c r="I175" s="23"/>
      <c r="J175" s="23">
        <v>5840.6</v>
      </c>
      <c r="K175" s="2" t="s">
        <v>22181</v>
      </c>
      <c r="L175" s="2" t="s">
        <v>22176</v>
      </c>
      <c r="M175" s="2" t="s">
        <v>22176</v>
      </c>
      <c r="N175" s="2" t="s">
        <v>2486</v>
      </c>
      <c r="O175" s="2" t="s">
        <v>21885</v>
      </c>
      <c r="P175" s="2" t="s">
        <v>14102</v>
      </c>
      <c r="Q175" s="1" t="s">
        <v>25664</v>
      </c>
    </row>
    <row r="176" spans="1:17" x14ac:dyDescent="0.25">
      <c r="A176" s="17">
        <f t="shared" si="2"/>
        <v>175</v>
      </c>
      <c r="B176" s="2" t="s">
        <v>7887</v>
      </c>
      <c r="C176" s="2" t="s">
        <v>22182</v>
      </c>
      <c r="D176" s="2" t="s">
        <v>22183</v>
      </c>
      <c r="E176" s="2"/>
      <c r="F176" s="2"/>
      <c r="G176" s="2"/>
      <c r="H176" s="2"/>
      <c r="I176" s="23"/>
      <c r="J176" s="23">
        <v>2.96</v>
      </c>
      <c r="K176" s="2" t="s">
        <v>22184</v>
      </c>
      <c r="L176" s="2" t="s">
        <v>107</v>
      </c>
      <c r="M176" s="2" t="s">
        <v>107</v>
      </c>
      <c r="N176" s="2" t="s">
        <v>18925</v>
      </c>
      <c r="O176" s="2" t="s">
        <v>21814</v>
      </c>
      <c r="P176" s="2" t="s">
        <v>14102</v>
      </c>
      <c r="Q176" s="1" t="s">
        <v>25664</v>
      </c>
    </row>
    <row r="177" spans="1:17" x14ac:dyDescent="0.25">
      <c r="A177" s="17">
        <f t="shared" si="2"/>
        <v>176</v>
      </c>
      <c r="B177" s="2" t="s">
        <v>7873</v>
      </c>
      <c r="C177" s="2" t="s">
        <v>22185</v>
      </c>
      <c r="D177" s="2" t="s">
        <v>22186</v>
      </c>
      <c r="E177" s="2"/>
      <c r="F177" s="2"/>
      <c r="G177" s="2"/>
      <c r="H177" s="2"/>
      <c r="I177" s="23"/>
      <c r="J177" s="23">
        <v>19.420000000000002</v>
      </c>
      <c r="K177" s="2" t="s">
        <v>7874</v>
      </c>
      <c r="L177" s="2" t="s">
        <v>107</v>
      </c>
      <c r="M177" s="2" t="s">
        <v>107</v>
      </c>
      <c r="N177" s="2" t="s">
        <v>41</v>
      </c>
      <c r="O177" s="2" t="s">
        <v>21814</v>
      </c>
      <c r="P177" s="2" t="s">
        <v>14102</v>
      </c>
      <c r="Q177" s="1" t="s">
        <v>25664</v>
      </c>
    </row>
    <row r="178" spans="1:17" x14ac:dyDescent="0.25">
      <c r="A178" s="17">
        <f t="shared" si="2"/>
        <v>177</v>
      </c>
      <c r="B178" s="2" t="s">
        <v>5374</v>
      </c>
      <c r="C178" s="2" t="s">
        <v>22187</v>
      </c>
      <c r="D178" s="2" t="s">
        <v>22188</v>
      </c>
      <c r="E178" s="2"/>
      <c r="F178" s="2"/>
      <c r="G178" s="2"/>
      <c r="H178" s="2"/>
      <c r="I178" s="23"/>
      <c r="J178" s="23">
        <v>2.74</v>
      </c>
      <c r="K178" s="2" t="s">
        <v>18789</v>
      </c>
      <c r="L178" s="2" t="s">
        <v>107</v>
      </c>
      <c r="M178" s="2" t="s">
        <v>107</v>
      </c>
      <c r="N178" s="2" t="s">
        <v>18925</v>
      </c>
      <c r="O178" s="2" t="s">
        <v>21814</v>
      </c>
      <c r="P178" s="2" t="s">
        <v>14102</v>
      </c>
      <c r="Q178" s="1" t="s">
        <v>25664</v>
      </c>
    </row>
    <row r="179" spans="1:17" x14ac:dyDescent="0.25">
      <c r="A179" s="17">
        <f t="shared" si="2"/>
        <v>178</v>
      </c>
      <c r="B179" s="2" t="s">
        <v>8248</v>
      </c>
      <c r="C179" s="2" t="s">
        <v>22189</v>
      </c>
      <c r="D179" s="2" t="s">
        <v>22190</v>
      </c>
      <c r="E179" s="2"/>
      <c r="F179" s="2"/>
      <c r="G179" s="2"/>
      <c r="H179" s="2"/>
      <c r="I179" s="23"/>
      <c r="J179" s="23">
        <v>21.58</v>
      </c>
      <c r="K179" s="2">
        <v>4202014479</v>
      </c>
      <c r="L179" s="2" t="s">
        <v>530</v>
      </c>
      <c r="M179" s="2" t="s">
        <v>530</v>
      </c>
      <c r="N179" s="2" t="s">
        <v>41</v>
      </c>
      <c r="O179" s="2" t="s">
        <v>21814</v>
      </c>
      <c r="P179" s="2" t="s">
        <v>14102</v>
      </c>
      <c r="Q179" s="1" t="s">
        <v>25664</v>
      </c>
    </row>
    <row r="180" spans="1:17" x14ac:dyDescent="0.25">
      <c r="A180" s="17">
        <f t="shared" si="2"/>
        <v>179</v>
      </c>
      <c r="B180" s="2" t="s">
        <v>7510</v>
      </c>
      <c r="C180" s="2" t="s">
        <v>22191</v>
      </c>
      <c r="D180" s="2" t="s">
        <v>22192</v>
      </c>
      <c r="E180" s="2"/>
      <c r="F180" s="2"/>
      <c r="G180" s="2"/>
      <c r="H180" s="2"/>
      <c r="I180" s="23"/>
      <c r="J180" s="23">
        <v>469.78</v>
      </c>
      <c r="K180" s="3" t="s">
        <v>7511</v>
      </c>
      <c r="L180" s="2" t="s">
        <v>21945</v>
      </c>
      <c r="M180" s="2" t="s">
        <v>21945</v>
      </c>
      <c r="N180" s="2" t="s">
        <v>41</v>
      </c>
      <c r="O180" s="2" t="s">
        <v>21814</v>
      </c>
      <c r="P180" s="2" t="s">
        <v>14102</v>
      </c>
      <c r="Q180" s="1" t="s">
        <v>25664</v>
      </c>
    </row>
    <row r="181" spans="1:17" x14ac:dyDescent="0.25">
      <c r="A181" s="17">
        <f t="shared" si="2"/>
        <v>180</v>
      </c>
      <c r="B181" s="2" t="s">
        <v>5225</v>
      </c>
      <c r="C181" s="2" t="s">
        <v>22193</v>
      </c>
      <c r="D181" s="2" t="s">
        <v>22194</v>
      </c>
      <c r="E181" s="2"/>
      <c r="F181" s="2"/>
      <c r="G181" s="2"/>
      <c r="H181" s="2"/>
      <c r="I181" s="23"/>
      <c r="J181" s="23">
        <v>205.39</v>
      </c>
      <c r="K181" s="2" t="s">
        <v>5226</v>
      </c>
      <c r="L181" s="2" t="s">
        <v>21945</v>
      </c>
      <c r="M181" s="2" t="s">
        <v>21945</v>
      </c>
      <c r="N181" s="2" t="s">
        <v>41</v>
      </c>
      <c r="O181" s="2" t="s">
        <v>21814</v>
      </c>
      <c r="P181" s="2" t="s">
        <v>14102</v>
      </c>
      <c r="Q181" s="1" t="s">
        <v>25664</v>
      </c>
    </row>
    <row r="182" spans="1:17" x14ac:dyDescent="0.25">
      <c r="A182" s="17">
        <f t="shared" si="2"/>
        <v>181</v>
      </c>
      <c r="B182" s="2" t="s">
        <v>7835</v>
      </c>
      <c r="C182" s="2" t="s">
        <v>22195</v>
      </c>
      <c r="D182" s="2" t="s">
        <v>22196</v>
      </c>
      <c r="E182" s="2"/>
      <c r="F182" s="2"/>
      <c r="G182" s="2"/>
      <c r="H182" s="2"/>
      <c r="I182" s="23"/>
      <c r="J182" s="23">
        <v>0.89</v>
      </c>
      <c r="K182" s="2" t="s">
        <v>7836</v>
      </c>
      <c r="L182" s="2" t="s">
        <v>21819</v>
      </c>
      <c r="M182" s="2" t="s">
        <v>21819</v>
      </c>
      <c r="N182" s="2" t="s">
        <v>21820</v>
      </c>
      <c r="O182" s="2"/>
      <c r="P182" s="2" t="s">
        <v>14102</v>
      </c>
      <c r="Q182" s="1" t="s">
        <v>25664</v>
      </c>
    </row>
    <row r="183" spans="1:17" x14ac:dyDescent="0.25">
      <c r="A183" s="17">
        <f t="shared" si="2"/>
        <v>182</v>
      </c>
      <c r="B183" s="2" t="s">
        <v>8028</v>
      </c>
      <c r="C183" s="2" t="s">
        <v>22197</v>
      </c>
      <c r="D183" s="2" t="s">
        <v>22198</v>
      </c>
      <c r="E183" s="2"/>
      <c r="F183" s="2"/>
      <c r="G183" s="2"/>
      <c r="H183" s="2"/>
      <c r="I183" s="23"/>
      <c r="J183" s="23">
        <v>22.83</v>
      </c>
      <c r="K183" s="2" t="s">
        <v>7902</v>
      </c>
      <c r="L183" s="2" t="s">
        <v>107</v>
      </c>
      <c r="M183" s="2" t="s">
        <v>107</v>
      </c>
      <c r="N183" s="2" t="s">
        <v>41</v>
      </c>
      <c r="O183" s="2" t="s">
        <v>21885</v>
      </c>
      <c r="P183" s="2" t="s">
        <v>14102</v>
      </c>
      <c r="Q183" s="1" t="s">
        <v>25664</v>
      </c>
    </row>
    <row r="184" spans="1:17" x14ac:dyDescent="0.25">
      <c r="A184" s="17">
        <f t="shared" si="2"/>
        <v>183</v>
      </c>
      <c r="B184" s="2" t="s">
        <v>7811</v>
      </c>
      <c r="C184" s="2" t="s">
        <v>22199</v>
      </c>
      <c r="D184" s="2" t="s">
        <v>22196</v>
      </c>
      <c r="E184" s="2"/>
      <c r="F184" s="2"/>
      <c r="G184" s="2"/>
      <c r="H184" s="2"/>
      <c r="I184" s="23"/>
      <c r="J184" s="23">
        <v>0.89</v>
      </c>
      <c r="K184" s="2" t="s">
        <v>7812</v>
      </c>
      <c r="L184" s="2" t="s">
        <v>21819</v>
      </c>
      <c r="M184" s="2" t="s">
        <v>21819</v>
      </c>
      <c r="N184" s="2" t="s">
        <v>21820</v>
      </c>
      <c r="O184" s="2"/>
      <c r="P184" s="2" t="s">
        <v>14102</v>
      </c>
      <c r="Q184" s="1" t="s">
        <v>25664</v>
      </c>
    </row>
    <row r="185" spans="1:17" x14ac:dyDescent="0.25">
      <c r="A185" s="17">
        <f t="shared" si="2"/>
        <v>184</v>
      </c>
      <c r="B185" s="2" t="s">
        <v>8246</v>
      </c>
      <c r="C185" s="2" t="s">
        <v>22200</v>
      </c>
      <c r="D185" s="2" t="s">
        <v>22201</v>
      </c>
      <c r="E185" s="2"/>
      <c r="F185" s="2"/>
      <c r="G185" s="2"/>
      <c r="H185" s="2"/>
      <c r="I185" s="23"/>
      <c r="J185" s="23">
        <v>21.58</v>
      </c>
      <c r="K185" s="2">
        <v>4202014480</v>
      </c>
      <c r="L185" s="2" t="s">
        <v>530</v>
      </c>
      <c r="M185" s="2" t="s">
        <v>530</v>
      </c>
      <c r="N185" s="2" t="s">
        <v>41</v>
      </c>
      <c r="O185" s="2" t="s">
        <v>21814</v>
      </c>
      <c r="P185" s="2" t="s">
        <v>14102</v>
      </c>
      <c r="Q185" s="1" t="s">
        <v>25664</v>
      </c>
    </row>
    <row r="186" spans="1:17" x14ac:dyDescent="0.25">
      <c r="A186" s="17">
        <f t="shared" si="2"/>
        <v>185</v>
      </c>
      <c r="B186" s="2" t="s">
        <v>8182</v>
      </c>
      <c r="C186" s="2" t="s">
        <v>22202</v>
      </c>
      <c r="D186" s="2" t="s">
        <v>22203</v>
      </c>
      <c r="E186" s="2"/>
      <c r="F186" s="2"/>
      <c r="G186" s="2"/>
      <c r="H186" s="2"/>
      <c r="I186" s="23"/>
      <c r="J186" s="23">
        <v>85.81</v>
      </c>
      <c r="K186" s="2" t="s">
        <v>8183</v>
      </c>
      <c r="L186" s="2" t="s">
        <v>251</v>
      </c>
      <c r="M186" s="2" t="s">
        <v>251</v>
      </c>
      <c r="N186" s="2" t="s">
        <v>41</v>
      </c>
      <c r="O186" s="2" t="s">
        <v>21814</v>
      </c>
      <c r="P186" s="2" t="s">
        <v>14102</v>
      </c>
      <c r="Q186" s="1" t="s">
        <v>25664</v>
      </c>
    </row>
    <row r="187" spans="1:17" x14ac:dyDescent="0.25">
      <c r="A187" s="17">
        <f t="shared" si="2"/>
        <v>186</v>
      </c>
      <c r="B187" s="2" t="s">
        <v>8179</v>
      </c>
      <c r="C187" s="2" t="s">
        <v>22204</v>
      </c>
      <c r="D187" s="2" t="s">
        <v>22205</v>
      </c>
      <c r="E187" s="2"/>
      <c r="F187" s="2"/>
      <c r="G187" s="2"/>
      <c r="H187" s="2"/>
      <c r="I187" s="23"/>
      <c r="J187" s="23">
        <v>90.46</v>
      </c>
      <c r="K187" s="2" t="s">
        <v>8180</v>
      </c>
      <c r="L187" s="2" t="s">
        <v>251</v>
      </c>
      <c r="M187" s="2" t="s">
        <v>251</v>
      </c>
      <c r="N187" s="2" t="s">
        <v>41</v>
      </c>
      <c r="O187" s="2" t="s">
        <v>21814</v>
      </c>
      <c r="P187" s="2" t="s">
        <v>14102</v>
      </c>
      <c r="Q187" s="1" t="s">
        <v>25664</v>
      </c>
    </row>
    <row r="188" spans="1:17" x14ac:dyDescent="0.25">
      <c r="A188" s="17">
        <f t="shared" si="2"/>
        <v>187</v>
      </c>
      <c r="B188" s="2" t="s">
        <v>8170</v>
      </c>
      <c r="C188" s="2" t="s">
        <v>22206</v>
      </c>
      <c r="D188" s="2" t="s">
        <v>22207</v>
      </c>
      <c r="E188" s="2"/>
      <c r="F188" s="2"/>
      <c r="G188" s="2"/>
      <c r="H188" s="2"/>
      <c r="I188" s="23"/>
      <c r="J188" s="23">
        <v>89.24</v>
      </c>
      <c r="K188" s="2" t="s">
        <v>18003</v>
      </c>
      <c r="L188" s="2" t="s">
        <v>251</v>
      </c>
      <c r="M188" s="2" t="s">
        <v>251</v>
      </c>
      <c r="N188" s="2" t="s">
        <v>41</v>
      </c>
      <c r="O188" s="2" t="s">
        <v>21814</v>
      </c>
      <c r="P188" s="2" t="s">
        <v>14102</v>
      </c>
      <c r="Q188" s="1" t="s">
        <v>25663</v>
      </c>
    </row>
    <row r="189" spans="1:17" x14ac:dyDescent="0.25">
      <c r="A189" s="17">
        <f t="shared" si="2"/>
        <v>188</v>
      </c>
      <c r="B189" s="2" t="s">
        <v>8087</v>
      </c>
      <c r="C189" s="2" t="s">
        <v>22208</v>
      </c>
      <c r="D189" s="2" t="s">
        <v>22209</v>
      </c>
      <c r="E189" s="2"/>
      <c r="F189" s="2"/>
      <c r="G189" s="2"/>
      <c r="H189" s="2"/>
      <c r="I189" s="23"/>
      <c r="J189" s="23">
        <v>35.28</v>
      </c>
      <c r="K189" s="2" t="s">
        <v>20924</v>
      </c>
      <c r="L189" s="2" t="s">
        <v>21945</v>
      </c>
      <c r="M189" s="2" t="s">
        <v>21945</v>
      </c>
      <c r="N189" s="2" t="s">
        <v>41</v>
      </c>
      <c r="O189" s="2" t="s">
        <v>21814</v>
      </c>
      <c r="P189" s="2" t="s">
        <v>14102</v>
      </c>
      <c r="Q189" s="1" t="s">
        <v>25663</v>
      </c>
    </row>
    <row r="190" spans="1:17" x14ac:dyDescent="0.25">
      <c r="A190" s="17">
        <f t="shared" si="2"/>
        <v>189</v>
      </c>
      <c r="B190" s="2" t="s">
        <v>8047</v>
      </c>
      <c r="C190" s="2" t="s">
        <v>22210</v>
      </c>
      <c r="D190" s="2" t="s">
        <v>22211</v>
      </c>
      <c r="E190" s="2"/>
      <c r="F190" s="2"/>
      <c r="G190" s="2"/>
      <c r="H190" s="2"/>
      <c r="I190" s="23"/>
      <c r="J190" s="23">
        <v>37.79</v>
      </c>
      <c r="K190" s="2" t="s">
        <v>22212</v>
      </c>
      <c r="L190" s="2" t="s">
        <v>21825</v>
      </c>
      <c r="M190" s="2" t="s">
        <v>21825</v>
      </c>
      <c r="N190" s="2" t="s">
        <v>1524</v>
      </c>
      <c r="O190" s="2" t="s">
        <v>21814</v>
      </c>
      <c r="P190" s="2" t="s">
        <v>14102</v>
      </c>
      <c r="Q190" s="1" t="s">
        <v>25664</v>
      </c>
    </row>
    <row r="191" spans="1:17" x14ac:dyDescent="0.25">
      <c r="A191" s="17">
        <f t="shared" si="2"/>
        <v>190</v>
      </c>
      <c r="B191" s="2" t="s">
        <v>8045</v>
      </c>
      <c r="C191" s="2" t="s">
        <v>22213</v>
      </c>
      <c r="D191" s="2" t="s">
        <v>22214</v>
      </c>
      <c r="E191" s="2"/>
      <c r="F191" s="2"/>
      <c r="G191" s="2"/>
      <c r="H191" s="2"/>
      <c r="I191" s="23"/>
      <c r="J191" s="23">
        <v>44.08</v>
      </c>
      <c r="K191" s="2" t="s">
        <v>22215</v>
      </c>
      <c r="L191" s="2" t="s">
        <v>21825</v>
      </c>
      <c r="M191" s="2" t="s">
        <v>21825</v>
      </c>
      <c r="N191" s="2" t="s">
        <v>41</v>
      </c>
      <c r="O191" s="2" t="s">
        <v>21814</v>
      </c>
      <c r="P191" s="2" t="s">
        <v>14102</v>
      </c>
      <c r="Q191" s="1" t="s">
        <v>25664</v>
      </c>
    </row>
    <row r="192" spans="1:17" x14ac:dyDescent="0.25">
      <c r="A192" s="17">
        <f t="shared" si="2"/>
        <v>191</v>
      </c>
      <c r="B192" s="2" t="s">
        <v>8012</v>
      </c>
      <c r="C192" s="2" t="s">
        <v>22216</v>
      </c>
      <c r="D192" s="2" t="s">
        <v>22217</v>
      </c>
      <c r="E192" s="2"/>
      <c r="F192" s="2"/>
      <c r="G192" s="2"/>
      <c r="H192" s="2"/>
      <c r="I192" s="23"/>
      <c r="J192" s="23">
        <v>195.34</v>
      </c>
      <c r="K192" s="2" t="s">
        <v>18491</v>
      </c>
      <c r="L192" s="2" t="s">
        <v>14139</v>
      </c>
      <c r="M192" s="2" t="s">
        <v>14139</v>
      </c>
      <c r="N192" s="2" t="s">
        <v>41</v>
      </c>
      <c r="O192" s="2" t="s">
        <v>21814</v>
      </c>
      <c r="P192" s="2" t="s">
        <v>14102</v>
      </c>
      <c r="Q192" s="1" t="s">
        <v>25664</v>
      </c>
    </row>
    <row r="193" spans="1:17" x14ac:dyDescent="0.25">
      <c r="A193" s="17">
        <f t="shared" si="2"/>
        <v>192</v>
      </c>
      <c r="B193" s="2" t="s">
        <v>8009</v>
      </c>
      <c r="C193" s="2" t="s">
        <v>22218</v>
      </c>
      <c r="D193" s="2" t="s">
        <v>22219</v>
      </c>
      <c r="E193" s="2"/>
      <c r="F193" s="2"/>
      <c r="G193" s="2"/>
      <c r="H193" s="2"/>
      <c r="I193" s="23"/>
      <c r="J193" s="23">
        <v>54.75</v>
      </c>
      <c r="K193" s="2" t="s">
        <v>19913</v>
      </c>
      <c r="L193" s="2" t="s">
        <v>14139</v>
      </c>
      <c r="M193" s="2" t="s">
        <v>14139</v>
      </c>
      <c r="N193" s="2" t="s">
        <v>41</v>
      </c>
      <c r="O193" s="2" t="s">
        <v>21814</v>
      </c>
      <c r="P193" s="2" t="s">
        <v>14102</v>
      </c>
      <c r="Q193" s="1" t="s">
        <v>25664</v>
      </c>
    </row>
    <row r="194" spans="1:17" x14ac:dyDescent="0.25">
      <c r="A194" s="17">
        <f t="shared" si="2"/>
        <v>193</v>
      </c>
      <c r="B194" s="2" t="s">
        <v>7927</v>
      </c>
      <c r="C194" s="2" t="s">
        <v>22220</v>
      </c>
      <c r="D194" s="2" t="s">
        <v>22221</v>
      </c>
      <c r="E194" s="2"/>
      <c r="F194" s="2"/>
      <c r="G194" s="2"/>
      <c r="H194" s="2"/>
      <c r="I194" s="23"/>
      <c r="J194" s="23">
        <v>323.14</v>
      </c>
      <c r="K194" s="2" t="s">
        <v>22222</v>
      </c>
      <c r="L194" s="2" t="s">
        <v>251</v>
      </c>
      <c r="M194" s="2" t="s">
        <v>251</v>
      </c>
      <c r="N194" s="2" t="s">
        <v>41</v>
      </c>
      <c r="O194" s="2" t="s">
        <v>21814</v>
      </c>
      <c r="P194" s="2" t="s">
        <v>14102</v>
      </c>
      <c r="Q194" s="1" t="s">
        <v>25664</v>
      </c>
    </row>
    <row r="195" spans="1:17" x14ac:dyDescent="0.25">
      <c r="A195" s="17">
        <f t="shared" si="2"/>
        <v>194</v>
      </c>
      <c r="B195" s="2" t="s">
        <v>7921</v>
      </c>
      <c r="C195" s="2" t="s">
        <v>22223</v>
      </c>
      <c r="D195" s="2" t="s">
        <v>22224</v>
      </c>
      <c r="E195" s="2"/>
      <c r="F195" s="2"/>
      <c r="G195" s="2"/>
      <c r="H195" s="2"/>
      <c r="I195" s="23"/>
      <c r="J195" s="23">
        <v>171.04</v>
      </c>
      <c r="K195" s="2" t="s">
        <v>22225</v>
      </c>
      <c r="L195" s="2" t="s">
        <v>251</v>
      </c>
      <c r="M195" s="2" t="s">
        <v>251</v>
      </c>
      <c r="N195" s="2" t="s">
        <v>41</v>
      </c>
      <c r="O195" s="2" t="s">
        <v>21814</v>
      </c>
      <c r="P195" s="2" t="s">
        <v>14102</v>
      </c>
      <c r="Q195" s="1" t="s">
        <v>25664</v>
      </c>
    </row>
    <row r="196" spans="1:17" x14ac:dyDescent="0.25">
      <c r="A196" s="17">
        <f t="shared" ref="A196:A259" si="3">A195+1</f>
        <v>195</v>
      </c>
      <c r="B196" s="2" t="s">
        <v>7918</v>
      </c>
      <c r="C196" s="2" t="s">
        <v>22226</v>
      </c>
      <c r="D196" s="2" t="s">
        <v>22227</v>
      </c>
      <c r="E196" s="2"/>
      <c r="F196" s="2"/>
      <c r="G196" s="2"/>
      <c r="H196" s="2"/>
      <c r="I196" s="23"/>
      <c r="J196" s="23">
        <v>32.54</v>
      </c>
      <c r="K196" s="2" t="s">
        <v>7919</v>
      </c>
      <c r="L196" s="2" t="s">
        <v>251</v>
      </c>
      <c r="M196" s="2" t="s">
        <v>251</v>
      </c>
      <c r="N196" s="2" t="s">
        <v>41</v>
      </c>
      <c r="O196" s="2" t="s">
        <v>21814</v>
      </c>
      <c r="P196" s="2" t="s">
        <v>14102</v>
      </c>
      <c r="Q196" s="1" t="s">
        <v>25664</v>
      </c>
    </row>
    <row r="197" spans="1:17" x14ac:dyDescent="0.25">
      <c r="A197" s="17">
        <f t="shared" si="3"/>
        <v>196</v>
      </c>
      <c r="B197" s="2" t="s">
        <v>7912</v>
      </c>
      <c r="C197" s="2" t="s">
        <v>22228</v>
      </c>
      <c r="D197" s="2" t="s">
        <v>22229</v>
      </c>
      <c r="E197" s="2"/>
      <c r="F197" s="2"/>
      <c r="G197" s="2"/>
      <c r="H197" s="2"/>
      <c r="I197" s="23"/>
      <c r="J197" s="23">
        <v>154.36000000000001</v>
      </c>
      <c r="K197" s="2" t="s">
        <v>7913</v>
      </c>
      <c r="L197" s="2" t="s">
        <v>251</v>
      </c>
      <c r="M197" s="2" t="s">
        <v>251</v>
      </c>
      <c r="N197" s="2" t="s">
        <v>41</v>
      </c>
      <c r="O197" s="2" t="s">
        <v>21814</v>
      </c>
      <c r="P197" s="2" t="s">
        <v>14102</v>
      </c>
      <c r="Q197" s="1" t="s">
        <v>25664</v>
      </c>
    </row>
    <row r="198" spans="1:17" x14ac:dyDescent="0.25">
      <c r="A198" s="17">
        <f t="shared" si="3"/>
        <v>197</v>
      </c>
      <c r="B198" s="2" t="s">
        <v>7898</v>
      </c>
      <c r="C198" s="2" t="s">
        <v>22230</v>
      </c>
      <c r="D198" s="2" t="s">
        <v>22231</v>
      </c>
      <c r="E198" s="2"/>
      <c r="F198" s="2"/>
      <c r="G198" s="2"/>
      <c r="H198" s="2"/>
      <c r="I198" s="23"/>
      <c r="J198" s="23">
        <v>626.79999999999995</v>
      </c>
      <c r="K198" s="2" t="s">
        <v>7899</v>
      </c>
      <c r="L198" s="2" t="s">
        <v>251</v>
      </c>
      <c r="M198" s="2" t="s">
        <v>251</v>
      </c>
      <c r="N198" s="2" t="s">
        <v>41</v>
      </c>
      <c r="O198" s="2" t="s">
        <v>21814</v>
      </c>
      <c r="P198" s="2" t="s">
        <v>14102</v>
      </c>
      <c r="Q198" s="1" t="s">
        <v>25664</v>
      </c>
    </row>
    <row r="199" spans="1:17" x14ac:dyDescent="0.25">
      <c r="A199" s="17">
        <f t="shared" si="3"/>
        <v>198</v>
      </c>
      <c r="B199" s="2" t="s">
        <v>7896</v>
      </c>
      <c r="C199" s="2" t="s">
        <v>22232</v>
      </c>
      <c r="D199" s="2" t="s">
        <v>22233</v>
      </c>
      <c r="E199" s="2"/>
      <c r="F199" s="2"/>
      <c r="G199" s="2"/>
      <c r="H199" s="2"/>
      <c r="I199" s="23"/>
      <c r="J199" s="23">
        <v>1471.39</v>
      </c>
      <c r="K199" s="2" t="s">
        <v>22234</v>
      </c>
      <c r="L199" s="2" t="s">
        <v>251</v>
      </c>
      <c r="M199" s="2" t="s">
        <v>251</v>
      </c>
      <c r="N199" s="2" t="s">
        <v>41</v>
      </c>
      <c r="O199" s="2" t="s">
        <v>21814</v>
      </c>
      <c r="P199" s="2" t="s">
        <v>14102</v>
      </c>
      <c r="Q199" s="1" t="s">
        <v>25664</v>
      </c>
    </row>
    <row r="200" spans="1:17" x14ac:dyDescent="0.25">
      <c r="A200" s="17">
        <f t="shared" si="3"/>
        <v>199</v>
      </c>
      <c r="B200" s="2" t="s">
        <v>7858</v>
      </c>
      <c r="C200" s="2" t="s">
        <v>22235</v>
      </c>
      <c r="D200" s="2" t="s">
        <v>22236</v>
      </c>
      <c r="E200" s="2"/>
      <c r="F200" s="2"/>
      <c r="G200" s="2"/>
      <c r="H200" s="2"/>
      <c r="I200" s="23"/>
      <c r="J200" s="23">
        <v>411.13</v>
      </c>
      <c r="K200" s="2" t="s">
        <v>17202</v>
      </c>
      <c r="L200" s="2" t="s">
        <v>251</v>
      </c>
      <c r="M200" s="2" t="s">
        <v>251</v>
      </c>
      <c r="N200" s="2" t="s">
        <v>41</v>
      </c>
      <c r="O200" s="2" t="s">
        <v>21814</v>
      </c>
      <c r="P200" s="2" t="s">
        <v>14102</v>
      </c>
      <c r="Q200" s="1" t="s">
        <v>25664</v>
      </c>
    </row>
    <row r="201" spans="1:17" x14ac:dyDescent="0.25">
      <c r="A201" s="17">
        <f t="shared" si="3"/>
        <v>200</v>
      </c>
      <c r="B201" s="2" t="s">
        <v>7850</v>
      </c>
      <c r="C201" s="2" t="s">
        <v>22237</v>
      </c>
      <c r="D201" s="2" t="s">
        <v>22238</v>
      </c>
      <c r="E201" s="2"/>
      <c r="F201" s="2"/>
      <c r="G201" s="2"/>
      <c r="H201" s="2"/>
      <c r="I201" s="23"/>
      <c r="J201" s="23">
        <v>16.5</v>
      </c>
      <c r="K201" s="2" t="s">
        <v>22239</v>
      </c>
      <c r="L201" s="2" t="s">
        <v>5621</v>
      </c>
      <c r="M201" s="2" t="s">
        <v>5621</v>
      </c>
      <c r="N201" s="2" t="s">
        <v>21820</v>
      </c>
      <c r="O201" s="2" t="s">
        <v>21885</v>
      </c>
      <c r="P201" s="2" t="s">
        <v>14102</v>
      </c>
      <c r="Q201" s="1" t="s">
        <v>25664</v>
      </c>
    </row>
    <row r="202" spans="1:17" x14ac:dyDescent="0.25">
      <c r="A202" s="17">
        <f t="shared" si="3"/>
        <v>201</v>
      </c>
      <c r="B202" s="2" t="s">
        <v>7816</v>
      </c>
      <c r="C202" s="2" t="s">
        <v>22240</v>
      </c>
      <c r="D202" s="2" t="s">
        <v>22241</v>
      </c>
      <c r="E202" s="2"/>
      <c r="F202" s="2"/>
      <c r="G202" s="2"/>
      <c r="H202" s="2"/>
      <c r="I202" s="23"/>
      <c r="J202" s="23">
        <v>37.47</v>
      </c>
      <c r="K202" s="2">
        <v>426101</v>
      </c>
      <c r="L202" s="2" t="s">
        <v>125</v>
      </c>
      <c r="M202" s="2" t="s">
        <v>22242</v>
      </c>
      <c r="N202" s="2" t="s">
        <v>41</v>
      </c>
      <c r="O202" s="2" t="s">
        <v>21814</v>
      </c>
      <c r="P202" s="2" t="s">
        <v>14102</v>
      </c>
      <c r="Q202" s="1" t="s">
        <v>25663</v>
      </c>
    </row>
    <row r="203" spans="1:17" x14ac:dyDescent="0.25">
      <c r="A203" s="17">
        <f t="shared" si="3"/>
        <v>202</v>
      </c>
      <c r="B203" s="2" t="s">
        <v>8003</v>
      </c>
      <c r="C203" s="2" t="s">
        <v>22243</v>
      </c>
      <c r="D203" s="2" t="s">
        <v>22244</v>
      </c>
      <c r="E203" s="2"/>
      <c r="F203" s="2"/>
      <c r="G203" s="2"/>
      <c r="H203" s="2"/>
      <c r="I203" s="23"/>
      <c r="J203" s="23">
        <v>247.76</v>
      </c>
      <c r="K203" s="2" t="s">
        <v>8004</v>
      </c>
      <c r="L203" s="2" t="s">
        <v>14139</v>
      </c>
      <c r="M203" s="2" t="s">
        <v>14139</v>
      </c>
      <c r="N203" s="2" t="s">
        <v>41</v>
      </c>
      <c r="O203" s="2" t="s">
        <v>21814</v>
      </c>
      <c r="P203" s="2" t="s">
        <v>14102</v>
      </c>
      <c r="Q203" s="1" t="s">
        <v>25664</v>
      </c>
    </row>
    <row r="204" spans="1:17" x14ac:dyDescent="0.25">
      <c r="A204" s="17">
        <f t="shared" si="3"/>
        <v>203</v>
      </c>
      <c r="B204" s="2" t="s">
        <v>5570</v>
      </c>
      <c r="C204" s="2" t="s">
        <v>22245</v>
      </c>
      <c r="D204" s="2" t="s">
        <v>22246</v>
      </c>
      <c r="E204" s="2"/>
      <c r="F204" s="2"/>
      <c r="G204" s="2"/>
      <c r="H204" s="2"/>
      <c r="I204" s="23"/>
      <c r="J204" s="23">
        <v>6.6</v>
      </c>
      <c r="K204" s="2" t="s">
        <v>5571</v>
      </c>
      <c r="L204" s="2" t="s">
        <v>107</v>
      </c>
      <c r="M204" s="2" t="s">
        <v>107</v>
      </c>
      <c r="N204" s="2" t="s">
        <v>41</v>
      </c>
      <c r="O204" s="2" t="s">
        <v>21814</v>
      </c>
      <c r="P204" s="2" t="s">
        <v>14102</v>
      </c>
      <c r="Q204" s="1" t="s">
        <v>25664</v>
      </c>
    </row>
    <row r="205" spans="1:17" x14ac:dyDescent="0.25">
      <c r="A205" s="17">
        <f t="shared" si="3"/>
        <v>204</v>
      </c>
      <c r="B205" s="2" t="s">
        <v>7375</v>
      </c>
      <c r="C205" s="2" t="s">
        <v>22247</v>
      </c>
      <c r="D205" s="2" t="s">
        <v>22248</v>
      </c>
      <c r="E205" s="2"/>
      <c r="F205" s="2"/>
      <c r="G205" s="2"/>
      <c r="H205" s="2"/>
      <c r="I205" s="23"/>
      <c r="J205" s="23">
        <v>85.45</v>
      </c>
      <c r="K205" s="2" t="s">
        <v>18006</v>
      </c>
      <c r="L205" s="2" t="s">
        <v>251</v>
      </c>
      <c r="M205" s="2" t="s">
        <v>251</v>
      </c>
      <c r="N205" s="2" t="s">
        <v>41</v>
      </c>
      <c r="O205" s="2" t="s">
        <v>21814</v>
      </c>
      <c r="P205" s="2" t="s">
        <v>14102</v>
      </c>
      <c r="Q205" s="1" t="s">
        <v>25664</v>
      </c>
    </row>
    <row r="206" spans="1:17" x14ac:dyDescent="0.25">
      <c r="A206" s="17">
        <f t="shared" si="3"/>
        <v>205</v>
      </c>
      <c r="B206" s="2" t="s">
        <v>8078</v>
      </c>
      <c r="C206" s="2" t="s">
        <v>22249</v>
      </c>
      <c r="D206" s="2" t="s">
        <v>22250</v>
      </c>
      <c r="E206" s="2"/>
      <c r="F206" s="2"/>
      <c r="G206" s="2"/>
      <c r="H206" s="2"/>
      <c r="I206" s="23"/>
      <c r="J206" s="23">
        <v>134.06</v>
      </c>
      <c r="K206" s="2" t="s">
        <v>8079</v>
      </c>
      <c r="L206" s="2" t="s">
        <v>21945</v>
      </c>
      <c r="M206" s="2" t="s">
        <v>21945</v>
      </c>
      <c r="N206" s="2" t="s">
        <v>41</v>
      </c>
      <c r="O206" s="2" t="s">
        <v>21814</v>
      </c>
      <c r="P206" s="2" t="s">
        <v>14102</v>
      </c>
      <c r="Q206" s="1" t="s">
        <v>25664</v>
      </c>
    </row>
    <row r="207" spans="1:17" x14ac:dyDescent="0.25">
      <c r="A207" s="17">
        <f t="shared" si="3"/>
        <v>206</v>
      </c>
      <c r="B207" s="2" t="s">
        <v>7669</v>
      </c>
      <c r="C207" s="2" t="s">
        <v>14065</v>
      </c>
      <c r="D207" s="2" t="s">
        <v>14066</v>
      </c>
      <c r="E207" s="24">
        <v>535</v>
      </c>
      <c r="F207" s="23">
        <v>0.56000000000000005</v>
      </c>
      <c r="G207" s="23">
        <f>E207*F207</f>
        <v>299.60000000000002</v>
      </c>
      <c r="H207" s="24">
        <v>36</v>
      </c>
      <c r="I207" s="23">
        <f>G207*H207</f>
        <v>10785.6</v>
      </c>
      <c r="J207" s="23">
        <v>10785.6</v>
      </c>
      <c r="K207" s="2" t="s">
        <v>7670</v>
      </c>
      <c r="L207" s="2" t="s">
        <v>63</v>
      </c>
      <c r="M207" s="2"/>
      <c r="N207" s="2" t="s">
        <v>22251</v>
      </c>
      <c r="O207" s="2" t="s">
        <v>21814</v>
      </c>
      <c r="P207" s="2" t="s">
        <v>14102</v>
      </c>
      <c r="Q207" s="1" t="s">
        <v>25663</v>
      </c>
    </row>
    <row r="208" spans="1:17" x14ac:dyDescent="0.25">
      <c r="A208" s="17">
        <f t="shared" si="3"/>
        <v>207</v>
      </c>
      <c r="B208" s="2" t="s">
        <v>6592</v>
      </c>
      <c r="C208" s="2" t="s">
        <v>14021</v>
      </c>
      <c r="D208" s="2" t="s">
        <v>14022</v>
      </c>
      <c r="E208" s="24">
        <v>540</v>
      </c>
      <c r="F208" s="23">
        <v>0.56000000000000005</v>
      </c>
      <c r="G208" s="23">
        <f>E208*F208</f>
        <v>302.40000000000003</v>
      </c>
      <c r="H208" s="24"/>
      <c r="I208" s="23">
        <f>G208*H208</f>
        <v>0</v>
      </c>
      <c r="J208" s="23">
        <v>302.40000000000003</v>
      </c>
      <c r="K208" s="2" t="s">
        <v>14023</v>
      </c>
      <c r="L208" s="2" t="s">
        <v>3611</v>
      </c>
      <c r="M208" s="2"/>
      <c r="N208" s="2" t="s">
        <v>22251</v>
      </c>
      <c r="O208" s="2" t="s">
        <v>21814</v>
      </c>
      <c r="P208" s="2" t="s">
        <v>14102</v>
      </c>
      <c r="Q208" s="1" t="s">
        <v>25663</v>
      </c>
    </row>
    <row r="209" spans="1:17" x14ac:dyDescent="0.25">
      <c r="A209" s="17">
        <f t="shared" si="3"/>
        <v>208</v>
      </c>
      <c r="B209" s="2" t="s">
        <v>7687</v>
      </c>
      <c r="C209" s="2" t="s">
        <v>14043</v>
      </c>
      <c r="D209" s="2" t="s">
        <v>14044</v>
      </c>
      <c r="E209" s="24">
        <v>330</v>
      </c>
      <c r="F209" s="23">
        <v>0.54</v>
      </c>
      <c r="G209" s="23">
        <f>E209*F209</f>
        <v>178.20000000000002</v>
      </c>
      <c r="H209" s="24">
        <v>28</v>
      </c>
      <c r="I209" s="23">
        <f t="shared" ref="I209:I223" si="4">G209*H209</f>
        <v>4989.6000000000004</v>
      </c>
      <c r="J209" s="23">
        <v>4989.6000000000004</v>
      </c>
      <c r="K209" s="2" t="s">
        <v>6573</v>
      </c>
      <c r="L209" s="2" t="s">
        <v>3601</v>
      </c>
      <c r="M209" s="2"/>
      <c r="N209" s="2" t="s">
        <v>22251</v>
      </c>
      <c r="O209" s="2" t="s">
        <v>21814</v>
      </c>
      <c r="P209" s="2" t="s">
        <v>14102</v>
      </c>
      <c r="Q209" s="1" t="s">
        <v>25663</v>
      </c>
    </row>
    <row r="210" spans="1:17" x14ac:dyDescent="0.25">
      <c r="A210" s="17">
        <f t="shared" si="3"/>
        <v>209</v>
      </c>
      <c r="B210" s="2" t="s">
        <v>7678</v>
      </c>
      <c r="C210" s="2" t="s">
        <v>14053</v>
      </c>
      <c r="D210" s="2" t="s">
        <v>14054</v>
      </c>
      <c r="E210" s="24">
        <v>490</v>
      </c>
      <c r="F210" s="23">
        <v>0.62</v>
      </c>
      <c r="G210" s="23">
        <f t="shared" ref="G210:G223" si="5">E210*F210</f>
        <v>303.8</v>
      </c>
      <c r="H210" s="24">
        <v>26</v>
      </c>
      <c r="I210" s="23">
        <f t="shared" si="4"/>
        <v>7898.8</v>
      </c>
      <c r="J210" s="23">
        <v>7898.8</v>
      </c>
      <c r="K210" s="2" t="s">
        <v>7679</v>
      </c>
      <c r="L210" s="2" t="s">
        <v>3619</v>
      </c>
      <c r="M210" s="2"/>
      <c r="N210" s="2" t="s">
        <v>22251</v>
      </c>
      <c r="O210" s="2" t="s">
        <v>21814</v>
      </c>
      <c r="P210" s="2" t="s">
        <v>14102</v>
      </c>
      <c r="Q210" s="1" t="s">
        <v>25663</v>
      </c>
    </row>
    <row r="211" spans="1:17" x14ac:dyDescent="0.25">
      <c r="A211" s="17">
        <f t="shared" si="3"/>
        <v>210</v>
      </c>
      <c r="B211" s="2" t="s">
        <v>163</v>
      </c>
      <c r="C211" s="2" t="s">
        <v>14059</v>
      </c>
      <c r="D211" s="2" t="s">
        <v>14060</v>
      </c>
      <c r="E211" s="24">
        <v>385</v>
      </c>
      <c r="F211" s="23">
        <v>0.6</v>
      </c>
      <c r="G211" s="23">
        <f t="shared" si="5"/>
        <v>231</v>
      </c>
      <c r="H211" s="24">
        <v>36</v>
      </c>
      <c r="I211" s="23">
        <f t="shared" si="4"/>
        <v>8316</v>
      </c>
      <c r="J211" s="23">
        <v>8316</v>
      </c>
      <c r="K211" s="2" t="s">
        <v>164</v>
      </c>
      <c r="L211" s="2" t="s">
        <v>63</v>
      </c>
      <c r="M211" s="2"/>
      <c r="N211" s="2" t="s">
        <v>22251</v>
      </c>
      <c r="O211" s="2" t="s">
        <v>21814</v>
      </c>
      <c r="P211" s="40" t="s">
        <v>14102</v>
      </c>
      <c r="Q211" s="1" t="s">
        <v>25663</v>
      </c>
    </row>
    <row r="212" spans="1:17" x14ac:dyDescent="0.25">
      <c r="A212" s="17">
        <f t="shared" si="3"/>
        <v>211</v>
      </c>
      <c r="B212" s="2" t="s">
        <v>6578</v>
      </c>
      <c r="C212" s="2" t="s">
        <v>14036</v>
      </c>
      <c r="D212" s="2" t="s">
        <v>14037</v>
      </c>
      <c r="E212" s="24">
        <v>400</v>
      </c>
      <c r="F212" s="23">
        <v>0.57999999999999996</v>
      </c>
      <c r="G212" s="23">
        <f t="shared" si="5"/>
        <v>231.99999999999997</v>
      </c>
      <c r="H212" s="24">
        <v>26</v>
      </c>
      <c r="I212" s="23">
        <f t="shared" si="4"/>
        <v>6031.9999999999991</v>
      </c>
      <c r="J212" s="23">
        <v>6031.9999999999991</v>
      </c>
      <c r="K212" s="2" t="s">
        <v>6581</v>
      </c>
      <c r="L212" s="2" t="s">
        <v>3615</v>
      </c>
      <c r="M212" s="2"/>
      <c r="N212" s="2" t="s">
        <v>22251</v>
      </c>
      <c r="O212" s="2" t="s">
        <v>21814</v>
      </c>
      <c r="P212" s="40" t="s">
        <v>14102</v>
      </c>
      <c r="Q212" s="1" t="s">
        <v>25663</v>
      </c>
    </row>
    <row r="213" spans="1:17" x14ac:dyDescent="0.25">
      <c r="A213" s="17">
        <f t="shared" si="3"/>
        <v>212</v>
      </c>
      <c r="B213" s="2" t="s">
        <v>6556</v>
      </c>
      <c r="C213" s="2" t="s">
        <v>14062</v>
      </c>
      <c r="D213" s="2" t="s">
        <v>14063</v>
      </c>
      <c r="E213" s="24">
        <v>390</v>
      </c>
      <c r="F213" s="23">
        <v>0.62</v>
      </c>
      <c r="G213" s="23">
        <f t="shared" si="5"/>
        <v>241.8</v>
      </c>
      <c r="H213" s="24"/>
      <c r="I213" s="23">
        <f t="shared" si="4"/>
        <v>0</v>
      </c>
      <c r="J213" s="23">
        <v>241.8</v>
      </c>
      <c r="K213" s="2" t="s">
        <v>164</v>
      </c>
      <c r="L213" s="2" t="s">
        <v>63</v>
      </c>
      <c r="M213" s="2"/>
      <c r="N213" s="2" t="s">
        <v>22251</v>
      </c>
      <c r="O213" s="2" t="s">
        <v>21814</v>
      </c>
      <c r="P213" s="40" t="s">
        <v>14102</v>
      </c>
      <c r="Q213" s="1" t="s">
        <v>25663</v>
      </c>
    </row>
    <row r="214" spans="1:17" x14ac:dyDescent="0.25">
      <c r="A214" s="17">
        <f t="shared" si="3"/>
        <v>213</v>
      </c>
      <c r="B214" s="2" t="s">
        <v>7681</v>
      </c>
      <c r="C214" s="2" t="s">
        <v>14050</v>
      </c>
      <c r="D214" s="2" t="s">
        <v>14051</v>
      </c>
      <c r="E214" s="24">
        <v>370</v>
      </c>
      <c r="F214" s="23">
        <v>0.68</v>
      </c>
      <c r="G214" s="23">
        <f t="shared" si="5"/>
        <v>251.60000000000002</v>
      </c>
      <c r="H214" s="24">
        <v>26</v>
      </c>
      <c r="I214" s="23">
        <f t="shared" si="4"/>
        <v>6541.6</v>
      </c>
      <c r="J214" s="23">
        <v>6541.6</v>
      </c>
      <c r="K214" s="2" t="s">
        <v>6567</v>
      </c>
      <c r="L214" s="2" t="s">
        <v>3619</v>
      </c>
      <c r="M214" s="2"/>
      <c r="N214" s="2" t="s">
        <v>22251</v>
      </c>
      <c r="O214" s="2" t="s">
        <v>21814</v>
      </c>
      <c r="P214" s="40" t="s">
        <v>14102</v>
      </c>
      <c r="Q214" s="1" t="s">
        <v>25663</v>
      </c>
    </row>
    <row r="215" spans="1:17" x14ac:dyDescent="0.25">
      <c r="A215" s="17">
        <f t="shared" si="3"/>
        <v>214</v>
      </c>
      <c r="B215" s="2" t="s">
        <v>7684</v>
      </c>
      <c r="C215" s="2" t="s">
        <v>14046</v>
      </c>
      <c r="D215" s="2" t="s">
        <v>14047</v>
      </c>
      <c r="E215" s="24">
        <v>410</v>
      </c>
      <c r="F215" s="23">
        <v>0.62</v>
      </c>
      <c r="G215" s="23">
        <f t="shared" si="5"/>
        <v>254.2</v>
      </c>
      <c r="H215" s="24">
        <v>31</v>
      </c>
      <c r="I215" s="23">
        <f t="shared" si="4"/>
        <v>7880.2</v>
      </c>
      <c r="J215" s="23">
        <v>7880.2</v>
      </c>
      <c r="K215" s="2" t="s">
        <v>7685</v>
      </c>
      <c r="L215" s="2" t="s">
        <v>3601</v>
      </c>
      <c r="M215" s="2"/>
      <c r="N215" s="2" t="s">
        <v>22251</v>
      </c>
      <c r="O215" s="2" t="s">
        <v>21814</v>
      </c>
      <c r="P215" s="2" t="s">
        <v>14102</v>
      </c>
      <c r="Q215" s="1" t="s">
        <v>25663</v>
      </c>
    </row>
    <row r="216" spans="1:17" x14ac:dyDescent="0.25">
      <c r="A216" s="17">
        <f t="shared" si="3"/>
        <v>215</v>
      </c>
      <c r="B216" s="2" t="s">
        <v>7690</v>
      </c>
      <c r="C216" s="2" t="s">
        <v>14034</v>
      </c>
      <c r="D216" s="2" t="s">
        <v>14035</v>
      </c>
      <c r="E216" s="24">
        <v>370</v>
      </c>
      <c r="F216" s="23">
        <v>0.54</v>
      </c>
      <c r="G216" s="23">
        <f t="shared" si="5"/>
        <v>199.8</v>
      </c>
      <c r="H216" s="24">
        <v>31</v>
      </c>
      <c r="I216" s="23">
        <f t="shared" si="4"/>
        <v>6193.8</v>
      </c>
      <c r="J216" s="23">
        <v>6193.8</v>
      </c>
      <c r="K216" s="2" t="s">
        <v>6583</v>
      </c>
      <c r="L216" s="2" t="s">
        <v>3615</v>
      </c>
      <c r="M216" s="2"/>
      <c r="N216" s="2" t="s">
        <v>22251</v>
      </c>
      <c r="O216" s="2" t="s">
        <v>21814</v>
      </c>
      <c r="P216" s="2" t="s">
        <v>14102</v>
      </c>
      <c r="Q216" s="1" t="s">
        <v>25663</v>
      </c>
    </row>
    <row r="217" spans="1:17" x14ac:dyDescent="0.25">
      <c r="A217" s="17">
        <f t="shared" si="3"/>
        <v>216</v>
      </c>
      <c r="B217" s="2" t="s">
        <v>6585</v>
      </c>
      <c r="C217" s="2" t="s">
        <v>14030</v>
      </c>
      <c r="D217" s="2" t="s">
        <v>14031</v>
      </c>
      <c r="E217" s="24">
        <v>380</v>
      </c>
      <c r="F217" s="23">
        <v>0.62</v>
      </c>
      <c r="G217" s="23">
        <f t="shared" si="5"/>
        <v>235.6</v>
      </c>
      <c r="H217" s="24"/>
      <c r="I217" s="23">
        <f t="shared" si="4"/>
        <v>0</v>
      </c>
      <c r="J217" s="23">
        <v>235.6</v>
      </c>
      <c r="K217" s="2" t="s">
        <v>14032</v>
      </c>
      <c r="L217" s="2" t="s">
        <v>22252</v>
      </c>
      <c r="M217" s="2"/>
      <c r="N217" s="2" t="s">
        <v>22251</v>
      </c>
      <c r="O217" s="2" t="s">
        <v>21814</v>
      </c>
      <c r="P217" s="40" t="s">
        <v>14102</v>
      </c>
      <c r="Q217" s="1" t="s">
        <v>25663</v>
      </c>
    </row>
    <row r="218" spans="1:17" x14ac:dyDescent="0.25">
      <c r="A218" s="17">
        <f t="shared" si="3"/>
        <v>217</v>
      </c>
      <c r="B218" s="2" t="s">
        <v>7696</v>
      </c>
      <c r="C218" s="2" t="s">
        <v>14027</v>
      </c>
      <c r="D218" s="2" t="s">
        <v>14028</v>
      </c>
      <c r="E218" s="24">
        <v>445</v>
      </c>
      <c r="F218" s="23">
        <v>0.54</v>
      </c>
      <c r="G218" s="23">
        <f t="shared" si="5"/>
        <v>240.3</v>
      </c>
      <c r="H218" s="24">
        <v>27</v>
      </c>
      <c r="I218" s="23">
        <f t="shared" si="4"/>
        <v>6488.1</v>
      </c>
      <c r="J218" s="23">
        <v>6488.1</v>
      </c>
      <c r="K218" s="2" t="s">
        <v>6590</v>
      </c>
      <c r="L218" s="2" t="s">
        <v>153</v>
      </c>
      <c r="M218" s="2"/>
      <c r="N218" s="2" t="s">
        <v>22251</v>
      </c>
      <c r="O218" s="2" t="s">
        <v>21814</v>
      </c>
      <c r="P218" s="2" t="s">
        <v>14102</v>
      </c>
      <c r="Q218" s="1" t="s">
        <v>25663</v>
      </c>
    </row>
    <row r="219" spans="1:17" x14ac:dyDescent="0.25">
      <c r="A219" s="17">
        <f t="shared" si="3"/>
        <v>218</v>
      </c>
      <c r="B219" s="2" t="s">
        <v>7675</v>
      </c>
      <c r="C219" s="2" t="s">
        <v>14055</v>
      </c>
      <c r="D219" s="2" t="s">
        <v>14056</v>
      </c>
      <c r="E219" s="24">
        <v>410</v>
      </c>
      <c r="F219" s="23">
        <v>0.6</v>
      </c>
      <c r="G219" s="23">
        <f t="shared" si="5"/>
        <v>246</v>
      </c>
      <c r="H219" s="24">
        <v>31</v>
      </c>
      <c r="I219" s="23">
        <f t="shared" si="4"/>
        <v>7626</v>
      </c>
      <c r="J219" s="23">
        <v>7626</v>
      </c>
      <c r="K219" s="2" t="s">
        <v>14057</v>
      </c>
      <c r="L219" s="2" t="s">
        <v>22253</v>
      </c>
      <c r="M219" s="2"/>
      <c r="N219" s="2" t="s">
        <v>22251</v>
      </c>
      <c r="O219" s="2" t="s">
        <v>21814</v>
      </c>
      <c r="P219" s="2" t="s">
        <v>14102</v>
      </c>
      <c r="Q219" s="1" t="s">
        <v>25663</v>
      </c>
    </row>
    <row r="220" spans="1:17" x14ac:dyDescent="0.25">
      <c r="A220" s="17">
        <f t="shared" si="3"/>
        <v>219</v>
      </c>
      <c r="B220" s="2" t="s">
        <v>3616</v>
      </c>
      <c r="C220" s="2" t="s">
        <v>14079</v>
      </c>
      <c r="D220" s="2" t="s">
        <v>14080</v>
      </c>
      <c r="E220" s="24">
        <v>400</v>
      </c>
      <c r="F220" s="23"/>
      <c r="G220" s="23">
        <f t="shared" si="5"/>
        <v>0</v>
      </c>
      <c r="H220" s="24"/>
      <c r="I220" s="23">
        <f t="shared" si="4"/>
        <v>0</v>
      </c>
      <c r="J220" s="24" t="s">
        <v>14069</v>
      </c>
      <c r="K220" s="2" t="s">
        <v>14081</v>
      </c>
      <c r="L220" s="2" t="s">
        <v>3619</v>
      </c>
      <c r="M220" s="2"/>
      <c r="N220" s="2" t="s">
        <v>22251</v>
      </c>
      <c r="O220" s="2" t="s">
        <v>21814</v>
      </c>
      <c r="P220" s="2" t="s">
        <v>14102</v>
      </c>
      <c r="Q220" s="1" t="s">
        <v>25663</v>
      </c>
    </row>
    <row r="221" spans="1:17" x14ac:dyDescent="0.25">
      <c r="A221" s="17">
        <f t="shared" si="3"/>
        <v>220</v>
      </c>
      <c r="B221" s="2" t="s">
        <v>3605</v>
      </c>
      <c r="C221" s="2" t="s">
        <v>14087</v>
      </c>
      <c r="D221" s="2" t="s">
        <v>14047</v>
      </c>
      <c r="E221" s="24">
        <v>410</v>
      </c>
      <c r="F221" s="23"/>
      <c r="G221" s="23">
        <f t="shared" si="5"/>
        <v>0</v>
      </c>
      <c r="H221" s="24"/>
      <c r="I221" s="23">
        <f t="shared" si="4"/>
        <v>0</v>
      </c>
      <c r="J221" s="24" t="s">
        <v>14069</v>
      </c>
      <c r="K221" s="2" t="s">
        <v>14088</v>
      </c>
      <c r="L221" s="2" t="s">
        <v>3601</v>
      </c>
      <c r="M221" s="2"/>
      <c r="N221" s="2" t="s">
        <v>22251</v>
      </c>
      <c r="O221" s="2" t="s">
        <v>21814</v>
      </c>
      <c r="P221" s="2" t="s">
        <v>14102</v>
      </c>
      <c r="Q221" s="1" t="s">
        <v>25663</v>
      </c>
    </row>
    <row r="222" spans="1:17" x14ac:dyDescent="0.25">
      <c r="A222" s="17">
        <f t="shared" si="3"/>
        <v>221</v>
      </c>
      <c r="B222" s="2" t="s">
        <v>3602</v>
      </c>
      <c r="C222" s="2" t="s">
        <v>14089</v>
      </c>
      <c r="D222" s="2" t="s">
        <v>14090</v>
      </c>
      <c r="E222" s="24">
        <v>550</v>
      </c>
      <c r="F222" s="23"/>
      <c r="G222" s="23">
        <f t="shared" si="5"/>
        <v>0</v>
      </c>
      <c r="H222" s="24"/>
      <c r="I222" s="23">
        <f t="shared" si="4"/>
        <v>0</v>
      </c>
      <c r="J222" s="24" t="s">
        <v>14069</v>
      </c>
      <c r="K222" s="2" t="s">
        <v>14091</v>
      </c>
      <c r="L222" s="2" t="s">
        <v>3601</v>
      </c>
      <c r="M222" s="2"/>
      <c r="N222" s="2" t="s">
        <v>22251</v>
      </c>
      <c r="O222" s="2" t="s">
        <v>21814</v>
      </c>
      <c r="P222" s="2" t="s">
        <v>14102</v>
      </c>
      <c r="Q222" s="1" t="s">
        <v>25663</v>
      </c>
    </row>
    <row r="223" spans="1:17" x14ac:dyDescent="0.25">
      <c r="A223" s="17">
        <f t="shared" si="3"/>
        <v>222</v>
      </c>
      <c r="B223" s="2" t="s">
        <v>6575</v>
      </c>
      <c r="C223" s="2" t="s">
        <v>14040</v>
      </c>
      <c r="D223" s="2" t="s">
        <v>14041</v>
      </c>
      <c r="E223" s="24">
        <v>545</v>
      </c>
      <c r="F223" s="23">
        <v>0.54</v>
      </c>
      <c r="G223" s="23">
        <f t="shared" si="5"/>
        <v>294.3</v>
      </c>
      <c r="H223" s="24"/>
      <c r="I223" s="23">
        <f t="shared" si="4"/>
        <v>0</v>
      </c>
      <c r="J223" s="23">
        <v>294.3</v>
      </c>
      <c r="K223" s="2" t="s">
        <v>6576</v>
      </c>
      <c r="L223" s="2" t="s">
        <v>3615</v>
      </c>
      <c r="M223" s="2"/>
      <c r="N223" s="2" t="s">
        <v>22251</v>
      </c>
      <c r="O223" s="2" t="s">
        <v>21814</v>
      </c>
      <c r="P223" s="40" t="s">
        <v>14102</v>
      </c>
      <c r="Q223" s="1" t="s">
        <v>25663</v>
      </c>
    </row>
    <row r="224" spans="1:17" x14ac:dyDescent="0.25">
      <c r="A224" s="17">
        <f t="shared" si="3"/>
        <v>223</v>
      </c>
      <c r="B224" s="2" t="s">
        <v>8069</v>
      </c>
      <c r="C224" s="2" t="s">
        <v>22254</v>
      </c>
      <c r="D224" s="2" t="s">
        <v>22255</v>
      </c>
      <c r="E224" s="2"/>
      <c r="F224" s="2"/>
      <c r="G224" s="2"/>
      <c r="H224" s="2"/>
      <c r="I224" s="23"/>
      <c r="J224" s="23">
        <v>231.1</v>
      </c>
      <c r="K224" s="2" t="s">
        <v>8070</v>
      </c>
      <c r="L224" s="2" t="s">
        <v>21945</v>
      </c>
      <c r="M224" s="2" t="s">
        <v>21945</v>
      </c>
      <c r="N224" s="2" t="s">
        <v>2486</v>
      </c>
      <c r="O224" s="2" t="s">
        <v>21814</v>
      </c>
      <c r="P224" s="2" t="s">
        <v>14102</v>
      </c>
      <c r="Q224" s="1" t="s">
        <v>25664</v>
      </c>
    </row>
    <row r="225" spans="1:17" x14ac:dyDescent="0.25">
      <c r="A225" s="17">
        <f t="shared" si="3"/>
        <v>224</v>
      </c>
      <c r="B225" s="2" t="s">
        <v>8072</v>
      </c>
      <c r="C225" s="2" t="s">
        <v>22256</v>
      </c>
      <c r="D225" s="2" t="s">
        <v>22257</v>
      </c>
      <c r="E225" s="2"/>
      <c r="F225" s="2"/>
      <c r="G225" s="2"/>
      <c r="H225" s="2"/>
      <c r="I225" s="23"/>
      <c r="J225" s="23">
        <v>120.35</v>
      </c>
      <c r="K225" s="2" t="s">
        <v>8073</v>
      </c>
      <c r="L225" s="2" t="s">
        <v>21945</v>
      </c>
      <c r="M225" s="2" t="s">
        <v>21945</v>
      </c>
      <c r="N225" s="2" t="s">
        <v>2486</v>
      </c>
      <c r="O225" s="2" t="s">
        <v>21814</v>
      </c>
      <c r="P225" s="2" t="s">
        <v>14102</v>
      </c>
      <c r="Q225" s="1" t="s">
        <v>25664</v>
      </c>
    </row>
    <row r="226" spans="1:17" x14ac:dyDescent="0.25">
      <c r="A226" s="17">
        <f t="shared" si="3"/>
        <v>225</v>
      </c>
      <c r="B226" s="2" t="s">
        <v>7292</v>
      </c>
      <c r="C226" s="2" t="s">
        <v>22258</v>
      </c>
      <c r="D226" s="2" t="s">
        <v>22259</v>
      </c>
      <c r="E226" s="2"/>
      <c r="F226" s="2"/>
      <c r="G226" s="2"/>
      <c r="H226" s="2"/>
      <c r="I226" s="23"/>
      <c r="J226" s="23">
        <v>598.69000000000005</v>
      </c>
      <c r="K226" s="2" t="s">
        <v>18290</v>
      </c>
      <c r="L226" s="2" t="s">
        <v>107</v>
      </c>
      <c r="M226" s="2" t="s">
        <v>107</v>
      </c>
      <c r="N226" s="2" t="s">
        <v>41</v>
      </c>
      <c r="O226" s="2" t="s">
        <v>21814</v>
      </c>
      <c r="P226" s="2" t="s">
        <v>14102</v>
      </c>
      <c r="Q226" s="1" t="s">
        <v>25664</v>
      </c>
    </row>
    <row r="227" spans="1:17" x14ac:dyDescent="0.25">
      <c r="A227" s="17">
        <f t="shared" si="3"/>
        <v>226</v>
      </c>
      <c r="B227" s="2" t="s">
        <v>3962</v>
      </c>
      <c r="C227" s="2" t="s">
        <v>22260</v>
      </c>
      <c r="D227" s="2" t="s">
        <v>22248</v>
      </c>
      <c r="E227" s="2"/>
      <c r="F227" s="2"/>
      <c r="G227" s="2"/>
      <c r="H227" s="2"/>
      <c r="I227" s="23"/>
      <c r="J227" s="23">
        <v>95.07</v>
      </c>
      <c r="K227" s="2" t="s">
        <v>3963</v>
      </c>
      <c r="L227" s="2" t="s">
        <v>251</v>
      </c>
      <c r="M227" s="2" t="s">
        <v>251</v>
      </c>
      <c r="N227" s="2" t="s">
        <v>41</v>
      </c>
      <c r="O227" s="2" t="s">
        <v>21814</v>
      </c>
      <c r="P227" s="2" t="s">
        <v>14102</v>
      </c>
      <c r="Q227" s="1" t="s">
        <v>25664</v>
      </c>
    </row>
    <row r="228" spans="1:17" x14ac:dyDescent="0.25">
      <c r="A228" s="17">
        <f t="shared" si="3"/>
        <v>227</v>
      </c>
      <c r="B228" s="2" t="s">
        <v>7915</v>
      </c>
      <c r="C228" s="2" t="s">
        <v>22261</v>
      </c>
      <c r="D228" s="2" t="s">
        <v>21994</v>
      </c>
      <c r="E228" s="2"/>
      <c r="F228" s="2"/>
      <c r="G228" s="2"/>
      <c r="H228" s="2"/>
      <c r="I228" s="23"/>
      <c r="J228" s="23">
        <v>1666.01</v>
      </c>
      <c r="K228" s="2" t="s">
        <v>7916</v>
      </c>
      <c r="L228" s="2" t="s">
        <v>251</v>
      </c>
      <c r="M228" s="2" t="s">
        <v>251</v>
      </c>
      <c r="N228" s="2" t="s">
        <v>1524</v>
      </c>
      <c r="O228" s="2" t="s">
        <v>21814</v>
      </c>
      <c r="P228" s="2" t="s">
        <v>14102</v>
      </c>
      <c r="Q228" s="1" t="s">
        <v>25664</v>
      </c>
    </row>
    <row r="229" spans="1:17" x14ac:dyDescent="0.25">
      <c r="A229" s="17">
        <f t="shared" si="3"/>
        <v>228</v>
      </c>
      <c r="B229" s="2" t="s">
        <v>5525</v>
      </c>
      <c r="C229" s="2" t="s">
        <v>22262</v>
      </c>
      <c r="D229" s="2" t="s">
        <v>22263</v>
      </c>
      <c r="E229" s="2"/>
      <c r="F229" s="2"/>
      <c r="G229" s="2"/>
      <c r="H229" s="2"/>
      <c r="I229" s="23"/>
      <c r="J229" s="23">
        <v>523.45000000000005</v>
      </c>
      <c r="K229" s="2" t="s">
        <v>22264</v>
      </c>
      <c r="L229" s="2" t="s">
        <v>22265</v>
      </c>
      <c r="M229" s="2" t="s">
        <v>22265</v>
      </c>
      <c r="N229" s="2" t="s">
        <v>2486</v>
      </c>
      <c r="O229" s="2" t="s">
        <v>21885</v>
      </c>
      <c r="P229" s="2" t="s">
        <v>14102</v>
      </c>
      <c r="Q229" s="1" t="s">
        <v>25664</v>
      </c>
    </row>
    <row r="230" spans="1:17" x14ac:dyDescent="0.25">
      <c r="A230" s="17">
        <f t="shared" si="3"/>
        <v>229</v>
      </c>
      <c r="B230" s="2" t="s">
        <v>8306</v>
      </c>
      <c r="C230" s="2" t="s">
        <v>22266</v>
      </c>
      <c r="D230" s="2" t="s">
        <v>22267</v>
      </c>
      <c r="E230" s="2"/>
      <c r="F230" s="2"/>
      <c r="G230" s="2"/>
      <c r="H230" s="2"/>
      <c r="I230" s="23"/>
      <c r="J230" s="23">
        <v>1201.18</v>
      </c>
      <c r="K230" s="2" t="s">
        <v>22268</v>
      </c>
      <c r="L230" s="2" t="s">
        <v>22265</v>
      </c>
      <c r="M230" s="2" t="s">
        <v>22265</v>
      </c>
      <c r="N230" s="2" t="s">
        <v>2486</v>
      </c>
      <c r="O230" s="2" t="s">
        <v>21885</v>
      </c>
      <c r="P230" s="2" t="s">
        <v>14102</v>
      </c>
      <c r="Q230" s="1" t="s">
        <v>25664</v>
      </c>
    </row>
    <row r="231" spans="1:17" x14ac:dyDescent="0.25">
      <c r="A231" s="17">
        <f t="shared" si="3"/>
        <v>230</v>
      </c>
      <c r="B231" s="2" t="s">
        <v>536</v>
      </c>
      <c r="C231" s="2" t="s">
        <v>22269</v>
      </c>
      <c r="D231" s="2" t="s">
        <v>22270</v>
      </c>
      <c r="E231" s="2"/>
      <c r="F231" s="2"/>
      <c r="G231" s="2"/>
      <c r="H231" s="2"/>
      <c r="I231" s="23"/>
      <c r="J231" s="23">
        <v>3030.5</v>
      </c>
      <c r="K231" s="2" t="s">
        <v>22271</v>
      </c>
      <c r="L231" s="2" t="s">
        <v>535</v>
      </c>
      <c r="M231" s="2" t="s">
        <v>535</v>
      </c>
      <c r="N231" s="2" t="s">
        <v>2486</v>
      </c>
      <c r="O231" s="2" t="s">
        <v>21885</v>
      </c>
      <c r="P231" s="2" t="s">
        <v>14102</v>
      </c>
      <c r="Q231" s="1" t="s">
        <v>25664</v>
      </c>
    </row>
    <row r="232" spans="1:17" x14ac:dyDescent="0.25">
      <c r="A232" s="17">
        <f t="shared" si="3"/>
        <v>231</v>
      </c>
      <c r="B232" s="2" t="s">
        <v>6747</v>
      </c>
      <c r="C232" s="2" t="s">
        <v>22272</v>
      </c>
      <c r="D232" s="2" t="s">
        <v>22273</v>
      </c>
      <c r="E232" s="2"/>
      <c r="F232" s="2"/>
      <c r="G232" s="2"/>
      <c r="H232" s="2"/>
      <c r="I232" s="23"/>
      <c r="J232" s="23">
        <v>9918</v>
      </c>
      <c r="K232" s="2" t="s">
        <v>22274</v>
      </c>
      <c r="L232" s="2" t="s">
        <v>535</v>
      </c>
      <c r="M232" s="2" t="s">
        <v>535</v>
      </c>
      <c r="N232" s="2" t="s">
        <v>2486</v>
      </c>
      <c r="O232" s="2" t="s">
        <v>21885</v>
      </c>
      <c r="P232" s="2" t="s">
        <v>14102</v>
      </c>
      <c r="Q232" s="1" t="s">
        <v>25663</v>
      </c>
    </row>
    <row r="233" spans="1:17" x14ac:dyDescent="0.25">
      <c r="A233" s="17">
        <f t="shared" si="3"/>
        <v>232</v>
      </c>
      <c r="B233" s="2" t="s">
        <v>8228</v>
      </c>
      <c r="C233" s="2" t="s">
        <v>22275</v>
      </c>
      <c r="D233" s="2" t="s">
        <v>22273</v>
      </c>
      <c r="E233" s="2"/>
      <c r="F233" s="2"/>
      <c r="G233" s="2"/>
      <c r="H233" s="2"/>
      <c r="I233" s="23"/>
      <c r="J233" s="23">
        <v>10050.24</v>
      </c>
      <c r="K233" s="2" t="s">
        <v>8229</v>
      </c>
      <c r="L233" s="2" t="s">
        <v>535</v>
      </c>
      <c r="M233" s="2" t="s">
        <v>535</v>
      </c>
      <c r="N233" s="2" t="s">
        <v>2486</v>
      </c>
      <c r="O233" s="2" t="s">
        <v>21885</v>
      </c>
      <c r="P233" s="2" t="s">
        <v>14102</v>
      </c>
      <c r="Q233" s="1" t="s">
        <v>25664</v>
      </c>
    </row>
    <row r="234" spans="1:17" x14ac:dyDescent="0.25">
      <c r="A234" s="17">
        <f t="shared" si="3"/>
        <v>233</v>
      </c>
      <c r="B234" s="2" t="s">
        <v>7929</v>
      </c>
      <c r="C234" s="2" t="s">
        <v>22276</v>
      </c>
      <c r="D234" s="2" t="s">
        <v>22277</v>
      </c>
      <c r="E234" s="2"/>
      <c r="F234" s="2"/>
      <c r="G234" s="2"/>
      <c r="H234" s="2"/>
      <c r="I234" s="23"/>
      <c r="J234" s="23">
        <v>2203.9899999999998</v>
      </c>
      <c r="K234" s="2" t="s">
        <v>7930</v>
      </c>
      <c r="L234" s="2" t="s">
        <v>14139</v>
      </c>
      <c r="M234" s="2" t="s">
        <v>14139</v>
      </c>
      <c r="N234" s="2" t="s">
        <v>2486</v>
      </c>
      <c r="O234" s="2" t="s">
        <v>21885</v>
      </c>
      <c r="P234" s="2" t="s">
        <v>14102</v>
      </c>
      <c r="Q234" s="1" t="s">
        <v>25664</v>
      </c>
    </row>
    <row r="235" spans="1:17" x14ac:dyDescent="0.25">
      <c r="A235" s="17">
        <f t="shared" si="3"/>
        <v>234</v>
      </c>
      <c r="B235" s="2" t="s">
        <v>6441</v>
      </c>
      <c r="C235" s="2" t="s">
        <v>22278</v>
      </c>
      <c r="D235" s="2" t="s">
        <v>22279</v>
      </c>
      <c r="E235" s="2"/>
      <c r="F235" s="2"/>
      <c r="G235" s="2"/>
      <c r="H235" s="2"/>
      <c r="I235" s="23"/>
      <c r="J235" s="23">
        <v>2008.84</v>
      </c>
      <c r="K235" s="2" t="s">
        <v>6442</v>
      </c>
      <c r="L235" s="2" t="s">
        <v>251</v>
      </c>
      <c r="M235" s="2" t="s">
        <v>251</v>
      </c>
      <c r="N235" s="2" t="s">
        <v>2486</v>
      </c>
      <c r="O235" s="2" t="s">
        <v>21885</v>
      </c>
      <c r="P235" s="2" t="s">
        <v>14102</v>
      </c>
      <c r="Q235" s="1" t="s">
        <v>25664</v>
      </c>
    </row>
    <row r="236" spans="1:17" x14ac:dyDescent="0.25">
      <c r="A236" s="17">
        <f t="shared" si="3"/>
        <v>235</v>
      </c>
      <c r="B236" s="2" t="s">
        <v>7976</v>
      </c>
      <c r="C236" s="2" t="s">
        <v>22280</v>
      </c>
      <c r="D236" s="2" t="s">
        <v>22281</v>
      </c>
      <c r="E236" s="2"/>
      <c r="F236" s="2"/>
      <c r="G236" s="2"/>
      <c r="H236" s="2"/>
      <c r="I236" s="23"/>
      <c r="J236" s="23">
        <v>474.46</v>
      </c>
      <c r="K236" s="2" t="s">
        <v>22282</v>
      </c>
      <c r="L236" s="2" t="s">
        <v>251</v>
      </c>
      <c r="M236" s="2" t="s">
        <v>251</v>
      </c>
      <c r="N236" s="2" t="s">
        <v>2486</v>
      </c>
      <c r="O236" s="2" t="s">
        <v>21885</v>
      </c>
      <c r="P236" s="2" t="s">
        <v>14102</v>
      </c>
      <c r="Q236" s="1" t="s">
        <v>25664</v>
      </c>
    </row>
    <row r="237" spans="1:17" x14ac:dyDescent="0.25">
      <c r="A237" s="17">
        <f t="shared" si="3"/>
        <v>236</v>
      </c>
      <c r="B237" s="2" t="s">
        <v>8023</v>
      </c>
      <c r="C237" s="2" t="s">
        <v>22283</v>
      </c>
      <c r="D237" s="2" t="s">
        <v>22284</v>
      </c>
      <c r="E237" s="2"/>
      <c r="F237" s="2"/>
      <c r="G237" s="2"/>
      <c r="H237" s="2"/>
      <c r="I237" s="23"/>
      <c r="J237" s="23">
        <v>3076.73</v>
      </c>
      <c r="K237" s="2" t="s">
        <v>8024</v>
      </c>
      <c r="L237" s="2" t="s">
        <v>251</v>
      </c>
      <c r="M237" s="2" t="s">
        <v>251</v>
      </c>
      <c r="N237" s="2" t="s">
        <v>2486</v>
      </c>
      <c r="O237" s="2" t="s">
        <v>21885</v>
      </c>
      <c r="P237" s="2" t="s">
        <v>14102</v>
      </c>
      <c r="Q237" s="1" t="s">
        <v>25664</v>
      </c>
    </row>
    <row r="238" spans="1:17" x14ac:dyDescent="0.25">
      <c r="A238" s="17">
        <f t="shared" si="3"/>
        <v>237</v>
      </c>
      <c r="B238" s="2" t="s">
        <v>5380</v>
      </c>
      <c r="C238" s="2" t="s">
        <v>22285</v>
      </c>
      <c r="D238" s="2" t="s">
        <v>22286</v>
      </c>
      <c r="E238" s="2"/>
      <c r="F238" s="2"/>
      <c r="G238" s="2"/>
      <c r="H238" s="2"/>
      <c r="I238" s="23"/>
      <c r="J238" s="23">
        <v>2107.02</v>
      </c>
      <c r="K238" s="2" t="s">
        <v>17496</v>
      </c>
      <c r="L238" s="2" t="s">
        <v>107</v>
      </c>
      <c r="M238" s="2" t="s">
        <v>107</v>
      </c>
      <c r="N238" s="2" t="s">
        <v>2486</v>
      </c>
      <c r="O238" s="2" t="s">
        <v>21814</v>
      </c>
      <c r="P238" s="2" t="s">
        <v>14102</v>
      </c>
      <c r="Q238" s="1" t="s">
        <v>25664</v>
      </c>
    </row>
    <row r="239" spans="1:17" x14ac:dyDescent="0.25">
      <c r="A239" s="17">
        <f t="shared" si="3"/>
        <v>238</v>
      </c>
      <c r="B239" s="2" t="s">
        <v>8034</v>
      </c>
      <c r="C239" s="2" t="s">
        <v>22287</v>
      </c>
      <c r="D239" s="2" t="s">
        <v>22288</v>
      </c>
      <c r="E239" s="2"/>
      <c r="F239" s="2"/>
      <c r="G239" s="2"/>
      <c r="H239" s="2"/>
      <c r="I239" s="23"/>
      <c r="J239" s="23">
        <v>1653</v>
      </c>
      <c r="K239" s="2" t="s">
        <v>18550</v>
      </c>
      <c r="L239" s="2" t="s">
        <v>107</v>
      </c>
      <c r="M239" s="2" t="s">
        <v>107</v>
      </c>
      <c r="N239" s="2" t="s">
        <v>2486</v>
      </c>
      <c r="O239" s="2" t="s">
        <v>21885</v>
      </c>
      <c r="P239" s="2" t="s">
        <v>14102</v>
      </c>
      <c r="Q239" s="1" t="s">
        <v>25664</v>
      </c>
    </row>
    <row r="240" spans="1:17" x14ac:dyDescent="0.25">
      <c r="A240" s="17">
        <f t="shared" si="3"/>
        <v>239</v>
      </c>
      <c r="B240" s="2" t="s">
        <v>8026</v>
      </c>
      <c r="C240" s="2" t="s">
        <v>22289</v>
      </c>
      <c r="D240" s="2" t="s">
        <v>22290</v>
      </c>
      <c r="E240" s="2"/>
      <c r="F240" s="2"/>
      <c r="G240" s="2"/>
      <c r="H240" s="2"/>
      <c r="I240" s="23"/>
      <c r="J240" s="23">
        <v>21.58</v>
      </c>
      <c r="K240" s="2" t="s">
        <v>22291</v>
      </c>
      <c r="L240" s="2" t="s">
        <v>107</v>
      </c>
      <c r="M240" s="2" t="s">
        <v>107</v>
      </c>
      <c r="N240" s="2" t="s">
        <v>41</v>
      </c>
      <c r="O240" s="2" t="s">
        <v>21885</v>
      </c>
      <c r="P240" s="2" t="s">
        <v>14102</v>
      </c>
      <c r="Q240" s="1" t="s">
        <v>25664</v>
      </c>
    </row>
    <row r="241" spans="1:17" x14ac:dyDescent="0.25">
      <c r="A241" s="17">
        <f t="shared" si="3"/>
        <v>240</v>
      </c>
      <c r="B241" s="2" t="s">
        <v>8036</v>
      </c>
      <c r="C241" s="2" t="s">
        <v>22292</v>
      </c>
      <c r="D241" s="2" t="s">
        <v>22293</v>
      </c>
      <c r="E241" s="2"/>
      <c r="F241" s="2"/>
      <c r="G241" s="2"/>
      <c r="H241" s="2"/>
      <c r="I241" s="23"/>
      <c r="J241" s="23">
        <v>461.74</v>
      </c>
      <c r="K241" s="2" t="s">
        <v>8037</v>
      </c>
      <c r="L241" s="2" t="s">
        <v>107</v>
      </c>
      <c r="M241" s="2" t="s">
        <v>107</v>
      </c>
      <c r="N241" s="2" t="s">
        <v>2486</v>
      </c>
      <c r="O241" s="2" t="s">
        <v>21885</v>
      </c>
      <c r="P241" s="2" t="s">
        <v>14102</v>
      </c>
      <c r="Q241" s="1" t="s">
        <v>25664</v>
      </c>
    </row>
    <row r="242" spans="1:17" x14ac:dyDescent="0.25">
      <c r="A242" s="17">
        <f t="shared" si="3"/>
        <v>241</v>
      </c>
      <c r="B242" s="2" t="s">
        <v>8222</v>
      </c>
      <c r="C242" s="2" t="s">
        <v>22294</v>
      </c>
      <c r="D242" s="2" t="s">
        <v>22295</v>
      </c>
      <c r="E242" s="2"/>
      <c r="F242" s="2"/>
      <c r="G242" s="2"/>
      <c r="H242" s="2"/>
      <c r="I242" s="23"/>
      <c r="J242" s="23">
        <v>1653</v>
      </c>
      <c r="K242" s="2" t="s">
        <v>8223</v>
      </c>
      <c r="L242" s="2" t="s">
        <v>107</v>
      </c>
      <c r="M242" s="2" t="s">
        <v>107</v>
      </c>
      <c r="N242" s="2" t="s">
        <v>2486</v>
      </c>
      <c r="O242" s="2" t="s">
        <v>21885</v>
      </c>
      <c r="P242" s="2" t="s">
        <v>14102</v>
      </c>
      <c r="Q242" s="1" t="s">
        <v>25664</v>
      </c>
    </row>
    <row r="243" spans="1:17" x14ac:dyDescent="0.25">
      <c r="A243" s="17">
        <f t="shared" si="3"/>
        <v>242</v>
      </c>
      <c r="B243" s="2" t="s">
        <v>8203</v>
      </c>
      <c r="C243" s="2" t="s">
        <v>22296</v>
      </c>
      <c r="D243" s="2" t="s">
        <v>22297</v>
      </c>
      <c r="E243" s="2"/>
      <c r="F243" s="2"/>
      <c r="G243" s="2"/>
      <c r="H243" s="2"/>
      <c r="I243" s="23"/>
      <c r="J243" s="23">
        <v>23.42</v>
      </c>
      <c r="K243" s="2">
        <v>415002</v>
      </c>
      <c r="L243" s="2" t="s">
        <v>125</v>
      </c>
      <c r="M243" s="2" t="s">
        <v>22242</v>
      </c>
      <c r="N243" s="2" t="s">
        <v>41</v>
      </c>
      <c r="O243" s="2" t="s">
        <v>21814</v>
      </c>
      <c r="P243" s="2" t="s">
        <v>14102</v>
      </c>
      <c r="Q243" s="1" t="s">
        <v>25663</v>
      </c>
    </row>
    <row r="244" spans="1:17" x14ac:dyDescent="0.25">
      <c r="A244" s="17">
        <f t="shared" si="3"/>
        <v>243</v>
      </c>
      <c r="B244" s="2" t="s">
        <v>7974</v>
      </c>
      <c r="C244" s="2" t="s">
        <v>22298</v>
      </c>
      <c r="D244" s="2" t="s">
        <v>22299</v>
      </c>
      <c r="E244" s="2"/>
      <c r="F244" s="2"/>
      <c r="G244" s="2"/>
      <c r="H244" s="2"/>
      <c r="I244" s="23"/>
      <c r="J244" s="23">
        <v>279.7</v>
      </c>
      <c r="K244" s="2" t="s">
        <v>7577</v>
      </c>
      <c r="L244" s="2" t="s">
        <v>14139</v>
      </c>
      <c r="M244" s="2" t="s">
        <v>14139</v>
      </c>
      <c r="N244" s="2" t="s">
        <v>2486</v>
      </c>
      <c r="O244" s="2" t="s">
        <v>21885</v>
      </c>
      <c r="P244" s="2" t="s">
        <v>14102</v>
      </c>
      <c r="Q244" s="1" t="s">
        <v>25664</v>
      </c>
    </row>
    <row r="245" spans="1:17" x14ac:dyDescent="0.25">
      <c r="A245" s="17">
        <f t="shared" si="3"/>
        <v>244</v>
      </c>
      <c r="B245" s="2" t="s">
        <v>271</v>
      </c>
      <c r="C245" s="2" t="s">
        <v>22300</v>
      </c>
      <c r="D245" s="2" t="s">
        <v>22301</v>
      </c>
      <c r="E245" s="2"/>
      <c r="F245" s="2"/>
      <c r="G245" s="2"/>
      <c r="H245" s="2"/>
      <c r="I245" s="23"/>
      <c r="J245" s="23">
        <v>6612</v>
      </c>
      <c r="K245" s="2" t="s">
        <v>22302</v>
      </c>
      <c r="L245" s="2" t="s">
        <v>251</v>
      </c>
      <c r="M245" s="2" t="s">
        <v>251</v>
      </c>
      <c r="N245" s="2" t="s">
        <v>2486</v>
      </c>
      <c r="O245" s="2" t="s">
        <v>21885</v>
      </c>
      <c r="P245" s="2" t="s">
        <v>14102</v>
      </c>
      <c r="Q245" s="1" t="s">
        <v>25664</v>
      </c>
    </row>
    <row r="246" spans="1:17" x14ac:dyDescent="0.25">
      <c r="A246" s="17">
        <f t="shared" si="3"/>
        <v>245</v>
      </c>
      <c r="B246" s="2" t="s">
        <v>1999</v>
      </c>
      <c r="C246" s="2" t="s">
        <v>22303</v>
      </c>
      <c r="D246" s="2" t="s">
        <v>22304</v>
      </c>
      <c r="E246" s="2"/>
      <c r="F246" s="2"/>
      <c r="G246" s="2"/>
      <c r="H246" s="2"/>
      <c r="I246" s="23"/>
      <c r="J246" s="23">
        <v>1638.67</v>
      </c>
      <c r="K246" s="2" t="s">
        <v>8058</v>
      </c>
      <c r="L246" s="2" t="s">
        <v>21825</v>
      </c>
      <c r="M246" s="2" t="s">
        <v>21825</v>
      </c>
      <c r="N246" s="2" t="s">
        <v>1524</v>
      </c>
      <c r="O246" s="2" t="s">
        <v>21814</v>
      </c>
      <c r="P246" s="2" t="s">
        <v>14102</v>
      </c>
      <c r="Q246" s="1" t="s">
        <v>25664</v>
      </c>
    </row>
    <row r="247" spans="1:17" x14ac:dyDescent="0.25">
      <c r="A247" s="17">
        <f t="shared" si="3"/>
        <v>246</v>
      </c>
      <c r="B247" s="2" t="s">
        <v>1867</v>
      </c>
      <c r="C247" s="2" t="s">
        <v>22305</v>
      </c>
      <c r="D247" s="2" t="s">
        <v>22306</v>
      </c>
      <c r="E247" s="2"/>
      <c r="F247" s="2"/>
      <c r="G247" s="2"/>
      <c r="H247" s="2"/>
      <c r="I247" s="23"/>
      <c r="J247" s="23">
        <v>3016.75</v>
      </c>
      <c r="K247" s="2" t="s">
        <v>1868</v>
      </c>
      <c r="L247" s="2" t="s">
        <v>177</v>
      </c>
      <c r="M247" s="2" t="s">
        <v>177</v>
      </c>
      <c r="N247" s="2" t="s">
        <v>1524</v>
      </c>
      <c r="O247" s="2" t="s">
        <v>21814</v>
      </c>
      <c r="P247" s="2" t="s">
        <v>14102</v>
      </c>
      <c r="Q247" s="1" t="s">
        <v>25664</v>
      </c>
    </row>
    <row r="248" spans="1:17" x14ac:dyDescent="0.25">
      <c r="A248" s="17">
        <f t="shared" si="3"/>
        <v>247</v>
      </c>
      <c r="B248" s="2" t="s">
        <v>8215</v>
      </c>
      <c r="C248" s="2" t="s">
        <v>22307</v>
      </c>
      <c r="D248" s="2" t="s">
        <v>22308</v>
      </c>
      <c r="E248" s="2"/>
      <c r="F248" s="2"/>
      <c r="G248" s="2"/>
      <c r="H248" s="2"/>
      <c r="I248" s="23"/>
      <c r="J248" s="23">
        <v>8.82</v>
      </c>
      <c r="K248" s="2">
        <v>2060700007</v>
      </c>
      <c r="L248" s="2" t="s">
        <v>125</v>
      </c>
      <c r="M248" s="2" t="s">
        <v>125</v>
      </c>
      <c r="N248" s="2" t="s">
        <v>18925</v>
      </c>
      <c r="O248" s="2" t="s">
        <v>21814</v>
      </c>
      <c r="P248" s="2" t="s">
        <v>14102</v>
      </c>
      <c r="Q248" s="1" t="s">
        <v>25664</v>
      </c>
    </row>
    <row r="249" spans="1:17" x14ac:dyDescent="0.25">
      <c r="A249" s="17">
        <f t="shared" si="3"/>
        <v>248</v>
      </c>
      <c r="B249" s="2" t="s">
        <v>7881</v>
      </c>
      <c r="C249" s="2" t="s">
        <v>22309</v>
      </c>
      <c r="D249" s="2" t="s">
        <v>22310</v>
      </c>
      <c r="E249" s="2"/>
      <c r="F249" s="2"/>
      <c r="G249" s="2"/>
      <c r="H249" s="2"/>
      <c r="I249" s="23"/>
      <c r="J249" s="23">
        <v>9.7100000000000009</v>
      </c>
      <c r="K249" s="2" t="s">
        <v>7882</v>
      </c>
      <c r="L249" s="2" t="s">
        <v>107</v>
      </c>
      <c r="M249" s="2" t="s">
        <v>107</v>
      </c>
      <c r="N249" s="2" t="s">
        <v>18925</v>
      </c>
      <c r="O249" s="2" t="s">
        <v>21814</v>
      </c>
      <c r="P249" s="2" t="s">
        <v>14102</v>
      </c>
      <c r="Q249" s="1" t="s">
        <v>25664</v>
      </c>
    </row>
    <row r="250" spans="1:17" x14ac:dyDescent="0.25">
      <c r="A250" s="17">
        <f t="shared" si="3"/>
        <v>249</v>
      </c>
      <c r="B250" s="2" t="s">
        <v>7884</v>
      </c>
      <c r="C250" s="2" t="s">
        <v>22311</v>
      </c>
      <c r="D250" s="2" t="s">
        <v>22312</v>
      </c>
      <c r="E250" s="2"/>
      <c r="F250" s="2"/>
      <c r="G250" s="2"/>
      <c r="H250" s="2"/>
      <c r="I250" s="23"/>
      <c r="J250" s="23">
        <v>9.7100000000000009</v>
      </c>
      <c r="K250" s="2" t="s">
        <v>7885</v>
      </c>
      <c r="L250" s="2" t="s">
        <v>107</v>
      </c>
      <c r="M250" s="2" t="s">
        <v>107</v>
      </c>
      <c r="N250" s="2" t="s">
        <v>18925</v>
      </c>
      <c r="O250" s="2" t="s">
        <v>21814</v>
      </c>
      <c r="P250" s="40" t="s">
        <v>14102</v>
      </c>
      <c r="Q250" s="1" t="s">
        <v>25664</v>
      </c>
    </row>
    <row r="251" spans="1:17" x14ac:dyDescent="0.25">
      <c r="A251" s="17">
        <f t="shared" si="3"/>
        <v>250</v>
      </c>
      <c r="B251" s="2" t="s">
        <v>7868</v>
      </c>
      <c r="C251" s="2" t="s">
        <v>22313</v>
      </c>
      <c r="D251" s="2" t="s">
        <v>22314</v>
      </c>
      <c r="E251" s="2"/>
      <c r="F251" s="2"/>
      <c r="G251" s="2"/>
      <c r="H251" s="2"/>
      <c r="I251" s="23"/>
      <c r="J251" s="23">
        <v>17.190000000000001</v>
      </c>
      <c r="K251" s="2" t="s">
        <v>7869</v>
      </c>
      <c r="L251" s="2" t="s">
        <v>107</v>
      </c>
      <c r="M251" s="2" t="s">
        <v>107</v>
      </c>
      <c r="N251" s="2" t="s">
        <v>21922</v>
      </c>
      <c r="O251" s="2" t="s">
        <v>21814</v>
      </c>
      <c r="P251" s="40" t="s">
        <v>14102</v>
      </c>
      <c r="Q251" s="1" t="s">
        <v>25664</v>
      </c>
    </row>
    <row r="252" spans="1:17" x14ac:dyDescent="0.25">
      <c r="A252" s="17">
        <f t="shared" si="3"/>
        <v>251</v>
      </c>
      <c r="B252" s="2" t="s">
        <v>7462</v>
      </c>
      <c r="C252" s="2" t="s">
        <v>22315</v>
      </c>
      <c r="D252" s="2" t="s">
        <v>22316</v>
      </c>
      <c r="E252" s="2"/>
      <c r="F252" s="2"/>
      <c r="G252" s="2"/>
      <c r="H252" s="2"/>
      <c r="I252" s="23"/>
      <c r="J252" s="23">
        <v>23.86</v>
      </c>
      <c r="K252" s="2" t="s">
        <v>17107</v>
      </c>
      <c r="L252" s="2" t="s">
        <v>107</v>
      </c>
      <c r="M252" s="2" t="s">
        <v>107</v>
      </c>
      <c r="N252" s="2" t="s">
        <v>21922</v>
      </c>
      <c r="O252" s="2" t="s">
        <v>21814</v>
      </c>
      <c r="P252" s="2" t="s">
        <v>14102</v>
      </c>
      <c r="Q252" s="1" t="s">
        <v>25664</v>
      </c>
    </row>
    <row r="253" spans="1:17" x14ac:dyDescent="0.25">
      <c r="A253" s="17">
        <f t="shared" si="3"/>
        <v>252</v>
      </c>
      <c r="B253" s="2" t="s">
        <v>8185</v>
      </c>
      <c r="C253" s="2" t="s">
        <v>22317</v>
      </c>
      <c r="D253" s="2" t="s">
        <v>22318</v>
      </c>
      <c r="E253" s="2"/>
      <c r="F253" s="2"/>
      <c r="G253" s="2"/>
      <c r="H253" s="2"/>
      <c r="I253" s="24"/>
      <c r="J253" s="24">
        <v>630.05999999999995</v>
      </c>
      <c r="K253" s="3" t="s">
        <v>8186</v>
      </c>
      <c r="L253" s="2" t="s">
        <v>251</v>
      </c>
      <c r="M253" s="2" t="s">
        <v>251</v>
      </c>
      <c r="N253" s="2" t="s">
        <v>41</v>
      </c>
      <c r="O253" s="2" t="s">
        <v>21814</v>
      </c>
      <c r="P253" s="2" t="s">
        <v>14102</v>
      </c>
      <c r="Q253" s="1" t="s">
        <v>25663</v>
      </c>
    </row>
    <row r="254" spans="1:17" x14ac:dyDescent="0.25">
      <c r="A254" s="17">
        <f t="shared" si="3"/>
        <v>253</v>
      </c>
      <c r="B254" s="2" t="s">
        <v>8220</v>
      </c>
      <c r="C254" s="2" t="s">
        <v>22319</v>
      </c>
      <c r="D254" s="2" t="s">
        <v>22320</v>
      </c>
      <c r="E254" s="2"/>
      <c r="F254" s="2"/>
      <c r="G254" s="2"/>
      <c r="H254" s="2"/>
      <c r="I254" s="23"/>
      <c r="J254" s="23">
        <v>25.35</v>
      </c>
      <c r="K254" s="2">
        <v>2322301303</v>
      </c>
      <c r="L254" s="2" t="s">
        <v>125</v>
      </c>
      <c r="M254" s="2" t="s">
        <v>125</v>
      </c>
      <c r="N254" s="2" t="s">
        <v>21922</v>
      </c>
      <c r="O254" s="2" t="s">
        <v>21814</v>
      </c>
      <c r="P254" s="2" t="s">
        <v>14102</v>
      </c>
      <c r="Q254" s="1" t="s">
        <v>25664</v>
      </c>
    </row>
    <row r="255" spans="1:17" x14ac:dyDescent="0.25">
      <c r="A255" s="17">
        <f t="shared" si="3"/>
        <v>254</v>
      </c>
      <c r="B255" s="2" t="s">
        <v>7866</v>
      </c>
      <c r="C255" s="2" t="s">
        <v>22321</v>
      </c>
      <c r="D255" s="2" t="s">
        <v>22322</v>
      </c>
      <c r="E255" s="2"/>
      <c r="F255" s="2"/>
      <c r="G255" s="2"/>
      <c r="H255" s="2"/>
      <c r="I255" s="23"/>
      <c r="J255" s="23">
        <v>14.61</v>
      </c>
      <c r="K255" s="2" t="s">
        <v>17089</v>
      </c>
      <c r="L255" s="2" t="s">
        <v>107</v>
      </c>
      <c r="M255" s="2" t="s">
        <v>107</v>
      </c>
      <c r="N255" s="2" t="s">
        <v>21922</v>
      </c>
      <c r="O255" s="2" t="s">
        <v>21814</v>
      </c>
      <c r="P255" s="2" t="s">
        <v>14102</v>
      </c>
      <c r="Q255" s="1" t="s">
        <v>25664</v>
      </c>
    </row>
    <row r="256" spans="1:17" x14ac:dyDescent="0.25">
      <c r="A256" s="17">
        <f t="shared" si="3"/>
        <v>255</v>
      </c>
      <c r="B256" s="2" t="s">
        <v>7986</v>
      </c>
      <c r="C256" s="2" t="s">
        <v>22323</v>
      </c>
      <c r="D256" s="2" t="s">
        <v>22324</v>
      </c>
      <c r="E256" s="2"/>
      <c r="F256" s="2"/>
      <c r="G256" s="2"/>
      <c r="H256" s="2"/>
      <c r="I256" s="23"/>
      <c r="J256" s="23">
        <v>31.78</v>
      </c>
      <c r="K256" s="2" t="s">
        <v>7987</v>
      </c>
      <c r="L256" s="2" t="s">
        <v>251</v>
      </c>
      <c r="M256" s="2" t="s">
        <v>251</v>
      </c>
      <c r="N256" s="2" t="s">
        <v>2486</v>
      </c>
      <c r="O256" s="2" t="s">
        <v>21885</v>
      </c>
      <c r="P256" s="2" t="s">
        <v>14102</v>
      </c>
      <c r="Q256" s="1" t="s">
        <v>25664</v>
      </c>
    </row>
    <row r="257" spans="1:17" x14ac:dyDescent="0.25">
      <c r="A257" s="17">
        <f t="shared" si="3"/>
        <v>256</v>
      </c>
      <c r="B257" s="2"/>
      <c r="C257" s="2" t="s">
        <v>14067</v>
      </c>
      <c r="D257" s="2" t="s">
        <v>14068</v>
      </c>
      <c r="E257" s="24">
        <v>400</v>
      </c>
      <c r="F257" s="23"/>
      <c r="G257" s="23">
        <f t="shared" ref="G257:G260" si="6">E257*F257</f>
        <v>0</v>
      </c>
      <c r="H257" s="24"/>
      <c r="I257" s="23">
        <f t="shared" ref="I257:I260" si="7">G257*H257</f>
        <v>0</v>
      </c>
      <c r="J257" s="24" t="s">
        <v>14069</v>
      </c>
      <c r="K257" s="2" t="s">
        <v>14023</v>
      </c>
      <c r="L257" s="2" t="s">
        <v>3611</v>
      </c>
      <c r="M257" s="2"/>
      <c r="N257" s="2" t="s">
        <v>22251</v>
      </c>
      <c r="O257" s="2" t="s">
        <v>21814</v>
      </c>
      <c r="P257" s="2" t="s">
        <v>14070</v>
      </c>
      <c r="Q257" s="1" t="s">
        <v>25663</v>
      </c>
    </row>
    <row r="258" spans="1:17" x14ac:dyDescent="0.25">
      <c r="A258" s="17">
        <f t="shared" si="3"/>
        <v>257</v>
      </c>
      <c r="B258" s="2"/>
      <c r="C258" s="2" t="s">
        <v>14072</v>
      </c>
      <c r="D258" s="2" t="s">
        <v>14073</v>
      </c>
      <c r="E258" s="24">
        <v>390</v>
      </c>
      <c r="F258" s="23"/>
      <c r="G258" s="23">
        <f t="shared" si="6"/>
        <v>0</v>
      </c>
      <c r="H258" s="24"/>
      <c r="I258" s="23">
        <f t="shared" si="7"/>
        <v>0</v>
      </c>
      <c r="J258" s="24" t="s">
        <v>14069</v>
      </c>
      <c r="K258" s="2" t="s">
        <v>14074</v>
      </c>
      <c r="L258" s="2" t="s">
        <v>22252</v>
      </c>
      <c r="M258" s="2"/>
      <c r="N258" s="2" t="s">
        <v>22251</v>
      </c>
      <c r="O258" s="2" t="s">
        <v>21814</v>
      </c>
      <c r="P258" s="2" t="s">
        <v>14070</v>
      </c>
      <c r="Q258" s="1" t="s">
        <v>25663</v>
      </c>
    </row>
    <row r="259" spans="1:17" x14ac:dyDescent="0.25">
      <c r="A259" s="17">
        <f t="shared" si="3"/>
        <v>258</v>
      </c>
      <c r="B259" s="2"/>
      <c r="C259" s="2" t="s">
        <v>14075</v>
      </c>
      <c r="D259" s="2" t="s">
        <v>14076</v>
      </c>
      <c r="E259" s="24">
        <v>400</v>
      </c>
      <c r="F259" s="23"/>
      <c r="G259" s="23">
        <f t="shared" si="6"/>
        <v>0</v>
      </c>
      <c r="H259" s="24"/>
      <c r="I259" s="23">
        <f t="shared" si="7"/>
        <v>0</v>
      </c>
      <c r="J259" s="24" t="s">
        <v>14069</v>
      </c>
      <c r="K259" s="2" t="s">
        <v>14077</v>
      </c>
      <c r="L259" s="2" t="s">
        <v>22325</v>
      </c>
      <c r="M259" s="2"/>
      <c r="N259" s="2" t="s">
        <v>22251</v>
      </c>
      <c r="O259" s="2" t="s">
        <v>21814</v>
      </c>
      <c r="P259" s="2" t="s">
        <v>14070</v>
      </c>
      <c r="Q259" s="1" t="s">
        <v>25663</v>
      </c>
    </row>
    <row r="260" spans="1:17" x14ac:dyDescent="0.25">
      <c r="A260" s="17">
        <f t="shared" ref="A260:A323" si="8">A259+1</f>
        <v>259</v>
      </c>
      <c r="B260" s="2"/>
      <c r="C260" s="2" t="s">
        <v>14084</v>
      </c>
      <c r="D260" s="2" t="s">
        <v>14085</v>
      </c>
      <c r="E260" s="24">
        <v>410</v>
      </c>
      <c r="F260" s="23"/>
      <c r="G260" s="23">
        <f t="shared" si="6"/>
        <v>0</v>
      </c>
      <c r="H260" s="24"/>
      <c r="I260" s="23">
        <f t="shared" si="7"/>
        <v>0</v>
      </c>
      <c r="J260" s="24" t="s">
        <v>14069</v>
      </c>
      <c r="K260" s="2" t="s">
        <v>14086</v>
      </c>
      <c r="L260" s="2" t="s">
        <v>3619</v>
      </c>
      <c r="M260" s="2"/>
      <c r="N260" s="2" t="s">
        <v>22251</v>
      </c>
      <c r="O260" s="2" t="s">
        <v>21814</v>
      </c>
      <c r="P260" s="2" t="s">
        <v>14070</v>
      </c>
      <c r="Q260" s="1" t="s">
        <v>25663</v>
      </c>
    </row>
    <row r="261" spans="1:17" x14ac:dyDescent="0.25">
      <c r="A261" s="17">
        <f t="shared" si="8"/>
        <v>260</v>
      </c>
      <c r="B261" s="2"/>
      <c r="C261" s="2" t="s">
        <v>22326</v>
      </c>
      <c r="D261" s="2" t="s">
        <v>22327</v>
      </c>
      <c r="E261" s="2"/>
      <c r="F261" s="2"/>
      <c r="G261" s="2"/>
      <c r="H261" s="2"/>
      <c r="I261" s="23"/>
      <c r="J261" s="23">
        <v>351.54</v>
      </c>
      <c r="K261" s="2">
        <v>205039</v>
      </c>
      <c r="L261" s="2" t="s">
        <v>125</v>
      </c>
      <c r="M261" s="2" t="s">
        <v>125</v>
      </c>
      <c r="N261" s="2" t="s">
        <v>41</v>
      </c>
      <c r="O261" s="2" t="s">
        <v>21814</v>
      </c>
      <c r="P261" s="2" t="s">
        <v>14070</v>
      </c>
      <c r="Q261" s="1" t="s">
        <v>25663</v>
      </c>
    </row>
    <row r="262" spans="1:17" x14ac:dyDescent="0.25">
      <c r="A262" s="17">
        <f t="shared" si="8"/>
        <v>261</v>
      </c>
      <c r="B262" s="2"/>
      <c r="C262" s="2" t="s">
        <v>22328</v>
      </c>
      <c r="D262" s="2" t="s">
        <v>22329</v>
      </c>
      <c r="E262" s="2"/>
      <c r="F262" s="2"/>
      <c r="G262" s="2"/>
      <c r="H262" s="2"/>
      <c r="I262" s="23"/>
      <c r="J262" s="23">
        <v>118.19</v>
      </c>
      <c r="K262" s="2" t="s">
        <v>22330</v>
      </c>
      <c r="L262" s="2" t="s">
        <v>107</v>
      </c>
      <c r="M262" s="2" t="s">
        <v>107</v>
      </c>
      <c r="N262" s="2" t="s">
        <v>45</v>
      </c>
      <c r="O262" s="2" t="s">
        <v>21814</v>
      </c>
      <c r="P262" s="2" t="s">
        <v>14070</v>
      </c>
      <c r="Q262" s="1" t="s">
        <v>25664</v>
      </c>
    </row>
    <row r="263" spans="1:17" x14ac:dyDescent="0.25">
      <c r="A263" s="17">
        <f t="shared" si="8"/>
        <v>262</v>
      </c>
      <c r="B263" s="2"/>
      <c r="C263" s="2" t="s">
        <v>22331</v>
      </c>
      <c r="D263" s="2" t="s">
        <v>22332</v>
      </c>
      <c r="E263" s="2"/>
      <c r="F263" s="2"/>
      <c r="G263" s="2"/>
      <c r="H263" s="2"/>
      <c r="I263" s="23"/>
      <c r="J263" s="23">
        <v>570.84</v>
      </c>
      <c r="K263" s="2" t="s">
        <v>22333</v>
      </c>
      <c r="L263" s="2" t="s">
        <v>107</v>
      </c>
      <c r="M263" s="2" t="s">
        <v>107</v>
      </c>
      <c r="N263" s="2" t="s">
        <v>41</v>
      </c>
      <c r="O263" s="2" t="s">
        <v>21814</v>
      </c>
      <c r="P263" s="2" t="s">
        <v>14070</v>
      </c>
      <c r="Q263" s="1" t="s">
        <v>25664</v>
      </c>
    </row>
    <row r="264" spans="1:17" x14ac:dyDescent="0.25">
      <c r="A264" s="17">
        <f t="shared" si="8"/>
        <v>263</v>
      </c>
      <c r="B264" s="2"/>
      <c r="C264" s="2" t="s">
        <v>22334</v>
      </c>
      <c r="D264" s="2" t="s">
        <v>22335</v>
      </c>
      <c r="E264" s="2"/>
      <c r="F264" s="2"/>
      <c r="G264" s="2"/>
      <c r="H264" s="2"/>
      <c r="I264" s="23"/>
      <c r="J264" s="23">
        <v>422.42</v>
      </c>
      <c r="K264" s="2" t="s">
        <v>22336</v>
      </c>
      <c r="L264" s="2" t="s">
        <v>107</v>
      </c>
      <c r="M264" s="2" t="s">
        <v>107</v>
      </c>
      <c r="N264" s="2" t="s">
        <v>41</v>
      </c>
      <c r="O264" s="2" t="s">
        <v>21814</v>
      </c>
      <c r="P264" s="2" t="s">
        <v>14070</v>
      </c>
      <c r="Q264" s="1" t="s">
        <v>25664</v>
      </c>
    </row>
    <row r="265" spans="1:17" x14ac:dyDescent="0.25">
      <c r="A265" s="17">
        <f t="shared" si="8"/>
        <v>264</v>
      </c>
      <c r="B265" s="2"/>
      <c r="C265" s="2" t="s">
        <v>22337</v>
      </c>
      <c r="D265" s="2" t="s">
        <v>22338</v>
      </c>
      <c r="E265" s="2"/>
      <c r="F265" s="2"/>
      <c r="G265" s="2"/>
      <c r="H265" s="2"/>
      <c r="I265" s="23"/>
      <c r="J265" s="23">
        <v>335.09</v>
      </c>
      <c r="K265" s="2" t="s">
        <v>22339</v>
      </c>
      <c r="L265" s="2" t="s">
        <v>107</v>
      </c>
      <c r="M265" s="2" t="s">
        <v>107</v>
      </c>
      <c r="N265" s="2" t="s">
        <v>41</v>
      </c>
      <c r="O265" s="2" t="s">
        <v>21814</v>
      </c>
      <c r="P265" s="2" t="s">
        <v>14070</v>
      </c>
      <c r="Q265" s="1" t="s">
        <v>25664</v>
      </c>
    </row>
    <row r="266" spans="1:17" x14ac:dyDescent="0.25">
      <c r="A266" s="17">
        <f t="shared" si="8"/>
        <v>265</v>
      </c>
      <c r="B266" s="2"/>
      <c r="C266" s="2" t="s">
        <v>22340</v>
      </c>
      <c r="D266" s="2" t="s">
        <v>22341</v>
      </c>
      <c r="E266" s="2"/>
      <c r="F266" s="2"/>
      <c r="G266" s="2"/>
      <c r="H266" s="2"/>
      <c r="I266" s="23"/>
      <c r="J266" s="23">
        <v>6.02</v>
      </c>
      <c r="K266" s="2" t="s">
        <v>22342</v>
      </c>
      <c r="L266" s="2" t="s">
        <v>21938</v>
      </c>
      <c r="M266" s="2" t="s">
        <v>21938</v>
      </c>
      <c r="N266" s="2" t="s">
        <v>41</v>
      </c>
      <c r="O266" s="2" t="s">
        <v>21814</v>
      </c>
      <c r="P266" s="2" t="s">
        <v>14070</v>
      </c>
      <c r="Q266" s="1" t="s">
        <v>25664</v>
      </c>
    </row>
    <row r="267" spans="1:17" x14ac:dyDescent="0.25">
      <c r="A267" s="17">
        <f t="shared" si="8"/>
        <v>266</v>
      </c>
      <c r="B267" s="2"/>
      <c r="C267" s="2" t="s">
        <v>22343</v>
      </c>
      <c r="D267" s="2" t="s">
        <v>22344</v>
      </c>
      <c r="E267" s="2"/>
      <c r="F267" s="2"/>
      <c r="G267" s="2"/>
      <c r="H267" s="2"/>
      <c r="I267" s="23"/>
      <c r="J267" s="23">
        <v>5.48</v>
      </c>
      <c r="K267" s="2" t="s">
        <v>22345</v>
      </c>
      <c r="L267" s="2" t="s">
        <v>21938</v>
      </c>
      <c r="M267" s="2" t="s">
        <v>21938</v>
      </c>
      <c r="N267" s="2" t="s">
        <v>41</v>
      </c>
      <c r="O267" s="2" t="s">
        <v>21814</v>
      </c>
      <c r="P267" s="2" t="s">
        <v>14070</v>
      </c>
      <c r="Q267" s="1" t="s">
        <v>25664</v>
      </c>
    </row>
    <row r="268" spans="1:17" x14ac:dyDescent="0.25">
      <c r="A268" s="17">
        <f t="shared" si="8"/>
        <v>267</v>
      </c>
      <c r="B268" s="2"/>
      <c r="C268" s="2" t="s">
        <v>22346</v>
      </c>
      <c r="D268" s="2" t="s">
        <v>22347</v>
      </c>
      <c r="E268" s="2"/>
      <c r="F268" s="2"/>
      <c r="G268" s="2"/>
      <c r="H268" s="2"/>
      <c r="I268" s="23"/>
      <c r="J268" s="23">
        <v>26.08</v>
      </c>
      <c r="K268" s="2" t="s">
        <v>22348</v>
      </c>
      <c r="L268" s="2" t="s">
        <v>21938</v>
      </c>
      <c r="M268" s="2" t="s">
        <v>21938</v>
      </c>
      <c r="N268" s="2" t="s">
        <v>41</v>
      </c>
      <c r="O268" s="2" t="s">
        <v>21814</v>
      </c>
      <c r="P268" s="2" t="s">
        <v>14070</v>
      </c>
      <c r="Q268" s="1" t="s">
        <v>25664</v>
      </c>
    </row>
    <row r="269" spans="1:17" x14ac:dyDescent="0.25">
      <c r="A269" s="17">
        <f t="shared" si="8"/>
        <v>268</v>
      </c>
      <c r="B269" s="2"/>
      <c r="C269" s="2" t="s">
        <v>22349</v>
      </c>
      <c r="D269" s="2" t="s">
        <v>22350</v>
      </c>
      <c r="E269" s="2"/>
      <c r="F269" s="2"/>
      <c r="G269" s="2"/>
      <c r="H269" s="2"/>
      <c r="I269" s="23"/>
      <c r="J269" s="23">
        <v>2.46</v>
      </c>
      <c r="K269" s="2" t="s">
        <v>22351</v>
      </c>
      <c r="L269" s="2" t="s">
        <v>21938</v>
      </c>
      <c r="M269" s="2" t="s">
        <v>21938</v>
      </c>
      <c r="N269" s="2" t="s">
        <v>41</v>
      </c>
      <c r="O269" s="2" t="s">
        <v>21814</v>
      </c>
      <c r="P269" s="2" t="s">
        <v>14070</v>
      </c>
      <c r="Q269" s="1" t="s">
        <v>25664</v>
      </c>
    </row>
    <row r="270" spans="1:17" x14ac:dyDescent="0.25">
      <c r="A270" s="17">
        <f t="shared" si="8"/>
        <v>269</v>
      </c>
      <c r="B270" s="2"/>
      <c r="C270" s="2" t="s">
        <v>22352</v>
      </c>
      <c r="D270" s="2" t="s">
        <v>22353</v>
      </c>
      <c r="E270" s="2"/>
      <c r="F270" s="2"/>
      <c r="G270" s="2"/>
      <c r="H270" s="2"/>
      <c r="I270" s="23"/>
      <c r="J270" s="23">
        <v>129.74</v>
      </c>
      <c r="K270" s="2">
        <v>4240153</v>
      </c>
      <c r="L270" s="2" t="s">
        <v>530</v>
      </c>
      <c r="M270" s="2" t="s">
        <v>530</v>
      </c>
      <c r="N270" s="2" t="s">
        <v>41</v>
      </c>
      <c r="O270" s="2" t="s">
        <v>21814</v>
      </c>
      <c r="P270" s="2" t="s">
        <v>14070</v>
      </c>
      <c r="Q270" s="1" t="s">
        <v>25664</v>
      </c>
    </row>
    <row r="271" spans="1:17" x14ac:dyDescent="0.25">
      <c r="A271" s="17">
        <f t="shared" si="8"/>
        <v>270</v>
      </c>
      <c r="B271" s="2"/>
      <c r="C271" s="2" t="s">
        <v>22354</v>
      </c>
      <c r="D271" s="2" t="s">
        <v>22355</v>
      </c>
      <c r="E271" s="2"/>
      <c r="F271" s="2"/>
      <c r="G271" s="2"/>
      <c r="H271" s="2"/>
      <c r="I271" s="23"/>
      <c r="J271" s="23">
        <v>218.47</v>
      </c>
      <c r="K271" s="2">
        <v>4240154</v>
      </c>
      <c r="L271" s="2" t="s">
        <v>530</v>
      </c>
      <c r="M271" s="2" t="s">
        <v>530</v>
      </c>
      <c r="N271" s="2" t="s">
        <v>41</v>
      </c>
      <c r="O271" s="2" t="s">
        <v>21814</v>
      </c>
      <c r="P271" s="2" t="s">
        <v>14070</v>
      </c>
      <c r="Q271" s="1" t="s">
        <v>25664</v>
      </c>
    </row>
    <row r="272" spans="1:17" x14ac:dyDescent="0.25">
      <c r="A272" s="17">
        <f t="shared" si="8"/>
        <v>271</v>
      </c>
      <c r="B272" s="2"/>
      <c r="C272" s="2" t="s">
        <v>22356</v>
      </c>
      <c r="D272" s="2" t="s">
        <v>22357</v>
      </c>
      <c r="E272" s="2"/>
      <c r="F272" s="2"/>
      <c r="G272" s="2"/>
      <c r="H272" s="2"/>
      <c r="I272" s="23"/>
      <c r="J272" s="23">
        <v>1054.24</v>
      </c>
      <c r="K272" s="2" t="s">
        <v>8241</v>
      </c>
      <c r="L272" s="2" t="s">
        <v>14139</v>
      </c>
      <c r="M272" s="2" t="s">
        <v>19886</v>
      </c>
      <c r="N272" s="2" t="s">
        <v>1524</v>
      </c>
      <c r="O272" s="2" t="s">
        <v>21814</v>
      </c>
      <c r="P272" s="2" t="s">
        <v>14070</v>
      </c>
      <c r="Q272" s="1" t="s">
        <v>25664</v>
      </c>
    </row>
    <row r="273" spans="1:17" x14ac:dyDescent="0.25">
      <c r="A273" s="17">
        <f t="shared" si="8"/>
        <v>272</v>
      </c>
      <c r="B273" s="2"/>
      <c r="C273" s="2" t="s">
        <v>22358</v>
      </c>
      <c r="D273" s="2" t="s">
        <v>22359</v>
      </c>
      <c r="E273" s="2"/>
      <c r="F273" s="2"/>
      <c r="G273" s="2"/>
      <c r="H273" s="2"/>
      <c r="I273" s="23"/>
      <c r="J273" s="23">
        <v>1238.93</v>
      </c>
      <c r="K273" s="2" t="s">
        <v>22360</v>
      </c>
      <c r="L273" s="2" t="s">
        <v>14139</v>
      </c>
      <c r="M273" s="2" t="s">
        <v>19886</v>
      </c>
      <c r="N273" s="2" t="s">
        <v>1524</v>
      </c>
      <c r="O273" s="2" t="s">
        <v>21814</v>
      </c>
      <c r="P273" s="2" t="s">
        <v>14070</v>
      </c>
      <c r="Q273" s="1" t="s">
        <v>25664</v>
      </c>
    </row>
    <row r="274" spans="1:17" x14ac:dyDescent="0.25">
      <c r="A274" s="17">
        <f t="shared" si="8"/>
        <v>273</v>
      </c>
      <c r="B274" s="2"/>
      <c r="C274" s="2" t="s">
        <v>22361</v>
      </c>
      <c r="D274" s="2" t="s">
        <v>22362</v>
      </c>
      <c r="E274" s="2"/>
      <c r="F274" s="2"/>
      <c r="G274" s="2"/>
      <c r="H274" s="2"/>
      <c r="I274" s="23"/>
      <c r="J274" s="23">
        <v>1387.29</v>
      </c>
      <c r="K274" s="2" t="s">
        <v>8198</v>
      </c>
      <c r="L274" s="2" t="s">
        <v>14139</v>
      </c>
      <c r="M274" s="2" t="s">
        <v>19886</v>
      </c>
      <c r="N274" s="2" t="s">
        <v>1524</v>
      </c>
      <c r="O274" s="2" t="s">
        <v>21814</v>
      </c>
      <c r="P274" s="2" t="s">
        <v>14070</v>
      </c>
      <c r="Q274" s="1" t="s">
        <v>25664</v>
      </c>
    </row>
    <row r="275" spans="1:17" x14ac:dyDescent="0.25">
      <c r="A275" s="17">
        <f t="shared" si="8"/>
        <v>274</v>
      </c>
      <c r="B275" s="2"/>
      <c r="C275" s="2" t="s">
        <v>22363</v>
      </c>
      <c r="D275" s="2" t="s">
        <v>22364</v>
      </c>
      <c r="E275" s="2"/>
      <c r="F275" s="2"/>
      <c r="G275" s="2"/>
      <c r="H275" s="2"/>
      <c r="I275" s="23"/>
      <c r="J275" s="23">
        <v>1712.02</v>
      </c>
      <c r="K275" s="2" t="s">
        <v>8138</v>
      </c>
      <c r="L275" s="2" t="s">
        <v>251</v>
      </c>
      <c r="M275" s="2" t="s">
        <v>251</v>
      </c>
      <c r="N275" s="2" t="s">
        <v>1524</v>
      </c>
      <c r="O275" s="2" t="s">
        <v>21814</v>
      </c>
      <c r="P275" s="2" t="s">
        <v>14070</v>
      </c>
      <c r="Q275" s="1" t="s">
        <v>25664</v>
      </c>
    </row>
    <row r="276" spans="1:17" x14ac:dyDescent="0.25">
      <c r="A276" s="17">
        <f t="shared" si="8"/>
        <v>275</v>
      </c>
      <c r="B276" s="2"/>
      <c r="C276" s="3" t="s">
        <v>22365</v>
      </c>
      <c r="D276" s="2" t="s">
        <v>22366</v>
      </c>
      <c r="E276" s="2"/>
      <c r="F276" s="2"/>
      <c r="G276" s="2"/>
      <c r="H276" s="2"/>
      <c r="I276" s="23"/>
      <c r="J276" s="23">
        <v>1626.55</v>
      </c>
      <c r="K276" s="2" t="s">
        <v>19960</v>
      </c>
      <c r="L276" s="2" t="s">
        <v>177</v>
      </c>
      <c r="M276" s="2" t="s">
        <v>177</v>
      </c>
      <c r="N276" s="2" t="s">
        <v>1524</v>
      </c>
      <c r="O276" s="2" t="s">
        <v>21814</v>
      </c>
      <c r="P276" s="2" t="s">
        <v>14070</v>
      </c>
      <c r="Q276" s="1" t="s">
        <v>25664</v>
      </c>
    </row>
    <row r="277" spans="1:17" x14ac:dyDescent="0.25">
      <c r="A277" s="17">
        <f t="shared" si="8"/>
        <v>276</v>
      </c>
      <c r="B277" s="2"/>
      <c r="C277" s="2" t="s">
        <v>22367</v>
      </c>
      <c r="D277" s="2" t="s">
        <v>22368</v>
      </c>
      <c r="E277" s="2"/>
      <c r="F277" s="2"/>
      <c r="G277" s="2"/>
      <c r="H277" s="2"/>
      <c r="I277" s="23"/>
      <c r="J277" s="23">
        <v>892.73</v>
      </c>
      <c r="K277" s="2" t="s">
        <v>22369</v>
      </c>
      <c r="L277" s="2" t="s">
        <v>177</v>
      </c>
      <c r="M277" s="2" t="s">
        <v>177</v>
      </c>
      <c r="N277" s="2" t="s">
        <v>1524</v>
      </c>
      <c r="O277" s="2" t="s">
        <v>21814</v>
      </c>
      <c r="P277" s="2" t="s">
        <v>14070</v>
      </c>
      <c r="Q277" s="1" t="s">
        <v>25664</v>
      </c>
    </row>
    <row r="278" spans="1:17" x14ac:dyDescent="0.25">
      <c r="A278" s="17">
        <f t="shared" si="8"/>
        <v>277</v>
      </c>
      <c r="B278" s="2"/>
      <c r="C278" s="2" t="s">
        <v>22370</v>
      </c>
      <c r="D278" s="2" t="s">
        <v>22371</v>
      </c>
      <c r="E278" s="2"/>
      <c r="F278" s="2"/>
      <c r="G278" s="2"/>
      <c r="H278" s="2"/>
      <c r="I278" s="23"/>
      <c r="J278" s="23">
        <v>2293.85</v>
      </c>
      <c r="K278" s="2" t="s">
        <v>20002</v>
      </c>
      <c r="L278" s="2" t="s">
        <v>177</v>
      </c>
      <c r="M278" s="2" t="s">
        <v>177</v>
      </c>
      <c r="N278" s="2" t="s">
        <v>1524</v>
      </c>
      <c r="O278" s="2" t="s">
        <v>21814</v>
      </c>
      <c r="P278" s="2" t="s">
        <v>14070</v>
      </c>
      <c r="Q278" s="1" t="s">
        <v>25664</v>
      </c>
    </row>
    <row r="279" spans="1:17" x14ac:dyDescent="0.25">
      <c r="A279" s="17">
        <f t="shared" si="8"/>
        <v>278</v>
      </c>
      <c r="B279" s="2"/>
      <c r="C279" s="2" t="s">
        <v>22372</v>
      </c>
      <c r="D279" s="2" t="s">
        <v>22373</v>
      </c>
      <c r="E279" s="2"/>
      <c r="F279" s="2"/>
      <c r="G279" s="2"/>
      <c r="H279" s="2"/>
      <c r="I279" s="23"/>
      <c r="J279" s="23">
        <v>3879.42</v>
      </c>
      <c r="K279" s="2" t="s">
        <v>22374</v>
      </c>
      <c r="L279" s="2" t="s">
        <v>177</v>
      </c>
      <c r="M279" s="2" t="s">
        <v>177</v>
      </c>
      <c r="N279" s="2" t="s">
        <v>1524</v>
      </c>
      <c r="O279" s="2" t="s">
        <v>21814</v>
      </c>
      <c r="P279" s="2" t="s">
        <v>14070</v>
      </c>
      <c r="Q279" s="1" t="s">
        <v>25664</v>
      </c>
    </row>
    <row r="280" spans="1:17" x14ac:dyDescent="0.25">
      <c r="A280" s="17">
        <f t="shared" si="8"/>
        <v>279</v>
      </c>
      <c r="B280" s="2"/>
      <c r="C280" s="2" t="s">
        <v>22375</v>
      </c>
      <c r="D280" s="2" t="s">
        <v>22376</v>
      </c>
      <c r="E280" s="2"/>
      <c r="F280" s="2"/>
      <c r="G280" s="2"/>
      <c r="H280" s="2"/>
      <c r="I280" s="23"/>
      <c r="J280" s="23">
        <v>33.61</v>
      </c>
      <c r="K280" s="2" t="s">
        <v>22377</v>
      </c>
      <c r="L280" s="2" t="s">
        <v>21825</v>
      </c>
      <c r="M280" s="2" t="s">
        <v>21825</v>
      </c>
      <c r="N280" s="2" t="s">
        <v>1524</v>
      </c>
      <c r="O280" s="2" t="s">
        <v>21814</v>
      </c>
      <c r="P280" s="2" t="s">
        <v>14070</v>
      </c>
      <c r="Q280" s="1" t="s">
        <v>25664</v>
      </c>
    </row>
    <row r="281" spans="1:17" x14ac:dyDescent="0.25">
      <c r="A281" s="17">
        <f t="shared" si="8"/>
        <v>280</v>
      </c>
      <c r="B281" s="2"/>
      <c r="C281" s="2" t="s">
        <v>22378</v>
      </c>
      <c r="D281" s="2" t="s">
        <v>22379</v>
      </c>
      <c r="E281" s="2"/>
      <c r="F281" s="2"/>
      <c r="G281" s="2"/>
      <c r="H281" s="2"/>
      <c r="I281" s="23"/>
      <c r="J281" s="23">
        <v>6831.3</v>
      </c>
      <c r="K281" s="2" t="s">
        <v>8226</v>
      </c>
      <c r="L281" s="2" t="s">
        <v>107</v>
      </c>
      <c r="M281" s="2" t="s">
        <v>107</v>
      </c>
      <c r="N281" s="2" t="s">
        <v>2486</v>
      </c>
      <c r="O281" s="2" t="s">
        <v>21814</v>
      </c>
      <c r="P281" s="2" t="s">
        <v>14070</v>
      </c>
      <c r="Q281" s="1" t="s">
        <v>25664</v>
      </c>
    </row>
    <row r="282" spans="1:17" x14ac:dyDescent="0.25">
      <c r="A282" s="17">
        <f t="shared" si="8"/>
        <v>281</v>
      </c>
      <c r="B282" s="2"/>
      <c r="C282" s="2" t="s">
        <v>22380</v>
      </c>
      <c r="D282" s="2" t="s">
        <v>22381</v>
      </c>
      <c r="E282" s="2"/>
      <c r="F282" s="2"/>
      <c r="G282" s="2"/>
      <c r="H282" s="2"/>
      <c r="I282" s="23"/>
      <c r="J282" s="23">
        <v>6831.3</v>
      </c>
      <c r="K282" s="2" t="s">
        <v>22382</v>
      </c>
      <c r="L282" s="2" t="s">
        <v>107</v>
      </c>
      <c r="M282" s="2" t="s">
        <v>107</v>
      </c>
      <c r="N282" s="2" t="s">
        <v>2486</v>
      </c>
      <c r="O282" s="2" t="s">
        <v>21814</v>
      </c>
      <c r="P282" s="2" t="s">
        <v>14070</v>
      </c>
      <c r="Q282" s="1" t="s">
        <v>25664</v>
      </c>
    </row>
    <row r="283" spans="1:17" x14ac:dyDescent="0.25">
      <c r="A283" s="17">
        <f t="shared" si="8"/>
        <v>282</v>
      </c>
      <c r="B283" s="2"/>
      <c r="C283" s="2" t="s">
        <v>22383</v>
      </c>
      <c r="D283" s="2" t="s">
        <v>22384</v>
      </c>
      <c r="E283" s="2"/>
      <c r="F283" s="2"/>
      <c r="G283" s="2"/>
      <c r="H283" s="2"/>
      <c r="I283" s="23"/>
      <c r="J283" s="23">
        <v>4.1399999999999997</v>
      </c>
      <c r="K283" s="2">
        <v>2015010</v>
      </c>
      <c r="L283" s="2" t="s">
        <v>5621</v>
      </c>
      <c r="M283" s="2" t="s">
        <v>5621</v>
      </c>
      <c r="N283" s="2" t="s">
        <v>21820</v>
      </c>
      <c r="O283" s="2" t="s">
        <v>21885</v>
      </c>
      <c r="P283" s="2" t="s">
        <v>14070</v>
      </c>
      <c r="Q283" s="1" t="s">
        <v>25664</v>
      </c>
    </row>
    <row r="284" spans="1:17" x14ac:dyDescent="0.25">
      <c r="A284" s="17">
        <f t="shared" si="8"/>
        <v>283</v>
      </c>
      <c r="B284" s="2"/>
      <c r="C284" s="2" t="s">
        <v>22385</v>
      </c>
      <c r="D284" s="2" t="s">
        <v>22386</v>
      </c>
      <c r="E284" s="2"/>
      <c r="F284" s="2"/>
      <c r="G284" s="2"/>
      <c r="H284" s="2"/>
      <c r="I284" s="23"/>
      <c r="J284" s="23">
        <v>4.8600000000000003</v>
      </c>
      <c r="K284" s="2">
        <v>4000052</v>
      </c>
      <c r="L284" s="2" t="s">
        <v>22043</v>
      </c>
      <c r="M284" s="2" t="s">
        <v>22043</v>
      </c>
      <c r="N284" s="2" t="s">
        <v>21820</v>
      </c>
      <c r="O284" s="2" t="s">
        <v>21885</v>
      </c>
      <c r="P284" s="2" t="s">
        <v>14070</v>
      </c>
      <c r="Q284" s="1" t="s">
        <v>25664</v>
      </c>
    </row>
    <row r="285" spans="1:17" x14ac:dyDescent="0.25">
      <c r="A285" s="17">
        <f t="shared" si="8"/>
        <v>284</v>
      </c>
      <c r="B285" s="2"/>
      <c r="C285" s="2" t="s">
        <v>22387</v>
      </c>
      <c r="D285" s="2" t="s">
        <v>22388</v>
      </c>
      <c r="E285" s="2"/>
      <c r="F285" s="2"/>
      <c r="G285" s="2"/>
      <c r="H285" s="2"/>
      <c r="I285" s="23"/>
      <c r="J285" s="23">
        <v>1.05</v>
      </c>
      <c r="K285" s="2">
        <v>4000067</v>
      </c>
      <c r="L285" s="2" t="s">
        <v>22043</v>
      </c>
      <c r="M285" s="2" t="s">
        <v>22043</v>
      </c>
      <c r="N285" s="2" t="s">
        <v>21820</v>
      </c>
      <c r="O285" s="2" t="s">
        <v>21885</v>
      </c>
      <c r="P285" s="2" t="s">
        <v>14070</v>
      </c>
      <c r="Q285" s="1" t="s">
        <v>25664</v>
      </c>
    </row>
    <row r="286" spans="1:17" x14ac:dyDescent="0.25">
      <c r="A286" s="17">
        <f t="shared" si="8"/>
        <v>285</v>
      </c>
      <c r="B286" s="2"/>
      <c r="C286" s="2" t="s">
        <v>22389</v>
      </c>
      <c r="D286" s="2" t="s">
        <v>22390</v>
      </c>
      <c r="E286" s="2"/>
      <c r="F286" s="2"/>
      <c r="G286" s="2"/>
      <c r="H286" s="2"/>
      <c r="I286" s="23"/>
      <c r="J286" s="23">
        <v>2.85</v>
      </c>
      <c r="K286" s="2" t="s">
        <v>15908</v>
      </c>
      <c r="L286" s="2" t="s">
        <v>22043</v>
      </c>
      <c r="M286" s="2" t="s">
        <v>22043</v>
      </c>
      <c r="N286" s="2" t="s">
        <v>21820</v>
      </c>
      <c r="O286" s="2" t="s">
        <v>21885</v>
      </c>
      <c r="P286" s="2" t="s">
        <v>14070</v>
      </c>
      <c r="Q286" s="1" t="s">
        <v>25664</v>
      </c>
    </row>
    <row r="287" spans="1:17" x14ac:dyDescent="0.25">
      <c r="A287" s="17">
        <f t="shared" si="8"/>
        <v>286</v>
      </c>
      <c r="B287" s="2"/>
      <c r="C287" s="2" t="s">
        <v>22391</v>
      </c>
      <c r="D287" s="2" t="s">
        <v>22392</v>
      </c>
      <c r="E287" s="2"/>
      <c r="F287" s="2"/>
      <c r="G287" s="2"/>
      <c r="H287" s="2"/>
      <c r="I287" s="23"/>
      <c r="J287" s="23">
        <v>3.14</v>
      </c>
      <c r="K287" s="2">
        <v>4000505</v>
      </c>
      <c r="L287" s="2" t="s">
        <v>22043</v>
      </c>
      <c r="M287" s="2" t="s">
        <v>22043</v>
      </c>
      <c r="N287" s="2" t="s">
        <v>21820</v>
      </c>
      <c r="O287" s="2" t="s">
        <v>21885</v>
      </c>
      <c r="P287" s="2" t="s">
        <v>14070</v>
      </c>
      <c r="Q287" s="1" t="s">
        <v>25664</v>
      </c>
    </row>
    <row r="288" spans="1:17" x14ac:dyDescent="0.25">
      <c r="A288" s="17">
        <f t="shared" si="8"/>
        <v>287</v>
      </c>
      <c r="B288" s="2"/>
      <c r="C288" s="2" t="s">
        <v>22393</v>
      </c>
      <c r="D288" s="2" t="s">
        <v>22394</v>
      </c>
      <c r="E288" s="2"/>
      <c r="F288" s="2"/>
      <c r="G288" s="2"/>
      <c r="H288" s="2"/>
      <c r="I288" s="23"/>
      <c r="J288" s="23">
        <v>6.68</v>
      </c>
      <c r="K288" s="2">
        <v>4000113</v>
      </c>
      <c r="L288" s="2" t="s">
        <v>22043</v>
      </c>
      <c r="M288" s="2" t="s">
        <v>22043</v>
      </c>
      <c r="N288" s="2" t="s">
        <v>21820</v>
      </c>
      <c r="O288" s="2" t="s">
        <v>21885</v>
      </c>
      <c r="P288" s="2" t="s">
        <v>14070</v>
      </c>
      <c r="Q288" s="1" t="s">
        <v>25664</v>
      </c>
    </row>
    <row r="289" spans="1:17" x14ac:dyDescent="0.25">
      <c r="A289" s="17">
        <f t="shared" si="8"/>
        <v>288</v>
      </c>
      <c r="B289" s="2"/>
      <c r="C289" s="2" t="s">
        <v>22395</v>
      </c>
      <c r="D289" s="2" t="s">
        <v>22396</v>
      </c>
      <c r="E289" s="2"/>
      <c r="F289" s="2"/>
      <c r="G289" s="2"/>
      <c r="H289" s="2"/>
      <c r="I289" s="23"/>
      <c r="J289" s="23">
        <v>7.73</v>
      </c>
      <c r="K289" s="2">
        <v>4000162</v>
      </c>
      <c r="L289" s="2" t="s">
        <v>22043</v>
      </c>
      <c r="M289" s="2" t="s">
        <v>22043</v>
      </c>
      <c r="N289" s="2" t="s">
        <v>21820</v>
      </c>
      <c r="O289" s="2" t="s">
        <v>21885</v>
      </c>
      <c r="P289" s="2" t="s">
        <v>14070</v>
      </c>
      <c r="Q289" s="1" t="s">
        <v>25664</v>
      </c>
    </row>
    <row r="290" spans="1:17" x14ac:dyDescent="0.25">
      <c r="A290" s="17">
        <f t="shared" si="8"/>
        <v>289</v>
      </c>
      <c r="B290" s="2"/>
      <c r="C290" s="2" t="s">
        <v>22397</v>
      </c>
      <c r="D290" s="2" t="s">
        <v>22398</v>
      </c>
      <c r="E290" s="2"/>
      <c r="F290" s="2"/>
      <c r="G290" s="2"/>
      <c r="H290" s="2"/>
      <c r="I290" s="23"/>
      <c r="J290" s="23">
        <v>3.99</v>
      </c>
      <c r="K290" s="2" t="s">
        <v>22399</v>
      </c>
      <c r="L290" s="2" t="s">
        <v>21819</v>
      </c>
      <c r="M290" s="2" t="s">
        <v>21819</v>
      </c>
      <c r="N290" s="2" t="s">
        <v>21820</v>
      </c>
      <c r="O290" s="2" t="s">
        <v>21885</v>
      </c>
      <c r="P290" s="2" t="s">
        <v>14070</v>
      </c>
      <c r="Q290" s="1" t="s">
        <v>25664</v>
      </c>
    </row>
    <row r="291" spans="1:17" x14ac:dyDescent="0.25">
      <c r="A291" s="17">
        <f t="shared" si="8"/>
        <v>290</v>
      </c>
      <c r="B291" s="2"/>
      <c r="C291" s="2" t="s">
        <v>22400</v>
      </c>
      <c r="D291" s="2" t="s">
        <v>22401</v>
      </c>
      <c r="E291" s="2"/>
      <c r="F291" s="2"/>
      <c r="G291" s="2"/>
      <c r="H291" s="2"/>
      <c r="I291" s="23"/>
      <c r="J291" s="23">
        <v>74.569999999999993</v>
      </c>
      <c r="K291" s="2" t="s">
        <v>22402</v>
      </c>
      <c r="L291" s="2" t="s">
        <v>21819</v>
      </c>
      <c r="M291" s="2" t="s">
        <v>21819</v>
      </c>
      <c r="N291" s="2" t="s">
        <v>21820</v>
      </c>
      <c r="O291" s="2" t="s">
        <v>21885</v>
      </c>
      <c r="P291" s="2" t="s">
        <v>14070</v>
      </c>
      <c r="Q291" s="1" t="s">
        <v>25664</v>
      </c>
    </row>
    <row r="292" spans="1:17" x14ac:dyDescent="0.25">
      <c r="A292" s="17">
        <f t="shared" si="8"/>
        <v>291</v>
      </c>
      <c r="B292" s="2"/>
      <c r="C292" s="2" t="s">
        <v>22403</v>
      </c>
      <c r="D292" s="2" t="s">
        <v>22404</v>
      </c>
      <c r="E292" s="2"/>
      <c r="F292" s="2"/>
      <c r="G292" s="2"/>
      <c r="H292" s="2"/>
      <c r="I292" s="23"/>
      <c r="J292" s="23">
        <v>2.2799999999999998</v>
      </c>
      <c r="K292" s="2" t="s">
        <v>22405</v>
      </c>
      <c r="L292" s="2" t="s">
        <v>21819</v>
      </c>
      <c r="M292" s="2" t="s">
        <v>21819</v>
      </c>
      <c r="N292" s="2" t="s">
        <v>21820</v>
      </c>
      <c r="O292" s="2" t="s">
        <v>21885</v>
      </c>
      <c r="P292" s="2" t="s">
        <v>14070</v>
      </c>
      <c r="Q292" s="1" t="s">
        <v>25664</v>
      </c>
    </row>
    <row r="293" spans="1:17" x14ac:dyDescent="0.25">
      <c r="A293" s="17">
        <f t="shared" si="8"/>
        <v>292</v>
      </c>
      <c r="B293" s="2"/>
      <c r="C293" s="2" t="s">
        <v>22406</v>
      </c>
      <c r="D293" s="2" t="s">
        <v>22407</v>
      </c>
      <c r="E293" s="2"/>
      <c r="F293" s="2"/>
      <c r="G293" s="2"/>
      <c r="H293" s="2"/>
      <c r="I293" s="23"/>
      <c r="J293" s="23">
        <v>2.46</v>
      </c>
      <c r="K293" s="2" t="s">
        <v>22408</v>
      </c>
      <c r="L293" s="2" t="s">
        <v>21819</v>
      </c>
      <c r="M293" s="2" t="s">
        <v>21819</v>
      </c>
      <c r="N293" s="2" t="s">
        <v>21820</v>
      </c>
      <c r="O293" s="2" t="s">
        <v>21885</v>
      </c>
      <c r="P293" s="2" t="s">
        <v>14070</v>
      </c>
      <c r="Q293" s="1" t="s">
        <v>25664</v>
      </c>
    </row>
    <row r="294" spans="1:17" x14ac:dyDescent="0.25">
      <c r="A294" s="17">
        <f t="shared" si="8"/>
        <v>293</v>
      </c>
      <c r="B294" s="2"/>
      <c r="C294" s="2" t="s">
        <v>22409</v>
      </c>
      <c r="D294" s="2" t="s">
        <v>22410</v>
      </c>
      <c r="E294" s="2"/>
      <c r="F294" s="2"/>
      <c r="G294" s="2"/>
      <c r="H294" s="2"/>
      <c r="I294" s="23"/>
      <c r="J294" s="23">
        <v>9.69</v>
      </c>
      <c r="K294" s="2" t="s">
        <v>22411</v>
      </c>
      <c r="L294" s="2" t="s">
        <v>21819</v>
      </c>
      <c r="M294" s="2" t="s">
        <v>21819</v>
      </c>
      <c r="N294" s="2" t="s">
        <v>21820</v>
      </c>
      <c r="O294" s="2" t="s">
        <v>21885</v>
      </c>
      <c r="P294" s="2" t="s">
        <v>14070</v>
      </c>
      <c r="Q294" s="1" t="s">
        <v>25664</v>
      </c>
    </row>
    <row r="295" spans="1:17" x14ac:dyDescent="0.25">
      <c r="A295" s="17">
        <f t="shared" si="8"/>
        <v>294</v>
      </c>
      <c r="B295" s="2"/>
      <c r="C295" s="2" t="s">
        <v>22412</v>
      </c>
      <c r="D295" s="2" t="s">
        <v>22413</v>
      </c>
      <c r="E295" s="2"/>
      <c r="F295" s="2"/>
      <c r="G295" s="2"/>
      <c r="H295" s="2"/>
      <c r="I295" s="23"/>
      <c r="J295" s="23">
        <v>10.9</v>
      </c>
      <c r="K295" s="2" t="s">
        <v>22414</v>
      </c>
      <c r="L295" s="2" t="s">
        <v>21819</v>
      </c>
      <c r="M295" s="2" t="s">
        <v>21819</v>
      </c>
      <c r="N295" s="2" t="s">
        <v>21820</v>
      </c>
      <c r="O295" s="2" t="s">
        <v>21885</v>
      </c>
      <c r="P295" s="2" t="s">
        <v>14070</v>
      </c>
      <c r="Q295" s="1" t="s">
        <v>25664</v>
      </c>
    </row>
    <row r="296" spans="1:17" x14ac:dyDescent="0.25">
      <c r="A296" s="17">
        <f t="shared" si="8"/>
        <v>295</v>
      </c>
      <c r="B296" s="2"/>
      <c r="C296" s="2" t="s">
        <v>22415</v>
      </c>
      <c r="D296" s="2" t="s">
        <v>22416</v>
      </c>
      <c r="E296" s="2"/>
      <c r="F296" s="2"/>
      <c r="G296" s="2"/>
      <c r="H296" s="2"/>
      <c r="I296" s="23"/>
      <c r="J296" s="23">
        <v>1.31</v>
      </c>
      <c r="K296" s="2" t="s">
        <v>22417</v>
      </c>
      <c r="L296" s="2" t="s">
        <v>21819</v>
      </c>
      <c r="M296" s="2" t="s">
        <v>21819</v>
      </c>
      <c r="N296" s="2" t="s">
        <v>21820</v>
      </c>
      <c r="O296" s="2" t="s">
        <v>21885</v>
      </c>
      <c r="P296" s="2" t="s">
        <v>14070</v>
      </c>
      <c r="Q296" s="1" t="s">
        <v>25664</v>
      </c>
    </row>
    <row r="297" spans="1:17" x14ac:dyDescent="0.25">
      <c r="A297" s="17">
        <f t="shared" si="8"/>
        <v>296</v>
      </c>
      <c r="B297" s="2"/>
      <c r="C297" s="2" t="s">
        <v>22418</v>
      </c>
      <c r="D297" s="2" t="s">
        <v>22419</v>
      </c>
      <c r="E297" s="2"/>
      <c r="F297" s="2"/>
      <c r="G297" s="2"/>
      <c r="H297" s="2"/>
      <c r="I297" s="23"/>
      <c r="J297" s="23">
        <v>4.83</v>
      </c>
      <c r="K297" s="2" t="s">
        <v>22420</v>
      </c>
      <c r="L297" s="2" t="s">
        <v>21819</v>
      </c>
      <c r="M297" s="2" t="s">
        <v>21819</v>
      </c>
      <c r="N297" s="2" t="s">
        <v>21820</v>
      </c>
      <c r="O297" s="2" t="s">
        <v>21885</v>
      </c>
      <c r="P297" s="2" t="s">
        <v>14070</v>
      </c>
      <c r="Q297" s="1" t="s">
        <v>25664</v>
      </c>
    </row>
    <row r="298" spans="1:17" x14ac:dyDescent="0.25">
      <c r="A298" s="17">
        <f t="shared" si="8"/>
        <v>297</v>
      </c>
      <c r="B298" s="2"/>
      <c r="C298" s="2" t="s">
        <v>22421</v>
      </c>
      <c r="D298" s="2" t="s">
        <v>22422</v>
      </c>
      <c r="E298" s="2"/>
      <c r="F298" s="2"/>
      <c r="G298" s="2"/>
      <c r="H298" s="2"/>
      <c r="I298" s="23"/>
      <c r="J298" s="23">
        <v>7.79</v>
      </c>
      <c r="K298" s="2" t="s">
        <v>22423</v>
      </c>
      <c r="L298" s="2" t="s">
        <v>22140</v>
      </c>
      <c r="M298" s="2" t="s">
        <v>22140</v>
      </c>
      <c r="N298" s="2" t="s">
        <v>21820</v>
      </c>
      <c r="O298" s="2" t="s">
        <v>21885</v>
      </c>
      <c r="P298" s="2" t="s">
        <v>14070</v>
      </c>
      <c r="Q298" s="1" t="s">
        <v>25664</v>
      </c>
    </row>
    <row r="299" spans="1:17" x14ac:dyDescent="0.25">
      <c r="A299" s="17">
        <f t="shared" si="8"/>
        <v>298</v>
      </c>
      <c r="B299" s="2"/>
      <c r="C299" s="2" t="s">
        <v>22424</v>
      </c>
      <c r="D299" s="2" t="s">
        <v>22425</v>
      </c>
      <c r="E299" s="2"/>
      <c r="F299" s="2"/>
      <c r="G299" s="2"/>
      <c r="H299" s="2"/>
      <c r="I299" s="23"/>
      <c r="J299" s="23">
        <v>2.0499999999999998</v>
      </c>
      <c r="K299" s="2" t="s">
        <v>15861</v>
      </c>
      <c r="L299" s="2" t="s">
        <v>22140</v>
      </c>
      <c r="M299" s="2" t="s">
        <v>22140</v>
      </c>
      <c r="N299" s="2" t="s">
        <v>21820</v>
      </c>
      <c r="O299" s="2" t="s">
        <v>21885</v>
      </c>
      <c r="P299" s="2" t="s">
        <v>14070</v>
      </c>
      <c r="Q299" s="1" t="s">
        <v>25664</v>
      </c>
    </row>
    <row r="300" spans="1:17" x14ac:dyDescent="0.25">
      <c r="A300" s="17">
        <f t="shared" si="8"/>
        <v>299</v>
      </c>
      <c r="B300" s="2"/>
      <c r="C300" s="2" t="s">
        <v>22426</v>
      </c>
      <c r="D300" s="2" t="s">
        <v>22427</v>
      </c>
      <c r="E300" s="2"/>
      <c r="F300" s="2"/>
      <c r="G300" s="2"/>
      <c r="H300" s="2"/>
      <c r="I300" s="23"/>
      <c r="J300" s="23">
        <v>1.9</v>
      </c>
      <c r="K300" s="2" t="s">
        <v>17927</v>
      </c>
      <c r="L300" s="2" t="s">
        <v>22140</v>
      </c>
      <c r="M300" s="2" t="s">
        <v>22140</v>
      </c>
      <c r="N300" s="2" t="s">
        <v>21820</v>
      </c>
      <c r="O300" s="2" t="s">
        <v>21885</v>
      </c>
      <c r="P300" s="2" t="s">
        <v>14070</v>
      </c>
      <c r="Q300" s="1" t="s">
        <v>25664</v>
      </c>
    </row>
    <row r="301" spans="1:17" x14ac:dyDescent="0.25">
      <c r="A301" s="17">
        <f t="shared" si="8"/>
        <v>300</v>
      </c>
      <c r="B301" s="2"/>
      <c r="C301" s="2" t="s">
        <v>22428</v>
      </c>
      <c r="D301" s="2" t="s">
        <v>22429</v>
      </c>
      <c r="E301" s="2"/>
      <c r="F301" s="2"/>
      <c r="G301" s="2"/>
      <c r="H301" s="2"/>
      <c r="I301" s="24"/>
      <c r="J301" s="24" t="s">
        <v>14069</v>
      </c>
      <c r="K301" s="2" t="s">
        <v>22430</v>
      </c>
      <c r="L301" s="2" t="s">
        <v>22140</v>
      </c>
      <c r="M301" s="2" t="s">
        <v>22140</v>
      </c>
      <c r="N301" s="2" t="s">
        <v>21820</v>
      </c>
      <c r="O301" s="2" t="s">
        <v>21885</v>
      </c>
      <c r="P301" s="2" t="s">
        <v>14070</v>
      </c>
      <c r="Q301" s="1" t="s">
        <v>25664</v>
      </c>
    </row>
    <row r="302" spans="1:17" x14ac:dyDescent="0.25">
      <c r="A302" s="17">
        <f t="shared" si="8"/>
        <v>301</v>
      </c>
      <c r="B302" s="2"/>
      <c r="C302" s="2" t="s">
        <v>22431</v>
      </c>
      <c r="D302" s="2" t="s">
        <v>22432</v>
      </c>
      <c r="E302" s="2"/>
      <c r="F302" s="2"/>
      <c r="G302" s="2"/>
      <c r="H302" s="2"/>
      <c r="I302" s="24"/>
      <c r="J302" s="24" t="s">
        <v>14069</v>
      </c>
      <c r="K302" s="2" t="s">
        <v>22433</v>
      </c>
      <c r="L302" s="2" t="s">
        <v>22140</v>
      </c>
      <c r="M302" s="2" t="s">
        <v>22140</v>
      </c>
      <c r="N302" s="2" t="s">
        <v>21820</v>
      </c>
      <c r="O302" s="2" t="s">
        <v>21885</v>
      </c>
      <c r="P302" s="2" t="s">
        <v>14070</v>
      </c>
      <c r="Q302" s="1" t="s">
        <v>25664</v>
      </c>
    </row>
    <row r="303" spans="1:17" x14ac:dyDescent="0.25">
      <c r="A303" s="17">
        <f t="shared" si="8"/>
        <v>302</v>
      </c>
      <c r="B303" s="2"/>
      <c r="C303" s="2" t="s">
        <v>22434</v>
      </c>
      <c r="D303" s="2" t="s">
        <v>22435</v>
      </c>
      <c r="E303" s="2"/>
      <c r="F303" s="2"/>
      <c r="G303" s="2"/>
      <c r="H303" s="2"/>
      <c r="I303" s="24"/>
      <c r="J303" s="24" t="s">
        <v>14069</v>
      </c>
      <c r="K303" s="2" t="s">
        <v>22436</v>
      </c>
      <c r="L303" s="2" t="s">
        <v>22140</v>
      </c>
      <c r="M303" s="2" t="s">
        <v>22140</v>
      </c>
      <c r="N303" s="2" t="s">
        <v>21820</v>
      </c>
      <c r="O303" s="2" t="s">
        <v>21885</v>
      </c>
      <c r="P303" s="2" t="s">
        <v>14070</v>
      </c>
      <c r="Q303" s="1" t="s">
        <v>25664</v>
      </c>
    </row>
    <row r="304" spans="1:17" x14ac:dyDescent="0.25">
      <c r="A304" s="17">
        <f t="shared" si="8"/>
        <v>303</v>
      </c>
      <c r="B304" s="2"/>
      <c r="C304" s="2" t="s">
        <v>22437</v>
      </c>
      <c r="D304" s="2" t="s">
        <v>22438</v>
      </c>
      <c r="E304" s="2"/>
      <c r="F304" s="2"/>
      <c r="G304" s="2"/>
      <c r="H304" s="2"/>
      <c r="I304" s="23"/>
      <c r="J304" s="23">
        <v>2.27</v>
      </c>
      <c r="K304" s="2" t="s">
        <v>22439</v>
      </c>
      <c r="L304" s="2" t="s">
        <v>22140</v>
      </c>
      <c r="M304" s="2" t="s">
        <v>22140</v>
      </c>
      <c r="N304" s="2" t="s">
        <v>21820</v>
      </c>
      <c r="O304" s="2" t="s">
        <v>21885</v>
      </c>
      <c r="P304" s="2" t="s">
        <v>14070</v>
      </c>
      <c r="Q304" s="1" t="s">
        <v>25664</v>
      </c>
    </row>
    <row r="305" spans="1:17" x14ac:dyDescent="0.25">
      <c r="A305" s="17">
        <f t="shared" si="8"/>
        <v>304</v>
      </c>
      <c r="B305" s="2"/>
      <c r="C305" s="2" t="s">
        <v>22440</v>
      </c>
      <c r="D305" s="2" t="s">
        <v>22441</v>
      </c>
      <c r="E305" s="2"/>
      <c r="F305" s="2"/>
      <c r="G305" s="2"/>
      <c r="H305" s="2"/>
      <c r="I305" s="23"/>
      <c r="J305" s="23">
        <v>0.34</v>
      </c>
      <c r="K305" s="2" t="s">
        <v>14462</v>
      </c>
      <c r="L305" s="2" t="s">
        <v>22140</v>
      </c>
      <c r="M305" s="2" t="s">
        <v>22140</v>
      </c>
      <c r="N305" s="2" t="s">
        <v>21820</v>
      </c>
      <c r="O305" s="2" t="s">
        <v>21885</v>
      </c>
      <c r="P305" s="2" t="s">
        <v>14070</v>
      </c>
      <c r="Q305" s="1" t="s">
        <v>25664</v>
      </c>
    </row>
    <row r="306" spans="1:17" x14ac:dyDescent="0.25">
      <c r="A306" s="17">
        <f t="shared" si="8"/>
        <v>305</v>
      </c>
      <c r="B306" s="2"/>
      <c r="C306" s="2" t="s">
        <v>22442</v>
      </c>
      <c r="D306" s="2" t="s">
        <v>22443</v>
      </c>
      <c r="E306" s="2"/>
      <c r="F306" s="2"/>
      <c r="G306" s="2"/>
      <c r="H306" s="2"/>
      <c r="I306" s="24"/>
      <c r="J306" s="24" t="s">
        <v>14069</v>
      </c>
      <c r="K306" s="2" t="s">
        <v>17943</v>
      </c>
      <c r="L306" s="2" t="s">
        <v>22140</v>
      </c>
      <c r="M306" s="2" t="s">
        <v>22140</v>
      </c>
      <c r="N306" s="2" t="s">
        <v>21820</v>
      </c>
      <c r="O306" s="2" t="s">
        <v>21885</v>
      </c>
      <c r="P306" s="2" t="s">
        <v>14070</v>
      </c>
      <c r="Q306" s="1" t="s">
        <v>25664</v>
      </c>
    </row>
    <row r="307" spans="1:17" x14ac:dyDescent="0.25">
      <c r="A307" s="17">
        <f t="shared" si="8"/>
        <v>306</v>
      </c>
      <c r="B307" s="2"/>
      <c r="C307" s="2" t="s">
        <v>22444</v>
      </c>
      <c r="D307" s="2" t="s">
        <v>22445</v>
      </c>
      <c r="E307" s="2"/>
      <c r="F307" s="2"/>
      <c r="G307" s="2"/>
      <c r="H307" s="2"/>
      <c r="I307" s="23"/>
      <c r="J307" s="23">
        <v>2.91</v>
      </c>
      <c r="K307" s="2" t="s">
        <v>18613</v>
      </c>
      <c r="L307" s="2" t="s">
        <v>22140</v>
      </c>
      <c r="M307" s="2" t="s">
        <v>22140</v>
      </c>
      <c r="N307" s="2" t="s">
        <v>21820</v>
      </c>
      <c r="O307" s="2" t="s">
        <v>21885</v>
      </c>
      <c r="P307" s="2" t="s">
        <v>14070</v>
      </c>
      <c r="Q307" s="1" t="s">
        <v>25664</v>
      </c>
    </row>
    <row r="308" spans="1:17" x14ac:dyDescent="0.25">
      <c r="A308" s="17">
        <f t="shared" si="8"/>
        <v>307</v>
      </c>
      <c r="B308" s="2"/>
      <c r="C308" s="2" t="s">
        <v>22446</v>
      </c>
      <c r="D308" s="2" t="s">
        <v>22447</v>
      </c>
      <c r="E308" s="2"/>
      <c r="F308" s="2"/>
      <c r="G308" s="2"/>
      <c r="H308" s="2"/>
      <c r="I308" s="23"/>
      <c r="J308" s="23">
        <v>7.56</v>
      </c>
      <c r="K308" s="2">
        <v>4000073</v>
      </c>
      <c r="L308" s="2" t="s">
        <v>22043</v>
      </c>
      <c r="M308" s="2" t="s">
        <v>22043</v>
      </c>
      <c r="N308" s="2" t="s">
        <v>21820</v>
      </c>
      <c r="O308" s="2" t="s">
        <v>21814</v>
      </c>
      <c r="P308" s="2" t="s">
        <v>14070</v>
      </c>
      <c r="Q308" s="1" t="s">
        <v>25664</v>
      </c>
    </row>
    <row r="309" spans="1:17" x14ac:dyDescent="0.25">
      <c r="A309" s="17">
        <f t="shared" si="8"/>
        <v>308</v>
      </c>
      <c r="B309" s="2"/>
      <c r="C309" s="2" t="s">
        <v>22448</v>
      </c>
      <c r="D309" s="2" t="s">
        <v>22449</v>
      </c>
      <c r="E309" s="2"/>
      <c r="F309" s="2"/>
      <c r="G309" s="2"/>
      <c r="H309" s="2"/>
      <c r="I309" s="23"/>
      <c r="J309" s="23">
        <v>5.84</v>
      </c>
      <c r="K309" s="2">
        <v>4000622</v>
      </c>
      <c r="L309" s="2" t="s">
        <v>22043</v>
      </c>
      <c r="M309" s="2" t="s">
        <v>22043</v>
      </c>
      <c r="N309" s="2" t="s">
        <v>21820</v>
      </c>
      <c r="O309" s="2"/>
      <c r="P309" s="2" t="s">
        <v>14070</v>
      </c>
      <c r="Q309" s="1" t="s">
        <v>25664</v>
      </c>
    </row>
    <row r="310" spans="1:17" x14ac:dyDescent="0.25">
      <c r="A310" s="17">
        <f t="shared" si="8"/>
        <v>309</v>
      </c>
      <c r="B310" s="2"/>
      <c r="C310" s="2" t="s">
        <v>22450</v>
      </c>
      <c r="D310" s="2" t="s">
        <v>22451</v>
      </c>
      <c r="E310" s="2"/>
      <c r="F310" s="2"/>
      <c r="G310" s="2"/>
      <c r="H310" s="2"/>
      <c r="I310" s="23"/>
      <c r="J310" s="23">
        <v>8.31</v>
      </c>
      <c r="K310" s="2">
        <v>4000592</v>
      </c>
      <c r="L310" s="2" t="s">
        <v>22043</v>
      </c>
      <c r="M310" s="2" t="s">
        <v>22043</v>
      </c>
      <c r="N310" s="2" t="s">
        <v>21820</v>
      </c>
      <c r="O310" s="2"/>
      <c r="P310" s="2" t="s">
        <v>14070</v>
      </c>
      <c r="Q310" s="1" t="s">
        <v>25664</v>
      </c>
    </row>
    <row r="311" spans="1:17" x14ac:dyDescent="0.25">
      <c r="A311" s="17">
        <f t="shared" si="8"/>
        <v>310</v>
      </c>
      <c r="B311" s="2"/>
      <c r="C311" s="2" t="s">
        <v>22452</v>
      </c>
      <c r="D311" s="2" t="s">
        <v>22453</v>
      </c>
      <c r="E311" s="2"/>
      <c r="F311" s="2"/>
      <c r="G311" s="2"/>
      <c r="H311" s="2"/>
      <c r="I311" s="23"/>
      <c r="J311" s="23">
        <v>4.78</v>
      </c>
      <c r="K311" s="2">
        <v>4000593</v>
      </c>
      <c r="L311" s="2" t="s">
        <v>22043</v>
      </c>
      <c r="M311" s="2" t="s">
        <v>22043</v>
      </c>
      <c r="N311" s="2" t="s">
        <v>21820</v>
      </c>
      <c r="O311" s="2"/>
      <c r="P311" s="2" t="s">
        <v>14070</v>
      </c>
      <c r="Q311" s="1" t="s">
        <v>25664</v>
      </c>
    </row>
    <row r="312" spans="1:17" x14ac:dyDescent="0.25">
      <c r="A312" s="17">
        <f t="shared" si="8"/>
        <v>311</v>
      </c>
      <c r="B312" s="2"/>
      <c r="C312" s="2" t="s">
        <v>22454</v>
      </c>
      <c r="D312" s="2" t="s">
        <v>22455</v>
      </c>
      <c r="E312" s="2"/>
      <c r="F312" s="2"/>
      <c r="G312" s="2"/>
      <c r="H312" s="2"/>
      <c r="I312" s="23"/>
      <c r="J312" s="23">
        <v>5.53</v>
      </c>
      <c r="K312" s="2">
        <v>4000594</v>
      </c>
      <c r="L312" s="2" t="s">
        <v>22043</v>
      </c>
      <c r="M312" s="2" t="s">
        <v>22043</v>
      </c>
      <c r="N312" s="2" t="s">
        <v>21820</v>
      </c>
      <c r="O312" s="2"/>
      <c r="P312" s="2" t="s">
        <v>14070</v>
      </c>
      <c r="Q312" s="1" t="s">
        <v>25664</v>
      </c>
    </row>
    <row r="313" spans="1:17" x14ac:dyDescent="0.25">
      <c r="A313" s="17">
        <f t="shared" si="8"/>
        <v>312</v>
      </c>
      <c r="B313" s="2"/>
      <c r="C313" s="2" t="s">
        <v>22456</v>
      </c>
      <c r="D313" s="2" t="s">
        <v>22457</v>
      </c>
      <c r="E313" s="2"/>
      <c r="F313" s="2"/>
      <c r="G313" s="2"/>
      <c r="H313" s="2"/>
      <c r="I313" s="23"/>
      <c r="J313" s="23">
        <v>2.4</v>
      </c>
      <c r="K313" s="2">
        <v>4000636</v>
      </c>
      <c r="L313" s="2" t="s">
        <v>22043</v>
      </c>
      <c r="M313" s="2" t="s">
        <v>22043</v>
      </c>
      <c r="N313" s="2" t="s">
        <v>21820</v>
      </c>
      <c r="O313" s="2"/>
      <c r="P313" s="2" t="s">
        <v>14070</v>
      </c>
      <c r="Q313" s="1" t="s">
        <v>25664</v>
      </c>
    </row>
    <row r="314" spans="1:17" x14ac:dyDescent="0.25">
      <c r="A314" s="17">
        <f t="shared" si="8"/>
        <v>313</v>
      </c>
      <c r="B314" s="2"/>
      <c r="C314" s="2" t="s">
        <v>22458</v>
      </c>
      <c r="D314" s="2" t="s">
        <v>22459</v>
      </c>
      <c r="E314" s="2"/>
      <c r="F314" s="2"/>
      <c r="G314" s="2"/>
      <c r="H314" s="2"/>
      <c r="I314" s="23"/>
      <c r="J314" s="23">
        <v>14.08</v>
      </c>
      <c r="K314" s="2">
        <v>4000637</v>
      </c>
      <c r="L314" s="2" t="s">
        <v>22043</v>
      </c>
      <c r="M314" s="2" t="s">
        <v>22043</v>
      </c>
      <c r="N314" s="2" t="s">
        <v>21820</v>
      </c>
      <c r="O314" s="2"/>
      <c r="P314" s="2" t="s">
        <v>14070</v>
      </c>
      <c r="Q314" s="1" t="s">
        <v>25664</v>
      </c>
    </row>
    <row r="315" spans="1:17" x14ac:dyDescent="0.25">
      <c r="A315" s="17">
        <f t="shared" si="8"/>
        <v>314</v>
      </c>
      <c r="B315" s="2"/>
      <c r="C315" s="2" t="s">
        <v>22460</v>
      </c>
      <c r="D315" s="2" t="s">
        <v>22461</v>
      </c>
      <c r="E315" s="2"/>
      <c r="F315" s="2"/>
      <c r="G315" s="2"/>
      <c r="H315" s="2"/>
      <c r="I315" s="23"/>
      <c r="J315" s="23">
        <v>3.05</v>
      </c>
      <c r="K315" s="2">
        <v>4000639</v>
      </c>
      <c r="L315" s="2" t="s">
        <v>22043</v>
      </c>
      <c r="M315" s="2" t="s">
        <v>22043</v>
      </c>
      <c r="N315" s="2" t="s">
        <v>21820</v>
      </c>
      <c r="O315" s="2"/>
      <c r="P315" s="2" t="s">
        <v>14070</v>
      </c>
      <c r="Q315" s="1" t="s">
        <v>25664</v>
      </c>
    </row>
    <row r="316" spans="1:17" x14ac:dyDescent="0.25">
      <c r="A316" s="17">
        <f t="shared" si="8"/>
        <v>315</v>
      </c>
      <c r="B316" s="2"/>
      <c r="C316" s="2" t="s">
        <v>22462</v>
      </c>
      <c r="D316" s="2" t="s">
        <v>22463</v>
      </c>
      <c r="E316" s="2"/>
      <c r="F316" s="2"/>
      <c r="G316" s="2"/>
      <c r="H316" s="2"/>
      <c r="I316" s="23"/>
      <c r="J316" s="23">
        <v>12.06</v>
      </c>
      <c r="K316" s="2">
        <v>4000597</v>
      </c>
      <c r="L316" s="2" t="s">
        <v>22043</v>
      </c>
      <c r="M316" s="2" t="s">
        <v>22043</v>
      </c>
      <c r="N316" s="2" t="s">
        <v>21820</v>
      </c>
      <c r="O316" s="2"/>
      <c r="P316" s="2" t="s">
        <v>14070</v>
      </c>
      <c r="Q316" s="1" t="s">
        <v>25664</v>
      </c>
    </row>
    <row r="317" spans="1:17" x14ac:dyDescent="0.25">
      <c r="A317" s="17">
        <f t="shared" si="8"/>
        <v>316</v>
      </c>
      <c r="B317" s="2"/>
      <c r="C317" s="2" t="s">
        <v>22464</v>
      </c>
      <c r="D317" s="2" t="s">
        <v>22465</v>
      </c>
      <c r="E317" s="2"/>
      <c r="F317" s="2"/>
      <c r="G317" s="2"/>
      <c r="H317" s="2"/>
      <c r="I317" s="23"/>
      <c r="J317" s="23">
        <v>13.14</v>
      </c>
      <c r="K317" s="2">
        <v>4000651</v>
      </c>
      <c r="L317" s="2" t="s">
        <v>22043</v>
      </c>
      <c r="M317" s="2" t="s">
        <v>22043</v>
      </c>
      <c r="N317" s="2" t="s">
        <v>21820</v>
      </c>
      <c r="O317" s="2"/>
      <c r="P317" s="2" t="s">
        <v>14070</v>
      </c>
      <c r="Q317" s="1" t="s">
        <v>25664</v>
      </c>
    </row>
    <row r="318" spans="1:17" x14ac:dyDescent="0.25">
      <c r="A318" s="17">
        <f t="shared" si="8"/>
        <v>317</v>
      </c>
      <c r="B318" s="2"/>
      <c r="C318" s="2" t="s">
        <v>22466</v>
      </c>
      <c r="D318" s="2" t="s">
        <v>22467</v>
      </c>
      <c r="E318" s="2"/>
      <c r="F318" s="2"/>
      <c r="G318" s="2"/>
      <c r="H318" s="2"/>
      <c r="I318" s="23"/>
      <c r="J318" s="23">
        <v>12.07</v>
      </c>
      <c r="K318" s="2">
        <v>4000653</v>
      </c>
      <c r="L318" s="2" t="s">
        <v>22043</v>
      </c>
      <c r="M318" s="2" t="s">
        <v>22043</v>
      </c>
      <c r="N318" s="2" t="s">
        <v>21820</v>
      </c>
      <c r="O318" s="2"/>
      <c r="P318" s="2" t="s">
        <v>14070</v>
      </c>
      <c r="Q318" s="1" t="s">
        <v>25664</v>
      </c>
    </row>
    <row r="319" spans="1:17" x14ac:dyDescent="0.25">
      <c r="A319" s="17">
        <f t="shared" si="8"/>
        <v>318</v>
      </c>
      <c r="B319" s="2"/>
      <c r="C319" s="2" t="s">
        <v>22468</v>
      </c>
      <c r="D319" s="2" t="s">
        <v>22469</v>
      </c>
      <c r="E319" s="2"/>
      <c r="F319" s="2"/>
      <c r="G319" s="2"/>
      <c r="H319" s="2"/>
      <c r="I319" s="23"/>
      <c r="J319" s="23">
        <v>2.25</v>
      </c>
      <c r="K319" s="2">
        <v>4000604</v>
      </c>
      <c r="L319" s="2" t="s">
        <v>22043</v>
      </c>
      <c r="M319" s="2" t="s">
        <v>22043</v>
      </c>
      <c r="N319" s="2" t="s">
        <v>21820</v>
      </c>
      <c r="O319" s="2"/>
      <c r="P319" s="2" t="s">
        <v>14070</v>
      </c>
      <c r="Q319" s="1" t="s">
        <v>25664</v>
      </c>
    </row>
    <row r="320" spans="1:17" x14ac:dyDescent="0.25">
      <c r="A320" s="17">
        <f t="shared" si="8"/>
        <v>319</v>
      </c>
      <c r="B320" s="2"/>
      <c r="C320" s="2" t="s">
        <v>22470</v>
      </c>
      <c r="D320" s="2" t="s">
        <v>22471</v>
      </c>
      <c r="E320" s="2"/>
      <c r="F320" s="2"/>
      <c r="G320" s="2"/>
      <c r="H320" s="2"/>
      <c r="I320" s="23"/>
      <c r="J320" s="23">
        <v>2.2400000000000002</v>
      </c>
      <c r="K320" s="2">
        <v>4000605</v>
      </c>
      <c r="L320" s="2" t="s">
        <v>22043</v>
      </c>
      <c r="M320" s="2" t="s">
        <v>22043</v>
      </c>
      <c r="N320" s="2" t="s">
        <v>21820</v>
      </c>
      <c r="O320" s="2"/>
      <c r="P320" s="2" t="s">
        <v>14070</v>
      </c>
      <c r="Q320" s="1" t="s">
        <v>25664</v>
      </c>
    </row>
    <row r="321" spans="1:17" x14ac:dyDescent="0.25">
      <c r="A321" s="17">
        <f t="shared" si="8"/>
        <v>320</v>
      </c>
      <c r="B321" s="2"/>
      <c r="C321" s="2" t="s">
        <v>22472</v>
      </c>
      <c r="D321" s="2" t="s">
        <v>22473</v>
      </c>
      <c r="E321" s="2"/>
      <c r="F321" s="2"/>
      <c r="G321" s="2"/>
      <c r="H321" s="2"/>
      <c r="I321" s="23"/>
      <c r="J321" s="23">
        <v>66.849999999999994</v>
      </c>
      <c r="K321" s="2" t="s">
        <v>22474</v>
      </c>
      <c r="L321" s="2" t="s">
        <v>21819</v>
      </c>
      <c r="M321" s="2" t="s">
        <v>21819</v>
      </c>
      <c r="N321" s="2" t="s">
        <v>21820</v>
      </c>
      <c r="O321" s="2"/>
      <c r="P321" s="2" t="s">
        <v>14070</v>
      </c>
      <c r="Q321" s="1" t="s">
        <v>25664</v>
      </c>
    </row>
    <row r="322" spans="1:17" x14ac:dyDescent="0.25">
      <c r="A322" s="17">
        <f t="shared" si="8"/>
        <v>321</v>
      </c>
      <c r="B322" s="2"/>
      <c r="C322" s="2" t="s">
        <v>22475</v>
      </c>
      <c r="D322" s="2" t="s">
        <v>22476</v>
      </c>
      <c r="E322" s="2"/>
      <c r="F322" s="2"/>
      <c r="G322" s="2"/>
      <c r="H322" s="2"/>
      <c r="I322" s="23"/>
      <c r="J322" s="23">
        <v>8.25</v>
      </c>
      <c r="K322" s="2">
        <v>4001196</v>
      </c>
      <c r="L322" s="2" t="s">
        <v>22043</v>
      </c>
      <c r="M322" s="2" t="s">
        <v>22043</v>
      </c>
      <c r="N322" s="2" t="s">
        <v>21820</v>
      </c>
      <c r="O322" s="2"/>
      <c r="P322" s="2" t="s">
        <v>14070</v>
      </c>
      <c r="Q322" s="1" t="s">
        <v>25664</v>
      </c>
    </row>
    <row r="323" spans="1:17" x14ac:dyDescent="0.25">
      <c r="A323" s="17">
        <f t="shared" si="8"/>
        <v>322</v>
      </c>
      <c r="B323" s="2"/>
      <c r="C323" s="2" t="s">
        <v>22477</v>
      </c>
      <c r="D323" s="2" t="s">
        <v>22478</v>
      </c>
      <c r="E323" s="2"/>
      <c r="F323" s="2"/>
      <c r="G323" s="2"/>
      <c r="H323" s="2"/>
      <c r="I323" s="23"/>
      <c r="J323" s="23">
        <v>15.58</v>
      </c>
      <c r="K323" s="2">
        <v>8060</v>
      </c>
      <c r="L323" s="2" t="s">
        <v>22043</v>
      </c>
      <c r="M323" s="2" t="s">
        <v>22043</v>
      </c>
      <c r="N323" s="2" t="s">
        <v>21820</v>
      </c>
      <c r="O323" s="2"/>
      <c r="P323" s="2" t="s">
        <v>14070</v>
      </c>
      <c r="Q323" s="1" t="s">
        <v>25664</v>
      </c>
    </row>
    <row r="324" spans="1:17" x14ac:dyDescent="0.25">
      <c r="A324" s="17">
        <f t="shared" ref="A324:A338" si="9">A323+1</f>
        <v>323</v>
      </c>
      <c r="B324" s="2"/>
      <c r="C324" s="2" t="s">
        <v>22479</v>
      </c>
      <c r="D324" s="2" t="s">
        <v>22480</v>
      </c>
      <c r="E324" s="2"/>
      <c r="F324" s="2"/>
      <c r="G324" s="2"/>
      <c r="H324" s="2"/>
      <c r="I324" s="23"/>
      <c r="J324" s="23">
        <v>35.25</v>
      </c>
      <c r="K324" s="2">
        <v>8060</v>
      </c>
      <c r="L324" s="2" t="s">
        <v>22043</v>
      </c>
      <c r="M324" s="2" t="s">
        <v>22043</v>
      </c>
      <c r="N324" s="2" t="s">
        <v>21820</v>
      </c>
      <c r="O324" s="2"/>
      <c r="P324" s="2" t="s">
        <v>14070</v>
      </c>
      <c r="Q324" s="1" t="s">
        <v>25664</v>
      </c>
    </row>
    <row r="325" spans="1:17" x14ac:dyDescent="0.25">
      <c r="A325" s="17">
        <f t="shared" si="9"/>
        <v>324</v>
      </c>
      <c r="B325" s="2" t="s">
        <v>160</v>
      </c>
      <c r="C325" s="2" t="s">
        <v>22481</v>
      </c>
      <c r="D325" s="2" t="s">
        <v>22482</v>
      </c>
      <c r="E325" s="2"/>
      <c r="F325" s="2"/>
      <c r="G325" s="2"/>
      <c r="H325" s="2"/>
      <c r="I325" s="23"/>
      <c r="J325" s="23">
        <f>6.3*36</f>
        <v>226.79999999999998</v>
      </c>
      <c r="K325" s="2">
        <v>16317</v>
      </c>
      <c r="L325" s="2" t="s">
        <v>22170</v>
      </c>
      <c r="M325" s="2" t="s">
        <v>22170</v>
      </c>
      <c r="N325" s="2" t="s">
        <v>41</v>
      </c>
      <c r="O325" s="2"/>
      <c r="P325" s="2" t="s">
        <v>14070</v>
      </c>
      <c r="Q325" s="1" t="s">
        <v>25664</v>
      </c>
    </row>
    <row r="326" spans="1:17" x14ac:dyDescent="0.25">
      <c r="A326" s="17">
        <f t="shared" si="9"/>
        <v>325</v>
      </c>
      <c r="B326" s="2"/>
      <c r="C326" s="2" t="s">
        <v>22483</v>
      </c>
      <c r="D326" s="2" t="s">
        <v>22484</v>
      </c>
      <c r="E326" s="2"/>
      <c r="F326" s="2"/>
      <c r="G326" s="2"/>
      <c r="H326" s="2"/>
      <c r="I326" s="23"/>
      <c r="J326" s="23">
        <v>5.2</v>
      </c>
      <c r="K326" s="2" t="s">
        <v>22485</v>
      </c>
      <c r="L326" s="2" t="s">
        <v>22486</v>
      </c>
      <c r="M326" s="2" t="s">
        <v>22486</v>
      </c>
      <c r="N326" s="2" t="s">
        <v>41</v>
      </c>
      <c r="O326" s="2"/>
      <c r="P326" s="2" t="s">
        <v>14070</v>
      </c>
      <c r="Q326" s="1" t="s">
        <v>25663</v>
      </c>
    </row>
    <row r="327" spans="1:17" x14ac:dyDescent="0.25">
      <c r="A327" s="17">
        <f t="shared" si="9"/>
        <v>326</v>
      </c>
      <c r="B327" s="2"/>
      <c r="C327" s="2" t="s">
        <v>22487</v>
      </c>
      <c r="D327" s="2" t="s">
        <v>22488</v>
      </c>
      <c r="E327" s="2"/>
      <c r="F327" s="2"/>
      <c r="G327" s="2"/>
      <c r="H327" s="2"/>
      <c r="I327" s="23"/>
      <c r="J327" s="23">
        <v>198.36</v>
      </c>
      <c r="K327" s="2" t="s">
        <v>22489</v>
      </c>
      <c r="L327" s="2" t="s">
        <v>22490</v>
      </c>
      <c r="M327" s="2" t="s">
        <v>22490</v>
      </c>
      <c r="N327" s="2" t="s">
        <v>41</v>
      </c>
      <c r="O327" s="2"/>
      <c r="P327" s="2" t="s">
        <v>14070</v>
      </c>
      <c r="Q327" s="1" t="s">
        <v>25664</v>
      </c>
    </row>
    <row r="328" spans="1:17" x14ac:dyDescent="0.25">
      <c r="A328" s="17">
        <f t="shared" si="9"/>
        <v>327</v>
      </c>
      <c r="B328" s="2"/>
      <c r="C328" s="2" t="s">
        <v>22491</v>
      </c>
      <c r="D328" s="2" t="s">
        <v>22492</v>
      </c>
      <c r="E328" s="2"/>
      <c r="F328" s="2"/>
      <c r="G328" s="2"/>
      <c r="H328" s="2"/>
      <c r="I328" s="23"/>
      <c r="J328" s="23">
        <v>198.36</v>
      </c>
      <c r="K328" s="2" t="s">
        <v>22493</v>
      </c>
      <c r="L328" s="2" t="s">
        <v>22490</v>
      </c>
      <c r="M328" s="2" t="s">
        <v>22490</v>
      </c>
      <c r="N328" s="2" t="s">
        <v>41</v>
      </c>
      <c r="O328" s="2"/>
      <c r="P328" s="2" t="s">
        <v>14070</v>
      </c>
      <c r="Q328" s="1" t="s">
        <v>25664</v>
      </c>
    </row>
    <row r="329" spans="1:17" x14ac:dyDescent="0.25">
      <c r="A329" s="17">
        <f t="shared" si="9"/>
        <v>328</v>
      </c>
      <c r="B329" s="2"/>
      <c r="C329" s="2" t="s">
        <v>22494</v>
      </c>
      <c r="D329" s="2" t="s">
        <v>22495</v>
      </c>
      <c r="E329" s="2"/>
      <c r="F329" s="2"/>
      <c r="G329" s="2"/>
      <c r="H329" s="2"/>
      <c r="I329" s="23"/>
      <c r="J329" s="23">
        <v>242.44</v>
      </c>
      <c r="K329" s="2" t="s">
        <v>8301</v>
      </c>
      <c r="L329" s="2" t="s">
        <v>7804</v>
      </c>
      <c r="M329" s="2"/>
      <c r="N329" s="2" t="s">
        <v>45</v>
      </c>
      <c r="O329" s="2"/>
      <c r="P329" s="2" t="s">
        <v>14070</v>
      </c>
      <c r="Q329" s="1" t="s">
        <v>25664</v>
      </c>
    </row>
    <row r="330" spans="1:17" x14ac:dyDescent="0.25">
      <c r="A330" s="17">
        <f t="shared" si="9"/>
        <v>329</v>
      </c>
      <c r="B330" s="2" t="s">
        <v>7860</v>
      </c>
      <c r="C330" s="2" t="s">
        <v>22496</v>
      </c>
      <c r="D330" s="2" t="s">
        <v>22497</v>
      </c>
      <c r="E330" s="2"/>
      <c r="F330" s="2"/>
      <c r="G330" s="2"/>
      <c r="H330" s="2"/>
      <c r="I330" s="23"/>
      <c r="J330" s="23">
        <v>2.76</v>
      </c>
      <c r="K330" s="2" t="s">
        <v>7861</v>
      </c>
      <c r="L330" s="2" t="s">
        <v>5621</v>
      </c>
      <c r="M330" s="2"/>
      <c r="N330" s="2" t="s">
        <v>21820</v>
      </c>
      <c r="O330" s="2"/>
      <c r="P330" s="2" t="s">
        <v>14070</v>
      </c>
      <c r="Q330" s="1" t="s">
        <v>25664</v>
      </c>
    </row>
    <row r="331" spans="1:17" x14ac:dyDescent="0.25">
      <c r="A331" s="17">
        <f t="shared" si="9"/>
        <v>330</v>
      </c>
      <c r="B331" s="2"/>
      <c r="C331" s="2" t="s">
        <v>22498</v>
      </c>
      <c r="D331" s="2" t="s">
        <v>22499</v>
      </c>
      <c r="E331" s="2"/>
      <c r="F331" s="2"/>
      <c r="G331" s="2"/>
      <c r="H331" s="2"/>
      <c r="I331" s="23"/>
      <c r="J331" s="23">
        <v>3.16</v>
      </c>
      <c r="K331" s="2" t="s">
        <v>22500</v>
      </c>
      <c r="L331" s="2" t="s">
        <v>5621</v>
      </c>
      <c r="M331" s="2"/>
      <c r="N331" s="2" t="s">
        <v>21820</v>
      </c>
      <c r="O331" s="2"/>
      <c r="P331" s="2" t="s">
        <v>14070</v>
      </c>
      <c r="Q331" s="1" t="s">
        <v>25664</v>
      </c>
    </row>
    <row r="332" spans="1:17" x14ac:dyDescent="0.25">
      <c r="A332" s="17">
        <f t="shared" si="9"/>
        <v>331</v>
      </c>
      <c r="B332" s="2"/>
      <c r="C332" s="2" t="s">
        <v>22501</v>
      </c>
      <c r="D332" s="2" t="s">
        <v>22502</v>
      </c>
      <c r="E332" s="2"/>
      <c r="F332" s="2"/>
      <c r="G332" s="2"/>
      <c r="H332" s="2"/>
      <c r="I332" s="23"/>
      <c r="J332" s="23">
        <v>0.31</v>
      </c>
      <c r="K332" s="2" t="s">
        <v>22503</v>
      </c>
      <c r="L332" s="2" t="s">
        <v>5621</v>
      </c>
      <c r="M332" s="2"/>
      <c r="N332" s="2" t="s">
        <v>21820</v>
      </c>
      <c r="O332" s="2"/>
      <c r="P332" s="2" t="s">
        <v>14070</v>
      </c>
      <c r="Q332" s="1" t="s">
        <v>25664</v>
      </c>
    </row>
    <row r="333" spans="1:17" x14ac:dyDescent="0.25">
      <c r="A333" s="17">
        <f t="shared" si="9"/>
        <v>332</v>
      </c>
      <c r="B333" s="2"/>
      <c r="C333" s="2" t="s">
        <v>22504</v>
      </c>
      <c r="D333" s="2" t="s">
        <v>22505</v>
      </c>
      <c r="E333" s="2"/>
      <c r="F333" s="2"/>
      <c r="G333" s="2"/>
      <c r="H333" s="2"/>
      <c r="I333" s="23"/>
      <c r="J333" s="23">
        <v>820.99</v>
      </c>
      <c r="K333" s="2" t="s">
        <v>22506</v>
      </c>
      <c r="L333" s="2" t="s">
        <v>7804</v>
      </c>
      <c r="M333" s="2"/>
      <c r="N333" s="2" t="s">
        <v>41</v>
      </c>
      <c r="O333" s="2"/>
      <c r="P333" s="2" t="s">
        <v>14070</v>
      </c>
      <c r="Q333" s="1" t="s">
        <v>25664</v>
      </c>
    </row>
    <row r="334" spans="1:17" x14ac:dyDescent="0.25">
      <c r="A334" s="17">
        <f t="shared" si="9"/>
        <v>333</v>
      </c>
      <c r="B334" s="2"/>
      <c r="C334" s="2" t="s">
        <v>22507</v>
      </c>
      <c r="D334" s="2" t="s">
        <v>22508</v>
      </c>
      <c r="E334" s="2"/>
      <c r="F334" s="2"/>
      <c r="G334" s="2"/>
      <c r="H334" s="2"/>
      <c r="I334" s="23"/>
      <c r="J334" s="23">
        <v>1377.5</v>
      </c>
      <c r="K334" s="2" t="s">
        <v>8298</v>
      </c>
      <c r="L334" s="2" t="s">
        <v>7804</v>
      </c>
      <c r="M334" s="2"/>
      <c r="N334" s="2" t="s">
        <v>45</v>
      </c>
      <c r="O334" s="2"/>
      <c r="P334" s="2" t="s">
        <v>14070</v>
      </c>
      <c r="Q334" s="1" t="s">
        <v>25664</v>
      </c>
    </row>
    <row r="335" spans="1:17" x14ac:dyDescent="0.25">
      <c r="A335" s="17">
        <f t="shared" si="9"/>
        <v>334</v>
      </c>
      <c r="B335" s="2"/>
      <c r="C335" s="2" t="s">
        <v>22509</v>
      </c>
      <c r="D335" s="2" t="s">
        <v>22510</v>
      </c>
      <c r="E335" s="2"/>
      <c r="F335" s="2"/>
      <c r="G335" s="2"/>
      <c r="H335" s="2"/>
      <c r="I335" s="23"/>
      <c r="J335" s="23">
        <v>2.37</v>
      </c>
      <c r="K335" s="2" t="s">
        <v>22511</v>
      </c>
      <c r="L335" s="2" t="s">
        <v>5621</v>
      </c>
      <c r="M335" s="2"/>
      <c r="N335" s="2" t="s">
        <v>21820</v>
      </c>
      <c r="O335" s="2"/>
      <c r="P335" s="2" t="s">
        <v>14070</v>
      </c>
      <c r="Q335" s="1" t="s">
        <v>25664</v>
      </c>
    </row>
    <row r="336" spans="1:17" x14ac:dyDescent="0.25">
      <c r="A336" s="17">
        <f t="shared" si="9"/>
        <v>335</v>
      </c>
      <c r="B336" s="2"/>
      <c r="C336" s="2" t="s">
        <v>22512</v>
      </c>
      <c r="D336" s="2" t="s">
        <v>22513</v>
      </c>
      <c r="E336" s="2"/>
      <c r="F336" s="2"/>
      <c r="G336" s="2"/>
      <c r="H336" s="2"/>
      <c r="I336" s="23"/>
      <c r="J336" s="23">
        <v>3.03</v>
      </c>
      <c r="K336" s="2" t="s">
        <v>22514</v>
      </c>
      <c r="L336" s="2" t="s">
        <v>5621</v>
      </c>
      <c r="M336" s="2"/>
      <c r="N336" s="2" t="s">
        <v>21820</v>
      </c>
      <c r="O336" s="2"/>
      <c r="P336" s="2" t="s">
        <v>14070</v>
      </c>
      <c r="Q336" s="1" t="s">
        <v>25664</v>
      </c>
    </row>
    <row r="337" spans="1:17" x14ac:dyDescent="0.25">
      <c r="A337" s="17">
        <f t="shared" si="9"/>
        <v>336</v>
      </c>
      <c r="B337" s="2"/>
      <c r="C337" s="2" t="s">
        <v>22515</v>
      </c>
      <c r="D337" s="2" t="s">
        <v>22516</v>
      </c>
      <c r="E337" s="2"/>
      <c r="F337" s="2"/>
      <c r="G337" s="2"/>
      <c r="H337" s="2"/>
      <c r="I337" s="23"/>
      <c r="J337" s="23">
        <v>0.41</v>
      </c>
      <c r="K337" s="2" t="s">
        <v>22517</v>
      </c>
      <c r="L337" s="2" t="s">
        <v>5621</v>
      </c>
      <c r="M337" s="2"/>
      <c r="N337" s="2" t="s">
        <v>21820</v>
      </c>
      <c r="O337" s="2"/>
      <c r="P337" s="2" t="s">
        <v>14070</v>
      </c>
      <c r="Q337" s="1" t="s">
        <v>25664</v>
      </c>
    </row>
    <row r="338" spans="1:17" x14ac:dyDescent="0.25">
      <c r="A338" s="17">
        <f t="shared" si="9"/>
        <v>337</v>
      </c>
      <c r="B338" s="2"/>
      <c r="C338" s="2" t="s">
        <v>25677</v>
      </c>
      <c r="D338" s="2" t="s">
        <v>25678</v>
      </c>
      <c r="E338" s="2"/>
      <c r="F338" s="2"/>
      <c r="G338" s="2"/>
      <c r="H338" s="2"/>
      <c r="I338" s="23"/>
      <c r="J338" s="23">
        <v>27.55</v>
      </c>
      <c r="K338" s="2"/>
      <c r="L338" s="2"/>
      <c r="M338" s="2"/>
      <c r="N338" s="2"/>
      <c r="O338" s="2"/>
      <c r="P338" s="2"/>
    </row>
  </sheetData>
  <sheetProtection selectLockedCells="1" selectUnlockedCells="1"/>
  <conditionalFormatting sqref="B1:B151 B153:B338">
    <cfRule type="duplicateValues" dxfId="43" priority="7795"/>
  </conditionalFormatting>
  <conditionalFormatting sqref="C2:C338">
    <cfRule type="duplicateValues" dxfId="42" priority="7797"/>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3678F-2DEC-422E-8D53-E1D2747C3A9C}">
  <dimension ref="A1:L600"/>
  <sheetViews>
    <sheetView workbookViewId="0">
      <pane xSplit="10" ySplit="1" topLeftCell="K2" activePane="bottomRight" state="frozen"/>
      <selection pane="topRight" activeCell="A2" sqref="A2"/>
      <selection pane="bottomLeft" activeCell="A2" sqref="A2"/>
      <selection pane="bottomRight" activeCell="B1" sqref="B1:B1048576"/>
    </sheetView>
  </sheetViews>
  <sheetFormatPr defaultRowHeight="13.2" x14ac:dyDescent="0.25"/>
  <cols>
    <col min="1" max="1" width="6.33203125" customWidth="1"/>
    <col min="2" max="2" width="10.6640625" bestFit="1" customWidth="1"/>
    <col min="3" max="3" width="8.33203125" customWidth="1"/>
    <col min="4" max="4" width="29.6640625" bestFit="1" customWidth="1"/>
    <col min="5" max="5" width="40.33203125" bestFit="1" customWidth="1"/>
    <col min="6" max="6" width="33.77734375" bestFit="1" customWidth="1"/>
    <col min="7" max="7" width="11.109375" bestFit="1" customWidth="1"/>
    <col min="8" max="8" width="15" bestFit="1" customWidth="1"/>
    <col min="9" max="9" width="13.88671875" style="94" bestFit="1" customWidth="1"/>
    <col min="10" max="10" width="22.33203125" bestFit="1" customWidth="1"/>
    <col min="11" max="11" width="13.6640625" bestFit="1" customWidth="1"/>
    <col min="12" max="12" width="10.6640625" bestFit="1" customWidth="1"/>
  </cols>
  <sheetData>
    <row r="1" spans="1:12" s="1" customFormat="1" ht="24.6" customHeight="1" x14ac:dyDescent="0.25">
      <c r="A1" s="14" t="s">
        <v>14236</v>
      </c>
      <c r="B1" s="26" t="s">
        <v>22518</v>
      </c>
      <c r="C1" s="14" t="s">
        <v>22519</v>
      </c>
      <c r="D1" s="14" t="s">
        <v>22520</v>
      </c>
      <c r="E1" s="14" t="s">
        <v>22521</v>
      </c>
      <c r="F1" s="14" t="s">
        <v>22522</v>
      </c>
      <c r="G1" s="14" t="s">
        <v>14097</v>
      </c>
      <c r="H1" s="14" t="s">
        <v>22523</v>
      </c>
      <c r="I1" s="26" t="s">
        <v>26336</v>
      </c>
      <c r="J1" s="14" t="s">
        <v>10</v>
      </c>
      <c r="K1" s="26" t="s">
        <v>22524</v>
      </c>
      <c r="L1" s="26" t="s">
        <v>22518</v>
      </c>
    </row>
    <row r="2" spans="1:12" s="98" customFormat="1" ht="12" x14ac:dyDescent="0.25">
      <c r="A2" s="17">
        <v>1</v>
      </c>
      <c r="B2" s="95"/>
      <c r="C2" s="96" t="s">
        <v>22525</v>
      </c>
      <c r="D2" s="95" t="s">
        <v>22526</v>
      </c>
      <c r="E2" s="95" t="s">
        <v>22527</v>
      </c>
      <c r="F2" s="96" t="s">
        <v>22528</v>
      </c>
      <c r="G2" s="97" t="s">
        <v>251</v>
      </c>
      <c r="H2" s="95" t="s">
        <v>18003</v>
      </c>
      <c r="I2" s="97">
        <v>59.818181818181799</v>
      </c>
      <c r="J2" s="95" t="s">
        <v>22529</v>
      </c>
      <c r="K2" s="95" t="s">
        <v>14070</v>
      </c>
      <c r="L2" s="95"/>
    </row>
    <row r="3" spans="1:12" s="98" customFormat="1" ht="12" x14ac:dyDescent="0.25">
      <c r="A3" s="17">
        <f>A2+1</f>
        <v>2</v>
      </c>
      <c r="B3" s="95"/>
      <c r="C3" s="96" t="s">
        <v>22530</v>
      </c>
      <c r="D3" s="95" t="s">
        <v>22531</v>
      </c>
      <c r="E3" s="95" t="s">
        <v>22532</v>
      </c>
      <c r="F3" s="96" t="s">
        <v>22533</v>
      </c>
      <c r="G3" s="97" t="s">
        <v>251</v>
      </c>
      <c r="H3" s="95" t="s">
        <v>18117</v>
      </c>
      <c r="I3" s="97">
        <v>316.55681818181802</v>
      </c>
      <c r="J3" s="95" t="s">
        <v>22529</v>
      </c>
      <c r="K3" s="95" t="s">
        <v>14070</v>
      </c>
      <c r="L3" s="95"/>
    </row>
    <row r="4" spans="1:12" s="98" customFormat="1" ht="12" x14ac:dyDescent="0.25">
      <c r="A4" s="17">
        <f t="shared" ref="A4:A67" si="0">A3+1</f>
        <v>3</v>
      </c>
      <c r="B4" s="95"/>
      <c r="C4" s="96" t="s">
        <v>22534</v>
      </c>
      <c r="D4" s="95" t="s">
        <v>22535</v>
      </c>
      <c r="E4" s="95" t="s">
        <v>22536</v>
      </c>
      <c r="F4" s="96" t="s">
        <v>22537</v>
      </c>
      <c r="G4" s="97" t="s">
        <v>251</v>
      </c>
      <c r="H4" s="95" t="s">
        <v>22538</v>
      </c>
      <c r="I4" s="97">
        <v>93.136363636363598</v>
      </c>
      <c r="J4" s="95" t="s">
        <v>22529</v>
      </c>
      <c r="K4" s="95" t="s">
        <v>14070</v>
      </c>
      <c r="L4" s="95"/>
    </row>
    <row r="5" spans="1:12" s="98" customFormat="1" ht="12" x14ac:dyDescent="0.25">
      <c r="A5" s="17">
        <f t="shared" si="0"/>
        <v>4</v>
      </c>
      <c r="B5" s="95"/>
      <c r="C5" s="96" t="s">
        <v>22539</v>
      </c>
      <c r="D5" s="95" t="s">
        <v>22540</v>
      </c>
      <c r="E5" s="95" t="s">
        <v>22541</v>
      </c>
      <c r="F5" s="96" t="s">
        <v>22542</v>
      </c>
      <c r="G5" s="97" t="s">
        <v>251</v>
      </c>
      <c r="H5" s="95" t="s">
        <v>17860</v>
      </c>
      <c r="I5" s="97">
        <v>6.9318181818181799</v>
      </c>
      <c r="J5" s="95" t="s">
        <v>22529</v>
      </c>
      <c r="K5" s="95" t="s">
        <v>14070</v>
      </c>
      <c r="L5" s="95"/>
    </row>
    <row r="6" spans="1:12" s="98" customFormat="1" ht="12" x14ac:dyDescent="0.25">
      <c r="A6" s="17">
        <f t="shared" si="0"/>
        <v>5</v>
      </c>
      <c r="B6" s="95"/>
      <c r="C6" s="96" t="s">
        <v>22543</v>
      </c>
      <c r="D6" s="95" t="s">
        <v>22544</v>
      </c>
      <c r="E6" s="95" t="s">
        <v>22545</v>
      </c>
      <c r="F6" s="96" t="s">
        <v>22546</v>
      </c>
      <c r="G6" s="97" t="s">
        <v>251</v>
      </c>
      <c r="H6" s="95" t="s">
        <v>16587</v>
      </c>
      <c r="I6" s="97">
        <v>2147.6590909090901</v>
      </c>
      <c r="J6" s="95" t="s">
        <v>22529</v>
      </c>
      <c r="K6" s="95" t="s">
        <v>14070</v>
      </c>
      <c r="L6" s="95"/>
    </row>
    <row r="7" spans="1:12" s="98" customFormat="1" ht="12" x14ac:dyDescent="0.25">
      <c r="A7" s="17">
        <f t="shared" si="0"/>
        <v>6</v>
      </c>
      <c r="B7" s="95" t="s">
        <v>6955</v>
      </c>
      <c r="C7" s="96" t="s">
        <v>22547</v>
      </c>
      <c r="D7" s="95" t="s">
        <v>22548</v>
      </c>
      <c r="E7" s="95" t="s">
        <v>22549</v>
      </c>
      <c r="F7" s="96" t="s">
        <v>22550</v>
      </c>
      <c r="G7" s="97" t="s">
        <v>251</v>
      </c>
      <c r="H7" s="95" t="s">
        <v>6956</v>
      </c>
      <c r="I7" s="97">
        <v>1432.25</v>
      </c>
      <c r="J7" s="95" t="s">
        <v>22529</v>
      </c>
      <c r="K7" s="95" t="s">
        <v>14102</v>
      </c>
      <c r="L7" s="95" t="s">
        <v>6955</v>
      </c>
    </row>
    <row r="8" spans="1:12" s="98" customFormat="1" ht="12" x14ac:dyDescent="0.25">
      <c r="A8" s="17">
        <f t="shared" si="0"/>
        <v>7</v>
      </c>
      <c r="B8" s="95" t="s">
        <v>6943</v>
      </c>
      <c r="C8" s="96" t="s">
        <v>22551</v>
      </c>
      <c r="D8" s="95" t="s">
        <v>22552</v>
      </c>
      <c r="E8" s="95" t="s">
        <v>22553</v>
      </c>
      <c r="F8" s="96" t="s">
        <v>22554</v>
      </c>
      <c r="G8" s="97" t="s">
        <v>251</v>
      </c>
      <c r="H8" s="95" t="s">
        <v>6944</v>
      </c>
      <c r="I8" s="97">
        <v>2292.5</v>
      </c>
      <c r="J8" s="95" t="s">
        <v>22529</v>
      </c>
      <c r="K8" s="95" t="s">
        <v>14102</v>
      </c>
      <c r="L8" s="95" t="s">
        <v>6943</v>
      </c>
    </row>
    <row r="9" spans="1:12" s="98" customFormat="1" ht="12" x14ac:dyDescent="0.25">
      <c r="A9" s="17">
        <f t="shared" si="0"/>
        <v>8</v>
      </c>
      <c r="B9" s="95"/>
      <c r="C9" s="96" t="s">
        <v>22555</v>
      </c>
      <c r="D9" s="95" t="s">
        <v>22556</v>
      </c>
      <c r="E9" s="95" t="s">
        <v>22557</v>
      </c>
      <c r="F9" s="96" t="s">
        <v>22558</v>
      </c>
      <c r="G9" s="97" t="s">
        <v>251</v>
      </c>
      <c r="H9" s="95" t="s">
        <v>18637</v>
      </c>
      <c r="I9" s="97">
        <v>10.795454545454501</v>
      </c>
      <c r="J9" s="95" t="s">
        <v>22529</v>
      </c>
      <c r="K9" s="95" t="s">
        <v>14070</v>
      </c>
      <c r="L9" s="95"/>
    </row>
    <row r="10" spans="1:12" s="98" customFormat="1" ht="12" x14ac:dyDescent="0.25">
      <c r="A10" s="17">
        <f t="shared" si="0"/>
        <v>9</v>
      </c>
      <c r="B10" s="95" t="s">
        <v>8185</v>
      </c>
      <c r="C10" s="96" t="s">
        <v>22559</v>
      </c>
      <c r="D10" s="95" t="s">
        <v>22560</v>
      </c>
      <c r="E10" s="95" t="s">
        <v>22561</v>
      </c>
      <c r="F10" s="96" t="s">
        <v>22562</v>
      </c>
      <c r="G10" s="97" t="s">
        <v>251</v>
      </c>
      <c r="H10" s="95" t="s">
        <v>8186</v>
      </c>
      <c r="I10" s="97">
        <v>617.21590909090901</v>
      </c>
      <c r="J10" s="95" t="s">
        <v>22529</v>
      </c>
      <c r="K10" s="95" t="s">
        <v>14102</v>
      </c>
      <c r="L10" s="95" t="s">
        <v>8185</v>
      </c>
    </row>
    <row r="11" spans="1:12" s="98" customFormat="1" ht="12" x14ac:dyDescent="0.25">
      <c r="A11" s="17">
        <f t="shared" si="0"/>
        <v>10</v>
      </c>
      <c r="B11" s="95" t="s">
        <v>6946</v>
      </c>
      <c r="C11" s="96" t="s">
        <v>21997</v>
      </c>
      <c r="D11" s="95" t="s">
        <v>22563</v>
      </c>
      <c r="E11" s="95" t="s">
        <v>22564</v>
      </c>
      <c r="F11" s="96" t="s">
        <v>22565</v>
      </c>
      <c r="G11" s="97" t="s">
        <v>251</v>
      </c>
      <c r="H11" s="95" t="s">
        <v>6947</v>
      </c>
      <c r="I11" s="97">
        <v>1718.7159090909099</v>
      </c>
      <c r="J11" s="95" t="s">
        <v>22529</v>
      </c>
      <c r="K11" s="95" t="s">
        <v>14102</v>
      </c>
      <c r="L11" s="95" t="s">
        <v>6946</v>
      </c>
    </row>
    <row r="12" spans="1:12" s="98" customFormat="1" ht="12" x14ac:dyDescent="0.25">
      <c r="A12" s="17">
        <f t="shared" si="0"/>
        <v>11</v>
      </c>
      <c r="B12" s="95" t="s">
        <v>8020</v>
      </c>
      <c r="C12" s="96" t="s">
        <v>22566</v>
      </c>
      <c r="D12" s="95" t="s">
        <v>22567</v>
      </c>
      <c r="E12" s="95" t="s">
        <v>22568</v>
      </c>
      <c r="F12" s="96" t="s">
        <v>22569</v>
      </c>
      <c r="G12" s="97" t="s">
        <v>251</v>
      </c>
      <c r="H12" s="95" t="s">
        <v>8021</v>
      </c>
      <c r="I12" s="97">
        <v>1489.54545454545</v>
      </c>
      <c r="J12" s="95" t="s">
        <v>22529</v>
      </c>
      <c r="K12" s="95" t="s">
        <v>14102</v>
      </c>
      <c r="L12" s="95" t="s">
        <v>8020</v>
      </c>
    </row>
    <row r="13" spans="1:12" s="98" customFormat="1" ht="12" x14ac:dyDescent="0.25">
      <c r="A13" s="17">
        <f t="shared" si="0"/>
        <v>12</v>
      </c>
      <c r="B13" s="95"/>
      <c r="C13" s="96" t="s">
        <v>22570</v>
      </c>
      <c r="D13" s="95" t="s">
        <v>22571</v>
      </c>
      <c r="E13" s="95" t="s">
        <v>22572</v>
      </c>
      <c r="F13" s="96" t="s">
        <v>22573</v>
      </c>
      <c r="G13" s="97" t="s">
        <v>251</v>
      </c>
      <c r="H13" s="95" t="s">
        <v>16592</v>
      </c>
      <c r="I13" s="97">
        <v>1101.3181818181799</v>
      </c>
      <c r="J13" s="95" t="s">
        <v>22529</v>
      </c>
      <c r="K13" s="95" t="s">
        <v>14070</v>
      </c>
      <c r="L13" s="95"/>
    </row>
    <row r="14" spans="1:12" s="98" customFormat="1" ht="12" x14ac:dyDescent="0.25">
      <c r="A14" s="17">
        <f t="shared" si="0"/>
        <v>13</v>
      </c>
      <c r="B14" s="95" t="s">
        <v>6923</v>
      </c>
      <c r="C14" s="96" t="s">
        <v>22574</v>
      </c>
      <c r="D14" s="95" t="s">
        <v>22575</v>
      </c>
      <c r="E14" s="95" t="s">
        <v>22576</v>
      </c>
      <c r="F14" s="96" t="s">
        <v>22577</v>
      </c>
      <c r="G14" s="97" t="s">
        <v>251</v>
      </c>
      <c r="H14" s="95" t="s">
        <v>6924</v>
      </c>
      <c r="I14" s="97">
        <v>1125.4318181818201</v>
      </c>
      <c r="J14" s="95" t="s">
        <v>22529</v>
      </c>
      <c r="K14" s="95" t="s">
        <v>14102</v>
      </c>
      <c r="L14" s="95" t="s">
        <v>6923</v>
      </c>
    </row>
    <row r="15" spans="1:12" s="98" customFormat="1" ht="12" x14ac:dyDescent="0.25">
      <c r="A15" s="17">
        <f t="shared" si="0"/>
        <v>14</v>
      </c>
      <c r="B15" s="95" t="s">
        <v>6961</v>
      </c>
      <c r="C15" s="96" t="s">
        <v>22578</v>
      </c>
      <c r="D15" s="95" t="s">
        <v>22579</v>
      </c>
      <c r="E15" s="95" t="s">
        <v>22580</v>
      </c>
      <c r="F15" s="96" t="s">
        <v>22581</v>
      </c>
      <c r="G15" s="97" t="s">
        <v>251</v>
      </c>
      <c r="H15" s="95" t="s">
        <v>6962</v>
      </c>
      <c r="I15" s="97">
        <v>1718.7159090909099</v>
      </c>
      <c r="J15" s="95" t="s">
        <v>22529</v>
      </c>
      <c r="K15" s="95" t="s">
        <v>14102</v>
      </c>
      <c r="L15" s="95" t="s">
        <v>6961</v>
      </c>
    </row>
    <row r="16" spans="1:12" s="98" customFormat="1" ht="12" x14ac:dyDescent="0.25">
      <c r="A16" s="17">
        <f t="shared" si="0"/>
        <v>15</v>
      </c>
      <c r="B16" s="95"/>
      <c r="C16" s="96" t="s">
        <v>22582</v>
      </c>
      <c r="D16" s="95" t="s">
        <v>22583</v>
      </c>
      <c r="E16" s="95" t="s">
        <v>22584</v>
      </c>
      <c r="F16" s="96" t="s">
        <v>22585</v>
      </c>
      <c r="G16" s="97" t="s">
        <v>251</v>
      </c>
      <c r="H16" s="95" t="s">
        <v>21870</v>
      </c>
      <c r="I16" s="97">
        <v>432.77272727272702</v>
      </c>
      <c r="J16" s="95" t="s">
        <v>22529</v>
      </c>
      <c r="K16" s="95" t="s">
        <v>14070</v>
      </c>
      <c r="L16" s="95"/>
    </row>
    <row r="17" spans="1:12" s="98" customFormat="1" ht="12" x14ac:dyDescent="0.25">
      <c r="A17" s="17">
        <f t="shared" si="0"/>
        <v>16</v>
      </c>
      <c r="B17" s="95"/>
      <c r="C17" s="96" t="s">
        <v>22586</v>
      </c>
      <c r="D17" s="95" t="s">
        <v>22587</v>
      </c>
      <c r="E17" s="95" t="s">
        <v>22588</v>
      </c>
      <c r="F17" s="96" t="s">
        <v>22589</v>
      </c>
      <c r="G17" s="97" t="s">
        <v>251</v>
      </c>
      <c r="H17" s="95" t="s">
        <v>7981</v>
      </c>
      <c r="I17" s="97">
        <v>1035.7386363636399</v>
      </c>
      <c r="J17" s="95" t="s">
        <v>22529</v>
      </c>
      <c r="K17" s="95" t="s">
        <v>14102</v>
      </c>
      <c r="L17" s="95" t="s">
        <v>7980</v>
      </c>
    </row>
    <row r="18" spans="1:12" s="98" customFormat="1" ht="12" x14ac:dyDescent="0.25">
      <c r="A18" s="17">
        <f t="shared" si="0"/>
        <v>17</v>
      </c>
      <c r="B18" s="95" t="s">
        <v>7156</v>
      </c>
      <c r="C18" s="96" t="s">
        <v>22001</v>
      </c>
      <c r="D18" s="95" t="s">
        <v>22590</v>
      </c>
      <c r="E18" s="95" t="s">
        <v>22591</v>
      </c>
      <c r="F18" s="96" t="s">
        <v>22592</v>
      </c>
      <c r="G18" s="97" t="s">
        <v>251</v>
      </c>
      <c r="H18" s="95" t="s">
        <v>7157</v>
      </c>
      <c r="I18" s="97">
        <v>133</v>
      </c>
      <c r="J18" s="95" t="s">
        <v>22529</v>
      </c>
      <c r="K18" s="95" t="s">
        <v>14102</v>
      </c>
      <c r="L18" s="95" t="s">
        <v>7156</v>
      </c>
    </row>
    <row r="19" spans="1:12" s="98" customFormat="1" ht="12" x14ac:dyDescent="0.25">
      <c r="A19" s="17">
        <f t="shared" si="0"/>
        <v>18</v>
      </c>
      <c r="B19" s="95" t="s">
        <v>7986</v>
      </c>
      <c r="C19" s="96" t="s">
        <v>22003</v>
      </c>
      <c r="D19" s="95" t="s">
        <v>22593</v>
      </c>
      <c r="E19" s="95" t="s">
        <v>22594</v>
      </c>
      <c r="F19" s="96" t="s">
        <v>22595</v>
      </c>
      <c r="G19" s="97" t="s">
        <v>251</v>
      </c>
      <c r="H19" s="95" t="s">
        <v>7987</v>
      </c>
      <c r="I19" s="97">
        <v>32.352272727272698</v>
      </c>
      <c r="J19" s="95" t="s">
        <v>22529</v>
      </c>
      <c r="K19" s="95" t="s">
        <v>14102</v>
      </c>
      <c r="L19" s="95" t="s">
        <v>7986</v>
      </c>
    </row>
    <row r="20" spans="1:12" s="98" customFormat="1" ht="12" x14ac:dyDescent="0.25">
      <c r="A20" s="17">
        <f t="shared" si="0"/>
        <v>19</v>
      </c>
      <c r="B20" s="95"/>
      <c r="C20" s="96" t="s">
        <v>22596</v>
      </c>
      <c r="D20" s="95" t="s">
        <v>22597</v>
      </c>
      <c r="E20" s="95" t="s">
        <v>22598</v>
      </c>
      <c r="F20" s="96" t="s">
        <v>22599</v>
      </c>
      <c r="G20" s="97" t="s">
        <v>251</v>
      </c>
      <c r="H20" s="95" t="s">
        <v>17202</v>
      </c>
      <c r="I20" s="97">
        <v>317.96590909090901</v>
      </c>
      <c r="J20" s="95" t="s">
        <v>22529</v>
      </c>
      <c r="K20" s="95" t="s">
        <v>14070</v>
      </c>
      <c r="L20" s="95"/>
    </row>
    <row r="21" spans="1:12" s="98" customFormat="1" ht="12" x14ac:dyDescent="0.25">
      <c r="A21" s="17">
        <f t="shared" si="0"/>
        <v>20</v>
      </c>
      <c r="B21" s="95" t="s">
        <v>7966</v>
      </c>
      <c r="C21" s="96" t="s">
        <v>22600</v>
      </c>
      <c r="D21" s="95" t="s">
        <v>22601</v>
      </c>
      <c r="E21" s="95" t="s">
        <v>22602</v>
      </c>
      <c r="F21" s="96" t="s">
        <v>22603</v>
      </c>
      <c r="G21" s="97" t="s">
        <v>251</v>
      </c>
      <c r="H21" s="95" t="s">
        <v>7967</v>
      </c>
      <c r="I21" s="97">
        <v>1125.4318181818201</v>
      </c>
      <c r="J21" s="95" t="s">
        <v>22529</v>
      </c>
      <c r="K21" s="95" t="s">
        <v>14102</v>
      </c>
      <c r="L21" s="95" t="s">
        <v>7966</v>
      </c>
    </row>
    <row r="22" spans="1:12" s="98" customFormat="1" ht="12" x14ac:dyDescent="0.25">
      <c r="A22" s="17">
        <f t="shared" si="0"/>
        <v>21</v>
      </c>
      <c r="B22" s="95"/>
      <c r="C22" s="96" t="s">
        <v>22604</v>
      </c>
      <c r="D22" s="95" t="s">
        <v>22605</v>
      </c>
      <c r="E22" s="95" t="s">
        <v>22606</v>
      </c>
      <c r="F22" s="96" t="s">
        <v>22607</v>
      </c>
      <c r="G22" s="97" t="s">
        <v>251</v>
      </c>
      <c r="H22" s="95" t="s">
        <v>22608</v>
      </c>
      <c r="I22" s="97">
        <v>609.51136363636397</v>
      </c>
      <c r="J22" s="95" t="s">
        <v>22529</v>
      </c>
      <c r="K22" s="95" t="s">
        <v>14070</v>
      </c>
      <c r="L22" s="95"/>
    </row>
    <row r="23" spans="1:12" s="98" customFormat="1" ht="12" x14ac:dyDescent="0.25">
      <c r="A23" s="17">
        <f t="shared" si="0"/>
        <v>22</v>
      </c>
      <c r="B23" s="95" t="s">
        <v>6867</v>
      </c>
      <c r="C23" s="96" t="s">
        <v>22491</v>
      </c>
      <c r="D23" s="95" t="s">
        <v>22609</v>
      </c>
      <c r="E23" s="95" t="s">
        <v>22610</v>
      </c>
      <c r="F23" s="96" t="s">
        <v>22611</v>
      </c>
      <c r="G23" s="97" t="s">
        <v>251</v>
      </c>
      <c r="H23" s="95" t="s">
        <v>6868</v>
      </c>
      <c r="I23" s="97">
        <v>2446.2727272727302</v>
      </c>
      <c r="J23" s="95" t="s">
        <v>22529</v>
      </c>
      <c r="K23" s="95" t="s">
        <v>14102</v>
      </c>
      <c r="L23" s="95" t="s">
        <v>6867</v>
      </c>
    </row>
    <row r="24" spans="1:12" s="98" customFormat="1" ht="12" x14ac:dyDescent="0.25">
      <c r="A24" s="17">
        <f t="shared" si="0"/>
        <v>23</v>
      </c>
      <c r="B24" s="95" t="s">
        <v>6931</v>
      </c>
      <c r="C24" s="96" t="s">
        <v>22612</v>
      </c>
      <c r="D24" s="95" t="s">
        <v>22609</v>
      </c>
      <c r="E24" s="95" t="s">
        <v>22613</v>
      </c>
      <c r="F24" s="96" t="s">
        <v>22614</v>
      </c>
      <c r="G24" s="97" t="s">
        <v>251</v>
      </c>
      <c r="H24" s="95" t="s">
        <v>6932</v>
      </c>
      <c r="I24" s="97">
        <v>2446.2727272727302</v>
      </c>
      <c r="J24" s="95" t="s">
        <v>22529</v>
      </c>
      <c r="K24" s="95" t="s">
        <v>14102</v>
      </c>
      <c r="L24" s="95" t="s">
        <v>6931</v>
      </c>
    </row>
    <row r="25" spans="1:12" s="98" customFormat="1" ht="12" x14ac:dyDescent="0.25">
      <c r="A25" s="17">
        <f t="shared" si="0"/>
        <v>24</v>
      </c>
      <c r="B25" s="95" t="s">
        <v>5564</v>
      </c>
      <c r="C25" s="96" t="s">
        <v>21854</v>
      </c>
      <c r="D25" s="95" t="s">
        <v>22615</v>
      </c>
      <c r="E25" s="95" t="s">
        <v>22616</v>
      </c>
      <c r="F25" s="96" t="s">
        <v>22617</v>
      </c>
      <c r="G25" s="97" t="s">
        <v>251</v>
      </c>
      <c r="H25" s="95" t="s">
        <v>5565</v>
      </c>
      <c r="I25" s="97">
        <v>138.06818181818201</v>
      </c>
      <c r="J25" s="95" t="s">
        <v>22529</v>
      </c>
      <c r="K25" s="95" t="s">
        <v>14102</v>
      </c>
      <c r="L25" s="95" t="s">
        <v>5564</v>
      </c>
    </row>
    <row r="26" spans="1:12" s="98" customFormat="1" ht="12" x14ac:dyDescent="0.25">
      <c r="A26" s="17">
        <f t="shared" si="0"/>
        <v>25</v>
      </c>
      <c r="B26" s="95"/>
      <c r="C26" s="96" t="s">
        <v>22618</v>
      </c>
      <c r="D26" s="95" t="s">
        <v>22619</v>
      </c>
      <c r="E26" s="95" t="s">
        <v>22620</v>
      </c>
      <c r="F26" s="96" t="s">
        <v>22621</v>
      </c>
      <c r="G26" s="97" t="s">
        <v>22622</v>
      </c>
      <c r="H26" s="95" t="s">
        <v>7685</v>
      </c>
      <c r="I26" s="97">
        <f>157.477272727273*31</f>
        <v>4881.7954545454631</v>
      </c>
      <c r="J26" s="95" t="s">
        <v>22529</v>
      </c>
      <c r="K26" s="95" t="s">
        <v>14102</v>
      </c>
      <c r="L26" s="95" t="s">
        <v>7684</v>
      </c>
    </row>
    <row r="27" spans="1:12" s="98" customFormat="1" ht="12" x14ac:dyDescent="0.25">
      <c r="A27" s="17">
        <f t="shared" si="0"/>
        <v>26</v>
      </c>
      <c r="B27" s="95" t="s">
        <v>7983</v>
      </c>
      <c r="C27" s="96" t="s">
        <v>21901</v>
      </c>
      <c r="D27" s="95" t="s">
        <v>22623</v>
      </c>
      <c r="E27" s="95" t="s">
        <v>22624</v>
      </c>
      <c r="F27" s="96" t="s">
        <v>22625</v>
      </c>
      <c r="G27" s="97" t="s">
        <v>14139</v>
      </c>
      <c r="H27" s="95" t="s">
        <v>7984</v>
      </c>
      <c r="I27" s="97">
        <v>28.181818181818201</v>
      </c>
      <c r="J27" s="95" t="s">
        <v>22529</v>
      </c>
      <c r="K27" s="95" t="s">
        <v>14102</v>
      </c>
      <c r="L27" s="95" t="s">
        <v>7983</v>
      </c>
    </row>
    <row r="28" spans="1:12" s="98" customFormat="1" ht="12" x14ac:dyDescent="0.25">
      <c r="A28" s="17">
        <f t="shared" si="0"/>
        <v>27</v>
      </c>
      <c r="B28" s="95" t="s">
        <v>8017</v>
      </c>
      <c r="C28" s="96" t="s">
        <v>22626</v>
      </c>
      <c r="D28" s="95" t="s">
        <v>22627</v>
      </c>
      <c r="E28" s="95" t="s">
        <v>22628</v>
      </c>
      <c r="F28" s="96" t="s">
        <v>22629</v>
      </c>
      <c r="G28" s="97" t="s">
        <v>14139</v>
      </c>
      <c r="H28" s="95" t="s">
        <v>8018</v>
      </c>
      <c r="I28" s="97">
        <v>6004.4545454545496</v>
      </c>
      <c r="J28" s="95" t="s">
        <v>22529</v>
      </c>
      <c r="K28" s="95" t="s">
        <v>14102</v>
      </c>
      <c r="L28" s="95" t="s">
        <v>8017</v>
      </c>
    </row>
    <row r="29" spans="1:12" s="98" customFormat="1" ht="12" x14ac:dyDescent="0.25">
      <c r="A29" s="17">
        <f t="shared" si="0"/>
        <v>28</v>
      </c>
      <c r="B29" s="95" t="s">
        <v>8003</v>
      </c>
      <c r="C29" s="96" t="s">
        <v>22630</v>
      </c>
      <c r="D29" s="95" t="s">
        <v>22631</v>
      </c>
      <c r="E29" s="95" t="s">
        <v>22632</v>
      </c>
      <c r="F29" s="96" t="s">
        <v>22633</v>
      </c>
      <c r="G29" s="97" t="s">
        <v>14139</v>
      </c>
      <c r="H29" s="95" t="s">
        <v>8004</v>
      </c>
      <c r="I29" s="97">
        <v>245.65909090909099</v>
      </c>
      <c r="J29" s="95" t="s">
        <v>22529</v>
      </c>
      <c r="K29" s="95" t="s">
        <v>14102</v>
      </c>
      <c r="L29" s="95" t="s">
        <v>8003</v>
      </c>
    </row>
    <row r="30" spans="1:12" s="98" customFormat="1" ht="12" x14ac:dyDescent="0.25">
      <c r="A30" s="17">
        <f t="shared" si="0"/>
        <v>29</v>
      </c>
      <c r="B30" s="95" t="s">
        <v>7998</v>
      </c>
      <c r="C30" s="96" t="s">
        <v>22634</v>
      </c>
      <c r="D30" s="95" t="s">
        <v>22635</v>
      </c>
      <c r="E30" s="95"/>
      <c r="F30" s="96" t="s">
        <v>22636</v>
      </c>
      <c r="G30" s="97" t="s">
        <v>14139</v>
      </c>
      <c r="H30" s="95" t="s">
        <v>7999</v>
      </c>
      <c r="I30" s="97">
        <v>823.59204545454497</v>
      </c>
      <c r="J30" s="95" t="s">
        <v>22529</v>
      </c>
      <c r="K30" s="95" t="s">
        <v>14102</v>
      </c>
      <c r="L30" s="95" t="s">
        <v>7998</v>
      </c>
    </row>
    <row r="31" spans="1:12" s="98" customFormat="1" ht="12" x14ac:dyDescent="0.25">
      <c r="A31" s="17">
        <f t="shared" si="0"/>
        <v>30</v>
      </c>
      <c r="B31" s="95"/>
      <c r="C31" s="96" t="s">
        <v>14082</v>
      </c>
      <c r="D31" s="95" t="s">
        <v>22637</v>
      </c>
      <c r="E31" s="95" t="s">
        <v>22638</v>
      </c>
      <c r="F31" s="96" t="s">
        <v>22639</v>
      </c>
      <c r="G31" s="97" t="s">
        <v>22640</v>
      </c>
      <c r="H31" s="95" t="s">
        <v>22641</v>
      </c>
      <c r="I31" s="97">
        <v>199.09090909090901</v>
      </c>
      <c r="J31" s="95" t="s">
        <v>22529</v>
      </c>
      <c r="K31" s="95" t="s">
        <v>14070</v>
      </c>
      <c r="L31" s="95"/>
    </row>
    <row r="32" spans="1:12" s="98" customFormat="1" ht="12" x14ac:dyDescent="0.25">
      <c r="A32" s="17">
        <f t="shared" si="0"/>
        <v>31</v>
      </c>
      <c r="B32" s="95"/>
      <c r="C32" s="96" t="s">
        <v>22642</v>
      </c>
      <c r="D32" s="95" t="s">
        <v>22643</v>
      </c>
      <c r="E32" s="95"/>
      <c r="F32" s="96" t="s">
        <v>22644</v>
      </c>
      <c r="G32" s="97" t="s">
        <v>22640</v>
      </c>
      <c r="H32" s="95" t="s">
        <v>22645</v>
      </c>
      <c r="I32" s="97">
        <v>208.727272727273</v>
      </c>
      <c r="J32" s="95" t="s">
        <v>22529</v>
      </c>
      <c r="K32" s="95" t="s">
        <v>14070</v>
      </c>
      <c r="L32" s="95"/>
    </row>
    <row r="33" spans="1:12" s="98" customFormat="1" ht="12" x14ac:dyDescent="0.25">
      <c r="A33" s="17">
        <f t="shared" si="0"/>
        <v>32</v>
      </c>
      <c r="B33" s="95"/>
      <c r="C33" s="96" t="s">
        <v>22646</v>
      </c>
      <c r="D33" s="95" t="s">
        <v>22647</v>
      </c>
      <c r="E33" s="95" t="s">
        <v>22648</v>
      </c>
      <c r="F33" s="96" t="s">
        <v>22649</v>
      </c>
      <c r="G33" s="97" t="s">
        <v>22650</v>
      </c>
      <c r="H33" s="95" t="s">
        <v>22651</v>
      </c>
      <c r="I33" s="97">
        <v>107.431818181818</v>
      </c>
      <c r="J33" s="95" t="s">
        <v>22529</v>
      </c>
      <c r="K33" s="95" t="s">
        <v>14070</v>
      </c>
      <c r="L33" s="95"/>
    </row>
    <row r="34" spans="1:12" s="98" customFormat="1" ht="12" x14ac:dyDescent="0.25">
      <c r="A34" s="17">
        <f t="shared" si="0"/>
        <v>33</v>
      </c>
      <c r="B34" s="95"/>
      <c r="C34" s="96" t="s">
        <v>22652</v>
      </c>
      <c r="D34" s="95" t="s">
        <v>22653</v>
      </c>
      <c r="E34" s="95" t="s">
        <v>22654</v>
      </c>
      <c r="F34" s="96" t="s">
        <v>22655</v>
      </c>
      <c r="G34" s="97" t="s">
        <v>22656</v>
      </c>
      <c r="H34" s="95" t="s">
        <v>22657</v>
      </c>
      <c r="I34" s="97">
        <v>0.56818181818181801</v>
      </c>
      <c r="J34" s="95" t="s">
        <v>22529</v>
      </c>
      <c r="K34" s="95" t="s">
        <v>14070</v>
      </c>
      <c r="L34" s="95"/>
    </row>
    <row r="35" spans="1:12" s="98" customFormat="1" ht="12" x14ac:dyDescent="0.25">
      <c r="A35" s="17">
        <f t="shared" si="0"/>
        <v>34</v>
      </c>
      <c r="B35" s="95"/>
      <c r="C35" s="96" t="s">
        <v>22658</v>
      </c>
      <c r="D35" s="95" t="s">
        <v>22659</v>
      </c>
      <c r="E35" s="95" t="s">
        <v>22660</v>
      </c>
      <c r="F35" s="96" t="s">
        <v>22661</v>
      </c>
      <c r="G35" s="97" t="s">
        <v>22656</v>
      </c>
      <c r="H35" s="95" t="s">
        <v>22662</v>
      </c>
      <c r="I35" s="97">
        <v>7.3863636363636402</v>
      </c>
      <c r="J35" s="95" t="s">
        <v>22529</v>
      </c>
      <c r="K35" s="95" t="s">
        <v>14070</v>
      </c>
      <c r="L35" s="95"/>
    </row>
    <row r="36" spans="1:12" s="98" customFormat="1" ht="12" x14ac:dyDescent="0.25">
      <c r="A36" s="17">
        <f t="shared" si="0"/>
        <v>35</v>
      </c>
      <c r="B36" s="95"/>
      <c r="C36" s="96" t="s">
        <v>22663</v>
      </c>
      <c r="D36" s="95" t="s">
        <v>22664</v>
      </c>
      <c r="E36" s="95"/>
      <c r="F36" s="96" t="s">
        <v>22665</v>
      </c>
      <c r="G36" s="97" t="s">
        <v>22656</v>
      </c>
      <c r="H36" s="95" t="s">
        <v>22666</v>
      </c>
      <c r="I36" s="97">
        <v>93.181818181818201</v>
      </c>
      <c r="J36" s="95" t="s">
        <v>22529</v>
      </c>
      <c r="K36" s="95" t="s">
        <v>14070</v>
      </c>
      <c r="L36" s="95"/>
    </row>
    <row r="37" spans="1:12" s="98" customFormat="1" ht="12" x14ac:dyDescent="0.25">
      <c r="A37" s="17">
        <f t="shared" si="0"/>
        <v>36</v>
      </c>
      <c r="B37" s="95"/>
      <c r="C37" s="96" t="s">
        <v>21866</v>
      </c>
      <c r="D37" s="95" t="s">
        <v>22667</v>
      </c>
      <c r="E37" s="95" t="s">
        <v>22668</v>
      </c>
      <c r="F37" s="96" t="s">
        <v>22669</v>
      </c>
      <c r="G37" s="97" t="s">
        <v>22656</v>
      </c>
      <c r="H37" s="95" t="s">
        <v>22670</v>
      </c>
      <c r="I37" s="97">
        <v>5.6818181818181799</v>
      </c>
      <c r="J37" s="95" t="s">
        <v>22529</v>
      </c>
      <c r="K37" s="95" t="s">
        <v>14070</v>
      </c>
      <c r="L37" s="95"/>
    </row>
    <row r="38" spans="1:12" s="98" customFormat="1" ht="12" x14ac:dyDescent="0.25">
      <c r="A38" s="17">
        <f t="shared" si="0"/>
        <v>37</v>
      </c>
      <c r="B38" s="95"/>
      <c r="C38" s="96" t="s">
        <v>22671</v>
      </c>
      <c r="D38" s="95" t="s">
        <v>22672</v>
      </c>
      <c r="E38" s="95" t="s">
        <v>22673</v>
      </c>
      <c r="F38" s="96" t="s">
        <v>22674</v>
      </c>
      <c r="G38" s="97" t="s">
        <v>22675</v>
      </c>
      <c r="H38" s="95" t="s">
        <v>5045</v>
      </c>
      <c r="I38" s="97">
        <v>0.56818181818181801</v>
      </c>
      <c r="J38" s="95" t="s">
        <v>22529</v>
      </c>
      <c r="K38" s="95" t="s">
        <v>22676</v>
      </c>
      <c r="L38" s="95" t="s">
        <v>5044</v>
      </c>
    </row>
    <row r="39" spans="1:12" s="98" customFormat="1" ht="12" x14ac:dyDescent="0.25">
      <c r="A39" s="17">
        <f t="shared" si="0"/>
        <v>38</v>
      </c>
      <c r="B39" s="95"/>
      <c r="C39" s="96" t="s">
        <v>22677</v>
      </c>
      <c r="D39" s="95" t="s">
        <v>22678</v>
      </c>
      <c r="E39" s="95" t="s">
        <v>22679</v>
      </c>
      <c r="F39" s="96" t="s">
        <v>22680</v>
      </c>
      <c r="G39" s="97" t="s">
        <v>22675</v>
      </c>
      <c r="H39" s="95" t="s">
        <v>22679</v>
      </c>
      <c r="I39" s="97">
        <v>11.863636363636401</v>
      </c>
      <c r="J39" s="95" t="s">
        <v>22529</v>
      </c>
      <c r="K39" s="95" t="s">
        <v>14070</v>
      </c>
      <c r="L39" s="95"/>
    </row>
    <row r="40" spans="1:12" s="98" customFormat="1" ht="12" x14ac:dyDescent="0.25">
      <c r="A40" s="17">
        <f t="shared" si="0"/>
        <v>39</v>
      </c>
      <c r="B40" s="95"/>
      <c r="C40" s="96" t="s">
        <v>22681</v>
      </c>
      <c r="D40" s="95" t="s">
        <v>22682</v>
      </c>
      <c r="E40" s="95" t="s">
        <v>14621</v>
      </c>
      <c r="F40" s="96" t="s">
        <v>22683</v>
      </c>
      <c r="G40" s="97" t="s">
        <v>22675</v>
      </c>
      <c r="H40" s="95" t="s">
        <v>14621</v>
      </c>
      <c r="I40" s="97">
        <v>5.3636363636363598</v>
      </c>
      <c r="J40" s="95" t="s">
        <v>22529</v>
      </c>
      <c r="K40" s="95" t="s">
        <v>14070</v>
      </c>
      <c r="L40" s="95"/>
    </row>
    <row r="41" spans="1:12" s="98" customFormat="1" ht="12" x14ac:dyDescent="0.25">
      <c r="A41" s="17">
        <f t="shared" si="0"/>
        <v>40</v>
      </c>
      <c r="B41" s="96"/>
      <c r="C41" s="96" t="s">
        <v>22684</v>
      </c>
      <c r="D41" s="95" t="s">
        <v>22685</v>
      </c>
      <c r="E41" s="95" t="s">
        <v>22686</v>
      </c>
      <c r="F41" s="96" t="s">
        <v>22687</v>
      </c>
      <c r="G41" s="97" t="s">
        <v>22675</v>
      </c>
      <c r="H41" s="95" t="s">
        <v>5936</v>
      </c>
      <c r="I41" s="97">
        <v>2.2727272727272698</v>
      </c>
      <c r="J41" s="95" t="s">
        <v>22529</v>
      </c>
      <c r="K41" s="95" t="s">
        <v>22676</v>
      </c>
      <c r="L41" s="96" t="s">
        <v>5935</v>
      </c>
    </row>
    <row r="42" spans="1:12" s="98" customFormat="1" ht="12" x14ac:dyDescent="0.25">
      <c r="A42" s="17">
        <f t="shared" si="0"/>
        <v>41</v>
      </c>
      <c r="B42" s="96"/>
      <c r="C42" s="96" t="s">
        <v>22688</v>
      </c>
      <c r="D42" s="95" t="s">
        <v>22689</v>
      </c>
      <c r="E42" s="95" t="s">
        <v>22690</v>
      </c>
      <c r="F42" s="96" t="s">
        <v>22691</v>
      </c>
      <c r="G42" s="97" t="s">
        <v>22675</v>
      </c>
      <c r="H42" s="95" t="s">
        <v>3769</v>
      </c>
      <c r="I42" s="97">
        <v>0.28409090909090901</v>
      </c>
      <c r="J42" s="95" t="s">
        <v>22529</v>
      </c>
      <c r="K42" s="95" t="s">
        <v>14102</v>
      </c>
      <c r="L42" s="96" t="s">
        <v>3768</v>
      </c>
    </row>
    <row r="43" spans="1:12" s="98" customFormat="1" ht="12" x14ac:dyDescent="0.25">
      <c r="A43" s="17">
        <f t="shared" si="0"/>
        <v>42</v>
      </c>
      <c r="B43" s="95"/>
      <c r="C43" s="96" t="s">
        <v>22692</v>
      </c>
      <c r="D43" s="95" t="s">
        <v>22693</v>
      </c>
      <c r="E43" s="95" t="s">
        <v>22694</v>
      </c>
      <c r="F43" s="96" t="s">
        <v>22695</v>
      </c>
      <c r="G43" s="97" t="s">
        <v>22675</v>
      </c>
      <c r="H43" s="95" t="s">
        <v>22694</v>
      </c>
      <c r="I43" s="97">
        <v>4.2386363636363598</v>
      </c>
      <c r="J43" s="95" t="s">
        <v>22529</v>
      </c>
      <c r="K43" s="95" t="s">
        <v>14070</v>
      </c>
      <c r="L43" s="95"/>
    </row>
    <row r="44" spans="1:12" s="98" customFormat="1" ht="12" x14ac:dyDescent="0.25">
      <c r="A44" s="17">
        <f t="shared" si="0"/>
        <v>43</v>
      </c>
      <c r="B44" s="96"/>
      <c r="C44" s="96" t="s">
        <v>22235</v>
      </c>
      <c r="D44" s="95" t="s">
        <v>22696</v>
      </c>
      <c r="E44" s="95" t="s">
        <v>22697</v>
      </c>
      <c r="F44" s="96" t="s">
        <v>22698</v>
      </c>
      <c r="G44" s="97" t="s">
        <v>22675</v>
      </c>
      <c r="H44" s="95" t="s">
        <v>4846</v>
      </c>
      <c r="I44" s="97">
        <v>0.56818181818181801</v>
      </c>
      <c r="J44" s="95" t="s">
        <v>22529</v>
      </c>
      <c r="K44" s="95" t="s">
        <v>22676</v>
      </c>
      <c r="L44" s="96" t="s">
        <v>7858</v>
      </c>
    </row>
    <row r="45" spans="1:12" s="98" customFormat="1" ht="12" x14ac:dyDescent="0.25">
      <c r="A45" s="17">
        <f t="shared" si="0"/>
        <v>44</v>
      </c>
      <c r="B45" s="95" t="s">
        <v>4848</v>
      </c>
      <c r="C45" s="96" t="s">
        <v>22699</v>
      </c>
      <c r="D45" s="95" t="s">
        <v>22678</v>
      </c>
      <c r="E45" s="95" t="s">
        <v>22700</v>
      </c>
      <c r="F45" s="96" t="s">
        <v>22701</v>
      </c>
      <c r="G45" s="97" t="s">
        <v>22675</v>
      </c>
      <c r="H45" s="95" t="s">
        <v>4849</v>
      </c>
      <c r="I45" s="97">
        <v>11.443181818181801</v>
      </c>
      <c r="J45" s="95" t="s">
        <v>22529</v>
      </c>
      <c r="K45" s="95" t="s">
        <v>14102</v>
      </c>
      <c r="L45" s="95" t="s">
        <v>4848</v>
      </c>
    </row>
    <row r="46" spans="1:12" s="98" customFormat="1" ht="12" x14ac:dyDescent="0.25">
      <c r="A46" s="17">
        <f t="shared" si="0"/>
        <v>45</v>
      </c>
      <c r="B46" s="95" t="s">
        <v>3612</v>
      </c>
      <c r="C46" s="96" t="s">
        <v>22702</v>
      </c>
      <c r="D46" s="95" t="s">
        <v>22703</v>
      </c>
      <c r="E46" s="95" t="s">
        <v>3613</v>
      </c>
      <c r="F46" s="96" t="s">
        <v>22704</v>
      </c>
      <c r="G46" s="97" t="s">
        <v>3615</v>
      </c>
      <c r="H46" s="95" t="s">
        <v>3613</v>
      </c>
      <c r="I46" s="97">
        <v>144.54545454545499</v>
      </c>
      <c r="J46" s="95" t="s">
        <v>22529</v>
      </c>
      <c r="K46" s="95" t="s">
        <v>14102</v>
      </c>
      <c r="L46" s="95" t="s">
        <v>3612</v>
      </c>
    </row>
    <row r="47" spans="1:12" s="98" customFormat="1" ht="12" x14ac:dyDescent="0.25">
      <c r="A47" s="17">
        <f t="shared" si="0"/>
        <v>46</v>
      </c>
      <c r="B47" s="95"/>
      <c r="C47" s="96" t="s">
        <v>21807</v>
      </c>
      <c r="D47" s="95" t="s">
        <v>22705</v>
      </c>
      <c r="E47" s="95" t="s">
        <v>6576</v>
      </c>
      <c r="F47" s="96" t="s">
        <v>22706</v>
      </c>
      <c r="G47" s="97" t="s">
        <v>3615</v>
      </c>
      <c r="H47" s="95" t="s">
        <v>6576</v>
      </c>
      <c r="I47" s="97">
        <v>204.375</v>
      </c>
      <c r="J47" s="95" t="s">
        <v>22529</v>
      </c>
      <c r="K47" s="95" t="s">
        <v>14102</v>
      </c>
      <c r="L47" s="95" t="s">
        <v>6575</v>
      </c>
    </row>
    <row r="48" spans="1:12" s="98" customFormat="1" ht="12" x14ac:dyDescent="0.25">
      <c r="A48" s="17">
        <f t="shared" si="0"/>
        <v>47</v>
      </c>
      <c r="B48" s="95"/>
      <c r="C48" s="96" t="s">
        <v>22707</v>
      </c>
      <c r="D48" s="95" t="s">
        <v>22708</v>
      </c>
      <c r="E48" s="95"/>
      <c r="F48" s="96" t="s">
        <v>22709</v>
      </c>
      <c r="G48" s="97" t="s">
        <v>22710</v>
      </c>
      <c r="H48" s="95" t="s">
        <v>22711</v>
      </c>
      <c r="I48" s="97">
        <v>1</v>
      </c>
      <c r="J48" s="95" t="s">
        <v>22529</v>
      </c>
      <c r="K48" s="95" t="s">
        <v>14070</v>
      </c>
      <c r="L48" s="95"/>
    </row>
    <row r="49" spans="1:12" s="98" customFormat="1" ht="12" x14ac:dyDescent="0.25">
      <c r="A49" s="17">
        <f t="shared" si="0"/>
        <v>48</v>
      </c>
      <c r="B49" s="95"/>
      <c r="C49" s="96" t="s">
        <v>22712</v>
      </c>
      <c r="D49" s="95" t="s">
        <v>22713</v>
      </c>
      <c r="E49" s="95" t="s">
        <v>22714</v>
      </c>
      <c r="F49" s="96" t="s">
        <v>22715</v>
      </c>
      <c r="G49" s="97" t="s">
        <v>22710</v>
      </c>
      <c r="H49" s="95" t="s">
        <v>22716</v>
      </c>
      <c r="I49" s="97">
        <v>0.25</v>
      </c>
      <c r="J49" s="95" t="s">
        <v>22529</v>
      </c>
      <c r="K49" s="95" t="s">
        <v>14070</v>
      </c>
      <c r="L49" s="95"/>
    </row>
    <row r="50" spans="1:12" s="98" customFormat="1" ht="12" x14ac:dyDescent="0.25">
      <c r="A50" s="17">
        <f t="shared" si="0"/>
        <v>49</v>
      </c>
      <c r="B50" s="95"/>
      <c r="C50" s="96" t="s">
        <v>22717</v>
      </c>
      <c r="D50" s="95" t="s">
        <v>22718</v>
      </c>
      <c r="E50" s="95" t="s">
        <v>22719</v>
      </c>
      <c r="F50" s="96" t="s">
        <v>22720</v>
      </c>
      <c r="G50" s="97" t="s">
        <v>22710</v>
      </c>
      <c r="H50" s="95" t="s">
        <v>22721</v>
      </c>
      <c r="I50" s="97">
        <v>0.54545454545454497</v>
      </c>
      <c r="J50" s="95" t="s">
        <v>22529</v>
      </c>
      <c r="K50" s="95" t="s">
        <v>14070</v>
      </c>
      <c r="L50" s="95"/>
    </row>
    <row r="51" spans="1:12" s="98" customFormat="1" ht="12" x14ac:dyDescent="0.25">
      <c r="A51" s="17">
        <f t="shared" si="0"/>
        <v>50</v>
      </c>
      <c r="B51" s="96" t="s">
        <v>7733</v>
      </c>
      <c r="C51" s="96" t="s">
        <v>22054</v>
      </c>
      <c r="D51" s="95" t="s">
        <v>22722</v>
      </c>
      <c r="E51" s="95" t="s">
        <v>22723</v>
      </c>
      <c r="F51" s="96" t="s">
        <v>22724</v>
      </c>
      <c r="G51" s="97" t="s">
        <v>22710</v>
      </c>
      <c r="H51" s="95" t="s">
        <v>7734</v>
      </c>
      <c r="I51" s="97">
        <v>2.6704545454545499</v>
      </c>
      <c r="J51" s="95" t="s">
        <v>22529</v>
      </c>
      <c r="K51" s="95" t="s">
        <v>14102</v>
      </c>
      <c r="L51" s="96" t="s">
        <v>7733</v>
      </c>
    </row>
    <row r="52" spans="1:12" s="98" customFormat="1" ht="12" x14ac:dyDescent="0.25">
      <c r="A52" s="17">
        <f t="shared" si="0"/>
        <v>51</v>
      </c>
      <c r="B52" s="96" t="s">
        <v>7771</v>
      </c>
      <c r="C52" s="96" t="s">
        <v>22044</v>
      </c>
      <c r="D52" s="95" t="s">
        <v>22725</v>
      </c>
      <c r="E52" s="95" t="s">
        <v>22726</v>
      </c>
      <c r="F52" s="96" t="s">
        <v>22727</v>
      </c>
      <c r="G52" s="97" t="s">
        <v>22710</v>
      </c>
      <c r="H52" s="95" t="s">
        <v>7772</v>
      </c>
      <c r="I52" s="97">
        <v>3.75</v>
      </c>
      <c r="J52" s="95" t="s">
        <v>22529</v>
      </c>
      <c r="K52" s="95" t="s">
        <v>14102</v>
      </c>
      <c r="L52" s="96" t="s">
        <v>7771</v>
      </c>
    </row>
    <row r="53" spans="1:12" s="98" customFormat="1" ht="12" x14ac:dyDescent="0.25">
      <c r="A53" s="17">
        <f t="shared" si="0"/>
        <v>52</v>
      </c>
      <c r="B53" s="95"/>
      <c r="C53" s="96" t="s">
        <v>22728</v>
      </c>
      <c r="D53" s="95" t="s">
        <v>22729</v>
      </c>
      <c r="E53" s="95" t="s">
        <v>22730</v>
      </c>
      <c r="F53" s="96" t="s">
        <v>22731</v>
      </c>
      <c r="G53" s="97" t="s">
        <v>22710</v>
      </c>
      <c r="H53" s="95" t="s">
        <v>22732</v>
      </c>
      <c r="I53" s="97">
        <v>22.727272727272702</v>
      </c>
      <c r="J53" s="95" t="s">
        <v>22529</v>
      </c>
      <c r="K53" s="95" t="s">
        <v>14070</v>
      </c>
      <c r="L53" s="95"/>
    </row>
    <row r="54" spans="1:12" s="98" customFormat="1" ht="12" x14ac:dyDescent="0.25">
      <c r="A54" s="17">
        <f t="shared" si="0"/>
        <v>53</v>
      </c>
      <c r="B54" s="95"/>
      <c r="C54" s="96" t="s">
        <v>22733</v>
      </c>
      <c r="D54" s="95" t="s">
        <v>22734</v>
      </c>
      <c r="E54" s="95" t="s">
        <v>22735</v>
      </c>
      <c r="F54" s="96" t="s">
        <v>22736</v>
      </c>
      <c r="G54" s="97" t="s">
        <v>22710</v>
      </c>
      <c r="H54" s="95" t="s">
        <v>22737</v>
      </c>
      <c r="I54" s="97">
        <v>0.28409090909090901</v>
      </c>
      <c r="J54" s="95" t="s">
        <v>22529</v>
      </c>
      <c r="K54" s="95" t="s">
        <v>14070</v>
      </c>
      <c r="L54" s="95"/>
    </row>
    <row r="55" spans="1:12" s="98" customFormat="1" ht="12" x14ac:dyDescent="0.25">
      <c r="A55" s="17">
        <f t="shared" si="0"/>
        <v>54</v>
      </c>
      <c r="B55" s="96" t="s">
        <v>7768</v>
      </c>
      <c r="C55" s="96" t="s">
        <v>22041</v>
      </c>
      <c r="D55" s="95" t="s">
        <v>22738</v>
      </c>
      <c r="E55" s="95" t="s">
        <v>22739</v>
      </c>
      <c r="F55" s="96" t="s">
        <v>22740</v>
      </c>
      <c r="G55" s="97" t="s">
        <v>22710</v>
      </c>
      <c r="H55" s="95" t="s">
        <v>7769</v>
      </c>
      <c r="I55" s="97">
        <v>1.13636363636364</v>
      </c>
      <c r="J55" s="95" t="s">
        <v>22529</v>
      </c>
      <c r="K55" s="95" t="s">
        <v>14102</v>
      </c>
      <c r="L55" s="96" t="s">
        <v>7768</v>
      </c>
    </row>
    <row r="56" spans="1:12" s="98" customFormat="1" ht="12" x14ac:dyDescent="0.25">
      <c r="A56" s="17">
        <f t="shared" si="0"/>
        <v>55</v>
      </c>
      <c r="B56" s="95"/>
      <c r="C56" s="96" t="s">
        <v>22389</v>
      </c>
      <c r="D56" s="95" t="s">
        <v>22741</v>
      </c>
      <c r="E56" s="95" t="s">
        <v>22742</v>
      </c>
      <c r="F56" s="96" t="s">
        <v>22743</v>
      </c>
      <c r="G56" s="97" t="s">
        <v>22710</v>
      </c>
      <c r="H56" s="95" t="s">
        <v>15908</v>
      </c>
      <c r="I56" s="97">
        <v>2.8295454545454501</v>
      </c>
      <c r="J56" s="95" t="s">
        <v>22529</v>
      </c>
      <c r="K56" s="95" t="s">
        <v>14070</v>
      </c>
      <c r="L56" s="95"/>
    </row>
    <row r="57" spans="1:12" s="98" customFormat="1" ht="12" x14ac:dyDescent="0.25">
      <c r="A57" s="17">
        <f t="shared" si="0"/>
        <v>56</v>
      </c>
      <c r="B57" s="96" t="s">
        <v>7818</v>
      </c>
      <c r="C57" s="96" t="s">
        <v>22074</v>
      </c>
      <c r="D57" s="95" t="s">
        <v>22744</v>
      </c>
      <c r="E57" s="95" t="s">
        <v>22745</v>
      </c>
      <c r="F57" s="96" t="s">
        <v>22746</v>
      </c>
      <c r="G57" s="97" t="s">
        <v>22710</v>
      </c>
      <c r="H57" s="95" t="s">
        <v>22747</v>
      </c>
      <c r="I57" s="97">
        <v>3.5568181818181799</v>
      </c>
      <c r="J57" s="95" t="s">
        <v>22529</v>
      </c>
      <c r="K57" s="95" t="s">
        <v>14102</v>
      </c>
      <c r="L57" s="96" t="s">
        <v>7818</v>
      </c>
    </row>
    <row r="58" spans="1:12" s="98" customFormat="1" ht="12" x14ac:dyDescent="0.25">
      <c r="A58" s="17">
        <f t="shared" si="0"/>
        <v>57</v>
      </c>
      <c r="B58" s="95"/>
      <c r="C58" s="96" t="s">
        <v>22748</v>
      </c>
      <c r="D58" s="95" t="s">
        <v>22749</v>
      </c>
      <c r="E58" s="95" t="s">
        <v>22750</v>
      </c>
      <c r="F58" s="96" t="s">
        <v>22751</v>
      </c>
      <c r="G58" s="97" t="s">
        <v>22710</v>
      </c>
      <c r="H58" s="95" t="s">
        <v>22752</v>
      </c>
      <c r="I58" s="97">
        <v>2</v>
      </c>
      <c r="J58" s="95" t="s">
        <v>22529</v>
      </c>
      <c r="K58" s="95" t="s">
        <v>14070</v>
      </c>
      <c r="L58" s="95"/>
    </row>
    <row r="59" spans="1:12" s="98" customFormat="1" ht="12" x14ac:dyDescent="0.25">
      <c r="A59" s="17">
        <f t="shared" si="0"/>
        <v>58</v>
      </c>
      <c r="B59" s="95"/>
      <c r="C59" s="96" t="s">
        <v>22753</v>
      </c>
      <c r="D59" s="95" t="s">
        <v>22754</v>
      </c>
      <c r="E59" s="95" t="s">
        <v>22755</v>
      </c>
      <c r="F59" s="96" t="s">
        <v>22756</v>
      </c>
      <c r="G59" s="97" t="s">
        <v>22710</v>
      </c>
      <c r="H59" s="95" t="s">
        <v>15015</v>
      </c>
      <c r="I59" s="97">
        <v>8.9431818181818201</v>
      </c>
      <c r="J59" s="95" t="s">
        <v>22529</v>
      </c>
      <c r="K59" s="95" t="s">
        <v>14070</v>
      </c>
      <c r="L59" s="95"/>
    </row>
    <row r="60" spans="1:12" s="98" customFormat="1" ht="12" x14ac:dyDescent="0.25">
      <c r="A60" s="17">
        <f t="shared" si="0"/>
        <v>59</v>
      </c>
      <c r="B60" s="95"/>
      <c r="C60" s="96" t="s">
        <v>22757</v>
      </c>
      <c r="D60" s="95" t="s">
        <v>22758</v>
      </c>
      <c r="E60" s="95" t="s">
        <v>22759</v>
      </c>
      <c r="F60" s="96" t="s">
        <v>22760</v>
      </c>
      <c r="G60" s="97" t="s">
        <v>22710</v>
      </c>
      <c r="H60" s="95" t="s">
        <v>22761</v>
      </c>
      <c r="I60" s="97">
        <v>0.76136363636363602</v>
      </c>
      <c r="J60" s="95" t="s">
        <v>22529</v>
      </c>
      <c r="K60" s="95" t="s">
        <v>14070</v>
      </c>
      <c r="L60" s="95"/>
    </row>
    <row r="61" spans="1:12" s="98" customFormat="1" ht="12" x14ac:dyDescent="0.25">
      <c r="A61" s="17">
        <f t="shared" si="0"/>
        <v>60</v>
      </c>
      <c r="B61" s="95"/>
      <c r="C61" s="96" t="s">
        <v>22762</v>
      </c>
      <c r="D61" s="95" t="s">
        <v>22763</v>
      </c>
      <c r="E61" s="95" t="s">
        <v>22764</v>
      </c>
      <c r="F61" s="96" t="s">
        <v>22765</v>
      </c>
      <c r="G61" s="97" t="s">
        <v>22710</v>
      </c>
      <c r="H61" s="95" t="s">
        <v>22766</v>
      </c>
      <c r="I61" s="97">
        <v>2.5454545454545499</v>
      </c>
      <c r="J61" s="95" t="s">
        <v>22529</v>
      </c>
      <c r="K61" s="95" t="s">
        <v>14070</v>
      </c>
      <c r="L61" s="95"/>
    </row>
    <row r="62" spans="1:12" s="98" customFormat="1" ht="12" x14ac:dyDescent="0.25">
      <c r="A62" s="17">
        <f t="shared" si="0"/>
        <v>61</v>
      </c>
      <c r="B62" s="96"/>
      <c r="C62" s="96" t="s">
        <v>22076</v>
      </c>
      <c r="D62" s="95" t="s">
        <v>22767</v>
      </c>
      <c r="E62" s="95" t="s">
        <v>22768</v>
      </c>
      <c r="F62" s="96" t="s">
        <v>22769</v>
      </c>
      <c r="G62" s="97" t="s">
        <v>22710</v>
      </c>
      <c r="H62" s="95" t="s">
        <v>22770</v>
      </c>
      <c r="I62" s="97">
        <v>20.454545454545499</v>
      </c>
      <c r="J62" s="95" t="s">
        <v>22529</v>
      </c>
      <c r="K62" s="95" t="s">
        <v>14102</v>
      </c>
      <c r="L62" s="96" t="s">
        <v>7822</v>
      </c>
    </row>
    <row r="63" spans="1:12" s="98" customFormat="1" ht="12" x14ac:dyDescent="0.25">
      <c r="A63" s="17">
        <f t="shared" si="0"/>
        <v>62</v>
      </c>
      <c r="B63" s="95"/>
      <c r="C63" s="96" t="s">
        <v>22771</v>
      </c>
      <c r="D63" s="95" t="s">
        <v>22772</v>
      </c>
      <c r="E63" s="95" t="s">
        <v>22773</v>
      </c>
      <c r="F63" s="96" t="s">
        <v>22774</v>
      </c>
      <c r="G63" s="97" t="s">
        <v>22710</v>
      </c>
      <c r="H63" s="95" t="s">
        <v>22775</v>
      </c>
      <c r="I63" s="97">
        <v>7.3863636363636402</v>
      </c>
      <c r="J63" s="95" t="s">
        <v>22529</v>
      </c>
      <c r="K63" s="95" t="s">
        <v>14070</v>
      </c>
      <c r="L63" s="95"/>
    </row>
    <row r="64" spans="1:12" s="98" customFormat="1" ht="12" x14ac:dyDescent="0.25">
      <c r="A64" s="17">
        <f t="shared" si="0"/>
        <v>63</v>
      </c>
      <c r="B64" s="95"/>
      <c r="C64" s="96" t="s">
        <v>22776</v>
      </c>
      <c r="D64" s="95" t="s">
        <v>22777</v>
      </c>
      <c r="E64" s="95" t="s">
        <v>22778</v>
      </c>
      <c r="F64" s="96" t="s">
        <v>22779</v>
      </c>
      <c r="G64" s="97" t="s">
        <v>22710</v>
      </c>
      <c r="H64" s="95" t="s">
        <v>22780</v>
      </c>
      <c r="I64" s="97">
        <v>1.3409090909090899</v>
      </c>
      <c r="J64" s="95" t="s">
        <v>22529</v>
      </c>
      <c r="K64" s="95" t="s">
        <v>14070</v>
      </c>
      <c r="L64" s="95"/>
    </row>
    <row r="65" spans="1:12" s="98" customFormat="1" ht="12" x14ac:dyDescent="0.25">
      <c r="A65" s="17">
        <f t="shared" si="0"/>
        <v>64</v>
      </c>
      <c r="B65" s="95"/>
      <c r="C65" s="96" t="s">
        <v>22781</v>
      </c>
      <c r="D65" s="95" t="s">
        <v>22782</v>
      </c>
      <c r="E65" s="95" t="s">
        <v>22783</v>
      </c>
      <c r="F65" s="96" t="s">
        <v>22784</v>
      </c>
      <c r="G65" s="97" t="s">
        <v>22710</v>
      </c>
      <c r="H65" s="95" t="s">
        <v>22785</v>
      </c>
      <c r="I65" s="97">
        <v>0.94318181818181801</v>
      </c>
      <c r="J65" s="95" t="s">
        <v>22529</v>
      </c>
      <c r="K65" s="95" t="s">
        <v>14070</v>
      </c>
      <c r="L65" s="95"/>
    </row>
    <row r="66" spans="1:12" s="98" customFormat="1" ht="12" x14ac:dyDescent="0.25">
      <c r="A66" s="17">
        <f t="shared" si="0"/>
        <v>65</v>
      </c>
      <c r="B66" s="95"/>
      <c r="C66" s="96" t="s">
        <v>22786</v>
      </c>
      <c r="D66" s="95" t="s">
        <v>22787</v>
      </c>
      <c r="E66" s="95" t="s">
        <v>22788</v>
      </c>
      <c r="F66" s="96" t="s">
        <v>22789</v>
      </c>
      <c r="G66" s="97" t="s">
        <v>22710</v>
      </c>
      <c r="H66" s="95" t="s">
        <v>15012</v>
      </c>
      <c r="I66" s="97">
        <v>6.5113636363636402</v>
      </c>
      <c r="J66" s="95" t="s">
        <v>22529</v>
      </c>
      <c r="K66" s="95" t="s">
        <v>14070</v>
      </c>
      <c r="L66" s="95"/>
    </row>
    <row r="67" spans="1:12" s="98" customFormat="1" ht="12" x14ac:dyDescent="0.25">
      <c r="A67" s="17">
        <f t="shared" si="0"/>
        <v>66</v>
      </c>
      <c r="B67" s="95"/>
      <c r="C67" s="96" t="s">
        <v>22790</v>
      </c>
      <c r="D67" s="95" t="s">
        <v>22791</v>
      </c>
      <c r="E67" s="95" t="s">
        <v>22792</v>
      </c>
      <c r="F67" s="96" t="s">
        <v>22793</v>
      </c>
      <c r="G67" s="97" t="s">
        <v>22710</v>
      </c>
      <c r="H67" s="95" t="s">
        <v>22794</v>
      </c>
      <c r="I67" s="97">
        <v>0.19318181818181801</v>
      </c>
      <c r="J67" s="95" t="s">
        <v>22529</v>
      </c>
      <c r="K67" s="95" t="s">
        <v>14070</v>
      </c>
      <c r="L67" s="95"/>
    </row>
    <row r="68" spans="1:12" s="98" customFormat="1" ht="12" x14ac:dyDescent="0.25">
      <c r="A68" s="17">
        <f t="shared" ref="A68:A131" si="1">A67+1</f>
        <v>67</v>
      </c>
      <c r="B68" s="95"/>
      <c r="C68" s="96" t="s">
        <v>22795</v>
      </c>
      <c r="D68" s="95" t="s">
        <v>22796</v>
      </c>
      <c r="E68" s="95" t="s">
        <v>22797</v>
      </c>
      <c r="F68" s="96" t="s">
        <v>22798</v>
      </c>
      <c r="G68" s="97" t="s">
        <v>22710</v>
      </c>
      <c r="H68" s="95" t="s">
        <v>22799</v>
      </c>
      <c r="I68" s="97">
        <v>1.5</v>
      </c>
      <c r="J68" s="95" t="s">
        <v>22529</v>
      </c>
      <c r="K68" s="95" t="s">
        <v>14070</v>
      </c>
      <c r="L68" s="95"/>
    </row>
    <row r="69" spans="1:12" s="98" customFormat="1" ht="12" x14ac:dyDescent="0.25">
      <c r="A69" s="17">
        <f t="shared" si="1"/>
        <v>68</v>
      </c>
      <c r="B69" s="95"/>
      <c r="C69" s="96" t="s">
        <v>22800</v>
      </c>
      <c r="D69" s="95" t="s">
        <v>22801</v>
      </c>
      <c r="E69" s="95" t="s">
        <v>22802</v>
      </c>
      <c r="F69" s="96" t="s">
        <v>22803</v>
      </c>
      <c r="G69" s="97" t="s">
        <v>22710</v>
      </c>
      <c r="H69" s="95" t="s">
        <v>22804</v>
      </c>
      <c r="I69" s="97">
        <v>6.9781818181818203</v>
      </c>
      <c r="J69" s="95" t="s">
        <v>22529</v>
      </c>
      <c r="K69" s="95" t="s">
        <v>14070</v>
      </c>
      <c r="L69" s="95"/>
    </row>
    <row r="70" spans="1:12" s="98" customFormat="1" ht="12" x14ac:dyDescent="0.25">
      <c r="A70" s="17">
        <f t="shared" si="1"/>
        <v>69</v>
      </c>
      <c r="B70" s="95"/>
      <c r="C70" s="96" t="s">
        <v>22805</v>
      </c>
      <c r="D70" s="95" t="s">
        <v>22806</v>
      </c>
      <c r="E70" s="95" t="s">
        <v>22807</v>
      </c>
      <c r="F70" s="96" t="s">
        <v>22808</v>
      </c>
      <c r="G70" s="97" t="s">
        <v>22710</v>
      </c>
      <c r="H70" s="95" t="s">
        <v>22809</v>
      </c>
      <c r="I70" s="97">
        <v>5.6818181818181799</v>
      </c>
      <c r="J70" s="95" t="s">
        <v>22529</v>
      </c>
      <c r="K70" s="95" t="s">
        <v>14070</v>
      </c>
      <c r="L70" s="95"/>
    </row>
    <row r="71" spans="1:12" s="98" customFormat="1" ht="12" x14ac:dyDescent="0.25">
      <c r="A71" s="17">
        <f t="shared" si="1"/>
        <v>70</v>
      </c>
      <c r="B71" s="95"/>
      <c r="C71" s="96" t="s">
        <v>22487</v>
      </c>
      <c r="D71" s="95" t="s">
        <v>22810</v>
      </c>
      <c r="E71" s="95" t="s">
        <v>22811</v>
      </c>
      <c r="F71" s="96" t="s">
        <v>22812</v>
      </c>
      <c r="G71" s="97" t="s">
        <v>22710</v>
      </c>
      <c r="H71" s="95" t="s">
        <v>22813</v>
      </c>
      <c r="I71" s="97">
        <v>3.8522727272727302</v>
      </c>
      <c r="J71" s="95" t="s">
        <v>22529</v>
      </c>
      <c r="K71" s="95" t="s">
        <v>14070</v>
      </c>
      <c r="L71" s="95"/>
    </row>
    <row r="72" spans="1:12" s="98" customFormat="1" ht="12" x14ac:dyDescent="0.25">
      <c r="A72" s="17">
        <f t="shared" si="1"/>
        <v>71</v>
      </c>
      <c r="B72" s="95"/>
      <c r="C72" s="96" t="s">
        <v>22385</v>
      </c>
      <c r="D72" s="95" t="s">
        <v>22814</v>
      </c>
      <c r="E72" s="95" t="s">
        <v>22815</v>
      </c>
      <c r="F72" s="96" t="s">
        <v>22816</v>
      </c>
      <c r="G72" s="97" t="s">
        <v>22710</v>
      </c>
      <c r="H72" s="95" t="s">
        <v>22817</v>
      </c>
      <c r="I72" s="97">
        <v>4.6590909090909101</v>
      </c>
      <c r="J72" s="95" t="s">
        <v>22529</v>
      </c>
      <c r="K72" s="95" t="s">
        <v>14070</v>
      </c>
      <c r="L72" s="95"/>
    </row>
    <row r="73" spans="1:12" s="98" customFormat="1" ht="12" x14ac:dyDescent="0.25">
      <c r="A73" s="17">
        <f t="shared" si="1"/>
        <v>72</v>
      </c>
      <c r="B73" s="96"/>
      <c r="C73" s="96" t="s">
        <v>22158</v>
      </c>
      <c r="D73" s="95" t="s">
        <v>22818</v>
      </c>
      <c r="E73" s="95" t="s">
        <v>22819</v>
      </c>
      <c r="F73" s="96" t="s">
        <v>22820</v>
      </c>
      <c r="G73" s="97" t="s">
        <v>22710</v>
      </c>
      <c r="H73" s="95" t="s">
        <v>22821</v>
      </c>
      <c r="I73" s="97">
        <v>2.3068181818181799</v>
      </c>
      <c r="J73" s="95" t="s">
        <v>22529</v>
      </c>
      <c r="K73" s="95" t="s">
        <v>14102</v>
      </c>
      <c r="L73" s="96" t="s">
        <v>7738</v>
      </c>
    </row>
    <row r="74" spans="1:12" s="98" customFormat="1" ht="12" x14ac:dyDescent="0.25">
      <c r="A74" s="17">
        <f t="shared" si="1"/>
        <v>73</v>
      </c>
      <c r="B74" s="95"/>
      <c r="C74" s="96" t="s">
        <v>22822</v>
      </c>
      <c r="D74" s="95" t="s">
        <v>22823</v>
      </c>
      <c r="E74" s="95" t="s">
        <v>22824</v>
      </c>
      <c r="F74" s="96" t="s">
        <v>22825</v>
      </c>
      <c r="G74" s="97" t="s">
        <v>22710</v>
      </c>
      <c r="H74" s="95" t="s">
        <v>22826</v>
      </c>
      <c r="I74" s="97">
        <v>7.7045454545454604</v>
      </c>
      <c r="J74" s="95" t="s">
        <v>22529</v>
      </c>
      <c r="K74" s="95" t="s">
        <v>14070</v>
      </c>
      <c r="L74" s="95"/>
    </row>
    <row r="75" spans="1:12" s="98" customFormat="1" ht="12" x14ac:dyDescent="0.25">
      <c r="A75" s="17">
        <f t="shared" si="1"/>
        <v>74</v>
      </c>
      <c r="B75" s="95"/>
      <c r="C75" s="96" t="s">
        <v>22827</v>
      </c>
      <c r="D75" s="95" t="s">
        <v>22828</v>
      </c>
      <c r="E75" s="95" t="s">
        <v>22829</v>
      </c>
      <c r="F75" s="96" t="s">
        <v>22830</v>
      </c>
      <c r="G75" s="97" t="s">
        <v>22710</v>
      </c>
      <c r="H75" s="95" t="s">
        <v>22828</v>
      </c>
      <c r="I75" s="97">
        <v>0.11363636363636399</v>
      </c>
      <c r="J75" s="95" t="s">
        <v>22529</v>
      </c>
      <c r="K75" s="95" t="s">
        <v>14070</v>
      </c>
      <c r="L75" s="95"/>
    </row>
    <row r="76" spans="1:12" s="98" customFormat="1" ht="12" x14ac:dyDescent="0.25">
      <c r="A76" s="17">
        <f t="shared" si="1"/>
        <v>75</v>
      </c>
      <c r="B76" s="95"/>
      <c r="C76" s="96" t="s">
        <v>22831</v>
      </c>
      <c r="D76" s="95" t="s">
        <v>22832</v>
      </c>
      <c r="E76" s="95" t="s">
        <v>22833</v>
      </c>
      <c r="F76" s="96" t="s">
        <v>22834</v>
      </c>
      <c r="G76" s="97" t="s">
        <v>22710</v>
      </c>
      <c r="H76" s="95" t="s">
        <v>22835</v>
      </c>
      <c r="I76" s="97">
        <v>13.9772727272727</v>
      </c>
      <c r="J76" s="95" t="s">
        <v>22529</v>
      </c>
      <c r="K76" s="95" t="s">
        <v>14070</v>
      </c>
      <c r="L76" s="95"/>
    </row>
    <row r="77" spans="1:12" s="98" customFormat="1" ht="12" x14ac:dyDescent="0.25">
      <c r="A77" s="17">
        <f t="shared" si="1"/>
        <v>76</v>
      </c>
      <c r="B77" s="96" t="s">
        <v>7750</v>
      </c>
      <c r="C77" s="96" t="s">
        <v>22066</v>
      </c>
      <c r="D77" s="95" t="s">
        <v>22836</v>
      </c>
      <c r="E77" s="95" t="s">
        <v>22837</v>
      </c>
      <c r="F77" s="96" t="s">
        <v>22838</v>
      </c>
      <c r="G77" s="97" t="s">
        <v>22710</v>
      </c>
      <c r="H77" s="95" t="s">
        <v>22839</v>
      </c>
      <c r="I77" s="97">
        <v>0.36363636363636398</v>
      </c>
      <c r="J77" s="95" t="s">
        <v>22529</v>
      </c>
      <c r="K77" s="95" t="s">
        <v>14102</v>
      </c>
      <c r="L77" s="96" t="s">
        <v>7750</v>
      </c>
    </row>
    <row r="78" spans="1:12" s="98" customFormat="1" ht="12" x14ac:dyDescent="0.25">
      <c r="A78" s="17">
        <f t="shared" si="1"/>
        <v>77</v>
      </c>
      <c r="B78" s="95"/>
      <c r="C78" s="96" t="s">
        <v>22840</v>
      </c>
      <c r="D78" s="95" t="s">
        <v>22841</v>
      </c>
      <c r="E78" s="95" t="s">
        <v>22842</v>
      </c>
      <c r="F78" s="96" t="s">
        <v>22843</v>
      </c>
      <c r="G78" s="97" t="s">
        <v>22710</v>
      </c>
      <c r="H78" s="95" t="s">
        <v>22844</v>
      </c>
      <c r="I78" s="97">
        <v>28.477272727272702</v>
      </c>
      <c r="J78" s="95" t="s">
        <v>22529</v>
      </c>
      <c r="K78" s="95" t="s">
        <v>14070</v>
      </c>
      <c r="L78" s="95"/>
    </row>
    <row r="79" spans="1:12" s="98" customFormat="1" ht="12" x14ac:dyDescent="0.25">
      <c r="A79" s="17">
        <f t="shared" si="1"/>
        <v>78</v>
      </c>
      <c r="B79" s="96" t="s">
        <v>7754</v>
      </c>
      <c r="C79" s="96" t="s">
        <v>22845</v>
      </c>
      <c r="D79" s="95" t="s">
        <v>22846</v>
      </c>
      <c r="E79" s="95" t="s">
        <v>22847</v>
      </c>
      <c r="F79" s="96" t="s">
        <v>22848</v>
      </c>
      <c r="G79" s="97" t="s">
        <v>22710</v>
      </c>
      <c r="H79" s="95" t="s">
        <v>22849</v>
      </c>
      <c r="I79" s="97">
        <v>3.5454545454545499</v>
      </c>
      <c r="J79" s="95" t="s">
        <v>22529</v>
      </c>
      <c r="K79" s="95" t="s">
        <v>14102</v>
      </c>
      <c r="L79" s="96" t="s">
        <v>7754</v>
      </c>
    </row>
    <row r="80" spans="1:12" s="98" customFormat="1" ht="12" x14ac:dyDescent="0.25">
      <c r="A80" s="17">
        <f t="shared" si="1"/>
        <v>79</v>
      </c>
      <c r="B80" s="95"/>
      <c r="C80" s="96" t="s">
        <v>22850</v>
      </c>
      <c r="D80" s="95" t="s">
        <v>22851</v>
      </c>
      <c r="E80" s="95" t="s">
        <v>22852</v>
      </c>
      <c r="F80" s="96" t="s">
        <v>22853</v>
      </c>
      <c r="G80" s="97" t="s">
        <v>22710</v>
      </c>
      <c r="H80" s="95" t="s">
        <v>22854</v>
      </c>
      <c r="I80" s="97">
        <v>8.6931818181818201</v>
      </c>
      <c r="J80" s="95" t="s">
        <v>22529</v>
      </c>
      <c r="K80" s="95" t="s">
        <v>14070</v>
      </c>
      <c r="L80" s="95"/>
    </row>
    <row r="81" spans="1:12" s="98" customFormat="1" ht="12" x14ac:dyDescent="0.25">
      <c r="A81" s="17">
        <f t="shared" si="1"/>
        <v>80</v>
      </c>
      <c r="B81" s="95"/>
      <c r="C81" s="96" t="s">
        <v>22855</v>
      </c>
      <c r="D81" s="95" t="s">
        <v>22856</v>
      </c>
      <c r="E81" s="95" t="s">
        <v>22857</v>
      </c>
      <c r="F81" s="96" t="s">
        <v>22858</v>
      </c>
      <c r="G81" s="97" t="s">
        <v>22710</v>
      </c>
      <c r="H81" s="95" t="s">
        <v>22859</v>
      </c>
      <c r="I81" s="97">
        <v>1.5568181818181801</v>
      </c>
      <c r="J81" s="95" t="s">
        <v>22529</v>
      </c>
      <c r="K81" s="95" t="s">
        <v>14070</v>
      </c>
      <c r="L81" s="95"/>
    </row>
    <row r="82" spans="1:12" s="98" customFormat="1" ht="12" x14ac:dyDescent="0.25">
      <c r="A82" s="17">
        <f t="shared" si="1"/>
        <v>81</v>
      </c>
      <c r="B82" s="96" t="s">
        <v>7752</v>
      </c>
      <c r="C82" s="96" t="s">
        <v>22068</v>
      </c>
      <c r="D82" s="95" t="s">
        <v>22860</v>
      </c>
      <c r="E82" s="95" t="s">
        <v>22861</v>
      </c>
      <c r="F82" s="96" t="s">
        <v>22862</v>
      </c>
      <c r="G82" s="97" t="s">
        <v>22710</v>
      </c>
      <c r="H82" s="95" t="s">
        <v>22863</v>
      </c>
      <c r="I82" s="97">
        <v>4.8636363636363598</v>
      </c>
      <c r="J82" s="95" t="s">
        <v>22529</v>
      </c>
      <c r="K82" s="95" t="s">
        <v>14102</v>
      </c>
      <c r="L82" s="96" t="s">
        <v>7752</v>
      </c>
    </row>
    <row r="83" spans="1:12" s="98" customFormat="1" ht="12" x14ac:dyDescent="0.25">
      <c r="A83" s="17">
        <f t="shared" si="1"/>
        <v>82</v>
      </c>
      <c r="B83" s="96" t="s">
        <v>7723</v>
      </c>
      <c r="C83" s="96" t="s">
        <v>22475</v>
      </c>
      <c r="D83" s="95" t="s">
        <v>22864</v>
      </c>
      <c r="E83" s="95" t="s">
        <v>22865</v>
      </c>
      <c r="F83" s="96" t="s">
        <v>22866</v>
      </c>
      <c r="G83" s="97" t="s">
        <v>22710</v>
      </c>
      <c r="H83" s="95" t="s">
        <v>22867</v>
      </c>
      <c r="I83" s="97">
        <v>8.6022727272727302</v>
      </c>
      <c r="J83" s="95" t="s">
        <v>22529</v>
      </c>
      <c r="K83" s="95" t="s">
        <v>14102</v>
      </c>
      <c r="L83" s="96" t="s">
        <v>7723</v>
      </c>
    </row>
    <row r="84" spans="1:12" s="98" customFormat="1" ht="12" x14ac:dyDescent="0.25">
      <c r="A84" s="17">
        <f t="shared" si="1"/>
        <v>83</v>
      </c>
      <c r="B84" s="96" t="s">
        <v>7777</v>
      </c>
      <c r="C84" s="96" t="s">
        <v>22868</v>
      </c>
      <c r="D84" s="95" t="s">
        <v>22869</v>
      </c>
      <c r="E84" s="95" t="s">
        <v>22870</v>
      </c>
      <c r="F84" s="96" t="s">
        <v>22871</v>
      </c>
      <c r="G84" s="97" t="s">
        <v>22710</v>
      </c>
      <c r="H84" s="95" t="s">
        <v>22872</v>
      </c>
      <c r="I84" s="97">
        <v>6.6931818181818201</v>
      </c>
      <c r="J84" s="95" t="s">
        <v>22529</v>
      </c>
      <c r="K84" s="95" t="s">
        <v>14102</v>
      </c>
      <c r="L84" s="96" t="s">
        <v>7777</v>
      </c>
    </row>
    <row r="85" spans="1:12" s="98" customFormat="1" ht="12" x14ac:dyDescent="0.25">
      <c r="A85" s="17">
        <f t="shared" si="1"/>
        <v>84</v>
      </c>
      <c r="B85" s="95"/>
      <c r="C85" s="96" t="s">
        <v>22873</v>
      </c>
      <c r="D85" s="95" t="s">
        <v>22874</v>
      </c>
      <c r="E85" s="95" t="s">
        <v>22875</v>
      </c>
      <c r="F85" s="96" t="s">
        <v>22876</v>
      </c>
      <c r="G85" s="97" t="s">
        <v>22710</v>
      </c>
      <c r="H85" s="95" t="s">
        <v>22877</v>
      </c>
      <c r="I85" s="97">
        <v>6.6363636363636402</v>
      </c>
      <c r="J85" s="95" t="s">
        <v>22529</v>
      </c>
      <c r="K85" s="95" t="s">
        <v>14070</v>
      </c>
      <c r="L85" s="95"/>
    </row>
    <row r="86" spans="1:12" s="98" customFormat="1" ht="12" x14ac:dyDescent="0.25">
      <c r="A86" s="17">
        <f t="shared" si="1"/>
        <v>85</v>
      </c>
      <c r="B86" s="95"/>
      <c r="C86" s="96" t="s">
        <v>22454</v>
      </c>
      <c r="D86" s="95" t="s">
        <v>22878</v>
      </c>
      <c r="E86" s="95" t="s">
        <v>22879</v>
      </c>
      <c r="F86" s="96" t="s">
        <v>22880</v>
      </c>
      <c r="G86" s="97" t="s">
        <v>22710</v>
      </c>
      <c r="H86" s="95" t="s">
        <v>22881</v>
      </c>
      <c r="I86" s="97">
        <v>5.4886363636363598</v>
      </c>
      <c r="J86" s="95" t="s">
        <v>22529</v>
      </c>
      <c r="K86" s="95" t="s">
        <v>14070</v>
      </c>
      <c r="L86" s="95"/>
    </row>
    <row r="87" spans="1:12" s="98" customFormat="1" ht="12" x14ac:dyDescent="0.25">
      <c r="A87" s="17">
        <f t="shared" si="1"/>
        <v>86</v>
      </c>
      <c r="B87" s="95"/>
      <c r="C87" s="96" t="s">
        <v>22882</v>
      </c>
      <c r="D87" s="95" t="s">
        <v>22883</v>
      </c>
      <c r="E87" s="95" t="s">
        <v>22884</v>
      </c>
      <c r="F87" s="96" t="s">
        <v>22885</v>
      </c>
      <c r="G87" s="97" t="s">
        <v>22710</v>
      </c>
      <c r="H87" s="95" t="s">
        <v>22884</v>
      </c>
      <c r="I87" s="97">
        <v>3.9793181818181802</v>
      </c>
      <c r="J87" s="95" t="s">
        <v>22529</v>
      </c>
      <c r="K87" s="95" t="s">
        <v>14070</v>
      </c>
      <c r="L87" s="95"/>
    </row>
    <row r="88" spans="1:12" s="98" customFormat="1" ht="12" x14ac:dyDescent="0.25">
      <c r="A88" s="17">
        <f t="shared" si="1"/>
        <v>87</v>
      </c>
      <c r="B88" s="96"/>
      <c r="C88" s="96" t="s">
        <v>21858</v>
      </c>
      <c r="D88" s="95" t="s">
        <v>22886</v>
      </c>
      <c r="E88" s="95" t="s">
        <v>22887</v>
      </c>
      <c r="F88" s="96" t="s">
        <v>22888</v>
      </c>
      <c r="G88" s="97" t="s">
        <v>21819</v>
      </c>
      <c r="H88" s="95" t="s">
        <v>5057</v>
      </c>
      <c r="I88" s="97">
        <v>0.48863636363636398</v>
      </c>
      <c r="J88" s="95" t="s">
        <v>22529</v>
      </c>
      <c r="K88" s="95" t="s">
        <v>22676</v>
      </c>
      <c r="L88" s="96" t="s">
        <v>8042</v>
      </c>
    </row>
    <row r="89" spans="1:12" s="98" customFormat="1" ht="12" x14ac:dyDescent="0.25">
      <c r="A89" s="17">
        <f t="shared" si="1"/>
        <v>88</v>
      </c>
      <c r="B89" s="96"/>
      <c r="C89" s="96" t="s">
        <v>22036</v>
      </c>
      <c r="D89" s="95" t="s">
        <v>22889</v>
      </c>
      <c r="E89" s="95" t="s">
        <v>22890</v>
      </c>
      <c r="F89" s="96" t="s">
        <v>22891</v>
      </c>
      <c r="G89" s="97" t="s">
        <v>21819</v>
      </c>
      <c r="H89" s="95" t="s">
        <v>7136</v>
      </c>
      <c r="I89" s="97">
        <v>1.73863636363636</v>
      </c>
      <c r="J89" s="95" t="s">
        <v>22529</v>
      </c>
      <c r="K89" s="95" t="s">
        <v>14102</v>
      </c>
      <c r="L89" s="96" t="s">
        <v>5561</v>
      </c>
    </row>
    <row r="90" spans="1:12" s="98" customFormat="1" ht="12" x14ac:dyDescent="0.25">
      <c r="A90" s="17">
        <f t="shared" si="1"/>
        <v>89</v>
      </c>
      <c r="B90" s="96" t="s">
        <v>6250</v>
      </c>
      <c r="C90" s="96" t="s">
        <v>22892</v>
      </c>
      <c r="D90" s="95" t="s">
        <v>22893</v>
      </c>
      <c r="E90" s="95" t="s">
        <v>22894</v>
      </c>
      <c r="F90" s="96" t="s">
        <v>22895</v>
      </c>
      <c r="G90" s="97" t="s">
        <v>21819</v>
      </c>
      <c r="H90" s="95" t="s">
        <v>6251</v>
      </c>
      <c r="I90" s="97">
        <v>0.46590909090909099</v>
      </c>
      <c r="J90" s="95" t="s">
        <v>22529</v>
      </c>
      <c r="K90" s="95" t="s">
        <v>14102</v>
      </c>
      <c r="L90" s="96" t="s">
        <v>6250</v>
      </c>
    </row>
    <row r="91" spans="1:12" s="98" customFormat="1" ht="12" x14ac:dyDescent="0.25">
      <c r="A91" s="17">
        <f t="shared" si="1"/>
        <v>90</v>
      </c>
      <c r="B91" s="96" t="s">
        <v>7707</v>
      </c>
      <c r="C91" s="96" t="s">
        <v>22896</v>
      </c>
      <c r="D91" s="95" t="s">
        <v>22897</v>
      </c>
      <c r="E91" s="95" t="s">
        <v>22898</v>
      </c>
      <c r="F91" s="96" t="s">
        <v>22899</v>
      </c>
      <c r="G91" s="97" t="s">
        <v>21819</v>
      </c>
      <c r="H91" s="95" t="s">
        <v>7708</v>
      </c>
      <c r="I91" s="97">
        <v>3.7840909090909101</v>
      </c>
      <c r="J91" s="95" t="s">
        <v>22529</v>
      </c>
      <c r="K91" s="95" t="s">
        <v>14102</v>
      </c>
      <c r="L91" s="96" t="s">
        <v>7707</v>
      </c>
    </row>
    <row r="92" spans="1:12" s="98" customFormat="1" ht="12" x14ac:dyDescent="0.25">
      <c r="A92" s="17">
        <f t="shared" si="1"/>
        <v>91</v>
      </c>
      <c r="B92" s="95" t="s">
        <v>7713</v>
      </c>
      <c r="C92" s="96" t="s">
        <v>22900</v>
      </c>
      <c r="D92" s="95" t="s">
        <v>22901</v>
      </c>
      <c r="E92" s="95" t="s">
        <v>22902</v>
      </c>
      <c r="F92" s="96" t="s">
        <v>22903</v>
      </c>
      <c r="G92" s="97" t="s">
        <v>21819</v>
      </c>
      <c r="H92" s="95" t="s">
        <v>7714</v>
      </c>
      <c r="I92" s="97">
        <v>2.8068181818181799</v>
      </c>
      <c r="J92" s="95" t="s">
        <v>22529</v>
      </c>
      <c r="K92" s="95" t="s">
        <v>14102</v>
      </c>
      <c r="L92" s="95" t="s">
        <v>7713</v>
      </c>
    </row>
    <row r="93" spans="1:12" s="98" customFormat="1" ht="12" x14ac:dyDescent="0.25">
      <c r="A93" s="17">
        <f t="shared" si="1"/>
        <v>92</v>
      </c>
      <c r="B93" s="96" t="s">
        <v>7124</v>
      </c>
      <c r="C93" s="96" t="s">
        <v>22904</v>
      </c>
      <c r="D93" s="95" t="s">
        <v>22905</v>
      </c>
      <c r="E93" s="95" t="s">
        <v>22906</v>
      </c>
      <c r="F93" s="96" t="s">
        <v>22907</v>
      </c>
      <c r="G93" s="97" t="s">
        <v>21819</v>
      </c>
      <c r="H93" s="95" t="s">
        <v>7125</v>
      </c>
      <c r="I93" s="97">
        <v>1.13636363636364</v>
      </c>
      <c r="J93" s="95" t="s">
        <v>22529</v>
      </c>
      <c r="K93" s="95" t="s">
        <v>14102</v>
      </c>
      <c r="L93" s="96" t="s">
        <v>7124</v>
      </c>
    </row>
    <row r="94" spans="1:12" s="98" customFormat="1" ht="12" x14ac:dyDescent="0.25">
      <c r="A94" s="17">
        <f t="shared" si="1"/>
        <v>93</v>
      </c>
      <c r="B94" s="96" t="s">
        <v>6164</v>
      </c>
      <c r="C94" s="96" t="s">
        <v>22105</v>
      </c>
      <c r="D94" s="95" t="s">
        <v>22908</v>
      </c>
      <c r="E94" s="95" t="s">
        <v>22909</v>
      </c>
      <c r="F94" s="96" t="s">
        <v>22910</v>
      </c>
      <c r="G94" s="97" t="s">
        <v>21819</v>
      </c>
      <c r="H94" s="95" t="s">
        <v>6165</v>
      </c>
      <c r="I94" s="97">
        <v>0.29545454545454503</v>
      </c>
      <c r="J94" s="95" t="s">
        <v>22529</v>
      </c>
      <c r="K94" s="95" t="s">
        <v>14102</v>
      </c>
      <c r="L94" s="96" t="s">
        <v>6164</v>
      </c>
    </row>
    <row r="95" spans="1:12" s="98" customFormat="1" ht="12" x14ac:dyDescent="0.25">
      <c r="A95" s="17">
        <f t="shared" si="1"/>
        <v>94</v>
      </c>
      <c r="B95" s="96" t="s">
        <v>6656</v>
      </c>
      <c r="C95" s="96" t="s">
        <v>22911</v>
      </c>
      <c r="D95" s="95" t="s">
        <v>22912</v>
      </c>
      <c r="E95" s="95" t="s">
        <v>22913</v>
      </c>
      <c r="F95" s="96" t="s">
        <v>22914</v>
      </c>
      <c r="G95" s="97" t="s">
        <v>21819</v>
      </c>
      <c r="H95" s="95" t="s">
        <v>6657</v>
      </c>
      <c r="I95" s="97">
        <v>0.47727272727272702</v>
      </c>
      <c r="J95" s="95" t="s">
        <v>22529</v>
      </c>
      <c r="K95" s="95" t="s">
        <v>14102</v>
      </c>
      <c r="L95" s="96" t="s">
        <v>6656</v>
      </c>
    </row>
    <row r="96" spans="1:12" s="98" customFormat="1" ht="12" x14ac:dyDescent="0.25">
      <c r="A96" s="17">
        <f t="shared" si="1"/>
        <v>95</v>
      </c>
      <c r="B96" s="96" t="s">
        <v>6783</v>
      </c>
      <c r="C96" s="96" t="s">
        <v>22915</v>
      </c>
      <c r="D96" s="95" t="s">
        <v>22916</v>
      </c>
      <c r="E96" s="95" t="s">
        <v>22917</v>
      </c>
      <c r="F96" s="96" t="s">
        <v>22918</v>
      </c>
      <c r="G96" s="97" t="s">
        <v>21819</v>
      </c>
      <c r="H96" s="95" t="s">
        <v>6784</v>
      </c>
      <c r="I96" s="97">
        <v>5.3068181818181799</v>
      </c>
      <c r="J96" s="95" t="s">
        <v>22529</v>
      </c>
      <c r="K96" s="95" t="s">
        <v>14102</v>
      </c>
      <c r="L96" s="96" t="s">
        <v>6783</v>
      </c>
    </row>
    <row r="97" spans="1:12" s="98" customFormat="1" ht="12" x14ac:dyDescent="0.25">
      <c r="A97" s="17">
        <f t="shared" si="1"/>
        <v>96</v>
      </c>
      <c r="B97" s="96" t="s">
        <v>7297</v>
      </c>
      <c r="C97" s="96" t="s">
        <v>22919</v>
      </c>
      <c r="D97" s="95" t="s">
        <v>22920</v>
      </c>
      <c r="E97" s="95" t="s">
        <v>22921</v>
      </c>
      <c r="F97" s="96" t="s">
        <v>22922</v>
      </c>
      <c r="G97" s="97" t="s">
        <v>21819</v>
      </c>
      <c r="H97" s="95" t="s">
        <v>5140</v>
      </c>
      <c r="I97" s="97">
        <v>11.238636363636401</v>
      </c>
      <c r="J97" s="95" t="s">
        <v>22529</v>
      </c>
      <c r="K97" s="95" t="s">
        <v>14102</v>
      </c>
      <c r="L97" s="96" t="s">
        <v>7297</v>
      </c>
    </row>
    <row r="98" spans="1:12" s="98" customFormat="1" ht="12" x14ac:dyDescent="0.25">
      <c r="A98" s="17">
        <f t="shared" si="1"/>
        <v>97</v>
      </c>
      <c r="B98" s="95" t="s">
        <v>7208</v>
      </c>
      <c r="C98" s="96" t="s">
        <v>22397</v>
      </c>
      <c r="D98" s="95" t="s">
        <v>22923</v>
      </c>
      <c r="E98" s="95" t="s">
        <v>22924</v>
      </c>
      <c r="F98" s="96" t="s">
        <v>22925</v>
      </c>
      <c r="G98" s="97" t="s">
        <v>21819</v>
      </c>
      <c r="H98" s="95" t="s">
        <v>7209</v>
      </c>
      <c r="I98" s="97">
        <v>4.3181818181818201</v>
      </c>
      <c r="J98" s="95" t="s">
        <v>22529</v>
      </c>
      <c r="K98" s="95" t="s">
        <v>14102</v>
      </c>
      <c r="L98" s="95" t="s">
        <v>7208</v>
      </c>
    </row>
    <row r="99" spans="1:12" s="98" customFormat="1" ht="12" x14ac:dyDescent="0.25">
      <c r="A99" s="17">
        <f t="shared" si="1"/>
        <v>98</v>
      </c>
      <c r="B99" s="96" t="s">
        <v>5783</v>
      </c>
      <c r="C99" s="96" t="s">
        <v>22926</v>
      </c>
      <c r="D99" s="95" t="s">
        <v>22927</v>
      </c>
      <c r="E99" s="95" t="s">
        <v>22928</v>
      </c>
      <c r="F99" s="96" t="s">
        <v>22929</v>
      </c>
      <c r="G99" s="97" t="s">
        <v>21819</v>
      </c>
      <c r="H99" s="95" t="s">
        <v>5784</v>
      </c>
      <c r="I99" s="97">
        <v>0.46590909090909099</v>
      </c>
      <c r="J99" s="95" t="s">
        <v>22529</v>
      </c>
      <c r="K99" s="95" t="s">
        <v>14102</v>
      </c>
      <c r="L99" s="96" t="s">
        <v>5783</v>
      </c>
    </row>
    <row r="100" spans="1:12" s="98" customFormat="1" ht="12" x14ac:dyDescent="0.25">
      <c r="A100" s="17">
        <f t="shared" si="1"/>
        <v>99</v>
      </c>
      <c r="B100" s="96" t="s">
        <v>7153</v>
      </c>
      <c r="C100" s="96" t="s">
        <v>22930</v>
      </c>
      <c r="D100" s="95" t="s">
        <v>22931</v>
      </c>
      <c r="E100" s="95" t="s">
        <v>22932</v>
      </c>
      <c r="F100" s="96" t="s">
        <v>22933</v>
      </c>
      <c r="G100" s="97" t="s">
        <v>21819</v>
      </c>
      <c r="H100" s="95" t="s">
        <v>7154</v>
      </c>
      <c r="I100" s="97">
        <v>1.5568181818181801</v>
      </c>
      <c r="J100" s="95" t="s">
        <v>22529</v>
      </c>
      <c r="K100" s="95" t="s">
        <v>14102</v>
      </c>
      <c r="L100" s="96" t="s">
        <v>7153</v>
      </c>
    </row>
    <row r="101" spans="1:12" s="98" customFormat="1" ht="12" x14ac:dyDescent="0.25">
      <c r="A101" s="17">
        <f t="shared" si="1"/>
        <v>100</v>
      </c>
      <c r="B101" s="96" t="s">
        <v>6906</v>
      </c>
      <c r="C101" s="96" t="s">
        <v>22089</v>
      </c>
      <c r="D101" s="95" t="s">
        <v>22934</v>
      </c>
      <c r="E101" s="95" t="s">
        <v>22935</v>
      </c>
      <c r="F101" s="96" t="s">
        <v>22936</v>
      </c>
      <c r="G101" s="97" t="s">
        <v>21819</v>
      </c>
      <c r="H101" s="95" t="s">
        <v>6907</v>
      </c>
      <c r="I101" s="97">
        <v>37.25</v>
      </c>
      <c r="J101" s="95" t="s">
        <v>22529</v>
      </c>
      <c r="K101" s="95" t="s">
        <v>14102</v>
      </c>
      <c r="L101" s="96" t="s">
        <v>6906</v>
      </c>
    </row>
    <row r="102" spans="1:12" s="98" customFormat="1" ht="12" x14ac:dyDescent="0.25">
      <c r="A102" s="17">
        <f t="shared" si="1"/>
        <v>101</v>
      </c>
      <c r="B102" s="95" t="s">
        <v>7716</v>
      </c>
      <c r="C102" s="96" t="s">
        <v>22937</v>
      </c>
      <c r="D102" s="95" t="s">
        <v>22938</v>
      </c>
      <c r="E102" s="95" t="s">
        <v>22939</v>
      </c>
      <c r="F102" s="96" t="s">
        <v>22940</v>
      </c>
      <c r="G102" s="97" t="s">
        <v>21819</v>
      </c>
      <c r="H102" s="95" t="s">
        <v>7717</v>
      </c>
      <c r="I102" s="97">
        <v>2.5909090909090899</v>
      </c>
      <c r="J102" s="95" t="s">
        <v>22529</v>
      </c>
      <c r="K102" s="95" t="s">
        <v>14102</v>
      </c>
      <c r="L102" s="95" t="s">
        <v>7716</v>
      </c>
    </row>
    <row r="103" spans="1:12" s="98" customFormat="1" ht="12" x14ac:dyDescent="0.25">
      <c r="A103" s="17">
        <f t="shared" si="1"/>
        <v>102</v>
      </c>
      <c r="B103" s="96" t="s">
        <v>5103</v>
      </c>
      <c r="C103" s="96" t="s">
        <v>22941</v>
      </c>
      <c r="D103" s="95" t="s">
        <v>5104</v>
      </c>
      <c r="E103" s="95" t="s">
        <v>22942</v>
      </c>
      <c r="F103" s="96" t="s">
        <v>22943</v>
      </c>
      <c r="G103" s="97" t="s">
        <v>21819</v>
      </c>
      <c r="H103" s="95" t="s">
        <v>5104</v>
      </c>
      <c r="I103" s="97">
        <v>26.693181818181799</v>
      </c>
      <c r="J103" s="95" t="s">
        <v>22529</v>
      </c>
      <c r="K103" s="95" t="s">
        <v>14102</v>
      </c>
      <c r="L103" s="96" t="s">
        <v>5103</v>
      </c>
    </row>
    <row r="104" spans="1:12" s="98" customFormat="1" ht="12" x14ac:dyDescent="0.25">
      <c r="A104" s="17">
        <f t="shared" si="1"/>
        <v>103</v>
      </c>
      <c r="B104" s="96"/>
      <c r="C104" s="96" t="s">
        <v>22944</v>
      </c>
      <c r="D104" s="95" t="s">
        <v>22945</v>
      </c>
      <c r="E104" s="95" t="s">
        <v>22946</v>
      </c>
      <c r="F104" s="96" t="s">
        <v>22947</v>
      </c>
      <c r="G104" s="97" t="s">
        <v>21819</v>
      </c>
      <c r="H104" s="95" t="s">
        <v>6055</v>
      </c>
      <c r="I104" s="97">
        <v>0.28409090909090901</v>
      </c>
      <c r="J104" s="95" t="s">
        <v>22529</v>
      </c>
      <c r="K104" s="95" t="s">
        <v>14102</v>
      </c>
      <c r="L104" s="96" t="s">
        <v>6054</v>
      </c>
    </row>
    <row r="105" spans="1:12" s="98" customFormat="1" ht="12" x14ac:dyDescent="0.25">
      <c r="A105" s="17">
        <f t="shared" si="1"/>
        <v>104</v>
      </c>
      <c r="B105" s="96" t="s">
        <v>7303</v>
      </c>
      <c r="C105" s="96" t="s">
        <v>22948</v>
      </c>
      <c r="D105" s="95" t="s">
        <v>22949</v>
      </c>
      <c r="E105" s="95" t="s">
        <v>22950</v>
      </c>
      <c r="F105" s="96" t="s">
        <v>22951</v>
      </c>
      <c r="G105" s="97" t="s">
        <v>21819</v>
      </c>
      <c r="H105" s="95" t="s">
        <v>5137</v>
      </c>
      <c r="I105" s="97">
        <v>13.113636363636401</v>
      </c>
      <c r="J105" s="95" t="s">
        <v>22529</v>
      </c>
      <c r="K105" s="95" t="s">
        <v>14102</v>
      </c>
      <c r="L105" s="96" t="s">
        <v>7303</v>
      </c>
    </row>
    <row r="106" spans="1:12" s="98" customFormat="1" ht="12" x14ac:dyDescent="0.25">
      <c r="A106" s="17">
        <f t="shared" si="1"/>
        <v>105</v>
      </c>
      <c r="B106" s="96"/>
      <c r="C106" s="96" t="s">
        <v>22952</v>
      </c>
      <c r="D106" s="95" t="s">
        <v>22953</v>
      </c>
      <c r="E106" s="95" t="s">
        <v>22954</v>
      </c>
      <c r="F106" s="96" t="s">
        <v>22955</v>
      </c>
      <c r="G106" s="97" t="s">
        <v>21819</v>
      </c>
      <c r="H106" s="95" t="s">
        <v>7151</v>
      </c>
      <c r="I106" s="97">
        <v>15.625</v>
      </c>
      <c r="J106" s="95" t="s">
        <v>22529</v>
      </c>
      <c r="K106" s="95" t="s">
        <v>14102</v>
      </c>
      <c r="L106" s="96" t="s">
        <v>7150</v>
      </c>
    </row>
    <row r="107" spans="1:12" s="98" customFormat="1" ht="12" x14ac:dyDescent="0.25">
      <c r="A107" s="17">
        <f t="shared" si="1"/>
        <v>106</v>
      </c>
      <c r="B107" s="96" t="s">
        <v>7038</v>
      </c>
      <c r="C107" s="96" t="s">
        <v>22091</v>
      </c>
      <c r="D107" s="95" t="s">
        <v>22956</v>
      </c>
      <c r="E107" s="95" t="s">
        <v>22957</v>
      </c>
      <c r="F107" s="96" t="s">
        <v>22958</v>
      </c>
      <c r="G107" s="97" t="s">
        <v>21819</v>
      </c>
      <c r="H107" s="95" t="s">
        <v>7039</v>
      </c>
      <c r="I107" s="97">
        <v>36.125</v>
      </c>
      <c r="J107" s="95" t="s">
        <v>22529</v>
      </c>
      <c r="K107" s="95" t="s">
        <v>14102</v>
      </c>
      <c r="L107" s="96" t="s">
        <v>7038</v>
      </c>
    </row>
    <row r="108" spans="1:12" s="98" customFormat="1" ht="12" x14ac:dyDescent="0.25">
      <c r="A108" s="17">
        <f t="shared" si="1"/>
        <v>107</v>
      </c>
      <c r="B108" s="95"/>
      <c r="C108" s="96" t="s">
        <v>22959</v>
      </c>
      <c r="D108" s="95" t="s">
        <v>22960</v>
      </c>
      <c r="E108" s="95" t="s">
        <v>22961</v>
      </c>
      <c r="F108" s="96" t="s">
        <v>22962</v>
      </c>
      <c r="G108" s="97" t="s">
        <v>21819</v>
      </c>
      <c r="H108" s="95" t="s">
        <v>6502</v>
      </c>
      <c r="I108" s="97">
        <v>1.1147727272727299</v>
      </c>
      <c r="J108" s="95" t="s">
        <v>22529</v>
      </c>
      <c r="K108" s="95" t="s">
        <v>14102</v>
      </c>
      <c r="L108" s="95" t="s">
        <v>6501</v>
      </c>
    </row>
    <row r="109" spans="1:12" s="98" customFormat="1" ht="12" x14ac:dyDescent="0.25">
      <c r="A109" s="17">
        <f t="shared" si="1"/>
        <v>108</v>
      </c>
      <c r="B109" s="96"/>
      <c r="C109" s="96" t="s">
        <v>22963</v>
      </c>
      <c r="D109" s="95" t="s">
        <v>15199</v>
      </c>
      <c r="E109" s="95" t="s">
        <v>22964</v>
      </c>
      <c r="F109" s="96" t="s">
        <v>22965</v>
      </c>
      <c r="G109" s="97" t="s">
        <v>21819</v>
      </c>
      <c r="H109" s="95" t="s">
        <v>15199</v>
      </c>
      <c r="I109" s="97">
        <v>6.4431818181818201</v>
      </c>
      <c r="J109" s="95" t="s">
        <v>22529</v>
      </c>
      <c r="K109" s="95" t="s">
        <v>14102</v>
      </c>
      <c r="L109" s="96" t="s">
        <v>7278</v>
      </c>
    </row>
    <row r="110" spans="1:12" s="98" customFormat="1" ht="12" x14ac:dyDescent="0.25">
      <c r="A110" s="17">
        <f t="shared" si="1"/>
        <v>109</v>
      </c>
      <c r="B110" s="96" t="s">
        <v>6321</v>
      </c>
      <c r="C110" s="96" t="s">
        <v>22966</v>
      </c>
      <c r="D110" s="95" t="s">
        <v>22967</v>
      </c>
      <c r="E110" s="95" t="s">
        <v>22968</v>
      </c>
      <c r="F110" s="96" t="s">
        <v>22969</v>
      </c>
      <c r="G110" s="97" t="s">
        <v>21819</v>
      </c>
      <c r="H110" s="95" t="s">
        <v>6322</v>
      </c>
      <c r="I110" s="97">
        <v>2.2159090909090899</v>
      </c>
      <c r="J110" s="95" t="s">
        <v>22529</v>
      </c>
      <c r="K110" s="95" t="s">
        <v>14102</v>
      </c>
      <c r="L110" s="96" t="s">
        <v>6321</v>
      </c>
    </row>
    <row r="111" spans="1:12" s="98" customFormat="1" ht="12" x14ac:dyDescent="0.25">
      <c r="A111" s="17">
        <f t="shared" si="1"/>
        <v>110</v>
      </c>
      <c r="B111" s="96"/>
      <c r="C111" s="96" t="s">
        <v>22970</v>
      </c>
      <c r="D111" s="95" t="s">
        <v>22971</v>
      </c>
      <c r="E111" s="95" t="s">
        <v>22972</v>
      </c>
      <c r="F111" s="96" t="s">
        <v>22973</v>
      </c>
      <c r="G111" s="97" t="s">
        <v>21819</v>
      </c>
      <c r="H111" s="95" t="s">
        <v>7145</v>
      </c>
      <c r="I111" s="97">
        <v>2</v>
      </c>
      <c r="J111" s="95" t="s">
        <v>22529</v>
      </c>
      <c r="K111" s="95" t="s">
        <v>14102</v>
      </c>
      <c r="L111" s="96" t="s">
        <v>7144</v>
      </c>
    </row>
    <row r="112" spans="1:12" s="98" customFormat="1" ht="12" x14ac:dyDescent="0.25">
      <c r="A112" s="17">
        <f t="shared" si="1"/>
        <v>111</v>
      </c>
      <c r="B112" s="96" t="s">
        <v>7200</v>
      </c>
      <c r="C112" s="96" t="s">
        <v>22974</v>
      </c>
      <c r="D112" s="95" t="s">
        <v>22975</v>
      </c>
      <c r="E112" s="95" t="s">
        <v>22976</v>
      </c>
      <c r="F112" s="96" t="s">
        <v>22977</v>
      </c>
      <c r="G112" s="97" t="s">
        <v>21819</v>
      </c>
      <c r="H112" s="95" t="s">
        <v>7201</v>
      </c>
      <c r="I112" s="97">
        <v>5.1931818181818201</v>
      </c>
      <c r="J112" s="95" t="s">
        <v>22529</v>
      </c>
      <c r="K112" s="95" t="s">
        <v>14102</v>
      </c>
      <c r="L112" s="96" t="s">
        <v>7200</v>
      </c>
    </row>
    <row r="113" spans="1:12" s="98" customFormat="1" ht="12" x14ac:dyDescent="0.25">
      <c r="A113" s="17">
        <f t="shared" si="1"/>
        <v>112</v>
      </c>
      <c r="B113" s="96" t="s">
        <v>5847</v>
      </c>
      <c r="C113" s="96" t="s">
        <v>22978</v>
      </c>
      <c r="D113" s="95" t="s">
        <v>22979</v>
      </c>
      <c r="E113" s="95" t="s">
        <v>22980</v>
      </c>
      <c r="F113" s="96" t="s">
        <v>22981</v>
      </c>
      <c r="G113" s="97" t="s">
        <v>21819</v>
      </c>
      <c r="H113" s="95" t="s">
        <v>5848</v>
      </c>
      <c r="I113" s="97">
        <v>0.45454545454545497</v>
      </c>
      <c r="J113" s="95" t="s">
        <v>22529</v>
      </c>
      <c r="K113" s="95" t="s">
        <v>14102</v>
      </c>
      <c r="L113" s="96" t="s">
        <v>5847</v>
      </c>
    </row>
    <row r="114" spans="1:12" s="98" customFormat="1" ht="12" x14ac:dyDescent="0.25">
      <c r="A114" s="17">
        <f t="shared" si="1"/>
        <v>113</v>
      </c>
      <c r="B114" s="96" t="s">
        <v>7318</v>
      </c>
      <c r="C114" s="96" t="s">
        <v>22093</v>
      </c>
      <c r="D114" s="95" t="s">
        <v>22982</v>
      </c>
      <c r="E114" s="95" t="s">
        <v>22983</v>
      </c>
      <c r="F114" s="96" t="s">
        <v>22984</v>
      </c>
      <c r="G114" s="97" t="s">
        <v>21819</v>
      </c>
      <c r="H114" s="95" t="s">
        <v>7319</v>
      </c>
      <c r="I114" s="97">
        <v>45.704545454545503</v>
      </c>
      <c r="J114" s="95" t="s">
        <v>22529</v>
      </c>
      <c r="K114" s="95" t="s">
        <v>14102</v>
      </c>
      <c r="L114" s="96" t="s">
        <v>7318</v>
      </c>
    </row>
    <row r="115" spans="1:12" s="98" customFormat="1" ht="12" x14ac:dyDescent="0.25">
      <c r="A115" s="17">
        <f t="shared" si="1"/>
        <v>114</v>
      </c>
      <c r="B115" s="95" t="s">
        <v>6004</v>
      </c>
      <c r="C115" s="96" t="s">
        <v>22985</v>
      </c>
      <c r="D115" s="95" t="s">
        <v>22986</v>
      </c>
      <c r="E115" s="95" t="s">
        <v>22987</v>
      </c>
      <c r="F115" s="96" t="s">
        <v>22988</v>
      </c>
      <c r="G115" s="97" t="s">
        <v>21819</v>
      </c>
      <c r="H115" s="95" t="s">
        <v>6005</v>
      </c>
      <c r="I115" s="97">
        <v>0.46590909090909099</v>
      </c>
      <c r="J115" s="95" t="s">
        <v>22529</v>
      </c>
      <c r="K115" s="95" t="s">
        <v>14102</v>
      </c>
      <c r="L115" s="95" t="s">
        <v>6004</v>
      </c>
    </row>
    <row r="116" spans="1:12" s="98" customFormat="1" ht="12" x14ac:dyDescent="0.25">
      <c r="A116" s="17">
        <f t="shared" si="1"/>
        <v>115</v>
      </c>
      <c r="B116" s="95" t="s">
        <v>5953</v>
      </c>
      <c r="C116" s="96" t="s">
        <v>22989</v>
      </c>
      <c r="D116" s="95" t="s">
        <v>22990</v>
      </c>
      <c r="E116" s="95" t="s">
        <v>22991</v>
      </c>
      <c r="F116" s="96" t="s">
        <v>22992</v>
      </c>
      <c r="G116" s="97" t="s">
        <v>21819</v>
      </c>
      <c r="H116" s="95" t="s">
        <v>5954</v>
      </c>
      <c r="I116" s="97">
        <v>28.318181818181799</v>
      </c>
      <c r="J116" s="95" t="s">
        <v>22529</v>
      </c>
      <c r="K116" s="95" t="s">
        <v>14102</v>
      </c>
      <c r="L116" s="95" t="s">
        <v>5953</v>
      </c>
    </row>
    <row r="117" spans="1:12" s="98" customFormat="1" ht="12" x14ac:dyDescent="0.25">
      <c r="A117" s="17">
        <f t="shared" si="1"/>
        <v>116</v>
      </c>
      <c r="B117" s="95"/>
      <c r="C117" s="96" t="s">
        <v>22993</v>
      </c>
      <c r="D117" s="95" t="s">
        <v>19003</v>
      </c>
      <c r="E117" s="95" t="s">
        <v>22994</v>
      </c>
      <c r="F117" s="96" t="s">
        <v>22995</v>
      </c>
      <c r="G117" s="97" t="s">
        <v>21819</v>
      </c>
      <c r="H117" s="95" t="s">
        <v>15196</v>
      </c>
      <c r="I117" s="97">
        <v>12.886363636363599</v>
      </c>
      <c r="J117" s="95" t="s">
        <v>22529</v>
      </c>
      <c r="K117" s="95" t="s">
        <v>14070</v>
      </c>
      <c r="L117" s="95"/>
    </row>
    <row r="118" spans="1:12" s="98" customFormat="1" ht="12" x14ac:dyDescent="0.25">
      <c r="A118" s="17">
        <f t="shared" si="1"/>
        <v>117</v>
      </c>
      <c r="B118" s="96" t="s">
        <v>7294</v>
      </c>
      <c r="C118" s="96" t="s">
        <v>22081</v>
      </c>
      <c r="D118" s="95" t="s">
        <v>7295</v>
      </c>
      <c r="E118" s="95" t="s">
        <v>22996</v>
      </c>
      <c r="F118" s="96" t="s">
        <v>22997</v>
      </c>
      <c r="G118" s="97" t="s">
        <v>21819</v>
      </c>
      <c r="H118" s="95" t="s">
        <v>7295</v>
      </c>
      <c r="I118" s="97">
        <v>36.545454545454497</v>
      </c>
      <c r="J118" s="95" t="s">
        <v>22529</v>
      </c>
      <c r="K118" s="95" t="s">
        <v>14102</v>
      </c>
      <c r="L118" s="96" t="s">
        <v>7294</v>
      </c>
    </row>
    <row r="119" spans="1:12" s="98" customFormat="1" ht="12" x14ac:dyDescent="0.25">
      <c r="A119" s="17">
        <f t="shared" si="1"/>
        <v>118</v>
      </c>
      <c r="B119" s="96" t="s">
        <v>7339</v>
      </c>
      <c r="C119" s="96" t="s">
        <v>22099</v>
      </c>
      <c r="D119" s="95" t="s">
        <v>7340</v>
      </c>
      <c r="E119" s="95" t="s">
        <v>22998</v>
      </c>
      <c r="F119" s="96" t="s">
        <v>22999</v>
      </c>
      <c r="G119" s="97" t="s">
        <v>21819</v>
      </c>
      <c r="H119" s="95" t="s">
        <v>7340</v>
      </c>
      <c r="I119" s="97">
        <v>72.102272727272705</v>
      </c>
      <c r="J119" s="95" t="s">
        <v>22529</v>
      </c>
      <c r="K119" s="95" t="s">
        <v>14102</v>
      </c>
      <c r="L119" s="96" t="s">
        <v>7339</v>
      </c>
    </row>
    <row r="120" spans="1:12" s="98" customFormat="1" ht="12" x14ac:dyDescent="0.25">
      <c r="A120" s="17">
        <f t="shared" si="1"/>
        <v>119</v>
      </c>
      <c r="B120" s="96"/>
      <c r="C120" s="96" t="s">
        <v>23000</v>
      </c>
      <c r="D120" s="95" t="s">
        <v>23001</v>
      </c>
      <c r="E120" s="95" t="s">
        <v>23002</v>
      </c>
      <c r="F120" s="96" t="s">
        <v>23003</v>
      </c>
      <c r="G120" s="97" t="s">
        <v>21819</v>
      </c>
      <c r="H120" s="95" t="s">
        <v>7076</v>
      </c>
      <c r="I120" s="97">
        <v>4.2272727272727302</v>
      </c>
      <c r="J120" s="95" t="s">
        <v>22529</v>
      </c>
      <c r="K120" s="95" t="s">
        <v>14102</v>
      </c>
      <c r="L120" s="96" t="s">
        <v>7075</v>
      </c>
    </row>
    <row r="121" spans="1:12" s="98" customFormat="1" ht="12" x14ac:dyDescent="0.25">
      <c r="A121" s="17">
        <f t="shared" si="1"/>
        <v>120</v>
      </c>
      <c r="B121" s="96" t="s">
        <v>5106</v>
      </c>
      <c r="C121" s="96" t="s">
        <v>23004</v>
      </c>
      <c r="D121" s="95" t="s">
        <v>23005</v>
      </c>
      <c r="E121" s="95" t="s">
        <v>23006</v>
      </c>
      <c r="F121" s="96" t="s">
        <v>23007</v>
      </c>
      <c r="G121" s="97" t="s">
        <v>21819</v>
      </c>
      <c r="H121" s="95" t="s">
        <v>5107</v>
      </c>
      <c r="I121" s="97">
        <v>24.193181818181799</v>
      </c>
      <c r="J121" s="95" t="s">
        <v>22529</v>
      </c>
      <c r="K121" s="95" t="s">
        <v>14102</v>
      </c>
      <c r="L121" s="96" t="s">
        <v>5106</v>
      </c>
    </row>
    <row r="122" spans="1:12" s="98" customFormat="1" ht="12" x14ac:dyDescent="0.25">
      <c r="A122" s="17">
        <f t="shared" si="1"/>
        <v>121</v>
      </c>
      <c r="B122" s="96" t="s">
        <v>7742</v>
      </c>
      <c r="C122" s="96" t="s">
        <v>22083</v>
      </c>
      <c r="D122" s="95" t="s">
        <v>23008</v>
      </c>
      <c r="E122" s="95" t="s">
        <v>23009</v>
      </c>
      <c r="F122" s="96" t="s">
        <v>23010</v>
      </c>
      <c r="G122" s="97" t="s">
        <v>21819</v>
      </c>
      <c r="H122" s="95" t="s">
        <v>7743</v>
      </c>
      <c r="I122" s="97">
        <v>44.340909090909101</v>
      </c>
      <c r="J122" s="95" t="s">
        <v>22529</v>
      </c>
      <c r="K122" s="95" t="s">
        <v>14102</v>
      </c>
      <c r="L122" s="96" t="s">
        <v>7742</v>
      </c>
    </row>
    <row r="123" spans="1:12" s="98" customFormat="1" ht="12" x14ac:dyDescent="0.25">
      <c r="A123" s="17">
        <f t="shared" si="1"/>
        <v>122</v>
      </c>
      <c r="B123" s="96"/>
      <c r="C123" s="96" t="s">
        <v>23011</v>
      </c>
      <c r="D123" s="95" t="s">
        <v>15122</v>
      </c>
      <c r="E123" s="95" t="s">
        <v>23012</v>
      </c>
      <c r="F123" s="96" t="s">
        <v>23013</v>
      </c>
      <c r="G123" s="97" t="s">
        <v>21819</v>
      </c>
      <c r="H123" s="95" t="s">
        <v>15122</v>
      </c>
      <c r="I123" s="97">
        <v>23.295454545454501</v>
      </c>
      <c r="J123" s="95" t="s">
        <v>22529</v>
      </c>
      <c r="K123" s="95" t="s">
        <v>14102</v>
      </c>
      <c r="L123" s="96" t="s">
        <v>7289</v>
      </c>
    </row>
    <row r="124" spans="1:12" s="98" customFormat="1" ht="12" x14ac:dyDescent="0.25">
      <c r="A124" s="17">
        <f t="shared" si="1"/>
        <v>123</v>
      </c>
      <c r="B124" s="96" t="s">
        <v>6515</v>
      </c>
      <c r="C124" s="96" t="s">
        <v>23014</v>
      </c>
      <c r="D124" s="95" t="s">
        <v>23015</v>
      </c>
      <c r="E124" s="95" t="s">
        <v>23016</v>
      </c>
      <c r="F124" s="96" t="s">
        <v>23017</v>
      </c>
      <c r="G124" s="97" t="s">
        <v>21819</v>
      </c>
      <c r="H124" s="95" t="s">
        <v>6516</v>
      </c>
      <c r="I124" s="97">
        <v>0.45454545454545497</v>
      </c>
      <c r="J124" s="95" t="s">
        <v>22529</v>
      </c>
      <c r="K124" s="95" t="s">
        <v>14102</v>
      </c>
      <c r="L124" s="96" t="s">
        <v>6515</v>
      </c>
    </row>
    <row r="125" spans="1:12" s="98" customFormat="1" ht="12" x14ac:dyDescent="0.25">
      <c r="A125" s="17">
        <f t="shared" si="1"/>
        <v>124</v>
      </c>
      <c r="B125" s="96" t="s">
        <v>7306</v>
      </c>
      <c r="C125" s="96" t="s">
        <v>22094</v>
      </c>
      <c r="D125" s="95" t="s">
        <v>23018</v>
      </c>
      <c r="E125" s="95" t="s">
        <v>23019</v>
      </c>
      <c r="F125" s="96" t="s">
        <v>23020</v>
      </c>
      <c r="G125" s="97" t="s">
        <v>21819</v>
      </c>
      <c r="H125" s="95" t="s">
        <v>7307</v>
      </c>
      <c r="I125" s="97">
        <v>49.386363636363598</v>
      </c>
      <c r="J125" s="95" t="s">
        <v>22529</v>
      </c>
      <c r="K125" s="95" t="s">
        <v>14102</v>
      </c>
      <c r="L125" s="96" t="s">
        <v>7306</v>
      </c>
    </row>
    <row r="126" spans="1:12" s="98" customFormat="1" ht="12" x14ac:dyDescent="0.25">
      <c r="A126" s="17">
        <f t="shared" si="1"/>
        <v>125</v>
      </c>
      <c r="B126" s="95"/>
      <c r="C126" s="96" t="s">
        <v>23021</v>
      </c>
      <c r="D126" s="95" t="s">
        <v>23022</v>
      </c>
      <c r="E126" s="95" t="s">
        <v>23023</v>
      </c>
      <c r="F126" s="96" t="s">
        <v>23024</v>
      </c>
      <c r="G126" s="97" t="s">
        <v>23025</v>
      </c>
      <c r="H126" s="95" t="s">
        <v>23026</v>
      </c>
      <c r="I126" s="97">
        <v>229.09090909090901</v>
      </c>
      <c r="J126" s="95" t="s">
        <v>22529</v>
      </c>
      <c r="K126" s="95" t="s">
        <v>14070</v>
      </c>
      <c r="L126" s="95"/>
    </row>
    <row r="127" spans="1:12" s="98" customFormat="1" ht="12" x14ac:dyDescent="0.25">
      <c r="A127" s="17">
        <f t="shared" si="1"/>
        <v>126</v>
      </c>
      <c r="B127" s="95" t="s">
        <v>5190</v>
      </c>
      <c r="C127" s="96" t="s">
        <v>23027</v>
      </c>
      <c r="D127" s="95" t="s">
        <v>23028</v>
      </c>
      <c r="E127" s="95" t="s">
        <v>23029</v>
      </c>
      <c r="F127" s="96" t="s">
        <v>23030</v>
      </c>
      <c r="G127" s="97" t="s">
        <v>23031</v>
      </c>
      <c r="H127" s="95" t="s">
        <v>5191</v>
      </c>
      <c r="I127" s="97">
        <v>272.72727272727298</v>
      </c>
      <c r="J127" s="95" t="s">
        <v>22529</v>
      </c>
      <c r="K127" s="95" t="s">
        <v>14102</v>
      </c>
      <c r="L127" s="95" t="s">
        <v>5190</v>
      </c>
    </row>
    <row r="128" spans="1:12" s="98" customFormat="1" ht="12" x14ac:dyDescent="0.25">
      <c r="A128" s="17">
        <f t="shared" si="1"/>
        <v>127</v>
      </c>
      <c r="B128" s="95" t="s">
        <v>5194</v>
      </c>
      <c r="C128" s="96" t="s">
        <v>23032</v>
      </c>
      <c r="D128" s="95" t="s">
        <v>23033</v>
      </c>
      <c r="E128" s="95" t="s">
        <v>23034</v>
      </c>
      <c r="F128" s="96" t="s">
        <v>23035</v>
      </c>
      <c r="G128" s="97" t="s">
        <v>23031</v>
      </c>
      <c r="H128" s="95" t="s">
        <v>5195</v>
      </c>
      <c r="I128" s="97">
        <v>2954.2613636363599</v>
      </c>
      <c r="J128" s="95" t="s">
        <v>22529</v>
      </c>
      <c r="K128" s="95" t="s">
        <v>14102</v>
      </c>
      <c r="L128" s="95" t="s">
        <v>5194</v>
      </c>
    </row>
    <row r="129" spans="1:12" s="98" customFormat="1" ht="12" x14ac:dyDescent="0.25">
      <c r="A129" s="17">
        <f t="shared" si="1"/>
        <v>128</v>
      </c>
      <c r="B129" s="95"/>
      <c r="C129" s="96" t="s">
        <v>22208</v>
      </c>
      <c r="D129" s="95" t="s">
        <v>23036</v>
      </c>
      <c r="E129" s="95" t="s">
        <v>23037</v>
      </c>
      <c r="F129" s="96" t="s">
        <v>23038</v>
      </c>
      <c r="G129" s="97" t="s">
        <v>23039</v>
      </c>
      <c r="H129" s="95" t="s">
        <v>20924</v>
      </c>
      <c r="I129" s="97">
        <v>30.602272727272702</v>
      </c>
      <c r="J129" s="95" t="s">
        <v>22529</v>
      </c>
      <c r="K129" s="95" t="s">
        <v>14070</v>
      </c>
      <c r="L129" s="95"/>
    </row>
    <row r="130" spans="1:12" s="98" customFormat="1" ht="12" x14ac:dyDescent="0.25">
      <c r="A130" s="17">
        <f t="shared" si="1"/>
        <v>129</v>
      </c>
      <c r="B130" s="95"/>
      <c r="C130" s="96" t="s">
        <v>21948</v>
      </c>
      <c r="D130" s="95" t="s">
        <v>23040</v>
      </c>
      <c r="E130" s="95" t="s">
        <v>8082</v>
      </c>
      <c r="F130" s="96" t="s">
        <v>23041</v>
      </c>
      <c r="G130" s="97" t="s">
        <v>23039</v>
      </c>
      <c r="H130" s="95" t="s">
        <v>8082</v>
      </c>
      <c r="I130" s="97">
        <v>45.681818181818201</v>
      </c>
      <c r="J130" s="95" t="s">
        <v>22529</v>
      </c>
      <c r="K130" s="95" t="s">
        <v>14102</v>
      </c>
      <c r="L130" s="95" t="s">
        <v>8081</v>
      </c>
    </row>
    <row r="131" spans="1:12" s="98" customFormat="1" ht="12" x14ac:dyDescent="0.25">
      <c r="A131" s="17">
        <f t="shared" si="1"/>
        <v>130</v>
      </c>
      <c r="B131" s="95"/>
      <c r="C131" s="96" t="s">
        <v>22321</v>
      </c>
      <c r="D131" s="95" t="s">
        <v>23042</v>
      </c>
      <c r="E131" s="95" t="s">
        <v>17089</v>
      </c>
      <c r="F131" s="96" t="s">
        <v>23043</v>
      </c>
      <c r="G131" s="97" t="s">
        <v>23044</v>
      </c>
      <c r="H131" s="95" t="s">
        <v>17089</v>
      </c>
      <c r="I131" s="97">
        <v>13.954545454545499</v>
      </c>
      <c r="J131" s="95" t="s">
        <v>22529</v>
      </c>
      <c r="K131" s="95" t="s">
        <v>14070</v>
      </c>
      <c r="L131" s="95"/>
    </row>
    <row r="132" spans="1:12" s="98" customFormat="1" ht="12" x14ac:dyDescent="0.25">
      <c r="A132" s="17">
        <f t="shared" ref="A132:A195" si="2">A131+1</f>
        <v>131</v>
      </c>
      <c r="B132" s="95"/>
      <c r="C132" s="96" t="s">
        <v>23045</v>
      </c>
      <c r="D132" s="95" t="s">
        <v>23046</v>
      </c>
      <c r="E132" s="95" t="s">
        <v>23047</v>
      </c>
      <c r="F132" s="96" t="s">
        <v>23048</v>
      </c>
      <c r="G132" s="97" t="s">
        <v>23044</v>
      </c>
      <c r="H132" s="95" t="s">
        <v>23049</v>
      </c>
      <c r="I132" s="97">
        <v>160.68181818181799</v>
      </c>
      <c r="J132" s="95" t="s">
        <v>22529</v>
      </c>
      <c r="K132" s="95" t="s">
        <v>14070</v>
      </c>
      <c r="L132" s="95"/>
    </row>
    <row r="133" spans="1:12" s="98" customFormat="1" ht="12" x14ac:dyDescent="0.25">
      <c r="A133" s="17">
        <f t="shared" si="2"/>
        <v>132</v>
      </c>
      <c r="B133" s="95" t="s">
        <v>7868</v>
      </c>
      <c r="C133" s="96" t="s">
        <v>22313</v>
      </c>
      <c r="D133" s="95" t="s">
        <v>23050</v>
      </c>
      <c r="E133" s="95" t="s">
        <v>7869</v>
      </c>
      <c r="F133" s="96" t="s">
        <v>23051</v>
      </c>
      <c r="G133" s="97" t="s">
        <v>23044</v>
      </c>
      <c r="H133" s="95" t="s">
        <v>7869</v>
      </c>
      <c r="I133" s="97">
        <v>18.261363636363601</v>
      </c>
      <c r="J133" s="95" t="s">
        <v>22529</v>
      </c>
      <c r="K133" s="95" t="s">
        <v>14102</v>
      </c>
      <c r="L133" s="95" t="s">
        <v>7868</v>
      </c>
    </row>
    <row r="134" spans="1:12" s="98" customFormat="1" ht="12" x14ac:dyDescent="0.25">
      <c r="A134" s="17">
        <f t="shared" si="2"/>
        <v>133</v>
      </c>
      <c r="B134" s="95"/>
      <c r="C134" s="96" t="s">
        <v>23052</v>
      </c>
      <c r="D134" s="95" t="s">
        <v>23053</v>
      </c>
      <c r="E134" s="95" t="s">
        <v>23054</v>
      </c>
      <c r="F134" s="96" t="s">
        <v>23055</v>
      </c>
      <c r="G134" s="97" t="s">
        <v>23044</v>
      </c>
      <c r="H134" s="95" t="s">
        <v>20876</v>
      </c>
      <c r="I134" s="97">
        <v>178.78409090909099</v>
      </c>
      <c r="J134" s="95" t="s">
        <v>22529</v>
      </c>
      <c r="K134" s="95" t="s">
        <v>14070</v>
      </c>
      <c r="L134" s="95"/>
    </row>
    <row r="135" spans="1:12" s="98" customFormat="1" ht="12" x14ac:dyDescent="0.25">
      <c r="A135" s="17">
        <f t="shared" si="2"/>
        <v>134</v>
      </c>
      <c r="B135" s="96" t="s">
        <v>512</v>
      </c>
      <c r="C135" s="96" t="s">
        <v>23056</v>
      </c>
      <c r="D135" s="95" t="s">
        <v>23057</v>
      </c>
      <c r="E135" s="95" t="s">
        <v>23058</v>
      </c>
      <c r="F135" s="96" t="s">
        <v>23059</v>
      </c>
      <c r="G135" s="97" t="s">
        <v>23044</v>
      </c>
      <c r="H135" s="95" t="s">
        <v>513</v>
      </c>
      <c r="I135" s="97">
        <v>190.31818181818201</v>
      </c>
      <c r="J135" s="95" t="s">
        <v>22529</v>
      </c>
      <c r="K135" s="95" t="s">
        <v>14102</v>
      </c>
      <c r="L135" s="96" t="s">
        <v>512</v>
      </c>
    </row>
    <row r="136" spans="1:12" s="98" customFormat="1" ht="12" x14ac:dyDescent="0.25">
      <c r="A136" s="17">
        <f t="shared" si="2"/>
        <v>135</v>
      </c>
      <c r="B136" s="95"/>
      <c r="C136" s="96" t="s">
        <v>23060</v>
      </c>
      <c r="D136" s="95" t="s">
        <v>23061</v>
      </c>
      <c r="E136" s="95" t="s">
        <v>23062</v>
      </c>
      <c r="F136" s="96" t="s">
        <v>23063</v>
      </c>
      <c r="G136" s="97" t="s">
        <v>23044</v>
      </c>
      <c r="H136" s="95" t="s">
        <v>23062</v>
      </c>
      <c r="I136" s="97">
        <v>0.11363636363636399</v>
      </c>
      <c r="J136" s="95" t="s">
        <v>22529</v>
      </c>
      <c r="K136" s="95" t="s">
        <v>14070</v>
      </c>
      <c r="L136" s="95"/>
    </row>
    <row r="137" spans="1:12" s="98" customFormat="1" ht="12" x14ac:dyDescent="0.25">
      <c r="A137" s="17">
        <f t="shared" si="2"/>
        <v>136</v>
      </c>
      <c r="B137" s="95"/>
      <c r="C137" s="96" t="s">
        <v>23064</v>
      </c>
      <c r="D137" s="95" t="s">
        <v>18228</v>
      </c>
      <c r="E137" s="95" t="s">
        <v>23065</v>
      </c>
      <c r="F137" s="96" t="s">
        <v>23066</v>
      </c>
      <c r="G137" s="97" t="s">
        <v>23044</v>
      </c>
      <c r="H137" s="95" t="s">
        <v>18228</v>
      </c>
      <c r="I137" s="97">
        <v>340.34090909090901</v>
      </c>
      <c r="J137" s="95" t="s">
        <v>22529</v>
      </c>
      <c r="K137" s="95" t="s">
        <v>14070</v>
      </c>
      <c r="L137" s="95"/>
    </row>
    <row r="138" spans="1:12" s="98" customFormat="1" ht="12" x14ac:dyDescent="0.25">
      <c r="A138" s="17">
        <f t="shared" si="2"/>
        <v>137</v>
      </c>
      <c r="B138" s="95"/>
      <c r="C138" s="96" t="s">
        <v>23067</v>
      </c>
      <c r="D138" s="95" t="s">
        <v>23068</v>
      </c>
      <c r="E138" s="95" t="s">
        <v>23069</v>
      </c>
      <c r="F138" s="96" t="s">
        <v>23070</v>
      </c>
      <c r="G138" s="97" t="s">
        <v>23044</v>
      </c>
      <c r="H138" s="95" t="s">
        <v>17448</v>
      </c>
      <c r="I138" s="97">
        <v>3011.3636363636401</v>
      </c>
      <c r="J138" s="95" t="s">
        <v>22529</v>
      </c>
      <c r="K138" s="95" t="s">
        <v>14070</v>
      </c>
      <c r="L138" s="95"/>
    </row>
    <row r="139" spans="1:12" s="98" customFormat="1" ht="12" x14ac:dyDescent="0.25">
      <c r="A139" s="17">
        <f t="shared" si="2"/>
        <v>138</v>
      </c>
      <c r="B139" s="95" t="s">
        <v>7121</v>
      </c>
      <c r="C139" s="96" t="s">
        <v>22328</v>
      </c>
      <c r="D139" s="95" t="s">
        <v>7122</v>
      </c>
      <c r="E139" s="95" t="s">
        <v>23071</v>
      </c>
      <c r="F139" s="96" t="s">
        <v>23072</v>
      </c>
      <c r="G139" s="97" t="s">
        <v>23044</v>
      </c>
      <c r="H139" s="95" t="s">
        <v>7122</v>
      </c>
      <c r="I139" s="97">
        <v>117.613636363636</v>
      </c>
      <c r="J139" s="95" t="s">
        <v>22529</v>
      </c>
      <c r="K139" s="95" t="s">
        <v>14102</v>
      </c>
      <c r="L139" s="95" t="s">
        <v>7121</v>
      </c>
    </row>
    <row r="140" spans="1:12" s="98" customFormat="1" ht="12" x14ac:dyDescent="0.25">
      <c r="A140" s="17">
        <f t="shared" si="2"/>
        <v>139</v>
      </c>
      <c r="B140" s="95"/>
      <c r="C140" s="96" t="s">
        <v>23073</v>
      </c>
      <c r="D140" s="95" t="s">
        <v>23074</v>
      </c>
      <c r="E140" s="95" t="s">
        <v>23075</v>
      </c>
      <c r="F140" s="96" t="s">
        <v>23076</v>
      </c>
      <c r="G140" s="97" t="s">
        <v>23044</v>
      </c>
      <c r="H140" s="95" t="s">
        <v>23077</v>
      </c>
      <c r="I140" s="97">
        <v>1.10227272727273</v>
      </c>
      <c r="J140" s="95" t="s">
        <v>22529</v>
      </c>
      <c r="K140" s="95" t="s">
        <v>22676</v>
      </c>
      <c r="L140" s="95" t="s">
        <v>7516</v>
      </c>
    </row>
    <row r="141" spans="1:12" s="98" customFormat="1" ht="12" x14ac:dyDescent="0.25">
      <c r="A141" s="17">
        <f t="shared" si="2"/>
        <v>140</v>
      </c>
      <c r="B141" s="95" t="s">
        <v>7502</v>
      </c>
      <c r="C141" s="96" t="s">
        <v>22187</v>
      </c>
      <c r="D141" s="95" t="s">
        <v>23078</v>
      </c>
      <c r="E141" s="95" t="s">
        <v>7503</v>
      </c>
      <c r="F141" s="96" t="s">
        <v>23078</v>
      </c>
      <c r="G141" s="97" t="s">
        <v>23044</v>
      </c>
      <c r="H141" s="95" t="s">
        <v>7503</v>
      </c>
      <c r="I141" s="97">
        <v>2.875</v>
      </c>
      <c r="J141" s="95" t="s">
        <v>22529</v>
      </c>
      <c r="K141" s="95" t="s">
        <v>14102</v>
      </c>
      <c r="L141" s="95" t="s">
        <v>7502</v>
      </c>
    </row>
    <row r="142" spans="1:12" s="98" customFormat="1" ht="12" x14ac:dyDescent="0.25">
      <c r="A142" s="17">
        <f t="shared" si="2"/>
        <v>141</v>
      </c>
      <c r="B142" s="95"/>
      <c r="C142" s="96" t="s">
        <v>23079</v>
      </c>
      <c r="D142" s="95" t="s">
        <v>23080</v>
      </c>
      <c r="E142" s="95" t="s">
        <v>23081</v>
      </c>
      <c r="F142" s="96" t="s">
        <v>23082</v>
      </c>
      <c r="G142" s="97" t="s">
        <v>23044</v>
      </c>
      <c r="H142" s="95" t="s">
        <v>23083</v>
      </c>
      <c r="I142" s="97">
        <v>981.06670454545497</v>
      </c>
      <c r="J142" s="95" t="s">
        <v>22529</v>
      </c>
      <c r="K142" s="95" t="s">
        <v>14070</v>
      </c>
      <c r="L142" s="95"/>
    </row>
    <row r="143" spans="1:12" s="98" customFormat="1" ht="12" x14ac:dyDescent="0.25">
      <c r="A143" s="17">
        <f t="shared" si="2"/>
        <v>142</v>
      </c>
      <c r="B143" s="95"/>
      <c r="C143" s="96" t="s">
        <v>23084</v>
      </c>
      <c r="D143" s="95" t="s">
        <v>23085</v>
      </c>
      <c r="E143" s="95" t="s">
        <v>23086</v>
      </c>
      <c r="F143" s="96" t="s">
        <v>23087</v>
      </c>
      <c r="G143" s="97" t="s">
        <v>23044</v>
      </c>
      <c r="H143" s="95" t="s">
        <v>18087</v>
      </c>
      <c r="I143" s="97">
        <v>118.227272727273</v>
      </c>
      <c r="J143" s="95" t="s">
        <v>22529</v>
      </c>
      <c r="K143" s="95" t="s">
        <v>14070</v>
      </c>
      <c r="L143" s="95"/>
    </row>
    <row r="144" spans="1:12" s="98" customFormat="1" ht="12" x14ac:dyDescent="0.25">
      <c r="A144" s="17">
        <f t="shared" si="2"/>
        <v>143</v>
      </c>
      <c r="B144" s="95"/>
      <c r="C144" s="96" t="s">
        <v>23088</v>
      </c>
      <c r="D144" s="95" t="s">
        <v>23089</v>
      </c>
      <c r="E144" s="95" t="s">
        <v>18560</v>
      </c>
      <c r="F144" s="96" t="s">
        <v>23090</v>
      </c>
      <c r="G144" s="97" t="s">
        <v>23044</v>
      </c>
      <c r="H144" s="95" t="s">
        <v>18560</v>
      </c>
      <c r="I144" s="97">
        <v>1848.4886363636399</v>
      </c>
      <c r="J144" s="95" t="s">
        <v>22529</v>
      </c>
      <c r="K144" s="95" t="s">
        <v>14070</v>
      </c>
      <c r="L144" s="95"/>
    </row>
    <row r="145" spans="1:12" s="98" customFormat="1" ht="12" x14ac:dyDescent="0.25">
      <c r="A145" s="17">
        <f t="shared" si="2"/>
        <v>144</v>
      </c>
      <c r="B145" s="95" t="s">
        <v>8036</v>
      </c>
      <c r="C145" s="96" t="s">
        <v>23091</v>
      </c>
      <c r="D145" s="95" t="s">
        <v>23092</v>
      </c>
      <c r="E145" s="95" t="s">
        <v>23093</v>
      </c>
      <c r="F145" s="96" t="s">
        <v>23094</v>
      </c>
      <c r="G145" s="97" t="s">
        <v>23044</v>
      </c>
      <c r="H145" s="95" t="s">
        <v>8037</v>
      </c>
      <c r="I145" s="97">
        <v>483.31818181818198</v>
      </c>
      <c r="J145" s="95" t="s">
        <v>22529</v>
      </c>
      <c r="K145" s="95" t="s">
        <v>14102</v>
      </c>
      <c r="L145" s="95" t="s">
        <v>8036</v>
      </c>
    </row>
    <row r="146" spans="1:12" s="98" customFormat="1" ht="12" x14ac:dyDescent="0.25">
      <c r="A146" s="17">
        <f t="shared" si="2"/>
        <v>145</v>
      </c>
      <c r="B146" s="95"/>
      <c r="C146" s="96" t="s">
        <v>23095</v>
      </c>
      <c r="D146" s="95" t="s">
        <v>23096</v>
      </c>
      <c r="E146" s="95" t="s">
        <v>23097</v>
      </c>
      <c r="F146" s="96" t="s">
        <v>23098</v>
      </c>
      <c r="G146" s="97" t="s">
        <v>23099</v>
      </c>
      <c r="H146" s="95" t="s">
        <v>23097</v>
      </c>
      <c r="I146" s="97">
        <v>151.363636363636</v>
      </c>
      <c r="J146" s="95" t="s">
        <v>22529</v>
      </c>
      <c r="K146" s="95" t="s">
        <v>14070</v>
      </c>
      <c r="L146" s="95"/>
    </row>
    <row r="147" spans="1:12" s="98" customFormat="1" ht="12" x14ac:dyDescent="0.25">
      <c r="A147" s="17">
        <f t="shared" si="2"/>
        <v>146</v>
      </c>
      <c r="B147" s="95"/>
      <c r="C147" s="96" t="s">
        <v>23100</v>
      </c>
      <c r="D147" s="95" t="s">
        <v>23101</v>
      </c>
      <c r="E147" s="95" t="s">
        <v>23102</v>
      </c>
      <c r="F147" s="96" t="s">
        <v>23103</v>
      </c>
      <c r="G147" s="97" t="s">
        <v>23099</v>
      </c>
      <c r="H147" s="95" t="s">
        <v>23102</v>
      </c>
      <c r="I147" s="97">
        <v>253.125</v>
      </c>
      <c r="J147" s="95" t="s">
        <v>22529</v>
      </c>
      <c r="K147" s="95" t="s">
        <v>14070</v>
      </c>
      <c r="L147" s="95"/>
    </row>
    <row r="148" spans="1:12" s="98" customFormat="1" ht="12" x14ac:dyDescent="0.25">
      <c r="A148" s="17">
        <f t="shared" si="2"/>
        <v>147</v>
      </c>
      <c r="B148" s="95"/>
      <c r="C148" s="96" t="s">
        <v>14029</v>
      </c>
      <c r="D148" s="95" t="s">
        <v>23104</v>
      </c>
      <c r="E148" s="95" t="s">
        <v>6590</v>
      </c>
      <c r="F148" s="96" t="s">
        <v>23105</v>
      </c>
      <c r="G148" s="97" t="s">
        <v>23099</v>
      </c>
      <c r="H148" s="95" t="s">
        <v>23106</v>
      </c>
      <c r="I148" s="97">
        <v>241.71590909090901</v>
      </c>
      <c r="J148" s="95" t="s">
        <v>22529</v>
      </c>
      <c r="K148" s="95" t="s">
        <v>14070</v>
      </c>
      <c r="L148" s="95"/>
    </row>
    <row r="149" spans="1:12" s="98" customFormat="1" ht="12" x14ac:dyDescent="0.25">
      <c r="A149" s="17">
        <f t="shared" si="2"/>
        <v>148</v>
      </c>
      <c r="B149" s="95" t="s">
        <v>522</v>
      </c>
      <c r="C149" s="96" t="s">
        <v>21941</v>
      </c>
      <c r="D149" s="95" t="s">
        <v>23107</v>
      </c>
      <c r="E149" s="95" t="s">
        <v>23108</v>
      </c>
      <c r="F149" s="96" t="s">
        <v>23109</v>
      </c>
      <c r="G149" s="97" t="s">
        <v>525</v>
      </c>
      <c r="H149" s="95" t="s">
        <v>523</v>
      </c>
      <c r="I149" s="97">
        <v>33.943181818181799</v>
      </c>
      <c r="J149" s="95" t="s">
        <v>22529</v>
      </c>
      <c r="K149" s="95" t="s">
        <v>14102</v>
      </c>
      <c r="L149" s="95" t="s">
        <v>522</v>
      </c>
    </row>
    <row r="150" spans="1:12" s="98" customFormat="1" ht="12" x14ac:dyDescent="0.25">
      <c r="A150" s="17">
        <f t="shared" si="2"/>
        <v>149</v>
      </c>
      <c r="B150" s="95"/>
      <c r="C150" s="96" t="s">
        <v>23110</v>
      </c>
      <c r="D150" s="95" t="s">
        <v>23111</v>
      </c>
      <c r="E150" s="95"/>
      <c r="F150" s="96" t="s">
        <v>23112</v>
      </c>
      <c r="G150" s="97" t="s">
        <v>525</v>
      </c>
      <c r="H150" s="95" t="s">
        <v>23113</v>
      </c>
      <c r="I150" s="97">
        <v>228.07954545454501</v>
      </c>
      <c r="J150" s="95" t="s">
        <v>22529</v>
      </c>
      <c r="K150" s="95" t="s">
        <v>14070</v>
      </c>
      <c r="L150" s="95"/>
    </row>
    <row r="151" spans="1:12" s="98" customFormat="1" ht="12" x14ac:dyDescent="0.25">
      <c r="A151" s="17">
        <f t="shared" si="2"/>
        <v>150</v>
      </c>
      <c r="B151" s="95"/>
      <c r="C151" s="96" t="s">
        <v>22349</v>
      </c>
      <c r="D151" s="95" t="s">
        <v>23114</v>
      </c>
      <c r="E151" s="95" t="s">
        <v>23115</v>
      </c>
      <c r="F151" s="96" t="s">
        <v>23116</v>
      </c>
      <c r="G151" s="97" t="s">
        <v>525</v>
      </c>
      <c r="H151" s="95" t="s">
        <v>17162</v>
      </c>
      <c r="I151" s="97">
        <v>2.5681818181818201</v>
      </c>
      <c r="J151" s="95" t="s">
        <v>22529</v>
      </c>
      <c r="K151" s="95" t="s">
        <v>14070</v>
      </c>
      <c r="L151" s="95"/>
    </row>
    <row r="152" spans="1:12" s="98" customFormat="1" ht="12" x14ac:dyDescent="0.25">
      <c r="A152" s="17">
        <f t="shared" si="2"/>
        <v>151</v>
      </c>
      <c r="B152" s="95"/>
      <c r="C152" s="96" t="s">
        <v>23117</v>
      </c>
      <c r="D152" s="95" t="s">
        <v>23118</v>
      </c>
      <c r="E152" s="95" t="s">
        <v>23119</v>
      </c>
      <c r="F152" s="96" t="s">
        <v>23120</v>
      </c>
      <c r="G152" s="97" t="s">
        <v>525</v>
      </c>
      <c r="H152" s="95" t="s">
        <v>23121</v>
      </c>
      <c r="I152" s="97">
        <v>24.238636363636399</v>
      </c>
      <c r="J152" s="95" t="s">
        <v>22529</v>
      </c>
      <c r="K152" s="95" t="s">
        <v>14070</v>
      </c>
      <c r="L152" s="95"/>
    </row>
    <row r="153" spans="1:12" s="98" customFormat="1" ht="12" x14ac:dyDescent="0.25">
      <c r="A153" s="17">
        <f t="shared" si="2"/>
        <v>152</v>
      </c>
      <c r="B153" s="95" t="s">
        <v>8270</v>
      </c>
      <c r="C153" s="96" t="s">
        <v>22033</v>
      </c>
      <c r="D153" s="95" t="s">
        <v>23122</v>
      </c>
      <c r="E153" s="95"/>
      <c r="F153" s="96" t="s">
        <v>23123</v>
      </c>
      <c r="G153" s="97" t="s">
        <v>525</v>
      </c>
      <c r="H153" s="95" t="s">
        <v>8271</v>
      </c>
      <c r="I153" s="97">
        <v>162.82954545454501</v>
      </c>
      <c r="J153" s="95" t="s">
        <v>22529</v>
      </c>
      <c r="K153" s="95" t="s">
        <v>14102</v>
      </c>
      <c r="L153" s="95" t="s">
        <v>8270</v>
      </c>
    </row>
    <row r="154" spans="1:12" s="98" customFormat="1" ht="12" x14ac:dyDescent="0.25">
      <c r="A154" s="17">
        <f t="shared" si="2"/>
        <v>153</v>
      </c>
      <c r="B154" s="95" t="s">
        <v>7863</v>
      </c>
      <c r="C154" s="96" t="s">
        <v>21939</v>
      </c>
      <c r="D154" s="95" t="s">
        <v>23124</v>
      </c>
      <c r="E154" s="95" t="s">
        <v>23125</v>
      </c>
      <c r="F154" s="96" t="s">
        <v>23126</v>
      </c>
      <c r="G154" s="97" t="s">
        <v>525</v>
      </c>
      <c r="H154" s="95" t="s">
        <v>7864</v>
      </c>
      <c r="I154" s="97">
        <v>27.590909090909101</v>
      </c>
      <c r="J154" s="95" t="s">
        <v>22529</v>
      </c>
      <c r="K154" s="95" t="s">
        <v>14102</v>
      </c>
      <c r="L154" s="95" t="s">
        <v>7863</v>
      </c>
    </row>
    <row r="155" spans="1:12" s="98" customFormat="1" ht="12" x14ac:dyDescent="0.25">
      <c r="A155" s="17">
        <f t="shared" si="2"/>
        <v>154</v>
      </c>
      <c r="B155" s="95"/>
      <c r="C155" s="96" t="s">
        <v>21936</v>
      </c>
      <c r="D155" s="95" t="s">
        <v>23127</v>
      </c>
      <c r="E155" s="95" t="s">
        <v>23128</v>
      </c>
      <c r="F155" s="96" t="s">
        <v>23129</v>
      </c>
      <c r="G155" s="97" t="s">
        <v>525</v>
      </c>
      <c r="H155" s="95" t="s">
        <v>23127</v>
      </c>
      <c r="I155" s="97">
        <v>443.38636363636402</v>
      </c>
      <c r="J155" s="95" t="s">
        <v>22529</v>
      </c>
      <c r="K155" s="95" t="s">
        <v>14070</v>
      </c>
      <c r="L155" s="95"/>
    </row>
    <row r="156" spans="1:12" s="98" customFormat="1" ht="12" x14ac:dyDescent="0.25">
      <c r="A156" s="17">
        <f t="shared" si="2"/>
        <v>155</v>
      </c>
      <c r="B156" s="95"/>
      <c r="C156" s="96" t="s">
        <v>23130</v>
      </c>
      <c r="D156" s="95" t="s">
        <v>23131</v>
      </c>
      <c r="E156" s="95" t="s">
        <v>23132</v>
      </c>
      <c r="F156" s="96" t="s">
        <v>23133</v>
      </c>
      <c r="G156" s="97" t="s">
        <v>23134</v>
      </c>
      <c r="H156" s="95" t="s">
        <v>23135</v>
      </c>
      <c r="I156" s="97">
        <v>8.6931818181818201</v>
      </c>
      <c r="J156" s="95" t="s">
        <v>22529</v>
      </c>
      <c r="K156" s="95" t="s">
        <v>14070</v>
      </c>
      <c r="L156" s="95"/>
    </row>
    <row r="157" spans="1:12" s="98" customFormat="1" ht="12" x14ac:dyDescent="0.25">
      <c r="A157" s="17">
        <f t="shared" si="2"/>
        <v>156</v>
      </c>
      <c r="B157" s="95"/>
      <c r="C157" s="96" t="s">
        <v>23136</v>
      </c>
      <c r="D157" s="95" t="s">
        <v>23137</v>
      </c>
      <c r="E157" s="95" t="s">
        <v>23138</v>
      </c>
      <c r="F157" s="96" t="s">
        <v>23139</v>
      </c>
      <c r="G157" s="97" t="s">
        <v>23140</v>
      </c>
      <c r="H157" s="95" t="s">
        <v>23141</v>
      </c>
      <c r="I157" s="97">
        <v>153.636363636364</v>
      </c>
      <c r="J157" s="95" t="s">
        <v>22529</v>
      </c>
      <c r="K157" s="95" t="s">
        <v>14070</v>
      </c>
      <c r="L157" s="95"/>
    </row>
    <row r="158" spans="1:12" s="98" customFormat="1" ht="12" x14ac:dyDescent="0.25">
      <c r="A158" s="17">
        <f t="shared" si="2"/>
        <v>157</v>
      </c>
      <c r="B158" s="95"/>
      <c r="C158" s="96" t="s">
        <v>23142</v>
      </c>
      <c r="D158" s="95" t="s">
        <v>23143</v>
      </c>
      <c r="E158" s="95" t="s">
        <v>23144</v>
      </c>
      <c r="F158" s="96" t="s">
        <v>23145</v>
      </c>
      <c r="G158" s="97" t="s">
        <v>23146</v>
      </c>
      <c r="H158" s="95" t="s">
        <v>23144</v>
      </c>
      <c r="I158" s="97">
        <v>134.125</v>
      </c>
      <c r="J158" s="95" t="s">
        <v>22529</v>
      </c>
      <c r="K158" s="95" t="s">
        <v>14070</v>
      </c>
      <c r="L158" s="95"/>
    </row>
    <row r="159" spans="1:12" s="98" customFormat="1" ht="12" x14ac:dyDescent="0.25">
      <c r="A159" s="17">
        <f t="shared" si="2"/>
        <v>158</v>
      </c>
      <c r="B159" s="95"/>
      <c r="C159" s="96" t="s">
        <v>23147</v>
      </c>
      <c r="D159" s="95" t="s">
        <v>23148</v>
      </c>
      <c r="E159" s="95" t="s">
        <v>23149</v>
      </c>
      <c r="F159" s="96" t="s">
        <v>23150</v>
      </c>
      <c r="G159" s="97" t="s">
        <v>23151</v>
      </c>
      <c r="H159" s="95" t="s">
        <v>23152</v>
      </c>
      <c r="I159" s="97">
        <v>241.113636363636</v>
      </c>
      <c r="J159" s="95" t="s">
        <v>22529</v>
      </c>
      <c r="K159" s="95" t="s">
        <v>14070</v>
      </c>
      <c r="L159" s="95"/>
    </row>
    <row r="160" spans="1:12" s="98" customFormat="1" ht="12" x14ac:dyDescent="0.25">
      <c r="A160" s="17">
        <f t="shared" si="2"/>
        <v>159</v>
      </c>
      <c r="B160" s="95"/>
      <c r="C160" s="96" t="s">
        <v>23153</v>
      </c>
      <c r="D160" s="95" t="s">
        <v>23154</v>
      </c>
      <c r="E160" s="95" t="s">
        <v>23155</v>
      </c>
      <c r="F160" s="96" t="s">
        <v>23156</v>
      </c>
      <c r="G160" s="97" t="s">
        <v>23151</v>
      </c>
      <c r="H160" s="95" t="s">
        <v>23157</v>
      </c>
      <c r="I160" s="97">
        <v>264.63636363636402</v>
      </c>
      <c r="J160" s="95" t="s">
        <v>22529</v>
      </c>
      <c r="K160" s="95" t="s">
        <v>14070</v>
      </c>
      <c r="L160" s="95"/>
    </row>
    <row r="161" spans="1:12" s="98" customFormat="1" ht="12" x14ac:dyDescent="0.25">
      <c r="A161" s="17">
        <f t="shared" si="2"/>
        <v>160</v>
      </c>
      <c r="B161" s="95"/>
      <c r="C161" s="96" t="s">
        <v>23158</v>
      </c>
      <c r="D161" s="95" t="s">
        <v>23159</v>
      </c>
      <c r="E161" s="95" t="s">
        <v>23160</v>
      </c>
      <c r="F161" s="96" t="s">
        <v>23161</v>
      </c>
      <c r="G161" s="97" t="s">
        <v>23151</v>
      </c>
      <c r="H161" s="95" t="s">
        <v>23162</v>
      </c>
      <c r="I161" s="97">
        <v>21.920454545454501</v>
      </c>
      <c r="J161" s="95" t="s">
        <v>22529</v>
      </c>
      <c r="K161" s="95" t="s">
        <v>14070</v>
      </c>
      <c r="L161" s="95"/>
    </row>
    <row r="162" spans="1:12" s="98" customFormat="1" ht="12" x14ac:dyDescent="0.25">
      <c r="A162" s="17">
        <f t="shared" si="2"/>
        <v>161</v>
      </c>
      <c r="B162" s="95"/>
      <c r="C162" s="96" t="s">
        <v>23163</v>
      </c>
      <c r="D162" s="95" t="s">
        <v>23164</v>
      </c>
      <c r="E162" s="95" t="s">
        <v>23165</v>
      </c>
      <c r="F162" s="96" t="s">
        <v>23166</v>
      </c>
      <c r="G162" s="97" t="s">
        <v>23151</v>
      </c>
      <c r="H162" s="95" t="s">
        <v>23167</v>
      </c>
      <c r="I162" s="97">
        <v>8.2613636363636402</v>
      </c>
      <c r="J162" s="95" t="s">
        <v>22529</v>
      </c>
      <c r="K162" s="95" t="s">
        <v>14070</v>
      </c>
      <c r="L162" s="95"/>
    </row>
    <row r="163" spans="1:12" s="98" customFormat="1" ht="12" x14ac:dyDescent="0.25">
      <c r="A163" s="17">
        <f t="shared" si="2"/>
        <v>162</v>
      </c>
      <c r="B163" s="95"/>
      <c r="C163" s="96" t="s">
        <v>23168</v>
      </c>
      <c r="D163" s="95" t="s">
        <v>23169</v>
      </c>
      <c r="E163" s="95" t="s">
        <v>23170</v>
      </c>
      <c r="F163" s="96" t="s">
        <v>23171</v>
      </c>
      <c r="G163" s="97" t="s">
        <v>23151</v>
      </c>
      <c r="H163" s="95" t="s">
        <v>23172</v>
      </c>
      <c r="I163" s="97">
        <v>10.431818181818199</v>
      </c>
      <c r="J163" s="95" t="s">
        <v>22529</v>
      </c>
      <c r="K163" s="95" t="s">
        <v>14070</v>
      </c>
      <c r="L163" s="95"/>
    </row>
    <row r="164" spans="1:12" s="98" customFormat="1" ht="12" x14ac:dyDescent="0.25">
      <c r="A164" s="17">
        <f t="shared" si="2"/>
        <v>163</v>
      </c>
      <c r="B164" s="95"/>
      <c r="C164" s="96" t="s">
        <v>23173</v>
      </c>
      <c r="D164" s="95" t="s">
        <v>23174</v>
      </c>
      <c r="E164" s="95" t="s">
        <v>23175</v>
      </c>
      <c r="F164" s="96" t="s">
        <v>23176</v>
      </c>
      <c r="G164" s="97" t="s">
        <v>23151</v>
      </c>
      <c r="H164" s="95" t="s">
        <v>23177</v>
      </c>
      <c r="I164" s="97">
        <v>10.431818181818199</v>
      </c>
      <c r="J164" s="95" t="s">
        <v>22529</v>
      </c>
      <c r="K164" s="95" t="s">
        <v>14070</v>
      </c>
      <c r="L164" s="95"/>
    </row>
    <row r="165" spans="1:12" s="98" customFormat="1" ht="12" x14ac:dyDescent="0.25">
      <c r="A165" s="17">
        <f t="shared" si="2"/>
        <v>164</v>
      </c>
      <c r="B165" s="95"/>
      <c r="C165" s="96" t="s">
        <v>23178</v>
      </c>
      <c r="D165" s="95" t="s">
        <v>23179</v>
      </c>
      <c r="E165" s="95" t="s">
        <v>23180</v>
      </c>
      <c r="F165" s="96" t="s">
        <v>23181</v>
      </c>
      <c r="G165" s="97" t="s">
        <v>23151</v>
      </c>
      <c r="H165" s="95" t="s">
        <v>23182</v>
      </c>
      <c r="I165" s="97">
        <v>8.2613636363636402</v>
      </c>
      <c r="J165" s="95" t="s">
        <v>22529</v>
      </c>
      <c r="K165" s="95" t="s">
        <v>14070</v>
      </c>
      <c r="L165" s="95"/>
    </row>
    <row r="166" spans="1:12" s="98" customFormat="1" ht="12" x14ac:dyDescent="0.25">
      <c r="A166" s="17">
        <f t="shared" si="2"/>
        <v>165</v>
      </c>
      <c r="B166" s="95"/>
      <c r="C166" s="96" t="s">
        <v>22363</v>
      </c>
      <c r="D166" s="95" t="s">
        <v>23183</v>
      </c>
      <c r="E166" s="95" t="s">
        <v>23184</v>
      </c>
      <c r="F166" s="96" t="s">
        <v>23185</v>
      </c>
      <c r="G166" s="97" t="s">
        <v>23151</v>
      </c>
      <c r="H166" s="95" t="s">
        <v>23186</v>
      </c>
      <c r="I166" s="97">
        <v>42.681818181818201</v>
      </c>
      <c r="J166" s="95" t="s">
        <v>22529</v>
      </c>
      <c r="K166" s="95" t="s">
        <v>14070</v>
      </c>
      <c r="L166" s="95"/>
    </row>
    <row r="167" spans="1:12" s="98" customFormat="1" ht="12" x14ac:dyDescent="0.25">
      <c r="A167" s="17">
        <f t="shared" si="2"/>
        <v>166</v>
      </c>
      <c r="B167" s="96"/>
      <c r="C167" s="96" t="s">
        <v>23187</v>
      </c>
      <c r="D167" s="95" t="s">
        <v>23188</v>
      </c>
      <c r="E167" s="95" t="s">
        <v>23189</v>
      </c>
      <c r="F167" s="96" t="s">
        <v>23190</v>
      </c>
      <c r="G167" s="97" t="s">
        <v>23151</v>
      </c>
      <c r="H167" s="95" t="s">
        <v>23191</v>
      </c>
      <c r="I167" s="97">
        <v>207.477272727273</v>
      </c>
      <c r="J167" s="95" t="s">
        <v>22529</v>
      </c>
      <c r="K167" s="95" t="s">
        <v>14102</v>
      </c>
      <c r="L167" s="96" t="s">
        <v>7054</v>
      </c>
    </row>
    <row r="168" spans="1:12" s="98" customFormat="1" ht="12" x14ac:dyDescent="0.25">
      <c r="A168" s="17">
        <f t="shared" si="2"/>
        <v>167</v>
      </c>
      <c r="B168" s="96" t="s">
        <v>7060</v>
      </c>
      <c r="C168" s="96" t="s">
        <v>23192</v>
      </c>
      <c r="D168" s="95" t="s">
        <v>23193</v>
      </c>
      <c r="E168" s="95" t="s">
        <v>23194</v>
      </c>
      <c r="F168" s="96" t="s">
        <v>23195</v>
      </c>
      <c r="G168" s="97" t="s">
        <v>23151</v>
      </c>
      <c r="H168" s="95" t="s">
        <v>23196</v>
      </c>
      <c r="I168" s="97">
        <v>199.54545454545499</v>
      </c>
      <c r="J168" s="95" t="s">
        <v>22529</v>
      </c>
      <c r="K168" s="95" t="s">
        <v>14102</v>
      </c>
      <c r="L168" s="96" t="s">
        <v>7060</v>
      </c>
    </row>
    <row r="169" spans="1:12" s="98" customFormat="1" ht="12" x14ac:dyDescent="0.25">
      <c r="A169" s="17">
        <f t="shared" si="2"/>
        <v>168</v>
      </c>
      <c r="B169" s="95"/>
      <c r="C169" s="96" t="s">
        <v>23197</v>
      </c>
      <c r="D169" s="95" t="s">
        <v>23198</v>
      </c>
      <c r="E169" s="95" t="s">
        <v>23199</v>
      </c>
      <c r="F169" s="96" t="s">
        <v>23200</v>
      </c>
      <c r="G169" s="97" t="s">
        <v>125</v>
      </c>
      <c r="H169" s="95" t="s">
        <v>23199</v>
      </c>
      <c r="I169" s="97">
        <v>38.909090909090899</v>
      </c>
      <c r="J169" s="95" t="s">
        <v>22529</v>
      </c>
      <c r="K169" s="95" t="s">
        <v>14070</v>
      </c>
      <c r="L169" s="95"/>
    </row>
    <row r="170" spans="1:12" s="98" customFormat="1" ht="12" x14ac:dyDescent="0.25">
      <c r="A170" s="17">
        <f t="shared" si="2"/>
        <v>169</v>
      </c>
      <c r="B170" s="95"/>
      <c r="C170" s="96" t="s">
        <v>22307</v>
      </c>
      <c r="D170" s="95" t="s">
        <v>23201</v>
      </c>
      <c r="E170" s="95" t="s">
        <v>23202</v>
      </c>
      <c r="F170" s="96" t="s">
        <v>23203</v>
      </c>
      <c r="G170" s="97" t="s">
        <v>23151</v>
      </c>
      <c r="H170" s="95" t="s">
        <v>23204</v>
      </c>
      <c r="I170" s="97">
        <v>9.3181818181818201</v>
      </c>
      <c r="J170" s="95" t="s">
        <v>22529</v>
      </c>
      <c r="K170" s="95" t="s">
        <v>14070</v>
      </c>
      <c r="L170" s="95"/>
    </row>
    <row r="171" spans="1:12" s="98" customFormat="1" ht="12" x14ac:dyDescent="0.25">
      <c r="A171" s="17">
        <f t="shared" si="2"/>
        <v>170</v>
      </c>
      <c r="B171" s="95"/>
      <c r="C171" s="96" t="s">
        <v>23205</v>
      </c>
      <c r="D171" s="95" t="s">
        <v>23206</v>
      </c>
      <c r="E171" s="95" t="s">
        <v>23207</v>
      </c>
      <c r="F171" s="96" t="s">
        <v>23208</v>
      </c>
      <c r="G171" s="97" t="s">
        <v>23151</v>
      </c>
      <c r="H171" s="95" t="s">
        <v>23209</v>
      </c>
      <c r="I171" s="97">
        <v>41.363636363636402</v>
      </c>
      <c r="J171" s="95" t="s">
        <v>22529</v>
      </c>
      <c r="K171" s="95" t="s">
        <v>14070</v>
      </c>
      <c r="L171" s="95"/>
    </row>
    <row r="172" spans="1:12" s="98" customFormat="1" ht="12" x14ac:dyDescent="0.25">
      <c r="A172" s="17">
        <f t="shared" si="2"/>
        <v>171</v>
      </c>
      <c r="B172" s="96"/>
      <c r="C172" s="96" t="s">
        <v>23210</v>
      </c>
      <c r="D172" s="95" t="s">
        <v>23211</v>
      </c>
      <c r="E172" s="95" t="s">
        <v>23212</v>
      </c>
      <c r="F172" s="96" t="s">
        <v>23213</v>
      </c>
      <c r="G172" s="97" t="s">
        <v>23151</v>
      </c>
      <c r="H172" s="95" t="s">
        <v>23214</v>
      </c>
      <c r="I172" s="97">
        <v>190.31818181818201</v>
      </c>
      <c r="J172" s="95" t="s">
        <v>22529</v>
      </c>
      <c r="K172" s="95" t="s">
        <v>14102</v>
      </c>
      <c r="L172" s="96" t="s">
        <v>8262</v>
      </c>
    </row>
    <row r="173" spans="1:12" s="98" customFormat="1" ht="12" x14ac:dyDescent="0.25">
      <c r="A173" s="17">
        <f t="shared" si="2"/>
        <v>172</v>
      </c>
      <c r="B173" s="95"/>
      <c r="C173" s="96" t="s">
        <v>23215</v>
      </c>
      <c r="D173" s="95" t="s">
        <v>23216</v>
      </c>
      <c r="E173" s="95" t="s">
        <v>23217</v>
      </c>
      <c r="F173" s="96" t="s">
        <v>23218</v>
      </c>
      <c r="G173" s="97" t="s">
        <v>23151</v>
      </c>
      <c r="H173" s="95" t="s">
        <v>23219</v>
      </c>
      <c r="I173" s="97">
        <v>261.36363636363598</v>
      </c>
      <c r="J173" s="95" t="s">
        <v>22529</v>
      </c>
      <c r="K173" s="95" t="s">
        <v>14070</v>
      </c>
      <c r="L173" s="95"/>
    </row>
    <row r="174" spans="1:12" s="98" customFormat="1" ht="12" x14ac:dyDescent="0.25">
      <c r="A174" s="17">
        <f t="shared" si="2"/>
        <v>173</v>
      </c>
      <c r="B174" s="95"/>
      <c r="C174" s="96" t="s">
        <v>23220</v>
      </c>
      <c r="D174" s="95" t="s">
        <v>23221</v>
      </c>
      <c r="E174" s="95" t="s">
        <v>23222</v>
      </c>
      <c r="F174" s="96" t="s">
        <v>23223</v>
      </c>
      <c r="G174" s="97" t="s">
        <v>23151</v>
      </c>
      <c r="H174" s="95" t="s">
        <v>23224</v>
      </c>
      <c r="I174" s="97">
        <v>3.4090909090909101</v>
      </c>
      <c r="J174" s="95" t="s">
        <v>22529</v>
      </c>
      <c r="K174" s="95" t="s">
        <v>14070</v>
      </c>
      <c r="L174" s="95"/>
    </row>
    <row r="175" spans="1:12" s="98" customFormat="1" ht="12" x14ac:dyDescent="0.25">
      <c r="A175" s="17">
        <f t="shared" si="2"/>
        <v>174</v>
      </c>
      <c r="B175" s="95"/>
      <c r="C175" s="96" t="s">
        <v>21920</v>
      </c>
      <c r="D175" s="95" t="s">
        <v>23225</v>
      </c>
      <c r="E175" s="95" t="s">
        <v>23226</v>
      </c>
      <c r="F175" s="96" t="s">
        <v>23227</v>
      </c>
      <c r="G175" s="97" t="s">
        <v>23151</v>
      </c>
      <c r="H175" s="95" t="s">
        <v>23228</v>
      </c>
      <c r="I175" s="97">
        <v>7.125</v>
      </c>
      <c r="J175" s="95" t="s">
        <v>22529</v>
      </c>
      <c r="K175" s="95" t="s">
        <v>14070</v>
      </c>
      <c r="L175" s="95"/>
    </row>
    <row r="176" spans="1:12" s="98" customFormat="1" ht="12" x14ac:dyDescent="0.25">
      <c r="A176" s="17">
        <f t="shared" si="2"/>
        <v>175</v>
      </c>
      <c r="B176" s="95"/>
      <c r="C176" s="96" t="s">
        <v>23229</v>
      </c>
      <c r="D176" s="95" t="s">
        <v>23230</v>
      </c>
      <c r="E176" s="95" t="s">
        <v>23231</v>
      </c>
      <c r="F176" s="96" t="s">
        <v>23232</v>
      </c>
      <c r="G176" s="97" t="s">
        <v>23151</v>
      </c>
      <c r="H176" s="95" t="s">
        <v>23233</v>
      </c>
      <c r="I176" s="97">
        <v>27.329545454545499</v>
      </c>
      <c r="J176" s="95" t="s">
        <v>22529</v>
      </c>
      <c r="K176" s="95" t="s">
        <v>14070</v>
      </c>
      <c r="L176" s="95"/>
    </row>
    <row r="177" spans="1:12" s="98" customFormat="1" ht="12" x14ac:dyDescent="0.25">
      <c r="A177" s="17">
        <f t="shared" si="2"/>
        <v>176</v>
      </c>
      <c r="B177" s="95"/>
      <c r="C177" s="96" t="s">
        <v>22326</v>
      </c>
      <c r="D177" s="95" t="s">
        <v>23234</v>
      </c>
      <c r="E177" s="95" t="s">
        <v>23235</v>
      </c>
      <c r="F177" s="96" t="s">
        <v>23236</v>
      </c>
      <c r="G177" s="97" t="s">
        <v>23151</v>
      </c>
      <c r="H177" s="95" t="s">
        <v>23237</v>
      </c>
      <c r="I177" s="97">
        <v>373.86363636363598</v>
      </c>
      <c r="J177" s="95" t="s">
        <v>22529</v>
      </c>
      <c r="K177" s="95" t="s">
        <v>14070</v>
      </c>
      <c r="L177" s="95"/>
    </row>
    <row r="178" spans="1:12" s="98" customFormat="1" ht="12" x14ac:dyDescent="0.25">
      <c r="A178" s="17">
        <f t="shared" si="2"/>
        <v>177</v>
      </c>
      <c r="B178" s="95" t="s">
        <v>9342</v>
      </c>
      <c r="C178" s="96" t="s">
        <v>21927</v>
      </c>
      <c r="D178" s="95" t="s">
        <v>23238</v>
      </c>
      <c r="E178" s="95" t="s">
        <v>23239</v>
      </c>
      <c r="F178" s="96" t="s">
        <v>23240</v>
      </c>
      <c r="G178" s="97" t="s">
        <v>23151</v>
      </c>
      <c r="H178" s="95" t="s">
        <v>23241</v>
      </c>
      <c r="I178" s="97">
        <v>239.90909090909099</v>
      </c>
      <c r="J178" s="95" t="s">
        <v>22529</v>
      </c>
      <c r="K178" s="95" t="s">
        <v>14070</v>
      </c>
      <c r="L178" s="95"/>
    </row>
    <row r="179" spans="1:12" s="98" customFormat="1" ht="12" x14ac:dyDescent="0.25">
      <c r="A179" s="17">
        <f t="shared" si="2"/>
        <v>178</v>
      </c>
      <c r="B179" s="95"/>
      <c r="C179" s="96" t="s">
        <v>23242</v>
      </c>
      <c r="D179" s="95" t="s">
        <v>23243</v>
      </c>
      <c r="E179" s="95"/>
      <c r="F179" s="96" t="s">
        <v>23244</v>
      </c>
      <c r="G179" s="97" t="s">
        <v>23151</v>
      </c>
      <c r="H179" s="95" t="s">
        <v>23245</v>
      </c>
      <c r="I179" s="97">
        <v>3.4659090909090899</v>
      </c>
      <c r="J179" s="95" t="s">
        <v>22529</v>
      </c>
      <c r="K179" s="95" t="s">
        <v>14070</v>
      </c>
      <c r="L179" s="95"/>
    </row>
    <row r="180" spans="1:12" s="98" customFormat="1" ht="12" x14ac:dyDescent="0.25">
      <c r="A180" s="17">
        <f t="shared" si="2"/>
        <v>179</v>
      </c>
      <c r="B180" s="95"/>
      <c r="C180" s="96" t="s">
        <v>23246</v>
      </c>
      <c r="D180" s="95" t="s">
        <v>23247</v>
      </c>
      <c r="E180" s="95" t="s">
        <v>23248</v>
      </c>
      <c r="F180" s="96" t="s">
        <v>23249</v>
      </c>
      <c r="G180" s="97" t="s">
        <v>23250</v>
      </c>
      <c r="H180" s="95" t="s">
        <v>23251</v>
      </c>
      <c r="I180" s="97">
        <v>24.784090909090899</v>
      </c>
      <c r="J180" s="95" t="s">
        <v>23252</v>
      </c>
      <c r="K180" s="95" t="s">
        <v>14070</v>
      </c>
      <c r="L180" s="95"/>
    </row>
    <row r="181" spans="1:12" s="98" customFormat="1" ht="12" x14ac:dyDescent="0.25">
      <c r="A181" s="17">
        <f t="shared" si="2"/>
        <v>180</v>
      </c>
      <c r="B181" s="95"/>
      <c r="C181" s="96" t="s">
        <v>23253</v>
      </c>
      <c r="D181" s="95" t="s">
        <v>23254</v>
      </c>
      <c r="E181" s="95" t="s">
        <v>23255</v>
      </c>
      <c r="F181" s="96" t="s">
        <v>23256</v>
      </c>
      <c r="G181" s="97" t="s">
        <v>23250</v>
      </c>
      <c r="H181" s="95" t="s">
        <v>23255</v>
      </c>
      <c r="I181" s="97">
        <v>104.318181818182</v>
      </c>
      <c r="J181" s="95" t="s">
        <v>23252</v>
      </c>
      <c r="K181" s="95" t="s">
        <v>14070</v>
      </c>
      <c r="L181" s="95"/>
    </row>
    <row r="182" spans="1:12" s="98" customFormat="1" ht="12" x14ac:dyDescent="0.25">
      <c r="A182" s="17">
        <f t="shared" si="2"/>
        <v>181</v>
      </c>
      <c r="B182" s="95"/>
      <c r="C182" s="96" t="s">
        <v>23257</v>
      </c>
      <c r="D182" s="95" t="s">
        <v>23258</v>
      </c>
      <c r="E182" s="95" t="s">
        <v>23259</v>
      </c>
      <c r="F182" s="96" t="s">
        <v>23260</v>
      </c>
      <c r="G182" s="97" t="s">
        <v>23151</v>
      </c>
      <c r="H182" s="95" t="s">
        <v>23261</v>
      </c>
      <c r="I182" s="97">
        <v>1.1590909090909101</v>
      </c>
      <c r="J182" s="95" t="s">
        <v>23252</v>
      </c>
      <c r="K182" s="95" t="s">
        <v>14070</v>
      </c>
      <c r="L182" s="95"/>
    </row>
    <row r="183" spans="1:12" s="98" customFormat="1" ht="12" x14ac:dyDescent="0.25">
      <c r="A183" s="17">
        <f t="shared" si="2"/>
        <v>182</v>
      </c>
      <c r="B183" s="95"/>
      <c r="C183" s="96" t="s">
        <v>23262</v>
      </c>
      <c r="D183" s="95" t="s">
        <v>23263</v>
      </c>
      <c r="E183" s="95" t="s">
        <v>23264</v>
      </c>
      <c r="F183" s="96" t="s">
        <v>23265</v>
      </c>
      <c r="G183" s="97" t="s">
        <v>23151</v>
      </c>
      <c r="H183" s="95" t="s">
        <v>23266</v>
      </c>
      <c r="I183" s="97">
        <v>1.1590909090909101</v>
      </c>
      <c r="J183" s="95" t="s">
        <v>23252</v>
      </c>
      <c r="K183" s="95" t="s">
        <v>14070</v>
      </c>
      <c r="L183" s="95"/>
    </row>
    <row r="184" spans="1:12" s="98" customFormat="1" ht="12" x14ac:dyDescent="0.25">
      <c r="A184" s="17">
        <f t="shared" si="2"/>
        <v>183</v>
      </c>
      <c r="B184" s="95"/>
      <c r="C184" s="96" t="s">
        <v>23267</v>
      </c>
      <c r="D184" s="95" t="s">
        <v>23268</v>
      </c>
      <c r="E184" s="95" t="s">
        <v>23269</v>
      </c>
      <c r="F184" s="96" t="s">
        <v>23270</v>
      </c>
      <c r="G184" s="97" t="s">
        <v>23151</v>
      </c>
      <c r="H184" s="95" t="s">
        <v>23271</v>
      </c>
      <c r="I184" s="97">
        <v>10.380681818181801</v>
      </c>
      <c r="J184" s="95" t="s">
        <v>23252</v>
      </c>
      <c r="K184" s="95" t="s">
        <v>14070</v>
      </c>
      <c r="L184" s="95"/>
    </row>
    <row r="185" spans="1:12" s="98" customFormat="1" ht="12" x14ac:dyDescent="0.25">
      <c r="A185" s="17">
        <f t="shared" si="2"/>
        <v>184</v>
      </c>
      <c r="B185" s="95"/>
      <c r="C185" s="96" t="s">
        <v>23272</v>
      </c>
      <c r="D185" s="95" t="s">
        <v>23273</v>
      </c>
      <c r="E185" s="95" t="s">
        <v>23274</v>
      </c>
      <c r="F185" s="96" t="s">
        <v>23171</v>
      </c>
      <c r="G185" s="97" t="s">
        <v>23151</v>
      </c>
      <c r="H185" s="95" t="s">
        <v>23275</v>
      </c>
      <c r="I185" s="97">
        <v>10.380681818181801</v>
      </c>
      <c r="J185" s="95" t="s">
        <v>23252</v>
      </c>
      <c r="K185" s="95" t="s">
        <v>14070</v>
      </c>
      <c r="L185" s="95"/>
    </row>
    <row r="186" spans="1:12" s="98" customFormat="1" ht="12" x14ac:dyDescent="0.25">
      <c r="A186" s="17">
        <f t="shared" si="2"/>
        <v>185</v>
      </c>
      <c r="B186" s="95"/>
      <c r="C186" s="96" t="s">
        <v>23276</v>
      </c>
      <c r="D186" s="95" t="s">
        <v>23277</v>
      </c>
      <c r="E186" s="95" t="s">
        <v>23278</v>
      </c>
      <c r="F186" s="96" t="s">
        <v>23176</v>
      </c>
      <c r="G186" s="97" t="s">
        <v>23151</v>
      </c>
      <c r="H186" s="95" t="s">
        <v>23279</v>
      </c>
      <c r="I186" s="97">
        <v>10.380681818181801</v>
      </c>
      <c r="J186" s="95" t="s">
        <v>23252</v>
      </c>
      <c r="K186" s="95" t="s">
        <v>14070</v>
      </c>
      <c r="L186" s="95"/>
    </row>
    <row r="187" spans="1:12" s="98" customFormat="1" ht="12" x14ac:dyDescent="0.25">
      <c r="A187" s="17">
        <f t="shared" si="2"/>
        <v>186</v>
      </c>
      <c r="B187" s="95"/>
      <c r="C187" s="96" t="s">
        <v>22494</v>
      </c>
      <c r="D187" s="95" t="s">
        <v>23280</v>
      </c>
      <c r="E187" s="95" t="s">
        <v>23281</v>
      </c>
      <c r="F187" s="96" t="s">
        <v>23282</v>
      </c>
      <c r="G187" s="97" t="s">
        <v>125</v>
      </c>
      <c r="H187" s="95" t="s">
        <v>23283</v>
      </c>
      <c r="I187" s="97">
        <v>15.215909090909101</v>
      </c>
      <c r="J187" s="95" t="s">
        <v>23252</v>
      </c>
      <c r="K187" s="95" t="s">
        <v>14070</v>
      </c>
      <c r="L187" s="95"/>
    </row>
    <row r="188" spans="1:12" s="98" customFormat="1" ht="12" x14ac:dyDescent="0.25">
      <c r="A188" s="17">
        <f t="shared" si="2"/>
        <v>187</v>
      </c>
      <c r="B188" s="95"/>
      <c r="C188" s="96" t="s">
        <v>23284</v>
      </c>
      <c r="D188" s="95" t="s">
        <v>23285</v>
      </c>
      <c r="E188" s="95" t="s">
        <v>23286</v>
      </c>
      <c r="F188" s="96" t="s">
        <v>23287</v>
      </c>
      <c r="G188" s="97" t="s">
        <v>23151</v>
      </c>
      <c r="H188" s="95" t="s">
        <v>23288</v>
      </c>
      <c r="I188" s="97">
        <v>17.045454545454501</v>
      </c>
      <c r="J188" s="95" t="s">
        <v>23252</v>
      </c>
      <c r="K188" s="95" t="s">
        <v>14070</v>
      </c>
      <c r="L188" s="95"/>
    </row>
    <row r="189" spans="1:12" s="98" customFormat="1" ht="12" x14ac:dyDescent="0.25">
      <c r="A189" s="17">
        <f t="shared" si="2"/>
        <v>188</v>
      </c>
      <c r="B189" s="95"/>
      <c r="C189" s="96" t="s">
        <v>23289</v>
      </c>
      <c r="D189" s="95" t="s">
        <v>23290</v>
      </c>
      <c r="E189" s="95" t="s">
        <v>23291</v>
      </c>
      <c r="F189" s="96" t="s">
        <v>23292</v>
      </c>
      <c r="G189" s="97" t="s">
        <v>23151</v>
      </c>
      <c r="H189" s="95" t="s">
        <v>23293</v>
      </c>
      <c r="I189" s="97">
        <v>36.909090909090899</v>
      </c>
      <c r="J189" s="95" t="s">
        <v>23252</v>
      </c>
      <c r="K189" s="95" t="s">
        <v>14070</v>
      </c>
      <c r="L189" s="95"/>
    </row>
    <row r="190" spans="1:12" s="98" customFormat="1" ht="12" x14ac:dyDescent="0.25">
      <c r="A190" s="17">
        <f t="shared" si="2"/>
        <v>189</v>
      </c>
      <c r="B190" s="95"/>
      <c r="C190" s="96" t="s">
        <v>23294</v>
      </c>
      <c r="D190" s="95" t="s">
        <v>23295</v>
      </c>
      <c r="E190" s="95" t="s">
        <v>23296</v>
      </c>
      <c r="F190" s="96" t="s">
        <v>23297</v>
      </c>
      <c r="G190" s="97" t="s">
        <v>23151</v>
      </c>
      <c r="H190" s="95" t="s">
        <v>23298</v>
      </c>
      <c r="I190" s="97">
        <v>55.363636363636402</v>
      </c>
      <c r="J190" s="95" t="s">
        <v>23252</v>
      </c>
      <c r="K190" s="95" t="s">
        <v>14070</v>
      </c>
      <c r="L190" s="95"/>
    </row>
    <row r="191" spans="1:12" s="98" customFormat="1" ht="12" x14ac:dyDescent="0.25">
      <c r="A191" s="17">
        <f t="shared" si="2"/>
        <v>190</v>
      </c>
      <c r="B191" s="95"/>
      <c r="C191" s="96" t="s">
        <v>23299</v>
      </c>
      <c r="D191" s="95" t="s">
        <v>23300</v>
      </c>
      <c r="E191" s="95" t="s">
        <v>23301</v>
      </c>
      <c r="F191" s="96" t="s">
        <v>23300</v>
      </c>
      <c r="G191" s="97" t="s">
        <v>23151</v>
      </c>
      <c r="H191" s="95" t="s">
        <v>23302</v>
      </c>
      <c r="I191" s="97">
        <v>58.193181818181799</v>
      </c>
      <c r="J191" s="95" t="s">
        <v>23252</v>
      </c>
      <c r="K191" s="95" t="s">
        <v>14070</v>
      </c>
      <c r="L191" s="95"/>
    </row>
    <row r="192" spans="1:12" s="98" customFormat="1" ht="12" x14ac:dyDescent="0.25">
      <c r="A192" s="17">
        <f t="shared" si="2"/>
        <v>191</v>
      </c>
      <c r="B192" s="95"/>
      <c r="C192" s="96" t="s">
        <v>23303</v>
      </c>
      <c r="D192" s="95" t="s">
        <v>23304</v>
      </c>
      <c r="E192" s="95" t="s">
        <v>23305</v>
      </c>
      <c r="F192" s="96" t="s">
        <v>23306</v>
      </c>
      <c r="G192" s="97" t="s">
        <v>23151</v>
      </c>
      <c r="H192" s="95" t="s">
        <v>23304</v>
      </c>
      <c r="I192" s="97">
        <v>164.772727272727</v>
      </c>
      <c r="J192" s="95" t="s">
        <v>23252</v>
      </c>
      <c r="K192" s="95" t="s">
        <v>14070</v>
      </c>
      <c r="L192" s="95"/>
    </row>
    <row r="193" spans="1:12" s="98" customFormat="1" ht="12" x14ac:dyDescent="0.25">
      <c r="A193" s="17">
        <f t="shared" si="2"/>
        <v>192</v>
      </c>
      <c r="B193" s="95"/>
      <c r="C193" s="96" t="s">
        <v>23307</v>
      </c>
      <c r="D193" s="95" t="s">
        <v>23308</v>
      </c>
      <c r="E193" s="95" t="s">
        <v>23309</v>
      </c>
      <c r="F193" s="96" t="s">
        <v>23310</v>
      </c>
      <c r="G193" s="97" t="s">
        <v>23151</v>
      </c>
      <c r="H193" s="95" t="s">
        <v>23311</v>
      </c>
      <c r="I193" s="97">
        <v>242.613636363636</v>
      </c>
      <c r="J193" s="95" t="s">
        <v>23252</v>
      </c>
      <c r="K193" s="95" t="s">
        <v>14070</v>
      </c>
      <c r="L193" s="95"/>
    </row>
    <row r="194" spans="1:12" s="98" customFormat="1" ht="12" x14ac:dyDescent="0.25">
      <c r="A194" s="17">
        <f t="shared" si="2"/>
        <v>193</v>
      </c>
      <c r="B194" s="95"/>
      <c r="C194" s="96" t="s">
        <v>23312</v>
      </c>
      <c r="D194" s="95" t="s">
        <v>23313</v>
      </c>
      <c r="E194" s="95" t="s">
        <v>23155</v>
      </c>
      <c r="F194" s="96" t="s">
        <v>23314</v>
      </c>
      <c r="G194" s="97" t="s">
        <v>23151</v>
      </c>
      <c r="H194" s="95" t="s">
        <v>23315</v>
      </c>
      <c r="I194" s="97">
        <v>264.63636363636402</v>
      </c>
      <c r="J194" s="95" t="s">
        <v>23252</v>
      </c>
      <c r="K194" s="95" t="s">
        <v>14070</v>
      </c>
      <c r="L194" s="95"/>
    </row>
    <row r="195" spans="1:12" s="98" customFormat="1" ht="12" x14ac:dyDescent="0.25">
      <c r="A195" s="17">
        <f t="shared" si="2"/>
        <v>194</v>
      </c>
      <c r="B195" s="95"/>
      <c r="C195" s="96" t="s">
        <v>23316</v>
      </c>
      <c r="D195" s="95" t="s">
        <v>23317</v>
      </c>
      <c r="E195" s="95" t="s">
        <v>23318</v>
      </c>
      <c r="F195" s="96" t="s">
        <v>23319</v>
      </c>
      <c r="G195" s="97" t="s">
        <v>23151</v>
      </c>
      <c r="H195" s="95" t="s">
        <v>23320</v>
      </c>
      <c r="I195" s="97">
        <v>32.954545454545503</v>
      </c>
      <c r="J195" s="95" t="s">
        <v>23252</v>
      </c>
      <c r="K195" s="95" t="s">
        <v>14070</v>
      </c>
      <c r="L195" s="95"/>
    </row>
    <row r="196" spans="1:12" s="98" customFormat="1" ht="12" x14ac:dyDescent="0.25">
      <c r="A196" s="17">
        <f t="shared" ref="A196:A259" si="3">A195+1</f>
        <v>195</v>
      </c>
      <c r="B196" s="95"/>
      <c r="C196" s="96" t="s">
        <v>23321</v>
      </c>
      <c r="D196" s="95" t="s">
        <v>23322</v>
      </c>
      <c r="E196" s="95" t="s">
        <v>23323</v>
      </c>
      <c r="F196" s="96" t="s">
        <v>23324</v>
      </c>
      <c r="G196" s="97" t="s">
        <v>23146</v>
      </c>
      <c r="H196" s="95" t="s">
        <v>23325</v>
      </c>
      <c r="I196" s="97">
        <v>240</v>
      </c>
      <c r="J196" s="95" t="s">
        <v>23252</v>
      </c>
      <c r="K196" s="95" t="s">
        <v>14070</v>
      </c>
      <c r="L196" s="95"/>
    </row>
    <row r="197" spans="1:12" s="98" customFormat="1" ht="12" x14ac:dyDescent="0.25">
      <c r="A197" s="17">
        <f t="shared" si="3"/>
        <v>196</v>
      </c>
      <c r="B197" s="95"/>
      <c r="C197" s="96" t="s">
        <v>23326</v>
      </c>
      <c r="D197" s="95" t="s">
        <v>23327</v>
      </c>
      <c r="E197" s="95" t="s">
        <v>23328</v>
      </c>
      <c r="F197" s="96" t="s">
        <v>23329</v>
      </c>
      <c r="G197" s="97" t="s">
        <v>23140</v>
      </c>
      <c r="H197" s="95"/>
      <c r="I197" s="97">
        <v>149.522727272727</v>
      </c>
      <c r="J197" s="95" t="s">
        <v>23252</v>
      </c>
      <c r="K197" s="95" t="s">
        <v>14070</v>
      </c>
      <c r="L197" s="95"/>
    </row>
    <row r="198" spans="1:12" s="98" customFormat="1" ht="12" x14ac:dyDescent="0.25">
      <c r="A198" s="17">
        <f t="shared" si="3"/>
        <v>197</v>
      </c>
      <c r="B198" s="95"/>
      <c r="C198" s="96" t="s">
        <v>23330</v>
      </c>
      <c r="D198" s="95" t="s">
        <v>23331</v>
      </c>
      <c r="E198" s="95" t="s">
        <v>23332</v>
      </c>
      <c r="F198" s="96" t="s">
        <v>23333</v>
      </c>
      <c r="G198" s="97" t="s">
        <v>23140</v>
      </c>
      <c r="H198" s="95" t="s">
        <v>23334</v>
      </c>
      <c r="I198" s="97">
        <v>153.40909090909099</v>
      </c>
      <c r="J198" s="95" t="s">
        <v>23252</v>
      </c>
      <c r="K198" s="95" t="s">
        <v>14070</v>
      </c>
      <c r="L198" s="95"/>
    </row>
    <row r="199" spans="1:12" s="98" customFormat="1" ht="12" x14ac:dyDescent="0.25">
      <c r="A199" s="17">
        <f t="shared" si="3"/>
        <v>198</v>
      </c>
      <c r="B199" s="95"/>
      <c r="C199" s="96" t="s">
        <v>23335</v>
      </c>
      <c r="D199" s="95" t="s">
        <v>23336</v>
      </c>
      <c r="E199" s="95" t="s">
        <v>23337</v>
      </c>
      <c r="F199" s="96" t="s">
        <v>23338</v>
      </c>
      <c r="G199" s="97" t="s">
        <v>23140</v>
      </c>
      <c r="H199" s="95" t="s">
        <v>23339</v>
      </c>
      <c r="I199" s="97">
        <v>154.54545454545499</v>
      </c>
      <c r="J199" s="95" t="s">
        <v>23252</v>
      </c>
      <c r="K199" s="95" t="s">
        <v>14070</v>
      </c>
      <c r="L199" s="95"/>
    </row>
    <row r="200" spans="1:12" s="98" customFormat="1" ht="12" x14ac:dyDescent="0.25">
      <c r="A200" s="17">
        <f t="shared" si="3"/>
        <v>199</v>
      </c>
      <c r="B200" s="95"/>
      <c r="C200" s="96" t="s">
        <v>23340</v>
      </c>
      <c r="D200" s="95" t="s">
        <v>23341</v>
      </c>
      <c r="E200" s="95" t="s">
        <v>23342</v>
      </c>
      <c r="F200" s="96" t="s">
        <v>23343</v>
      </c>
      <c r="G200" s="97" t="s">
        <v>23140</v>
      </c>
      <c r="H200" s="95" t="s">
        <v>23344</v>
      </c>
      <c r="I200" s="97">
        <v>43.75</v>
      </c>
      <c r="J200" s="95" t="s">
        <v>23252</v>
      </c>
      <c r="K200" s="95" t="s">
        <v>14070</v>
      </c>
      <c r="L200" s="95"/>
    </row>
    <row r="201" spans="1:12" s="98" customFormat="1" ht="12" x14ac:dyDescent="0.25">
      <c r="A201" s="17">
        <f t="shared" si="3"/>
        <v>200</v>
      </c>
      <c r="B201" s="95"/>
      <c r="C201" s="96" t="s">
        <v>22481</v>
      </c>
      <c r="D201" s="95" t="s">
        <v>23345</v>
      </c>
      <c r="E201" s="95" t="s">
        <v>23346</v>
      </c>
      <c r="F201" s="96" t="s">
        <v>23347</v>
      </c>
      <c r="G201" s="97" t="s">
        <v>23140</v>
      </c>
      <c r="H201" s="95" t="s">
        <v>23348</v>
      </c>
      <c r="I201" s="97">
        <v>44.318181818181799</v>
      </c>
      <c r="J201" s="95" t="s">
        <v>23252</v>
      </c>
      <c r="K201" s="95" t="s">
        <v>14070</v>
      </c>
      <c r="L201" s="95"/>
    </row>
    <row r="202" spans="1:12" s="98" customFormat="1" ht="12" x14ac:dyDescent="0.25">
      <c r="A202" s="17">
        <f t="shared" si="3"/>
        <v>201</v>
      </c>
      <c r="B202" s="95"/>
      <c r="C202" s="96" t="s">
        <v>23349</v>
      </c>
      <c r="D202" s="95" t="s">
        <v>23350</v>
      </c>
      <c r="E202" s="95" t="s">
        <v>23351</v>
      </c>
      <c r="F202" s="96" t="s">
        <v>23352</v>
      </c>
      <c r="G202" s="97" t="s">
        <v>23140</v>
      </c>
      <c r="H202" s="95" t="s">
        <v>23353</v>
      </c>
      <c r="I202" s="97">
        <v>45.454545454545503</v>
      </c>
      <c r="J202" s="95" t="s">
        <v>23252</v>
      </c>
      <c r="K202" s="95" t="s">
        <v>14070</v>
      </c>
      <c r="L202" s="95"/>
    </row>
    <row r="203" spans="1:12" s="98" customFormat="1" ht="12" x14ac:dyDescent="0.25">
      <c r="A203" s="17">
        <f t="shared" si="3"/>
        <v>202</v>
      </c>
      <c r="B203" s="95"/>
      <c r="C203" s="96" t="s">
        <v>22275</v>
      </c>
      <c r="D203" s="95" t="s">
        <v>23354</v>
      </c>
      <c r="E203" s="95" t="s">
        <v>23355</v>
      </c>
      <c r="F203" s="96" t="s">
        <v>23356</v>
      </c>
      <c r="G203" s="97" t="s">
        <v>22265</v>
      </c>
      <c r="H203" s="95" t="s">
        <v>23357</v>
      </c>
      <c r="I203" s="97">
        <v>547.875</v>
      </c>
      <c r="J203" s="95" t="s">
        <v>23252</v>
      </c>
      <c r="K203" s="95" t="s">
        <v>14070</v>
      </c>
      <c r="L203" s="95"/>
    </row>
    <row r="204" spans="1:12" s="98" customFormat="1" ht="12" x14ac:dyDescent="0.25">
      <c r="A204" s="17">
        <f t="shared" si="3"/>
        <v>203</v>
      </c>
      <c r="B204" s="95"/>
      <c r="C204" s="96" t="s">
        <v>23358</v>
      </c>
      <c r="D204" s="95" t="s">
        <v>23359</v>
      </c>
      <c r="E204" s="95" t="s">
        <v>23360</v>
      </c>
      <c r="F204" s="96" t="s">
        <v>23361</v>
      </c>
      <c r="G204" s="97" t="s">
        <v>22265</v>
      </c>
      <c r="H204" s="95" t="s">
        <v>23362</v>
      </c>
      <c r="I204" s="97">
        <v>663.21590909090901</v>
      </c>
      <c r="J204" s="95" t="s">
        <v>23252</v>
      </c>
      <c r="K204" s="95" t="s">
        <v>14070</v>
      </c>
      <c r="L204" s="95"/>
    </row>
    <row r="205" spans="1:12" s="98" customFormat="1" ht="12" x14ac:dyDescent="0.25">
      <c r="A205" s="17">
        <f t="shared" si="3"/>
        <v>204</v>
      </c>
      <c r="B205" s="95"/>
      <c r="C205" s="96" t="s">
        <v>23363</v>
      </c>
      <c r="D205" s="95" t="s">
        <v>23364</v>
      </c>
      <c r="E205" s="95" t="s">
        <v>23365</v>
      </c>
      <c r="F205" s="96" t="s">
        <v>23366</v>
      </c>
      <c r="G205" s="97" t="s">
        <v>22265</v>
      </c>
      <c r="H205" s="95" t="s">
        <v>23367</v>
      </c>
      <c r="I205" s="97">
        <v>1770.4886363636399</v>
      </c>
      <c r="J205" s="95" t="s">
        <v>23252</v>
      </c>
      <c r="K205" s="95" t="s">
        <v>14070</v>
      </c>
      <c r="L205" s="95"/>
    </row>
    <row r="206" spans="1:12" s="98" customFormat="1" ht="12" x14ac:dyDescent="0.25">
      <c r="A206" s="17">
        <f t="shared" si="3"/>
        <v>205</v>
      </c>
      <c r="B206" s="95"/>
      <c r="C206" s="96" t="s">
        <v>21864</v>
      </c>
      <c r="D206" s="95" t="s">
        <v>23368</v>
      </c>
      <c r="E206" s="95"/>
      <c r="F206" s="96" t="s">
        <v>23369</v>
      </c>
      <c r="G206" s="97" t="s">
        <v>22265</v>
      </c>
      <c r="H206" s="95" t="s">
        <v>23370</v>
      </c>
      <c r="I206" s="97">
        <v>1257.2159090909099</v>
      </c>
      <c r="J206" s="95" t="s">
        <v>23252</v>
      </c>
      <c r="K206" s="95" t="s">
        <v>14070</v>
      </c>
      <c r="L206" s="95"/>
    </row>
    <row r="207" spans="1:12" s="98" customFormat="1" ht="12" x14ac:dyDescent="0.25">
      <c r="A207" s="17">
        <f t="shared" si="3"/>
        <v>206</v>
      </c>
      <c r="B207" s="95"/>
      <c r="C207" s="96" t="s">
        <v>23371</v>
      </c>
      <c r="D207" s="95" t="s">
        <v>23372</v>
      </c>
      <c r="E207" s="95" t="s">
        <v>23373</v>
      </c>
      <c r="F207" s="96" t="s">
        <v>23374</v>
      </c>
      <c r="G207" s="97" t="s">
        <v>23134</v>
      </c>
      <c r="H207" s="95" t="s">
        <v>23375</v>
      </c>
      <c r="I207" s="97">
        <v>122.625</v>
      </c>
      <c r="J207" s="95" t="s">
        <v>23252</v>
      </c>
      <c r="K207" s="95" t="s">
        <v>14070</v>
      </c>
      <c r="L207" s="95"/>
    </row>
    <row r="208" spans="1:12" s="98" customFormat="1" ht="12" x14ac:dyDescent="0.25">
      <c r="A208" s="17">
        <f t="shared" si="3"/>
        <v>207</v>
      </c>
      <c r="B208" s="95" t="s">
        <v>6714</v>
      </c>
      <c r="C208" s="96" t="s">
        <v>23376</v>
      </c>
      <c r="D208" s="95" t="s">
        <v>23377</v>
      </c>
      <c r="E208" s="95" t="s">
        <v>23378</v>
      </c>
      <c r="F208" s="96" t="s">
        <v>23379</v>
      </c>
      <c r="G208" s="97" t="s">
        <v>23134</v>
      </c>
      <c r="H208" s="95" t="s">
        <v>6715</v>
      </c>
      <c r="I208" s="97">
        <v>82.977272727272705</v>
      </c>
      <c r="J208" s="95" t="s">
        <v>23252</v>
      </c>
      <c r="K208" s="95" t="s">
        <v>14102</v>
      </c>
      <c r="L208" s="95" t="s">
        <v>6714</v>
      </c>
    </row>
    <row r="209" spans="1:12" s="98" customFormat="1" ht="12" x14ac:dyDescent="0.25">
      <c r="A209" s="17">
        <f t="shared" si="3"/>
        <v>208</v>
      </c>
      <c r="B209" s="95"/>
      <c r="C209" s="96" t="s">
        <v>22340</v>
      </c>
      <c r="D209" s="95" t="s">
        <v>23380</v>
      </c>
      <c r="E209" s="95" t="s">
        <v>23381</v>
      </c>
      <c r="F209" s="96" t="s">
        <v>23382</v>
      </c>
      <c r="G209" s="97" t="s">
        <v>525</v>
      </c>
      <c r="H209" s="95" t="s">
        <v>22342</v>
      </c>
      <c r="I209" s="97">
        <v>6.5681818181818201</v>
      </c>
      <c r="J209" s="95" t="s">
        <v>23252</v>
      </c>
      <c r="K209" s="95" t="s">
        <v>14070</v>
      </c>
      <c r="L209" s="95"/>
    </row>
    <row r="210" spans="1:12" s="98" customFormat="1" ht="12" x14ac:dyDescent="0.25">
      <c r="A210" s="17">
        <f t="shared" si="3"/>
        <v>209</v>
      </c>
      <c r="B210" s="95"/>
      <c r="C210" s="96" t="s">
        <v>22343</v>
      </c>
      <c r="D210" s="95" t="s">
        <v>23383</v>
      </c>
      <c r="E210" s="95" t="s">
        <v>23384</v>
      </c>
      <c r="F210" s="96" t="s">
        <v>23385</v>
      </c>
      <c r="G210" s="97" t="s">
        <v>525</v>
      </c>
      <c r="H210" s="95" t="s">
        <v>22345</v>
      </c>
      <c r="I210" s="97">
        <v>6.5681818181818201</v>
      </c>
      <c r="J210" s="95" t="s">
        <v>23252</v>
      </c>
      <c r="K210" s="95" t="s">
        <v>14070</v>
      </c>
      <c r="L210" s="95"/>
    </row>
    <row r="211" spans="1:12" s="98" customFormat="1" ht="12" x14ac:dyDescent="0.25">
      <c r="A211" s="17">
        <f t="shared" si="3"/>
        <v>210</v>
      </c>
      <c r="B211" s="95"/>
      <c r="C211" s="96" t="s">
        <v>22346</v>
      </c>
      <c r="D211" s="95" t="s">
        <v>23386</v>
      </c>
      <c r="E211" s="95" t="s">
        <v>23387</v>
      </c>
      <c r="F211" s="96" t="s">
        <v>23388</v>
      </c>
      <c r="G211" s="97" t="s">
        <v>525</v>
      </c>
      <c r="H211" s="95" t="s">
        <v>23389</v>
      </c>
      <c r="I211" s="97">
        <v>27.318181818181799</v>
      </c>
      <c r="J211" s="95" t="s">
        <v>23252</v>
      </c>
      <c r="K211" s="95" t="s">
        <v>14070</v>
      </c>
      <c r="L211" s="95"/>
    </row>
    <row r="212" spans="1:12" s="98" customFormat="1" ht="12" x14ac:dyDescent="0.25">
      <c r="A212" s="17">
        <f t="shared" si="3"/>
        <v>211</v>
      </c>
      <c r="B212" s="95"/>
      <c r="C212" s="96" t="s">
        <v>22150</v>
      </c>
      <c r="D212" s="95" t="s">
        <v>23390</v>
      </c>
      <c r="E212" s="95" t="s">
        <v>23391</v>
      </c>
      <c r="F212" s="96" t="s">
        <v>23392</v>
      </c>
      <c r="G212" s="97" t="s">
        <v>23099</v>
      </c>
      <c r="H212" s="95" t="s">
        <v>23391</v>
      </c>
      <c r="I212" s="97">
        <v>221.613636363636</v>
      </c>
      <c r="J212" s="95" t="s">
        <v>23252</v>
      </c>
      <c r="K212" s="95" t="s">
        <v>14070</v>
      </c>
      <c r="L212" s="95"/>
    </row>
    <row r="213" spans="1:12" s="98" customFormat="1" ht="12" x14ac:dyDescent="0.25">
      <c r="A213" s="17">
        <f t="shared" si="3"/>
        <v>212</v>
      </c>
      <c r="B213" s="95"/>
      <c r="C213" s="96" t="s">
        <v>23393</v>
      </c>
      <c r="D213" s="95" t="s">
        <v>23394</v>
      </c>
      <c r="E213" s="95" t="s">
        <v>23395</v>
      </c>
      <c r="F213" s="96" t="s">
        <v>23396</v>
      </c>
      <c r="G213" s="97" t="s">
        <v>23099</v>
      </c>
      <c r="H213" s="95" t="s">
        <v>23395</v>
      </c>
      <c r="I213" s="97">
        <v>243.30681818181799</v>
      </c>
      <c r="J213" s="95" t="s">
        <v>23252</v>
      </c>
      <c r="K213" s="95" t="s">
        <v>14070</v>
      </c>
      <c r="L213" s="95"/>
    </row>
    <row r="214" spans="1:12" s="98" customFormat="1" ht="12" x14ac:dyDescent="0.25">
      <c r="A214" s="17">
        <f t="shared" si="3"/>
        <v>213</v>
      </c>
      <c r="B214" s="95"/>
      <c r="C214" s="96" t="s">
        <v>23397</v>
      </c>
      <c r="D214" s="95" t="s">
        <v>23398</v>
      </c>
      <c r="E214" s="95" t="s">
        <v>23399</v>
      </c>
      <c r="F214" s="96" t="s">
        <v>23400</v>
      </c>
      <c r="G214" s="97" t="s">
        <v>23099</v>
      </c>
      <c r="H214" s="95" t="s">
        <v>23401</v>
      </c>
      <c r="I214" s="97">
        <v>89.772727272727295</v>
      </c>
      <c r="J214" s="95" t="s">
        <v>23252</v>
      </c>
      <c r="K214" s="95" t="s">
        <v>14070</v>
      </c>
      <c r="L214" s="95"/>
    </row>
    <row r="215" spans="1:12" s="98" customFormat="1" ht="12" x14ac:dyDescent="0.25">
      <c r="A215" s="17">
        <f t="shared" si="3"/>
        <v>214</v>
      </c>
      <c r="B215" s="95"/>
      <c r="C215" s="96" t="s">
        <v>23402</v>
      </c>
      <c r="D215" s="95" t="s">
        <v>23403</v>
      </c>
      <c r="E215" s="95" t="s">
        <v>23404</v>
      </c>
      <c r="F215" s="96" t="s">
        <v>23405</v>
      </c>
      <c r="G215" s="97" t="s">
        <v>23044</v>
      </c>
      <c r="H215" s="95" t="s">
        <v>17424</v>
      </c>
      <c r="I215" s="97">
        <v>0.93409090909090897</v>
      </c>
      <c r="J215" s="95" t="s">
        <v>23252</v>
      </c>
      <c r="K215" s="95" t="s">
        <v>14070</v>
      </c>
      <c r="L215" s="95"/>
    </row>
    <row r="216" spans="1:12" s="98" customFormat="1" ht="12" x14ac:dyDescent="0.25">
      <c r="A216" s="17">
        <f t="shared" si="3"/>
        <v>215</v>
      </c>
      <c r="B216" s="95"/>
      <c r="C216" s="96" t="s">
        <v>22182</v>
      </c>
      <c r="D216" s="95" t="s">
        <v>23406</v>
      </c>
      <c r="E216" s="95" t="s">
        <v>23407</v>
      </c>
      <c r="F216" s="96" t="s">
        <v>23408</v>
      </c>
      <c r="G216" s="97" t="s">
        <v>23044</v>
      </c>
      <c r="H216" s="95" t="s">
        <v>23409</v>
      </c>
      <c r="I216" s="97">
        <v>3.1022727272727302</v>
      </c>
      <c r="J216" s="95" t="s">
        <v>23252</v>
      </c>
      <c r="K216" s="95" t="s">
        <v>14070</v>
      </c>
      <c r="L216" s="95"/>
    </row>
    <row r="217" spans="1:12" s="98" customFormat="1" ht="12" x14ac:dyDescent="0.25">
      <c r="A217" s="17">
        <f t="shared" si="3"/>
        <v>216</v>
      </c>
      <c r="B217" s="95"/>
      <c r="C217" s="96" t="s">
        <v>22185</v>
      </c>
      <c r="D217" s="95" t="s">
        <v>23410</v>
      </c>
      <c r="E217" s="95" t="s">
        <v>23411</v>
      </c>
      <c r="F217" s="96" t="s">
        <v>23412</v>
      </c>
      <c r="G217" s="97" t="s">
        <v>23044</v>
      </c>
      <c r="H217" s="95" t="s">
        <v>18173</v>
      </c>
      <c r="I217" s="97">
        <v>21.931818181818201</v>
      </c>
      <c r="J217" s="95" t="s">
        <v>23252</v>
      </c>
      <c r="K217" s="95" t="s">
        <v>14070</v>
      </c>
      <c r="L217" s="95"/>
    </row>
    <row r="218" spans="1:12" s="98" customFormat="1" ht="12" x14ac:dyDescent="0.25">
      <c r="A218" s="17">
        <f t="shared" si="3"/>
        <v>217</v>
      </c>
      <c r="B218" s="95"/>
      <c r="C218" s="96" t="s">
        <v>22315</v>
      </c>
      <c r="D218" s="95" t="s">
        <v>23413</v>
      </c>
      <c r="E218" s="95" t="s">
        <v>23414</v>
      </c>
      <c r="F218" s="96" t="s">
        <v>23415</v>
      </c>
      <c r="G218" s="97" t="s">
        <v>23044</v>
      </c>
      <c r="H218" s="95" t="s">
        <v>17107</v>
      </c>
      <c r="I218" s="97">
        <v>26.954545454545499</v>
      </c>
      <c r="J218" s="95" t="s">
        <v>23252</v>
      </c>
      <c r="K218" s="95" t="s">
        <v>14070</v>
      </c>
      <c r="L218" s="95"/>
    </row>
    <row r="219" spans="1:12" s="98" customFormat="1" ht="12" x14ac:dyDescent="0.25">
      <c r="A219" s="17">
        <f t="shared" si="3"/>
        <v>218</v>
      </c>
      <c r="B219" s="95"/>
      <c r="C219" s="96" t="s">
        <v>21879</v>
      </c>
      <c r="D219" s="95" t="s">
        <v>23416</v>
      </c>
      <c r="E219" s="95" t="s">
        <v>23417</v>
      </c>
      <c r="F219" s="96" t="s">
        <v>23418</v>
      </c>
      <c r="G219" s="97" t="s">
        <v>23044</v>
      </c>
      <c r="H219" s="95" t="s">
        <v>18553</v>
      </c>
      <c r="I219" s="97">
        <v>71.284090909090907</v>
      </c>
      <c r="J219" s="95" t="s">
        <v>23252</v>
      </c>
      <c r="K219" s="95" t="s">
        <v>14070</v>
      </c>
      <c r="L219" s="95"/>
    </row>
    <row r="220" spans="1:12" s="98" customFormat="1" ht="12" x14ac:dyDescent="0.25">
      <c r="A220" s="17">
        <f t="shared" si="3"/>
        <v>219</v>
      </c>
      <c r="B220" s="95"/>
      <c r="C220" s="96" t="s">
        <v>23419</v>
      </c>
      <c r="D220" s="95" t="s">
        <v>23420</v>
      </c>
      <c r="E220" s="95"/>
      <c r="F220" s="96" t="s">
        <v>23421</v>
      </c>
      <c r="G220" s="97" t="s">
        <v>23044</v>
      </c>
      <c r="H220" s="95" t="s">
        <v>23422</v>
      </c>
      <c r="I220" s="97">
        <v>99.347272727272696</v>
      </c>
      <c r="J220" s="95" t="s">
        <v>23252</v>
      </c>
      <c r="K220" s="95" t="s">
        <v>14070</v>
      </c>
      <c r="L220" s="95"/>
    </row>
    <row r="221" spans="1:12" s="98" customFormat="1" ht="12" x14ac:dyDescent="0.25">
      <c r="A221" s="17">
        <f t="shared" si="3"/>
        <v>220</v>
      </c>
      <c r="B221" s="95"/>
      <c r="C221" s="96" t="s">
        <v>23423</v>
      </c>
      <c r="D221" s="95" t="s">
        <v>23424</v>
      </c>
      <c r="E221" s="95" t="s">
        <v>23425</v>
      </c>
      <c r="F221" s="96" t="s">
        <v>23426</v>
      </c>
      <c r="G221" s="97" t="s">
        <v>23044</v>
      </c>
      <c r="H221" s="95" t="s">
        <v>23427</v>
      </c>
      <c r="I221" s="97">
        <v>100.782954545455</v>
      </c>
      <c r="J221" s="95" t="s">
        <v>23252</v>
      </c>
      <c r="K221" s="95" t="s">
        <v>14070</v>
      </c>
      <c r="L221" s="95"/>
    </row>
    <row r="222" spans="1:12" s="98" customFormat="1" ht="12" x14ac:dyDescent="0.25">
      <c r="A222" s="17">
        <f t="shared" si="3"/>
        <v>221</v>
      </c>
      <c r="B222" s="95" t="s">
        <v>7092</v>
      </c>
      <c r="C222" s="96" t="s">
        <v>21929</v>
      </c>
      <c r="D222" s="95" t="s">
        <v>23428</v>
      </c>
      <c r="E222" s="95" t="s">
        <v>23429</v>
      </c>
      <c r="F222" s="96" t="s">
        <v>23430</v>
      </c>
      <c r="G222" s="97" t="s">
        <v>23044</v>
      </c>
      <c r="H222" s="95" t="s">
        <v>7093</v>
      </c>
      <c r="I222" s="97">
        <v>140.43181818181799</v>
      </c>
      <c r="J222" s="95" t="s">
        <v>23252</v>
      </c>
      <c r="K222" s="95" t="s">
        <v>14102</v>
      </c>
      <c r="L222" s="95" t="s">
        <v>7092</v>
      </c>
    </row>
    <row r="223" spans="1:12" s="98" customFormat="1" ht="12" x14ac:dyDescent="0.25">
      <c r="A223" s="17">
        <f t="shared" si="3"/>
        <v>222</v>
      </c>
      <c r="B223" s="95"/>
      <c r="C223" s="96" t="s">
        <v>23431</v>
      </c>
      <c r="D223" s="95" t="s">
        <v>23432</v>
      </c>
      <c r="E223" s="95" t="s">
        <v>23433</v>
      </c>
      <c r="F223" s="96" t="s">
        <v>23434</v>
      </c>
      <c r="G223" s="97" t="s">
        <v>23044</v>
      </c>
      <c r="H223" s="95" t="s">
        <v>16767</v>
      </c>
      <c r="I223" s="97">
        <v>140.43181818181799</v>
      </c>
      <c r="J223" s="95" t="s">
        <v>23252</v>
      </c>
      <c r="K223" s="95" t="s">
        <v>14070</v>
      </c>
      <c r="L223" s="95"/>
    </row>
    <row r="224" spans="1:12" s="98" customFormat="1" ht="12" x14ac:dyDescent="0.25">
      <c r="A224" s="17">
        <f t="shared" si="3"/>
        <v>223</v>
      </c>
      <c r="B224" s="96" t="s">
        <v>8362</v>
      </c>
      <c r="C224" s="96" t="s">
        <v>21932</v>
      </c>
      <c r="D224" s="95" t="s">
        <v>23435</v>
      </c>
      <c r="E224" s="95" t="s">
        <v>8363</v>
      </c>
      <c r="F224" s="96" t="s">
        <v>23436</v>
      </c>
      <c r="G224" s="97" t="s">
        <v>23044</v>
      </c>
      <c r="H224" s="95" t="s">
        <v>8363</v>
      </c>
      <c r="I224" s="97">
        <v>165.511363636364</v>
      </c>
      <c r="J224" s="95" t="s">
        <v>23252</v>
      </c>
      <c r="K224" s="95" t="s">
        <v>14102</v>
      </c>
      <c r="L224" s="96" t="s">
        <v>8362</v>
      </c>
    </row>
    <row r="225" spans="1:12" s="98" customFormat="1" ht="12" x14ac:dyDescent="0.25">
      <c r="A225" s="17">
        <f t="shared" si="3"/>
        <v>224</v>
      </c>
      <c r="B225" s="95" t="s">
        <v>7115</v>
      </c>
      <c r="C225" s="96" t="s">
        <v>23437</v>
      </c>
      <c r="D225" s="95" t="s">
        <v>23053</v>
      </c>
      <c r="E225" s="95" t="s">
        <v>23438</v>
      </c>
      <c r="F225" s="96" t="s">
        <v>23439</v>
      </c>
      <c r="G225" s="97" t="s">
        <v>23044</v>
      </c>
      <c r="H225" s="95" t="s">
        <v>7116</v>
      </c>
      <c r="I225" s="97">
        <v>178.78409090909099</v>
      </c>
      <c r="J225" s="95" t="s">
        <v>23252</v>
      </c>
      <c r="K225" s="95" t="s">
        <v>14102</v>
      </c>
      <c r="L225" s="95" t="s">
        <v>7115</v>
      </c>
    </row>
    <row r="226" spans="1:12" s="98" customFormat="1" ht="12" x14ac:dyDescent="0.25">
      <c r="A226" s="17">
        <f t="shared" si="3"/>
        <v>225</v>
      </c>
      <c r="B226" s="95"/>
      <c r="C226" s="96" t="s">
        <v>23440</v>
      </c>
      <c r="D226" s="95" t="s">
        <v>23441</v>
      </c>
      <c r="E226" s="95" t="s">
        <v>23442</v>
      </c>
      <c r="F226" s="96" t="s">
        <v>23443</v>
      </c>
      <c r="G226" s="97" t="s">
        <v>23044</v>
      </c>
      <c r="H226" s="95" t="s">
        <v>23444</v>
      </c>
      <c r="I226" s="97">
        <v>414.32954545454498</v>
      </c>
      <c r="J226" s="95" t="s">
        <v>23252</v>
      </c>
      <c r="K226" s="95" t="s">
        <v>14070</v>
      </c>
      <c r="L226" s="95"/>
    </row>
    <row r="227" spans="1:12" s="98" customFormat="1" ht="12" x14ac:dyDescent="0.25">
      <c r="A227" s="17">
        <f t="shared" si="3"/>
        <v>226</v>
      </c>
      <c r="B227" s="95"/>
      <c r="C227" s="96" t="s">
        <v>22334</v>
      </c>
      <c r="D227" s="95" t="s">
        <v>23445</v>
      </c>
      <c r="E227" s="95" t="s">
        <v>23446</v>
      </c>
      <c r="F227" s="96" t="s">
        <v>23447</v>
      </c>
      <c r="G227" s="97" t="s">
        <v>23044</v>
      </c>
      <c r="H227" s="95" t="s">
        <v>23445</v>
      </c>
      <c r="I227" s="97">
        <v>477.05681818181802</v>
      </c>
      <c r="J227" s="95" t="s">
        <v>23252</v>
      </c>
      <c r="K227" s="95" t="s">
        <v>14070</v>
      </c>
      <c r="L227" s="95"/>
    </row>
    <row r="228" spans="1:12" s="98" customFormat="1" ht="12" x14ac:dyDescent="0.25">
      <c r="A228" s="17">
        <f t="shared" si="3"/>
        <v>227</v>
      </c>
      <c r="B228" s="95"/>
      <c r="C228" s="96" t="s">
        <v>22037</v>
      </c>
      <c r="D228" s="95" t="s">
        <v>23448</v>
      </c>
      <c r="E228" s="95" t="s">
        <v>23449</v>
      </c>
      <c r="F228" s="96" t="s">
        <v>23450</v>
      </c>
      <c r="G228" s="97" t="s">
        <v>23044</v>
      </c>
      <c r="H228" s="95" t="s">
        <v>23451</v>
      </c>
      <c r="I228" s="97">
        <v>477.06136363636398</v>
      </c>
      <c r="J228" s="95" t="s">
        <v>23252</v>
      </c>
      <c r="K228" s="95" t="s">
        <v>14070</v>
      </c>
      <c r="L228" s="95"/>
    </row>
    <row r="229" spans="1:12" s="98" customFormat="1" ht="12" x14ac:dyDescent="0.25">
      <c r="A229" s="17">
        <f t="shared" si="3"/>
        <v>228</v>
      </c>
      <c r="B229" s="95"/>
      <c r="C229" s="96" t="s">
        <v>23452</v>
      </c>
      <c r="D229" s="95" t="s">
        <v>23453</v>
      </c>
      <c r="E229" s="95" t="s">
        <v>23454</v>
      </c>
      <c r="F229" s="96" t="s">
        <v>23455</v>
      </c>
      <c r="G229" s="97" t="s">
        <v>23044</v>
      </c>
      <c r="H229" s="95" t="s">
        <v>23456</v>
      </c>
      <c r="I229" s="97">
        <v>481.90909090909099</v>
      </c>
      <c r="J229" s="95" t="s">
        <v>23252</v>
      </c>
      <c r="K229" s="95" t="s">
        <v>14070</v>
      </c>
      <c r="L229" s="95"/>
    </row>
    <row r="230" spans="1:12" s="98" customFormat="1" ht="12" x14ac:dyDescent="0.25">
      <c r="A230" s="17">
        <f t="shared" si="3"/>
        <v>229</v>
      </c>
      <c r="B230" s="95"/>
      <c r="C230" s="96" t="s">
        <v>23457</v>
      </c>
      <c r="D230" s="95" t="s">
        <v>23458</v>
      </c>
      <c r="E230" s="95" t="s">
        <v>23081</v>
      </c>
      <c r="F230" s="96" t="s">
        <v>23459</v>
      </c>
      <c r="G230" s="97" t="s">
        <v>23044</v>
      </c>
      <c r="H230" s="95" t="s">
        <v>17673</v>
      </c>
      <c r="I230" s="97">
        <v>626.62409090909102</v>
      </c>
      <c r="J230" s="95" t="s">
        <v>23252</v>
      </c>
      <c r="K230" s="95" t="s">
        <v>14070</v>
      </c>
      <c r="L230" s="95"/>
    </row>
    <row r="231" spans="1:12" s="98" customFormat="1" ht="12" x14ac:dyDescent="0.25">
      <c r="A231" s="17">
        <f t="shared" si="3"/>
        <v>230</v>
      </c>
      <c r="B231" s="95"/>
      <c r="C231" s="96" t="s">
        <v>23460</v>
      </c>
      <c r="D231" s="95" t="s">
        <v>23461</v>
      </c>
      <c r="E231" s="95" t="s">
        <v>23462</v>
      </c>
      <c r="F231" s="96" t="s">
        <v>23463</v>
      </c>
      <c r="G231" s="97" t="s">
        <v>23044</v>
      </c>
      <c r="H231" s="95" t="s">
        <v>18239</v>
      </c>
      <c r="I231" s="97">
        <v>626.625</v>
      </c>
      <c r="J231" s="95" t="s">
        <v>23252</v>
      </c>
      <c r="K231" s="95" t="s">
        <v>14070</v>
      </c>
      <c r="L231" s="95"/>
    </row>
    <row r="232" spans="1:12" s="98" customFormat="1" ht="12" x14ac:dyDescent="0.25">
      <c r="A232" s="17">
        <f t="shared" si="3"/>
        <v>231</v>
      </c>
      <c r="B232" s="95"/>
      <c r="C232" s="96" t="s">
        <v>23464</v>
      </c>
      <c r="D232" s="95" t="s">
        <v>23465</v>
      </c>
      <c r="E232" s="95" t="s">
        <v>23466</v>
      </c>
      <c r="F232" s="96" t="s">
        <v>23467</v>
      </c>
      <c r="G232" s="97" t="s">
        <v>23044</v>
      </c>
      <c r="H232" s="95" t="s">
        <v>18290</v>
      </c>
      <c r="I232" s="97">
        <v>626.625</v>
      </c>
      <c r="J232" s="95" t="s">
        <v>23252</v>
      </c>
      <c r="K232" s="95" t="s">
        <v>14070</v>
      </c>
      <c r="L232" s="95"/>
    </row>
    <row r="233" spans="1:12" s="98" customFormat="1" ht="12" x14ac:dyDescent="0.25">
      <c r="A233" s="17">
        <f t="shared" si="3"/>
        <v>232</v>
      </c>
      <c r="B233" s="95" t="s">
        <v>104</v>
      </c>
      <c r="C233" s="96" t="s">
        <v>23468</v>
      </c>
      <c r="D233" s="95" t="s">
        <v>23469</v>
      </c>
      <c r="E233" s="95" t="s">
        <v>23470</v>
      </c>
      <c r="F233" s="96" t="s">
        <v>23471</v>
      </c>
      <c r="G233" s="97" t="s">
        <v>23044</v>
      </c>
      <c r="H233" s="95" t="s">
        <v>105</v>
      </c>
      <c r="I233" s="97">
        <v>626.625</v>
      </c>
      <c r="J233" s="95" t="s">
        <v>23252</v>
      </c>
      <c r="K233" s="95" t="s">
        <v>14102</v>
      </c>
      <c r="L233" s="95" t="s">
        <v>104</v>
      </c>
    </row>
    <row r="234" spans="1:12" s="98" customFormat="1" ht="12" x14ac:dyDescent="0.25">
      <c r="A234" s="17">
        <f t="shared" si="3"/>
        <v>233</v>
      </c>
      <c r="B234" s="95"/>
      <c r="C234" s="96" t="s">
        <v>23472</v>
      </c>
      <c r="D234" s="95" t="s">
        <v>23473</v>
      </c>
      <c r="E234" s="95" t="s">
        <v>23474</v>
      </c>
      <c r="F234" s="96" t="s">
        <v>23475</v>
      </c>
      <c r="G234" s="97" t="s">
        <v>23044</v>
      </c>
      <c r="H234" s="95" t="s">
        <v>23476</v>
      </c>
      <c r="I234" s="97">
        <v>634.27272727272702</v>
      </c>
      <c r="J234" s="95" t="s">
        <v>23252</v>
      </c>
      <c r="K234" s="95" t="s">
        <v>14070</v>
      </c>
      <c r="L234" s="95"/>
    </row>
    <row r="235" spans="1:12" s="98" customFormat="1" ht="12" x14ac:dyDescent="0.25">
      <c r="A235" s="17">
        <f t="shared" si="3"/>
        <v>234</v>
      </c>
      <c r="B235" s="95"/>
      <c r="C235" s="96" t="s">
        <v>23477</v>
      </c>
      <c r="D235" s="95" t="s">
        <v>23478</v>
      </c>
      <c r="E235" s="95" t="s">
        <v>23479</v>
      </c>
      <c r="F235" s="96" t="s">
        <v>23480</v>
      </c>
      <c r="G235" s="97" t="s">
        <v>23044</v>
      </c>
      <c r="H235" s="95" t="s">
        <v>18293</v>
      </c>
      <c r="I235" s="97">
        <v>981.06818181818198</v>
      </c>
      <c r="J235" s="95" t="s">
        <v>23252</v>
      </c>
      <c r="K235" s="95" t="s">
        <v>14070</v>
      </c>
      <c r="L235" s="95"/>
    </row>
    <row r="236" spans="1:12" s="98" customFormat="1" ht="12" x14ac:dyDescent="0.25">
      <c r="A236" s="17">
        <f t="shared" si="3"/>
        <v>235</v>
      </c>
      <c r="B236" s="95"/>
      <c r="C236" s="96" t="s">
        <v>23481</v>
      </c>
      <c r="D236" s="95" t="s">
        <v>23482</v>
      </c>
      <c r="E236" s="95" t="s">
        <v>18550</v>
      </c>
      <c r="F236" s="96" t="s">
        <v>23483</v>
      </c>
      <c r="G236" s="97" t="s">
        <v>23044</v>
      </c>
      <c r="H236" s="95" t="s">
        <v>18550</v>
      </c>
      <c r="I236" s="97">
        <v>1152.2613636363601</v>
      </c>
      <c r="J236" s="95" t="s">
        <v>23252</v>
      </c>
      <c r="K236" s="95" t="s">
        <v>14070</v>
      </c>
      <c r="L236" s="95"/>
    </row>
    <row r="237" spans="1:12" s="98" customFormat="1" ht="12" x14ac:dyDescent="0.25">
      <c r="A237" s="17">
        <f t="shared" si="3"/>
        <v>236</v>
      </c>
      <c r="B237" s="95" t="s">
        <v>8222</v>
      </c>
      <c r="C237" s="96" t="s">
        <v>23484</v>
      </c>
      <c r="D237" s="95" t="s">
        <v>23482</v>
      </c>
      <c r="E237" s="95" t="s">
        <v>23485</v>
      </c>
      <c r="F237" s="96" t="s">
        <v>23486</v>
      </c>
      <c r="G237" s="97" t="s">
        <v>23044</v>
      </c>
      <c r="H237" s="95" t="s">
        <v>8223</v>
      </c>
      <c r="I237" s="97">
        <v>1730.1136363636399</v>
      </c>
      <c r="J237" s="95" t="s">
        <v>23252</v>
      </c>
      <c r="K237" s="95" t="s">
        <v>14102</v>
      </c>
      <c r="L237" s="95" t="s">
        <v>8222</v>
      </c>
    </row>
    <row r="238" spans="1:12" s="98" customFormat="1" ht="12" x14ac:dyDescent="0.25">
      <c r="A238" s="17">
        <f t="shared" si="3"/>
        <v>237</v>
      </c>
      <c r="B238" s="95"/>
      <c r="C238" s="96" t="s">
        <v>23487</v>
      </c>
      <c r="D238" s="95" t="s">
        <v>23488</v>
      </c>
      <c r="E238" s="95" t="s">
        <v>23489</v>
      </c>
      <c r="F238" s="96" t="s">
        <v>23490</v>
      </c>
      <c r="G238" s="97" t="s">
        <v>23044</v>
      </c>
      <c r="H238" s="95" t="s">
        <v>18459</v>
      </c>
      <c r="I238" s="97">
        <v>1821.23295454545</v>
      </c>
      <c r="J238" s="95" t="s">
        <v>23252</v>
      </c>
      <c r="K238" s="95" t="s">
        <v>14070</v>
      </c>
      <c r="L238" s="95"/>
    </row>
    <row r="239" spans="1:12" s="98" customFormat="1" ht="12" x14ac:dyDescent="0.25">
      <c r="A239" s="17">
        <f t="shared" si="3"/>
        <v>238</v>
      </c>
      <c r="B239" s="95"/>
      <c r="C239" s="96" t="s">
        <v>14027</v>
      </c>
      <c r="D239" s="95" t="s">
        <v>23491</v>
      </c>
      <c r="E239" s="95" t="s">
        <v>23492</v>
      </c>
      <c r="F239" s="96" t="s">
        <v>23493</v>
      </c>
      <c r="G239" s="97" t="s">
        <v>23044</v>
      </c>
      <c r="H239" s="95" t="s">
        <v>23494</v>
      </c>
      <c r="I239" s="97">
        <v>2698.8636363636401</v>
      </c>
      <c r="J239" s="95" t="s">
        <v>23252</v>
      </c>
      <c r="K239" s="95" t="s">
        <v>14070</v>
      </c>
      <c r="L239" s="95"/>
    </row>
    <row r="240" spans="1:12" s="98" customFormat="1" ht="12" x14ac:dyDescent="0.25">
      <c r="A240" s="17">
        <f t="shared" si="3"/>
        <v>239</v>
      </c>
      <c r="B240" s="95"/>
      <c r="C240" s="96" t="s">
        <v>23495</v>
      </c>
      <c r="D240" s="95" t="s">
        <v>23496</v>
      </c>
      <c r="E240" s="95" t="s">
        <v>23497</v>
      </c>
      <c r="F240" s="96" t="s">
        <v>23498</v>
      </c>
      <c r="G240" s="97" t="s">
        <v>23044</v>
      </c>
      <c r="H240" s="95" t="s">
        <v>16730</v>
      </c>
      <c r="I240" s="97">
        <v>181.81818181818201</v>
      </c>
      <c r="J240" s="95" t="s">
        <v>23252</v>
      </c>
      <c r="K240" s="95" t="s">
        <v>14070</v>
      </c>
      <c r="L240" s="95"/>
    </row>
    <row r="241" spans="1:12" s="98" customFormat="1" ht="12" x14ac:dyDescent="0.25">
      <c r="A241" s="17">
        <f t="shared" si="3"/>
        <v>240</v>
      </c>
      <c r="B241" s="95"/>
      <c r="C241" s="96" t="s">
        <v>23499</v>
      </c>
      <c r="D241" s="95" t="s">
        <v>23500</v>
      </c>
      <c r="E241" s="95" t="s">
        <v>17384</v>
      </c>
      <c r="F241" s="96" t="s">
        <v>23501</v>
      </c>
      <c r="G241" s="97" t="s">
        <v>23044</v>
      </c>
      <c r="H241" s="95" t="s">
        <v>17384</v>
      </c>
      <c r="I241" s="97">
        <v>526.13636363636397</v>
      </c>
      <c r="J241" s="95" t="s">
        <v>23252</v>
      </c>
      <c r="K241" s="95" t="s">
        <v>14070</v>
      </c>
      <c r="L241" s="95"/>
    </row>
    <row r="242" spans="1:12" s="98" customFormat="1" ht="12" x14ac:dyDescent="0.25">
      <c r="A242" s="17">
        <f t="shared" si="3"/>
        <v>241</v>
      </c>
      <c r="B242" s="95"/>
      <c r="C242" s="96" t="s">
        <v>23502</v>
      </c>
      <c r="D242" s="95" t="s">
        <v>23503</v>
      </c>
      <c r="E242" s="95" t="s">
        <v>23504</v>
      </c>
      <c r="F242" s="96" t="s">
        <v>23505</v>
      </c>
      <c r="G242" s="97" t="s">
        <v>23044</v>
      </c>
      <c r="H242" s="95" t="s">
        <v>6857</v>
      </c>
      <c r="I242" s="97">
        <v>4960.2272727272702</v>
      </c>
      <c r="J242" s="95" t="s">
        <v>23252</v>
      </c>
      <c r="K242" s="95" t="s">
        <v>14102</v>
      </c>
      <c r="L242" s="95" t="s">
        <v>6856</v>
      </c>
    </row>
    <row r="243" spans="1:12" s="98" customFormat="1" ht="12" x14ac:dyDescent="0.25">
      <c r="A243" s="17">
        <f t="shared" si="3"/>
        <v>242</v>
      </c>
      <c r="B243" s="95"/>
      <c r="C243" s="96" t="s">
        <v>23506</v>
      </c>
      <c r="D243" s="95" t="s">
        <v>23507</v>
      </c>
      <c r="E243" s="95" t="s">
        <v>23508</v>
      </c>
      <c r="F243" s="96" t="s">
        <v>23509</v>
      </c>
      <c r="G243" s="97" t="s">
        <v>23044</v>
      </c>
      <c r="H243" s="95" t="s">
        <v>17384</v>
      </c>
      <c r="I243" s="97">
        <v>532.875</v>
      </c>
      <c r="J243" s="95" t="s">
        <v>23252</v>
      </c>
      <c r="K243" s="95" t="s">
        <v>14070</v>
      </c>
      <c r="L243" s="95"/>
    </row>
    <row r="244" spans="1:12" s="98" customFormat="1" ht="12" x14ac:dyDescent="0.25">
      <c r="A244" s="17">
        <f t="shared" si="3"/>
        <v>243</v>
      </c>
      <c r="B244" s="95"/>
      <c r="C244" s="96" t="s">
        <v>21826</v>
      </c>
      <c r="D244" s="95" t="s">
        <v>23510</v>
      </c>
      <c r="E244" s="95" t="s">
        <v>23511</v>
      </c>
      <c r="F244" s="96" t="s">
        <v>23512</v>
      </c>
      <c r="G244" s="97" t="s">
        <v>23044</v>
      </c>
      <c r="H244" s="95" t="s">
        <v>23513</v>
      </c>
      <c r="I244" s="97">
        <v>15.613636363636401</v>
      </c>
      <c r="J244" s="95" t="s">
        <v>23252</v>
      </c>
      <c r="K244" s="95" t="s">
        <v>14070</v>
      </c>
      <c r="L244" s="95"/>
    </row>
    <row r="245" spans="1:12" s="98" customFormat="1" ht="12" x14ac:dyDescent="0.25">
      <c r="A245" s="17">
        <f t="shared" si="3"/>
        <v>244</v>
      </c>
      <c r="B245" s="95"/>
      <c r="C245" s="96" t="s">
        <v>23514</v>
      </c>
      <c r="D245" s="95" t="s">
        <v>23515</v>
      </c>
      <c r="E245" s="95" t="s">
        <v>23516</v>
      </c>
      <c r="F245" s="96" t="s">
        <v>23517</v>
      </c>
      <c r="G245" s="97" t="s">
        <v>23044</v>
      </c>
      <c r="H245" s="95" t="s">
        <v>23518</v>
      </c>
      <c r="I245" s="97">
        <v>1.10227272727273</v>
      </c>
      <c r="J245" s="95" t="s">
        <v>23252</v>
      </c>
      <c r="K245" s="95" t="s">
        <v>22676</v>
      </c>
      <c r="L245" s="95" t="s">
        <v>7513</v>
      </c>
    </row>
    <row r="246" spans="1:12" s="98" customFormat="1" ht="12" x14ac:dyDescent="0.25">
      <c r="A246" s="17">
        <f t="shared" si="3"/>
        <v>245</v>
      </c>
      <c r="B246" s="95"/>
      <c r="C246" s="96" t="s">
        <v>23519</v>
      </c>
      <c r="D246" s="95" t="s">
        <v>23520</v>
      </c>
      <c r="E246" s="95" t="s">
        <v>17107</v>
      </c>
      <c r="F246" s="96" t="s">
        <v>23415</v>
      </c>
      <c r="G246" s="97" t="s">
        <v>23044</v>
      </c>
      <c r="H246" s="95" t="s">
        <v>17107</v>
      </c>
      <c r="I246" s="97">
        <v>25.056818181818201</v>
      </c>
      <c r="J246" s="95" t="s">
        <v>23252</v>
      </c>
      <c r="K246" s="95" t="s">
        <v>14070</v>
      </c>
      <c r="L246" s="95"/>
    </row>
    <row r="247" spans="1:12" s="98" customFormat="1" ht="12" x14ac:dyDescent="0.25">
      <c r="A247" s="17">
        <f t="shared" si="3"/>
        <v>246</v>
      </c>
      <c r="B247" s="95"/>
      <c r="C247" s="96" t="s">
        <v>23521</v>
      </c>
      <c r="D247" s="95" t="s">
        <v>23522</v>
      </c>
      <c r="E247" s="95" t="s">
        <v>23523</v>
      </c>
      <c r="F247" s="96" t="s">
        <v>23524</v>
      </c>
      <c r="G247" s="97" t="s">
        <v>23044</v>
      </c>
      <c r="H247" s="95" t="s">
        <v>17496</v>
      </c>
      <c r="I247" s="97">
        <v>2172.7272727272698</v>
      </c>
      <c r="J247" s="95" t="s">
        <v>23252</v>
      </c>
      <c r="K247" s="95" t="s">
        <v>14070</v>
      </c>
      <c r="L247" s="95"/>
    </row>
    <row r="248" spans="1:12" s="98" customFormat="1" ht="12" x14ac:dyDescent="0.25">
      <c r="A248" s="17">
        <f t="shared" si="3"/>
        <v>247</v>
      </c>
      <c r="B248" s="95" t="s">
        <v>7109</v>
      </c>
      <c r="C248" s="96" t="s">
        <v>23525</v>
      </c>
      <c r="D248" s="95" t="s">
        <v>23526</v>
      </c>
      <c r="E248" s="95" t="s">
        <v>23527</v>
      </c>
      <c r="F248" s="96" t="s">
        <v>23528</v>
      </c>
      <c r="G248" s="97" t="s">
        <v>23044</v>
      </c>
      <c r="H248" s="95" t="s">
        <v>7110</v>
      </c>
      <c r="I248" s="97">
        <v>189.772727272727</v>
      </c>
      <c r="J248" s="95" t="s">
        <v>23252</v>
      </c>
      <c r="K248" s="95" t="s">
        <v>14102</v>
      </c>
      <c r="L248" s="95" t="s">
        <v>7109</v>
      </c>
    </row>
    <row r="249" spans="1:12" s="98" customFormat="1" ht="12" x14ac:dyDescent="0.25">
      <c r="A249" s="17">
        <f t="shared" si="3"/>
        <v>248</v>
      </c>
      <c r="B249" s="95"/>
      <c r="C249" s="96" t="s">
        <v>23529</v>
      </c>
      <c r="D249" s="95" t="s">
        <v>17451</v>
      </c>
      <c r="E249" s="95" t="s">
        <v>23530</v>
      </c>
      <c r="F249" s="96" t="s">
        <v>23531</v>
      </c>
      <c r="G249" s="97" t="s">
        <v>23044</v>
      </c>
      <c r="H249" s="95" t="s">
        <v>17451</v>
      </c>
      <c r="I249" s="97">
        <v>2348.8636363636401</v>
      </c>
      <c r="J249" s="95" t="s">
        <v>23252</v>
      </c>
      <c r="K249" s="95" t="s">
        <v>14070</v>
      </c>
      <c r="L249" s="95"/>
    </row>
    <row r="250" spans="1:12" s="98" customFormat="1" ht="12" x14ac:dyDescent="0.25">
      <c r="A250" s="17">
        <f t="shared" si="3"/>
        <v>249</v>
      </c>
      <c r="B250" s="95" t="s">
        <v>7893</v>
      </c>
      <c r="C250" s="96" t="s">
        <v>23532</v>
      </c>
      <c r="D250" s="95" t="s">
        <v>23533</v>
      </c>
      <c r="E250" s="95" t="s">
        <v>23534</v>
      </c>
      <c r="F250" s="96" t="s">
        <v>23535</v>
      </c>
      <c r="G250" s="97" t="s">
        <v>23044</v>
      </c>
      <c r="H250" s="95" t="s">
        <v>7894</v>
      </c>
      <c r="I250" s="97">
        <v>160.68181818181799</v>
      </c>
      <c r="J250" s="95" t="s">
        <v>23252</v>
      </c>
      <c r="K250" s="95" t="s">
        <v>14102</v>
      </c>
      <c r="L250" s="95" t="s">
        <v>7893</v>
      </c>
    </row>
    <row r="251" spans="1:12" s="98" customFormat="1" ht="12" x14ac:dyDescent="0.25">
      <c r="A251" s="17">
        <f t="shared" si="3"/>
        <v>250</v>
      </c>
      <c r="B251" s="95"/>
      <c r="C251" s="96" t="s">
        <v>23536</v>
      </c>
      <c r="D251" s="95" t="s">
        <v>23537</v>
      </c>
      <c r="E251" s="95" t="s">
        <v>23538</v>
      </c>
      <c r="F251" s="96" t="s">
        <v>23539</v>
      </c>
      <c r="G251" s="97" t="s">
        <v>23044</v>
      </c>
      <c r="H251" s="95" t="s">
        <v>6796</v>
      </c>
      <c r="I251" s="97">
        <v>1590.9090909090901</v>
      </c>
      <c r="J251" s="95" t="s">
        <v>23252</v>
      </c>
      <c r="K251" s="95" t="s">
        <v>14102</v>
      </c>
      <c r="L251" s="95" t="s">
        <v>6795</v>
      </c>
    </row>
    <row r="252" spans="1:12" s="98" customFormat="1" ht="12" x14ac:dyDescent="0.25">
      <c r="A252" s="17">
        <f t="shared" si="3"/>
        <v>251</v>
      </c>
      <c r="B252" s="95"/>
      <c r="C252" s="96" t="s">
        <v>23540</v>
      </c>
      <c r="D252" s="95" t="s">
        <v>23541</v>
      </c>
      <c r="E252" s="95" t="s">
        <v>23542</v>
      </c>
      <c r="F252" s="96" t="s">
        <v>23543</v>
      </c>
      <c r="G252" s="97" t="s">
        <v>23044</v>
      </c>
      <c r="H252" s="95" t="s">
        <v>23544</v>
      </c>
      <c r="I252" s="97">
        <v>350.71590909090901</v>
      </c>
      <c r="J252" s="95" t="s">
        <v>23252</v>
      </c>
      <c r="K252" s="95" t="s">
        <v>14070</v>
      </c>
      <c r="L252" s="95"/>
    </row>
    <row r="253" spans="1:12" s="98" customFormat="1" ht="12" x14ac:dyDescent="0.25">
      <c r="A253" s="17">
        <f t="shared" si="3"/>
        <v>252</v>
      </c>
      <c r="B253" s="95"/>
      <c r="C253" s="96" t="s">
        <v>23545</v>
      </c>
      <c r="D253" s="95" t="s">
        <v>23546</v>
      </c>
      <c r="E253" s="95" t="s">
        <v>23547</v>
      </c>
      <c r="F253" s="96" t="s">
        <v>23548</v>
      </c>
      <c r="G253" s="97" t="s">
        <v>23549</v>
      </c>
      <c r="H253" s="95" t="s">
        <v>18223</v>
      </c>
      <c r="I253" s="97">
        <v>506.81818181818198</v>
      </c>
      <c r="J253" s="95" t="s">
        <v>23252</v>
      </c>
      <c r="K253" s="95" t="s">
        <v>14070</v>
      </c>
      <c r="L253" s="95"/>
    </row>
    <row r="254" spans="1:12" s="98" customFormat="1" ht="12" x14ac:dyDescent="0.25">
      <c r="A254" s="17">
        <f t="shared" si="3"/>
        <v>253</v>
      </c>
      <c r="B254" s="95"/>
      <c r="C254" s="96" t="s">
        <v>23550</v>
      </c>
      <c r="D254" s="95" t="s">
        <v>23551</v>
      </c>
      <c r="E254" s="95" t="s">
        <v>23552</v>
      </c>
      <c r="F254" s="96" t="s">
        <v>23553</v>
      </c>
      <c r="G254" s="97" t="s">
        <v>535</v>
      </c>
      <c r="H254" s="95" t="s">
        <v>23552</v>
      </c>
      <c r="I254" s="97">
        <v>69.204545454545496</v>
      </c>
      <c r="J254" s="95" t="s">
        <v>23252</v>
      </c>
      <c r="K254" s="95" t="s">
        <v>14070</v>
      </c>
      <c r="L254" s="95"/>
    </row>
    <row r="255" spans="1:12" s="98" customFormat="1" ht="12" x14ac:dyDescent="0.25">
      <c r="A255" s="17">
        <f t="shared" si="3"/>
        <v>254</v>
      </c>
      <c r="B255" s="95"/>
      <c r="C255" s="96" t="s">
        <v>23554</v>
      </c>
      <c r="D255" s="95" t="s">
        <v>23555</v>
      </c>
      <c r="E255" s="95" t="s">
        <v>23556</v>
      </c>
      <c r="F255" s="96" t="s">
        <v>23557</v>
      </c>
      <c r="G255" s="97" t="s">
        <v>535</v>
      </c>
      <c r="H255" s="95" t="s">
        <v>23558</v>
      </c>
      <c r="I255" s="97">
        <v>299.88636363636402</v>
      </c>
      <c r="J255" s="95" t="s">
        <v>23252</v>
      </c>
      <c r="K255" s="95" t="s">
        <v>14070</v>
      </c>
      <c r="L255" s="95"/>
    </row>
    <row r="256" spans="1:12" s="98" customFormat="1" ht="12" x14ac:dyDescent="0.25">
      <c r="A256" s="17">
        <f t="shared" si="3"/>
        <v>255</v>
      </c>
      <c r="B256" s="95"/>
      <c r="C256" s="96" t="s">
        <v>23559</v>
      </c>
      <c r="D256" s="95" t="s">
        <v>23560</v>
      </c>
      <c r="E256" s="95" t="s">
        <v>23561</v>
      </c>
      <c r="F256" s="96" t="s">
        <v>23562</v>
      </c>
      <c r="G256" s="97" t="s">
        <v>535</v>
      </c>
      <c r="H256" s="95" t="s">
        <v>23563</v>
      </c>
      <c r="I256" s="97">
        <v>472.89772727272702</v>
      </c>
      <c r="J256" s="95" t="s">
        <v>23252</v>
      </c>
      <c r="K256" s="95" t="s">
        <v>14070</v>
      </c>
      <c r="L256" s="95"/>
    </row>
    <row r="257" spans="1:12" s="98" customFormat="1" ht="12" x14ac:dyDescent="0.25">
      <c r="A257" s="17">
        <f t="shared" si="3"/>
        <v>256</v>
      </c>
      <c r="B257" s="95"/>
      <c r="C257" s="96" t="s">
        <v>23564</v>
      </c>
      <c r="D257" s="95" t="s">
        <v>23565</v>
      </c>
      <c r="E257" s="95"/>
      <c r="F257" s="96" t="s">
        <v>23566</v>
      </c>
      <c r="G257" s="97" t="s">
        <v>535</v>
      </c>
      <c r="H257" s="95" t="s">
        <v>23567</v>
      </c>
      <c r="I257" s="97">
        <v>1914.6590909090901</v>
      </c>
      <c r="J257" s="95" t="s">
        <v>23252</v>
      </c>
      <c r="K257" s="95" t="s">
        <v>14070</v>
      </c>
      <c r="L257" s="95"/>
    </row>
    <row r="258" spans="1:12" s="98" customFormat="1" ht="12" x14ac:dyDescent="0.25">
      <c r="A258" s="17">
        <f t="shared" si="3"/>
        <v>257</v>
      </c>
      <c r="B258" s="95" t="s">
        <v>8231</v>
      </c>
      <c r="C258" s="96" t="s">
        <v>23568</v>
      </c>
      <c r="D258" s="95" t="s">
        <v>23569</v>
      </c>
      <c r="E258" s="95" t="s">
        <v>23570</v>
      </c>
      <c r="F258" s="96" t="s">
        <v>8233</v>
      </c>
      <c r="G258" s="97" t="s">
        <v>535</v>
      </c>
      <c r="H258" s="95" t="s">
        <v>22271</v>
      </c>
      <c r="I258" s="97">
        <v>3238.6363636363599</v>
      </c>
      <c r="J258" s="95" t="s">
        <v>23252</v>
      </c>
      <c r="K258" s="95" t="s">
        <v>14102</v>
      </c>
      <c r="L258" s="95" t="s">
        <v>8231</v>
      </c>
    </row>
    <row r="259" spans="1:12" s="98" customFormat="1" ht="12" x14ac:dyDescent="0.25">
      <c r="A259" s="17">
        <f t="shared" si="3"/>
        <v>258</v>
      </c>
      <c r="B259" s="95"/>
      <c r="C259" s="96" t="s">
        <v>23571</v>
      </c>
      <c r="D259" s="95" t="s">
        <v>23572</v>
      </c>
      <c r="E259" s="95" t="s">
        <v>23573</v>
      </c>
      <c r="F259" s="96" t="s">
        <v>23574</v>
      </c>
      <c r="G259" s="97" t="s">
        <v>535</v>
      </c>
      <c r="H259" s="95" t="s">
        <v>23575</v>
      </c>
      <c r="I259" s="97">
        <v>4238.7840909090901</v>
      </c>
      <c r="J259" s="95" t="s">
        <v>23252</v>
      </c>
      <c r="K259" s="95" t="s">
        <v>14070</v>
      </c>
      <c r="L259" s="95"/>
    </row>
    <row r="260" spans="1:12" s="98" customFormat="1" ht="12" x14ac:dyDescent="0.25">
      <c r="A260" s="17">
        <f t="shared" ref="A260:A323" si="4">A259+1</f>
        <v>259</v>
      </c>
      <c r="B260" s="95"/>
      <c r="C260" s="96" t="s">
        <v>23576</v>
      </c>
      <c r="D260" s="95" t="s">
        <v>23577</v>
      </c>
      <c r="E260" s="95" t="s">
        <v>23578</v>
      </c>
      <c r="F260" s="96" t="s">
        <v>23579</v>
      </c>
      <c r="G260" s="97" t="s">
        <v>535</v>
      </c>
      <c r="H260" s="95" t="s">
        <v>23580</v>
      </c>
      <c r="I260" s="97">
        <v>720.88636363636397</v>
      </c>
      <c r="J260" s="95" t="s">
        <v>23252</v>
      </c>
      <c r="K260" s="95" t="s">
        <v>14070</v>
      </c>
      <c r="L260" s="95"/>
    </row>
    <row r="261" spans="1:12" s="98" customFormat="1" ht="12" x14ac:dyDescent="0.25">
      <c r="A261" s="17">
        <f t="shared" si="4"/>
        <v>260</v>
      </c>
      <c r="B261" s="95" t="s">
        <v>6747</v>
      </c>
      <c r="C261" s="96" t="s">
        <v>23581</v>
      </c>
      <c r="D261" s="95" t="s">
        <v>23582</v>
      </c>
      <c r="E261" s="95" t="s">
        <v>23583</v>
      </c>
      <c r="F261" s="96" t="s">
        <v>23584</v>
      </c>
      <c r="G261" s="97" t="s">
        <v>535</v>
      </c>
      <c r="H261" s="95" t="s">
        <v>22274</v>
      </c>
      <c r="I261" s="97">
        <v>9555</v>
      </c>
      <c r="J261" s="95" t="s">
        <v>23252</v>
      </c>
      <c r="K261" s="95" t="s">
        <v>14102</v>
      </c>
      <c r="L261" s="95" t="s">
        <v>6747</v>
      </c>
    </row>
    <row r="262" spans="1:12" s="98" customFormat="1" ht="12" x14ac:dyDescent="0.25">
      <c r="A262" s="17">
        <f t="shared" si="4"/>
        <v>261</v>
      </c>
      <c r="B262" s="95" t="s">
        <v>5347</v>
      </c>
      <c r="C262" s="96" t="s">
        <v>23585</v>
      </c>
      <c r="D262" s="95" t="s">
        <v>23586</v>
      </c>
      <c r="E262" s="95" t="s">
        <v>23587</v>
      </c>
      <c r="F262" s="96" t="s">
        <v>23588</v>
      </c>
      <c r="G262" s="97" t="s">
        <v>23589</v>
      </c>
      <c r="H262" s="95" t="s">
        <v>5348</v>
      </c>
      <c r="I262" s="97">
        <v>258.26136363636402</v>
      </c>
      <c r="J262" s="95" t="s">
        <v>23252</v>
      </c>
      <c r="K262" s="95" t="s">
        <v>14102</v>
      </c>
      <c r="L262" s="95" t="s">
        <v>5347</v>
      </c>
    </row>
    <row r="263" spans="1:12" s="98" customFormat="1" ht="12" x14ac:dyDescent="0.25">
      <c r="A263" s="17">
        <f t="shared" si="4"/>
        <v>262</v>
      </c>
      <c r="B263" s="95"/>
      <c r="C263" s="96" t="s">
        <v>23590</v>
      </c>
      <c r="D263" s="95" t="s">
        <v>23591</v>
      </c>
      <c r="E263" s="95" t="s">
        <v>23592</v>
      </c>
      <c r="F263" s="96" t="s">
        <v>23593</v>
      </c>
      <c r="G263" s="97" t="s">
        <v>23589</v>
      </c>
      <c r="H263" s="95" t="s">
        <v>16877</v>
      </c>
      <c r="I263" s="97">
        <v>1443.0022727272701</v>
      </c>
      <c r="J263" s="95" t="s">
        <v>23252</v>
      </c>
      <c r="K263" s="95" t="s">
        <v>14070</v>
      </c>
      <c r="L263" s="95"/>
    </row>
    <row r="264" spans="1:12" s="98" customFormat="1" ht="12" x14ac:dyDescent="0.25">
      <c r="A264" s="17">
        <f t="shared" si="4"/>
        <v>263</v>
      </c>
      <c r="B264" s="95"/>
      <c r="C264" s="96" t="s">
        <v>23594</v>
      </c>
      <c r="D264" s="95" t="s">
        <v>23595</v>
      </c>
      <c r="E264" s="95" t="s">
        <v>23596</v>
      </c>
      <c r="F264" s="96" t="s">
        <v>23597</v>
      </c>
      <c r="G264" s="97" t="s">
        <v>23589</v>
      </c>
      <c r="H264" s="95" t="s">
        <v>17430</v>
      </c>
      <c r="I264" s="97">
        <v>8893.2806818181798</v>
      </c>
      <c r="J264" s="95" t="s">
        <v>23252</v>
      </c>
      <c r="K264" s="95" t="s">
        <v>14070</v>
      </c>
      <c r="L264" s="95"/>
    </row>
    <row r="265" spans="1:12" s="98" customFormat="1" ht="12" x14ac:dyDescent="0.25">
      <c r="A265" s="17">
        <f t="shared" si="4"/>
        <v>264</v>
      </c>
      <c r="B265" s="95"/>
      <c r="C265" s="96" t="s">
        <v>23598</v>
      </c>
      <c r="D265" s="95" t="s">
        <v>23599</v>
      </c>
      <c r="E265" s="95" t="s">
        <v>23600</v>
      </c>
      <c r="F265" s="96" t="s">
        <v>23601</v>
      </c>
      <c r="G265" s="97" t="s">
        <v>530</v>
      </c>
      <c r="H265" s="95" t="s">
        <v>23602</v>
      </c>
      <c r="I265" s="97">
        <v>0</v>
      </c>
      <c r="J265" s="95" t="s">
        <v>23252</v>
      </c>
      <c r="K265" s="95" t="s">
        <v>14070</v>
      </c>
      <c r="L265" s="95"/>
    </row>
    <row r="266" spans="1:12" s="98" customFormat="1" ht="12" x14ac:dyDescent="0.25">
      <c r="A266" s="17">
        <f t="shared" si="4"/>
        <v>265</v>
      </c>
      <c r="B266" s="95"/>
      <c r="C266" s="96" t="s">
        <v>23603</v>
      </c>
      <c r="D266" s="95" t="s">
        <v>23604</v>
      </c>
      <c r="E266" s="95"/>
      <c r="F266" s="96" t="s">
        <v>23605</v>
      </c>
      <c r="G266" s="97" t="s">
        <v>530</v>
      </c>
      <c r="H266" s="95" t="s">
        <v>23606</v>
      </c>
      <c r="I266" s="97">
        <v>44.988636363636402</v>
      </c>
      <c r="J266" s="95" t="s">
        <v>23252</v>
      </c>
      <c r="K266" s="95" t="s">
        <v>14070</v>
      </c>
      <c r="L266" s="95"/>
    </row>
    <row r="267" spans="1:12" s="98" customFormat="1" ht="12" x14ac:dyDescent="0.25">
      <c r="A267" s="17">
        <f t="shared" si="4"/>
        <v>266</v>
      </c>
      <c r="B267" s="95"/>
      <c r="C267" s="96" t="s">
        <v>23607</v>
      </c>
      <c r="D267" s="95" t="s">
        <v>23608</v>
      </c>
      <c r="E267" s="95" t="s">
        <v>23609</v>
      </c>
      <c r="F267" s="96" t="s">
        <v>23610</v>
      </c>
      <c r="G267" s="97" t="s">
        <v>530</v>
      </c>
      <c r="H267" s="95" t="s">
        <v>23611</v>
      </c>
      <c r="I267" s="97">
        <v>285.78409090909099</v>
      </c>
      <c r="J267" s="95" t="s">
        <v>23252</v>
      </c>
      <c r="K267" s="95" t="s">
        <v>14070</v>
      </c>
      <c r="L267" s="95"/>
    </row>
    <row r="268" spans="1:12" s="98" customFormat="1" ht="12" x14ac:dyDescent="0.25">
      <c r="A268" s="17">
        <f t="shared" si="4"/>
        <v>267</v>
      </c>
      <c r="B268" s="95" t="s">
        <v>8256</v>
      </c>
      <c r="C268" s="96" t="s">
        <v>21835</v>
      </c>
      <c r="D268" s="95" t="s">
        <v>18833</v>
      </c>
      <c r="E268" s="95" t="s">
        <v>23612</v>
      </c>
      <c r="F268" s="96" t="s">
        <v>23613</v>
      </c>
      <c r="G268" s="97" t="s">
        <v>530</v>
      </c>
      <c r="H268" s="95" t="s">
        <v>23614</v>
      </c>
      <c r="I268" s="97">
        <v>287.20454545454498</v>
      </c>
      <c r="J268" s="95" t="s">
        <v>23252</v>
      </c>
      <c r="K268" s="95" t="s">
        <v>14102</v>
      </c>
      <c r="L268" s="95" t="s">
        <v>8256</v>
      </c>
    </row>
    <row r="269" spans="1:12" s="98" customFormat="1" ht="12" x14ac:dyDescent="0.25">
      <c r="A269" s="17">
        <f t="shared" si="4"/>
        <v>268</v>
      </c>
      <c r="B269" s="95"/>
      <c r="C269" s="96" t="s">
        <v>21952</v>
      </c>
      <c r="D269" s="95" t="s">
        <v>23615</v>
      </c>
      <c r="E269" s="95" t="s">
        <v>23616</v>
      </c>
      <c r="F269" s="96" t="s">
        <v>23617</v>
      </c>
      <c r="G269" s="97" t="s">
        <v>530</v>
      </c>
      <c r="H269" s="95" t="s">
        <v>23618</v>
      </c>
      <c r="I269" s="97">
        <v>1063.9968181818199</v>
      </c>
      <c r="J269" s="95" t="s">
        <v>23252</v>
      </c>
      <c r="K269" s="95" t="s">
        <v>14070</v>
      </c>
      <c r="L269" s="95"/>
    </row>
    <row r="270" spans="1:12" s="98" customFormat="1" ht="12" x14ac:dyDescent="0.25">
      <c r="A270" s="17">
        <f t="shared" si="4"/>
        <v>269</v>
      </c>
      <c r="B270" s="95"/>
      <c r="C270" s="96" t="s">
        <v>21974</v>
      </c>
      <c r="D270" s="95" t="s">
        <v>23619</v>
      </c>
      <c r="E270" s="95" t="s">
        <v>23620</v>
      </c>
      <c r="F270" s="96" t="s">
        <v>23621</v>
      </c>
      <c r="G270" s="97" t="s">
        <v>530</v>
      </c>
      <c r="H270" s="95" t="s">
        <v>23622</v>
      </c>
      <c r="I270" s="97">
        <v>1233.3636363636399</v>
      </c>
      <c r="J270" s="95" t="s">
        <v>23252</v>
      </c>
      <c r="K270" s="95" t="s">
        <v>14070</v>
      </c>
      <c r="L270" s="95"/>
    </row>
    <row r="271" spans="1:12" s="98" customFormat="1" ht="12" x14ac:dyDescent="0.25">
      <c r="A271" s="17">
        <f t="shared" si="4"/>
        <v>270</v>
      </c>
      <c r="B271" s="95"/>
      <c r="C271" s="96" t="s">
        <v>21978</v>
      </c>
      <c r="D271" s="95" t="s">
        <v>23623</v>
      </c>
      <c r="E271" s="95" t="s">
        <v>23620</v>
      </c>
      <c r="F271" s="96" t="s">
        <v>23624</v>
      </c>
      <c r="G271" s="97" t="s">
        <v>530</v>
      </c>
      <c r="H271" s="95" t="s">
        <v>23625</v>
      </c>
      <c r="I271" s="97">
        <v>1322.5</v>
      </c>
      <c r="J271" s="95" t="s">
        <v>23252</v>
      </c>
      <c r="K271" s="95" t="s">
        <v>14070</v>
      </c>
      <c r="L271" s="95"/>
    </row>
    <row r="272" spans="1:12" s="98" customFormat="1" ht="12" x14ac:dyDescent="0.25">
      <c r="A272" s="17">
        <f t="shared" si="4"/>
        <v>271</v>
      </c>
      <c r="B272" s="95"/>
      <c r="C272" s="96" t="s">
        <v>21837</v>
      </c>
      <c r="D272" s="95" t="s">
        <v>23626</v>
      </c>
      <c r="E272" s="95" t="s">
        <v>23620</v>
      </c>
      <c r="F272" s="96" t="s">
        <v>23627</v>
      </c>
      <c r="G272" s="97" t="s">
        <v>530</v>
      </c>
      <c r="H272" s="95" t="s">
        <v>23628</v>
      </c>
      <c r="I272" s="97">
        <v>1470.2840909090901</v>
      </c>
      <c r="J272" s="95" t="s">
        <v>23252</v>
      </c>
      <c r="K272" s="95" t="s">
        <v>14070</v>
      </c>
      <c r="L272" s="95"/>
    </row>
    <row r="273" spans="1:12" s="98" customFormat="1" ht="12" x14ac:dyDescent="0.25">
      <c r="A273" s="17">
        <f t="shared" si="4"/>
        <v>272</v>
      </c>
      <c r="B273" s="95"/>
      <c r="C273" s="96" t="s">
        <v>21980</v>
      </c>
      <c r="D273" s="95" t="s">
        <v>23629</v>
      </c>
      <c r="E273" s="95" t="s">
        <v>23620</v>
      </c>
      <c r="F273" s="96" t="s">
        <v>23630</v>
      </c>
      <c r="G273" s="97" t="s">
        <v>530</v>
      </c>
      <c r="H273" s="95" t="s">
        <v>23631</v>
      </c>
      <c r="I273" s="97">
        <v>1736.6590909090901</v>
      </c>
      <c r="J273" s="95" t="s">
        <v>23252</v>
      </c>
      <c r="K273" s="95" t="s">
        <v>14070</v>
      </c>
      <c r="L273" s="95"/>
    </row>
    <row r="274" spans="1:12" s="98" customFormat="1" ht="12" x14ac:dyDescent="0.25">
      <c r="A274" s="17">
        <f t="shared" si="4"/>
        <v>273</v>
      </c>
      <c r="B274" s="95"/>
      <c r="C274" s="96" t="s">
        <v>21968</v>
      </c>
      <c r="D274" s="95" t="s">
        <v>23632</v>
      </c>
      <c r="E274" s="95" t="s">
        <v>23633</v>
      </c>
      <c r="F274" s="96" t="s">
        <v>23634</v>
      </c>
      <c r="G274" s="97" t="s">
        <v>530</v>
      </c>
      <c r="H274" s="95" t="s">
        <v>23635</v>
      </c>
      <c r="I274" s="97">
        <v>2768.1818181818198</v>
      </c>
      <c r="J274" s="95" t="s">
        <v>23252</v>
      </c>
      <c r="K274" s="95" t="s">
        <v>14070</v>
      </c>
      <c r="L274" s="95"/>
    </row>
    <row r="275" spans="1:12" s="98" customFormat="1" ht="12" x14ac:dyDescent="0.25">
      <c r="A275" s="17">
        <f t="shared" si="4"/>
        <v>274</v>
      </c>
      <c r="B275" s="95"/>
      <c r="C275" s="96" t="s">
        <v>23636</v>
      </c>
      <c r="D275" s="95" t="s">
        <v>23637</v>
      </c>
      <c r="E275" s="95" t="s">
        <v>23638</v>
      </c>
      <c r="F275" s="96" t="s">
        <v>23639</v>
      </c>
      <c r="G275" s="97" t="s">
        <v>530</v>
      </c>
      <c r="H275" s="95" t="s">
        <v>23640</v>
      </c>
      <c r="I275" s="97">
        <v>2769.1363636363599</v>
      </c>
      <c r="J275" s="95" t="s">
        <v>23252</v>
      </c>
      <c r="K275" s="95" t="s">
        <v>14070</v>
      </c>
      <c r="L275" s="95"/>
    </row>
    <row r="276" spans="1:12" s="98" customFormat="1" ht="12" x14ac:dyDescent="0.25">
      <c r="A276" s="17">
        <f t="shared" si="4"/>
        <v>275</v>
      </c>
      <c r="B276" s="95"/>
      <c r="C276" s="96" t="s">
        <v>23641</v>
      </c>
      <c r="D276" s="95" t="s">
        <v>23642</v>
      </c>
      <c r="E276" s="95" t="s">
        <v>23643</v>
      </c>
      <c r="F276" s="96" t="s">
        <v>23644</v>
      </c>
      <c r="G276" s="97" t="s">
        <v>530</v>
      </c>
      <c r="H276" s="95" t="s">
        <v>23640</v>
      </c>
      <c r="I276" s="97">
        <v>2810.67045454545</v>
      </c>
      <c r="J276" s="95" t="s">
        <v>23252</v>
      </c>
      <c r="K276" s="95" t="s">
        <v>14070</v>
      </c>
      <c r="L276" s="95"/>
    </row>
    <row r="277" spans="1:12" s="98" customFormat="1" ht="12" x14ac:dyDescent="0.25">
      <c r="A277" s="17">
        <f t="shared" si="4"/>
        <v>276</v>
      </c>
      <c r="B277" s="95"/>
      <c r="C277" s="96" t="s">
        <v>23645</v>
      </c>
      <c r="D277" s="95" t="s">
        <v>23646</v>
      </c>
      <c r="E277" s="95" t="s">
        <v>23647</v>
      </c>
      <c r="F277" s="96" t="s">
        <v>23648</v>
      </c>
      <c r="G277" s="97" t="s">
        <v>530</v>
      </c>
      <c r="H277" s="95" t="s">
        <v>23649</v>
      </c>
      <c r="I277" s="97">
        <v>17.045454545454501</v>
      </c>
      <c r="J277" s="95" t="s">
        <v>23252</v>
      </c>
      <c r="K277" s="95" t="s">
        <v>14070</v>
      </c>
      <c r="L277" s="95"/>
    </row>
    <row r="278" spans="1:12" s="98" customFormat="1" ht="12" x14ac:dyDescent="0.25">
      <c r="A278" s="17">
        <f t="shared" si="4"/>
        <v>277</v>
      </c>
      <c r="B278" s="95"/>
      <c r="C278" s="96" t="s">
        <v>23650</v>
      </c>
      <c r="D278" s="95" t="s">
        <v>23651</v>
      </c>
      <c r="E278" s="95" t="s">
        <v>23652</v>
      </c>
      <c r="F278" s="96" t="s">
        <v>23653</v>
      </c>
      <c r="G278" s="97" t="s">
        <v>530</v>
      </c>
      <c r="H278" s="95" t="s">
        <v>23654</v>
      </c>
      <c r="I278" s="97">
        <v>2739.3068181818198</v>
      </c>
      <c r="J278" s="95" t="s">
        <v>23252</v>
      </c>
      <c r="K278" s="95" t="s">
        <v>14070</v>
      </c>
      <c r="L278" s="95"/>
    </row>
    <row r="279" spans="1:12" s="98" customFormat="1" ht="12" x14ac:dyDescent="0.25">
      <c r="A279" s="17">
        <f t="shared" si="4"/>
        <v>278</v>
      </c>
      <c r="B279" s="95"/>
      <c r="C279" s="96" t="s">
        <v>22352</v>
      </c>
      <c r="D279" s="95" t="s">
        <v>23655</v>
      </c>
      <c r="E279" s="95"/>
      <c r="F279" s="96" t="s">
        <v>23656</v>
      </c>
      <c r="G279" s="97" t="s">
        <v>530</v>
      </c>
      <c r="H279" s="95" t="s">
        <v>23657</v>
      </c>
      <c r="I279" s="97">
        <v>13.636363636363599</v>
      </c>
      <c r="J279" s="95" t="s">
        <v>23252</v>
      </c>
      <c r="K279" s="95" t="s">
        <v>14070</v>
      </c>
      <c r="L279" s="95"/>
    </row>
    <row r="280" spans="1:12" s="98" customFormat="1" ht="12" x14ac:dyDescent="0.25">
      <c r="A280" s="17">
        <f t="shared" si="4"/>
        <v>279</v>
      </c>
      <c r="B280" s="95"/>
      <c r="C280" s="96" t="s">
        <v>22204</v>
      </c>
      <c r="D280" s="95" t="s">
        <v>23658</v>
      </c>
      <c r="E280" s="95" t="s">
        <v>23659</v>
      </c>
      <c r="F280" s="96" t="s">
        <v>23660</v>
      </c>
      <c r="G280" s="97" t="s">
        <v>21945</v>
      </c>
      <c r="H280" s="95" t="s">
        <v>23661</v>
      </c>
      <c r="I280" s="97">
        <v>1756.02272727273</v>
      </c>
      <c r="J280" s="95" t="s">
        <v>23252</v>
      </c>
      <c r="K280" s="95" t="s">
        <v>14070</v>
      </c>
      <c r="L280" s="95"/>
    </row>
    <row r="281" spans="1:12" s="98" customFormat="1" ht="12" x14ac:dyDescent="0.25">
      <c r="A281" s="17">
        <f t="shared" si="4"/>
        <v>280</v>
      </c>
      <c r="B281" s="95" t="s">
        <v>8092</v>
      </c>
      <c r="C281" s="96" t="s">
        <v>21950</v>
      </c>
      <c r="D281" s="95" t="s">
        <v>23662</v>
      </c>
      <c r="E281" s="95" t="s">
        <v>23663</v>
      </c>
      <c r="F281" s="96" t="s">
        <v>23664</v>
      </c>
      <c r="G281" s="97" t="s">
        <v>23039</v>
      </c>
      <c r="H281" s="95" t="s">
        <v>8093</v>
      </c>
      <c r="I281" s="97">
        <v>2145.2159090909099</v>
      </c>
      <c r="J281" s="95" t="s">
        <v>23252</v>
      </c>
      <c r="K281" s="95" t="s">
        <v>14102</v>
      </c>
      <c r="L281" s="95" t="s">
        <v>8092</v>
      </c>
    </row>
    <row r="282" spans="1:12" s="98" customFormat="1" ht="12" x14ac:dyDescent="0.25">
      <c r="A282" s="17">
        <f t="shared" si="4"/>
        <v>281</v>
      </c>
      <c r="B282" s="95" t="s">
        <v>5277</v>
      </c>
      <c r="C282" s="96" t="s">
        <v>23665</v>
      </c>
      <c r="D282" s="95" t="s">
        <v>23666</v>
      </c>
      <c r="E282" s="95" t="s">
        <v>23667</v>
      </c>
      <c r="F282" s="96" t="s">
        <v>23668</v>
      </c>
      <c r="G282" s="97" t="s">
        <v>21945</v>
      </c>
      <c r="H282" s="95" t="s">
        <v>5278</v>
      </c>
      <c r="I282" s="97">
        <v>2645.5227272727302</v>
      </c>
      <c r="J282" s="95" t="s">
        <v>23252</v>
      </c>
      <c r="K282" s="95" t="s">
        <v>14102</v>
      </c>
      <c r="L282" s="95" t="s">
        <v>5277</v>
      </c>
    </row>
    <row r="283" spans="1:12" s="98" customFormat="1" ht="12" x14ac:dyDescent="0.25">
      <c r="A283" s="17">
        <f t="shared" si="4"/>
        <v>282</v>
      </c>
      <c r="B283" s="95" t="s">
        <v>8089</v>
      </c>
      <c r="C283" s="96" t="s">
        <v>23669</v>
      </c>
      <c r="D283" s="95" t="s">
        <v>23670</v>
      </c>
      <c r="E283" s="95" t="s">
        <v>23671</v>
      </c>
      <c r="F283" s="96" t="s">
        <v>23672</v>
      </c>
      <c r="G283" s="97" t="s">
        <v>21945</v>
      </c>
      <c r="H283" s="95" t="s">
        <v>8090</v>
      </c>
      <c r="I283" s="97">
        <v>2747.82488636364</v>
      </c>
      <c r="J283" s="95" t="s">
        <v>23252</v>
      </c>
      <c r="K283" s="95" t="s">
        <v>14102</v>
      </c>
      <c r="L283" s="95" t="s">
        <v>8089</v>
      </c>
    </row>
    <row r="284" spans="1:12" s="98" customFormat="1" ht="12" x14ac:dyDescent="0.25">
      <c r="A284" s="17">
        <f t="shared" si="4"/>
        <v>283</v>
      </c>
      <c r="B284" s="95" t="s">
        <v>8095</v>
      </c>
      <c r="C284" s="96" t="s">
        <v>23673</v>
      </c>
      <c r="D284" s="95" t="s">
        <v>23674</v>
      </c>
      <c r="E284" s="95" t="s">
        <v>8096</v>
      </c>
      <c r="F284" s="96" t="s">
        <v>23675</v>
      </c>
      <c r="G284" s="97" t="s">
        <v>23039</v>
      </c>
      <c r="H284" s="95" t="s">
        <v>8096</v>
      </c>
      <c r="I284" s="97">
        <v>4068.9886363636401</v>
      </c>
      <c r="J284" s="95" t="s">
        <v>23252</v>
      </c>
      <c r="K284" s="95" t="s">
        <v>14102</v>
      </c>
      <c r="L284" s="95" t="s">
        <v>8095</v>
      </c>
    </row>
    <row r="285" spans="1:12" s="98" customFormat="1" ht="12" x14ac:dyDescent="0.25">
      <c r="A285" s="17">
        <f t="shared" si="4"/>
        <v>284</v>
      </c>
      <c r="B285" s="95"/>
      <c r="C285" s="96" t="s">
        <v>21943</v>
      </c>
      <c r="D285" s="95" t="s">
        <v>23676</v>
      </c>
      <c r="E285" s="95" t="s">
        <v>17456</v>
      </c>
      <c r="F285" s="96" t="s">
        <v>23677</v>
      </c>
      <c r="G285" s="97" t="s">
        <v>23039</v>
      </c>
      <c r="H285" s="95" t="s">
        <v>17456</v>
      </c>
      <c r="I285" s="97">
        <v>1492.625</v>
      </c>
      <c r="J285" s="95" t="s">
        <v>23252</v>
      </c>
      <c r="K285" s="95" t="s">
        <v>14070</v>
      </c>
      <c r="L285" s="95"/>
    </row>
    <row r="286" spans="1:12" s="98" customFormat="1" ht="12" x14ac:dyDescent="0.25">
      <c r="A286" s="17">
        <f t="shared" si="4"/>
        <v>285</v>
      </c>
      <c r="B286" s="95" t="s">
        <v>7510</v>
      </c>
      <c r="C286" s="96" t="s">
        <v>22191</v>
      </c>
      <c r="D286" s="95" t="s">
        <v>23678</v>
      </c>
      <c r="E286" s="95" t="s">
        <v>7511</v>
      </c>
      <c r="F286" s="96" t="s">
        <v>23679</v>
      </c>
      <c r="G286" s="97" t="s">
        <v>23039</v>
      </c>
      <c r="H286" s="95" t="s">
        <v>7511</v>
      </c>
      <c r="I286" s="97">
        <v>491.69318181818198</v>
      </c>
      <c r="J286" s="95" t="s">
        <v>23252</v>
      </c>
      <c r="K286" s="95" t="s">
        <v>14102</v>
      </c>
      <c r="L286" s="95" t="s">
        <v>7510</v>
      </c>
    </row>
    <row r="287" spans="1:12" s="98" customFormat="1" ht="12" x14ac:dyDescent="0.25">
      <c r="A287" s="17">
        <f t="shared" si="4"/>
        <v>286</v>
      </c>
      <c r="B287" s="95"/>
      <c r="C287" s="96" t="s">
        <v>23680</v>
      </c>
      <c r="D287" s="95" t="s">
        <v>23681</v>
      </c>
      <c r="E287" s="95" t="s">
        <v>6910</v>
      </c>
      <c r="F287" s="96" t="s">
        <v>23682</v>
      </c>
      <c r="G287" s="97" t="s">
        <v>23039</v>
      </c>
      <c r="H287" s="95" t="s">
        <v>6910</v>
      </c>
      <c r="I287" s="97">
        <v>1505.60227272727</v>
      </c>
      <c r="J287" s="95" t="s">
        <v>23252</v>
      </c>
      <c r="K287" s="95" t="s">
        <v>14102</v>
      </c>
      <c r="L287" s="95" t="s">
        <v>6909</v>
      </c>
    </row>
    <row r="288" spans="1:12" s="98" customFormat="1" ht="12" x14ac:dyDescent="0.25">
      <c r="A288" s="17">
        <f t="shared" si="4"/>
        <v>287</v>
      </c>
      <c r="B288" s="95" t="s">
        <v>5219</v>
      </c>
      <c r="C288" s="96" t="s">
        <v>21850</v>
      </c>
      <c r="D288" s="95" t="s">
        <v>23683</v>
      </c>
      <c r="E288" s="95" t="s">
        <v>23684</v>
      </c>
      <c r="F288" s="96" t="s">
        <v>23685</v>
      </c>
      <c r="G288" s="97" t="s">
        <v>23039</v>
      </c>
      <c r="H288" s="95" t="s">
        <v>5220</v>
      </c>
      <c r="I288" s="97">
        <v>833.01136363636397</v>
      </c>
      <c r="J288" s="95" t="s">
        <v>23252</v>
      </c>
      <c r="K288" s="95" t="s">
        <v>14102</v>
      </c>
      <c r="L288" s="95" t="s">
        <v>5219</v>
      </c>
    </row>
    <row r="289" spans="1:12" s="98" customFormat="1" ht="12" x14ac:dyDescent="0.25">
      <c r="A289" s="17">
        <f t="shared" si="4"/>
        <v>288</v>
      </c>
      <c r="B289" s="95"/>
      <c r="C289" s="96" t="s">
        <v>21956</v>
      </c>
      <c r="D289" s="95" t="s">
        <v>23686</v>
      </c>
      <c r="E289" s="95" t="s">
        <v>23687</v>
      </c>
      <c r="F289" s="96" t="s">
        <v>23688</v>
      </c>
      <c r="G289" s="97" t="s">
        <v>5193</v>
      </c>
      <c r="H289" s="95" t="s">
        <v>23689</v>
      </c>
      <c r="I289" s="97">
        <v>140.94318181818201</v>
      </c>
      <c r="J289" s="95" t="s">
        <v>23252</v>
      </c>
      <c r="K289" s="95" t="s">
        <v>14070</v>
      </c>
      <c r="L289" s="95"/>
    </row>
    <row r="290" spans="1:12" s="98" customFormat="1" ht="12" x14ac:dyDescent="0.25">
      <c r="A290" s="17">
        <f t="shared" si="4"/>
        <v>289</v>
      </c>
      <c r="B290" s="95"/>
      <c r="C290" s="96" t="s">
        <v>23690</v>
      </c>
      <c r="D290" s="95" t="s">
        <v>23691</v>
      </c>
      <c r="E290" s="95" t="s">
        <v>23692</v>
      </c>
      <c r="F290" s="96" t="s">
        <v>23693</v>
      </c>
      <c r="G290" s="97" t="s">
        <v>5193</v>
      </c>
      <c r="H290" s="95" t="s">
        <v>23694</v>
      </c>
      <c r="I290" s="97">
        <v>1196.0909090909099</v>
      </c>
      <c r="J290" s="95" t="s">
        <v>23252</v>
      </c>
      <c r="K290" s="95" t="s">
        <v>14070</v>
      </c>
      <c r="L290" s="95"/>
    </row>
    <row r="291" spans="1:12" s="98" customFormat="1" ht="12" x14ac:dyDescent="0.25">
      <c r="A291" s="17">
        <f t="shared" si="4"/>
        <v>290</v>
      </c>
      <c r="B291" s="95"/>
      <c r="C291" s="96" t="s">
        <v>23695</v>
      </c>
      <c r="D291" s="95" t="s">
        <v>23696</v>
      </c>
      <c r="E291" s="95" t="s">
        <v>23697</v>
      </c>
      <c r="F291" s="96" t="s">
        <v>23696</v>
      </c>
      <c r="G291" s="97" t="s">
        <v>23031</v>
      </c>
      <c r="H291" s="95" t="s">
        <v>23698</v>
      </c>
      <c r="I291" s="97">
        <v>1258.375</v>
      </c>
      <c r="J291" s="95" t="s">
        <v>23252</v>
      </c>
      <c r="K291" s="95" t="s">
        <v>14070</v>
      </c>
      <c r="L291" s="95"/>
    </row>
    <row r="292" spans="1:12" s="98" customFormat="1" ht="12" x14ac:dyDescent="0.25">
      <c r="A292" s="17">
        <f t="shared" si="4"/>
        <v>291</v>
      </c>
      <c r="B292" s="95"/>
      <c r="C292" s="96" t="s">
        <v>23699</v>
      </c>
      <c r="D292" s="95" t="s">
        <v>23700</v>
      </c>
      <c r="E292" s="95" t="s">
        <v>23701</v>
      </c>
      <c r="F292" s="96" t="s">
        <v>23702</v>
      </c>
      <c r="G292" s="97" t="s">
        <v>23031</v>
      </c>
      <c r="H292" s="95" t="s">
        <v>23703</v>
      </c>
      <c r="I292" s="97">
        <v>1373.7159090909099</v>
      </c>
      <c r="J292" s="95" t="s">
        <v>23252</v>
      </c>
      <c r="K292" s="95" t="s">
        <v>14070</v>
      </c>
      <c r="L292" s="95"/>
    </row>
    <row r="293" spans="1:12" s="98" customFormat="1" ht="12" x14ac:dyDescent="0.25">
      <c r="A293" s="17">
        <f t="shared" si="4"/>
        <v>292</v>
      </c>
      <c r="B293" s="95"/>
      <c r="C293" s="96" t="s">
        <v>23704</v>
      </c>
      <c r="D293" s="95" t="s">
        <v>23705</v>
      </c>
      <c r="E293" s="95" t="s">
        <v>23706</v>
      </c>
      <c r="F293" s="96" t="s">
        <v>23705</v>
      </c>
      <c r="G293" s="97" t="s">
        <v>23031</v>
      </c>
      <c r="H293" s="95" t="s">
        <v>23707</v>
      </c>
      <c r="I293" s="97">
        <v>1439.45454545455</v>
      </c>
      <c r="J293" s="95" t="s">
        <v>23252</v>
      </c>
      <c r="K293" s="95" t="s">
        <v>14070</v>
      </c>
      <c r="L293" s="95"/>
    </row>
    <row r="294" spans="1:12" s="98" customFormat="1" ht="12" x14ac:dyDescent="0.25">
      <c r="A294" s="17">
        <f t="shared" si="4"/>
        <v>293</v>
      </c>
      <c r="B294" s="95"/>
      <c r="C294" s="96" t="s">
        <v>21888</v>
      </c>
      <c r="D294" s="95" t="s">
        <v>23708</v>
      </c>
      <c r="E294" s="95" t="s">
        <v>23709</v>
      </c>
      <c r="F294" s="96" t="s">
        <v>23710</v>
      </c>
      <c r="G294" s="97" t="s">
        <v>23031</v>
      </c>
      <c r="H294" s="95" t="s">
        <v>23711</v>
      </c>
      <c r="I294" s="97">
        <v>1517.8863636363601</v>
      </c>
      <c r="J294" s="95" t="s">
        <v>23252</v>
      </c>
      <c r="K294" s="95" t="s">
        <v>14070</v>
      </c>
      <c r="L294" s="95"/>
    </row>
    <row r="295" spans="1:12" s="98" customFormat="1" ht="12" x14ac:dyDescent="0.25">
      <c r="A295" s="17">
        <f t="shared" si="4"/>
        <v>294</v>
      </c>
      <c r="B295" s="95"/>
      <c r="C295" s="96" t="s">
        <v>23712</v>
      </c>
      <c r="D295" s="95" t="s">
        <v>23713</v>
      </c>
      <c r="E295" s="95" t="s">
        <v>23714</v>
      </c>
      <c r="F295" s="96" t="s">
        <v>23715</v>
      </c>
      <c r="G295" s="97" t="s">
        <v>23031</v>
      </c>
      <c r="H295" s="95" t="s">
        <v>23716</v>
      </c>
      <c r="I295" s="97">
        <v>3261.3636363636401</v>
      </c>
      <c r="J295" s="95" t="s">
        <v>23252</v>
      </c>
      <c r="K295" s="95" t="s">
        <v>14070</v>
      </c>
      <c r="L295" s="95"/>
    </row>
    <row r="296" spans="1:12" s="98" customFormat="1" ht="12" x14ac:dyDescent="0.25">
      <c r="A296" s="17">
        <f t="shared" si="4"/>
        <v>295</v>
      </c>
      <c r="B296" s="95"/>
      <c r="C296" s="96" t="s">
        <v>23717</v>
      </c>
      <c r="D296" s="95" t="s">
        <v>23718</v>
      </c>
      <c r="E296" s="95" t="s">
        <v>23719</v>
      </c>
      <c r="F296" s="96" t="s">
        <v>23720</v>
      </c>
      <c r="G296" s="97" t="s">
        <v>23031</v>
      </c>
      <c r="H296" s="95" t="s">
        <v>23719</v>
      </c>
      <c r="I296" s="97">
        <v>4406.0227272727298</v>
      </c>
      <c r="J296" s="95" t="s">
        <v>23252</v>
      </c>
      <c r="K296" s="95" t="s">
        <v>14070</v>
      </c>
      <c r="L296" s="95"/>
    </row>
    <row r="297" spans="1:12" s="98" customFormat="1" ht="12" x14ac:dyDescent="0.25">
      <c r="A297" s="17">
        <f t="shared" si="4"/>
        <v>296</v>
      </c>
      <c r="B297" s="95" t="s">
        <v>5246</v>
      </c>
      <c r="C297" s="96" t="s">
        <v>23721</v>
      </c>
      <c r="D297" s="95" t="s">
        <v>23722</v>
      </c>
      <c r="E297" s="95" t="s">
        <v>23723</v>
      </c>
      <c r="F297" s="96" t="s">
        <v>23724</v>
      </c>
      <c r="G297" s="97" t="s">
        <v>23031</v>
      </c>
      <c r="H297" s="95" t="s">
        <v>5247</v>
      </c>
      <c r="I297" s="97">
        <v>2193.7840909090901</v>
      </c>
      <c r="J297" s="95" t="s">
        <v>23252</v>
      </c>
      <c r="K297" s="95" t="s">
        <v>14102</v>
      </c>
      <c r="L297" s="95" t="s">
        <v>5246</v>
      </c>
    </row>
    <row r="298" spans="1:12" s="98" customFormat="1" ht="12" x14ac:dyDescent="0.25">
      <c r="A298" s="17">
        <f t="shared" si="4"/>
        <v>297</v>
      </c>
      <c r="B298" s="95"/>
      <c r="C298" s="96" t="s">
        <v>23725</v>
      </c>
      <c r="D298" s="95" t="s">
        <v>23726</v>
      </c>
      <c r="E298" s="95" t="s">
        <v>23727</v>
      </c>
      <c r="F298" s="96" t="s">
        <v>23728</v>
      </c>
      <c r="G298" s="97" t="s">
        <v>23031</v>
      </c>
      <c r="H298" s="95" t="s">
        <v>23729</v>
      </c>
      <c r="I298" s="97">
        <v>1943.75</v>
      </c>
      <c r="J298" s="95" t="s">
        <v>23252</v>
      </c>
      <c r="K298" s="95" t="s">
        <v>14070</v>
      </c>
      <c r="L298" s="95"/>
    </row>
    <row r="299" spans="1:12" s="98" customFormat="1" ht="12" x14ac:dyDescent="0.25">
      <c r="A299" s="17">
        <f t="shared" si="4"/>
        <v>298</v>
      </c>
      <c r="B299" s="95"/>
      <c r="C299" s="96" t="s">
        <v>22283</v>
      </c>
      <c r="D299" s="95" t="s">
        <v>23730</v>
      </c>
      <c r="E299" s="95" t="s">
        <v>23731</v>
      </c>
      <c r="F299" s="96" t="s">
        <v>23732</v>
      </c>
      <c r="G299" s="97" t="s">
        <v>23031</v>
      </c>
      <c r="H299" s="95" t="s">
        <v>23733</v>
      </c>
      <c r="I299" s="97">
        <v>1606.125</v>
      </c>
      <c r="J299" s="95" t="s">
        <v>23252</v>
      </c>
      <c r="K299" s="95" t="s">
        <v>14070</v>
      </c>
      <c r="L299" s="95"/>
    </row>
    <row r="300" spans="1:12" s="98" customFormat="1" ht="12" x14ac:dyDescent="0.25">
      <c r="A300" s="17">
        <f t="shared" si="4"/>
        <v>299</v>
      </c>
      <c r="B300" s="95"/>
      <c r="C300" s="96" t="s">
        <v>23734</v>
      </c>
      <c r="D300" s="95" t="s">
        <v>23735</v>
      </c>
      <c r="E300" s="95" t="s">
        <v>23736</v>
      </c>
      <c r="F300" s="96" t="s">
        <v>23737</v>
      </c>
      <c r="G300" s="97" t="s">
        <v>23031</v>
      </c>
      <c r="H300" s="95" t="s">
        <v>23738</v>
      </c>
      <c r="I300" s="97">
        <v>347.72727272727298</v>
      </c>
      <c r="J300" s="95" t="s">
        <v>23252</v>
      </c>
      <c r="K300" s="95" t="s">
        <v>14070</v>
      </c>
      <c r="L300" s="95"/>
    </row>
    <row r="301" spans="1:12" s="98" customFormat="1" ht="12" x14ac:dyDescent="0.25">
      <c r="A301" s="17">
        <f t="shared" si="4"/>
        <v>300</v>
      </c>
      <c r="B301" s="95" t="s">
        <v>5234</v>
      </c>
      <c r="C301" s="96" t="s">
        <v>23739</v>
      </c>
      <c r="D301" s="95" t="s">
        <v>23740</v>
      </c>
      <c r="E301" s="95" t="s">
        <v>23741</v>
      </c>
      <c r="F301" s="96" t="s">
        <v>23742</v>
      </c>
      <c r="G301" s="97" t="s">
        <v>23031</v>
      </c>
      <c r="H301" s="95" t="s">
        <v>5235</v>
      </c>
      <c r="I301" s="97">
        <v>2569.5113636363599</v>
      </c>
      <c r="J301" s="95" t="s">
        <v>23252</v>
      </c>
      <c r="K301" s="95" t="s">
        <v>14102</v>
      </c>
      <c r="L301" s="95" t="s">
        <v>5234</v>
      </c>
    </row>
    <row r="302" spans="1:12" s="98" customFormat="1" ht="12" x14ac:dyDescent="0.25">
      <c r="A302" s="17">
        <f t="shared" si="4"/>
        <v>301</v>
      </c>
      <c r="B302" s="95" t="s">
        <v>5258</v>
      </c>
      <c r="C302" s="96" t="s">
        <v>22365</v>
      </c>
      <c r="D302" s="95" t="s">
        <v>23743</v>
      </c>
      <c r="E302" s="95" t="s">
        <v>23744</v>
      </c>
      <c r="F302" s="96" t="s">
        <v>23745</v>
      </c>
      <c r="G302" s="97" t="s">
        <v>23031</v>
      </c>
      <c r="H302" s="95" t="s">
        <v>5259</v>
      </c>
      <c r="I302" s="97">
        <v>2770.45454545455</v>
      </c>
      <c r="J302" s="95" t="s">
        <v>23252</v>
      </c>
      <c r="K302" s="95" t="s">
        <v>14102</v>
      </c>
      <c r="L302" s="95" t="s">
        <v>5258</v>
      </c>
    </row>
    <row r="303" spans="1:12" s="98" customFormat="1" ht="12" x14ac:dyDescent="0.25">
      <c r="A303" s="17">
        <f t="shared" si="4"/>
        <v>302</v>
      </c>
      <c r="B303" s="95" t="s">
        <v>5249</v>
      </c>
      <c r="C303" s="96" t="s">
        <v>23746</v>
      </c>
      <c r="D303" s="95" t="s">
        <v>23747</v>
      </c>
      <c r="E303" s="95" t="s">
        <v>23748</v>
      </c>
      <c r="F303" s="96" t="s">
        <v>23749</v>
      </c>
      <c r="G303" s="97" t="s">
        <v>23031</v>
      </c>
      <c r="H303" s="95" t="s">
        <v>5250</v>
      </c>
      <c r="I303" s="97">
        <v>3192.32954545455</v>
      </c>
      <c r="J303" s="95" t="s">
        <v>23252</v>
      </c>
      <c r="K303" s="95" t="s">
        <v>14102</v>
      </c>
      <c r="L303" s="95" t="s">
        <v>5249</v>
      </c>
    </row>
    <row r="304" spans="1:12" s="98" customFormat="1" ht="12" x14ac:dyDescent="0.25">
      <c r="A304" s="17">
        <f t="shared" si="4"/>
        <v>303</v>
      </c>
      <c r="B304" s="95"/>
      <c r="C304" s="96" t="s">
        <v>23750</v>
      </c>
      <c r="D304" s="95" t="s">
        <v>23751</v>
      </c>
      <c r="E304" s="95" t="s">
        <v>23752</v>
      </c>
      <c r="F304" s="96" t="s">
        <v>23753</v>
      </c>
      <c r="G304" s="97" t="s">
        <v>23025</v>
      </c>
      <c r="H304" s="95" t="s">
        <v>23754</v>
      </c>
      <c r="I304" s="97">
        <v>141.74431818181799</v>
      </c>
      <c r="J304" s="95" t="s">
        <v>23252</v>
      </c>
      <c r="K304" s="95" t="s">
        <v>14070</v>
      </c>
      <c r="L304" s="95"/>
    </row>
    <row r="305" spans="1:12" s="98" customFormat="1" ht="12" x14ac:dyDescent="0.25">
      <c r="A305" s="17">
        <f t="shared" si="4"/>
        <v>304</v>
      </c>
      <c r="B305" s="95"/>
      <c r="C305" s="96" t="s">
        <v>23755</v>
      </c>
      <c r="D305" s="95" t="s">
        <v>23756</v>
      </c>
      <c r="E305" s="95" t="s">
        <v>23757</v>
      </c>
      <c r="F305" s="96" t="s">
        <v>23758</v>
      </c>
      <c r="G305" s="97" t="s">
        <v>23025</v>
      </c>
      <c r="H305" s="95" t="s">
        <v>23759</v>
      </c>
      <c r="I305" s="97">
        <v>145.17045454545499</v>
      </c>
      <c r="J305" s="95" t="s">
        <v>23252</v>
      </c>
      <c r="K305" s="95" t="s">
        <v>14070</v>
      </c>
      <c r="L305" s="95"/>
    </row>
    <row r="306" spans="1:12" s="98" customFormat="1" ht="12" x14ac:dyDescent="0.25">
      <c r="A306" s="17">
        <f t="shared" si="4"/>
        <v>305</v>
      </c>
      <c r="B306" s="95"/>
      <c r="C306" s="96" t="s">
        <v>23760</v>
      </c>
      <c r="D306" s="95" t="s">
        <v>23761</v>
      </c>
      <c r="E306" s="95" t="s">
        <v>23762</v>
      </c>
      <c r="F306" s="96" t="s">
        <v>23763</v>
      </c>
      <c r="G306" s="97" t="s">
        <v>23025</v>
      </c>
      <c r="H306" s="95" t="s">
        <v>23764</v>
      </c>
      <c r="I306" s="97">
        <v>155.30681818181799</v>
      </c>
      <c r="J306" s="95" t="s">
        <v>23252</v>
      </c>
      <c r="K306" s="95" t="s">
        <v>14070</v>
      </c>
      <c r="L306" s="95"/>
    </row>
    <row r="307" spans="1:12" s="98" customFormat="1" ht="12" x14ac:dyDescent="0.25">
      <c r="A307" s="17">
        <f t="shared" si="4"/>
        <v>306</v>
      </c>
      <c r="B307" s="95"/>
      <c r="C307" s="96" t="s">
        <v>23765</v>
      </c>
      <c r="D307" s="95" t="s">
        <v>23766</v>
      </c>
      <c r="E307" s="95"/>
      <c r="F307" s="96" t="s">
        <v>23767</v>
      </c>
      <c r="G307" s="97" t="s">
        <v>23025</v>
      </c>
      <c r="H307" s="95" t="s">
        <v>23768</v>
      </c>
      <c r="I307" s="97">
        <v>163.38068181818201</v>
      </c>
      <c r="J307" s="95" t="s">
        <v>23252</v>
      </c>
      <c r="K307" s="95" t="s">
        <v>14070</v>
      </c>
      <c r="L307" s="95"/>
    </row>
    <row r="308" spans="1:12" s="98" customFormat="1" ht="12" x14ac:dyDescent="0.25">
      <c r="A308" s="17">
        <f t="shared" si="4"/>
        <v>307</v>
      </c>
      <c r="B308" s="95"/>
      <c r="C308" s="96" t="s">
        <v>23769</v>
      </c>
      <c r="D308" s="95" t="s">
        <v>23770</v>
      </c>
      <c r="E308" s="95" t="s">
        <v>23771</v>
      </c>
      <c r="F308" s="96" t="s">
        <v>23772</v>
      </c>
      <c r="G308" s="97" t="s">
        <v>23025</v>
      </c>
      <c r="H308" s="95" t="s">
        <v>23773</v>
      </c>
      <c r="I308" s="97">
        <v>174.73295454545499</v>
      </c>
      <c r="J308" s="95" t="s">
        <v>23252</v>
      </c>
      <c r="K308" s="95" t="s">
        <v>14070</v>
      </c>
      <c r="L308" s="95"/>
    </row>
    <row r="309" spans="1:12" s="98" customFormat="1" ht="12" x14ac:dyDescent="0.25">
      <c r="A309" s="17">
        <f t="shared" si="4"/>
        <v>308</v>
      </c>
      <c r="B309" s="95"/>
      <c r="C309" s="96" t="s">
        <v>23774</v>
      </c>
      <c r="D309" s="95" t="s">
        <v>23775</v>
      </c>
      <c r="E309" s="95" t="s">
        <v>23776</v>
      </c>
      <c r="F309" s="96" t="s">
        <v>23777</v>
      </c>
      <c r="G309" s="97" t="s">
        <v>23025</v>
      </c>
      <c r="H309" s="95" t="s">
        <v>23778</v>
      </c>
      <c r="I309" s="97">
        <v>188.05681818181799</v>
      </c>
      <c r="J309" s="95" t="s">
        <v>23252</v>
      </c>
      <c r="K309" s="95" t="s">
        <v>14070</v>
      </c>
      <c r="L309" s="95"/>
    </row>
    <row r="310" spans="1:12" s="98" customFormat="1" ht="12" x14ac:dyDescent="0.25">
      <c r="A310" s="17">
        <f t="shared" si="4"/>
        <v>309</v>
      </c>
      <c r="B310" s="95"/>
      <c r="C310" s="96" t="s">
        <v>23779</v>
      </c>
      <c r="D310" s="95" t="s">
        <v>23780</v>
      </c>
      <c r="E310" s="95" t="s">
        <v>23757</v>
      </c>
      <c r="F310" s="96" t="s">
        <v>23781</v>
      </c>
      <c r="G310" s="97" t="s">
        <v>23025</v>
      </c>
      <c r="H310" s="95" t="s">
        <v>23782</v>
      </c>
      <c r="I310" s="97">
        <v>245.45454545454501</v>
      </c>
      <c r="J310" s="95" t="s">
        <v>23252</v>
      </c>
      <c r="K310" s="95" t="s">
        <v>14070</v>
      </c>
      <c r="L310" s="95"/>
    </row>
    <row r="311" spans="1:12" s="98" customFormat="1" ht="12" x14ac:dyDescent="0.25">
      <c r="A311" s="17">
        <f t="shared" si="4"/>
        <v>310</v>
      </c>
      <c r="B311" s="95"/>
      <c r="C311" s="96" t="s">
        <v>23783</v>
      </c>
      <c r="D311" s="95" t="s">
        <v>23784</v>
      </c>
      <c r="E311" s="95"/>
      <c r="F311" s="96" t="s">
        <v>23785</v>
      </c>
      <c r="G311" s="97" t="s">
        <v>23025</v>
      </c>
      <c r="H311" s="95" t="s">
        <v>23786</v>
      </c>
      <c r="I311" s="97">
        <v>382.27272727272702</v>
      </c>
      <c r="J311" s="95" t="s">
        <v>23252</v>
      </c>
      <c r="K311" s="95" t="s">
        <v>14070</v>
      </c>
      <c r="L311" s="95"/>
    </row>
    <row r="312" spans="1:12" s="98" customFormat="1" ht="12" x14ac:dyDescent="0.25">
      <c r="A312" s="17">
        <f t="shared" si="4"/>
        <v>311</v>
      </c>
      <c r="B312" s="95"/>
      <c r="C312" s="96" t="s">
        <v>23787</v>
      </c>
      <c r="D312" s="95" t="s">
        <v>23788</v>
      </c>
      <c r="E312" s="95" t="s">
        <v>16983</v>
      </c>
      <c r="F312" s="96" t="s">
        <v>23789</v>
      </c>
      <c r="G312" s="97" t="s">
        <v>23025</v>
      </c>
      <c r="H312" s="95" t="s">
        <v>16983</v>
      </c>
      <c r="I312" s="97">
        <v>2272.7272727272698</v>
      </c>
      <c r="J312" s="95" t="s">
        <v>23252</v>
      </c>
      <c r="K312" s="95" t="s">
        <v>14070</v>
      </c>
      <c r="L312" s="95"/>
    </row>
    <row r="313" spans="1:12" s="98" customFormat="1" ht="12" x14ac:dyDescent="0.25">
      <c r="A313" s="17">
        <f t="shared" si="4"/>
        <v>312</v>
      </c>
      <c r="B313" s="95"/>
      <c r="C313" s="96" t="s">
        <v>23790</v>
      </c>
      <c r="D313" s="95" t="s">
        <v>23791</v>
      </c>
      <c r="E313" s="95" t="s">
        <v>6854</v>
      </c>
      <c r="F313" s="96" t="s">
        <v>23792</v>
      </c>
      <c r="G313" s="97" t="s">
        <v>23025</v>
      </c>
      <c r="H313" s="95" t="s">
        <v>6854</v>
      </c>
      <c r="I313" s="97">
        <v>3977.2727272727302</v>
      </c>
      <c r="J313" s="95" t="s">
        <v>23252</v>
      </c>
      <c r="K313" s="95" t="s">
        <v>14102</v>
      </c>
      <c r="L313" s="95" t="s">
        <v>6853</v>
      </c>
    </row>
    <row r="314" spans="1:12" s="98" customFormat="1" ht="12" x14ac:dyDescent="0.25">
      <c r="A314" s="17">
        <f t="shared" si="4"/>
        <v>313</v>
      </c>
      <c r="B314" s="95"/>
      <c r="C314" s="96" t="s">
        <v>23793</v>
      </c>
      <c r="D314" s="95" t="s">
        <v>23794</v>
      </c>
      <c r="E314" s="95" t="s">
        <v>23795</v>
      </c>
      <c r="F314" s="96" t="s">
        <v>23796</v>
      </c>
      <c r="G314" s="97" t="s">
        <v>23025</v>
      </c>
      <c r="H314" s="95" t="s">
        <v>23797</v>
      </c>
      <c r="I314" s="97">
        <v>136.363636363636</v>
      </c>
      <c r="J314" s="95" t="s">
        <v>23252</v>
      </c>
      <c r="K314" s="95" t="s">
        <v>14070</v>
      </c>
      <c r="L314" s="95"/>
    </row>
    <row r="315" spans="1:12" s="98" customFormat="1" ht="12" x14ac:dyDescent="0.25">
      <c r="A315" s="17">
        <f t="shared" si="4"/>
        <v>314</v>
      </c>
      <c r="B315" s="95" t="s">
        <v>6117</v>
      </c>
      <c r="C315" s="96" t="s">
        <v>23798</v>
      </c>
      <c r="D315" s="95" t="s">
        <v>18974</v>
      </c>
      <c r="E315" s="95" t="s">
        <v>23799</v>
      </c>
      <c r="F315" s="96" t="s">
        <v>23800</v>
      </c>
      <c r="G315" s="97" t="s">
        <v>23801</v>
      </c>
      <c r="H315" s="95" t="s">
        <v>6118</v>
      </c>
      <c r="I315" s="97">
        <v>2.375</v>
      </c>
      <c r="J315" s="95" t="s">
        <v>23252</v>
      </c>
      <c r="K315" s="95" t="s">
        <v>14102</v>
      </c>
      <c r="L315" s="95" t="s">
        <v>6117</v>
      </c>
    </row>
    <row r="316" spans="1:12" s="98" customFormat="1" ht="12" x14ac:dyDescent="0.25">
      <c r="A316" s="17">
        <f t="shared" si="4"/>
        <v>315</v>
      </c>
      <c r="B316" s="96" t="s">
        <v>5142</v>
      </c>
      <c r="C316" s="96" t="s">
        <v>23802</v>
      </c>
      <c r="D316" s="95" t="s">
        <v>23803</v>
      </c>
      <c r="E316" s="95" t="s">
        <v>23804</v>
      </c>
      <c r="F316" s="96" t="s">
        <v>23805</v>
      </c>
      <c r="G316" s="97" t="s">
        <v>23801</v>
      </c>
      <c r="H316" s="95" t="s">
        <v>5143</v>
      </c>
      <c r="I316" s="97">
        <v>3.0568181818181799</v>
      </c>
      <c r="J316" s="95" t="s">
        <v>23252</v>
      </c>
      <c r="K316" s="95" t="s">
        <v>14102</v>
      </c>
      <c r="L316" s="96" t="s">
        <v>5142</v>
      </c>
    </row>
    <row r="317" spans="1:12" s="98" customFormat="1" ht="12" x14ac:dyDescent="0.25">
      <c r="A317" s="17">
        <f t="shared" si="4"/>
        <v>316</v>
      </c>
      <c r="B317" s="95" t="s">
        <v>6741</v>
      </c>
      <c r="C317" s="96" t="s">
        <v>23806</v>
      </c>
      <c r="D317" s="95" t="s">
        <v>23807</v>
      </c>
      <c r="E317" s="95" t="s">
        <v>23808</v>
      </c>
      <c r="F317" s="96" t="s">
        <v>23809</v>
      </c>
      <c r="G317" s="97" t="s">
        <v>23801</v>
      </c>
      <c r="H317" s="95" t="s">
        <v>6742</v>
      </c>
      <c r="I317" s="97">
        <v>11.386363636363599</v>
      </c>
      <c r="J317" s="95" t="s">
        <v>23252</v>
      </c>
      <c r="K317" s="95" t="s">
        <v>14102</v>
      </c>
      <c r="L317" s="95" t="s">
        <v>6741</v>
      </c>
    </row>
    <row r="318" spans="1:12" s="98" customFormat="1" ht="12" x14ac:dyDescent="0.25">
      <c r="A318" s="17">
        <f t="shared" si="4"/>
        <v>317</v>
      </c>
      <c r="B318" s="96" t="s">
        <v>5053</v>
      </c>
      <c r="C318" s="96" t="s">
        <v>23810</v>
      </c>
      <c r="D318" s="95" t="s">
        <v>23811</v>
      </c>
      <c r="E318" s="95" t="s">
        <v>23812</v>
      </c>
      <c r="F318" s="96" t="s">
        <v>23813</v>
      </c>
      <c r="G318" s="97" t="s">
        <v>23801</v>
      </c>
      <c r="H318" s="95" t="s">
        <v>5054</v>
      </c>
      <c r="I318" s="97">
        <v>30.068181818181799</v>
      </c>
      <c r="J318" s="95" t="s">
        <v>23252</v>
      </c>
      <c r="K318" s="95" t="s">
        <v>14102</v>
      </c>
      <c r="L318" s="96" t="s">
        <v>5053</v>
      </c>
    </row>
    <row r="319" spans="1:12" s="98" customFormat="1" ht="12" x14ac:dyDescent="0.25">
      <c r="A319" s="17">
        <f t="shared" si="4"/>
        <v>318</v>
      </c>
      <c r="B319" s="96" t="s">
        <v>5047</v>
      </c>
      <c r="C319" s="96" t="s">
        <v>23814</v>
      </c>
      <c r="D319" s="95" t="s">
        <v>23815</v>
      </c>
      <c r="E319" s="95" t="s">
        <v>23816</v>
      </c>
      <c r="F319" s="96" t="s">
        <v>23817</v>
      </c>
      <c r="G319" s="97" t="s">
        <v>23801</v>
      </c>
      <c r="H319" s="95" t="s">
        <v>5048</v>
      </c>
      <c r="I319" s="97">
        <v>30.829545454545499</v>
      </c>
      <c r="J319" s="95" t="s">
        <v>23252</v>
      </c>
      <c r="K319" s="95" t="s">
        <v>14102</v>
      </c>
      <c r="L319" s="96" t="s">
        <v>5047</v>
      </c>
    </row>
    <row r="320" spans="1:12" s="98" customFormat="1" ht="12" x14ac:dyDescent="0.25">
      <c r="A320" s="17">
        <f t="shared" si="4"/>
        <v>319</v>
      </c>
      <c r="B320" s="96"/>
      <c r="C320" s="96" t="s">
        <v>22107</v>
      </c>
      <c r="D320" s="95" t="s">
        <v>22109</v>
      </c>
      <c r="E320" s="95" t="s">
        <v>23818</v>
      </c>
      <c r="F320" s="96" t="s">
        <v>23819</v>
      </c>
      <c r="G320" s="97" t="s">
        <v>21819</v>
      </c>
      <c r="H320" s="95" t="s">
        <v>7788</v>
      </c>
      <c r="I320" s="97">
        <v>1.13636363636364E-2</v>
      </c>
      <c r="J320" s="95" t="s">
        <v>23252</v>
      </c>
      <c r="K320" s="95" t="s">
        <v>14102</v>
      </c>
      <c r="L320" s="96" t="s">
        <v>7787</v>
      </c>
    </row>
    <row r="321" spans="1:12" s="98" customFormat="1" ht="12" x14ac:dyDescent="0.25">
      <c r="A321" s="17">
        <f t="shared" si="4"/>
        <v>320</v>
      </c>
      <c r="B321" s="95"/>
      <c r="C321" s="96" t="s">
        <v>23820</v>
      </c>
      <c r="D321" s="95" t="s">
        <v>23821</v>
      </c>
      <c r="E321" s="95" t="s">
        <v>23822</v>
      </c>
      <c r="F321" s="96" t="s">
        <v>23823</v>
      </c>
      <c r="G321" s="97" t="s">
        <v>21819</v>
      </c>
      <c r="H321" s="95" t="s">
        <v>23824</v>
      </c>
      <c r="I321" s="97">
        <v>0.46590909090909099</v>
      </c>
      <c r="J321" s="95" t="s">
        <v>23252</v>
      </c>
      <c r="K321" s="95" t="s">
        <v>14070</v>
      </c>
      <c r="L321" s="95"/>
    </row>
    <row r="322" spans="1:12" s="98" customFormat="1" ht="12" x14ac:dyDescent="0.25">
      <c r="A322" s="17">
        <f t="shared" si="4"/>
        <v>321</v>
      </c>
      <c r="B322" s="96"/>
      <c r="C322" s="96" t="s">
        <v>23825</v>
      </c>
      <c r="D322" s="95" t="s">
        <v>23826</v>
      </c>
      <c r="E322" s="95" t="s">
        <v>23827</v>
      </c>
      <c r="F322" s="96" t="s">
        <v>23828</v>
      </c>
      <c r="G322" s="97" t="s">
        <v>21819</v>
      </c>
      <c r="H322" s="95" t="s">
        <v>7331</v>
      </c>
      <c r="I322" s="97">
        <v>0.56818181818181801</v>
      </c>
      <c r="J322" s="95" t="s">
        <v>23252</v>
      </c>
      <c r="K322" s="95" t="s">
        <v>14102</v>
      </c>
      <c r="L322" s="96" t="s">
        <v>7330</v>
      </c>
    </row>
    <row r="323" spans="1:12" s="98" customFormat="1" ht="12" x14ac:dyDescent="0.25">
      <c r="A323" s="17">
        <f t="shared" si="4"/>
        <v>322</v>
      </c>
      <c r="B323" s="96" t="s">
        <v>7779</v>
      </c>
      <c r="C323" s="96" t="s">
        <v>21821</v>
      </c>
      <c r="D323" s="95" t="s">
        <v>7780</v>
      </c>
      <c r="E323" s="95" t="s">
        <v>23829</v>
      </c>
      <c r="F323" s="96" t="s">
        <v>23830</v>
      </c>
      <c r="G323" s="97" t="s">
        <v>21819</v>
      </c>
      <c r="H323" s="95" t="s">
        <v>7780</v>
      </c>
      <c r="I323" s="97">
        <v>0.71590909090909105</v>
      </c>
      <c r="J323" s="95" t="s">
        <v>23252</v>
      </c>
      <c r="K323" s="95" t="s">
        <v>14102</v>
      </c>
      <c r="L323" s="96" t="s">
        <v>7779</v>
      </c>
    </row>
    <row r="324" spans="1:12" s="98" customFormat="1" ht="12" x14ac:dyDescent="0.25">
      <c r="A324" s="17">
        <f t="shared" ref="A324:A387" si="5">A323+1</f>
        <v>323</v>
      </c>
      <c r="B324" s="95"/>
      <c r="C324" s="96" t="s">
        <v>23831</v>
      </c>
      <c r="D324" s="95" t="s">
        <v>23832</v>
      </c>
      <c r="E324" s="95" t="s">
        <v>23833</v>
      </c>
      <c r="F324" s="96" t="s">
        <v>23834</v>
      </c>
      <c r="G324" s="97" t="s">
        <v>21819</v>
      </c>
      <c r="H324" s="95" t="s">
        <v>23835</v>
      </c>
      <c r="I324" s="97">
        <v>0.71590909090909105</v>
      </c>
      <c r="J324" s="95" t="s">
        <v>23252</v>
      </c>
      <c r="K324" s="95" t="s">
        <v>14070</v>
      </c>
      <c r="L324" s="95"/>
    </row>
    <row r="325" spans="1:12" s="98" customFormat="1" ht="12" x14ac:dyDescent="0.25">
      <c r="A325" s="17">
        <f t="shared" si="5"/>
        <v>324</v>
      </c>
      <c r="B325" s="95"/>
      <c r="C325" s="96" t="s">
        <v>23836</v>
      </c>
      <c r="D325" s="95" t="s">
        <v>23837</v>
      </c>
      <c r="E325" s="95" t="s">
        <v>23838</v>
      </c>
      <c r="F325" s="96" t="s">
        <v>23839</v>
      </c>
      <c r="G325" s="97" t="s">
        <v>21819</v>
      </c>
      <c r="H325" s="95" t="s">
        <v>23840</v>
      </c>
      <c r="I325" s="97">
        <v>1.0454545454545501</v>
      </c>
      <c r="J325" s="95" t="s">
        <v>23252</v>
      </c>
      <c r="K325" s="95" t="s">
        <v>14070</v>
      </c>
      <c r="L325" s="95"/>
    </row>
    <row r="326" spans="1:12" s="98" customFormat="1" ht="12" x14ac:dyDescent="0.25">
      <c r="A326" s="17">
        <f t="shared" si="5"/>
        <v>325</v>
      </c>
      <c r="B326" s="95"/>
      <c r="C326" s="96" t="s">
        <v>23841</v>
      </c>
      <c r="D326" s="95" t="s">
        <v>23842</v>
      </c>
      <c r="E326" s="95" t="s">
        <v>23843</v>
      </c>
      <c r="F326" s="96" t="s">
        <v>23844</v>
      </c>
      <c r="G326" s="97" t="s">
        <v>21819</v>
      </c>
      <c r="H326" s="95" t="s">
        <v>23845</v>
      </c>
      <c r="I326" s="97">
        <v>1.0454545454545501</v>
      </c>
      <c r="J326" s="95" t="s">
        <v>23252</v>
      </c>
      <c r="K326" s="95" t="s">
        <v>14070</v>
      </c>
      <c r="L326" s="95"/>
    </row>
    <row r="327" spans="1:12" s="98" customFormat="1" ht="12" x14ac:dyDescent="0.25">
      <c r="A327" s="17">
        <f t="shared" si="5"/>
        <v>326</v>
      </c>
      <c r="B327" s="95"/>
      <c r="C327" s="96" t="s">
        <v>23846</v>
      </c>
      <c r="D327" s="95" t="s">
        <v>23847</v>
      </c>
      <c r="E327" s="95" t="s">
        <v>23848</v>
      </c>
      <c r="F327" s="96" t="s">
        <v>23849</v>
      </c>
      <c r="G327" s="97" t="s">
        <v>21819</v>
      </c>
      <c r="H327" s="95" t="s">
        <v>23850</v>
      </c>
      <c r="I327" s="97">
        <v>1.0454545454545501</v>
      </c>
      <c r="J327" s="95" t="s">
        <v>23252</v>
      </c>
      <c r="K327" s="95" t="s">
        <v>14070</v>
      </c>
      <c r="L327" s="95"/>
    </row>
    <row r="328" spans="1:12" s="98" customFormat="1" ht="12" x14ac:dyDescent="0.25">
      <c r="A328" s="17">
        <f t="shared" si="5"/>
        <v>327</v>
      </c>
      <c r="B328" s="95"/>
      <c r="C328" s="96" t="s">
        <v>23851</v>
      </c>
      <c r="D328" s="95" t="s">
        <v>23852</v>
      </c>
      <c r="E328" s="95" t="s">
        <v>23853</v>
      </c>
      <c r="F328" s="96" t="s">
        <v>23854</v>
      </c>
      <c r="G328" s="97" t="s">
        <v>21819</v>
      </c>
      <c r="H328" s="95" t="s">
        <v>23855</v>
      </c>
      <c r="I328" s="97">
        <v>1.0454545454545501</v>
      </c>
      <c r="J328" s="95" t="s">
        <v>23252</v>
      </c>
      <c r="K328" s="95" t="s">
        <v>14070</v>
      </c>
      <c r="L328" s="95"/>
    </row>
    <row r="329" spans="1:12" s="98" customFormat="1" ht="12" x14ac:dyDescent="0.25">
      <c r="A329" s="17">
        <f t="shared" si="5"/>
        <v>328</v>
      </c>
      <c r="B329" s="96" t="s">
        <v>7808</v>
      </c>
      <c r="C329" s="96" t="s">
        <v>22085</v>
      </c>
      <c r="D329" s="95" t="s">
        <v>7809</v>
      </c>
      <c r="E329" s="95" t="s">
        <v>19047</v>
      </c>
      <c r="F329" s="96" t="s">
        <v>23856</v>
      </c>
      <c r="G329" s="97" t="s">
        <v>21819</v>
      </c>
      <c r="H329" s="95" t="s">
        <v>7809</v>
      </c>
      <c r="I329" s="97">
        <v>1.14772727272727</v>
      </c>
      <c r="J329" s="95" t="s">
        <v>23252</v>
      </c>
      <c r="K329" s="95" t="s">
        <v>14102</v>
      </c>
      <c r="L329" s="96" t="s">
        <v>7808</v>
      </c>
    </row>
    <row r="330" spans="1:12" s="98" customFormat="1" ht="12" x14ac:dyDescent="0.25">
      <c r="A330" s="17">
        <f t="shared" si="5"/>
        <v>329</v>
      </c>
      <c r="B330" s="96" t="s">
        <v>7805</v>
      </c>
      <c r="C330" s="96" t="s">
        <v>22120</v>
      </c>
      <c r="D330" s="95" t="s">
        <v>7806</v>
      </c>
      <c r="E330" s="95" t="s">
        <v>19049</v>
      </c>
      <c r="F330" s="96" t="s">
        <v>23857</v>
      </c>
      <c r="G330" s="97" t="s">
        <v>21819</v>
      </c>
      <c r="H330" s="95" t="s">
        <v>7806</v>
      </c>
      <c r="I330" s="97">
        <v>1.14772727272727</v>
      </c>
      <c r="J330" s="95" t="s">
        <v>23252</v>
      </c>
      <c r="K330" s="95" t="s">
        <v>14102</v>
      </c>
      <c r="L330" s="96" t="s">
        <v>7805</v>
      </c>
    </row>
    <row r="331" spans="1:12" s="98" customFormat="1" ht="12" x14ac:dyDescent="0.25">
      <c r="A331" s="17">
        <f t="shared" si="5"/>
        <v>330</v>
      </c>
      <c r="B331" s="95"/>
      <c r="C331" s="96" t="s">
        <v>22112</v>
      </c>
      <c r="D331" s="95" t="s">
        <v>23858</v>
      </c>
      <c r="E331" s="95" t="s">
        <v>23859</v>
      </c>
      <c r="F331" s="96" t="s">
        <v>23860</v>
      </c>
      <c r="G331" s="97" t="s">
        <v>21819</v>
      </c>
      <c r="H331" s="95" t="s">
        <v>23861</v>
      </c>
      <c r="I331" s="97">
        <v>1.1818181818181801</v>
      </c>
      <c r="J331" s="95" t="s">
        <v>23252</v>
      </c>
      <c r="K331" s="95" t="s">
        <v>14070</v>
      </c>
      <c r="L331" s="95"/>
    </row>
    <row r="332" spans="1:12" s="98" customFormat="1" ht="12" x14ac:dyDescent="0.25">
      <c r="A332" s="17">
        <f t="shared" si="5"/>
        <v>331</v>
      </c>
      <c r="B332" s="95"/>
      <c r="C332" s="96" t="s">
        <v>22114</v>
      </c>
      <c r="D332" s="95" t="s">
        <v>23862</v>
      </c>
      <c r="E332" s="95" t="s">
        <v>23863</v>
      </c>
      <c r="F332" s="96" t="s">
        <v>23864</v>
      </c>
      <c r="G332" s="97" t="s">
        <v>21819</v>
      </c>
      <c r="H332" s="95" t="s">
        <v>23865</v>
      </c>
      <c r="I332" s="97">
        <v>1.1818181818181801</v>
      </c>
      <c r="J332" s="95" t="s">
        <v>23252</v>
      </c>
      <c r="K332" s="95" t="s">
        <v>14070</v>
      </c>
      <c r="L332" s="95"/>
    </row>
    <row r="333" spans="1:12" s="98" customFormat="1" ht="12" x14ac:dyDescent="0.25">
      <c r="A333" s="17">
        <f t="shared" si="5"/>
        <v>332</v>
      </c>
      <c r="B333" s="95"/>
      <c r="C333" s="96" t="s">
        <v>22116</v>
      </c>
      <c r="D333" s="95" t="s">
        <v>23866</v>
      </c>
      <c r="E333" s="95" t="s">
        <v>23867</v>
      </c>
      <c r="F333" s="96" t="s">
        <v>23868</v>
      </c>
      <c r="G333" s="97" t="s">
        <v>21819</v>
      </c>
      <c r="H333" s="95" t="s">
        <v>23869</v>
      </c>
      <c r="I333" s="97">
        <v>1.1818181818181801</v>
      </c>
      <c r="J333" s="95" t="s">
        <v>23252</v>
      </c>
      <c r="K333" s="95" t="s">
        <v>14070</v>
      </c>
      <c r="L333" s="95"/>
    </row>
    <row r="334" spans="1:12" s="98" customFormat="1" ht="12" x14ac:dyDescent="0.25">
      <c r="A334" s="17">
        <f t="shared" si="5"/>
        <v>333</v>
      </c>
      <c r="B334" s="96" t="s">
        <v>7784</v>
      </c>
      <c r="C334" s="96" t="s">
        <v>22087</v>
      </c>
      <c r="D334" s="95" t="s">
        <v>7785</v>
      </c>
      <c r="E334" s="95" t="s">
        <v>7785</v>
      </c>
      <c r="F334" s="96" t="s">
        <v>23870</v>
      </c>
      <c r="G334" s="97" t="s">
        <v>21819</v>
      </c>
      <c r="H334" s="95" t="s">
        <v>7785</v>
      </c>
      <c r="I334" s="97">
        <v>1.4431818181818199</v>
      </c>
      <c r="J334" s="95" t="s">
        <v>23252</v>
      </c>
      <c r="K334" s="95" t="s">
        <v>14102</v>
      </c>
      <c r="L334" s="96" t="s">
        <v>7784</v>
      </c>
    </row>
    <row r="335" spans="1:12" s="98" customFormat="1" ht="12" x14ac:dyDescent="0.25">
      <c r="A335" s="17">
        <f t="shared" si="5"/>
        <v>334</v>
      </c>
      <c r="B335" s="95"/>
      <c r="C335" s="96" t="s">
        <v>22078</v>
      </c>
      <c r="D335" s="95" t="s">
        <v>23871</v>
      </c>
      <c r="E335" s="95" t="s">
        <v>23872</v>
      </c>
      <c r="F335" s="96" t="s">
        <v>23873</v>
      </c>
      <c r="G335" s="97" t="s">
        <v>21819</v>
      </c>
      <c r="H335" s="95" t="s">
        <v>22080</v>
      </c>
      <c r="I335" s="97">
        <v>1.49522727272727</v>
      </c>
      <c r="J335" s="95" t="s">
        <v>23252</v>
      </c>
      <c r="K335" s="95" t="s">
        <v>14070</v>
      </c>
      <c r="L335" s="95"/>
    </row>
    <row r="336" spans="1:12" s="98" customFormat="1" ht="12" x14ac:dyDescent="0.25">
      <c r="A336" s="17">
        <f t="shared" si="5"/>
        <v>335</v>
      </c>
      <c r="B336" s="95"/>
      <c r="C336" s="96" t="s">
        <v>22415</v>
      </c>
      <c r="D336" s="95" t="s">
        <v>23874</v>
      </c>
      <c r="E336" s="95" t="s">
        <v>23875</v>
      </c>
      <c r="F336" s="96" t="s">
        <v>23876</v>
      </c>
      <c r="G336" s="97" t="s">
        <v>21819</v>
      </c>
      <c r="H336" s="95" t="s">
        <v>22417</v>
      </c>
      <c r="I336" s="97">
        <v>3.98727272727273</v>
      </c>
      <c r="J336" s="95" t="s">
        <v>23252</v>
      </c>
      <c r="K336" s="95" t="s">
        <v>14070</v>
      </c>
      <c r="L336" s="95"/>
    </row>
    <row r="337" spans="1:12" s="98" customFormat="1" ht="12" x14ac:dyDescent="0.25">
      <c r="A337" s="17">
        <f t="shared" si="5"/>
        <v>336</v>
      </c>
      <c r="B337" s="95"/>
      <c r="C337" s="96" t="s">
        <v>23877</v>
      </c>
      <c r="D337" s="95" t="s">
        <v>23878</v>
      </c>
      <c r="E337" s="95" t="s">
        <v>23879</v>
      </c>
      <c r="F337" s="96" t="s">
        <v>23880</v>
      </c>
      <c r="G337" s="97" t="s">
        <v>21819</v>
      </c>
      <c r="H337" s="95" t="s">
        <v>23881</v>
      </c>
      <c r="I337" s="97">
        <v>4.9840909090909102</v>
      </c>
      <c r="J337" s="95" t="s">
        <v>23252</v>
      </c>
      <c r="K337" s="95" t="s">
        <v>14070</v>
      </c>
      <c r="L337" s="95"/>
    </row>
    <row r="338" spans="1:12" s="98" customFormat="1" ht="12" x14ac:dyDescent="0.25">
      <c r="A338" s="17">
        <f t="shared" si="5"/>
        <v>337</v>
      </c>
      <c r="B338" s="96" t="s">
        <v>7774</v>
      </c>
      <c r="C338" s="96" t="s">
        <v>21817</v>
      </c>
      <c r="D338" s="95" t="s">
        <v>7775</v>
      </c>
      <c r="E338" s="95" t="s">
        <v>23882</v>
      </c>
      <c r="F338" s="96" t="s">
        <v>23883</v>
      </c>
      <c r="G338" s="97" t="s">
        <v>21819</v>
      </c>
      <c r="H338" s="95" t="s">
        <v>7775</v>
      </c>
      <c r="I338" s="97">
        <v>5.0454545454545503</v>
      </c>
      <c r="J338" s="95" t="s">
        <v>23252</v>
      </c>
      <c r="K338" s="95" t="s">
        <v>14102</v>
      </c>
      <c r="L338" s="96" t="s">
        <v>7774</v>
      </c>
    </row>
    <row r="339" spans="1:12" s="98" customFormat="1" ht="12" x14ac:dyDescent="0.25">
      <c r="A339" s="17">
        <f t="shared" si="5"/>
        <v>338</v>
      </c>
      <c r="B339" s="95"/>
      <c r="C339" s="96" t="s">
        <v>23884</v>
      </c>
      <c r="D339" s="95" t="s">
        <v>23885</v>
      </c>
      <c r="E339" s="95" t="s">
        <v>23886</v>
      </c>
      <c r="F339" s="96" t="s">
        <v>23887</v>
      </c>
      <c r="G339" s="97" t="s">
        <v>21819</v>
      </c>
      <c r="H339" s="95" t="s">
        <v>23888</v>
      </c>
      <c r="I339" s="97">
        <v>5.8650000000000002</v>
      </c>
      <c r="J339" s="95" t="s">
        <v>23252</v>
      </c>
      <c r="K339" s="95" t="s">
        <v>14070</v>
      </c>
      <c r="L339" s="95"/>
    </row>
    <row r="340" spans="1:12" s="98" customFormat="1" ht="12" x14ac:dyDescent="0.25">
      <c r="A340" s="17">
        <f t="shared" si="5"/>
        <v>339</v>
      </c>
      <c r="B340" s="95"/>
      <c r="C340" s="96" t="s">
        <v>23889</v>
      </c>
      <c r="D340" s="95" t="s">
        <v>23890</v>
      </c>
      <c r="E340" s="95" t="s">
        <v>23891</v>
      </c>
      <c r="F340" s="96" t="s">
        <v>23892</v>
      </c>
      <c r="G340" s="97" t="s">
        <v>21819</v>
      </c>
      <c r="H340" s="95" t="s">
        <v>23893</v>
      </c>
      <c r="I340" s="97">
        <v>5.9809090909090896</v>
      </c>
      <c r="J340" s="95" t="s">
        <v>23252</v>
      </c>
      <c r="K340" s="95" t="s">
        <v>14070</v>
      </c>
      <c r="L340" s="95"/>
    </row>
    <row r="341" spans="1:12" s="98" customFormat="1" ht="12" x14ac:dyDescent="0.25">
      <c r="A341" s="17">
        <f t="shared" si="5"/>
        <v>340</v>
      </c>
      <c r="B341" s="96" t="s">
        <v>5092</v>
      </c>
      <c r="C341" s="96" t="s">
        <v>23894</v>
      </c>
      <c r="D341" s="95" t="s">
        <v>23895</v>
      </c>
      <c r="E341" s="95" t="s">
        <v>23896</v>
      </c>
      <c r="F341" s="96" t="s">
        <v>23897</v>
      </c>
      <c r="G341" s="97" t="s">
        <v>21819</v>
      </c>
      <c r="H341" s="95" t="s">
        <v>23898</v>
      </c>
      <c r="I341" s="97">
        <v>6.4772727272727302</v>
      </c>
      <c r="J341" s="95" t="s">
        <v>23252</v>
      </c>
      <c r="K341" s="95" t="s">
        <v>14102</v>
      </c>
      <c r="L341" s="96" t="s">
        <v>5092</v>
      </c>
    </row>
    <row r="342" spans="1:12" s="98" customFormat="1" ht="12" x14ac:dyDescent="0.25">
      <c r="A342" s="17">
        <f t="shared" si="5"/>
        <v>341</v>
      </c>
      <c r="B342" s="95"/>
      <c r="C342" s="96" t="s">
        <v>23899</v>
      </c>
      <c r="D342" s="95" t="s">
        <v>23900</v>
      </c>
      <c r="E342" s="95" t="s">
        <v>23901</v>
      </c>
      <c r="F342" s="96" t="s">
        <v>23902</v>
      </c>
      <c r="G342" s="97" t="s">
        <v>21819</v>
      </c>
      <c r="H342" s="95" t="s">
        <v>23903</v>
      </c>
      <c r="I342" s="97">
        <v>6.6136363636363598</v>
      </c>
      <c r="J342" s="95" t="s">
        <v>23252</v>
      </c>
      <c r="K342" s="95" t="s">
        <v>14070</v>
      </c>
      <c r="L342" s="95"/>
    </row>
    <row r="343" spans="1:12" s="98" customFormat="1" ht="12" x14ac:dyDescent="0.25">
      <c r="A343" s="17">
        <f t="shared" si="5"/>
        <v>342</v>
      </c>
      <c r="B343" s="95" t="s">
        <v>7069</v>
      </c>
      <c r="C343" s="96" t="s">
        <v>23904</v>
      </c>
      <c r="D343" s="95" t="s">
        <v>23905</v>
      </c>
      <c r="E343" s="95" t="s">
        <v>23906</v>
      </c>
      <c r="F343" s="96" t="s">
        <v>23907</v>
      </c>
      <c r="G343" s="97" t="s">
        <v>21819</v>
      </c>
      <c r="H343" s="95" t="s">
        <v>7070</v>
      </c>
      <c r="I343" s="97">
        <v>6.6704545454545503</v>
      </c>
      <c r="J343" s="95" t="s">
        <v>23252</v>
      </c>
      <c r="K343" s="95" t="s">
        <v>14102</v>
      </c>
      <c r="L343" s="95" t="s">
        <v>7069</v>
      </c>
    </row>
    <row r="344" spans="1:12" s="98" customFormat="1" ht="12" x14ac:dyDescent="0.25">
      <c r="A344" s="17">
        <f t="shared" si="5"/>
        <v>343</v>
      </c>
      <c r="B344" s="95"/>
      <c r="C344" s="96" t="s">
        <v>23908</v>
      </c>
      <c r="D344" s="95" t="s">
        <v>23909</v>
      </c>
      <c r="E344" s="95" t="s">
        <v>14904</v>
      </c>
      <c r="F344" s="96" t="s">
        <v>23910</v>
      </c>
      <c r="G344" s="97" t="s">
        <v>21819</v>
      </c>
      <c r="H344" s="95" t="s">
        <v>14904</v>
      </c>
      <c r="I344" s="97">
        <v>6.8636363636363598</v>
      </c>
      <c r="J344" s="95" t="s">
        <v>23252</v>
      </c>
      <c r="K344" s="95" t="s">
        <v>14070</v>
      </c>
      <c r="L344" s="95"/>
    </row>
    <row r="345" spans="1:12" s="98" customFormat="1" ht="12" x14ac:dyDescent="0.25">
      <c r="A345" s="17">
        <f t="shared" si="5"/>
        <v>344</v>
      </c>
      <c r="B345" s="95"/>
      <c r="C345" s="96" t="s">
        <v>23911</v>
      </c>
      <c r="D345" s="95" t="s">
        <v>23912</v>
      </c>
      <c r="E345" s="95" t="s">
        <v>23913</v>
      </c>
      <c r="F345" s="96" t="s">
        <v>23914</v>
      </c>
      <c r="G345" s="97" t="s">
        <v>21819</v>
      </c>
      <c r="H345" s="95" t="s">
        <v>5836</v>
      </c>
      <c r="I345" s="97">
        <v>6.9777272727272699</v>
      </c>
      <c r="J345" s="95" t="s">
        <v>23252</v>
      </c>
      <c r="K345" s="95" t="s">
        <v>14102</v>
      </c>
      <c r="L345" s="95" t="s">
        <v>5835</v>
      </c>
    </row>
    <row r="346" spans="1:12" s="98" customFormat="1" ht="12" x14ac:dyDescent="0.25">
      <c r="A346" s="17">
        <f t="shared" si="5"/>
        <v>345</v>
      </c>
      <c r="B346" s="95"/>
      <c r="C346" s="96" t="s">
        <v>22100</v>
      </c>
      <c r="D346" s="95" t="s">
        <v>23915</v>
      </c>
      <c r="E346" s="95" t="s">
        <v>23916</v>
      </c>
      <c r="F346" s="96" t="s">
        <v>23917</v>
      </c>
      <c r="G346" s="97" t="s">
        <v>21819</v>
      </c>
      <c r="H346" s="95" t="s">
        <v>6505</v>
      </c>
      <c r="I346" s="97">
        <v>6.9777272727272699</v>
      </c>
      <c r="J346" s="95" t="s">
        <v>23252</v>
      </c>
      <c r="K346" s="95" t="s">
        <v>14102</v>
      </c>
      <c r="L346" s="95" t="s">
        <v>6504</v>
      </c>
    </row>
    <row r="347" spans="1:12" s="98" customFormat="1" ht="12" x14ac:dyDescent="0.25">
      <c r="A347" s="17">
        <f t="shared" si="5"/>
        <v>346</v>
      </c>
      <c r="B347" s="95"/>
      <c r="C347" s="96" t="s">
        <v>22418</v>
      </c>
      <c r="D347" s="95" t="s">
        <v>23918</v>
      </c>
      <c r="E347" s="95" t="s">
        <v>23919</v>
      </c>
      <c r="F347" s="96" t="s">
        <v>23920</v>
      </c>
      <c r="G347" s="97" t="s">
        <v>21819</v>
      </c>
      <c r="H347" s="95" t="s">
        <v>23921</v>
      </c>
      <c r="I347" s="97">
        <v>7.4181818181818198</v>
      </c>
      <c r="J347" s="95" t="s">
        <v>23252</v>
      </c>
      <c r="K347" s="95" t="s">
        <v>14070</v>
      </c>
      <c r="L347" s="95"/>
    </row>
    <row r="348" spans="1:12" s="98" customFormat="1" ht="12" x14ac:dyDescent="0.25">
      <c r="A348" s="17">
        <f t="shared" si="5"/>
        <v>347</v>
      </c>
      <c r="B348" s="95"/>
      <c r="C348" s="96" t="s">
        <v>23922</v>
      </c>
      <c r="D348" s="95" t="s">
        <v>23923</v>
      </c>
      <c r="E348" s="95" t="s">
        <v>23924</v>
      </c>
      <c r="F348" s="96" t="s">
        <v>23925</v>
      </c>
      <c r="G348" s="97" t="s">
        <v>21819</v>
      </c>
      <c r="H348" s="95" t="s">
        <v>22405</v>
      </c>
      <c r="I348" s="97">
        <v>7.4645454545454504</v>
      </c>
      <c r="J348" s="95" t="s">
        <v>23252</v>
      </c>
      <c r="K348" s="95" t="s">
        <v>14070</v>
      </c>
      <c r="L348" s="95"/>
    </row>
    <row r="349" spans="1:12" s="98" customFormat="1" ht="12" x14ac:dyDescent="0.25">
      <c r="A349" s="17">
        <f t="shared" si="5"/>
        <v>348</v>
      </c>
      <c r="B349" s="95"/>
      <c r="C349" s="96" t="s">
        <v>23926</v>
      </c>
      <c r="D349" s="95" t="s">
        <v>23927</v>
      </c>
      <c r="E349" s="95" t="s">
        <v>23928</v>
      </c>
      <c r="F349" s="96" t="s">
        <v>23929</v>
      </c>
      <c r="G349" s="97" t="s">
        <v>21819</v>
      </c>
      <c r="H349" s="95" t="s">
        <v>22408</v>
      </c>
      <c r="I349" s="97">
        <v>7.9977272727272704</v>
      </c>
      <c r="J349" s="95" t="s">
        <v>23252</v>
      </c>
      <c r="K349" s="95" t="s">
        <v>14070</v>
      </c>
      <c r="L349" s="95"/>
    </row>
    <row r="350" spans="1:12" s="98" customFormat="1" ht="12" x14ac:dyDescent="0.25">
      <c r="A350" s="17">
        <f t="shared" si="5"/>
        <v>349</v>
      </c>
      <c r="B350" s="96" t="s">
        <v>6074</v>
      </c>
      <c r="C350" s="96" t="s">
        <v>23930</v>
      </c>
      <c r="D350" s="95" t="s">
        <v>6075</v>
      </c>
      <c r="E350" s="95" t="s">
        <v>23931</v>
      </c>
      <c r="F350" s="96" t="s">
        <v>23932</v>
      </c>
      <c r="G350" s="97" t="s">
        <v>21819</v>
      </c>
      <c r="H350" s="95" t="s">
        <v>6075</v>
      </c>
      <c r="I350" s="97">
        <v>8.2727272727272698</v>
      </c>
      <c r="J350" s="95" t="s">
        <v>23252</v>
      </c>
      <c r="K350" s="95" t="s">
        <v>14102</v>
      </c>
      <c r="L350" s="96" t="s">
        <v>6074</v>
      </c>
    </row>
    <row r="351" spans="1:12" s="98" customFormat="1" ht="12" x14ac:dyDescent="0.25">
      <c r="A351" s="17">
        <f t="shared" si="5"/>
        <v>350</v>
      </c>
      <c r="B351" s="96" t="s">
        <v>7264</v>
      </c>
      <c r="C351" s="96" t="s">
        <v>23933</v>
      </c>
      <c r="D351" s="95" t="s">
        <v>23934</v>
      </c>
      <c r="E351" s="95" t="s">
        <v>23935</v>
      </c>
      <c r="F351" s="96" t="s">
        <v>23936</v>
      </c>
      <c r="G351" s="97" t="s">
        <v>21819</v>
      </c>
      <c r="H351" s="95" t="s">
        <v>6995</v>
      </c>
      <c r="I351" s="97">
        <v>8.5568181818181799</v>
      </c>
      <c r="J351" s="95" t="s">
        <v>23252</v>
      </c>
      <c r="K351" s="95" t="s">
        <v>14102</v>
      </c>
      <c r="L351" s="96" t="s">
        <v>7264</v>
      </c>
    </row>
    <row r="352" spans="1:12" s="98" customFormat="1" ht="12" x14ac:dyDescent="0.25">
      <c r="A352" s="17">
        <f t="shared" si="5"/>
        <v>351</v>
      </c>
      <c r="B352" s="95" t="s">
        <v>5988</v>
      </c>
      <c r="C352" s="96" t="s">
        <v>22245</v>
      </c>
      <c r="D352" s="95" t="s">
        <v>23937</v>
      </c>
      <c r="E352" s="95" t="s">
        <v>23938</v>
      </c>
      <c r="F352" s="96" t="s">
        <v>23939</v>
      </c>
      <c r="G352" s="97" t="s">
        <v>21819</v>
      </c>
      <c r="H352" s="95" t="s">
        <v>5989</v>
      </c>
      <c r="I352" s="97">
        <v>12.0840909090909</v>
      </c>
      <c r="J352" s="95" t="s">
        <v>23252</v>
      </c>
      <c r="K352" s="95" t="s">
        <v>14102</v>
      </c>
      <c r="L352" s="95" t="s">
        <v>5988</v>
      </c>
    </row>
    <row r="353" spans="1:12" s="98" customFormat="1" ht="12" x14ac:dyDescent="0.25">
      <c r="A353" s="17">
        <f t="shared" si="5"/>
        <v>352</v>
      </c>
      <c r="B353" s="95" t="s">
        <v>166</v>
      </c>
      <c r="C353" s="96" t="s">
        <v>23940</v>
      </c>
      <c r="D353" s="95" t="s">
        <v>23941</v>
      </c>
      <c r="E353" s="95" t="s">
        <v>23942</v>
      </c>
      <c r="F353" s="96" t="s">
        <v>23943</v>
      </c>
      <c r="G353" s="97" t="s">
        <v>21819</v>
      </c>
      <c r="H353" s="95" t="s">
        <v>167</v>
      </c>
      <c r="I353" s="97">
        <v>30.386363636363601</v>
      </c>
      <c r="J353" s="95" t="s">
        <v>23252</v>
      </c>
      <c r="K353" s="95" t="s">
        <v>14102</v>
      </c>
      <c r="L353" s="95" t="s">
        <v>166</v>
      </c>
    </row>
    <row r="354" spans="1:12" s="98" customFormat="1" ht="12" x14ac:dyDescent="0.25">
      <c r="A354" s="17">
        <f t="shared" si="5"/>
        <v>353</v>
      </c>
      <c r="B354" s="95"/>
      <c r="C354" s="96" t="s">
        <v>22409</v>
      </c>
      <c r="D354" s="95" t="s">
        <v>23944</v>
      </c>
      <c r="E354" s="95" t="s">
        <v>23945</v>
      </c>
      <c r="F354" s="96" t="s">
        <v>23946</v>
      </c>
      <c r="G354" s="97" t="s">
        <v>21819</v>
      </c>
      <c r="H354" s="95" t="s">
        <v>22411</v>
      </c>
      <c r="I354" s="97">
        <v>34.113636363636402</v>
      </c>
      <c r="J354" s="95" t="s">
        <v>23252</v>
      </c>
      <c r="K354" s="95" t="s">
        <v>14070</v>
      </c>
      <c r="L354" s="95"/>
    </row>
    <row r="355" spans="1:12" s="98" customFormat="1" ht="12" x14ac:dyDescent="0.25">
      <c r="A355" s="17">
        <f t="shared" si="5"/>
        <v>354</v>
      </c>
      <c r="B355" s="95"/>
      <c r="C355" s="96" t="s">
        <v>22412</v>
      </c>
      <c r="D355" s="95" t="s">
        <v>23947</v>
      </c>
      <c r="E355" s="95" t="s">
        <v>23948</v>
      </c>
      <c r="F355" s="96" t="s">
        <v>23949</v>
      </c>
      <c r="G355" s="97" t="s">
        <v>21819</v>
      </c>
      <c r="H355" s="95" t="s">
        <v>22414</v>
      </c>
      <c r="I355" s="97">
        <v>38.389090909090903</v>
      </c>
      <c r="J355" s="95" t="s">
        <v>23252</v>
      </c>
      <c r="K355" s="95" t="s">
        <v>14070</v>
      </c>
      <c r="L355" s="95"/>
    </row>
    <row r="356" spans="1:12" s="98" customFormat="1" ht="12" x14ac:dyDescent="0.25">
      <c r="A356" s="17">
        <f t="shared" si="5"/>
        <v>355</v>
      </c>
      <c r="B356" s="96" t="s">
        <v>7765</v>
      </c>
      <c r="C356" s="96" t="s">
        <v>22164</v>
      </c>
      <c r="D356" s="95" t="s">
        <v>7856</v>
      </c>
      <c r="E356" s="95" t="s">
        <v>23950</v>
      </c>
      <c r="F356" s="96" t="s">
        <v>23951</v>
      </c>
      <c r="G356" s="97" t="s">
        <v>21819</v>
      </c>
      <c r="H356" s="95" t="s">
        <v>7856</v>
      </c>
      <c r="I356" s="97">
        <v>39.715909090909101</v>
      </c>
      <c r="J356" s="95" t="s">
        <v>23252</v>
      </c>
      <c r="K356" s="95" t="s">
        <v>14102</v>
      </c>
      <c r="L356" s="96" t="s">
        <v>7765</v>
      </c>
    </row>
    <row r="357" spans="1:12" s="98" customFormat="1" ht="12" x14ac:dyDescent="0.25">
      <c r="A357" s="17">
        <f t="shared" si="5"/>
        <v>356</v>
      </c>
      <c r="B357" s="95" t="s">
        <v>6182</v>
      </c>
      <c r="C357" s="96" t="s">
        <v>23952</v>
      </c>
      <c r="D357" s="95" t="s">
        <v>23953</v>
      </c>
      <c r="E357" s="95" t="s">
        <v>23954</v>
      </c>
      <c r="F357" s="96" t="s">
        <v>23955</v>
      </c>
      <c r="G357" s="97" t="s">
        <v>21819</v>
      </c>
      <c r="H357" s="95" t="s">
        <v>6183</v>
      </c>
      <c r="I357" s="97">
        <v>43.840909090909101</v>
      </c>
      <c r="J357" s="95" t="s">
        <v>23252</v>
      </c>
      <c r="K357" s="95" t="s">
        <v>14102</v>
      </c>
      <c r="L357" s="95" t="s">
        <v>6182</v>
      </c>
    </row>
    <row r="358" spans="1:12" s="98" customFormat="1" ht="12" x14ac:dyDescent="0.25">
      <c r="A358" s="17">
        <f t="shared" si="5"/>
        <v>357</v>
      </c>
      <c r="B358" s="96" t="s">
        <v>7256</v>
      </c>
      <c r="C358" s="96" t="s">
        <v>22095</v>
      </c>
      <c r="D358" s="95" t="s">
        <v>23956</v>
      </c>
      <c r="E358" s="95" t="s">
        <v>23957</v>
      </c>
      <c r="F358" s="96" t="s">
        <v>23958</v>
      </c>
      <c r="G358" s="97" t="s">
        <v>21819</v>
      </c>
      <c r="H358" s="95" t="s">
        <v>7257</v>
      </c>
      <c r="I358" s="97">
        <v>55.488636363636402</v>
      </c>
      <c r="J358" s="95" t="s">
        <v>23252</v>
      </c>
      <c r="K358" s="95" t="s">
        <v>14102</v>
      </c>
      <c r="L358" s="96" t="s">
        <v>7256</v>
      </c>
    </row>
    <row r="359" spans="1:12" s="98" customFormat="1" ht="12" x14ac:dyDescent="0.25">
      <c r="A359" s="17">
        <f t="shared" si="5"/>
        <v>358</v>
      </c>
      <c r="B359" s="96" t="s">
        <v>7312</v>
      </c>
      <c r="C359" s="96" t="s">
        <v>22400</v>
      </c>
      <c r="D359" s="95" t="s">
        <v>7313</v>
      </c>
      <c r="E359" s="95" t="s">
        <v>23959</v>
      </c>
      <c r="F359" s="96" t="s">
        <v>23960</v>
      </c>
      <c r="G359" s="97" t="s">
        <v>21819</v>
      </c>
      <c r="H359" s="95" t="s">
        <v>7313</v>
      </c>
      <c r="I359" s="97">
        <v>87.386363636363598</v>
      </c>
      <c r="J359" s="95" t="s">
        <v>23252</v>
      </c>
      <c r="K359" s="95" t="s">
        <v>14102</v>
      </c>
      <c r="L359" s="96" t="s">
        <v>7312</v>
      </c>
    </row>
    <row r="360" spans="1:12" s="98" customFormat="1" ht="12" x14ac:dyDescent="0.25">
      <c r="A360" s="17">
        <f t="shared" si="5"/>
        <v>359</v>
      </c>
      <c r="B360" s="96" t="s">
        <v>5716</v>
      </c>
      <c r="C360" s="96" t="s">
        <v>23961</v>
      </c>
      <c r="D360" s="95" t="s">
        <v>23962</v>
      </c>
      <c r="E360" s="95" t="s">
        <v>23963</v>
      </c>
      <c r="F360" s="96" t="s">
        <v>23964</v>
      </c>
      <c r="G360" s="97" t="s">
        <v>21819</v>
      </c>
      <c r="H360" s="95" t="s">
        <v>5717</v>
      </c>
      <c r="I360" s="97">
        <v>126.772727272727</v>
      </c>
      <c r="J360" s="95" t="s">
        <v>23252</v>
      </c>
      <c r="K360" s="95" t="s">
        <v>14102</v>
      </c>
      <c r="L360" s="96" t="s">
        <v>5716</v>
      </c>
    </row>
    <row r="361" spans="1:12" s="98" customFormat="1" ht="12" x14ac:dyDescent="0.25">
      <c r="A361" s="17">
        <f t="shared" si="5"/>
        <v>360</v>
      </c>
      <c r="B361" s="96" t="s">
        <v>5097</v>
      </c>
      <c r="C361" s="96" t="s">
        <v>23965</v>
      </c>
      <c r="D361" s="95" t="s">
        <v>23966</v>
      </c>
      <c r="E361" s="95" t="s">
        <v>23967</v>
      </c>
      <c r="F361" s="96" t="s">
        <v>23968</v>
      </c>
      <c r="G361" s="97" t="s">
        <v>21819</v>
      </c>
      <c r="H361" s="95" t="s">
        <v>5098</v>
      </c>
      <c r="I361" s="97">
        <v>160.136363636364</v>
      </c>
      <c r="J361" s="95" t="s">
        <v>23252</v>
      </c>
      <c r="K361" s="95" t="s">
        <v>14102</v>
      </c>
      <c r="L361" s="96" t="s">
        <v>5097</v>
      </c>
    </row>
    <row r="362" spans="1:12" s="98" customFormat="1" ht="12" x14ac:dyDescent="0.25">
      <c r="A362" s="17">
        <f t="shared" si="5"/>
        <v>361</v>
      </c>
      <c r="B362" s="96" t="s">
        <v>5686</v>
      </c>
      <c r="C362" s="96" t="s">
        <v>23969</v>
      </c>
      <c r="D362" s="95" t="s">
        <v>23970</v>
      </c>
      <c r="E362" s="95" t="s">
        <v>23971</v>
      </c>
      <c r="F362" s="96" t="s">
        <v>23972</v>
      </c>
      <c r="G362" s="97" t="s">
        <v>21819</v>
      </c>
      <c r="H362" s="95" t="s">
        <v>5687</v>
      </c>
      <c r="I362" s="97">
        <v>3.4204545454545499</v>
      </c>
      <c r="J362" s="95" t="s">
        <v>23252</v>
      </c>
      <c r="K362" s="95" t="s">
        <v>14102</v>
      </c>
      <c r="L362" s="96" t="s">
        <v>5686</v>
      </c>
    </row>
    <row r="363" spans="1:12" s="98" customFormat="1" ht="12" x14ac:dyDescent="0.25">
      <c r="A363" s="17">
        <f t="shared" si="5"/>
        <v>362</v>
      </c>
      <c r="B363" s="95"/>
      <c r="C363" s="96" t="s">
        <v>23973</v>
      </c>
      <c r="D363" s="95" t="s">
        <v>23974</v>
      </c>
      <c r="E363" s="95" t="s">
        <v>23975</v>
      </c>
      <c r="F363" s="96" t="s">
        <v>23976</v>
      </c>
      <c r="G363" s="97" t="s">
        <v>23977</v>
      </c>
      <c r="H363" s="95" t="s">
        <v>23978</v>
      </c>
      <c r="I363" s="97">
        <v>27.215909090909101</v>
      </c>
      <c r="J363" s="95" t="s">
        <v>23252</v>
      </c>
      <c r="K363" s="95" t="s">
        <v>14070</v>
      </c>
      <c r="L363" s="95"/>
    </row>
    <row r="364" spans="1:12" s="98" customFormat="1" ht="12" x14ac:dyDescent="0.25">
      <c r="A364" s="17">
        <f t="shared" si="5"/>
        <v>363</v>
      </c>
      <c r="B364" s="95"/>
      <c r="C364" s="96" t="s">
        <v>23979</v>
      </c>
      <c r="D364" s="95" t="s">
        <v>23980</v>
      </c>
      <c r="E364" s="95" t="s">
        <v>23981</v>
      </c>
      <c r="F364" s="96" t="s">
        <v>23982</v>
      </c>
      <c r="G364" s="97" t="s">
        <v>23977</v>
      </c>
      <c r="H364" s="95" t="s">
        <v>23983</v>
      </c>
      <c r="I364" s="97">
        <v>3.8068181818181799</v>
      </c>
      <c r="J364" s="95" t="s">
        <v>23252</v>
      </c>
      <c r="K364" s="95" t="s">
        <v>14070</v>
      </c>
      <c r="L364" s="95"/>
    </row>
    <row r="365" spans="1:12" s="98" customFormat="1" ht="12" x14ac:dyDescent="0.25">
      <c r="A365" s="17">
        <f t="shared" si="5"/>
        <v>364</v>
      </c>
      <c r="B365" s="95"/>
      <c r="C365" s="96" t="s">
        <v>23984</v>
      </c>
      <c r="D365" s="95" t="s">
        <v>23985</v>
      </c>
      <c r="E365" s="95" t="s">
        <v>23986</v>
      </c>
      <c r="F365" s="96" t="s">
        <v>23987</v>
      </c>
      <c r="G365" s="97" t="s">
        <v>22710</v>
      </c>
      <c r="H365" s="95" t="s">
        <v>23988</v>
      </c>
      <c r="I365" s="97">
        <v>0.115909090909091</v>
      </c>
      <c r="J365" s="95" t="s">
        <v>23252</v>
      </c>
      <c r="K365" s="95" t="s">
        <v>14070</v>
      </c>
      <c r="L365" s="95"/>
    </row>
    <row r="366" spans="1:12" s="98" customFormat="1" ht="12" x14ac:dyDescent="0.25">
      <c r="A366" s="17">
        <f t="shared" si="5"/>
        <v>365</v>
      </c>
      <c r="B366" s="95"/>
      <c r="C366" s="96" t="s">
        <v>23989</v>
      </c>
      <c r="D366" s="95" t="s">
        <v>23990</v>
      </c>
      <c r="E366" s="95" t="s">
        <v>23991</v>
      </c>
      <c r="F366" s="96" t="s">
        <v>23992</v>
      </c>
      <c r="G366" s="97" t="s">
        <v>22710</v>
      </c>
      <c r="H366" s="95" t="s">
        <v>23993</v>
      </c>
      <c r="I366" s="97">
        <v>0.56818181818181801</v>
      </c>
      <c r="J366" s="95" t="s">
        <v>23252</v>
      </c>
      <c r="K366" s="95" t="s">
        <v>14070</v>
      </c>
      <c r="L366" s="95"/>
    </row>
    <row r="367" spans="1:12" s="98" customFormat="1" ht="12" x14ac:dyDescent="0.25">
      <c r="A367" s="17">
        <f t="shared" si="5"/>
        <v>366</v>
      </c>
      <c r="B367" s="95"/>
      <c r="C367" s="96" t="s">
        <v>22387</v>
      </c>
      <c r="D367" s="95" t="s">
        <v>23994</v>
      </c>
      <c r="E367" s="95" t="s">
        <v>23995</v>
      </c>
      <c r="F367" s="96" t="s">
        <v>23996</v>
      </c>
      <c r="G367" s="97" t="s">
        <v>22710</v>
      </c>
      <c r="H367" s="95" t="s">
        <v>23997</v>
      </c>
      <c r="I367" s="97">
        <v>0.59090909090909105</v>
      </c>
      <c r="J367" s="95" t="s">
        <v>23252</v>
      </c>
      <c r="K367" s="95" t="s">
        <v>14070</v>
      </c>
      <c r="L367" s="95"/>
    </row>
    <row r="368" spans="1:12" s="98" customFormat="1" ht="12" x14ac:dyDescent="0.25">
      <c r="A368" s="17">
        <f t="shared" si="5"/>
        <v>367</v>
      </c>
      <c r="B368" s="95"/>
      <c r="C368" s="96" t="s">
        <v>23998</v>
      </c>
      <c r="D368" s="95" t="s">
        <v>23999</v>
      </c>
      <c r="E368" s="95" t="s">
        <v>24000</v>
      </c>
      <c r="F368" s="96" t="s">
        <v>24001</v>
      </c>
      <c r="G368" s="97" t="s">
        <v>22710</v>
      </c>
      <c r="H368" s="95" t="s">
        <v>24002</v>
      </c>
      <c r="I368" s="97">
        <v>0.75</v>
      </c>
      <c r="J368" s="95" t="s">
        <v>23252</v>
      </c>
      <c r="K368" s="95" t="s">
        <v>14070</v>
      </c>
      <c r="L368" s="95"/>
    </row>
    <row r="369" spans="1:12" s="98" customFormat="1" ht="12" x14ac:dyDescent="0.25">
      <c r="A369" s="17">
        <f t="shared" si="5"/>
        <v>368</v>
      </c>
      <c r="B369" s="95"/>
      <c r="C369" s="96" t="s">
        <v>24003</v>
      </c>
      <c r="D369" s="95" t="s">
        <v>24004</v>
      </c>
      <c r="E369" s="95" t="s">
        <v>24005</v>
      </c>
      <c r="F369" s="96" t="s">
        <v>24006</v>
      </c>
      <c r="G369" s="97" t="s">
        <v>22710</v>
      </c>
      <c r="H369" s="95" t="s">
        <v>24007</v>
      </c>
      <c r="I369" s="97">
        <v>0.75</v>
      </c>
      <c r="J369" s="95" t="s">
        <v>23252</v>
      </c>
      <c r="K369" s="95" t="s">
        <v>14070</v>
      </c>
      <c r="L369" s="95"/>
    </row>
    <row r="370" spans="1:12" s="98" customFormat="1" ht="12" x14ac:dyDescent="0.25">
      <c r="A370" s="17">
        <f t="shared" si="5"/>
        <v>369</v>
      </c>
      <c r="B370" s="95"/>
      <c r="C370" s="96" t="s">
        <v>24008</v>
      </c>
      <c r="D370" s="95" t="s">
        <v>24009</v>
      </c>
      <c r="E370" s="95" t="s">
        <v>24010</v>
      </c>
      <c r="F370" s="96" t="s">
        <v>24011</v>
      </c>
      <c r="G370" s="97" t="s">
        <v>22710</v>
      </c>
      <c r="H370" s="95" t="s">
        <v>24012</v>
      </c>
      <c r="I370" s="97">
        <v>1.2840909090909101</v>
      </c>
      <c r="J370" s="95" t="s">
        <v>23252</v>
      </c>
      <c r="K370" s="95" t="s">
        <v>14070</v>
      </c>
      <c r="L370" s="95"/>
    </row>
    <row r="371" spans="1:12" s="98" customFormat="1" ht="12" x14ac:dyDescent="0.25">
      <c r="A371" s="17">
        <f t="shared" si="5"/>
        <v>370</v>
      </c>
      <c r="B371" s="95"/>
      <c r="C371" s="96" t="s">
        <v>24013</v>
      </c>
      <c r="D371" s="95" t="s">
        <v>24014</v>
      </c>
      <c r="E371" s="95" t="s">
        <v>24015</v>
      </c>
      <c r="F371" s="96" t="s">
        <v>24016</v>
      </c>
      <c r="G371" s="97" t="s">
        <v>22710</v>
      </c>
      <c r="H371" s="95" t="s">
        <v>24017</v>
      </c>
      <c r="I371" s="97">
        <v>1.7840909090909101</v>
      </c>
      <c r="J371" s="95" t="s">
        <v>23252</v>
      </c>
      <c r="K371" s="95" t="s">
        <v>14070</v>
      </c>
      <c r="L371" s="95"/>
    </row>
    <row r="372" spans="1:12" s="98" customFormat="1" ht="12" x14ac:dyDescent="0.25">
      <c r="A372" s="17">
        <f t="shared" si="5"/>
        <v>371</v>
      </c>
      <c r="B372" s="95"/>
      <c r="C372" s="96" t="s">
        <v>24018</v>
      </c>
      <c r="D372" s="95" t="s">
        <v>24019</v>
      </c>
      <c r="E372" s="95" t="s">
        <v>24020</v>
      </c>
      <c r="F372" s="96" t="s">
        <v>24021</v>
      </c>
      <c r="G372" s="97" t="s">
        <v>22710</v>
      </c>
      <c r="H372" s="95" t="s">
        <v>24022</v>
      </c>
      <c r="I372" s="97">
        <v>1.7840909090909101</v>
      </c>
      <c r="J372" s="95" t="s">
        <v>23252</v>
      </c>
      <c r="K372" s="95" t="s">
        <v>14070</v>
      </c>
      <c r="L372" s="95"/>
    </row>
    <row r="373" spans="1:12" s="98" customFormat="1" ht="12" x14ac:dyDescent="0.25">
      <c r="A373" s="17">
        <f t="shared" si="5"/>
        <v>372</v>
      </c>
      <c r="B373" s="95"/>
      <c r="C373" s="96" t="s">
        <v>24023</v>
      </c>
      <c r="D373" s="95" t="s">
        <v>24024</v>
      </c>
      <c r="E373" s="95" t="s">
        <v>24025</v>
      </c>
      <c r="F373" s="96" t="s">
        <v>24026</v>
      </c>
      <c r="G373" s="97" t="s">
        <v>22710</v>
      </c>
      <c r="H373" s="95" t="s">
        <v>24027</v>
      </c>
      <c r="I373" s="97">
        <v>2.2272727272727302</v>
      </c>
      <c r="J373" s="95" t="s">
        <v>23252</v>
      </c>
      <c r="K373" s="95" t="s">
        <v>14070</v>
      </c>
      <c r="L373" s="95"/>
    </row>
    <row r="374" spans="1:12" s="98" customFormat="1" ht="12" x14ac:dyDescent="0.25">
      <c r="A374" s="17">
        <f t="shared" si="5"/>
        <v>373</v>
      </c>
      <c r="B374" s="95"/>
      <c r="C374" s="96" t="s">
        <v>24028</v>
      </c>
      <c r="D374" s="95" t="s">
        <v>24029</v>
      </c>
      <c r="E374" s="95" t="s">
        <v>24030</v>
      </c>
      <c r="F374" s="96" t="s">
        <v>24031</v>
      </c>
      <c r="G374" s="97" t="s">
        <v>22710</v>
      </c>
      <c r="H374" s="95" t="s">
        <v>24032</v>
      </c>
      <c r="I374" s="97">
        <v>2.2613636363636398</v>
      </c>
      <c r="J374" s="95" t="s">
        <v>23252</v>
      </c>
      <c r="K374" s="95" t="s">
        <v>14070</v>
      </c>
      <c r="L374" s="95"/>
    </row>
    <row r="375" spans="1:12" s="98" customFormat="1" ht="12" x14ac:dyDescent="0.25">
      <c r="A375" s="17">
        <f t="shared" si="5"/>
        <v>374</v>
      </c>
      <c r="B375" s="95"/>
      <c r="C375" s="96" t="s">
        <v>24033</v>
      </c>
      <c r="D375" s="95" t="s">
        <v>24034</v>
      </c>
      <c r="E375" s="95" t="s">
        <v>24035</v>
      </c>
      <c r="F375" s="96" t="s">
        <v>24036</v>
      </c>
      <c r="G375" s="97" t="s">
        <v>22710</v>
      </c>
      <c r="H375" s="95" t="s">
        <v>24037</v>
      </c>
      <c r="I375" s="97">
        <v>2.3068181818181799</v>
      </c>
      <c r="J375" s="95" t="s">
        <v>23252</v>
      </c>
      <c r="K375" s="95" t="s">
        <v>14070</v>
      </c>
      <c r="L375" s="95"/>
    </row>
    <row r="376" spans="1:12" s="98" customFormat="1" ht="12" x14ac:dyDescent="0.25">
      <c r="A376" s="17">
        <f t="shared" si="5"/>
        <v>375</v>
      </c>
      <c r="B376" s="95"/>
      <c r="C376" s="96" t="s">
        <v>22456</v>
      </c>
      <c r="D376" s="95" t="s">
        <v>24038</v>
      </c>
      <c r="E376" s="95" t="s">
        <v>24039</v>
      </c>
      <c r="F376" s="96" t="s">
        <v>24040</v>
      </c>
      <c r="G376" s="97" t="s">
        <v>22710</v>
      </c>
      <c r="H376" s="95" t="s">
        <v>24041</v>
      </c>
      <c r="I376" s="97">
        <v>2.375</v>
      </c>
      <c r="J376" s="95" t="s">
        <v>23252</v>
      </c>
      <c r="K376" s="95" t="s">
        <v>14070</v>
      </c>
      <c r="L376" s="95"/>
    </row>
    <row r="377" spans="1:12" s="98" customFormat="1" ht="12" x14ac:dyDescent="0.25">
      <c r="A377" s="17">
        <f t="shared" si="5"/>
        <v>376</v>
      </c>
      <c r="B377" s="96" t="s">
        <v>7745</v>
      </c>
      <c r="C377" s="96" t="s">
        <v>22162</v>
      </c>
      <c r="D377" s="95" t="s">
        <v>24042</v>
      </c>
      <c r="E377" s="95" t="s">
        <v>24043</v>
      </c>
      <c r="F377" s="96" t="s">
        <v>24044</v>
      </c>
      <c r="G377" s="97" t="s">
        <v>22710</v>
      </c>
      <c r="H377" s="95" t="s">
        <v>7746</v>
      </c>
      <c r="I377" s="97">
        <v>2.5340909090909101</v>
      </c>
      <c r="J377" s="95" t="s">
        <v>23252</v>
      </c>
      <c r="K377" s="95" t="s">
        <v>14102</v>
      </c>
      <c r="L377" s="96" t="s">
        <v>7745</v>
      </c>
    </row>
    <row r="378" spans="1:12" s="98" customFormat="1" ht="12" x14ac:dyDescent="0.25">
      <c r="A378" s="17">
        <f t="shared" si="5"/>
        <v>377</v>
      </c>
      <c r="B378" s="95"/>
      <c r="C378" s="96" t="s">
        <v>22504</v>
      </c>
      <c r="D378" s="95" t="s">
        <v>24045</v>
      </c>
      <c r="E378" s="95" t="s">
        <v>24046</v>
      </c>
      <c r="F378" s="96" t="s">
        <v>24047</v>
      </c>
      <c r="G378" s="97" t="s">
        <v>22710</v>
      </c>
      <c r="H378" s="95" t="s">
        <v>24048</v>
      </c>
      <c r="I378" s="97">
        <v>2.6704545454545499</v>
      </c>
      <c r="J378" s="95" t="s">
        <v>23252</v>
      </c>
      <c r="K378" s="95" t="s">
        <v>14070</v>
      </c>
      <c r="L378" s="95"/>
    </row>
    <row r="379" spans="1:12" s="98" customFormat="1" ht="12" x14ac:dyDescent="0.25">
      <c r="A379" s="17">
        <f t="shared" si="5"/>
        <v>378</v>
      </c>
      <c r="B379" s="95"/>
      <c r="C379" s="96" t="s">
        <v>24049</v>
      </c>
      <c r="D379" s="95" t="s">
        <v>24050</v>
      </c>
      <c r="E379" s="95" t="s">
        <v>24051</v>
      </c>
      <c r="F379" s="96" t="s">
        <v>24052</v>
      </c>
      <c r="G379" s="97" t="s">
        <v>22710</v>
      </c>
      <c r="H379" s="95" t="s">
        <v>24053</v>
      </c>
      <c r="I379" s="97">
        <v>2.6931818181818201</v>
      </c>
      <c r="J379" s="95" t="s">
        <v>23252</v>
      </c>
      <c r="K379" s="95" t="s">
        <v>14070</v>
      </c>
      <c r="L379" s="95"/>
    </row>
    <row r="380" spans="1:12" s="98" customFormat="1" ht="12" x14ac:dyDescent="0.25">
      <c r="A380" s="17">
        <f t="shared" si="5"/>
        <v>379</v>
      </c>
      <c r="B380" s="95"/>
      <c r="C380" s="96" t="s">
        <v>24054</v>
      </c>
      <c r="D380" s="95" t="s">
        <v>24055</v>
      </c>
      <c r="E380" s="95" t="s">
        <v>24056</v>
      </c>
      <c r="F380" s="96" t="s">
        <v>24057</v>
      </c>
      <c r="G380" s="97" t="s">
        <v>22710</v>
      </c>
      <c r="H380" s="95" t="s">
        <v>24058</v>
      </c>
      <c r="I380" s="97">
        <v>2.8295454545454501</v>
      </c>
      <c r="J380" s="95" t="s">
        <v>23252</v>
      </c>
      <c r="K380" s="95" t="s">
        <v>14070</v>
      </c>
      <c r="L380" s="95"/>
    </row>
    <row r="381" spans="1:12" s="98" customFormat="1" ht="12" x14ac:dyDescent="0.25">
      <c r="A381" s="17">
        <f t="shared" si="5"/>
        <v>380</v>
      </c>
      <c r="B381" s="95"/>
      <c r="C381" s="96" t="s">
        <v>24059</v>
      </c>
      <c r="D381" s="95" t="s">
        <v>24060</v>
      </c>
      <c r="E381" s="95" t="s">
        <v>24061</v>
      </c>
      <c r="F381" s="96" t="s">
        <v>24062</v>
      </c>
      <c r="G381" s="97" t="s">
        <v>22710</v>
      </c>
      <c r="H381" s="95" t="s">
        <v>24063</v>
      </c>
      <c r="I381" s="97">
        <v>2.8863636363636398</v>
      </c>
      <c r="J381" s="95" t="s">
        <v>23252</v>
      </c>
      <c r="K381" s="95" t="s">
        <v>14070</v>
      </c>
      <c r="L381" s="95"/>
    </row>
    <row r="382" spans="1:12" s="98" customFormat="1" ht="12" x14ac:dyDescent="0.25">
      <c r="A382" s="17">
        <f t="shared" si="5"/>
        <v>381</v>
      </c>
      <c r="B382" s="95"/>
      <c r="C382" s="96" t="s">
        <v>24064</v>
      </c>
      <c r="D382" s="95" t="s">
        <v>24065</v>
      </c>
      <c r="E382" s="95" t="s">
        <v>24066</v>
      </c>
      <c r="F382" s="96" t="s">
        <v>24067</v>
      </c>
      <c r="G382" s="97" t="s">
        <v>22710</v>
      </c>
      <c r="H382" s="95" t="s">
        <v>24068</v>
      </c>
      <c r="I382" s="97">
        <v>2.8977272727272698</v>
      </c>
      <c r="J382" s="95" t="s">
        <v>23252</v>
      </c>
      <c r="K382" s="95" t="s">
        <v>14070</v>
      </c>
      <c r="L382" s="95"/>
    </row>
    <row r="383" spans="1:12" s="98" customFormat="1" ht="12" x14ac:dyDescent="0.25">
      <c r="A383" s="17">
        <f t="shared" si="5"/>
        <v>382</v>
      </c>
      <c r="B383" s="95"/>
      <c r="C383" s="96" t="s">
        <v>24069</v>
      </c>
      <c r="D383" s="95" t="s">
        <v>24070</v>
      </c>
      <c r="E383" s="95" t="s">
        <v>24071</v>
      </c>
      <c r="F383" s="96" t="s">
        <v>24072</v>
      </c>
      <c r="G383" s="97" t="s">
        <v>22710</v>
      </c>
      <c r="H383" s="95" t="s">
        <v>24073</v>
      </c>
      <c r="I383" s="97">
        <v>3</v>
      </c>
      <c r="J383" s="95" t="s">
        <v>23252</v>
      </c>
      <c r="K383" s="95" t="s">
        <v>14070</v>
      </c>
      <c r="L383" s="95"/>
    </row>
    <row r="384" spans="1:12" s="98" customFormat="1" ht="12" x14ac:dyDescent="0.25">
      <c r="A384" s="17">
        <f t="shared" si="5"/>
        <v>383</v>
      </c>
      <c r="B384" s="95"/>
      <c r="C384" s="96" t="s">
        <v>24074</v>
      </c>
      <c r="D384" s="95" t="s">
        <v>24075</v>
      </c>
      <c r="E384" s="95" t="s">
        <v>24076</v>
      </c>
      <c r="F384" s="96" t="s">
        <v>24077</v>
      </c>
      <c r="G384" s="97" t="s">
        <v>22710</v>
      </c>
      <c r="H384" s="95" t="s">
        <v>24078</v>
      </c>
      <c r="I384" s="97">
        <v>3.0340909090909101</v>
      </c>
      <c r="J384" s="95" t="s">
        <v>23252</v>
      </c>
      <c r="K384" s="95" t="s">
        <v>14070</v>
      </c>
      <c r="L384" s="95"/>
    </row>
    <row r="385" spans="1:12" s="98" customFormat="1" ht="12" x14ac:dyDescent="0.25">
      <c r="A385" s="17">
        <f t="shared" si="5"/>
        <v>384</v>
      </c>
      <c r="B385" s="95"/>
      <c r="C385" s="96" t="s">
        <v>24079</v>
      </c>
      <c r="D385" s="95" t="s">
        <v>24080</v>
      </c>
      <c r="E385" s="95" t="s">
        <v>24081</v>
      </c>
      <c r="F385" s="96" t="s">
        <v>24082</v>
      </c>
      <c r="G385" s="97" t="s">
        <v>22710</v>
      </c>
      <c r="H385" s="95" t="s">
        <v>24083</v>
      </c>
      <c r="I385" s="97">
        <v>3.3977272727272698</v>
      </c>
      <c r="J385" s="95" t="s">
        <v>23252</v>
      </c>
      <c r="K385" s="95" t="s">
        <v>14070</v>
      </c>
      <c r="L385" s="95"/>
    </row>
    <row r="386" spans="1:12" s="98" customFormat="1" ht="12" x14ac:dyDescent="0.25">
      <c r="A386" s="17">
        <f t="shared" si="5"/>
        <v>385</v>
      </c>
      <c r="B386" s="95"/>
      <c r="C386" s="96" t="s">
        <v>24084</v>
      </c>
      <c r="D386" s="95" t="s">
        <v>24050</v>
      </c>
      <c r="E386" s="95" t="s">
        <v>24085</v>
      </c>
      <c r="F386" s="96" t="s">
        <v>24052</v>
      </c>
      <c r="G386" s="97" t="s">
        <v>22710</v>
      </c>
      <c r="H386" s="95" t="s">
        <v>24053</v>
      </c>
      <c r="I386" s="97">
        <v>3.6363636363636398</v>
      </c>
      <c r="J386" s="95" t="s">
        <v>23252</v>
      </c>
      <c r="K386" s="95" t="s">
        <v>14070</v>
      </c>
      <c r="L386" s="95"/>
    </row>
    <row r="387" spans="1:12" s="98" customFormat="1" ht="12" x14ac:dyDescent="0.25">
      <c r="A387" s="17">
        <f t="shared" si="5"/>
        <v>386</v>
      </c>
      <c r="B387" s="95"/>
      <c r="C387" s="96" t="s">
        <v>22452</v>
      </c>
      <c r="D387" s="95" t="s">
        <v>24086</v>
      </c>
      <c r="E387" s="95" t="s">
        <v>24087</v>
      </c>
      <c r="F387" s="96" t="s">
        <v>24088</v>
      </c>
      <c r="G387" s="97" t="s">
        <v>22710</v>
      </c>
      <c r="H387" s="95" t="s">
        <v>24089</v>
      </c>
      <c r="I387" s="97">
        <v>4.75</v>
      </c>
      <c r="J387" s="95" t="s">
        <v>23252</v>
      </c>
      <c r="K387" s="95" t="s">
        <v>14070</v>
      </c>
      <c r="L387" s="95"/>
    </row>
    <row r="388" spans="1:12" s="98" customFormat="1" ht="12" x14ac:dyDescent="0.25">
      <c r="A388" s="17">
        <f t="shared" ref="A388:A451" si="6">A387+1</f>
        <v>387</v>
      </c>
      <c r="B388" s="95"/>
      <c r="C388" s="96" t="s">
        <v>24090</v>
      </c>
      <c r="D388" s="95" t="s">
        <v>24091</v>
      </c>
      <c r="E388" s="95" t="s">
        <v>24092</v>
      </c>
      <c r="F388" s="96" t="s">
        <v>24093</v>
      </c>
      <c r="G388" s="97" t="s">
        <v>22710</v>
      </c>
      <c r="H388" s="95" t="s">
        <v>24094</v>
      </c>
      <c r="I388" s="97">
        <v>4.8409090909090899</v>
      </c>
      <c r="J388" s="95" t="s">
        <v>23252</v>
      </c>
      <c r="K388" s="95" t="s">
        <v>14070</v>
      </c>
      <c r="L388" s="95"/>
    </row>
    <row r="389" spans="1:12" s="98" customFormat="1" ht="12" x14ac:dyDescent="0.25">
      <c r="A389" s="17">
        <f t="shared" si="6"/>
        <v>388</v>
      </c>
      <c r="B389" s="95"/>
      <c r="C389" s="96" t="s">
        <v>24095</v>
      </c>
      <c r="D389" s="95" t="s">
        <v>24096</v>
      </c>
      <c r="E389" s="95" t="s">
        <v>24097</v>
      </c>
      <c r="F389" s="96" t="s">
        <v>24098</v>
      </c>
      <c r="G389" s="97" t="s">
        <v>22710</v>
      </c>
      <c r="H389" s="95" t="s">
        <v>24099</v>
      </c>
      <c r="I389" s="97">
        <v>5.0795454545454497</v>
      </c>
      <c r="J389" s="95" t="s">
        <v>23252</v>
      </c>
      <c r="K389" s="95" t="s">
        <v>14070</v>
      </c>
      <c r="L389" s="95"/>
    </row>
    <row r="390" spans="1:12" s="98" customFormat="1" ht="12" x14ac:dyDescent="0.25">
      <c r="A390" s="17">
        <f t="shared" si="6"/>
        <v>389</v>
      </c>
      <c r="B390" s="95"/>
      <c r="C390" s="96" t="s">
        <v>24100</v>
      </c>
      <c r="D390" s="95" t="s">
        <v>24101</v>
      </c>
      <c r="E390" s="95" t="s">
        <v>24102</v>
      </c>
      <c r="F390" s="96" t="s">
        <v>24103</v>
      </c>
      <c r="G390" s="97" t="s">
        <v>22710</v>
      </c>
      <c r="H390" s="95" t="s">
        <v>24104</v>
      </c>
      <c r="I390" s="97">
        <v>5.4772727272727302</v>
      </c>
      <c r="J390" s="95" t="s">
        <v>23252</v>
      </c>
      <c r="K390" s="95" t="s">
        <v>14070</v>
      </c>
      <c r="L390" s="95"/>
    </row>
    <row r="391" spans="1:12" s="98" customFormat="1" ht="12" x14ac:dyDescent="0.25">
      <c r="A391" s="17">
        <f t="shared" si="6"/>
        <v>390</v>
      </c>
      <c r="B391" s="96" t="s">
        <v>7782</v>
      </c>
      <c r="C391" s="96" t="s">
        <v>24105</v>
      </c>
      <c r="D391" s="95" t="s">
        <v>24106</v>
      </c>
      <c r="E391" s="95" t="s">
        <v>24107</v>
      </c>
      <c r="F391" s="96" t="s">
        <v>24108</v>
      </c>
      <c r="G391" s="97" t="s">
        <v>22710</v>
      </c>
      <c r="H391" s="95" t="s">
        <v>24109</v>
      </c>
      <c r="I391" s="97">
        <v>5.75</v>
      </c>
      <c r="J391" s="95" t="s">
        <v>23252</v>
      </c>
      <c r="K391" s="95" t="s">
        <v>14102</v>
      </c>
      <c r="L391" s="96" t="s">
        <v>7782</v>
      </c>
    </row>
    <row r="392" spans="1:12" s="98" customFormat="1" ht="12" x14ac:dyDescent="0.25">
      <c r="A392" s="17">
        <f t="shared" si="6"/>
        <v>391</v>
      </c>
      <c r="B392" s="95"/>
      <c r="C392" s="96" t="s">
        <v>24110</v>
      </c>
      <c r="D392" s="95" t="s">
        <v>24111</v>
      </c>
      <c r="E392" s="95" t="s">
        <v>24112</v>
      </c>
      <c r="F392" s="96" t="s">
        <v>24113</v>
      </c>
      <c r="G392" s="97" t="s">
        <v>22710</v>
      </c>
      <c r="H392" s="95" t="s">
        <v>24114</v>
      </c>
      <c r="I392" s="97">
        <v>6.2613636363636402</v>
      </c>
      <c r="J392" s="95" t="s">
        <v>23252</v>
      </c>
      <c r="K392" s="95" t="s">
        <v>14070</v>
      </c>
      <c r="L392" s="95"/>
    </row>
    <row r="393" spans="1:12" s="98" customFormat="1" ht="12" x14ac:dyDescent="0.25">
      <c r="A393" s="17">
        <f t="shared" si="6"/>
        <v>392</v>
      </c>
      <c r="B393" s="95"/>
      <c r="C393" s="96" t="s">
        <v>22450</v>
      </c>
      <c r="D393" s="95" t="s">
        <v>24115</v>
      </c>
      <c r="E393" s="95" t="s">
        <v>24116</v>
      </c>
      <c r="F393" s="96" t="s">
        <v>24117</v>
      </c>
      <c r="G393" s="97" t="s">
        <v>22710</v>
      </c>
      <c r="H393" s="95" t="s">
        <v>24118</v>
      </c>
      <c r="I393" s="97">
        <v>8.25</v>
      </c>
      <c r="J393" s="95" t="s">
        <v>23252</v>
      </c>
      <c r="K393" s="95" t="s">
        <v>14070</v>
      </c>
      <c r="L393" s="95"/>
    </row>
    <row r="394" spans="1:12" s="98" customFormat="1" ht="12" x14ac:dyDescent="0.25">
      <c r="A394" s="17">
        <f t="shared" si="6"/>
        <v>393</v>
      </c>
      <c r="B394" s="95"/>
      <c r="C394" s="96" t="s">
        <v>24119</v>
      </c>
      <c r="D394" s="95" t="s">
        <v>24120</v>
      </c>
      <c r="E394" s="95" t="s">
        <v>24121</v>
      </c>
      <c r="F394" s="96" t="s">
        <v>24122</v>
      </c>
      <c r="G394" s="97" t="s">
        <v>22710</v>
      </c>
      <c r="H394" s="95" t="s">
        <v>24123</v>
      </c>
      <c r="I394" s="97">
        <v>9.5681818181818201</v>
      </c>
      <c r="J394" s="95" t="s">
        <v>23252</v>
      </c>
      <c r="K394" s="95" t="s">
        <v>14070</v>
      </c>
      <c r="L394" s="95"/>
    </row>
    <row r="395" spans="1:12" s="98" customFormat="1" ht="12" x14ac:dyDescent="0.25">
      <c r="A395" s="17">
        <f t="shared" si="6"/>
        <v>394</v>
      </c>
      <c r="B395" s="95"/>
      <c r="C395" s="96" t="s">
        <v>21958</v>
      </c>
      <c r="D395" s="95" t="s">
        <v>24124</v>
      </c>
      <c r="E395" s="95" t="s">
        <v>24125</v>
      </c>
      <c r="F395" s="96" t="s">
        <v>24126</v>
      </c>
      <c r="G395" s="97" t="s">
        <v>22710</v>
      </c>
      <c r="H395" s="95" t="s">
        <v>24127</v>
      </c>
      <c r="I395" s="97">
        <v>9.8068181818181799</v>
      </c>
      <c r="J395" s="95" t="s">
        <v>23252</v>
      </c>
      <c r="K395" s="95" t="s">
        <v>14070</v>
      </c>
      <c r="L395" s="95"/>
    </row>
    <row r="396" spans="1:12" s="98" customFormat="1" ht="12" x14ac:dyDescent="0.25">
      <c r="A396" s="17">
        <f t="shared" si="6"/>
        <v>395</v>
      </c>
      <c r="B396" s="95"/>
      <c r="C396" s="96" t="s">
        <v>22462</v>
      </c>
      <c r="D396" s="95" t="s">
        <v>24128</v>
      </c>
      <c r="E396" s="95" t="s">
        <v>24129</v>
      </c>
      <c r="F396" s="96" t="s">
        <v>24130</v>
      </c>
      <c r="G396" s="97" t="s">
        <v>22710</v>
      </c>
      <c r="H396" s="95" t="s">
        <v>24131</v>
      </c>
      <c r="I396" s="97">
        <v>20.068181818181799</v>
      </c>
      <c r="J396" s="95" t="s">
        <v>23252</v>
      </c>
      <c r="K396" s="95" t="s">
        <v>14070</v>
      </c>
      <c r="L396" s="95"/>
    </row>
    <row r="397" spans="1:12" s="98" customFormat="1" ht="12" x14ac:dyDescent="0.25">
      <c r="A397" s="17">
        <f t="shared" si="6"/>
        <v>396</v>
      </c>
      <c r="B397" s="95"/>
      <c r="C397" s="96" t="s">
        <v>24132</v>
      </c>
      <c r="D397" s="95" t="s">
        <v>24133</v>
      </c>
      <c r="E397" s="95" t="s">
        <v>24134</v>
      </c>
      <c r="F397" s="96" t="s">
        <v>24135</v>
      </c>
      <c r="G397" s="97" t="s">
        <v>22710</v>
      </c>
      <c r="H397" s="95" t="s">
        <v>24136</v>
      </c>
      <c r="I397" s="97">
        <v>27.022727272727298</v>
      </c>
      <c r="J397" s="95" t="s">
        <v>23252</v>
      </c>
      <c r="K397" s="95" t="s">
        <v>14070</v>
      </c>
      <c r="L397" s="95"/>
    </row>
    <row r="398" spans="1:12" s="98" customFormat="1" ht="12" x14ac:dyDescent="0.25">
      <c r="A398" s="17">
        <f t="shared" si="6"/>
        <v>397</v>
      </c>
      <c r="B398" s="95"/>
      <c r="C398" s="96" t="s">
        <v>24137</v>
      </c>
      <c r="D398" s="95" t="s">
        <v>24138</v>
      </c>
      <c r="E398" s="95" t="s">
        <v>24139</v>
      </c>
      <c r="F398" s="96" t="s">
        <v>24140</v>
      </c>
      <c r="G398" s="97" t="s">
        <v>22710</v>
      </c>
      <c r="H398" s="95" t="s">
        <v>23978</v>
      </c>
      <c r="I398" s="97">
        <v>27.220454545454501</v>
      </c>
      <c r="J398" s="95" t="s">
        <v>23252</v>
      </c>
      <c r="K398" s="95" t="s">
        <v>14070</v>
      </c>
      <c r="L398" s="95"/>
    </row>
    <row r="399" spans="1:12" s="98" customFormat="1" ht="12" x14ac:dyDescent="0.25">
      <c r="A399" s="17">
        <f t="shared" si="6"/>
        <v>398</v>
      </c>
      <c r="B399" s="95"/>
      <c r="C399" s="96" t="s">
        <v>24141</v>
      </c>
      <c r="D399" s="95" t="s">
        <v>24142</v>
      </c>
      <c r="E399" s="95" t="s">
        <v>24143</v>
      </c>
      <c r="F399" s="96" t="s">
        <v>24144</v>
      </c>
      <c r="G399" s="97" t="s">
        <v>22710</v>
      </c>
      <c r="H399" s="95" t="s">
        <v>24145</v>
      </c>
      <c r="I399" s="97">
        <v>29.272727272727298</v>
      </c>
      <c r="J399" s="95" t="s">
        <v>23252</v>
      </c>
      <c r="K399" s="95" t="s">
        <v>14070</v>
      </c>
      <c r="L399" s="95"/>
    </row>
    <row r="400" spans="1:12" s="98" customFormat="1" ht="12" x14ac:dyDescent="0.25">
      <c r="A400" s="17">
        <f t="shared" si="6"/>
        <v>399</v>
      </c>
      <c r="B400" s="95"/>
      <c r="C400" s="96" t="s">
        <v>24146</v>
      </c>
      <c r="D400" s="95" t="s">
        <v>24147</v>
      </c>
      <c r="E400" s="95" t="s">
        <v>24148</v>
      </c>
      <c r="F400" s="96" t="s">
        <v>24149</v>
      </c>
      <c r="G400" s="97" t="s">
        <v>22710</v>
      </c>
      <c r="H400" s="95" t="s">
        <v>24150</v>
      </c>
      <c r="I400" s="97">
        <v>37.193181818181799</v>
      </c>
      <c r="J400" s="95" t="s">
        <v>23252</v>
      </c>
      <c r="K400" s="95" t="s">
        <v>14070</v>
      </c>
      <c r="L400" s="95"/>
    </row>
    <row r="401" spans="1:12" s="98" customFormat="1" ht="12" x14ac:dyDescent="0.25">
      <c r="A401" s="17">
        <f t="shared" si="6"/>
        <v>400</v>
      </c>
      <c r="B401" s="95"/>
      <c r="C401" s="96" t="s">
        <v>24151</v>
      </c>
      <c r="D401" s="95" t="s">
        <v>24152</v>
      </c>
      <c r="E401" s="95" t="s">
        <v>24153</v>
      </c>
      <c r="F401" s="96" t="s">
        <v>24154</v>
      </c>
      <c r="G401" s="97" t="s">
        <v>22710</v>
      </c>
      <c r="H401" s="95" t="s">
        <v>24155</v>
      </c>
      <c r="I401" s="97">
        <v>37.431818181818201</v>
      </c>
      <c r="J401" s="95" t="s">
        <v>23252</v>
      </c>
      <c r="K401" s="95" t="s">
        <v>14070</v>
      </c>
      <c r="L401" s="95"/>
    </row>
    <row r="402" spans="1:12" s="98" customFormat="1" ht="12" x14ac:dyDescent="0.25">
      <c r="A402" s="17">
        <f t="shared" si="6"/>
        <v>401</v>
      </c>
      <c r="B402" s="96" t="s">
        <v>7760</v>
      </c>
      <c r="C402" s="96" t="s">
        <v>22048</v>
      </c>
      <c r="D402" s="95" t="s">
        <v>24156</v>
      </c>
      <c r="E402" s="95" t="s">
        <v>24157</v>
      </c>
      <c r="F402" s="96" t="s">
        <v>24158</v>
      </c>
      <c r="G402" s="97" t="s">
        <v>22710</v>
      </c>
      <c r="H402" s="95" t="s">
        <v>24159</v>
      </c>
      <c r="I402" s="97">
        <v>26.261363636363601</v>
      </c>
      <c r="J402" s="95" t="s">
        <v>23252</v>
      </c>
      <c r="K402" s="95" t="s">
        <v>14102</v>
      </c>
      <c r="L402" s="96" t="s">
        <v>7760</v>
      </c>
    </row>
    <row r="403" spans="1:12" s="98" customFormat="1" ht="12" x14ac:dyDescent="0.25">
      <c r="A403" s="17">
        <f t="shared" si="6"/>
        <v>402</v>
      </c>
      <c r="B403" s="95"/>
      <c r="C403" s="96" t="s">
        <v>24160</v>
      </c>
      <c r="D403" s="95" t="s">
        <v>24161</v>
      </c>
      <c r="E403" s="95" t="s">
        <v>24162</v>
      </c>
      <c r="F403" s="96" t="s">
        <v>24163</v>
      </c>
      <c r="G403" s="97" t="s">
        <v>22710</v>
      </c>
      <c r="H403" s="95" t="s">
        <v>24164</v>
      </c>
      <c r="I403" s="97">
        <v>1.13636363636364E-2</v>
      </c>
      <c r="J403" s="95" t="s">
        <v>23252</v>
      </c>
      <c r="K403" s="95" t="s">
        <v>14070</v>
      </c>
      <c r="L403" s="95"/>
    </row>
    <row r="404" spans="1:12" s="98" customFormat="1" ht="12" x14ac:dyDescent="0.25">
      <c r="A404" s="17">
        <f t="shared" si="6"/>
        <v>403</v>
      </c>
      <c r="B404" s="96"/>
      <c r="C404" s="96" t="s">
        <v>24165</v>
      </c>
      <c r="D404" s="95" t="s">
        <v>24166</v>
      </c>
      <c r="E404" s="95" t="s">
        <v>24167</v>
      </c>
      <c r="F404" s="96" t="s">
        <v>24168</v>
      </c>
      <c r="G404" s="97" t="s">
        <v>22710</v>
      </c>
      <c r="H404" s="95" t="s">
        <v>24169</v>
      </c>
      <c r="I404" s="97">
        <v>5.6818181818181799</v>
      </c>
      <c r="J404" s="95" t="s">
        <v>23252</v>
      </c>
      <c r="K404" s="95" t="s">
        <v>14102</v>
      </c>
      <c r="L404" s="96" t="s">
        <v>7756</v>
      </c>
    </row>
    <row r="405" spans="1:12" s="98" customFormat="1" ht="12" x14ac:dyDescent="0.25">
      <c r="A405" s="17">
        <f t="shared" si="6"/>
        <v>404</v>
      </c>
      <c r="B405" s="95"/>
      <c r="C405" s="96" t="s">
        <v>24170</v>
      </c>
      <c r="D405" s="95" t="s">
        <v>24171</v>
      </c>
      <c r="E405" s="95" t="s">
        <v>24172</v>
      </c>
      <c r="F405" s="96" t="s">
        <v>24173</v>
      </c>
      <c r="G405" s="97" t="s">
        <v>24174</v>
      </c>
      <c r="H405" s="95" t="s">
        <v>24175</v>
      </c>
      <c r="I405" s="97">
        <v>284.33795454545498</v>
      </c>
      <c r="J405" s="95" t="s">
        <v>23252</v>
      </c>
      <c r="K405" s="95" t="s">
        <v>14070</v>
      </c>
      <c r="L405" s="95"/>
    </row>
    <row r="406" spans="1:12" s="98" customFormat="1" ht="12" x14ac:dyDescent="0.25">
      <c r="A406" s="17">
        <f t="shared" si="6"/>
        <v>405</v>
      </c>
      <c r="B406" s="95"/>
      <c r="C406" s="96" t="s">
        <v>24176</v>
      </c>
      <c r="D406" s="95" t="s">
        <v>24177</v>
      </c>
      <c r="E406" s="95" t="s">
        <v>24178</v>
      </c>
      <c r="F406" s="96" t="s">
        <v>24179</v>
      </c>
      <c r="G406" s="97" t="s">
        <v>24180</v>
      </c>
      <c r="H406" s="95" t="s">
        <v>24181</v>
      </c>
      <c r="I406" s="97">
        <v>150.92045454545499</v>
      </c>
      <c r="J406" s="95" t="s">
        <v>23252</v>
      </c>
      <c r="K406" s="95" t="s">
        <v>14070</v>
      </c>
      <c r="L406" s="95"/>
    </row>
    <row r="407" spans="1:12" s="98" customFormat="1" ht="12" x14ac:dyDescent="0.25">
      <c r="A407" s="17">
        <f t="shared" si="6"/>
        <v>406</v>
      </c>
      <c r="B407" s="95"/>
      <c r="C407" s="96" t="s">
        <v>24182</v>
      </c>
      <c r="D407" s="95" t="s">
        <v>24183</v>
      </c>
      <c r="E407" s="95" t="s">
        <v>24184</v>
      </c>
      <c r="F407" s="96" t="s">
        <v>24185</v>
      </c>
      <c r="G407" s="97" t="s">
        <v>24180</v>
      </c>
      <c r="H407" s="95" t="s">
        <v>24186</v>
      </c>
      <c r="I407" s="97">
        <v>4479.5454545454504</v>
      </c>
      <c r="J407" s="95" t="s">
        <v>23252</v>
      </c>
      <c r="K407" s="95" t="s">
        <v>14070</v>
      </c>
      <c r="L407" s="95"/>
    </row>
    <row r="408" spans="1:12" s="98" customFormat="1" ht="12" x14ac:dyDescent="0.25">
      <c r="A408" s="17">
        <f t="shared" si="6"/>
        <v>407</v>
      </c>
      <c r="B408" s="95"/>
      <c r="C408" s="96" t="s">
        <v>24187</v>
      </c>
      <c r="D408" s="95" t="s">
        <v>24188</v>
      </c>
      <c r="E408" s="95" t="s">
        <v>24189</v>
      </c>
      <c r="F408" s="96" t="s">
        <v>24190</v>
      </c>
      <c r="G408" s="97" t="s">
        <v>24180</v>
      </c>
      <c r="H408" s="95" t="s">
        <v>24191</v>
      </c>
      <c r="I408" s="97">
        <v>4482.3863636363603</v>
      </c>
      <c r="J408" s="95" t="s">
        <v>23252</v>
      </c>
      <c r="K408" s="95" t="s">
        <v>14070</v>
      </c>
      <c r="L408" s="95"/>
    </row>
    <row r="409" spans="1:12" s="98" customFormat="1" ht="12" x14ac:dyDescent="0.25">
      <c r="A409" s="17">
        <f t="shared" si="6"/>
        <v>408</v>
      </c>
      <c r="B409" s="95"/>
      <c r="C409" s="96" t="s">
        <v>22269</v>
      </c>
      <c r="D409" s="95" t="s">
        <v>24192</v>
      </c>
      <c r="E409" s="95" t="s">
        <v>24193</v>
      </c>
      <c r="F409" s="96" t="s">
        <v>24194</v>
      </c>
      <c r="G409" s="97" t="s">
        <v>24180</v>
      </c>
      <c r="H409" s="95" t="s">
        <v>22181</v>
      </c>
      <c r="I409" s="97">
        <v>4909.0909090909099</v>
      </c>
      <c r="J409" s="95" t="s">
        <v>23252</v>
      </c>
      <c r="K409" s="95" t="s">
        <v>14070</v>
      </c>
      <c r="L409" s="95"/>
    </row>
    <row r="410" spans="1:12" s="98" customFormat="1" ht="12" x14ac:dyDescent="0.25">
      <c r="A410" s="17">
        <f t="shared" si="6"/>
        <v>409</v>
      </c>
      <c r="B410" s="95"/>
      <c r="C410" s="96" t="s">
        <v>22173</v>
      </c>
      <c r="D410" s="95" t="s">
        <v>24195</v>
      </c>
      <c r="E410" s="95" t="s">
        <v>24196</v>
      </c>
      <c r="F410" s="96" t="s">
        <v>24195</v>
      </c>
      <c r="G410" s="97" t="s">
        <v>24180</v>
      </c>
      <c r="H410" s="95" t="s">
        <v>24197</v>
      </c>
      <c r="I410" s="97">
        <v>6954.5454545454504</v>
      </c>
      <c r="J410" s="95" t="s">
        <v>23252</v>
      </c>
      <c r="K410" s="95" t="s">
        <v>14070</v>
      </c>
      <c r="L410" s="95"/>
    </row>
    <row r="411" spans="1:12" s="98" customFormat="1" ht="12" x14ac:dyDescent="0.25">
      <c r="A411" s="17">
        <f t="shared" si="6"/>
        <v>410</v>
      </c>
      <c r="B411" s="95"/>
      <c r="C411" s="96" t="s">
        <v>24198</v>
      </c>
      <c r="D411" s="95" t="s">
        <v>24199</v>
      </c>
      <c r="E411" s="95" t="s">
        <v>24200</v>
      </c>
      <c r="F411" s="96" t="s">
        <v>24201</v>
      </c>
      <c r="G411" s="97" t="s">
        <v>3615</v>
      </c>
      <c r="H411" s="95" t="s">
        <v>24200</v>
      </c>
      <c r="I411" s="97">
        <v>201.15909090909099</v>
      </c>
      <c r="J411" s="95" t="s">
        <v>23252</v>
      </c>
      <c r="K411" s="95" t="s">
        <v>14070</v>
      </c>
      <c r="L411" s="95"/>
    </row>
    <row r="412" spans="1:12" s="98" customFormat="1" ht="12" x14ac:dyDescent="0.25">
      <c r="A412" s="17">
        <f t="shared" si="6"/>
        <v>411</v>
      </c>
      <c r="B412" s="95"/>
      <c r="C412" s="96" t="s">
        <v>24202</v>
      </c>
      <c r="D412" s="95" t="s">
        <v>24203</v>
      </c>
      <c r="E412" s="95" t="s">
        <v>24204</v>
      </c>
      <c r="F412" s="96" t="s">
        <v>24205</v>
      </c>
      <c r="G412" s="97" t="s">
        <v>6208</v>
      </c>
      <c r="H412" s="95" t="s">
        <v>24204</v>
      </c>
      <c r="I412" s="97">
        <v>2.2840909090909101</v>
      </c>
      <c r="J412" s="95" t="s">
        <v>23252</v>
      </c>
      <c r="K412" s="95" t="s">
        <v>14070</v>
      </c>
      <c r="L412" s="95"/>
    </row>
    <row r="413" spans="1:12" s="98" customFormat="1" ht="12" x14ac:dyDescent="0.25">
      <c r="A413" s="17">
        <f t="shared" si="6"/>
        <v>412</v>
      </c>
      <c r="B413" s="96" t="s">
        <v>5991</v>
      </c>
      <c r="C413" s="96" t="s">
        <v>24206</v>
      </c>
      <c r="D413" s="95" t="s">
        <v>24207</v>
      </c>
      <c r="E413" s="95" t="s">
        <v>24208</v>
      </c>
      <c r="F413" s="96" t="s">
        <v>24209</v>
      </c>
      <c r="G413" s="97" t="s">
        <v>22675</v>
      </c>
      <c r="H413" s="95" t="s">
        <v>5992</v>
      </c>
      <c r="I413" s="97">
        <v>2.6022727272727302</v>
      </c>
      <c r="J413" s="95" t="s">
        <v>23252</v>
      </c>
      <c r="K413" s="95" t="s">
        <v>14102</v>
      </c>
      <c r="L413" s="96" t="s">
        <v>5991</v>
      </c>
    </row>
    <row r="414" spans="1:12" s="98" customFormat="1" ht="12" x14ac:dyDescent="0.25">
      <c r="A414" s="17">
        <f t="shared" si="6"/>
        <v>413</v>
      </c>
      <c r="B414" s="95" t="s">
        <v>5899</v>
      </c>
      <c r="C414" s="96" t="s">
        <v>21868</v>
      </c>
      <c r="D414" s="95" t="s">
        <v>24210</v>
      </c>
      <c r="E414" s="95" t="s">
        <v>24211</v>
      </c>
      <c r="F414" s="96" t="s">
        <v>24212</v>
      </c>
      <c r="G414" s="97" t="s">
        <v>22675</v>
      </c>
      <c r="H414" s="95" t="s">
        <v>5900</v>
      </c>
      <c r="I414" s="97">
        <v>5.8863636363636402</v>
      </c>
      <c r="J414" s="95" t="s">
        <v>23252</v>
      </c>
      <c r="K414" s="95" t="s">
        <v>14102</v>
      </c>
      <c r="L414" s="95" t="s">
        <v>5899</v>
      </c>
    </row>
    <row r="415" spans="1:12" s="98" customFormat="1" ht="12" x14ac:dyDescent="0.25">
      <c r="A415" s="17">
        <f t="shared" si="6"/>
        <v>414</v>
      </c>
      <c r="B415" s="95" t="s">
        <v>5947</v>
      </c>
      <c r="C415" s="96" t="s">
        <v>24213</v>
      </c>
      <c r="D415" s="95" t="s">
        <v>24214</v>
      </c>
      <c r="E415" s="95" t="s">
        <v>5948</v>
      </c>
      <c r="F415" s="96" t="s">
        <v>24215</v>
      </c>
      <c r="G415" s="97" t="s">
        <v>22675</v>
      </c>
      <c r="H415" s="95" t="s">
        <v>5948</v>
      </c>
      <c r="I415" s="97">
        <v>11.829545454545499</v>
      </c>
      <c r="J415" s="95" t="s">
        <v>23252</v>
      </c>
      <c r="K415" s="95" t="s">
        <v>14102</v>
      </c>
      <c r="L415" s="95" t="s">
        <v>5947</v>
      </c>
    </row>
    <row r="416" spans="1:12" s="98" customFormat="1" ht="12" x14ac:dyDescent="0.25">
      <c r="A416" s="17">
        <f t="shared" si="6"/>
        <v>415</v>
      </c>
      <c r="B416" s="95"/>
      <c r="C416" s="96" t="s">
        <v>24216</v>
      </c>
      <c r="D416" s="95" t="s">
        <v>24217</v>
      </c>
      <c r="E416" s="95" t="s">
        <v>24218</v>
      </c>
      <c r="F416" s="96" t="s">
        <v>24217</v>
      </c>
      <c r="G416" s="97" t="s">
        <v>22675</v>
      </c>
      <c r="H416" s="95" t="s">
        <v>24218</v>
      </c>
      <c r="I416" s="97">
        <v>17.602272727272702</v>
      </c>
      <c r="J416" s="95" t="s">
        <v>23252</v>
      </c>
      <c r="K416" s="95" t="s">
        <v>14070</v>
      </c>
      <c r="L416" s="95"/>
    </row>
    <row r="417" spans="1:12" s="98" customFormat="1" ht="12" x14ac:dyDescent="0.25">
      <c r="A417" s="17">
        <f t="shared" si="6"/>
        <v>416</v>
      </c>
      <c r="B417" s="95"/>
      <c r="C417" s="96" t="s">
        <v>24219</v>
      </c>
      <c r="D417" s="95" t="s">
        <v>24220</v>
      </c>
      <c r="E417" s="95" t="s">
        <v>24221</v>
      </c>
      <c r="F417" s="96" t="s">
        <v>24222</v>
      </c>
      <c r="G417" s="97" t="s">
        <v>22675</v>
      </c>
      <c r="H417" s="95" t="s">
        <v>24223</v>
      </c>
      <c r="I417" s="97">
        <v>18.863636363636399</v>
      </c>
      <c r="J417" s="95" t="s">
        <v>23252</v>
      </c>
      <c r="K417" s="95" t="s">
        <v>14070</v>
      </c>
      <c r="L417" s="95"/>
    </row>
    <row r="418" spans="1:12" s="98" customFormat="1" ht="12" x14ac:dyDescent="0.25">
      <c r="A418" s="17">
        <f t="shared" si="6"/>
        <v>417</v>
      </c>
      <c r="B418" s="95"/>
      <c r="C418" s="96" t="s">
        <v>24224</v>
      </c>
      <c r="D418" s="95" t="s">
        <v>24225</v>
      </c>
      <c r="E418" s="95" t="s">
        <v>20936</v>
      </c>
      <c r="F418" s="96" t="s">
        <v>24226</v>
      </c>
      <c r="G418" s="97" t="s">
        <v>22675</v>
      </c>
      <c r="H418" s="95" t="s">
        <v>20936</v>
      </c>
      <c r="I418" s="97">
        <v>52</v>
      </c>
      <c r="J418" s="95" t="s">
        <v>23252</v>
      </c>
      <c r="K418" s="95" t="s">
        <v>14070</v>
      </c>
      <c r="L418" s="95"/>
    </row>
    <row r="419" spans="1:12" s="98" customFormat="1" ht="12" x14ac:dyDescent="0.25">
      <c r="A419" s="17">
        <f t="shared" si="6"/>
        <v>418</v>
      </c>
      <c r="B419" s="95"/>
      <c r="C419" s="96" t="s">
        <v>24227</v>
      </c>
      <c r="D419" s="95" t="s">
        <v>24228</v>
      </c>
      <c r="E419" s="95" t="s">
        <v>24229</v>
      </c>
      <c r="F419" s="96" t="s">
        <v>24230</v>
      </c>
      <c r="G419" s="97" t="s">
        <v>22675</v>
      </c>
      <c r="H419" s="95" t="s">
        <v>24231</v>
      </c>
      <c r="I419" s="97">
        <v>1.13636363636364E-2</v>
      </c>
      <c r="J419" s="95" t="s">
        <v>23252</v>
      </c>
      <c r="K419" s="95" t="s">
        <v>14070</v>
      </c>
      <c r="L419" s="95"/>
    </row>
    <row r="420" spans="1:12" s="98" customFormat="1" ht="12" x14ac:dyDescent="0.25">
      <c r="A420" s="17">
        <f t="shared" si="6"/>
        <v>419</v>
      </c>
      <c r="B420" s="96"/>
      <c r="C420" s="96" t="s">
        <v>24232</v>
      </c>
      <c r="D420" s="95" t="s">
        <v>24233</v>
      </c>
      <c r="E420" s="95" t="s">
        <v>24234</v>
      </c>
      <c r="F420" s="96" t="s">
        <v>24235</v>
      </c>
      <c r="G420" s="97" t="s">
        <v>22675</v>
      </c>
      <c r="H420" s="95" t="s">
        <v>4828</v>
      </c>
      <c r="I420" s="97">
        <v>1.13636363636364</v>
      </c>
      <c r="J420" s="95" t="s">
        <v>23252</v>
      </c>
      <c r="K420" s="95" t="s">
        <v>14102</v>
      </c>
      <c r="L420" s="96" t="s">
        <v>4827</v>
      </c>
    </row>
    <row r="421" spans="1:12" s="98" customFormat="1" ht="12" x14ac:dyDescent="0.25">
      <c r="A421" s="17">
        <f t="shared" si="6"/>
        <v>420</v>
      </c>
      <c r="B421" s="96"/>
      <c r="C421" s="96" t="s">
        <v>24236</v>
      </c>
      <c r="D421" s="95" t="s">
        <v>24237</v>
      </c>
      <c r="E421" s="95" t="s">
        <v>24238</v>
      </c>
      <c r="F421" s="96" t="s">
        <v>24239</v>
      </c>
      <c r="G421" s="97" t="s">
        <v>22675</v>
      </c>
      <c r="H421" s="95" t="s">
        <v>5674</v>
      </c>
      <c r="I421" s="97">
        <v>1.13636363636364E-2</v>
      </c>
      <c r="J421" s="95" t="s">
        <v>23252</v>
      </c>
      <c r="K421" s="95" t="s">
        <v>14102</v>
      </c>
      <c r="L421" s="96" t="s">
        <v>5673</v>
      </c>
    </row>
    <row r="422" spans="1:12" s="98" customFormat="1" ht="12" x14ac:dyDescent="0.25">
      <c r="A422" s="17">
        <f t="shared" si="6"/>
        <v>421</v>
      </c>
      <c r="B422" s="95"/>
      <c r="C422" s="96" t="s">
        <v>24240</v>
      </c>
      <c r="D422" s="95" t="s">
        <v>24241</v>
      </c>
      <c r="E422" s="95" t="s">
        <v>24242</v>
      </c>
      <c r="F422" s="96" t="s">
        <v>24243</v>
      </c>
      <c r="G422" s="97" t="s">
        <v>24244</v>
      </c>
      <c r="H422" s="95" t="s">
        <v>24245</v>
      </c>
      <c r="I422" s="97">
        <v>1.875</v>
      </c>
      <c r="J422" s="95" t="s">
        <v>23252</v>
      </c>
      <c r="K422" s="95" t="s">
        <v>14070</v>
      </c>
      <c r="L422" s="95"/>
    </row>
    <row r="423" spans="1:12" s="98" customFormat="1" ht="12" x14ac:dyDescent="0.25">
      <c r="A423" s="17">
        <f t="shared" si="6"/>
        <v>422</v>
      </c>
      <c r="B423" s="95"/>
      <c r="C423" s="96" t="s">
        <v>24246</v>
      </c>
      <c r="D423" s="95" t="s">
        <v>24247</v>
      </c>
      <c r="E423" s="95" t="s">
        <v>24248</v>
      </c>
      <c r="F423" s="96" t="s">
        <v>24249</v>
      </c>
      <c r="G423" s="97" t="s">
        <v>22656</v>
      </c>
      <c r="H423" s="95" t="s">
        <v>24248</v>
      </c>
      <c r="I423" s="97">
        <v>3.5795454545454501</v>
      </c>
      <c r="J423" s="95" t="s">
        <v>23252</v>
      </c>
      <c r="K423" s="95" t="s">
        <v>14070</v>
      </c>
      <c r="L423" s="95"/>
    </row>
    <row r="424" spans="1:12" s="98" customFormat="1" ht="12" x14ac:dyDescent="0.25">
      <c r="A424" s="17">
        <f t="shared" si="6"/>
        <v>423</v>
      </c>
      <c r="B424" s="95"/>
      <c r="C424" s="96" t="s">
        <v>24250</v>
      </c>
      <c r="D424" s="95" t="s">
        <v>24251</v>
      </c>
      <c r="E424" s="95" t="s">
        <v>24252</v>
      </c>
      <c r="F424" s="96" t="s">
        <v>24253</v>
      </c>
      <c r="G424" s="97" t="s">
        <v>22656</v>
      </c>
      <c r="H424" s="95" t="s">
        <v>22651</v>
      </c>
      <c r="I424" s="97">
        <v>5.8522727272727302</v>
      </c>
      <c r="J424" s="95" t="s">
        <v>23252</v>
      </c>
      <c r="K424" s="95" t="s">
        <v>14070</v>
      </c>
      <c r="L424" s="95"/>
    </row>
    <row r="425" spans="1:12" s="98" customFormat="1" ht="12" x14ac:dyDescent="0.25">
      <c r="A425" s="17">
        <f t="shared" si="6"/>
        <v>424</v>
      </c>
      <c r="B425" s="95"/>
      <c r="C425" s="96" t="s">
        <v>24254</v>
      </c>
      <c r="D425" s="95" t="s">
        <v>24255</v>
      </c>
      <c r="E425" s="95" t="s">
        <v>24256</v>
      </c>
      <c r="F425" s="96" t="s">
        <v>24257</v>
      </c>
      <c r="G425" s="97" t="s">
        <v>22656</v>
      </c>
      <c r="H425" s="95" t="s">
        <v>24258</v>
      </c>
      <c r="I425" s="97">
        <v>9.1818181818181799</v>
      </c>
      <c r="J425" s="95" t="s">
        <v>23252</v>
      </c>
      <c r="K425" s="95" t="s">
        <v>14070</v>
      </c>
      <c r="L425" s="95"/>
    </row>
    <row r="426" spans="1:12" s="98" customFormat="1" ht="12" x14ac:dyDescent="0.25">
      <c r="A426" s="17">
        <f t="shared" si="6"/>
        <v>425</v>
      </c>
      <c r="B426" s="95"/>
      <c r="C426" s="96" t="s">
        <v>24259</v>
      </c>
      <c r="D426" s="95" t="s">
        <v>24260</v>
      </c>
      <c r="E426" s="95"/>
      <c r="F426" s="96" t="s">
        <v>24261</v>
      </c>
      <c r="G426" s="97" t="s">
        <v>22656</v>
      </c>
      <c r="H426" s="95" t="s">
        <v>24262</v>
      </c>
      <c r="I426" s="97">
        <v>11.0554545454545</v>
      </c>
      <c r="J426" s="95" t="s">
        <v>23252</v>
      </c>
      <c r="K426" s="95" t="s">
        <v>14070</v>
      </c>
      <c r="L426" s="95"/>
    </row>
    <row r="427" spans="1:12" s="98" customFormat="1" ht="12" x14ac:dyDescent="0.25">
      <c r="A427" s="17">
        <f t="shared" si="6"/>
        <v>426</v>
      </c>
      <c r="B427" s="95"/>
      <c r="C427" s="96" t="s">
        <v>24263</v>
      </c>
      <c r="D427" s="95" t="s">
        <v>24264</v>
      </c>
      <c r="E427" s="95" t="s">
        <v>24265</v>
      </c>
      <c r="F427" s="96" t="s">
        <v>24266</v>
      </c>
      <c r="G427" s="97" t="s">
        <v>22656</v>
      </c>
      <c r="H427" s="95" t="s">
        <v>24267</v>
      </c>
      <c r="I427" s="97">
        <v>219.022727272727</v>
      </c>
      <c r="J427" s="95" t="s">
        <v>23252</v>
      </c>
      <c r="K427" s="95" t="s">
        <v>14070</v>
      </c>
      <c r="L427" s="95"/>
    </row>
    <row r="428" spans="1:12" s="98" customFormat="1" ht="12" x14ac:dyDescent="0.25">
      <c r="A428" s="17">
        <f t="shared" si="6"/>
        <v>427</v>
      </c>
      <c r="B428" s="95"/>
      <c r="C428" s="96" t="s">
        <v>21892</v>
      </c>
      <c r="D428" s="95" t="s">
        <v>24268</v>
      </c>
      <c r="E428" s="95" t="s">
        <v>24269</v>
      </c>
      <c r="F428" s="96" t="s">
        <v>24270</v>
      </c>
      <c r="G428" s="97" t="s">
        <v>22656</v>
      </c>
      <c r="H428" s="95" t="s">
        <v>24267</v>
      </c>
      <c r="I428" s="97">
        <v>219.022727272727</v>
      </c>
      <c r="J428" s="95" t="s">
        <v>23252</v>
      </c>
      <c r="K428" s="95" t="s">
        <v>14070</v>
      </c>
      <c r="L428" s="95"/>
    </row>
    <row r="429" spans="1:12" s="98" customFormat="1" ht="12" x14ac:dyDescent="0.25">
      <c r="A429" s="17">
        <f t="shared" si="6"/>
        <v>428</v>
      </c>
      <c r="B429" s="95"/>
      <c r="C429" s="96" t="s">
        <v>24271</v>
      </c>
      <c r="D429" s="95" t="s">
        <v>24272</v>
      </c>
      <c r="E429" s="95" t="s">
        <v>24273</v>
      </c>
      <c r="F429" s="96" t="s">
        <v>24274</v>
      </c>
      <c r="G429" s="97" t="s">
        <v>22640</v>
      </c>
      <c r="H429" s="95" t="s">
        <v>24275</v>
      </c>
      <c r="I429" s="97">
        <v>88.068181818181799</v>
      </c>
      <c r="J429" s="95" t="s">
        <v>23252</v>
      </c>
      <c r="K429" s="95" t="s">
        <v>14070</v>
      </c>
      <c r="L429" s="95"/>
    </row>
    <row r="430" spans="1:12" s="98" customFormat="1" ht="12" x14ac:dyDescent="0.25">
      <c r="A430" s="17">
        <f t="shared" si="6"/>
        <v>429</v>
      </c>
      <c r="B430" s="95"/>
      <c r="C430" s="96" t="s">
        <v>24276</v>
      </c>
      <c r="D430" s="95" t="s">
        <v>24277</v>
      </c>
      <c r="E430" s="95" t="s">
        <v>24278</v>
      </c>
      <c r="F430" s="96" t="s">
        <v>24279</v>
      </c>
      <c r="G430" s="97" t="s">
        <v>22640</v>
      </c>
      <c r="H430" s="95" t="s">
        <v>24280</v>
      </c>
      <c r="I430" s="97">
        <v>90.909090909090907</v>
      </c>
      <c r="J430" s="95" t="s">
        <v>23252</v>
      </c>
      <c r="K430" s="95" t="s">
        <v>14070</v>
      </c>
      <c r="L430" s="95"/>
    </row>
    <row r="431" spans="1:12" s="98" customFormat="1" ht="12" x14ac:dyDescent="0.25">
      <c r="A431" s="17">
        <f t="shared" si="6"/>
        <v>430</v>
      </c>
      <c r="B431" s="95"/>
      <c r="C431" s="96" t="s">
        <v>24281</v>
      </c>
      <c r="D431" s="95" t="s">
        <v>24282</v>
      </c>
      <c r="E431" s="95" t="s">
        <v>24283</v>
      </c>
      <c r="F431" s="96" t="s">
        <v>24284</v>
      </c>
      <c r="G431" s="97" t="s">
        <v>22640</v>
      </c>
      <c r="H431" s="95" t="s">
        <v>24285</v>
      </c>
      <c r="I431" s="97">
        <v>241.81818181818201</v>
      </c>
      <c r="J431" s="95" t="s">
        <v>23252</v>
      </c>
      <c r="K431" s="95" t="s">
        <v>14070</v>
      </c>
      <c r="L431" s="95"/>
    </row>
    <row r="432" spans="1:12" s="98" customFormat="1" ht="12" x14ac:dyDescent="0.25">
      <c r="A432" s="17">
        <f t="shared" si="6"/>
        <v>431</v>
      </c>
      <c r="B432" s="95"/>
      <c r="C432" s="96" t="s">
        <v>24286</v>
      </c>
      <c r="D432" s="95" t="s">
        <v>24287</v>
      </c>
      <c r="E432" s="95" t="s">
        <v>24288</v>
      </c>
      <c r="F432" s="96" t="s">
        <v>24289</v>
      </c>
      <c r="G432" s="97" t="s">
        <v>22640</v>
      </c>
      <c r="H432" s="95" t="s">
        <v>24290</v>
      </c>
      <c r="I432" s="97">
        <v>40.909090909090899</v>
      </c>
      <c r="J432" s="95" t="s">
        <v>23252</v>
      </c>
      <c r="K432" s="95" t="s">
        <v>14070</v>
      </c>
      <c r="L432" s="95"/>
    </row>
    <row r="433" spans="1:12" s="98" customFormat="1" ht="12" x14ac:dyDescent="0.25">
      <c r="A433" s="17">
        <f t="shared" si="6"/>
        <v>432</v>
      </c>
      <c r="B433" s="95" t="s">
        <v>6566</v>
      </c>
      <c r="C433" s="96" t="s">
        <v>24291</v>
      </c>
      <c r="D433" s="95" t="s">
        <v>24292</v>
      </c>
      <c r="E433" s="95" t="s">
        <v>24293</v>
      </c>
      <c r="F433" s="96" t="s">
        <v>24294</v>
      </c>
      <c r="G433" s="97" t="s">
        <v>22640</v>
      </c>
      <c r="H433" s="95" t="s">
        <v>6567</v>
      </c>
      <c r="I433" s="97">
        <v>126.136363636364</v>
      </c>
      <c r="J433" s="95" t="s">
        <v>23252</v>
      </c>
      <c r="K433" s="95" t="s">
        <v>14102</v>
      </c>
      <c r="L433" s="95" t="s">
        <v>6566</v>
      </c>
    </row>
    <row r="434" spans="1:12" s="98" customFormat="1" ht="12" x14ac:dyDescent="0.25">
      <c r="A434" s="17">
        <f t="shared" si="6"/>
        <v>433</v>
      </c>
      <c r="B434" s="95"/>
      <c r="C434" s="96" t="s">
        <v>24295</v>
      </c>
      <c r="D434" s="95" t="s">
        <v>24296</v>
      </c>
      <c r="E434" s="95" t="s">
        <v>24297</v>
      </c>
      <c r="F434" s="96" t="s">
        <v>24298</v>
      </c>
      <c r="G434" s="97" t="s">
        <v>22640</v>
      </c>
      <c r="H434" s="95" t="s">
        <v>24299</v>
      </c>
      <c r="I434" s="97">
        <v>126.136363636364</v>
      </c>
      <c r="J434" s="95" t="s">
        <v>23252</v>
      </c>
      <c r="K434" s="95" t="s">
        <v>14070</v>
      </c>
      <c r="L434" s="95"/>
    </row>
    <row r="435" spans="1:12" s="98" customFormat="1" ht="12" x14ac:dyDescent="0.25">
      <c r="A435" s="17">
        <f t="shared" si="6"/>
        <v>434</v>
      </c>
      <c r="B435" s="95" t="s">
        <v>2348</v>
      </c>
      <c r="C435" s="96" t="s">
        <v>24300</v>
      </c>
      <c r="D435" s="95" t="s">
        <v>24301</v>
      </c>
      <c r="E435" s="95" t="s">
        <v>24302</v>
      </c>
      <c r="F435" s="96" t="s">
        <v>24303</v>
      </c>
      <c r="G435" s="97" t="s">
        <v>14139</v>
      </c>
      <c r="H435" s="95" t="s">
        <v>2349</v>
      </c>
      <c r="I435" s="97">
        <v>49.113636363636402</v>
      </c>
      <c r="J435" s="95" t="s">
        <v>23252</v>
      </c>
      <c r="K435" s="95" t="s">
        <v>14102</v>
      </c>
      <c r="L435" s="95" t="s">
        <v>2348</v>
      </c>
    </row>
    <row r="436" spans="1:12" s="98" customFormat="1" ht="12" x14ac:dyDescent="0.25">
      <c r="A436" s="17">
        <f t="shared" si="6"/>
        <v>435</v>
      </c>
      <c r="B436" s="95"/>
      <c r="C436" s="96" t="s">
        <v>24304</v>
      </c>
      <c r="D436" s="95" t="s">
        <v>24305</v>
      </c>
      <c r="E436" s="95" t="s">
        <v>24306</v>
      </c>
      <c r="F436" s="96" t="s">
        <v>24307</v>
      </c>
      <c r="G436" s="97" t="s">
        <v>14139</v>
      </c>
      <c r="H436" s="95" t="s">
        <v>18196</v>
      </c>
      <c r="I436" s="97">
        <v>73.795454545454504</v>
      </c>
      <c r="J436" s="95" t="s">
        <v>23252</v>
      </c>
      <c r="K436" s="95" t="s">
        <v>14070</v>
      </c>
      <c r="L436" s="95"/>
    </row>
    <row r="437" spans="1:12" s="98" customFormat="1" ht="12" x14ac:dyDescent="0.25">
      <c r="A437" s="17">
        <f t="shared" si="6"/>
        <v>436</v>
      </c>
      <c r="B437" s="95"/>
      <c r="C437" s="96" t="s">
        <v>24308</v>
      </c>
      <c r="D437" s="95" t="s">
        <v>24309</v>
      </c>
      <c r="E437" s="95" t="s">
        <v>24310</v>
      </c>
      <c r="F437" s="96" t="s">
        <v>24311</v>
      </c>
      <c r="G437" s="97" t="s">
        <v>14139</v>
      </c>
      <c r="H437" s="95" t="s">
        <v>24312</v>
      </c>
      <c r="I437" s="97">
        <v>94.477500000000006</v>
      </c>
      <c r="J437" s="95" t="s">
        <v>23252</v>
      </c>
      <c r="K437" s="95" t="s">
        <v>14070</v>
      </c>
      <c r="L437" s="95"/>
    </row>
    <row r="438" spans="1:12" s="98" customFormat="1" ht="12" x14ac:dyDescent="0.25">
      <c r="A438" s="17">
        <f t="shared" si="6"/>
        <v>437</v>
      </c>
      <c r="B438" s="95"/>
      <c r="C438" s="96" t="s">
        <v>24313</v>
      </c>
      <c r="D438" s="95" t="s">
        <v>24314</v>
      </c>
      <c r="E438" s="95" t="s">
        <v>24315</v>
      </c>
      <c r="F438" s="96" t="s">
        <v>24316</v>
      </c>
      <c r="G438" s="97" t="s">
        <v>14139</v>
      </c>
      <c r="H438" s="95" t="s">
        <v>24317</v>
      </c>
      <c r="I438" s="97">
        <v>111.931818181818</v>
      </c>
      <c r="J438" s="95" t="s">
        <v>23252</v>
      </c>
      <c r="K438" s="95" t="s">
        <v>14070</v>
      </c>
      <c r="L438" s="95"/>
    </row>
    <row r="439" spans="1:12" s="98" customFormat="1" ht="12" x14ac:dyDescent="0.25">
      <c r="A439" s="17">
        <f t="shared" si="6"/>
        <v>438</v>
      </c>
      <c r="B439" s="95"/>
      <c r="C439" s="96" t="s">
        <v>24318</v>
      </c>
      <c r="D439" s="95" t="s">
        <v>24319</v>
      </c>
      <c r="E439" s="95" t="s">
        <v>24320</v>
      </c>
      <c r="F439" s="96" t="s">
        <v>24321</v>
      </c>
      <c r="G439" s="97" t="s">
        <v>14139</v>
      </c>
      <c r="H439" s="95" t="s">
        <v>24322</v>
      </c>
      <c r="I439" s="97">
        <v>170.45454545454501</v>
      </c>
      <c r="J439" s="95" t="s">
        <v>23252</v>
      </c>
      <c r="K439" s="95" t="s">
        <v>14070</v>
      </c>
      <c r="L439" s="95"/>
    </row>
    <row r="440" spans="1:12" s="98" customFormat="1" ht="12" x14ac:dyDescent="0.25">
      <c r="A440" s="17">
        <f t="shared" si="6"/>
        <v>439</v>
      </c>
      <c r="B440" s="95"/>
      <c r="C440" s="96" t="s">
        <v>24323</v>
      </c>
      <c r="D440" s="95" t="s">
        <v>24324</v>
      </c>
      <c r="E440" s="95"/>
      <c r="F440" s="96" t="s">
        <v>24325</v>
      </c>
      <c r="G440" s="97" t="s">
        <v>14139</v>
      </c>
      <c r="H440" s="95" t="s">
        <v>17584</v>
      </c>
      <c r="I440" s="97">
        <v>204.03409090909099</v>
      </c>
      <c r="J440" s="95" t="s">
        <v>23252</v>
      </c>
      <c r="K440" s="95" t="s">
        <v>14070</v>
      </c>
      <c r="L440" s="95"/>
    </row>
    <row r="441" spans="1:12" s="98" customFormat="1" ht="12" x14ac:dyDescent="0.25">
      <c r="A441" s="17">
        <f t="shared" si="6"/>
        <v>440</v>
      </c>
      <c r="B441" s="95"/>
      <c r="C441" s="96" t="s">
        <v>24326</v>
      </c>
      <c r="D441" s="95" t="s">
        <v>24327</v>
      </c>
      <c r="E441" s="95" t="s">
        <v>24328</v>
      </c>
      <c r="F441" s="96" t="s">
        <v>24329</v>
      </c>
      <c r="G441" s="97" t="s">
        <v>14139</v>
      </c>
      <c r="H441" s="95" t="s">
        <v>24330</v>
      </c>
      <c r="I441" s="97">
        <v>227.272727272727</v>
      </c>
      <c r="J441" s="95" t="s">
        <v>23252</v>
      </c>
      <c r="K441" s="95" t="s">
        <v>14070</v>
      </c>
      <c r="L441" s="95"/>
    </row>
    <row r="442" spans="1:12" s="98" customFormat="1" ht="12" x14ac:dyDescent="0.25">
      <c r="A442" s="17">
        <f t="shared" si="6"/>
        <v>441</v>
      </c>
      <c r="B442" s="95" t="s">
        <v>7241</v>
      </c>
      <c r="C442" s="96" t="s">
        <v>24331</v>
      </c>
      <c r="D442" s="95" t="s">
        <v>24332</v>
      </c>
      <c r="E442" s="95" t="s">
        <v>7242</v>
      </c>
      <c r="F442" s="96" t="s">
        <v>24333</v>
      </c>
      <c r="G442" s="97" t="s">
        <v>14139</v>
      </c>
      <c r="H442" s="95" t="s">
        <v>7242</v>
      </c>
      <c r="I442" s="97">
        <v>357.73863636363598</v>
      </c>
      <c r="J442" s="95" t="s">
        <v>23252</v>
      </c>
      <c r="K442" s="95" t="s">
        <v>14102</v>
      </c>
      <c r="L442" s="95" t="s">
        <v>7241</v>
      </c>
    </row>
    <row r="443" spans="1:12" s="98" customFormat="1" ht="12" x14ac:dyDescent="0.25">
      <c r="A443" s="17">
        <f t="shared" si="6"/>
        <v>442</v>
      </c>
      <c r="B443" s="95"/>
      <c r="C443" s="96" t="s">
        <v>24334</v>
      </c>
      <c r="D443" s="95" t="s">
        <v>24335</v>
      </c>
      <c r="E443" s="95" t="s">
        <v>24336</v>
      </c>
      <c r="F443" s="96" t="s">
        <v>24337</v>
      </c>
      <c r="G443" s="97" t="s">
        <v>14139</v>
      </c>
      <c r="H443" s="95" t="s">
        <v>24338</v>
      </c>
      <c r="I443" s="97">
        <v>1127.9886363636399</v>
      </c>
      <c r="J443" s="95" t="s">
        <v>23252</v>
      </c>
      <c r="K443" s="95" t="s">
        <v>14070</v>
      </c>
      <c r="L443" s="95"/>
    </row>
    <row r="444" spans="1:12" s="98" customFormat="1" ht="12" x14ac:dyDescent="0.25">
      <c r="A444" s="17">
        <f t="shared" si="6"/>
        <v>443</v>
      </c>
      <c r="B444" s="96" t="s">
        <v>8240</v>
      </c>
      <c r="C444" s="96" t="s">
        <v>21913</v>
      </c>
      <c r="D444" s="95" t="s">
        <v>24339</v>
      </c>
      <c r="E444" s="95" t="s">
        <v>24340</v>
      </c>
      <c r="F444" s="96" t="s">
        <v>24341</v>
      </c>
      <c r="G444" s="97" t="s">
        <v>14139</v>
      </c>
      <c r="H444" s="95" t="s">
        <v>8238</v>
      </c>
      <c r="I444" s="97">
        <v>1159.22727272727</v>
      </c>
      <c r="J444" s="95" t="s">
        <v>23252</v>
      </c>
      <c r="K444" s="95" t="s">
        <v>14102</v>
      </c>
      <c r="L444" s="96" t="s">
        <v>8240</v>
      </c>
    </row>
    <row r="445" spans="1:12" s="98" customFormat="1" ht="12" x14ac:dyDescent="0.25">
      <c r="A445" s="17">
        <f t="shared" si="6"/>
        <v>444</v>
      </c>
      <c r="B445" s="95" t="s">
        <v>6940</v>
      </c>
      <c r="C445" s="96" t="s">
        <v>22021</v>
      </c>
      <c r="D445" s="95" t="s">
        <v>24342</v>
      </c>
      <c r="E445" s="95" t="s">
        <v>24343</v>
      </c>
      <c r="F445" s="96" t="s">
        <v>24344</v>
      </c>
      <c r="G445" s="97" t="s">
        <v>14139</v>
      </c>
      <c r="H445" s="95" t="s">
        <v>6941</v>
      </c>
      <c r="I445" s="97">
        <v>1232.17045454545</v>
      </c>
      <c r="J445" s="95" t="s">
        <v>23252</v>
      </c>
      <c r="K445" s="95" t="s">
        <v>14102</v>
      </c>
      <c r="L445" s="95" t="s">
        <v>6940</v>
      </c>
    </row>
    <row r="446" spans="1:12" s="98" customFormat="1" ht="12" x14ac:dyDescent="0.25">
      <c r="A446" s="17">
        <f t="shared" si="6"/>
        <v>445</v>
      </c>
      <c r="B446" s="95" t="s">
        <v>8200</v>
      </c>
      <c r="C446" s="96" t="s">
        <v>22358</v>
      </c>
      <c r="D446" s="95" t="s">
        <v>24345</v>
      </c>
      <c r="E446" s="95" t="s">
        <v>24346</v>
      </c>
      <c r="F446" s="96" t="s">
        <v>24347</v>
      </c>
      <c r="G446" s="97" t="s">
        <v>14139</v>
      </c>
      <c r="H446" s="95" t="s">
        <v>8201</v>
      </c>
      <c r="I446" s="97">
        <v>1325.60227272727</v>
      </c>
      <c r="J446" s="95" t="s">
        <v>23252</v>
      </c>
      <c r="K446" s="95" t="s">
        <v>14102</v>
      </c>
      <c r="L446" s="95" t="s">
        <v>8200</v>
      </c>
    </row>
    <row r="447" spans="1:12" s="98" customFormat="1" ht="12" x14ac:dyDescent="0.25">
      <c r="A447" s="17">
        <f t="shared" si="6"/>
        <v>446</v>
      </c>
      <c r="B447" s="95"/>
      <c r="C447" s="96" t="s">
        <v>22361</v>
      </c>
      <c r="D447" s="95" t="s">
        <v>24348</v>
      </c>
      <c r="E447" s="95" t="s">
        <v>24349</v>
      </c>
      <c r="F447" s="96" t="s">
        <v>24350</v>
      </c>
      <c r="G447" s="97" t="s">
        <v>14139</v>
      </c>
      <c r="H447" s="95" t="s">
        <v>24351</v>
      </c>
      <c r="I447" s="97">
        <v>1484.32954545455</v>
      </c>
      <c r="J447" s="95" t="s">
        <v>23252</v>
      </c>
      <c r="K447" s="95" t="s">
        <v>14070</v>
      </c>
      <c r="L447" s="95"/>
    </row>
    <row r="448" spans="1:12" s="98" customFormat="1" ht="12" x14ac:dyDescent="0.25">
      <c r="A448" s="17">
        <f t="shared" si="6"/>
        <v>447</v>
      </c>
      <c r="B448" s="95" t="s">
        <v>6937</v>
      </c>
      <c r="C448" s="96" t="s">
        <v>21894</v>
      </c>
      <c r="D448" s="95" t="s">
        <v>24352</v>
      </c>
      <c r="E448" s="95" t="s">
        <v>24353</v>
      </c>
      <c r="F448" s="96" t="s">
        <v>24354</v>
      </c>
      <c r="G448" s="97" t="s">
        <v>14139</v>
      </c>
      <c r="H448" s="95" t="s">
        <v>6938</v>
      </c>
      <c r="I448" s="97">
        <v>1587.4431818181799</v>
      </c>
      <c r="J448" s="95" t="s">
        <v>23252</v>
      </c>
      <c r="K448" s="95" t="s">
        <v>14102</v>
      </c>
      <c r="L448" s="95" t="s">
        <v>6937</v>
      </c>
    </row>
    <row r="449" spans="1:12" s="98" customFormat="1" ht="12" x14ac:dyDescent="0.25">
      <c r="A449" s="17">
        <f t="shared" si="6"/>
        <v>448</v>
      </c>
      <c r="B449" s="95"/>
      <c r="C449" s="96" t="s">
        <v>22331</v>
      </c>
      <c r="D449" s="95" t="s">
        <v>24355</v>
      </c>
      <c r="E449" s="95" t="s">
        <v>24356</v>
      </c>
      <c r="F449" s="96" t="s">
        <v>24357</v>
      </c>
      <c r="G449" s="97" t="s">
        <v>14139</v>
      </c>
      <c r="H449" s="95" t="s">
        <v>21174</v>
      </c>
      <c r="I449" s="97">
        <v>1695.75</v>
      </c>
      <c r="J449" s="95" t="s">
        <v>23252</v>
      </c>
      <c r="K449" s="95" t="s">
        <v>14070</v>
      </c>
      <c r="L449" s="95"/>
    </row>
    <row r="450" spans="1:12" s="98" customFormat="1" ht="12" x14ac:dyDescent="0.25">
      <c r="A450" s="17">
        <f t="shared" si="6"/>
        <v>449</v>
      </c>
      <c r="B450" s="95"/>
      <c r="C450" s="96" t="s">
        <v>24358</v>
      </c>
      <c r="D450" s="95" t="s">
        <v>24359</v>
      </c>
      <c r="E450" s="95" t="s">
        <v>24356</v>
      </c>
      <c r="F450" s="96" t="s">
        <v>24360</v>
      </c>
      <c r="G450" s="97" t="s">
        <v>14139</v>
      </c>
      <c r="H450" s="95" t="s">
        <v>21176</v>
      </c>
      <c r="I450" s="97">
        <v>1927.5681818181799</v>
      </c>
      <c r="J450" s="95" t="s">
        <v>23252</v>
      </c>
      <c r="K450" s="95" t="s">
        <v>14070</v>
      </c>
      <c r="L450" s="95"/>
    </row>
    <row r="451" spans="1:12" s="98" customFormat="1" ht="12" x14ac:dyDescent="0.25">
      <c r="A451" s="17">
        <f t="shared" si="6"/>
        <v>450</v>
      </c>
      <c r="B451" s="95"/>
      <c r="C451" s="96" t="s">
        <v>24361</v>
      </c>
      <c r="D451" s="95" t="s">
        <v>24362</v>
      </c>
      <c r="E451" s="95"/>
      <c r="F451" s="96" t="s">
        <v>24362</v>
      </c>
      <c r="G451" s="97" t="s">
        <v>14139</v>
      </c>
      <c r="H451" s="95"/>
      <c r="I451" s="97">
        <v>1963.6363636363601</v>
      </c>
      <c r="J451" s="95" t="s">
        <v>23252</v>
      </c>
      <c r="K451" s="95" t="s">
        <v>14070</v>
      </c>
      <c r="L451" s="95"/>
    </row>
    <row r="452" spans="1:12" s="98" customFormat="1" ht="12" x14ac:dyDescent="0.25">
      <c r="A452" s="17">
        <f t="shared" ref="A452:A515" si="7">A451+1</f>
        <v>451</v>
      </c>
      <c r="B452" s="95"/>
      <c r="C452" s="96" t="s">
        <v>24363</v>
      </c>
      <c r="D452" s="95" t="s">
        <v>24364</v>
      </c>
      <c r="E452" s="95" t="s">
        <v>24365</v>
      </c>
      <c r="F452" s="96" t="s">
        <v>24366</v>
      </c>
      <c r="G452" s="97" t="s">
        <v>14139</v>
      </c>
      <c r="H452" s="95" t="s">
        <v>24367</v>
      </c>
      <c r="I452" s="97">
        <v>1963.6363636363601</v>
      </c>
      <c r="J452" s="95" t="s">
        <v>23252</v>
      </c>
      <c r="K452" s="95" t="s">
        <v>14070</v>
      </c>
      <c r="L452" s="95"/>
    </row>
    <row r="453" spans="1:12" s="98" customFormat="1" ht="12" x14ac:dyDescent="0.25">
      <c r="A453" s="17">
        <f t="shared" si="7"/>
        <v>452</v>
      </c>
      <c r="B453" s="95"/>
      <c r="C453" s="96" t="s">
        <v>24368</v>
      </c>
      <c r="D453" s="95" t="s">
        <v>24369</v>
      </c>
      <c r="E453" s="95" t="s">
        <v>24356</v>
      </c>
      <c r="F453" s="96" t="s">
        <v>24370</v>
      </c>
      <c r="G453" s="97" t="s">
        <v>14139</v>
      </c>
      <c r="H453" s="95" t="s">
        <v>24371</v>
      </c>
      <c r="I453" s="97">
        <v>2223.1363636363599</v>
      </c>
      <c r="J453" s="95" t="s">
        <v>23252</v>
      </c>
      <c r="K453" s="95" t="s">
        <v>14070</v>
      </c>
      <c r="L453" s="95"/>
    </row>
    <row r="454" spans="1:12" s="98" customFormat="1" ht="12" x14ac:dyDescent="0.25">
      <c r="A454" s="17">
        <f t="shared" si="7"/>
        <v>453</v>
      </c>
      <c r="B454" s="95" t="s">
        <v>7929</v>
      </c>
      <c r="C454" s="96" t="s">
        <v>24372</v>
      </c>
      <c r="D454" s="95" t="s">
        <v>24373</v>
      </c>
      <c r="E454" s="95" t="s">
        <v>24374</v>
      </c>
      <c r="F454" s="96" t="s">
        <v>24375</v>
      </c>
      <c r="G454" s="97" t="s">
        <v>14139</v>
      </c>
      <c r="H454" s="95" t="s">
        <v>7930</v>
      </c>
      <c r="I454" s="97">
        <v>2358.17045454545</v>
      </c>
      <c r="J454" s="95" t="s">
        <v>23252</v>
      </c>
      <c r="K454" s="95" t="s">
        <v>14102</v>
      </c>
      <c r="L454" s="95" t="s">
        <v>7929</v>
      </c>
    </row>
    <row r="455" spans="1:12" s="98" customFormat="1" ht="12" x14ac:dyDescent="0.25">
      <c r="A455" s="17">
        <f t="shared" si="7"/>
        <v>454</v>
      </c>
      <c r="B455" s="95"/>
      <c r="C455" s="96" t="s">
        <v>24376</v>
      </c>
      <c r="D455" s="95" t="s">
        <v>24377</v>
      </c>
      <c r="E455" s="95" t="s">
        <v>24356</v>
      </c>
      <c r="F455" s="96" t="s">
        <v>24378</v>
      </c>
      <c r="G455" s="97" t="s">
        <v>14139</v>
      </c>
      <c r="H455" s="95" t="s">
        <v>21180</v>
      </c>
      <c r="I455" s="97">
        <v>2632.29545454545</v>
      </c>
      <c r="J455" s="95" t="s">
        <v>23252</v>
      </c>
      <c r="K455" s="95" t="s">
        <v>14070</v>
      </c>
      <c r="L455" s="95"/>
    </row>
    <row r="456" spans="1:12" s="98" customFormat="1" ht="12" x14ac:dyDescent="0.25">
      <c r="A456" s="17">
        <f t="shared" si="7"/>
        <v>455</v>
      </c>
      <c r="B456" s="95"/>
      <c r="C456" s="96" t="s">
        <v>24379</v>
      </c>
      <c r="D456" s="95" t="s">
        <v>24380</v>
      </c>
      <c r="E456" s="95" t="s">
        <v>24381</v>
      </c>
      <c r="F456" s="96" t="s">
        <v>24382</v>
      </c>
      <c r="G456" s="97" t="s">
        <v>14139</v>
      </c>
      <c r="H456" s="95" t="s">
        <v>24383</v>
      </c>
      <c r="I456" s="97">
        <v>3803.4090909090901</v>
      </c>
      <c r="J456" s="95" t="s">
        <v>23252</v>
      </c>
      <c r="K456" s="95" t="s">
        <v>14070</v>
      </c>
      <c r="L456" s="95"/>
    </row>
    <row r="457" spans="1:12" s="98" customFormat="1" ht="12" x14ac:dyDescent="0.25">
      <c r="A457" s="17">
        <f t="shared" si="7"/>
        <v>456</v>
      </c>
      <c r="B457" s="95" t="s">
        <v>8084</v>
      </c>
      <c r="C457" s="96" t="s">
        <v>24384</v>
      </c>
      <c r="D457" s="95" t="s">
        <v>24385</v>
      </c>
      <c r="E457" s="95" t="s">
        <v>24386</v>
      </c>
      <c r="F457" s="96" t="s">
        <v>24387</v>
      </c>
      <c r="G457" s="97" t="s">
        <v>14139</v>
      </c>
      <c r="H457" s="95" t="s">
        <v>8085</v>
      </c>
      <c r="I457" s="97">
        <v>3833.0113636363599</v>
      </c>
      <c r="J457" s="95" t="s">
        <v>23252</v>
      </c>
      <c r="K457" s="95" t="s">
        <v>14102</v>
      </c>
      <c r="L457" s="95" t="s">
        <v>8084</v>
      </c>
    </row>
    <row r="458" spans="1:12" s="98" customFormat="1" ht="12" x14ac:dyDescent="0.25">
      <c r="A458" s="17">
        <f t="shared" si="7"/>
        <v>457</v>
      </c>
      <c r="B458" s="95" t="s">
        <v>7345</v>
      </c>
      <c r="C458" s="96" t="s">
        <v>24388</v>
      </c>
      <c r="D458" s="95" t="s">
        <v>24389</v>
      </c>
      <c r="E458" s="95" t="s">
        <v>24390</v>
      </c>
      <c r="F458" s="96" t="s">
        <v>24391</v>
      </c>
      <c r="G458" s="97" t="s">
        <v>14139</v>
      </c>
      <c r="H458" s="95" t="s">
        <v>7346</v>
      </c>
      <c r="I458" s="97">
        <v>159.95454545454501</v>
      </c>
      <c r="J458" s="95" t="s">
        <v>23252</v>
      </c>
      <c r="K458" s="95" t="s">
        <v>14102</v>
      </c>
      <c r="L458" s="95" t="s">
        <v>7345</v>
      </c>
    </row>
    <row r="459" spans="1:12" s="98" customFormat="1" ht="12" x14ac:dyDescent="0.25">
      <c r="A459" s="17">
        <f t="shared" si="7"/>
        <v>458</v>
      </c>
      <c r="B459" s="95" t="s">
        <v>8217</v>
      </c>
      <c r="C459" s="96" t="s">
        <v>21907</v>
      </c>
      <c r="D459" s="95" t="s">
        <v>24392</v>
      </c>
      <c r="E459" s="95" t="s">
        <v>24393</v>
      </c>
      <c r="F459" s="96" t="s">
        <v>24394</v>
      </c>
      <c r="G459" s="97" t="s">
        <v>14139</v>
      </c>
      <c r="H459" s="95" t="s">
        <v>8218</v>
      </c>
      <c r="I459" s="97">
        <v>2090.9090909090901</v>
      </c>
      <c r="J459" s="95" t="s">
        <v>23252</v>
      </c>
      <c r="K459" s="95" t="s">
        <v>14102</v>
      </c>
      <c r="L459" s="95" t="s">
        <v>8217</v>
      </c>
    </row>
    <row r="460" spans="1:12" s="98" customFormat="1" ht="12" x14ac:dyDescent="0.25">
      <c r="A460" s="17">
        <f t="shared" si="7"/>
        <v>459</v>
      </c>
      <c r="B460" s="95" t="s">
        <v>8014</v>
      </c>
      <c r="C460" s="96" t="s">
        <v>24395</v>
      </c>
      <c r="D460" s="95" t="s">
        <v>24396</v>
      </c>
      <c r="E460" s="95" t="s">
        <v>24397</v>
      </c>
      <c r="F460" s="96" t="s">
        <v>24398</v>
      </c>
      <c r="G460" s="97" t="s">
        <v>14139</v>
      </c>
      <c r="H460" s="95" t="s">
        <v>8015</v>
      </c>
      <c r="I460" s="97">
        <v>6123.0113636363603</v>
      </c>
      <c r="J460" s="95" t="s">
        <v>23252</v>
      </c>
      <c r="K460" s="95" t="s">
        <v>14102</v>
      </c>
      <c r="L460" s="95" t="s">
        <v>8014</v>
      </c>
    </row>
    <row r="461" spans="1:12" s="98" customFormat="1" ht="12" x14ac:dyDescent="0.25">
      <c r="A461" s="17">
        <f t="shared" si="7"/>
        <v>460</v>
      </c>
      <c r="B461" s="95"/>
      <c r="C461" s="96" t="s">
        <v>24399</v>
      </c>
      <c r="D461" s="95" t="s">
        <v>24400</v>
      </c>
      <c r="E461" s="95" t="s">
        <v>24401</v>
      </c>
      <c r="F461" s="96" t="s">
        <v>24402</v>
      </c>
      <c r="G461" s="97" t="s">
        <v>24403</v>
      </c>
      <c r="H461" s="95" t="s">
        <v>24404</v>
      </c>
      <c r="I461" s="97">
        <v>309</v>
      </c>
      <c r="J461" s="95" t="s">
        <v>23252</v>
      </c>
      <c r="K461" s="95" t="s">
        <v>14070</v>
      </c>
      <c r="L461" s="95"/>
    </row>
    <row r="462" spans="1:12" s="98" customFormat="1" ht="12" x14ac:dyDescent="0.25">
      <c r="A462" s="17">
        <f t="shared" si="7"/>
        <v>461</v>
      </c>
      <c r="B462" s="95" t="s">
        <v>8179</v>
      </c>
      <c r="C462" s="96" t="s">
        <v>24405</v>
      </c>
      <c r="D462" s="95" t="s">
        <v>24406</v>
      </c>
      <c r="E462" s="95" t="s">
        <v>24407</v>
      </c>
      <c r="F462" s="96" t="s">
        <v>24408</v>
      </c>
      <c r="G462" s="97" t="s">
        <v>24409</v>
      </c>
      <c r="H462" s="95" t="s">
        <v>8180</v>
      </c>
      <c r="I462" s="97">
        <v>94.681818181818201</v>
      </c>
      <c r="J462" s="95" t="s">
        <v>23252</v>
      </c>
      <c r="K462" s="95" t="s">
        <v>14102</v>
      </c>
      <c r="L462" s="95" t="s">
        <v>8179</v>
      </c>
    </row>
    <row r="463" spans="1:12" s="98" customFormat="1" ht="12" x14ac:dyDescent="0.25">
      <c r="A463" s="17">
        <f t="shared" si="7"/>
        <v>462</v>
      </c>
      <c r="B463" s="95"/>
      <c r="C463" s="96" t="s">
        <v>24410</v>
      </c>
      <c r="D463" s="95" t="s">
        <v>24411</v>
      </c>
      <c r="E463" s="95" t="s">
        <v>24412</v>
      </c>
      <c r="F463" s="96" t="s">
        <v>24413</v>
      </c>
      <c r="G463" s="97" t="s">
        <v>251</v>
      </c>
      <c r="H463" s="95" t="s">
        <v>18275</v>
      </c>
      <c r="I463" s="97">
        <v>15.715909090909101</v>
      </c>
      <c r="J463" s="95" t="s">
        <v>23252</v>
      </c>
      <c r="K463" s="95" t="s">
        <v>14070</v>
      </c>
      <c r="L463" s="95"/>
    </row>
    <row r="464" spans="1:12" s="98" customFormat="1" ht="12" x14ac:dyDescent="0.25">
      <c r="A464" s="17">
        <f t="shared" si="7"/>
        <v>463</v>
      </c>
      <c r="B464" s="95"/>
      <c r="C464" s="96" t="s">
        <v>24414</v>
      </c>
      <c r="D464" s="95" t="s">
        <v>24415</v>
      </c>
      <c r="E464" s="95" t="s">
        <v>24416</v>
      </c>
      <c r="F464" s="96" t="s">
        <v>24417</v>
      </c>
      <c r="G464" s="97" t="s">
        <v>251</v>
      </c>
      <c r="H464" s="95" t="s">
        <v>24418</v>
      </c>
      <c r="I464" s="97">
        <v>23.068181818181799</v>
      </c>
      <c r="J464" s="95" t="s">
        <v>23252</v>
      </c>
      <c r="K464" s="95" t="s">
        <v>14070</v>
      </c>
      <c r="L464" s="95"/>
    </row>
    <row r="465" spans="1:12" s="98" customFormat="1" ht="12" x14ac:dyDescent="0.25">
      <c r="A465" s="17">
        <f t="shared" si="7"/>
        <v>464</v>
      </c>
      <c r="B465" s="95"/>
      <c r="C465" s="96" t="s">
        <v>22226</v>
      </c>
      <c r="D465" s="95" t="s">
        <v>24419</v>
      </c>
      <c r="E465" s="95" t="s">
        <v>24420</v>
      </c>
      <c r="F465" s="96" t="s">
        <v>24421</v>
      </c>
      <c r="G465" s="97" t="s">
        <v>251</v>
      </c>
      <c r="H465" s="95" t="s">
        <v>24419</v>
      </c>
      <c r="I465" s="97">
        <v>33.170454545454497</v>
      </c>
      <c r="J465" s="95" t="s">
        <v>23252</v>
      </c>
      <c r="K465" s="95" t="s">
        <v>14070</v>
      </c>
      <c r="L465" s="95"/>
    </row>
    <row r="466" spans="1:12" s="98" customFormat="1" ht="12" x14ac:dyDescent="0.25">
      <c r="A466" s="17">
        <f t="shared" si="7"/>
        <v>465</v>
      </c>
      <c r="B466" s="95"/>
      <c r="C466" s="96" t="s">
        <v>24422</v>
      </c>
      <c r="D466" s="95" t="s">
        <v>24423</v>
      </c>
      <c r="E466" s="95" t="s">
        <v>24424</v>
      </c>
      <c r="F466" s="96" t="s">
        <v>24425</v>
      </c>
      <c r="G466" s="97" t="s">
        <v>251</v>
      </c>
      <c r="H466" s="95" t="s">
        <v>17982</v>
      </c>
      <c r="I466" s="97">
        <v>60.227272727272698</v>
      </c>
      <c r="J466" s="95" t="s">
        <v>23252</v>
      </c>
      <c r="K466" s="95" t="s">
        <v>14070</v>
      </c>
      <c r="L466" s="95"/>
    </row>
    <row r="467" spans="1:12" s="98" customFormat="1" ht="12" x14ac:dyDescent="0.25">
      <c r="A467" s="17">
        <f t="shared" si="7"/>
        <v>466</v>
      </c>
      <c r="B467" s="95"/>
      <c r="C467" s="96" t="s">
        <v>24426</v>
      </c>
      <c r="D467" s="95" t="s">
        <v>24427</v>
      </c>
      <c r="E467" s="95" t="s">
        <v>24428</v>
      </c>
      <c r="F467" s="96" t="s">
        <v>24429</v>
      </c>
      <c r="G467" s="97" t="s">
        <v>251</v>
      </c>
      <c r="H467" s="95" t="s">
        <v>24430</v>
      </c>
      <c r="I467" s="97">
        <v>66.125</v>
      </c>
      <c r="J467" s="95" t="s">
        <v>23252</v>
      </c>
      <c r="K467" s="95" t="s">
        <v>14070</v>
      </c>
      <c r="L467" s="95"/>
    </row>
    <row r="468" spans="1:12" s="98" customFormat="1" ht="12" x14ac:dyDescent="0.25">
      <c r="A468" s="17">
        <f t="shared" si="7"/>
        <v>467</v>
      </c>
      <c r="B468" s="95"/>
      <c r="C468" s="96" t="s">
        <v>24431</v>
      </c>
      <c r="D468" s="95" t="s">
        <v>24432</v>
      </c>
      <c r="E468" s="95" t="s">
        <v>24433</v>
      </c>
      <c r="F468" s="96" t="s">
        <v>24434</v>
      </c>
      <c r="G468" s="97" t="s">
        <v>251</v>
      </c>
      <c r="H468" s="95" t="s">
        <v>17994</v>
      </c>
      <c r="I468" s="97">
        <v>77.329545454545496</v>
      </c>
      <c r="J468" s="95" t="s">
        <v>23252</v>
      </c>
      <c r="K468" s="95" t="s">
        <v>14070</v>
      </c>
      <c r="L468" s="95"/>
    </row>
    <row r="469" spans="1:12" s="98" customFormat="1" ht="12" x14ac:dyDescent="0.25">
      <c r="A469" s="17">
        <f t="shared" si="7"/>
        <v>468</v>
      </c>
      <c r="B469" s="95"/>
      <c r="C469" s="96" t="s">
        <v>24435</v>
      </c>
      <c r="D469" s="95" t="s">
        <v>24436</v>
      </c>
      <c r="E469" s="95" t="s">
        <v>24437</v>
      </c>
      <c r="F469" s="96" t="s">
        <v>24438</v>
      </c>
      <c r="G469" s="97" t="s">
        <v>251</v>
      </c>
      <c r="H469" s="95" t="s">
        <v>18006</v>
      </c>
      <c r="I469" s="97">
        <v>89.431818181818201</v>
      </c>
      <c r="J469" s="95" t="s">
        <v>23252</v>
      </c>
      <c r="K469" s="95" t="s">
        <v>14070</v>
      </c>
      <c r="L469" s="95"/>
    </row>
    <row r="470" spans="1:12" s="98" customFormat="1" ht="12" x14ac:dyDescent="0.25">
      <c r="A470" s="17">
        <f t="shared" si="7"/>
        <v>469</v>
      </c>
      <c r="B470" s="95"/>
      <c r="C470" s="96" t="s">
        <v>24439</v>
      </c>
      <c r="D470" s="95" t="s">
        <v>24440</v>
      </c>
      <c r="E470" s="95" t="s">
        <v>24441</v>
      </c>
      <c r="F470" s="96" t="s">
        <v>24442</v>
      </c>
      <c r="G470" s="97" t="s">
        <v>251</v>
      </c>
      <c r="H470" s="95" t="s">
        <v>24443</v>
      </c>
      <c r="I470" s="97">
        <v>90.931818181818201</v>
      </c>
      <c r="J470" s="95" t="s">
        <v>23252</v>
      </c>
      <c r="K470" s="95" t="s">
        <v>14070</v>
      </c>
      <c r="L470" s="95"/>
    </row>
    <row r="471" spans="1:12" s="98" customFormat="1" ht="12" x14ac:dyDescent="0.25">
      <c r="A471" s="17">
        <f t="shared" si="7"/>
        <v>470</v>
      </c>
      <c r="B471" s="95"/>
      <c r="C471" s="96" t="s">
        <v>24444</v>
      </c>
      <c r="D471" s="95" t="s">
        <v>24445</v>
      </c>
      <c r="E471" s="95" t="s">
        <v>24446</v>
      </c>
      <c r="F471" s="96" t="s">
        <v>24447</v>
      </c>
      <c r="G471" s="97" t="s">
        <v>251</v>
      </c>
      <c r="H471" s="95" t="s">
        <v>24448</v>
      </c>
      <c r="I471" s="97">
        <v>90.931818181818201</v>
      </c>
      <c r="J471" s="95" t="s">
        <v>23252</v>
      </c>
      <c r="K471" s="95" t="s">
        <v>14070</v>
      </c>
      <c r="L471" s="95"/>
    </row>
    <row r="472" spans="1:12" s="98" customFormat="1" ht="12" x14ac:dyDescent="0.25">
      <c r="A472" s="17">
        <f t="shared" si="7"/>
        <v>471</v>
      </c>
      <c r="B472" s="95"/>
      <c r="C472" s="96" t="s">
        <v>24449</v>
      </c>
      <c r="D472" s="95" t="s">
        <v>24440</v>
      </c>
      <c r="E472" s="95" t="s">
        <v>24450</v>
      </c>
      <c r="F472" s="96" t="s">
        <v>24451</v>
      </c>
      <c r="G472" s="97" t="s">
        <v>251</v>
      </c>
      <c r="H472" s="95" t="s">
        <v>24452</v>
      </c>
      <c r="I472" s="97">
        <v>92.295454545454504</v>
      </c>
      <c r="J472" s="95" t="s">
        <v>23252</v>
      </c>
      <c r="K472" s="95" t="s">
        <v>14070</v>
      </c>
      <c r="L472" s="95"/>
    </row>
    <row r="473" spans="1:12" s="98" customFormat="1" ht="12" x14ac:dyDescent="0.25">
      <c r="A473" s="17">
        <f t="shared" si="7"/>
        <v>472</v>
      </c>
      <c r="B473" s="95"/>
      <c r="C473" s="96" t="s">
        <v>24453</v>
      </c>
      <c r="D473" s="95" t="s">
        <v>24454</v>
      </c>
      <c r="E473" s="95" t="s">
        <v>24455</v>
      </c>
      <c r="F473" s="96" t="s">
        <v>24456</v>
      </c>
      <c r="G473" s="97" t="s">
        <v>251</v>
      </c>
      <c r="H473" s="95" t="s">
        <v>17997</v>
      </c>
      <c r="I473" s="97">
        <v>92.295454545454504</v>
      </c>
      <c r="J473" s="95" t="s">
        <v>23252</v>
      </c>
      <c r="K473" s="95" t="s">
        <v>14070</v>
      </c>
      <c r="L473" s="95"/>
    </row>
    <row r="474" spans="1:12" s="98" customFormat="1" ht="12" x14ac:dyDescent="0.25">
      <c r="A474" s="17">
        <f t="shared" si="7"/>
        <v>473</v>
      </c>
      <c r="B474" s="95"/>
      <c r="C474" s="96" t="s">
        <v>24457</v>
      </c>
      <c r="D474" s="95" t="s">
        <v>24458</v>
      </c>
      <c r="E474" s="95" t="s">
        <v>3966</v>
      </c>
      <c r="F474" s="96" t="s">
        <v>24459</v>
      </c>
      <c r="G474" s="97" t="s">
        <v>24460</v>
      </c>
      <c r="H474" s="95" t="s">
        <v>24461</v>
      </c>
      <c r="I474" s="97">
        <v>98.045454545454504</v>
      </c>
      <c r="J474" s="95" t="s">
        <v>23252</v>
      </c>
      <c r="K474" s="95" t="s">
        <v>14070</v>
      </c>
      <c r="L474" s="95"/>
    </row>
    <row r="475" spans="1:12" s="98" customFormat="1" ht="12" x14ac:dyDescent="0.25">
      <c r="A475" s="17">
        <f t="shared" si="7"/>
        <v>474</v>
      </c>
      <c r="B475" s="95"/>
      <c r="C475" s="96" t="s">
        <v>24462</v>
      </c>
      <c r="D475" s="95" t="s">
        <v>24463</v>
      </c>
      <c r="E475" s="95" t="s">
        <v>24464</v>
      </c>
      <c r="F475" s="96" t="s">
        <v>24465</v>
      </c>
      <c r="G475" s="97" t="s">
        <v>251</v>
      </c>
      <c r="H475" s="95" t="s">
        <v>24466</v>
      </c>
      <c r="I475" s="97">
        <v>102.96590909090899</v>
      </c>
      <c r="J475" s="95" t="s">
        <v>23252</v>
      </c>
      <c r="K475" s="95" t="s">
        <v>14070</v>
      </c>
      <c r="L475" s="95"/>
    </row>
    <row r="476" spans="1:12" s="98" customFormat="1" ht="12" x14ac:dyDescent="0.25">
      <c r="A476" s="17">
        <f t="shared" si="7"/>
        <v>475</v>
      </c>
      <c r="B476" s="95" t="s">
        <v>7300</v>
      </c>
      <c r="C476" s="96" t="s">
        <v>24467</v>
      </c>
      <c r="D476" s="95" t="s">
        <v>24468</v>
      </c>
      <c r="E476" s="95" t="s">
        <v>24469</v>
      </c>
      <c r="F476" s="96" t="s">
        <v>24470</v>
      </c>
      <c r="G476" s="97" t="s">
        <v>251</v>
      </c>
      <c r="H476" s="95" t="s">
        <v>7301</v>
      </c>
      <c r="I476" s="97">
        <v>144.18181818181799</v>
      </c>
      <c r="J476" s="95" t="s">
        <v>23252</v>
      </c>
      <c r="K476" s="95" t="s">
        <v>14102</v>
      </c>
      <c r="L476" s="95" t="s">
        <v>7300</v>
      </c>
    </row>
    <row r="477" spans="1:12" s="98" customFormat="1" ht="12" x14ac:dyDescent="0.25">
      <c r="A477" s="17">
        <f t="shared" si="7"/>
        <v>476</v>
      </c>
      <c r="B477" s="95"/>
      <c r="C477" s="96" t="s">
        <v>21890</v>
      </c>
      <c r="D477" s="95" t="s">
        <v>24471</v>
      </c>
      <c r="E477" s="95" t="s">
        <v>24472</v>
      </c>
      <c r="F477" s="96" t="s">
        <v>24473</v>
      </c>
      <c r="G477" s="97" t="s">
        <v>251</v>
      </c>
      <c r="H477" s="95" t="s">
        <v>24474</v>
      </c>
      <c r="I477" s="97">
        <v>184.54545454545499</v>
      </c>
      <c r="J477" s="95" t="s">
        <v>23252</v>
      </c>
      <c r="K477" s="95" t="s">
        <v>14070</v>
      </c>
      <c r="L477" s="95"/>
    </row>
    <row r="478" spans="1:12" s="98" customFormat="1" ht="12" x14ac:dyDescent="0.25">
      <c r="A478" s="17">
        <f t="shared" si="7"/>
        <v>477</v>
      </c>
      <c r="B478" s="95"/>
      <c r="C478" s="96" t="s">
        <v>24475</v>
      </c>
      <c r="D478" s="95" t="s">
        <v>24476</v>
      </c>
      <c r="E478" s="95" t="s">
        <v>24477</v>
      </c>
      <c r="F478" s="96" t="s">
        <v>24478</v>
      </c>
      <c r="G478" s="97" t="s">
        <v>251</v>
      </c>
      <c r="H478" s="95" t="s">
        <v>18419</v>
      </c>
      <c r="I478" s="97">
        <v>185.011363636364</v>
      </c>
      <c r="J478" s="95" t="s">
        <v>23252</v>
      </c>
      <c r="K478" s="95" t="s">
        <v>14070</v>
      </c>
      <c r="L478" s="95"/>
    </row>
    <row r="479" spans="1:12" s="98" customFormat="1" ht="12" x14ac:dyDescent="0.25">
      <c r="A479" s="17">
        <f t="shared" si="7"/>
        <v>478</v>
      </c>
      <c r="B479" s="95"/>
      <c r="C479" s="96" t="s">
        <v>24479</v>
      </c>
      <c r="D479" s="95" t="s">
        <v>24480</v>
      </c>
      <c r="E479" s="95" t="s">
        <v>18185</v>
      </c>
      <c r="F479" s="96" t="s">
        <v>24481</v>
      </c>
      <c r="G479" s="97" t="s">
        <v>251</v>
      </c>
      <c r="H479" s="95" t="s">
        <v>18185</v>
      </c>
      <c r="I479" s="97">
        <v>235.21590909090901</v>
      </c>
      <c r="J479" s="95" t="s">
        <v>23252</v>
      </c>
      <c r="K479" s="95" t="s">
        <v>14070</v>
      </c>
      <c r="L479" s="95"/>
    </row>
    <row r="480" spans="1:12" s="98" customFormat="1" ht="12" x14ac:dyDescent="0.25">
      <c r="A480" s="17">
        <f t="shared" si="7"/>
        <v>479</v>
      </c>
      <c r="B480" s="95" t="s">
        <v>7284</v>
      </c>
      <c r="C480" s="96" t="s">
        <v>24482</v>
      </c>
      <c r="D480" s="95" t="s">
        <v>24483</v>
      </c>
      <c r="E480" s="95" t="s">
        <v>24484</v>
      </c>
      <c r="F480" s="96" t="s">
        <v>24485</v>
      </c>
      <c r="G480" s="97" t="s">
        <v>251</v>
      </c>
      <c r="H480" s="95" t="s">
        <v>7285</v>
      </c>
      <c r="I480" s="97">
        <v>333.21590909090901</v>
      </c>
      <c r="J480" s="95" t="s">
        <v>23252</v>
      </c>
      <c r="K480" s="95" t="s">
        <v>14102</v>
      </c>
      <c r="L480" s="95" t="s">
        <v>7284</v>
      </c>
    </row>
    <row r="481" spans="1:12" s="98" customFormat="1" ht="12" x14ac:dyDescent="0.25">
      <c r="A481" s="17">
        <f t="shared" si="7"/>
        <v>480</v>
      </c>
      <c r="B481" s="95"/>
      <c r="C481" s="96" t="s">
        <v>24486</v>
      </c>
      <c r="D481" s="95" t="s">
        <v>24487</v>
      </c>
      <c r="E481" s="95" t="s">
        <v>24488</v>
      </c>
      <c r="F481" s="96" t="s">
        <v>24489</v>
      </c>
      <c r="G481" s="97" t="s">
        <v>251</v>
      </c>
      <c r="H481" s="95" t="s">
        <v>24490</v>
      </c>
      <c r="I481" s="97">
        <v>356.38636363636402</v>
      </c>
      <c r="J481" s="95" t="s">
        <v>23252</v>
      </c>
      <c r="K481" s="95" t="s">
        <v>14070</v>
      </c>
      <c r="L481" s="95"/>
    </row>
    <row r="482" spans="1:12" s="98" customFormat="1" ht="12" x14ac:dyDescent="0.25">
      <c r="A482" s="17">
        <f t="shared" si="7"/>
        <v>481</v>
      </c>
      <c r="B482" s="95"/>
      <c r="C482" s="96" t="s">
        <v>24491</v>
      </c>
      <c r="D482" s="95" t="s">
        <v>24492</v>
      </c>
      <c r="E482" s="95" t="s">
        <v>24493</v>
      </c>
      <c r="F482" s="96" t="s">
        <v>24494</v>
      </c>
      <c r="G482" s="97" t="s">
        <v>251</v>
      </c>
      <c r="H482" s="95" t="s">
        <v>18093</v>
      </c>
      <c r="I482" s="97">
        <v>410.48863636363598</v>
      </c>
      <c r="J482" s="95" t="s">
        <v>23252</v>
      </c>
      <c r="K482" s="95" t="s">
        <v>14070</v>
      </c>
      <c r="L482" s="95"/>
    </row>
    <row r="483" spans="1:12" s="98" customFormat="1" ht="12" x14ac:dyDescent="0.25">
      <c r="A483" s="17">
        <f t="shared" si="7"/>
        <v>482</v>
      </c>
      <c r="B483" s="95"/>
      <c r="C483" s="96" t="s">
        <v>21852</v>
      </c>
      <c r="D483" s="95" t="s">
        <v>24495</v>
      </c>
      <c r="E483" s="95" t="s">
        <v>24496</v>
      </c>
      <c r="F483" s="96" t="s">
        <v>24497</v>
      </c>
      <c r="G483" s="97" t="s">
        <v>251</v>
      </c>
      <c r="H483" s="95" t="s">
        <v>17367</v>
      </c>
      <c r="I483" s="97">
        <v>503.93181818181802</v>
      </c>
      <c r="J483" s="95" t="s">
        <v>23252</v>
      </c>
      <c r="K483" s="95" t="s">
        <v>14070</v>
      </c>
      <c r="L483" s="95"/>
    </row>
    <row r="484" spans="1:12" s="98" customFormat="1" ht="12" x14ac:dyDescent="0.25">
      <c r="A484" s="17">
        <f t="shared" si="7"/>
        <v>483</v>
      </c>
      <c r="B484" s="95"/>
      <c r="C484" s="96" t="s">
        <v>22230</v>
      </c>
      <c r="D484" s="95" t="s">
        <v>24498</v>
      </c>
      <c r="E484" s="95" t="s">
        <v>24499</v>
      </c>
      <c r="F484" s="96" t="s">
        <v>24500</v>
      </c>
      <c r="G484" s="97" t="s">
        <v>251</v>
      </c>
      <c r="H484" s="95" t="s">
        <v>18120</v>
      </c>
      <c r="I484" s="97">
        <v>646.34090909090901</v>
      </c>
      <c r="J484" s="95" t="s">
        <v>23252</v>
      </c>
      <c r="K484" s="95" t="s">
        <v>14070</v>
      </c>
      <c r="L484" s="95"/>
    </row>
    <row r="485" spans="1:12" s="98" customFormat="1" ht="12" x14ac:dyDescent="0.25">
      <c r="A485" s="17">
        <f t="shared" si="7"/>
        <v>484</v>
      </c>
      <c r="B485" s="95"/>
      <c r="C485" s="96" t="s">
        <v>24501</v>
      </c>
      <c r="D485" s="95" t="s">
        <v>24502</v>
      </c>
      <c r="E485" s="95" t="s">
        <v>24503</v>
      </c>
      <c r="F485" s="96" t="s">
        <v>24504</v>
      </c>
      <c r="G485" s="97" t="s">
        <v>251</v>
      </c>
      <c r="H485" s="95" t="s">
        <v>18133</v>
      </c>
      <c r="I485" s="97">
        <v>656.03602272727301</v>
      </c>
      <c r="J485" s="95" t="s">
        <v>23252</v>
      </c>
      <c r="K485" s="95" t="s">
        <v>14070</v>
      </c>
      <c r="L485" s="95"/>
    </row>
    <row r="486" spans="1:12" s="98" customFormat="1" ht="12" x14ac:dyDescent="0.25">
      <c r="A486" s="17">
        <f t="shared" si="7"/>
        <v>485</v>
      </c>
      <c r="B486" s="95" t="s">
        <v>8146</v>
      </c>
      <c r="C486" s="96" t="s">
        <v>24505</v>
      </c>
      <c r="D486" s="95" t="s">
        <v>24506</v>
      </c>
      <c r="E486" s="95" t="s">
        <v>24507</v>
      </c>
      <c r="F486" s="96" t="s">
        <v>24508</v>
      </c>
      <c r="G486" s="97" t="s">
        <v>251</v>
      </c>
      <c r="H486" s="95" t="s">
        <v>8147</v>
      </c>
      <c r="I486" s="97">
        <v>1152.60227272727</v>
      </c>
      <c r="J486" s="95" t="s">
        <v>23252</v>
      </c>
      <c r="K486" s="95" t="s">
        <v>14102</v>
      </c>
      <c r="L486" s="95" t="s">
        <v>8146</v>
      </c>
    </row>
    <row r="487" spans="1:12" s="98" customFormat="1" ht="12" x14ac:dyDescent="0.25">
      <c r="A487" s="17">
        <f t="shared" si="7"/>
        <v>486</v>
      </c>
      <c r="B487" s="95" t="s">
        <v>6896</v>
      </c>
      <c r="C487" s="96" t="s">
        <v>22278</v>
      </c>
      <c r="D487" s="95" t="s">
        <v>24509</v>
      </c>
      <c r="E487" s="95" t="s">
        <v>24510</v>
      </c>
      <c r="F487" s="96" t="s">
        <v>24511</v>
      </c>
      <c r="G487" s="97" t="s">
        <v>251</v>
      </c>
      <c r="H487" s="95" t="s">
        <v>6897</v>
      </c>
      <c r="I487" s="97">
        <v>1364.77272727273</v>
      </c>
      <c r="J487" s="95" t="s">
        <v>23252</v>
      </c>
      <c r="K487" s="95" t="s">
        <v>14102</v>
      </c>
      <c r="L487" s="95" t="s">
        <v>6896</v>
      </c>
    </row>
    <row r="488" spans="1:12" s="98" customFormat="1" ht="12" x14ac:dyDescent="0.25">
      <c r="A488" s="17">
        <f t="shared" si="7"/>
        <v>487</v>
      </c>
      <c r="B488" s="95"/>
      <c r="C488" s="96" t="s">
        <v>24512</v>
      </c>
      <c r="D488" s="95" t="s">
        <v>24513</v>
      </c>
      <c r="E488" s="95" t="s">
        <v>24514</v>
      </c>
      <c r="F488" s="96" t="s">
        <v>24515</v>
      </c>
      <c r="G488" s="97" t="s">
        <v>251</v>
      </c>
      <c r="H488" s="95" t="s">
        <v>24516</v>
      </c>
      <c r="I488" s="97">
        <v>1381.8181818181799</v>
      </c>
      <c r="J488" s="95" t="s">
        <v>23252</v>
      </c>
      <c r="K488" s="95" t="s">
        <v>14070</v>
      </c>
      <c r="L488" s="95"/>
    </row>
    <row r="489" spans="1:12" s="98" customFormat="1" ht="12" x14ac:dyDescent="0.25">
      <c r="A489" s="17">
        <f t="shared" si="7"/>
        <v>488</v>
      </c>
      <c r="B489" s="95" t="s">
        <v>8140</v>
      </c>
      <c r="C489" s="96" t="s">
        <v>24517</v>
      </c>
      <c r="D489" s="95" t="s">
        <v>24518</v>
      </c>
      <c r="E489" s="95" t="s">
        <v>24519</v>
      </c>
      <c r="F489" s="96" t="s">
        <v>24520</v>
      </c>
      <c r="G489" s="97" t="s">
        <v>251</v>
      </c>
      <c r="H489" s="95" t="s">
        <v>8141</v>
      </c>
      <c r="I489" s="97">
        <v>1388.1136363636399</v>
      </c>
      <c r="J489" s="95" t="s">
        <v>23252</v>
      </c>
      <c r="K489" s="95" t="s">
        <v>14102</v>
      </c>
      <c r="L489" s="95" t="s">
        <v>8140</v>
      </c>
    </row>
    <row r="490" spans="1:12" s="98" customFormat="1" ht="12" x14ac:dyDescent="0.25">
      <c r="A490" s="17">
        <f t="shared" si="7"/>
        <v>489</v>
      </c>
      <c r="B490" s="95"/>
      <c r="C490" s="96" t="s">
        <v>22448</v>
      </c>
      <c r="D490" s="95" t="s">
        <v>24521</v>
      </c>
      <c r="E490" s="95" t="s">
        <v>24522</v>
      </c>
      <c r="F490" s="96" t="s">
        <v>24523</v>
      </c>
      <c r="G490" s="97" t="s">
        <v>251</v>
      </c>
      <c r="H490" s="95" t="s">
        <v>24524</v>
      </c>
      <c r="I490" s="97">
        <v>1437.0909090909099</v>
      </c>
      <c r="J490" s="95" t="s">
        <v>23252</v>
      </c>
      <c r="K490" s="95" t="s">
        <v>14070</v>
      </c>
      <c r="L490" s="95"/>
    </row>
    <row r="491" spans="1:12" s="98" customFormat="1" ht="12" x14ac:dyDescent="0.25">
      <c r="A491" s="17">
        <f t="shared" si="7"/>
        <v>490</v>
      </c>
      <c r="B491" s="95" t="s">
        <v>7909</v>
      </c>
      <c r="C491" s="96" t="s">
        <v>24525</v>
      </c>
      <c r="D491" s="95" t="s">
        <v>24526</v>
      </c>
      <c r="E491" s="95" t="s">
        <v>24527</v>
      </c>
      <c r="F491" s="96" t="s">
        <v>24528</v>
      </c>
      <c r="G491" s="97" t="s">
        <v>251</v>
      </c>
      <c r="H491" s="95" t="s">
        <v>7910</v>
      </c>
      <c r="I491" s="97">
        <v>1454.6931818181799</v>
      </c>
      <c r="J491" s="95" t="s">
        <v>23252</v>
      </c>
      <c r="K491" s="95" t="s">
        <v>14102</v>
      </c>
      <c r="L491" s="95" t="s">
        <v>7909</v>
      </c>
    </row>
    <row r="492" spans="1:12" s="98" customFormat="1" ht="12" x14ac:dyDescent="0.25">
      <c r="A492" s="17">
        <f t="shared" si="7"/>
        <v>491</v>
      </c>
      <c r="B492" s="95"/>
      <c r="C492" s="96" t="s">
        <v>24529</v>
      </c>
      <c r="D492" s="95" t="s">
        <v>24530</v>
      </c>
      <c r="E492" s="95" t="s">
        <v>24531</v>
      </c>
      <c r="F492" s="96" t="s">
        <v>24532</v>
      </c>
      <c r="G492" s="97" t="s">
        <v>251</v>
      </c>
      <c r="H492" s="95" t="s">
        <v>24533</v>
      </c>
      <c r="I492" s="97">
        <v>1475.10227272727</v>
      </c>
      <c r="J492" s="95" t="s">
        <v>23252</v>
      </c>
      <c r="K492" s="95" t="s">
        <v>14070</v>
      </c>
      <c r="L492" s="95"/>
    </row>
    <row r="493" spans="1:12" s="98" customFormat="1" ht="12" x14ac:dyDescent="0.25">
      <c r="A493" s="17">
        <f t="shared" si="7"/>
        <v>492</v>
      </c>
      <c r="B493" s="95"/>
      <c r="C493" s="96" t="s">
        <v>24534</v>
      </c>
      <c r="D493" s="95" t="s">
        <v>24535</v>
      </c>
      <c r="E493" s="95" t="s">
        <v>24536</v>
      </c>
      <c r="F493" s="96" t="s">
        <v>24537</v>
      </c>
      <c r="G493" s="97" t="s">
        <v>251</v>
      </c>
      <c r="H493" s="95" t="s">
        <v>24538</v>
      </c>
      <c r="I493" s="97">
        <v>1483.82954545455</v>
      </c>
      <c r="J493" s="95" t="s">
        <v>23252</v>
      </c>
      <c r="K493" s="95" t="s">
        <v>14070</v>
      </c>
      <c r="L493" s="95"/>
    </row>
    <row r="494" spans="1:12" s="98" customFormat="1" ht="12" x14ac:dyDescent="0.25">
      <c r="A494" s="17">
        <f t="shared" si="7"/>
        <v>493</v>
      </c>
      <c r="B494" s="95"/>
      <c r="C494" s="96" t="s">
        <v>24539</v>
      </c>
      <c r="D494" s="95" t="s">
        <v>24540</v>
      </c>
      <c r="E494" s="95" t="s">
        <v>24541</v>
      </c>
      <c r="F494" s="96" t="s">
        <v>24542</v>
      </c>
      <c r="G494" s="97" t="s">
        <v>251</v>
      </c>
      <c r="H494" s="95" t="s">
        <v>24543</v>
      </c>
      <c r="I494" s="97">
        <v>1527.5113636363601</v>
      </c>
      <c r="J494" s="95" t="s">
        <v>23252</v>
      </c>
      <c r="K494" s="95" t="s">
        <v>14070</v>
      </c>
      <c r="L494" s="95"/>
    </row>
    <row r="495" spans="1:12" s="98" customFormat="1" ht="12" x14ac:dyDescent="0.25">
      <c r="A495" s="17">
        <f t="shared" si="7"/>
        <v>494</v>
      </c>
      <c r="B495" s="95" t="s">
        <v>6958</v>
      </c>
      <c r="C495" s="96" t="s">
        <v>21962</v>
      </c>
      <c r="D495" s="95" t="s">
        <v>24544</v>
      </c>
      <c r="E495" s="95" t="s">
        <v>24545</v>
      </c>
      <c r="F495" s="96" t="s">
        <v>24546</v>
      </c>
      <c r="G495" s="97" t="s">
        <v>251</v>
      </c>
      <c r="H495" s="95" t="s">
        <v>6959</v>
      </c>
      <c r="I495" s="97">
        <v>1599.3068181818201</v>
      </c>
      <c r="J495" s="95" t="s">
        <v>23252</v>
      </c>
      <c r="K495" s="95" t="s">
        <v>14102</v>
      </c>
      <c r="L495" s="95" t="s">
        <v>6958</v>
      </c>
    </row>
    <row r="496" spans="1:12" s="98" customFormat="1" ht="12" x14ac:dyDescent="0.25">
      <c r="A496" s="17">
        <f t="shared" si="7"/>
        <v>495</v>
      </c>
      <c r="B496" s="95" t="s">
        <v>7826</v>
      </c>
      <c r="C496" s="96" t="s">
        <v>24547</v>
      </c>
      <c r="D496" s="95" t="s">
        <v>24548</v>
      </c>
      <c r="E496" s="95" t="s">
        <v>24549</v>
      </c>
      <c r="F496" s="96" t="s">
        <v>24550</v>
      </c>
      <c r="G496" s="97" t="s">
        <v>251</v>
      </c>
      <c r="H496" s="95" t="s">
        <v>7827</v>
      </c>
      <c r="I496" s="97">
        <v>1723.0681818181799</v>
      </c>
      <c r="J496" s="95" t="s">
        <v>23252</v>
      </c>
      <c r="K496" s="95" t="s">
        <v>14102</v>
      </c>
      <c r="L496" s="95" t="s">
        <v>7826</v>
      </c>
    </row>
    <row r="497" spans="1:12" s="98" customFormat="1" ht="12" x14ac:dyDescent="0.25">
      <c r="A497" s="17">
        <f t="shared" si="7"/>
        <v>496</v>
      </c>
      <c r="B497" s="95" t="s">
        <v>6917</v>
      </c>
      <c r="C497" s="96" t="s">
        <v>24551</v>
      </c>
      <c r="D497" s="95" t="s">
        <v>24548</v>
      </c>
      <c r="E497" s="95" t="s">
        <v>24552</v>
      </c>
      <c r="F497" s="96" t="s">
        <v>24553</v>
      </c>
      <c r="G497" s="97" t="s">
        <v>251</v>
      </c>
      <c r="H497" s="95" t="s">
        <v>6918</v>
      </c>
      <c r="I497" s="97">
        <v>1723.0681818181799</v>
      </c>
      <c r="J497" s="95" t="s">
        <v>23252</v>
      </c>
      <c r="K497" s="95" t="s">
        <v>14102</v>
      </c>
      <c r="L497" s="95" t="s">
        <v>6917</v>
      </c>
    </row>
    <row r="498" spans="1:12" s="98" customFormat="1" ht="12" x14ac:dyDescent="0.25">
      <c r="A498" s="17">
        <f t="shared" si="7"/>
        <v>497</v>
      </c>
      <c r="B498" s="95"/>
      <c r="C498" s="96" t="s">
        <v>24554</v>
      </c>
      <c r="D498" s="95" t="s">
        <v>24555</v>
      </c>
      <c r="E498" s="95" t="s">
        <v>24556</v>
      </c>
      <c r="F498" s="96" t="s">
        <v>24557</v>
      </c>
      <c r="G498" s="97" t="s">
        <v>251</v>
      </c>
      <c r="H498" s="95" t="s">
        <v>24558</v>
      </c>
      <c r="I498" s="97">
        <v>1737.1136363636399</v>
      </c>
      <c r="J498" s="95" t="s">
        <v>23252</v>
      </c>
      <c r="K498" s="95" t="s">
        <v>14070</v>
      </c>
      <c r="L498" s="95"/>
    </row>
    <row r="499" spans="1:12" s="98" customFormat="1" ht="12" x14ac:dyDescent="0.25">
      <c r="A499" s="17">
        <f t="shared" si="7"/>
        <v>498</v>
      </c>
      <c r="B499" s="95" t="s">
        <v>8149</v>
      </c>
      <c r="C499" s="96" t="s">
        <v>24559</v>
      </c>
      <c r="D499" s="95" t="s">
        <v>24560</v>
      </c>
      <c r="E499" s="95" t="s">
        <v>8150</v>
      </c>
      <c r="F499" s="96" t="s">
        <v>24560</v>
      </c>
      <c r="G499" s="97" t="s">
        <v>251</v>
      </c>
      <c r="H499" s="95" t="s">
        <v>8150</v>
      </c>
      <c r="I499" s="97">
        <v>1783.04545454545</v>
      </c>
      <c r="J499" s="95" t="s">
        <v>23252</v>
      </c>
      <c r="K499" s="95" t="s">
        <v>14102</v>
      </c>
      <c r="L499" s="95" t="s">
        <v>8149</v>
      </c>
    </row>
    <row r="500" spans="1:12" s="98" customFormat="1" ht="12" x14ac:dyDescent="0.25">
      <c r="A500" s="17">
        <f t="shared" si="7"/>
        <v>499</v>
      </c>
      <c r="B500" s="95" t="s">
        <v>8194</v>
      </c>
      <c r="C500" s="96" t="s">
        <v>24561</v>
      </c>
      <c r="D500" s="95" t="s">
        <v>24562</v>
      </c>
      <c r="E500" s="95" t="s">
        <v>24563</v>
      </c>
      <c r="F500" s="96" t="s">
        <v>24564</v>
      </c>
      <c r="G500" s="97" t="s">
        <v>251</v>
      </c>
      <c r="H500" s="95" t="s">
        <v>8195</v>
      </c>
      <c r="I500" s="97">
        <v>1784.27272727273</v>
      </c>
      <c r="J500" s="95" t="s">
        <v>23252</v>
      </c>
      <c r="K500" s="95" t="s">
        <v>14102</v>
      </c>
      <c r="L500" s="95" t="s">
        <v>8194</v>
      </c>
    </row>
    <row r="501" spans="1:12" s="98" customFormat="1" ht="12" x14ac:dyDescent="0.25">
      <c r="A501" s="17">
        <f t="shared" si="7"/>
        <v>500</v>
      </c>
      <c r="B501" s="95"/>
      <c r="C501" s="96" t="s">
        <v>24565</v>
      </c>
      <c r="D501" s="95" t="s">
        <v>24566</v>
      </c>
      <c r="E501" s="95" t="s">
        <v>24567</v>
      </c>
      <c r="F501" s="96" t="s">
        <v>24568</v>
      </c>
      <c r="G501" s="97" t="s">
        <v>251</v>
      </c>
      <c r="H501" s="95" t="s">
        <v>16545</v>
      </c>
      <c r="I501" s="97">
        <v>1784.27272727273</v>
      </c>
      <c r="J501" s="95" t="s">
        <v>23252</v>
      </c>
      <c r="K501" s="95" t="s">
        <v>14070</v>
      </c>
      <c r="L501" s="95"/>
    </row>
    <row r="502" spans="1:12" s="98" customFormat="1" ht="12" x14ac:dyDescent="0.25">
      <c r="A502" s="17">
        <f t="shared" si="7"/>
        <v>501</v>
      </c>
      <c r="B502" s="95"/>
      <c r="C502" s="96" t="s">
        <v>24569</v>
      </c>
      <c r="D502" s="95" t="s">
        <v>24570</v>
      </c>
      <c r="E502" s="95" t="s">
        <v>24571</v>
      </c>
      <c r="F502" s="96" t="s">
        <v>24572</v>
      </c>
      <c r="G502" s="97" t="s">
        <v>251</v>
      </c>
      <c r="H502" s="95" t="s">
        <v>24573</v>
      </c>
      <c r="I502" s="97">
        <v>1811.79545454545</v>
      </c>
      <c r="J502" s="95" t="s">
        <v>23252</v>
      </c>
      <c r="K502" s="95" t="s">
        <v>14070</v>
      </c>
      <c r="L502" s="95"/>
    </row>
    <row r="503" spans="1:12" s="98" customFormat="1" ht="12" x14ac:dyDescent="0.25">
      <c r="A503" s="17">
        <f t="shared" si="7"/>
        <v>502</v>
      </c>
      <c r="B503" s="95"/>
      <c r="C503" s="96" t="s">
        <v>24574</v>
      </c>
      <c r="D503" s="95" t="s">
        <v>24575</v>
      </c>
      <c r="E503" s="95" t="s">
        <v>24576</v>
      </c>
      <c r="F503" s="96" t="s">
        <v>24577</v>
      </c>
      <c r="G503" s="97" t="s">
        <v>251</v>
      </c>
      <c r="H503" s="95" t="s">
        <v>16580</v>
      </c>
      <c r="I503" s="97">
        <v>1939.80340909091</v>
      </c>
      <c r="J503" s="95" t="s">
        <v>23252</v>
      </c>
      <c r="K503" s="95" t="s">
        <v>14070</v>
      </c>
      <c r="L503" s="95"/>
    </row>
    <row r="504" spans="1:12" s="98" customFormat="1" ht="12" x14ac:dyDescent="0.25">
      <c r="A504" s="17">
        <f t="shared" si="7"/>
        <v>503</v>
      </c>
      <c r="B504" s="95"/>
      <c r="C504" s="96" t="s">
        <v>24578</v>
      </c>
      <c r="D504" s="95" t="s">
        <v>24579</v>
      </c>
      <c r="E504" s="95" t="s">
        <v>24580</v>
      </c>
      <c r="F504" s="96" t="s">
        <v>24581</v>
      </c>
      <c r="G504" s="97" t="s">
        <v>251</v>
      </c>
      <c r="H504" s="95" t="s">
        <v>24582</v>
      </c>
      <c r="I504" s="97">
        <v>2027.1136363636399</v>
      </c>
      <c r="J504" s="95" t="s">
        <v>23252</v>
      </c>
      <c r="K504" s="95" t="s">
        <v>14070</v>
      </c>
      <c r="L504" s="95"/>
    </row>
    <row r="505" spans="1:12" s="98" customFormat="1" ht="12" x14ac:dyDescent="0.25">
      <c r="A505" s="17">
        <f t="shared" si="7"/>
        <v>504</v>
      </c>
      <c r="B505" s="95" t="s">
        <v>6874</v>
      </c>
      <c r="C505" s="96" t="s">
        <v>24583</v>
      </c>
      <c r="D505" s="95" t="s">
        <v>24584</v>
      </c>
      <c r="E505" s="95" t="s">
        <v>24585</v>
      </c>
      <c r="F505" s="96" t="s">
        <v>24586</v>
      </c>
      <c r="G505" s="97" t="s">
        <v>251</v>
      </c>
      <c r="H505" s="95" t="s">
        <v>6875</v>
      </c>
      <c r="I505" s="97">
        <v>2029.125</v>
      </c>
      <c r="J505" s="95" t="s">
        <v>23252</v>
      </c>
      <c r="K505" s="95" t="s">
        <v>14102</v>
      </c>
      <c r="L505" s="95" t="s">
        <v>6874</v>
      </c>
    </row>
    <row r="506" spans="1:12" s="98" customFormat="1" ht="12" x14ac:dyDescent="0.25">
      <c r="A506" s="17">
        <f t="shared" si="7"/>
        <v>505</v>
      </c>
      <c r="B506" s="95" t="s">
        <v>6914</v>
      </c>
      <c r="C506" s="96" t="s">
        <v>24587</v>
      </c>
      <c r="D506" s="95" t="s">
        <v>24588</v>
      </c>
      <c r="E506" s="95" t="s">
        <v>24589</v>
      </c>
      <c r="F506" s="96" t="s">
        <v>24590</v>
      </c>
      <c r="G506" s="97" t="s">
        <v>251</v>
      </c>
      <c r="H506" s="95" t="s">
        <v>6915</v>
      </c>
      <c r="I506" s="97">
        <v>2029.125</v>
      </c>
      <c r="J506" s="95" t="s">
        <v>23252</v>
      </c>
      <c r="K506" s="95" t="s">
        <v>14102</v>
      </c>
      <c r="L506" s="95" t="s">
        <v>6914</v>
      </c>
    </row>
    <row r="507" spans="1:12" s="98" customFormat="1" ht="12" x14ac:dyDescent="0.25">
      <c r="A507" s="17">
        <f t="shared" si="7"/>
        <v>506</v>
      </c>
      <c r="B507" s="95"/>
      <c r="C507" s="96" t="s">
        <v>24591</v>
      </c>
      <c r="D507" s="95" t="s">
        <v>24570</v>
      </c>
      <c r="E507" s="95" t="s">
        <v>24592</v>
      </c>
      <c r="F507" s="96" t="s">
        <v>24593</v>
      </c>
      <c r="G507" s="97" t="s">
        <v>251</v>
      </c>
      <c r="H507" s="95" t="s">
        <v>24594</v>
      </c>
      <c r="I507" s="97">
        <v>2038.5</v>
      </c>
      <c r="J507" s="95" t="s">
        <v>23252</v>
      </c>
      <c r="K507" s="95" t="s">
        <v>14070</v>
      </c>
      <c r="L507" s="95"/>
    </row>
    <row r="508" spans="1:12" s="98" customFormat="1" ht="12" x14ac:dyDescent="0.25">
      <c r="A508" s="17">
        <f t="shared" si="7"/>
        <v>507</v>
      </c>
      <c r="B508" s="95" t="s">
        <v>6441</v>
      </c>
      <c r="C508" s="96" t="s">
        <v>24595</v>
      </c>
      <c r="D508" s="95" t="s">
        <v>24596</v>
      </c>
      <c r="E508" s="95" t="s">
        <v>24597</v>
      </c>
      <c r="F508" s="96" t="s">
        <v>24598</v>
      </c>
      <c r="G508" s="97" t="s">
        <v>251</v>
      </c>
      <c r="H508" s="95" t="s">
        <v>6442</v>
      </c>
      <c r="I508" s="97">
        <v>2102.54545454545</v>
      </c>
      <c r="J508" s="95" t="s">
        <v>23252</v>
      </c>
      <c r="K508" s="95" t="s">
        <v>14102</v>
      </c>
      <c r="L508" s="95" t="s">
        <v>6441</v>
      </c>
    </row>
    <row r="509" spans="1:12" s="98" customFormat="1" ht="12" x14ac:dyDescent="0.25">
      <c r="A509" s="17">
        <f t="shared" si="7"/>
        <v>508</v>
      </c>
      <c r="B509" s="95"/>
      <c r="C509" s="96" t="s">
        <v>24599</v>
      </c>
      <c r="D509" s="95" t="s">
        <v>24600</v>
      </c>
      <c r="E509" s="95" t="s">
        <v>24601</v>
      </c>
      <c r="F509" s="96" t="s">
        <v>24602</v>
      </c>
      <c r="G509" s="97" t="s">
        <v>251</v>
      </c>
      <c r="H509" s="95" t="s">
        <v>24603</v>
      </c>
      <c r="I509" s="97">
        <v>2113.125</v>
      </c>
      <c r="J509" s="95" t="s">
        <v>23252</v>
      </c>
      <c r="K509" s="95" t="s">
        <v>14070</v>
      </c>
      <c r="L509" s="95"/>
    </row>
    <row r="510" spans="1:12" s="98" customFormat="1" ht="12" x14ac:dyDescent="0.25">
      <c r="A510" s="17">
        <f t="shared" si="7"/>
        <v>509</v>
      </c>
      <c r="B510" s="95"/>
      <c r="C510" s="96" t="s">
        <v>24604</v>
      </c>
      <c r="D510" s="95" t="s">
        <v>24605</v>
      </c>
      <c r="E510" s="95" t="s">
        <v>24606</v>
      </c>
      <c r="F510" s="96" t="s">
        <v>24607</v>
      </c>
      <c r="G510" s="97" t="s">
        <v>251</v>
      </c>
      <c r="H510" s="95" t="s">
        <v>24608</v>
      </c>
      <c r="I510" s="97">
        <v>2195.4431818181802</v>
      </c>
      <c r="J510" s="95" t="s">
        <v>23252</v>
      </c>
      <c r="K510" s="95" t="s">
        <v>14070</v>
      </c>
      <c r="L510" s="95"/>
    </row>
    <row r="511" spans="1:12" s="98" customFormat="1" ht="12" x14ac:dyDescent="0.25">
      <c r="A511" s="17">
        <f t="shared" si="7"/>
        <v>510</v>
      </c>
      <c r="B511" s="95"/>
      <c r="C511" s="96" t="s">
        <v>24609</v>
      </c>
      <c r="D511" s="95" t="s">
        <v>24610</v>
      </c>
      <c r="E511" s="95" t="s">
        <v>24611</v>
      </c>
      <c r="F511" s="96" t="s">
        <v>24612</v>
      </c>
      <c r="G511" s="97" t="s">
        <v>251</v>
      </c>
      <c r="H511" s="95" t="s">
        <v>24613</v>
      </c>
      <c r="I511" s="97">
        <v>2210.9090909090901</v>
      </c>
      <c r="J511" s="95" t="s">
        <v>23252</v>
      </c>
      <c r="K511" s="95" t="s">
        <v>14070</v>
      </c>
      <c r="L511" s="95"/>
    </row>
    <row r="512" spans="1:12" s="98" customFormat="1" ht="12" x14ac:dyDescent="0.25">
      <c r="A512" s="17">
        <f t="shared" si="7"/>
        <v>511</v>
      </c>
      <c r="B512" s="95" t="s">
        <v>8161</v>
      </c>
      <c r="C512" s="96" t="s">
        <v>24614</v>
      </c>
      <c r="D512" s="95" t="s">
        <v>24615</v>
      </c>
      <c r="E512" s="95" t="s">
        <v>24616</v>
      </c>
      <c r="F512" s="96" t="s">
        <v>24617</v>
      </c>
      <c r="G512" s="97" t="s">
        <v>251</v>
      </c>
      <c r="H512" s="95" t="s">
        <v>8162</v>
      </c>
      <c r="I512" s="97">
        <v>2240.0568181818198</v>
      </c>
      <c r="J512" s="95" t="s">
        <v>23252</v>
      </c>
      <c r="K512" s="95" t="s">
        <v>14102</v>
      </c>
      <c r="L512" s="95" t="s">
        <v>8161</v>
      </c>
    </row>
    <row r="513" spans="1:12" s="98" customFormat="1" ht="12" x14ac:dyDescent="0.25">
      <c r="A513" s="17">
        <f t="shared" si="7"/>
        <v>512</v>
      </c>
      <c r="B513" s="95" t="s">
        <v>8143</v>
      </c>
      <c r="C513" s="96" t="s">
        <v>24618</v>
      </c>
      <c r="D513" s="95" t="s">
        <v>24619</v>
      </c>
      <c r="E513" s="95" t="s">
        <v>24620</v>
      </c>
      <c r="F513" s="96" t="s">
        <v>24621</v>
      </c>
      <c r="G513" s="97" t="s">
        <v>251</v>
      </c>
      <c r="H513" s="95" t="s">
        <v>8144</v>
      </c>
      <c r="I513" s="97">
        <v>2283.2613636363599</v>
      </c>
      <c r="J513" s="95" t="s">
        <v>23252</v>
      </c>
      <c r="K513" s="95" t="s">
        <v>14102</v>
      </c>
      <c r="L513" s="95" t="s">
        <v>8143</v>
      </c>
    </row>
    <row r="514" spans="1:12" s="98" customFormat="1" ht="12" x14ac:dyDescent="0.25">
      <c r="A514" s="17">
        <f t="shared" si="7"/>
        <v>513</v>
      </c>
      <c r="B514" s="95"/>
      <c r="C514" s="96" t="s">
        <v>22317</v>
      </c>
      <c r="D514" s="95" t="s">
        <v>24622</v>
      </c>
      <c r="E514" s="95" t="s">
        <v>24623</v>
      </c>
      <c r="F514" s="96" t="s">
        <v>24624</v>
      </c>
      <c r="G514" s="97" t="s">
        <v>251</v>
      </c>
      <c r="H514" s="95" t="s">
        <v>21252</v>
      </c>
      <c r="I514" s="97">
        <v>2292.8636363636401</v>
      </c>
      <c r="J514" s="95" t="s">
        <v>23252</v>
      </c>
      <c r="K514" s="95" t="s">
        <v>14070</v>
      </c>
      <c r="L514" s="95"/>
    </row>
    <row r="515" spans="1:12" s="98" customFormat="1" ht="12" x14ac:dyDescent="0.25">
      <c r="A515" s="17">
        <f t="shared" si="7"/>
        <v>514</v>
      </c>
      <c r="B515" s="95" t="s">
        <v>6949</v>
      </c>
      <c r="C515" s="96" t="s">
        <v>24625</v>
      </c>
      <c r="D515" s="95" t="s">
        <v>24626</v>
      </c>
      <c r="E515" s="95" t="s">
        <v>24627</v>
      </c>
      <c r="F515" s="96" t="s">
        <v>24628</v>
      </c>
      <c r="G515" s="97" t="s">
        <v>251</v>
      </c>
      <c r="H515" s="95" t="s">
        <v>6950</v>
      </c>
      <c r="I515" s="97">
        <v>2294.6022727272698</v>
      </c>
      <c r="J515" s="95" t="s">
        <v>23252</v>
      </c>
      <c r="K515" s="95" t="s">
        <v>14102</v>
      </c>
      <c r="L515" s="95" t="s">
        <v>6949</v>
      </c>
    </row>
    <row r="516" spans="1:12" s="98" customFormat="1" ht="12" x14ac:dyDescent="0.25">
      <c r="A516" s="17">
        <f t="shared" ref="A516:A579" si="8">A515+1</f>
        <v>515</v>
      </c>
      <c r="B516" s="95"/>
      <c r="C516" s="96" t="s">
        <v>24629</v>
      </c>
      <c r="D516" s="95" t="s">
        <v>24630</v>
      </c>
      <c r="E516" s="95" t="s">
        <v>24631</v>
      </c>
      <c r="F516" s="96" t="s">
        <v>24632</v>
      </c>
      <c r="G516" s="97" t="s">
        <v>251</v>
      </c>
      <c r="H516" s="95" t="s">
        <v>16571</v>
      </c>
      <c r="I516" s="97">
        <v>2382.2727272727302</v>
      </c>
      <c r="J516" s="95" t="s">
        <v>23252</v>
      </c>
      <c r="K516" s="95" t="s">
        <v>14070</v>
      </c>
      <c r="L516" s="95"/>
    </row>
    <row r="517" spans="1:12" s="98" customFormat="1" ht="12" x14ac:dyDescent="0.25">
      <c r="A517" s="17">
        <f t="shared" si="8"/>
        <v>516</v>
      </c>
      <c r="B517" s="95" t="s">
        <v>7935</v>
      </c>
      <c r="C517" s="96" t="s">
        <v>24633</v>
      </c>
      <c r="D517" s="95" t="s">
        <v>24634</v>
      </c>
      <c r="E517" s="95" t="s">
        <v>24635</v>
      </c>
      <c r="F517" s="96" t="s">
        <v>24636</v>
      </c>
      <c r="G517" s="97" t="s">
        <v>251</v>
      </c>
      <c r="H517" s="95" t="s">
        <v>7936</v>
      </c>
      <c r="I517" s="97">
        <v>2449.3522727272698</v>
      </c>
      <c r="J517" s="95" t="s">
        <v>23252</v>
      </c>
      <c r="K517" s="95" t="s">
        <v>14102</v>
      </c>
      <c r="L517" s="95" t="s">
        <v>7935</v>
      </c>
    </row>
    <row r="518" spans="1:12" s="98" customFormat="1" ht="12" x14ac:dyDescent="0.25">
      <c r="A518" s="17">
        <f t="shared" si="8"/>
        <v>517</v>
      </c>
      <c r="B518" s="95"/>
      <c r="C518" s="96" t="s">
        <v>24637</v>
      </c>
      <c r="D518" s="95" t="s">
        <v>24638</v>
      </c>
      <c r="E518" s="95" t="s">
        <v>24639</v>
      </c>
      <c r="F518" s="96" t="s">
        <v>24640</v>
      </c>
      <c r="G518" s="97" t="s">
        <v>251</v>
      </c>
      <c r="H518" s="95" t="s">
        <v>24641</v>
      </c>
      <c r="I518" s="97">
        <v>2474.625</v>
      </c>
      <c r="J518" s="95" t="s">
        <v>23252</v>
      </c>
      <c r="K518" s="95" t="s">
        <v>14070</v>
      </c>
      <c r="L518" s="95"/>
    </row>
    <row r="519" spans="1:12" s="98" customFormat="1" ht="12" x14ac:dyDescent="0.25">
      <c r="A519" s="17">
        <f t="shared" si="8"/>
        <v>518</v>
      </c>
      <c r="B519" s="95" t="s">
        <v>8191</v>
      </c>
      <c r="C519" s="96" t="s">
        <v>24642</v>
      </c>
      <c r="D519" s="95" t="s">
        <v>24643</v>
      </c>
      <c r="E519" s="95" t="s">
        <v>24644</v>
      </c>
      <c r="F519" s="96" t="s">
        <v>24645</v>
      </c>
      <c r="G519" s="97" t="s">
        <v>251</v>
      </c>
      <c r="H519" s="95" t="s">
        <v>8192</v>
      </c>
      <c r="I519" s="97">
        <v>2496.3068181818198</v>
      </c>
      <c r="J519" s="95" t="s">
        <v>23252</v>
      </c>
      <c r="K519" s="95" t="s">
        <v>14102</v>
      </c>
      <c r="L519" s="95" t="s">
        <v>8191</v>
      </c>
    </row>
    <row r="520" spans="1:12" s="98" customFormat="1" ht="12" x14ac:dyDescent="0.25">
      <c r="A520" s="17">
        <f t="shared" si="8"/>
        <v>519</v>
      </c>
      <c r="B520" s="95"/>
      <c r="C520" s="96" t="s">
        <v>24646</v>
      </c>
      <c r="D520" s="95" t="s">
        <v>24647</v>
      </c>
      <c r="E520" s="95" t="s">
        <v>24648</v>
      </c>
      <c r="F520" s="96" t="s">
        <v>24649</v>
      </c>
      <c r="G520" s="97" t="s">
        <v>251</v>
      </c>
      <c r="H520" s="95" t="s">
        <v>16538</v>
      </c>
      <c r="I520" s="97">
        <v>2496.3068181818198</v>
      </c>
      <c r="J520" s="95" t="s">
        <v>23252</v>
      </c>
      <c r="K520" s="95" t="s">
        <v>14070</v>
      </c>
      <c r="L520" s="95"/>
    </row>
    <row r="521" spans="1:12" s="98" customFormat="1" ht="12" x14ac:dyDescent="0.25">
      <c r="A521" s="17">
        <f t="shared" si="8"/>
        <v>520</v>
      </c>
      <c r="B521" s="95"/>
      <c r="C521" s="96" t="s">
        <v>24650</v>
      </c>
      <c r="D521" s="95" t="s">
        <v>24651</v>
      </c>
      <c r="E521" s="95" t="s">
        <v>24652</v>
      </c>
      <c r="F521" s="96" t="s">
        <v>24653</v>
      </c>
      <c r="G521" s="97" t="s">
        <v>251</v>
      </c>
      <c r="H521" s="95" t="s">
        <v>24652</v>
      </c>
      <c r="I521" s="97">
        <v>2577.9886363636401</v>
      </c>
      <c r="J521" s="95" t="s">
        <v>23252</v>
      </c>
      <c r="K521" s="95" t="s">
        <v>14070</v>
      </c>
      <c r="L521" s="95"/>
    </row>
    <row r="522" spans="1:12" s="98" customFormat="1" ht="12" x14ac:dyDescent="0.25">
      <c r="A522" s="17">
        <f t="shared" si="8"/>
        <v>521</v>
      </c>
      <c r="B522" s="95" t="s">
        <v>8155</v>
      </c>
      <c r="C522" s="96" t="s">
        <v>21875</v>
      </c>
      <c r="D522" s="95" t="s">
        <v>8156</v>
      </c>
      <c r="E522" s="95" t="s">
        <v>24654</v>
      </c>
      <c r="F522" s="96" t="s">
        <v>24655</v>
      </c>
      <c r="G522" s="97" t="s">
        <v>251</v>
      </c>
      <c r="H522" s="95" t="s">
        <v>8156</v>
      </c>
      <c r="I522" s="97">
        <v>2602.1477272727302</v>
      </c>
      <c r="J522" s="95" t="s">
        <v>23252</v>
      </c>
      <c r="K522" s="95" t="s">
        <v>14102</v>
      </c>
      <c r="L522" s="95" t="s">
        <v>8155</v>
      </c>
    </row>
    <row r="523" spans="1:12" s="98" customFormat="1" ht="12" x14ac:dyDescent="0.25">
      <c r="A523" s="17">
        <f t="shared" si="8"/>
        <v>522</v>
      </c>
      <c r="B523" s="95"/>
      <c r="C523" s="96" t="s">
        <v>24656</v>
      </c>
      <c r="D523" s="95" t="s">
        <v>24657</v>
      </c>
      <c r="E523" s="95" t="s">
        <v>24658</v>
      </c>
      <c r="F523" s="96" t="s">
        <v>24659</v>
      </c>
      <c r="G523" s="97" t="s">
        <v>251</v>
      </c>
      <c r="H523" s="95" t="s">
        <v>24660</v>
      </c>
      <c r="I523" s="97">
        <v>2615.82954545455</v>
      </c>
      <c r="J523" s="95" t="s">
        <v>23252</v>
      </c>
      <c r="K523" s="95" t="s">
        <v>14070</v>
      </c>
      <c r="L523" s="95"/>
    </row>
    <row r="524" spans="1:12" s="98" customFormat="1" ht="12" x14ac:dyDescent="0.25">
      <c r="A524" s="17">
        <f t="shared" si="8"/>
        <v>523</v>
      </c>
      <c r="B524" s="95" t="s">
        <v>6879</v>
      </c>
      <c r="C524" s="96" t="s">
        <v>22260</v>
      </c>
      <c r="D524" s="95" t="s">
        <v>24661</v>
      </c>
      <c r="E524" s="95" t="s">
        <v>24662</v>
      </c>
      <c r="F524" s="96" t="s">
        <v>24663</v>
      </c>
      <c r="G524" s="97" t="s">
        <v>251</v>
      </c>
      <c r="H524" s="95" t="s">
        <v>6880</v>
      </c>
      <c r="I524" s="97">
        <v>2651.0681818181802</v>
      </c>
      <c r="J524" s="95" t="s">
        <v>23252</v>
      </c>
      <c r="K524" s="95" t="s">
        <v>14102</v>
      </c>
      <c r="L524" s="95" t="s">
        <v>6879</v>
      </c>
    </row>
    <row r="525" spans="1:12" s="98" customFormat="1" ht="12" x14ac:dyDescent="0.25">
      <c r="A525" s="17">
        <f t="shared" si="8"/>
        <v>524</v>
      </c>
      <c r="B525" s="95" t="s">
        <v>6952</v>
      </c>
      <c r="C525" s="96" t="s">
        <v>24664</v>
      </c>
      <c r="D525" s="95" t="s">
        <v>24665</v>
      </c>
      <c r="E525" s="95" t="s">
        <v>24666</v>
      </c>
      <c r="F525" s="96" t="s">
        <v>24667</v>
      </c>
      <c r="G525" s="97" t="s">
        <v>251</v>
      </c>
      <c r="H525" s="95" t="s">
        <v>6953</v>
      </c>
      <c r="I525" s="97">
        <v>2661.25</v>
      </c>
      <c r="J525" s="95" t="s">
        <v>23252</v>
      </c>
      <c r="K525" s="95" t="s">
        <v>14102</v>
      </c>
      <c r="L525" s="95" t="s">
        <v>6952</v>
      </c>
    </row>
    <row r="526" spans="1:12" s="98" customFormat="1" ht="12" x14ac:dyDescent="0.25">
      <c r="A526" s="17">
        <f t="shared" si="8"/>
        <v>525</v>
      </c>
      <c r="B526" s="95"/>
      <c r="C526" s="96" t="s">
        <v>24668</v>
      </c>
      <c r="D526" s="95" t="s">
        <v>24669</v>
      </c>
      <c r="E526" s="95" t="s">
        <v>24670</v>
      </c>
      <c r="F526" s="96" t="s">
        <v>24671</v>
      </c>
      <c r="G526" s="97" t="s">
        <v>251</v>
      </c>
      <c r="H526" s="95" t="s">
        <v>7170</v>
      </c>
      <c r="I526" s="97">
        <v>2750.3068181818198</v>
      </c>
      <c r="J526" s="95" t="s">
        <v>23252</v>
      </c>
      <c r="K526" s="95" t="s">
        <v>14102</v>
      </c>
      <c r="L526" s="95" t="s">
        <v>7169</v>
      </c>
    </row>
    <row r="527" spans="1:12" s="98" customFormat="1" ht="12" x14ac:dyDescent="0.25">
      <c r="A527" s="17">
        <f t="shared" si="8"/>
        <v>526</v>
      </c>
      <c r="B527" s="95"/>
      <c r="C527" s="96" t="s">
        <v>24672</v>
      </c>
      <c r="D527" s="95" t="s">
        <v>24673</v>
      </c>
      <c r="E527" s="95" t="s">
        <v>24674</v>
      </c>
      <c r="F527" s="96" t="s">
        <v>24675</v>
      </c>
      <c r="G527" s="97" t="s">
        <v>251</v>
      </c>
      <c r="H527" s="95" t="s">
        <v>24676</v>
      </c>
      <c r="I527" s="97">
        <v>2796.6022727272698</v>
      </c>
      <c r="J527" s="95" t="s">
        <v>23252</v>
      </c>
      <c r="K527" s="95" t="s">
        <v>14070</v>
      </c>
      <c r="L527" s="95"/>
    </row>
    <row r="528" spans="1:12" s="98" customFormat="1" ht="12" x14ac:dyDescent="0.25">
      <c r="A528" s="17">
        <f t="shared" si="8"/>
        <v>527</v>
      </c>
      <c r="B528" s="95" t="s">
        <v>7904</v>
      </c>
      <c r="C528" s="96" t="s">
        <v>24677</v>
      </c>
      <c r="D528" s="95" t="s">
        <v>24678</v>
      </c>
      <c r="E528" s="95" t="s">
        <v>24679</v>
      </c>
      <c r="F528" s="96" t="s">
        <v>24680</v>
      </c>
      <c r="G528" s="97" t="s">
        <v>251</v>
      </c>
      <c r="H528" s="95" t="s">
        <v>7905</v>
      </c>
      <c r="I528" s="97">
        <v>2815.17045454545</v>
      </c>
      <c r="J528" s="95" t="s">
        <v>23252</v>
      </c>
      <c r="K528" s="95" t="s">
        <v>14102</v>
      </c>
      <c r="L528" s="95" t="s">
        <v>7904</v>
      </c>
    </row>
    <row r="529" spans="1:12" s="98" customFormat="1" ht="12" x14ac:dyDescent="0.25">
      <c r="A529" s="17">
        <f t="shared" si="8"/>
        <v>528</v>
      </c>
      <c r="B529" s="95" t="s">
        <v>8158</v>
      </c>
      <c r="C529" s="96" t="s">
        <v>24681</v>
      </c>
      <c r="D529" s="95" t="s">
        <v>24682</v>
      </c>
      <c r="E529" s="95" t="s">
        <v>24683</v>
      </c>
      <c r="F529" s="96" t="s">
        <v>24684</v>
      </c>
      <c r="G529" s="97" t="s">
        <v>251</v>
      </c>
      <c r="H529" s="95" t="s">
        <v>8159</v>
      </c>
      <c r="I529" s="97">
        <v>2821.7272727272698</v>
      </c>
      <c r="J529" s="95" t="s">
        <v>23252</v>
      </c>
      <c r="K529" s="95" t="s">
        <v>14102</v>
      </c>
      <c r="L529" s="95" t="s">
        <v>8158</v>
      </c>
    </row>
    <row r="530" spans="1:12" s="98" customFormat="1" ht="12" x14ac:dyDescent="0.25">
      <c r="A530" s="17">
        <f t="shared" si="8"/>
        <v>529</v>
      </c>
      <c r="B530" s="95" t="s">
        <v>7560</v>
      </c>
      <c r="C530" s="96" t="s">
        <v>24685</v>
      </c>
      <c r="D530" s="95" t="s">
        <v>24686</v>
      </c>
      <c r="E530" s="95" t="s">
        <v>24687</v>
      </c>
      <c r="F530" s="96" t="s">
        <v>24688</v>
      </c>
      <c r="G530" s="97" t="s">
        <v>251</v>
      </c>
      <c r="H530" s="95" t="s">
        <v>7561</v>
      </c>
      <c r="I530" s="97">
        <v>3100.5681818181802</v>
      </c>
      <c r="J530" s="95" t="s">
        <v>23252</v>
      </c>
      <c r="K530" s="95" t="s">
        <v>14102</v>
      </c>
      <c r="L530" s="95" t="s">
        <v>7560</v>
      </c>
    </row>
    <row r="531" spans="1:12" s="98" customFormat="1" ht="12" x14ac:dyDescent="0.25">
      <c r="A531" s="17">
        <f t="shared" si="8"/>
        <v>530</v>
      </c>
      <c r="B531" s="95"/>
      <c r="C531" s="96" t="s">
        <v>24689</v>
      </c>
      <c r="D531" s="95" t="s">
        <v>24690</v>
      </c>
      <c r="E531" s="95" t="s">
        <v>24691</v>
      </c>
      <c r="F531" s="96" t="s">
        <v>24692</v>
      </c>
      <c r="G531" s="97" t="s">
        <v>251</v>
      </c>
      <c r="H531" s="95" t="s">
        <v>14209</v>
      </c>
      <c r="I531" s="97">
        <v>3100.5681818181802</v>
      </c>
      <c r="J531" s="95" t="s">
        <v>23252</v>
      </c>
      <c r="K531" s="95" t="s">
        <v>14070</v>
      </c>
      <c r="L531" s="95"/>
    </row>
    <row r="532" spans="1:12" s="98" customFormat="1" ht="12" x14ac:dyDescent="0.25">
      <c r="A532" s="17">
        <f t="shared" si="8"/>
        <v>531</v>
      </c>
      <c r="B532" s="95" t="s">
        <v>7991</v>
      </c>
      <c r="C532" s="96" t="s">
        <v>24693</v>
      </c>
      <c r="D532" s="95" t="s">
        <v>24694</v>
      </c>
      <c r="E532" s="95" t="s">
        <v>24695</v>
      </c>
      <c r="F532" s="96" t="s">
        <v>24696</v>
      </c>
      <c r="G532" s="97" t="s">
        <v>251</v>
      </c>
      <c r="H532" s="95" t="s">
        <v>7992</v>
      </c>
      <c r="I532" s="97">
        <v>3126.0681818181802</v>
      </c>
      <c r="J532" s="95" t="s">
        <v>23252</v>
      </c>
      <c r="K532" s="95" t="s">
        <v>14102</v>
      </c>
      <c r="L532" s="95" t="s">
        <v>7991</v>
      </c>
    </row>
    <row r="533" spans="1:12" s="98" customFormat="1" ht="12" x14ac:dyDescent="0.25">
      <c r="A533" s="17">
        <f t="shared" si="8"/>
        <v>532</v>
      </c>
      <c r="B533" s="95" t="s">
        <v>8023</v>
      </c>
      <c r="C533" s="96" t="s">
        <v>24697</v>
      </c>
      <c r="D533" s="95" t="s">
        <v>24698</v>
      </c>
      <c r="E533" s="95" t="s">
        <v>24699</v>
      </c>
      <c r="F533" s="96" t="s">
        <v>24700</v>
      </c>
      <c r="G533" s="97" t="s">
        <v>251</v>
      </c>
      <c r="H533" s="95" t="s">
        <v>8024</v>
      </c>
      <c r="I533" s="97">
        <v>3220.2613636363599</v>
      </c>
      <c r="J533" s="95" t="s">
        <v>23252</v>
      </c>
      <c r="K533" s="95" t="s">
        <v>14102</v>
      </c>
      <c r="L533" s="95" t="s">
        <v>8023</v>
      </c>
    </row>
    <row r="534" spans="1:12" s="98" customFormat="1" ht="12" x14ac:dyDescent="0.25">
      <c r="A534" s="17">
        <f t="shared" si="8"/>
        <v>533</v>
      </c>
      <c r="B534" s="95" t="s">
        <v>8152</v>
      </c>
      <c r="C534" s="96" t="s">
        <v>24701</v>
      </c>
      <c r="D534" s="95" t="s">
        <v>8153</v>
      </c>
      <c r="E534" s="95" t="s">
        <v>24702</v>
      </c>
      <c r="F534" s="96" t="s">
        <v>24703</v>
      </c>
      <c r="G534" s="97" t="s">
        <v>251</v>
      </c>
      <c r="H534" s="95" t="s">
        <v>8153</v>
      </c>
      <c r="I534" s="97">
        <v>3359.5340909090901</v>
      </c>
      <c r="J534" s="95" t="s">
        <v>23252</v>
      </c>
      <c r="K534" s="95" t="s">
        <v>14102</v>
      </c>
      <c r="L534" s="95" t="s">
        <v>8152</v>
      </c>
    </row>
    <row r="535" spans="1:12" s="98" customFormat="1" ht="12" x14ac:dyDescent="0.25">
      <c r="A535" s="17">
        <f t="shared" si="8"/>
        <v>534</v>
      </c>
      <c r="B535" s="95"/>
      <c r="C535" s="96" t="s">
        <v>22305</v>
      </c>
      <c r="D535" s="95" t="s">
        <v>24704</v>
      </c>
      <c r="E535" s="95" t="s">
        <v>24705</v>
      </c>
      <c r="F535" s="96" t="s">
        <v>24706</v>
      </c>
      <c r="G535" s="97" t="s">
        <v>251</v>
      </c>
      <c r="H535" s="95" t="s">
        <v>17472</v>
      </c>
      <c r="I535" s="97">
        <v>5113.6363636363603</v>
      </c>
      <c r="J535" s="95" t="s">
        <v>23252</v>
      </c>
      <c r="K535" s="95" t="s">
        <v>14070</v>
      </c>
      <c r="L535" s="95"/>
    </row>
    <row r="536" spans="1:12" s="98" customFormat="1" ht="12" x14ac:dyDescent="0.25">
      <c r="A536" s="17">
        <f t="shared" si="8"/>
        <v>535</v>
      </c>
      <c r="B536" s="95"/>
      <c r="C536" s="96" t="s">
        <v>24707</v>
      </c>
      <c r="D536" s="95" t="s">
        <v>24708</v>
      </c>
      <c r="E536" s="95" t="s">
        <v>24709</v>
      </c>
      <c r="F536" s="96" t="s">
        <v>24710</v>
      </c>
      <c r="G536" s="97" t="s">
        <v>251</v>
      </c>
      <c r="H536" s="95" t="s">
        <v>18000</v>
      </c>
      <c r="I536" s="97">
        <v>35.897727272727302</v>
      </c>
      <c r="J536" s="95" t="s">
        <v>23252</v>
      </c>
      <c r="K536" s="95" t="s">
        <v>14070</v>
      </c>
      <c r="L536" s="95"/>
    </row>
    <row r="537" spans="1:12" s="98" customFormat="1" ht="12" x14ac:dyDescent="0.25">
      <c r="A537" s="17">
        <f t="shared" si="8"/>
        <v>536</v>
      </c>
      <c r="B537" s="95"/>
      <c r="C537" s="96" t="s">
        <v>24711</v>
      </c>
      <c r="D537" s="95" t="s">
        <v>24712</v>
      </c>
      <c r="E537" s="95" t="s">
        <v>24713</v>
      </c>
      <c r="F537" s="96" t="s">
        <v>24714</v>
      </c>
      <c r="G537" s="97" t="s">
        <v>251</v>
      </c>
      <c r="H537" s="95" t="s">
        <v>24715</v>
      </c>
      <c r="I537" s="97">
        <v>42.272727272727302</v>
      </c>
      <c r="J537" s="95" t="s">
        <v>23252</v>
      </c>
      <c r="K537" s="95" t="s">
        <v>14070</v>
      </c>
      <c r="L537" s="95"/>
    </row>
    <row r="538" spans="1:12" s="98" customFormat="1" ht="12" x14ac:dyDescent="0.25">
      <c r="A538" s="17">
        <f t="shared" si="8"/>
        <v>537</v>
      </c>
      <c r="B538" s="95"/>
      <c r="C538" s="96" t="s">
        <v>24716</v>
      </c>
      <c r="D538" s="95" t="s">
        <v>24717</v>
      </c>
      <c r="E538" s="95" t="s">
        <v>24718</v>
      </c>
      <c r="F538" s="96" t="s">
        <v>24719</v>
      </c>
      <c r="G538" s="97" t="s">
        <v>251</v>
      </c>
      <c r="H538" s="95" t="s">
        <v>24720</v>
      </c>
      <c r="I538" s="97">
        <v>132.05681818181799</v>
      </c>
      <c r="J538" s="95" t="s">
        <v>23252</v>
      </c>
      <c r="K538" s="95" t="s">
        <v>14070</v>
      </c>
      <c r="L538" s="95"/>
    </row>
    <row r="539" spans="1:12" s="98" customFormat="1" ht="12" x14ac:dyDescent="0.25">
      <c r="A539" s="17">
        <f t="shared" si="8"/>
        <v>538</v>
      </c>
      <c r="B539" s="95" t="s">
        <v>7963</v>
      </c>
      <c r="C539" s="96" t="s">
        <v>24721</v>
      </c>
      <c r="D539" s="95" t="s">
        <v>22548</v>
      </c>
      <c r="E539" s="95" t="s">
        <v>24722</v>
      </c>
      <c r="F539" s="96" t="s">
        <v>24723</v>
      </c>
      <c r="G539" s="97" t="s">
        <v>251</v>
      </c>
      <c r="H539" s="95" t="s">
        <v>7964</v>
      </c>
      <c r="I539" s="97">
        <v>1530.25</v>
      </c>
      <c r="J539" s="95" t="s">
        <v>23252</v>
      </c>
      <c r="K539" s="95" t="s">
        <v>14102</v>
      </c>
      <c r="L539" s="95" t="s">
        <v>7963</v>
      </c>
    </row>
    <row r="540" spans="1:12" s="98" customFormat="1" ht="12" x14ac:dyDescent="0.25">
      <c r="A540" s="17">
        <f t="shared" si="8"/>
        <v>539</v>
      </c>
      <c r="B540" s="95" t="s">
        <v>8134</v>
      </c>
      <c r="C540" s="96" t="s">
        <v>24724</v>
      </c>
      <c r="D540" s="95" t="s">
        <v>24725</v>
      </c>
      <c r="E540" s="95" t="s">
        <v>24726</v>
      </c>
      <c r="F540" s="96" t="s">
        <v>24727</v>
      </c>
      <c r="G540" s="97" t="s">
        <v>251</v>
      </c>
      <c r="H540" s="95" t="s">
        <v>8135</v>
      </c>
      <c r="I540" s="97">
        <v>2283.2613636363599</v>
      </c>
      <c r="J540" s="95" t="s">
        <v>23252</v>
      </c>
      <c r="K540" s="95" t="s">
        <v>14102</v>
      </c>
      <c r="L540" s="95" t="s">
        <v>8134</v>
      </c>
    </row>
    <row r="541" spans="1:12" s="98" customFormat="1" ht="12" x14ac:dyDescent="0.25">
      <c r="A541" s="17">
        <f t="shared" si="8"/>
        <v>540</v>
      </c>
      <c r="B541" s="95"/>
      <c r="C541" s="96" t="s">
        <v>24728</v>
      </c>
      <c r="D541" s="95" t="s">
        <v>24729</v>
      </c>
      <c r="E541" s="95" t="s">
        <v>24730</v>
      </c>
      <c r="F541" s="96" t="s">
        <v>24731</v>
      </c>
      <c r="G541" s="97" t="s">
        <v>251</v>
      </c>
      <c r="H541" s="95" t="s">
        <v>24732</v>
      </c>
      <c r="I541" s="97">
        <v>35.897727272727302</v>
      </c>
      <c r="J541" s="95" t="s">
        <v>23252</v>
      </c>
      <c r="K541" s="95" t="s">
        <v>14070</v>
      </c>
      <c r="L541" s="95"/>
    </row>
    <row r="542" spans="1:12" s="98" customFormat="1" ht="12" x14ac:dyDescent="0.25">
      <c r="A542" s="17">
        <f t="shared" si="8"/>
        <v>541</v>
      </c>
      <c r="B542" s="95"/>
      <c r="C542" s="96" t="s">
        <v>24733</v>
      </c>
      <c r="D542" s="95" t="s">
        <v>24734</v>
      </c>
      <c r="E542" s="95" t="s">
        <v>24735</v>
      </c>
      <c r="F542" s="96" t="s">
        <v>24736</v>
      </c>
      <c r="G542" s="97" t="s">
        <v>251</v>
      </c>
      <c r="H542" s="95" t="s">
        <v>24737</v>
      </c>
      <c r="I542" s="97">
        <v>28.409090909090899</v>
      </c>
      <c r="J542" s="95" t="s">
        <v>23252</v>
      </c>
      <c r="K542" s="95" t="s">
        <v>14070</v>
      </c>
      <c r="L542" s="95"/>
    </row>
    <row r="543" spans="1:12" s="98" customFormat="1" ht="12" x14ac:dyDescent="0.25">
      <c r="A543" s="17">
        <f t="shared" si="8"/>
        <v>542</v>
      </c>
      <c r="B543" s="95"/>
      <c r="C543" s="96" t="s">
        <v>22272</v>
      </c>
      <c r="D543" s="95" t="s">
        <v>24738</v>
      </c>
      <c r="E543" s="95" t="s">
        <v>24739</v>
      </c>
      <c r="F543" s="96" t="s">
        <v>24740</v>
      </c>
      <c r="G543" s="97" t="s">
        <v>251</v>
      </c>
      <c r="H543" s="95" t="s">
        <v>16583</v>
      </c>
      <c r="I543" s="97">
        <v>2156.7727272727302</v>
      </c>
      <c r="J543" s="95" t="s">
        <v>23252</v>
      </c>
      <c r="K543" s="95" t="s">
        <v>14070</v>
      </c>
      <c r="L543" s="95"/>
    </row>
    <row r="544" spans="1:12" s="98" customFormat="1" ht="12" x14ac:dyDescent="0.25">
      <c r="A544" s="17">
        <f t="shared" si="8"/>
        <v>543</v>
      </c>
      <c r="B544" s="95"/>
      <c r="C544" s="96" t="s">
        <v>22232</v>
      </c>
      <c r="D544" s="95" t="s">
        <v>24741</v>
      </c>
      <c r="E544" s="95" t="s">
        <v>24742</v>
      </c>
      <c r="F544" s="96" t="s">
        <v>24743</v>
      </c>
      <c r="G544" s="97" t="s">
        <v>251</v>
      </c>
      <c r="H544" s="95" t="s">
        <v>7160</v>
      </c>
      <c r="I544" s="97">
        <v>758.63636363636397</v>
      </c>
      <c r="J544" s="95" t="s">
        <v>23252</v>
      </c>
      <c r="K544" s="95" t="s">
        <v>14102</v>
      </c>
      <c r="L544" s="95" t="s">
        <v>7159</v>
      </c>
    </row>
    <row r="545" spans="1:12" s="98" customFormat="1" ht="12" x14ac:dyDescent="0.25">
      <c r="A545" s="17">
        <f t="shared" si="8"/>
        <v>544</v>
      </c>
      <c r="B545" s="95" t="s">
        <v>8188</v>
      </c>
      <c r="C545" s="96" t="s">
        <v>24744</v>
      </c>
      <c r="D545" s="95" t="s">
        <v>24745</v>
      </c>
      <c r="E545" s="95" t="s">
        <v>24746</v>
      </c>
      <c r="F545" s="96" t="s">
        <v>24747</v>
      </c>
      <c r="G545" s="97" t="s">
        <v>251</v>
      </c>
      <c r="H545" s="95" t="s">
        <v>8189</v>
      </c>
      <c r="I545" s="97">
        <v>2481.29545454545</v>
      </c>
      <c r="J545" s="95" t="s">
        <v>23252</v>
      </c>
      <c r="K545" s="95" t="s">
        <v>14102</v>
      </c>
      <c r="L545" s="95" t="s">
        <v>8188</v>
      </c>
    </row>
    <row r="546" spans="1:12" s="98" customFormat="1" ht="12" x14ac:dyDescent="0.25">
      <c r="A546" s="17">
        <f t="shared" si="8"/>
        <v>545</v>
      </c>
      <c r="B546" s="95"/>
      <c r="C546" s="96" t="s">
        <v>24748</v>
      </c>
      <c r="D546" s="95" t="s">
        <v>24694</v>
      </c>
      <c r="E546" s="95" t="s">
        <v>24749</v>
      </c>
      <c r="F546" s="96" t="s">
        <v>24750</v>
      </c>
      <c r="G546" s="97" t="s">
        <v>251</v>
      </c>
      <c r="H546" s="95" t="s">
        <v>16478</v>
      </c>
      <c r="I546" s="97">
        <v>3281.3863636363599</v>
      </c>
      <c r="J546" s="95" t="s">
        <v>23252</v>
      </c>
      <c r="K546" s="95" t="s">
        <v>14070</v>
      </c>
      <c r="L546" s="95"/>
    </row>
    <row r="547" spans="1:12" s="98" customFormat="1" ht="12" x14ac:dyDescent="0.25">
      <c r="A547" s="17">
        <f t="shared" si="8"/>
        <v>546</v>
      </c>
      <c r="B547" s="95"/>
      <c r="C547" s="96" t="s">
        <v>24751</v>
      </c>
      <c r="D547" s="95" t="s">
        <v>24752</v>
      </c>
      <c r="E547" s="95" t="s">
        <v>24753</v>
      </c>
      <c r="F547" s="96" t="s">
        <v>24754</v>
      </c>
      <c r="G547" s="97" t="s">
        <v>251</v>
      </c>
      <c r="H547" s="95" t="s">
        <v>278</v>
      </c>
      <c r="I547" s="97">
        <v>453.26136363636402</v>
      </c>
      <c r="J547" s="95" t="s">
        <v>23252</v>
      </c>
      <c r="K547" s="95" t="s">
        <v>22676</v>
      </c>
      <c r="L547" s="95" t="s">
        <v>277</v>
      </c>
    </row>
    <row r="548" spans="1:12" s="98" customFormat="1" ht="12" x14ac:dyDescent="0.25">
      <c r="A548" s="17">
        <f t="shared" si="8"/>
        <v>547</v>
      </c>
      <c r="B548" s="95"/>
      <c r="C548" s="96" t="s">
        <v>24755</v>
      </c>
      <c r="D548" s="95" t="s">
        <v>24756</v>
      </c>
      <c r="E548" s="95" t="s">
        <v>18188</v>
      </c>
      <c r="F548" s="96" t="s">
        <v>24757</v>
      </c>
      <c r="G548" s="97" t="s">
        <v>251</v>
      </c>
      <c r="H548" s="95" t="s">
        <v>18188</v>
      </c>
      <c r="I548" s="97">
        <v>130.44318181818201</v>
      </c>
      <c r="J548" s="95" t="s">
        <v>23252</v>
      </c>
      <c r="K548" s="95" t="s">
        <v>14070</v>
      </c>
      <c r="L548" s="95"/>
    </row>
    <row r="549" spans="1:12" s="98" customFormat="1" ht="12" x14ac:dyDescent="0.25">
      <c r="A549" s="17">
        <f t="shared" si="8"/>
        <v>548</v>
      </c>
      <c r="B549" s="95" t="s">
        <v>8137</v>
      </c>
      <c r="C549" s="96" t="s">
        <v>24758</v>
      </c>
      <c r="D549" s="95" t="s">
        <v>24759</v>
      </c>
      <c r="E549" s="95" t="s">
        <v>24760</v>
      </c>
      <c r="F549" s="96" t="s">
        <v>24761</v>
      </c>
      <c r="G549" s="97" t="s">
        <v>251</v>
      </c>
      <c r="H549" s="95" t="s">
        <v>8138</v>
      </c>
      <c r="I549" s="97">
        <v>1791.875</v>
      </c>
      <c r="J549" s="95" t="s">
        <v>23252</v>
      </c>
      <c r="K549" s="95" t="s">
        <v>14102</v>
      </c>
      <c r="L549" s="95" t="s">
        <v>8137</v>
      </c>
    </row>
    <row r="550" spans="1:12" s="98" customFormat="1" ht="12" x14ac:dyDescent="0.25">
      <c r="A550" s="17">
        <f t="shared" si="8"/>
        <v>549</v>
      </c>
      <c r="B550" s="95"/>
      <c r="C550" s="96" t="s">
        <v>24762</v>
      </c>
      <c r="D550" s="95" t="s">
        <v>24763</v>
      </c>
      <c r="E550" s="95" t="s">
        <v>24764</v>
      </c>
      <c r="F550" s="96" t="s">
        <v>24765</v>
      </c>
      <c r="G550" s="97" t="s">
        <v>251</v>
      </c>
      <c r="H550" s="95" t="s">
        <v>24766</v>
      </c>
      <c r="I550" s="97">
        <v>5.6818181818181799</v>
      </c>
      <c r="J550" s="95" t="s">
        <v>23252</v>
      </c>
      <c r="K550" s="95" t="s">
        <v>14070</v>
      </c>
      <c r="L550" s="95"/>
    </row>
    <row r="551" spans="1:12" s="98" customFormat="1" ht="12" x14ac:dyDescent="0.25">
      <c r="A551" s="17">
        <f t="shared" si="8"/>
        <v>550</v>
      </c>
      <c r="B551" s="95" t="s">
        <v>7840</v>
      </c>
      <c r="C551" s="96" t="s">
        <v>24767</v>
      </c>
      <c r="D551" s="95" t="s">
        <v>24509</v>
      </c>
      <c r="E551" s="95" t="s">
        <v>24768</v>
      </c>
      <c r="F551" s="96" t="s">
        <v>24769</v>
      </c>
      <c r="G551" s="97" t="s">
        <v>251</v>
      </c>
      <c r="H551" s="95" t="s">
        <v>6899</v>
      </c>
      <c r="I551" s="97">
        <v>1277.375</v>
      </c>
      <c r="J551" s="95" t="s">
        <v>23252</v>
      </c>
      <c r="K551" s="95" t="s">
        <v>14102</v>
      </c>
      <c r="L551" s="95" t="s">
        <v>7840</v>
      </c>
    </row>
    <row r="552" spans="1:12" s="98" customFormat="1" ht="12" x14ac:dyDescent="0.25">
      <c r="A552" s="17">
        <f t="shared" si="8"/>
        <v>551</v>
      </c>
      <c r="B552" s="95" t="s">
        <v>7533</v>
      </c>
      <c r="C552" s="96" t="s">
        <v>24770</v>
      </c>
      <c r="D552" s="95" t="s">
        <v>24771</v>
      </c>
      <c r="E552" s="95" t="s">
        <v>24772</v>
      </c>
      <c r="F552" s="96" t="s">
        <v>24773</v>
      </c>
      <c r="G552" s="97" t="s">
        <v>251</v>
      </c>
      <c r="H552" s="95" t="s">
        <v>7534</v>
      </c>
      <c r="I552" s="97">
        <v>1513.9431818181799</v>
      </c>
      <c r="J552" s="95" t="s">
        <v>23252</v>
      </c>
      <c r="K552" s="95" t="s">
        <v>14102</v>
      </c>
      <c r="L552" s="95" t="s">
        <v>7533</v>
      </c>
    </row>
    <row r="553" spans="1:12" s="98" customFormat="1" ht="12" x14ac:dyDescent="0.25">
      <c r="A553" s="17">
        <f t="shared" si="8"/>
        <v>552</v>
      </c>
      <c r="B553" s="95" t="s">
        <v>7969</v>
      </c>
      <c r="C553" s="96" t="s">
        <v>24774</v>
      </c>
      <c r="D553" s="95" t="s">
        <v>24775</v>
      </c>
      <c r="E553" s="95" t="s">
        <v>24776</v>
      </c>
      <c r="F553" s="96" t="s">
        <v>24777</v>
      </c>
      <c r="G553" s="97" t="s">
        <v>251</v>
      </c>
      <c r="H553" s="95" t="s">
        <v>7970</v>
      </c>
      <c r="I553" s="97">
        <v>1101.3181818181799</v>
      </c>
      <c r="J553" s="95" t="s">
        <v>23252</v>
      </c>
      <c r="K553" s="95" t="s">
        <v>14102</v>
      </c>
      <c r="L553" s="95" t="s">
        <v>7969</v>
      </c>
    </row>
    <row r="554" spans="1:12" s="98" customFormat="1" ht="12" x14ac:dyDescent="0.25">
      <c r="A554" s="17">
        <f t="shared" si="8"/>
        <v>553</v>
      </c>
      <c r="B554" s="95"/>
      <c r="C554" s="96" t="s">
        <v>24778</v>
      </c>
      <c r="D554" s="95" t="s">
        <v>24779</v>
      </c>
      <c r="E554" s="95" t="s">
        <v>24780</v>
      </c>
      <c r="F554" s="96" t="s">
        <v>24781</v>
      </c>
      <c r="G554" s="97" t="s">
        <v>251</v>
      </c>
      <c r="H554" s="95" t="s">
        <v>24782</v>
      </c>
      <c r="I554" s="97">
        <v>88.488636363636402</v>
      </c>
      <c r="J554" s="95" t="s">
        <v>23252</v>
      </c>
      <c r="K554" s="95" t="s">
        <v>14070</v>
      </c>
      <c r="L554" s="95"/>
    </row>
    <row r="555" spans="1:12" s="98" customFormat="1" ht="12" x14ac:dyDescent="0.25">
      <c r="A555" s="17">
        <f t="shared" si="8"/>
        <v>554</v>
      </c>
      <c r="B555" s="95"/>
      <c r="C555" s="96" t="s">
        <v>22058</v>
      </c>
      <c r="D555" s="95" t="s">
        <v>24783</v>
      </c>
      <c r="E555" s="95" t="s">
        <v>24784</v>
      </c>
      <c r="F555" s="96" t="s">
        <v>24785</v>
      </c>
      <c r="G555" s="97" t="s">
        <v>251</v>
      </c>
      <c r="H555" s="95" t="s">
        <v>18101</v>
      </c>
      <c r="I555" s="97">
        <v>341.65909090909099</v>
      </c>
      <c r="J555" s="95" t="s">
        <v>23252</v>
      </c>
      <c r="K555" s="95" t="s">
        <v>14070</v>
      </c>
      <c r="L555" s="95"/>
    </row>
    <row r="556" spans="1:12" s="98" customFormat="1" ht="12" x14ac:dyDescent="0.25">
      <c r="A556" s="17">
        <f t="shared" si="8"/>
        <v>555</v>
      </c>
      <c r="B556" s="95"/>
      <c r="C556" s="96" t="s">
        <v>24786</v>
      </c>
      <c r="D556" s="95" t="s">
        <v>24787</v>
      </c>
      <c r="E556" s="95" t="s">
        <v>24788</v>
      </c>
      <c r="F556" s="96" t="s">
        <v>24789</v>
      </c>
      <c r="G556" s="97" t="s">
        <v>251</v>
      </c>
      <c r="H556" s="95" t="s">
        <v>22011</v>
      </c>
      <c r="I556" s="97">
        <v>1253.25</v>
      </c>
      <c r="J556" s="95" t="s">
        <v>23252</v>
      </c>
      <c r="K556" s="95" t="s">
        <v>14070</v>
      </c>
      <c r="L556" s="95"/>
    </row>
    <row r="557" spans="1:12" s="98" customFormat="1" ht="12" x14ac:dyDescent="0.25">
      <c r="A557" s="17">
        <f t="shared" si="8"/>
        <v>556</v>
      </c>
      <c r="B557" s="95"/>
      <c r="C557" s="96" t="s">
        <v>24790</v>
      </c>
      <c r="D557" s="95" t="s">
        <v>24791</v>
      </c>
      <c r="E557" s="95" t="s">
        <v>24792</v>
      </c>
      <c r="F557" s="96" t="s">
        <v>24793</v>
      </c>
      <c r="G557" s="97" t="s">
        <v>251</v>
      </c>
      <c r="H557" s="95" t="s">
        <v>18658</v>
      </c>
      <c r="I557" s="97">
        <v>32.352272727272698</v>
      </c>
      <c r="J557" s="95" t="s">
        <v>23252</v>
      </c>
      <c r="K557" s="95" t="s">
        <v>14070</v>
      </c>
      <c r="L557" s="95"/>
    </row>
    <row r="558" spans="1:12" s="98" customFormat="1" ht="12" x14ac:dyDescent="0.25">
      <c r="A558" s="17">
        <f t="shared" si="8"/>
        <v>557</v>
      </c>
      <c r="B558" s="95"/>
      <c r="C558" s="96" t="s">
        <v>21871</v>
      </c>
      <c r="D558" s="95" t="s">
        <v>8165</v>
      </c>
      <c r="E558" s="95" t="s">
        <v>24794</v>
      </c>
      <c r="F558" s="96" t="s">
        <v>24795</v>
      </c>
      <c r="G558" s="97" t="s">
        <v>251</v>
      </c>
      <c r="H558" s="95" t="s">
        <v>8165</v>
      </c>
      <c r="I558" s="97">
        <v>274.53409090909099</v>
      </c>
      <c r="J558" s="95" t="s">
        <v>23252</v>
      </c>
      <c r="K558" s="95" t="s">
        <v>14102</v>
      </c>
      <c r="L558" s="95" t="s">
        <v>8164</v>
      </c>
    </row>
    <row r="559" spans="1:12" s="98" customFormat="1" ht="12" x14ac:dyDescent="0.25">
      <c r="A559" s="17">
        <f t="shared" si="8"/>
        <v>558</v>
      </c>
      <c r="B559" s="95"/>
      <c r="C559" s="96" t="s">
        <v>24796</v>
      </c>
      <c r="D559" s="95" t="s">
        <v>24797</v>
      </c>
      <c r="E559" s="95" t="s">
        <v>24798</v>
      </c>
      <c r="F559" s="96" t="s">
        <v>24799</v>
      </c>
      <c r="G559" s="97" t="s">
        <v>251</v>
      </c>
      <c r="H559" s="95" t="s">
        <v>18517</v>
      </c>
      <c r="I559" s="97">
        <v>584.64772727272702</v>
      </c>
      <c r="J559" s="95" t="s">
        <v>23252</v>
      </c>
      <c r="K559" s="95" t="s">
        <v>14070</v>
      </c>
      <c r="L559" s="95"/>
    </row>
    <row r="560" spans="1:12" s="98" customFormat="1" ht="12" x14ac:dyDescent="0.25">
      <c r="A560" s="17">
        <f t="shared" si="8"/>
        <v>559</v>
      </c>
      <c r="B560" s="95"/>
      <c r="C560" s="96" t="s">
        <v>24800</v>
      </c>
      <c r="D560" s="95" t="s">
        <v>24797</v>
      </c>
      <c r="E560" s="95" t="s">
        <v>275</v>
      </c>
      <c r="F560" s="96" t="s">
        <v>24801</v>
      </c>
      <c r="G560" s="97" t="s">
        <v>251</v>
      </c>
      <c r="H560" s="95" t="s">
        <v>275</v>
      </c>
      <c r="I560" s="97">
        <v>910.36363636363603</v>
      </c>
      <c r="J560" s="95" t="s">
        <v>23252</v>
      </c>
      <c r="K560" s="95" t="s">
        <v>22676</v>
      </c>
      <c r="L560" s="95" t="s">
        <v>274</v>
      </c>
    </row>
    <row r="561" spans="1:12" s="98" customFormat="1" ht="12" x14ac:dyDescent="0.25">
      <c r="A561" s="17">
        <f t="shared" si="8"/>
        <v>560</v>
      </c>
      <c r="B561" s="95"/>
      <c r="C561" s="96" t="s">
        <v>24802</v>
      </c>
      <c r="D561" s="95" t="s">
        <v>24803</v>
      </c>
      <c r="E561" s="95" t="s">
        <v>24804</v>
      </c>
      <c r="F561" s="96" t="s">
        <v>24805</v>
      </c>
      <c r="G561" s="97" t="s">
        <v>2188</v>
      </c>
      <c r="H561" s="95" t="s">
        <v>18264</v>
      </c>
      <c r="I561" s="97">
        <v>227.272727272727</v>
      </c>
      <c r="J561" s="95" t="s">
        <v>23252</v>
      </c>
      <c r="K561" s="95" t="s">
        <v>14070</v>
      </c>
      <c r="L561" s="95"/>
    </row>
    <row r="562" spans="1:12" s="98" customFormat="1" ht="12" x14ac:dyDescent="0.25">
      <c r="A562" s="17">
        <f t="shared" si="8"/>
        <v>561</v>
      </c>
      <c r="B562" s="95"/>
      <c r="C562" s="96" t="s">
        <v>24806</v>
      </c>
      <c r="D562" s="95" t="s">
        <v>24807</v>
      </c>
      <c r="E562" s="95" t="s">
        <v>24808</v>
      </c>
      <c r="F562" s="96" t="s">
        <v>24809</v>
      </c>
      <c r="G562" s="97" t="s">
        <v>2188</v>
      </c>
      <c r="H562" s="95" t="s">
        <v>24810</v>
      </c>
      <c r="I562" s="97">
        <v>3882.95454545455</v>
      </c>
      <c r="J562" s="95" t="s">
        <v>23252</v>
      </c>
      <c r="K562" s="95" t="s">
        <v>14070</v>
      </c>
      <c r="L562" s="95"/>
    </row>
    <row r="563" spans="1:12" s="98" customFormat="1" ht="12" x14ac:dyDescent="0.25">
      <c r="A563" s="17">
        <f t="shared" si="8"/>
        <v>562</v>
      </c>
      <c r="B563" s="95"/>
      <c r="C563" s="96" t="s">
        <v>21829</v>
      </c>
      <c r="D563" s="95" t="s">
        <v>24811</v>
      </c>
      <c r="E563" s="95" t="s">
        <v>24812</v>
      </c>
      <c r="F563" s="96" t="s">
        <v>24813</v>
      </c>
      <c r="G563" s="97" t="s">
        <v>2188</v>
      </c>
      <c r="H563" s="95" t="s">
        <v>24814</v>
      </c>
      <c r="I563" s="97">
        <v>5897.6022727272702</v>
      </c>
      <c r="J563" s="95" t="s">
        <v>23252</v>
      </c>
      <c r="K563" s="95" t="s">
        <v>14070</v>
      </c>
      <c r="L563" s="95"/>
    </row>
    <row r="564" spans="1:12" s="98" customFormat="1" ht="12" x14ac:dyDescent="0.25">
      <c r="A564" s="17">
        <f t="shared" si="8"/>
        <v>563</v>
      </c>
      <c r="B564" s="95"/>
      <c r="C564" s="96" t="s">
        <v>24815</v>
      </c>
      <c r="D564" s="95" t="s">
        <v>24816</v>
      </c>
      <c r="E564" s="95" t="s">
        <v>24817</v>
      </c>
      <c r="F564" s="96" t="s">
        <v>24818</v>
      </c>
      <c r="G564" s="97" t="s">
        <v>2188</v>
      </c>
      <c r="H564" s="95" t="s">
        <v>24819</v>
      </c>
      <c r="I564" s="97">
        <v>6363.6363636363603</v>
      </c>
      <c r="J564" s="95" t="s">
        <v>23252</v>
      </c>
      <c r="K564" s="95" t="s">
        <v>14070</v>
      </c>
      <c r="L564" s="95"/>
    </row>
    <row r="565" spans="1:12" s="98" customFormat="1" ht="12" x14ac:dyDescent="0.25">
      <c r="A565" s="17">
        <f t="shared" si="8"/>
        <v>564</v>
      </c>
      <c r="B565" s="95"/>
      <c r="C565" s="96" t="s">
        <v>24820</v>
      </c>
      <c r="D565" s="95" t="s">
        <v>24821</v>
      </c>
      <c r="E565" s="95" t="s">
        <v>24822</v>
      </c>
      <c r="F565" s="96" t="s">
        <v>24823</v>
      </c>
      <c r="G565" s="97" t="s">
        <v>2188</v>
      </c>
      <c r="H565" s="95" t="s">
        <v>24824</v>
      </c>
      <c r="I565" s="97">
        <v>5050</v>
      </c>
      <c r="J565" s="95" t="s">
        <v>23252</v>
      </c>
      <c r="K565" s="95" t="s">
        <v>14070</v>
      </c>
      <c r="L565" s="95"/>
    </row>
    <row r="566" spans="1:12" s="98" customFormat="1" ht="12" x14ac:dyDescent="0.25">
      <c r="A566" s="17">
        <f t="shared" si="8"/>
        <v>565</v>
      </c>
      <c r="B566" s="95"/>
      <c r="C566" s="96" t="s">
        <v>24825</v>
      </c>
      <c r="D566" s="95" t="s">
        <v>24826</v>
      </c>
      <c r="E566" s="95" t="s">
        <v>24827</v>
      </c>
      <c r="F566" s="96" t="s">
        <v>24828</v>
      </c>
      <c r="G566" s="97" t="s">
        <v>21825</v>
      </c>
      <c r="H566" s="95" t="s">
        <v>22215</v>
      </c>
      <c r="I566" s="97">
        <v>46.136363636363598</v>
      </c>
      <c r="J566" s="95" t="s">
        <v>23252</v>
      </c>
      <c r="K566" s="95" t="s">
        <v>14070</v>
      </c>
      <c r="L566" s="95"/>
    </row>
    <row r="567" spans="1:12" s="98" customFormat="1" ht="12" x14ac:dyDescent="0.25">
      <c r="A567" s="17">
        <f t="shared" si="8"/>
        <v>566</v>
      </c>
      <c r="B567" s="95" t="s">
        <v>5573</v>
      </c>
      <c r="C567" s="96" t="s">
        <v>22213</v>
      </c>
      <c r="D567" s="95" t="s">
        <v>24829</v>
      </c>
      <c r="E567" s="95" t="s">
        <v>24830</v>
      </c>
      <c r="F567" s="96" t="s">
        <v>24831</v>
      </c>
      <c r="G567" s="97" t="s">
        <v>21825</v>
      </c>
      <c r="H567" s="95" t="s">
        <v>19989</v>
      </c>
      <c r="I567" s="97">
        <v>57.670454545454497</v>
      </c>
      <c r="J567" s="95" t="s">
        <v>23252</v>
      </c>
      <c r="K567" s="95" t="s">
        <v>14102</v>
      </c>
      <c r="L567" s="95" t="s">
        <v>5573</v>
      </c>
    </row>
    <row r="568" spans="1:12" s="98" customFormat="1" ht="12" x14ac:dyDescent="0.25">
      <c r="A568" s="17">
        <f t="shared" si="8"/>
        <v>567</v>
      </c>
      <c r="B568" s="95"/>
      <c r="C568" s="96" t="s">
        <v>24832</v>
      </c>
      <c r="D568" s="95" t="s">
        <v>24833</v>
      </c>
      <c r="E568" s="95" t="s">
        <v>24834</v>
      </c>
      <c r="F568" s="96" t="s">
        <v>24835</v>
      </c>
      <c r="G568" s="97" t="s">
        <v>21825</v>
      </c>
      <c r="H568" s="95" t="s">
        <v>24836</v>
      </c>
      <c r="I568" s="97">
        <v>1705.6136363636399</v>
      </c>
      <c r="J568" s="95" t="s">
        <v>23252</v>
      </c>
      <c r="K568" s="95" t="s">
        <v>14070</v>
      </c>
      <c r="L568" s="95"/>
    </row>
    <row r="569" spans="1:12" s="98" customFormat="1" ht="12" x14ac:dyDescent="0.25">
      <c r="A569" s="17">
        <f t="shared" si="8"/>
        <v>568</v>
      </c>
      <c r="B569" s="95" t="s">
        <v>8113</v>
      </c>
      <c r="C569" s="96" t="s">
        <v>24837</v>
      </c>
      <c r="D569" s="95" t="s">
        <v>24838</v>
      </c>
      <c r="E569" s="95" t="s">
        <v>24839</v>
      </c>
      <c r="F569" s="96" t="s">
        <v>24840</v>
      </c>
      <c r="G569" s="97" t="s">
        <v>21825</v>
      </c>
      <c r="H569" s="95" t="s">
        <v>8114</v>
      </c>
      <c r="I569" s="97">
        <v>4290.9545454545496</v>
      </c>
      <c r="J569" s="95" t="s">
        <v>23252</v>
      </c>
      <c r="K569" s="95" t="s">
        <v>14102</v>
      </c>
      <c r="L569" s="95" t="s">
        <v>8113</v>
      </c>
    </row>
    <row r="570" spans="1:12" s="98" customFormat="1" ht="12" x14ac:dyDescent="0.25">
      <c r="A570" s="17">
        <f t="shared" si="8"/>
        <v>569</v>
      </c>
      <c r="B570" s="95" t="s">
        <v>3375</v>
      </c>
      <c r="C570" s="96" t="s">
        <v>24841</v>
      </c>
      <c r="D570" s="95" t="s">
        <v>24842</v>
      </c>
      <c r="E570" s="95" t="s">
        <v>24843</v>
      </c>
      <c r="F570" s="96" t="s">
        <v>24844</v>
      </c>
      <c r="G570" s="97" t="s">
        <v>21825</v>
      </c>
      <c r="H570" s="95" t="s">
        <v>3376</v>
      </c>
      <c r="I570" s="97">
        <v>6212.7272727272702</v>
      </c>
      <c r="J570" s="95" t="s">
        <v>23252</v>
      </c>
      <c r="K570" s="95" t="s">
        <v>14102</v>
      </c>
      <c r="L570" s="95" t="s">
        <v>3375</v>
      </c>
    </row>
    <row r="571" spans="1:12" s="98" customFormat="1" ht="12" x14ac:dyDescent="0.25">
      <c r="A571" s="17">
        <f t="shared" si="8"/>
        <v>570</v>
      </c>
      <c r="B571" s="95"/>
      <c r="C571" s="96" t="s">
        <v>24845</v>
      </c>
      <c r="D571" s="95" t="s">
        <v>24846</v>
      </c>
      <c r="E571" s="95" t="s">
        <v>24847</v>
      </c>
      <c r="F571" s="96" t="s">
        <v>24846</v>
      </c>
      <c r="G571" s="97" t="s">
        <v>24848</v>
      </c>
      <c r="H571" s="95" t="s">
        <v>24849</v>
      </c>
      <c r="I571" s="97">
        <v>39.897727272727302</v>
      </c>
      <c r="J571" s="95" t="s">
        <v>23252</v>
      </c>
      <c r="K571" s="95" t="s">
        <v>14070</v>
      </c>
      <c r="L571" s="95"/>
    </row>
    <row r="572" spans="1:12" s="98" customFormat="1" ht="12" x14ac:dyDescent="0.25">
      <c r="A572" s="17">
        <f t="shared" si="8"/>
        <v>571</v>
      </c>
      <c r="B572" s="95" t="s">
        <v>3263</v>
      </c>
      <c r="C572" s="96" t="s">
        <v>24850</v>
      </c>
      <c r="D572" s="95" t="s">
        <v>24851</v>
      </c>
      <c r="E572" s="95" t="s">
        <v>24852</v>
      </c>
      <c r="F572" s="96" t="s">
        <v>24851</v>
      </c>
      <c r="G572" s="97" t="s">
        <v>24848</v>
      </c>
      <c r="H572" s="95" t="s">
        <v>3264</v>
      </c>
      <c r="I572" s="97">
        <v>51.034090909090899</v>
      </c>
      <c r="J572" s="95" t="s">
        <v>23252</v>
      </c>
      <c r="K572" s="95" t="s">
        <v>14102</v>
      </c>
      <c r="L572" s="95" t="s">
        <v>3263</v>
      </c>
    </row>
    <row r="573" spans="1:12" s="98" customFormat="1" ht="12" x14ac:dyDescent="0.25">
      <c r="A573" s="17">
        <f t="shared" si="8"/>
        <v>572</v>
      </c>
      <c r="B573" s="95" t="s">
        <v>967</v>
      </c>
      <c r="C573" s="96" t="s">
        <v>24853</v>
      </c>
      <c r="D573" s="95" t="s">
        <v>24854</v>
      </c>
      <c r="E573" s="95" t="s">
        <v>24855</v>
      </c>
      <c r="F573" s="96" t="s">
        <v>24854</v>
      </c>
      <c r="G573" s="97" t="s">
        <v>24848</v>
      </c>
      <c r="H573" s="95" t="s">
        <v>968</v>
      </c>
      <c r="I573" s="97">
        <v>124.329545454545</v>
      </c>
      <c r="J573" s="95" t="s">
        <v>23252</v>
      </c>
      <c r="K573" s="95" t="s">
        <v>14102</v>
      </c>
      <c r="L573" s="95" t="s">
        <v>967</v>
      </c>
    </row>
    <row r="574" spans="1:12" s="98" customFormat="1" ht="12" x14ac:dyDescent="0.25">
      <c r="A574" s="17">
        <f t="shared" si="8"/>
        <v>573</v>
      </c>
      <c r="B574" s="95" t="s">
        <v>3296</v>
      </c>
      <c r="C574" s="96" t="s">
        <v>24856</v>
      </c>
      <c r="D574" s="95" t="s">
        <v>24857</v>
      </c>
      <c r="E574" s="95" t="s">
        <v>24858</v>
      </c>
      <c r="F574" s="96" t="s">
        <v>3297</v>
      </c>
      <c r="G574" s="97" t="s">
        <v>24848</v>
      </c>
      <c r="H574" s="95" t="s">
        <v>3297</v>
      </c>
      <c r="I574" s="97">
        <v>148.03409090909099</v>
      </c>
      <c r="J574" s="95" t="s">
        <v>23252</v>
      </c>
      <c r="K574" s="95" t="s">
        <v>14102</v>
      </c>
      <c r="L574" s="95" t="s">
        <v>3296</v>
      </c>
    </row>
    <row r="575" spans="1:12" s="98" customFormat="1" ht="12" x14ac:dyDescent="0.25">
      <c r="A575" s="17">
        <f t="shared" si="8"/>
        <v>574</v>
      </c>
      <c r="B575" s="95"/>
      <c r="C575" s="96" t="s">
        <v>24859</v>
      </c>
      <c r="D575" s="95" t="s">
        <v>24860</v>
      </c>
      <c r="E575" s="95" t="s">
        <v>24861</v>
      </c>
      <c r="F575" s="96" t="s">
        <v>24862</v>
      </c>
      <c r="G575" s="97" t="s">
        <v>24848</v>
      </c>
      <c r="H575" s="95" t="s">
        <v>24863</v>
      </c>
      <c r="I575" s="97">
        <v>269.44318181818198</v>
      </c>
      <c r="J575" s="95" t="s">
        <v>23252</v>
      </c>
      <c r="K575" s="95" t="s">
        <v>14070</v>
      </c>
      <c r="L575" s="95"/>
    </row>
    <row r="576" spans="1:12" s="98" customFormat="1" ht="12" x14ac:dyDescent="0.25">
      <c r="A576" s="17">
        <f t="shared" si="8"/>
        <v>575</v>
      </c>
      <c r="B576" s="95" t="s">
        <v>3260</v>
      </c>
      <c r="C576" s="96" t="s">
        <v>24864</v>
      </c>
      <c r="D576" s="95" t="s">
        <v>24865</v>
      </c>
      <c r="E576" s="95" t="s">
        <v>3261</v>
      </c>
      <c r="F576" s="96" t="s">
        <v>24866</v>
      </c>
      <c r="G576" s="97" t="s">
        <v>970</v>
      </c>
      <c r="H576" s="95" t="s">
        <v>3261</v>
      </c>
      <c r="I576" s="97">
        <v>24.988636363636399</v>
      </c>
      <c r="J576" s="95" t="s">
        <v>23252</v>
      </c>
      <c r="K576" s="95" t="s">
        <v>14102</v>
      </c>
      <c r="L576" s="95" t="s">
        <v>3260</v>
      </c>
    </row>
    <row r="577" spans="1:12" s="98" customFormat="1" ht="12" x14ac:dyDescent="0.25">
      <c r="A577" s="17">
        <f t="shared" si="8"/>
        <v>576</v>
      </c>
      <c r="B577" s="95" t="s">
        <v>3242</v>
      </c>
      <c r="C577" s="96" t="s">
        <v>24867</v>
      </c>
      <c r="D577" s="95" t="s">
        <v>24868</v>
      </c>
      <c r="E577" s="95" t="s">
        <v>3243</v>
      </c>
      <c r="F577" s="96" t="s">
        <v>24869</v>
      </c>
      <c r="G577" s="97" t="s">
        <v>970</v>
      </c>
      <c r="H577" s="95" t="s">
        <v>3243</v>
      </c>
      <c r="I577" s="97">
        <v>40.181818181818201</v>
      </c>
      <c r="J577" s="95" t="s">
        <v>23252</v>
      </c>
      <c r="K577" s="95" t="s">
        <v>14102</v>
      </c>
      <c r="L577" s="95" t="s">
        <v>3242</v>
      </c>
    </row>
    <row r="578" spans="1:12" s="98" customFormat="1" ht="12" x14ac:dyDescent="0.25">
      <c r="A578" s="17">
        <f t="shared" si="8"/>
        <v>577</v>
      </c>
      <c r="B578" s="95"/>
      <c r="C578" s="96" t="s">
        <v>24870</v>
      </c>
      <c r="D578" s="95" t="s">
        <v>24871</v>
      </c>
      <c r="E578" s="95" t="s">
        <v>24872</v>
      </c>
      <c r="F578" s="96" t="s">
        <v>24873</v>
      </c>
      <c r="G578" s="97" t="s">
        <v>970</v>
      </c>
      <c r="H578" s="95" t="s">
        <v>24872</v>
      </c>
      <c r="I578" s="97">
        <v>40.465909090909101</v>
      </c>
      <c r="J578" s="95" t="s">
        <v>23252</v>
      </c>
      <c r="K578" s="95" t="s">
        <v>14070</v>
      </c>
      <c r="L578" s="95"/>
    </row>
    <row r="579" spans="1:12" s="98" customFormat="1" ht="12" x14ac:dyDescent="0.25">
      <c r="A579" s="17">
        <f t="shared" si="8"/>
        <v>578</v>
      </c>
      <c r="B579" s="95" t="s">
        <v>3245</v>
      </c>
      <c r="C579" s="96" t="s">
        <v>24874</v>
      </c>
      <c r="D579" s="95" t="s">
        <v>24875</v>
      </c>
      <c r="E579" s="95" t="s">
        <v>3246</v>
      </c>
      <c r="F579" s="96" t="s">
        <v>24875</v>
      </c>
      <c r="G579" s="97" t="s">
        <v>970</v>
      </c>
      <c r="H579" s="95" t="s">
        <v>3246</v>
      </c>
      <c r="I579" s="97">
        <v>40.465909090909101</v>
      </c>
      <c r="J579" s="95" t="s">
        <v>23252</v>
      </c>
      <c r="K579" s="95" t="s">
        <v>14102</v>
      </c>
      <c r="L579" s="95" t="s">
        <v>3245</v>
      </c>
    </row>
    <row r="580" spans="1:12" s="98" customFormat="1" ht="12" x14ac:dyDescent="0.25">
      <c r="A580" s="17">
        <f t="shared" ref="A580:A600" si="9">A579+1</f>
        <v>579</v>
      </c>
      <c r="B580" s="95" t="s">
        <v>3293</v>
      </c>
      <c r="C580" s="96" t="s">
        <v>24876</v>
      </c>
      <c r="D580" s="95" t="s">
        <v>24877</v>
      </c>
      <c r="E580" s="95" t="s">
        <v>24878</v>
      </c>
      <c r="F580" s="96" t="s">
        <v>24879</v>
      </c>
      <c r="G580" s="97" t="s">
        <v>970</v>
      </c>
      <c r="H580" s="95" t="s">
        <v>3294</v>
      </c>
      <c r="I580" s="97">
        <v>132.80681818181799</v>
      </c>
      <c r="J580" s="95" t="s">
        <v>23252</v>
      </c>
      <c r="K580" s="95" t="s">
        <v>14102</v>
      </c>
      <c r="L580" s="95" t="s">
        <v>3293</v>
      </c>
    </row>
    <row r="581" spans="1:12" s="98" customFormat="1" ht="12" x14ac:dyDescent="0.25">
      <c r="A581" s="17">
        <f t="shared" si="9"/>
        <v>580</v>
      </c>
      <c r="B581" s="95" t="s">
        <v>3299</v>
      </c>
      <c r="C581" s="96" t="s">
        <v>24880</v>
      </c>
      <c r="D581" s="95" t="s">
        <v>24881</v>
      </c>
      <c r="E581" s="95" t="s">
        <v>24882</v>
      </c>
      <c r="F581" s="96" t="s">
        <v>24883</v>
      </c>
      <c r="G581" s="97" t="s">
        <v>970</v>
      </c>
      <c r="H581" s="95" t="s">
        <v>3300</v>
      </c>
      <c r="I581" s="97">
        <v>276.34090909090901</v>
      </c>
      <c r="J581" s="95" t="s">
        <v>23252</v>
      </c>
      <c r="K581" s="95" t="s">
        <v>14102</v>
      </c>
      <c r="L581" s="95" t="s">
        <v>3299</v>
      </c>
    </row>
    <row r="582" spans="1:12" s="98" customFormat="1" ht="12" x14ac:dyDescent="0.25">
      <c r="A582" s="17">
        <f t="shared" si="9"/>
        <v>581</v>
      </c>
      <c r="B582" s="95"/>
      <c r="C582" s="96" t="s">
        <v>24884</v>
      </c>
      <c r="D582" s="95" t="s">
        <v>24885</v>
      </c>
      <c r="E582" s="95" t="s">
        <v>24886</v>
      </c>
      <c r="F582" s="96" t="s">
        <v>24887</v>
      </c>
      <c r="G582" s="97" t="s">
        <v>970</v>
      </c>
      <c r="H582" s="95" t="s">
        <v>24888</v>
      </c>
      <c r="I582" s="97">
        <v>1998.67045454545</v>
      </c>
      <c r="J582" s="95" t="s">
        <v>23252</v>
      </c>
      <c r="K582" s="95" t="s">
        <v>14070</v>
      </c>
      <c r="L582" s="95"/>
    </row>
    <row r="583" spans="1:12" s="98" customFormat="1" ht="12" x14ac:dyDescent="0.25">
      <c r="A583" s="17">
        <f t="shared" si="9"/>
        <v>582</v>
      </c>
      <c r="B583" s="95"/>
      <c r="C583" s="96" t="s">
        <v>24889</v>
      </c>
      <c r="D583" s="95" t="s">
        <v>24890</v>
      </c>
      <c r="E583" s="95" t="s">
        <v>24891</v>
      </c>
      <c r="F583" s="96" t="s">
        <v>24892</v>
      </c>
      <c r="G583" s="97" t="s">
        <v>970</v>
      </c>
      <c r="H583" s="95" t="s">
        <v>3273</v>
      </c>
      <c r="I583" s="97">
        <v>62.272727272727302</v>
      </c>
      <c r="J583" s="95" t="s">
        <v>23252</v>
      </c>
      <c r="K583" s="95" t="s">
        <v>14102</v>
      </c>
      <c r="L583" s="95" t="s">
        <v>3272</v>
      </c>
    </row>
    <row r="584" spans="1:12" s="98" customFormat="1" ht="12" x14ac:dyDescent="0.25">
      <c r="A584" s="17">
        <f t="shared" si="9"/>
        <v>583</v>
      </c>
      <c r="B584" s="95"/>
      <c r="C584" s="96" t="s">
        <v>24893</v>
      </c>
      <c r="D584" s="95" t="s">
        <v>24894</v>
      </c>
      <c r="E584" s="95" t="s">
        <v>24895</v>
      </c>
      <c r="F584" s="96" t="s">
        <v>24896</v>
      </c>
      <c r="G584" s="97" t="s">
        <v>63</v>
      </c>
      <c r="H584" s="95" t="s">
        <v>24897</v>
      </c>
      <c r="I584" s="97">
        <v>0</v>
      </c>
      <c r="J584" s="95" t="s">
        <v>23252</v>
      </c>
      <c r="K584" s="95" t="s">
        <v>14070</v>
      </c>
      <c r="L584" s="95"/>
    </row>
    <row r="585" spans="1:12" s="98" customFormat="1" ht="12" x14ac:dyDescent="0.25">
      <c r="A585" s="17">
        <f t="shared" si="9"/>
        <v>584</v>
      </c>
      <c r="B585" s="95"/>
      <c r="C585" s="96" t="s">
        <v>24898</v>
      </c>
      <c r="D585" s="95" t="s">
        <v>24899</v>
      </c>
      <c r="E585" s="95" t="s">
        <v>24900</v>
      </c>
      <c r="F585" s="96" t="s">
        <v>24901</v>
      </c>
      <c r="G585" s="97" t="s">
        <v>63</v>
      </c>
      <c r="H585" s="95" t="s">
        <v>24902</v>
      </c>
      <c r="I585" s="97">
        <v>157.102272727273</v>
      </c>
      <c r="J585" s="95" t="s">
        <v>23252</v>
      </c>
      <c r="K585" s="95" t="s">
        <v>14070</v>
      </c>
      <c r="L585" s="95"/>
    </row>
    <row r="586" spans="1:12" s="98" customFormat="1" ht="12" x14ac:dyDescent="0.25">
      <c r="A586" s="17">
        <f t="shared" si="9"/>
        <v>585</v>
      </c>
      <c r="B586" s="95"/>
      <c r="C586" s="96" t="s">
        <v>24903</v>
      </c>
      <c r="D586" s="95" t="s">
        <v>24904</v>
      </c>
      <c r="E586" s="95" t="s">
        <v>24905</v>
      </c>
      <c r="F586" s="96" t="s">
        <v>24906</v>
      </c>
      <c r="G586" s="97" t="s">
        <v>63</v>
      </c>
      <c r="H586" s="95" t="s">
        <v>24907</v>
      </c>
      <c r="I586" s="97">
        <v>162.05931818181801</v>
      </c>
      <c r="J586" s="95" t="s">
        <v>23252</v>
      </c>
      <c r="K586" s="95" t="s">
        <v>14070</v>
      </c>
      <c r="L586" s="95"/>
    </row>
    <row r="587" spans="1:12" s="98" customFormat="1" ht="12" x14ac:dyDescent="0.25">
      <c r="A587" s="17">
        <f t="shared" si="9"/>
        <v>586</v>
      </c>
      <c r="B587" s="95"/>
      <c r="C587" s="96" t="s">
        <v>24908</v>
      </c>
      <c r="D587" s="95" t="s">
        <v>24909</v>
      </c>
      <c r="E587" s="95" t="s">
        <v>24910</v>
      </c>
      <c r="F587" s="96" t="s">
        <v>24911</v>
      </c>
      <c r="G587" s="97" t="s">
        <v>63</v>
      </c>
      <c r="H587" s="95" t="s">
        <v>24912</v>
      </c>
      <c r="I587" s="97">
        <v>166.90909090909099</v>
      </c>
      <c r="J587" s="95" t="s">
        <v>23252</v>
      </c>
      <c r="K587" s="95" t="s">
        <v>14070</v>
      </c>
      <c r="L587" s="95"/>
    </row>
    <row r="588" spans="1:12" s="98" customFormat="1" ht="12" x14ac:dyDescent="0.25">
      <c r="A588" s="17">
        <f t="shared" si="9"/>
        <v>587</v>
      </c>
      <c r="B588" s="95"/>
      <c r="C588" s="96" t="s">
        <v>24913</v>
      </c>
      <c r="D588" s="95" t="s">
        <v>24914</v>
      </c>
      <c r="E588" s="95" t="s">
        <v>24915</v>
      </c>
      <c r="F588" s="96" t="s">
        <v>24916</v>
      </c>
      <c r="G588" s="97" t="s">
        <v>63</v>
      </c>
      <c r="H588" s="95" t="s">
        <v>24915</v>
      </c>
      <c r="I588" s="97">
        <v>170.625</v>
      </c>
      <c r="J588" s="95" t="s">
        <v>23252</v>
      </c>
      <c r="K588" s="95" t="s">
        <v>14070</v>
      </c>
      <c r="L588" s="95"/>
    </row>
    <row r="589" spans="1:12" s="98" customFormat="1" ht="12" x14ac:dyDescent="0.25">
      <c r="A589" s="17">
        <f t="shared" si="9"/>
        <v>588</v>
      </c>
      <c r="B589" s="95"/>
      <c r="C589" s="96" t="s">
        <v>24917</v>
      </c>
      <c r="D589" s="95" t="s">
        <v>24918</v>
      </c>
      <c r="E589" s="95" t="s">
        <v>24919</v>
      </c>
      <c r="F589" s="96" t="s">
        <v>24920</v>
      </c>
      <c r="G589" s="97" t="s">
        <v>63</v>
      </c>
      <c r="H589" s="95" t="s">
        <v>24921</v>
      </c>
      <c r="I589" s="97">
        <v>189.63068181818201</v>
      </c>
      <c r="J589" s="95" t="s">
        <v>23252</v>
      </c>
      <c r="K589" s="95" t="s">
        <v>14070</v>
      </c>
      <c r="L589" s="95"/>
    </row>
    <row r="590" spans="1:12" s="98" customFormat="1" ht="12" x14ac:dyDescent="0.25">
      <c r="A590" s="17">
        <f t="shared" si="9"/>
        <v>589</v>
      </c>
      <c r="B590" s="95" t="s">
        <v>8533</v>
      </c>
      <c r="C590" s="96" t="s">
        <v>24922</v>
      </c>
      <c r="D590" s="95" t="s">
        <v>24923</v>
      </c>
      <c r="E590" s="95" t="s">
        <v>8534</v>
      </c>
      <c r="F590" s="96" t="s">
        <v>24924</v>
      </c>
      <c r="G590" s="97" t="s">
        <v>63</v>
      </c>
      <c r="H590" s="95" t="s">
        <v>8534</v>
      </c>
      <c r="I590" s="97">
        <v>7271.5909090908963</v>
      </c>
      <c r="J590" s="95" t="s">
        <v>23252</v>
      </c>
      <c r="K590" s="95" t="s">
        <v>14102</v>
      </c>
      <c r="L590" s="95" t="s">
        <v>8533</v>
      </c>
    </row>
    <row r="591" spans="1:12" s="98" customFormat="1" ht="12" x14ac:dyDescent="0.25">
      <c r="A591" s="17">
        <f t="shared" si="9"/>
        <v>590</v>
      </c>
      <c r="B591" s="95"/>
      <c r="C591" s="96" t="s">
        <v>24925</v>
      </c>
      <c r="D591" s="95" t="s">
        <v>24926</v>
      </c>
      <c r="E591" s="95" t="s">
        <v>24927</v>
      </c>
      <c r="F591" s="96" t="s">
        <v>24928</v>
      </c>
      <c r="G591" s="97" t="s">
        <v>63</v>
      </c>
      <c r="H591" s="95" t="s">
        <v>24927</v>
      </c>
      <c r="I591" s="97">
        <v>213.636363636364</v>
      </c>
      <c r="J591" s="95" t="s">
        <v>23252</v>
      </c>
      <c r="K591" s="95" t="s">
        <v>14070</v>
      </c>
      <c r="L591" s="95"/>
    </row>
    <row r="592" spans="1:12" s="98" customFormat="1" ht="12" x14ac:dyDescent="0.25">
      <c r="A592" s="17">
        <f t="shared" si="9"/>
        <v>591</v>
      </c>
      <c r="B592" s="95"/>
      <c r="C592" s="96" t="s">
        <v>24929</v>
      </c>
      <c r="D592" s="95" t="s">
        <v>24930</v>
      </c>
      <c r="E592" s="95" t="s">
        <v>24931</v>
      </c>
      <c r="F592" s="96" t="s">
        <v>24932</v>
      </c>
      <c r="G592" s="97" t="s">
        <v>63</v>
      </c>
      <c r="H592" s="95" t="s">
        <v>24931</v>
      </c>
      <c r="I592" s="97">
        <v>213.636363636364</v>
      </c>
      <c r="J592" s="95" t="s">
        <v>23252</v>
      </c>
      <c r="K592" s="95" t="s">
        <v>14070</v>
      </c>
      <c r="L592" s="95"/>
    </row>
    <row r="593" spans="1:12" s="98" customFormat="1" ht="12" x14ac:dyDescent="0.25">
      <c r="A593" s="17">
        <f t="shared" si="9"/>
        <v>592</v>
      </c>
      <c r="B593" s="95"/>
      <c r="C593" s="96" t="s">
        <v>24933</v>
      </c>
      <c r="D593" s="95" t="s">
        <v>24934</v>
      </c>
      <c r="E593" s="95" t="s">
        <v>24935</v>
      </c>
      <c r="F593" s="96" t="s">
        <v>24936</v>
      </c>
      <c r="G593" s="97" t="s">
        <v>63</v>
      </c>
      <c r="H593" s="95" t="s">
        <v>24935</v>
      </c>
      <c r="I593" s="97">
        <v>43.181818181818201</v>
      </c>
      <c r="J593" s="95" t="s">
        <v>24937</v>
      </c>
      <c r="K593" s="95" t="s">
        <v>14070</v>
      </c>
      <c r="L593" s="95"/>
    </row>
    <row r="594" spans="1:12" s="98" customFormat="1" ht="12" x14ac:dyDescent="0.25">
      <c r="A594" s="17">
        <f t="shared" si="9"/>
        <v>593</v>
      </c>
      <c r="B594" s="95" t="s">
        <v>59</v>
      </c>
      <c r="C594" s="96" t="s">
        <v>24938</v>
      </c>
      <c r="D594" s="95" t="s">
        <v>24939</v>
      </c>
      <c r="E594" s="95" t="s">
        <v>24940</v>
      </c>
      <c r="F594" s="96" t="s">
        <v>24941</v>
      </c>
      <c r="G594" s="97" t="s">
        <v>63</v>
      </c>
      <c r="H594" s="95" t="s">
        <v>61</v>
      </c>
      <c r="I594" s="97">
        <v>40.909090909090899</v>
      </c>
      <c r="J594" s="95" t="s">
        <v>24937</v>
      </c>
      <c r="K594" s="95" t="s">
        <v>14102</v>
      </c>
      <c r="L594" s="95" t="s">
        <v>59</v>
      </c>
    </row>
    <row r="595" spans="1:12" s="98" customFormat="1" ht="12" x14ac:dyDescent="0.25">
      <c r="A595" s="17">
        <f t="shared" si="9"/>
        <v>594</v>
      </c>
      <c r="B595" s="95"/>
      <c r="C595" s="96" t="s">
        <v>24942</v>
      </c>
      <c r="D595" s="95" t="s">
        <v>24943</v>
      </c>
      <c r="E595" s="95" t="s">
        <v>24944</v>
      </c>
      <c r="F595" s="96" t="s">
        <v>24945</v>
      </c>
      <c r="G595" s="97" t="s">
        <v>24946</v>
      </c>
      <c r="H595" s="95" t="s">
        <v>24947</v>
      </c>
      <c r="I595" s="97">
        <v>206.25</v>
      </c>
      <c r="J595" s="95" t="s">
        <v>24937</v>
      </c>
      <c r="K595" s="95" t="s">
        <v>14070</v>
      </c>
      <c r="L595" s="95"/>
    </row>
    <row r="596" spans="1:12" s="98" customFormat="1" ht="12" x14ac:dyDescent="0.25">
      <c r="A596" s="17">
        <f t="shared" si="9"/>
        <v>595</v>
      </c>
      <c r="B596" s="95" t="s">
        <v>7729</v>
      </c>
      <c r="C596" s="96" t="s">
        <v>24948</v>
      </c>
      <c r="D596" s="95" t="s">
        <v>24949</v>
      </c>
      <c r="E596" s="95" t="s">
        <v>24950</v>
      </c>
      <c r="F596" s="96" t="s">
        <v>24951</v>
      </c>
      <c r="G596" s="97" t="s">
        <v>7732</v>
      </c>
      <c r="H596" s="95" t="s">
        <v>7730</v>
      </c>
      <c r="I596" s="97">
        <v>34.090909090909101</v>
      </c>
      <c r="J596" s="95" t="s">
        <v>24937</v>
      </c>
      <c r="K596" s="95" t="s">
        <v>14102</v>
      </c>
      <c r="L596" s="95" t="s">
        <v>7729</v>
      </c>
    </row>
    <row r="597" spans="1:12" s="98" customFormat="1" ht="12" x14ac:dyDescent="0.25">
      <c r="A597" s="17">
        <f t="shared" si="9"/>
        <v>596</v>
      </c>
      <c r="B597" s="95" t="s">
        <v>5364</v>
      </c>
      <c r="C597" s="96" t="s">
        <v>24952</v>
      </c>
      <c r="D597" s="95" t="s">
        <v>24953</v>
      </c>
      <c r="E597" s="95" t="s">
        <v>5365</v>
      </c>
      <c r="F597" s="96" t="s">
        <v>24954</v>
      </c>
      <c r="G597" s="97" t="s">
        <v>5363</v>
      </c>
      <c r="H597" s="95" t="s">
        <v>5365</v>
      </c>
      <c r="I597" s="97">
        <v>36.75</v>
      </c>
      <c r="J597" s="95" t="s">
        <v>24937</v>
      </c>
      <c r="K597" s="95" t="s">
        <v>14102</v>
      </c>
      <c r="L597" s="95" t="s">
        <v>5364</v>
      </c>
    </row>
    <row r="598" spans="1:12" s="98" customFormat="1" ht="12" x14ac:dyDescent="0.25">
      <c r="A598" s="17">
        <f t="shared" si="9"/>
        <v>597</v>
      </c>
      <c r="B598" s="95" t="s">
        <v>136</v>
      </c>
      <c r="C598" s="96" t="s">
        <v>24955</v>
      </c>
      <c r="D598" s="95" t="s">
        <v>24956</v>
      </c>
      <c r="E598" s="95" t="s">
        <v>24957</v>
      </c>
      <c r="F598" s="96" t="s">
        <v>24958</v>
      </c>
      <c r="G598" s="97" t="s">
        <v>24959</v>
      </c>
      <c r="H598" s="95" t="s">
        <v>137</v>
      </c>
      <c r="I598" s="97">
        <v>1.0340909090909101</v>
      </c>
      <c r="J598" s="95" t="s">
        <v>24937</v>
      </c>
      <c r="K598" s="95" t="s">
        <v>14102</v>
      </c>
      <c r="L598" s="95" t="s">
        <v>136</v>
      </c>
    </row>
    <row r="599" spans="1:12" s="98" customFormat="1" ht="12" x14ac:dyDescent="0.25">
      <c r="A599" s="17">
        <f t="shared" si="9"/>
        <v>598</v>
      </c>
      <c r="B599" s="95"/>
      <c r="C599" s="96" t="s">
        <v>24960</v>
      </c>
      <c r="D599" s="95" t="s">
        <v>24961</v>
      </c>
      <c r="E599" s="95" t="s">
        <v>24957</v>
      </c>
      <c r="F599" s="96" t="s">
        <v>24962</v>
      </c>
      <c r="G599" s="97" t="s">
        <v>24959</v>
      </c>
      <c r="H599" s="95" t="s">
        <v>24963</v>
      </c>
      <c r="I599" s="97">
        <v>1.0340909090909101</v>
      </c>
      <c r="J599" s="95" t="s">
        <v>24937</v>
      </c>
      <c r="K599" s="95" t="s">
        <v>14070</v>
      </c>
      <c r="L599" s="95"/>
    </row>
    <row r="600" spans="1:12" s="98" customFormat="1" ht="12" x14ac:dyDescent="0.25">
      <c r="A600" s="17">
        <f t="shared" si="9"/>
        <v>599</v>
      </c>
      <c r="B600" s="95"/>
      <c r="C600" s="96" t="s">
        <v>24964</v>
      </c>
      <c r="D600" s="95" t="s">
        <v>24965</v>
      </c>
      <c r="E600" s="95" t="s">
        <v>24966</v>
      </c>
      <c r="F600" s="96" t="s">
        <v>24965</v>
      </c>
      <c r="G600" s="97" t="s">
        <v>5926</v>
      </c>
      <c r="H600" s="95" t="s">
        <v>24967</v>
      </c>
      <c r="I600" s="97">
        <v>0.65909090909090895</v>
      </c>
      <c r="J600" s="95" t="s">
        <v>24937</v>
      </c>
      <c r="K600" s="95" t="s">
        <v>14070</v>
      </c>
      <c r="L600" s="95"/>
    </row>
  </sheetData>
  <sheetProtection selectLockedCells="1" selectUnlockedCells="1"/>
  <autoFilter ref="A1:L600" xr:uid="{1A63678F-2DEC-422E-8D53-E1D2747C3A9C}"/>
  <conditionalFormatting sqref="B42">
    <cfRule type="duplicateValues" dxfId="41" priority="107"/>
    <cfRule type="duplicateValues" dxfId="40" priority="108"/>
    <cfRule type="duplicateValues" dxfId="39" priority="109"/>
  </conditionalFormatting>
  <conditionalFormatting sqref="B43">
    <cfRule type="duplicateValues" dxfId="38" priority="106"/>
  </conditionalFormatting>
  <conditionalFormatting sqref="B44">
    <cfRule type="duplicateValues" dxfId="37" priority="100"/>
    <cfRule type="duplicateValues" dxfId="36" priority="101"/>
    <cfRule type="duplicateValues" dxfId="35" priority="102"/>
  </conditionalFormatting>
  <conditionalFormatting sqref="B50">
    <cfRule type="duplicateValues" dxfId="34" priority="79"/>
    <cfRule type="duplicateValues" dxfId="33" priority="80"/>
    <cfRule type="duplicateValues" dxfId="32" priority="81"/>
  </conditionalFormatting>
  <conditionalFormatting sqref="B51">
    <cfRule type="duplicateValues" dxfId="31" priority="73"/>
    <cfRule type="duplicateValues" dxfId="30" priority="74"/>
    <cfRule type="duplicateValues" dxfId="29" priority="75"/>
  </conditionalFormatting>
  <conditionalFormatting sqref="B85">
    <cfRule type="duplicateValues" dxfId="28" priority="37"/>
    <cfRule type="duplicateValues" dxfId="27" priority="38"/>
    <cfRule type="duplicateValues" dxfId="26" priority="39"/>
  </conditionalFormatting>
  <conditionalFormatting sqref="B218:B221 B165:B167 B101 B13 B16 B20 B36 B53 B86 B55:B58 B60:B69 B71:B73 B75 B77:B78 B82:B84 B107 B114 B125:B126 B135:B138 B169:B207 B310 B314 B318:B322 B325:B327 B329:B331 B333:B334 B336:B342 B347:B349 B351 B355 B358:B371 B373:B385 B387:B396 B398 B400:B407 B409:B413 B417:B432 B440:B441 B22 B129 B131:B132 B142:B144 B146:B148 B150:B152 B155:B162 B209:B216 B223:B224 B226:B232 B234:B236 B238:B241 B243:B244 B246:B247 B249 B252:B257 B259:B260 B263:B267 B269:B280 B285 B289:B296 B298:B300 B304:B308 B434 B436:B438 B443:B444 B447 B449:B453 B455:B456 B461 B463:B475 B477:B479 B481:B485 B488 B490 B492:B494 B498 B501:B504 B507 B509:B511 B514 B516 B518 B520:B521 B523 B527 B531 B535:B538 B541:B543 B546 B548 B550 B554:B557 B559 B561:B566 B568 B571 B575 B578 B582 B584:B589 B591:B593 B595 B599:B1048576">
    <cfRule type="duplicateValues" dxfId="25" priority="110"/>
  </conditionalFormatting>
  <conditionalFormatting sqref="E1:E1048576">
    <cfRule type="duplicateValues" dxfId="24" priority="112"/>
  </conditionalFormatting>
  <conditionalFormatting sqref="L42">
    <cfRule type="duplicateValues" dxfId="23" priority="14"/>
    <cfRule type="duplicateValues" dxfId="22" priority="15"/>
    <cfRule type="duplicateValues" dxfId="21" priority="16"/>
  </conditionalFormatting>
  <conditionalFormatting sqref="L43">
    <cfRule type="duplicateValues" dxfId="20" priority="13"/>
  </conditionalFormatting>
  <conditionalFormatting sqref="L44">
    <cfRule type="duplicateValues" dxfId="19" priority="10"/>
    <cfRule type="duplicateValues" dxfId="18" priority="11"/>
    <cfRule type="duplicateValues" dxfId="17" priority="12"/>
  </conditionalFormatting>
  <conditionalFormatting sqref="L50">
    <cfRule type="duplicateValues" dxfId="16" priority="7"/>
    <cfRule type="duplicateValues" dxfId="15" priority="8"/>
    <cfRule type="duplicateValues" dxfId="14" priority="9"/>
  </conditionalFormatting>
  <conditionalFormatting sqref="L51">
    <cfRule type="duplicateValues" dxfId="13" priority="4"/>
    <cfRule type="duplicateValues" dxfId="12" priority="5"/>
    <cfRule type="duplicateValues" dxfId="11" priority="6"/>
  </conditionalFormatting>
  <conditionalFormatting sqref="L85">
    <cfRule type="duplicateValues" dxfId="10" priority="1"/>
    <cfRule type="duplicateValues" dxfId="9" priority="2"/>
    <cfRule type="duplicateValues" dxfId="8" priority="3"/>
  </conditionalFormatting>
  <conditionalFormatting sqref="L218:L221 L165:L167 L101 L13 L16 L20 L36 L53 L86 L55:L58 L60:L69 L71:L73 L75 L77:L78 L82:L84 L107 L114 L125:L126 L135:L138 L169:L207 L310 L314 L318:L322 L325:L327 L329:L331 L333:L334 L336:L342 L347:L349 L351 L355 L358:L371 L373:L385 L387:L396 L398 L400:L407 L409:L413 L417:L432 L440:L441 L22 L129 L131:L132 L142:L144 L146:L148 L150:L152 L155:L162 L209:L216 L223:L224 L226:L232 L234:L236 L238:L241 L243:L244 L246:L247 L249 L252:L257 L259:L260 L263:L267 L269:L280 L285 L289:L296 L298:L300 L304:L308 L434 L436:L438 L443:L444 L447 L449:L453 L455:L456 L461 L463:L475 L477:L479 L481:L485 L488 L490 L492:L494 L498 L501:L504 L507 L509:L511 L514 L516 L518 L520:L521 L523 L527 L531 L535:L538 L541:L543 L546 L548 L550 L554:L557 L559 L561:L566 L568 L571 L575 L578 L582 L584:L589 L591:L593 L595 L599:L1048576">
    <cfRule type="duplicateValues" dxfId="7" priority="17"/>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1D5E7-D990-41F0-8E52-C985A6B00E0A}">
  <dimension ref="A1:N10"/>
  <sheetViews>
    <sheetView workbookViewId="0">
      <selection activeCell="F1" sqref="F1"/>
    </sheetView>
  </sheetViews>
  <sheetFormatPr defaultRowHeight="13.2" x14ac:dyDescent="0.25"/>
  <cols>
    <col min="2" max="3" width="16.33203125" customWidth="1"/>
    <col min="4" max="4" width="27.109375" customWidth="1"/>
    <col min="5" max="5" width="12.77734375" customWidth="1"/>
    <col min="6" max="6" width="11.33203125" customWidth="1"/>
    <col min="7" max="7" width="13.44140625" customWidth="1"/>
    <col min="8" max="8" width="11.33203125" customWidth="1"/>
    <col min="9" max="9" width="11" customWidth="1"/>
    <col min="10" max="10" width="16" customWidth="1"/>
    <col min="11" max="11" width="22.44140625" customWidth="1"/>
  </cols>
  <sheetData>
    <row r="1" spans="1:14" ht="24" x14ac:dyDescent="0.25">
      <c r="A1" s="14" t="s">
        <v>14236</v>
      </c>
      <c r="B1" s="15" t="s">
        <v>8578</v>
      </c>
      <c r="C1" s="14" t="s">
        <v>14010</v>
      </c>
      <c r="D1" s="14" t="s">
        <v>14093</v>
      </c>
      <c r="E1" s="14" t="s">
        <v>14094</v>
      </c>
      <c r="F1" s="26" t="s">
        <v>26336</v>
      </c>
      <c r="G1" s="14" t="s">
        <v>14097</v>
      </c>
      <c r="H1" s="14" t="s">
        <v>14098</v>
      </c>
      <c r="I1" s="14" t="s">
        <v>9</v>
      </c>
      <c r="J1" s="15" t="s">
        <v>14099</v>
      </c>
      <c r="K1" s="26" t="s">
        <v>10</v>
      </c>
    </row>
    <row r="2" spans="1:14" s="1" customFormat="1" ht="12" x14ac:dyDescent="0.25">
      <c r="A2" s="24">
        <v>1</v>
      </c>
      <c r="B2" s="2" t="s">
        <v>5450</v>
      </c>
      <c r="C2" s="2" t="s">
        <v>8620</v>
      </c>
      <c r="D2" s="2" t="s">
        <v>5451</v>
      </c>
      <c r="E2" s="2" t="s">
        <v>5451</v>
      </c>
      <c r="F2" s="3">
        <v>1478</v>
      </c>
      <c r="G2" s="2" t="s">
        <v>5452</v>
      </c>
      <c r="H2" s="2" t="s">
        <v>5452</v>
      </c>
      <c r="I2" s="2"/>
      <c r="J2" s="2" t="s">
        <v>5451</v>
      </c>
      <c r="K2" s="2" t="s">
        <v>14102</v>
      </c>
    </row>
    <row r="3" spans="1:14" s="1" customFormat="1" ht="12" x14ac:dyDescent="0.25">
      <c r="A3" s="24">
        <f>+A2+1</f>
        <v>2</v>
      </c>
      <c r="B3" s="2" t="s">
        <v>5453</v>
      </c>
      <c r="C3" s="2"/>
      <c r="D3" s="2" t="s">
        <v>5455</v>
      </c>
      <c r="E3" s="41" t="s">
        <v>5454</v>
      </c>
      <c r="F3" s="3">
        <v>1575</v>
      </c>
      <c r="G3" s="2" t="s">
        <v>5452</v>
      </c>
      <c r="H3" s="2" t="s">
        <v>5452</v>
      </c>
      <c r="I3" s="2"/>
      <c r="J3" s="42" t="s">
        <v>5454</v>
      </c>
      <c r="K3" s="2" t="s">
        <v>14102</v>
      </c>
    </row>
    <row r="4" spans="1:14" s="1" customFormat="1" ht="12" x14ac:dyDescent="0.25">
      <c r="A4" s="24">
        <f t="shared" ref="A4" si="0">+A3+1</f>
        <v>3</v>
      </c>
      <c r="B4" s="2" t="s">
        <v>5516</v>
      </c>
      <c r="C4" s="2"/>
      <c r="D4" s="2" t="s">
        <v>5518</v>
      </c>
      <c r="E4" s="2" t="s">
        <v>5518</v>
      </c>
      <c r="F4" s="3">
        <v>1835</v>
      </c>
      <c r="G4" s="2" t="s">
        <v>5452</v>
      </c>
      <c r="H4" s="2" t="s">
        <v>5452</v>
      </c>
      <c r="I4" s="2"/>
      <c r="J4" s="2" t="s">
        <v>5517</v>
      </c>
      <c r="K4" s="2" t="s">
        <v>14102</v>
      </c>
    </row>
    <row r="10" spans="1:14" x14ac:dyDescent="0.25">
      <c r="N10" t="s">
        <v>24968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0181E-F50B-4BFF-A1A2-B30B3480B7F8}">
  <dimension ref="A1:X25"/>
  <sheetViews>
    <sheetView workbookViewId="0">
      <pane xSplit="5" ySplit="1" topLeftCell="J2" activePane="bottomRight" state="frozen"/>
      <selection pane="topRight" activeCell="H220" sqref="A1:P337"/>
      <selection pane="bottomLeft" activeCell="H220" sqref="A1:P337"/>
      <selection pane="bottomRight" activeCell="B1" sqref="B1:B1048576"/>
    </sheetView>
  </sheetViews>
  <sheetFormatPr defaultRowHeight="12.75" customHeight="1" x14ac:dyDescent="0.25"/>
  <cols>
    <col min="2" max="2" width="15.6640625" bestFit="1" customWidth="1"/>
    <col min="3" max="3" width="19.44140625" customWidth="1"/>
    <col min="4" max="4" width="45.77734375" bestFit="1" customWidth="1"/>
    <col min="5" max="5" width="16.44140625" customWidth="1"/>
    <col min="6" max="6" width="8.44140625" style="16" customWidth="1"/>
    <col min="7" max="7" width="6.6640625" style="16" customWidth="1"/>
    <col min="8" max="8" width="6.109375" style="16" customWidth="1"/>
    <col min="9" max="9" width="8" customWidth="1"/>
    <col min="10" max="10" width="13.77734375" bestFit="1" customWidth="1"/>
    <col min="11" max="11" width="16.33203125" bestFit="1" customWidth="1"/>
    <col min="12" max="13" width="7.6640625" customWidth="1"/>
    <col min="14" max="16" width="6.6640625" customWidth="1"/>
    <col min="17" max="17" width="7" customWidth="1"/>
    <col min="18" max="19" width="6.77734375" customWidth="1"/>
    <col min="20" max="20" width="7.109375" customWidth="1"/>
    <col min="21" max="22" width="7.33203125" customWidth="1"/>
    <col min="23" max="23" width="7.77734375" customWidth="1"/>
    <col min="24" max="24" width="10.33203125" bestFit="1" customWidth="1"/>
  </cols>
  <sheetData>
    <row r="1" spans="1:24" s="27" customFormat="1" ht="48" x14ac:dyDescent="0.25">
      <c r="A1" s="14" t="s">
        <v>14236</v>
      </c>
      <c r="B1" s="26" t="s">
        <v>8578</v>
      </c>
      <c r="C1" s="25" t="s">
        <v>14094</v>
      </c>
      <c r="D1" s="25" t="s">
        <v>7</v>
      </c>
      <c r="E1" s="25" t="s">
        <v>14238</v>
      </c>
      <c r="F1" s="25" t="s">
        <v>14012</v>
      </c>
      <c r="G1" s="25" t="s">
        <v>24969</v>
      </c>
      <c r="H1" s="25" t="s">
        <v>24970</v>
      </c>
      <c r="I1" s="25" t="s">
        <v>24971</v>
      </c>
      <c r="J1" s="25" t="s">
        <v>14097</v>
      </c>
      <c r="K1" s="26" t="s">
        <v>10</v>
      </c>
      <c r="L1" s="29" t="s">
        <v>24972</v>
      </c>
      <c r="M1" s="26" t="s">
        <v>26336</v>
      </c>
      <c r="N1" s="25" t="s">
        <v>24973</v>
      </c>
      <c r="O1" s="30" t="s">
        <v>24974</v>
      </c>
      <c r="P1" s="30" t="s">
        <v>24975</v>
      </c>
      <c r="Q1" s="25" t="s">
        <v>24976</v>
      </c>
      <c r="R1" s="31" t="s">
        <v>24976</v>
      </c>
      <c r="S1" s="31" t="s">
        <v>24977</v>
      </c>
      <c r="T1" s="25" t="s">
        <v>24978</v>
      </c>
      <c r="U1" s="28" t="s">
        <v>24978</v>
      </c>
      <c r="V1" s="28" t="s">
        <v>24979</v>
      </c>
      <c r="W1" s="25" t="s">
        <v>24980</v>
      </c>
      <c r="X1" s="25" t="s">
        <v>24981</v>
      </c>
    </row>
    <row r="2" spans="1:24" s="33" customFormat="1" ht="12" x14ac:dyDescent="0.25">
      <c r="A2" s="17">
        <v>1</v>
      </c>
      <c r="B2" s="32" t="s">
        <v>5582</v>
      </c>
      <c r="C2" s="32" t="s">
        <v>24982</v>
      </c>
      <c r="D2" s="32" t="s">
        <v>24983</v>
      </c>
      <c r="E2" s="32" t="s">
        <v>24984</v>
      </c>
      <c r="F2" s="34">
        <v>400</v>
      </c>
      <c r="G2" s="34">
        <v>66</v>
      </c>
      <c r="H2" s="34">
        <v>33</v>
      </c>
      <c r="I2" s="32" t="s">
        <v>24985</v>
      </c>
      <c r="J2" s="32" t="s">
        <v>57</v>
      </c>
      <c r="K2" s="32" t="s">
        <v>14102</v>
      </c>
      <c r="L2" s="34">
        <v>0.78</v>
      </c>
      <c r="M2" s="34">
        <v>312</v>
      </c>
      <c r="N2" s="32" t="s">
        <v>24986</v>
      </c>
      <c r="O2" s="35">
        <v>0.76</v>
      </c>
      <c r="P2" s="35">
        <v>304</v>
      </c>
      <c r="Q2" s="32" t="s">
        <v>24987</v>
      </c>
      <c r="R2" s="35">
        <v>0.74</v>
      </c>
      <c r="S2" s="35">
        <v>296</v>
      </c>
      <c r="T2" s="32" t="s">
        <v>24988</v>
      </c>
      <c r="U2" s="35">
        <v>0.72</v>
      </c>
      <c r="V2" s="35">
        <v>288</v>
      </c>
      <c r="W2" s="32" t="s">
        <v>24989</v>
      </c>
      <c r="X2" s="32" t="s">
        <v>24990</v>
      </c>
    </row>
    <row r="3" spans="1:24" s="33" customFormat="1" ht="12" x14ac:dyDescent="0.25">
      <c r="A3" s="17">
        <v>2</v>
      </c>
      <c r="B3" s="32" t="s">
        <v>8383</v>
      </c>
      <c r="C3" s="32" t="s">
        <v>24991</v>
      </c>
      <c r="D3" s="32" t="s">
        <v>24992</v>
      </c>
      <c r="E3" s="32" t="s">
        <v>24993</v>
      </c>
      <c r="F3" s="34">
        <v>405</v>
      </c>
      <c r="G3" s="34">
        <v>66</v>
      </c>
      <c r="H3" s="34">
        <v>33</v>
      </c>
      <c r="I3" s="32" t="s">
        <v>24994</v>
      </c>
      <c r="J3" s="32" t="s">
        <v>57</v>
      </c>
      <c r="K3" s="32" t="s">
        <v>14102</v>
      </c>
      <c r="L3" s="34">
        <v>0.94</v>
      </c>
      <c r="M3" s="34">
        <v>380.7</v>
      </c>
      <c r="N3" s="32" t="s">
        <v>24995</v>
      </c>
      <c r="O3" s="35">
        <v>0.92</v>
      </c>
      <c r="P3" s="34">
        <v>372.6</v>
      </c>
      <c r="Q3" s="32" t="s">
        <v>24996</v>
      </c>
      <c r="R3" s="35">
        <v>0.9</v>
      </c>
      <c r="S3" s="34">
        <v>364.5</v>
      </c>
      <c r="T3" s="32" t="s">
        <v>24997</v>
      </c>
      <c r="U3" s="35">
        <v>0.87</v>
      </c>
      <c r="V3" s="34">
        <v>352.35</v>
      </c>
      <c r="W3" s="32" t="s">
        <v>24989</v>
      </c>
      <c r="X3" s="32" t="s">
        <v>24990</v>
      </c>
    </row>
    <row r="4" spans="1:24" s="33" customFormat="1" ht="12" x14ac:dyDescent="0.25">
      <c r="A4" s="17">
        <v>3</v>
      </c>
      <c r="B4" s="32" t="s">
        <v>8380</v>
      </c>
      <c r="C4" s="32" t="s">
        <v>24998</v>
      </c>
      <c r="D4" s="32" t="s">
        <v>24999</v>
      </c>
      <c r="E4" s="32" t="s">
        <v>25000</v>
      </c>
      <c r="F4" s="34">
        <v>410</v>
      </c>
      <c r="G4" s="34">
        <v>66</v>
      </c>
      <c r="H4" s="34">
        <v>33</v>
      </c>
      <c r="I4" s="32" t="s">
        <v>25001</v>
      </c>
      <c r="J4" s="32" t="s">
        <v>57</v>
      </c>
      <c r="K4" s="32" t="s">
        <v>14102</v>
      </c>
      <c r="L4" s="34">
        <v>0.95</v>
      </c>
      <c r="M4" s="34">
        <v>389.5</v>
      </c>
      <c r="N4" s="32" t="s">
        <v>25002</v>
      </c>
      <c r="O4" s="35">
        <v>0.93</v>
      </c>
      <c r="P4" s="34">
        <v>381.3</v>
      </c>
      <c r="Q4" s="32" t="s">
        <v>25003</v>
      </c>
      <c r="R4" s="35">
        <v>0.91</v>
      </c>
      <c r="S4" s="34">
        <v>373.1</v>
      </c>
      <c r="T4" s="32" t="s">
        <v>25004</v>
      </c>
      <c r="U4" s="35">
        <v>0.88</v>
      </c>
      <c r="V4" s="34">
        <v>360.8</v>
      </c>
      <c r="W4" s="32" t="s">
        <v>24989</v>
      </c>
      <c r="X4" s="32" t="s">
        <v>24990</v>
      </c>
    </row>
    <row r="5" spans="1:24" s="33" customFormat="1" ht="12" x14ac:dyDescent="0.25">
      <c r="A5" s="17">
        <v>4</v>
      </c>
      <c r="B5" s="32" t="s">
        <v>3490</v>
      </c>
      <c r="C5" s="32" t="s">
        <v>3491</v>
      </c>
      <c r="D5" s="32" t="s">
        <v>25005</v>
      </c>
      <c r="E5" s="32" t="s">
        <v>25006</v>
      </c>
      <c r="F5" s="34">
        <v>430</v>
      </c>
      <c r="G5" s="34">
        <v>72</v>
      </c>
      <c r="H5" s="34">
        <v>26</v>
      </c>
      <c r="I5" s="32" t="s">
        <v>25007</v>
      </c>
      <c r="J5" s="32" t="s">
        <v>25008</v>
      </c>
      <c r="K5" s="32" t="s">
        <v>18679</v>
      </c>
      <c r="L5" s="34">
        <v>0.69</v>
      </c>
      <c r="M5" s="34">
        <v>296.7</v>
      </c>
      <c r="N5" s="32" t="s">
        <v>25009</v>
      </c>
      <c r="O5" s="35">
        <v>0.67</v>
      </c>
      <c r="P5" s="34">
        <v>288.10000000000002</v>
      </c>
      <c r="Q5" s="32" t="s">
        <v>25010</v>
      </c>
      <c r="R5" s="35">
        <v>0.66</v>
      </c>
      <c r="S5" s="34">
        <v>283.8</v>
      </c>
      <c r="T5" s="32" t="s">
        <v>25011</v>
      </c>
      <c r="U5" s="34">
        <v>0</v>
      </c>
      <c r="V5" s="34">
        <v>0</v>
      </c>
      <c r="W5" s="32" t="s">
        <v>24989</v>
      </c>
      <c r="X5" s="32" t="s">
        <v>24990</v>
      </c>
    </row>
    <row r="6" spans="1:24" s="33" customFormat="1" ht="12" x14ac:dyDescent="0.25">
      <c r="A6" s="17">
        <v>5</v>
      </c>
      <c r="B6" s="32" t="s">
        <v>8413</v>
      </c>
      <c r="C6" s="32" t="s">
        <v>8414</v>
      </c>
      <c r="D6" s="32" t="s">
        <v>25012</v>
      </c>
      <c r="E6" s="32" t="s">
        <v>25013</v>
      </c>
      <c r="F6" s="34">
        <v>360</v>
      </c>
      <c r="G6" s="34">
        <v>60</v>
      </c>
      <c r="H6" s="34">
        <v>33</v>
      </c>
      <c r="I6" s="32" t="s">
        <v>25014</v>
      </c>
      <c r="J6" s="32" t="s">
        <v>5506</v>
      </c>
      <c r="K6" s="32" t="s">
        <v>14102</v>
      </c>
      <c r="L6" s="34">
        <v>0.94</v>
      </c>
      <c r="M6" s="34">
        <v>338.4</v>
      </c>
      <c r="N6" s="32" t="s">
        <v>25015</v>
      </c>
      <c r="O6" s="35">
        <v>0.92</v>
      </c>
      <c r="P6" s="34">
        <v>331.2</v>
      </c>
      <c r="Q6" s="32" t="s">
        <v>25016</v>
      </c>
      <c r="R6" s="35">
        <v>0.9</v>
      </c>
      <c r="S6" s="34">
        <v>324</v>
      </c>
      <c r="T6" s="32" t="s">
        <v>25011</v>
      </c>
      <c r="U6" s="34">
        <v>0</v>
      </c>
      <c r="V6" s="34">
        <v>0</v>
      </c>
      <c r="W6" s="32" t="s">
        <v>25017</v>
      </c>
      <c r="X6" s="32" t="s">
        <v>24990</v>
      </c>
    </row>
    <row r="7" spans="1:24" s="33" customFormat="1" ht="12" x14ac:dyDescent="0.25">
      <c r="A7" s="17">
        <v>6</v>
      </c>
      <c r="B7" s="32"/>
      <c r="C7" s="32" t="s">
        <v>25018</v>
      </c>
      <c r="D7" s="32" t="s">
        <v>25019</v>
      </c>
      <c r="E7" s="32" t="s">
        <v>25020</v>
      </c>
      <c r="F7" s="34">
        <v>400</v>
      </c>
      <c r="G7" s="34">
        <v>66</v>
      </c>
      <c r="H7" s="34">
        <v>33</v>
      </c>
      <c r="I7" s="32" t="s">
        <v>25021</v>
      </c>
      <c r="J7" s="32" t="s">
        <v>5506</v>
      </c>
      <c r="K7" s="32" t="s">
        <v>14070</v>
      </c>
      <c r="L7" s="34">
        <v>1.1399999999999999</v>
      </c>
      <c r="M7" s="34">
        <v>456</v>
      </c>
      <c r="N7" s="32" t="s">
        <v>25022</v>
      </c>
      <c r="O7" s="35">
        <v>1.1100000000000001</v>
      </c>
      <c r="P7" s="34">
        <v>444</v>
      </c>
      <c r="Q7" s="32" t="s">
        <v>25023</v>
      </c>
      <c r="R7" s="35">
        <v>1.0900000000000001</v>
      </c>
      <c r="S7" s="34">
        <v>436</v>
      </c>
      <c r="T7" s="32" t="s">
        <v>25011</v>
      </c>
      <c r="U7" s="34">
        <v>0</v>
      </c>
      <c r="V7" s="34">
        <v>0</v>
      </c>
      <c r="W7" s="32" t="s">
        <v>25017</v>
      </c>
      <c r="X7" s="32" t="s">
        <v>24990</v>
      </c>
    </row>
    <row r="8" spans="1:24" s="33" customFormat="1" ht="12" x14ac:dyDescent="0.25">
      <c r="A8" s="17">
        <v>7</v>
      </c>
      <c r="B8" s="32" t="s">
        <v>8439</v>
      </c>
      <c r="C8" s="32" t="s">
        <v>25024</v>
      </c>
      <c r="D8" s="32" t="s">
        <v>25025</v>
      </c>
      <c r="E8" s="32" t="s">
        <v>25026</v>
      </c>
      <c r="F8" s="34">
        <v>395</v>
      </c>
      <c r="G8" s="34">
        <v>66</v>
      </c>
      <c r="H8" s="34">
        <v>30</v>
      </c>
      <c r="I8" s="32" t="s">
        <v>25027</v>
      </c>
      <c r="J8" s="32" t="s">
        <v>153</v>
      </c>
      <c r="K8" s="32" t="s">
        <v>14102</v>
      </c>
      <c r="L8" s="34">
        <v>0.74</v>
      </c>
      <c r="M8" s="34">
        <v>292.3</v>
      </c>
      <c r="N8" s="32" t="s">
        <v>25028</v>
      </c>
      <c r="O8" s="35">
        <v>0.72</v>
      </c>
      <c r="P8" s="34">
        <v>284.39999999999998</v>
      </c>
      <c r="Q8" s="32" t="s">
        <v>25029</v>
      </c>
      <c r="R8" s="35">
        <v>0.7</v>
      </c>
      <c r="S8" s="34">
        <v>276.5</v>
      </c>
      <c r="T8" s="32" t="s">
        <v>25011</v>
      </c>
      <c r="U8" s="34">
        <v>0</v>
      </c>
      <c r="V8" s="34">
        <v>0</v>
      </c>
      <c r="W8" s="32" t="s">
        <v>25017</v>
      </c>
      <c r="X8" s="32" t="s">
        <v>24990</v>
      </c>
    </row>
    <row r="9" spans="1:24" s="33" customFormat="1" ht="12" x14ac:dyDescent="0.25">
      <c r="A9" s="17">
        <v>8</v>
      </c>
      <c r="B9" s="32"/>
      <c r="C9" s="32" t="s">
        <v>8506</v>
      </c>
      <c r="D9" s="32" t="s">
        <v>25030</v>
      </c>
      <c r="E9" s="32" t="s">
        <v>25031</v>
      </c>
      <c r="F9" s="34">
        <v>455</v>
      </c>
      <c r="G9" s="34">
        <v>72</v>
      </c>
      <c r="H9" s="34">
        <v>33</v>
      </c>
      <c r="I9" s="32" t="s">
        <v>25032</v>
      </c>
      <c r="J9" s="32" t="s">
        <v>153</v>
      </c>
      <c r="K9" s="32" t="s">
        <v>14102</v>
      </c>
      <c r="L9" s="34">
        <v>0</v>
      </c>
      <c r="M9" s="34">
        <v>0</v>
      </c>
      <c r="N9" s="32" t="s">
        <v>25033</v>
      </c>
      <c r="O9" s="35">
        <v>0.64</v>
      </c>
      <c r="P9" s="34">
        <v>291.2</v>
      </c>
      <c r="Q9" s="32" t="s">
        <v>25034</v>
      </c>
      <c r="R9" s="35">
        <v>0.63</v>
      </c>
      <c r="S9" s="34">
        <v>286.64999999999998</v>
      </c>
      <c r="T9" s="32" t="s">
        <v>25011</v>
      </c>
      <c r="U9" s="34">
        <v>0</v>
      </c>
      <c r="V9" s="34">
        <v>0</v>
      </c>
      <c r="W9" s="32" t="s">
        <v>25017</v>
      </c>
      <c r="X9" s="32" t="s">
        <v>24990</v>
      </c>
    </row>
    <row r="10" spans="1:24" s="33" customFormat="1" ht="12" x14ac:dyDescent="0.25">
      <c r="A10" s="17">
        <v>9</v>
      </c>
      <c r="B10" s="32"/>
      <c r="C10" s="32" t="s">
        <v>25035</v>
      </c>
      <c r="D10" s="32" t="s">
        <v>25036</v>
      </c>
      <c r="E10" s="32" t="s">
        <v>25037</v>
      </c>
      <c r="F10" s="34">
        <v>535</v>
      </c>
      <c r="G10" s="34">
        <v>72</v>
      </c>
      <c r="H10" s="34">
        <v>30</v>
      </c>
      <c r="I10" s="32" t="s">
        <v>25038</v>
      </c>
      <c r="J10" s="32" t="s">
        <v>153</v>
      </c>
      <c r="K10" s="32" t="s">
        <v>14070</v>
      </c>
      <c r="L10" s="34">
        <v>0</v>
      </c>
      <c r="M10" s="34">
        <v>0</v>
      </c>
      <c r="N10" s="32" t="s">
        <v>25038</v>
      </c>
      <c r="O10" s="34">
        <v>0</v>
      </c>
      <c r="P10" s="34">
        <v>0</v>
      </c>
      <c r="Q10" s="32" t="s">
        <v>25039</v>
      </c>
      <c r="R10" s="35">
        <v>0.63</v>
      </c>
      <c r="S10" s="34">
        <v>337.05</v>
      </c>
      <c r="T10" s="32" t="s">
        <v>25040</v>
      </c>
      <c r="U10" s="35">
        <v>0.62</v>
      </c>
      <c r="V10" s="34">
        <v>331.7</v>
      </c>
      <c r="W10" s="32" t="s">
        <v>25017</v>
      </c>
      <c r="X10" s="32" t="s">
        <v>24990</v>
      </c>
    </row>
    <row r="11" spans="1:24" s="33" customFormat="1" ht="12" x14ac:dyDescent="0.25">
      <c r="A11" s="17">
        <v>10</v>
      </c>
      <c r="B11" s="32" t="s">
        <v>5500</v>
      </c>
      <c r="C11" s="32" t="s">
        <v>5501</v>
      </c>
      <c r="D11" s="32" t="s">
        <v>25041</v>
      </c>
      <c r="E11" s="32" t="s">
        <v>25042</v>
      </c>
      <c r="F11" s="34">
        <v>410</v>
      </c>
      <c r="G11" s="34">
        <v>72</v>
      </c>
      <c r="H11" s="34">
        <v>27</v>
      </c>
      <c r="I11" s="32" t="s">
        <v>25043</v>
      </c>
      <c r="J11" s="32" t="s">
        <v>25044</v>
      </c>
      <c r="K11" s="32" t="s">
        <v>14102</v>
      </c>
      <c r="L11" s="34">
        <v>0.71</v>
      </c>
      <c r="M11" s="34">
        <v>291.10000000000002</v>
      </c>
      <c r="N11" s="32" t="s">
        <v>25045</v>
      </c>
      <c r="O11" s="35">
        <v>0.69</v>
      </c>
      <c r="P11" s="34">
        <v>282.89999999999998</v>
      </c>
      <c r="Q11" s="32" t="s">
        <v>25046</v>
      </c>
      <c r="R11" s="35">
        <v>0.67</v>
      </c>
      <c r="S11" s="34">
        <v>274.7</v>
      </c>
      <c r="T11" s="32" t="s">
        <v>25047</v>
      </c>
      <c r="U11" s="35">
        <v>0.63</v>
      </c>
      <c r="V11" s="34">
        <v>258.3</v>
      </c>
      <c r="W11" s="32" t="s">
        <v>25048</v>
      </c>
      <c r="X11" s="32" t="s">
        <v>24990</v>
      </c>
    </row>
    <row r="12" spans="1:24" s="33" customFormat="1" ht="12" x14ac:dyDescent="0.25">
      <c r="A12" s="17">
        <v>11</v>
      </c>
      <c r="B12" s="32" t="s">
        <v>5496</v>
      </c>
      <c r="C12" s="32" t="s">
        <v>5497</v>
      </c>
      <c r="D12" s="32" t="s">
        <v>25049</v>
      </c>
      <c r="E12" s="32" t="s">
        <v>25050</v>
      </c>
      <c r="F12" s="34">
        <v>430</v>
      </c>
      <c r="G12" s="34">
        <v>72</v>
      </c>
      <c r="H12" s="34">
        <v>31</v>
      </c>
      <c r="I12" s="32" t="s">
        <v>25051</v>
      </c>
      <c r="J12" s="32" t="s">
        <v>25044</v>
      </c>
      <c r="K12" s="32" t="s">
        <v>18679</v>
      </c>
      <c r="L12" s="34">
        <v>0.71</v>
      </c>
      <c r="M12" s="34">
        <v>305.3</v>
      </c>
      <c r="N12" s="32" t="s">
        <v>25007</v>
      </c>
      <c r="O12" s="35">
        <v>0.69</v>
      </c>
      <c r="P12" s="34">
        <v>296.7</v>
      </c>
      <c r="Q12" s="32" t="s">
        <v>25009</v>
      </c>
      <c r="R12" s="35">
        <v>0.67</v>
      </c>
      <c r="S12" s="34">
        <v>288.10000000000002</v>
      </c>
      <c r="T12" s="32" t="s">
        <v>25011</v>
      </c>
      <c r="U12" s="34">
        <v>0</v>
      </c>
      <c r="V12" s="34">
        <v>0</v>
      </c>
      <c r="W12" s="32" t="s">
        <v>25052</v>
      </c>
      <c r="X12" s="32" t="s">
        <v>24990</v>
      </c>
    </row>
    <row r="13" spans="1:24" s="33" customFormat="1" ht="12" x14ac:dyDescent="0.25">
      <c r="A13" s="17">
        <v>12</v>
      </c>
      <c r="B13" s="32" t="s">
        <v>3635</v>
      </c>
      <c r="C13" s="32" t="s">
        <v>25053</v>
      </c>
      <c r="D13" s="32" t="s">
        <v>25054</v>
      </c>
      <c r="E13" s="32" t="s">
        <v>25055</v>
      </c>
      <c r="F13" s="34">
        <v>365</v>
      </c>
      <c r="G13" s="34">
        <v>60</v>
      </c>
      <c r="H13" s="34">
        <v>32</v>
      </c>
      <c r="I13" s="32" t="s">
        <v>25056</v>
      </c>
      <c r="J13" s="32" t="s">
        <v>25057</v>
      </c>
      <c r="K13" s="32" t="s">
        <v>18679</v>
      </c>
      <c r="L13" s="34">
        <v>0.84</v>
      </c>
      <c r="M13" s="34">
        <v>306.60000000000002</v>
      </c>
      <c r="N13" s="32" t="s">
        <v>25058</v>
      </c>
      <c r="O13" s="35">
        <v>0.83</v>
      </c>
      <c r="P13" s="34">
        <v>302.95</v>
      </c>
      <c r="Q13" s="32" t="s">
        <v>25011</v>
      </c>
      <c r="R13" s="34">
        <v>0</v>
      </c>
      <c r="S13" s="34">
        <v>0</v>
      </c>
      <c r="T13" s="32" t="s">
        <v>25011</v>
      </c>
      <c r="U13" s="34">
        <v>0</v>
      </c>
      <c r="V13" s="34">
        <v>0</v>
      </c>
      <c r="W13" s="32" t="s">
        <v>25017</v>
      </c>
      <c r="X13" s="32" t="s">
        <v>24990</v>
      </c>
    </row>
    <row r="14" spans="1:24" s="33" customFormat="1" ht="12" x14ac:dyDescent="0.25">
      <c r="A14" s="17">
        <v>13</v>
      </c>
      <c r="B14" s="32"/>
      <c r="C14" s="32" t="s">
        <v>25059</v>
      </c>
      <c r="D14" s="32" t="s">
        <v>25060</v>
      </c>
      <c r="E14" s="32" t="s">
        <v>25061</v>
      </c>
      <c r="F14" s="34">
        <v>485</v>
      </c>
      <c r="G14" s="34">
        <v>72</v>
      </c>
      <c r="H14" s="34">
        <v>29</v>
      </c>
      <c r="I14" s="32" t="s">
        <v>25062</v>
      </c>
      <c r="J14" s="32" t="s">
        <v>25057</v>
      </c>
      <c r="K14" s="32" t="s">
        <v>14070</v>
      </c>
      <c r="L14" s="34">
        <v>0</v>
      </c>
      <c r="M14" s="34">
        <v>0</v>
      </c>
      <c r="N14" s="32" t="s">
        <v>25063</v>
      </c>
      <c r="O14" s="35">
        <v>0.67</v>
      </c>
      <c r="P14" s="34">
        <v>321.60000000000002</v>
      </c>
      <c r="Q14" s="32" t="s">
        <v>25064</v>
      </c>
      <c r="R14" s="35">
        <v>0.65</v>
      </c>
      <c r="S14" s="34">
        <v>312</v>
      </c>
      <c r="T14" s="32" t="s">
        <v>25011</v>
      </c>
      <c r="U14" s="34">
        <v>0</v>
      </c>
      <c r="V14" s="34">
        <v>0</v>
      </c>
      <c r="W14" s="32" t="s">
        <v>25017</v>
      </c>
      <c r="X14" s="32" t="s">
        <v>24990</v>
      </c>
    </row>
    <row r="15" spans="1:24" s="33" customFormat="1" ht="12" x14ac:dyDescent="0.25">
      <c r="A15" s="17">
        <v>14</v>
      </c>
      <c r="B15" s="32" t="s">
        <v>5513</v>
      </c>
      <c r="C15" s="32" t="s">
        <v>5514</v>
      </c>
      <c r="D15" s="32" t="s">
        <v>25065</v>
      </c>
      <c r="E15" s="32" t="s">
        <v>25066</v>
      </c>
      <c r="F15" s="34">
        <v>385</v>
      </c>
      <c r="G15" s="34">
        <v>66</v>
      </c>
      <c r="H15" s="34">
        <v>26</v>
      </c>
      <c r="I15" s="32" t="s">
        <v>25067</v>
      </c>
      <c r="J15" s="32" t="s">
        <v>25008</v>
      </c>
      <c r="K15" s="32" t="s">
        <v>14102</v>
      </c>
      <c r="L15" s="34">
        <v>0.69</v>
      </c>
      <c r="M15" s="34">
        <v>265.64999999999998</v>
      </c>
      <c r="N15" s="32"/>
      <c r="O15" s="34">
        <v>0</v>
      </c>
      <c r="P15" s="34">
        <v>0</v>
      </c>
      <c r="Q15" s="32"/>
      <c r="R15" s="34">
        <v>0</v>
      </c>
      <c r="S15" s="34">
        <v>0</v>
      </c>
      <c r="T15" s="32"/>
      <c r="U15" s="34" t="s">
        <v>14444</v>
      </c>
      <c r="V15" s="34" t="s">
        <v>14444</v>
      </c>
      <c r="W15" s="32" t="s">
        <v>24989</v>
      </c>
      <c r="X15" s="32" t="s">
        <v>25068</v>
      </c>
    </row>
    <row r="16" spans="1:24" s="33" customFormat="1" ht="12" x14ac:dyDescent="0.25">
      <c r="A16" s="17">
        <v>15</v>
      </c>
      <c r="B16" s="32"/>
      <c r="C16" s="32" t="s">
        <v>25069</v>
      </c>
      <c r="D16" s="32" t="s">
        <v>25070</v>
      </c>
      <c r="E16" s="32" t="s">
        <v>25071</v>
      </c>
      <c r="F16" s="34">
        <v>395</v>
      </c>
      <c r="G16" s="34">
        <v>54</v>
      </c>
      <c r="H16" s="34">
        <v>36</v>
      </c>
      <c r="I16" s="32" t="s">
        <v>25072</v>
      </c>
      <c r="J16" s="32" t="s">
        <v>25073</v>
      </c>
      <c r="K16" s="32" t="s">
        <v>14070</v>
      </c>
      <c r="L16" s="34">
        <v>0.57999999999999996</v>
      </c>
      <c r="M16" s="34">
        <v>229.1</v>
      </c>
      <c r="N16" s="32" t="s">
        <v>25074</v>
      </c>
      <c r="O16" s="35">
        <v>0.56000000000000005</v>
      </c>
      <c r="P16" s="34">
        <v>221.2</v>
      </c>
      <c r="Q16" s="32" t="s">
        <v>25075</v>
      </c>
      <c r="R16" s="35">
        <v>0.55000000000000004</v>
      </c>
      <c r="S16" s="34">
        <v>217.25</v>
      </c>
      <c r="T16" s="32" t="s">
        <v>25076</v>
      </c>
      <c r="U16" s="35">
        <v>0.54</v>
      </c>
      <c r="V16" s="34">
        <v>213.3</v>
      </c>
      <c r="W16" s="32" t="s">
        <v>25017</v>
      </c>
      <c r="X16" s="32" t="s">
        <v>25068</v>
      </c>
    </row>
    <row r="17" spans="1:24" s="33" customFormat="1" ht="12" x14ac:dyDescent="0.25">
      <c r="A17" s="17">
        <v>16</v>
      </c>
      <c r="B17" s="32" t="s">
        <v>6556</v>
      </c>
      <c r="C17" s="32" t="s">
        <v>25077</v>
      </c>
      <c r="D17" s="32" t="s">
        <v>25078</v>
      </c>
      <c r="E17" s="32" t="s">
        <v>25079</v>
      </c>
      <c r="F17" s="34">
        <v>400</v>
      </c>
      <c r="G17" s="34">
        <v>60</v>
      </c>
      <c r="H17" s="34">
        <v>36</v>
      </c>
      <c r="I17" s="32" t="s">
        <v>25080</v>
      </c>
      <c r="J17" s="32" t="s">
        <v>63</v>
      </c>
      <c r="K17" s="32" t="s">
        <v>14102</v>
      </c>
      <c r="L17" s="34">
        <v>0.56000000000000005</v>
      </c>
      <c r="M17" s="34">
        <v>224</v>
      </c>
      <c r="N17" s="32" t="s">
        <v>25081</v>
      </c>
      <c r="O17" s="35">
        <v>0.55000000000000004</v>
      </c>
      <c r="P17" s="34">
        <v>220</v>
      </c>
      <c r="Q17" s="32" t="s">
        <v>25082</v>
      </c>
      <c r="R17" s="35">
        <v>0.54</v>
      </c>
      <c r="S17" s="34">
        <v>216</v>
      </c>
      <c r="T17" s="32" t="s">
        <v>25083</v>
      </c>
      <c r="U17" s="35">
        <v>0.53</v>
      </c>
      <c r="V17" s="34">
        <v>212</v>
      </c>
      <c r="W17" s="32" t="s">
        <v>25017</v>
      </c>
      <c r="X17" s="32" t="s">
        <v>25068</v>
      </c>
    </row>
    <row r="18" spans="1:24" s="33" customFormat="1" ht="12" x14ac:dyDescent="0.25">
      <c r="A18" s="17">
        <v>17</v>
      </c>
      <c r="B18" s="32"/>
      <c r="C18" s="32" t="s">
        <v>25084</v>
      </c>
      <c r="D18" s="32" t="s">
        <v>25085</v>
      </c>
      <c r="E18" s="32" t="s">
        <v>25086</v>
      </c>
      <c r="F18" s="34">
        <v>405</v>
      </c>
      <c r="G18" s="34">
        <v>66</v>
      </c>
      <c r="H18" s="34">
        <v>32</v>
      </c>
      <c r="I18" s="32" t="s">
        <v>25087</v>
      </c>
      <c r="J18" s="32" t="s">
        <v>25057</v>
      </c>
      <c r="K18" s="32" t="s">
        <v>14070</v>
      </c>
      <c r="L18" s="34">
        <v>0.66</v>
      </c>
      <c r="M18" s="34">
        <v>267.3</v>
      </c>
      <c r="N18" s="32" t="s">
        <v>25088</v>
      </c>
      <c r="O18" s="35">
        <v>0.64</v>
      </c>
      <c r="P18" s="34">
        <v>259.2</v>
      </c>
      <c r="Q18" s="32" t="s">
        <v>25089</v>
      </c>
      <c r="R18" s="35">
        <v>0.63</v>
      </c>
      <c r="S18" s="34">
        <v>255.15</v>
      </c>
      <c r="T18" s="32" t="s">
        <v>25090</v>
      </c>
      <c r="U18" s="35">
        <v>0.62</v>
      </c>
      <c r="V18" s="34">
        <v>251.1</v>
      </c>
      <c r="W18" s="32" t="s">
        <v>25017</v>
      </c>
      <c r="X18" s="32" t="s">
        <v>24990</v>
      </c>
    </row>
    <row r="19" spans="1:24" s="33" customFormat="1" ht="12" x14ac:dyDescent="0.25">
      <c r="A19" s="17">
        <v>18</v>
      </c>
      <c r="B19" s="32" t="s">
        <v>8404</v>
      </c>
      <c r="C19" s="32" t="s">
        <v>25091</v>
      </c>
      <c r="D19" s="32" t="s">
        <v>25092</v>
      </c>
      <c r="E19" s="32" t="s">
        <v>25093</v>
      </c>
      <c r="F19" s="34">
        <v>360</v>
      </c>
      <c r="G19" s="34">
        <v>60</v>
      </c>
      <c r="H19" s="34">
        <v>33</v>
      </c>
      <c r="I19" s="32" t="s">
        <v>25094</v>
      </c>
      <c r="J19" s="32" t="s">
        <v>57</v>
      </c>
      <c r="K19" s="32" t="s">
        <v>14102</v>
      </c>
      <c r="L19" s="34">
        <v>0.76</v>
      </c>
      <c r="M19" s="35">
        <v>273.60000000000002</v>
      </c>
      <c r="N19" s="32" t="s">
        <v>25095</v>
      </c>
      <c r="O19" s="35">
        <v>0.73</v>
      </c>
      <c r="P19" s="35">
        <v>262.8</v>
      </c>
      <c r="Q19" s="32" t="s">
        <v>25096</v>
      </c>
      <c r="R19" s="35">
        <v>0.71</v>
      </c>
      <c r="S19" s="35">
        <v>255.6</v>
      </c>
      <c r="T19" s="32"/>
      <c r="U19" s="35"/>
      <c r="V19" s="34"/>
      <c r="W19" s="32" t="s">
        <v>24989</v>
      </c>
      <c r="X19" s="32" t="s">
        <v>24990</v>
      </c>
    </row>
    <row r="20" spans="1:24" s="33" customFormat="1" ht="12" x14ac:dyDescent="0.25">
      <c r="A20" s="17">
        <v>19</v>
      </c>
      <c r="B20" s="32" t="s">
        <v>5507</v>
      </c>
      <c r="C20" s="32" t="s">
        <v>5508</v>
      </c>
      <c r="D20" s="32" t="s">
        <v>25097</v>
      </c>
      <c r="E20" s="32" t="s">
        <v>25098</v>
      </c>
      <c r="F20" s="34">
        <v>420</v>
      </c>
      <c r="G20" s="34">
        <v>72</v>
      </c>
      <c r="H20" s="34">
        <v>26</v>
      </c>
      <c r="I20" s="32" t="s">
        <v>25099</v>
      </c>
      <c r="J20" s="32" t="s">
        <v>25008</v>
      </c>
      <c r="K20" s="32" t="s">
        <v>14102</v>
      </c>
      <c r="L20" s="34">
        <v>0.75</v>
      </c>
      <c r="M20" s="35">
        <v>315</v>
      </c>
      <c r="N20" s="32" t="s">
        <v>25100</v>
      </c>
      <c r="O20" s="35">
        <v>0.73</v>
      </c>
      <c r="P20" s="35">
        <v>306.60000000000002</v>
      </c>
      <c r="Q20" s="32" t="s">
        <v>25101</v>
      </c>
      <c r="R20" s="35">
        <v>0.72</v>
      </c>
      <c r="S20" s="35">
        <v>302.39999999999998</v>
      </c>
      <c r="T20" s="32"/>
      <c r="U20" s="35"/>
      <c r="V20" s="34"/>
      <c r="W20" s="32" t="s">
        <v>25102</v>
      </c>
      <c r="X20" s="32" t="s">
        <v>24990</v>
      </c>
    </row>
    <row r="21" spans="1:24" s="33" customFormat="1" ht="12" x14ac:dyDescent="0.25">
      <c r="A21" s="17">
        <v>20</v>
      </c>
      <c r="B21" s="32" t="s">
        <v>5503</v>
      </c>
      <c r="C21" s="32" t="s">
        <v>5504</v>
      </c>
      <c r="D21" s="32" t="s">
        <v>25103</v>
      </c>
      <c r="E21" s="32" t="s">
        <v>25104</v>
      </c>
      <c r="F21" s="34">
        <v>370</v>
      </c>
      <c r="G21" s="34">
        <v>60</v>
      </c>
      <c r="H21" s="34">
        <v>33</v>
      </c>
      <c r="I21" s="32" t="s">
        <v>25105</v>
      </c>
      <c r="J21" s="32" t="s">
        <v>5506</v>
      </c>
      <c r="K21" s="32" t="s">
        <v>14102</v>
      </c>
      <c r="L21" s="34">
        <v>0.94</v>
      </c>
      <c r="M21" s="35">
        <v>347.8</v>
      </c>
      <c r="N21" s="32" t="s">
        <v>25106</v>
      </c>
      <c r="O21" s="35">
        <v>0.92</v>
      </c>
      <c r="P21" s="35">
        <v>340.4</v>
      </c>
      <c r="Q21" s="32" t="s">
        <v>25107</v>
      </c>
      <c r="R21" s="35">
        <v>0.9</v>
      </c>
      <c r="S21" s="35">
        <v>333</v>
      </c>
      <c r="T21" s="32"/>
      <c r="U21" s="35"/>
      <c r="V21" s="34"/>
      <c r="W21" s="32" t="s">
        <v>25017</v>
      </c>
      <c r="X21" s="32" t="s">
        <v>24990</v>
      </c>
    </row>
    <row r="22" spans="1:24" s="33" customFormat="1" ht="12" x14ac:dyDescent="0.25">
      <c r="A22" s="17">
        <v>21</v>
      </c>
      <c r="B22" s="32"/>
      <c r="C22" s="32" t="s">
        <v>8509</v>
      </c>
      <c r="D22" s="32" t="s">
        <v>25108</v>
      </c>
      <c r="E22" s="32" t="s">
        <v>25109</v>
      </c>
      <c r="F22" s="34">
        <v>450</v>
      </c>
      <c r="G22" s="34">
        <v>72</v>
      </c>
      <c r="H22" s="34">
        <v>33</v>
      </c>
      <c r="I22" s="32" t="s">
        <v>25110</v>
      </c>
      <c r="J22" s="32" t="s">
        <v>153</v>
      </c>
      <c r="K22" s="32" t="s">
        <v>14102</v>
      </c>
      <c r="L22" s="34">
        <v>0</v>
      </c>
      <c r="M22" s="34">
        <v>0</v>
      </c>
      <c r="N22" s="32" t="s">
        <v>25111</v>
      </c>
      <c r="O22" s="35">
        <v>0.64</v>
      </c>
      <c r="P22" s="35">
        <v>288</v>
      </c>
      <c r="Q22" s="32" t="s">
        <v>25112</v>
      </c>
      <c r="R22" s="35">
        <v>0.63</v>
      </c>
      <c r="S22" s="35">
        <v>283.5</v>
      </c>
      <c r="T22" s="32"/>
      <c r="U22" s="35"/>
      <c r="V22" s="34"/>
      <c r="W22" s="32" t="s">
        <v>24989</v>
      </c>
      <c r="X22" s="32" t="s">
        <v>24990</v>
      </c>
    </row>
    <row r="23" spans="1:24" s="33" customFormat="1" ht="12" x14ac:dyDescent="0.25">
      <c r="A23" s="17">
        <v>22</v>
      </c>
      <c r="B23" s="32" t="s">
        <v>8325</v>
      </c>
      <c r="C23" s="32" t="s">
        <v>25113</v>
      </c>
      <c r="D23" s="32" t="s">
        <v>25114</v>
      </c>
      <c r="E23" s="32" t="s">
        <v>25115</v>
      </c>
      <c r="F23" s="34">
        <v>400</v>
      </c>
      <c r="G23" s="34">
        <v>66</v>
      </c>
      <c r="H23" s="34">
        <v>32</v>
      </c>
      <c r="I23" s="32" t="s">
        <v>25116</v>
      </c>
      <c r="J23" s="32" t="s">
        <v>25057</v>
      </c>
      <c r="K23" s="32" t="s">
        <v>14102</v>
      </c>
      <c r="L23" s="34">
        <v>0.87</v>
      </c>
      <c r="M23" s="35">
        <v>348</v>
      </c>
      <c r="N23" s="32" t="s">
        <v>25117</v>
      </c>
      <c r="O23" s="35">
        <v>0.85</v>
      </c>
      <c r="P23" s="35">
        <v>340</v>
      </c>
      <c r="Q23" s="32" t="s">
        <v>25011</v>
      </c>
      <c r="R23" s="34">
        <v>0</v>
      </c>
      <c r="S23" s="34">
        <v>0</v>
      </c>
      <c r="T23" s="32"/>
      <c r="U23" s="35"/>
      <c r="V23" s="34"/>
      <c r="W23" s="32" t="s">
        <v>25017</v>
      </c>
      <c r="X23" s="32" t="s">
        <v>24990</v>
      </c>
    </row>
    <row r="24" spans="1:24" s="33" customFormat="1" ht="12" x14ac:dyDescent="0.25">
      <c r="A24" s="17">
        <v>23</v>
      </c>
      <c r="B24" s="32"/>
      <c r="C24" s="32" t="s">
        <v>25118</v>
      </c>
      <c r="D24" s="32" t="s">
        <v>25119</v>
      </c>
      <c r="E24" s="32" t="s">
        <v>25120</v>
      </c>
      <c r="F24" s="34">
        <v>480</v>
      </c>
      <c r="G24" s="34">
        <v>72</v>
      </c>
      <c r="H24" s="34">
        <v>29</v>
      </c>
      <c r="I24" s="32" t="s">
        <v>14250</v>
      </c>
      <c r="J24" s="32" t="s">
        <v>25057</v>
      </c>
      <c r="K24" s="32" t="s">
        <v>14070</v>
      </c>
      <c r="L24" s="34">
        <v>0</v>
      </c>
      <c r="M24" s="34">
        <v>0</v>
      </c>
      <c r="N24" s="32" t="s">
        <v>25121</v>
      </c>
      <c r="O24" s="35">
        <v>0.67</v>
      </c>
      <c r="P24" s="35">
        <v>321.60000000000002</v>
      </c>
      <c r="Q24" s="32" t="s">
        <v>25122</v>
      </c>
      <c r="R24" s="35">
        <v>0.65</v>
      </c>
      <c r="S24" s="35">
        <v>312</v>
      </c>
      <c r="T24" s="32"/>
      <c r="U24" s="35"/>
      <c r="V24" s="34"/>
      <c r="W24" s="32" t="s">
        <v>25017</v>
      </c>
      <c r="X24" s="32" t="s">
        <v>24990</v>
      </c>
    </row>
    <row r="25" spans="1:24" s="33" customFormat="1" ht="12" x14ac:dyDescent="0.25">
      <c r="A25" s="17">
        <v>24</v>
      </c>
      <c r="B25" s="32" t="s">
        <v>8469</v>
      </c>
      <c r="C25" s="32" t="s">
        <v>25123</v>
      </c>
      <c r="D25" s="32" t="s">
        <v>25124</v>
      </c>
      <c r="E25" s="32" t="s">
        <v>25125</v>
      </c>
      <c r="F25" s="34">
        <v>400</v>
      </c>
      <c r="G25" s="34">
        <v>60</v>
      </c>
      <c r="H25" s="34">
        <v>25</v>
      </c>
      <c r="I25" s="32" t="s">
        <v>25126</v>
      </c>
      <c r="J25" s="32" t="s">
        <v>8341</v>
      </c>
      <c r="K25" s="32" t="s">
        <v>14102</v>
      </c>
      <c r="L25" s="34">
        <v>0.83</v>
      </c>
      <c r="M25" s="35">
        <v>332</v>
      </c>
      <c r="N25" s="32" t="s">
        <v>25127</v>
      </c>
      <c r="O25" s="35">
        <v>0.81</v>
      </c>
      <c r="P25" s="35">
        <v>324</v>
      </c>
      <c r="Q25" s="32" t="s">
        <v>25128</v>
      </c>
      <c r="R25" s="35">
        <v>0.79</v>
      </c>
      <c r="S25" s="35">
        <v>316</v>
      </c>
      <c r="T25" s="32"/>
      <c r="U25" s="35"/>
      <c r="V25" s="34"/>
      <c r="W25" s="32" t="s">
        <v>25017</v>
      </c>
      <c r="X25" s="32" t="s">
        <v>24990</v>
      </c>
    </row>
  </sheetData>
  <conditionalFormatting sqref="B1:B1048576">
    <cfRule type="duplicateValues" dxfId="6" priority="1"/>
  </conditionalFormatting>
  <conditionalFormatting sqref="B2:B25">
    <cfRule type="duplicateValues" dxfId="5" priority="2"/>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ED2980-195B-4652-8955-612105D922E2}">
  <dimension ref="A1:L12"/>
  <sheetViews>
    <sheetView workbookViewId="0">
      <selection activeCell="F1" sqref="F1"/>
    </sheetView>
  </sheetViews>
  <sheetFormatPr defaultRowHeight="13.2" x14ac:dyDescent="0.25"/>
  <cols>
    <col min="1" max="1" width="9.109375" bestFit="1" customWidth="1"/>
    <col min="2" max="2" width="11.109375" bestFit="1" customWidth="1"/>
    <col min="3" max="3" width="16.77734375" bestFit="1" customWidth="1"/>
    <col min="4" max="4" width="15.77734375" bestFit="1" customWidth="1"/>
    <col min="5" max="5" width="35.77734375" customWidth="1"/>
    <col min="6" max="6" width="9.77734375" bestFit="1" customWidth="1"/>
    <col min="7" max="7" width="13.109375" bestFit="1" customWidth="1"/>
    <col min="8" max="8" width="14.6640625" bestFit="1" customWidth="1"/>
    <col min="9" max="9" width="9.109375" bestFit="1" customWidth="1"/>
    <col min="10" max="10" width="11.6640625" bestFit="1" customWidth="1"/>
    <col min="11" max="11" width="20.109375" bestFit="1" customWidth="1"/>
    <col min="12" max="12" width="10.44140625" bestFit="1" customWidth="1"/>
  </cols>
  <sheetData>
    <row r="1" spans="1:12" ht="18" customHeight="1" x14ac:dyDescent="0.25">
      <c r="A1" s="14" t="s">
        <v>14236</v>
      </c>
      <c r="B1" s="14" t="s">
        <v>14010</v>
      </c>
      <c r="C1" s="15" t="s">
        <v>8578</v>
      </c>
      <c r="D1" s="14" t="s">
        <v>14094</v>
      </c>
      <c r="E1" s="14" t="s">
        <v>14093</v>
      </c>
      <c r="F1" s="26" t="s">
        <v>26336</v>
      </c>
      <c r="G1" s="14" t="s">
        <v>25129</v>
      </c>
      <c r="H1" s="14" t="s">
        <v>14097</v>
      </c>
      <c r="I1" s="14" t="s">
        <v>14098</v>
      </c>
      <c r="J1" s="14" t="s">
        <v>9</v>
      </c>
      <c r="K1" s="15" t="s">
        <v>14099</v>
      </c>
      <c r="L1" s="26" t="s">
        <v>10</v>
      </c>
    </row>
    <row r="2" spans="1:12" x14ac:dyDescent="0.25">
      <c r="A2" s="24">
        <v>1</v>
      </c>
      <c r="B2" s="24"/>
      <c r="C2" s="2" t="s">
        <v>5493</v>
      </c>
      <c r="D2" s="2" t="s">
        <v>5494</v>
      </c>
      <c r="E2" s="2" t="s">
        <v>25130</v>
      </c>
      <c r="F2" s="37">
        <v>2000</v>
      </c>
      <c r="G2" s="37" t="s">
        <v>25131</v>
      </c>
      <c r="H2" s="2" t="s">
        <v>2796</v>
      </c>
      <c r="I2" s="2" t="s">
        <v>2796</v>
      </c>
      <c r="J2" s="2"/>
      <c r="K2" s="38" t="s">
        <v>5494</v>
      </c>
      <c r="L2" s="2" t="s">
        <v>14102</v>
      </c>
    </row>
    <row r="3" spans="1:12" x14ac:dyDescent="0.25">
      <c r="A3" s="24">
        <f>A2+1</f>
        <v>2</v>
      </c>
      <c r="B3" s="24"/>
      <c r="C3" s="2" t="s">
        <v>5408</v>
      </c>
      <c r="D3" s="2" t="s">
        <v>3691</v>
      </c>
      <c r="E3" s="2" t="s">
        <v>25132</v>
      </c>
      <c r="F3" s="39">
        <v>818</v>
      </c>
      <c r="G3" s="39"/>
      <c r="H3" s="2" t="s">
        <v>2796</v>
      </c>
      <c r="I3" s="2"/>
      <c r="J3" s="2"/>
      <c r="K3" s="2"/>
      <c r="L3" s="2" t="s">
        <v>14102</v>
      </c>
    </row>
    <row r="4" spans="1:12" x14ac:dyDescent="0.25">
      <c r="A4" s="24">
        <f t="shared" ref="A4:A12" si="0">A3+1</f>
        <v>3</v>
      </c>
      <c r="B4" s="24"/>
      <c r="C4" s="2" t="s">
        <v>5456</v>
      </c>
      <c r="D4" s="2" t="s">
        <v>5457</v>
      </c>
      <c r="E4" s="2" t="s">
        <v>25133</v>
      </c>
      <c r="F4" s="39">
        <v>499</v>
      </c>
      <c r="G4" s="39"/>
      <c r="H4" s="2" t="s">
        <v>2796</v>
      </c>
      <c r="I4" s="2" t="s">
        <v>2796</v>
      </c>
      <c r="J4" s="2"/>
      <c r="K4" s="2" t="s">
        <v>5457</v>
      </c>
      <c r="L4" s="2" t="s">
        <v>14102</v>
      </c>
    </row>
    <row r="5" spans="1:12" x14ac:dyDescent="0.25">
      <c r="A5" s="24">
        <f t="shared" si="0"/>
        <v>4</v>
      </c>
      <c r="B5" s="24"/>
      <c r="C5" s="2" t="s">
        <v>5481</v>
      </c>
      <c r="D5" s="2" t="s">
        <v>25134</v>
      </c>
      <c r="E5" s="2" t="s">
        <v>25135</v>
      </c>
      <c r="F5" s="39">
        <v>299</v>
      </c>
      <c r="G5" s="39"/>
      <c r="H5" s="2" t="s">
        <v>2796</v>
      </c>
      <c r="I5" s="2" t="s">
        <v>2796</v>
      </c>
      <c r="J5" s="2"/>
      <c r="K5" s="2" t="s">
        <v>25134</v>
      </c>
      <c r="L5" s="2" t="s">
        <v>14102</v>
      </c>
    </row>
    <row r="6" spans="1:12" x14ac:dyDescent="0.25">
      <c r="A6" s="24">
        <f t="shared" si="0"/>
        <v>5</v>
      </c>
      <c r="B6" s="24"/>
      <c r="C6" s="2" t="s">
        <v>5414</v>
      </c>
      <c r="D6" s="2" t="s">
        <v>19733</v>
      </c>
      <c r="E6" s="2" t="s">
        <v>25136</v>
      </c>
      <c r="F6" s="37">
        <v>450</v>
      </c>
      <c r="G6" s="37"/>
      <c r="H6" s="2" t="s">
        <v>2796</v>
      </c>
      <c r="I6" s="2" t="s">
        <v>2796</v>
      </c>
      <c r="J6" s="2" t="s">
        <v>25137</v>
      </c>
      <c r="K6" s="2" t="s">
        <v>19733</v>
      </c>
      <c r="L6" s="2" t="s">
        <v>14102</v>
      </c>
    </row>
    <row r="7" spans="1:12" x14ac:dyDescent="0.25">
      <c r="A7" s="24">
        <f t="shared" si="0"/>
        <v>6</v>
      </c>
      <c r="B7" s="24"/>
      <c r="C7" s="2" t="s">
        <v>2797</v>
      </c>
      <c r="D7" s="2" t="s">
        <v>2798</v>
      </c>
      <c r="E7" s="2" t="s">
        <v>25138</v>
      </c>
      <c r="F7" s="3">
        <v>43.43</v>
      </c>
      <c r="G7" s="3"/>
      <c r="H7" s="2" t="s">
        <v>2796</v>
      </c>
      <c r="I7" s="2" t="s">
        <v>2796</v>
      </c>
      <c r="J7" s="2"/>
      <c r="K7" s="2" t="s">
        <v>2798</v>
      </c>
      <c r="L7" s="2" t="s">
        <v>14102</v>
      </c>
    </row>
    <row r="8" spans="1:12" x14ac:dyDescent="0.25">
      <c r="A8" s="24">
        <f t="shared" si="0"/>
        <v>7</v>
      </c>
      <c r="B8" s="24"/>
      <c r="C8" s="2" t="s">
        <v>5396</v>
      </c>
      <c r="D8" s="2" t="s">
        <v>19736</v>
      </c>
      <c r="E8" s="2" t="s">
        <v>25139</v>
      </c>
      <c r="F8" s="37">
        <v>5</v>
      </c>
      <c r="G8" s="37"/>
      <c r="H8" s="2" t="s">
        <v>2796</v>
      </c>
      <c r="I8" s="2" t="s">
        <v>2796</v>
      </c>
      <c r="J8" s="2"/>
      <c r="K8" s="2" t="s">
        <v>5397</v>
      </c>
      <c r="L8" s="2" t="s">
        <v>14102</v>
      </c>
    </row>
    <row r="9" spans="1:12" x14ac:dyDescent="0.25">
      <c r="A9" s="24">
        <f t="shared" si="0"/>
        <v>8</v>
      </c>
      <c r="B9" s="24"/>
      <c r="C9" s="2" t="s">
        <v>5393</v>
      </c>
      <c r="D9" s="2" t="s">
        <v>5394</v>
      </c>
      <c r="E9" s="2" t="s">
        <v>25140</v>
      </c>
      <c r="F9" s="38">
        <v>100</v>
      </c>
      <c r="G9" s="38"/>
      <c r="H9" s="2" t="s">
        <v>2796</v>
      </c>
      <c r="I9" s="2" t="s">
        <v>2796</v>
      </c>
      <c r="J9" s="2"/>
      <c r="K9" s="2" t="s">
        <v>25141</v>
      </c>
      <c r="L9" s="2" t="s">
        <v>14102</v>
      </c>
    </row>
    <row r="10" spans="1:12" x14ac:dyDescent="0.25">
      <c r="A10" s="24">
        <f t="shared" si="0"/>
        <v>9</v>
      </c>
      <c r="B10" s="24"/>
      <c r="C10" s="2" t="s">
        <v>5399</v>
      </c>
      <c r="D10" s="2" t="s">
        <v>19743</v>
      </c>
      <c r="E10" s="2" t="s">
        <v>25142</v>
      </c>
      <c r="F10" s="37">
        <v>50</v>
      </c>
      <c r="G10" s="37"/>
      <c r="H10" s="2" t="s">
        <v>2796</v>
      </c>
      <c r="I10" s="2" t="s">
        <v>2796</v>
      </c>
      <c r="J10" s="2"/>
      <c r="K10" s="2" t="s">
        <v>19743</v>
      </c>
      <c r="L10" s="2" t="s">
        <v>14102</v>
      </c>
    </row>
    <row r="11" spans="1:12" x14ac:dyDescent="0.25">
      <c r="A11" s="24">
        <f t="shared" si="0"/>
        <v>10</v>
      </c>
      <c r="C11" s="81" t="s">
        <v>7023</v>
      </c>
      <c r="D11" s="2" t="s">
        <v>25143</v>
      </c>
      <c r="E11" s="2" t="s">
        <v>25144</v>
      </c>
      <c r="F11" s="39">
        <v>6050</v>
      </c>
      <c r="G11" s="39"/>
      <c r="H11" s="2" t="s">
        <v>2188</v>
      </c>
      <c r="I11" s="2" t="s">
        <v>2796</v>
      </c>
      <c r="J11" s="2"/>
      <c r="K11" s="2" t="s">
        <v>5409</v>
      </c>
      <c r="L11" s="2" t="s">
        <v>14102</v>
      </c>
    </row>
    <row r="12" spans="1:12" x14ac:dyDescent="0.25">
      <c r="A12" s="24">
        <f t="shared" si="0"/>
        <v>11</v>
      </c>
      <c r="B12" s="2"/>
      <c r="C12" s="2" t="s">
        <v>2213</v>
      </c>
      <c r="D12" s="2" t="s">
        <v>25145</v>
      </c>
      <c r="E12" s="2" t="s">
        <v>25146</v>
      </c>
      <c r="F12" s="39">
        <v>7200</v>
      </c>
      <c r="G12" s="39"/>
      <c r="H12" s="2" t="s">
        <v>2188</v>
      </c>
      <c r="I12" s="2" t="s">
        <v>2796</v>
      </c>
      <c r="J12" s="2"/>
      <c r="K12" s="2" t="s">
        <v>5409</v>
      </c>
      <c r="L12" s="2" t="s">
        <v>14102</v>
      </c>
    </row>
  </sheetData>
  <conditionalFormatting sqref="B12">
    <cfRule type="duplicateValues" dxfId="4" priority="1"/>
  </conditionalFormatting>
  <conditionalFormatting sqref="C12:C1048576 C1:C10">
    <cfRule type="duplicateValues" dxfId="3" priority="7152"/>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63D6E-D326-47BC-B3F6-E20C326DF27B}">
  <dimension ref="A1:K23"/>
  <sheetViews>
    <sheetView workbookViewId="0">
      <selection activeCell="F1" sqref="F1"/>
    </sheetView>
  </sheetViews>
  <sheetFormatPr defaultRowHeight="13.2" x14ac:dyDescent="0.25"/>
  <cols>
    <col min="1" max="1" width="6.77734375" bestFit="1" customWidth="1"/>
    <col min="2" max="2" width="12.33203125" bestFit="1" customWidth="1"/>
    <col min="3" max="3" width="6.77734375" bestFit="1" customWidth="1"/>
    <col min="4" max="4" width="46.77734375" bestFit="1" customWidth="1"/>
    <col min="5" max="5" width="17" bestFit="1" customWidth="1"/>
    <col min="6" max="6" width="8.44140625" bestFit="1" customWidth="1"/>
    <col min="7" max="7" width="10.109375" bestFit="1" customWidth="1"/>
    <col min="8" max="8" width="4.77734375" bestFit="1" customWidth="1"/>
    <col min="9" max="9" width="4.109375" bestFit="1" customWidth="1"/>
    <col min="10" max="10" width="17" bestFit="1" customWidth="1"/>
    <col min="11" max="11" width="29.44140625" bestFit="1" customWidth="1"/>
  </cols>
  <sheetData>
    <row r="1" spans="1:11" s="1" customFormat="1" ht="36" x14ac:dyDescent="0.25">
      <c r="A1" s="14" t="s">
        <v>14236</v>
      </c>
      <c r="B1" s="15" t="s">
        <v>8578</v>
      </c>
      <c r="C1" s="14" t="s">
        <v>14010</v>
      </c>
      <c r="D1" s="14" t="s">
        <v>14093</v>
      </c>
      <c r="E1" s="14" t="s">
        <v>14094</v>
      </c>
      <c r="F1" s="26" t="s">
        <v>26336</v>
      </c>
      <c r="G1" s="14" t="s">
        <v>14097</v>
      </c>
      <c r="H1" s="14" t="s">
        <v>14098</v>
      </c>
      <c r="I1" s="14" t="s">
        <v>9</v>
      </c>
      <c r="J1" s="15" t="s">
        <v>14099</v>
      </c>
      <c r="K1" s="26" t="s">
        <v>10</v>
      </c>
    </row>
    <row r="2" spans="1:11" s="1" customFormat="1" ht="12" x14ac:dyDescent="0.25">
      <c r="A2" s="24">
        <v>1</v>
      </c>
      <c r="B2" s="2" t="s">
        <v>3549</v>
      </c>
      <c r="C2" s="24"/>
      <c r="D2" s="2" t="s">
        <v>3551</v>
      </c>
      <c r="E2" s="2" t="s">
        <v>3550</v>
      </c>
      <c r="F2" s="37">
        <v>36</v>
      </c>
      <c r="G2" s="2"/>
      <c r="H2" s="2"/>
      <c r="I2" s="2"/>
      <c r="J2" s="2" t="s">
        <v>3550</v>
      </c>
      <c r="K2" s="2" t="s">
        <v>14102</v>
      </c>
    </row>
    <row r="3" spans="1:11" s="1" customFormat="1" ht="12" x14ac:dyDescent="0.25">
      <c r="A3" s="24">
        <f>A2+1</f>
        <v>2</v>
      </c>
      <c r="B3" s="2" t="s">
        <v>3542</v>
      </c>
      <c r="C3" s="24"/>
      <c r="D3" s="2" t="s">
        <v>25147</v>
      </c>
      <c r="E3" s="2"/>
      <c r="F3" s="2"/>
      <c r="G3" s="2"/>
      <c r="H3" s="2"/>
      <c r="I3" s="2"/>
      <c r="J3" s="2" t="s">
        <v>25148</v>
      </c>
      <c r="K3" s="2" t="s">
        <v>14102</v>
      </c>
    </row>
    <row r="4" spans="1:11" s="1" customFormat="1" ht="12" x14ac:dyDescent="0.25">
      <c r="A4" s="24">
        <f t="shared" ref="A4:A23" si="0">A3+1</f>
        <v>3</v>
      </c>
      <c r="B4" s="2" t="s">
        <v>7078</v>
      </c>
      <c r="C4" s="24"/>
      <c r="D4" s="2" t="s">
        <v>7080</v>
      </c>
      <c r="E4" s="41" t="s">
        <v>25149</v>
      </c>
      <c r="F4" s="3">
        <v>30.22</v>
      </c>
      <c r="G4" s="2" t="s">
        <v>25150</v>
      </c>
      <c r="H4" s="2"/>
      <c r="I4" s="2"/>
      <c r="J4" s="41" t="s">
        <v>25149</v>
      </c>
      <c r="K4" s="2" t="s">
        <v>14102</v>
      </c>
    </row>
    <row r="5" spans="1:11" s="1" customFormat="1" ht="12" x14ac:dyDescent="0.25">
      <c r="A5" s="24">
        <f t="shared" si="0"/>
        <v>4</v>
      </c>
      <c r="B5" s="2" t="s">
        <v>7072</v>
      </c>
      <c r="C5" s="24"/>
      <c r="D5" s="2" t="s">
        <v>25151</v>
      </c>
      <c r="E5" s="2" t="s">
        <v>25152</v>
      </c>
      <c r="F5" s="3">
        <v>21.22</v>
      </c>
      <c r="G5" s="2" t="s">
        <v>25150</v>
      </c>
      <c r="H5" s="2"/>
      <c r="I5" s="2"/>
      <c r="J5" s="2" t="s">
        <v>25152</v>
      </c>
      <c r="K5" s="2" t="s">
        <v>14102</v>
      </c>
    </row>
    <row r="6" spans="1:11" s="1" customFormat="1" ht="12" x14ac:dyDescent="0.25">
      <c r="A6" s="24">
        <f t="shared" si="0"/>
        <v>5</v>
      </c>
      <c r="B6" s="2" t="s">
        <v>3595</v>
      </c>
      <c r="C6" s="24"/>
      <c r="D6" s="2" t="s">
        <v>3597</v>
      </c>
      <c r="E6" s="2" t="s">
        <v>25153</v>
      </c>
      <c r="F6" s="3">
        <v>21.76</v>
      </c>
      <c r="G6" s="2" t="s">
        <v>25154</v>
      </c>
      <c r="H6" s="2"/>
      <c r="I6" s="2"/>
      <c r="J6" s="2" t="s">
        <v>3596</v>
      </c>
      <c r="K6" s="2" t="s">
        <v>14102</v>
      </c>
    </row>
    <row r="7" spans="1:11" s="1" customFormat="1" ht="12" x14ac:dyDescent="0.25">
      <c r="A7" s="24">
        <f t="shared" si="0"/>
        <v>6</v>
      </c>
      <c r="B7" s="2" t="s">
        <v>3585</v>
      </c>
      <c r="C7" s="24"/>
      <c r="D7" s="2" t="s">
        <v>3586</v>
      </c>
      <c r="E7" s="2" t="s">
        <v>25155</v>
      </c>
      <c r="F7" s="3">
        <v>66.599999999999994</v>
      </c>
      <c r="G7" s="2" t="s">
        <v>25156</v>
      </c>
      <c r="H7" s="2"/>
      <c r="I7" s="2"/>
      <c r="J7" s="2" t="s">
        <v>25155</v>
      </c>
      <c r="K7" s="2" t="s">
        <v>14102</v>
      </c>
    </row>
    <row r="8" spans="1:11" s="1" customFormat="1" ht="12" x14ac:dyDescent="0.25">
      <c r="A8" s="24">
        <f t="shared" si="0"/>
        <v>7</v>
      </c>
      <c r="B8" s="2" t="s">
        <v>3582</v>
      </c>
      <c r="C8" s="24"/>
      <c r="D8" s="2" t="s">
        <v>3583</v>
      </c>
      <c r="E8" s="2" t="s">
        <v>25157</v>
      </c>
      <c r="F8" s="3">
        <v>73.64</v>
      </c>
      <c r="G8" s="2" t="s">
        <v>25158</v>
      </c>
      <c r="H8" s="2"/>
      <c r="I8" s="2"/>
      <c r="J8" s="2" t="s">
        <v>25157</v>
      </c>
      <c r="K8" s="2" t="s">
        <v>14102</v>
      </c>
    </row>
    <row r="9" spans="1:11" s="1" customFormat="1" ht="12" x14ac:dyDescent="0.25">
      <c r="A9" s="24">
        <f t="shared" si="0"/>
        <v>8</v>
      </c>
      <c r="B9" s="2" t="s">
        <v>3579</v>
      </c>
      <c r="C9" s="24"/>
      <c r="D9" s="2" t="s">
        <v>3581</v>
      </c>
      <c r="E9" s="38" t="s">
        <v>3580</v>
      </c>
      <c r="F9" s="3">
        <v>2.6</v>
      </c>
      <c r="G9" s="2" t="s">
        <v>25154</v>
      </c>
      <c r="H9" s="2"/>
      <c r="I9" s="2"/>
      <c r="J9" s="2" t="s">
        <v>25159</v>
      </c>
      <c r="K9" s="2" t="s">
        <v>14102</v>
      </c>
    </row>
    <row r="10" spans="1:11" s="1" customFormat="1" ht="12" x14ac:dyDescent="0.25">
      <c r="A10" s="24">
        <f t="shared" si="0"/>
        <v>9</v>
      </c>
      <c r="B10" s="2" t="s">
        <v>3527</v>
      </c>
      <c r="C10" s="24"/>
      <c r="D10" s="2" t="s">
        <v>3529</v>
      </c>
      <c r="E10" s="2">
        <v>602625</v>
      </c>
      <c r="F10" s="3">
        <v>0.33</v>
      </c>
      <c r="G10" s="2" t="s">
        <v>25160</v>
      </c>
      <c r="H10" s="2"/>
      <c r="I10" s="2"/>
      <c r="J10" s="38">
        <v>602625</v>
      </c>
      <c r="K10" s="2" t="s">
        <v>14102</v>
      </c>
    </row>
    <row r="11" spans="1:11" s="1" customFormat="1" ht="12" x14ac:dyDescent="0.25">
      <c r="A11" s="24">
        <f t="shared" si="0"/>
        <v>10</v>
      </c>
      <c r="B11" s="2" t="s">
        <v>3572</v>
      </c>
      <c r="C11" s="24"/>
      <c r="D11" s="2" t="s">
        <v>3574</v>
      </c>
      <c r="E11" s="2" t="s">
        <v>25161</v>
      </c>
      <c r="F11" s="46">
        <v>23.04</v>
      </c>
      <c r="G11" s="2"/>
      <c r="H11" s="2"/>
      <c r="I11" s="2"/>
      <c r="J11" s="2" t="s">
        <v>25161</v>
      </c>
      <c r="K11" s="2" t="s">
        <v>14102</v>
      </c>
    </row>
    <row r="12" spans="1:11" s="1" customFormat="1" ht="12" x14ac:dyDescent="0.25">
      <c r="A12" s="24">
        <f t="shared" si="0"/>
        <v>11</v>
      </c>
      <c r="B12" s="2" t="s">
        <v>3576</v>
      </c>
      <c r="C12" s="24"/>
      <c r="D12" s="2" t="s">
        <v>3578</v>
      </c>
      <c r="E12" s="2" t="s">
        <v>25162</v>
      </c>
      <c r="F12" s="3">
        <v>8.1</v>
      </c>
      <c r="G12" s="2" t="s">
        <v>25154</v>
      </c>
      <c r="H12" s="2"/>
      <c r="I12" s="2"/>
      <c r="J12" s="2" t="s">
        <v>25162</v>
      </c>
      <c r="K12" s="2" t="s">
        <v>14102</v>
      </c>
    </row>
    <row r="13" spans="1:11" s="1" customFormat="1" ht="12" x14ac:dyDescent="0.25">
      <c r="A13" s="24">
        <f t="shared" si="0"/>
        <v>12</v>
      </c>
      <c r="B13" s="2" t="s">
        <v>3539</v>
      </c>
      <c r="C13" s="24"/>
      <c r="D13" s="2" t="s">
        <v>3541</v>
      </c>
      <c r="E13" s="2" t="s">
        <v>3540</v>
      </c>
      <c r="F13" s="3">
        <v>1275</v>
      </c>
      <c r="G13" s="2"/>
      <c r="H13" s="2"/>
      <c r="I13" s="2"/>
      <c r="J13" s="2" t="s">
        <v>3540</v>
      </c>
      <c r="K13" s="2" t="s">
        <v>14102</v>
      </c>
    </row>
    <row r="14" spans="1:11" s="1" customFormat="1" ht="12" x14ac:dyDescent="0.25">
      <c r="A14" s="24">
        <f t="shared" si="0"/>
        <v>13</v>
      </c>
      <c r="B14" s="2" t="s">
        <v>3536</v>
      </c>
      <c r="C14" s="24"/>
      <c r="D14" s="2" t="s">
        <v>3538</v>
      </c>
      <c r="E14" s="2" t="s">
        <v>25163</v>
      </c>
      <c r="F14" s="3">
        <v>270</v>
      </c>
      <c r="G14" s="2"/>
      <c r="H14" s="2"/>
      <c r="I14" s="2"/>
      <c r="J14" s="2" t="s">
        <v>25163</v>
      </c>
      <c r="K14" s="40" t="s">
        <v>14102</v>
      </c>
    </row>
    <row r="15" spans="1:11" s="1" customFormat="1" ht="12" x14ac:dyDescent="0.25">
      <c r="A15" s="24">
        <f t="shared" si="0"/>
        <v>14</v>
      </c>
      <c r="B15" s="2" t="s">
        <v>3533</v>
      </c>
      <c r="C15" s="24"/>
      <c r="D15" s="2" t="s">
        <v>3535</v>
      </c>
      <c r="E15" s="2" t="s">
        <v>3534</v>
      </c>
      <c r="F15" s="37">
        <v>240</v>
      </c>
      <c r="G15" s="2"/>
      <c r="H15" s="2"/>
      <c r="I15" s="2"/>
      <c r="J15" s="2" t="s">
        <v>3534</v>
      </c>
      <c r="K15" s="40" t="s">
        <v>14102</v>
      </c>
    </row>
    <row r="16" spans="1:11" s="1" customFormat="1" ht="12" x14ac:dyDescent="0.25">
      <c r="A16" s="24">
        <f t="shared" si="0"/>
        <v>15</v>
      </c>
      <c r="B16" s="2" t="s">
        <v>3523</v>
      </c>
      <c r="C16" s="24"/>
      <c r="D16" s="2" t="s">
        <v>3525</v>
      </c>
      <c r="E16" s="2" t="s">
        <v>3524</v>
      </c>
      <c r="F16" s="2">
        <v>217.35</v>
      </c>
      <c r="G16" s="2"/>
      <c r="H16" s="2"/>
      <c r="I16" s="2"/>
      <c r="J16" s="2" t="s">
        <v>3524</v>
      </c>
      <c r="K16" s="2" t="s">
        <v>14102</v>
      </c>
    </row>
    <row r="17" spans="1:11" s="1" customFormat="1" ht="12" x14ac:dyDescent="0.25">
      <c r="A17" s="24">
        <f t="shared" si="0"/>
        <v>16</v>
      </c>
      <c r="B17" s="2" t="s">
        <v>3562</v>
      </c>
      <c r="C17" s="24"/>
      <c r="D17" s="2" t="s">
        <v>25164</v>
      </c>
      <c r="E17" s="2" t="s">
        <v>3563</v>
      </c>
      <c r="F17" s="3">
        <v>14750</v>
      </c>
      <c r="G17" s="2"/>
      <c r="H17" s="2"/>
      <c r="I17" s="2"/>
      <c r="J17" s="2" t="s">
        <v>3563</v>
      </c>
      <c r="K17" s="40" t="s">
        <v>14102</v>
      </c>
    </row>
    <row r="18" spans="1:11" s="1" customFormat="1" ht="12" x14ac:dyDescent="0.25">
      <c r="A18" s="24">
        <f t="shared" si="0"/>
        <v>17</v>
      </c>
      <c r="B18" s="2" t="s">
        <v>3559</v>
      </c>
      <c r="C18" s="24"/>
      <c r="D18" s="2" t="s">
        <v>25165</v>
      </c>
      <c r="E18" s="2" t="s">
        <v>3563</v>
      </c>
      <c r="F18" s="47">
        <v>14750</v>
      </c>
      <c r="G18" s="2"/>
      <c r="H18" s="2"/>
      <c r="I18" s="2"/>
      <c r="J18" s="2" t="s">
        <v>3563</v>
      </c>
      <c r="K18" s="40" t="s">
        <v>14102</v>
      </c>
    </row>
    <row r="19" spans="1:11" s="1" customFormat="1" ht="12" x14ac:dyDescent="0.25">
      <c r="A19" s="24">
        <f t="shared" si="0"/>
        <v>18</v>
      </c>
      <c r="B19" s="2" t="s">
        <v>3556</v>
      </c>
      <c r="C19" s="24"/>
      <c r="D19" s="2" t="s">
        <v>3558</v>
      </c>
      <c r="E19" s="2" t="s">
        <v>3557</v>
      </c>
      <c r="F19" s="47">
        <v>14750</v>
      </c>
      <c r="G19" s="2"/>
      <c r="H19" s="2"/>
      <c r="I19" s="2"/>
      <c r="J19" s="2" t="s">
        <v>3557</v>
      </c>
      <c r="K19" s="2" t="s">
        <v>14102</v>
      </c>
    </row>
    <row r="20" spans="1:11" s="1" customFormat="1" ht="12" x14ac:dyDescent="0.25">
      <c r="A20" s="24">
        <f t="shared" si="0"/>
        <v>19</v>
      </c>
      <c r="B20" s="2" t="s">
        <v>3553</v>
      </c>
      <c r="C20" s="24"/>
      <c r="D20" s="2" t="s">
        <v>3555</v>
      </c>
      <c r="E20" s="2" t="s">
        <v>3554</v>
      </c>
      <c r="F20" s="47">
        <v>14750</v>
      </c>
      <c r="G20" s="2"/>
      <c r="H20" s="2"/>
      <c r="I20" s="2"/>
      <c r="J20" s="2" t="s">
        <v>3554</v>
      </c>
      <c r="K20" s="2" t="s">
        <v>14102</v>
      </c>
    </row>
    <row r="21" spans="1:11" s="1" customFormat="1" ht="12" x14ac:dyDescent="0.25">
      <c r="A21" s="24">
        <f t="shared" si="0"/>
        <v>20</v>
      </c>
      <c r="B21" s="2" t="s">
        <v>3530</v>
      </c>
      <c r="C21" s="24"/>
      <c r="D21" s="2" t="s">
        <v>3532</v>
      </c>
      <c r="E21" s="2" t="s">
        <v>25166</v>
      </c>
      <c r="F21" s="2">
        <v>226.8</v>
      </c>
      <c r="G21" s="2"/>
      <c r="H21" s="2"/>
      <c r="I21" s="2"/>
      <c r="J21" s="2" t="s">
        <v>25166</v>
      </c>
      <c r="K21" s="2" t="s">
        <v>14102</v>
      </c>
    </row>
    <row r="22" spans="1:11" s="1" customFormat="1" ht="12" x14ac:dyDescent="0.25">
      <c r="A22" s="24">
        <f t="shared" si="0"/>
        <v>21</v>
      </c>
      <c r="B22" s="2" t="s">
        <v>64</v>
      </c>
      <c r="C22" s="24"/>
      <c r="D22" s="2" t="s">
        <v>66</v>
      </c>
      <c r="E22" s="2" t="s">
        <v>65</v>
      </c>
      <c r="F22" s="2">
        <v>956.72</v>
      </c>
      <c r="G22" s="2"/>
      <c r="H22" s="2"/>
      <c r="I22" s="2"/>
      <c r="J22" s="2" t="s">
        <v>65</v>
      </c>
      <c r="K22" s="2" t="s">
        <v>14102</v>
      </c>
    </row>
    <row r="23" spans="1:11" s="1" customFormat="1" ht="12" x14ac:dyDescent="0.25">
      <c r="A23" s="24">
        <f t="shared" si="0"/>
        <v>22</v>
      </c>
      <c r="B23" s="2" t="s">
        <v>68</v>
      </c>
      <c r="C23" s="24"/>
      <c r="D23" s="2" t="s">
        <v>70</v>
      </c>
      <c r="E23" s="2" t="s">
        <v>69</v>
      </c>
      <c r="F23" s="2">
        <v>956.72</v>
      </c>
      <c r="G23" s="2"/>
      <c r="H23" s="2"/>
      <c r="I23" s="2"/>
      <c r="J23" s="2" t="s">
        <v>69</v>
      </c>
      <c r="K23" s="2" t="s">
        <v>14102</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DC258-E442-4831-A0A3-B40195263BC1}">
  <dimension ref="A1:I14"/>
  <sheetViews>
    <sheetView workbookViewId="0"/>
  </sheetViews>
  <sheetFormatPr defaultRowHeight="13.2" x14ac:dyDescent="0.25"/>
  <cols>
    <col min="1" max="1" width="4.77734375" bestFit="1" customWidth="1"/>
    <col min="2" max="2" width="12.33203125" bestFit="1" customWidth="1"/>
    <col min="3" max="3" width="6.77734375" bestFit="1" customWidth="1"/>
    <col min="4" max="4" width="46.109375" bestFit="1" customWidth="1"/>
    <col min="5" max="5" width="8.109375" bestFit="1" customWidth="1"/>
    <col min="6" max="6" width="6.44140625" bestFit="1" customWidth="1"/>
    <col min="7" max="7" width="11.44140625" bestFit="1" customWidth="1"/>
    <col min="8" max="8" width="4.77734375" bestFit="1" customWidth="1"/>
    <col min="9" max="9" width="14.44140625" bestFit="1" customWidth="1"/>
  </cols>
  <sheetData>
    <row r="1" spans="1:9" ht="36" x14ac:dyDescent="0.25">
      <c r="A1" s="14" t="s">
        <v>14236</v>
      </c>
      <c r="B1" s="15" t="s">
        <v>8578</v>
      </c>
      <c r="C1" s="14" t="s">
        <v>14010</v>
      </c>
      <c r="D1" s="14" t="s">
        <v>14093</v>
      </c>
      <c r="E1" s="14" t="s">
        <v>14094</v>
      </c>
      <c r="F1" s="26" t="s">
        <v>26336</v>
      </c>
      <c r="G1" s="14" t="s">
        <v>14097</v>
      </c>
      <c r="H1" s="14" t="s">
        <v>14098</v>
      </c>
      <c r="I1" s="14" t="s">
        <v>9</v>
      </c>
    </row>
    <row r="2" spans="1:9" x14ac:dyDescent="0.25">
      <c r="A2" s="24">
        <v>1</v>
      </c>
      <c r="B2" s="2" t="s">
        <v>108</v>
      </c>
      <c r="C2" s="24"/>
      <c r="D2" s="2" t="s">
        <v>110</v>
      </c>
      <c r="E2" s="2"/>
      <c r="F2" s="37">
        <v>463.08</v>
      </c>
      <c r="G2" s="2" t="s">
        <v>111</v>
      </c>
      <c r="H2" s="2"/>
      <c r="I2" s="2" t="s">
        <v>21820</v>
      </c>
    </row>
    <row r="3" spans="1:9" x14ac:dyDescent="0.25">
      <c r="A3" s="24">
        <f>A2+1</f>
        <v>2</v>
      </c>
      <c r="B3" s="2" t="s">
        <v>100</v>
      </c>
      <c r="C3" s="24"/>
      <c r="D3" s="2" t="s">
        <v>102</v>
      </c>
      <c r="E3" s="2"/>
      <c r="F3" s="37">
        <v>18.149999999999999</v>
      </c>
      <c r="G3" s="2" t="s">
        <v>7947</v>
      </c>
      <c r="H3" s="2"/>
      <c r="I3" s="2" t="s">
        <v>21820</v>
      </c>
    </row>
    <row r="4" spans="1:9" x14ac:dyDescent="0.25">
      <c r="A4" s="24">
        <f t="shared" ref="A4:A14" si="0">A3+1</f>
        <v>3</v>
      </c>
      <c r="B4" s="2" t="s">
        <v>97</v>
      </c>
      <c r="C4" s="24"/>
      <c r="D4" s="2" t="s">
        <v>99</v>
      </c>
      <c r="E4" s="2"/>
      <c r="F4" s="37">
        <v>5.43</v>
      </c>
      <c r="G4" s="2" t="s">
        <v>25167</v>
      </c>
      <c r="H4" s="2"/>
      <c r="I4" s="2" t="s">
        <v>21820</v>
      </c>
    </row>
    <row r="5" spans="1:9" x14ac:dyDescent="0.25">
      <c r="A5" s="24">
        <f t="shared" si="0"/>
        <v>4</v>
      </c>
      <c r="B5" s="2" t="s">
        <v>90</v>
      </c>
      <c r="C5" s="24"/>
      <c r="D5" s="2" t="s">
        <v>92</v>
      </c>
      <c r="E5" s="2"/>
      <c r="F5" s="37">
        <v>14.34</v>
      </c>
      <c r="G5" s="2" t="s">
        <v>25167</v>
      </c>
      <c r="H5" s="2"/>
      <c r="I5" s="2" t="s">
        <v>21820</v>
      </c>
    </row>
    <row r="6" spans="1:9" x14ac:dyDescent="0.25">
      <c r="A6" s="24">
        <f t="shared" si="0"/>
        <v>5</v>
      </c>
      <c r="B6" s="2" t="s">
        <v>79</v>
      </c>
      <c r="C6" s="24"/>
      <c r="D6" s="2" t="s">
        <v>81</v>
      </c>
      <c r="E6" s="2"/>
      <c r="F6" s="37">
        <v>23.71</v>
      </c>
      <c r="G6" s="2" t="s">
        <v>25167</v>
      </c>
      <c r="H6" s="2"/>
      <c r="I6" s="2" t="s">
        <v>21820</v>
      </c>
    </row>
    <row r="7" spans="1:9" x14ac:dyDescent="0.25">
      <c r="A7" s="24">
        <f t="shared" si="0"/>
        <v>6</v>
      </c>
      <c r="B7" s="2" t="s">
        <v>75</v>
      </c>
      <c r="C7" s="24"/>
      <c r="D7" s="2" t="s">
        <v>77</v>
      </c>
      <c r="E7" s="2"/>
      <c r="F7" s="37">
        <v>3.8</v>
      </c>
      <c r="G7" s="2" t="s">
        <v>25167</v>
      </c>
      <c r="H7" s="2"/>
      <c r="I7" s="2" t="s">
        <v>21820</v>
      </c>
    </row>
    <row r="8" spans="1:9" x14ac:dyDescent="0.25">
      <c r="A8" s="24">
        <f t="shared" si="0"/>
        <v>7</v>
      </c>
      <c r="B8" s="2" t="s">
        <v>115</v>
      </c>
      <c r="C8" s="24"/>
      <c r="D8" s="2" t="s">
        <v>117</v>
      </c>
      <c r="E8" s="2"/>
      <c r="F8" s="37">
        <v>222.5</v>
      </c>
      <c r="G8" s="2" t="s">
        <v>25168</v>
      </c>
      <c r="H8" s="2"/>
      <c r="I8" s="2" t="s">
        <v>21820</v>
      </c>
    </row>
    <row r="9" spans="1:9" x14ac:dyDescent="0.25">
      <c r="A9" s="24">
        <f t="shared" si="0"/>
        <v>8</v>
      </c>
      <c r="B9" s="2" t="s">
        <v>104</v>
      </c>
      <c r="C9" s="24"/>
      <c r="D9" s="2" t="s">
        <v>25169</v>
      </c>
      <c r="E9" s="2"/>
      <c r="F9" s="3">
        <v>646.76</v>
      </c>
      <c r="G9" s="2"/>
      <c r="H9" s="2"/>
      <c r="I9" s="2"/>
    </row>
    <row r="10" spans="1:9" x14ac:dyDescent="0.25">
      <c r="A10" s="24">
        <f t="shared" si="0"/>
        <v>9</v>
      </c>
      <c r="B10" s="2" t="s">
        <v>93</v>
      </c>
      <c r="C10" s="24"/>
      <c r="D10" s="2" t="s">
        <v>95</v>
      </c>
      <c r="E10" s="2"/>
      <c r="F10" s="37">
        <v>25.07</v>
      </c>
      <c r="G10" s="2"/>
      <c r="H10" s="2"/>
      <c r="I10" s="2"/>
    </row>
    <row r="11" spans="1:9" x14ac:dyDescent="0.25">
      <c r="A11" s="24">
        <f t="shared" si="0"/>
        <v>10</v>
      </c>
      <c r="B11" s="2" t="s">
        <v>86</v>
      </c>
      <c r="C11" s="24"/>
      <c r="D11" s="2" t="s">
        <v>88</v>
      </c>
      <c r="E11" s="2"/>
      <c r="F11" s="37">
        <v>1.03</v>
      </c>
      <c r="G11" s="2"/>
      <c r="H11" s="2"/>
      <c r="I11" s="2"/>
    </row>
    <row r="12" spans="1:9" x14ac:dyDescent="0.25">
      <c r="A12" s="24">
        <f t="shared" si="0"/>
        <v>11</v>
      </c>
      <c r="B12" s="2" t="s">
        <v>3579</v>
      </c>
      <c r="C12" s="24"/>
      <c r="D12" s="2" t="s">
        <v>3581</v>
      </c>
      <c r="E12" s="2"/>
      <c r="F12" s="37">
        <v>2.36</v>
      </c>
      <c r="G12" s="2"/>
      <c r="H12" s="2"/>
      <c r="I12" s="2"/>
    </row>
    <row r="13" spans="1:9" x14ac:dyDescent="0.25">
      <c r="A13" s="24">
        <f t="shared" si="0"/>
        <v>12</v>
      </c>
      <c r="B13" s="2" t="s">
        <v>112</v>
      </c>
      <c r="C13" s="24"/>
      <c r="D13" s="2" t="s">
        <v>114</v>
      </c>
      <c r="E13" s="2"/>
      <c r="F13" s="37">
        <v>137.85</v>
      </c>
      <c r="G13" s="2"/>
      <c r="H13" s="2"/>
      <c r="I13" s="2"/>
    </row>
    <row r="14" spans="1:9" x14ac:dyDescent="0.25">
      <c r="A14" s="24">
        <f t="shared" si="0"/>
        <v>13</v>
      </c>
      <c r="B14" s="2" t="s">
        <v>83</v>
      </c>
      <c r="C14" s="24"/>
      <c r="D14" s="2" t="s">
        <v>85</v>
      </c>
      <c r="E14" s="2"/>
      <c r="F14" s="37">
        <v>1176.71</v>
      </c>
      <c r="G14" s="2"/>
      <c r="H14" s="2"/>
      <c r="I14" s="2"/>
    </row>
  </sheetData>
  <conditionalFormatting sqref="B1">
    <cfRule type="duplicateValues" dxfId="1" priority="2"/>
  </conditionalFormatting>
  <conditionalFormatting sqref="B2:B14">
    <cfRule type="duplicateValues" dxfId="0" priority="122"/>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ba0f2f39-8cb7-457e-a4a5-0cf8a4c677ec" xsi:nil="true"/>
    <lcf76f155ced4ddcb4097134ff3c332f xmlns="7b952cf8-52d2-4d3b-bf30-a31c5b190d55">
      <Terms xmlns="http://schemas.microsoft.com/office/infopath/2007/PartnerControls"/>
    </lcf76f155ced4ddcb4097134ff3c332f>
    <SharedWithUsers xmlns="ba0f2f39-8cb7-457e-a4a5-0cf8a4c677ec">
      <UserInfo>
        <DisplayName/>
        <AccountId xsi:nil="true"/>
        <AccountType/>
      </UserInfo>
    </SharedWithUsers>
    <MediaLengthInSeconds xmlns="7b952cf8-52d2-4d3b-bf30-a31c5b190d55"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F0B4A6CA6361B45A0641B77DBC88B3B" ma:contentTypeVersion="13" ma:contentTypeDescription="Create a new document." ma:contentTypeScope="" ma:versionID="aaa30b215d1e3e53fb6242d128093c54">
  <xsd:schema xmlns:xsd="http://www.w3.org/2001/XMLSchema" xmlns:xs="http://www.w3.org/2001/XMLSchema" xmlns:p="http://schemas.microsoft.com/office/2006/metadata/properties" xmlns:ns2="7b952cf8-52d2-4d3b-bf30-a31c5b190d55" xmlns:ns3="ba0f2f39-8cb7-457e-a4a5-0cf8a4c677ec" targetNamespace="http://schemas.microsoft.com/office/2006/metadata/properties" ma:root="true" ma:fieldsID="9789c3cb4a18fd6e5f76bd8340aa71e8" ns2:_="" ns3:_="">
    <xsd:import namespace="7b952cf8-52d2-4d3b-bf30-a31c5b190d55"/>
    <xsd:import namespace="ba0f2f39-8cb7-457e-a4a5-0cf8a4c677ec"/>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b952cf8-52d2-4d3b-bf30-a31c5b190d5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c65cd94f-e639-4751-aa05-eaf8837f308a"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a0f2f39-8cb7-457e-a4a5-0cf8a4c677ec"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f34d41f1-209a-46b9-8c10-9c743565a91a}" ma:internalName="TaxCatchAll" ma:showField="CatchAllData" ma:web="ba0f2f39-8cb7-457e-a4a5-0cf8a4c677ec">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9511F70-B3A8-49B4-BDA3-FF3D581B928D}">
  <ds:schemaRefs>
    <ds:schemaRef ds:uri="http://schemas.microsoft.com/sharepoint/v3/contenttype/forms"/>
  </ds:schemaRefs>
</ds:datastoreItem>
</file>

<file path=customXml/itemProps2.xml><?xml version="1.0" encoding="utf-8"?>
<ds:datastoreItem xmlns:ds="http://schemas.openxmlformats.org/officeDocument/2006/customXml" ds:itemID="{176CAB98-5F59-4C88-802D-66841FDB308B}">
  <ds:schemaRefs>
    <ds:schemaRef ds:uri="http://schemas.openxmlformats.org/package/2006/metadata/core-properties"/>
    <ds:schemaRef ds:uri="http://purl.org/dc/elements/1.1/"/>
    <ds:schemaRef ds:uri="http://schemas.microsoft.com/office/2006/documentManagement/types"/>
    <ds:schemaRef ds:uri="http://purl.org/dc/dcmitype/"/>
    <ds:schemaRef ds:uri="http://purl.org/dc/terms/"/>
    <ds:schemaRef ds:uri="http://schemas.microsoft.com/office/2006/metadata/properties"/>
    <ds:schemaRef ds:uri="http://schemas.microsoft.com/office/infopath/2007/PartnerControls"/>
    <ds:schemaRef ds:uri="ba0f2f39-8cb7-457e-a4a5-0cf8a4c677ec"/>
    <ds:schemaRef ds:uri="7b952cf8-52d2-4d3b-bf30-a31c5b190d55"/>
    <ds:schemaRef ds:uri="http://www.w3.org/XML/1998/namespace"/>
  </ds:schemaRefs>
</ds:datastoreItem>
</file>

<file path=customXml/itemProps3.xml><?xml version="1.0" encoding="utf-8"?>
<ds:datastoreItem xmlns:ds="http://schemas.openxmlformats.org/officeDocument/2006/customXml" ds:itemID="{DC1102AE-FDB8-4297-B548-5533730BFFD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b952cf8-52d2-4d3b-bf30-a31c5b190d55"/>
    <ds:schemaRef ds:uri="ba0f2f39-8cb7-457e-a4a5-0cf8a4c677e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Sheet1</vt:lpstr>
      <vt:lpstr>Dynamics</vt:lpstr>
      <vt:lpstr>Shopify All Product Master</vt:lpstr>
      <vt:lpstr>Competitors Links &amp; Pricings</vt:lpstr>
      <vt:lpstr>Krannich East Panels</vt:lpstr>
      <vt:lpstr>SAW Technology</vt:lpstr>
      <vt:lpstr>Soligent</vt:lpstr>
      <vt:lpstr>The Powerstore</vt:lpstr>
      <vt:lpstr>Krannich East</vt:lpstr>
      <vt:lpstr>Krannich West</vt:lpstr>
      <vt:lpstr>Renon</vt:lpstr>
      <vt:lpstr>Solar Electric</vt:lpstr>
      <vt:lpstr>Pytes</vt:lpstr>
      <vt:lpstr>Platt</vt:lpstr>
      <vt:lpstr>Greentech Renewables</vt:lpstr>
      <vt:lpstr>'Krannich East'!OLE_LINK11</vt:lpstr>
      <vt:lpstr>'Krannich East'!OLE_LINK5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Avika</dc:creator>
  <cp:keywords/>
  <dc:description/>
  <cp:lastModifiedBy>Akash</cp:lastModifiedBy>
  <cp:revision/>
  <dcterms:created xsi:type="dcterms:W3CDTF">2023-08-10T08:25:37Z</dcterms:created>
  <dcterms:modified xsi:type="dcterms:W3CDTF">2023-10-23T21:33:40Z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0x0101000F0B4A6CA6361B45A0641B77DBC88B3B</vt:lpwstr>
  </property>
  <property fmtid="{D5CDD505-2E9C-101B-9397-08002B2CF9AE}" pid="3" name="MediaServiceImageTags">
    <vt:lpwstr/>
  </property>
  <property fmtid="{D5CDD505-2E9C-101B-9397-08002B2CF9AE}" pid="4" name="Order">
    <vt:r8>166300</vt:r8>
  </property>
  <property fmtid="{D5CDD505-2E9C-101B-9397-08002B2CF9AE}" pid="5" name="xd_Signature">
    <vt:bool>false</vt:bool>
  </property>
  <property fmtid="{D5CDD505-2E9C-101B-9397-08002B2CF9AE}" pid="6" name="xd_ProgID">
    <vt:lpwstr/>
  </property>
  <property fmtid="{D5CDD505-2E9C-101B-9397-08002B2CF9AE}" pid="7" name="ComplianceAssetId">
    <vt:lpwstr/>
  </property>
  <property fmtid="{D5CDD505-2E9C-101B-9397-08002B2CF9AE}" pid="8" name="TemplateUrl">
    <vt:lpwstr/>
  </property>
  <property fmtid="{D5CDD505-2E9C-101B-9397-08002B2CF9AE}" pid="9" name="_ExtendedDescription">
    <vt:lpwstr/>
  </property>
  <property fmtid="{D5CDD505-2E9C-101B-9397-08002B2CF9AE}" pid="10" name="TriggerFlowInfo">
    <vt:lpwstr/>
  </property>
</Properties>
</file>